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360" yWindow="45" windowWidth="15195" windowHeight="12270" tabRatio="849" activeTab="1"/>
  </bookViews>
  <sheets>
    <sheet name="Inputs" sheetId="7" r:id="rId1"/>
    <sheet name="CANOPY" sheetId="1" r:id="rId2"/>
    <sheet name="SHRUBS&amp;NW" sheetId="9" r:id="rId3"/>
    <sheet name="Western_woody" sheetId="3" r:id="rId4"/>
    <sheet name="Stumps" sheetId="10" r:id="rId5"/>
    <sheet name="WesternFF" sheetId="20" r:id="rId6"/>
    <sheet name="ConsumeData" sheetId="13" r:id="rId7"/>
    <sheet name="PythonConsume" sheetId="19" r:id="rId8"/>
    <sheet name="Southern_woody" sheetId="8" r:id="rId9"/>
    <sheet name="BorealFF" sheetId="6" r:id="rId10"/>
    <sheet name="Boreal2FF" sheetId="16" r:id="rId11"/>
    <sheet name="SouthernFF" sheetId="17" r:id="rId12"/>
    <sheet name="FCCSBatchSummary" sheetId="15" r:id="rId13"/>
  </sheets>
  <calcPr calcId="125725"/>
</workbook>
</file>

<file path=xl/calcChain.xml><?xml version="1.0" encoding="utf-8"?>
<calcChain xmlns="http://schemas.openxmlformats.org/spreadsheetml/2006/main">
  <c r="BL9" i="20"/>
  <c r="BL10"/>
  <c r="BL11"/>
  <c r="BL12"/>
  <c r="BL13"/>
  <c r="BL14"/>
  <c r="BL15"/>
  <c r="BL16"/>
  <c r="BL17"/>
  <c r="BL18"/>
  <c r="BL19"/>
  <c r="BL20"/>
  <c r="BL21"/>
  <c r="BL22"/>
  <c r="BL23"/>
  <c r="BL24"/>
  <c r="BL25"/>
  <c r="BL26"/>
  <c r="BL27"/>
  <c r="BL28"/>
  <c r="BL29"/>
  <c r="BL30"/>
  <c r="BL31"/>
  <c r="BL32"/>
  <c r="BL33"/>
  <c r="BL34"/>
  <c r="BL35"/>
  <c r="BL36"/>
  <c r="BL37"/>
  <c r="BL38"/>
  <c r="BL39"/>
  <c r="BL40"/>
  <c r="BL41"/>
  <c r="BL42"/>
  <c r="BL43"/>
  <c r="BL44"/>
  <c r="BL45"/>
  <c r="BL46"/>
  <c r="BL47"/>
  <c r="BL48"/>
  <c r="BL49"/>
  <c r="BL50"/>
  <c r="BL51"/>
  <c r="BL52"/>
  <c r="BL53"/>
  <c r="BL54"/>
  <c r="BL55"/>
  <c r="BL56"/>
  <c r="BL57"/>
  <c r="BL58"/>
  <c r="BL59"/>
  <c r="BL60"/>
  <c r="BL61"/>
  <c r="BL62"/>
  <c r="BL63"/>
  <c r="BL64"/>
  <c r="BL65"/>
  <c r="BL66"/>
  <c r="BL67"/>
  <c r="BL68"/>
  <c r="BL69"/>
  <c r="BL70"/>
  <c r="BL71"/>
  <c r="BL72"/>
  <c r="BL73"/>
  <c r="BL74"/>
  <c r="BL75"/>
  <c r="BL76"/>
  <c r="BL77"/>
  <c r="BL78"/>
  <c r="BL79"/>
  <c r="BL80"/>
  <c r="BL81"/>
  <c r="BL82"/>
  <c r="BL83"/>
  <c r="BL84"/>
  <c r="BL85"/>
  <c r="BL86"/>
  <c r="BL87"/>
  <c r="BL88"/>
  <c r="BL89"/>
  <c r="BL90"/>
  <c r="BL91"/>
  <c r="BL92"/>
  <c r="BL93"/>
  <c r="BL94"/>
  <c r="BL95"/>
  <c r="BL96"/>
  <c r="BL97"/>
  <c r="BL98"/>
  <c r="BL99"/>
  <c r="BL100"/>
  <c r="BL101"/>
  <c r="BL102"/>
  <c r="BL103"/>
  <c r="BL104"/>
  <c r="BL105"/>
  <c r="BL106"/>
  <c r="BL107"/>
  <c r="BL108"/>
  <c r="BL109"/>
  <c r="BL110"/>
  <c r="BL111"/>
  <c r="BL112"/>
  <c r="BL113"/>
  <c r="BL114"/>
  <c r="BL115"/>
  <c r="BL116"/>
  <c r="BL117"/>
  <c r="BL118"/>
  <c r="BL119"/>
  <c r="BL120"/>
  <c r="BL121"/>
  <c r="BL122"/>
  <c r="BL123"/>
  <c r="BL124"/>
  <c r="BL125"/>
  <c r="BL126"/>
  <c r="BL127"/>
  <c r="BL128"/>
  <c r="BL129"/>
  <c r="BL130"/>
  <c r="BL131"/>
  <c r="BL132"/>
  <c r="BL133"/>
  <c r="BL134"/>
  <c r="BL135"/>
  <c r="BL136"/>
  <c r="BL137"/>
  <c r="BL138"/>
  <c r="BL139"/>
  <c r="BL140"/>
  <c r="BL141"/>
  <c r="BL142"/>
  <c r="BL143"/>
  <c r="BL144"/>
  <c r="BL145"/>
  <c r="BL146"/>
  <c r="BL147"/>
  <c r="BL148"/>
  <c r="BL149"/>
  <c r="BL150"/>
  <c r="BL151"/>
  <c r="BL152"/>
  <c r="BL153"/>
  <c r="BL154"/>
  <c r="BL155"/>
  <c r="BL156"/>
  <c r="BL157"/>
  <c r="BL158"/>
  <c r="BL159"/>
  <c r="BL160"/>
  <c r="BL161"/>
  <c r="BL162"/>
  <c r="BL163"/>
  <c r="BL164"/>
  <c r="BL165"/>
  <c r="BL166"/>
  <c r="BL167"/>
  <c r="BL168"/>
  <c r="BL169"/>
  <c r="BL170"/>
  <c r="BL171"/>
  <c r="BL172"/>
  <c r="BL173"/>
  <c r="BL174"/>
  <c r="BL175"/>
  <c r="BL176"/>
  <c r="BL177"/>
  <c r="BL178"/>
  <c r="BL179"/>
  <c r="BL180"/>
  <c r="BL181"/>
  <c r="BL182"/>
  <c r="BL183"/>
  <c r="BL184"/>
  <c r="BL185"/>
  <c r="BL186"/>
  <c r="BL187"/>
  <c r="BL188"/>
  <c r="BL189"/>
  <c r="BL190"/>
  <c r="BL191"/>
  <c r="BL192"/>
  <c r="BL193"/>
  <c r="BL194"/>
  <c r="BL195"/>
  <c r="BL196"/>
  <c r="BL197"/>
  <c r="BL198"/>
  <c r="BL199"/>
  <c r="BL200"/>
  <c r="BL201"/>
  <c r="BL202"/>
  <c r="BL203"/>
  <c r="BL204"/>
  <c r="BL205"/>
  <c r="BL206"/>
  <c r="BL207"/>
  <c r="BL208"/>
  <c r="BL209"/>
  <c r="BL210"/>
  <c r="BL211"/>
  <c r="BL212"/>
  <c r="BL213"/>
  <c r="BL214"/>
  <c r="BL215"/>
  <c r="BL216"/>
  <c r="BL217"/>
  <c r="BL218"/>
  <c r="BL219"/>
  <c r="BL220"/>
  <c r="BL221"/>
  <c r="BL222"/>
  <c r="BL223"/>
  <c r="BL224"/>
  <c r="BK11"/>
  <c r="BK12"/>
  <c r="BK13"/>
  <c r="BK14"/>
  <c r="BK15"/>
  <c r="BK16"/>
  <c r="BK17"/>
  <c r="BK18"/>
  <c r="BK19"/>
  <c r="BK20"/>
  <c r="BK21"/>
  <c r="BK22"/>
  <c r="BK23"/>
  <c r="BK24"/>
  <c r="BK25"/>
  <c r="BK26"/>
  <c r="BK27"/>
  <c r="BK28"/>
  <c r="BK29"/>
  <c r="BK30"/>
  <c r="BK31"/>
  <c r="BK32"/>
  <c r="BK33"/>
  <c r="BK34"/>
  <c r="BK35"/>
  <c r="BK36"/>
  <c r="BK37"/>
  <c r="BK38"/>
  <c r="BK39"/>
  <c r="BK40"/>
  <c r="BK41"/>
  <c r="BK42"/>
  <c r="BK43"/>
  <c r="BK44"/>
  <c r="BK45"/>
  <c r="BK46"/>
  <c r="BK47"/>
  <c r="BK48"/>
  <c r="BK49"/>
  <c r="BK50"/>
  <c r="BK51"/>
  <c r="BK52"/>
  <c r="BK53"/>
  <c r="BK54"/>
  <c r="BK55"/>
  <c r="BK56"/>
  <c r="BK57"/>
  <c r="BK58"/>
  <c r="BK59"/>
  <c r="BK60"/>
  <c r="BK61"/>
  <c r="BK62"/>
  <c r="BK63"/>
  <c r="BK64"/>
  <c r="BK65"/>
  <c r="BK66"/>
  <c r="BK67"/>
  <c r="BK68"/>
  <c r="BK69"/>
  <c r="BK70"/>
  <c r="BK71"/>
  <c r="BK72"/>
  <c r="BK73"/>
  <c r="BK74"/>
  <c r="BK75"/>
  <c r="BK76"/>
  <c r="BK77"/>
  <c r="BK78"/>
  <c r="BK79"/>
  <c r="BK80"/>
  <c r="BK81"/>
  <c r="BK82"/>
  <c r="BK83"/>
  <c r="BK84"/>
  <c r="BK85"/>
  <c r="BK86"/>
  <c r="BK87"/>
  <c r="BK88"/>
  <c r="BK89"/>
  <c r="BK90"/>
  <c r="BK91"/>
  <c r="BK92"/>
  <c r="BK93"/>
  <c r="BK94"/>
  <c r="BK95"/>
  <c r="BK96"/>
  <c r="BK97"/>
  <c r="BK98"/>
  <c r="BK99"/>
  <c r="BK100"/>
  <c r="BK101"/>
  <c r="BK102"/>
  <c r="BK103"/>
  <c r="BK104"/>
  <c r="BK105"/>
  <c r="BK106"/>
  <c r="BK107"/>
  <c r="BK108"/>
  <c r="BK109"/>
  <c r="BK110"/>
  <c r="BK111"/>
  <c r="BK112"/>
  <c r="BK113"/>
  <c r="BK114"/>
  <c r="BK115"/>
  <c r="BK116"/>
  <c r="BK117"/>
  <c r="BK118"/>
  <c r="BK119"/>
  <c r="BK120"/>
  <c r="BK121"/>
  <c r="BK122"/>
  <c r="BK123"/>
  <c r="BK124"/>
  <c r="BK125"/>
  <c r="BK126"/>
  <c r="BK127"/>
  <c r="BK128"/>
  <c r="BK129"/>
  <c r="BK130"/>
  <c r="BK131"/>
  <c r="BK132"/>
  <c r="BK133"/>
  <c r="BK134"/>
  <c r="BK135"/>
  <c r="BK136"/>
  <c r="BK137"/>
  <c r="BK138"/>
  <c r="BK139"/>
  <c r="BK140"/>
  <c r="BK141"/>
  <c r="BK142"/>
  <c r="BK143"/>
  <c r="BK144"/>
  <c r="BK145"/>
  <c r="BK146"/>
  <c r="BK147"/>
  <c r="BK148"/>
  <c r="BK149"/>
  <c r="BK150"/>
  <c r="BK151"/>
  <c r="BK152"/>
  <c r="BK153"/>
  <c r="BK154"/>
  <c r="BK155"/>
  <c r="BK156"/>
  <c r="BK157"/>
  <c r="BK158"/>
  <c r="BK159"/>
  <c r="BK160"/>
  <c r="BK161"/>
  <c r="BK162"/>
  <c r="BK163"/>
  <c r="BK164"/>
  <c r="BK165"/>
  <c r="BK166"/>
  <c r="BK167"/>
  <c r="BK168"/>
  <c r="BK169"/>
  <c r="BK170"/>
  <c r="BK171"/>
  <c r="BK172"/>
  <c r="BK173"/>
  <c r="BK174"/>
  <c r="BK175"/>
  <c r="BK176"/>
  <c r="BK177"/>
  <c r="BK178"/>
  <c r="BK179"/>
  <c r="BK180"/>
  <c r="BK181"/>
  <c r="BK182"/>
  <c r="BK183"/>
  <c r="BK184"/>
  <c r="BK185"/>
  <c r="BK186"/>
  <c r="BK187"/>
  <c r="BK188"/>
  <c r="BK189"/>
  <c r="BK190"/>
  <c r="BK191"/>
  <c r="BK192"/>
  <c r="BK193"/>
  <c r="BK194"/>
  <c r="BK195"/>
  <c r="BK196"/>
  <c r="BK197"/>
  <c r="BK198"/>
  <c r="BK199"/>
  <c r="BK200"/>
  <c r="BK201"/>
  <c r="BK202"/>
  <c r="BK203"/>
  <c r="BK204"/>
  <c r="BK205"/>
  <c r="BK206"/>
  <c r="BK207"/>
  <c r="BK208"/>
  <c r="BK209"/>
  <c r="BK210"/>
  <c r="BK211"/>
  <c r="BK212"/>
  <c r="BK213"/>
  <c r="BK214"/>
  <c r="BK215"/>
  <c r="BK216"/>
  <c r="BK217"/>
  <c r="BK218"/>
  <c r="BK219"/>
  <c r="BK220"/>
  <c r="BK221"/>
  <c r="BK222"/>
  <c r="BK223"/>
  <c r="BK224"/>
  <c r="AQ10"/>
  <c r="AQ11"/>
  <c r="AQ12"/>
  <c r="AQ13"/>
  <c r="AQ14"/>
  <c r="AQ15"/>
  <c r="AQ16"/>
  <c r="AQ17"/>
  <c r="AQ18"/>
  <c r="AQ19"/>
  <c r="AQ20"/>
  <c r="AQ21"/>
  <c r="AQ22"/>
  <c r="AQ23"/>
  <c r="AQ24"/>
  <c r="AQ25"/>
  <c r="AQ26"/>
  <c r="AQ27"/>
  <c r="AQ28"/>
  <c r="AQ29"/>
  <c r="AQ30"/>
  <c r="AQ31"/>
  <c r="AQ32"/>
  <c r="AQ33"/>
  <c r="AQ34"/>
  <c r="AQ35"/>
  <c r="AQ36"/>
  <c r="AQ37"/>
  <c r="AQ38"/>
  <c r="AQ39"/>
  <c r="AQ40"/>
  <c r="AQ41"/>
  <c r="AQ42"/>
  <c r="AQ43"/>
  <c r="AQ44"/>
  <c r="AQ45"/>
  <c r="AQ46"/>
  <c r="AQ47"/>
  <c r="AQ48"/>
  <c r="AQ49"/>
  <c r="AQ50"/>
  <c r="AQ51"/>
  <c r="AQ52"/>
  <c r="AQ53"/>
  <c r="AQ54"/>
  <c r="AQ55"/>
  <c r="AQ56"/>
  <c r="AQ57"/>
  <c r="AQ58"/>
  <c r="AQ59"/>
  <c r="AQ60"/>
  <c r="AQ61"/>
  <c r="AQ62"/>
  <c r="AQ63"/>
  <c r="AQ64"/>
  <c r="AQ65"/>
  <c r="AQ66"/>
  <c r="AQ67"/>
  <c r="AQ68"/>
  <c r="AQ69"/>
  <c r="AQ70"/>
  <c r="AQ71"/>
  <c r="AQ72"/>
  <c r="AQ73"/>
  <c r="AQ74"/>
  <c r="AQ75"/>
  <c r="AQ76"/>
  <c r="AQ77"/>
  <c r="AQ78"/>
  <c r="AQ79"/>
  <c r="AQ80"/>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135"/>
  <c r="AQ136"/>
  <c r="AQ137"/>
  <c r="AQ138"/>
  <c r="AQ139"/>
  <c r="AQ140"/>
  <c r="AQ141"/>
  <c r="AQ142"/>
  <c r="AQ143"/>
  <c r="AQ144"/>
  <c r="AQ145"/>
  <c r="AQ146"/>
  <c r="AQ147"/>
  <c r="AQ148"/>
  <c r="AQ149"/>
  <c r="AQ150"/>
  <c r="AQ151"/>
  <c r="AQ152"/>
  <c r="AQ153"/>
  <c r="AQ154"/>
  <c r="AQ155"/>
  <c r="AQ156"/>
  <c r="AQ157"/>
  <c r="AQ158"/>
  <c r="AQ159"/>
  <c r="AQ160"/>
  <c r="AQ161"/>
  <c r="AQ162"/>
  <c r="AQ163"/>
  <c r="AQ164"/>
  <c r="AQ165"/>
  <c r="AQ166"/>
  <c r="AQ167"/>
  <c r="AQ168"/>
  <c r="AQ169"/>
  <c r="AQ170"/>
  <c r="AQ171"/>
  <c r="AQ172"/>
  <c r="AQ173"/>
  <c r="AQ174"/>
  <c r="AQ175"/>
  <c r="AQ176"/>
  <c r="AQ177"/>
  <c r="AQ178"/>
  <c r="AQ179"/>
  <c r="AQ180"/>
  <c r="AQ181"/>
  <c r="AQ182"/>
  <c r="AQ183"/>
  <c r="AQ184"/>
  <c r="AQ185"/>
  <c r="AQ186"/>
  <c r="AQ187"/>
  <c r="AQ188"/>
  <c r="AQ189"/>
  <c r="AQ190"/>
  <c r="AQ191"/>
  <c r="AQ192"/>
  <c r="AQ193"/>
  <c r="AQ194"/>
  <c r="AQ195"/>
  <c r="AQ196"/>
  <c r="AQ197"/>
  <c r="AQ198"/>
  <c r="AQ199"/>
  <c r="AQ200"/>
  <c r="AQ201"/>
  <c r="AQ202"/>
  <c r="AQ203"/>
  <c r="AQ204"/>
  <c r="AQ205"/>
  <c r="AQ206"/>
  <c r="AQ207"/>
  <c r="AQ208"/>
  <c r="AQ209"/>
  <c r="AQ210"/>
  <c r="AQ211"/>
  <c r="AQ212"/>
  <c r="AQ213"/>
  <c r="AQ214"/>
  <c r="AQ215"/>
  <c r="AQ216"/>
  <c r="AQ217"/>
  <c r="AQ218"/>
  <c r="AQ219"/>
  <c r="AQ220"/>
  <c r="AQ221"/>
  <c r="AQ222"/>
  <c r="AQ223"/>
  <c r="AQ224"/>
  <c r="AQ9"/>
  <c r="AP224"/>
  <c r="AP223"/>
  <c r="AP222"/>
  <c r="AP221"/>
  <c r="AP220"/>
  <c r="AP219"/>
  <c r="AP218"/>
  <c r="AP217"/>
  <c r="AP216"/>
  <c r="AP214"/>
  <c r="AP213"/>
  <c r="AP212"/>
  <c r="AP211"/>
  <c r="AP210"/>
  <c r="AP209"/>
  <c r="AP208"/>
  <c r="AP207"/>
  <c r="AP206"/>
  <c r="AP205"/>
  <c r="AP204"/>
  <c r="AP203"/>
  <c r="AP202"/>
  <c r="AP197"/>
  <c r="AP196"/>
  <c r="AP195"/>
  <c r="AP194"/>
  <c r="AP193"/>
  <c r="AP192"/>
  <c r="AP186"/>
  <c r="AP185"/>
  <c r="AP184"/>
  <c r="AP183"/>
  <c r="AP182"/>
  <c r="AP181"/>
  <c r="AP180"/>
  <c r="AP179"/>
  <c r="AP178"/>
  <c r="AP177"/>
  <c r="AP176"/>
  <c r="AP174"/>
  <c r="AP173"/>
  <c r="AP172"/>
  <c r="AP171"/>
  <c r="AP170"/>
  <c r="AP169"/>
  <c r="AP168"/>
  <c r="AP166"/>
  <c r="AP165"/>
  <c r="AP164"/>
  <c r="AP163"/>
  <c r="AP162"/>
  <c r="AP161"/>
  <c r="AP160"/>
  <c r="AP159"/>
  <c r="AP158"/>
  <c r="AP157"/>
  <c r="AP156"/>
  <c r="AP155"/>
  <c r="AP154"/>
  <c r="AP153"/>
  <c r="AP152"/>
  <c r="AP151"/>
  <c r="AP150"/>
  <c r="AP149"/>
  <c r="AP148"/>
  <c r="AP147"/>
  <c r="AP146"/>
  <c r="AP145"/>
  <c r="AP143"/>
  <c r="AP142"/>
  <c r="AP141"/>
  <c r="AP140"/>
  <c r="AP139"/>
  <c r="AP138"/>
  <c r="AP137"/>
  <c r="AP136"/>
  <c r="AP135"/>
  <c r="AP134"/>
  <c r="AP133"/>
  <c r="AP132"/>
  <c r="AP131"/>
  <c r="AP130"/>
  <c r="AP129"/>
  <c r="AP128"/>
  <c r="AP127"/>
  <c r="AP126"/>
  <c r="AP125"/>
  <c r="AP124"/>
  <c r="AP123"/>
  <c r="AP122"/>
  <c r="AP119"/>
  <c r="AP118"/>
  <c r="AP117"/>
  <c r="AP116"/>
  <c r="AP115"/>
  <c r="AP114"/>
  <c r="AP113"/>
  <c r="AP112"/>
  <c r="AP111"/>
  <c r="AP110"/>
  <c r="AP109"/>
  <c r="AP108"/>
  <c r="AP107"/>
  <c r="AP106"/>
  <c r="AP105"/>
  <c r="AP104"/>
  <c r="AP103"/>
  <c r="AP102"/>
  <c r="AP101"/>
  <c r="AP100"/>
  <c r="AP99"/>
  <c r="AP98"/>
  <c r="AP97"/>
  <c r="AP96"/>
  <c r="AP95"/>
  <c r="AP94"/>
  <c r="AP93"/>
  <c r="AP92"/>
  <c r="AP91"/>
  <c r="AP90"/>
  <c r="AP89"/>
  <c r="AP88"/>
  <c r="AP87"/>
  <c r="AP86"/>
  <c r="AP85"/>
  <c r="AP84"/>
  <c r="AP83"/>
  <c r="AP82"/>
  <c r="AP81"/>
  <c r="AP80"/>
  <c r="AP79"/>
  <c r="AP78"/>
  <c r="AP77"/>
  <c r="AP76"/>
  <c r="AP75"/>
  <c r="AP74"/>
  <c r="AP73"/>
  <c r="AP72"/>
  <c r="AP71"/>
  <c r="AP70"/>
  <c r="AP69"/>
  <c r="AP68"/>
  <c r="AP67"/>
  <c r="AP66"/>
  <c r="AP65"/>
  <c r="AP64"/>
  <c r="AP63"/>
  <c r="AP62"/>
  <c r="AP61"/>
  <c r="AP60"/>
  <c r="AP59"/>
  <c r="AP58"/>
  <c r="AP57"/>
  <c r="AP56"/>
  <c r="AP55"/>
  <c r="AP54"/>
  <c r="AP53"/>
  <c r="AP52"/>
  <c r="AP51"/>
  <c r="AP50"/>
  <c r="AP49"/>
  <c r="AP48"/>
  <c r="AP47"/>
  <c r="AP46"/>
  <c r="AP45"/>
  <c r="AP44"/>
  <c r="AP43"/>
  <c r="AP42"/>
  <c r="AP41"/>
  <c r="AP40"/>
  <c r="AP39"/>
  <c r="AP38"/>
  <c r="AP37"/>
  <c r="AP36"/>
  <c r="AP35"/>
  <c r="AP34"/>
  <c r="AP33"/>
  <c r="AP32"/>
  <c r="AP31"/>
  <c r="AP30"/>
  <c r="AP29"/>
  <c r="AP28"/>
  <c r="AP27"/>
  <c r="AP26"/>
  <c r="AP25"/>
  <c r="AP24"/>
  <c r="AP23"/>
  <c r="AP22"/>
  <c r="AP21"/>
  <c r="AP20"/>
  <c r="AP19"/>
  <c r="AP18"/>
  <c r="AP17"/>
  <c r="AP16"/>
  <c r="AP15"/>
  <c r="AP14"/>
  <c r="AP13"/>
  <c r="AP12"/>
  <c r="AP11"/>
  <c r="AP10"/>
  <c r="AP9"/>
  <c r="O224"/>
  <c r="P224" s="1"/>
  <c r="O223"/>
  <c r="O222"/>
  <c r="P222" s="1"/>
  <c r="O221"/>
  <c r="O220"/>
  <c r="P220" s="1"/>
  <c r="O219"/>
  <c r="O218"/>
  <c r="P218" s="1"/>
  <c r="O217"/>
  <c r="O216"/>
  <c r="P216" s="1"/>
  <c r="O215"/>
  <c r="O214"/>
  <c r="P214" s="1"/>
  <c r="O213"/>
  <c r="O212"/>
  <c r="P212" s="1"/>
  <c r="O211"/>
  <c r="O210"/>
  <c r="P210" s="1"/>
  <c r="O209"/>
  <c r="O208"/>
  <c r="P208" s="1"/>
  <c r="O207"/>
  <c r="O206"/>
  <c r="P206" s="1"/>
  <c r="O205"/>
  <c r="O204"/>
  <c r="P204" s="1"/>
  <c r="O203"/>
  <c r="O202"/>
  <c r="P202" s="1"/>
  <c r="O201"/>
  <c r="O200"/>
  <c r="P200" s="1"/>
  <c r="O199"/>
  <c r="O198"/>
  <c r="P198" s="1"/>
  <c r="O197"/>
  <c r="O196"/>
  <c r="P196" s="1"/>
  <c r="O195"/>
  <c r="O194"/>
  <c r="P194" s="1"/>
  <c r="O193"/>
  <c r="O192"/>
  <c r="P192" s="1"/>
  <c r="O191"/>
  <c r="P191" s="1"/>
  <c r="O190"/>
  <c r="P190" s="1"/>
  <c r="O189"/>
  <c r="P189" s="1"/>
  <c r="O188"/>
  <c r="P188" s="1"/>
  <c r="O187"/>
  <c r="P187" s="1"/>
  <c r="O186"/>
  <c r="P186" s="1"/>
  <c r="O185"/>
  <c r="P185" s="1"/>
  <c r="O184"/>
  <c r="P184" s="1"/>
  <c r="O183"/>
  <c r="P183" s="1"/>
  <c r="O182"/>
  <c r="P182" s="1"/>
  <c r="O181"/>
  <c r="O180"/>
  <c r="P180" s="1"/>
  <c r="O179"/>
  <c r="O178"/>
  <c r="P178" s="1"/>
  <c r="O177"/>
  <c r="O176"/>
  <c r="P176" s="1"/>
  <c r="O175"/>
  <c r="O174"/>
  <c r="P174" s="1"/>
  <c r="O173"/>
  <c r="O172"/>
  <c r="P172" s="1"/>
  <c r="O171"/>
  <c r="O170"/>
  <c r="P170" s="1"/>
  <c r="O169"/>
  <c r="O168"/>
  <c r="P168" s="1"/>
  <c r="O167"/>
  <c r="O166"/>
  <c r="P166" s="1"/>
  <c r="O165"/>
  <c r="O164"/>
  <c r="P164" s="1"/>
  <c r="O163"/>
  <c r="O162"/>
  <c r="P162" s="1"/>
  <c r="O161"/>
  <c r="O160"/>
  <c r="P160" s="1"/>
  <c r="O159"/>
  <c r="O158"/>
  <c r="P158" s="1"/>
  <c r="O157"/>
  <c r="O156"/>
  <c r="P156" s="1"/>
  <c r="O155"/>
  <c r="O154"/>
  <c r="P154" s="1"/>
  <c r="O153"/>
  <c r="O152"/>
  <c r="P152" s="1"/>
  <c r="O151"/>
  <c r="O150"/>
  <c r="P150" s="1"/>
  <c r="O149"/>
  <c r="O148"/>
  <c r="P148" s="1"/>
  <c r="O147"/>
  <c r="P147" s="1"/>
  <c r="Q147" s="1"/>
  <c r="R147" s="1"/>
  <c r="O146"/>
  <c r="P146" s="1"/>
  <c r="O145"/>
  <c r="O144"/>
  <c r="P144" s="1"/>
  <c r="O143"/>
  <c r="O142"/>
  <c r="P142" s="1"/>
  <c r="O141"/>
  <c r="O140"/>
  <c r="P140" s="1"/>
  <c r="O139"/>
  <c r="O138"/>
  <c r="P138" s="1"/>
  <c r="O137"/>
  <c r="O136"/>
  <c r="P136" s="1"/>
  <c r="O135"/>
  <c r="O134"/>
  <c r="P134" s="1"/>
  <c r="O133"/>
  <c r="O132"/>
  <c r="P132" s="1"/>
  <c r="O131"/>
  <c r="O130"/>
  <c r="P130" s="1"/>
  <c r="O129"/>
  <c r="O128"/>
  <c r="P128" s="1"/>
  <c r="O127"/>
  <c r="O126"/>
  <c r="P126" s="1"/>
  <c r="O125"/>
  <c r="O124"/>
  <c r="P124" s="1"/>
  <c r="O123"/>
  <c r="O122"/>
  <c r="P122" s="1"/>
  <c r="O121"/>
  <c r="O120"/>
  <c r="P120" s="1"/>
  <c r="O119"/>
  <c r="O118"/>
  <c r="P118" s="1"/>
  <c r="O117"/>
  <c r="O116"/>
  <c r="P116" s="1"/>
  <c r="O115"/>
  <c r="O114"/>
  <c r="P114" s="1"/>
  <c r="O113"/>
  <c r="O112"/>
  <c r="P112" s="1"/>
  <c r="O111"/>
  <c r="O110"/>
  <c r="P110" s="1"/>
  <c r="O109"/>
  <c r="O108"/>
  <c r="P108" s="1"/>
  <c r="O107"/>
  <c r="O106"/>
  <c r="P106" s="1"/>
  <c r="O105"/>
  <c r="O104"/>
  <c r="P104" s="1"/>
  <c r="O103"/>
  <c r="O102"/>
  <c r="P102" s="1"/>
  <c r="O101"/>
  <c r="O100"/>
  <c r="P100" s="1"/>
  <c r="O99"/>
  <c r="O98"/>
  <c r="P98" s="1"/>
  <c r="O97"/>
  <c r="O96"/>
  <c r="P96" s="1"/>
  <c r="O95"/>
  <c r="O94"/>
  <c r="P94" s="1"/>
  <c r="O93"/>
  <c r="O92"/>
  <c r="P92" s="1"/>
  <c r="O91"/>
  <c r="O90"/>
  <c r="P90" s="1"/>
  <c r="O89"/>
  <c r="O88"/>
  <c r="P88" s="1"/>
  <c r="O87"/>
  <c r="O86"/>
  <c r="P86" s="1"/>
  <c r="O85"/>
  <c r="O84"/>
  <c r="P84" s="1"/>
  <c r="O83"/>
  <c r="O82"/>
  <c r="P82" s="1"/>
  <c r="O81"/>
  <c r="P81" s="1"/>
  <c r="Q81" s="1"/>
  <c r="R81" s="1"/>
  <c r="O80"/>
  <c r="P80" s="1"/>
  <c r="O79"/>
  <c r="O78"/>
  <c r="P78" s="1"/>
  <c r="O77"/>
  <c r="O76"/>
  <c r="P76" s="1"/>
  <c r="O75"/>
  <c r="O74"/>
  <c r="P74" s="1"/>
  <c r="O73"/>
  <c r="O72"/>
  <c r="P72" s="1"/>
  <c r="O71"/>
  <c r="O70"/>
  <c r="P70" s="1"/>
  <c r="O69"/>
  <c r="O68"/>
  <c r="P68" s="1"/>
  <c r="O67"/>
  <c r="O66"/>
  <c r="P66" s="1"/>
  <c r="O65"/>
  <c r="O64"/>
  <c r="P64" s="1"/>
  <c r="O63"/>
  <c r="O62"/>
  <c r="P62" s="1"/>
  <c r="O61"/>
  <c r="O60"/>
  <c r="P60" s="1"/>
  <c r="O59"/>
  <c r="P59" s="1"/>
  <c r="O58"/>
  <c r="P58" s="1"/>
  <c r="O57"/>
  <c r="P57" s="1"/>
  <c r="O56"/>
  <c r="P56" s="1"/>
  <c r="O55"/>
  <c r="P55" s="1"/>
  <c r="O54"/>
  <c r="P54" s="1"/>
  <c r="O53"/>
  <c r="P53" s="1"/>
  <c r="O52"/>
  <c r="P52" s="1"/>
  <c r="O51"/>
  <c r="P51" s="1"/>
  <c r="O50"/>
  <c r="P50" s="1"/>
  <c r="O49"/>
  <c r="P49" s="1"/>
  <c r="O48"/>
  <c r="P48" s="1"/>
  <c r="O47"/>
  <c r="P47" s="1"/>
  <c r="O46"/>
  <c r="P46" s="1"/>
  <c r="O45"/>
  <c r="P45" s="1"/>
  <c r="O44"/>
  <c r="P44" s="1"/>
  <c r="O43"/>
  <c r="P43" s="1"/>
  <c r="O42"/>
  <c r="P42" s="1"/>
  <c r="O41"/>
  <c r="P41" s="1"/>
  <c r="O40"/>
  <c r="P40" s="1"/>
  <c r="O39"/>
  <c r="P39" s="1"/>
  <c r="O38"/>
  <c r="P38" s="1"/>
  <c r="Q38" s="1"/>
  <c r="W38" s="1"/>
  <c r="O37"/>
  <c r="P37" s="1"/>
  <c r="O36"/>
  <c r="O35"/>
  <c r="P35" s="1"/>
  <c r="O34"/>
  <c r="O33"/>
  <c r="P33" s="1"/>
  <c r="O32"/>
  <c r="O31"/>
  <c r="P31" s="1"/>
  <c r="O30"/>
  <c r="O29"/>
  <c r="P29" s="1"/>
  <c r="O28"/>
  <c r="O27"/>
  <c r="P27" s="1"/>
  <c r="O26"/>
  <c r="O25"/>
  <c r="P25" s="1"/>
  <c r="O24"/>
  <c r="O23"/>
  <c r="P23" s="1"/>
  <c r="O22"/>
  <c r="O21"/>
  <c r="P21" s="1"/>
  <c r="O20"/>
  <c r="O19"/>
  <c r="P19" s="1"/>
  <c r="O18"/>
  <c r="O17"/>
  <c r="P17" s="1"/>
  <c r="O16"/>
  <c r="O15"/>
  <c r="P15" s="1"/>
  <c r="O14"/>
  <c r="O13"/>
  <c r="P13" s="1"/>
  <c r="O12"/>
  <c r="O11"/>
  <c r="P11" s="1"/>
  <c r="O10"/>
  <c r="O9"/>
  <c r="P9" s="1"/>
  <c r="AU4" i="1"/>
  <c r="AU5"/>
  <c r="AU6"/>
  <c r="AU7"/>
  <c r="AU8"/>
  <c r="AU9"/>
  <c r="AU10"/>
  <c r="AU11"/>
  <c r="AU12"/>
  <c r="AU13"/>
  <c r="AU14"/>
  <c r="AU15"/>
  <c r="AU16"/>
  <c r="AU17"/>
  <c r="AU18"/>
  <c r="AU19"/>
  <c r="AU20"/>
  <c r="AU21"/>
  <c r="AU22"/>
  <c r="AU23"/>
  <c r="AU24"/>
  <c r="AU25"/>
  <c r="AU26"/>
  <c r="AU27"/>
  <c r="AU28"/>
  <c r="AU29"/>
  <c r="AU30"/>
  <c r="AU31"/>
  <c r="AU32"/>
  <c r="AU33"/>
  <c r="AU34"/>
  <c r="AU35"/>
  <c r="AU36"/>
  <c r="AU37"/>
  <c r="AU38"/>
  <c r="AU39"/>
  <c r="AU40"/>
  <c r="AU41"/>
  <c r="AU42"/>
  <c r="AU43"/>
  <c r="AU44"/>
  <c r="AU45"/>
  <c r="AU46"/>
  <c r="AU47"/>
  <c r="AU48"/>
  <c r="AU49"/>
  <c r="AU50"/>
  <c r="AU51"/>
  <c r="AU52"/>
  <c r="AU53"/>
  <c r="AU54"/>
  <c r="AU55"/>
  <c r="AU56"/>
  <c r="AU57"/>
  <c r="AU58"/>
  <c r="AU59"/>
  <c r="AU60"/>
  <c r="AU61"/>
  <c r="AU62"/>
  <c r="AU63"/>
  <c r="AU64"/>
  <c r="AU65"/>
  <c r="AU66"/>
  <c r="AU67"/>
  <c r="AU68"/>
  <c r="AU69"/>
  <c r="AU70"/>
  <c r="AU71"/>
  <c r="AU72"/>
  <c r="AU73"/>
  <c r="AU74"/>
  <c r="AU75"/>
  <c r="AU76"/>
  <c r="AU77"/>
  <c r="AU78"/>
  <c r="AU79"/>
  <c r="AU80"/>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135"/>
  <c r="AU136"/>
  <c r="AU137"/>
  <c r="AU138"/>
  <c r="AU139"/>
  <c r="AU140"/>
  <c r="AU141"/>
  <c r="AU142"/>
  <c r="AU143"/>
  <c r="AU144"/>
  <c r="AU145"/>
  <c r="AU146"/>
  <c r="AU147"/>
  <c r="AU148"/>
  <c r="AU149"/>
  <c r="AU150"/>
  <c r="AU151"/>
  <c r="AU152"/>
  <c r="AU153"/>
  <c r="AU154"/>
  <c r="AU155"/>
  <c r="AU156"/>
  <c r="AU157"/>
  <c r="AU158"/>
  <c r="AU159"/>
  <c r="AU160"/>
  <c r="AU161"/>
  <c r="AU162"/>
  <c r="AU163"/>
  <c r="AU164"/>
  <c r="AU165"/>
  <c r="AU166"/>
  <c r="AU167"/>
  <c r="AU168"/>
  <c r="AU169"/>
  <c r="AU170"/>
  <c r="AU171"/>
  <c r="AU172"/>
  <c r="AU173"/>
  <c r="AU174"/>
  <c r="AU175"/>
  <c r="AU176"/>
  <c r="AU177"/>
  <c r="AU178"/>
  <c r="AU179"/>
  <c r="AU180"/>
  <c r="AU181"/>
  <c r="AU182"/>
  <c r="AU183"/>
  <c r="AU184"/>
  <c r="AU185"/>
  <c r="AU186"/>
  <c r="AU187"/>
  <c r="AU188"/>
  <c r="AU189"/>
  <c r="AU190"/>
  <c r="AU191"/>
  <c r="AU192"/>
  <c r="AU193"/>
  <c r="AU194"/>
  <c r="AU195"/>
  <c r="AU196"/>
  <c r="AU197"/>
  <c r="AU198"/>
  <c r="AU199"/>
  <c r="AU200"/>
  <c r="AU201"/>
  <c r="AU202"/>
  <c r="AU203"/>
  <c r="AU204"/>
  <c r="AU205"/>
  <c r="AU206"/>
  <c r="AU207"/>
  <c r="AU208"/>
  <c r="AU209"/>
  <c r="AU210"/>
  <c r="AU211"/>
  <c r="AU212"/>
  <c r="AU213"/>
  <c r="AU214"/>
  <c r="AU215"/>
  <c r="AU216"/>
  <c r="AU217"/>
  <c r="AU218"/>
  <c r="AU219"/>
  <c r="AU220"/>
  <c r="AU221"/>
  <c r="AU222"/>
  <c r="AU223"/>
  <c r="AU224"/>
  <c r="AU225"/>
  <c r="AU226"/>
  <c r="AU227"/>
  <c r="AU228"/>
  <c r="AU229"/>
  <c r="AU230"/>
  <c r="AU231"/>
  <c r="AU3"/>
  <c r="AY231"/>
  <c r="AX231"/>
  <c r="AW231"/>
  <c r="AV231"/>
  <c r="AT231"/>
  <c r="AS231"/>
  <c r="AR231"/>
  <c r="AQ231"/>
  <c r="AY230"/>
  <c r="AX230"/>
  <c r="AW230"/>
  <c r="AV230"/>
  <c r="AT230"/>
  <c r="AS230"/>
  <c r="AR230"/>
  <c r="AQ230"/>
  <c r="AY229"/>
  <c r="AX229"/>
  <c r="AW229"/>
  <c r="AV229"/>
  <c r="AT229"/>
  <c r="AS229"/>
  <c r="AR229"/>
  <c r="AQ229"/>
  <c r="AY228"/>
  <c r="AX228"/>
  <c r="AW228"/>
  <c r="AV228"/>
  <c r="AT228"/>
  <c r="AS228"/>
  <c r="AR228"/>
  <c r="AQ228"/>
  <c r="AY227"/>
  <c r="AX227"/>
  <c r="AW227"/>
  <c r="AV227"/>
  <c r="AT227"/>
  <c r="AS227"/>
  <c r="AR227"/>
  <c r="AQ227"/>
  <c r="AY226"/>
  <c r="AX226"/>
  <c r="AW226"/>
  <c r="AV226"/>
  <c r="AT226"/>
  <c r="AS226"/>
  <c r="AR226"/>
  <c r="AQ226"/>
  <c r="AY225"/>
  <c r="AX225"/>
  <c r="AW225"/>
  <c r="AV225"/>
  <c r="AT225"/>
  <c r="AS225"/>
  <c r="AR225"/>
  <c r="AQ225"/>
  <c r="AY224"/>
  <c r="AX224"/>
  <c r="AW224"/>
  <c r="AV224"/>
  <c r="AT224"/>
  <c r="AS224"/>
  <c r="AR224"/>
  <c r="AQ224"/>
  <c r="AY223"/>
  <c r="AX223"/>
  <c r="AW223"/>
  <c r="AV223"/>
  <c r="AT223"/>
  <c r="AS223"/>
  <c r="AR223"/>
  <c r="AQ223"/>
  <c r="AY222"/>
  <c r="AX222"/>
  <c r="AW222"/>
  <c r="AV222"/>
  <c r="AT222"/>
  <c r="AS222"/>
  <c r="AR222"/>
  <c r="AQ222"/>
  <c r="AY221"/>
  <c r="AX221"/>
  <c r="AW221"/>
  <c r="AV221"/>
  <c r="AT221"/>
  <c r="AS221"/>
  <c r="AR221"/>
  <c r="AQ221"/>
  <c r="AY220"/>
  <c r="AX220"/>
  <c r="AW220"/>
  <c r="AV220"/>
  <c r="AT220"/>
  <c r="AS220"/>
  <c r="AR220"/>
  <c r="AQ220"/>
  <c r="AY219"/>
  <c r="AX219"/>
  <c r="AW219"/>
  <c r="AV219"/>
  <c r="AT219"/>
  <c r="AS219"/>
  <c r="AR219"/>
  <c r="AQ219"/>
  <c r="AY218"/>
  <c r="AX218"/>
  <c r="AW218"/>
  <c r="AV218"/>
  <c r="AT218"/>
  <c r="AS218"/>
  <c r="AR218"/>
  <c r="AQ218"/>
  <c r="AY217"/>
  <c r="AX217"/>
  <c r="AW217"/>
  <c r="AV217"/>
  <c r="AT217"/>
  <c r="AS217"/>
  <c r="AR217"/>
  <c r="AQ217"/>
  <c r="AY216"/>
  <c r="AX216"/>
  <c r="AW216"/>
  <c r="AV216"/>
  <c r="AT216"/>
  <c r="AS216"/>
  <c r="AR216"/>
  <c r="AQ216"/>
  <c r="AY215"/>
  <c r="AX215"/>
  <c r="AW215"/>
  <c r="AV215"/>
  <c r="AT215"/>
  <c r="AS215"/>
  <c r="AR215"/>
  <c r="AQ215"/>
  <c r="AY214"/>
  <c r="AX214"/>
  <c r="AW214"/>
  <c r="AV214"/>
  <c r="AT214"/>
  <c r="AS214"/>
  <c r="AR214"/>
  <c r="AQ214"/>
  <c r="AQ186"/>
  <c r="AR186"/>
  <c r="AS186"/>
  <c r="AT186"/>
  <c r="AV186"/>
  <c r="AW186"/>
  <c r="AX186"/>
  <c r="AY186"/>
  <c r="AQ187"/>
  <c r="AR187"/>
  <c r="AS187"/>
  <c r="AT187"/>
  <c r="AV187"/>
  <c r="AW187"/>
  <c r="AX187"/>
  <c r="AY187"/>
  <c r="AQ188"/>
  <c r="AR188"/>
  <c r="AS188"/>
  <c r="AT188"/>
  <c r="AV188"/>
  <c r="AW188"/>
  <c r="AX188"/>
  <c r="AY188"/>
  <c r="AQ189"/>
  <c r="AR189"/>
  <c r="AS189"/>
  <c r="AT189"/>
  <c r="AV189"/>
  <c r="AW189"/>
  <c r="AX189"/>
  <c r="AY189"/>
  <c r="AQ190"/>
  <c r="AR190"/>
  <c r="AS190"/>
  <c r="AT190"/>
  <c r="AV190"/>
  <c r="AW190"/>
  <c r="AX190"/>
  <c r="AY190"/>
  <c r="AQ191"/>
  <c r="AR191"/>
  <c r="AS191"/>
  <c r="AT191"/>
  <c r="AV191"/>
  <c r="AW191"/>
  <c r="AX191"/>
  <c r="AY191"/>
  <c r="AQ192"/>
  <c r="AR192"/>
  <c r="AS192"/>
  <c r="AT192"/>
  <c r="AV192"/>
  <c r="AW192"/>
  <c r="AX192"/>
  <c r="AY192"/>
  <c r="AQ193"/>
  <c r="AR193"/>
  <c r="AS193"/>
  <c r="AT193"/>
  <c r="AV193"/>
  <c r="AW193"/>
  <c r="AX193"/>
  <c r="AY193"/>
  <c r="AQ194"/>
  <c r="AR194"/>
  <c r="AS194"/>
  <c r="AT194"/>
  <c r="AV194"/>
  <c r="AW194"/>
  <c r="AX194"/>
  <c r="AY194"/>
  <c r="AQ195"/>
  <c r="AR195"/>
  <c r="AS195"/>
  <c r="AT195"/>
  <c r="AV195"/>
  <c r="AW195"/>
  <c r="AX195"/>
  <c r="AY195"/>
  <c r="AQ196"/>
  <c r="AR196"/>
  <c r="AS196"/>
  <c r="AT196"/>
  <c r="AV196"/>
  <c r="AW196"/>
  <c r="AX196"/>
  <c r="AY196"/>
  <c r="AQ197"/>
  <c r="AR197"/>
  <c r="AS197"/>
  <c r="AT197"/>
  <c r="AV197"/>
  <c r="AW197"/>
  <c r="AX197"/>
  <c r="AY197"/>
  <c r="AQ198"/>
  <c r="AR198"/>
  <c r="AS198"/>
  <c r="AT198"/>
  <c r="AV198"/>
  <c r="AW198"/>
  <c r="AX198"/>
  <c r="AY198"/>
  <c r="AQ199"/>
  <c r="AR199"/>
  <c r="AS199"/>
  <c r="AT199"/>
  <c r="AV199"/>
  <c r="AW199"/>
  <c r="AX199"/>
  <c r="AY199"/>
  <c r="AQ200"/>
  <c r="AR200"/>
  <c r="AS200"/>
  <c r="AT200"/>
  <c r="AV200"/>
  <c r="AW200"/>
  <c r="AX200"/>
  <c r="AY200"/>
  <c r="AQ201"/>
  <c r="AR201"/>
  <c r="AS201"/>
  <c r="AT201"/>
  <c r="AV201"/>
  <c r="AW201"/>
  <c r="AX201"/>
  <c r="AY201"/>
  <c r="AQ202"/>
  <c r="AR202"/>
  <c r="AS202"/>
  <c r="AT202"/>
  <c r="AV202"/>
  <c r="AW202"/>
  <c r="AX202"/>
  <c r="AY202"/>
  <c r="AQ203"/>
  <c r="AR203"/>
  <c r="AS203"/>
  <c r="AT203"/>
  <c r="AV203"/>
  <c r="AW203"/>
  <c r="AX203"/>
  <c r="AY203"/>
  <c r="AQ204"/>
  <c r="AR204"/>
  <c r="AS204"/>
  <c r="AT204"/>
  <c r="AV204"/>
  <c r="AW204"/>
  <c r="AX204"/>
  <c r="AY204"/>
  <c r="AQ205"/>
  <c r="AR205"/>
  <c r="AS205"/>
  <c r="AT205"/>
  <c r="AV205"/>
  <c r="AW205"/>
  <c r="AX205"/>
  <c r="AY205"/>
  <c r="AQ206"/>
  <c r="AR206"/>
  <c r="AS206"/>
  <c r="AT206"/>
  <c r="AV206"/>
  <c r="AW206"/>
  <c r="AX206"/>
  <c r="AY206"/>
  <c r="AQ207"/>
  <c r="AR207"/>
  <c r="AS207"/>
  <c r="AT207"/>
  <c r="AV207"/>
  <c r="AW207"/>
  <c r="AX207"/>
  <c r="AY207"/>
  <c r="AQ208"/>
  <c r="AR208"/>
  <c r="AS208"/>
  <c r="AT208"/>
  <c r="AV208"/>
  <c r="AW208"/>
  <c r="AX208"/>
  <c r="AY208"/>
  <c r="AQ209"/>
  <c r="AR209"/>
  <c r="AS209"/>
  <c r="AT209"/>
  <c r="AV209"/>
  <c r="AW209"/>
  <c r="AX209"/>
  <c r="AY209"/>
  <c r="AQ210"/>
  <c r="AR210"/>
  <c r="AS210"/>
  <c r="AT210"/>
  <c r="AV210"/>
  <c r="AW210"/>
  <c r="AX210"/>
  <c r="AY210"/>
  <c r="AQ211"/>
  <c r="AR211"/>
  <c r="AS211"/>
  <c r="AT211"/>
  <c r="AV211"/>
  <c r="AW211"/>
  <c r="AX211"/>
  <c r="AY211"/>
  <c r="AQ212"/>
  <c r="AR212"/>
  <c r="AS212"/>
  <c r="AT212"/>
  <c r="AV212"/>
  <c r="AW212"/>
  <c r="AX212"/>
  <c r="AY212"/>
  <c r="AY185"/>
  <c r="AX185"/>
  <c r="AW185"/>
  <c r="AV185"/>
  <c r="AT185"/>
  <c r="AS185"/>
  <c r="AR185"/>
  <c r="AQ185"/>
  <c r="AQ131"/>
  <c r="AR131"/>
  <c r="AS131"/>
  <c r="AT131"/>
  <c r="AV131"/>
  <c r="AW131"/>
  <c r="AX131"/>
  <c r="AY131"/>
  <c r="AQ132"/>
  <c r="AR132"/>
  <c r="AS132"/>
  <c r="AT132"/>
  <c r="AV132"/>
  <c r="AW132"/>
  <c r="AX132"/>
  <c r="AY132"/>
  <c r="AQ133"/>
  <c r="AR133"/>
  <c r="AS133"/>
  <c r="AT133"/>
  <c r="AV133"/>
  <c r="AW133"/>
  <c r="AX133"/>
  <c r="AY133"/>
  <c r="AQ134"/>
  <c r="AR134"/>
  <c r="AS134"/>
  <c r="AT134"/>
  <c r="AV134"/>
  <c r="AW134"/>
  <c r="AX134"/>
  <c r="AY134"/>
  <c r="AQ135"/>
  <c r="AR135"/>
  <c r="AS135"/>
  <c r="AT135"/>
  <c r="AV135"/>
  <c r="AW135"/>
  <c r="AX135"/>
  <c r="AY135"/>
  <c r="AQ136"/>
  <c r="AR136"/>
  <c r="AS136"/>
  <c r="AT136"/>
  <c r="AV136"/>
  <c r="AW136"/>
  <c r="AX136"/>
  <c r="AY136"/>
  <c r="AQ137"/>
  <c r="AR137"/>
  <c r="AS137"/>
  <c r="AT137"/>
  <c r="AV137"/>
  <c r="AW137"/>
  <c r="AX137"/>
  <c r="AY137"/>
  <c r="AQ138"/>
  <c r="AR138"/>
  <c r="AS138"/>
  <c r="AT138"/>
  <c r="AV138"/>
  <c r="AW138"/>
  <c r="AX138"/>
  <c r="AY138"/>
  <c r="AQ139"/>
  <c r="AR139"/>
  <c r="AS139"/>
  <c r="AT139"/>
  <c r="AV139"/>
  <c r="AW139"/>
  <c r="AX139"/>
  <c r="AY139"/>
  <c r="AQ140"/>
  <c r="AR140"/>
  <c r="AS140"/>
  <c r="AT140"/>
  <c r="AV140"/>
  <c r="AW140"/>
  <c r="AX140"/>
  <c r="AY140"/>
  <c r="AQ141"/>
  <c r="AR141"/>
  <c r="AS141"/>
  <c r="AT141"/>
  <c r="AV141"/>
  <c r="AW141"/>
  <c r="AX141"/>
  <c r="AY141"/>
  <c r="AQ142"/>
  <c r="AR142"/>
  <c r="AS142"/>
  <c r="AT142"/>
  <c r="AV142"/>
  <c r="AW142"/>
  <c r="AX142"/>
  <c r="AY142"/>
  <c r="AQ143"/>
  <c r="AR143"/>
  <c r="AS143"/>
  <c r="AT143"/>
  <c r="AV143"/>
  <c r="AW143"/>
  <c r="AX143"/>
  <c r="AY143"/>
  <c r="AQ144"/>
  <c r="AR144"/>
  <c r="AS144"/>
  <c r="AT144"/>
  <c r="AV144"/>
  <c r="AW144"/>
  <c r="AX144"/>
  <c r="AY144"/>
  <c r="AQ145"/>
  <c r="AR145"/>
  <c r="AS145"/>
  <c r="AT145"/>
  <c r="AV145"/>
  <c r="AW145"/>
  <c r="AX145"/>
  <c r="AY145"/>
  <c r="AQ146"/>
  <c r="AR146"/>
  <c r="AS146"/>
  <c r="AT146"/>
  <c r="AV146"/>
  <c r="AW146"/>
  <c r="AX146"/>
  <c r="AY146"/>
  <c r="AQ147"/>
  <c r="AR147"/>
  <c r="AS147"/>
  <c r="AT147"/>
  <c r="AV147"/>
  <c r="AW147"/>
  <c r="AX147"/>
  <c r="AY147"/>
  <c r="AQ148"/>
  <c r="AR148"/>
  <c r="AS148"/>
  <c r="AT148"/>
  <c r="AV148"/>
  <c r="AW148"/>
  <c r="AX148"/>
  <c r="AY148"/>
  <c r="AQ149"/>
  <c r="AR149"/>
  <c r="AS149"/>
  <c r="AT149"/>
  <c r="AV149"/>
  <c r="AW149"/>
  <c r="AX149"/>
  <c r="AY149"/>
  <c r="AQ150"/>
  <c r="AR150"/>
  <c r="AS150"/>
  <c r="AT150"/>
  <c r="AV150"/>
  <c r="AW150"/>
  <c r="AX150"/>
  <c r="AY150"/>
  <c r="AQ151"/>
  <c r="AR151"/>
  <c r="AS151"/>
  <c r="AT151"/>
  <c r="AV151"/>
  <c r="AW151"/>
  <c r="AX151"/>
  <c r="AY151"/>
  <c r="AQ152"/>
  <c r="AR152"/>
  <c r="AS152"/>
  <c r="AT152"/>
  <c r="AV152"/>
  <c r="AW152"/>
  <c r="AX152"/>
  <c r="AY152"/>
  <c r="AQ153"/>
  <c r="AR153"/>
  <c r="AS153"/>
  <c r="AT153"/>
  <c r="AV153"/>
  <c r="AW153"/>
  <c r="AX153"/>
  <c r="AY153"/>
  <c r="AQ154"/>
  <c r="AR154"/>
  <c r="AS154"/>
  <c r="AT154"/>
  <c r="AV154"/>
  <c r="AW154"/>
  <c r="AX154"/>
  <c r="AY154"/>
  <c r="AQ155"/>
  <c r="AR155"/>
  <c r="AS155"/>
  <c r="AT155"/>
  <c r="AV155"/>
  <c r="AW155"/>
  <c r="AX155"/>
  <c r="AY155"/>
  <c r="AQ156"/>
  <c r="AR156"/>
  <c r="AS156"/>
  <c r="AT156"/>
  <c r="AV156"/>
  <c r="AW156"/>
  <c r="AX156"/>
  <c r="AY156"/>
  <c r="AQ157"/>
  <c r="AR157"/>
  <c r="AS157"/>
  <c r="AT157"/>
  <c r="AV157"/>
  <c r="AW157"/>
  <c r="AX157"/>
  <c r="AY157"/>
  <c r="AQ158"/>
  <c r="AR158"/>
  <c r="AS158"/>
  <c r="AT158"/>
  <c r="AV158"/>
  <c r="AW158"/>
  <c r="AX158"/>
  <c r="AY158"/>
  <c r="AQ159"/>
  <c r="AR159"/>
  <c r="AS159"/>
  <c r="AT159"/>
  <c r="AV159"/>
  <c r="AW159"/>
  <c r="AX159"/>
  <c r="AY159"/>
  <c r="AQ160"/>
  <c r="AR160"/>
  <c r="AS160"/>
  <c r="AT160"/>
  <c r="AV160"/>
  <c r="AW160"/>
  <c r="AX160"/>
  <c r="AY160"/>
  <c r="AQ161"/>
  <c r="AR161"/>
  <c r="AS161"/>
  <c r="AT161"/>
  <c r="AV161"/>
  <c r="AW161"/>
  <c r="AX161"/>
  <c r="AY161"/>
  <c r="AQ162"/>
  <c r="AR162"/>
  <c r="AS162"/>
  <c r="AT162"/>
  <c r="AV162"/>
  <c r="AW162"/>
  <c r="AX162"/>
  <c r="AY162"/>
  <c r="AQ163"/>
  <c r="AR163"/>
  <c r="AS163"/>
  <c r="AT163"/>
  <c r="AV163"/>
  <c r="AW163"/>
  <c r="AX163"/>
  <c r="AY163"/>
  <c r="AQ164"/>
  <c r="AR164"/>
  <c r="AS164"/>
  <c r="AT164"/>
  <c r="AV164"/>
  <c r="AW164"/>
  <c r="AX164"/>
  <c r="AY164"/>
  <c r="AQ165"/>
  <c r="AR165"/>
  <c r="AS165"/>
  <c r="AT165"/>
  <c r="AV165"/>
  <c r="AW165"/>
  <c r="AX165"/>
  <c r="AY165"/>
  <c r="AQ166"/>
  <c r="AR166"/>
  <c r="AS166"/>
  <c r="AT166"/>
  <c r="AV166"/>
  <c r="AW166"/>
  <c r="AX166"/>
  <c r="AY166"/>
  <c r="AQ167"/>
  <c r="AR167"/>
  <c r="AS167"/>
  <c r="AT167"/>
  <c r="AV167"/>
  <c r="AW167"/>
  <c r="AX167"/>
  <c r="AY167"/>
  <c r="AQ168"/>
  <c r="AR168"/>
  <c r="AS168"/>
  <c r="AT168"/>
  <c r="AV168"/>
  <c r="AW168"/>
  <c r="AX168"/>
  <c r="AY168"/>
  <c r="AQ169"/>
  <c r="AR169"/>
  <c r="AS169"/>
  <c r="AT169"/>
  <c r="AV169"/>
  <c r="AW169"/>
  <c r="AX169"/>
  <c r="AY169"/>
  <c r="AQ170"/>
  <c r="AR170"/>
  <c r="AS170"/>
  <c r="AT170"/>
  <c r="AV170"/>
  <c r="AW170"/>
  <c r="AX170"/>
  <c r="AY170"/>
  <c r="AQ171"/>
  <c r="AR171"/>
  <c r="AS171"/>
  <c r="AT171"/>
  <c r="AV171"/>
  <c r="AW171"/>
  <c r="AX171"/>
  <c r="AY171"/>
  <c r="AQ172"/>
  <c r="AR172"/>
  <c r="AS172"/>
  <c r="AT172"/>
  <c r="AV172"/>
  <c r="AW172"/>
  <c r="AX172"/>
  <c r="AY172"/>
  <c r="AQ173"/>
  <c r="AR173"/>
  <c r="AS173"/>
  <c r="AT173"/>
  <c r="AV173"/>
  <c r="AW173"/>
  <c r="AX173"/>
  <c r="AY173"/>
  <c r="AQ174"/>
  <c r="AR174"/>
  <c r="AS174"/>
  <c r="AT174"/>
  <c r="AV174"/>
  <c r="AW174"/>
  <c r="AX174"/>
  <c r="AY174"/>
  <c r="AQ175"/>
  <c r="AR175"/>
  <c r="AS175"/>
  <c r="AT175"/>
  <c r="AV175"/>
  <c r="AW175"/>
  <c r="AX175"/>
  <c r="AY175"/>
  <c r="AQ176"/>
  <c r="AR176"/>
  <c r="AS176"/>
  <c r="AT176"/>
  <c r="AV176"/>
  <c r="AW176"/>
  <c r="AX176"/>
  <c r="AY176"/>
  <c r="AQ177"/>
  <c r="AR177"/>
  <c r="AS177"/>
  <c r="AT177"/>
  <c r="AV177"/>
  <c r="AW177"/>
  <c r="AX177"/>
  <c r="AY177"/>
  <c r="AQ178"/>
  <c r="AR178"/>
  <c r="AS178"/>
  <c r="AT178"/>
  <c r="AV178"/>
  <c r="AW178"/>
  <c r="AX178"/>
  <c r="AY178"/>
  <c r="AQ179"/>
  <c r="AR179"/>
  <c r="AS179"/>
  <c r="AT179"/>
  <c r="AV179"/>
  <c r="AW179"/>
  <c r="AX179"/>
  <c r="AY179"/>
  <c r="AQ180"/>
  <c r="AR180"/>
  <c r="AS180"/>
  <c r="AT180"/>
  <c r="AV180"/>
  <c r="AW180"/>
  <c r="AX180"/>
  <c r="AY180"/>
  <c r="AQ181"/>
  <c r="AR181"/>
  <c r="AS181"/>
  <c r="AT181"/>
  <c r="AV181"/>
  <c r="AW181"/>
  <c r="AX181"/>
  <c r="AY181"/>
  <c r="AQ182"/>
  <c r="AR182"/>
  <c r="AS182"/>
  <c r="AT182"/>
  <c r="AV182"/>
  <c r="AW182"/>
  <c r="AX182"/>
  <c r="AY182"/>
  <c r="AQ183"/>
  <c r="AR183"/>
  <c r="AS183"/>
  <c r="AT183"/>
  <c r="AV183"/>
  <c r="AW183"/>
  <c r="AX183"/>
  <c r="AY183"/>
  <c r="AY130"/>
  <c r="AX130"/>
  <c r="AW130"/>
  <c r="AV130"/>
  <c r="AT130"/>
  <c r="AS130"/>
  <c r="AR130"/>
  <c r="AQ130"/>
  <c r="AY128"/>
  <c r="AX128"/>
  <c r="AW128"/>
  <c r="AV128"/>
  <c r="AT128"/>
  <c r="AS128"/>
  <c r="AR128"/>
  <c r="AQ128"/>
  <c r="AY127"/>
  <c r="AX127"/>
  <c r="AW127"/>
  <c r="AV127"/>
  <c r="AT127"/>
  <c r="AS127"/>
  <c r="AR127"/>
  <c r="AQ127"/>
  <c r="AY126"/>
  <c r="AX126"/>
  <c r="AW126"/>
  <c r="AV126"/>
  <c r="AT126"/>
  <c r="AS126"/>
  <c r="AR126"/>
  <c r="AQ126"/>
  <c r="AY125"/>
  <c r="AX125"/>
  <c r="AW125"/>
  <c r="AV125"/>
  <c r="AT125"/>
  <c r="AS125"/>
  <c r="AR125"/>
  <c r="AQ125"/>
  <c r="AY123"/>
  <c r="AX123"/>
  <c r="AW123"/>
  <c r="AV123"/>
  <c r="AT123"/>
  <c r="AS123"/>
  <c r="AR123"/>
  <c r="AQ123"/>
  <c r="AY122"/>
  <c r="AX122"/>
  <c r="AW122"/>
  <c r="AV122"/>
  <c r="AT122"/>
  <c r="AS122"/>
  <c r="AR122"/>
  <c r="AQ122"/>
  <c r="AY121"/>
  <c r="AX121"/>
  <c r="AW121"/>
  <c r="AV121"/>
  <c r="AT121"/>
  <c r="AS121"/>
  <c r="AR121"/>
  <c r="AQ121"/>
  <c r="AY120"/>
  <c r="AX120"/>
  <c r="AW120"/>
  <c r="AV120"/>
  <c r="AT120"/>
  <c r="AS120"/>
  <c r="AR120"/>
  <c r="AQ120"/>
  <c r="AY119"/>
  <c r="AX119"/>
  <c r="AW119"/>
  <c r="AV119"/>
  <c r="AT119"/>
  <c r="AS119"/>
  <c r="AR119"/>
  <c r="AQ119"/>
  <c r="AY118"/>
  <c r="AX118"/>
  <c r="AW118"/>
  <c r="AV118"/>
  <c r="AT118"/>
  <c r="AS118"/>
  <c r="AR118"/>
  <c r="AQ118"/>
  <c r="AY117"/>
  <c r="AX117"/>
  <c r="AW117"/>
  <c r="AV117"/>
  <c r="AT117"/>
  <c r="AS117"/>
  <c r="AR117"/>
  <c r="AQ117"/>
  <c r="AY116"/>
  <c r="AX116"/>
  <c r="AW116"/>
  <c r="AV116"/>
  <c r="AT116"/>
  <c r="AS116"/>
  <c r="AR116"/>
  <c r="AQ116"/>
  <c r="AY115"/>
  <c r="AX115"/>
  <c r="AW115"/>
  <c r="AV115"/>
  <c r="AT115"/>
  <c r="AS115"/>
  <c r="AR115"/>
  <c r="AQ115"/>
  <c r="AQ76"/>
  <c r="AR76"/>
  <c r="AS76"/>
  <c r="AT76"/>
  <c r="AV76"/>
  <c r="AW76"/>
  <c r="AX76"/>
  <c r="AY76"/>
  <c r="AQ77"/>
  <c r="AR77"/>
  <c r="AS77"/>
  <c r="AT77"/>
  <c r="AV77"/>
  <c r="AW77"/>
  <c r="AX77"/>
  <c r="AY77"/>
  <c r="AQ78"/>
  <c r="AR78"/>
  <c r="AS78"/>
  <c r="AT78"/>
  <c r="AV78"/>
  <c r="AW78"/>
  <c r="AX78"/>
  <c r="AY78"/>
  <c r="AQ79"/>
  <c r="AR79"/>
  <c r="AS79"/>
  <c r="AT79"/>
  <c r="AV79"/>
  <c r="AW79"/>
  <c r="AX79"/>
  <c r="AY79"/>
  <c r="AQ80"/>
  <c r="AR80"/>
  <c r="AS80"/>
  <c r="AT80"/>
  <c r="AV80"/>
  <c r="AW80"/>
  <c r="AX80"/>
  <c r="AY80"/>
  <c r="AQ81"/>
  <c r="AR81"/>
  <c r="AS81"/>
  <c r="AT81"/>
  <c r="AV81"/>
  <c r="AW81"/>
  <c r="AX81"/>
  <c r="AY81"/>
  <c r="AQ82"/>
  <c r="AR82"/>
  <c r="AS82"/>
  <c r="AT82"/>
  <c r="AV82"/>
  <c r="AW82"/>
  <c r="AX82"/>
  <c r="AY82"/>
  <c r="AQ83"/>
  <c r="AR83"/>
  <c r="AS83"/>
  <c r="AT83"/>
  <c r="AV83"/>
  <c r="AW83"/>
  <c r="AX83"/>
  <c r="AY83"/>
  <c r="AQ84"/>
  <c r="AR84"/>
  <c r="AS84"/>
  <c r="AT84"/>
  <c r="AV84"/>
  <c r="AW84"/>
  <c r="AX84"/>
  <c r="AY84"/>
  <c r="AQ85"/>
  <c r="AR85"/>
  <c r="AS85"/>
  <c r="AT85"/>
  <c r="AV85"/>
  <c r="AW85"/>
  <c r="AX85"/>
  <c r="AY85"/>
  <c r="AQ86"/>
  <c r="AR86"/>
  <c r="AS86"/>
  <c r="AT86"/>
  <c r="AV86"/>
  <c r="AW86"/>
  <c r="AX86"/>
  <c r="AY86"/>
  <c r="AQ87"/>
  <c r="AR87"/>
  <c r="AS87"/>
  <c r="AT87"/>
  <c r="AV87"/>
  <c r="AW87"/>
  <c r="AX87"/>
  <c r="AY87"/>
  <c r="AQ88"/>
  <c r="AR88"/>
  <c r="AS88"/>
  <c r="AT88"/>
  <c r="AV88"/>
  <c r="AW88"/>
  <c r="AX88"/>
  <c r="AY88"/>
  <c r="AQ89"/>
  <c r="AR89"/>
  <c r="AS89"/>
  <c r="AT89"/>
  <c r="AV89"/>
  <c r="AW89"/>
  <c r="AX89"/>
  <c r="AY89"/>
  <c r="AQ90"/>
  <c r="AR90"/>
  <c r="AS90"/>
  <c r="AT90"/>
  <c r="AV90"/>
  <c r="AW90"/>
  <c r="AX90"/>
  <c r="AY90"/>
  <c r="AQ91"/>
  <c r="AR91"/>
  <c r="AS91"/>
  <c r="AT91"/>
  <c r="AV91"/>
  <c r="AW91"/>
  <c r="AX91"/>
  <c r="AY91"/>
  <c r="AQ92"/>
  <c r="AR92"/>
  <c r="AS92"/>
  <c r="AT92"/>
  <c r="AV92"/>
  <c r="AW92"/>
  <c r="AX92"/>
  <c r="AY92"/>
  <c r="AQ93"/>
  <c r="AR93"/>
  <c r="AS93"/>
  <c r="AT93"/>
  <c r="AV93"/>
  <c r="AW93"/>
  <c r="AX93"/>
  <c r="AY93"/>
  <c r="AQ94"/>
  <c r="AR94"/>
  <c r="AS94"/>
  <c r="AT94"/>
  <c r="AV94"/>
  <c r="AW94"/>
  <c r="AX94"/>
  <c r="AY94"/>
  <c r="AQ95"/>
  <c r="AR95"/>
  <c r="AS95"/>
  <c r="AT95"/>
  <c r="AV95"/>
  <c r="AW95"/>
  <c r="AX95"/>
  <c r="AY95"/>
  <c r="AQ96"/>
  <c r="AR96"/>
  <c r="AS96"/>
  <c r="AT96"/>
  <c r="AV96"/>
  <c r="AW96"/>
  <c r="AX96"/>
  <c r="AY96"/>
  <c r="AQ97"/>
  <c r="AR97"/>
  <c r="AS97"/>
  <c r="AT97"/>
  <c r="AV97"/>
  <c r="AW97"/>
  <c r="AX97"/>
  <c r="AY97"/>
  <c r="AQ98"/>
  <c r="AR98"/>
  <c r="AS98"/>
  <c r="AT98"/>
  <c r="AV98"/>
  <c r="AW98"/>
  <c r="AX98"/>
  <c r="AY98"/>
  <c r="AQ99"/>
  <c r="AR99"/>
  <c r="AS99"/>
  <c r="AT99"/>
  <c r="AV99"/>
  <c r="AW99"/>
  <c r="AX99"/>
  <c r="AY99"/>
  <c r="AQ100"/>
  <c r="AR100"/>
  <c r="AS100"/>
  <c r="AT100"/>
  <c r="AV100"/>
  <c r="AW100"/>
  <c r="AX100"/>
  <c r="AY100"/>
  <c r="AQ101"/>
  <c r="AR101"/>
  <c r="AS101"/>
  <c r="AT101"/>
  <c r="AV101"/>
  <c r="AW101"/>
  <c r="AX101"/>
  <c r="AY101"/>
  <c r="AQ102"/>
  <c r="AR102"/>
  <c r="AS102"/>
  <c r="AT102"/>
  <c r="AV102"/>
  <c r="AW102"/>
  <c r="AX102"/>
  <c r="AY102"/>
  <c r="AQ103"/>
  <c r="AR103"/>
  <c r="AS103"/>
  <c r="AT103"/>
  <c r="AV103"/>
  <c r="AW103"/>
  <c r="AX103"/>
  <c r="AY103"/>
  <c r="AQ104"/>
  <c r="AR104"/>
  <c r="AS104"/>
  <c r="AT104"/>
  <c r="AV104"/>
  <c r="AW104"/>
  <c r="AX104"/>
  <c r="AY104"/>
  <c r="AQ105"/>
  <c r="AR105"/>
  <c r="AS105"/>
  <c r="AT105"/>
  <c r="AV105"/>
  <c r="AW105"/>
  <c r="AX105"/>
  <c r="AY105"/>
  <c r="AQ106"/>
  <c r="AR106"/>
  <c r="AS106"/>
  <c r="AT106"/>
  <c r="AV106"/>
  <c r="AW106"/>
  <c r="AX106"/>
  <c r="AY106"/>
  <c r="AQ107"/>
  <c r="AR107"/>
  <c r="AS107"/>
  <c r="AT107"/>
  <c r="AV107"/>
  <c r="AW107"/>
  <c r="AX107"/>
  <c r="AY107"/>
  <c r="AQ108"/>
  <c r="AR108"/>
  <c r="AS108"/>
  <c r="AT108"/>
  <c r="AV108"/>
  <c r="AW108"/>
  <c r="AX108"/>
  <c r="AY108"/>
  <c r="AQ109"/>
  <c r="AR109"/>
  <c r="AS109"/>
  <c r="AT109"/>
  <c r="AV109"/>
  <c r="AW109"/>
  <c r="AX109"/>
  <c r="AY109"/>
  <c r="AQ110"/>
  <c r="AR110"/>
  <c r="AS110"/>
  <c r="AT110"/>
  <c r="AV110"/>
  <c r="AW110"/>
  <c r="AX110"/>
  <c r="AY110"/>
  <c r="AQ111"/>
  <c r="AR111"/>
  <c r="AS111"/>
  <c r="AT111"/>
  <c r="AV111"/>
  <c r="AW111"/>
  <c r="AX111"/>
  <c r="AY111"/>
  <c r="AQ112"/>
  <c r="AR112"/>
  <c r="AS112"/>
  <c r="AT112"/>
  <c r="AV112"/>
  <c r="AW112"/>
  <c r="AX112"/>
  <c r="AY112"/>
  <c r="AQ113"/>
  <c r="AR113"/>
  <c r="AS113"/>
  <c r="AT113"/>
  <c r="AV113"/>
  <c r="AW113"/>
  <c r="AX113"/>
  <c r="AY113"/>
  <c r="AY75"/>
  <c r="AX75"/>
  <c r="AW75"/>
  <c r="AV75"/>
  <c r="AT75"/>
  <c r="AS75"/>
  <c r="AR75"/>
  <c r="AQ75"/>
  <c r="AQ30"/>
  <c r="AR30"/>
  <c r="AS30"/>
  <c r="AT30"/>
  <c r="AV30"/>
  <c r="AW30"/>
  <c r="AX30"/>
  <c r="AY30"/>
  <c r="AQ31"/>
  <c r="AR31"/>
  <c r="AS31"/>
  <c r="AT31"/>
  <c r="AV31"/>
  <c r="AW31"/>
  <c r="AX31"/>
  <c r="AY31"/>
  <c r="AQ32"/>
  <c r="AR32"/>
  <c r="AS32"/>
  <c r="AT32"/>
  <c r="AV32"/>
  <c r="AW32"/>
  <c r="AX32"/>
  <c r="AY32"/>
  <c r="AQ33"/>
  <c r="AR33"/>
  <c r="AS33"/>
  <c r="AT33"/>
  <c r="AV33"/>
  <c r="AW33"/>
  <c r="AX33"/>
  <c r="AY33"/>
  <c r="AQ34"/>
  <c r="AR34"/>
  <c r="AS34"/>
  <c r="AT34"/>
  <c r="AV34"/>
  <c r="AW34"/>
  <c r="AX34"/>
  <c r="AY34"/>
  <c r="AQ35"/>
  <c r="AR35"/>
  <c r="AS35"/>
  <c r="AT35"/>
  <c r="AV35"/>
  <c r="AW35"/>
  <c r="AX35"/>
  <c r="AY35"/>
  <c r="AQ36"/>
  <c r="AR36"/>
  <c r="AS36"/>
  <c r="AT36"/>
  <c r="AV36"/>
  <c r="AW36"/>
  <c r="AX36"/>
  <c r="AY36"/>
  <c r="AQ37"/>
  <c r="AR37"/>
  <c r="AS37"/>
  <c r="AT37"/>
  <c r="AV37"/>
  <c r="AW37"/>
  <c r="AX37"/>
  <c r="AY37"/>
  <c r="AQ38"/>
  <c r="AR38"/>
  <c r="AS38"/>
  <c r="AT38"/>
  <c r="AV38"/>
  <c r="AW38"/>
  <c r="AX38"/>
  <c r="AY38"/>
  <c r="AQ39"/>
  <c r="AR39"/>
  <c r="AS39"/>
  <c r="AT39"/>
  <c r="AV39"/>
  <c r="AW39"/>
  <c r="AX39"/>
  <c r="AY39"/>
  <c r="AQ40"/>
  <c r="AR40"/>
  <c r="AS40"/>
  <c r="AT40"/>
  <c r="AV40"/>
  <c r="AW40"/>
  <c r="AX40"/>
  <c r="AY40"/>
  <c r="AQ41"/>
  <c r="AR41"/>
  <c r="AS41"/>
  <c r="AT41"/>
  <c r="AV41"/>
  <c r="AW41"/>
  <c r="AX41"/>
  <c r="AY41"/>
  <c r="AQ42"/>
  <c r="AR42"/>
  <c r="AS42"/>
  <c r="AT42"/>
  <c r="AV42"/>
  <c r="AW42"/>
  <c r="AX42"/>
  <c r="AY42"/>
  <c r="AQ43"/>
  <c r="AR43"/>
  <c r="AS43"/>
  <c r="AT43"/>
  <c r="AV43"/>
  <c r="AW43"/>
  <c r="AX43"/>
  <c r="AY43"/>
  <c r="AQ44"/>
  <c r="AR44"/>
  <c r="AS44"/>
  <c r="AT44"/>
  <c r="AV44"/>
  <c r="AW44"/>
  <c r="AX44"/>
  <c r="AY44"/>
  <c r="AQ45"/>
  <c r="AR45"/>
  <c r="AS45"/>
  <c r="AT45"/>
  <c r="AV45"/>
  <c r="AW45"/>
  <c r="AX45"/>
  <c r="AY45"/>
  <c r="AQ46"/>
  <c r="AR46"/>
  <c r="AS46"/>
  <c r="AT46"/>
  <c r="AV46"/>
  <c r="AW46"/>
  <c r="AX46"/>
  <c r="AY46"/>
  <c r="AQ47"/>
  <c r="AR47"/>
  <c r="AS47"/>
  <c r="AT47"/>
  <c r="AV47"/>
  <c r="AW47"/>
  <c r="AX47"/>
  <c r="AY47"/>
  <c r="AQ48"/>
  <c r="AR48"/>
  <c r="AS48"/>
  <c r="AT48"/>
  <c r="AV48"/>
  <c r="AW48"/>
  <c r="AX48"/>
  <c r="AY48"/>
  <c r="AQ49"/>
  <c r="AR49"/>
  <c r="AS49"/>
  <c r="AT49"/>
  <c r="AV49"/>
  <c r="AW49"/>
  <c r="AX49"/>
  <c r="AY49"/>
  <c r="AQ50"/>
  <c r="AR50"/>
  <c r="AS50"/>
  <c r="AT50"/>
  <c r="AV50"/>
  <c r="AW50"/>
  <c r="AX50"/>
  <c r="AY50"/>
  <c r="AQ51"/>
  <c r="AR51"/>
  <c r="AS51"/>
  <c r="AT51"/>
  <c r="AV51"/>
  <c r="AW51"/>
  <c r="AX51"/>
  <c r="AY51"/>
  <c r="AQ52"/>
  <c r="AR52"/>
  <c r="AS52"/>
  <c r="AT52"/>
  <c r="AV52"/>
  <c r="AW52"/>
  <c r="AX52"/>
  <c r="AY52"/>
  <c r="AQ53"/>
  <c r="AR53"/>
  <c r="AS53"/>
  <c r="AT53"/>
  <c r="AV53"/>
  <c r="AW53"/>
  <c r="AX53"/>
  <c r="AY53"/>
  <c r="AQ54"/>
  <c r="AR54"/>
  <c r="AS54"/>
  <c r="AT54"/>
  <c r="AV54"/>
  <c r="AW54"/>
  <c r="AX54"/>
  <c r="AY54"/>
  <c r="AQ55"/>
  <c r="AR55"/>
  <c r="AS55"/>
  <c r="AT55"/>
  <c r="AV55"/>
  <c r="AW55"/>
  <c r="AX55"/>
  <c r="AY55"/>
  <c r="AQ56"/>
  <c r="AR56"/>
  <c r="AS56"/>
  <c r="AT56"/>
  <c r="AV56"/>
  <c r="AW56"/>
  <c r="AX56"/>
  <c r="AY56"/>
  <c r="AQ57"/>
  <c r="AR57"/>
  <c r="AS57"/>
  <c r="AT57"/>
  <c r="AV57"/>
  <c r="AW57"/>
  <c r="AX57"/>
  <c r="AY57"/>
  <c r="AQ58"/>
  <c r="AR58"/>
  <c r="AS58"/>
  <c r="AT58"/>
  <c r="AV58"/>
  <c r="AW58"/>
  <c r="AX58"/>
  <c r="AY58"/>
  <c r="AQ59"/>
  <c r="AR59"/>
  <c r="AS59"/>
  <c r="AT59"/>
  <c r="AV59"/>
  <c r="AW59"/>
  <c r="AX59"/>
  <c r="AY59"/>
  <c r="AQ60"/>
  <c r="AR60"/>
  <c r="AS60"/>
  <c r="AT60"/>
  <c r="AV60"/>
  <c r="AW60"/>
  <c r="AX60"/>
  <c r="AY60"/>
  <c r="AQ61"/>
  <c r="AR61"/>
  <c r="AS61"/>
  <c r="AT61"/>
  <c r="AV61"/>
  <c r="AW61"/>
  <c r="AX61"/>
  <c r="AY61"/>
  <c r="AQ62"/>
  <c r="AR62"/>
  <c r="AS62"/>
  <c r="AT62"/>
  <c r="AV62"/>
  <c r="AW62"/>
  <c r="AX62"/>
  <c r="AY62"/>
  <c r="AQ63"/>
  <c r="AR63"/>
  <c r="AS63"/>
  <c r="AT63"/>
  <c r="AV63"/>
  <c r="AW63"/>
  <c r="AX63"/>
  <c r="AY63"/>
  <c r="AQ64"/>
  <c r="AR64"/>
  <c r="AS64"/>
  <c r="AT64"/>
  <c r="AV64"/>
  <c r="AW64"/>
  <c r="AX64"/>
  <c r="AY64"/>
  <c r="AQ65"/>
  <c r="AR65"/>
  <c r="AS65"/>
  <c r="AT65"/>
  <c r="AV65"/>
  <c r="AW65"/>
  <c r="AX65"/>
  <c r="AY65"/>
  <c r="AQ66"/>
  <c r="AR66"/>
  <c r="AS66"/>
  <c r="AT66"/>
  <c r="AV66"/>
  <c r="AW66"/>
  <c r="AX66"/>
  <c r="AY66"/>
  <c r="AQ67"/>
  <c r="AR67"/>
  <c r="AS67"/>
  <c r="AT67"/>
  <c r="AV67"/>
  <c r="AW67"/>
  <c r="AX67"/>
  <c r="AY67"/>
  <c r="AQ68"/>
  <c r="AR68"/>
  <c r="AS68"/>
  <c r="AT68"/>
  <c r="AV68"/>
  <c r="AW68"/>
  <c r="AX68"/>
  <c r="AY68"/>
  <c r="AQ69"/>
  <c r="AR69"/>
  <c r="AS69"/>
  <c r="AT69"/>
  <c r="AV69"/>
  <c r="AW69"/>
  <c r="AX69"/>
  <c r="AY69"/>
  <c r="AQ70"/>
  <c r="AR70"/>
  <c r="AS70"/>
  <c r="AT70"/>
  <c r="AV70"/>
  <c r="AW70"/>
  <c r="AX70"/>
  <c r="AY70"/>
  <c r="AQ71"/>
  <c r="AR71"/>
  <c r="AS71"/>
  <c r="AT71"/>
  <c r="AV71"/>
  <c r="AW71"/>
  <c r="AX71"/>
  <c r="AY71"/>
  <c r="AQ72"/>
  <c r="AR72"/>
  <c r="AS72"/>
  <c r="AT72"/>
  <c r="AV72"/>
  <c r="AW72"/>
  <c r="AX72"/>
  <c r="AY72"/>
  <c r="AQ73"/>
  <c r="AR73"/>
  <c r="AS73"/>
  <c r="AT73"/>
  <c r="AV73"/>
  <c r="AW73"/>
  <c r="AX73"/>
  <c r="AY73"/>
  <c r="AY29"/>
  <c r="AX29"/>
  <c r="AW29"/>
  <c r="AV29"/>
  <c r="AT29"/>
  <c r="AS29"/>
  <c r="AR29"/>
  <c r="AQ29"/>
  <c r="AY27"/>
  <c r="AX27"/>
  <c r="AW27"/>
  <c r="AV27"/>
  <c r="AT27"/>
  <c r="AS27"/>
  <c r="AR27"/>
  <c r="AQ27"/>
  <c r="AY26"/>
  <c r="AX26"/>
  <c r="AW26"/>
  <c r="AV26"/>
  <c r="AT26"/>
  <c r="AS26"/>
  <c r="AR26"/>
  <c r="AQ26"/>
  <c r="AY25"/>
  <c r="AX25"/>
  <c r="AW25"/>
  <c r="AV25"/>
  <c r="AT25"/>
  <c r="AS25"/>
  <c r="AR25"/>
  <c r="AQ25"/>
  <c r="AY23"/>
  <c r="AX23"/>
  <c r="AW23"/>
  <c r="AV23"/>
  <c r="AT23"/>
  <c r="AS23"/>
  <c r="AR23"/>
  <c r="AQ23"/>
  <c r="AY22"/>
  <c r="AX22"/>
  <c r="AW22"/>
  <c r="AV22"/>
  <c r="AT22"/>
  <c r="AS22"/>
  <c r="AR22"/>
  <c r="AQ22"/>
  <c r="AY21"/>
  <c r="AX21"/>
  <c r="AW21"/>
  <c r="AV21"/>
  <c r="AT21"/>
  <c r="AS21"/>
  <c r="AR21"/>
  <c r="AQ21"/>
  <c r="AY20"/>
  <c r="AX20"/>
  <c r="AW20"/>
  <c r="AV20"/>
  <c r="AT20"/>
  <c r="AS20"/>
  <c r="AR20"/>
  <c r="AQ20"/>
  <c r="AY19"/>
  <c r="AX19"/>
  <c r="AW19"/>
  <c r="AV19"/>
  <c r="AT19"/>
  <c r="AS19"/>
  <c r="AR19"/>
  <c r="AQ19"/>
  <c r="AY18"/>
  <c r="AX18"/>
  <c r="AW18"/>
  <c r="AV18"/>
  <c r="AT18"/>
  <c r="AS18"/>
  <c r="AR18"/>
  <c r="AQ18"/>
  <c r="AY17"/>
  <c r="AX17"/>
  <c r="AW17"/>
  <c r="AV17"/>
  <c r="AT17"/>
  <c r="AS17"/>
  <c r="AR17"/>
  <c r="AQ17"/>
  <c r="AY16"/>
  <c r="AX16"/>
  <c r="AW16"/>
  <c r="AV16"/>
  <c r="AT16"/>
  <c r="AS16"/>
  <c r="AR16"/>
  <c r="AQ16"/>
  <c r="AY15"/>
  <c r="AX15"/>
  <c r="AW15"/>
  <c r="AV15"/>
  <c r="AT15"/>
  <c r="AS15"/>
  <c r="AR15"/>
  <c r="AQ15"/>
  <c r="AY14"/>
  <c r="AX14"/>
  <c r="AW14"/>
  <c r="AV14"/>
  <c r="AT14"/>
  <c r="AS14"/>
  <c r="AR14"/>
  <c r="AQ14"/>
  <c r="AY12"/>
  <c r="AX12"/>
  <c r="AW12"/>
  <c r="AV12"/>
  <c r="AT12"/>
  <c r="AS12"/>
  <c r="AR12"/>
  <c r="AQ12"/>
  <c r="AY11"/>
  <c r="AX11"/>
  <c r="AW11"/>
  <c r="AV11"/>
  <c r="AT11"/>
  <c r="AS11"/>
  <c r="AR11"/>
  <c r="AQ11"/>
  <c r="AY9"/>
  <c r="AX9"/>
  <c r="AW9"/>
  <c r="AV9"/>
  <c r="AT9"/>
  <c r="AS9"/>
  <c r="AR9"/>
  <c r="AQ9"/>
  <c r="AY7"/>
  <c r="AX7"/>
  <c r="AW7"/>
  <c r="AV7"/>
  <c r="AT7"/>
  <c r="AS7"/>
  <c r="AR7"/>
  <c r="AQ7"/>
  <c r="AY5"/>
  <c r="AX5"/>
  <c r="AW5"/>
  <c r="AV5"/>
  <c r="AT5"/>
  <c r="AS5"/>
  <c r="AR5"/>
  <c r="AQ5"/>
  <c r="AR3"/>
  <c r="AS3"/>
  <c r="AT3"/>
  <c r="AV3"/>
  <c r="AW3"/>
  <c r="AX3"/>
  <c r="AY3"/>
  <c r="AQ3"/>
  <c r="O4" i="9"/>
  <c r="O5"/>
  <c r="O6"/>
  <c r="O7"/>
  <c r="O8"/>
  <c r="O9"/>
  <c r="O10"/>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O528"/>
  <c r="O529"/>
  <c r="O530"/>
  <c r="O531"/>
  <c r="O532"/>
  <c r="O533"/>
  <c r="O534"/>
  <c r="O535"/>
  <c r="O536"/>
  <c r="O537"/>
  <c r="O538"/>
  <c r="O539"/>
  <c r="O540"/>
  <c r="O541"/>
  <c r="O542"/>
  <c r="O543"/>
  <c r="O544"/>
  <c r="O545"/>
  <c r="O546"/>
  <c r="O547"/>
  <c r="O548"/>
  <c r="O549"/>
  <c r="O550"/>
  <c r="O551"/>
  <c r="O552"/>
  <c r="O553"/>
  <c r="O554"/>
  <c r="O555"/>
  <c r="O556"/>
  <c r="O557"/>
  <c r="O558"/>
  <c r="O559"/>
  <c r="O560"/>
  <c r="O561"/>
  <c r="O562"/>
  <c r="O563"/>
  <c r="O564"/>
  <c r="O565"/>
  <c r="O566"/>
  <c r="O567"/>
  <c r="O568"/>
  <c r="O569"/>
  <c r="O570"/>
  <c r="O571"/>
  <c r="O572"/>
  <c r="O573"/>
  <c r="O574"/>
  <c r="O575"/>
  <c r="O576"/>
  <c r="O577"/>
  <c r="O578"/>
  <c r="O579"/>
  <c r="O580"/>
  <c r="O581"/>
  <c r="O582"/>
  <c r="O583"/>
  <c r="O584"/>
  <c r="O585"/>
  <c r="O586"/>
  <c r="O587"/>
  <c r="O588"/>
  <c r="O589"/>
  <c r="O590"/>
  <c r="O591"/>
  <c r="O592"/>
  <c r="O593"/>
  <c r="O594"/>
  <c r="O595"/>
  <c r="O596"/>
  <c r="O597"/>
  <c r="O598"/>
  <c r="O599"/>
  <c r="O600"/>
  <c r="O601"/>
  <c r="O602"/>
  <c r="O603"/>
  <c r="O604"/>
  <c r="O605"/>
  <c r="O606"/>
  <c r="O607"/>
  <c r="O608"/>
  <c r="O609"/>
  <c r="O610"/>
  <c r="O611"/>
  <c r="O612"/>
  <c r="O613"/>
  <c r="O614"/>
  <c r="O615"/>
  <c r="O616"/>
  <c r="O617"/>
  <c r="O618"/>
  <c r="O619"/>
  <c r="O620"/>
  <c r="O621"/>
  <c r="O622"/>
  <c r="O623"/>
  <c r="O624"/>
  <c r="O625"/>
  <c r="O626"/>
  <c r="O627"/>
  <c r="O628"/>
  <c r="O629"/>
  <c r="O630"/>
  <c r="O631"/>
  <c r="O632"/>
  <c r="O633"/>
  <c r="O634"/>
  <c r="O635"/>
  <c r="O636"/>
  <c r="O637"/>
  <c r="O638"/>
  <c r="O639"/>
  <c r="O640"/>
  <c r="O641"/>
  <c r="O642"/>
  <c r="O643"/>
  <c r="O644"/>
  <c r="O645"/>
  <c r="O646"/>
  <c r="O647"/>
  <c r="O648"/>
  <c r="O649"/>
  <c r="O650"/>
  <c r="O651"/>
  <c r="O652"/>
  <c r="O653"/>
  <c r="O654"/>
  <c r="O655"/>
  <c r="O656"/>
  <c r="O657"/>
  <c r="O658"/>
  <c r="O659"/>
  <c r="O660"/>
  <c r="O661"/>
  <c r="O662"/>
  <c r="O663"/>
  <c r="O664"/>
  <c r="O665"/>
  <c r="O666"/>
  <c r="O667"/>
  <c r="O668"/>
  <c r="O669"/>
  <c r="O670"/>
  <c r="O671"/>
  <c r="O672"/>
  <c r="O673"/>
  <c r="O674"/>
  <c r="O675"/>
  <c r="O676"/>
  <c r="O677"/>
  <c r="O678"/>
  <c r="O679"/>
  <c r="O680"/>
  <c r="O681"/>
  <c r="O682"/>
  <c r="O683"/>
  <c r="O684"/>
  <c r="O685"/>
  <c r="O686"/>
  <c r="O687"/>
  <c r="O688"/>
  <c r="O689"/>
  <c r="O690"/>
  <c r="O691"/>
  <c r="O692"/>
  <c r="O693"/>
  <c r="O694"/>
  <c r="O695"/>
  <c r="O696"/>
  <c r="O697"/>
  <c r="O698"/>
  <c r="O699"/>
  <c r="O700"/>
  <c r="O701"/>
  <c r="O702"/>
  <c r="O703"/>
  <c r="O704"/>
  <c r="O705"/>
  <c r="O706"/>
  <c r="O707"/>
  <c r="O708"/>
  <c r="O709"/>
  <c r="O710"/>
  <c r="O711"/>
  <c r="O712"/>
  <c r="O713"/>
  <c r="O714"/>
  <c r="O715"/>
  <c r="O716"/>
  <c r="O717"/>
  <c r="O718"/>
  <c r="O719"/>
  <c r="O720"/>
  <c r="O721"/>
  <c r="O722"/>
  <c r="O723"/>
  <c r="O724"/>
  <c r="O725"/>
  <c r="O726"/>
  <c r="O727"/>
  <c r="O728"/>
  <c r="O729"/>
  <c r="O730"/>
  <c r="O731"/>
  <c r="O732"/>
  <c r="O733"/>
  <c r="O734"/>
  <c r="O735"/>
  <c r="O736"/>
  <c r="O737"/>
  <c r="O738"/>
  <c r="O739"/>
  <c r="O740"/>
  <c r="O741"/>
  <c r="O742"/>
  <c r="O743"/>
  <c r="O744"/>
  <c r="O745"/>
  <c r="O746"/>
  <c r="O747"/>
  <c r="O748"/>
  <c r="O749"/>
  <c r="O750"/>
  <c r="O751"/>
  <c r="O752"/>
  <c r="O753"/>
  <c r="O754"/>
  <c r="O755"/>
  <c r="O756"/>
  <c r="O757"/>
  <c r="O758"/>
  <c r="O759"/>
  <c r="O760"/>
  <c r="O761"/>
  <c r="O762"/>
  <c r="O763"/>
  <c r="O764"/>
  <c r="O765"/>
  <c r="O766"/>
  <c r="O767"/>
  <c r="O768"/>
  <c r="O769"/>
  <c r="O770"/>
  <c r="O771"/>
  <c r="O772"/>
  <c r="O773"/>
  <c r="O774"/>
  <c r="O775"/>
  <c r="O776"/>
  <c r="O777"/>
  <c r="O778"/>
  <c r="O779"/>
  <c r="O780"/>
  <c r="O781"/>
  <c r="O782"/>
  <c r="O783"/>
  <c r="O784"/>
  <c r="O785"/>
  <c r="O786"/>
  <c r="O787"/>
  <c r="N3"/>
  <c r="M3"/>
  <c r="M4"/>
  <c r="M5"/>
  <c r="M6"/>
  <c r="M7"/>
  <c r="M8"/>
  <c r="M9"/>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M528"/>
  <c r="M529"/>
  <c r="M530"/>
  <c r="M531"/>
  <c r="M532"/>
  <c r="M533"/>
  <c r="M534"/>
  <c r="M535"/>
  <c r="M536"/>
  <c r="M537"/>
  <c r="M538"/>
  <c r="M539"/>
  <c r="M540"/>
  <c r="M541"/>
  <c r="M542"/>
  <c r="M543"/>
  <c r="M544"/>
  <c r="M545"/>
  <c r="M546"/>
  <c r="M547"/>
  <c r="M548"/>
  <c r="M549"/>
  <c r="M550"/>
  <c r="M551"/>
  <c r="M552"/>
  <c r="M553"/>
  <c r="M554"/>
  <c r="M555"/>
  <c r="M556"/>
  <c r="M557"/>
  <c r="M558"/>
  <c r="M559"/>
  <c r="M560"/>
  <c r="M561"/>
  <c r="M562"/>
  <c r="M563"/>
  <c r="M564"/>
  <c r="M565"/>
  <c r="M566"/>
  <c r="M567"/>
  <c r="M568"/>
  <c r="M569"/>
  <c r="M570"/>
  <c r="M571"/>
  <c r="M572"/>
  <c r="M573"/>
  <c r="M574"/>
  <c r="M575"/>
  <c r="M576"/>
  <c r="M577"/>
  <c r="M578"/>
  <c r="M579"/>
  <c r="M580"/>
  <c r="M581"/>
  <c r="M582"/>
  <c r="M583"/>
  <c r="M584"/>
  <c r="M585"/>
  <c r="M586"/>
  <c r="M587"/>
  <c r="M588"/>
  <c r="M589"/>
  <c r="M590"/>
  <c r="M591"/>
  <c r="M592"/>
  <c r="M593"/>
  <c r="M594"/>
  <c r="M595"/>
  <c r="M596"/>
  <c r="M597"/>
  <c r="M598"/>
  <c r="M599"/>
  <c r="M600"/>
  <c r="M601"/>
  <c r="M602"/>
  <c r="M603"/>
  <c r="M604"/>
  <c r="M605"/>
  <c r="M606"/>
  <c r="M607"/>
  <c r="M608"/>
  <c r="M609"/>
  <c r="M610"/>
  <c r="M611"/>
  <c r="M612"/>
  <c r="M613"/>
  <c r="M614"/>
  <c r="M615"/>
  <c r="M616"/>
  <c r="M617"/>
  <c r="M618"/>
  <c r="M619"/>
  <c r="M620"/>
  <c r="M621"/>
  <c r="M622"/>
  <c r="M623"/>
  <c r="M624"/>
  <c r="M625"/>
  <c r="M626"/>
  <c r="M627"/>
  <c r="M628"/>
  <c r="M629"/>
  <c r="M630"/>
  <c r="M631"/>
  <c r="M632"/>
  <c r="M633"/>
  <c r="M634"/>
  <c r="M635"/>
  <c r="M636"/>
  <c r="M637"/>
  <c r="M638"/>
  <c r="M639"/>
  <c r="M640"/>
  <c r="M641"/>
  <c r="M642"/>
  <c r="M643"/>
  <c r="M644"/>
  <c r="M645"/>
  <c r="M646"/>
  <c r="M647"/>
  <c r="M648"/>
  <c r="M649"/>
  <c r="M650"/>
  <c r="M651"/>
  <c r="M652"/>
  <c r="M653"/>
  <c r="M654"/>
  <c r="M655"/>
  <c r="M656"/>
  <c r="M657"/>
  <c r="M658"/>
  <c r="M659"/>
  <c r="M660"/>
  <c r="M661"/>
  <c r="M662"/>
  <c r="M663"/>
  <c r="M664"/>
  <c r="M665"/>
  <c r="M666"/>
  <c r="M667"/>
  <c r="M668"/>
  <c r="M669"/>
  <c r="M670"/>
  <c r="M671"/>
  <c r="M672"/>
  <c r="M673"/>
  <c r="M674"/>
  <c r="M675"/>
  <c r="M676"/>
  <c r="M677"/>
  <c r="M678"/>
  <c r="M679"/>
  <c r="M680"/>
  <c r="M681"/>
  <c r="M682"/>
  <c r="M683"/>
  <c r="M684"/>
  <c r="M685"/>
  <c r="M686"/>
  <c r="M687"/>
  <c r="M688"/>
  <c r="M689"/>
  <c r="M690"/>
  <c r="M691"/>
  <c r="M692"/>
  <c r="M693"/>
  <c r="M694"/>
  <c r="M695"/>
  <c r="M696"/>
  <c r="M697"/>
  <c r="M698"/>
  <c r="M699"/>
  <c r="M700"/>
  <c r="M701"/>
  <c r="M702"/>
  <c r="M703"/>
  <c r="M704"/>
  <c r="M705"/>
  <c r="M706"/>
  <c r="M707"/>
  <c r="M708"/>
  <c r="M709"/>
  <c r="M710"/>
  <c r="M711"/>
  <c r="M712"/>
  <c r="M713"/>
  <c r="M714"/>
  <c r="M715"/>
  <c r="M716"/>
  <c r="M717"/>
  <c r="M718"/>
  <c r="M719"/>
  <c r="M720"/>
  <c r="M721"/>
  <c r="M722"/>
  <c r="M723"/>
  <c r="M724"/>
  <c r="M725"/>
  <c r="M726"/>
  <c r="M727"/>
  <c r="M728"/>
  <c r="M729"/>
  <c r="M730"/>
  <c r="M731"/>
  <c r="M732"/>
  <c r="M733"/>
  <c r="M734"/>
  <c r="M735"/>
  <c r="M736"/>
  <c r="M737"/>
  <c r="M738"/>
  <c r="M739"/>
  <c r="M740"/>
  <c r="M741"/>
  <c r="M742"/>
  <c r="M743"/>
  <c r="M744"/>
  <c r="M745"/>
  <c r="M746"/>
  <c r="M747"/>
  <c r="M748"/>
  <c r="M749"/>
  <c r="M750"/>
  <c r="M751"/>
  <c r="M752"/>
  <c r="M753"/>
  <c r="M754"/>
  <c r="M755"/>
  <c r="M756"/>
  <c r="M757"/>
  <c r="M758"/>
  <c r="M759"/>
  <c r="M760"/>
  <c r="M761"/>
  <c r="M762"/>
  <c r="M763"/>
  <c r="M764"/>
  <c r="M765"/>
  <c r="M766"/>
  <c r="M767"/>
  <c r="M768"/>
  <c r="M769"/>
  <c r="M770"/>
  <c r="M771"/>
  <c r="M772"/>
  <c r="M773"/>
  <c r="M774"/>
  <c r="M775"/>
  <c r="M776"/>
  <c r="M777"/>
  <c r="M778"/>
  <c r="M779"/>
  <c r="M780"/>
  <c r="M781"/>
  <c r="M782"/>
  <c r="M783"/>
  <c r="M784"/>
  <c r="M785"/>
  <c r="M786"/>
  <c r="M787"/>
  <c r="L4"/>
  <c r="L5"/>
  <c r="L6"/>
  <c r="L7"/>
  <c r="L8"/>
  <c r="L9"/>
  <c r="L10"/>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L159"/>
  <c r="L160"/>
  <c r="L161"/>
  <c r="L162"/>
  <c r="L163"/>
  <c r="L164"/>
  <c r="L165"/>
  <c r="L166"/>
  <c r="L167"/>
  <c r="L168"/>
  <c r="L169"/>
  <c r="L170"/>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L215"/>
  <c r="L216"/>
  <c r="L217"/>
  <c r="L218"/>
  <c r="L219"/>
  <c r="L220"/>
  <c r="L221"/>
  <c r="L222"/>
  <c r="L223"/>
  <c r="L224"/>
  <c r="L225"/>
  <c r="L226"/>
  <c r="L227"/>
  <c r="L228"/>
  <c r="L229"/>
  <c r="L230"/>
  <c r="L231"/>
  <c r="L232"/>
  <c r="L233"/>
  <c r="L234"/>
  <c r="L235"/>
  <c r="L236"/>
  <c r="L237"/>
  <c r="L238"/>
  <c r="L239"/>
  <c r="L240"/>
  <c r="L241"/>
  <c r="L242"/>
  <c r="L243"/>
  <c r="L244"/>
  <c r="L245"/>
  <c r="L246"/>
  <c r="L247"/>
  <c r="L248"/>
  <c r="L249"/>
  <c r="L250"/>
  <c r="L251"/>
  <c r="L252"/>
  <c r="L253"/>
  <c r="L254"/>
  <c r="L255"/>
  <c r="L256"/>
  <c r="L257"/>
  <c r="L258"/>
  <c r="L259"/>
  <c r="L260"/>
  <c r="L261"/>
  <c r="L262"/>
  <c r="L263"/>
  <c r="L264"/>
  <c r="L265"/>
  <c r="L266"/>
  <c r="L267"/>
  <c r="L268"/>
  <c r="L269"/>
  <c r="L270"/>
  <c r="L271"/>
  <c r="L272"/>
  <c r="L273"/>
  <c r="L274"/>
  <c r="L275"/>
  <c r="L276"/>
  <c r="L277"/>
  <c r="L278"/>
  <c r="L279"/>
  <c r="L280"/>
  <c r="L281"/>
  <c r="L282"/>
  <c r="L283"/>
  <c r="L284"/>
  <c r="L285"/>
  <c r="L286"/>
  <c r="L287"/>
  <c r="L288"/>
  <c r="L289"/>
  <c r="L290"/>
  <c r="L291"/>
  <c r="L292"/>
  <c r="L293"/>
  <c r="L294"/>
  <c r="L295"/>
  <c r="L296"/>
  <c r="L297"/>
  <c r="L298"/>
  <c r="L299"/>
  <c r="L300"/>
  <c r="L301"/>
  <c r="L302"/>
  <c r="L303"/>
  <c r="L304"/>
  <c r="L305"/>
  <c r="L306"/>
  <c r="L307"/>
  <c r="L308"/>
  <c r="L309"/>
  <c r="L310"/>
  <c r="L311"/>
  <c r="L312"/>
  <c r="L313"/>
  <c r="L314"/>
  <c r="L315"/>
  <c r="L316"/>
  <c r="L317"/>
  <c r="L318"/>
  <c r="L319"/>
  <c r="L320"/>
  <c r="L321"/>
  <c r="L322"/>
  <c r="L323"/>
  <c r="L324"/>
  <c r="L325"/>
  <c r="L326"/>
  <c r="L327"/>
  <c r="L328"/>
  <c r="L329"/>
  <c r="L330"/>
  <c r="L331"/>
  <c r="L332"/>
  <c r="L333"/>
  <c r="L334"/>
  <c r="L335"/>
  <c r="L336"/>
  <c r="L337"/>
  <c r="L338"/>
  <c r="L339"/>
  <c r="L340"/>
  <c r="L341"/>
  <c r="L342"/>
  <c r="L343"/>
  <c r="L344"/>
  <c r="L345"/>
  <c r="L346"/>
  <c r="L347"/>
  <c r="L348"/>
  <c r="L349"/>
  <c r="L350"/>
  <c r="L351"/>
  <c r="L352"/>
  <c r="L353"/>
  <c r="L354"/>
  <c r="L355"/>
  <c r="L356"/>
  <c r="L357"/>
  <c r="L358"/>
  <c r="L359"/>
  <c r="L360"/>
  <c r="L361"/>
  <c r="L362"/>
  <c r="L363"/>
  <c r="L364"/>
  <c r="L365"/>
  <c r="L366"/>
  <c r="L367"/>
  <c r="L368"/>
  <c r="L369"/>
  <c r="L370"/>
  <c r="L371"/>
  <c r="L372"/>
  <c r="L373"/>
  <c r="L374"/>
  <c r="L375"/>
  <c r="L376"/>
  <c r="L377"/>
  <c r="L378"/>
  <c r="L379"/>
  <c r="L380"/>
  <c r="L381"/>
  <c r="L382"/>
  <c r="L383"/>
  <c r="L384"/>
  <c r="L385"/>
  <c r="L386"/>
  <c r="L387"/>
  <c r="L388"/>
  <c r="L389"/>
  <c r="L390"/>
  <c r="L391"/>
  <c r="L392"/>
  <c r="L393"/>
  <c r="L394"/>
  <c r="L395"/>
  <c r="L396"/>
  <c r="L397"/>
  <c r="L398"/>
  <c r="L399"/>
  <c r="L400"/>
  <c r="L401"/>
  <c r="L402"/>
  <c r="L403"/>
  <c r="L404"/>
  <c r="L405"/>
  <c r="L406"/>
  <c r="L407"/>
  <c r="L408"/>
  <c r="L409"/>
  <c r="L410"/>
  <c r="L411"/>
  <c r="L412"/>
  <c r="L413"/>
  <c r="L414"/>
  <c r="L415"/>
  <c r="L416"/>
  <c r="L417"/>
  <c r="L418"/>
  <c r="L419"/>
  <c r="L420"/>
  <c r="L421"/>
  <c r="L422"/>
  <c r="L423"/>
  <c r="L424"/>
  <c r="L425"/>
  <c r="L426"/>
  <c r="L427"/>
  <c r="L428"/>
  <c r="L429"/>
  <c r="L430"/>
  <c r="L431"/>
  <c r="L432"/>
  <c r="L433"/>
  <c r="L434"/>
  <c r="L435"/>
  <c r="L436"/>
  <c r="L437"/>
  <c r="L438"/>
  <c r="L439"/>
  <c r="L440"/>
  <c r="L441"/>
  <c r="L442"/>
  <c r="L443"/>
  <c r="L444"/>
  <c r="L445"/>
  <c r="L446"/>
  <c r="L447"/>
  <c r="L448"/>
  <c r="L449"/>
  <c r="L450"/>
  <c r="L451"/>
  <c r="L452"/>
  <c r="L453"/>
  <c r="L454"/>
  <c r="L455"/>
  <c r="L456"/>
  <c r="L457"/>
  <c r="L458"/>
  <c r="L459"/>
  <c r="L460"/>
  <c r="L461"/>
  <c r="L462"/>
  <c r="L463"/>
  <c r="L464"/>
  <c r="L465"/>
  <c r="L466"/>
  <c r="L467"/>
  <c r="L468"/>
  <c r="L469"/>
  <c r="L470"/>
  <c r="L471"/>
  <c r="L472"/>
  <c r="L473"/>
  <c r="L474"/>
  <c r="L475"/>
  <c r="L476"/>
  <c r="L477"/>
  <c r="L478"/>
  <c r="L479"/>
  <c r="L480"/>
  <c r="L481"/>
  <c r="L482"/>
  <c r="L483"/>
  <c r="L484"/>
  <c r="L485"/>
  <c r="L486"/>
  <c r="L487"/>
  <c r="L488"/>
  <c r="L489"/>
  <c r="L490"/>
  <c r="L491"/>
  <c r="L492"/>
  <c r="L493"/>
  <c r="L494"/>
  <c r="L495"/>
  <c r="L496"/>
  <c r="L497"/>
  <c r="L498"/>
  <c r="L499"/>
  <c r="L500"/>
  <c r="L501"/>
  <c r="L502"/>
  <c r="L503"/>
  <c r="L504"/>
  <c r="L505"/>
  <c r="L506"/>
  <c r="L507"/>
  <c r="L508"/>
  <c r="L509"/>
  <c r="L510"/>
  <c r="L511"/>
  <c r="L512"/>
  <c r="L513"/>
  <c r="L514"/>
  <c r="L515"/>
  <c r="L516"/>
  <c r="L517"/>
  <c r="L518"/>
  <c r="L519"/>
  <c r="L520"/>
  <c r="L521"/>
  <c r="L522"/>
  <c r="L523"/>
  <c r="L524"/>
  <c r="L525"/>
  <c r="L526"/>
  <c r="L527"/>
  <c r="L528"/>
  <c r="L529"/>
  <c r="L530"/>
  <c r="L531"/>
  <c r="L532"/>
  <c r="L533"/>
  <c r="L534"/>
  <c r="L535"/>
  <c r="L536"/>
  <c r="L537"/>
  <c r="L538"/>
  <c r="L539"/>
  <c r="L540"/>
  <c r="L541"/>
  <c r="L542"/>
  <c r="L543"/>
  <c r="L544"/>
  <c r="L545"/>
  <c r="L546"/>
  <c r="L547"/>
  <c r="L548"/>
  <c r="L549"/>
  <c r="L550"/>
  <c r="L551"/>
  <c r="L552"/>
  <c r="L553"/>
  <c r="L554"/>
  <c r="L555"/>
  <c r="L556"/>
  <c r="L557"/>
  <c r="L558"/>
  <c r="L559"/>
  <c r="L560"/>
  <c r="L561"/>
  <c r="L562"/>
  <c r="L563"/>
  <c r="L564"/>
  <c r="L565"/>
  <c r="L566"/>
  <c r="L567"/>
  <c r="L568"/>
  <c r="L569"/>
  <c r="L570"/>
  <c r="L571"/>
  <c r="L572"/>
  <c r="L573"/>
  <c r="L574"/>
  <c r="L575"/>
  <c r="L576"/>
  <c r="L577"/>
  <c r="L578"/>
  <c r="L579"/>
  <c r="L580"/>
  <c r="L581"/>
  <c r="L582"/>
  <c r="L583"/>
  <c r="L584"/>
  <c r="L585"/>
  <c r="L586"/>
  <c r="L587"/>
  <c r="L588"/>
  <c r="L589"/>
  <c r="L590"/>
  <c r="L591"/>
  <c r="L592"/>
  <c r="L593"/>
  <c r="L594"/>
  <c r="L595"/>
  <c r="L596"/>
  <c r="L597"/>
  <c r="L598"/>
  <c r="L599"/>
  <c r="L600"/>
  <c r="L601"/>
  <c r="L602"/>
  <c r="L603"/>
  <c r="L604"/>
  <c r="L605"/>
  <c r="L606"/>
  <c r="L607"/>
  <c r="L608"/>
  <c r="L609"/>
  <c r="L610"/>
  <c r="L611"/>
  <c r="L612"/>
  <c r="L613"/>
  <c r="L614"/>
  <c r="L615"/>
  <c r="L616"/>
  <c r="L617"/>
  <c r="L618"/>
  <c r="L619"/>
  <c r="L620"/>
  <c r="L621"/>
  <c r="L622"/>
  <c r="L623"/>
  <c r="L624"/>
  <c r="L625"/>
  <c r="L626"/>
  <c r="L627"/>
  <c r="L628"/>
  <c r="L629"/>
  <c r="L630"/>
  <c r="L631"/>
  <c r="L632"/>
  <c r="L633"/>
  <c r="L634"/>
  <c r="L635"/>
  <c r="L636"/>
  <c r="L637"/>
  <c r="L638"/>
  <c r="L639"/>
  <c r="L640"/>
  <c r="L641"/>
  <c r="L642"/>
  <c r="L643"/>
  <c r="L644"/>
  <c r="L645"/>
  <c r="L646"/>
  <c r="L647"/>
  <c r="L648"/>
  <c r="L649"/>
  <c r="L650"/>
  <c r="L651"/>
  <c r="L652"/>
  <c r="L653"/>
  <c r="L654"/>
  <c r="L655"/>
  <c r="L656"/>
  <c r="L657"/>
  <c r="L658"/>
  <c r="L659"/>
  <c r="L660"/>
  <c r="L661"/>
  <c r="L662"/>
  <c r="L663"/>
  <c r="L664"/>
  <c r="L665"/>
  <c r="L666"/>
  <c r="L667"/>
  <c r="L668"/>
  <c r="L669"/>
  <c r="L670"/>
  <c r="L671"/>
  <c r="L672"/>
  <c r="L673"/>
  <c r="L674"/>
  <c r="L675"/>
  <c r="L676"/>
  <c r="L677"/>
  <c r="L678"/>
  <c r="L679"/>
  <c r="L680"/>
  <c r="L681"/>
  <c r="L682"/>
  <c r="L683"/>
  <c r="L684"/>
  <c r="L685"/>
  <c r="L686"/>
  <c r="L687"/>
  <c r="L688"/>
  <c r="L689"/>
  <c r="L690"/>
  <c r="L691"/>
  <c r="L692"/>
  <c r="L693"/>
  <c r="L694"/>
  <c r="L695"/>
  <c r="L696"/>
  <c r="L697"/>
  <c r="L698"/>
  <c r="L699"/>
  <c r="L700"/>
  <c r="L701"/>
  <c r="L702"/>
  <c r="L703"/>
  <c r="L704"/>
  <c r="L705"/>
  <c r="L706"/>
  <c r="L707"/>
  <c r="L708"/>
  <c r="L709"/>
  <c r="L710"/>
  <c r="L711"/>
  <c r="L712"/>
  <c r="L713"/>
  <c r="L714"/>
  <c r="L715"/>
  <c r="L716"/>
  <c r="L717"/>
  <c r="L718"/>
  <c r="L719"/>
  <c r="L720"/>
  <c r="L721"/>
  <c r="L722"/>
  <c r="L723"/>
  <c r="L724"/>
  <c r="L725"/>
  <c r="L726"/>
  <c r="L727"/>
  <c r="L728"/>
  <c r="L729"/>
  <c r="L730"/>
  <c r="L731"/>
  <c r="L732"/>
  <c r="L733"/>
  <c r="L734"/>
  <c r="L735"/>
  <c r="L736"/>
  <c r="L737"/>
  <c r="L738"/>
  <c r="L739"/>
  <c r="L740"/>
  <c r="L741"/>
  <c r="L742"/>
  <c r="L743"/>
  <c r="L744"/>
  <c r="L745"/>
  <c r="L746"/>
  <c r="L747"/>
  <c r="L748"/>
  <c r="L749"/>
  <c r="L750"/>
  <c r="L751"/>
  <c r="L752"/>
  <c r="L753"/>
  <c r="L754"/>
  <c r="L755"/>
  <c r="L756"/>
  <c r="L757"/>
  <c r="L758"/>
  <c r="L759"/>
  <c r="L760"/>
  <c r="L761"/>
  <c r="L762"/>
  <c r="L763"/>
  <c r="L764"/>
  <c r="L765"/>
  <c r="L766"/>
  <c r="L767"/>
  <c r="L768"/>
  <c r="L769"/>
  <c r="L770"/>
  <c r="L771"/>
  <c r="L772"/>
  <c r="L773"/>
  <c r="L774"/>
  <c r="L775"/>
  <c r="L776"/>
  <c r="L777"/>
  <c r="L778"/>
  <c r="L779"/>
  <c r="L780"/>
  <c r="L781"/>
  <c r="L782"/>
  <c r="L783"/>
  <c r="L784"/>
  <c r="L785"/>
  <c r="L786"/>
  <c r="L787"/>
  <c r="L3"/>
  <c r="K4"/>
  <c r="K5"/>
  <c r="K6"/>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N277" s="1"/>
  <c r="K278"/>
  <c r="K279"/>
  <c r="N279" s="1"/>
  <c r="K280"/>
  <c r="K281"/>
  <c r="N281" s="1"/>
  <c r="K282"/>
  <c r="K283"/>
  <c r="N283" s="1"/>
  <c r="K284"/>
  <c r="K285"/>
  <c r="N285" s="1"/>
  <c r="K286"/>
  <c r="K287"/>
  <c r="N287" s="1"/>
  <c r="K288"/>
  <c r="K289"/>
  <c r="N289" s="1"/>
  <c r="K290"/>
  <c r="K291"/>
  <c r="N291" s="1"/>
  <c r="K292"/>
  <c r="K293"/>
  <c r="N293" s="1"/>
  <c r="K294"/>
  <c r="K295"/>
  <c r="N295" s="1"/>
  <c r="K296"/>
  <c r="K297"/>
  <c r="N297" s="1"/>
  <c r="K298"/>
  <c r="K299"/>
  <c r="N299" s="1"/>
  <c r="K300"/>
  <c r="K301"/>
  <c r="N301" s="1"/>
  <c r="K302"/>
  <c r="K303"/>
  <c r="N303" s="1"/>
  <c r="K304"/>
  <c r="K305"/>
  <c r="N305" s="1"/>
  <c r="K306"/>
  <c r="K307"/>
  <c r="N307" s="1"/>
  <c r="K308"/>
  <c r="K309"/>
  <c r="N309" s="1"/>
  <c r="K310"/>
  <c r="K311"/>
  <c r="N311" s="1"/>
  <c r="K312"/>
  <c r="K313"/>
  <c r="N313" s="1"/>
  <c r="K314"/>
  <c r="K315"/>
  <c r="N315" s="1"/>
  <c r="K316"/>
  <c r="K317"/>
  <c r="N317" s="1"/>
  <c r="K318"/>
  <c r="K319"/>
  <c r="N319" s="1"/>
  <c r="K320"/>
  <c r="K321"/>
  <c r="N321" s="1"/>
  <c r="K322"/>
  <c r="K323"/>
  <c r="N323" s="1"/>
  <c r="K324"/>
  <c r="K325"/>
  <c r="N325" s="1"/>
  <c r="K326"/>
  <c r="K327"/>
  <c r="N327" s="1"/>
  <c r="K328"/>
  <c r="K329"/>
  <c r="N329" s="1"/>
  <c r="K330"/>
  <c r="K331"/>
  <c r="N331" s="1"/>
  <c r="K332"/>
  <c r="K333"/>
  <c r="N333" s="1"/>
  <c r="K334"/>
  <c r="K335"/>
  <c r="N335" s="1"/>
  <c r="K336"/>
  <c r="K337"/>
  <c r="N337" s="1"/>
  <c r="K338"/>
  <c r="K339"/>
  <c r="N339" s="1"/>
  <c r="K340"/>
  <c r="K341"/>
  <c r="N341" s="1"/>
  <c r="K342"/>
  <c r="K343"/>
  <c r="N343" s="1"/>
  <c r="K344"/>
  <c r="K345"/>
  <c r="N345" s="1"/>
  <c r="K346"/>
  <c r="K347"/>
  <c r="N347" s="1"/>
  <c r="K348"/>
  <c r="K349"/>
  <c r="N349" s="1"/>
  <c r="K350"/>
  <c r="K351"/>
  <c r="N351" s="1"/>
  <c r="K352"/>
  <c r="K353"/>
  <c r="N353" s="1"/>
  <c r="K354"/>
  <c r="K355"/>
  <c r="N355" s="1"/>
  <c r="K356"/>
  <c r="K357"/>
  <c r="N357" s="1"/>
  <c r="K358"/>
  <c r="K359"/>
  <c r="N359" s="1"/>
  <c r="K360"/>
  <c r="K361"/>
  <c r="N361" s="1"/>
  <c r="K362"/>
  <c r="K363"/>
  <c r="N363" s="1"/>
  <c r="K364"/>
  <c r="K365"/>
  <c r="N365" s="1"/>
  <c r="K366"/>
  <c r="K367"/>
  <c r="N367" s="1"/>
  <c r="K368"/>
  <c r="K369"/>
  <c r="N369" s="1"/>
  <c r="K370"/>
  <c r="K371"/>
  <c r="N371" s="1"/>
  <c r="K372"/>
  <c r="K373"/>
  <c r="N373" s="1"/>
  <c r="K374"/>
  <c r="K375"/>
  <c r="N375" s="1"/>
  <c r="K376"/>
  <c r="K377"/>
  <c r="N377" s="1"/>
  <c r="K378"/>
  <c r="K379"/>
  <c r="N379" s="1"/>
  <c r="K380"/>
  <c r="K381"/>
  <c r="N381" s="1"/>
  <c r="K382"/>
  <c r="K383"/>
  <c r="N383" s="1"/>
  <c r="K384"/>
  <c r="K385"/>
  <c r="N385" s="1"/>
  <c r="K386"/>
  <c r="K387"/>
  <c r="N387" s="1"/>
  <c r="K388"/>
  <c r="K389"/>
  <c r="N389" s="1"/>
  <c r="K390"/>
  <c r="K391"/>
  <c r="N391" s="1"/>
  <c r="K392"/>
  <c r="K393"/>
  <c r="N393" s="1"/>
  <c r="K394"/>
  <c r="K395"/>
  <c r="N395" s="1"/>
  <c r="K396"/>
  <c r="K397"/>
  <c r="N397" s="1"/>
  <c r="K398"/>
  <c r="K399"/>
  <c r="N399" s="1"/>
  <c r="K400"/>
  <c r="K401"/>
  <c r="N401" s="1"/>
  <c r="K402"/>
  <c r="K403"/>
  <c r="N403" s="1"/>
  <c r="K404"/>
  <c r="K405"/>
  <c r="N405" s="1"/>
  <c r="K406"/>
  <c r="K407"/>
  <c r="N407" s="1"/>
  <c r="K408"/>
  <c r="K409"/>
  <c r="N409" s="1"/>
  <c r="K410"/>
  <c r="K411"/>
  <c r="N411" s="1"/>
  <c r="K412"/>
  <c r="K413"/>
  <c r="N413" s="1"/>
  <c r="K414"/>
  <c r="K415"/>
  <c r="N415" s="1"/>
  <c r="K416"/>
  <c r="K417"/>
  <c r="N417" s="1"/>
  <c r="K418"/>
  <c r="K419"/>
  <c r="N419" s="1"/>
  <c r="K420"/>
  <c r="K421"/>
  <c r="N421" s="1"/>
  <c r="K422"/>
  <c r="K423"/>
  <c r="N423" s="1"/>
  <c r="K424"/>
  <c r="K425"/>
  <c r="N425" s="1"/>
  <c r="K426"/>
  <c r="K427"/>
  <c r="N427" s="1"/>
  <c r="K428"/>
  <c r="K429"/>
  <c r="N429" s="1"/>
  <c r="K430"/>
  <c r="K431"/>
  <c r="N431" s="1"/>
  <c r="K432"/>
  <c r="K433"/>
  <c r="N433" s="1"/>
  <c r="K434"/>
  <c r="K435"/>
  <c r="N435" s="1"/>
  <c r="K436"/>
  <c r="K437"/>
  <c r="N437" s="1"/>
  <c r="K438"/>
  <c r="K439"/>
  <c r="N439" s="1"/>
  <c r="K440"/>
  <c r="K441"/>
  <c r="N441" s="1"/>
  <c r="K442"/>
  <c r="K443"/>
  <c r="N443" s="1"/>
  <c r="K444"/>
  <c r="K445"/>
  <c r="N445" s="1"/>
  <c r="K446"/>
  <c r="K447"/>
  <c r="N447" s="1"/>
  <c r="K448"/>
  <c r="K449"/>
  <c r="N449" s="1"/>
  <c r="K450"/>
  <c r="K451"/>
  <c r="N451" s="1"/>
  <c r="K452"/>
  <c r="K453"/>
  <c r="N453" s="1"/>
  <c r="K454"/>
  <c r="K455"/>
  <c r="N455" s="1"/>
  <c r="K456"/>
  <c r="K457"/>
  <c r="N457" s="1"/>
  <c r="K458"/>
  <c r="K459"/>
  <c r="N459" s="1"/>
  <c r="K460"/>
  <c r="K461"/>
  <c r="N461" s="1"/>
  <c r="K462"/>
  <c r="K463"/>
  <c r="N463" s="1"/>
  <c r="K464"/>
  <c r="K465"/>
  <c r="N465" s="1"/>
  <c r="K466"/>
  <c r="K467"/>
  <c r="N467" s="1"/>
  <c r="K468"/>
  <c r="K469"/>
  <c r="N469" s="1"/>
  <c r="K470"/>
  <c r="K471"/>
  <c r="N471" s="1"/>
  <c r="K472"/>
  <c r="K473"/>
  <c r="N473" s="1"/>
  <c r="K474"/>
  <c r="K475"/>
  <c r="N475" s="1"/>
  <c r="K476"/>
  <c r="K477"/>
  <c r="N477" s="1"/>
  <c r="K478"/>
  <c r="K479"/>
  <c r="N479" s="1"/>
  <c r="K480"/>
  <c r="K481"/>
  <c r="N481" s="1"/>
  <c r="K482"/>
  <c r="K483"/>
  <c r="N483" s="1"/>
  <c r="K484"/>
  <c r="K485"/>
  <c r="N485" s="1"/>
  <c r="K486"/>
  <c r="K487"/>
  <c r="N487" s="1"/>
  <c r="K488"/>
  <c r="K489"/>
  <c r="N489" s="1"/>
  <c r="K490"/>
  <c r="K491"/>
  <c r="N491" s="1"/>
  <c r="K492"/>
  <c r="K493"/>
  <c r="N493" s="1"/>
  <c r="K494"/>
  <c r="K495"/>
  <c r="N495" s="1"/>
  <c r="K496"/>
  <c r="K497"/>
  <c r="N497" s="1"/>
  <c r="K498"/>
  <c r="K499"/>
  <c r="N499" s="1"/>
  <c r="K500"/>
  <c r="K501"/>
  <c r="N501" s="1"/>
  <c r="K502"/>
  <c r="K503"/>
  <c r="N503" s="1"/>
  <c r="K504"/>
  <c r="K505"/>
  <c r="N505" s="1"/>
  <c r="K506"/>
  <c r="K507"/>
  <c r="N507" s="1"/>
  <c r="K508"/>
  <c r="K509"/>
  <c r="N509" s="1"/>
  <c r="K510"/>
  <c r="K511"/>
  <c r="N511" s="1"/>
  <c r="K512"/>
  <c r="K513"/>
  <c r="N513" s="1"/>
  <c r="K514"/>
  <c r="K515"/>
  <c r="N515" s="1"/>
  <c r="K516"/>
  <c r="K517"/>
  <c r="N517" s="1"/>
  <c r="K518"/>
  <c r="K519"/>
  <c r="N519" s="1"/>
  <c r="K520"/>
  <c r="K521"/>
  <c r="N521" s="1"/>
  <c r="K522"/>
  <c r="K523"/>
  <c r="N523" s="1"/>
  <c r="K524"/>
  <c r="K525"/>
  <c r="N525" s="1"/>
  <c r="K526"/>
  <c r="K527"/>
  <c r="N527" s="1"/>
  <c r="K528"/>
  <c r="K529"/>
  <c r="N529" s="1"/>
  <c r="K530"/>
  <c r="K531"/>
  <c r="N531" s="1"/>
  <c r="K532"/>
  <c r="K533"/>
  <c r="N533" s="1"/>
  <c r="K534"/>
  <c r="K535"/>
  <c r="N535" s="1"/>
  <c r="K536"/>
  <c r="K537"/>
  <c r="N537" s="1"/>
  <c r="K538"/>
  <c r="K539"/>
  <c r="N539" s="1"/>
  <c r="K540"/>
  <c r="K541"/>
  <c r="N541" s="1"/>
  <c r="K542"/>
  <c r="K543"/>
  <c r="N543" s="1"/>
  <c r="K544"/>
  <c r="K545"/>
  <c r="N545" s="1"/>
  <c r="K546"/>
  <c r="K547"/>
  <c r="N547" s="1"/>
  <c r="K548"/>
  <c r="K549"/>
  <c r="N549" s="1"/>
  <c r="K550"/>
  <c r="K551"/>
  <c r="N551" s="1"/>
  <c r="K552"/>
  <c r="K553"/>
  <c r="N553" s="1"/>
  <c r="K554"/>
  <c r="K555"/>
  <c r="N555" s="1"/>
  <c r="K556"/>
  <c r="K557"/>
  <c r="N557" s="1"/>
  <c r="K558"/>
  <c r="K559"/>
  <c r="N559" s="1"/>
  <c r="K560"/>
  <c r="K561"/>
  <c r="N561" s="1"/>
  <c r="K562"/>
  <c r="K563"/>
  <c r="N563" s="1"/>
  <c r="K564"/>
  <c r="K565"/>
  <c r="N565" s="1"/>
  <c r="K566"/>
  <c r="K567"/>
  <c r="N567" s="1"/>
  <c r="K568"/>
  <c r="K569"/>
  <c r="N569" s="1"/>
  <c r="K570"/>
  <c r="K571"/>
  <c r="N571" s="1"/>
  <c r="K572"/>
  <c r="K573"/>
  <c r="N573" s="1"/>
  <c r="K574"/>
  <c r="K575"/>
  <c r="N575" s="1"/>
  <c r="K576"/>
  <c r="K577"/>
  <c r="N577" s="1"/>
  <c r="K578"/>
  <c r="K579"/>
  <c r="N579" s="1"/>
  <c r="K580"/>
  <c r="K581"/>
  <c r="N581" s="1"/>
  <c r="K582"/>
  <c r="K583"/>
  <c r="N583" s="1"/>
  <c r="K584"/>
  <c r="K585"/>
  <c r="N585" s="1"/>
  <c r="K586"/>
  <c r="K587"/>
  <c r="N587" s="1"/>
  <c r="K588"/>
  <c r="K589"/>
  <c r="N589" s="1"/>
  <c r="K590"/>
  <c r="K591"/>
  <c r="N591" s="1"/>
  <c r="K592"/>
  <c r="K593"/>
  <c r="N593" s="1"/>
  <c r="K594"/>
  <c r="K595"/>
  <c r="N595" s="1"/>
  <c r="K596"/>
  <c r="K597"/>
  <c r="N597" s="1"/>
  <c r="K598"/>
  <c r="K599"/>
  <c r="N599" s="1"/>
  <c r="K600"/>
  <c r="K601"/>
  <c r="N601" s="1"/>
  <c r="K602"/>
  <c r="K603"/>
  <c r="N603" s="1"/>
  <c r="K604"/>
  <c r="K605"/>
  <c r="N605" s="1"/>
  <c r="K606"/>
  <c r="K607"/>
  <c r="N607" s="1"/>
  <c r="K608"/>
  <c r="K609"/>
  <c r="N609" s="1"/>
  <c r="K610"/>
  <c r="K611"/>
  <c r="N611" s="1"/>
  <c r="K612"/>
  <c r="K613"/>
  <c r="N613" s="1"/>
  <c r="K614"/>
  <c r="K615"/>
  <c r="N615" s="1"/>
  <c r="K616"/>
  <c r="K617"/>
  <c r="N617" s="1"/>
  <c r="K618"/>
  <c r="K619"/>
  <c r="N619" s="1"/>
  <c r="K620"/>
  <c r="K621"/>
  <c r="N621" s="1"/>
  <c r="K622"/>
  <c r="K623"/>
  <c r="N623" s="1"/>
  <c r="K624"/>
  <c r="K625"/>
  <c r="N625" s="1"/>
  <c r="K626"/>
  <c r="K627"/>
  <c r="N627" s="1"/>
  <c r="K628"/>
  <c r="K629"/>
  <c r="N629" s="1"/>
  <c r="K630"/>
  <c r="K631"/>
  <c r="N631" s="1"/>
  <c r="K632"/>
  <c r="K633"/>
  <c r="N633" s="1"/>
  <c r="K634"/>
  <c r="K635"/>
  <c r="N635" s="1"/>
  <c r="K636"/>
  <c r="K637"/>
  <c r="N637" s="1"/>
  <c r="K638"/>
  <c r="K639"/>
  <c r="N639" s="1"/>
  <c r="K640"/>
  <c r="K641"/>
  <c r="N641" s="1"/>
  <c r="K642"/>
  <c r="K643"/>
  <c r="N643" s="1"/>
  <c r="K644"/>
  <c r="K645"/>
  <c r="N645" s="1"/>
  <c r="K646"/>
  <c r="K647"/>
  <c r="N647" s="1"/>
  <c r="K648"/>
  <c r="K649"/>
  <c r="N649" s="1"/>
  <c r="K650"/>
  <c r="K651"/>
  <c r="N651" s="1"/>
  <c r="K652"/>
  <c r="K653"/>
  <c r="N653" s="1"/>
  <c r="K654"/>
  <c r="K655"/>
  <c r="N655" s="1"/>
  <c r="K656"/>
  <c r="K657"/>
  <c r="N657" s="1"/>
  <c r="K658"/>
  <c r="K659"/>
  <c r="N659" s="1"/>
  <c r="K660"/>
  <c r="K661"/>
  <c r="N661" s="1"/>
  <c r="K662"/>
  <c r="K663"/>
  <c r="N663" s="1"/>
  <c r="K664"/>
  <c r="K665"/>
  <c r="N665" s="1"/>
  <c r="K666"/>
  <c r="K667"/>
  <c r="N667" s="1"/>
  <c r="K668"/>
  <c r="K669"/>
  <c r="N669" s="1"/>
  <c r="K670"/>
  <c r="K671"/>
  <c r="N671" s="1"/>
  <c r="K672"/>
  <c r="K673"/>
  <c r="N673" s="1"/>
  <c r="K674"/>
  <c r="K675"/>
  <c r="N675" s="1"/>
  <c r="K676"/>
  <c r="K677"/>
  <c r="N677" s="1"/>
  <c r="K678"/>
  <c r="K679"/>
  <c r="N679" s="1"/>
  <c r="K680"/>
  <c r="K681"/>
  <c r="N681" s="1"/>
  <c r="K682"/>
  <c r="K683"/>
  <c r="N683" s="1"/>
  <c r="K684"/>
  <c r="K685"/>
  <c r="N685" s="1"/>
  <c r="K686"/>
  <c r="K687"/>
  <c r="N687" s="1"/>
  <c r="K688"/>
  <c r="K689"/>
  <c r="N689" s="1"/>
  <c r="K690"/>
  <c r="K691"/>
  <c r="N691" s="1"/>
  <c r="K692"/>
  <c r="K693"/>
  <c r="N693" s="1"/>
  <c r="K694"/>
  <c r="K695"/>
  <c r="N695" s="1"/>
  <c r="K696"/>
  <c r="K697"/>
  <c r="N697" s="1"/>
  <c r="K698"/>
  <c r="K699"/>
  <c r="N699" s="1"/>
  <c r="K700"/>
  <c r="K701"/>
  <c r="N701" s="1"/>
  <c r="K702"/>
  <c r="K703"/>
  <c r="N703" s="1"/>
  <c r="K704"/>
  <c r="K705"/>
  <c r="N705" s="1"/>
  <c r="K706"/>
  <c r="K707"/>
  <c r="N707" s="1"/>
  <c r="K708"/>
  <c r="K709"/>
  <c r="N709" s="1"/>
  <c r="K710"/>
  <c r="K711"/>
  <c r="N711" s="1"/>
  <c r="K712"/>
  <c r="K713"/>
  <c r="N713" s="1"/>
  <c r="K714"/>
  <c r="K715"/>
  <c r="N715" s="1"/>
  <c r="K716"/>
  <c r="K717"/>
  <c r="N717" s="1"/>
  <c r="K718"/>
  <c r="K719"/>
  <c r="N719" s="1"/>
  <c r="K720"/>
  <c r="K721"/>
  <c r="N721" s="1"/>
  <c r="K722"/>
  <c r="K723"/>
  <c r="N723" s="1"/>
  <c r="K724"/>
  <c r="K725"/>
  <c r="N725" s="1"/>
  <c r="K726"/>
  <c r="K727"/>
  <c r="N727" s="1"/>
  <c r="K728"/>
  <c r="K729"/>
  <c r="N729" s="1"/>
  <c r="K730"/>
  <c r="K731"/>
  <c r="N731" s="1"/>
  <c r="K732"/>
  <c r="K733"/>
  <c r="N733" s="1"/>
  <c r="K734"/>
  <c r="K735"/>
  <c r="N735" s="1"/>
  <c r="K736"/>
  <c r="K737"/>
  <c r="N737" s="1"/>
  <c r="K738"/>
  <c r="K739"/>
  <c r="N739" s="1"/>
  <c r="K740"/>
  <c r="K741"/>
  <c r="N741" s="1"/>
  <c r="K742"/>
  <c r="K743"/>
  <c r="N743" s="1"/>
  <c r="K744"/>
  <c r="K745"/>
  <c r="N745" s="1"/>
  <c r="K746"/>
  <c r="K747"/>
  <c r="N747" s="1"/>
  <c r="K748"/>
  <c r="K749"/>
  <c r="N749" s="1"/>
  <c r="K750"/>
  <c r="K751"/>
  <c r="N751" s="1"/>
  <c r="K752"/>
  <c r="K753"/>
  <c r="N753" s="1"/>
  <c r="K754"/>
  <c r="K755"/>
  <c r="N755" s="1"/>
  <c r="K756"/>
  <c r="K757"/>
  <c r="N757" s="1"/>
  <c r="K758"/>
  <c r="K759"/>
  <c r="N759" s="1"/>
  <c r="K760"/>
  <c r="K761"/>
  <c r="N761" s="1"/>
  <c r="K762"/>
  <c r="K763"/>
  <c r="N763" s="1"/>
  <c r="K764"/>
  <c r="K765"/>
  <c r="N765" s="1"/>
  <c r="K766"/>
  <c r="K767"/>
  <c r="N767" s="1"/>
  <c r="K768"/>
  <c r="K769"/>
  <c r="N769" s="1"/>
  <c r="K770"/>
  <c r="K771"/>
  <c r="N771" s="1"/>
  <c r="K772"/>
  <c r="K773"/>
  <c r="N773" s="1"/>
  <c r="K774"/>
  <c r="K775"/>
  <c r="N775" s="1"/>
  <c r="K776"/>
  <c r="K777"/>
  <c r="N777" s="1"/>
  <c r="K778"/>
  <c r="K779"/>
  <c r="N779" s="1"/>
  <c r="K780"/>
  <c r="K781"/>
  <c r="N781" s="1"/>
  <c r="K782"/>
  <c r="K783"/>
  <c r="N783" s="1"/>
  <c r="K784"/>
  <c r="K785"/>
  <c r="N785" s="1"/>
  <c r="K786"/>
  <c r="K787"/>
  <c r="N787" s="1"/>
  <c r="K3"/>
  <c r="I5" i="10"/>
  <c r="V5" s="1"/>
  <c r="J5"/>
  <c r="W5" s="1"/>
  <c r="K5"/>
  <c r="X5" s="1"/>
  <c r="I6"/>
  <c r="V6" s="1"/>
  <c r="J6"/>
  <c r="W6" s="1"/>
  <c r="K6"/>
  <c r="X6" s="1"/>
  <c r="I7"/>
  <c r="V7" s="1"/>
  <c r="J7"/>
  <c r="W7" s="1"/>
  <c r="K7"/>
  <c r="X7" s="1"/>
  <c r="I8"/>
  <c r="V8" s="1"/>
  <c r="J8"/>
  <c r="W8" s="1"/>
  <c r="K8"/>
  <c r="X8" s="1"/>
  <c r="I9"/>
  <c r="V9" s="1"/>
  <c r="J9"/>
  <c r="W9" s="1"/>
  <c r="K9"/>
  <c r="X9" s="1"/>
  <c r="I10"/>
  <c r="V10" s="1"/>
  <c r="J10"/>
  <c r="W10" s="1"/>
  <c r="K10"/>
  <c r="X10" s="1"/>
  <c r="I11"/>
  <c r="V11" s="1"/>
  <c r="J11"/>
  <c r="W11" s="1"/>
  <c r="K11"/>
  <c r="X11" s="1"/>
  <c r="I12"/>
  <c r="V12" s="1"/>
  <c r="J12"/>
  <c r="W12" s="1"/>
  <c r="K12"/>
  <c r="X12" s="1"/>
  <c r="I13"/>
  <c r="V13" s="1"/>
  <c r="J13"/>
  <c r="W13" s="1"/>
  <c r="K13"/>
  <c r="X13" s="1"/>
  <c r="I14"/>
  <c r="V14" s="1"/>
  <c r="J14"/>
  <c r="W14" s="1"/>
  <c r="K14"/>
  <c r="X14" s="1"/>
  <c r="I15"/>
  <c r="V15" s="1"/>
  <c r="J15"/>
  <c r="W15" s="1"/>
  <c r="K15"/>
  <c r="X15" s="1"/>
  <c r="I16"/>
  <c r="V16" s="1"/>
  <c r="J16"/>
  <c r="W16" s="1"/>
  <c r="K16"/>
  <c r="X16" s="1"/>
  <c r="I17"/>
  <c r="V17" s="1"/>
  <c r="J17"/>
  <c r="W17" s="1"/>
  <c r="K17"/>
  <c r="X17" s="1"/>
  <c r="I18"/>
  <c r="V18" s="1"/>
  <c r="J18"/>
  <c r="W18" s="1"/>
  <c r="K18"/>
  <c r="X18" s="1"/>
  <c r="I19"/>
  <c r="V19" s="1"/>
  <c r="J19"/>
  <c r="W19" s="1"/>
  <c r="K19"/>
  <c r="X19" s="1"/>
  <c r="I20"/>
  <c r="V20" s="1"/>
  <c r="J20"/>
  <c r="W20" s="1"/>
  <c r="K20"/>
  <c r="X20" s="1"/>
  <c r="I21"/>
  <c r="V21" s="1"/>
  <c r="J21"/>
  <c r="W21" s="1"/>
  <c r="K21"/>
  <c r="X21" s="1"/>
  <c r="I22"/>
  <c r="V22" s="1"/>
  <c r="J22"/>
  <c r="W22" s="1"/>
  <c r="K22"/>
  <c r="X22" s="1"/>
  <c r="I23"/>
  <c r="V23" s="1"/>
  <c r="J23"/>
  <c r="W23" s="1"/>
  <c r="K23"/>
  <c r="X23" s="1"/>
  <c r="I24"/>
  <c r="V24" s="1"/>
  <c r="J24"/>
  <c r="W24" s="1"/>
  <c r="K24"/>
  <c r="X24" s="1"/>
  <c r="I25"/>
  <c r="V25" s="1"/>
  <c r="J25"/>
  <c r="W25" s="1"/>
  <c r="K25"/>
  <c r="X25" s="1"/>
  <c r="I26"/>
  <c r="V26" s="1"/>
  <c r="J26"/>
  <c r="W26" s="1"/>
  <c r="K26"/>
  <c r="X26" s="1"/>
  <c r="I27"/>
  <c r="V27" s="1"/>
  <c r="J27"/>
  <c r="W27" s="1"/>
  <c r="K27"/>
  <c r="X27" s="1"/>
  <c r="I28"/>
  <c r="V28" s="1"/>
  <c r="J28"/>
  <c r="W28" s="1"/>
  <c r="K28"/>
  <c r="X28" s="1"/>
  <c r="I29"/>
  <c r="V29" s="1"/>
  <c r="J29"/>
  <c r="W29" s="1"/>
  <c r="K29"/>
  <c r="X29" s="1"/>
  <c r="I30"/>
  <c r="V30" s="1"/>
  <c r="J30"/>
  <c r="W30" s="1"/>
  <c r="K30"/>
  <c r="X30" s="1"/>
  <c r="I31"/>
  <c r="V31" s="1"/>
  <c r="J31"/>
  <c r="W31" s="1"/>
  <c r="K31"/>
  <c r="X31" s="1"/>
  <c r="I32"/>
  <c r="V32" s="1"/>
  <c r="J32"/>
  <c r="W32" s="1"/>
  <c r="K32"/>
  <c r="X32" s="1"/>
  <c r="I33"/>
  <c r="V33" s="1"/>
  <c r="J33"/>
  <c r="W33" s="1"/>
  <c r="K33"/>
  <c r="X33" s="1"/>
  <c r="I34"/>
  <c r="V34" s="1"/>
  <c r="J34"/>
  <c r="W34" s="1"/>
  <c r="K34"/>
  <c r="X34" s="1"/>
  <c r="I35"/>
  <c r="V35" s="1"/>
  <c r="J35"/>
  <c r="W35" s="1"/>
  <c r="K35"/>
  <c r="X35" s="1"/>
  <c r="I36"/>
  <c r="V36" s="1"/>
  <c r="J36"/>
  <c r="W36" s="1"/>
  <c r="K36"/>
  <c r="X36" s="1"/>
  <c r="I37"/>
  <c r="V37" s="1"/>
  <c r="J37"/>
  <c r="W37" s="1"/>
  <c r="K37"/>
  <c r="X37" s="1"/>
  <c r="I38"/>
  <c r="V38" s="1"/>
  <c r="J38"/>
  <c r="W38" s="1"/>
  <c r="K38"/>
  <c r="X38" s="1"/>
  <c r="I39"/>
  <c r="V39" s="1"/>
  <c r="J39"/>
  <c r="W39" s="1"/>
  <c r="K39"/>
  <c r="X39" s="1"/>
  <c r="I40"/>
  <c r="V40" s="1"/>
  <c r="J40"/>
  <c r="W40" s="1"/>
  <c r="K40"/>
  <c r="X40" s="1"/>
  <c r="I41"/>
  <c r="V41" s="1"/>
  <c r="J41"/>
  <c r="W41" s="1"/>
  <c r="K41"/>
  <c r="X41" s="1"/>
  <c r="I42"/>
  <c r="V42" s="1"/>
  <c r="J42"/>
  <c r="W42" s="1"/>
  <c r="K42"/>
  <c r="X42" s="1"/>
  <c r="I43"/>
  <c r="V43" s="1"/>
  <c r="J43"/>
  <c r="W43" s="1"/>
  <c r="K43"/>
  <c r="X43" s="1"/>
  <c r="I44"/>
  <c r="V44" s="1"/>
  <c r="J44"/>
  <c r="W44" s="1"/>
  <c r="K44"/>
  <c r="X44" s="1"/>
  <c r="I45"/>
  <c r="V45" s="1"/>
  <c r="J45"/>
  <c r="W45" s="1"/>
  <c r="K45"/>
  <c r="X45" s="1"/>
  <c r="I46"/>
  <c r="V46" s="1"/>
  <c r="J46"/>
  <c r="W46" s="1"/>
  <c r="K46"/>
  <c r="X46" s="1"/>
  <c r="I47"/>
  <c r="V47" s="1"/>
  <c r="J47"/>
  <c r="W47" s="1"/>
  <c r="K47"/>
  <c r="X47" s="1"/>
  <c r="I48"/>
  <c r="V48" s="1"/>
  <c r="J48"/>
  <c r="W48" s="1"/>
  <c r="K48"/>
  <c r="X48" s="1"/>
  <c r="I49"/>
  <c r="V49" s="1"/>
  <c r="J49"/>
  <c r="W49" s="1"/>
  <c r="K49"/>
  <c r="X49" s="1"/>
  <c r="I50"/>
  <c r="V50" s="1"/>
  <c r="J50"/>
  <c r="W50" s="1"/>
  <c r="K50"/>
  <c r="X50" s="1"/>
  <c r="I51"/>
  <c r="V51" s="1"/>
  <c r="J51"/>
  <c r="W51" s="1"/>
  <c r="K51"/>
  <c r="X51" s="1"/>
  <c r="I52"/>
  <c r="V52" s="1"/>
  <c r="J52"/>
  <c r="W52" s="1"/>
  <c r="K52"/>
  <c r="X52" s="1"/>
  <c r="I53"/>
  <c r="V53" s="1"/>
  <c r="J53"/>
  <c r="W53" s="1"/>
  <c r="K53"/>
  <c r="X53" s="1"/>
  <c r="I54"/>
  <c r="V54" s="1"/>
  <c r="J54"/>
  <c r="W54" s="1"/>
  <c r="K54"/>
  <c r="X54" s="1"/>
  <c r="I55"/>
  <c r="V55" s="1"/>
  <c r="J55"/>
  <c r="W55" s="1"/>
  <c r="K55"/>
  <c r="X55" s="1"/>
  <c r="I56"/>
  <c r="V56" s="1"/>
  <c r="J56"/>
  <c r="W56" s="1"/>
  <c r="K56"/>
  <c r="X56" s="1"/>
  <c r="I57"/>
  <c r="V57" s="1"/>
  <c r="J57"/>
  <c r="W57" s="1"/>
  <c r="K57"/>
  <c r="X57" s="1"/>
  <c r="I58"/>
  <c r="V58" s="1"/>
  <c r="J58"/>
  <c r="W58" s="1"/>
  <c r="K58"/>
  <c r="X58" s="1"/>
  <c r="I59"/>
  <c r="V59" s="1"/>
  <c r="J59"/>
  <c r="W59" s="1"/>
  <c r="K59"/>
  <c r="X59" s="1"/>
  <c r="I60"/>
  <c r="V60" s="1"/>
  <c r="J60"/>
  <c r="W60" s="1"/>
  <c r="K60"/>
  <c r="X60" s="1"/>
  <c r="I61"/>
  <c r="V61" s="1"/>
  <c r="J61"/>
  <c r="W61" s="1"/>
  <c r="K61"/>
  <c r="X61" s="1"/>
  <c r="I62"/>
  <c r="V62" s="1"/>
  <c r="J62"/>
  <c r="W62" s="1"/>
  <c r="K62"/>
  <c r="X62" s="1"/>
  <c r="I63"/>
  <c r="V63" s="1"/>
  <c r="J63"/>
  <c r="W63" s="1"/>
  <c r="K63"/>
  <c r="X63" s="1"/>
  <c r="I64"/>
  <c r="V64" s="1"/>
  <c r="J64"/>
  <c r="W64" s="1"/>
  <c r="K64"/>
  <c r="X64" s="1"/>
  <c r="I65"/>
  <c r="V65" s="1"/>
  <c r="J65"/>
  <c r="W65" s="1"/>
  <c r="K65"/>
  <c r="X65" s="1"/>
  <c r="I66"/>
  <c r="V66" s="1"/>
  <c r="J66"/>
  <c r="W66" s="1"/>
  <c r="K66"/>
  <c r="X66" s="1"/>
  <c r="I67"/>
  <c r="V67" s="1"/>
  <c r="J67"/>
  <c r="W67" s="1"/>
  <c r="K67"/>
  <c r="X67" s="1"/>
  <c r="I68"/>
  <c r="V68" s="1"/>
  <c r="J68"/>
  <c r="W68" s="1"/>
  <c r="K68"/>
  <c r="X68" s="1"/>
  <c r="I69"/>
  <c r="V69" s="1"/>
  <c r="J69"/>
  <c r="W69" s="1"/>
  <c r="K69"/>
  <c r="X69" s="1"/>
  <c r="I70"/>
  <c r="V70" s="1"/>
  <c r="J70"/>
  <c r="W70" s="1"/>
  <c r="K70"/>
  <c r="X70" s="1"/>
  <c r="I71"/>
  <c r="V71" s="1"/>
  <c r="J71"/>
  <c r="W71" s="1"/>
  <c r="K71"/>
  <c r="X71" s="1"/>
  <c r="I72"/>
  <c r="V72" s="1"/>
  <c r="J72"/>
  <c r="W72" s="1"/>
  <c r="K72"/>
  <c r="X72" s="1"/>
  <c r="I73"/>
  <c r="V73" s="1"/>
  <c r="J73"/>
  <c r="W73" s="1"/>
  <c r="K73"/>
  <c r="X73" s="1"/>
  <c r="I74"/>
  <c r="V74" s="1"/>
  <c r="J74"/>
  <c r="W74" s="1"/>
  <c r="K74"/>
  <c r="X74" s="1"/>
  <c r="I75"/>
  <c r="V75" s="1"/>
  <c r="J75"/>
  <c r="W75" s="1"/>
  <c r="K75"/>
  <c r="X75" s="1"/>
  <c r="I76"/>
  <c r="V76" s="1"/>
  <c r="J76"/>
  <c r="W76" s="1"/>
  <c r="K76"/>
  <c r="X76" s="1"/>
  <c r="I77"/>
  <c r="V77" s="1"/>
  <c r="J77"/>
  <c r="W77" s="1"/>
  <c r="K77"/>
  <c r="X77" s="1"/>
  <c r="I78"/>
  <c r="V78" s="1"/>
  <c r="J78"/>
  <c r="W78" s="1"/>
  <c r="K78"/>
  <c r="X78" s="1"/>
  <c r="I79"/>
  <c r="V79" s="1"/>
  <c r="J79"/>
  <c r="W79" s="1"/>
  <c r="K79"/>
  <c r="X79" s="1"/>
  <c r="I80"/>
  <c r="V80" s="1"/>
  <c r="J80"/>
  <c r="W80" s="1"/>
  <c r="K80"/>
  <c r="X80" s="1"/>
  <c r="I81"/>
  <c r="V81" s="1"/>
  <c r="J81"/>
  <c r="W81" s="1"/>
  <c r="K81"/>
  <c r="X81" s="1"/>
  <c r="I82"/>
  <c r="V82" s="1"/>
  <c r="J82"/>
  <c r="W82" s="1"/>
  <c r="K82"/>
  <c r="X82" s="1"/>
  <c r="I83"/>
  <c r="V83" s="1"/>
  <c r="J83"/>
  <c r="W83" s="1"/>
  <c r="K83"/>
  <c r="X83" s="1"/>
  <c r="I84"/>
  <c r="V84" s="1"/>
  <c r="J84"/>
  <c r="W84" s="1"/>
  <c r="K84"/>
  <c r="X84" s="1"/>
  <c r="I85"/>
  <c r="V85" s="1"/>
  <c r="J85"/>
  <c r="W85" s="1"/>
  <c r="K85"/>
  <c r="X85" s="1"/>
  <c r="I86"/>
  <c r="V86" s="1"/>
  <c r="J86"/>
  <c r="W86" s="1"/>
  <c r="K86"/>
  <c r="X86" s="1"/>
  <c r="I87"/>
  <c r="V87" s="1"/>
  <c r="J87"/>
  <c r="W87" s="1"/>
  <c r="K87"/>
  <c r="X87" s="1"/>
  <c r="I88"/>
  <c r="V88" s="1"/>
  <c r="J88"/>
  <c r="W88" s="1"/>
  <c r="K88"/>
  <c r="X88" s="1"/>
  <c r="I89"/>
  <c r="V89" s="1"/>
  <c r="J89"/>
  <c r="W89" s="1"/>
  <c r="K89"/>
  <c r="X89" s="1"/>
  <c r="I90"/>
  <c r="V90" s="1"/>
  <c r="J90"/>
  <c r="W90" s="1"/>
  <c r="K90"/>
  <c r="X90" s="1"/>
  <c r="I91"/>
  <c r="V91" s="1"/>
  <c r="J91"/>
  <c r="W91" s="1"/>
  <c r="K91"/>
  <c r="X91" s="1"/>
  <c r="I92"/>
  <c r="V92" s="1"/>
  <c r="J92"/>
  <c r="W92" s="1"/>
  <c r="K92"/>
  <c r="X92" s="1"/>
  <c r="I93"/>
  <c r="V93" s="1"/>
  <c r="J93"/>
  <c r="W93" s="1"/>
  <c r="K93"/>
  <c r="X93" s="1"/>
  <c r="I94"/>
  <c r="V94" s="1"/>
  <c r="J94"/>
  <c r="W94" s="1"/>
  <c r="K94"/>
  <c r="X94" s="1"/>
  <c r="I95"/>
  <c r="V95" s="1"/>
  <c r="J95"/>
  <c r="W95" s="1"/>
  <c r="K95"/>
  <c r="X95" s="1"/>
  <c r="I96"/>
  <c r="V96" s="1"/>
  <c r="J96"/>
  <c r="W96" s="1"/>
  <c r="K96"/>
  <c r="X96" s="1"/>
  <c r="I97"/>
  <c r="V97" s="1"/>
  <c r="J97"/>
  <c r="W97" s="1"/>
  <c r="K97"/>
  <c r="X97" s="1"/>
  <c r="I98"/>
  <c r="V98" s="1"/>
  <c r="J98"/>
  <c r="W98" s="1"/>
  <c r="K98"/>
  <c r="X98" s="1"/>
  <c r="I99"/>
  <c r="V99" s="1"/>
  <c r="J99"/>
  <c r="W99" s="1"/>
  <c r="K99"/>
  <c r="X99" s="1"/>
  <c r="I100"/>
  <c r="V100" s="1"/>
  <c r="J100"/>
  <c r="W100" s="1"/>
  <c r="K100"/>
  <c r="X100" s="1"/>
  <c r="I101"/>
  <c r="V101" s="1"/>
  <c r="J101"/>
  <c r="W101" s="1"/>
  <c r="K101"/>
  <c r="X101" s="1"/>
  <c r="I102"/>
  <c r="V102" s="1"/>
  <c r="J102"/>
  <c r="W102" s="1"/>
  <c r="K102"/>
  <c r="X102" s="1"/>
  <c r="I103"/>
  <c r="V103" s="1"/>
  <c r="J103"/>
  <c r="W103" s="1"/>
  <c r="K103"/>
  <c r="X103" s="1"/>
  <c r="I104"/>
  <c r="V104" s="1"/>
  <c r="J104"/>
  <c r="W104" s="1"/>
  <c r="K104"/>
  <c r="X104" s="1"/>
  <c r="I105"/>
  <c r="V105" s="1"/>
  <c r="J105"/>
  <c r="W105" s="1"/>
  <c r="K105"/>
  <c r="X105" s="1"/>
  <c r="I106"/>
  <c r="V106" s="1"/>
  <c r="J106"/>
  <c r="W106" s="1"/>
  <c r="K106"/>
  <c r="X106" s="1"/>
  <c r="I107"/>
  <c r="V107" s="1"/>
  <c r="J107"/>
  <c r="W107" s="1"/>
  <c r="K107"/>
  <c r="X107" s="1"/>
  <c r="I108"/>
  <c r="V108" s="1"/>
  <c r="J108"/>
  <c r="W108" s="1"/>
  <c r="K108"/>
  <c r="X108" s="1"/>
  <c r="I109"/>
  <c r="V109" s="1"/>
  <c r="J109"/>
  <c r="W109" s="1"/>
  <c r="K109"/>
  <c r="X109" s="1"/>
  <c r="I110"/>
  <c r="V110" s="1"/>
  <c r="J110"/>
  <c r="W110" s="1"/>
  <c r="K110"/>
  <c r="X110" s="1"/>
  <c r="I111"/>
  <c r="V111" s="1"/>
  <c r="J111"/>
  <c r="W111" s="1"/>
  <c r="K111"/>
  <c r="X111" s="1"/>
  <c r="I112"/>
  <c r="V112" s="1"/>
  <c r="J112"/>
  <c r="W112" s="1"/>
  <c r="K112"/>
  <c r="X112" s="1"/>
  <c r="I113"/>
  <c r="V113" s="1"/>
  <c r="J113"/>
  <c r="W113" s="1"/>
  <c r="K113"/>
  <c r="X113" s="1"/>
  <c r="I114"/>
  <c r="V114" s="1"/>
  <c r="J114"/>
  <c r="W114" s="1"/>
  <c r="K114"/>
  <c r="X114" s="1"/>
  <c r="I115"/>
  <c r="V115" s="1"/>
  <c r="J115"/>
  <c r="W115" s="1"/>
  <c r="K115"/>
  <c r="X115" s="1"/>
  <c r="I116"/>
  <c r="V116" s="1"/>
  <c r="J116"/>
  <c r="W116" s="1"/>
  <c r="K116"/>
  <c r="X116" s="1"/>
  <c r="I117"/>
  <c r="V117" s="1"/>
  <c r="J117"/>
  <c r="W117" s="1"/>
  <c r="K117"/>
  <c r="X117" s="1"/>
  <c r="I118"/>
  <c r="V118" s="1"/>
  <c r="J118"/>
  <c r="W118" s="1"/>
  <c r="K118"/>
  <c r="X118" s="1"/>
  <c r="I119"/>
  <c r="V119" s="1"/>
  <c r="J119"/>
  <c r="W119" s="1"/>
  <c r="K119"/>
  <c r="X119" s="1"/>
  <c r="I120"/>
  <c r="V120" s="1"/>
  <c r="J120"/>
  <c r="W120" s="1"/>
  <c r="K120"/>
  <c r="X120" s="1"/>
  <c r="I121"/>
  <c r="V121" s="1"/>
  <c r="J121"/>
  <c r="W121" s="1"/>
  <c r="K121"/>
  <c r="X121" s="1"/>
  <c r="I122"/>
  <c r="V122" s="1"/>
  <c r="J122"/>
  <c r="W122" s="1"/>
  <c r="K122"/>
  <c r="X122" s="1"/>
  <c r="I123"/>
  <c r="V123" s="1"/>
  <c r="J123"/>
  <c r="W123" s="1"/>
  <c r="K123"/>
  <c r="X123" s="1"/>
  <c r="I124"/>
  <c r="V124" s="1"/>
  <c r="J124"/>
  <c r="W124" s="1"/>
  <c r="K124"/>
  <c r="X124" s="1"/>
  <c r="I125"/>
  <c r="V125" s="1"/>
  <c r="J125"/>
  <c r="W125" s="1"/>
  <c r="K125"/>
  <c r="X125" s="1"/>
  <c r="I126"/>
  <c r="V126" s="1"/>
  <c r="J126"/>
  <c r="W126" s="1"/>
  <c r="K126"/>
  <c r="X126" s="1"/>
  <c r="I127"/>
  <c r="V127" s="1"/>
  <c r="J127"/>
  <c r="W127" s="1"/>
  <c r="K127"/>
  <c r="X127" s="1"/>
  <c r="I128"/>
  <c r="V128" s="1"/>
  <c r="J128"/>
  <c r="W128" s="1"/>
  <c r="K128"/>
  <c r="X128" s="1"/>
  <c r="I129"/>
  <c r="V129" s="1"/>
  <c r="J129"/>
  <c r="W129" s="1"/>
  <c r="K129"/>
  <c r="X129" s="1"/>
  <c r="I130"/>
  <c r="V130" s="1"/>
  <c r="J130"/>
  <c r="W130" s="1"/>
  <c r="K130"/>
  <c r="X130" s="1"/>
  <c r="I131"/>
  <c r="V131" s="1"/>
  <c r="J131"/>
  <c r="W131" s="1"/>
  <c r="K131"/>
  <c r="X131" s="1"/>
  <c r="I132"/>
  <c r="V132" s="1"/>
  <c r="J132"/>
  <c r="W132" s="1"/>
  <c r="K132"/>
  <c r="X132" s="1"/>
  <c r="I133"/>
  <c r="V133" s="1"/>
  <c r="J133"/>
  <c r="W133" s="1"/>
  <c r="K133"/>
  <c r="X133" s="1"/>
  <c r="I134"/>
  <c r="V134" s="1"/>
  <c r="J134"/>
  <c r="W134" s="1"/>
  <c r="K134"/>
  <c r="X134" s="1"/>
  <c r="I135"/>
  <c r="V135" s="1"/>
  <c r="J135"/>
  <c r="W135" s="1"/>
  <c r="K135"/>
  <c r="X135" s="1"/>
  <c r="I136"/>
  <c r="V136" s="1"/>
  <c r="J136"/>
  <c r="W136" s="1"/>
  <c r="K136"/>
  <c r="X136" s="1"/>
  <c r="I137"/>
  <c r="V137" s="1"/>
  <c r="J137"/>
  <c r="W137" s="1"/>
  <c r="K137"/>
  <c r="X137" s="1"/>
  <c r="I138"/>
  <c r="V138" s="1"/>
  <c r="J138"/>
  <c r="W138" s="1"/>
  <c r="K138"/>
  <c r="X138" s="1"/>
  <c r="I139"/>
  <c r="V139" s="1"/>
  <c r="J139"/>
  <c r="W139" s="1"/>
  <c r="K139"/>
  <c r="X139" s="1"/>
  <c r="I140"/>
  <c r="V140" s="1"/>
  <c r="J140"/>
  <c r="W140" s="1"/>
  <c r="K140"/>
  <c r="X140" s="1"/>
  <c r="I141"/>
  <c r="V141" s="1"/>
  <c r="J141"/>
  <c r="W141" s="1"/>
  <c r="K141"/>
  <c r="X141" s="1"/>
  <c r="I142"/>
  <c r="V142" s="1"/>
  <c r="J142"/>
  <c r="W142" s="1"/>
  <c r="K142"/>
  <c r="X142" s="1"/>
  <c r="I143"/>
  <c r="V143" s="1"/>
  <c r="J143"/>
  <c r="W143" s="1"/>
  <c r="K143"/>
  <c r="X143" s="1"/>
  <c r="I144"/>
  <c r="V144" s="1"/>
  <c r="J144"/>
  <c r="W144" s="1"/>
  <c r="K144"/>
  <c r="X144" s="1"/>
  <c r="I145"/>
  <c r="V145" s="1"/>
  <c r="J145"/>
  <c r="W145" s="1"/>
  <c r="K145"/>
  <c r="X145" s="1"/>
  <c r="I146"/>
  <c r="V146" s="1"/>
  <c r="J146"/>
  <c r="W146" s="1"/>
  <c r="K146"/>
  <c r="X146" s="1"/>
  <c r="I147"/>
  <c r="V147" s="1"/>
  <c r="J147"/>
  <c r="W147" s="1"/>
  <c r="K147"/>
  <c r="X147" s="1"/>
  <c r="I148"/>
  <c r="V148" s="1"/>
  <c r="J148"/>
  <c r="W148" s="1"/>
  <c r="K148"/>
  <c r="X148" s="1"/>
  <c r="I149"/>
  <c r="V149" s="1"/>
  <c r="J149"/>
  <c r="W149" s="1"/>
  <c r="K149"/>
  <c r="X149" s="1"/>
  <c r="I150"/>
  <c r="V150" s="1"/>
  <c r="J150"/>
  <c r="W150" s="1"/>
  <c r="K150"/>
  <c r="X150" s="1"/>
  <c r="I151"/>
  <c r="V151" s="1"/>
  <c r="J151"/>
  <c r="W151" s="1"/>
  <c r="K151"/>
  <c r="X151" s="1"/>
  <c r="I152"/>
  <c r="V152" s="1"/>
  <c r="J152"/>
  <c r="W152" s="1"/>
  <c r="K152"/>
  <c r="X152" s="1"/>
  <c r="I153"/>
  <c r="V153" s="1"/>
  <c r="J153"/>
  <c r="W153" s="1"/>
  <c r="K153"/>
  <c r="X153" s="1"/>
  <c r="I154"/>
  <c r="V154" s="1"/>
  <c r="J154"/>
  <c r="W154" s="1"/>
  <c r="K154"/>
  <c r="X154" s="1"/>
  <c r="I155"/>
  <c r="V155" s="1"/>
  <c r="J155"/>
  <c r="W155" s="1"/>
  <c r="K155"/>
  <c r="X155" s="1"/>
  <c r="I156"/>
  <c r="V156" s="1"/>
  <c r="J156"/>
  <c r="W156" s="1"/>
  <c r="K156"/>
  <c r="X156" s="1"/>
  <c r="I157"/>
  <c r="V157" s="1"/>
  <c r="J157"/>
  <c r="W157" s="1"/>
  <c r="K157"/>
  <c r="X157" s="1"/>
  <c r="I158"/>
  <c r="V158" s="1"/>
  <c r="J158"/>
  <c r="W158" s="1"/>
  <c r="K158"/>
  <c r="X158" s="1"/>
  <c r="I159"/>
  <c r="V159" s="1"/>
  <c r="J159"/>
  <c r="W159" s="1"/>
  <c r="K159"/>
  <c r="X159" s="1"/>
  <c r="I160"/>
  <c r="V160" s="1"/>
  <c r="J160"/>
  <c r="W160" s="1"/>
  <c r="K160"/>
  <c r="X160" s="1"/>
  <c r="I161"/>
  <c r="V161" s="1"/>
  <c r="J161"/>
  <c r="W161" s="1"/>
  <c r="K161"/>
  <c r="X161" s="1"/>
  <c r="I162"/>
  <c r="V162" s="1"/>
  <c r="J162"/>
  <c r="W162" s="1"/>
  <c r="K162"/>
  <c r="X162" s="1"/>
  <c r="I163"/>
  <c r="V163" s="1"/>
  <c r="J163"/>
  <c r="W163" s="1"/>
  <c r="K163"/>
  <c r="X163" s="1"/>
  <c r="I164"/>
  <c r="V164" s="1"/>
  <c r="J164"/>
  <c r="W164" s="1"/>
  <c r="K164"/>
  <c r="X164" s="1"/>
  <c r="I165"/>
  <c r="V165" s="1"/>
  <c r="J165"/>
  <c r="W165" s="1"/>
  <c r="K165"/>
  <c r="X165" s="1"/>
  <c r="I166"/>
  <c r="V166" s="1"/>
  <c r="J166"/>
  <c r="W166" s="1"/>
  <c r="K166"/>
  <c r="X166" s="1"/>
  <c r="I167"/>
  <c r="V167" s="1"/>
  <c r="J167"/>
  <c r="W167" s="1"/>
  <c r="K167"/>
  <c r="X167" s="1"/>
  <c r="I168"/>
  <c r="V168" s="1"/>
  <c r="J168"/>
  <c r="W168" s="1"/>
  <c r="K168"/>
  <c r="X168" s="1"/>
  <c r="I169"/>
  <c r="V169" s="1"/>
  <c r="J169"/>
  <c r="W169" s="1"/>
  <c r="K169"/>
  <c r="X169" s="1"/>
  <c r="I170"/>
  <c r="V170" s="1"/>
  <c r="J170"/>
  <c r="W170" s="1"/>
  <c r="K170"/>
  <c r="X170" s="1"/>
  <c r="I171"/>
  <c r="V171" s="1"/>
  <c r="J171"/>
  <c r="W171" s="1"/>
  <c r="K171"/>
  <c r="X171" s="1"/>
  <c r="I172"/>
  <c r="V172" s="1"/>
  <c r="J172"/>
  <c r="W172" s="1"/>
  <c r="K172"/>
  <c r="X172" s="1"/>
  <c r="I173"/>
  <c r="V173" s="1"/>
  <c r="J173"/>
  <c r="W173" s="1"/>
  <c r="K173"/>
  <c r="X173" s="1"/>
  <c r="I174"/>
  <c r="V174" s="1"/>
  <c r="J174"/>
  <c r="W174" s="1"/>
  <c r="K174"/>
  <c r="X174" s="1"/>
  <c r="I175"/>
  <c r="V175" s="1"/>
  <c r="J175"/>
  <c r="W175" s="1"/>
  <c r="K175"/>
  <c r="X175" s="1"/>
  <c r="I176"/>
  <c r="V176" s="1"/>
  <c r="J176"/>
  <c r="W176" s="1"/>
  <c r="K176"/>
  <c r="X176" s="1"/>
  <c r="I177"/>
  <c r="V177" s="1"/>
  <c r="J177"/>
  <c r="W177" s="1"/>
  <c r="K177"/>
  <c r="X177" s="1"/>
  <c r="I178"/>
  <c r="V178" s="1"/>
  <c r="J178"/>
  <c r="W178" s="1"/>
  <c r="K178"/>
  <c r="X178" s="1"/>
  <c r="I179"/>
  <c r="V179" s="1"/>
  <c r="J179"/>
  <c r="W179" s="1"/>
  <c r="K179"/>
  <c r="X179" s="1"/>
  <c r="I180"/>
  <c r="V180" s="1"/>
  <c r="J180"/>
  <c r="W180" s="1"/>
  <c r="K180"/>
  <c r="X180" s="1"/>
  <c r="I181"/>
  <c r="V181" s="1"/>
  <c r="J181"/>
  <c r="W181" s="1"/>
  <c r="K181"/>
  <c r="X181" s="1"/>
  <c r="I182"/>
  <c r="V182" s="1"/>
  <c r="J182"/>
  <c r="W182" s="1"/>
  <c r="K182"/>
  <c r="X182" s="1"/>
  <c r="I183"/>
  <c r="V183" s="1"/>
  <c r="J183"/>
  <c r="W183" s="1"/>
  <c r="K183"/>
  <c r="X183" s="1"/>
  <c r="I184"/>
  <c r="V184" s="1"/>
  <c r="J184"/>
  <c r="W184" s="1"/>
  <c r="K184"/>
  <c r="X184" s="1"/>
  <c r="I185"/>
  <c r="V185" s="1"/>
  <c r="J185"/>
  <c r="W185" s="1"/>
  <c r="K185"/>
  <c r="X185" s="1"/>
  <c r="I186"/>
  <c r="V186" s="1"/>
  <c r="J186"/>
  <c r="W186" s="1"/>
  <c r="K186"/>
  <c r="X186" s="1"/>
  <c r="I187"/>
  <c r="V187" s="1"/>
  <c r="J187"/>
  <c r="W187" s="1"/>
  <c r="K187"/>
  <c r="X187" s="1"/>
  <c r="I188"/>
  <c r="V188" s="1"/>
  <c r="J188"/>
  <c r="W188" s="1"/>
  <c r="K188"/>
  <c r="X188" s="1"/>
  <c r="I189"/>
  <c r="V189" s="1"/>
  <c r="J189"/>
  <c r="W189" s="1"/>
  <c r="K189"/>
  <c r="X189" s="1"/>
  <c r="I190"/>
  <c r="V190" s="1"/>
  <c r="J190"/>
  <c r="W190" s="1"/>
  <c r="K190"/>
  <c r="X190" s="1"/>
  <c r="I191"/>
  <c r="V191" s="1"/>
  <c r="J191"/>
  <c r="W191" s="1"/>
  <c r="K191"/>
  <c r="X191" s="1"/>
  <c r="I192"/>
  <c r="V192" s="1"/>
  <c r="J192"/>
  <c r="W192" s="1"/>
  <c r="K192"/>
  <c r="X192" s="1"/>
  <c r="I193"/>
  <c r="V193" s="1"/>
  <c r="J193"/>
  <c r="W193" s="1"/>
  <c r="K193"/>
  <c r="X193" s="1"/>
  <c r="I194"/>
  <c r="V194" s="1"/>
  <c r="J194"/>
  <c r="W194" s="1"/>
  <c r="K194"/>
  <c r="X194" s="1"/>
  <c r="I195"/>
  <c r="V195" s="1"/>
  <c r="J195"/>
  <c r="W195" s="1"/>
  <c r="K195"/>
  <c r="X195" s="1"/>
  <c r="I196"/>
  <c r="V196" s="1"/>
  <c r="J196"/>
  <c r="W196" s="1"/>
  <c r="K196"/>
  <c r="X196" s="1"/>
  <c r="I197"/>
  <c r="V197" s="1"/>
  <c r="J197"/>
  <c r="W197" s="1"/>
  <c r="K197"/>
  <c r="X197" s="1"/>
  <c r="I198"/>
  <c r="V198" s="1"/>
  <c r="J198"/>
  <c r="W198" s="1"/>
  <c r="K198"/>
  <c r="X198" s="1"/>
  <c r="I199"/>
  <c r="V199" s="1"/>
  <c r="J199"/>
  <c r="W199" s="1"/>
  <c r="K199"/>
  <c r="X199" s="1"/>
  <c r="I200"/>
  <c r="V200" s="1"/>
  <c r="J200"/>
  <c r="W200" s="1"/>
  <c r="K200"/>
  <c r="X200" s="1"/>
  <c r="I201"/>
  <c r="V201" s="1"/>
  <c r="J201"/>
  <c r="W201" s="1"/>
  <c r="K201"/>
  <c r="X201" s="1"/>
  <c r="I202"/>
  <c r="V202" s="1"/>
  <c r="J202"/>
  <c r="W202" s="1"/>
  <c r="K202"/>
  <c r="X202" s="1"/>
  <c r="I203"/>
  <c r="V203" s="1"/>
  <c r="J203"/>
  <c r="W203" s="1"/>
  <c r="K203"/>
  <c r="X203" s="1"/>
  <c r="I204"/>
  <c r="V204" s="1"/>
  <c r="J204"/>
  <c r="W204" s="1"/>
  <c r="K204"/>
  <c r="X204" s="1"/>
  <c r="I205"/>
  <c r="V205" s="1"/>
  <c r="J205"/>
  <c r="W205" s="1"/>
  <c r="K205"/>
  <c r="X205" s="1"/>
  <c r="I206"/>
  <c r="V206" s="1"/>
  <c r="J206"/>
  <c r="W206" s="1"/>
  <c r="K206"/>
  <c r="X206" s="1"/>
  <c r="I207"/>
  <c r="V207" s="1"/>
  <c r="J207"/>
  <c r="W207" s="1"/>
  <c r="K207"/>
  <c r="X207" s="1"/>
  <c r="I208"/>
  <c r="J208"/>
  <c r="K208"/>
  <c r="I209"/>
  <c r="J209"/>
  <c r="K209"/>
  <c r="I210"/>
  <c r="J210"/>
  <c r="K210"/>
  <c r="I211"/>
  <c r="J211"/>
  <c r="K211"/>
  <c r="I212"/>
  <c r="J212"/>
  <c r="K212"/>
  <c r="I213"/>
  <c r="J213"/>
  <c r="K213"/>
  <c r="I214"/>
  <c r="J214"/>
  <c r="K214"/>
  <c r="I215"/>
  <c r="J215"/>
  <c r="K215"/>
  <c r="I216"/>
  <c r="J216"/>
  <c r="K216"/>
  <c r="I217"/>
  <c r="J217"/>
  <c r="K217"/>
  <c r="I218"/>
  <c r="J218"/>
  <c r="K218"/>
  <c r="I219"/>
  <c r="J219"/>
  <c r="K219"/>
  <c r="I220"/>
  <c r="J220"/>
  <c r="K220"/>
  <c r="I221"/>
  <c r="J221"/>
  <c r="K221"/>
  <c r="I222"/>
  <c r="J222"/>
  <c r="K222"/>
  <c r="I223"/>
  <c r="J223"/>
  <c r="K223"/>
  <c r="I224"/>
  <c r="J224"/>
  <c r="K224"/>
  <c r="I225"/>
  <c r="J225"/>
  <c r="K225"/>
  <c r="I226"/>
  <c r="J226"/>
  <c r="K226"/>
  <c r="I227"/>
  <c r="J227"/>
  <c r="K227"/>
  <c r="I228"/>
  <c r="J228"/>
  <c r="K228"/>
  <c r="I229"/>
  <c r="J229"/>
  <c r="K229"/>
  <c r="I230"/>
  <c r="J230"/>
  <c r="K230"/>
  <c r="I231"/>
  <c r="J231"/>
  <c r="K231"/>
  <c r="I232"/>
  <c r="J232"/>
  <c r="K232"/>
  <c r="I233"/>
  <c r="J233"/>
  <c r="K233"/>
  <c r="I234"/>
  <c r="J234"/>
  <c r="K234"/>
  <c r="I235"/>
  <c r="J235"/>
  <c r="K235"/>
  <c r="I236"/>
  <c r="J236"/>
  <c r="K236"/>
  <c r="I237"/>
  <c r="J237"/>
  <c r="K237"/>
  <c r="I238"/>
  <c r="J238"/>
  <c r="K238"/>
  <c r="I239"/>
  <c r="J239"/>
  <c r="K239"/>
  <c r="I240"/>
  <c r="J240"/>
  <c r="K240"/>
  <c r="I241"/>
  <c r="J241"/>
  <c r="K241"/>
  <c r="I242"/>
  <c r="J242"/>
  <c r="K242"/>
  <c r="I243"/>
  <c r="J243"/>
  <c r="K243"/>
  <c r="I244"/>
  <c r="J244"/>
  <c r="K244"/>
  <c r="I245"/>
  <c r="J245"/>
  <c r="K245"/>
  <c r="I246"/>
  <c r="J246"/>
  <c r="K246"/>
  <c r="I247"/>
  <c r="J247"/>
  <c r="K247"/>
  <c r="I248"/>
  <c r="J248"/>
  <c r="K248"/>
  <c r="I249"/>
  <c r="J249"/>
  <c r="K249"/>
  <c r="I250"/>
  <c r="J250"/>
  <c r="K250"/>
  <c r="I251"/>
  <c r="J251"/>
  <c r="K251"/>
  <c r="I252"/>
  <c r="J252"/>
  <c r="K252"/>
  <c r="I253"/>
  <c r="J253"/>
  <c r="K253"/>
  <c r="I254"/>
  <c r="J254"/>
  <c r="K254"/>
  <c r="I255"/>
  <c r="J255"/>
  <c r="K255"/>
  <c r="I256"/>
  <c r="J256"/>
  <c r="K256"/>
  <c r="I257"/>
  <c r="J257"/>
  <c r="K257"/>
  <c r="I258"/>
  <c r="J258"/>
  <c r="K258"/>
  <c r="I259"/>
  <c r="J259"/>
  <c r="K259"/>
  <c r="I260"/>
  <c r="J260"/>
  <c r="K260"/>
  <c r="I261"/>
  <c r="J261"/>
  <c r="K261"/>
  <c r="I262"/>
  <c r="J262"/>
  <c r="K262"/>
  <c r="I263"/>
  <c r="J263"/>
  <c r="K263"/>
  <c r="I264"/>
  <c r="J264"/>
  <c r="K264"/>
  <c r="I265"/>
  <c r="J265"/>
  <c r="K265"/>
  <c r="I266"/>
  <c r="J266"/>
  <c r="K266"/>
  <c r="I267"/>
  <c r="J267"/>
  <c r="K267"/>
  <c r="I268"/>
  <c r="J268"/>
  <c r="K268"/>
  <c r="I269"/>
  <c r="J269"/>
  <c r="K269"/>
  <c r="I270"/>
  <c r="J270"/>
  <c r="K270"/>
  <c r="I271"/>
  <c r="J271"/>
  <c r="K271"/>
  <c r="I272"/>
  <c r="J272"/>
  <c r="K272"/>
  <c r="I273"/>
  <c r="J273"/>
  <c r="K273"/>
  <c r="I274"/>
  <c r="J274"/>
  <c r="K274"/>
  <c r="I275"/>
  <c r="J275"/>
  <c r="K275"/>
  <c r="I276"/>
  <c r="J276"/>
  <c r="K276"/>
  <c r="I277"/>
  <c r="J277"/>
  <c r="K277"/>
  <c r="I278"/>
  <c r="J278"/>
  <c r="K278"/>
  <c r="I279"/>
  <c r="J279"/>
  <c r="K279"/>
  <c r="I280"/>
  <c r="J280"/>
  <c r="K280"/>
  <c r="I281"/>
  <c r="J281"/>
  <c r="K281"/>
  <c r="I282"/>
  <c r="J282"/>
  <c r="K282"/>
  <c r="I283"/>
  <c r="J283"/>
  <c r="K283"/>
  <c r="I284"/>
  <c r="J284"/>
  <c r="K284"/>
  <c r="I285"/>
  <c r="J285"/>
  <c r="K285"/>
  <c r="I286"/>
  <c r="J286"/>
  <c r="K286"/>
  <c r="I287"/>
  <c r="J287"/>
  <c r="K287"/>
  <c r="I288"/>
  <c r="J288"/>
  <c r="K288"/>
  <c r="I289"/>
  <c r="J289"/>
  <c r="K289"/>
  <c r="I290"/>
  <c r="J290"/>
  <c r="K290"/>
  <c r="I291"/>
  <c r="J291"/>
  <c r="K291"/>
  <c r="I292"/>
  <c r="J292"/>
  <c r="K292"/>
  <c r="I293"/>
  <c r="J293"/>
  <c r="K293"/>
  <c r="I294"/>
  <c r="J294"/>
  <c r="K294"/>
  <c r="I295"/>
  <c r="J295"/>
  <c r="K295"/>
  <c r="I296"/>
  <c r="J296"/>
  <c r="K296"/>
  <c r="I297"/>
  <c r="J297"/>
  <c r="K297"/>
  <c r="I298"/>
  <c r="J298"/>
  <c r="K298"/>
  <c r="I299"/>
  <c r="J299"/>
  <c r="K299"/>
  <c r="I300"/>
  <c r="J300"/>
  <c r="K300"/>
  <c r="I301"/>
  <c r="J301"/>
  <c r="K301"/>
  <c r="I302"/>
  <c r="J302"/>
  <c r="K302"/>
  <c r="I303"/>
  <c r="J303"/>
  <c r="K303"/>
  <c r="I304"/>
  <c r="J304"/>
  <c r="K304"/>
  <c r="I305"/>
  <c r="J305"/>
  <c r="K305"/>
  <c r="I306"/>
  <c r="J306"/>
  <c r="K306"/>
  <c r="I307"/>
  <c r="J307"/>
  <c r="K307"/>
  <c r="I308"/>
  <c r="J308"/>
  <c r="K308"/>
  <c r="I309"/>
  <c r="J309"/>
  <c r="K309"/>
  <c r="I310"/>
  <c r="J310"/>
  <c r="K310"/>
  <c r="I311"/>
  <c r="J311"/>
  <c r="K311"/>
  <c r="I312"/>
  <c r="J312"/>
  <c r="K312"/>
  <c r="I313"/>
  <c r="J313"/>
  <c r="K313"/>
  <c r="I314"/>
  <c r="J314"/>
  <c r="K314"/>
  <c r="I315"/>
  <c r="J315"/>
  <c r="K315"/>
  <c r="I316"/>
  <c r="J316"/>
  <c r="K316"/>
  <c r="I317"/>
  <c r="J317"/>
  <c r="K317"/>
  <c r="I318"/>
  <c r="J318"/>
  <c r="K318"/>
  <c r="I319"/>
  <c r="J319"/>
  <c r="K319"/>
  <c r="I320"/>
  <c r="J320"/>
  <c r="K320"/>
  <c r="I321"/>
  <c r="J321"/>
  <c r="K321"/>
  <c r="I322"/>
  <c r="J322"/>
  <c r="K322"/>
  <c r="I323"/>
  <c r="J323"/>
  <c r="K323"/>
  <c r="I324"/>
  <c r="J324"/>
  <c r="K324"/>
  <c r="I325"/>
  <c r="J325"/>
  <c r="K325"/>
  <c r="I326"/>
  <c r="J326"/>
  <c r="K326"/>
  <c r="I327"/>
  <c r="J327"/>
  <c r="K327"/>
  <c r="I328"/>
  <c r="J328"/>
  <c r="K328"/>
  <c r="I329"/>
  <c r="J329"/>
  <c r="K329"/>
  <c r="I330"/>
  <c r="J330"/>
  <c r="K330"/>
  <c r="I331"/>
  <c r="J331"/>
  <c r="K331"/>
  <c r="I332"/>
  <c r="J332"/>
  <c r="K332"/>
  <c r="I333"/>
  <c r="J333"/>
  <c r="K333"/>
  <c r="I334"/>
  <c r="J334"/>
  <c r="K334"/>
  <c r="I335"/>
  <c r="J335"/>
  <c r="K335"/>
  <c r="I336"/>
  <c r="J336"/>
  <c r="K336"/>
  <c r="I337"/>
  <c r="J337"/>
  <c r="K337"/>
  <c r="I338"/>
  <c r="J338"/>
  <c r="K338"/>
  <c r="I339"/>
  <c r="J339"/>
  <c r="K339"/>
  <c r="I340"/>
  <c r="J340"/>
  <c r="K340"/>
  <c r="I341"/>
  <c r="J341"/>
  <c r="K341"/>
  <c r="I342"/>
  <c r="J342"/>
  <c r="K342"/>
  <c r="I343"/>
  <c r="J343"/>
  <c r="K343"/>
  <c r="I344"/>
  <c r="J344"/>
  <c r="K344"/>
  <c r="I345"/>
  <c r="J345"/>
  <c r="K345"/>
  <c r="I346"/>
  <c r="J346"/>
  <c r="K346"/>
  <c r="I347"/>
  <c r="J347"/>
  <c r="K347"/>
  <c r="I348"/>
  <c r="J348"/>
  <c r="K348"/>
  <c r="I349"/>
  <c r="J349"/>
  <c r="K349"/>
  <c r="I350"/>
  <c r="J350"/>
  <c r="K350"/>
  <c r="I351"/>
  <c r="J351"/>
  <c r="K351"/>
  <c r="I352"/>
  <c r="J352"/>
  <c r="K352"/>
  <c r="I353"/>
  <c r="J353"/>
  <c r="K353"/>
  <c r="I354"/>
  <c r="J354"/>
  <c r="K354"/>
  <c r="I355"/>
  <c r="J355"/>
  <c r="K355"/>
  <c r="I356"/>
  <c r="J356"/>
  <c r="K356"/>
  <c r="I357"/>
  <c r="J357"/>
  <c r="K357"/>
  <c r="I358"/>
  <c r="J358"/>
  <c r="K358"/>
  <c r="I359"/>
  <c r="J359"/>
  <c r="K359"/>
  <c r="I360"/>
  <c r="J360"/>
  <c r="K360"/>
  <c r="I361"/>
  <c r="J361"/>
  <c r="K361"/>
  <c r="I362"/>
  <c r="J362"/>
  <c r="K362"/>
  <c r="I363"/>
  <c r="J363"/>
  <c r="K363"/>
  <c r="I364"/>
  <c r="J364"/>
  <c r="K364"/>
  <c r="I365"/>
  <c r="J365"/>
  <c r="K365"/>
  <c r="I366"/>
  <c r="J366"/>
  <c r="K366"/>
  <c r="I367"/>
  <c r="J367"/>
  <c r="K367"/>
  <c r="I368"/>
  <c r="J368"/>
  <c r="K368"/>
  <c r="I369"/>
  <c r="J369"/>
  <c r="K369"/>
  <c r="I370"/>
  <c r="J370"/>
  <c r="K370"/>
  <c r="I371"/>
  <c r="J371"/>
  <c r="K371"/>
  <c r="I372"/>
  <c r="J372"/>
  <c r="K372"/>
  <c r="I373"/>
  <c r="J373"/>
  <c r="K373"/>
  <c r="I374"/>
  <c r="J374"/>
  <c r="K374"/>
  <c r="I375"/>
  <c r="J375"/>
  <c r="K375"/>
  <c r="I376"/>
  <c r="J376"/>
  <c r="K376"/>
  <c r="I377"/>
  <c r="J377"/>
  <c r="K377"/>
  <c r="I378"/>
  <c r="J378"/>
  <c r="K378"/>
  <c r="I379"/>
  <c r="J379"/>
  <c r="K379"/>
  <c r="I380"/>
  <c r="J380"/>
  <c r="K380"/>
  <c r="I381"/>
  <c r="J381"/>
  <c r="K381"/>
  <c r="I382"/>
  <c r="J382"/>
  <c r="K382"/>
  <c r="I383"/>
  <c r="J383"/>
  <c r="K383"/>
  <c r="I384"/>
  <c r="J384"/>
  <c r="K384"/>
  <c r="I385"/>
  <c r="J385"/>
  <c r="K385"/>
  <c r="I386"/>
  <c r="J386"/>
  <c r="K386"/>
  <c r="I387"/>
  <c r="J387"/>
  <c r="K387"/>
  <c r="I388"/>
  <c r="J388"/>
  <c r="K388"/>
  <c r="I389"/>
  <c r="J389"/>
  <c r="K389"/>
  <c r="I390"/>
  <c r="J390"/>
  <c r="K390"/>
  <c r="I391"/>
  <c r="J391"/>
  <c r="K391"/>
  <c r="I392"/>
  <c r="J392"/>
  <c r="K392"/>
  <c r="I393"/>
  <c r="J393"/>
  <c r="K393"/>
  <c r="I394"/>
  <c r="J394"/>
  <c r="K394"/>
  <c r="I395"/>
  <c r="J395"/>
  <c r="K395"/>
  <c r="I396"/>
  <c r="J396"/>
  <c r="K396"/>
  <c r="I397"/>
  <c r="J397"/>
  <c r="K397"/>
  <c r="I398"/>
  <c r="J398"/>
  <c r="K398"/>
  <c r="I399"/>
  <c r="J399"/>
  <c r="K399"/>
  <c r="I400"/>
  <c r="J400"/>
  <c r="K400"/>
  <c r="I401"/>
  <c r="J401"/>
  <c r="K401"/>
  <c r="I402"/>
  <c r="J402"/>
  <c r="K402"/>
  <c r="I403"/>
  <c r="J403"/>
  <c r="K403"/>
  <c r="I404"/>
  <c r="J404"/>
  <c r="K404"/>
  <c r="I405"/>
  <c r="J405"/>
  <c r="K405"/>
  <c r="I406"/>
  <c r="J406"/>
  <c r="K406"/>
  <c r="I407"/>
  <c r="J407"/>
  <c r="K407"/>
  <c r="I408"/>
  <c r="J408"/>
  <c r="K408"/>
  <c r="I409"/>
  <c r="J409"/>
  <c r="K409"/>
  <c r="I410"/>
  <c r="J410"/>
  <c r="K410"/>
  <c r="I411"/>
  <c r="J411"/>
  <c r="K411"/>
  <c r="I412"/>
  <c r="J412"/>
  <c r="K412"/>
  <c r="I413"/>
  <c r="J413"/>
  <c r="K413"/>
  <c r="I414"/>
  <c r="J414"/>
  <c r="K414"/>
  <c r="I415"/>
  <c r="J415"/>
  <c r="K415"/>
  <c r="I416"/>
  <c r="J416"/>
  <c r="K416"/>
  <c r="I417"/>
  <c r="J417"/>
  <c r="K417"/>
  <c r="I418"/>
  <c r="J418"/>
  <c r="K418"/>
  <c r="I419"/>
  <c r="J419"/>
  <c r="K419"/>
  <c r="I420"/>
  <c r="J420"/>
  <c r="K420"/>
  <c r="I421"/>
  <c r="J421"/>
  <c r="K421"/>
  <c r="I422"/>
  <c r="J422"/>
  <c r="K422"/>
  <c r="I423"/>
  <c r="J423"/>
  <c r="K423"/>
  <c r="I424"/>
  <c r="J424"/>
  <c r="K424"/>
  <c r="I425"/>
  <c r="J425"/>
  <c r="K425"/>
  <c r="I426"/>
  <c r="J426"/>
  <c r="K426"/>
  <c r="I427"/>
  <c r="J427"/>
  <c r="K427"/>
  <c r="I428"/>
  <c r="J428"/>
  <c r="K428"/>
  <c r="I429"/>
  <c r="J429"/>
  <c r="K429"/>
  <c r="I430"/>
  <c r="J430"/>
  <c r="K430"/>
  <c r="I431"/>
  <c r="J431"/>
  <c r="K431"/>
  <c r="I432"/>
  <c r="J432"/>
  <c r="K432"/>
  <c r="I433"/>
  <c r="J433"/>
  <c r="K433"/>
  <c r="I434"/>
  <c r="J434"/>
  <c r="K434"/>
  <c r="I435"/>
  <c r="J435"/>
  <c r="K435"/>
  <c r="I436"/>
  <c r="J436"/>
  <c r="K436"/>
  <c r="I437"/>
  <c r="J437"/>
  <c r="K437"/>
  <c r="I438"/>
  <c r="J438"/>
  <c r="K438"/>
  <c r="I439"/>
  <c r="J439"/>
  <c r="K439"/>
  <c r="I440"/>
  <c r="J440"/>
  <c r="K440"/>
  <c r="I441"/>
  <c r="J441"/>
  <c r="K441"/>
  <c r="I442"/>
  <c r="J442"/>
  <c r="K442"/>
  <c r="I443"/>
  <c r="J443"/>
  <c r="K443"/>
  <c r="I444"/>
  <c r="J444"/>
  <c r="K444"/>
  <c r="I445"/>
  <c r="J445"/>
  <c r="K445"/>
  <c r="I446"/>
  <c r="J446"/>
  <c r="K446"/>
  <c r="I447"/>
  <c r="J447"/>
  <c r="K447"/>
  <c r="I448"/>
  <c r="J448"/>
  <c r="K448"/>
  <c r="I449"/>
  <c r="J449"/>
  <c r="K449"/>
  <c r="I450"/>
  <c r="J450"/>
  <c r="K450"/>
  <c r="I451"/>
  <c r="J451"/>
  <c r="K451"/>
  <c r="I452"/>
  <c r="J452"/>
  <c r="K452"/>
  <c r="I453"/>
  <c r="J453"/>
  <c r="K453"/>
  <c r="I454"/>
  <c r="J454"/>
  <c r="K454"/>
  <c r="I455"/>
  <c r="J455"/>
  <c r="K455"/>
  <c r="I456"/>
  <c r="J456"/>
  <c r="K456"/>
  <c r="I457"/>
  <c r="J457"/>
  <c r="K457"/>
  <c r="I458"/>
  <c r="J458"/>
  <c r="K458"/>
  <c r="I459"/>
  <c r="J459"/>
  <c r="K459"/>
  <c r="I460"/>
  <c r="J460"/>
  <c r="K460"/>
  <c r="I461"/>
  <c r="J461"/>
  <c r="K461"/>
  <c r="I462"/>
  <c r="J462"/>
  <c r="K462"/>
  <c r="I463"/>
  <c r="J463"/>
  <c r="K463"/>
  <c r="I464"/>
  <c r="J464"/>
  <c r="K464"/>
  <c r="I465"/>
  <c r="J465"/>
  <c r="K465"/>
  <c r="I466"/>
  <c r="J466"/>
  <c r="K466"/>
  <c r="I467"/>
  <c r="J467"/>
  <c r="K467"/>
  <c r="I468"/>
  <c r="J468"/>
  <c r="K468"/>
  <c r="I469"/>
  <c r="J469"/>
  <c r="K469"/>
  <c r="I470"/>
  <c r="J470"/>
  <c r="K470"/>
  <c r="I471"/>
  <c r="J471"/>
  <c r="K471"/>
  <c r="I472"/>
  <c r="J472"/>
  <c r="K472"/>
  <c r="I473"/>
  <c r="J473"/>
  <c r="K473"/>
  <c r="I474"/>
  <c r="J474"/>
  <c r="K474"/>
  <c r="I475"/>
  <c r="J475"/>
  <c r="K475"/>
  <c r="I476"/>
  <c r="J476"/>
  <c r="K476"/>
  <c r="I477"/>
  <c r="J477"/>
  <c r="K477"/>
  <c r="I478"/>
  <c r="J478"/>
  <c r="K478"/>
  <c r="I479"/>
  <c r="J479"/>
  <c r="K479"/>
  <c r="I480"/>
  <c r="J480"/>
  <c r="K480"/>
  <c r="I481"/>
  <c r="J481"/>
  <c r="K481"/>
  <c r="I482"/>
  <c r="J482"/>
  <c r="K482"/>
  <c r="I483"/>
  <c r="J483"/>
  <c r="K483"/>
  <c r="I484"/>
  <c r="J484"/>
  <c r="K484"/>
  <c r="I485"/>
  <c r="J485"/>
  <c r="K485"/>
  <c r="I486"/>
  <c r="J486"/>
  <c r="K486"/>
  <c r="I487"/>
  <c r="J487"/>
  <c r="K487"/>
  <c r="I488"/>
  <c r="J488"/>
  <c r="K488"/>
  <c r="I489"/>
  <c r="J489"/>
  <c r="K489"/>
  <c r="I490"/>
  <c r="J490"/>
  <c r="K490"/>
  <c r="I491"/>
  <c r="J491"/>
  <c r="K491"/>
  <c r="I492"/>
  <c r="J492"/>
  <c r="K492"/>
  <c r="I493"/>
  <c r="J493"/>
  <c r="K493"/>
  <c r="I494"/>
  <c r="J494"/>
  <c r="K494"/>
  <c r="I495"/>
  <c r="J495"/>
  <c r="K495"/>
  <c r="I496"/>
  <c r="J496"/>
  <c r="K496"/>
  <c r="I497"/>
  <c r="J497"/>
  <c r="K497"/>
  <c r="I498"/>
  <c r="J498"/>
  <c r="K498"/>
  <c r="I499"/>
  <c r="J499"/>
  <c r="K499"/>
  <c r="I500"/>
  <c r="J500"/>
  <c r="K500"/>
  <c r="I501"/>
  <c r="J501"/>
  <c r="K501"/>
  <c r="I502"/>
  <c r="J502"/>
  <c r="K502"/>
  <c r="I503"/>
  <c r="J503"/>
  <c r="K503"/>
  <c r="I504"/>
  <c r="J504"/>
  <c r="K504"/>
  <c r="I505"/>
  <c r="J505"/>
  <c r="K505"/>
  <c r="I506"/>
  <c r="J506"/>
  <c r="K506"/>
  <c r="I507"/>
  <c r="J507"/>
  <c r="K507"/>
  <c r="I508"/>
  <c r="J508"/>
  <c r="K508"/>
  <c r="I509"/>
  <c r="J509"/>
  <c r="K509"/>
  <c r="I510"/>
  <c r="J510"/>
  <c r="K510"/>
  <c r="I511"/>
  <c r="J511"/>
  <c r="K511"/>
  <c r="I512"/>
  <c r="J512"/>
  <c r="K512"/>
  <c r="I513"/>
  <c r="J513"/>
  <c r="K513"/>
  <c r="I514"/>
  <c r="J514"/>
  <c r="K514"/>
  <c r="I515"/>
  <c r="J515"/>
  <c r="K515"/>
  <c r="I516"/>
  <c r="J516"/>
  <c r="K516"/>
  <c r="I517"/>
  <c r="J517"/>
  <c r="K517"/>
  <c r="I518"/>
  <c r="J518"/>
  <c r="K518"/>
  <c r="I519"/>
  <c r="J519"/>
  <c r="K519"/>
  <c r="I520"/>
  <c r="J520"/>
  <c r="K520"/>
  <c r="I521"/>
  <c r="J521"/>
  <c r="K521"/>
  <c r="I522"/>
  <c r="J522"/>
  <c r="K522"/>
  <c r="I523"/>
  <c r="J523"/>
  <c r="K523"/>
  <c r="I524"/>
  <c r="J524"/>
  <c r="K524"/>
  <c r="I525"/>
  <c r="J525"/>
  <c r="K525"/>
  <c r="I526"/>
  <c r="J526"/>
  <c r="K526"/>
  <c r="I527"/>
  <c r="J527"/>
  <c r="K527"/>
  <c r="I528"/>
  <c r="J528"/>
  <c r="K528"/>
  <c r="I529"/>
  <c r="J529"/>
  <c r="K529"/>
  <c r="I530"/>
  <c r="J530"/>
  <c r="K530"/>
  <c r="I531"/>
  <c r="J531"/>
  <c r="K531"/>
  <c r="I532"/>
  <c r="J532"/>
  <c r="K532"/>
  <c r="I533"/>
  <c r="J533"/>
  <c r="K533"/>
  <c r="I534"/>
  <c r="J534"/>
  <c r="K534"/>
  <c r="I535"/>
  <c r="J535"/>
  <c r="K535"/>
  <c r="I536"/>
  <c r="J536"/>
  <c r="K536"/>
  <c r="I537"/>
  <c r="J537"/>
  <c r="K537"/>
  <c r="I538"/>
  <c r="J538"/>
  <c r="K538"/>
  <c r="I539"/>
  <c r="J539"/>
  <c r="K539"/>
  <c r="I540"/>
  <c r="J540"/>
  <c r="K540"/>
  <c r="I541"/>
  <c r="J541"/>
  <c r="K541"/>
  <c r="I542"/>
  <c r="J542"/>
  <c r="K542"/>
  <c r="I543"/>
  <c r="J543"/>
  <c r="K543"/>
  <c r="I544"/>
  <c r="J544"/>
  <c r="K544"/>
  <c r="I545"/>
  <c r="J545"/>
  <c r="K545"/>
  <c r="I546"/>
  <c r="J546"/>
  <c r="K546"/>
  <c r="I547"/>
  <c r="J547"/>
  <c r="K547"/>
  <c r="I548"/>
  <c r="J548"/>
  <c r="K548"/>
  <c r="I549"/>
  <c r="J549"/>
  <c r="K549"/>
  <c r="I550"/>
  <c r="J550"/>
  <c r="K550"/>
  <c r="I551"/>
  <c r="J551"/>
  <c r="K551"/>
  <c r="I552"/>
  <c r="J552"/>
  <c r="K552"/>
  <c r="I553"/>
  <c r="J553"/>
  <c r="K553"/>
  <c r="I554"/>
  <c r="J554"/>
  <c r="K554"/>
  <c r="I555"/>
  <c r="J555"/>
  <c r="K555"/>
  <c r="I556"/>
  <c r="J556"/>
  <c r="K556"/>
  <c r="I557"/>
  <c r="J557"/>
  <c r="K557"/>
  <c r="I558"/>
  <c r="J558"/>
  <c r="K558"/>
  <c r="I559"/>
  <c r="J559"/>
  <c r="K559"/>
  <c r="I560"/>
  <c r="J560"/>
  <c r="K560"/>
  <c r="I561"/>
  <c r="J561"/>
  <c r="K561"/>
  <c r="I562"/>
  <c r="J562"/>
  <c r="K562"/>
  <c r="I563"/>
  <c r="J563"/>
  <c r="K563"/>
  <c r="I564"/>
  <c r="J564"/>
  <c r="K564"/>
  <c r="I565"/>
  <c r="J565"/>
  <c r="K565"/>
  <c r="I566"/>
  <c r="J566"/>
  <c r="K566"/>
  <c r="I567"/>
  <c r="J567"/>
  <c r="K567"/>
  <c r="I568"/>
  <c r="J568"/>
  <c r="K568"/>
  <c r="I569"/>
  <c r="J569"/>
  <c r="K569"/>
  <c r="I570"/>
  <c r="J570"/>
  <c r="K570"/>
  <c r="I571"/>
  <c r="J571"/>
  <c r="K571"/>
  <c r="I572"/>
  <c r="J572"/>
  <c r="K572"/>
  <c r="I573"/>
  <c r="J573"/>
  <c r="K573"/>
  <c r="I574"/>
  <c r="J574"/>
  <c r="K574"/>
  <c r="I575"/>
  <c r="J575"/>
  <c r="K575"/>
  <c r="I576"/>
  <c r="J576"/>
  <c r="K576"/>
  <c r="I577"/>
  <c r="J577"/>
  <c r="K577"/>
  <c r="I578"/>
  <c r="J578"/>
  <c r="K578"/>
  <c r="I579"/>
  <c r="J579"/>
  <c r="K579"/>
  <c r="I580"/>
  <c r="J580"/>
  <c r="K580"/>
  <c r="I581"/>
  <c r="J581"/>
  <c r="K581"/>
  <c r="I582"/>
  <c r="J582"/>
  <c r="K582"/>
  <c r="I583"/>
  <c r="J583"/>
  <c r="K583"/>
  <c r="I584"/>
  <c r="J584"/>
  <c r="K584"/>
  <c r="I585"/>
  <c r="J585"/>
  <c r="K585"/>
  <c r="I586"/>
  <c r="J586"/>
  <c r="K586"/>
  <c r="I587"/>
  <c r="J587"/>
  <c r="K587"/>
  <c r="I588"/>
  <c r="J588"/>
  <c r="K588"/>
  <c r="I589"/>
  <c r="J589"/>
  <c r="K589"/>
  <c r="I590"/>
  <c r="J590"/>
  <c r="K590"/>
  <c r="I591"/>
  <c r="J591"/>
  <c r="K591"/>
  <c r="I592"/>
  <c r="J592"/>
  <c r="K592"/>
  <c r="I593"/>
  <c r="J593"/>
  <c r="K593"/>
  <c r="I594"/>
  <c r="J594"/>
  <c r="K594"/>
  <c r="I595"/>
  <c r="J595"/>
  <c r="K595"/>
  <c r="I596"/>
  <c r="J596"/>
  <c r="K596"/>
  <c r="I597"/>
  <c r="J597"/>
  <c r="K597"/>
  <c r="I598"/>
  <c r="J598"/>
  <c r="K598"/>
  <c r="I599"/>
  <c r="J599"/>
  <c r="K599"/>
  <c r="I600"/>
  <c r="J600"/>
  <c r="K600"/>
  <c r="I601"/>
  <c r="J601"/>
  <c r="K601"/>
  <c r="I602"/>
  <c r="J602"/>
  <c r="K602"/>
  <c r="I603"/>
  <c r="J603"/>
  <c r="K603"/>
  <c r="I604"/>
  <c r="J604"/>
  <c r="K604"/>
  <c r="I605"/>
  <c r="J605"/>
  <c r="K605"/>
  <c r="I606"/>
  <c r="J606"/>
  <c r="K606"/>
  <c r="I607"/>
  <c r="J607"/>
  <c r="K607"/>
  <c r="I608"/>
  <c r="J608"/>
  <c r="K608"/>
  <c r="I609"/>
  <c r="J609"/>
  <c r="K609"/>
  <c r="I610"/>
  <c r="J610"/>
  <c r="K610"/>
  <c r="I611"/>
  <c r="J611"/>
  <c r="K611"/>
  <c r="I612"/>
  <c r="J612"/>
  <c r="K612"/>
  <c r="I613"/>
  <c r="J613"/>
  <c r="K613"/>
  <c r="I614"/>
  <c r="J614"/>
  <c r="K614"/>
  <c r="I615"/>
  <c r="J615"/>
  <c r="K615"/>
  <c r="I616"/>
  <c r="J616"/>
  <c r="K616"/>
  <c r="I617"/>
  <c r="J617"/>
  <c r="K617"/>
  <c r="I618"/>
  <c r="J618"/>
  <c r="K618"/>
  <c r="I619"/>
  <c r="J619"/>
  <c r="K619"/>
  <c r="I620"/>
  <c r="J620"/>
  <c r="K620"/>
  <c r="I621"/>
  <c r="J621"/>
  <c r="K621"/>
  <c r="I622"/>
  <c r="J622"/>
  <c r="K622"/>
  <c r="I623"/>
  <c r="J623"/>
  <c r="K623"/>
  <c r="I624"/>
  <c r="J624"/>
  <c r="K624"/>
  <c r="I625"/>
  <c r="J625"/>
  <c r="K625"/>
  <c r="I626"/>
  <c r="J626"/>
  <c r="K626"/>
  <c r="I627"/>
  <c r="J627"/>
  <c r="K627"/>
  <c r="I628"/>
  <c r="J628"/>
  <c r="K628"/>
  <c r="I629"/>
  <c r="J629"/>
  <c r="K629"/>
  <c r="I630"/>
  <c r="J630"/>
  <c r="K630"/>
  <c r="I631"/>
  <c r="J631"/>
  <c r="K631"/>
  <c r="I632"/>
  <c r="J632"/>
  <c r="K632"/>
  <c r="I633"/>
  <c r="J633"/>
  <c r="K633"/>
  <c r="I634"/>
  <c r="J634"/>
  <c r="K634"/>
  <c r="I635"/>
  <c r="J635"/>
  <c r="K635"/>
  <c r="I636"/>
  <c r="J636"/>
  <c r="K636"/>
  <c r="I637"/>
  <c r="J637"/>
  <c r="K637"/>
  <c r="I638"/>
  <c r="J638"/>
  <c r="K638"/>
  <c r="I639"/>
  <c r="J639"/>
  <c r="K639"/>
  <c r="I640"/>
  <c r="J640"/>
  <c r="K640"/>
  <c r="I641"/>
  <c r="J641"/>
  <c r="K641"/>
  <c r="I642"/>
  <c r="J642"/>
  <c r="K642"/>
  <c r="I643"/>
  <c r="J643"/>
  <c r="K643"/>
  <c r="I644"/>
  <c r="J644"/>
  <c r="K644"/>
  <c r="I645"/>
  <c r="J645"/>
  <c r="K645"/>
  <c r="I646"/>
  <c r="J646"/>
  <c r="K646"/>
  <c r="I647"/>
  <c r="J647"/>
  <c r="K647"/>
  <c r="I648"/>
  <c r="J648"/>
  <c r="K648"/>
  <c r="I649"/>
  <c r="J649"/>
  <c r="K649"/>
  <c r="I650"/>
  <c r="J650"/>
  <c r="K650"/>
  <c r="I651"/>
  <c r="J651"/>
  <c r="K651"/>
  <c r="I652"/>
  <c r="J652"/>
  <c r="K652"/>
  <c r="I653"/>
  <c r="J653"/>
  <c r="K653"/>
  <c r="I654"/>
  <c r="J654"/>
  <c r="K654"/>
  <c r="I655"/>
  <c r="J655"/>
  <c r="K655"/>
  <c r="I656"/>
  <c r="J656"/>
  <c r="K656"/>
  <c r="I657"/>
  <c r="J657"/>
  <c r="K657"/>
  <c r="I658"/>
  <c r="J658"/>
  <c r="K658"/>
  <c r="I659"/>
  <c r="J659"/>
  <c r="K659"/>
  <c r="I660"/>
  <c r="J660"/>
  <c r="K660"/>
  <c r="I661"/>
  <c r="J661"/>
  <c r="K661"/>
  <c r="I662"/>
  <c r="J662"/>
  <c r="K662"/>
  <c r="I663"/>
  <c r="J663"/>
  <c r="K663"/>
  <c r="I664"/>
  <c r="J664"/>
  <c r="K664"/>
  <c r="I665"/>
  <c r="J665"/>
  <c r="K665"/>
  <c r="I666"/>
  <c r="J666"/>
  <c r="K666"/>
  <c r="I667"/>
  <c r="J667"/>
  <c r="K667"/>
  <c r="I668"/>
  <c r="J668"/>
  <c r="K668"/>
  <c r="I669"/>
  <c r="J669"/>
  <c r="K669"/>
  <c r="I670"/>
  <c r="J670"/>
  <c r="K670"/>
  <c r="I671"/>
  <c r="J671"/>
  <c r="K671"/>
  <c r="I672"/>
  <c r="J672"/>
  <c r="K672"/>
  <c r="I673"/>
  <c r="J673"/>
  <c r="K673"/>
  <c r="I674"/>
  <c r="J674"/>
  <c r="K674"/>
  <c r="I675"/>
  <c r="J675"/>
  <c r="K675"/>
  <c r="I676"/>
  <c r="J676"/>
  <c r="K676"/>
  <c r="I677"/>
  <c r="J677"/>
  <c r="K677"/>
  <c r="I678"/>
  <c r="J678"/>
  <c r="K678"/>
  <c r="I679"/>
  <c r="J679"/>
  <c r="K679"/>
  <c r="I680"/>
  <c r="J680"/>
  <c r="K680"/>
  <c r="I681"/>
  <c r="J681"/>
  <c r="K681"/>
  <c r="I682"/>
  <c r="J682"/>
  <c r="K682"/>
  <c r="I683"/>
  <c r="J683"/>
  <c r="K683"/>
  <c r="I684"/>
  <c r="J684"/>
  <c r="K684"/>
  <c r="I685"/>
  <c r="J685"/>
  <c r="K685"/>
  <c r="I686"/>
  <c r="J686"/>
  <c r="K686"/>
  <c r="I687"/>
  <c r="J687"/>
  <c r="K687"/>
  <c r="I688"/>
  <c r="J688"/>
  <c r="K688"/>
  <c r="I689"/>
  <c r="J689"/>
  <c r="K689"/>
  <c r="I690"/>
  <c r="J690"/>
  <c r="K690"/>
  <c r="I691"/>
  <c r="J691"/>
  <c r="K691"/>
  <c r="I692"/>
  <c r="J692"/>
  <c r="K692"/>
  <c r="I693"/>
  <c r="J693"/>
  <c r="K693"/>
  <c r="I694"/>
  <c r="J694"/>
  <c r="K694"/>
  <c r="I695"/>
  <c r="J695"/>
  <c r="K695"/>
  <c r="I696"/>
  <c r="J696"/>
  <c r="K696"/>
  <c r="I697"/>
  <c r="J697"/>
  <c r="K697"/>
  <c r="I698"/>
  <c r="J698"/>
  <c r="K698"/>
  <c r="I699"/>
  <c r="J699"/>
  <c r="K699"/>
  <c r="I700"/>
  <c r="J700"/>
  <c r="K700"/>
  <c r="I701"/>
  <c r="J701"/>
  <c r="K701"/>
  <c r="I702"/>
  <c r="J702"/>
  <c r="K702"/>
  <c r="I703"/>
  <c r="J703"/>
  <c r="K703"/>
  <c r="I704"/>
  <c r="J704"/>
  <c r="K704"/>
  <c r="I705"/>
  <c r="J705"/>
  <c r="K705"/>
  <c r="I706"/>
  <c r="J706"/>
  <c r="K706"/>
  <c r="I707"/>
  <c r="J707"/>
  <c r="K707"/>
  <c r="I708"/>
  <c r="J708"/>
  <c r="K708"/>
  <c r="I709"/>
  <c r="J709"/>
  <c r="K709"/>
  <c r="I710"/>
  <c r="J710"/>
  <c r="K710"/>
  <c r="I711"/>
  <c r="J711"/>
  <c r="K711"/>
  <c r="I712"/>
  <c r="J712"/>
  <c r="K712"/>
  <c r="I713"/>
  <c r="J713"/>
  <c r="K713"/>
  <c r="I714"/>
  <c r="J714"/>
  <c r="K714"/>
  <c r="I715"/>
  <c r="J715"/>
  <c r="K715"/>
  <c r="I716"/>
  <c r="J716"/>
  <c r="K716"/>
  <c r="I717"/>
  <c r="J717"/>
  <c r="K717"/>
  <c r="I718"/>
  <c r="J718"/>
  <c r="K718"/>
  <c r="I719"/>
  <c r="J719"/>
  <c r="K719"/>
  <c r="I720"/>
  <c r="J720"/>
  <c r="K720"/>
  <c r="I721"/>
  <c r="J721"/>
  <c r="K721"/>
  <c r="I722"/>
  <c r="J722"/>
  <c r="K722"/>
  <c r="I723"/>
  <c r="J723"/>
  <c r="K723"/>
  <c r="I724"/>
  <c r="J724"/>
  <c r="K724"/>
  <c r="I725"/>
  <c r="J725"/>
  <c r="K725"/>
  <c r="I726"/>
  <c r="J726"/>
  <c r="K726"/>
  <c r="I727"/>
  <c r="J727"/>
  <c r="K727"/>
  <c r="I728"/>
  <c r="J728"/>
  <c r="K728"/>
  <c r="I729"/>
  <c r="J729"/>
  <c r="K729"/>
  <c r="I730"/>
  <c r="J730"/>
  <c r="K730"/>
  <c r="I731"/>
  <c r="J731"/>
  <c r="K731"/>
  <c r="I732"/>
  <c r="J732"/>
  <c r="K732"/>
  <c r="I733"/>
  <c r="J733"/>
  <c r="K733"/>
  <c r="I734"/>
  <c r="J734"/>
  <c r="K734"/>
  <c r="I735"/>
  <c r="J735"/>
  <c r="K735"/>
  <c r="I736"/>
  <c r="J736"/>
  <c r="K736"/>
  <c r="I737"/>
  <c r="J737"/>
  <c r="K737"/>
  <c r="I738"/>
  <c r="J738"/>
  <c r="K738"/>
  <c r="I739"/>
  <c r="J739"/>
  <c r="K739"/>
  <c r="I740"/>
  <c r="J740"/>
  <c r="K740"/>
  <c r="I741"/>
  <c r="J741"/>
  <c r="K741"/>
  <c r="I742"/>
  <c r="J742"/>
  <c r="K742"/>
  <c r="I743"/>
  <c r="J743"/>
  <c r="K743"/>
  <c r="I744"/>
  <c r="J744"/>
  <c r="K744"/>
  <c r="I745"/>
  <c r="J745"/>
  <c r="K745"/>
  <c r="I746"/>
  <c r="J746"/>
  <c r="K746"/>
  <c r="I747"/>
  <c r="J747"/>
  <c r="K747"/>
  <c r="I748"/>
  <c r="J748"/>
  <c r="K748"/>
  <c r="I749"/>
  <c r="J749"/>
  <c r="K749"/>
  <c r="I750"/>
  <c r="J750"/>
  <c r="K750"/>
  <c r="I751"/>
  <c r="J751"/>
  <c r="K751"/>
  <c r="I752"/>
  <c r="J752"/>
  <c r="K752"/>
  <c r="I753"/>
  <c r="J753"/>
  <c r="K753"/>
  <c r="I754"/>
  <c r="J754"/>
  <c r="K754"/>
  <c r="I755"/>
  <c r="J755"/>
  <c r="K755"/>
  <c r="I756"/>
  <c r="J756"/>
  <c r="K756"/>
  <c r="I757"/>
  <c r="J757"/>
  <c r="K757"/>
  <c r="I758"/>
  <c r="J758"/>
  <c r="K758"/>
  <c r="I759"/>
  <c r="J759"/>
  <c r="K759"/>
  <c r="I760"/>
  <c r="J760"/>
  <c r="K760"/>
  <c r="I761"/>
  <c r="J761"/>
  <c r="K761"/>
  <c r="I762"/>
  <c r="J762"/>
  <c r="K762"/>
  <c r="I763"/>
  <c r="J763"/>
  <c r="K763"/>
  <c r="I764"/>
  <c r="J764"/>
  <c r="K764"/>
  <c r="I765"/>
  <c r="J765"/>
  <c r="K765"/>
  <c r="I766"/>
  <c r="J766"/>
  <c r="K766"/>
  <c r="I767"/>
  <c r="J767"/>
  <c r="K767"/>
  <c r="I768"/>
  <c r="J768"/>
  <c r="K768"/>
  <c r="I769"/>
  <c r="J769"/>
  <c r="K769"/>
  <c r="I770"/>
  <c r="J770"/>
  <c r="K770"/>
  <c r="I771"/>
  <c r="J771"/>
  <c r="K771"/>
  <c r="I772"/>
  <c r="J772"/>
  <c r="K772"/>
  <c r="I773"/>
  <c r="J773"/>
  <c r="K773"/>
  <c r="I774"/>
  <c r="J774"/>
  <c r="K774"/>
  <c r="I775"/>
  <c r="J775"/>
  <c r="K775"/>
  <c r="I776"/>
  <c r="J776"/>
  <c r="K776"/>
  <c r="I777"/>
  <c r="J777"/>
  <c r="K777"/>
  <c r="I4"/>
  <c r="V4" s="1"/>
  <c r="J4"/>
  <c r="W4" s="1"/>
  <c r="K4"/>
  <c r="X4" s="1"/>
  <c r="I3"/>
  <c r="V3" s="1"/>
  <c r="U3" i="8"/>
  <c r="AB3" i="3"/>
  <c r="AD21" i="16"/>
  <c r="AD22"/>
  <c r="AD23"/>
  <c r="AD24"/>
  <c r="AD25"/>
  <c r="AD26"/>
  <c r="AD27"/>
  <c r="AD28"/>
  <c r="AD29"/>
  <c r="AD30"/>
  <c r="AD31"/>
  <c r="AD32"/>
  <c r="AD33"/>
  <c r="AD34"/>
  <c r="AD35"/>
  <c r="AD36"/>
  <c r="AD37"/>
  <c r="AD38"/>
  <c r="AD39"/>
  <c r="AD40"/>
  <c r="AD41"/>
  <c r="AD42"/>
  <c r="AD43"/>
  <c r="AD44"/>
  <c r="AD45"/>
  <c r="AD46"/>
  <c r="AD47"/>
  <c r="AD48"/>
  <c r="AD49"/>
  <c r="AD50"/>
  <c r="AD51"/>
  <c r="AD52"/>
  <c r="AD53"/>
  <c r="AD54"/>
  <c r="AD55"/>
  <c r="AD56"/>
  <c r="AD57"/>
  <c r="AD58"/>
  <c r="AD59"/>
  <c r="AD60"/>
  <c r="AD61"/>
  <c r="AD62"/>
  <c r="AD63"/>
  <c r="AD64"/>
  <c r="AD65"/>
  <c r="AD66"/>
  <c r="AD67"/>
  <c r="AD68"/>
  <c r="AD69"/>
  <c r="AD70"/>
  <c r="AD71"/>
  <c r="AD72"/>
  <c r="AD73"/>
  <c r="AD74"/>
  <c r="AD75"/>
  <c r="AD76"/>
  <c r="AD77"/>
  <c r="AD78"/>
  <c r="AD79"/>
  <c r="AD80"/>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135"/>
  <c r="AD136"/>
  <c r="AD137"/>
  <c r="AD138"/>
  <c r="AD139"/>
  <c r="AD140"/>
  <c r="AD141"/>
  <c r="AD142"/>
  <c r="AD143"/>
  <c r="AD144"/>
  <c r="AD145"/>
  <c r="AD146"/>
  <c r="AD147"/>
  <c r="AD148"/>
  <c r="AD149"/>
  <c r="AD150"/>
  <c r="AD151"/>
  <c r="AD152"/>
  <c r="AD153"/>
  <c r="AD154"/>
  <c r="AD155"/>
  <c r="AD156"/>
  <c r="AD157"/>
  <c r="AD158"/>
  <c r="AD159"/>
  <c r="AD160"/>
  <c r="AD161"/>
  <c r="AD162"/>
  <c r="AD163"/>
  <c r="AD164"/>
  <c r="AD165"/>
  <c r="AD166"/>
  <c r="AD167"/>
  <c r="AD168"/>
  <c r="AD169"/>
  <c r="AD170"/>
  <c r="AD171"/>
  <c r="AD172"/>
  <c r="AD173"/>
  <c r="AD174"/>
  <c r="AD175"/>
  <c r="AD176"/>
  <c r="AD177"/>
  <c r="AD178"/>
  <c r="AD179"/>
  <c r="AD180"/>
  <c r="AD181"/>
  <c r="AD182"/>
  <c r="AD183"/>
  <c r="AD184"/>
  <c r="AD185"/>
  <c r="AD186"/>
  <c r="AD187"/>
  <c r="AD188"/>
  <c r="AD189"/>
  <c r="AD190"/>
  <c r="AD191"/>
  <c r="AD192"/>
  <c r="AD193"/>
  <c r="AD194"/>
  <c r="AD195"/>
  <c r="AD196"/>
  <c r="AD197"/>
  <c r="AD198"/>
  <c r="AD199"/>
  <c r="AD200"/>
  <c r="AD201"/>
  <c r="AD202"/>
  <c r="AD203"/>
  <c r="AD204"/>
  <c r="AD205"/>
  <c r="AD206"/>
  <c r="AD207"/>
  <c r="AD208"/>
  <c r="AD209"/>
  <c r="AD210"/>
  <c r="AD211"/>
  <c r="AD212"/>
  <c r="AD213"/>
  <c r="AD214"/>
  <c r="AD215"/>
  <c r="AD216"/>
  <c r="AD217"/>
  <c r="AD218"/>
  <c r="AD219"/>
  <c r="AD220"/>
  <c r="AD221"/>
  <c r="AD222"/>
  <c r="AD223"/>
  <c r="AD224"/>
  <c r="AD225"/>
  <c r="AD226"/>
  <c r="AD227"/>
  <c r="AD228"/>
  <c r="AD229"/>
  <c r="AD230"/>
  <c r="AD231"/>
  <c r="AD232"/>
  <c r="AD233"/>
  <c r="AD234"/>
  <c r="AD235"/>
  <c r="AD20"/>
  <c r="AM10" i="17"/>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135"/>
  <c r="AM136"/>
  <c r="AM137"/>
  <c r="AM138"/>
  <c r="AM139"/>
  <c r="AM140"/>
  <c r="AM141"/>
  <c r="AM142"/>
  <c r="AM143"/>
  <c r="AM144"/>
  <c r="AM145"/>
  <c r="AM146"/>
  <c r="AM147"/>
  <c r="AM148"/>
  <c r="AM149"/>
  <c r="AM150"/>
  <c r="AM151"/>
  <c r="AM152"/>
  <c r="AM153"/>
  <c r="AM154"/>
  <c r="AM155"/>
  <c r="AM156"/>
  <c r="AM157"/>
  <c r="AM158"/>
  <c r="AM159"/>
  <c r="AM160"/>
  <c r="AM161"/>
  <c r="AM162"/>
  <c r="AM163"/>
  <c r="AM164"/>
  <c r="AM165"/>
  <c r="AM166"/>
  <c r="AM167"/>
  <c r="AM168"/>
  <c r="AM169"/>
  <c r="AM170"/>
  <c r="AM171"/>
  <c r="AM172"/>
  <c r="AM173"/>
  <c r="AM174"/>
  <c r="AM175"/>
  <c r="AM176"/>
  <c r="AM177"/>
  <c r="AM178"/>
  <c r="AM179"/>
  <c r="AM180"/>
  <c r="AM181"/>
  <c r="AM182"/>
  <c r="AM183"/>
  <c r="AM184"/>
  <c r="AM185"/>
  <c r="AM186"/>
  <c r="AM187"/>
  <c r="AM188"/>
  <c r="AM189"/>
  <c r="AM190"/>
  <c r="AM191"/>
  <c r="AM192"/>
  <c r="AM193"/>
  <c r="AM194"/>
  <c r="AM195"/>
  <c r="AM196"/>
  <c r="AM197"/>
  <c r="AM198"/>
  <c r="AM199"/>
  <c r="AM200"/>
  <c r="AM201"/>
  <c r="AM202"/>
  <c r="AM203"/>
  <c r="AM204"/>
  <c r="AM205"/>
  <c r="AM206"/>
  <c r="AM207"/>
  <c r="AM208"/>
  <c r="AM209"/>
  <c r="AM210"/>
  <c r="AM211"/>
  <c r="AM212"/>
  <c r="AM213"/>
  <c r="AM214"/>
  <c r="AM215"/>
  <c r="AM216"/>
  <c r="AM217"/>
  <c r="AM218"/>
  <c r="AM219"/>
  <c r="AM220"/>
  <c r="AM221"/>
  <c r="AM222"/>
  <c r="AM223"/>
  <c r="AM224"/>
  <c r="AM9"/>
  <c r="AL10"/>
  <c r="AL11"/>
  <c r="AL12"/>
  <c r="AL13"/>
  <c r="AL14"/>
  <c r="AL15"/>
  <c r="AL16"/>
  <c r="AL17"/>
  <c r="AL18"/>
  <c r="AL19"/>
  <c r="AL20"/>
  <c r="AL21"/>
  <c r="AL22"/>
  <c r="AL23"/>
  <c r="AL24"/>
  <c r="AL25"/>
  <c r="AL26"/>
  <c r="AL27"/>
  <c r="AL28"/>
  <c r="AL29"/>
  <c r="AL30"/>
  <c r="AL31"/>
  <c r="AL32"/>
  <c r="AL33"/>
  <c r="AL34"/>
  <c r="AL35"/>
  <c r="AL36"/>
  <c r="AL37"/>
  <c r="AL38"/>
  <c r="AL39"/>
  <c r="AL40"/>
  <c r="AL41"/>
  <c r="AL42"/>
  <c r="AL43"/>
  <c r="AL44"/>
  <c r="AL45"/>
  <c r="AL46"/>
  <c r="AL47"/>
  <c r="AL48"/>
  <c r="AL49"/>
  <c r="AL50"/>
  <c r="AL51"/>
  <c r="AL52"/>
  <c r="AL53"/>
  <c r="AL54"/>
  <c r="AL55"/>
  <c r="AL56"/>
  <c r="AL57"/>
  <c r="AL58"/>
  <c r="AL59"/>
  <c r="AL60"/>
  <c r="AL61"/>
  <c r="AL62"/>
  <c r="AL63"/>
  <c r="AL64"/>
  <c r="AL65"/>
  <c r="AL66"/>
  <c r="AL67"/>
  <c r="AL68"/>
  <c r="AL69"/>
  <c r="AL70"/>
  <c r="AL71"/>
  <c r="AL72"/>
  <c r="AL73"/>
  <c r="AL74"/>
  <c r="AL75"/>
  <c r="AL76"/>
  <c r="AL77"/>
  <c r="AL78"/>
  <c r="AL79"/>
  <c r="AL80"/>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135"/>
  <c r="AL136"/>
  <c r="AL137"/>
  <c r="AL138"/>
  <c r="AL139"/>
  <c r="AL140"/>
  <c r="AL141"/>
  <c r="AL142"/>
  <c r="AL143"/>
  <c r="AL144"/>
  <c r="AL145"/>
  <c r="AL146"/>
  <c r="AL147"/>
  <c r="AL148"/>
  <c r="AL149"/>
  <c r="AL150"/>
  <c r="AL151"/>
  <c r="AL152"/>
  <c r="AL153"/>
  <c r="AL154"/>
  <c r="AL155"/>
  <c r="AL156"/>
  <c r="AL157"/>
  <c r="AL158"/>
  <c r="AL159"/>
  <c r="AL160"/>
  <c r="AL161"/>
  <c r="AL162"/>
  <c r="AL163"/>
  <c r="AL164"/>
  <c r="AL165"/>
  <c r="AL166"/>
  <c r="AL167"/>
  <c r="AL168"/>
  <c r="AL169"/>
  <c r="AL170"/>
  <c r="AL171"/>
  <c r="AL172"/>
  <c r="AL173"/>
  <c r="AL174"/>
  <c r="AL175"/>
  <c r="AL176"/>
  <c r="AL177"/>
  <c r="AL178"/>
  <c r="AL179"/>
  <c r="AL180"/>
  <c r="AL181"/>
  <c r="AL182"/>
  <c r="AL183"/>
  <c r="AL184"/>
  <c r="AL185"/>
  <c r="AL186"/>
  <c r="AL187"/>
  <c r="AL188"/>
  <c r="AL189"/>
  <c r="AL190"/>
  <c r="AL191"/>
  <c r="AL192"/>
  <c r="AL193"/>
  <c r="AL194"/>
  <c r="AL195"/>
  <c r="AL196"/>
  <c r="AL197"/>
  <c r="AL198"/>
  <c r="AL199"/>
  <c r="AL200"/>
  <c r="AL201"/>
  <c r="AL202"/>
  <c r="AL203"/>
  <c r="AL204"/>
  <c r="AL205"/>
  <c r="AL206"/>
  <c r="AL207"/>
  <c r="AL208"/>
  <c r="AL209"/>
  <c r="AL210"/>
  <c r="AL211"/>
  <c r="AL212"/>
  <c r="AL213"/>
  <c r="AL214"/>
  <c r="AL215"/>
  <c r="AL216"/>
  <c r="AL217"/>
  <c r="AL218"/>
  <c r="AL219"/>
  <c r="AL220"/>
  <c r="AL221"/>
  <c r="AL222"/>
  <c r="AL223"/>
  <c r="AL224"/>
  <c r="AL9"/>
  <c r="AK9"/>
  <c r="AJ10"/>
  <c r="AJ11"/>
  <c r="AJ12"/>
  <c r="AJ13"/>
  <c r="AJ14"/>
  <c r="AJ15"/>
  <c r="AJ16"/>
  <c r="AJ17"/>
  <c r="AJ18"/>
  <c r="AJ19"/>
  <c r="AJ20"/>
  <c r="AJ21"/>
  <c r="AJ22"/>
  <c r="AJ23"/>
  <c r="AJ24"/>
  <c r="AJ25"/>
  <c r="AJ26"/>
  <c r="AJ27"/>
  <c r="AJ28"/>
  <c r="AJ29"/>
  <c r="AJ30"/>
  <c r="AJ31"/>
  <c r="AJ32"/>
  <c r="AJ33"/>
  <c r="AJ34"/>
  <c r="AJ35"/>
  <c r="AJ36"/>
  <c r="AJ37"/>
  <c r="AJ38"/>
  <c r="AJ39"/>
  <c r="AJ40"/>
  <c r="AJ41"/>
  <c r="AJ42"/>
  <c r="AJ43"/>
  <c r="AJ44"/>
  <c r="AJ45"/>
  <c r="AJ46"/>
  <c r="AJ47"/>
  <c r="AJ48"/>
  <c r="AJ49"/>
  <c r="AJ50"/>
  <c r="AJ51"/>
  <c r="AJ52"/>
  <c r="AJ53"/>
  <c r="AJ54"/>
  <c r="AJ55"/>
  <c r="AJ56"/>
  <c r="AJ57"/>
  <c r="AJ58"/>
  <c r="AJ59"/>
  <c r="AJ60"/>
  <c r="AJ61"/>
  <c r="AJ62"/>
  <c r="AJ63"/>
  <c r="AJ64"/>
  <c r="AJ65"/>
  <c r="AJ66"/>
  <c r="AJ67"/>
  <c r="AJ68"/>
  <c r="AJ69"/>
  <c r="AJ70"/>
  <c r="AJ71"/>
  <c r="AJ72"/>
  <c r="AJ73"/>
  <c r="AJ74"/>
  <c r="AJ75"/>
  <c r="AJ76"/>
  <c r="AJ77"/>
  <c r="AJ78"/>
  <c r="AJ79"/>
  <c r="AJ80"/>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135"/>
  <c r="AJ136"/>
  <c r="AJ137"/>
  <c r="AJ138"/>
  <c r="AJ139"/>
  <c r="AJ140"/>
  <c r="AJ141"/>
  <c r="AJ142"/>
  <c r="AJ143"/>
  <c r="AJ144"/>
  <c r="AJ145"/>
  <c r="AJ146"/>
  <c r="AJ147"/>
  <c r="AJ148"/>
  <c r="AJ149"/>
  <c r="AJ150"/>
  <c r="AJ151"/>
  <c r="AJ152"/>
  <c r="AJ153"/>
  <c r="AJ154"/>
  <c r="AJ155"/>
  <c r="AJ156"/>
  <c r="AJ157"/>
  <c r="AJ158"/>
  <c r="AJ159"/>
  <c r="AJ160"/>
  <c r="AJ161"/>
  <c r="AJ162"/>
  <c r="AJ163"/>
  <c r="AJ164"/>
  <c r="AJ165"/>
  <c r="AJ166"/>
  <c r="AJ167"/>
  <c r="AJ168"/>
  <c r="AJ169"/>
  <c r="AJ170"/>
  <c r="AJ171"/>
  <c r="AJ172"/>
  <c r="AJ173"/>
  <c r="AJ174"/>
  <c r="AJ175"/>
  <c r="AJ176"/>
  <c r="AJ177"/>
  <c r="AJ178"/>
  <c r="AJ179"/>
  <c r="AJ180"/>
  <c r="AJ181"/>
  <c r="AJ182"/>
  <c r="AJ183"/>
  <c r="AJ184"/>
  <c r="AJ185"/>
  <c r="AJ186"/>
  <c r="AJ187"/>
  <c r="AJ188"/>
  <c r="AJ189"/>
  <c r="AJ190"/>
  <c r="AJ191"/>
  <c r="AJ192"/>
  <c r="AJ193"/>
  <c r="AJ194"/>
  <c r="AJ195"/>
  <c r="AJ196"/>
  <c r="AJ197"/>
  <c r="AJ198"/>
  <c r="AJ199"/>
  <c r="AJ200"/>
  <c r="AJ201"/>
  <c r="AJ202"/>
  <c r="AJ203"/>
  <c r="AJ204"/>
  <c r="AJ205"/>
  <c r="AJ206"/>
  <c r="AJ207"/>
  <c r="AJ208"/>
  <c r="AJ209"/>
  <c r="AJ210"/>
  <c r="AJ211"/>
  <c r="AJ212"/>
  <c r="AJ213"/>
  <c r="AJ214"/>
  <c r="AJ215"/>
  <c r="AJ216"/>
  <c r="AJ217"/>
  <c r="AJ218"/>
  <c r="AJ219"/>
  <c r="AJ220"/>
  <c r="AJ221"/>
  <c r="AJ222"/>
  <c r="AJ223"/>
  <c r="AJ224"/>
  <c r="AI10"/>
  <c r="AI11"/>
  <c r="AI12"/>
  <c r="AI13"/>
  <c r="AI14"/>
  <c r="AI15"/>
  <c r="AI16"/>
  <c r="AI17"/>
  <c r="AI18"/>
  <c r="AI19"/>
  <c r="AI20"/>
  <c r="AI21"/>
  <c r="AI22"/>
  <c r="AI23"/>
  <c r="AI24"/>
  <c r="AI25"/>
  <c r="AI26"/>
  <c r="AI27"/>
  <c r="AI28"/>
  <c r="AI29"/>
  <c r="AI30"/>
  <c r="AI31"/>
  <c r="AI32"/>
  <c r="AI33"/>
  <c r="AI34"/>
  <c r="AI35"/>
  <c r="AI36"/>
  <c r="AI37"/>
  <c r="AI38"/>
  <c r="AI39"/>
  <c r="AI40"/>
  <c r="AI41"/>
  <c r="AI42"/>
  <c r="AI43"/>
  <c r="AI44"/>
  <c r="AI45"/>
  <c r="AI46"/>
  <c r="AI47"/>
  <c r="AI48"/>
  <c r="AI49"/>
  <c r="AI50"/>
  <c r="AI51"/>
  <c r="AI52"/>
  <c r="AI53"/>
  <c r="AI54"/>
  <c r="AI55"/>
  <c r="AI56"/>
  <c r="AI57"/>
  <c r="AI58"/>
  <c r="AI59"/>
  <c r="AI60"/>
  <c r="AI61"/>
  <c r="AI62"/>
  <c r="AI63"/>
  <c r="AI64"/>
  <c r="AI65"/>
  <c r="AI66"/>
  <c r="AI67"/>
  <c r="AI68"/>
  <c r="AI69"/>
  <c r="AI70"/>
  <c r="AI71"/>
  <c r="AI72"/>
  <c r="AI73"/>
  <c r="AI74"/>
  <c r="AI75"/>
  <c r="AI76"/>
  <c r="AI77"/>
  <c r="AI78"/>
  <c r="AI79"/>
  <c r="AI80"/>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135"/>
  <c r="AI136"/>
  <c r="AI137"/>
  <c r="AI138"/>
  <c r="AI139"/>
  <c r="AI140"/>
  <c r="AI141"/>
  <c r="AI142"/>
  <c r="AI143"/>
  <c r="AI144"/>
  <c r="AI145"/>
  <c r="AI146"/>
  <c r="AI147"/>
  <c r="AI148"/>
  <c r="AI149"/>
  <c r="AI150"/>
  <c r="AI151"/>
  <c r="AI152"/>
  <c r="AI153"/>
  <c r="AI154"/>
  <c r="AI155"/>
  <c r="AI156"/>
  <c r="AI157"/>
  <c r="AI158"/>
  <c r="AI159"/>
  <c r="AI160"/>
  <c r="AI161"/>
  <c r="AI162"/>
  <c r="AI163"/>
  <c r="AI164"/>
  <c r="AI165"/>
  <c r="AI166"/>
  <c r="AI167"/>
  <c r="AI168"/>
  <c r="AI169"/>
  <c r="AI170"/>
  <c r="AI171"/>
  <c r="AI172"/>
  <c r="AI173"/>
  <c r="AI174"/>
  <c r="AI175"/>
  <c r="AI176"/>
  <c r="AI177"/>
  <c r="AI178"/>
  <c r="AI179"/>
  <c r="AI180"/>
  <c r="AI181"/>
  <c r="AI182"/>
  <c r="AI183"/>
  <c r="AI184"/>
  <c r="AI185"/>
  <c r="AI186"/>
  <c r="AI187"/>
  <c r="AI188"/>
  <c r="AI189"/>
  <c r="AI190"/>
  <c r="AI191"/>
  <c r="AI192"/>
  <c r="AI193"/>
  <c r="AI194"/>
  <c r="AI195"/>
  <c r="AI196"/>
  <c r="AI197"/>
  <c r="AI198"/>
  <c r="AI199"/>
  <c r="AI200"/>
  <c r="AI201"/>
  <c r="AI202"/>
  <c r="AI203"/>
  <c r="AI204"/>
  <c r="AI205"/>
  <c r="AI206"/>
  <c r="AI207"/>
  <c r="AI208"/>
  <c r="AI209"/>
  <c r="AI210"/>
  <c r="AI211"/>
  <c r="AI212"/>
  <c r="AI213"/>
  <c r="AI214"/>
  <c r="AI215"/>
  <c r="AI216"/>
  <c r="AI217"/>
  <c r="AI218"/>
  <c r="AI219"/>
  <c r="AI220"/>
  <c r="AI221"/>
  <c r="AI222"/>
  <c r="AI223"/>
  <c r="AI224"/>
  <c r="AI9"/>
  <c r="AJ9"/>
  <c r="AH10"/>
  <c r="AH11"/>
  <c r="AH12"/>
  <c r="AH13"/>
  <c r="AH14"/>
  <c r="AH15"/>
  <c r="AH16"/>
  <c r="AH17"/>
  <c r="AH18"/>
  <c r="AH19"/>
  <c r="AH20"/>
  <c r="AH21"/>
  <c r="AH22"/>
  <c r="AH23"/>
  <c r="AH24"/>
  <c r="AH25"/>
  <c r="AH26"/>
  <c r="AH27"/>
  <c r="AH28"/>
  <c r="AH29"/>
  <c r="AH30"/>
  <c r="AH31"/>
  <c r="AH32"/>
  <c r="AH33"/>
  <c r="AH34"/>
  <c r="AH35"/>
  <c r="AH36"/>
  <c r="AH37"/>
  <c r="AH38"/>
  <c r="AH39"/>
  <c r="AH40"/>
  <c r="AH41"/>
  <c r="AH42"/>
  <c r="AH43"/>
  <c r="AH44"/>
  <c r="AH45"/>
  <c r="AH46"/>
  <c r="AH47"/>
  <c r="AH48"/>
  <c r="AH49"/>
  <c r="AH50"/>
  <c r="AH51"/>
  <c r="AH52"/>
  <c r="AH53"/>
  <c r="AH54"/>
  <c r="AH55"/>
  <c r="AH56"/>
  <c r="AH57"/>
  <c r="AH58"/>
  <c r="AH59"/>
  <c r="AH60"/>
  <c r="AH61"/>
  <c r="AH62"/>
  <c r="AH63"/>
  <c r="AH64"/>
  <c r="AH65"/>
  <c r="AH66"/>
  <c r="AH67"/>
  <c r="AH68"/>
  <c r="AH69"/>
  <c r="AH70"/>
  <c r="AH71"/>
  <c r="AH72"/>
  <c r="AH73"/>
  <c r="AH74"/>
  <c r="AH75"/>
  <c r="AH76"/>
  <c r="AH77"/>
  <c r="AH78"/>
  <c r="AH79"/>
  <c r="AH80"/>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135"/>
  <c r="AH136"/>
  <c r="AH137"/>
  <c r="AH138"/>
  <c r="AH139"/>
  <c r="AH140"/>
  <c r="AH141"/>
  <c r="AH142"/>
  <c r="AH143"/>
  <c r="AH144"/>
  <c r="AH145"/>
  <c r="AH146"/>
  <c r="AH147"/>
  <c r="AH148"/>
  <c r="AH149"/>
  <c r="AH150"/>
  <c r="AH151"/>
  <c r="AH152"/>
  <c r="AH153"/>
  <c r="AH154"/>
  <c r="AH155"/>
  <c r="AH156"/>
  <c r="AH157"/>
  <c r="AH158"/>
  <c r="AH159"/>
  <c r="AH160"/>
  <c r="AH161"/>
  <c r="AH162"/>
  <c r="AH163"/>
  <c r="AH164"/>
  <c r="AH165"/>
  <c r="AH166"/>
  <c r="AH167"/>
  <c r="AH168"/>
  <c r="AH169"/>
  <c r="AH170"/>
  <c r="AH171"/>
  <c r="AH172"/>
  <c r="AH173"/>
  <c r="AH174"/>
  <c r="AH175"/>
  <c r="AH176"/>
  <c r="AH177"/>
  <c r="AH178"/>
  <c r="AH179"/>
  <c r="AH180"/>
  <c r="AH181"/>
  <c r="AH182"/>
  <c r="AH183"/>
  <c r="AH184"/>
  <c r="AH185"/>
  <c r="AH186"/>
  <c r="AH187"/>
  <c r="AH188"/>
  <c r="AH189"/>
  <c r="AH190"/>
  <c r="AH191"/>
  <c r="AH192"/>
  <c r="AH193"/>
  <c r="AH194"/>
  <c r="AH195"/>
  <c r="AH196"/>
  <c r="AH197"/>
  <c r="AH198"/>
  <c r="AH199"/>
  <c r="AH200"/>
  <c r="AH201"/>
  <c r="AH202"/>
  <c r="AH203"/>
  <c r="AH204"/>
  <c r="AH205"/>
  <c r="AH206"/>
  <c r="AH207"/>
  <c r="AH208"/>
  <c r="AH209"/>
  <c r="AH210"/>
  <c r="AH211"/>
  <c r="AH212"/>
  <c r="AH213"/>
  <c r="AH214"/>
  <c r="AH215"/>
  <c r="AH216"/>
  <c r="AH217"/>
  <c r="AH218"/>
  <c r="AH219"/>
  <c r="AH220"/>
  <c r="AH221"/>
  <c r="AH222"/>
  <c r="AH223"/>
  <c r="AH224"/>
  <c r="AH9"/>
  <c r="AG10"/>
  <c r="AG11"/>
  <c r="AG12"/>
  <c r="AG13"/>
  <c r="AG14"/>
  <c r="AG15"/>
  <c r="AG16"/>
  <c r="AG17"/>
  <c r="AG18"/>
  <c r="AG19"/>
  <c r="AG20"/>
  <c r="AG21"/>
  <c r="AG22"/>
  <c r="AG23"/>
  <c r="AG24"/>
  <c r="AG25"/>
  <c r="AG26"/>
  <c r="AG27"/>
  <c r="AG28"/>
  <c r="AG29"/>
  <c r="AG30"/>
  <c r="AG31"/>
  <c r="AG32"/>
  <c r="AG33"/>
  <c r="AG34"/>
  <c r="AG35"/>
  <c r="AG36"/>
  <c r="AG37"/>
  <c r="AG38"/>
  <c r="AG39"/>
  <c r="AG40"/>
  <c r="AG41"/>
  <c r="AG42"/>
  <c r="AG43"/>
  <c r="AG44"/>
  <c r="AG45"/>
  <c r="AG46"/>
  <c r="AG47"/>
  <c r="AG48"/>
  <c r="AG49"/>
  <c r="AG50"/>
  <c r="AG51"/>
  <c r="AG52"/>
  <c r="AG53"/>
  <c r="AG54"/>
  <c r="AG55"/>
  <c r="AG56"/>
  <c r="AG57"/>
  <c r="AG58"/>
  <c r="AG59"/>
  <c r="AG60"/>
  <c r="AG61"/>
  <c r="AG62"/>
  <c r="AG63"/>
  <c r="AG64"/>
  <c r="AG65"/>
  <c r="AG66"/>
  <c r="AG67"/>
  <c r="AG68"/>
  <c r="AG69"/>
  <c r="AG70"/>
  <c r="AG71"/>
  <c r="AG72"/>
  <c r="AG73"/>
  <c r="AG74"/>
  <c r="AG75"/>
  <c r="AG76"/>
  <c r="AG77"/>
  <c r="AG78"/>
  <c r="AG79"/>
  <c r="AG80"/>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135"/>
  <c r="AG136"/>
  <c r="AG137"/>
  <c r="AG138"/>
  <c r="AG139"/>
  <c r="AG140"/>
  <c r="AG141"/>
  <c r="AG142"/>
  <c r="AG143"/>
  <c r="AG144"/>
  <c r="AG145"/>
  <c r="AG146"/>
  <c r="AG147"/>
  <c r="AG148"/>
  <c r="AG149"/>
  <c r="AG150"/>
  <c r="AG151"/>
  <c r="AG152"/>
  <c r="AG153"/>
  <c r="AG154"/>
  <c r="AG155"/>
  <c r="AG156"/>
  <c r="AG157"/>
  <c r="AG158"/>
  <c r="AG159"/>
  <c r="AG160"/>
  <c r="AG161"/>
  <c r="AG162"/>
  <c r="AG163"/>
  <c r="AG164"/>
  <c r="AG165"/>
  <c r="AG166"/>
  <c r="AG167"/>
  <c r="AG168"/>
  <c r="AG169"/>
  <c r="AG170"/>
  <c r="AG171"/>
  <c r="AG172"/>
  <c r="AG173"/>
  <c r="AG174"/>
  <c r="AG175"/>
  <c r="AG176"/>
  <c r="AG177"/>
  <c r="AG178"/>
  <c r="AG179"/>
  <c r="AG180"/>
  <c r="AG181"/>
  <c r="AG182"/>
  <c r="AG183"/>
  <c r="AG184"/>
  <c r="AG185"/>
  <c r="AG186"/>
  <c r="AG187"/>
  <c r="AG188"/>
  <c r="AG189"/>
  <c r="AG190"/>
  <c r="AG191"/>
  <c r="AG192"/>
  <c r="AG193"/>
  <c r="AG194"/>
  <c r="AG195"/>
  <c r="AG196"/>
  <c r="AG197"/>
  <c r="AG198"/>
  <c r="AG199"/>
  <c r="AG200"/>
  <c r="AG201"/>
  <c r="AG202"/>
  <c r="AG203"/>
  <c r="AG204"/>
  <c r="AG205"/>
  <c r="AG206"/>
  <c r="AG207"/>
  <c r="AG208"/>
  <c r="AG209"/>
  <c r="AG210"/>
  <c r="AG211"/>
  <c r="AG212"/>
  <c r="AG213"/>
  <c r="AG214"/>
  <c r="AG215"/>
  <c r="AG216"/>
  <c r="AG217"/>
  <c r="AG218"/>
  <c r="AG219"/>
  <c r="AG220"/>
  <c r="AG221"/>
  <c r="AG222"/>
  <c r="AG223"/>
  <c r="AG224"/>
  <c r="AG9"/>
  <c r="AF10"/>
  <c r="AF11"/>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47"/>
  <c r="AF48"/>
  <c r="AF49"/>
  <c r="AF50"/>
  <c r="AF51"/>
  <c r="AF52"/>
  <c r="AF53"/>
  <c r="AF54"/>
  <c r="AF55"/>
  <c r="AF56"/>
  <c r="AF57"/>
  <c r="AF58"/>
  <c r="AF59"/>
  <c r="AF60"/>
  <c r="AF61"/>
  <c r="AF62"/>
  <c r="AF63"/>
  <c r="AF64"/>
  <c r="AF65"/>
  <c r="AF66"/>
  <c r="AF67"/>
  <c r="AF68"/>
  <c r="AF69"/>
  <c r="AF70"/>
  <c r="AF71"/>
  <c r="AF72"/>
  <c r="AF73"/>
  <c r="AF74"/>
  <c r="AF75"/>
  <c r="AF76"/>
  <c r="AF77"/>
  <c r="AF78"/>
  <c r="AF79"/>
  <c r="AF80"/>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135"/>
  <c r="AF136"/>
  <c r="AF137"/>
  <c r="AF138"/>
  <c r="AF139"/>
  <c r="AF140"/>
  <c r="AF141"/>
  <c r="AF142"/>
  <c r="AF143"/>
  <c r="AF144"/>
  <c r="AF145"/>
  <c r="AF146"/>
  <c r="AF147"/>
  <c r="AF148"/>
  <c r="AF149"/>
  <c r="AF150"/>
  <c r="AF151"/>
  <c r="AF152"/>
  <c r="AF153"/>
  <c r="AF154"/>
  <c r="AF155"/>
  <c r="AF156"/>
  <c r="AF157"/>
  <c r="AF158"/>
  <c r="AF159"/>
  <c r="AF160"/>
  <c r="AF161"/>
  <c r="AF162"/>
  <c r="AF163"/>
  <c r="AF164"/>
  <c r="AF165"/>
  <c r="AF166"/>
  <c r="AF167"/>
  <c r="AF168"/>
  <c r="AF169"/>
  <c r="AF170"/>
  <c r="AF171"/>
  <c r="AF172"/>
  <c r="AF173"/>
  <c r="AF174"/>
  <c r="AF175"/>
  <c r="AF176"/>
  <c r="AF177"/>
  <c r="AF178"/>
  <c r="AF179"/>
  <c r="AF180"/>
  <c r="AF181"/>
  <c r="AF182"/>
  <c r="AF183"/>
  <c r="AF184"/>
  <c r="AF185"/>
  <c r="AF186"/>
  <c r="AF187"/>
  <c r="AF188"/>
  <c r="AF189"/>
  <c r="AF190"/>
  <c r="AF191"/>
  <c r="AF192"/>
  <c r="AF193"/>
  <c r="AF194"/>
  <c r="AF195"/>
  <c r="AF196"/>
  <c r="AF197"/>
  <c r="AF198"/>
  <c r="AF199"/>
  <c r="AF200"/>
  <c r="AF201"/>
  <c r="AF202"/>
  <c r="AF203"/>
  <c r="AF204"/>
  <c r="AF205"/>
  <c r="AF206"/>
  <c r="AF207"/>
  <c r="AF208"/>
  <c r="AF209"/>
  <c r="AF210"/>
  <c r="AF211"/>
  <c r="AF212"/>
  <c r="AF213"/>
  <c r="AF214"/>
  <c r="AF215"/>
  <c r="AF216"/>
  <c r="AF217"/>
  <c r="AF218"/>
  <c r="AF219"/>
  <c r="AF220"/>
  <c r="AF221"/>
  <c r="AF222"/>
  <c r="AF223"/>
  <c r="AF224"/>
  <c r="AF9"/>
  <c r="AE9"/>
  <c r="AD9"/>
  <c r="AK10"/>
  <c r="AK11"/>
  <c r="AK12"/>
  <c r="AK13"/>
  <c r="AK14"/>
  <c r="AK15"/>
  <c r="AK16"/>
  <c r="AK17"/>
  <c r="AK18"/>
  <c r="AK19"/>
  <c r="AK20"/>
  <c r="AK21"/>
  <c r="AK22"/>
  <c r="AK23"/>
  <c r="AK24"/>
  <c r="AK25"/>
  <c r="AK26"/>
  <c r="AK27"/>
  <c r="AK28"/>
  <c r="AK29"/>
  <c r="AK30"/>
  <c r="AK31"/>
  <c r="AK32"/>
  <c r="AK33"/>
  <c r="AK34"/>
  <c r="AK35"/>
  <c r="AK36"/>
  <c r="AK37"/>
  <c r="AK38"/>
  <c r="AK39"/>
  <c r="AK40"/>
  <c r="AK41"/>
  <c r="AK42"/>
  <c r="AK43"/>
  <c r="AK44"/>
  <c r="AK45"/>
  <c r="AK46"/>
  <c r="AK47"/>
  <c r="AK48"/>
  <c r="AK49"/>
  <c r="AK50"/>
  <c r="AK51"/>
  <c r="AK52"/>
  <c r="AK53"/>
  <c r="AK54"/>
  <c r="AK55"/>
  <c r="AK56"/>
  <c r="AK57"/>
  <c r="AK58"/>
  <c r="AK59"/>
  <c r="AK60"/>
  <c r="AK61"/>
  <c r="AK62"/>
  <c r="AK63"/>
  <c r="AK64"/>
  <c r="AK65"/>
  <c r="AK66"/>
  <c r="AK67"/>
  <c r="AK68"/>
  <c r="AK69"/>
  <c r="AK70"/>
  <c r="AK71"/>
  <c r="AK72"/>
  <c r="AK73"/>
  <c r="AK74"/>
  <c r="AK75"/>
  <c r="AK76"/>
  <c r="AK77"/>
  <c r="AK78"/>
  <c r="AK79"/>
  <c r="AK80"/>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135"/>
  <c r="AK136"/>
  <c r="AK137"/>
  <c r="AK138"/>
  <c r="AK139"/>
  <c r="AK140"/>
  <c r="AK141"/>
  <c r="AK142"/>
  <c r="AK143"/>
  <c r="AK144"/>
  <c r="AK145"/>
  <c r="AK146"/>
  <c r="AK147"/>
  <c r="AK148"/>
  <c r="AK149"/>
  <c r="AK150"/>
  <c r="AK151"/>
  <c r="AK152"/>
  <c r="AK153"/>
  <c r="AK154"/>
  <c r="AK155"/>
  <c r="AK156"/>
  <c r="AK157"/>
  <c r="AK158"/>
  <c r="AK159"/>
  <c r="AK160"/>
  <c r="AK161"/>
  <c r="AK162"/>
  <c r="AK163"/>
  <c r="AK164"/>
  <c r="AK165"/>
  <c r="AK166"/>
  <c r="AK167"/>
  <c r="AK168"/>
  <c r="AK169"/>
  <c r="AK170"/>
  <c r="AK171"/>
  <c r="AK172"/>
  <c r="AK173"/>
  <c r="AK174"/>
  <c r="AK175"/>
  <c r="AK176"/>
  <c r="AK177"/>
  <c r="AK178"/>
  <c r="AK179"/>
  <c r="AK180"/>
  <c r="AK181"/>
  <c r="AK182"/>
  <c r="AK183"/>
  <c r="AK184"/>
  <c r="AK185"/>
  <c r="AK186"/>
  <c r="AK187"/>
  <c r="AK188"/>
  <c r="AK189"/>
  <c r="AK190"/>
  <c r="AK191"/>
  <c r="AK192"/>
  <c r="AK193"/>
  <c r="AK194"/>
  <c r="AK195"/>
  <c r="AK196"/>
  <c r="AK197"/>
  <c r="AK198"/>
  <c r="AK199"/>
  <c r="AK200"/>
  <c r="AK201"/>
  <c r="AK202"/>
  <c r="AK203"/>
  <c r="AK204"/>
  <c r="AK205"/>
  <c r="AK206"/>
  <c r="AK207"/>
  <c r="AK208"/>
  <c r="AK209"/>
  <c r="AK210"/>
  <c r="AK211"/>
  <c r="AK212"/>
  <c r="AK213"/>
  <c r="AK214"/>
  <c r="AK215"/>
  <c r="AK216"/>
  <c r="AK217"/>
  <c r="AK218"/>
  <c r="AK219"/>
  <c r="AK220"/>
  <c r="AK221"/>
  <c r="AK222"/>
  <c r="AK223"/>
  <c r="AK224"/>
  <c r="AP21" i="16"/>
  <c r="AP22"/>
  <c r="AP23"/>
  <c r="AP24"/>
  <c r="AP25"/>
  <c r="AP26"/>
  <c r="AP27"/>
  <c r="AP28"/>
  <c r="AP29"/>
  <c r="AP30"/>
  <c r="AP31"/>
  <c r="AP32"/>
  <c r="AP33"/>
  <c r="AP34"/>
  <c r="AP35"/>
  <c r="AP36"/>
  <c r="AP37"/>
  <c r="AP38"/>
  <c r="AP39"/>
  <c r="AP40"/>
  <c r="AP41"/>
  <c r="AP42"/>
  <c r="AP43"/>
  <c r="AP44"/>
  <c r="AP45"/>
  <c r="AP46"/>
  <c r="AP47"/>
  <c r="AP48"/>
  <c r="AP49"/>
  <c r="AP50"/>
  <c r="AP51"/>
  <c r="AP52"/>
  <c r="AP53"/>
  <c r="AP54"/>
  <c r="AP55"/>
  <c r="AP56"/>
  <c r="AP57"/>
  <c r="AP58"/>
  <c r="AP59"/>
  <c r="AP60"/>
  <c r="AP61"/>
  <c r="AP62"/>
  <c r="AP63"/>
  <c r="AP64"/>
  <c r="AP65"/>
  <c r="AP66"/>
  <c r="AP67"/>
  <c r="AP68"/>
  <c r="AP69"/>
  <c r="AP70"/>
  <c r="AP71"/>
  <c r="AP72"/>
  <c r="AP73"/>
  <c r="AP74"/>
  <c r="AP75"/>
  <c r="AP76"/>
  <c r="AP77"/>
  <c r="AP78"/>
  <c r="AP79"/>
  <c r="AP8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135"/>
  <c r="AP136"/>
  <c r="AP137"/>
  <c r="AP138"/>
  <c r="AP139"/>
  <c r="AP140"/>
  <c r="AP141"/>
  <c r="AP142"/>
  <c r="AP143"/>
  <c r="AP144"/>
  <c r="AP145"/>
  <c r="AP146"/>
  <c r="AP147"/>
  <c r="AP148"/>
  <c r="AP149"/>
  <c r="AP150"/>
  <c r="AP151"/>
  <c r="AP152"/>
  <c r="AP153"/>
  <c r="AP154"/>
  <c r="AP155"/>
  <c r="AP156"/>
  <c r="AP157"/>
  <c r="AP158"/>
  <c r="AP159"/>
  <c r="AP160"/>
  <c r="AP161"/>
  <c r="AP162"/>
  <c r="AP163"/>
  <c r="AP164"/>
  <c r="AP165"/>
  <c r="AP166"/>
  <c r="AP167"/>
  <c r="AP168"/>
  <c r="AP169"/>
  <c r="AP170"/>
  <c r="AP171"/>
  <c r="AP172"/>
  <c r="AP173"/>
  <c r="AP174"/>
  <c r="AP175"/>
  <c r="AP176"/>
  <c r="AP177"/>
  <c r="AP178"/>
  <c r="AP179"/>
  <c r="AP180"/>
  <c r="AP181"/>
  <c r="AP182"/>
  <c r="AP183"/>
  <c r="AP184"/>
  <c r="AP185"/>
  <c r="AP186"/>
  <c r="AP187"/>
  <c r="AP188"/>
  <c r="AP189"/>
  <c r="AP190"/>
  <c r="AP191"/>
  <c r="AP192"/>
  <c r="AP193"/>
  <c r="AP194"/>
  <c r="AP195"/>
  <c r="AP196"/>
  <c r="AP197"/>
  <c r="AP198"/>
  <c r="AP199"/>
  <c r="AP200"/>
  <c r="AP201"/>
  <c r="AP202"/>
  <c r="AP203"/>
  <c r="AP204"/>
  <c r="AP205"/>
  <c r="AP206"/>
  <c r="AP207"/>
  <c r="AP208"/>
  <c r="AP209"/>
  <c r="AP210"/>
  <c r="AP211"/>
  <c r="AP212"/>
  <c r="AP213"/>
  <c r="AP214"/>
  <c r="AP215"/>
  <c r="AP216"/>
  <c r="AP217"/>
  <c r="AP218"/>
  <c r="AP219"/>
  <c r="AP220"/>
  <c r="AP221"/>
  <c r="AP222"/>
  <c r="AP223"/>
  <c r="AP224"/>
  <c r="AP225"/>
  <c r="AP226"/>
  <c r="AP227"/>
  <c r="AP228"/>
  <c r="AP229"/>
  <c r="AP230"/>
  <c r="AP231"/>
  <c r="AP232"/>
  <c r="AP233"/>
  <c r="AP234"/>
  <c r="AP235"/>
  <c r="AP20"/>
  <c r="AO21"/>
  <c r="AO22"/>
  <c r="AO23"/>
  <c r="AO24"/>
  <c r="AO25"/>
  <c r="AO26"/>
  <c r="AO27"/>
  <c r="AO28"/>
  <c r="AO29"/>
  <c r="AO30"/>
  <c r="AO31"/>
  <c r="AO32"/>
  <c r="AO33"/>
  <c r="AO34"/>
  <c r="AO35"/>
  <c r="AO36"/>
  <c r="AO37"/>
  <c r="AO38"/>
  <c r="AO39"/>
  <c r="AO40"/>
  <c r="AO41"/>
  <c r="AO42"/>
  <c r="AO43"/>
  <c r="AO44"/>
  <c r="AO45"/>
  <c r="AO46"/>
  <c r="AO47"/>
  <c r="AO48"/>
  <c r="AO49"/>
  <c r="AO50"/>
  <c r="AO51"/>
  <c r="AO52"/>
  <c r="AO53"/>
  <c r="AO54"/>
  <c r="AO55"/>
  <c r="AO56"/>
  <c r="AO57"/>
  <c r="AO58"/>
  <c r="AO59"/>
  <c r="AO60"/>
  <c r="AO61"/>
  <c r="AO62"/>
  <c r="AO63"/>
  <c r="AO64"/>
  <c r="AO65"/>
  <c r="AO66"/>
  <c r="AO67"/>
  <c r="AO68"/>
  <c r="AO69"/>
  <c r="AO70"/>
  <c r="AO71"/>
  <c r="AO72"/>
  <c r="AO73"/>
  <c r="AO74"/>
  <c r="AO75"/>
  <c r="AO76"/>
  <c r="AO77"/>
  <c r="AO78"/>
  <c r="AO79"/>
  <c r="AO80"/>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135"/>
  <c r="AO136"/>
  <c r="AO137"/>
  <c r="AO138"/>
  <c r="AO139"/>
  <c r="AO140"/>
  <c r="AO141"/>
  <c r="AO142"/>
  <c r="AO143"/>
  <c r="AO144"/>
  <c r="AO145"/>
  <c r="AO146"/>
  <c r="AO147"/>
  <c r="AO148"/>
  <c r="AO149"/>
  <c r="AO150"/>
  <c r="AO151"/>
  <c r="AO152"/>
  <c r="AO153"/>
  <c r="AO154"/>
  <c r="AO155"/>
  <c r="AO156"/>
  <c r="AO157"/>
  <c r="AO158"/>
  <c r="AO159"/>
  <c r="AO160"/>
  <c r="AO161"/>
  <c r="AO162"/>
  <c r="AO163"/>
  <c r="AO164"/>
  <c r="AO165"/>
  <c r="AO166"/>
  <c r="AO167"/>
  <c r="AO168"/>
  <c r="AO169"/>
  <c r="AO170"/>
  <c r="AO171"/>
  <c r="AO172"/>
  <c r="AO173"/>
  <c r="AO174"/>
  <c r="AO175"/>
  <c r="AO176"/>
  <c r="AO177"/>
  <c r="AO178"/>
  <c r="AO179"/>
  <c r="AO180"/>
  <c r="AO181"/>
  <c r="AO182"/>
  <c r="AO183"/>
  <c r="AO184"/>
  <c r="AO185"/>
  <c r="AO186"/>
  <c r="AO187"/>
  <c r="AO188"/>
  <c r="AO189"/>
  <c r="AO190"/>
  <c r="AO191"/>
  <c r="AO192"/>
  <c r="AO193"/>
  <c r="AO194"/>
  <c r="AO195"/>
  <c r="AO196"/>
  <c r="AO197"/>
  <c r="AO198"/>
  <c r="AO199"/>
  <c r="AO200"/>
  <c r="AO201"/>
  <c r="AO202"/>
  <c r="AO203"/>
  <c r="AO204"/>
  <c r="AO205"/>
  <c r="AO206"/>
  <c r="AO207"/>
  <c r="AO208"/>
  <c r="AO209"/>
  <c r="AO210"/>
  <c r="AO211"/>
  <c r="AO212"/>
  <c r="AO213"/>
  <c r="AO214"/>
  <c r="AO215"/>
  <c r="AO216"/>
  <c r="AO217"/>
  <c r="AO218"/>
  <c r="AO219"/>
  <c r="AO220"/>
  <c r="AO221"/>
  <c r="AO222"/>
  <c r="AO223"/>
  <c r="AO224"/>
  <c r="AO225"/>
  <c r="AO226"/>
  <c r="AO227"/>
  <c r="AO228"/>
  <c r="AO229"/>
  <c r="AO230"/>
  <c r="AO231"/>
  <c r="AO232"/>
  <c r="AO233"/>
  <c r="AO234"/>
  <c r="AO235"/>
  <c r="AO20"/>
  <c r="AN21"/>
  <c r="AN22"/>
  <c r="AN23"/>
  <c r="AN24"/>
  <c r="AN25"/>
  <c r="AN26"/>
  <c r="AN27"/>
  <c r="AN28"/>
  <c r="AN29"/>
  <c r="AN30"/>
  <c r="AN31"/>
  <c r="AN32"/>
  <c r="AN33"/>
  <c r="AN34"/>
  <c r="AN35"/>
  <c r="AN36"/>
  <c r="AN37"/>
  <c r="AN38"/>
  <c r="AN39"/>
  <c r="AN40"/>
  <c r="AN41"/>
  <c r="AN42"/>
  <c r="AN43"/>
  <c r="AN44"/>
  <c r="AN45"/>
  <c r="AN46"/>
  <c r="AN47"/>
  <c r="AN48"/>
  <c r="AN49"/>
  <c r="AN50"/>
  <c r="AN51"/>
  <c r="AN52"/>
  <c r="AN53"/>
  <c r="AN54"/>
  <c r="AN55"/>
  <c r="AN56"/>
  <c r="AN57"/>
  <c r="AN58"/>
  <c r="AN59"/>
  <c r="AN60"/>
  <c r="AN61"/>
  <c r="AN62"/>
  <c r="AN63"/>
  <c r="AN64"/>
  <c r="AN65"/>
  <c r="AN66"/>
  <c r="AN67"/>
  <c r="AN68"/>
  <c r="AN69"/>
  <c r="AN70"/>
  <c r="AN71"/>
  <c r="AN72"/>
  <c r="AN73"/>
  <c r="AN74"/>
  <c r="AN75"/>
  <c r="AN76"/>
  <c r="AN77"/>
  <c r="AN78"/>
  <c r="AN79"/>
  <c r="AN80"/>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135"/>
  <c r="AN136"/>
  <c r="AN137"/>
  <c r="AN138"/>
  <c r="AN139"/>
  <c r="AN140"/>
  <c r="AN141"/>
  <c r="AN142"/>
  <c r="AN143"/>
  <c r="AN144"/>
  <c r="AN145"/>
  <c r="AN146"/>
  <c r="AN147"/>
  <c r="AN148"/>
  <c r="AN149"/>
  <c r="AN150"/>
  <c r="AN151"/>
  <c r="AN152"/>
  <c r="AN153"/>
  <c r="AN154"/>
  <c r="AN155"/>
  <c r="AN156"/>
  <c r="AN157"/>
  <c r="AN158"/>
  <c r="AN159"/>
  <c r="AN160"/>
  <c r="AN161"/>
  <c r="AN162"/>
  <c r="AN163"/>
  <c r="AN164"/>
  <c r="AN165"/>
  <c r="AN166"/>
  <c r="AN167"/>
  <c r="AN168"/>
  <c r="AN169"/>
  <c r="AN170"/>
  <c r="AN171"/>
  <c r="AN172"/>
  <c r="AN173"/>
  <c r="AN174"/>
  <c r="AN175"/>
  <c r="AN176"/>
  <c r="AN177"/>
  <c r="AN178"/>
  <c r="AN179"/>
  <c r="AN180"/>
  <c r="AN181"/>
  <c r="AN182"/>
  <c r="AN183"/>
  <c r="AN184"/>
  <c r="AN185"/>
  <c r="AN186"/>
  <c r="AN187"/>
  <c r="AN188"/>
  <c r="AN189"/>
  <c r="AN190"/>
  <c r="AN191"/>
  <c r="AN192"/>
  <c r="AN193"/>
  <c r="AN194"/>
  <c r="AN195"/>
  <c r="AN196"/>
  <c r="AN197"/>
  <c r="AN198"/>
  <c r="AN199"/>
  <c r="AN200"/>
  <c r="AN201"/>
  <c r="AN202"/>
  <c r="AN203"/>
  <c r="AN204"/>
  <c r="AN205"/>
  <c r="AN206"/>
  <c r="AN207"/>
  <c r="AN208"/>
  <c r="AN209"/>
  <c r="AN210"/>
  <c r="AN211"/>
  <c r="AN212"/>
  <c r="AN213"/>
  <c r="AN214"/>
  <c r="AN215"/>
  <c r="AN216"/>
  <c r="AN217"/>
  <c r="AN218"/>
  <c r="AN219"/>
  <c r="AN220"/>
  <c r="AN221"/>
  <c r="AN222"/>
  <c r="AN223"/>
  <c r="AN224"/>
  <c r="AN225"/>
  <c r="AN226"/>
  <c r="AN227"/>
  <c r="AN228"/>
  <c r="AN229"/>
  <c r="AN230"/>
  <c r="AN231"/>
  <c r="AN232"/>
  <c r="AN233"/>
  <c r="AN234"/>
  <c r="AN235"/>
  <c r="AN20"/>
  <c r="AR131"/>
  <c r="AR132"/>
  <c r="AR155"/>
  <c r="AR178"/>
  <c r="AR186"/>
  <c r="AR198"/>
  <c r="AR199"/>
  <c r="AR200"/>
  <c r="AR201"/>
  <c r="AR202"/>
  <c r="AR209"/>
  <c r="AR210"/>
  <c r="AR211"/>
  <c r="AR212"/>
  <c r="AR226"/>
  <c r="AQ21"/>
  <c r="AQ22"/>
  <c r="AQ23"/>
  <c r="AQ24"/>
  <c r="AQ25"/>
  <c r="AQ26"/>
  <c r="AQ27"/>
  <c r="AQ28"/>
  <c r="AQ29"/>
  <c r="AQ30"/>
  <c r="AQ31"/>
  <c r="AQ32"/>
  <c r="AQ33"/>
  <c r="AQ34"/>
  <c r="AQ35"/>
  <c r="AQ36"/>
  <c r="AQ37"/>
  <c r="AQ38"/>
  <c r="AQ39"/>
  <c r="AQ40"/>
  <c r="AQ41"/>
  <c r="AQ42"/>
  <c r="AQ43"/>
  <c r="AQ44"/>
  <c r="AQ45"/>
  <c r="AQ46"/>
  <c r="AQ47"/>
  <c r="AQ48"/>
  <c r="AQ49"/>
  <c r="AQ50"/>
  <c r="AQ51"/>
  <c r="AQ52"/>
  <c r="AQ53"/>
  <c r="AQ54"/>
  <c r="AQ55"/>
  <c r="AQ56"/>
  <c r="AQ57"/>
  <c r="AQ58"/>
  <c r="AQ59"/>
  <c r="AQ60"/>
  <c r="AQ61"/>
  <c r="AQ62"/>
  <c r="AQ63"/>
  <c r="AQ64"/>
  <c r="AQ65"/>
  <c r="AQ66"/>
  <c r="AQ67"/>
  <c r="AQ68"/>
  <c r="AQ69"/>
  <c r="AQ70"/>
  <c r="AQ71"/>
  <c r="AQ72"/>
  <c r="AQ73"/>
  <c r="AQ74"/>
  <c r="AQ75"/>
  <c r="AQ76"/>
  <c r="AQ77"/>
  <c r="AQ78"/>
  <c r="AQ79"/>
  <c r="AQ80"/>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135"/>
  <c r="AQ136"/>
  <c r="AQ137"/>
  <c r="AQ138"/>
  <c r="AQ139"/>
  <c r="AQ140"/>
  <c r="AQ141"/>
  <c r="AQ142"/>
  <c r="AQ143"/>
  <c r="AQ144"/>
  <c r="AQ145"/>
  <c r="AQ146"/>
  <c r="AQ147"/>
  <c r="AQ148"/>
  <c r="AQ149"/>
  <c r="AQ150"/>
  <c r="AQ151"/>
  <c r="AQ152"/>
  <c r="AQ153"/>
  <c r="AQ154"/>
  <c r="AQ155"/>
  <c r="AQ156"/>
  <c r="AQ157"/>
  <c r="AQ158"/>
  <c r="AQ159"/>
  <c r="AQ160"/>
  <c r="AQ161"/>
  <c r="AQ162"/>
  <c r="AQ163"/>
  <c r="AQ164"/>
  <c r="AQ165"/>
  <c r="AQ166"/>
  <c r="AQ167"/>
  <c r="AQ168"/>
  <c r="AQ169"/>
  <c r="AQ170"/>
  <c r="AQ171"/>
  <c r="AQ172"/>
  <c r="AQ173"/>
  <c r="AQ174"/>
  <c r="AQ175"/>
  <c r="AQ176"/>
  <c r="AQ177"/>
  <c r="AQ178"/>
  <c r="AQ179"/>
  <c r="AQ180"/>
  <c r="AQ181"/>
  <c r="AQ182"/>
  <c r="AQ183"/>
  <c r="AQ184"/>
  <c r="AQ185"/>
  <c r="AQ186"/>
  <c r="AQ187"/>
  <c r="AQ188"/>
  <c r="AQ189"/>
  <c r="AQ190"/>
  <c r="AQ191"/>
  <c r="AQ192"/>
  <c r="AQ193"/>
  <c r="AQ194"/>
  <c r="AQ195"/>
  <c r="AQ196"/>
  <c r="AQ197"/>
  <c r="AQ198"/>
  <c r="AQ199"/>
  <c r="AQ200"/>
  <c r="AQ201"/>
  <c r="AQ202"/>
  <c r="AQ203"/>
  <c r="AQ204"/>
  <c r="AQ205"/>
  <c r="AQ206"/>
  <c r="AQ207"/>
  <c r="AQ208"/>
  <c r="AQ209"/>
  <c r="AQ210"/>
  <c r="AQ211"/>
  <c r="AQ212"/>
  <c r="AQ213"/>
  <c r="AQ214"/>
  <c r="AQ215"/>
  <c r="AQ216"/>
  <c r="AQ217"/>
  <c r="AQ218"/>
  <c r="AQ219"/>
  <c r="AQ220"/>
  <c r="AQ221"/>
  <c r="AQ222"/>
  <c r="AQ223"/>
  <c r="AQ224"/>
  <c r="AQ225"/>
  <c r="AQ226"/>
  <c r="AQ227"/>
  <c r="AQ228"/>
  <c r="AQ229"/>
  <c r="AQ230"/>
  <c r="AQ231"/>
  <c r="AQ232"/>
  <c r="AQ233"/>
  <c r="AQ234"/>
  <c r="AQ235"/>
  <c r="AQ20"/>
  <c r="AM235"/>
  <c r="AR235" s="1"/>
  <c r="AM234"/>
  <c r="AR234" s="1"/>
  <c r="AM233"/>
  <c r="AR233" s="1"/>
  <c r="AM232"/>
  <c r="AR232" s="1"/>
  <c r="AM231"/>
  <c r="AR231" s="1"/>
  <c r="AM230"/>
  <c r="AR230" s="1"/>
  <c r="AM229"/>
  <c r="AR229" s="1"/>
  <c r="AM228"/>
  <c r="AR228" s="1"/>
  <c r="AM227"/>
  <c r="AR227" s="1"/>
  <c r="AM225"/>
  <c r="AR225" s="1"/>
  <c r="AM224"/>
  <c r="AR224" s="1"/>
  <c r="AM223"/>
  <c r="AR223" s="1"/>
  <c r="AM222"/>
  <c r="AR222" s="1"/>
  <c r="AM221"/>
  <c r="AR221" s="1"/>
  <c r="AM220"/>
  <c r="AR220" s="1"/>
  <c r="AM219"/>
  <c r="AR219" s="1"/>
  <c r="AM218"/>
  <c r="AR218" s="1"/>
  <c r="AM217"/>
  <c r="AR217" s="1"/>
  <c r="AM216"/>
  <c r="AR216" s="1"/>
  <c r="AM215"/>
  <c r="AR215" s="1"/>
  <c r="AM214"/>
  <c r="AR214" s="1"/>
  <c r="AM213"/>
  <c r="AR213" s="1"/>
  <c r="AM208"/>
  <c r="AR208" s="1"/>
  <c r="AM207"/>
  <c r="AR207" s="1"/>
  <c r="AM206"/>
  <c r="AR206" s="1"/>
  <c r="AM205"/>
  <c r="AR205" s="1"/>
  <c r="AM204"/>
  <c r="AR204" s="1"/>
  <c r="AM203"/>
  <c r="AR203" s="1"/>
  <c r="AM197"/>
  <c r="AR197" s="1"/>
  <c r="AM196"/>
  <c r="AR196" s="1"/>
  <c r="AM195"/>
  <c r="AR195" s="1"/>
  <c r="AM194"/>
  <c r="AR194" s="1"/>
  <c r="AM193"/>
  <c r="AR193" s="1"/>
  <c r="AM192"/>
  <c r="AR192" s="1"/>
  <c r="AM191"/>
  <c r="AR191" s="1"/>
  <c r="AM190"/>
  <c r="AR190" s="1"/>
  <c r="AM189"/>
  <c r="AR189" s="1"/>
  <c r="AM188"/>
  <c r="AR188" s="1"/>
  <c r="AM187"/>
  <c r="AR187" s="1"/>
  <c r="AM185"/>
  <c r="AR185" s="1"/>
  <c r="AM184"/>
  <c r="AR184" s="1"/>
  <c r="AM183"/>
  <c r="AR183" s="1"/>
  <c r="AM182"/>
  <c r="AR182" s="1"/>
  <c r="AM181"/>
  <c r="AR181" s="1"/>
  <c r="AM180"/>
  <c r="AR180" s="1"/>
  <c r="AM179"/>
  <c r="AR179" s="1"/>
  <c r="AM177"/>
  <c r="AR177" s="1"/>
  <c r="AM176"/>
  <c r="AR176" s="1"/>
  <c r="AM175"/>
  <c r="AR175" s="1"/>
  <c r="AM174"/>
  <c r="AR174" s="1"/>
  <c r="AM173"/>
  <c r="AR173" s="1"/>
  <c r="AM172"/>
  <c r="AR172" s="1"/>
  <c r="AM171"/>
  <c r="AR171" s="1"/>
  <c r="AM170"/>
  <c r="AR170" s="1"/>
  <c r="AM169"/>
  <c r="AR169" s="1"/>
  <c r="AM168"/>
  <c r="AR168" s="1"/>
  <c r="AM167"/>
  <c r="AR167" s="1"/>
  <c r="AM166"/>
  <c r="AR166" s="1"/>
  <c r="AM165"/>
  <c r="AR165" s="1"/>
  <c r="AM164"/>
  <c r="AR164" s="1"/>
  <c r="AM163"/>
  <c r="AR163" s="1"/>
  <c r="AM162"/>
  <c r="AR162" s="1"/>
  <c r="AM161"/>
  <c r="AR161" s="1"/>
  <c r="AM160"/>
  <c r="AR160" s="1"/>
  <c r="AM159"/>
  <c r="AR159" s="1"/>
  <c r="AM158"/>
  <c r="AR158" s="1"/>
  <c r="AM157"/>
  <c r="AR157" s="1"/>
  <c r="AM156"/>
  <c r="AR156" s="1"/>
  <c r="AM154"/>
  <c r="AR154" s="1"/>
  <c r="AM153"/>
  <c r="AR153" s="1"/>
  <c r="AM152"/>
  <c r="AR152" s="1"/>
  <c r="AM151"/>
  <c r="AR151" s="1"/>
  <c r="AM150"/>
  <c r="AR150" s="1"/>
  <c r="AM149"/>
  <c r="AR149" s="1"/>
  <c r="AM148"/>
  <c r="AR148" s="1"/>
  <c r="AM147"/>
  <c r="AR147" s="1"/>
  <c r="AM146"/>
  <c r="AR146" s="1"/>
  <c r="AM145"/>
  <c r="AR145" s="1"/>
  <c r="AM144"/>
  <c r="AR144" s="1"/>
  <c r="AM143"/>
  <c r="AR143" s="1"/>
  <c r="AM142"/>
  <c r="AR142" s="1"/>
  <c r="AM141"/>
  <c r="AR141" s="1"/>
  <c r="AM140"/>
  <c r="AR140" s="1"/>
  <c r="AM139"/>
  <c r="AR139" s="1"/>
  <c r="AM138"/>
  <c r="AR138" s="1"/>
  <c r="AM137"/>
  <c r="AR137" s="1"/>
  <c r="AM136"/>
  <c r="AR136" s="1"/>
  <c r="AM135"/>
  <c r="AR135" s="1"/>
  <c r="AM134"/>
  <c r="AR134" s="1"/>
  <c r="AM133"/>
  <c r="AR133" s="1"/>
  <c r="AM130"/>
  <c r="AR130" s="1"/>
  <c r="AM129"/>
  <c r="AR129" s="1"/>
  <c r="AM128"/>
  <c r="AR128" s="1"/>
  <c r="AM127"/>
  <c r="AR127" s="1"/>
  <c r="AM126"/>
  <c r="AR126" s="1"/>
  <c r="AM125"/>
  <c r="AR125" s="1"/>
  <c r="AM124"/>
  <c r="AR124" s="1"/>
  <c r="AM123"/>
  <c r="AR123" s="1"/>
  <c r="AM122"/>
  <c r="AR122" s="1"/>
  <c r="AM121"/>
  <c r="AR121" s="1"/>
  <c r="AM120"/>
  <c r="AR120" s="1"/>
  <c r="AM119"/>
  <c r="AR119" s="1"/>
  <c r="AM118"/>
  <c r="AR118" s="1"/>
  <c r="AM117"/>
  <c r="AR117" s="1"/>
  <c r="AM116"/>
  <c r="AR116" s="1"/>
  <c r="AM115"/>
  <c r="AR115" s="1"/>
  <c r="AM114"/>
  <c r="AR114" s="1"/>
  <c r="AM113"/>
  <c r="AR113" s="1"/>
  <c r="AM112"/>
  <c r="AR112" s="1"/>
  <c r="AM111"/>
  <c r="AR111" s="1"/>
  <c r="AM110"/>
  <c r="AM109"/>
  <c r="AR109" s="1"/>
  <c r="AM108"/>
  <c r="AR108" s="1"/>
  <c r="AM107"/>
  <c r="AR107" s="1"/>
  <c r="AM106"/>
  <c r="AR106" s="1"/>
  <c r="AM105"/>
  <c r="AR105" s="1"/>
  <c r="AM104"/>
  <c r="AR104" s="1"/>
  <c r="AM103"/>
  <c r="AR103" s="1"/>
  <c r="AM102"/>
  <c r="AR102" s="1"/>
  <c r="AM101"/>
  <c r="AR101" s="1"/>
  <c r="AM100"/>
  <c r="AR100" s="1"/>
  <c r="AM99"/>
  <c r="AR99" s="1"/>
  <c r="AM98"/>
  <c r="AR98" s="1"/>
  <c r="AM97"/>
  <c r="AR97" s="1"/>
  <c r="AM96"/>
  <c r="AR96" s="1"/>
  <c r="AM95"/>
  <c r="AR95" s="1"/>
  <c r="AM94"/>
  <c r="AR94" s="1"/>
  <c r="AM93"/>
  <c r="AR93" s="1"/>
  <c r="AM92"/>
  <c r="AR92" s="1"/>
  <c r="AM91"/>
  <c r="AR91" s="1"/>
  <c r="AM90"/>
  <c r="AR90" s="1"/>
  <c r="AM89"/>
  <c r="AR89" s="1"/>
  <c r="AM88"/>
  <c r="AR88" s="1"/>
  <c r="AM87"/>
  <c r="AR87" s="1"/>
  <c r="AM86"/>
  <c r="AR86" s="1"/>
  <c r="AM85"/>
  <c r="AR85" s="1"/>
  <c r="AM84"/>
  <c r="AR84" s="1"/>
  <c r="AM83"/>
  <c r="AR83" s="1"/>
  <c r="AM82"/>
  <c r="AR82" s="1"/>
  <c r="AM81"/>
  <c r="AR81" s="1"/>
  <c r="AM80"/>
  <c r="AR80" s="1"/>
  <c r="AM79"/>
  <c r="AR79" s="1"/>
  <c r="AM78"/>
  <c r="AR78" s="1"/>
  <c r="AM77"/>
  <c r="AR77" s="1"/>
  <c r="AM76"/>
  <c r="AR76" s="1"/>
  <c r="AM75"/>
  <c r="AR75" s="1"/>
  <c r="AM74"/>
  <c r="AR74" s="1"/>
  <c r="AM73"/>
  <c r="AR73" s="1"/>
  <c r="AM72"/>
  <c r="AR72" s="1"/>
  <c r="AM71"/>
  <c r="AR71" s="1"/>
  <c r="AM70"/>
  <c r="AR70" s="1"/>
  <c r="AM69"/>
  <c r="AR69" s="1"/>
  <c r="AM68"/>
  <c r="AR68" s="1"/>
  <c r="AM67"/>
  <c r="AR67" s="1"/>
  <c r="AM66"/>
  <c r="AR66" s="1"/>
  <c r="AM65"/>
  <c r="AR65" s="1"/>
  <c r="AM64"/>
  <c r="AR64" s="1"/>
  <c r="AM63"/>
  <c r="AR63" s="1"/>
  <c r="AM62"/>
  <c r="AR62" s="1"/>
  <c r="AM61"/>
  <c r="AR61" s="1"/>
  <c r="AM60"/>
  <c r="AR60" s="1"/>
  <c r="AM59"/>
  <c r="AR59" s="1"/>
  <c r="AM58"/>
  <c r="AR58" s="1"/>
  <c r="AM57"/>
  <c r="AR57" s="1"/>
  <c r="AM56"/>
  <c r="AR56" s="1"/>
  <c r="AM55"/>
  <c r="AR55" s="1"/>
  <c r="AM54"/>
  <c r="AR54" s="1"/>
  <c r="AM53"/>
  <c r="AR53" s="1"/>
  <c r="AM52"/>
  <c r="AR52" s="1"/>
  <c r="AM51"/>
  <c r="AR51" s="1"/>
  <c r="AM50"/>
  <c r="AR50" s="1"/>
  <c r="AM49"/>
  <c r="AR49" s="1"/>
  <c r="AM48"/>
  <c r="AR48" s="1"/>
  <c r="AM47"/>
  <c r="AR47" s="1"/>
  <c r="AM46"/>
  <c r="AR46" s="1"/>
  <c r="AM45"/>
  <c r="AR45" s="1"/>
  <c r="AM44"/>
  <c r="AR44" s="1"/>
  <c r="AM43"/>
  <c r="AR43" s="1"/>
  <c r="AM42"/>
  <c r="AR42" s="1"/>
  <c r="AM41"/>
  <c r="AR41" s="1"/>
  <c r="AM40"/>
  <c r="AR40" s="1"/>
  <c r="AM39"/>
  <c r="AR39" s="1"/>
  <c r="AM38"/>
  <c r="AR38" s="1"/>
  <c r="AM37"/>
  <c r="AR37" s="1"/>
  <c r="AM36"/>
  <c r="AR36" s="1"/>
  <c r="AM35"/>
  <c r="AR35" s="1"/>
  <c r="AM34"/>
  <c r="AR34" s="1"/>
  <c r="AM33"/>
  <c r="AR33" s="1"/>
  <c r="AM32"/>
  <c r="AR32" s="1"/>
  <c r="AM31"/>
  <c r="AR31" s="1"/>
  <c r="AM30"/>
  <c r="AR30" s="1"/>
  <c r="AM29"/>
  <c r="AR29" s="1"/>
  <c r="AM28"/>
  <c r="AR28" s="1"/>
  <c r="AM27"/>
  <c r="AR27" s="1"/>
  <c r="AM26"/>
  <c r="AR26" s="1"/>
  <c r="AM25"/>
  <c r="AR25" s="1"/>
  <c r="AM24"/>
  <c r="AR24" s="1"/>
  <c r="AM23"/>
  <c r="AR23" s="1"/>
  <c r="AM22"/>
  <c r="AR22" s="1"/>
  <c r="AM21"/>
  <c r="AR21" s="1"/>
  <c r="AM20"/>
  <c r="AR20" s="1"/>
  <c r="Z3" i="6"/>
  <c r="P7" i="16"/>
  <c r="R7" s="1"/>
  <c r="T7" s="1"/>
  <c r="V7" s="1"/>
  <c r="O8"/>
  <c r="P8" s="1"/>
  <c r="N224" i="17"/>
  <c r="N223"/>
  <c r="O223" s="1"/>
  <c r="P223" s="1"/>
  <c r="N222"/>
  <c r="N221"/>
  <c r="O221" s="1"/>
  <c r="P221" s="1"/>
  <c r="N220"/>
  <c r="N219"/>
  <c r="O219" s="1"/>
  <c r="P219" s="1"/>
  <c r="N218"/>
  <c r="N217"/>
  <c r="O217" s="1"/>
  <c r="P217" s="1"/>
  <c r="N216"/>
  <c r="N215"/>
  <c r="O215" s="1"/>
  <c r="P215" s="1"/>
  <c r="N214"/>
  <c r="N213"/>
  <c r="O213" s="1"/>
  <c r="P213" s="1"/>
  <c r="N212"/>
  <c r="N211"/>
  <c r="O211" s="1"/>
  <c r="P211" s="1"/>
  <c r="N210"/>
  <c r="N209"/>
  <c r="O209" s="1"/>
  <c r="P209" s="1"/>
  <c r="N208"/>
  <c r="N207"/>
  <c r="O207" s="1"/>
  <c r="P207" s="1"/>
  <c r="N206"/>
  <c r="N205"/>
  <c r="O205" s="1"/>
  <c r="P205" s="1"/>
  <c r="N204"/>
  <c r="N203"/>
  <c r="O203" s="1"/>
  <c r="P203" s="1"/>
  <c r="N202"/>
  <c r="N201"/>
  <c r="O201" s="1"/>
  <c r="P201" s="1"/>
  <c r="N200"/>
  <c r="N199"/>
  <c r="O199" s="1"/>
  <c r="P199" s="1"/>
  <c r="N198"/>
  <c r="N197"/>
  <c r="O197" s="1"/>
  <c r="P197" s="1"/>
  <c r="N196"/>
  <c r="N195"/>
  <c r="O195" s="1"/>
  <c r="P195" s="1"/>
  <c r="N194"/>
  <c r="N193"/>
  <c r="O193" s="1"/>
  <c r="P193" s="1"/>
  <c r="N192"/>
  <c r="N191"/>
  <c r="O191" s="1"/>
  <c r="P191" s="1"/>
  <c r="N190"/>
  <c r="N189"/>
  <c r="O189" s="1"/>
  <c r="P189" s="1"/>
  <c r="N188"/>
  <c r="N187"/>
  <c r="O187" s="1"/>
  <c r="P187" s="1"/>
  <c r="N186"/>
  <c r="N185"/>
  <c r="O185" s="1"/>
  <c r="P185" s="1"/>
  <c r="N184"/>
  <c r="N183"/>
  <c r="O183" s="1"/>
  <c r="P183" s="1"/>
  <c r="N182"/>
  <c r="N181"/>
  <c r="O181" s="1"/>
  <c r="P181" s="1"/>
  <c r="N180"/>
  <c r="N179"/>
  <c r="O179" s="1"/>
  <c r="P179" s="1"/>
  <c r="N178"/>
  <c r="N177"/>
  <c r="O177" s="1"/>
  <c r="P177" s="1"/>
  <c r="N176"/>
  <c r="N175"/>
  <c r="O175" s="1"/>
  <c r="P175" s="1"/>
  <c r="N174"/>
  <c r="N173"/>
  <c r="O173" s="1"/>
  <c r="P173" s="1"/>
  <c r="N172"/>
  <c r="N171"/>
  <c r="O171" s="1"/>
  <c r="P171" s="1"/>
  <c r="N170"/>
  <c r="N169"/>
  <c r="O169" s="1"/>
  <c r="P169" s="1"/>
  <c r="N168"/>
  <c r="N167"/>
  <c r="O167" s="1"/>
  <c r="P167" s="1"/>
  <c r="N166"/>
  <c r="N165"/>
  <c r="O165" s="1"/>
  <c r="P165" s="1"/>
  <c r="N164"/>
  <c r="N163"/>
  <c r="O163" s="1"/>
  <c r="P163" s="1"/>
  <c r="N162"/>
  <c r="N161"/>
  <c r="O161" s="1"/>
  <c r="P161" s="1"/>
  <c r="N160"/>
  <c r="N159"/>
  <c r="O159" s="1"/>
  <c r="P159" s="1"/>
  <c r="N158"/>
  <c r="N157"/>
  <c r="O157" s="1"/>
  <c r="P157" s="1"/>
  <c r="N156"/>
  <c r="N155"/>
  <c r="O155" s="1"/>
  <c r="P155" s="1"/>
  <c r="N154"/>
  <c r="N153"/>
  <c r="O153" s="1"/>
  <c r="P153" s="1"/>
  <c r="N152"/>
  <c r="N151"/>
  <c r="O151" s="1"/>
  <c r="P151" s="1"/>
  <c r="N150"/>
  <c r="N149"/>
  <c r="O149" s="1"/>
  <c r="P149" s="1"/>
  <c r="N148"/>
  <c r="N147"/>
  <c r="O147" s="1"/>
  <c r="P147" s="1"/>
  <c r="N146"/>
  <c r="N145"/>
  <c r="O145" s="1"/>
  <c r="P145" s="1"/>
  <c r="N144"/>
  <c r="N143"/>
  <c r="O143" s="1"/>
  <c r="P143" s="1"/>
  <c r="N142"/>
  <c r="N141"/>
  <c r="O141" s="1"/>
  <c r="P141" s="1"/>
  <c r="N140"/>
  <c r="N139"/>
  <c r="O139" s="1"/>
  <c r="P139" s="1"/>
  <c r="N138"/>
  <c r="N137"/>
  <c r="O137" s="1"/>
  <c r="P137" s="1"/>
  <c r="N136"/>
  <c r="N135"/>
  <c r="O135" s="1"/>
  <c r="P135" s="1"/>
  <c r="N134"/>
  <c r="N133"/>
  <c r="O133" s="1"/>
  <c r="P133" s="1"/>
  <c r="N132"/>
  <c r="N131"/>
  <c r="O131" s="1"/>
  <c r="P131" s="1"/>
  <c r="N130"/>
  <c r="N129"/>
  <c r="O129" s="1"/>
  <c r="P129" s="1"/>
  <c r="N128"/>
  <c r="N127"/>
  <c r="O127" s="1"/>
  <c r="P127" s="1"/>
  <c r="N126"/>
  <c r="N125"/>
  <c r="N124"/>
  <c r="N123"/>
  <c r="O123" s="1"/>
  <c r="P123" s="1"/>
  <c r="N122"/>
  <c r="N121"/>
  <c r="N120"/>
  <c r="N119"/>
  <c r="O119" s="1"/>
  <c r="P119" s="1"/>
  <c r="N118"/>
  <c r="N117"/>
  <c r="N116"/>
  <c r="N115"/>
  <c r="O115" s="1"/>
  <c r="P115" s="1"/>
  <c r="N114"/>
  <c r="N113"/>
  <c r="N112"/>
  <c r="N111"/>
  <c r="O111" s="1"/>
  <c r="P111" s="1"/>
  <c r="N110"/>
  <c r="N109"/>
  <c r="N108"/>
  <c r="N107"/>
  <c r="O107" s="1"/>
  <c r="P107" s="1"/>
  <c r="N106"/>
  <c r="N105"/>
  <c r="N104"/>
  <c r="N103"/>
  <c r="O103" s="1"/>
  <c r="P103" s="1"/>
  <c r="N102"/>
  <c r="N101"/>
  <c r="N100"/>
  <c r="N99"/>
  <c r="O99" s="1"/>
  <c r="P99" s="1"/>
  <c r="N98"/>
  <c r="N97"/>
  <c r="N96"/>
  <c r="N95"/>
  <c r="O95" s="1"/>
  <c r="P95" s="1"/>
  <c r="N94"/>
  <c r="N93"/>
  <c r="N92"/>
  <c r="N91"/>
  <c r="O91" s="1"/>
  <c r="P91" s="1"/>
  <c r="N90"/>
  <c r="N89"/>
  <c r="N88"/>
  <c r="N87"/>
  <c r="O87" s="1"/>
  <c r="P87" s="1"/>
  <c r="N86"/>
  <c r="N85"/>
  <c r="N84"/>
  <c r="N83"/>
  <c r="O83" s="1"/>
  <c r="P83" s="1"/>
  <c r="N82"/>
  <c r="N81"/>
  <c r="N80"/>
  <c r="N79"/>
  <c r="O79" s="1"/>
  <c r="P79" s="1"/>
  <c r="N78"/>
  <c r="N77"/>
  <c r="N76"/>
  <c r="N75"/>
  <c r="O75" s="1"/>
  <c r="P75" s="1"/>
  <c r="N74"/>
  <c r="N73"/>
  <c r="N72"/>
  <c r="N71"/>
  <c r="O71" s="1"/>
  <c r="P71" s="1"/>
  <c r="N70"/>
  <c r="N69"/>
  <c r="N68"/>
  <c r="N67"/>
  <c r="O67" s="1"/>
  <c r="P67" s="1"/>
  <c r="N66"/>
  <c r="N65"/>
  <c r="N64"/>
  <c r="N63"/>
  <c r="O63" s="1"/>
  <c r="P63" s="1"/>
  <c r="N62"/>
  <c r="N61"/>
  <c r="N60"/>
  <c r="N59"/>
  <c r="O59" s="1"/>
  <c r="P59" s="1"/>
  <c r="N58"/>
  <c r="N57"/>
  <c r="N56"/>
  <c r="N55"/>
  <c r="O55" s="1"/>
  <c r="P55" s="1"/>
  <c r="N54"/>
  <c r="N53"/>
  <c r="N52"/>
  <c r="N51"/>
  <c r="O51" s="1"/>
  <c r="P51" s="1"/>
  <c r="N50"/>
  <c r="N49"/>
  <c r="N48"/>
  <c r="N47"/>
  <c r="O47" s="1"/>
  <c r="P47" s="1"/>
  <c r="N46"/>
  <c r="N45"/>
  <c r="N44"/>
  <c r="N43"/>
  <c r="O43" s="1"/>
  <c r="P43" s="1"/>
  <c r="N42"/>
  <c r="N41"/>
  <c r="N40"/>
  <c r="N39"/>
  <c r="O39" s="1"/>
  <c r="P39" s="1"/>
  <c r="N38"/>
  <c r="N37"/>
  <c r="N36"/>
  <c r="N35"/>
  <c r="O35" s="1"/>
  <c r="P35" s="1"/>
  <c r="N34"/>
  <c r="N33"/>
  <c r="N32"/>
  <c r="N31"/>
  <c r="O31" s="1"/>
  <c r="P31" s="1"/>
  <c r="N30"/>
  <c r="N29"/>
  <c r="N28"/>
  <c r="N27"/>
  <c r="N26"/>
  <c r="N25"/>
  <c r="N24"/>
  <c r="N23"/>
  <c r="N22"/>
  <c r="N21"/>
  <c r="N20"/>
  <c r="N19"/>
  <c r="N18"/>
  <c r="N17"/>
  <c r="N16"/>
  <c r="N15"/>
  <c r="N14"/>
  <c r="N13"/>
  <c r="O13" s="1"/>
  <c r="P13" s="1"/>
  <c r="N12"/>
  <c r="N11"/>
  <c r="O11" s="1"/>
  <c r="P11" s="1"/>
  <c r="N10"/>
  <c r="N9"/>
  <c r="AB3" i="6"/>
  <c r="L235" i="16"/>
  <c r="N235" s="1"/>
  <c r="L234"/>
  <c r="N234" s="1"/>
  <c r="L233"/>
  <c r="N233" s="1"/>
  <c r="L232"/>
  <c r="N232" s="1"/>
  <c r="L231"/>
  <c r="N231" s="1"/>
  <c r="L230"/>
  <c r="N230" s="1"/>
  <c r="L229"/>
  <c r="N229" s="1"/>
  <c r="L228"/>
  <c r="N228" s="1"/>
  <c r="L227"/>
  <c r="N227" s="1"/>
  <c r="L226"/>
  <c r="N226" s="1"/>
  <c r="L225"/>
  <c r="N225" s="1"/>
  <c r="L224"/>
  <c r="N224" s="1"/>
  <c r="L223"/>
  <c r="N223" s="1"/>
  <c r="L222"/>
  <c r="N222" s="1"/>
  <c r="L221"/>
  <c r="N221" s="1"/>
  <c r="L220"/>
  <c r="N220" s="1"/>
  <c r="L219"/>
  <c r="N219" s="1"/>
  <c r="L218"/>
  <c r="N218" s="1"/>
  <c r="L217"/>
  <c r="N217" s="1"/>
  <c r="L216"/>
  <c r="N216" s="1"/>
  <c r="L215"/>
  <c r="N215" s="1"/>
  <c r="L214"/>
  <c r="N214" s="1"/>
  <c r="L213"/>
  <c r="N213" s="1"/>
  <c r="L212"/>
  <c r="N212" s="1"/>
  <c r="L211"/>
  <c r="N211" s="1"/>
  <c r="L210"/>
  <c r="N210" s="1"/>
  <c r="L209"/>
  <c r="N209" s="1"/>
  <c r="L208"/>
  <c r="N208" s="1"/>
  <c r="L207"/>
  <c r="N207" s="1"/>
  <c r="L206"/>
  <c r="N206" s="1"/>
  <c r="L205"/>
  <c r="N205" s="1"/>
  <c r="L204"/>
  <c r="N204" s="1"/>
  <c r="L203"/>
  <c r="N203" s="1"/>
  <c r="L202"/>
  <c r="N202" s="1"/>
  <c r="L201"/>
  <c r="N201" s="1"/>
  <c r="L200"/>
  <c r="N200" s="1"/>
  <c r="L199"/>
  <c r="N199" s="1"/>
  <c r="L198"/>
  <c r="N198" s="1"/>
  <c r="L197"/>
  <c r="N197" s="1"/>
  <c r="L196"/>
  <c r="N196" s="1"/>
  <c r="L195"/>
  <c r="N195" s="1"/>
  <c r="L194"/>
  <c r="N194" s="1"/>
  <c r="L193"/>
  <c r="N193" s="1"/>
  <c r="L192"/>
  <c r="N192" s="1"/>
  <c r="L191"/>
  <c r="N191" s="1"/>
  <c r="L190"/>
  <c r="N190" s="1"/>
  <c r="L189"/>
  <c r="N189" s="1"/>
  <c r="L188"/>
  <c r="N188" s="1"/>
  <c r="L187"/>
  <c r="N187" s="1"/>
  <c r="L186"/>
  <c r="N186" s="1"/>
  <c r="L185"/>
  <c r="N185" s="1"/>
  <c r="L184"/>
  <c r="N184" s="1"/>
  <c r="L183"/>
  <c r="N183" s="1"/>
  <c r="L182"/>
  <c r="N182" s="1"/>
  <c r="L181"/>
  <c r="N181" s="1"/>
  <c r="L180"/>
  <c r="N180" s="1"/>
  <c r="L179"/>
  <c r="N179" s="1"/>
  <c r="L178"/>
  <c r="N178" s="1"/>
  <c r="L177"/>
  <c r="N177" s="1"/>
  <c r="L176"/>
  <c r="N176" s="1"/>
  <c r="L175"/>
  <c r="N175" s="1"/>
  <c r="L174"/>
  <c r="N174" s="1"/>
  <c r="L173"/>
  <c r="N173" s="1"/>
  <c r="L172"/>
  <c r="N172" s="1"/>
  <c r="L171"/>
  <c r="N171" s="1"/>
  <c r="L170"/>
  <c r="N170" s="1"/>
  <c r="L169"/>
  <c r="N169" s="1"/>
  <c r="L168"/>
  <c r="N168" s="1"/>
  <c r="L167"/>
  <c r="N167" s="1"/>
  <c r="L166"/>
  <c r="N166" s="1"/>
  <c r="L165"/>
  <c r="N165" s="1"/>
  <c r="L164"/>
  <c r="N164" s="1"/>
  <c r="L163"/>
  <c r="N163" s="1"/>
  <c r="L162"/>
  <c r="N162" s="1"/>
  <c r="L161"/>
  <c r="N161" s="1"/>
  <c r="L160"/>
  <c r="N160" s="1"/>
  <c r="L159"/>
  <c r="N159" s="1"/>
  <c r="L158"/>
  <c r="N158" s="1"/>
  <c r="L157"/>
  <c r="N157" s="1"/>
  <c r="L156"/>
  <c r="N156" s="1"/>
  <c r="L155"/>
  <c r="N155" s="1"/>
  <c r="L154"/>
  <c r="N154" s="1"/>
  <c r="L153"/>
  <c r="N153" s="1"/>
  <c r="L152"/>
  <c r="N152" s="1"/>
  <c r="L151"/>
  <c r="N151" s="1"/>
  <c r="L150"/>
  <c r="N150" s="1"/>
  <c r="L149"/>
  <c r="N149" s="1"/>
  <c r="L148"/>
  <c r="N148" s="1"/>
  <c r="L147"/>
  <c r="N147" s="1"/>
  <c r="L146"/>
  <c r="N146" s="1"/>
  <c r="L145"/>
  <c r="N145" s="1"/>
  <c r="L144"/>
  <c r="N144" s="1"/>
  <c r="L143"/>
  <c r="N143" s="1"/>
  <c r="L142"/>
  <c r="N142" s="1"/>
  <c r="L141"/>
  <c r="N141" s="1"/>
  <c r="L140"/>
  <c r="N140" s="1"/>
  <c r="L139"/>
  <c r="N139" s="1"/>
  <c r="L138"/>
  <c r="N138" s="1"/>
  <c r="L137"/>
  <c r="N137" s="1"/>
  <c r="L136"/>
  <c r="N136" s="1"/>
  <c r="L135"/>
  <c r="N135" s="1"/>
  <c r="L134"/>
  <c r="N134" s="1"/>
  <c r="L133"/>
  <c r="N133" s="1"/>
  <c r="L132"/>
  <c r="N132" s="1"/>
  <c r="L131"/>
  <c r="N131" s="1"/>
  <c r="L130"/>
  <c r="N130" s="1"/>
  <c r="L129"/>
  <c r="N129" s="1"/>
  <c r="L128"/>
  <c r="N128" s="1"/>
  <c r="L127"/>
  <c r="N127" s="1"/>
  <c r="L126"/>
  <c r="N126" s="1"/>
  <c r="L125"/>
  <c r="N125" s="1"/>
  <c r="L124"/>
  <c r="N124" s="1"/>
  <c r="L123"/>
  <c r="N123" s="1"/>
  <c r="L122"/>
  <c r="N122" s="1"/>
  <c r="L121"/>
  <c r="N121" s="1"/>
  <c r="L120"/>
  <c r="N120" s="1"/>
  <c r="L119"/>
  <c r="N119" s="1"/>
  <c r="L118"/>
  <c r="N118" s="1"/>
  <c r="L117"/>
  <c r="N117" s="1"/>
  <c r="L116"/>
  <c r="N116" s="1"/>
  <c r="L115"/>
  <c r="N115" s="1"/>
  <c r="L114"/>
  <c r="N114" s="1"/>
  <c r="L113"/>
  <c r="N113" s="1"/>
  <c r="L112"/>
  <c r="N112" s="1"/>
  <c r="L111"/>
  <c r="N111" s="1"/>
  <c r="L110"/>
  <c r="N110" s="1"/>
  <c r="L109"/>
  <c r="N109" s="1"/>
  <c r="L108"/>
  <c r="N108" s="1"/>
  <c r="L107"/>
  <c r="N107" s="1"/>
  <c r="L106"/>
  <c r="N106" s="1"/>
  <c r="L105"/>
  <c r="N105" s="1"/>
  <c r="L104"/>
  <c r="N104" s="1"/>
  <c r="L103"/>
  <c r="N103" s="1"/>
  <c r="L102"/>
  <c r="N102" s="1"/>
  <c r="O102" s="1"/>
  <c r="AA102" s="1"/>
  <c r="L101"/>
  <c r="N101" s="1"/>
  <c r="L100"/>
  <c r="N100" s="1"/>
  <c r="L99"/>
  <c r="N99" s="1"/>
  <c r="L98"/>
  <c r="N98" s="1"/>
  <c r="L97"/>
  <c r="N97" s="1"/>
  <c r="L96"/>
  <c r="N96" s="1"/>
  <c r="L95"/>
  <c r="N95" s="1"/>
  <c r="L94"/>
  <c r="N94" s="1"/>
  <c r="L93"/>
  <c r="N93" s="1"/>
  <c r="L92"/>
  <c r="N92" s="1"/>
  <c r="L91"/>
  <c r="N91" s="1"/>
  <c r="L90"/>
  <c r="N90" s="1"/>
  <c r="L89"/>
  <c r="N89" s="1"/>
  <c r="L88"/>
  <c r="N88" s="1"/>
  <c r="L87"/>
  <c r="N87" s="1"/>
  <c r="L86"/>
  <c r="N86" s="1"/>
  <c r="L85"/>
  <c r="N85" s="1"/>
  <c r="L84"/>
  <c r="N84" s="1"/>
  <c r="L83"/>
  <c r="N83" s="1"/>
  <c r="L82"/>
  <c r="N82" s="1"/>
  <c r="L81"/>
  <c r="N81" s="1"/>
  <c r="L80"/>
  <c r="N80" s="1"/>
  <c r="L79"/>
  <c r="N79" s="1"/>
  <c r="L78"/>
  <c r="N78" s="1"/>
  <c r="L77"/>
  <c r="N77" s="1"/>
  <c r="L76"/>
  <c r="N76" s="1"/>
  <c r="L75"/>
  <c r="N75" s="1"/>
  <c r="L74"/>
  <c r="N74" s="1"/>
  <c r="L73"/>
  <c r="N73" s="1"/>
  <c r="L72"/>
  <c r="N72" s="1"/>
  <c r="L71"/>
  <c r="N71" s="1"/>
  <c r="L70"/>
  <c r="N70" s="1"/>
  <c r="L69"/>
  <c r="N69" s="1"/>
  <c r="L68"/>
  <c r="N68" s="1"/>
  <c r="L67"/>
  <c r="N67" s="1"/>
  <c r="L66"/>
  <c r="N66" s="1"/>
  <c r="L65"/>
  <c r="N65" s="1"/>
  <c r="L64"/>
  <c r="N64" s="1"/>
  <c r="L63"/>
  <c r="N63" s="1"/>
  <c r="L62"/>
  <c r="N62" s="1"/>
  <c r="L61"/>
  <c r="N61" s="1"/>
  <c r="L60"/>
  <c r="N60" s="1"/>
  <c r="L59"/>
  <c r="N59" s="1"/>
  <c r="L58"/>
  <c r="N58" s="1"/>
  <c r="L57"/>
  <c r="N57" s="1"/>
  <c r="L56"/>
  <c r="N56" s="1"/>
  <c r="L55"/>
  <c r="N55" s="1"/>
  <c r="L54"/>
  <c r="N54" s="1"/>
  <c r="L53"/>
  <c r="N53" s="1"/>
  <c r="L52"/>
  <c r="N52" s="1"/>
  <c r="L51"/>
  <c r="N51" s="1"/>
  <c r="L50"/>
  <c r="N50" s="1"/>
  <c r="L49"/>
  <c r="N49" s="1"/>
  <c r="L48"/>
  <c r="N48" s="1"/>
  <c r="L47"/>
  <c r="N47" s="1"/>
  <c r="L46"/>
  <c r="N46" s="1"/>
  <c r="L45"/>
  <c r="N45" s="1"/>
  <c r="L44"/>
  <c r="N44" s="1"/>
  <c r="L43"/>
  <c r="N43" s="1"/>
  <c r="L42"/>
  <c r="N42" s="1"/>
  <c r="L41"/>
  <c r="N41" s="1"/>
  <c r="L40"/>
  <c r="N40" s="1"/>
  <c r="L39"/>
  <c r="N39" s="1"/>
  <c r="L38"/>
  <c r="N38" s="1"/>
  <c r="L37"/>
  <c r="N37" s="1"/>
  <c r="L36"/>
  <c r="N36" s="1"/>
  <c r="L35"/>
  <c r="N35" s="1"/>
  <c r="L34"/>
  <c r="N34" s="1"/>
  <c r="L33"/>
  <c r="N33" s="1"/>
  <c r="L32"/>
  <c r="N32" s="1"/>
  <c r="L31"/>
  <c r="N31" s="1"/>
  <c r="L30"/>
  <c r="N30" s="1"/>
  <c r="L29"/>
  <c r="N29" s="1"/>
  <c r="L28"/>
  <c r="N28" s="1"/>
  <c r="L27"/>
  <c r="N27" s="1"/>
  <c r="L26"/>
  <c r="N26" s="1"/>
  <c r="L25"/>
  <c r="N25" s="1"/>
  <c r="L24"/>
  <c r="N24" s="1"/>
  <c r="L23"/>
  <c r="N23" s="1"/>
  <c r="L22"/>
  <c r="N22" s="1"/>
  <c r="L21"/>
  <c r="N21" s="1"/>
  <c r="L20"/>
  <c r="N20" s="1"/>
  <c r="O20" s="1"/>
  <c r="AL4" i="6"/>
  <c r="AL5"/>
  <c r="AL6"/>
  <c r="AL7"/>
  <c r="AL8"/>
  <c r="AL9"/>
  <c r="AL10"/>
  <c r="AL11"/>
  <c r="AL12"/>
  <c r="AL13"/>
  <c r="AL14"/>
  <c r="AL15"/>
  <c r="AL16"/>
  <c r="AL17"/>
  <c r="AL18"/>
  <c r="AL19"/>
  <c r="AL20"/>
  <c r="AL21"/>
  <c r="AL22"/>
  <c r="AL23"/>
  <c r="AL24"/>
  <c r="AL25"/>
  <c r="AL26"/>
  <c r="AL27"/>
  <c r="AL28"/>
  <c r="AL29"/>
  <c r="AL30"/>
  <c r="AL31"/>
  <c r="AL32"/>
  <c r="AL33"/>
  <c r="AL34"/>
  <c r="AL35"/>
  <c r="AL36"/>
  <c r="AL37"/>
  <c r="AL38"/>
  <c r="AL39"/>
  <c r="AL40"/>
  <c r="AL41"/>
  <c r="AL42"/>
  <c r="AL43"/>
  <c r="AL44"/>
  <c r="AL45"/>
  <c r="AL46"/>
  <c r="AL47"/>
  <c r="AL48"/>
  <c r="AL49"/>
  <c r="AL50"/>
  <c r="AL51"/>
  <c r="AL52"/>
  <c r="AL53"/>
  <c r="AL54"/>
  <c r="AL55"/>
  <c r="AL56"/>
  <c r="AL57"/>
  <c r="AL58"/>
  <c r="AL59"/>
  <c r="AL60"/>
  <c r="AL61"/>
  <c r="AL62"/>
  <c r="AL63"/>
  <c r="AL64"/>
  <c r="AL65"/>
  <c r="AL66"/>
  <c r="AL67"/>
  <c r="AL68"/>
  <c r="AL69"/>
  <c r="AL70"/>
  <c r="AL71"/>
  <c r="AL72"/>
  <c r="AL73"/>
  <c r="AL74"/>
  <c r="AL75"/>
  <c r="AL76"/>
  <c r="AL77"/>
  <c r="AL78"/>
  <c r="AL79"/>
  <c r="AL80"/>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135"/>
  <c r="AL136"/>
  <c r="AL137"/>
  <c r="AL138"/>
  <c r="AL139"/>
  <c r="AL140"/>
  <c r="AL141"/>
  <c r="AL142"/>
  <c r="AL143"/>
  <c r="AL144"/>
  <c r="AL145"/>
  <c r="AL146"/>
  <c r="AL147"/>
  <c r="AL148"/>
  <c r="AL149"/>
  <c r="AL150"/>
  <c r="AL151"/>
  <c r="AL152"/>
  <c r="AL153"/>
  <c r="AL154"/>
  <c r="AL155"/>
  <c r="AL156"/>
  <c r="AL157"/>
  <c r="AL158"/>
  <c r="AL159"/>
  <c r="AL160"/>
  <c r="AL161"/>
  <c r="AL162"/>
  <c r="AL163"/>
  <c r="AL164"/>
  <c r="AL165"/>
  <c r="AL166"/>
  <c r="AL167"/>
  <c r="AL168"/>
  <c r="AL169"/>
  <c r="AL170"/>
  <c r="AL171"/>
  <c r="AL172"/>
  <c r="AL173"/>
  <c r="AL174"/>
  <c r="AL175"/>
  <c r="AL176"/>
  <c r="AL177"/>
  <c r="AL178"/>
  <c r="AL179"/>
  <c r="AL180"/>
  <c r="AL181"/>
  <c r="AL182"/>
  <c r="AL183"/>
  <c r="AL184"/>
  <c r="AL185"/>
  <c r="AL186"/>
  <c r="AL187"/>
  <c r="AL188"/>
  <c r="AL189"/>
  <c r="AL190"/>
  <c r="AL191"/>
  <c r="AL192"/>
  <c r="AL193"/>
  <c r="AL194"/>
  <c r="AL195"/>
  <c r="AL196"/>
  <c r="AL197"/>
  <c r="AL198"/>
  <c r="AL199"/>
  <c r="AL200"/>
  <c r="AL201"/>
  <c r="AL202"/>
  <c r="AL203"/>
  <c r="AL204"/>
  <c r="AL205"/>
  <c r="AL206"/>
  <c r="AL207"/>
  <c r="AL208"/>
  <c r="AL209"/>
  <c r="AL210"/>
  <c r="AL211"/>
  <c r="AL212"/>
  <c r="AL213"/>
  <c r="AL214"/>
  <c r="AL215"/>
  <c r="AL216"/>
  <c r="AL217"/>
  <c r="AL218"/>
  <c r="AL3"/>
  <c r="AK4"/>
  <c r="AK5"/>
  <c r="AK6"/>
  <c r="AK7"/>
  <c r="AK8"/>
  <c r="AK9"/>
  <c r="AK10"/>
  <c r="AK11"/>
  <c r="AK12"/>
  <c r="AK13"/>
  <c r="AK14"/>
  <c r="AK15"/>
  <c r="AK16"/>
  <c r="AK17"/>
  <c r="AK18"/>
  <c r="AK19"/>
  <c r="AK20"/>
  <c r="AK21"/>
  <c r="AK22"/>
  <c r="AK23"/>
  <c r="AK24"/>
  <c r="AK25"/>
  <c r="AK26"/>
  <c r="AK27"/>
  <c r="AK28"/>
  <c r="AK29"/>
  <c r="AK30"/>
  <c r="AK31"/>
  <c r="AK32"/>
  <c r="AK33"/>
  <c r="AK34"/>
  <c r="AK35"/>
  <c r="AK36"/>
  <c r="AK37"/>
  <c r="AK38"/>
  <c r="AK39"/>
  <c r="AK40"/>
  <c r="AK41"/>
  <c r="AK42"/>
  <c r="AK43"/>
  <c r="AK44"/>
  <c r="AK45"/>
  <c r="AK46"/>
  <c r="AK47"/>
  <c r="AK48"/>
  <c r="AK49"/>
  <c r="AK50"/>
  <c r="AK51"/>
  <c r="AK52"/>
  <c r="AK53"/>
  <c r="AK54"/>
  <c r="AK55"/>
  <c r="AK56"/>
  <c r="AK57"/>
  <c r="AK58"/>
  <c r="AK59"/>
  <c r="AK60"/>
  <c r="AK61"/>
  <c r="AK62"/>
  <c r="AK63"/>
  <c r="AK64"/>
  <c r="AK65"/>
  <c r="AK66"/>
  <c r="AK67"/>
  <c r="AK68"/>
  <c r="AK69"/>
  <c r="AK70"/>
  <c r="AK71"/>
  <c r="AK72"/>
  <c r="AK73"/>
  <c r="AK74"/>
  <c r="AK75"/>
  <c r="AK76"/>
  <c r="AK77"/>
  <c r="AK78"/>
  <c r="AK79"/>
  <c r="AK80"/>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135"/>
  <c r="AK136"/>
  <c r="AK137"/>
  <c r="AK138"/>
  <c r="AK139"/>
  <c r="AK140"/>
  <c r="AK141"/>
  <c r="AK142"/>
  <c r="AK143"/>
  <c r="AK144"/>
  <c r="AK145"/>
  <c r="AK146"/>
  <c r="AK147"/>
  <c r="AK148"/>
  <c r="AK149"/>
  <c r="AK150"/>
  <c r="AK151"/>
  <c r="AK152"/>
  <c r="AK153"/>
  <c r="AK154"/>
  <c r="AK155"/>
  <c r="AK156"/>
  <c r="AK157"/>
  <c r="AK158"/>
  <c r="AK159"/>
  <c r="AK160"/>
  <c r="AK161"/>
  <c r="AK162"/>
  <c r="AK163"/>
  <c r="AK164"/>
  <c r="AK165"/>
  <c r="AK166"/>
  <c r="AK167"/>
  <c r="AK168"/>
  <c r="AK169"/>
  <c r="AK170"/>
  <c r="AK171"/>
  <c r="AK172"/>
  <c r="AK173"/>
  <c r="AK174"/>
  <c r="AK175"/>
  <c r="AK176"/>
  <c r="AK177"/>
  <c r="AK178"/>
  <c r="AK179"/>
  <c r="AK180"/>
  <c r="AK181"/>
  <c r="AK182"/>
  <c r="AK183"/>
  <c r="AK184"/>
  <c r="AK185"/>
  <c r="AK186"/>
  <c r="AK187"/>
  <c r="AK188"/>
  <c r="AK189"/>
  <c r="AK190"/>
  <c r="AK191"/>
  <c r="AK192"/>
  <c r="AK193"/>
  <c r="AK194"/>
  <c r="AK195"/>
  <c r="AK196"/>
  <c r="AK197"/>
  <c r="AK198"/>
  <c r="AK199"/>
  <c r="AK200"/>
  <c r="AK201"/>
  <c r="AK202"/>
  <c r="AK203"/>
  <c r="AK204"/>
  <c r="AK205"/>
  <c r="AK206"/>
  <c r="AK207"/>
  <c r="AK208"/>
  <c r="AK209"/>
  <c r="AK210"/>
  <c r="AK211"/>
  <c r="AK212"/>
  <c r="AK213"/>
  <c r="AK214"/>
  <c r="AK215"/>
  <c r="AK216"/>
  <c r="AK217"/>
  <c r="AK218"/>
  <c r="AK3"/>
  <c r="AJ4"/>
  <c r="AJ5"/>
  <c r="AJ6"/>
  <c r="AJ7"/>
  <c r="AJ8"/>
  <c r="AJ9"/>
  <c r="AJ10"/>
  <c r="AJ11"/>
  <c r="AJ12"/>
  <c r="AJ13"/>
  <c r="AJ14"/>
  <c r="AJ15"/>
  <c r="AJ16"/>
  <c r="AJ17"/>
  <c r="AJ18"/>
  <c r="AJ19"/>
  <c r="AJ20"/>
  <c r="AJ21"/>
  <c r="AJ22"/>
  <c r="AJ23"/>
  <c r="AJ24"/>
  <c r="AJ25"/>
  <c r="AJ26"/>
  <c r="AJ27"/>
  <c r="AJ28"/>
  <c r="AJ29"/>
  <c r="AJ30"/>
  <c r="AJ31"/>
  <c r="AJ32"/>
  <c r="AJ33"/>
  <c r="AJ34"/>
  <c r="AJ35"/>
  <c r="AJ36"/>
  <c r="AJ37"/>
  <c r="AJ38"/>
  <c r="AJ39"/>
  <c r="AJ40"/>
  <c r="AJ41"/>
  <c r="AJ42"/>
  <c r="AJ43"/>
  <c r="AJ44"/>
  <c r="AJ45"/>
  <c r="AJ46"/>
  <c r="AJ47"/>
  <c r="AJ48"/>
  <c r="AJ49"/>
  <c r="AJ50"/>
  <c r="AJ51"/>
  <c r="AJ52"/>
  <c r="AJ53"/>
  <c r="AJ54"/>
  <c r="AJ55"/>
  <c r="AJ56"/>
  <c r="AJ57"/>
  <c r="AJ58"/>
  <c r="AJ59"/>
  <c r="AJ60"/>
  <c r="AJ61"/>
  <c r="AJ62"/>
  <c r="AJ63"/>
  <c r="AJ64"/>
  <c r="AJ65"/>
  <c r="AJ66"/>
  <c r="AJ67"/>
  <c r="AJ68"/>
  <c r="AJ69"/>
  <c r="AJ70"/>
  <c r="AJ71"/>
  <c r="AJ72"/>
  <c r="AJ73"/>
  <c r="AJ74"/>
  <c r="AJ75"/>
  <c r="AJ76"/>
  <c r="AJ77"/>
  <c r="AJ78"/>
  <c r="AJ79"/>
  <c r="AJ80"/>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135"/>
  <c r="AJ136"/>
  <c r="AJ137"/>
  <c r="AJ138"/>
  <c r="AJ139"/>
  <c r="AJ140"/>
  <c r="AJ141"/>
  <c r="AJ142"/>
  <c r="AJ143"/>
  <c r="AJ144"/>
  <c r="AJ145"/>
  <c r="AJ146"/>
  <c r="AJ147"/>
  <c r="AJ148"/>
  <c r="AJ149"/>
  <c r="AJ150"/>
  <c r="AJ151"/>
  <c r="AJ152"/>
  <c r="AJ153"/>
  <c r="AJ154"/>
  <c r="AJ155"/>
  <c r="AJ156"/>
  <c r="AJ157"/>
  <c r="AJ158"/>
  <c r="AJ159"/>
  <c r="AJ160"/>
  <c r="AJ161"/>
  <c r="AJ162"/>
  <c r="AJ163"/>
  <c r="AJ164"/>
  <c r="AJ165"/>
  <c r="AJ166"/>
  <c r="AJ167"/>
  <c r="AJ168"/>
  <c r="AJ169"/>
  <c r="AJ170"/>
  <c r="AJ171"/>
  <c r="AJ172"/>
  <c r="AJ173"/>
  <c r="AJ174"/>
  <c r="AJ175"/>
  <c r="AJ176"/>
  <c r="AJ177"/>
  <c r="AJ178"/>
  <c r="AJ179"/>
  <c r="AJ180"/>
  <c r="AJ181"/>
  <c r="AJ182"/>
  <c r="AJ183"/>
  <c r="AJ184"/>
  <c r="AJ185"/>
  <c r="AJ186"/>
  <c r="AJ187"/>
  <c r="AJ188"/>
  <c r="AJ189"/>
  <c r="AJ190"/>
  <c r="AJ191"/>
  <c r="AJ192"/>
  <c r="AJ193"/>
  <c r="AJ194"/>
  <c r="AJ195"/>
  <c r="AJ196"/>
  <c r="AJ197"/>
  <c r="AJ198"/>
  <c r="AJ199"/>
  <c r="AJ200"/>
  <c r="AJ201"/>
  <c r="AJ202"/>
  <c r="AJ203"/>
  <c r="AJ204"/>
  <c r="AJ205"/>
  <c r="AJ206"/>
  <c r="AJ207"/>
  <c r="AJ208"/>
  <c r="AJ209"/>
  <c r="AJ210"/>
  <c r="AJ211"/>
  <c r="AJ212"/>
  <c r="AJ213"/>
  <c r="AJ214"/>
  <c r="AJ215"/>
  <c r="AJ216"/>
  <c r="AJ217"/>
  <c r="AJ218"/>
  <c r="AJ3"/>
  <c r="BI4"/>
  <c r="BI5"/>
  <c r="BI6"/>
  <c r="BI7"/>
  <c r="BI8"/>
  <c r="BI9"/>
  <c r="BI10"/>
  <c r="BI11"/>
  <c r="BI12"/>
  <c r="BI13"/>
  <c r="BI14"/>
  <c r="BI15"/>
  <c r="BI16"/>
  <c r="BI17"/>
  <c r="BI18"/>
  <c r="BI19"/>
  <c r="BI20"/>
  <c r="BI21"/>
  <c r="BI22"/>
  <c r="BI23"/>
  <c r="BI24"/>
  <c r="BI25"/>
  <c r="BI26"/>
  <c r="BI27"/>
  <c r="BI28"/>
  <c r="BI29"/>
  <c r="BI30"/>
  <c r="BI31"/>
  <c r="BI32"/>
  <c r="BI33"/>
  <c r="BI34"/>
  <c r="BI35"/>
  <c r="BI36"/>
  <c r="BI37"/>
  <c r="BI38"/>
  <c r="BI39"/>
  <c r="BI40"/>
  <c r="BI41"/>
  <c r="BI42"/>
  <c r="BI43"/>
  <c r="BI44"/>
  <c r="BI45"/>
  <c r="BI46"/>
  <c r="BI47"/>
  <c r="BI48"/>
  <c r="BI49"/>
  <c r="BI50"/>
  <c r="BI51"/>
  <c r="BI52"/>
  <c r="BI53"/>
  <c r="BI54"/>
  <c r="BI55"/>
  <c r="BI56"/>
  <c r="BI57"/>
  <c r="BI58"/>
  <c r="BI59"/>
  <c r="BI60"/>
  <c r="BI61"/>
  <c r="BI62"/>
  <c r="BI63"/>
  <c r="BI64"/>
  <c r="BI65"/>
  <c r="BI66"/>
  <c r="BI67"/>
  <c r="BI68"/>
  <c r="BI69"/>
  <c r="BI70"/>
  <c r="BI71"/>
  <c r="BI72"/>
  <c r="BI73"/>
  <c r="BI74"/>
  <c r="BI75"/>
  <c r="BI76"/>
  <c r="BI77"/>
  <c r="BI78"/>
  <c r="BI79"/>
  <c r="BI80"/>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6"/>
  <c r="BI117"/>
  <c r="BI118"/>
  <c r="BI119"/>
  <c r="BI120"/>
  <c r="BI121"/>
  <c r="BI122"/>
  <c r="BI123"/>
  <c r="BI124"/>
  <c r="BI125"/>
  <c r="BI126"/>
  <c r="BI127"/>
  <c r="BI128"/>
  <c r="BI129"/>
  <c r="BI130"/>
  <c r="BI131"/>
  <c r="BI132"/>
  <c r="BI133"/>
  <c r="BI134"/>
  <c r="BI135"/>
  <c r="BI136"/>
  <c r="BI137"/>
  <c r="BI139"/>
  <c r="BI140"/>
  <c r="BI141"/>
  <c r="BI142"/>
  <c r="BI143"/>
  <c r="BI144"/>
  <c r="BI145"/>
  <c r="BI146"/>
  <c r="BI147"/>
  <c r="BI148"/>
  <c r="BI149"/>
  <c r="BI150"/>
  <c r="BI151"/>
  <c r="BI152"/>
  <c r="BI153"/>
  <c r="BI154"/>
  <c r="BI155"/>
  <c r="BI156"/>
  <c r="BI157"/>
  <c r="BI158"/>
  <c r="BI159"/>
  <c r="BI160"/>
  <c r="BI162"/>
  <c r="BI163"/>
  <c r="BI164"/>
  <c r="BI165"/>
  <c r="BI166"/>
  <c r="BI167"/>
  <c r="BI168"/>
  <c r="BI170"/>
  <c r="BI171"/>
  <c r="BI172"/>
  <c r="BI173"/>
  <c r="BI174"/>
  <c r="BI175"/>
  <c r="BI176"/>
  <c r="BI177"/>
  <c r="BI178"/>
  <c r="BI179"/>
  <c r="BI180"/>
  <c r="BI186"/>
  <c r="BI187"/>
  <c r="BI188"/>
  <c r="BI189"/>
  <c r="BI190"/>
  <c r="BI191"/>
  <c r="BI196"/>
  <c r="BI197"/>
  <c r="BI198"/>
  <c r="BI199"/>
  <c r="BI200"/>
  <c r="BI201"/>
  <c r="BI202"/>
  <c r="BI203"/>
  <c r="BI204"/>
  <c r="BI205"/>
  <c r="BI206"/>
  <c r="BI207"/>
  <c r="BI208"/>
  <c r="BI210"/>
  <c r="BI211"/>
  <c r="BI212"/>
  <c r="BI213"/>
  <c r="BI214"/>
  <c r="BI215"/>
  <c r="BI216"/>
  <c r="BI217"/>
  <c r="BI218"/>
  <c r="BI3"/>
  <c r="AM40"/>
  <c r="AN40" s="1"/>
  <c r="AO40" s="1"/>
  <c r="AP40" s="1"/>
  <c r="X218"/>
  <c r="X217"/>
  <c r="X216"/>
  <c r="X215"/>
  <c r="X214"/>
  <c r="X213"/>
  <c r="X212"/>
  <c r="X211"/>
  <c r="X210"/>
  <c r="X209"/>
  <c r="X208"/>
  <c r="X207"/>
  <c r="X206"/>
  <c r="X205"/>
  <c r="X204"/>
  <c r="X203"/>
  <c r="X202"/>
  <c r="X201"/>
  <c r="X200"/>
  <c r="X199"/>
  <c r="X198"/>
  <c r="X197"/>
  <c r="X196"/>
  <c r="X195"/>
  <c r="X194"/>
  <c r="X193"/>
  <c r="X192"/>
  <c r="X191"/>
  <c r="X190"/>
  <c r="X189"/>
  <c r="X188"/>
  <c r="X187"/>
  <c r="X186"/>
  <c r="X185"/>
  <c r="X184"/>
  <c r="X183"/>
  <c r="X182"/>
  <c r="X181"/>
  <c r="X180"/>
  <c r="X179"/>
  <c r="X178"/>
  <c r="X177"/>
  <c r="X176"/>
  <c r="X175"/>
  <c r="X174"/>
  <c r="X173"/>
  <c r="X172"/>
  <c r="X171"/>
  <c r="X170"/>
  <c r="X169"/>
  <c r="X168"/>
  <c r="X167"/>
  <c r="X166"/>
  <c r="X165"/>
  <c r="X164"/>
  <c r="X163"/>
  <c r="X162"/>
  <c r="X161"/>
  <c r="X160"/>
  <c r="X159"/>
  <c r="X158"/>
  <c r="X157"/>
  <c r="X156"/>
  <c r="X155"/>
  <c r="X154"/>
  <c r="X153"/>
  <c r="X152"/>
  <c r="X151"/>
  <c r="X150"/>
  <c r="X149"/>
  <c r="X148"/>
  <c r="X147"/>
  <c r="X146"/>
  <c r="X145"/>
  <c r="X144"/>
  <c r="X143"/>
  <c r="X142"/>
  <c r="X141"/>
  <c r="X140"/>
  <c r="X139"/>
  <c r="X138"/>
  <c r="X137"/>
  <c r="X136"/>
  <c r="X135"/>
  <c r="X134"/>
  <c r="X133"/>
  <c r="X132"/>
  <c r="X131"/>
  <c r="X130"/>
  <c r="X129"/>
  <c r="X128"/>
  <c r="X127"/>
  <c r="X126"/>
  <c r="X125"/>
  <c r="X124"/>
  <c r="X123"/>
  <c r="X122"/>
  <c r="X121"/>
  <c r="X120"/>
  <c r="X119"/>
  <c r="X118"/>
  <c r="X117"/>
  <c r="X116"/>
  <c r="X115"/>
  <c r="X114"/>
  <c r="X113"/>
  <c r="X112"/>
  <c r="X111"/>
  <c r="X110"/>
  <c r="X109"/>
  <c r="X108"/>
  <c r="X107"/>
  <c r="X106"/>
  <c r="X105"/>
  <c r="X104"/>
  <c r="X103"/>
  <c r="X102"/>
  <c r="X101"/>
  <c r="X100"/>
  <c r="X99"/>
  <c r="X98"/>
  <c r="X97"/>
  <c r="X96"/>
  <c r="X95"/>
  <c r="X94"/>
  <c r="X93"/>
  <c r="X92"/>
  <c r="X91"/>
  <c r="X90"/>
  <c r="X89"/>
  <c r="X88"/>
  <c r="X87"/>
  <c r="X86"/>
  <c r="X85"/>
  <c r="X84"/>
  <c r="X83"/>
  <c r="X82"/>
  <c r="X81"/>
  <c r="X80"/>
  <c r="X79"/>
  <c r="X78"/>
  <c r="X77"/>
  <c r="X76"/>
  <c r="X75"/>
  <c r="X74"/>
  <c r="X73"/>
  <c r="X72"/>
  <c r="X71"/>
  <c r="X70"/>
  <c r="X69"/>
  <c r="X68"/>
  <c r="X67"/>
  <c r="X66"/>
  <c r="X65"/>
  <c r="X64"/>
  <c r="X63"/>
  <c r="X62"/>
  <c r="X61"/>
  <c r="X60"/>
  <c r="X59"/>
  <c r="X58"/>
  <c r="X57"/>
  <c r="X56"/>
  <c r="X55"/>
  <c r="X54"/>
  <c r="X53"/>
  <c r="X52"/>
  <c r="X51"/>
  <c r="X50"/>
  <c r="X49"/>
  <c r="X48"/>
  <c r="X47"/>
  <c r="X46"/>
  <c r="X45"/>
  <c r="X44"/>
  <c r="X43"/>
  <c r="X42"/>
  <c r="X41"/>
  <c r="X40"/>
  <c r="X39"/>
  <c r="X38"/>
  <c r="X37"/>
  <c r="X36"/>
  <c r="X35"/>
  <c r="X34"/>
  <c r="X33"/>
  <c r="X32"/>
  <c r="X31"/>
  <c r="X30"/>
  <c r="X29"/>
  <c r="X28"/>
  <c r="X27"/>
  <c r="X26"/>
  <c r="X25"/>
  <c r="X24"/>
  <c r="X23"/>
  <c r="X22"/>
  <c r="X21"/>
  <c r="X20"/>
  <c r="X19"/>
  <c r="X18"/>
  <c r="X17"/>
  <c r="X16"/>
  <c r="X15"/>
  <c r="X14"/>
  <c r="X13"/>
  <c r="X12"/>
  <c r="X11"/>
  <c r="X10"/>
  <c r="X9"/>
  <c r="X8"/>
  <c r="X7"/>
  <c r="X6"/>
  <c r="X5"/>
  <c r="X4"/>
  <c r="X3"/>
  <c r="BD4"/>
  <c r="BD5"/>
  <c r="BD6"/>
  <c r="BD7"/>
  <c r="BD8"/>
  <c r="BD9"/>
  <c r="BD10"/>
  <c r="BD11"/>
  <c r="BD12"/>
  <c r="BD13"/>
  <c r="BD14"/>
  <c r="BD15"/>
  <c r="BD16"/>
  <c r="BD17"/>
  <c r="BD18"/>
  <c r="BD19"/>
  <c r="BD20"/>
  <c r="BD21"/>
  <c r="BD22"/>
  <c r="BD23"/>
  <c r="BD24"/>
  <c r="BD25"/>
  <c r="BD26"/>
  <c r="BD27"/>
  <c r="BD28"/>
  <c r="BD29"/>
  <c r="BD30"/>
  <c r="BD31"/>
  <c r="BD32"/>
  <c r="BD33"/>
  <c r="BD34"/>
  <c r="BD35"/>
  <c r="BD36"/>
  <c r="BD37"/>
  <c r="BD38"/>
  <c r="BD39"/>
  <c r="BD41"/>
  <c r="BD42"/>
  <c r="BD43"/>
  <c r="BD44"/>
  <c r="BD45"/>
  <c r="BD46"/>
  <c r="BD47"/>
  <c r="BD48"/>
  <c r="BD49"/>
  <c r="BD50"/>
  <c r="BD51"/>
  <c r="BD52"/>
  <c r="BD53"/>
  <c r="BD54"/>
  <c r="BD55"/>
  <c r="BD56"/>
  <c r="BD57"/>
  <c r="BD58"/>
  <c r="BD59"/>
  <c r="BD60"/>
  <c r="BD61"/>
  <c r="BD62"/>
  <c r="BD63"/>
  <c r="BD64"/>
  <c r="BD65"/>
  <c r="BD66"/>
  <c r="BD67"/>
  <c r="BD68"/>
  <c r="BD69"/>
  <c r="BD70"/>
  <c r="BD71"/>
  <c r="BD72"/>
  <c r="BD73"/>
  <c r="BD74"/>
  <c r="BD75"/>
  <c r="BD76"/>
  <c r="BD77"/>
  <c r="BD78"/>
  <c r="BD79"/>
  <c r="BD80"/>
  <c r="BD81"/>
  <c r="BD82"/>
  <c r="BD83"/>
  <c r="BD84"/>
  <c r="BD85"/>
  <c r="BD86"/>
  <c r="BD87"/>
  <c r="BD88"/>
  <c r="BD89"/>
  <c r="BD90"/>
  <c r="BD91"/>
  <c r="BD92"/>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135"/>
  <c r="BD136"/>
  <c r="BD137"/>
  <c r="BD138"/>
  <c r="BD139"/>
  <c r="BD140"/>
  <c r="BD141"/>
  <c r="BD142"/>
  <c r="BD143"/>
  <c r="BD144"/>
  <c r="BD145"/>
  <c r="BD146"/>
  <c r="BD147"/>
  <c r="BD148"/>
  <c r="BD149"/>
  <c r="BD150"/>
  <c r="BD151"/>
  <c r="BD152"/>
  <c r="BD153"/>
  <c r="BD154"/>
  <c r="BD155"/>
  <c r="BD156"/>
  <c r="BD157"/>
  <c r="BD158"/>
  <c r="BD159"/>
  <c r="BD160"/>
  <c r="BD162"/>
  <c r="BD163"/>
  <c r="BD164"/>
  <c r="BD165"/>
  <c r="BD166"/>
  <c r="BD167"/>
  <c r="BD168"/>
  <c r="BD169"/>
  <c r="BD170"/>
  <c r="BD171"/>
  <c r="BD172"/>
  <c r="BD173"/>
  <c r="BD174"/>
  <c r="BD175"/>
  <c r="BD176"/>
  <c r="BD177"/>
  <c r="BD178"/>
  <c r="BD179"/>
  <c r="BD180"/>
  <c r="BD183"/>
  <c r="BD185"/>
  <c r="BD186"/>
  <c r="BD187"/>
  <c r="BD188"/>
  <c r="BD189"/>
  <c r="BD190"/>
  <c r="BD191"/>
  <c r="BD192"/>
  <c r="BD193"/>
  <c r="BD194"/>
  <c r="BD195"/>
  <c r="BD196"/>
  <c r="BD197"/>
  <c r="BD198"/>
  <c r="BD199"/>
  <c r="BD200"/>
  <c r="BD201"/>
  <c r="BD202"/>
  <c r="BD203"/>
  <c r="BD204"/>
  <c r="BD205"/>
  <c r="BD206"/>
  <c r="BD207"/>
  <c r="BD208"/>
  <c r="BD209"/>
  <c r="BD210"/>
  <c r="BD211"/>
  <c r="BD212"/>
  <c r="BD213"/>
  <c r="BD214"/>
  <c r="BD215"/>
  <c r="BD216"/>
  <c r="BD217"/>
  <c r="BD218"/>
  <c r="BD3"/>
  <c r="U4" i="8"/>
  <c r="U5"/>
  <c r="U6"/>
  <c r="U7"/>
  <c r="U8"/>
  <c r="U9"/>
  <c r="U10"/>
  <c r="U11"/>
  <c r="U12"/>
  <c r="U13"/>
  <c r="U14"/>
  <c r="U15"/>
  <c r="U16"/>
  <c r="U17"/>
  <c r="U18"/>
  <c r="U19"/>
  <c r="U20"/>
  <c r="U21"/>
  <c r="U22"/>
  <c r="U23"/>
  <c r="U24"/>
  <c r="U25"/>
  <c r="U26"/>
  <c r="U27"/>
  <c r="U28"/>
  <c r="U29"/>
  <c r="U30"/>
  <c r="U31"/>
  <c r="U32"/>
  <c r="U33"/>
  <c r="U34"/>
  <c r="U35"/>
  <c r="U36"/>
  <c r="U37"/>
  <c r="U38"/>
  <c r="U39"/>
  <c r="U40"/>
  <c r="U41"/>
  <c r="U42"/>
  <c r="U43"/>
  <c r="U44"/>
  <c r="U45"/>
  <c r="U46"/>
  <c r="U47"/>
  <c r="U48"/>
  <c r="U49"/>
  <c r="U50"/>
  <c r="U51"/>
  <c r="U52"/>
  <c r="U53"/>
  <c r="U54"/>
  <c r="U55"/>
  <c r="U56"/>
  <c r="U57"/>
  <c r="U58"/>
  <c r="U59"/>
  <c r="U60"/>
  <c r="U61"/>
  <c r="U62"/>
  <c r="U63"/>
  <c r="U64"/>
  <c r="U65"/>
  <c r="U66"/>
  <c r="U67"/>
  <c r="U68"/>
  <c r="U69"/>
  <c r="U70"/>
  <c r="U71"/>
  <c r="U72"/>
  <c r="U73"/>
  <c r="U74"/>
  <c r="U75"/>
  <c r="U76"/>
  <c r="U77"/>
  <c r="U78"/>
  <c r="U79"/>
  <c r="U80"/>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135"/>
  <c r="U136"/>
  <c r="U137"/>
  <c r="U138"/>
  <c r="U139"/>
  <c r="U140"/>
  <c r="U141"/>
  <c r="U142"/>
  <c r="U143"/>
  <c r="U144"/>
  <c r="U145"/>
  <c r="U146"/>
  <c r="U147"/>
  <c r="U148"/>
  <c r="U149"/>
  <c r="U150"/>
  <c r="U151"/>
  <c r="U152"/>
  <c r="U153"/>
  <c r="U154"/>
  <c r="U155"/>
  <c r="U156"/>
  <c r="U157"/>
  <c r="U158"/>
  <c r="U159"/>
  <c r="U160"/>
  <c r="U161"/>
  <c r="U162"/>
  <c r="U163"/>
  <c r="U164"/>
  <c r="U165"/>
  <c r="U166"/>
  <c r="U167"/>
  <c r="U168"/>
  <c r="U169"/>
  <c r="U170"/>
  <c r="U171"/>
  <c r="U172"/>
  <c r="U173"/>
  <c r="U174"/>
  <c r="U175"/>
  <c r="U176"/>
  <c r="U177"/>
  <c r="U178"/>
  <c r="U179"/>
  <c r="U180"/>
  <c r="U181"/>
  <c r="U182"/>
  <c r="U183"/>
  <c r="U184"/>
  <c r="U185"/>
  <c r="U186"/>
  <c r="U187"/>
  <c r="U188"/>
  <c r="U189"/>
  <c r="U190"/>
  <c r="U191"/>
  <c r="U192"/>
  <c r="U193"/>
  <c r="U194"/>
  <c r="U195"/>
  <c r="U196"/>
  <c r="U197"/>
  <c r="U198"/>
  <c r="U199"/>
  <c r="U200"/>
  <c r="U201"/>
  <c r="U202"/>
  <c r="U203"/>
  <c r="U204"/>
  <c r="U205"/>
  <c r="U206"/>
  <c r="U207"/>
  <c r="U208"/>
  <c r="U209"/>
  <c r="U210"/>
  <c r="U211"/>
  <c r="U212"/>
  <c r="U213"/>
  <c r="U214"/>
  <c r="U215"/>
  <c r="U216"/>
  <c r="U217"/>
  <c r="U218"/>
  <c r="U219"/>
  <c r="U220"/>
  <c r="U221"/>
  <c r="U222"/>
  <c r="U223"/>
  <c r="U224"/>
  <c r="U225"/>
  <c r="U226"/>
  <c r="U227"/>
  <c r="U228"/>
  <c r="U229"/>
  <c r="U230"/>
  <c r="U231"/>
  <c r="U232"/>
  <c r="U233"/>
  <c r="U234"/>
  <c r="U235"/>
  <c r="U236"/>
  <c r="U237"/>
  <c r="U238"/>
  <c r="U239"/>
  <c r="U240"/>
  <c r="U241"/>
  <c r="U242"/>
  <c r="U243"/>
  <c r="U244"/>
  <c r="U245"/>
  <c r="U246"/>
  <c r="U247"/>
  <c r="U248"/>
  <c r="U249"/>
  <c r="U250"/>
  <c r="U251"/>
  <c r="U252"/>
  <c r="U253"/>
  <c r="U254"/>
  <c r="U255"/>
  <c r="U256"/>
  <c r="U257"/>
  <c r="U258"/>
  <c r="U259"/>
  <c r="U260"/>
  <c r="U261"/>
  <c r="U262"/>
  <c r="U263"/>
  <c r="U264"/>
  <c r="U265"/>
  <c r="U266"/>
  <c r="U267"/>
  <c r="U268"/>
  <c r="U269"/>
  <c r="U270"/>
  <c r="U271"/>
  <c r="U272"/>
  <c r="U273"/>
  <c r="U274"/>
  <c r="U275"/>
  <c r="U276"/>
  <c r="U277"/>
  <c r="U278"/>
  <c r="U279"/>
  <c r="U280"/>
  <c r="U281"/>
  <c r="U282"/>
  <c r="U283"/>
  <c r="U284"/>
  <c r="U285"/>
  <c r="U286"/>
  <c r="U287"/>
  <c r="U288"/>
  <c r="U289"/>
  <c r="U290"/>
  <c r="U291"/>
  <c r="U292"/>
  <c r="U293"/>
  <c r="U294"/>
  <c r="U295"/>
  <c r="U296"/>
  <c r="U297"/>
  <c r="U298"/>
  <c r="U299"/>
  <c r="U300"/>
  <c r="U301"/>
  <c r="U302"/>
  <c r="U303"/>
  <c r="U304"/>
  <c r="U305"/>
  <c r="U306"/>
  <c r="U307"/>
  <c r="U308"/>
  <c r="U309"/>
  <c r="U310"/>
  <c r="U311"/>
  <c r="U312"/>
  <c r="U313"/>
  <c r="U314"/>
  <c r="U315"/>
  <c r="U316"/>
  <c r="U317"/>
  <c r="U318"/>
  <c r="U319"/>
  <c r="U320"/>
  <c r="U321"/>
  <c r="U322"/>
  <c r="U323"/>
  <c r="U324"/>
  <c r="U325"/>
  <c r="U326"/>
  <c r="U327"/>
  <c r="U328"/>
  <c r="U329"/>
  <c r="U330"/>
  <c r="U331"/>
  <c r="U332"/>
  <c r="U333"/>
  <c r="U334"/>
  <c r="U335"/>
  <c r="U336"/>
  <c r="U337"/>
  <c r="U338"/>
  <c r="U339"/>
  <c r="U340"/>
  <c r="U341"/>
  <c r="U342"/>
  <c r="U343"/>
  <c r="U344"/>
  <c r="U345"/>
  <c r="U346"/>
  <c r="U347"/>
  <c r="U348"/>
  <c r="U349"/>
  <c r="U350"/>
  <c r="U351"/>
  <c r="U352"/>
  <c r="U353"/>
  <c r="U354"/>
  <c r="U355"/>
  <c r="U356"/>
  <c r="U357"/>
  <c r="U358"/>
  <c r="U359"/>
  <c r="U360"/>
  <c r="U361"/>
  <c r="U362"/>
  <c r="U363"/>
  <c r="U364"/>
  <c r="U365"/>
  <c r="U366"/>
  <c r="U367"/>
  <c r="U368"/>
  <c r="U369"/>
  <c r="U370"/>
  <c r="U371"/>
  <c r="U372"/>
  <c r="U373"/>
  <c r="U374"/>
  <c r="U375"/>
  <c r="U376"/>
  <c r="U377"/>
  <c r="U378"/>
  <c r="U379"/>
  <c r="U380"/>
  <c r="U381"/>
  <c r="U382"/>
  <c r="U383"/>
  <c r="U384"/>
  <c r="U385"/>
  <c r="U386"/>
  <c r="U387"/>
  <c r="U388"/>
  <c r="U389"/>
  <c r="U390"/>
  <c r="U391"/>
  <c r="U392"/>
  <c r="U393"/>
  <c r="U394"/>
  <c r="U395"/>
  <c r="U396"/>
  <c r="U397"/>
  <c r="U398"/>
  <c r="U399"/>
  <c r="U400"/>
  <c r="U401"/>
  <c r="U402"/>
  <c r="U403"/>
  <c r="U404"/>
  <c r="U405"/>
  <c r="U406"/>
  <c r="U407"/>
  <c r="U408"/>
  <c r="U409"/>
  <c r="U410"/>
  <c r="U411"/>
  <c r="U412"/>
  <c r="U413"/>
  <c r="U414"/>
  <c r="U415"/>
  <c r="U416"/>
  <c r="U417"/>
  <c r="U418"/>
  <c r="U419"/>
  <c r="U420"/>
  <c r="U421"/>
  <c r="U422"/>
  <c r="U423"/>
  <c r="U424"/>
  <c r="U425"/>
  <c r="U426"/>
  <c r="U427"/>
  <c r="U428"/>
  <c r="U429"/>
  <c r="U430"/>
  <c r="U431"/>
  <c r="U432"/>
  <c r="U433"/>
  <c r="U434"/>
  <c r="U435"/>
  <c r="U436"/>
  <c r="U437"/>
  <c r="U438"/>
  <c r="U439"/>
  <c r="U440"/>
  <c r="U441"/>
  <c r="U442"/>
  <c r="U443"/>
  <c r="U444"/>
  <c r="U445"/>
  <c r="U446"/>
  <c r="U447"/>
  <c r="U448"/>
  <c r="U449"/>
  <c r="U450"/>
  <c r="U451"/>
  <c r="U452"/>
  <c r="U453"/>
  <c r="U454"/>
  <c r="U455"/>
  <c r="U456"/>
  <c r="U457"/>
  <c r="U458"/>
  <c r="U459"/>
  <c r="U460"/>
  <c r="U461"/>
  <c r="U462"/>
  <c r="U463"/>
  <c r="U464"/>
  <c r="U465"/>
  <c r="U466"/>
  <c r="U467"/>
  <c r="U468"/>
  <c r="U469"/>
  <c r="U470"/>
  <c r="U471"/>
  <c r="U472"/>
  <c r="U473"/>
  <c r="U474"/>
  <c r="U475"/>
  <c r="U476"/>
  <c r="U477"/>
  <c r="U478"/>
  <c r="U479"/>
  <c r="U480"/>
  <c r="U481"/>
  <c r="U482"/>
  <c r="U483"/>
  <c r="U484"/>
  <c r="U485"/>
  <c r="U486"/>
  <c r="U487"/>
  <c r="U488"/>
  <c r="U489"/>
  <c r="U490"/>
  <c r="U491"/>
  <c r="U492"/>
  <c r="U493"/>
  <c r="U494"/>
  <c r="U495"/>
  <c r="U496"/>
  <c r="U497"/>
  <c r="U498"/>
  <c r="U499"/>
  <c r="U500"/>
  <c r="U501"/>
  <c r="U502"/>
  <c r="U503"/>
  <c r="U504"/>
  <c r="U505"/>
  <c r="U506"/>
  <c r="U507"/>
  <c r="U508"/>
  <c r="U509"/>
  <c r="U510"/>
  <c r="U511"/>
  <c r="U512"/>
  <c r="U513"/>
  <c r="U514"/>
  <c r="U515"/>
  <c r="U516"/>
  <c r="U517"/>
  <c r="U518"/>
  <c r="U519"/>
  <c r="U520"/>
  <c r="U521"/>
  <c r="U522"/>
  <c r="U523"/>
  <c r="U524"/>
  <c r="U525"/>
  <c r="U526"/>
  <c r="U527"/>
  <c r="U528"/>
  <c r="U529"/>
  <c r="U530"/>
  <c r="U531"/>
  <c r="U532"/>
  <c r="U533"/>
  <c r="U534"/>
  <c r="U535"/>
  <c r="U536"/>
  <c r="U537"/>
  <c r="U538"/>
  <c r="U539"/>
  <c r="U540"/>
  <c r="U541"/>
  <c r="U542"/>
  <c r="U543"/>
  <c r="U544"/>
  <c r="U545"/>
  <c r="U546"/>
  <c r="U547"/>
  <c r="U548"/>
  <c r="U549"/>
  <c r="U550"/>
  <c r="U551"/>
  <c r="U552"/>
  <c r="U553"/>
  <c r="U554"/>
  <c r="U555"/>
  <c r="U556"/>
  <c r="U557"/>
  <c r="U558"/>
  <c r="U559"/>
  <c r="U560"/>
  <c r="U561"/>
  <c r="U562"/>
  <c r="U563"/>
  <c r="U564"/>
  <c r="U565"/>
  <c r="U566"/>
  <c r="U567"/>
  <c r="U568"/>
  <c r="U569"/>
  <c r="U570"/>
  <c r="U571"/>
  <c r="U572"/>
  <c r="U573"/>
  <c r="U574"/>
  <c r="U575"/>
  <c r="U576"/>
  <c r="U577"/>
  <c r="U578"/>
  <c r="U579"/>
  <c r="U580"/>
  <c r="U581"/>
  <c r="U582"/>
  <c r="U583"/>
  <c r="U584"/>
  <c r="U585"/>
  <c r="U586"/>
  <c r="U587"/>
  <c r="U588"/>
  <c r="U589"/>
  <c r="U590"/>
  <c r="U591"/>
  <c r="U592"/>
  <c r="U593"/>
  <c r="U594"/>
  <c r="U595"/>
  <c r="U596"/>
  <c r="U597"/>
  <c r="U598"/>
  <c r="U599"/>
  <c r="U600"/>
  <c r="U601"/>
  <c r="U602"/>
  <c r="U603"/>
  <c r="U604"/>
  <c r="U605"/>
  <c r="U606"/>
  <c r="U607"/>
  <c r="U608"/>
  <c r="U609"/>
  <c r="U610"/>
  <c r="U611"/>
  <c r="U612"/>
  <c r="U613"/>
  <c r="U614"/>
  <c r="U615"/>
  <c r="U616"/>
  <c r="U617"/>
  <c r="U618"/>
  <c r="U619"/>
  <c r="U620"/>
  <c r="U621"/>
  <c r="U622"/>
  <c r="U623"/>
  <c r="U624"/>
  <c r="U625"/>
  <c r="U626"/>
  <c r="U627"/>
  <c r="U628"/>
  <c r="U629"/>
  <c r="U630"/>
  <c r="U631"/>
  <c r="U632"/>
  <c r="U633"/>
  <c r="U634"/>
  <c r="U635"/>
  <c r="U636"/>
  <c r="U637"/>
  <c r="U638"/>
  <c r="U639"/>
  <c r="U640"/>
  <c r="U641"/>
  <c r="U642"/>
  <c r="U643"/>
  <c r="U644"/>
  <c r="U645"/>
  <c r="U646"/>
  <c r="U647"/>
  <c r="U648"/>
  <c r="U649"/>
  <c r="U650"/>
  <c r="U651"/>
  <c r="U652"/>
  <c r="U653"/>
  <c r="U654"/>
  <c r="U655"/>
  <c r="U656"/>
  <c r="U657"/>
  <c r="U658"/>
  <c r="U659"/>
  <c r="U660"/>
  <c r="U661"/>
  <c r="U662"/>
  <c r="U663"/>
  <c r="U664"/>
  <c r="U665"/>
  <c r="U666"/>
  <c r="U667"/>
  <c r="U668"/>
  <c r="U669"/>
  <c r="U670"/>
  <c r="U671"/>
  <c r="U672"/>
  <c r="U673"/>
  <c r="U674"/>
  <c r="U675"/>
  <c r="U676"/>
  <c r="U677"/>
  <c r="U678"/>
  <c r="U679"/>
  <c r="U680"/>
  <c r="U681"/>
  <c r="U682"/>
  <c r="U683"/>
  <c r="U684"/>
  <c r="U685"/>
  <c r="U686"/>
  <c r="U687"/>
  <c r="U688"/>
  <c r="U689"/>
  <c r="U690"/>
  <c r="U691"/>
  <c r="U692"/>
  <c r="U693"/>
  <c r="U694"/>
  <c r="U695"/>
  <c r="U696"/>
  <c r="U697"/>
  <c r="U698"/>
  <c r="U699"/>
  <c r="U700"/>
  <c r="U701"/>
  <c r="U702"/>
  <c r="U703"/>
  <c r="U704"/>
  <c r="U705"/>
  <c r="U706"/>
  <c r="U707"/>
  <c r="U708"/>
  <c r="U709"/>
  <c r="U710"/>
  <c r="U711"/>
  <c r="U712"/>
  <c r="U713"/>
  <c r="U714"/>
  <c r="U715"/>
  <c r="U716"/>
  <c r="U717"/>
  <c r="U718"/>
  <c r="U719"/>
  <c r="U720"/>
  <c r="U721"/>
  <c r="U722"/>
  <c r="U723"/>
  <c r="U724"/>
  <c r="U725"/>
  <c r="U726"/>
  <c r="U727"/>
  <c r="U728"/>
  <c r="U729"/>
  <c r="U730"/>
  <c r="U731"/>
  <c r="U732"/>
  <c r="U733"/>
  <c r="U734"/>
  <c r="U735"/>
  <c r="U736"/>
  <c r="U737"/>
  <c r="U738"/>
  <c r="U739"/>
  <c r="U740"/>
  <c r="U741"/>
  <c r="U742"/>
  <c r="U743"/>
  <c r="U744"/>
  <c r="U745"/>
  <c r="U746"/>
  <c r="U747"/>
  <c r="U748"/>
  <c r="U749"/>
  <c r="U750"/>
  <c r="U751"/>
  <c r="U752"/>
  <c r="U753"/>
  <c r="U754"/>
  <c r="U755"/>
  <c r="U756"/>
  <c r="U757"/>
  <c r="U758"/>
  <c r="U759"/>
  <c r="U760"/>
  <c r="U761"/>
  <c r="U762"/>
  <c r="U763"/>
  <c r="U764"/>
  <c r="U765"/>
  <c r="U766"/>
  <c r="U767"/>
  <c r="U768"/>
  <c r="U769"/>
  <c r="U770"/>
  <c r="U771"/>
  <c r="U772"/>
  <c r="U773"/>
  <c r="U774"/>
  <c r="U775"/>
  <c r="U776"/>
  <c r="U777"/>
  <c r="U778"/>
  <c r="U779"/>
  <c r="U780"/>
  <c r="U781"/>
  <c r="U782"/>
  <c r="U783"/>
  <c r="U784"/>
  <c r="U785"/>
  <c r="U786"/>
  <c r="U787"/>
  <c r="D9" i="1"/>
  <c r="C9"/>
  <c r="B9"/>
  <c r="B12"/>
  <c r="D11"/>
  <c r="C11"/>
  <c r="B11"/>
  <c r="D10"/>
  <c r="C10"/>
  <c r="B10"/>
  <c r="M4"/>
  <c r="M5"/>
  <c r="M6"/>
  <c r="M7"/>
  <c r="M8"/>
  <c r="M9"/>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M528"/>
  <c r="M529"/>
  <c r="M530"/>
  <c r="M531"/>
  <c r="M532"/>
  <c r="M533"/>
  <c r="M534"/>
  <c r="M535"/>
  <c r="M536"/>
  <c r="M537"/>
  <c r="M538"/>
  <c r="M539"/>
  <c r="M540"/>
  <c r="M541"/>
  <c r="M542"/>
  <c r="M543"/>
  <c r="M544"/>
  <c r="M545"/>
  <c r="M546"/>
  <c r="M547"/>
  <c r="M548"/>
  <c r="M549"/>
  <c r="M550"/>
  <c r="M551"/>
  <c r="M552"/>
  <c r="M553"/>
  <c r="M554"/>
  <c r="M555"/>
  <c r="M556"/>
  <c r="M557"/>
  <c r="M558"/>
  <c r="M559"/>
  <c r="M560"/>
  <c r="M561"/>
  <c r="M562"/>
  <c r="M563"/>
  <c r="M564"/>
  <c r="M565"/>
  <c r="M566"/>
  <c r="M567"/>
  <c r="M568"/>
  <c r="M569"/>
  <c r="M570"/>
  <c r="M571"/>
  <c r="M572"/>
  <c r="M573"/>
  <c r="M574"/>
  <c r="M575"/>
  <c r="M576"/>
  <c r="M577"/>
  <c r="M578"/>
  <c r="M579"/>
  <c r="M580"/>
  <c r="M581"/>
  <c r="M582"/>
  <c r="M583"/>
  <c r="M584"/>
  <c r="M585"/>
  <c r="M586"/>
  <c r="M587"/>
  <c r="M588"/>
  <c r="M589"/>
  <c r="M590"/>
  <c r="M591"/>
  <c r="M592"/>
  <c r="M593"/>
  <c r="M594"/>
  <c r="M595"/>
  <c r="M596"/>
  <c r="M597"/>
  <c r="M598"/>
  <c r="M599"/>
  <c r="M600"/>
  <c r="M601"/>
  <c r="M602"/>
  <c r="M603"/>
  <c r="M604"/>
  <c r="M605"/>
  <c r="M606"/>
  <c r="M607"/>
  <c r="M608"/>
  <c r="M609"/>
  <c r="M610"/>
  <c r="M611"/>
  <c r="M612"/>
  <c r="M613"/>
  <c r="M614"/>
  <c r="M615"/>
  <c r="M616"/>
  <c r="M617"/>
  <c r="M618"/>
  <c r="M619"/>
  <c r="M620"/>
  <c r="M621"/>
  <c r="M622"/>
  <c r="M623"/>
  <c r="M624"/>
  <c r="M625"/>
  <c r="M626"/>
  <c r="M627"/>
  <c r="M628"/>
  <c r="M629"/>
  <c r="M630"/>
  <c r="M631"/>
  <c r="M632"/>
  <c r="M633"/>
  <c r="M634"/>
  <c r="M635"/>
  <c r="M636"/>
  <c r="M637"/>
  <c r="M638"/>
  <c r="M639"/>
  <c r="M640"/>
  <c r="M641"/>
  <c r="M642"/>
  <c r="M643"/>
  <c r="M644"/>
  <c r="M645"/>
  <c r="M646"/>
  <c r="M647"/>
  <c r="M648"/>
  <c r="M649"/>
  <c r="M650"/>
  <c r="M651"/>
  <c r="M652"/>
  <c r="M653"/>
  <c r="M654"/>
  <c r="M655"/>
  <c r="M656"/>
  <c r="M657"/>
  <c r="M658"/>
  <c r="M659"/>
  <c r="M660"/>
  <c r="M661"/>
  <c r="M662"/>
  <c r="M663"/>
  <c r="M664"/>
  <c r="M665"/>
  <c r="M666"/>
  <c r="M667"/>
  <c r="M668"/>
  <c r="M669"/>
  <c r="M670"/>
  <c r="M671"/>
  <c r="M672"/>
  <c r="M673"/>
  <c r="M674"/>
  <c r="M675"/>
  <c r="M676"/>
  <c r="M677"/>
  <c r="M678"/>
  <c r="M679"/>
  <c r="M680"/>
  <c r="M681"/>
  <c r="M682"/>
  <c r="M683"/>
  <c r="M684"/>
  <c r="M685"/>
  <c r="M686"/>
  <c r="M687"/>
  <c r="M688"/>
  <c r="M689"/>
  <c r="M690"/>
  <c r="M691"/>
  <c r="M692"/>
  <c r="M693"/>
  <c r="M694"/>
  <c r="M695"/>
  <c r="M696"/>
  <c r="M697"/>
  <c r="M698"/>
  <c r="M699"/>
  <c r="M700"/>
  <c r="M701"/>
  <c r="M702"/>
  <c r="M703"/>
  <c r="M704"/>
  <c r="M705"/>
  <c r="M706"/>
  <c r="M707"/>
  <c r="M708"/>
  <c r="M709"/>
  <c r="M710"/>
  <c r="M711"/>
  <c r="M712"/>
  <c r="M713"/>
  <c r="M714"/>
  <c r="M715"/>
  <c r="M716"/>
  <c r="M717"/>
  <c r="M718"/>
  <c r="M719"/>
  <c r="M720"/>
  <c r="M721"/>
  <c r="M722"/>
  <c r="M723"/>
  <c r="M724"/>
  <c r="M725"/>
  <c r="M726"/>
  <c r="M727"/>
  <c r="M728"/>
  <c r="M729"/>
  <c r="M730"/>
  <c r="M731"/>
  <c r="M732"/>
  <c r="M733"/>
  <c r="M734"/>
  <c r="M735"/>
  <c r="M736"/>
  <c r="M737"/>
  <c r="M738"/>
  <c r="M739"/>
  <c r="M740"/>
  <c r="M741"/>
  <c r="M742"/>
  <c r="M743"/>
  <c r="M744"/>
  <c r="M745"/>
  <c r="M746"/>
  <c r="M747"/>
  <c r="M748"/>
  <c r="M749"/>
  <c r="M750"/>
  <c r="M751"/>
  <c r="M752"/>
  <c r="M753"/>
  <c r="M754"/>
  <c r="M755"/>
  <c r="M756"/>
  <c r="M757"/>
  <c r="M758"/>
  <c r="M759"/>
  <c r="M760"/>
  <c r="M761"/>
  <c r="M762"/>
  <c r="M763"/>
  <c r="M764"/>
  <c r="M765"/>
  <c r="M766"/>
  <c r="M767"/>
  <c r="M768"/>
  <c r="M769"/>
  <c r="M770"/>
  <c r="M771"/>
  <c r="M772"/>
  <c r="M773"/>
  <c r="M774"/>
  <c r="M775"/>
  <c r="M776"/>
  <c r="M777"/>
  <c r="M778"/>
  <c r="M779"/>
  <c r="M780"/>
  <c r="M781"/>
  <c r="M782"/>
  <c r="M783"/>
  <c r="M784"/>
  <c r="M785"/>
  <c r="M786"/>
  <c r="M787"/>
  <c r="K4"/>
  <c r="K5"/>
  <c r="K6"/>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K528"/>
  <c r="K529"/>
  <c r="K530"/>
  <c r="K531"/>
  <c r="K532"/>
  <c r="K533"/>
  <c r="K534"/>
  <c r="K535"/>
  <c r="K536"/>
  <c r="K537"/>
  <c r="K538"/>
  <c r="K539"/>
  <c r="K540"/>
  <c r="K541"/>
  <c r="K542"/>
  <c r="K543"/>
  <c r="K544"/>
  <c r="K545"/>
  <c r="K546"/>
  <c r="K547"/>
  <c r="K548"/>
  <c r="K549"/>
  <c r="K550"/>
  <c r="K551"/>
  <c r="K552"/>
  <c r="K553"/>
  <c r="K554"/>
  <c r="K555"/>
  <c r="K556"/>
  <c r="K557"/>
  <c r="K558"/>
  <c r="K559"/>
  <c r="K560"/>
  <c r="K561"/>
  <c r="K562"/>
  <c r="K563"/>
  <c r="K564"/>
  <c r="K565"/>
  <c r="K566"/>
  <c r="K567"/>
  <c r="K568"/>
  <c r="K569"/>
  <c r="K570"/>
  <c r="K571"/>
  <c r="K572"/>
  <c r="K573"/>
  <c r="K574"/>
  <c r="K575"/>
  <c r="K576"/>
  <c r="K577"/>
  <c r="K578"/>
  <c r="K579"/>
  <c r="K580"/>
  <c r="K581"/>
  <c r="K582"/>
  <c r="K583"/>
  <c r="K584"/>
  <c r="K585"/>
  <c r="K586"/>
  <c r="K587"/>
  <c r="K588"/>
  <c r="K589"/>
  <c r="K590"/>
  <c r="K591"/>
  <c r="K592"/>
  <c r="K593"/>
  <c r="K594"/>
  <c r="K595"/>
  <c r="K596"/>
  <c r="K597"/>
  <c r="K598"/>
  <c r="K599"/>
  <c r="K600"/>
  <c r="K601"/>
  <c r="K602"/>
  <c r="K603"/>
  <c r="K604"/>
  <c r="K605"/>
  <c r="K606"/>
  <c r="K607"/>
  <c r="K608"/>
  <c r="K609"/>
  <c r="K610"/>
  <c r="K611"/>
  <c r="K612"/>
  <c r="K613"/>
  <c r="K614"/>
  <c r="K615"/>
  <c r="K616"/>
  <c r="K617"/>
  <c r="K618"/>
  <c r="K619"/>
  <c r="K620"/>
  <c r="K621"/>
  <c r="K622"/>
  <c r="K623"/>
  <c r="K624"/>
  <c r="K625"/>
  <c r="K626"/>
  <c r="K627"/>
  <c r="K628"/>
  <c r="K629"/>
  <c r="K630"/>
  <c r="K631"/>
  <c r="K632"/>
  <c r="K633"/>
  <c r="K634"/>
  <c r="K635"/>
  <c r="K636"/>
  <c r="K637"/>
  <c r="K638"/>
  <c r="K639"/>
  <c r="K640"/>
  <c r="K641"/>
  <c r="K642"/>
  <c r="K643"/>
  <c r="K644"/>
  <c r="K645"/>
  <c r="K646"/>
  <c r="K647"/>
  <c r="K648"/>
  <c r="K649"/>
  <c r="K650"/>
  <c r="K651"/>
  <c r="K652"/>
  <c r="K653"/>
  <c r="K654"/>
  <c r="K655"/>
  <c r="K656"/>
  <c r="K657"/>
  <c r="K658"/>
  <c r="K659"/>
  <c r="K660"/>
  <c r="K661"/>
  <c r="K662"/>
  <c r="K663"/>
  <c r="K664"/>
  <c r="K665"/>
  <c r="K666"/>
  <c r="K667"/>
  <c r="K668"/>
  <c r="K669"/>
  <c r="K670"/>
  <c r="K671"/>
  <c r="K672"/>
  <c r="K673"/>
  <c r="K674"/>
  <c r="K675"/>
  <c r="K676"/>
  <c r="K677"/>
  <c r="K678"/>
  <c r="K679"/>
  <c r="K680"/>
  <c r="K681"/>
  <c r="K682"/>
  <c r="K683"/>
  <c r="K684"/>
  <c r="K685"/>
  <c r="K686"/>
  <c r="K687"/>
  <c r="K688"/>
  <c r="K689"/>
  <c r="K690"/>
  <c r="K691"/>
  <c r="K692"/>
  <c r="K693"/>
  <c r="K694"/>
  <c r="K695"/>
  <c r="K696"/>
  <c r="K697"/>
  <c r="K698"/>
  <c r="K699"/>
  <c r="K700"/>
  <c r="K701"/>
  <c r="K702"/>
  <c r="K703"/>
  <c r="K704"/>
  <c r="K705"/>
  <c r="K706"/>
  <c r="K707"/>
  <c r="K708"/>
  <c r="K709"/>
  <c r="K710"/>
  <c r="K711"/>
  <c r="K712"/>
  <c r="K713"/>
  <c r="K714"/>
  <c r="K715"/>
  <c r="K716"/>
  <c r="K717"/>
  <c r="K718"/>
  <c r="K719"/>
  <c r="K720"/>
  <c r="K721"/>
  <c r="K722"/>
  <c r="K723"/>
  <c r="K724"/>
  <c r="K725"/>
  <c r="K726"/>
  <c r="K727"/>
  <c r="K728"/>
  <c r="K729"/>
  <c r="K730"/>
  <c r="K731"/>
  <c r="K732"/>
  <c r="K733"/>
  <c r="K734"/>
  <c r="K735"/>
  <c r="K736"/>
  <c r="K737"/>
  <c r="K738"/>
  <c r="K739"/>
  <c r="K740"/>
  <c r="K741"/>
  <c r="K742"/>
  <c r="K743"/>
  <c r="K744"/>
  <c r="K745"/>
  <c r="K746"/>
  <c r="K747"/>
  <c r="K748"/>
  <c r="K749"/>
  <c r="K750"/>
  <c r="K751"/>
  <c r="K752"/>
  <c r="K753"/>
  <c r="K754"/>
  <c r="K755"/>
  <c r="K756"/>
  <c r="K757"/>
  <c r="K758"/>
  <c r="K759"/>
  <c r="K760"/>
  <c r="K761"/>
  <c r="K762"/>
  <c r="K763"/>
  <c r="K764"/>
  <c r="K765"/>
  <c r="K766"/>
  <c r="K767"/>
  <c r="K768"/>
  <c r="K769"/>
  <c r="K770"/>
  <c r="K771"/>
  <c r="K772"/>
  <c r="K773"/>
  <c r="K774"/>
  <c r="K775"/>
  <c r="K776"/>
  <c r="K777"/>
  <c r="K778"/>
  <c r="K779"/>
  <c r="K780"/>
  <c r="K781"/>
  <c r="K782"/>
  <c r="K783"/>
  <c r="K784"/>
  <c r="K785"/>
  <c r="K786"/>
  <c r="K787"/>
  <c r="M3"/>
  <c r="K3"/>
  <c r="J3"/>
  <c r="O4"/>
  <c r="O5"/>
  <c r="O6"/>
  <c r="O7"/>
  <c r="O8"/>
  <c r="O9"/>
  <c r="O10"/>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O528"/>
  <c r="O529"/>
  <c r="O530"/>
  <c r="O531"/>
  <c r="O532"/>
  <c r="O533"/>
  <c r="O534"/>
  <c r="O535"/>
  <c r="O536"/>
  <c r="O537"/>
  <c r="O538"/>
  <c r="O539"/>
  <c r="O540"/>
  <c r="O541"/>
  <c r="O542"/>
  <c r="O543"/>
  <c r="O544"/>
  <c r="O545"/>
  <c r="O546"/>
  <c r="O547"/>
  <c r="O548"/>
  <c r="O549"/>
  <c r="O550"/>
  <c r="O551"/>
  <c r="O552"/>
  <c r="O553"/>
  <c r="O554"/>
  <c r="O555"/>
  <c r="O556"/>
  <c r="O557"/>
  <c r="O558"/>
  <c r="O559"/>
  <c r="O560"/>
  <c r="O561"/>
  <c r="O562"/>
  <c r="O563"/>
  <c r="O564"/>
  <c r="O565"/>
  <c r="O566"/>
  <c r="O567"/>
  <c r="O568"/>
  <c r="O569"/>
  <c r="O570"/>
  <c r="O571"/>
  <c r="O572"/>
  <c r="O573"/>
  <c r="O574"/>
  <c r="O575"/>
  <c r="O576"/>
  <c r="O577"/>
  <c r="O578"/>
  <c r="O579"/>
  <c r="O580"/>
  <c r="O581"/>
  <c r="O582"/>
  <c r="O583"/>
  <c r="O584"/>
  <c r="O585"/>
  <c r="O586"/>
  <c r="O587"/>
  <c r="O588"/>
  <c r="O589"/>
  <c r="O590"/>
  <c r="O591"/>
  <c r="O592"/>
  <c r="O593"/>
  <c r="O594"/>
  <c r="O595"/>
  <c r="O596"/>
  <c r="O597"/>
  <c r="O598"/>
  <c r="O599"/>
  <c r="O600"/>
  <c r="O601"/>
  <c r="O602"/>
  <c r="O603"/>
  <c r="O604"/>
  <c r="O605"/>
  <c r="O606"/>
  <c r="O607"/>
  <c r="O608"/>
  <c r="O609"/>
  <c r="O610"/>
  <c r="O611"/>
  <c r="O612"/>
  <c r="O613"/>
  <c r="O614"/>
  <c r="O615"/>
  <c r="O616"/>
  <c r="O617"/>
  <c r="O618"/>
  <c r="O619"/>
  <c r="O620"/>
  <c r="O621"/>
  <c r="O622"/>
  <c r="O623"/>
  <c r="O624"/>
  <c r="O625"/>
  <c r="O626"/>
  <c r="O627"/>
  <c r="O628"/>
  <c r="O629"/>
  <c r="O630"/>
  <c r="O631"/>
  <c r="O632"/>
  <c r="O633"/>
  <c r="O634"/>
  <c r="O635"/>
  <c r="O636"/>
  <c r="O637"/>
  <c r="O638"/>
  <c r="O639"/>
  <c r="O640"/>
  <c r="O641"/>
  <c r="O642"/>
  <c r="O643"/>
  <c r="O644"/>
  <c r="O645"/>
  <c r="O646"/>
  <c r="O647"/>
  <c r="O648"/>
  <c r="O649"/>
  <c r="O650"/>
  <c r="O651"/>
  <c r="O652"/>
  <c r="O653"/>
  <c r="O654"/>
  <c r="O655"/>
  <c r="O656"/>
  <c r="O657"/>
  <c r="O658"/>
  <c r="O659"/>
  <c r="O660"/>
  <c r="O661"/>
  <c r="O662"/>
  <c r="O663"/>
  <c r="O664"/>
  <c r="O665"/>
  <c r="O666"/>
  <c r="O667"/>
  <c r="O668"/>
  <c r="O669"/>
  <c r="O670"/>
  <c r="O671"/>
  <c r="O672"/>
  <c r="O673"/>
  <c r="O674"/>
  <c r="O675"/>
  <c r="O676"/>
  <c r="O677"/>
  <c r="O678"/>
  <c r="O679"/>
  <c r="O680"/>
  <c r="O681"/>
  <c r="O682"/>
  <c r="O683"/>
  <c r="O684"/>
  <c r="O685"/>
  <c r="O686"/>
  <c r="O687"/>
  <c r="O688"/>
  <c r="O689"/>
  <c r="O690"/>
  <c r="O691"/>
  <c r="O692"/>
  <c r="O693"/>
  <c r="O694"/>
  <c r="O695"/>
  <c r="O696"/>
  <c r="O697"/>
  <c r="O698"/>
  <c r="O699"/>
  <c r="O700"/>
  <c r="O701"/>
  <c r="O702"/>
  <c r="O703"/>
  <c r="O704"/>
  <c r="O705"/>
  <c r="O706"/>
  <c r="O707"/>
  <c r="O708"/>
  <c r="O709"/>
  <c r="O710"/>
  <c r="O711"/>
  <c r="O712"/>
  <c r="O713"/>
  <c r="O714"/>
  <c r="O715"/>
  <c r="O716"/>
  <c r="O717"/>
  <c r="O718"/>
  <c r="O719"/>
  <c r="O720"/>
  <c r="O721"/>
  <c r="O722"/>
  <c r="O723"/>
  <c r="O724"/>
  <c r="O725"/>
  <c r="O726"/>
  <c r="O727"/>
  <c r="O728"/>
  <c r="O729"/>
  <c r="O730"/>
  <c r="O731"/>
  <c r="O732"/>
  <c r="O733"/>
  <c r="O734"/>
  <c r="O735"/>
  <c r="O736"/>
  <c r="O737"/>
  <c r="O738"/>
  <c r="O739"/>
  <c r="O740"/>
  <c r="O741"/>
  <c r="O742"/>
  <c r="O743"/>
  <c r="O744"/>
  <c r="O745"/>
  <c r="O746"/>
  <c r="O747"/>
  <c r="O748"/>
  <c r="O749"/>
  <c r="O750"/>
  <c r="O751"/>
  <c r="O752"/>
  <c r="O753"/>
  <c r="O754"/>
  <c r="O755"/>
  <c r="O756"/>
  <c r="O757"/>
  <c r="O758"/>
  <c r="O759"/>
  <c r="O760"/>
  <c r="O761"/>
  <c r="O762"/>
  <c r="O763"/>
  <c r="O764"/>
  <c r="O765"/>
  <c r="O766"/>
  <c r="O767"/>
  <c r="O768"/>
  <c r="O769"/>
  <c r="O770"/>
  <c r="O771"/>
  <c r="O772"/>
  <c r="O773"/>
  <c r="O774"/>
  <c r="O775"/>
  <c r="O776"/>
  <c r="O777"/>
  <c r="O778"/>
  <c r="O779"/>
  <c r="O780"/>
  <c r="O781"/>
  <c r="O782"/>
  <c r="O783"/>
  <c r="O784"/>
  <c r="O785"/>
  <c r="O786"/>
  <c r="O787"/>
  <c r="N4"/>
  <c r="N5"/>
  <c r="N6"/>
  <c r="N7"/>
  <c r="N8"/>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135"/>
  <c r="N136"/>
  <c r="N137"/>
  <c r="N138"/>
  <c r="N139"/>
  <c r="N140"/>
  <c r="N141"/>
  <c r="N142"/>
  <c r="N143"/>
  <c r="N144"/>
  <c r="N145"/>
  <c r="N146"/>
  <c r="N147"/>
  <c r="N148"/>
  <c r="N149"/>
  <c r="N150"/>
  <c r="N151"/>
  <c r="N152"/>
  <c r="N153"/>
  <c r="N154"/>
  <c r="N155"/>
  <c r="N156"/>
  <c r="N157"/>
  <c r="N158"/>
  <c r="N159"/>
  <c r="N160"/>
  <c r="N161"/>
  <c r="N162"/>
  <c r="N163"/>
  <c r="N164"/>
  <c r="N165"/>
  <c r="N166"/>
  <c r="N167"/>
  <c r="N168"/>
  <c r="N169"/>
  <c r="N170"/>
  <c r="N171"/>
  <c r="N172"/>
  <c r="N173"/>
  <c r="N174"/>
  <c r="N175"/>
  <c r="N176"/>
  <c r="N177"/>
  <c r="N178"/>
  <c r="N179"/>
  <c r="N180"/>
  <c r="N181"/>
  <c r="N182"/>
  <c r="N183"/>
  <c r="N184"/>
  <c r="N185"/>
  <c r="N186"/>
  <c r="N187"/>
  <c r="N188"/>
  <c r="N189"/>
  <c r="N190"/>
  <c r="N191"/>
  <c r="N192"/>
  <c r="N193"/>
  <c r="N194"/>
  <c r="N195"/>
  <c r="N196"/>
  <c r="N197"/>
  <c r="N198"/>
  <c r="N199"/>
  <c r="N200"/>
  <c r="N201"/>
  <c r="N202"/>
  <c r="N203"/>
  <c r="N204"/>
  <c r="N205"/>
  <c r="N206"/>
  <c r="N207"/>
  <c r="N208"/>
  <c r="N209"/>
  <c r="N210"/>
  <c r="N211"/>
  <c r="N212"/>
  <c r="N213"/>
  <c r="N214"/>
  <c r="N215"/>
  <c r="N216"/>
  <c r="N217"/>
  <c r="N218"/>
  <c r="N219"/>
  <c r="N220"/>
  <c r="N221"/>
  <c r="N222"/>
  <c r="N223"/>
  <c r="N224"/>
  <c r="N225"/>
  <c r="N226"/>
  <c r="N227"/>
  <c r="N228"/>
  <c r="N229"/>
  <c r="N230"/>
  <c r="N231"/>
  <c r="N232"/>
  <c r="N233"/>
  <c r="N234"/>
  <c r="N235"/>
  <c r="N236"/>
  <c r="N237"/>
  <c r="N238"/>
  <c r="N239"/>
  <c r="N240"/>
  <c r="N241"/>
  <c r="N242"/>
  <c r="N243"/>
  <c r="N244"/>
  <c r="N245"/>
  <c r="N246"/>
  <c r="N247"/>
  <c r="N248"/>
  <c r="N249"/>
  <c r="N250"/>
  <c r="N251"/>
  <c r="N252"/>
  <c r="N253"/>
  <c r="N254"/>
  <c r="N255"/>
  <c r="N256"/>
  <c r="N257"/>
  <c r="N258"/>
  <c r="N259"/>
  <c r="N260"/>
  <c r="N261"/>
  <c r="N262"/>
  <c r="N263"/>
  <c r="N264"/>
  <c r="N265"/>
  <c r="N266"/>
  <c r="N267"/>
  <c r="N268"/>
  <c r="N269"/>
  <c r="N270"/>
  <c r="N271"/>
  <c r="N272"/>
  <c r="N273"/>
  <c r="N274"/>
  <c r="N275"/>
  <c r="N276"/>
  <c r="N277"/>
  <c r="N278"/>
  <c r="N279"/>
  <c r="N280"/>
  <c r="N281"/>
  <c r="N282"/>
  <c r="N283"/>
  <c r="N284"/>
  <c r="N285"/>
  <c r="N286"/>
  <c r="N287"/>
  <c r="N288"/>
  <c r="N289"/>
  <c r="N290"/>
  <c r="N291"/>
  <c r="N292"/>
  <c r="N293"/>
  <c r="N294"/>
  <c r="N295"/>
  <c r="N296"/>
  <c r="N297"/>
  <c r="N298"/>
  <c r="N299"/>
  <c r="N300"/>
  <c r="N301"/>
  <c r="N302"/>
  <c r="N303"/>
  <c r="N304"/>
  <c r="N305"/>
  <c r="N306"/>
  <c r="N307"/>
  <c r="N308"/>
  <c r="N309"/>
  <c r="N310"/>
  <c r="N311"/>
  <c r="N312"/>
  <c r="N313"/>
  <c r="N314"/>
  <c r="N315"/>
  <c r="N316"/>
  <c r="N317"/>
  <c r="N318"/>
  <c r="N319"/>
  <c r="N320"/>
  <c r="N321"/>
  <c r="N322"/>
  <c r="N323"/>
  <c r="N324"/>
  <c r="N325"/>
  <c r="N326"/>
  <c r="N327"/>
  <c r="N328"/>
  <c r="N329"/>
  <c r="N330"/>
  <c r="N331"/>
  <c r="N332"/>
  <c r="N333"/>
  <c r="N334"/>
  <c r="N335"/>
  <c r="N336"/>
  <c r="N337"/>
  <c r="N338"/>
  <c r="N339"/>
  <c r="N340"/>
  <c r="N341"/>
  <c r="N342"/>
  <c r="N343"/>
  <c r="N344"/>
  <c r="N345"/>
  <c r="N346"/>
  <c r="N347"/>
  <c r="N348"/>
  <c r="N349"/>
  <c r="N350"/>
  <c r="N351"/>
  <c r="N352"/>
  <c r="N353"/>
  <c r="N354"/>
  <c r="N355"/>
  <c r="N356"/>
  <c r="N357"/>
  <c r="N358"/>
  <c r="N359"/>
  <c r="N360"/>
  <c r="N361"/>
  <c r="N362"/>
  <c r="N363"/>
  <c r="N364"/>
  <c r="N365"/>
  <c r="N366"/>
  <c r="N367"/>
  <c r="N368"/>
  <c r="N369"/>
  <c r="N370"/>
  <c r="N371"/>
  <c r="N372"/>
  <c r="N373"/>
  <c r="N374"/>
  <c r="N375"/>
  <c r="N376"/>
  <c r="N377"/>
  <c r="N378"/>
  <c r="N379"/>
  <c r="N380"/>
  <c r="N381"/>
  <c r="N382"/>
  <c r="N383"/>
  <c r="N384"/>
  <c r="N385"/>
  <c r="N386"/>
  <c r="N387"/>
  <c r="N388"/>
  <c r="N389"/>
  <c r="N390"/>
  <c r="N391"/>
  <c r="N392"/>
  <c r="N393"/>
  <c r="N394"/>
  <c r="N395"/>
  <c r="N396"/>
  <c r="N397"/>
  <c r="N398"/>
  <c r="N399"/>
  <c r="N400"/>
  <c r="N401"/>
  <c r="N402"/>
  <c r="N403"/>
  <c r="N404"/>
  <c r="N405"/>
  <c r="N406"/>
  <c r="N407"/>
  <c r="N408"/>
  <c r="N409"/>
  <c r="N410"/>
  <c r="N411"/>
  <c r="N412"/>
  <c r="N413"/>
  <c r="N414"/>
  <c r="N415"/>
  <c r="N416"/>
  <c r="N417"/>
  <c r="N418"/>
  <c r="N419"/>
  <c r="N420"/>
  <c r="N421"/>
  <c r="N422"/>
  <c r="N423"/>
  <c r="N424"/>
  <c r="N425"/>
  <c r="N426"/>
  <c r="N427"/>
  <c r="N428"/>
  <c r="N429"/>
  <c r="N430"/>
  <c r="N431"/>
  <c r="N432"/>
  <c r="N433"/>
  <c r="N434"/>
  <c r="N435"/>
  <c r="N436"/>
  <c r="N437"/>
  <c r="N438"/>
  <c r="N439"/>
  <c r="N440"/>
  <c r="N441"/>
  <c r="N442"/>
  <c r="N443"/>
  <c r="N444"/>
  <c r="N445"/>
  <c r="N446"/>
  <c r="N447"/>
  <c r="N448"/>
  <c r="N449"/>
  <c r="N450"/>
  <c r="N451"/>
  <c r="N452"/>
  <c r="N453"/>
  <c r="N454"/>
  <c r="N455"/>
  <c r="N456"/>
  <c r="N457"/>
  <c r="N458"/>
  <c r="N459"/>
  <c r="N460"/>
  <c r="N461"/>
  <c r="N462"/>
  <c r="N463"/>
  <c r="N464"/>
  <c r="N465"/>
  <c r="N466"/>
  <c r="N467"/>
  <c r="N468"/>
  <c r="N469"/>
  <c r="N470"/>
  <c r="N471"/>
  <c r="N472"/>
  <c r="N473"/>
  <c r="N474"/>
  <c r="N475"/>
  <c r="N476"/>
  <c r="N477"/>
  <c r="N478"/>
  <c r="N479"/>
  <c r="N480"/>
  <c r="N481"/>
  <c r="N482"/>
  <c r="N483"/>
  <c r="N484"/>
  <c r="N485"/>
  <c r="N486"/>
  <c r="N487"/>
  <c r="N488"/>
  <c r="N489"/>
  <c r="N490"/>
  <c r="N491"/>
  <c r="N492"/>
  <c r="N493"/>
  <c r="N494"/>
  <c r="N495"/>
  <c r="N496"/>
  <c r="N497"/>
  <c r="N498"/>
  <c r="N499"/>
  <c r="N500"/>
  <c r="N501"/>
  <c r="N502"/>
  <c r="N503"/>
  <c r="N504"/>
  <c r="N505"/>
  <c r="N506"/>
  <c r="N507"/>
  <c r="N508"/>
  <c r="N509"/>
  <c r="N510"/>
  <c r="N511"/>
  <c r="N512"/>
  <c r="N513"/>
  <c r="N514"/>
  <c r="N515"/>
  <c r="N516"/>
  <c r="N517"/>
  <c r="N518"/>
  <c r="N519"/>
  <c r="N520"/>
  <c r="N521"/>
  <c r="N522"/>
  <c r="N523"/>
  <c r="N524"/>
  <c r="N525"/>
  <c r="N526"/>
  <c r="N527"/>
  <c r="N528"/>
  <c r="N529"/>
  <c r="N530"/>
  <c r="N531"/>
  <c r="N532"/>
  <c r="N533"/>
  <c r="N534"/>
  <c r="N535"/>
  <c r="N536"/>
  <c r="N537"/>
  <c r="N538"/>
  <c r="N539"/>
  <c r="N540"/>
  <c r="N541"/>
  <c r="N542"/>
  <c r="N543"/>
  <c r="N544"/>
  <c r="N545"/>
  <c r="N546"/>
  <c r="N547"/>
  <c r="N548"/>
  <c r="N549"/>
  <c r="N550"/>
  <c r="N551"/>
  <c r="N552"/>
  <c r="N553"/>
  <c r="N554"/>
  <c r="N555"/>
  <c r="N556"/>
  <c r="N557"/>
  <c r="N558"/>
  <c r="N559"/>
  <c r="N560"/>
  <c r="N561"/>
  <c r="N562"/>
  <c r="N563"/>
  <c r="N564"/>
  <c r="N565"/>
  <c r="N566"/>
  <c r="N567"/>
  <c r="N568"/>
  <c r="N569"/>
  <c r="N570"/>
  <c r="N571"/>
  <c r="N572"/>
  <c r="N573"/>
  <c r="N574"/>
  <c r="N575"/>
  <c r="N576"/>
  <c r="N577"/>
  <c r="N578"/>
  <c r="N579"/>
  <c r="N580"/>
  <c r="N581"/>
  <c r="N582"/>
  <c r="N583"/>
  <c r="N584"/>
  <c r="N585"/>
  <c r="N586"/>
  <c r="N587"/>
  <c r="N588"/>
  <c r="N589"/>
  <c r="N590"/>
  <c r="N591"/>
  <c r="N592"/>
  <c r="N593"/>
  <c r="N594"/>
  <c r="N595"/>
  <c r="N596"/>
  <c r="N597"/>
  <c r="N598"/>
  <c r="N599"/>
  <c r="N600"/>
  <c r="N601"/>
  <c r="N602"/>
  <c r="N603"/>
  <c r="N604"/>
  <c r="N605"/>
  <c r="N606"/>
  <c r="N607"/>
  <c r="N608"/>
  <c r="N609"/>
  <c r="N610"/>
  <c r="N611"/>
  <c r="N612"/>
  <c r="N613"/>
  <c r="N614"/>
  <c r="N615"/>
  <c r="N616"/>
  <c r="N617"/>
  <c r="N618"/>
  <c r="N619"/>
  <c r="N620"/>
  <c r="N621"/>
  <c r="N622"/>
  <c r="N623"/>
  <c r="N624"/>
  <c r="N625"/>
  <c r="N626"/>
  <c r="N627"/>
  <c r="N628"/>
  <c r="N629"/>
  <c r="N630"/>
  <c r="N631"/>
  <c r="N632"/>
  <c r="N633"/>
  <c r="N634"/>
  <c r="N635"/>
  <c r="N636"/>
  <c r="N637"/>
  <c r="N638"/>
  <c r="N639"/>
  <c r="N640"/>
  <c r="N641"/>
  <c r="N642"/>
  <c r="N643"/>
  <c r="N644"/>
  <c r="N645"/>
  <c r="N646"/>
  <c r="N647"/>
  <c r="N648"/>
  <c r="N649"/>
  <c r="N650"/>
  <c r="N651"/>
  <c r="N652"/>
  <c r="N653"/>
  <c r="N654"/>
  <c r="N655"/>
  <c r="N656"/>
  <c r="N657"/>
  <c r="N658"/>
  <c r="N659"/>
  <c r="N660"/>
  <c r="N661"/>
  <c r="N662"/>
  <c r="N663"/>
  <c r="N664"/>
  <c r="N665"/>
  <c r="N666"/>
  <c r="N667"/>
  <c r="N668"/>
  <c r="N669"/>
  <c r="N670"/>
  <c r="N671"/>
  <c r="N672"/>
  <c r="N673"/>
  <c r="N674"/>
  <c r="N675"/>
  <c r="N676"/>
  <c r="N677"/>
  <c r="N678"/>
  <c r="N679"/>
  <c r="N680"/>
  <c r="N681"/>
  <c r="N682"/>
  <c r="N683"/>
  <c r="N684"/>
  <c r="N685"/>
  <c r="N686"/>
  <c r="N687"/>
  <c r="N688"/>
  <c r="N689"/>
  <c r="N690"/>
  <c r="N691"/>
  <c r="N692"/>
  <c r="N693"/>
  <c r="N694"/>
  <c r="N695"/>
  <c r="N696"/>
  <c r="N697"/>
  <c r="N698"/>
  <c r="N699"/>
  <c r="N700"/>
  <c r="N701"/>
  <c r="N702"/>
  <c r="N703"/>
  <c r="N704"/>
  <c r="N705"/>
  <c r="N706"/>
  <c r="N707"/>
  <c r="N708"/>
  <c r="N709"/>
  <c r="N710"/>
  <c r="N711"/>
  <c r="N712"/>
  <c r="N713"/>
  <c r="N714"/>
  <c r="N715"/>
  <c r="N716"/>
  <c r="N717"/>
  <c r="N718"/>
  <c r="N719"/>
  <c r="N720"/>
  <c r="N721"/>
  <c r="N722"/>
  <c r="N723"/>
  <c r="N724"/>
  <c r="N725"/>
  <c r="N726"/>
  <c r="N727"/>
  <c r="N728"/>
  <c r="N729"/>
  <c r="N730"/>
  <c r="N731"/>
  <c r="N732"/>
  <c r="N733"/>
  <c r="N734"/>
  <c r="N735"/>
  <c r="N736"/>
  <c r="N737"/>
  <c r="N738"/>
  <c r="N739"/>
  <c r="N740"/>
  <c r="N741"/>
  <c r="N742"/>
  <c r="N743"/>
  <c r="N744"/>
  <c r="N745"/>
  <c r="N746"/>
  <c r="N747"/>
  <c r="N748"/>
  <c r="N749"/>
  <c r="N750"/>
  <c r="N751"/>
  <c r="N752"/>
  <c r="N753"/>
  <c r="N754"/>
  <c r="N755"/>
  <c r="N756"/>
  <c r="N757"/>
  <c r="N758"/>
  <c r="N759"/>
  <c r="N760"/>
  <c r="N761"/>
  <c r="N762"/>
  <c r="N763"/>
  <c r="N764"/>
  <c r="N765"/>
  <c r="N766"/>
  <c r="N767"/>
  <c r="N768"/>
  <c r="N769"/>
  <c r="N770"/>
  <c r="N771"/>
  <c r="N772"/>
  <c r="N773"/>
  <c r="N774"/>
  <c r="N775"/>
  <c r="N776"/>
  <c r="N777"/>
  <c r="N778"/>
  <c r="N779"/>
  <c r="N780"/>
  <c r="N781"/>
  <c r="N782"/>
  <c r="N783"/>
  <c r="N784"/>
  <c r="N785"/>
  <c r="N786"/>
  <c r="N787"/>
  <c r="O3"/>
  <c r="N3"/>
  <c r="Z4" i="6"/>
  <c r="AA4" s="1"/>
  <c r="Z5"/>
  <c r="AA5" s="1"/>
  <c r="Z6"/>
  <c r="AA6" s="1"/>
  <c r="Z7"/>
  <c r="AA7" s="1"/>
  <c r="Z8"/>
  <c r="AA8" s="1"/>
  <c r="Z9"/>
  <c r="AA9" s="1"/>
  <c r="Z10"/>
  <c r="AA10" s="1"/>
  <c r="Z11"/>
  <c r="AA11" s="1"/>
  <c r="Z12"/>
  <c r="AA12" s="1"/>
  <c r="Z13"/>
  <c r="AA13" s="1"/>
  <c r="Z14"/>
  <c r="AA14" s="1"/>
  <c r="Z15"/>
  <c r="AA15" s="1"/>
  <c r="Z16"/>
  <c r="AA16" s="1"/>
  <c r="Z17"/>
  <c r="AA17" s="1"/>
  <c r="Z18"/>
  <c r="AA18" s="1"/>
  <c r="Z19"/>
  <c r="AA19" s="1"/>
  <c r="Z20"/>
  <c r="AA20" s="1"/>
  <c r="Z21"/>
  <c r="AA21" s="1"/>
  <c r="Z22"/>
  <c r="AA22" s="1"/>
  <c r="Z23"/>
  <c r="AA23" s="1"/>
  <c r="Z24"/>
  <c r="AA24" s="1"/>
  <c r="Z25"/>
  <c r="AA25" s="1"/>
  <c r="Z26"/>
  <c r="AA26" s="1"/>
  <c r="Z27"/>
  <c r="AA27" s="1"/>
  <c r="Z28"/>
  <c r="AA28" s="1"/>
  <c r="Z29"/>
  <c r="AA29" s="1"/>
  <c r="Z30"/>
  <c r="AA30" s="1"/>
  <c r="Z31"/>
  <c r="AA31" s="1"/>
  <c r="Z32"/>
  <c r="AA32" s="1"/>
  <c r="Z33"/>
  <c r="AA33" s="1"/>
  <c r="Z34"/>
  <c r="AA34" s="1"/>
  <c r="Z35"/>
  <c r="AA35" s="1"/>
  <c r="Z36"/>
  <c r="AA36" s="1"/>
  <c r="Z37"/>
  <c r="AA37" s="1"/>
  <c r="Z38"/>
  <c r="AA38" s="1"/>
  <c r="Z39"/>
  <c r="AA39" s="1"/>
  <c r="Z40"/>
  <c r="AA40" s="1"/>
  <c r="Z41"/>
  <c r="AA41" s="1"/>
  <c r="Z42"/>
  <c r="AA42" s="1"/>
  <c r="Z43"/>
  <c r="AA43" s="1"/>
  <c r="Z44"/>
  <c r="AA44" s="1"/>
  <c r="Z45"/>
  <c r="AA45" s="1"/>
  <c r="Z46"/>
  <c r="AA46" s="1"/>
  <c r="Z47"/>
  <c r="AA47" s="1"/>
  <c r="Z48"/>
  <c r="AA48" s="1"/>
  <c r="Z49"/>
  <c r="AA49" s="1"/>
  <c r="Z50"/>
  <c r="AA50" s="1"/>
  <c r="Z51"/>
  <c r="AA51" s="1"/>
  <c r="Z52"/>
  <c r="AA52" s="1"/>
  <c r="Z53"/>
  <c r="AA53" s="1"/>
  <c r="Z54"/>
  <c r="AA54" s="1"/>
  <c r="Z55"/>
  <c r="AA55" s="1"/>
  <c r="Z56"/>
  <c r="AA56" s="1"/>
  <c r="Z57"/>
  <c r="AA57" s="1"/>
  <c r="Z58"/>
  <c r="AA58" s="1"/>
  <c r="Z59"/>
  <c r="AA59" s="1"/>
  <c r="Z60"/>
  <c r="AA60" s="1"/>
  <c r="Z61"/>
  <c r="AA61" s="1"/>
  <c r="Z62"/>
  <c r="AA62" s="1"/>
  <c r="Z63"/>
  <c r="AA63" s="1"/>
  <c r="Z64"/>
  <c r="AA64" s="1"/>
  <c r="Z65"/>
  <c r="AA65" s="1"/>
  <c r="Z66"/>
  <c r="AA66" s="1"/>
  <c r="Z67"/>
  <c r="AA67" s="1"/>
  <c r="Z68"/>
  <c r="AA68" s="1"/>
  <c r="Z69"/>
  <c r="AA69" s="1"/>
  <c r="Z70"/>
  <c r="AA70" s="1"/>
  <c r="Z71"/>
  <c r="AA71" s="1"/>
  <c r="Z72"/>
  <c r="AA72" s="1"/>
  <c r="Z73"/>
  <c r="AA73" s="1"/>
  <c r="Z74"/>
  <c r="AA74" s="1"/>
  <c r="Z75"/>
  <c r="AA75" s="1"/>
  <c r="Z76"/>
  <c r="AA76" s="1"/>
  <c r="Z77"/>
  <c r="AA77" s="1"/>
  <c r="Z78"/>
  <c r="AA78" s="1"/>
  <c r="Z79"/>
  <c r="AA79" s="1"/>
  <c r="Z80"/>
  <c r="AA80" s="1"/>
  <c r="Z81"/>
  <c r="AA81" s="1"/>
  <c r="Z82"/>
  <c r="AA82" s="1"/>
  <c r="Z83"/>
  <c r="AA83" s="1"/>
  <c r="Z84"/>
  <c r="AA84" s="1"/>
  <c r="Z85"/>
  <c r="AA85" s="1"/>
  <c r="Z86"/>
  <c r="AA86" s="1"/>
  <c r="Z87"/>
  <c r="AA87" s="1"/>
  <c r="Z88"/>
  <c r="AA88" s="1"/>
  <c r="Z89"/>
  <c r="AA89" s="1"/>
  <c r="Z90"/>
  <c r="AA90" s="1"/>
  <c r="Z91"/>
  <c r="AA91" s="1"/>
  <c r="Z92"/>
  <c r="AA92" s="1"/>
  <c r="Z93"/>
  <c r="AA93" s="1"/>
  <c r="Z94"/>
  <c r="AA94" s="1"/>
  <c r="Z95"/>
  <c r="AA95" s="1"/>
  <c r="Z96"/>
  <c r="AA96" s="1"/>
  <c r="Z97"/>
  <c r="AA97" s="1"/>
  <c r="Z98"/>
  <c r="AA98" s="1"/>
  <c r="Z99"/>
  <c r="AA99" s="1"/>
  <c r="Z100"/>
  <c r="AA100" s="1"/>
  <c r="Z101"/>
  <c r="AA101" s="1"/>
  <c r="Z102"/>
  <c r="AA102" s="1"/>
  <c r="Z103"/>
  <c r="AA103" s="1"/>
  <c r="Z104"/>
  <c r="AA104" s="1"/>
  <c r="Z105"/>
  <c r="AA105" s="1"/>
  <c r="Z106"/>
  <c r="AA106" s="1"/>
  <c r="Z107"/>
  <c r="AA107" s="1"/>
  <c r="Z108"/>
  <c r="AA108" s="1"/>
  <c r="Z109"/>
  <c r="AA109" s="1"/>
  <c r="Z110"/>
  <c r="AA110" s="1"/>
  <c r="Z111"/>
  <c r="AA111" s="1"/>
  <c r="Z112"/>
  <c r="AA112" s="1"/>
  <c r="Z113"/>
  <c r="AA113" s="1"/>
  <c r="Z114"/>
  <c r="AA114" s="1"/>
  <c r="Z115"/>
  <c r="AA115" s="1"/>
  <c r="Z116"/>
  <c r="AA116" s="1"/>
  <c r="Z117"/>
  <c r="AA117" s="1"/>
  <c r="Z118"/>
  <c r="AA118" s="1"/>
  <c r="Z119"/>
  <c r="AA119" s="1"/>
  <c r="Z120"/>
  <c r="AA120" s="1"/>
  <c r="Z121"/>
  <c r="AA121" s="1"/>
  <c r="Z122"/>
  <c r="AA122" s="1"/>
  <c r="Z123"/>
  <c r="AA123" s="1"/>
  <c r="Z124"/>
  <c r="AA124" s="1"/>
  <c r="Z125"/>
  <c r="AA125" s="1"/>
  <c r="Z126"/>
  <c r="AA126" s="1"/>
  <c r="Z127"/>
  <c r="AA127" s="1"/>
  <c r="Z128"/>
  <c r="AA128" s="1"/>
  <c r="Z129"/>
  <c r="AA129" s="1"/>
  <c r="Z130"/>
  <c r="AA130" s="1"/>
  <c r="Z131"/>
  <c r="AA131" s="1"/>
  <c r="Z132"/>
  <c r="AA132" s="1"/>
  <c r="Z133"/>
  <c r="AA133" s="1"/>
  <c r="Z134"/>
  <c r="AA134" s="1"/>
  <c r="Z135"/>
  <c r="AA135" s="1"/>
  <c r="Z136"/>
  <c r="AA136" s="1"/>
  <c r="Z137"/>
  <c r="AA137" s="1"/>
  <c r="Z138"/>
  <c r="AA138" s="1"/>
  <c r="Z139"/>
  <c r="AA139" s="1"/>
  <c r="Z140"/>
  <c r="AA140" s="1"/>
  <c r="Z141"/>
  <c r="AA141" s="1"/>
  <c r="Z142"/>
  <c r="AA142" s="1"/>
  <c r="Z143"/>
  <c r="AA143" s="1"/>
  <c r="Z144"/>
  <c r="AA144" s="1"/>
  <c r="Z145"/>
  <c r="AA145" s="1"/>
  <c r="Z146"/>
  <c r="AA146" s="1"/>
  <c r="Z147"/>
  <c r="AA147" s="1"/>
  <c r="Z148"/>
  <c r="AA148" s="1"/>
  <c r="Z149"/>
  <c r="AA149" s="1"/>
  <c r="Z150"/>
  <c r="AA150" s="1"/>
  <c r="Z151"/>
  <c r="AA151" s="1"/>
  <c r="Z152"/>
  <c r="AA152" s="1"/>
  <c r="Z153"/>
  <c r="AA153" s="1"/>
  <c r="Z154"/>
  <c r="AA154" s="1"/>
  <c r="Z155"/>
  <c r="AA155" s="1"/>
  <c r="Z156"/>
  <c r="AA156" s="1"/>
  <c r="Z157"/>
  <c r="AA157" s="1"/>
  <c r="Z158"/>
  <c r="AA158" s="1"/>
  <c r="Z159"/>
  <c r="AA159" s="1"/>
  <c r="Z160"/>
  <c r="AA160" s="1"/>
  <c r="Z161"/>
  <c r="AA161" s="1"/>
  <c r="Z162"/>
  <c r="AA162" s="1"/>
  <c r="Z163"/>
  <c r="AA163" s="1"/>
  <c r="Z164"/>
  <c r="AA164" s="1"/>
  <c r="Z165"/>
  <c r="AA165" s="1"/>
  <c r="Z166"/>
  <c r="AA166" s="1"/>
  <c r="Z167"/>
  <c r="AA167" s="1"/>
  <c r="Z168"/>
  <c r="AA168" s="1"/>
  <c r="Z169"/>
  <c r="AA169" s="1"/>
  <c r="Z170"/>
  <c r="AA170" s="1"/>
  <c r="Z171"/>
  <c r="AA171" s="1"/>
  <c r="Z172"/>
  <c r="AA172" s="1"/>
  <c r="Z173"/>
  <c r="AA173" s="1"/>
  <c r="Z174"/>
  <c r="AA174" s="1"/>
  <c r="Z175"/>
  <c r="AA175" s="1"/>
  <c r="Z176"/>
  <c r="AA176" s="1"/>
  <c r="Z177"/>
  <c r="AA177" s="1"/>
  <c r="Z178"/>
  <c r="AA178" s="1"/>
  <c r="Z179"/>
  <c r="AA179" s="1"/>
  <c r="Z180"/>
  <c r="AA180" s="1"/>
  <c r="Z181"/>
  <c r="AA181" s="1"/>
  <c r="Z182"/>
  <c r="AA182" s="1"/>
  <c r="Z183"/>
  <c r="AA183" s="1"/>
  <c r="Z184"/>
  <c r="AA184" s="1"/>
  <c r="Z185"/>
  <c r="AA185" s="1"/>
  <c r="Z186"/>
  <c r="AA186" s="1"/>
  <c r="Z187"/>
  <c r="AA187" s="1"/>
  <c r="Z188"/>
  <c r="AA188" s="1"/>
  <c r="Z189"/>
  <c r="AA189" s="1"/>
  <c r="Z190"/>
  <c r="AA190" s="1"/>
  <c r="Z191"/>
  <c r="AA191" s="1"/>
  <c r="Z192"/>
  <c r="AA192" s="1"/>
  <c r="Z193"/>
  <c r="AA193" s="1"/>
  <c r="Z194"/>
  <c r="AA194" s="1"/>
  <c r="Z195"/>
  <c r="AA195" s="1"/>
  <c r="Z196"/>
  <c r="AA196" s="1"/>
  <c r="Z197"/>
  <c r="AA197" s="1"/>
  <c r="Z198"/>
  <c r="AA198" s="1"/>
  <c r="Z199"/>
  <c r="AA199" s="1"/>
  <c r="Z200"/>
  <c r="AA200" s="1"/>
  <c r="Z201"/>
  <c r="AA201" s="1"/>
  <c r="Z202"/>
  <c r="AA202" s="1"/>
  <c r="Z203"/>
  <c r="AA203" s="1"/>
  <c r="Z204"/>
  <c r="AA204" s="1"/>
  <c r="Z205"/>
  <c r="AA205" s="1"/>
  <c r="Z206"/>
  <c r="AA206" s="1"/>
  <c r="Z207"/>
  <c r="AA207" s="1"/>
  <c r="Z208"/>
  <c r="AA208" s="1"/>
  <c r="Z209"/>
  <c r="AA209" s="1"/>
  <c r="Z210"/>
  <c r="AA210" s="1"/>
  <c r="Z211"/>
  <c r="AA211" s="1"/>
  <c r="Z212"/>
  <c r="AA212" s="1"/>
  <c r="Z213"/>
  <c r="AA213" s="1"/>
  <c r="Z214"/>
  <c r="AA214" s="1"/>
  <c r="Z215"/>
  <c r="AA215" s="1"/>
  <c r="Z216"/>
  <c r="AA216" s="1"/>
  <c r="Z217"/>
  <c r="AA217" s="1"/>
  <c r="Z218"/>
  <c r="AA218" s="1"/>
  <c r="AA3"/>
  <c r="M4" i="10"/>
  <c r="M5"/>
  <c r="M6"/>
  <c r="M7"/>
  <c r="M8"/>
  <c r="M9"/>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M528"/>
  <c r="M529"/>
  <c r="M530"/>
  <c r="M531"/>
  <c r="M532"/>
  <c r="M533"/>
  <c r="M534"/>
  <c r="M535"/>
  <c r="M536"/>
  <c r="M537"/>
  <c r="M538"/>
  <c r="M539"/>
  <c r="M540"/>
  <c r="M541"/>
  <c r="M542"/>
  <c r="M543"/>
  <c r="M544"/>
  <c r="M545"/>
  <c r="M546"/>
  <c r="M547"/>
  <c r="M548"/>
  <c r="M549"/>
  <c r="M550"/>
  <c r="M551"/>
  <c r="M552"/>
  <c r="M553"/>
  <c r="M554"/>
  <c r="M555"/>
  <c r="M556"/>
  <c r="M557"/>
  <c r="M558"/>
  <c r="M559"/>
  <c r="M560"/>
  <c r="M561"/>
  <c r="M562"/>
  <c r="M563"/>
  <c r="M564"/>
  <c r="M565"/>
  <c r="M566"/>
  <c r="M567"/>
  <c r="M568"/>
  <c r="M569"/>
  <c r="M570"/>
  <c r="M571"/>
  <c r="M572"/>
  <c r="M573"/>
  <c r="M574"/>
  <c r="M575"/>
  <c r="M576"/>
  <c r="M577"/>
  <c r="M578"/>
  <c r="M579"/>
  <c r="M580"/>
  <c r="M581"/>
  <c r="M582"/>
  <c r="M583"/>
  <c r="M584"/>
  <c r="M585"/>
  <c r="M586"/>
  <c r="M587"/>
  <c r="M588"/>
  <c r="M589"/>
  <c r="M590"/>
  <c r="M591"/>
  <c r="M592"/>
  <c r="M593"/>
  <c r="M594"/>
  <c r="M595"/>
  <c r="M596"/>
  <c r="M597"/>
  <c r="M598"/>
  <c r="M599"/>
  <c r="M600"/>
  <c r="M601"/>
  <c r="M602"/>
  <c r="M603"/>
  <c r="M604"/>
  <c r="M605"/>
  <c r="M606"/>
  <c r="M607"/>
  <c r="M608"/>
  <c r="M609"/>
  <c r="M610"/>
  <c r="M611"/>
  <c r="M612"/>
  <c r="M613"/>
  <c r="M614"/>
  <c r="M615"/>
  <c r="M616"/>
  <c r="M617"/>
  <c r="M618"/>
  <c r="M619"/>
  <c r="M620"/>
  <c r="M621"/>
  <c r="M622"/>
  <c r="M623"/>
  <c r="M624"/>
  <c r="M625"/>
  <c r="M626"/>
  <c r="M627"/>
  <c r="M628"/>
  <c r="M629"/>
  <c r="M630"/>
  <c r="M631"/>
  <c r="M632"/>
  <c r="M633"/>
  <c r="M634"/>
  <c r="M635"/>
  <c r="M636"/>
  <c r="M637"/>
  <c r="M638"/>
  <c r="M639"/>
  <c r="M640"/>
  <c r="M641"/>
  <c r="M642"/>
  <c r="M643"/>
  <c r="M644"/>
  <c r="M645"/>
  <c r="M646"/>
  <c r="M647"/>
  <c r="M648"/>
  <c r="M649"/>
  <c r="M650"/>
  <c r="M651"/>
  <c r="M652"/>
  <c r="M653"/>
  <c r="M654"/>
  <c r="M655"/>
  <c r="M656"/>
  <c r="M657"/>
  <c r="M658"/>
  <c r="M659"/>
  <c r="M660"/>
  <c r="M661"/>
  <c r="M662"/>
  <c r="M663"/>
  <c r="M664"/>
  <c r="M665"/>
  <c r="M666"/>
  <c r="M667"/>
  <c r="M668"/>
  <c r="M669"/>
  <c r="M670"/>
  <c r="M671"/>
  <c r="M672"/>
  <c r="M673"/>
  <c r="M674"/>
  <c r="M675"/>
  <c r="M676"/>
  <c r="M677"/>
  <c r="M678"/>
  <c r="M679"/>
  <c r="M680"/>
  <c r="M681"/>
  <c r="M682"/>
  <c r="M683"/>
  <c r="M684"/>
  <c r="M685"/>
  <c r="M686"/>
  <c r="M687"/>
  <c r="M688"/>
  <c r="M689"/>
  <c r="M690"/>
  <c r="M691"/>
  <c r="M692"/>
  <c r="M693"/>
  <c r="M694"/>
  <c r="M695"/>
  <c r="M696"/>
  <c r="M697"/>
  <c r="M698"/>
  <c r="M699"/>
  <c r="M700"/>
  <c r="M701"/>
  <c r="M702"/>
  <c r="M703"/>
  <c r="M704"/>
  <c r="M705"/>
  <c r="M706"/>
  <c r="M707"/>
  <c r="M708"/>
  <c r="M709"/>
  <c r="M710"/>
  <c r="M711"/>
  <c r="M712"/>
  <c r="M713"/>
  <c r="M714"/>
  <c r="M715"/>
  <c r="M716"/>
  <c r="M717"/>
  <c r="M718"/>
  <c r="M719"/>
  <c r="M720"/>
  <c r="M721"/>
  <c r="M722"/>
  <c r="M723"/>
  <c r="M724"/>
  <c r="M725"/>
  <c r="M726"/>
  <c r="M727"/>
  <c r="M728"/>
  <c r="M729"/>
  <c r="M730"/>
  <c r="M731"/>
  <c r="M732"/>
  <c r="M733"/>
  <c r="M734"/>
  <c r="M735"/>
  <c r="M736"/>
  <c r="M737"/>
  <c r="M738"/>
  <c r="M739"/>
  <c r="M740"/>
  <c r="M741"/>
  <c r="M742"/>
  <c r="M743"/>
  <c r="M744"/>
  <c r="M745"/>
  <c r="M746"/>
  <c r="M747"/>
  <c r="M748"/>
  <c r="M749"/>
  <c r="M750"/>
  <c r="M751"/>
  <c r="M752"/>
  <c r="M753"/>
  <c r="M754"/>
  <c r="M755"/>
  <c r="M756"/>
  <c r="M757"/>
  <c r="M758"/>
  <c r="M759"/>
  <c r="M760"/>
  <c r="M761"/>
  <c r="M762"/>
  <c r="M763"/>
  <c r="M764"/>
  <c r="M765"/>
  <c r="M766"/>
  <c r="M767"/>
  <c r="M768"/>
  <c r="M769"/>
  <c r="M770"/>
  <c r="M771"/>
  <c r="M772"/>
  <c r="M773"/>
  <c r="M774"/>
  <c r="M775"/>
  <c r="M776"/>
  <c r="M777"/>
  <c r="M778"/>
  <c r="M779"/>
  <c r="M780"/>
  <c r="M781"/>
  <c r="M782"/>
  <c r="M783"/>
  <c r="M784"/>
  <c r="M785"/>
  <c r="M786"/>
  <c r="M787"/>
  <c r="M3"/>
  <c r="K3"/>
  <c r="X3" s="1"/>
  <c r="N5"/>
  <c r="N7"/>
  <c r="N9"/>
  <c r="N11"/>
  <c r="N13"/>
  <c r="N15"/>
  <c r="N17"/>
  <c r="N19"/>
  <c r="N21"/>
  <c r="N23"/>
  <c r="N25"/>
  <c r="N27"/>
  <c r="N29"/>
  <c r="N31"/>
  <c r="N33"/>
  <c r="N37"/>
  <c r="N41"/>
  <c r="N45"/>
  <c r="N49"/>
  <c r="N53"/>
  <c r="N57"/>
  <c r="N61"/>
  <c r="N65"/>
  <c r="N69"/>
  <c r="N73"/>
  <c r="N77"/>
  <c r="N81"/>
  <c r="N85"/>
  <c r="N89"/>
  <c r="N93"/>
  <c r="N97"/>
  <c r="N101"/>
  <c r="N105"/>
  <c r="N109"/>
  <c r="N113"/>
  <c r="N117"/>
  <c r="N121"/>
  <c r="N125"/>
  <c r="N129"/>
  <c r="N133"/>
  <c r="N137"/>
  <c r="N141"/>
  <c r="N145"/>
  <c r="N149"/>
  <c r="N153"/>
  <c r="N157"/>
  <c r="N161"/>
  <c r="N165"/>
  <c r="N169"/>
  <c r="N173"/>
  <c r="N177"/>
  <c r="N181"/>
  <c r="N185"/>
  <c r="N189"/>
  <c r="N193"/>
  <c r="N197"/>
  <c r="N201"/>
  <c r="N205"/>
  <c r="N209"/>
  <c r="N213"/>
  <c r="N217"/>
  <c r="N221"/>
  <c r="N225"/>
  <c r="N229"/>
  <c r="N233"/>
  <c r="N237"/>
  <c r="N241"/>
  <c r="N245"/>
  <c r="N249"/>
  <c r="N253"/>
  <c r="N257"/>
  <c r="N261"/>
  <c r="N265"/>
  <c r="N269"/>
  <c r="N273"/>
  <c r="N277"/>
  <c r="N281"/>
  <c r="N285"/>
  <c r="N289"/>
  <c r="N293"/>
  <c r="N297"/>
  <c r="N301"/>
  <c r="N305"/>
  <c r="N309"/>
  <c r="N313"/>
  <c r="N317"/>
  <c r="N321"/>
  <c r="N325"/>
  <c r="N329"/>
  <c r="N333"/>
  <c r="N337"/>
  <c r="N341"/>
  <c r="N345"/>
  <c r="N349"/>
  <c r="N353"/>
  <c r="N357"/>
  <c r="N361"/>
  <c r="N365"/>
  <c r="N369"/>
  <c r="N373"/>
  <c r="N377"/>
  <c r="N381"/>
  <c r="N385"/>
  <c r="N389"/>
  <c r="N393"/>
  <c r="N397"/>
  <c r="N401"/>
  <c r="N405"/>
  <c r="N409"/>
  <c r="N413"/>
  <c r="N417"/>
  <c r="N421"/>
  <c r="N425"/>
  <c r="N429"/>
  <c r="N433"/>
  <c r="N437"/>
  <c r="N441"/>
  <c r="N445"/>
  <c r="N449"/>
  <c r="N453"/>
  <c r="N457"/>
  <c r="N461"/>
  <c r="N465"/>
  <c r="N469"/>
  <c r="N473"/>
  <c r="N477"/>
  <c r="N481"/>
  <c r="N485"/>
  <c r="N489"/>
  <c r="N493"/>
  <c r="N497"/>
  <c r="N501"/>
  <c r="N505"/>
  <c r="N509"/>
  <c r="N513"/>
  <c r="N517"/>
  <c r="N521"/>
  <c r="N525"/>
  <c r="N529"/>
  <c r="N533"/>
  <c r="N537"/>
  <c r="N541"/>
  <c r="N545"/>
  <c r="N549"/>
  <c r="N553"/>
  <c r="N557"/>
  <c r="N561"/>
  <c r="N565"/>
  <c r="N569"/>
  <c r="N573"/>
  <c r="N577"/>
  <c r="N581"/>
  <c r="N585"/>
  <c r="N589"/>
  <c r="N593"/>
  <c r="N597"/>
  <c r="N601"/>
  <c r="N605"/>
  <c r="N609"/>
  <c r="N613"/>
  <c r="N617"/>
  <c r="N621"/>
  <c r="N625"/>
  <c r="N629"/>
  <c r="N633"/>
  <c r="N637"/>
  <c r="N641"/>
  <c r="N645"/>
  <c r="N649"/>
  <c r="N653"/>
  <c r="N657"/>
  <c r="N661"/>
  <c r="N665"/>
  <c r="N669"/>
  <c r="N673"/>
  <c r="N677"/>
  <c r="N681"/>
  <c r="N685"/>
  <c r="N689"/>
  <c r="N693"/>
  <c r="N697"/>
  <c r="N701"/>
  <c r="N705"/>
  <c r="N709"/>
  <c r="N713"/>
  <c r="N717"/>
  <c r="N719"/>
  <c r="N721"/>
  <c r="N723"/>
  <c r="N725"/>
  <c r="N727"/>
  <c r="N729"/>
  <c r="N731"/>
  <c r="N733"/>
  <c r="N735"/>
  <c r="N737"/>
  <c r="N739"/>
  <c r="N741"/>
  <c r="N743"/>
  <c r="N745"/>
  <c r="N747"/>
  <c r="N751"/>
  <c r="N755"/>
  <c r="N759"/>
  <c r="N763"/>
  <c r="N767"/>
  <c r="N771"/>
  <c r="N775"/>
  <c r="N779"/>
  <c r="N783"/>
  <c r="J3"/>
  <c r="W3" s="1"/>
  <c r="AP3" i="8"/>
  <c r="AM3"/>
  <c r="AP787"/>
  <c r="AM787"/>
  <c r="AP786"/>
  <c r="AM786"/>
  <c r="AP785"/>
  <c r="AM785"/>
  <c r="AP784"/>
  <c r="AM784"/>
  <c r="AP783"/>
  <c r="AM783"/>
  <c r="AP782"/>
  <c r="AM782"/>
  <c r="AP781"/>
  <c r="AM781"/>
  <c r="AP780"/>
  <c r="AM780"/>
  <c r="AP779"/>
  <c r="AM779"/>
  <c r="AP778"/>
  <c r="AM778"/>
  <c r="AP777"/>
  <c r="AM777"/>
  <c r="AP776"/>
  <c r="AM776"/>
  <c r="AP775"/>
  <c r="AM775"/>
  <c r="AP774"/>
  <c r="AM774"/>
  <c r="AP773"/>
  <c r="AM773"/>
  <c r="AP772"/>
  <c r="AM772"/>
  <c r="AP771"/>
  <c r="AM771"/>
  <c r="AP770"/>
  <c r="AM770"/>
  <c r="AP769"/>
  <c r="AM769"/>
  <c r="AP768"/>
  <c r="AM768"/>
  <c r="AP767"/>
  <c r="AM767"/>
  <c r="AP766"/>
  <c r="AM766"/>
  <c r="AP765"/>
  <c r="AM765"/>
  <c r="AP764"/>
  <c r="AM764"/>
  <c r="AP763"/>
  <c r="AM763"/>
  <c r="AP762"/>
  <c r="AM762"/>
  <c r="AP761"/>
  <c r="AM761"/>
  <c r="AP760"/>
  <c r="AM760"/>
  <c r="AP759"/>
  <c r="AM759"/>
  <c r="AP758"/>
  <c r="AM758"/>
  <c r="AP757"/>
  <c r="AM757"/>
  <c r="AP756"/>
  <c r="AM756"/>
  <c r="AP755"/>
  <c r="AM755"/>
  <c r="AP754"/>
  <c r="AM754"/>
  <c r="AP753"/>
  <c r="AM753"/>
  <c r="AP752"/>
  <c r="AM752"/>
  <c r="AP751"/>
  <c r="AM751"/>
  <c r="AP750"/>
  <c r="AM750"/>
  <c r="AP749"/>
  <c r="AM749"/>
  <c r="AP748"/>
  <c r="AM748"/>
  <c r="AP747"/>
  <c r="AM747"/>
  <c r="AP746"/>
  <c r="AM746"/>
  <c r="AP745"/>
  <c r="AM745"/>
  <c r="AP744"/>
  <c r="AM744"/>
  <c r="AP743"/>
  <c r="AM743"/>
  <c r="AP742"/>
  <c r="AM742"/>
  <c r="AP741"/>
  <c r="AM741"/>
  <c r="AP740"/>
  <c r="AM740"/>
  <c r="AP739"/>
  <c r="AM739"/>
  <c r="AP738"/>
  <c r="AM738"/>
  <c r="AP737"/>
  <c r="AM737"/>
  <c r="AP736"/>
  <c r="AM736"/>
  <c r="AP735"/>
  <c r="AM735"/>
  <c r="AP734"/>
  <c r="AM734"/>
  <c r="AP733"/>
  <c r="AM733"/>
  <c r="AP732"/>
  <c r="AM732"/>
  <c r="AP731"/>
  <c r="AM731"/>
  <c r="AP730"/>
  <c r="AM730"/>
  <c r="AP729"/>
  <c r="AM729"/>
  <c r="AP728"/>
  <c r="AM728"/>
  <c r="AP727"/>
  <c r="AM727"/>
  <c r="AP726"/>
  <c r="AM726"/>
  <c r="AP725"/>
  <c r="AM725"/>
  <c r="AP724"/>
  <c r="AM724"/>
  <c r="AP723"/>
  <c r="AM723"/>
  <c r="AP722"/>
  <c r="AM722"/>
  <c r="AP721"/>
  <c r="AM721"/>
  <c r="AP720"/>
  <c r="AM720"/>
  <c r="AP719"/>
  <c r="AM719"/>
  <c r="AP718"/>
  <c r="AM718"/>
  <c r="AP717"/>
  <c r="AM717"/>
  <c r="AP716"/>
  <c r="AM716"/>
  <c r="AP715"/>
  <c r="AM715"/>
  <c r="AP714"/>
  <c r="AM714"/>
  <c r="AP713"/>
  <c r="AM713"/>
  <c r="AP712"/>
  <c r="AM712"/>
  <c r="AP711"/>
  <c r="AM711"/>
  <c r="AP710"/>
  <c r="AM710"/>
  <c r="AP709"/>
  <c r="AM709"/>
  <c r="AP708"/>
  <c r="AM708"/>
  <c r="AP707"/>
  <c r="AM707"/>
  <c r="AP706"/>
  <c r="AM706"/>
  <c r="AP705"/>
  <c r="AM705"/>
  <c r="AP704"/>
  <c r="AM704"/>
  <c r="AP703"/>
  <c r="AM703"/>
  <c r="AP702"/>
  <c r="AM702"/>
  <c r="AP701"/>
  <c r="AM701"/>
  <c r="AP700"/>
  <c r="AM700"/>
  <c r="AP699"/>
  <c r="AM699"/>
  <c r="AP698"/>
  <c r="AM698"/>
  <c r="AP697"/>
  <c r="AM697"/>
  <c r="AP696"/>
  <c r="AM696"/>
  <c r="AP695"/>
  <c r="AM695"/>
  <c r="AP694"/>
  <c r="AM694"/>
  <c r="AP693"/>
  <c r="AM693"/>
  <c r="AP692"/>
  <c r="AM692"/>
  <c r="AP691"/>
  <c r="AM691"/>
  <c r="AP690"/>
  <c r="AM690"/>
  <c r="AP689"/>
  <c r="AM689"/>
  <c r="AP688"/>
  <c r="AM688"/>
  <c r="AP687"/>
  <c r="AM687"/>
  <c r="AP686"/>
  <c r="AM686"/>
  <c r="AP685"/>
  <c r="AM685"/>
  <c r="AP684"/>
  <c r="AM684"/>
  <c r="AP683"/>
  <c r="AM683"/>
  <c r="AP682"/>
  <c r="AM682"/>
  <c r="AP681"/>
  <c r="AM681"/>
  <c r="AP680"/>
  <c r="AM680"/>
  <c r="AP679"/>
  <c r="AM679"/>
  <c r="AP678"/>
  <c r="AM678"/>
  <c r="AP677"/>
  <c r="AM677"/>
  <c r="AP676"/>
  <c r="AM676"/>
  <c r="AP675"/>
  <c r="AM675"/>
  <c r="AP674"/>
  <c r="AM674"/>
  <c r="AP673"/>
  <c r="AM673"/>
  <c r="AP672"/>
  <c r="AM672"/>
  <c r="AP671"/>
  <c r="AM671"/>
  <c r="AP670"/>
  <c r="AM670"/>
  <c r="AP669"/>
  <c r="AM669"/>
  <c r="AP668"/>
  <c r="AM668"/>
  <c r="AP667"/>
  <c r="AM667"/>
  <c r="AP666"/>
  <c r="AM666"/>
  <c r="AP665"/>
  <c r="AM665"/>
  <c r="AP664"/>
  <c r="AM664"/>
  <c r="AP663"/>
  <c r="AM663"/>
  <c r="AP662"/>
  <c r="AM662"/>
  <c r="AP661"/>
  <c r="AM661"/>
  <c r="AP660"/>
  <c r="AM660"/>
  <c r="AP659"/>
  <c r="AM659"/>
  <c r="AP658"/>
  <c r="AM658"/>
  <c r="AP657"/>
  <c r="AM657"/>
  <c r="AP656"/>
  <c r="AM656"/>
  <c r="AP655"/>
  <c r="AM655"/>
  <c r="AP654"/>
  <c r="AM654"/>
  <c r="AP653"/>
  <c r="AM653"/>
  <c r="AP652"/>
  <c r="AM652"/>
  <c r="AP651"/>
  <c r="AM651"/>
  <c r="AP650"/>
  <c r="AM650"/>
  <c r="AP649"/>
  <c r="AM649"/>
  <c r="AP648"/>
  <c r="AM648"/>
  <c r="AP647"/>
  <c r="AM647"/>
  <c r="AP646"/>
  <c r="AM646"/>
  <c r="AP645"/>
  <c r="AM645"/>
  <c r="AP644"/>
  <c r="AM644"/>
  <c r="AP643"/>
  <c r="AM643"/>
  <c r="AP642"/>
  <c r="AM642"/>
  <c r="AP641"/>
  <c r="AM641"/>
  <c r="AP640"/>
  <c r="AM640"/>
  <c r="AP639"/>
  <c r="AM639"/>
  <c r="AP638"/>
  <c r="AM638"/>
  <c r="AP637"/>
  <c r="AM637"/>
  <c r="AP636"/>
  <c r="AM636"/>
  <c r="AP635"/>
  <c r="AM635"/>
  <c r="AP634"/>
  <c r="AM634"/>
  <c r="AP633"/>
  <c r="AM633"/>
  <c r="AP632"/>
  <c r="AM632"/>
  <c r="AP631"/>
  <c r="AM631"/>
  <c r="AP630"/>
  <c r="AM630"/>
  <c r="AP629"/>
  <c r="AM629"/>
  <c r="AP628"/>
  <c r="AM628"/>
  <c r="AP627"/>
  <c r="AM627"/>
  <c r="AP626"/>
  <c r="AM626"/>
  <c r="AP625"/>
  <c r="AM625"/>
  <c r="AP624"/>
  <c r="AM624"/>
  <c r="AP623"/>
  <c r="AM623"/>
  <c r="AP622"/>
  <c r="AM622"/>
  <c r="AP621"/>
  <c r="AM621"/>
  <c r="AP620"/>
  <c r="AM620"/>
  <c r="AP619"/>
  <c r="AM619"/>
  <c r="AP618"/>
  <c r="AM618"/>
  <c r="AP617"/>
  <c r="AM617"/>
  <c r="AP616"/>
  <c r="AM616"/>
  <c r="AP615"/>
  <c r="AM615"/>
  <c r="AP614"/>
  <c r="AM614"/>
  <c r="AP613"/>
  <c r="AM613"/>
  <c r="AP612"/>
  <c r="AM612"/>
  <c r="AP611"/>
  <c r="AM611"/>
  <c r="AP610"/>
  <c r="AM610"/>
  <c r="AP609"/>
  <c r="AM609"/>
  <c r="AP608"/>
  <c r="AM608"/>
  <c r="AP607"/>
  <c r="AM607"/>
  <c r="AP606"/>
  <c r="AM606"/>
  <c r="AP605"/>
  <c r="AM605"/>
  <c r="AP604"/>
  <c r="AM604"/>
  <c r="AP603"/>
  <c r="AM603"/>
  <c r="AP602"/>
  <c r="AM602"/>
  <c r="AP601"/>
  <c r="AM601"/>
  <c r="AP600"/>
  <c r="AM600"/>
  <c r="AP599"/>
  <c r="AM599"/>
  <c r="AP598"/>
  <c r="AM598"/>
  <c r="AP597"/>
  <c r="AM597"/>
  <c r="AP596"/>
  <c r="AM596"/>
  <c r="AP595"/>
  <c r="AM595"/>
  <c r="AP594"/>
  <c r="AM594"/>
  <c r="AP593"/>
  <c r="AM593"/>
  <c r="AP592"/>
  <c r="AM592"/>
  <c r="AP591"/>
  <c r="AM591"/>
  <c r="AP590"/>
  <c r="AM590"/>
  <c r="AP589"/>
  <c r="AM589"/>
  <c r="AP588"/>
  <c r="AM588"/>
  <c r="AP587"/>
  <c r="AM587"/>
  <c r="AP586"/>
  <c r="AM586"/>
  <c r="AP585"/>
  <c r="AM585"/>
  <c r="AP584"/>
  <c r="AM584"/>
  <c r="AP583"/>
  <c r="AM583"/>
  <c r="AP582"/>
  <c r="AM582"/>
  <c r="AP581"/>
  <c r="AM581"/>
  <c r="AP580"/>
  <c r="AM580"/>
  <c r="AP579"/>
  <c r="AM579"/>
  <c r="AP578"/>
  <c r="AM578"/>
  <c r="AP577"/>
  <c r="AM577"/>
  <c r="AP576"/>
  <c r="AM576"/>
  <c r="AP575"/>
  <c r="AM575"/>
  <c r="AP574"/>
  <c r="AM574"/>
  <c r="AP573"/>
  <c r="AM573"/>
  <c r="AP572"/>
  <c r="AM572"/>
  <c r="AP571"/>
  <c r="AM571"/>
  <c r="AP570"/>
  <c r="AM570"/>
  <c r="AP569"/>
  <c r="AM569"/>
  <c r="AP568"/>
  <c r="AM568"/>
  <c r="AP567"/>
  <c r="AM567"/>
  <c r="AP566"/>
  <c r="AM566"/>
  <c r="AP565"/>
  <c r="AM565"/>
  <c r="AP564"/>
  <c r="AM564"/>
  <c r="AP563"/>
  <c r="AM563"/>
  <c r="AP562"/>
  <c r="AM562"/>
  <c r="AP561"/>
  <c r="AM561"/>
  <c r="AP560"/>
  <c r="AM560"/>
  <c r="AP559"/>
  <c r="AM559"/>
  <c r="AP558"/>
  <c r="AM558"/>
  <c r="AP557"/>
  <c r="AM557"/>
  <c r="AP556"/>
  <c r="AM556"/>
  <c r="AP555"/>
  <c r="AM555"/>
  <c r="AP554"/>
  <c r="AM554"/>
  <c r="AP553"/>
  <c r="AM553"/>
  <c r="AP552"/>
  <c r="AM552"/>
  <c r="AP551"/>
  <c r="AM551"/>
  <c r="AP550"/>
  <c r="AM550"/>
  <c r="AP549"/>
  <c r="AM549"/>
  <c r="AP548"/>
  <c r="AM548"/>
  <c r="AP547"/>
  <c r="AM547"/>
  <c r="AP546"/>
  <c r="AM546"/>
  <c r="AP545"/>
  <c r="AM545"/>
  <c r="AP544"/>
  <c r="AM544"/>
  <c r="AP543"/>
  <c r="AM543"/>
  <c r="AP542"/>
  <c r="AM542"/>
  <c r="AP541"/>
  <c r="AM541"/>
  <c r="AP540"/>
  <c r="AM540"/>
  <c r="AP539"/>
  <c r="AM539"/>
  <c r="AP538"/>
  <c r="AM538"/>
  <c r="AP537"/>
  <c r="AM537"/>
  <c r="AP536"/>
  <c r="AM536"/>
  <c r="AP535"/>
  <c r="AM535"/>
  <c r="AP534"/>
  <c r="AM534"/>
  <c r="AP533"/>
  <c r="AM533"/>
  <c r="AP532"/>
  <c r="AM532"/>
  <c r="AP531"/>
  <c r="AM531"/>
  <c r="AP530"/>
  <c r="AM530"/>
  <c r="AP529"/>
  <c r="AM529"/>
  <c r="AP528"/>
  <c r="AM528"/>
  <c r="AP527"/>
  <c r="AM527"/>
  <c r="AP526"/>
  <c r="AM526"/>
  <c r="AP525"/>
  <c r="AM525"/>
  <c r="AP524"/>
  <c r="AM524"/>
  <c r="AP523"/>
  <c r="AM523"/>
  <c r="AP522"/>
  <c r="AM522"/>
  <c r="AP521"/>
  <c r="AM521"/>
  <c r="AP520"/>
  <c r="AM520"/>
  <c r="AP519"/>
  <c r="AM519"/>
  <c r="AP518"/>
  <c r="AM518"/>
  <c r="AP517"/>
  <c r="AM517"/>
  <c r="AP516"/>
  <c r="AM516"/>
  <c r="AP515"/>
  <c r="AM515"/>
  <c r="AP514"/>
  <c r="AM514"/>
  <c r="AP513"/>
  <c r="AM513"/>
  <c r="AP512"/>
  <c r="AM512"/>
  <c r="AP511"/>
  <c r="AM511"/>
  <c r="AP510"/>
  <c r="AM510"/>
  <c r="AP509"/>
  <c r="AM509"/>
  <c r="AP508"/>
  <c r="AM508"/>
  <c r="AP507"/>
  <c r="AM507"/>
  <c r="AP506"/>
  <c r="AM506"/>
  <c r="AP505"/>
  <c r="AM505"/>
  <c r="AP504"/>
  <c r="AM504"/>
  <c r="AP503"/>
  <c r="AM503"/>
  <c r="AP502"/>
  <c r="AM502"/>
  <c r="AP501"/>
  <c r="AM501"/>
  <c r="AP500"/>
  <c r="AM500"/>
  <c r="AP499"/>
  <c r="AM499"/>
  <c r="AP498"/>
  <c r="AM498"/>
  <c r="AP497"/>
  <c r="AM497"/>
  <c r="AP496"/>
  <c r="AM496"/>
  <c r="AP495"/>
  <c r="AM495"/>
  <c r="AP494"/>
  <c r="AM494"/>
  <c r="AP493"/>
  <c r="AM493"/>
  <c r="AP492"/>
  <c r="AM492"/>
  <c r="AP491"/>
  <c r="AM491"/>
  <c r="AP490"/>
  <c r="AM490"/>
  <c r="AP489"/>
  <c r="AM489"/>
  <c r="AP488"/>
  <c r="AM488"/>
  <c r="AP487"/>
  <c r="AM487"/>
  <c r="AP486"/>
  <c r="AM486"/>
  <c r="AP485"/>
  <c r="AM485"/>
  <c r="AP484"/>
  <c r="AM484"/>
  <c r="AP483"/>
  <c r="AM483"/>
  <c r="AP482"/>
  <c r="AM482"/>
  <c r="AP481"/>
  <c r="AM481"/>
  <c r="AP480"/>
  <c r="AM480"/>
  <c r="AP479"/>
  <c r="AM479"/>
  <c r="AP478"/>
  <c r="AM478"/>
  <c r="AP477"/>
  <c r="AM477"/>
  <c r="AP476"/>
  <c r="AM476"/>
  <c r="AP475"/>
  <c r="AM475"/>
  <c r="AP474"/>
  <c r="AM474"/>
  <c r="AP473"/>
  <c r="AM473"/>
  <c r="AP472"/>
  <c r="AM472"/>
  <c r="AP471"/>
  <c r="AM471"/>
  <c r="AP470"/>
  <c r="AM470"/>
  <c r="AP469"/>
  <c r="AM469"/>
  <c r="AP468"/>
  <c r="AM468"/>
  <c r="AP467"/>
  <c r="AM467"/>
  <c r="AP466"/>
  <c r="AM466"/>
  <c r="AP465"/>
  <c r="AM465"/>
  <c r="AP464"/>
  <c r="AM464"/>
  <c r="AP463"/>
  <c r="AM463"/>
  <c r="AP462"/>
  <c r="AM462"/>
  <c r="AP461"/>
  <c r="AM461"/>
  <c r="AP460"/>
  <c r="AM460"/>
  <c r="AP459"/>
  <c r="AM459"/>
  <c r="AP458"/>
  <c r="AM458"/>
  <c r="AP457"/>
  <c r="AM457"/>
  <c r="AP456"/>
  <c r="AM456"/>
  <c r="AP455"/>
  <c r="AM455"/>
  <c r="AP454"/>
  <c r="AM454"/>
  <c r="AP453"/>
  <c r="AM453"/>
  <c r="AP452"/>
  <c r="AM452"/>
  <c r="AP451"/>
  <c r="AM451"/>
  <c r="AP450"/>
  <c r="AM450"/>
  <c r="AP449"/>
  <c r="AM449"/>
  <c r="AP448"/>
  <c r="AM448"/>
  <c r="AP447"/>
  <c r="AM447"/>
  <c r="AP446"/>
  <c r="AM446"/>
  <c r="AP445"/>
  <c r="AM445"/>
  <c r="AP444"/>
  <c r="AM444"/>
  <c r="AP443"/>
  <c r="AM443"/>
  <c r="AP442"/>
  <c r="AM442"/>
  <c r="AP441"/>
  <c r="AM441"/>
  <c r="AP440"/>
  <c r="AM440"/>
  <c r="AP439"/>
  <c r="AM439"/>
  <c r="AP438"/>
  <c r="AM438"/>
  <c r="AP437"/>
  <c r="AM437"/>
  <c r="AP436"/>
  <c r="AM436"/>
  <c r="AP435"/>
  <c r="AM435"/>
  <c r="AP434"/>
  <c r="AM434"/>
  <c r="AP433"/>
  <c r="AM433"/>
  <c r="AP432"/>
  <c r="AM432"/>
  <c r="AP431"/>
  <c r="AM431"/>
  <c r="AP430"/>
  <c r="AM430"/>
  <c r="AP429"/>
  <c r="AM429"/>
  <c r="AP428"/>
  <c r="AM428"/>
  <c r="AP427"/>
  <c r="AM427"/>
  <c r="AP426"/>
  <c r="AM426"/>
  <c r="AP425"/>
  <c r="AM425"/>
  <c r="AP424"/>
  <c r="AM424"/>
  <c r="AP423"/>
  <c r="AM423"/>
  <c r="AP422"/>
  <c r="AM422"/>
  <c r="AP421"/>
  <c r="AM421"/>
  <c r="AP420"/>
  <c r="AM420"/>
  <c r="AP419"/>
  <c r="AM419"/>
  <c r="AP418"/>
  <c r="AM418"/>
  <c r="AP417"/>
  <c r="AM417"/>
  <c r="AP416"/>
  <c r="AM416"/>
  <c r="AP415"/>
  <c r="AM415"/>
  <c r="AP414"/>
  <c r="AM414"/>
  <c r="AP413"/>
  <c r="AM413"/>
  <c r="AP412"/>
  <c r="AM412"/>
  <c r="AP411"/>
  <c r="AM411"/>
  <c r="AP410"/>
  <c r="AM410"/>
  <c r="AP409"/>
  <c r="AM409"/>
  <c r="AP408"/>
  <c r="AM408"/>
  <c r="AP407"/>
  <c r="AM407"/>
  <c r="AP406"/>
  <c r="AM406"/>
  <c r="AP405"/>
  <c r="AM405"/>
  <c r="AP404"/>
  <c r="AM404"/>
  <c r="AP403"/>
  <c r="AM403"/>
  <c r="AP402"/>
  <c r="AM402"/>
  <c r="AP401"/>
  <c r="AM401"/>
  <c r="AP400"/>
  <c r="AM400"/>
  <c r="AP399"/>
  <c r="AM399"/>
  <c r="AP398"/>
  <c r="AM398"/>
  <c r="AP397"/>
  <c r="AM397"/>
  <c r="AP396"/>
  <c r="AM396"/>
  <c r="AP395"/>
  <c r="AM395"/>
  <c r="AP394"/>
  <c r="AM394"/>
  <c r="AP393"/>
  <c r="AM393"/>
  <c r="AP392"/>
  <c r="AM392"/>
  <c r="AP391"/>
  <c r="AM391"/>
  <c r="AP390"/>
  <c r="AM390"/>
  <c r="AP389"/>
  <c r="AM389"/>
  <c r="AP388"/>
  <c r="AM388"/>
  <c r="AP387"/>
  <c r="AM387"/>
  <c r="AP386"/>
  <c r="AM386"/>
  <c r="AP385"/>
  <c r="AM385"/>
  <c r="AP384"/>
  <c r="AM384"/>
  <c r="AP383"/>
  <c r="AM383"/>
  <c r="AP382"/>
  <c r="AM382"/>
  <c r="AP381"/>
  <c r="AM381"/>
  <c r="AP380"/>
  <c r="AM380"/>
  <c r="AP379"/>
  <c r="AM379"/>
  <c r="AP378"/>
  <c r="AM378"/>
  <c r="AP377"/>
  <c r="AM377"/>
  <c r="AP376"/>
  <c r="AM376"/>
  <c r="AP375"/>
  <c r="AM375"/>
  <c r="AP374"/>
  <c r="AM374"/>
  <c r="AP373"/>
  <c r="AM373"/>
  <c r="AP372"/>
  <c r="AM372"/>
  <c r="AP371"/>
  <c r="AM371"/>
  <c r="AP370"/>
  <c r="AM370"/>
  <c r="AP369"/>
  <c r="AM369"/>
  <c r="AP368"/>
  <c r="AM368"/>
  <c r="AP367"/>
  <c r="AM367"/>
  <c r="AP366"/>
  <c r="AM366"/>
  <c r="AP365"/>
  <c r="AM365"/>
  <c r="AP364"/>
  <c r="AM364"/>
  <c r="AP363"/>
  <c r="AM363"/>
  <c r="AP362"/>
  <c r="AM362"/>
  <c r="AP361"/>
  <c r="AM361"/>
  <c r="AP360"/>
  <c r="AM360"/>
  <c r="AP359"/>
  <c r="AM359"/>
  <c r="AP358"/>
  <c r="AM358"/>
  <c r="AP357"/>
  <c r="AM357"/>
  <c r="AP356"/>
  <c r="AM356"/>
  <c r="AP355"/>
  <c r="AM355"/>
  <c r="AP354"/>
  <c r="AM354"/>
  <c r="AP353"/>
  <c r="AM353"/>
  <c r="AP352"/>
  <c r="AM352"/>
  <c r="AP351"/>
  <c r="AM351"/>
  <c r="AP350"/>
  <c r="AM350"/>
  <c r="AP349"/>
  <c r="AM349"/>
  <c r="AP348"/>
  <c r="AM348"/>
  <c r="AP347"/>
  <c r="AM347"/>
  <c r="AP346"/>
  <c r="AM346"/>
  <c r="AP345"/>
  <c r="AM345"/>
  <c r="AP344"/>
  <c r="AM344"/>
  <c r="AP343"/>
  <c r="AM343"/>
  <c r="AP342"/>
  <c r="AM342"/>
  <c r="AP341"/>
  <c r="AM341"/>
  <c r="AP340"/>
  <c r="AM340"/>
  <c r="AP339"/>
  <c r="AM339"/>
  <c r="AP338"/>
  <c r="AM338"/>
  <c r="AP337"/>
  <c r="AM337"/>
  <c r="AP336"/>
  <c r="AM336"/>
  <c r="AP335"/>
  <c r="AM335"/>
  <c r="AP334"/>
  <c r="AM334"/>
  <c r="AP333"/>
  <c r="AM333"/>
  <c r="AP332"/>
  <c r="AM332"/>
  <c r="AP331"/>
  <c r="AM331"/>
  <c r="AP330"/>
  <c r="AM330"/>
  <c r="AP329"/>
  <c r="AM329"/>
  <c r="AP328"/>
  <c r="AM328"/>
  <c r="AP327"/>
  <c r="AM327"/>
  <c r="AP326"/>
  <c r="AM326"/>
  <c r="AP325"/>
  <c r="AM325"/>
  <c r="AP324"/>
  <c r="AM324"/>
  <c r="AP323"/>
  <c r="AM323"/>
  <c r="AP322"/>
  <c r="AM322"/>
  <c r="AP321"/>
  <c r="AM321"/>
  <c r="AP320"/>
  <c r="AM320"/>
  <c r="AP319"/>
  <c r="AM319"/>
  <c r="AP318"/>
  <c r="AM318"/>
  <c r="AP317"/>
  <c r="AM317"/>
  <c r="AP316"/>
  <c r="AM316"/>
  <c r="AP315"/>
  <c r="AM315"/>
  <c r="AP314"/>
  <c r="AM314"/>
  <c r="AP313"/>
  <c r="AM313"/>
  <c r="AP312"/>
  <c r="AM312"/>
  <c r="AP311"/>
  <c r="AM311"/>
  <c r="AP310"/>
  <c r="AM310"/>
  <c r="AP309"/>
  <c r="AM309"/>
  <c r="AP308"/>
  <c r="AM308"/>
  <c r="AP307"/>
  <c r="AM307"/>
  <c r="AP306"/>
  <c r="AM306"/>
  <c r="AP305"/>
  <c r="AM305"/>
  <c r="AP304"/>
  <c r="AM304"/>
  <c r="AP303"/>
  <c r="AM303"/>
  <c r="AP302"/>
  <c r="AM302"/>
  <c r="AP301"/>
  <c r="AM301"/>
  <c r="AP300"/>
  <c r="AM300"/>
  <c r="AP299"/>
  <c r="AM299"/>
  <c r="AP298"/>
  <c r="AM298"/>
  <c r="AP297"/>
  <c r="AM297"/>
  <c r="AP296"/>
  <c r="AM296"/>
  <c r="AP295"/>
  <c r="AM295"/>
  <c r="AP294"/>
  <c r="AM294"/>
  <c r="AP293"/>
  <c r="AM293"/>
  <c r="AP292"/>
  <c r="AM292"/>
  <c r="AP291"/>
  <c r="AM291"/>
  <c r="AP290"/>
  <c r="AM290"/>
  <c r="AP289"/>
  <c r="AM289"/>
  <c r="AP288"/>
  <c r="AM288"/>
  <c r="AP287"/>
  <c r="AM287"/>
  <c r="AP286"/>
  <c r="AM286"/>
  <c r="AP285"/>
  <c r="AM285"/>
  <c r="AP284"/>
  <c r="AM284"/>
  <c r="AP283"/>
  <c r="AM283"/>
  <c r="AP282"/>
  <c r="AM282"/>
  <c r="AP281"/>
  <c r="AM281"/>
  <c r="AP280"/>
  <c r="AM280"/>
  <c r="AP279"/>
  <c r="AM279"/>
  <c r="AP278"/>
  <c r="AM278"/>
  <c r="AP277"/>
  <c r="AM277"/>
  <c r="AP276"/>
  <c r="AM276"/>
  <c r="AP275"/>
  <c r="AM275"/>
  <c r="AP274"/>
  <c r="AM274"/>
  <c r="AP273"/>
  <c r="AM273"/>
  <c r="AP272"/>
  <c r="AM272"/>
  <c r="AP271"/>
  <c r="AM271"/>
  <c r="AP270"/>
  <c r="AM270"/>
  <c r="AP269"/>
  <c r="AM269"/>
  <c r="AP268"/>
  <c r="AM268"/>
  <c r="AP267"/>
  <c r="AM267"/>
  <c r="AP266"/>
  <c r="AM266"/>
  <c r="AP265"/>
  <c r="AM265"/>
  <c r="AP264"/>
  <c r="AM264"/>
  <c r="AP263"/>
  <c r="AM263"/>
  <c r="AP262"/>
  <c r="AM262"/>
  <c r="AP261"/>
  <c r="AM261"/>
  <c r="AP260"/>
  <c r="AM260"/>
  <c r="AP259"/>
  <c r="AM259"/>
  <c r="AP258"/>
  <c r="AM258"/>
  <c r="AP257"/>
  <c r="AM257"/>
  <c r="AP256"/>
  <c r="AM256"/>
  <c r="AP255"/>
  <c r="AM255"/>
  <c r="AP254"/>
  <c r="AM254"/>
  <c r="AP253"/>
  <c r="AM253"/>
  <c r="AP252"/>
  <c r="AM252"/>
  <c r="AP251"/>
  <c r="AM251"/>
  <c r="AP250"/>
  <c r="AM250"/>
  <c r="AP249"/>
  <c r="AM249"/>
  <c r="AP248"/>
  <c r="AM248"/>
  <c r="AP247"/>
  <c r="AM247"/>
  <c r="AP246"/>
  <c r="AM246"/>
  <c r="AP245"/>
  <c r="AM245"/>
  <c r="AP244"/>
  <c r="AM244"/>
  <c r="AP243"/>
  <c r="AM243"/>
  <c r="AP242"/>
  <c r="AM242"/>
  <c r="AP241"/>
  <c r="AM241"/>
  <c r="AP240"/>
  <c r="AM240"/>
  <c r="AP239"/>
  <c r="AM239"/>
  <c r="AP238"/>
  <c r="AM238"/>
  <c r="AP237"/>
  <c r="AM237"/>
  <c r="AP236"/>
  <c r="AM236"/>
  <c r="AP235"/>
  <c r="AM235"/>
  <c r="AP234"/>
  <c r="AM234"/>
  <c r="AP233"/>
  <c r="AM233"/>
  <c r="AP232"/>
  <c r="AM232"/>
  <c r="AP231"/>
  <c r="AM231"/>
  <c r="AP230"/>
  <c r="AM230"/>
  <c r="AP229"/>
  <c r="AM229"/>
  <c r="AP228"/>
  <c r="AM228"/>
  <c r="AP227"/>
  <c r="AM227"/>
  <c r="AP226"/>
  <c r="AM226"/>
  <c r="AP225"/>
  <c r="AM225"/>
  <c r="AP224"/>
  <c r="AM224"/>
  <c r="AP223"/>
  <c r="AM223"/>
  <c r="AP222"/>
  <c r="AM222"/>
  <c r="AP221"/>
  <c r="AM221"/>
  <c r="AP220"/>
  <c r="AM220"/>
  <c r="AP219"/>
  <c r="AM219"/>
  <c r="AP218"/>
  <c r="AM218"/>
  <c r="AP217"/>
  <c r="AM217"/>
  <c r="AP216"/>
  <c r="AM216"/>
  <c r="AP215"/>
  <c r="AM215"/>
  <c r="AP214"/>
  <c r="AM214"/>
  <c r="AP213"/>
  <c r="AM213"/>
  <c r="AP212"/>
  <c r="AM212"/>
  <c r="AP211"/>
  <c r="AM211"/>
  <c r="AP210"/>
  <c r="AM210"/>
  <c r="AP209"/>
  <c r="AM209"/>
  <c r="AP208"/>
  <c r="AM208"/>
  <c r="AP207"/>
  <c r="AM207"/>
  <c r="AP206"/>
  <c r="AM206"/>
  <c r="AP205"/>
  <c r="AM205"/>
  <c r="AP204"/>
  <c r="AM204"/>
  <c r="AP203"/>
  <c r="AM203"/>
  <c r="AP202"/>
  <c r="AM202"/>
  <c r="AP201"/>
  <c r="AM201"/>
  <c r="AP200"/>
  <c r="AM200"/>
  <c r="AP199"/>
  <c r="AM199"/>
  <c r="AP198"/>
  <c r="AM198"/>
  <c r="AP197"/>
  <c r="AM197"/>
  <c r="AP196"/>
  <c r="AM196"/>
  <c r="AP195"/>
  <c r="AM195"/>
  <c r="AP194"/>
  <c r="AM194"/>
  <c r="AP193"/>
  <c r="AM193"/>
  <c r="AP192"/>
  <c r="AM192"/>
  <c r="AP191"/>
  <c r="AM191"/>
  <c r="AP190"/>
  <c r="AM190"/>
  <c r="AP189"/>
  <c r="AM189"/>
  <c r="AP188"/>
  <c r="AM188"/>
  <c r="AP187"/>
  <c r="AM187"/>
  <c r="AP186"/>
  <c r="AM186"/>
  <c r="AP185"/>
  <c r="AM185"/>
  <c r="AP184"/>
  <c r="AM184"/>
  <c r="AP183"/>
  <c r="AM183"/>
  <c r="AP182"/>
  <c r="AM182"/>
  <c r="AP181"/>
  <c r="AM181"/>
  <c r="AP180"/>
  <c r="AM180"/>
  <c r="AP179"/>
  <c r="AM179"/>
  <c r="AP178"/>
  <c r="AM178"/>
  <c r="AP177"/>
  <c r="AM177"/>
  <c r="AP176"/>
  <c r="AM176"/>
  <c r="AP175"/>
  <c r="AM175"/>
  <c r="AP174"/>
  <c r="AM174"/>
  <c r="AP173"/>
  <c r="AM173"/>
  <c r="AP172"/>
  <c r="AM172"/>
  <c r="AP171"/>
  <c r="AM171"/>
  <c r="AP170"/>
  <c r="AM170"/>
  <c r="AP169"/>
  <c r="AM169"/>
  <c r="AP168"/>
  <c r="AM168"/>
  <c r="AP167"/>
  <c r="AM167"/>
  <c r="AP166"/>
  <c r="AM166"/>
  <c r="AP165"/>
  <c r="AM165"/>
  <c r="AP164"/>
  <c r="AM164"/>
  <c r="AP163"/>
  <c r="AM163"/>
  <c r="AP162"/>
  <c r="AM162"/>
  <c r="AP161"/>
  <c r="AM161"/>
  <c r="AP160"/>
  <c r="AM160"/>
  <c r="AP159"/>
  <c r="AM159"/>
  <c r="AP158"/>
  <c r="AM158"/>
  <c r="AP157"/>
  <c r="AM157"/>
  <c r="AP156"/>
  <c r="AM156"/>
  <c r="AP155"/>
  <c r="AM155"/>
  <c r="AP154"/>
  <c r="AM154"/>
  <c r="AP153"/>
  <c r="AM153"/>
  <c r="AP152"/>
  <c r="AM152"/>
  <c r="AP151"/>
  <c r="AM151"/>
  <c r="AP150"/>
  <c r="AM150"/>
  <c r="AP149"/>
  <c r="AM149"/>
  <c r="AP148"/>
  <c r="AM148"/>
  <c r="AP147"/>
  <c r="AM147"/>
  <c r="AP146"/>
  <c r="AM146"/>
  <c r="AP145"/>
  <c r="AM145"/>
  <c r="AP144"/>
  <c r="AM144"/>
  <c r="AP143"/>
  <c r="AM143"/>
  <c r="AP142"/>
  <c r="AM142"/>
  <c r="AP141"/>
  <c r="AM141"/>
  <c r="AP140"/>
  <c r="AM140"/>
  <c r="AP139"/>
  <c r="AM139"/>
  <c r="AP138"/>
  <c r="AM138"/>
  <c r="AP137"/>
  <c r="AM137"/>
  <c r="AP136"/>
  <c r="AM136"/>
  <c r="AP135"/>
  <c r="AM135"/>
  <c r="AP134"/>
  <c r="AM134"/>
  <c r="AP133"/>
  <c r="AM133"/>
  <c r="AP132"/>
  <c r="AM132"/>
  <c r="AP131"/>
  <c r="AM131"/>
  <c r="AP130"/>
  <c r="AM130"/>
  <c r="AP129"/>
  <c r="AM129"/>
  <c r="AP128"/>
  <c r="AM128"/>
  <c r="AP127"/>
  <c r="AM127"/>
  <c r="AP126"/>
  <c r="AM126"/>
  <c r="AP125"/>
  <c r="AM125"/>
  <c r="AP124"/>
  <c r="AM124"/>
  <c r="AP123"/>
  <c r="AM123"/>
  <c r="AP122"/>
  <c r="AM122"/>
  <c r="AP121"/>
  <c r="AM121"/>
  <c r="AP120"/>
  <c r="AM120"/>
  <c r="AP119"/>
  <c r="AM119"/>
  <c r="AP118"/>
  <c r="AM118"/>
  <c r="AP117"/>
  <c r="AM117"/>
  <c r="AP116"/>
  <c r="AM116"/>
  <c r="AP115"/>
  <c r="AM115"/>
  <c r="AP114"/>
  <c r="AM114"/>
  <c r="AP113"/>
  <c r="AM113"/>
  <c r="AP112"/>
  <c r="AM112"/>
  <c r="AP111"/>
  <c r="AM111"/>
  <c r="AP110"/>
  <c r="AM110"/>
  <c r="AP109"/>
  <c r="AM109"/>
  <c r="AP108"/>
  <c r="AM108"/>
  <c r="AP107"/>
  <c r="AM107"/>
  <c r="AP106"/>
  <c r="AM106"/>
  <c r="AP105"/>
  <c r="AM105"/>
  <c r="AP104"/>
  <c r="AM104"/>
  <c r="AP103"/>
  <c r="AM103"/>
  <c r="AP102"/>
  <c r="AM102"/>
  <c r="AP101"/>
  <c r="AM101"/>
  <c r="AP100"/>
  <c r="AM100"/>
  <c r="AP99"/>
  <c r="AM99"/>
  <c r="AP98"/>
  <c r="AM98"/>
  <c r="AP97"/>
  <c r="AM97"/>
  <c r="AP96"/>
  <c r="AM96"/>
  <c r="AP95"/>
  <c r="AM95"/>
  <c r="AP94"/>
  <c r="AM94"/>
  <c r="AP93"/>
  <c r="AM93"/>
  <c r="AP92"/>
  <c r="AM92"/>
  <c r="AP91"/>
  <c r="AM91"/>
  <c r="AP90"/>
  <c r="AM90"/>
  <c r="AP89"/>
  <c r="AM89"/>
  <c r="AP88"/>
  <c r="AM88"/>
  <c r="AP87"/>
  <c r="AM87"/>
  <c r="AP86"/>
  <c r="AM86"/>
  <c r="AP85"/>
  <c r="AM85"/>
  <c r="AP84"/>
  <c r="AM84"/>
  <c r="AP83"/>
  <c r="AM83"/>
  <c r="AP82"/>
  <c r="AM82"/>
  <c r="AP81"/>
  <c r="AM81"/>
  <c r="AP80"/>
  <c r="AM80"/>
  <c r="AP79"/>
  <c r="AM79"/>
  <c r="AP78"/>
  <c r="AM78"/>
  <c r="AP77"/>
  <c r="AM77"/>
  <c r="AP76"/>
  <c r="AM76"/>
  <c r="AP75"/>
  <c r="AM75"/>
  <c r="AP74"/>
  <c r="AM74"/>
  <c r="AP73"/>
  <c r="AM73"/>
  <c r="AP72"/>
  <c r="AM72"/>
  <c r="AP71"/>
  <c r="AM71"/>
  <c r="AP70"/>
  <c r="AM70"/>
  <c r="AP69"/>
  <c r="AM69"/>
  <c r="AP68"/>
  <c r="AM68"/>
  <c r="AP67"/>
  <c r="AM67"/>
  <c r="AP66"/>
  <c r="AM66"/>
  <c r="AP65"/>
  <c r="AM65"/>
  <c r="AP64"/>
  <c r="AM64"/>
  <c r="AP63"/>
  <c r="AM63"/>
  <c r="AP62"/>
  <c r="AM62"/>
  <c r="AP61"/>
  <c r="AM61"/>
  <c r="AP60"/>
  <c r="AM60"/>
  <c r="AP59"/>
  <c r="AM59"/>
  <c r="AP58"/>
  <c r="AM58"/>
  <c r="AP57"/>
  <c r="AM57"/>
  <c r="AP56"/>
  <c r="AM56"/>
  <c r="AP55"/>
  <c r="AM55"/>
  <c r="AP54"/>
  <c r="AM54"/>
  <c r="AP53"/>
  <c r="AM53"/>
  <c r="AP52"/>
  <c r="AM52"/>
  <c r="AP51"/>
  <c r="AM51"/>
  <c r="AP50"/>
  <c r="AM50"/>
  <c r="AP49"/>
  <c r="AM49"/>
  <c r="AP48"/>
  <c r="AM48"/>
  <c r="AP47"/>
  <c r="AM47"/>
  <c r="AP46"/>
  <c r="AM46"/>
  <c r="AP45"/>
  <c r="AM45"/>
  <c r="AP44"/>
  <c r="AM44"/>
  <c r="AP43"/>
  <c r="AM43"/>
  <c r="AP42"/>
  <c r="AM42"/>
  <c r="AP41"/>
  <c r="AM41"/>
  <c r="AP40"/>
  <c r="AM40"/>
  <c r="AP39"/>
  <c r="AM39"/>
  <c r="AP38"/>
  <c r="AM38"/>
  <c r="AP37"/>
  <c r="AM37"/>
  <c r="AP36"/>
  <c r="AM36"/>
  <c r="AP35"/>
  <c r="AM35"/>
  <c r="AP34"/>
  <c r="AM34"/>
  <c r="AP33"/>
  <c r="AM33"/>
  <c r="AP32"/>
  <c r="AM32"/>
  <c r="AP31"/>
  <c r="AM31"/>
  <c r="AP30"/>
  <c r="AM30"/>
  <c r="AP29"/>
  <c r="AM29"/>
  <c r="AP28"/>
  <c r="AM28"/>
  <c r="AP27"/>
  <c r="AM27"/>
  <c r="AP26"/>
  <c r="AM26"/>
  <c r="AP25"/>
  <c r="AM25"/>
  <c r="AP24"/>
  <c r="AM24"/>
  <c r="AP23"/>
  <c r="AM23"/>
  <c r="AP22"/>
  <c r="AM22"/>
  <c r="AP21"/>
  <c r="AM21"/>
  <c r="AP20"/>
  <c r="AM20"/>
  <c r="AP19"/>
  <c r="AM19"/>
  <c r="AP18"/>
  <c r="AM18"/>
  <c r="AP17"/>
  <c r="AM17"/>
  <c r="AP16"/>
  <c r="AM16"/>
  <c r="AP15"/>
  <c r="AM15"/>
  <c r="AP14"/>
  <c r="AM14"/>
  <c r="AP13"/>
  <c r="AM13"/>
  <c r="AP12"/>
  <c r="AM12"/>
  <c r="AP11"/>
  <c r="AM11"/>
  <c r="AP10"/>
  <c r="AM10"/>
  <c r="AP9"/>
  <c r="AM9"/>
  <c r="AP8"/>
  <c r="AM8"/>
  <c r="AP7"/>
  <c r="AM7"/>
  <c r="AP6"/>
  <c r="AM6"/>
  <c r="AP5"/>
  <c r="AM5"/>
  <c r="AP4"/>
  <c r="AM4"/>
  <c r="AJ3"/>
  <c r="AG3"/>
  <c r="AD4"/>
  <c r="AD5"/>
  <c r="AD6"/>
  <c r="AD7"/>
  <c r="AD8"/>
  <c r="AD9"/>
  <c r="AD10"/>
  <c r="AD11"/>
  <c r="AD12"/>
  <c r="AD13"/>
  <c r="AD14"/>
  <c r="AD15"/>
  <c r="AD16"/>
  <c r="AD17"/>
  <c r="AD18"/>
  <c r="AD19"/>
  <c r="AD20"/>
  <c r="AD21"/>
  <c r="AD22"/>
  <c r="AD23"/>
  <c r="AD24"/>
  <c r="AD25"/>
  <c r="AD26"/>
  <c r="AD27"/>
  <c r="AD28"/>
  <c r="AD29"/>
  <c r="AD30"/>
  <c r="AD31"/>
  <c r="AD32"/>
  <c r="AD33"/>
  <c r="AD34"/>
  <c r="AD35"/>
  <c r="AD36"/>
  <c r="AD37"/>
  <c r="AD38"/>
  <c r="AD39"/>
  <c r="AD40"/>
  <c r="AD41"/>
  <c r="AD42"/>
  <c r="AD43"/>
  <c r="AD44"/>
  <c r="AD45"/>
  <c r="AD46"/>
  <c r="AD47"/>
  <c r="AD48"/>
  <c r="AD49"/>
  <c r="AD50"/>
  <c r="AD51"/>
  <c r="AD52"/>
  <c r="AD53"/>
  <c r="AD54"/>
  <c r="AD55"/>
  <c r="AD56"/>
  <c r="AD57"/>
  <c r="AD58"/>
  <c r="AD59"/>
  <c r="AD60"/>
  <c r="AD61"/>
  <c r="AD62"/>
  <c r="AD63"/>
  <c r="AD64"/>
  <c r="AD65"/>
  <c r="AD66"/>
  <c r="AD67"/>
  <c r="AD68"/>
  <c r="AD69"/>
  <c r="AD70"/>
  <c r="AD71"/>
  <c r="AD72"/>
  <c r="AD73"/>
  <c r="AD74"/>
  <c r="AD75"/>
  <c r="AD76"/>
  <c r="AD77"/>
  <c r="AD78"/>
  <c r="AD79"/>
  <c r="AD80"/>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135"/>
  <c r="AD136"/>
  <c r="AD137"/>
  <c r="AD138"/>
  <c r="AD139"/>
  <c r="AD140"/>
  <c r="AD141"/>
  <c r="AD142"/>
  <c r="AD143"/>
  <c r="AD144"/>
  <c r="AD145"/>
  <c r="AD146"/>
  <c r="AD147"/>
  <c r="AD148"/>
  <c r="AD149"/>
  <c r="AD150"/>
  <c r="AD151"/>
  <c r="AD152"/>
  <c r="AD153"/>
  <c r="AD154"/>
  <c r="AD155"/>
  <c r="AD156"/>
  <c r="AD157"/>
  <c r="AD158"/>
  <c r="AD159"/>
  <c r="AD160"/>
  <c r="AD161"/>
  <c r="AD162"/>
  <c r="AD163"/>
  <c r="AD164"/>
  <c r="AD165"/>
  <c r="AD166"/>
  <c r="AD167"/>
  <c r="AD168"/>
  <c r="AD169"/>
  <c r="AD170"/>
  <c r="AD171"/>
  <c r="AD172"/>
  <c r="AD173"/>
  <c r="AD174"/>
  <c r="AD175"/>
  <c r="AD176"/>
  <c r="AD177"/>
  <c r="AD178"/>
  <c r="AD179"/>
  <c r="AD180"/>
  <c r="AD181"/>
  <c r="AD182"/>
  <c r="AD183"/>
  <c r="AD184"/>
  <c r="AD185"/>
  <c r="AD186"/>
  <c r="AD187"/>
  <c r="AD188"/>
  <c r="AD189"/>
  <c r="AD190"/>
  <c r="AD191"/>
  <c r="AD192"/>
  <c r="AD193"/>
  <c r="AD194"/>
  <c r="AD195"/>
  <c r="AD196"/>
  <c r="AD197"/>
  <c r="AD198"/>
  <c r="AD199"/>
  <c r="AD200"/>
  <c r="AD201"/>
  <c r="AD202"/>
  <c r="AD203"/>
  <c r="AD204"/>
  <c r="AD205"/>
  <c r="AD206"/>
  <c r="AD207"/>
  <c r="AD208"/>
  <c r="AD209"/>
  <c r="AD210"/>
  <c r="AD211"/>
  <c r="AD212"/>
  <c r="AD213"/>
  <c r="AD214"/>
  <c r="AD215"/>
  <c r="AD216"/>
  <c r="AD217"/>
  <c r="AD218"/>
  <c r="AD219"/>
  <c r="AD220"/>
  <c r="AD221"/>
  <c r="AD222"/>
  <c r="AD223"/>
  <c r="AD224"/>
  <c r="AD225"/>
  <c r="AD226"/>
  <c r="AD227"/>
  <c r="AD228"/>
  <c r="AD229"/>
  <c r="AD230"/>
  <c r="AD231"/>
  <c r="AD232"/>
  <c r="AD233"/>
  <c r="AD234"/>
  <c r="AD235"/>
  <c r="AD236"/>
  <c r="AD237"/>
  <c r="AD238"/>
  <c r="AD239"/>
  <c r="AD240"/>
  <c r="AD241"/>
  <c r="AD242"/>
  <c r="AD243"/>
  <c r="AD244"/>
  <c r="AD245"/>
  <c r="AD246"/>
  <c r="AD247"/>
  <c r="AD248"/>
  <c r="AD249"/>
  <c r="AD250"/>
  <c r="AD251"/>
  <c r="AD252"/>
  <c r="AD253"/>
  <c r="AD254"/>
  <c r="AD255"/>
  <c r="AD256"/>
  <c r="AD257"/>
  <c r="AD258"/>
  <c r="AD259"/>
  <c r="AD260"/>
  <c r="AD261"/>
  <c r="AD262"/>
  <c r="AD263"/>
  <c r="AD264"/>
  <c r="AD265"/>
  <c r="AD266"/>
  <c r="AD267"/>
  <c r="AD268"/>
  <c r="AD269"/>
  <c r="AD270"/>
  <c r="AD271"/>
  <c r="AD272"/>
  <c r="AD273"/>
  <c r="AD274"/>
  <c r="AD275"/>
  <c r="AD276"/>
  <c r="AD277"/>
  <c r="AD278"/>
  <c r="AD279"/>
  <c r="AD280"/>
  <c r="AD281"/>
  <c r="AD282"/>
  <c r="AD283"/>
  <c r="AD284"/>
  <c r="AD285"/>
  <c r="AD286"/>
  <c r="AD287"/>
  <c r="AD288"/>
  <c r="AD289"/>
  <c r="AD290"/>
  <c r="AD291"/>
  <c r="AD292"/>
  <c r="AD293"/>
  <c r="AD294"/>
  <c r="AD295"/>
  <c r="AD296"/>
  <c r="AD297"/>
  <c r="AD298"/>
  <c r="AD299"/>
  <c r="AD300"/>
  <c r="AD301"/>
  <c r="AD302"/>
  <c r="AD303"/>
  <c r="AD304"/>
  <c r="AD305"/>
  <c r="AD306"/>
  <c r="AD307"/>
  <c r="AD308"/>
  <c r="AD309"/>
  <c r="AD310"/>
  <c r="AD311"/>
  <c r="AD312"/>
  <c r="AD313"/>
  <c r="AD314"/>
  <c r="AD315"/>
  <c r="AD316"/>
  <c r="AD317"/>
  <c r="AD318"/>
  <c r="AD319"/>
  <c r="AD320"/>
  <c r="AD321"/>
  <c r="AD322"/>
  <c r="AD323"/>
  <c r="AD324"/>
  <c r="AD325"/>
  <c r="AD326"/>
  <c r="AD327"/>
  <c r="AD328"/>
  <c r="AD329"/>
  <c r="AD330"/>
  <c r="AD331"/>
  <c r="AD332"/>
  <c r="AD333"/>
  <c r="AD334"/>
  <c r="AD335"/>
  <c r="AD336"/>
  <c r="AD337"/>
  <c r="AD338"/>
  <c r="AD339"/>
  <c r="AD340"/>
  <c r="AD341"/>
  <c r="AD342"/>
  <c r="AD343"/>
  <c r="AD344"/>
  <c r="AD345"/>
  <c r="AD346"/>
  <c r="AD347"/>
  <c r="AD348"/>
  <c r="AD349"/>
  <c r="AD350"/>
  <c r="AD351"/>
  <c r="AD352"/>
  <c r="AD353"/>
  <c r="AD354"/>
  <c r="AD355"/>
  <c r="AD356"/>
  <c r="AD357"/>
  <c r="AD358"/>
  <c r="AD359"/>
  <c r="AD360"/>
  <c r="AD361"/>
  <c r="AD362"/>
  <c r="AD363"/>
  <c r="AD364"/>
  <c r="AD365"/>
  <c r="AD366"/>
  <c r="AD367"/>
  <c r="AD368"/>
  <c r="AD369"/>
  <c r="AD370"/>
  <c r="AD371"/>
  <c r="AD372"/>
  <c r="AD373"/>
  <c r="AD374"/>
  <c r="AD375"/>
  <c r="AD376"/>
  <c r="AD377"/>
  <c r="AD378"/>
  <c r="AD379"/>
  <c r="AD380"/>
  <c r="AD381"/>
  <c r="AD382"/>
  <c r="AD383"/>
  <c r="AD384"/>
  <c r="AD385"/>
  <c r="AD386"/>
  <c r="AD387"/>
  <c r="AD388"/>
  <c r="AD389"/>
  <c r="AD390"/>
  <c r="AD391"/>
  <c r="AD392"/>
  <c r="AD393"/>
  <c r="AD394"/>
  <c r="AD395"/>
  <c r="AD396"/>
  <c r="AD397"/>
  <c r="AD398"/>
  <c r="AD399"/>
  <c r="AD400"/>
  <c r="AD401"/>
  <c r="AD402"/>
  <c r="AD403"/>
  <c r="AD404"/>
  <c r="AD405"/>
  <c r="AD406"/>
  <c r="AD407"/>
  <c r="AD408"/>
  <c r="AD409"/>
  <c r="AD410"/>
  <c r="AD411"/>
  <c r="AD412"/>
  <c r="AD413"/>
  <c r="AD414"/>
  <c r="AD415"/>
  <c r="AD416"/>
  <c r="AD417"/>
  <c r="AD418"/>
  <c r="AD419"/>
  <c r="AD420"/>
  <c r="AD421"/>
  <c r="AD422"/>
  <c r="AD423"/>
  <c r="AD424"/>
  <c r="AD425"/>
  <c r="AD426"/>
  <c r="AD427"/>
  <c r="AD428"/>
  <c r="AD429"/>
  <c r="AD430"/>
  <c r="AD431"/>
  <c r="AD432"/>
  <c r="AD433"/>
  <c r="AD434"/>
  <c r="AD435"/>
  <c r="AD436"/>
  <c r="AD437"/>
  <c r="AD438"/>
  <c r="AD439"/>
  <c r="AD440"/>
  <c r="AD441"/>
  <c r="AD442"/>
  <c r="AD443"/>
  <c r="AD444"/>
  <c r="AD445"/>
  <c r="AD446"/>
  <c r="AD447"/>
  <c r="AD448"/>
  <c r="AD449"/>
  <c r="AD450"/>
  <c r="AD451"/>
  <c r="AD452"/>
  <c r="AD453"/>
  <c r="AD454"/>
  <c r="AD455"/>
  <c r="AD456"/>
  <c r="AD457"/>
  <c r="AD458"/>
  <c r="AD459"/>
  <c r="AD460"/>
  <c r="AD461"/>
  <c r="AD462"/>
  <c r="AD463"/>
  <c r="AD464"/>
  <c r="AD465"/>
  <c r="AD466"/>
  <c r="AD467"/>
  <c r="AD468"/>
  <c r="AD469"/>
  <c r="AD470"/>
  <c r="AD471"/>
  <c r="AD472"/>
  <c r="AD473"/>
  <c r="AD474"/>
  <c r="AD475"/>
  <c r="AD476"/>
  <c r="AD477"/>
  <c r="AD478"/>
  <c r="AD479"/>
  <c r="AD480"/>
  <c r="AD481"/>
  <c r="AD482"/>
  <c r="AD483"/>
  <c r="AD484"/>
  <c r="AD485"/>
  <c r="AD486"/>
  <c r="AD487"/>
  <c r="AD488"/>
  <c r="AD489"/>
  <c r="AD490"/>
  <c r="AD491"/>
  <c r="AD492"/>
  <c r="AD493"/>
  <c r="AD494"/>
  <c r="AD495"/>
  <c r="AD496"/>
  <c r="AD497"/>
  <c r="AD498"/>
  <c r="AD499"/>
  <c r="AD500"/>
  <c r="AD501"/>
  <c r="AD502"/>
  <c r="AD503"/>
  <c r="AD504"/>
  <c r="AD505"/>
  <c r="AD506"/>
  <c r="AD507"/>
  <c r="AD508"/>
  <c r="AD509"/>
  <c r="AD510"/>
  <c r="AD511"/>
  <c r="AD512"/>
  <c r="AD513"/>
  <c r="AD514"/>
  <c r="AD515"/>
  <c r="AD516"/>
  <c r="AD517"/>
  <c r="AD518"/>
  <c r="AD519"/>
  <c r="AD520"/>
  <c r="AD521"/>
  <c r="AD522"/>
  <c r="AD523"/>
  <c r="AD524"/>
  <c r="AD525"/>
  <c r="AD526"/>
  <c r="AD527"/>
  <c r="AD528"/>
  <c r="AD529"/>
  <c r="AD530"/>
  <c r="AD531"/>
  <c r="AD532"/>
  <c r="AD533"/>
  <c r="AD534"/>
  <c r="AD535"/>
  <c r="AD536"/>
  <c r="AD537"/>
  <c r="AD538"/>
  <c r="AD539"/>
  <c r="AD540"/>
  <c r="AD541"/>
  <c r="AD542"/>
  <c r="AD543"/>
  <c r="AD544"/>
  <c r="AD545"/>
  <c r="AD546"/>
  <c r="AD547"/>
  <c r="AD548"/>
  <c r="AD549"/>
  <c r="AD550"/>
  <c r="AD551"/>
  <c r="AD552"/>
  <c r="AD553"/>
  <c r="AD554"/>
  <c r="AD555"/>
  <c r="AD556"/>
  <c r="AD557"/>
  <c r="AD558"/>
  <c r="AD559"/>
  <c r="AD560"/>
  <c r="AD561"/>
  <c r="AD562"/>
  <c r="AD563"/>
  <c r="AD564"/>
  <c r="AD565"/>
  <c r="AD566"/>
  <c r="AD567"/>
  <c r="AD568"/>
  <c r="AD569"/>
  <c r="AD570"/>
  <c r="AD571"/>
  <c r="AD572"/>
  <c r="AD573"/>
  <c r="AD574"/>
  <c r="AD575"/>
  <c r="AD576"/>
  <c r="AD577"/>
  <c r="AD578"/>
  <c r="AD579"/>
  <c r="AD580"/>
  <c r="AD581"/>
  <c r="AD582"/>
  <c r="AD583"/>
  <c r="AD584"/>
  <c r="AD585"/>
  <c r="AD586"/>
  <c r="AD587"/>
  <c r="AD588"/>
  <c r="AD589"/>
  <c r="AD590"/>
  <c r="AD591"/>
  <c r="AD592"/>
  <c r="AD593"/>
  <c r="AD594"/>
  <c r="AD595"/>
  <c r="AD596"/>
  <c r="AD597"/>
  <c r="AD598"/>
  <c r="AD599"/>
  <c r="AD600"/>
  <c r="AD601"/>
  <c r="AD602"/>
  <c r="AD603"/>
  <c r="AD604"/>
  <c r="AD605"/>
  <c r="AD606"/>
  <c r="AD607"/>
  <c r="AD608"/>
  <c r="AD609"/>
  <c r="AD610"/>
  <c r="AD611"/>
  <c r="AD612"/>
  <c r="AD613"/>
  <c r="AD614"/>
  <c r="AD615"/>
  <c r="AD616"/>
  <c r="AD617"/>
  <c r="AD618"/>
  <c r="AD619"/>
  <c r="AD620"/>
  <c r="AD621"/>
  <c r="AD622"/>
  <c r="AD623"/>
  <c r="AD624"/>
  <c r="AD625"/>
  <c r="AD626"/>
  <c r="AD627"/>
  <c r="AD628"/>
  <c r="AD629"/>
  <c r="AD630"/>
  <c r="AD631"/>
  <c r="AD632"/>
  <c r="AD633"/>
  <c r="AD634"/>
  <c r="AD635"/>
  <c r="AD636"/>
  <c r="AD637"/>
  <c r="AD638"/>
  <c r="AD639"/>
  <c r="AD640"/>
  <c r="AD641"/>
  <c r="AD642"/>
  <c r="AD643"/>
  <c r="AD644"/>
  <c r="AD645"/>
  <c r="AD646"/>
  <c r="AD647"/>
  <c r="AD648"/>
  <c r="AD649"/>
  <c r="AD650"/>
  <c r="AD651"/>
  <c r="AD652"/>
  <c r="AD653"/>
  <c r="AD654"/>
  <c r="AD655"/>
  <c r="AD656"/>
  <c r="AD657"/>
  <c r="AD658"/>
  <c r="AD659"/>
  <c r="AD660"/>
  <c r="AD661"/>
  <c r="AD662"/>
  <c r="AD663"/>
  <c r="AD664"/>
  <c r="AD665"/>
  <c r="AD666"/>
  <c r="AD667"/>
  <c r="AD668"/>
  <c r="AD669"/>
  <c r="AD670"/>
  <c r="AD671"/>
  <c r="AD672"/>
  <c r="AD673"/>
  <c r="AD674"/>
  <c r="AD675"/>
  <c r="AD676"/>
  <c r="AD677"/>
  <c r="AD678"/>
  <c r="AD679"/>
  <c r="AD680"/>
  <c r="AD681"/>
  <c r="AD682"/>
  <c r="AD683"/>
  <c r="AD684"/>
  <c r="AD685"/>
  <c r="AD686"/>
  <c r="AD687"/>
  <c r="AD688"/>
  <c r="AD689"/>
  <c r="AD690"/>
  <c r="AD691"/>
  <c r="AD692"/>
  <c r="AD693"/>
  <c r="AD694"/>
  <c r="AD695"/>
  <c r="AD696"/>
  <c r="AD697"/>
  <c r="AD698"/>
  <c r="AD699"/>
  <c r="AD700"/>
  <c r="AD701"/>
  <c r="AD702"/>
  <c r="AD703"/>
  <c r="AD704"/>
  <c r="AD705"/>
  <c r="AD706"/>
  <c r="AD707"/>
  <c r="AD708"/>
  <c r="AD709"/>
  <c r="AD710"/>
  <c r="AD711"/>
  <c r="AD712"/>
  <c r="AD713"/>
  <c r="AD714"/>
  <c r="AD715"/>
  <c r="AD716"/>
  <c r="AD717"/>
  <c r="AD718"/>
  <c r="AD719"/>
  <c r="AD720"/>
  <c r="AD721"/>
  <c r="AD722"/>
  <c r="AD723"/>
  <c r="AD724"/>
  <c r="AD725"/>
  <c r="AD726"/>
  <c r="AD727"/>
  <c r="AD728"/>
  <c r="AD729"/>
  <c r="AD730"/>
  <c r="AD731"/>
  <c r="AD732"/>
  <c r="AD733"/>
  <c r="AD734"/>
  <c r="AD735"/>
  <c r="AD736"/>
  <c r="AD737"/>
  <c r="AD738"/>
  <c r="AD739"/>
  <c r="AD740"/>
  <c r="AD741"/>
  <c r="AD742"/>
  <c r="AD743"/>
  <c r="AD744"/>
  <c r="AD745"/>
  <c r="AD746"/>
  <c r="AD747"/>
  <c r="AD748"/>
  <c r="AD749"/>
  <c r="AD750"/>
  <c r="AD751"/>
  <c r="AD752"/>
  <c r="AD753"/>
  <c r="AD754"/>
  <c r="AD755"/>
  <c r="AD756"/>
  <c r="AD757"/>
  <c r="AD758"/>
  <c r="AD759"/>
  <c r="AD760"/>
  <c r="AD761"/>
  <c r="AD762"/>
  <c r="AD763"/>
  <c r="AD764"/>
  <c r="AD765"/>
  <c r="AD766"/>
  <c r="AD767"/>
  <c r="AD768"/>
  <c r="AD769"/>
  <c r="AD770"/>
  <c r="AD771"/>
  <c r="AD772"/>
  <c r="AD773"/>
  <c r="AD774"/>
  <c r="AD775"/>
  <c r="AD776"/>
  <c r="AD777"/>
  <c r="AD778"/>
  <c r="AD779"/>
  <c r="AD780"/>
  <c r="AD781"/>
  <c r="AD782"/>
  <c r="AD783"/>
  <c r="AD784"/>
  <c r="AD785"/>
  <c r="AD786"/>
  <c r="AD787"/>
  <c r="AD3"/>
  <c r="X3"/>
  <c r="AQ4" i="3"/>
  <c r="AQ5"/>
  <c r="AQ6"/>
  <c r="AQ7"/>
  <c r="AQ8"/>
  <c r="AQ9"/>
  <c r="AQ10"/>
  <c r="AQ11"/>
  <c r="AQ12"/>
  <c r="AQ13"/>
  <c r="AQ14"/>
  <c r="AQ15"/>
  <c r="AQ16"/>
  <c r="AQ17"/>
  <c r="AQ18"/>
  <c r="AQ19"/>
  <c r="AQ20"/>
  <c r="AQ21"/>
  <c r="AQ22"/>
  <c r="AQ23"/>
  <c r="AQ24"/>
  <c r="AQ25"/>
  <c r="AQ26"/>
  <c r="AQ27"/>
  <c r="AQ28"/>
  <c r="AQ29"/>
  <c r="AQ30"/>
  <c r="AQ31"/>
  <c r="AQ32"/>
  <c r="AQ33"/>
  <c r="AQ34"/>
  <c r="AQ35"/>
  <c r="AQ36"/>
  <c r="AQ37"/>
  <c r="AQ38"/>
  <c r="AQ39"/>
  <c r="AQ40"/>
  <c r="AQ41"/>
  <c r="AQ42"/>
  <c r="AQ43"/>
  <c r="AQ44"/>
  <c r="AQ45"/>
  <c r="AQ46"/>
  <c r="AQ47"/>
  <c r="AQ48"/>
  <c r="AQ49"/>
  <c r="AQ50"/>
  <c r="AQ51"/>
  <c r="AQ52"/>
  <c r="AQ53"/>
  <c r="AQ54"/>
  <c r="AQ55"/>
  <c r="AQ56"/>
  <c r="AQ57"/>
  <c r="AQ58"/>
  <c r="AQ59"/>
  <c r="AQ60"/>
  <c r="AQ61"/>
  <c r="AQ62"/>
  <c r="AQ63"/>
  <c r="AQ64"/>
  <c r="AQ65"/>
  <c r="AQ66"/>
  <c r="AQ67"/>
  <c r="AQ68"/>
  <c r="AQ69"/>
  <c r="AQ70"/>
  <c r="AQ71"/>
  <c r="AQ72"/>
  <c r="AQ73"/>
  <c r="AQ74"/>
  <c r="AQ75"/>
  <c r="AQ76"/>
  <c r="AQ77"/>
  <c r="AQ78"/>
  <c r="AQ79"/>
  <c r="AQ80"/>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135"/>
  <c r="AQ136"/>
  <c r="AQ137"/>
  <c r="AQ138"/>
  <c r="AQ139"/>
  <c r="AQ140"/>
  <c r="AQ141"/>
  <c r="AQ142"/>
  <c r="AQ143"/>
  <c r="AQ144"/>
  <c r="AQ145"/>
  <c r="AQ146"/>
  <c r="AQ147"/>
  <c r="AQ148"/>
  <c r="AQ149"/>
  <c r="AQ150"/>
  <c r="AQ151"/>
  <c r="AQ152"/>
  <c r="AQ153"/>
  <c r="AQ154"/>
  <c r="AQ155"/>
  <c r="AQ156"/>
  <c r="AQ157"/>
  <c r="AQ158"/>
  <c r="AQ159"/>
  <c r="AQ160"/>
  <c r="AQ161"/>
  <c r="AQ162"/>
  <c r="AQ163"/>
  <c r="AQ164"/>
  <c r="AQ165"/>
  <c r="AQ166"/>
  <c r="AQ167"/>
  <c r="AQ168"/>
  <c r="AQ169"/>
  <c r="AQ170"/>
  <c r="AQ171"/>
  <c r="AQ172"/>
  <c r="AQ173"/>
  <c r="AQ174"/>
  <c r="AQ175"/>
  <c r="AQ176"/>
  <c r="AQ177"/>
  <c r="AQ178"/>
  <c r="AQ179"/>
  <c r="AQ180"/>
  <c r="AQ181"/>
  <c r="AQ182"/>
  <c r="AQ183"/>
  <c r="AQ184"/>
  <c r="AQ185"/>
  <c r="AQ186"/>
  <c r="AQ187"/>
  <c r="AQ188"/>
  <c r="AQ189"/>
  <c r="AQ190"/>
  <c r="AQ191"/>
  <c r="AQ192"/>
  <c r="AQ193"/>
  <c r="AQ194"/>
  <c r="AQ195"/>
  <c r="AQ196"/>
  <c r="AQ197"/>
  <c r="AQ198"/>
  <c r="AQ199"/>
  <c r="AQ200"/>
  <c r="AQ201"/>
  <c r="AQ202"/>
  <c r="AQ203"/>
  <c r="AQ204"/>
  <c r="AQ205"/>
  <c r="AQ206"/>
  <c r="AQ207"/>
  <c r="AQ208"/>
  <c r="AQ209"/>
  <c r="AQ210"/>
  <c r="AQ211"/>
  <c r="AQ212"/>
  <c r="AQ213"/>
  <c r="AQ214"/>
  <c r="AQ215"/>
  <c r="AQ216"/>
  <c r="AQ217"/>
  <c r="AQ218"/>
  <c r="AQ219"/>
  <c r="AQ220"/>
  <c r="AQ221"/>
  <c r="AQ222"/>
  <c r="AQ223"/>
  <c r="AQ224"/>
  <c r="AQ225"/>
  <c r="AQ226"/>
  <c r="AQ227"/>
  <c r="AQ228"/>
  <c r="AQ229"/>
  <c r="AQ230"/>
  <c r="AQ231"/>
  <c r="AQ232"/>
  <c r="AQ233"/>
  <c r="AQ234"/>
  <c r="AQ235"/>
  <c r="AQ236"/>
  <c r="AQ237"/>
  <c r="AQ238"/>
  <c r="AQ239"/>
  <c r="AQ240"/>
  <c r="AQ241"/>
  <c r="AQ242"/>
  <c r="AQ243"/>
  <c r="AQ244"/>
  <c r="AQ245"/>
  <c r="AQ246"/>
  <c r="AQ247"/>
  <c r="AQ248"/>
  <c r="AQ249"/>
  <c r="AQ250"/>
  <c r="AQ251"/>
  <c r="AQ252"/>
  <c r="AQ253"/>
  <c r="AQ254"/>
  <c r="AQ255"/>
  <c r="AQ256"/>
  <c r="AQ257"/>
  <c r="AQ258"/>
  <c r="AQ259"/>
  <c r="AQ260"/>
  <c r="AQ261"/>
  <c r="AQ262"/>
  <c r="AQ263"/>
  <c r="AQ264"/>
  <c r="AQ265"/>
  <c r="AQ266"/>
  <c r="AQ267"/>
  <c r="AQ268"/>
  <c r="AQ269"/>
  <c r="AQ270"/>
  <c r="AQ271"/>
  <c r="AQ272"/>
  <c r="AQ273"/>
  <c r="AQ274"/>
  <c r="AQ275"/>
  <c r="AQ276"/>
  <c r="AQ277"/>
  <c r="AQ278"/>
  <c r="AQ279"/>
  <c r="AQ280"/>
  <c r="AQ281"/>
  <c r="AQ282"/>
  <c r="AQ283"/>
  <c r="AQ284"/>
  <c r="AQ285"/>
  <c r="AQ286"/>
  <c r="AQ287"/>
  <c r="AQ288"/>
  <c r="AQ289"/>
  <c r="AQ290"/>
  <c r="AQ291"/>
  <c r="AQ292"/>
  <c r="AQ293"/>
  <c r="AQ294"/>
  <c r="AQ295"/>
  <c r="AQ296"/>
  <c r="AQ297"/>
  <c r="AQ298"/>
  <c r="AQ299"/>
  <c r="AQ300"/>
  <c r="AQ301"/>
  <c r="AQ302"/>
  <c r="AQ303"/>
  <c r="AQ304"/>
  <c r="AQ305"/>
  <c r="AQ306"/>
  <c r="AQ307"/>
  <c r="AQ308"/>
  <c r="AQ309"/>
  <c r="AQ310"/>
  <c r="AQ311"/>
  <c r="AQ312"/>
  <c r="AQ313"/>
  <c r="AQ314"/>
  <c r="AQ315"/>
  <c r="AQ316"/>
  <c r="AQ317"/>
  <c r="AQ318"/>
  <c r="AQ319"/>
  <c r="AQ320"/>
  <c r="AQ321"/>
  <c r="AQ322"/>
  <c r="AQ323"/>
  <c r="AQ324"/>
  <c r="AQ325"/>
  <c r="AQ326"/>
  <c r="AQ327"/>
  <c r="AQ328"/>
  <c r="AQ329"/>
  <c r="AQ330"/>
  <c r="AQ331"/>
  <c r="AQ332"/>
  <c r="AQ333"/>
  <c r="AQ334"/>
  <c r="AQ335"/>
  <c r="AQ336"/>
  <c r="AQ337"/>
  <c r="AQ338"/>
  <c r="AQ339"/>
  <c r="AQ340"/>
  <c r="AQ341"/>
  <c r="AQ342"/>
  <c r="AQ343"/>
  <c r="AQ344"/>
  <c r="AQ345"/>
  <c r="AQ346"/>
  <c r="AQ347"/>
  <c r="AQ348"/>
  <c r="AQ349"/>
  <c r="AQ350"/>
  <c r="AQ351"/>
  <c r="AQ352"/>
  <c r="AQ353"/>
  <c r="AQ354"/>
  <c r="AQ355"/>
  <c r="AQ356"/>
  <c r="AQ357"/>
  <c r="AQ358"/>
  <c r="AQ359"/>
  <c r="AQ360"/>
  <c r="AQ361"/>
  <c r="AQ362"/>
  <c r="AQ363"/>
  <c r="AQ364"/>
  <c r="AQ365"/>
  <c r="AQ366"/>
  <c r="AQ367"/>
  <c r="AQ368"/>
  <c r="AQ369"/>
  <c r="AQ370"/>
  <c r="AQ371"/>
  <c r="AQ372"/>
  <c r="AQ373"/>
  <c r="AQ374"/>
  <c r="AQ375"/>
  <c r="AQ376"/>
  <c r="AQ377"/>
  <c r="AQ378"/>
  <c r="AQ379"/>
  <c r="AQ380"/>
  <c r="AQ381"/>
  <c r="AQ382"/>
  <c r="AQ383"/>
  <c r="AQ384"/>
  <c r="AQ385"/>
  <c r="AQ386"/>
  <c r="AQ387"/>
  <c r="AQ388"/>
  <c r="AQ389"/>
  <c r="AQ390"/>
  <c r="AQ391"/>
  <c r="AQ392"/>
  <c r="AQ393"/>
  <c r="AQ394"/>
  <c r="AQ395"/>
  <c r="AQ396"/>
  <c r="AQ397"/>
  <c r="AQ398"/>
  <c r="AQ399"/>
  <c r="AQ400"/>
  <c r="AQ401"/>
  <c r="AQ402"/>
  <c r="AQ403"/>
  <c r="AQ404"/>
  <c r="AQ405"/>
  <c r="AQ406"/>
  <c r="AQ407"/>
  <c r="AQ408"/>
  <c r="AQ409"/>
  <c r="AQ410"/>
  <c r="AQ411"/>
  <c r="AQ412"/>
  <c r="AQ413"/>
  <c r="AQ414"/>
  <c r="AQ415"/>
  <c r="AQ416"/>
  <c r="AQ417"/>
  <c r="AQ418"/>
  <c r="AQ419"/>
  <c r="AQ420"/>
  <c r="AQ421"/>
  <c r="AQ422"/>
  <c r="AQ423"/>
  <c r="AQ424"/>
  <c r="AQ425"/>
  <c r="AQ426"/>
  <c r="AQ427"/>
  <c r="AQ428"/>
  <c r="AQ429"/>
  <c r="AQ430"/>
  <c r="AQ431"/>
  <c r="AQ432"/>
  <c r="AQ433"/>
  <c r="AQ434"/>
  <c r="AQ435"/>
  <c r="AQ436"/>
  <c r="AQ437"/>
  <c r="AQ438"/>
  <c r="AQ439"/>
  <c r="AQ440"/>
  <c r="AQ441"/>
  <c r="AQ442"/>
  <c r="AQ443"/>
  <c r="AQ444"/>
  <c r="AQ445"/>
  <c r="AQ446"/>
  <c r="AQ447"/>
  <c r="AQ448"/>
  <c r="AQ449"/>
  <c r="AQ450"/>
  <c r="AQ451"/>
  <c r="AQ452"/>
  <c r="AQ453"/>
  <c r="AQ454"/>
  <c r="AQ455"/>
  <c r="AQ456"/>
  <c r="AQ457"/>
  <c r="AQ458"/>
  <c r="AQ459"/>
  <c r="AQ460"/>
  <c r="AQ461"/>
  <c r="AQ462"/>
  <c r="AQ463"/>
  <c r="AQ464"/>
  <c r="AQ465"/>
  <c r="AQ466"/>
  <c r="AQ467"/>
  <c r="AQ468"/>
  <c r="AQ469"/>
  <c r="AQ470"/>
  <c r="AQ471"/>
  <c r="AQ472"/>
  <c r="AQ473"/>
  <c r="AQ474"/>
  <c r="AQ475"/>
  <c r="AQ476"/>
  <c r="AQ477"/>
  <c r="AQ478"/>
  <c r="AQ479"/>
  <c r="AQ480"/>
  <c r="AQ481"/>
  <c r="AQ482"/>
  <c r="AQ483"/>
  <c r="AQ484"/>
  <c r="AQ485"/>
  <c r="AQ486"/>
  <c r="AQ487"/>
  <c r="AQ488"/>
  <c r="AQ489"/>
  <c r="AQ490"/>
  <c r="AQ491"/>
  <c r="AQ492"/>
  <c r="AQ493"/>
  <c r="AQ494"/>
  <c r="AQ495"/>
  <c r="AQ496"/>
  <c r="AQ497"/>
  <c r="AQ498"/>
  <c r="AQ499"/>
  <c r="AQ500"/>
  <c r="AQ501"/>
  <c r="AQ502"/>
  <c r="AQ503"/>
  <c r="AQ504"/>
  <c r="AQ505"/>
  <c r="AQ506"/>
  <c r="AQ507"/>
  <c r="AQ508"/>
  <c r="AQ509"/>
  <c r="AQ510"/>
  <c r="AQ511"/>
  <c r="AQ512"/>
  <c r="AQ513"/>
  <c r="AQ514"/>
  <c r="AQ515"/>
  <c r="AQ516"/>
  <c r="AQ517"/>
  <c r="AQ518"/>
  <c r="AQ519"/>
  <c r="AQ520"/>
  <c r="AQ521"/>
  <c r="AQ522"/>
  <c r="AQ523"/>
  <c r="AQ524"/>
  <c r="AQ525"/>
  <c r="AQ526"/>
  <c r="AQ527"/>
  <c r="AQ528"/>
  <c r="AQ529"/>
  <c r="AQ530"/>
  <c r="AQ531"/>
  <c r="AQ532"/>
  <c r="AQ533"/>
  <c r="AQ534"/>
  <c r="AQ535"/>
  <c r="AQ536"/>
  <c r="AQ537"/>
  <c r="AQ538"/>
  <c r="AQ539"/>
  <c r="AQ540"/>
  <c r="AQ541"/>
  <c r="AQ542"/>
  <c r="AQ543"/>
  <c r="AQ544"/>
  <c r="AQ545"/>
  <c r="AQ546"/>
  <c r="AQ547"/>
  <c r="AQ548"/>
  <c r="AQ549"/>
  <c r="AQ550"/>
  <c r="AQ551"/>
  <c r="AQ552"/>
  <c r="AQ553"/>
  <c r="AQ554"/>
  <c r="AQ555"/>
  <c r="AQ556"/>
  <c r="AQ557"/>
  <c r="AQ558"/>
  <c r="AQ559"/>
  <c r="AQ560"/>
  <c r="AQ561"/>
  <c r="AQ562"/>
  <c r="AQ563"/>
  <c r="AQ564"/>
  <c r="AQ565"/>
  <c r="AQ566"/>
  <c r="AQ567"/>
  <c r="AQ568"/>
  <c r="AQ569"/>
  <c r="AQ570"/>
  <c r="AQ571"/>
  <c r="AQ572"/>
  <c r="AQ573"/>
  <c r="AQ574"/>
  <c r="AQ575"/>
  <c r="AQ576"/>
  <c r="AQ577"/>
  <c r="AQ578"/>
  <c r="AQ579"/>
  <c r="AQ580"/>
  <c r="AQ581"/>
  <c r="AQ582"/>
  <c r="AQ583"/>
  <c r="AQ584"/>
  <c r="AQ585"/>
  <c r="AQ586"/>
  <c r="AQ587"/>
  <c r="AQ588"/>
  <c r="AQ589"/>
  <c r="AQ590"/>
  <c r="AQ591"/>
  <c r="AQ592"/>
  <c r="AQ593"/>
  <c r="AQ594"/>
  <c r="AQ595"/>
  <c r="AQ596"/>
  <c r="AQ597"/>
  <c r="AQ598"/>
  <c r="AQ599"/>
  <c r="AQ600"/>
  <c r="AQ601"/>
  <c r="AQ602"/>
  <c r="AQ603"/>
  <c r="AQ604"/>
  <c r="AQ605"/>
  <c r="AQ606"/>
  <c r="AQ607"/>
  <c r="AQ608"/>
  <c r="AQ609"/>
  <c r="AQ610"/>
  <c r="AQ611"/>
  <c r="AQ612"/>
  <c r="AQ613"/>
  <c r="AQ614"/>
  <c r="AQ615"/>
  <c r="AQ616"/>
  <c r="AQ617"/>
  <c r="AQ618"/>
  <c r="AQ619"/>
  <c r="AQ620"/>
  <c r="AQ621"/>
  <c r="AQ622"/>
  <c r="AQ623"/>
  <c r="AQ624"/>
  <c r="AQ625"/>
  <c r="AQ626"/>
  <c r="AQ627"/>
  <c r="AQ628"/>
  <c r="AQ629"/>
  <c r="AQ630"/>
  <c r="AQ631"/>
  <c r="AQ632"/>
  <c r="AQ633"/>
  <c r="AQ634"/>
  <c r="AQ635"/>
  <c r="AQ636"/>
  <c r="AQ637"/>
  <c r="AQ638"/>
  <c r="AQ639"/>
  <c r="AQ640"/>
  <c r="AQ641"/>
  <c r="AQ642"/>
  <c r="AQ643"/>
  <c r="AQ644"/>
  <c r="AQ645"/>
  <c r="AQ646"/>
  <c r="AQ647"/>
  <c r="AQ648"/>
  <c r="AQ649"/>
  <c r="AQ650"/>
  <c r="AQ651"/>
  <c r="AQ652"/>
  <c r="AQ653"/>
  <c r="AQ654"/>
  <c r="AQ655"/>
  <c r="AQ656"/>
  <c r="AQ657"/>
  <c r="AQ658"/>
  <c r="AQ659"/>
  <c r="AQ660"/>
  <c r="AQ661"/>
  <c r="AQ662"/>
  <c r="AQ663"/>
  <c r="AQ664"/>
  <c r="AQ665"/>
  <c r="AQ666"/>
  <c r="AQ667"/>
  <c r="AQ668"/>
  <c r="AQ669"/>
  <c r="AQ670"/>
  <c r="AQ671"/>
  <c r="AQ672"/>
  <c r="AQ673"/>
  <c r="AQ674"/>
  <c r="AQ675"/>
  <c r="AQ676"/>
  <c r="AQ677"/>
  <c r="AQ678"/>
  <c r="AQ679"/>
  <c r="AQ680"/>
  <c r="AQ681"/>
  <c r="AQ682"/>
  <c r="AQ683"/>
  <c r="AQ684"/>
  <c r="AQ685"/>
  <c r="AQ686"/>
  <c r="AQ687"/>
  <c r="AQ688"/>
  <c r="AQ689"/>
  <c r="AQ690"/>
  <c r="AQ691"/>
  <c r="AQ692"/>
  <c r="AQ693"/>
  <c r="AQ694"/>
  <c r="AQ695"/>
  <c r="AQ696"/>
  <c r="AQ697"/>
  <c r="AQ698"/>
  <c r="AQ699"/>
  <c r="AQ700"/>
  <c r="AQ701"/>
  <c r="AQ702"/>
  <c r="AQ703"/>
  <c r="AQ704"/>
  <c r="AQ705"/>
  <c r="AQ706"/>
  <c r="AQ707"/>
  <c r="AQ708"/>
  <c r="AQ709"/>
  <c r="AQ710"/>
  <c r="AQ711"/>
  <c r="AQ712"/>
  <c r="AQ713"/>
  <c r="AQ714"/>
  <c r="AQ715"/>
  <c r="AQ716"/>
  <c r="AQ717"/>
  <c r="AQ718"/>
  <c r="AQ719"/>
  <c r="AQ720"/>
  <c r="AQ721"/>
  <c r="AQ722"/>
  <c r="AQ723"/>
  <c r="AQ724"/>
  <c r="AQ725"/>
  <c r="AQ726"/>
  <c r="AQ727"/>
  <c r="AQ728"/>
  <c r="AQ729"/>
  <c r="AQ730"/>
  <c r="AQ731"/>
  <c r="AQ732"/>
  <c r="AQ733"/>
  <c r="AQ734"/>
  <c r="AQ735"/>
  <c r="AQ736"/>
  <c r="AQ737"/>
  <c r="AQ738"/>
  <c r="AQ739"/>
  <c r="AQ740"/>
  <c r="AQ741"/>
  <c r="AQ742"/>
  <c r="AQ743"/>
  <c r="AQ744"/>
  <c r="AQ745"/>
  <c r="AQ746"/>
  <c r="AQ747"/>
  <c r="AQ748"/>
  <c r="AQ749"/>
  <c r="AQ750"/>
  <c r="AQ751"/>
  <c r="AQ752"/>
  <c r="AQ753"/>
  <c r="AQ754"/>
  <c r="AQ755"/>
  <c r="AQ756"/>
  <c r="AQ757"/>
  <c r="AQ758"/>
  <c r="AQ759"/>
  <c r="AQ760"/>
  <c r="AQ761"/>
  <c r="AQ762"/>
  <c r="AQ763"/>
  <c r="AQ764"/>
  <c r="AQ765"/>
  <c r="AQ766"/>
  <c r="AQ767"/>
  <c r="AQ768"/>
  <c r="AQ769"/>
  <c r="AQ770"/>
  <c r="AQ771"/>
  <c r="AQ772"/>
  <c r="AQ773"/>
  <c r="AQ774"/>
  <c r="AQ775"/>
  <c r="AQ776"/>
  <c r="AQ777"/>
  <c r="AQ778"/>
  <c r="AQ779"/>
  <c r="AQ780"/>
  <c r="AQ781"/>
  <c r="AQ782"/>
  <c r="AQ783"/>
  <c r="AQ784"/>
  <c r="AQ785"/>
  <c r="AQ786"/>
  <c r="AQ787"/>
  <c r="AQ3"/>
  <c r="AN4"/>
  <c r="AN5"/>
  <c r="AN6"/>
  <c r="AN7"/>
  <c r="AN8"/>
  <c r="AN9"/>
  <c r="AN10"/>
  <c r="AN11"/>
  <c r="AN12"/>
  <c r="AN13"/>
  <c r="AN14"/>
  <c r="AN15"/>
  <c r="AN16"/>
  <c r="AN17"/>
  <c r="AN18"/>
  <c r="AN19"/>
  <c r="AN20"/>
  <c r="AN21"/>
  <c r="AN22"/>
  <c r="AN23"/>
  <c r="AN24"/>
  <c r="AN25"/>
  <c r="AN26"/>
  <c r="AN27"/>
  <c r="AN28"/>
  <c r="AN29"/>
  <c r="AN30"/>
  <c r="AN31"/>
  <c r="AN32"/>
  <c r="AN33"/>
  <c r="AN34"/>
  <c r="AN35"/>
  <c r="AN36"/>
  <c r="AN37"/>
  <c r="AN38"/>
  <c r="AN39"/>
  <c r="AN40"/>
  <c r="AN41"/>
  <c r="AN42"/>
  <c r="AN43"/>
  <c r="AN44"/>
  <c r="AN45"/>
  <c r="AN46"/>
  <c r="AN47"/>
  <c r="AN48"/>
  <c r="AN49"/>
  <c r="AN50"/>
  <c r="AN51"/>
  <c r="AN52"/>
  <c r="AN53"/>
  <c r="AN54"/>
  <c r="AN55"/>
  <c r="AN56"/>
  <c r="AN57"/>
  <c r="AN58"/>
  <c r="AN59"/>
  <c r="AN60"/>
  <c r="AN61"/>
  <c r="AN62"/>
  <c r="AN63"/>
  <c r="AN64"/>
  <c r="AN65"/>
  <c r="AN66"/>
  <c r="AN67"/>
  <c r="AN68"/>
  <c r="AN69"/>
  <c r="AN70"/>
  <c r="AN71"/>
  <c r="AN72"/>
  <c r="AN73"/>
  <c r="AN74"/>
  <c r="AN75"/>
  <c r="AN76"/>
  <c r="AN77"/>
  <c r="AN78"/>
  <c r="AN79"/>
  <c r="AN80"/>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135"/>
  <c r="AN136"/>
  <c r="AN137"/>
  <c r="AN138"/>
  <c r="AN139"/>
  <c r="AN140"/>
  <c r="AN141"/>
  <c r="AN142"/>
  <c r="AN143"/>
  <c r="AN144"/>
  <c r="AN145"/>
  <c r="AN146"/>
  <c r="AN147"/>
  <c r="AN148"/>
  <c r="AN149"/>
  <c r="AN150"/>
  <c r="AN151"/>
  <c r="AN152"/>
  <c r="AN153"/>
  <c r="AN154"/>
  <c r="AN155"/>
  <c r="AN156"/>
  <c r="AN157"/>
  <c r="AN158"/>
  <c r="AN159"/>
  <c r="AN160"/>
  <c r="AN161"/>
  <c r="AN162"/>
  <c r="AN163"/>
  <c r="AN164"/>
  <c r="AN165"/>
  <c r="AN166"/>
  <c r="AN167"/>
  <c r="AN168"/>
  <c r="AN169"/>
  <c r="AN170"/>
  <c r="AN171"/>
  <c r="AN172"/>
  <c r="AN173"/>
  <c r="AN174"/>
  <c r="AN175"/>
  <c r="AN176"/>
  <c r="AN177"/>
  <c r="AN178"/>
  <c r="AN179"/>
  <c r="AN180"/>
  <c r="AN181"/>
  <c r="AN182"/>
  <c r="AN183"/>
  <c r="AN184"/>
  <c r="AN185"/>
  <c r="AN186"/>
  <c r="AN187"/>
  <c r="AN188"/>
  <c r="AN189"/>
  <c r="AN190"/>
  <c r="AN191"/>
  <c r="AN192"/>
  <c r="AN193"/>
  <c r="AN194"/>
  <c r="AN195"/>
  <c r="AN196"/>
  <c r="AN197"/>
  <c r="AN198"/>
  <c r="AN199"/>
  <c r="AN200"/>
  <c r="AN201"/>
  <c r="AN202"/>
  <c r="AN203"/>
  <c r="AN204"/>
  <c r="AN205"/>
  <c r="AN206"/>
  <c r="AN207"/>
  <c r="AN208"/>
  <c r="AN209"/>
  <c r="AN210"/>
  <c r="AN211"/>
  <c r="AN212"/>
  <c r="AN213"/>
  <c r="AN214"/>
  <c r="AN215"/>
  <c r="AN216"/>
  <c r="AN217"/>
  <c r="AN218"/>
  <c r="AN219"/>
  <c r="AN220"/>
  <c r="AN221"/>
  <c r="AN222"/>
  <c r="AN223"/>
  <c r="AN224"/>
  <c r="AN225"/>
  <c r="AN226"/>
  <c r="AN227"/>
  <c r="AN228"/>
  <c r="AN229"/>
  <c r="AN230"/>
  <c r="AN231"/>
  <c r="AN232"/>
  <c r="AN233"/>
  <c r="AN234"/>
  <c r="AN235"/>
  <c r="AN236"/>
  <c r="AN237"/>
  <c r="AN238"/>
  <c r="AN239"/>
  <c r="AN240"/>
  <c r="AN241"/>
  <c r="AN242"/>
  <c r="AN243"/>
  <c r="AN244"/>
  <c r="AN245"/>
  <c r="AN246"/>
  <c r="AN247"/>
  <c r="AN248"/>
  <c r="AN249"/>
  <c r="AN250"/>
  <c r="AN251"/>
  <c r="AN252"/>
  <c r="AN253"/>
  <c r="AN254"/>
  <c r="AN255"/>
  <c r="AN256"/>
  <c r="AN257"/>
  <c r="AN258"/>
  <c r="AN259"/>
  <c r="AN260"/>
  <c r="AN261"/>
  <c r="AN262"/>
  <c r="AN263"/>
  <c r="AN264"/>
  <c r="AN265"/>
  <c r="AN266"/>
  <c r="AN267"/>
  <c r="AN268"/>
  <c r="AN269"/>
  <c r="AN270"/>
  <c r="AN271"/>
  <c r="AN272"/>
  <c r="AN273"/>
  <c r="AN274"/>
  <c r="AN275"/>
  <c r="AN276"/>
  <c r="AN277"/>
  <c r="AN278"/>
  <c r="AN279"/>
  <c r="AN280"/>
  <c r="AN281"/>
  <c r="AN282"/>
  <c r="AN283"/>
  <c r="AN284"/>
  <c r="AN285"/>
  <c r="AN286"/>
  <c r="AN287"/>
  <c r="AN288"/>
  <c r="AN289"/>
  <c r="AN290"/>
  <c r="AN291"/>
  <c r="AN292"/>
  <c r="AN293"/>
  <c r="AN294"/>
  <c r="AN295"/>
  <c r="AN296"/>
  <c r="AN297"/>
  <c r="AN298"/>
  <c r="AN299"/>
  <c r="AN300"/>
  <c r="AN301"/>
  <c r="AN302"/>
  <c r="AN303"/>
  <c r="AN304"/>
  <c r="AN305"/>
  <c r="AN306"/>
  <c r="AN307"/>
  <c r="AN308"/>
  <c r="AN309"/>
  <c r="AN310"/>
  <c r="AN311"/>
  <c r="AN312"/>
  <c r="AN313"/>
  <c r="AN314"/>
  <c r="AN315"/>
  <c r="AN316"/>
  <c r="AN317"/>
  <c r="AN318"/>
  <c r="AN319"/>
  <c r="AN320"/>
  <c r="AN321"/>
  <c r="AN322"/>
  <c r="AN323"/>
  <c r="AN324"/>
  <c r="AN325"/>
  <c r="AN326"/>
  <c r="AN327"/>
  <c r="AN328"/>
  <c r="AN329"/>
  <c r="AN330"/>
  <c r="AN331"/>
  <c r="AN332"/>
  <c r="AN333"/>
  <c r="AN334"/>
  <c r="AN335"/>
  <c r="AN336"/>
  <c r="AN337"/>
  <c r="AN338"/>
  <c r="AN339"/>
  <c r="AN340"/>
  <c r="AN341"/>
  <c r="AN342"/>
  <c r="AN343"/>
  <c r="AN344"/>
  <c r="AN345"/>
  <c r="AN346"/>
  <c r="AN347"/>
  <c r="AN348"/>
  <c r="AN349"/>
  <c r="AN350"/>
  <c r="AN351"/>
  <c r="AN352"/>
  <c r="AN353"/>
  <c r="AN354"/>
  <c r="AN355"/>
  <c r="AN356"/>
  <c r="AN357"/>
  <c r="AN358"/>
  <c r="AN359"/>
  <c r="AN360"/>
  <c r="AN361"/>
  <c r="AN362"/>
  <c r="AN363"/>
  <c r="AN364"/>
  <c r="AN365"/>
  <c r="AN366"/>
  <c r="AN367"/>
  <c r="AN368"/>
  <c r="AN369"/>
  <c r="AN370"/>
  <c r="AN371"/>
  <c r="AN372"/>
  <c r="AN373"/>
  <c r="AN374"/>
  <c r="AN375"/>
  <c r="AN376"/>
  <c r="AN377"/>
  <c r="AN378"/>
  <c r="AN379"/>
  <c r="AN380"/>
  <c r="AN381"/>
  <c r="AN382"/>
  <c r="AN383"/>
  <c r="AN384"/>
  <c r="AN385"/>
  <c r="AN386"/>
  <c r="AN387"/>
  <c r="AN388"/>
  <c r="AN389"/>
  <c r="AN390"/>
  <c r="AN391"/>
  <c r="AN392"/>
  <c r="AN393"/>
  <c r="AN394"/>
  <c r="AN395"/>
  <c r="AN396"/>
  <c r="AN397"/>
  <c r="AN398"/>
  <c r="AN399"/>
  <c r="AN400"/>
  <c r="AN401"/>
  <c r="AN402"/>
  <c r="AN403"/>
  <c r="AN404"/>
  <c r="AN405"/>
  <c r="AN406"/>
  <c r="AN407"/>
  <c r="AN408"/>
  <c r="AN409"/>
  <c r="AN410"/>
  <c r="AN411"/>
  <c r="AN412"/>
  <c r="AN413"/>
  <c r="AN414"/>
  <c r="AN415"/>
  <c r="AN416"/>
  <c r="AN417"/>
  <c r="AN418"/>
  <c r="AN419"/>
  <c r="AN420"/>
  <c r="AN421"/>
  <c r="AN422"/>
  <c r="AN423"/>
  <c r="AN424"/>
  <c r="AN425"/>
  <c r="AN426"/>
  <c r="AN427"/>
  <c r="AN428"/>
  <c r="AN429"/>
  <c r="AN430"/>
  <c r="AN431"/>
  <c r="AN432"/>
  <c r="AN433"/>
  <c r="AN434"/>
  <c r="AN435"/>
  <c r="AN436"/>
  <c r="AN437"/>
  <c r="AN438"/>
  <c r="AN439"/>
  <c r="AN440"/>
  <c r="AN441"/>
  <c r="AN442"/>
  <c r="AN443"/>
  <c r="AN444"/>
  <c r="AN445"/>
  <c r="AN446"/>
  <c r="AN447"/>
  <c r="AN448"/>
  <c r="AN449"/>
  <c r="AN450"/>
  <c r="AN451"/>
  <c r="AN452"/>
  <c r="AN453"/>
  <c r="AN454"/>
  <c r="AN455"/>
  <c r="AN456"/>
  <c r="AN457"/>
  <c r="AN458"/>
  <c r="AN459"/>
  <c r="AN460"/>
  <c r="AN461"/>
  <c r="AN462"/>
  <c r="AN463"/>
  <c r="AN464"/>
  <c r="AN465"/>
  <c r="AN466"/>
  <c r="AN467"/>
  <c r="AN468"/>
  <c r="AN469"/>
  <c r="AN470"/>
  <c r="AN471"/>
  <c r="AN472"/>
  <c r="AN473"/>
  <c r="AN474"/>
  <c r="AN475"/>
  <c r="AN476"/>
  <c r="AN477"/>
  <c r="AN478"/>
  <c r="AN479"/>
  <c r="AN480"/>
  <c r="AN481"/>
  <c r="AN482"/>
  <c r="AN483"/>
  <c r="AN484"/>
  <c r="AN485"/>
  <c r="AN486"/>
  <c r="AN487"/>
  <c r="AN488"/>
  <c r="AN489"/>
  <c r="AN490"/>
  <c r="AN491"/>
  <c r="AN492"/>
  <c r="AN493"/>
  <c r="AN494"/>
  <c r="AN495"/>
  <c r="AN496"/>
  <c r="AN497"/>
  <c r="AN498"/>
  <c r="AN499"/>
  <c r="AN500"/>
  <c r="AN501"/>
  <c r="AN502"/>
  <c r="AN503"/>
  <c r="AN504"/>
  <c r="AN505"/>
  <c r="AN506"/>
  <c r="AN507"/>
  <c r="AN508"/>
  <c r="AN509"/>
  <c r="AN510"/>
  <c r="AN511"/>
  <c r="AN512"/>
  <c r="AN513"/>
  <c r="AN514"/>
  <c r="AN515"/>
  <c r="AN516"/>
  <c r="AN517"/>
  <c r="AN518"/>
  <c r="AN519"/>
  <c r="AN520"/>
  <c r="AN521"/>
  <c r="AN522"/>
  <c r="AN523"/>
  <c r="AN524"/>
  <c r="AN525"/>
  <c r="AN526"/>
  <c r="AN527"/>
  <c r="AN528"/>
  <c r="AN529"/>
  <c r="AN530"/>
  <c r="AN531"/>
  <c r="AN532"/>
  <c r="AN533"/>
  <c r="AN534"/>
  <c r="AN535"/>
  <c r="AN536"/>
  <c r="AN537"/>
  <c r="AN538"/>
  <c r="AN539"/>
  <c r="AN540"/>
  <c r="AN541"/>
  <c r="AN542"/>
  <c r="AN543"/>
  <c r="AN544"/>
  <c r="AN545"/>
  <c r="AN546"/>
  <c r="AN547"/>
  <c r="AN548"/>
  <c r="AN549"/>
  <c r="AN550"/>
  <c r="AN551"/>
  <c r="AN552"/>
  <c r="AN553"/>
  <c r="AN554"/>
  <c r="AN555"/>
  <c r="AN556"/>
  <c r="AN557"/>
  <c r="AN558"/>
  <c r="AN559"/>
  <c r="AN560"/>
  <c r="AN561"/>
  <c r="AN562"/>
  <c r="AN563"/>
  <c r="AN564"/>
  <c r="AN565"/>
  <c r="AN566"/>
  <c r="AN567"/>
  <c r="AN568"/>
  <c r="AN569"/>
  <c r="AN570"/>
  <c r="AN571"/>
  <c r="AN572"/>
  <c r="AN573"/>
  <c r="AN574"/>
  <c r="AN575"/>
  <c r="AN576"/>
  <c r="AN577"/>
  <c r="AN578"/>
  <c r="AN579"/>
  <c r="AN580"/>
  <c r="AN581"/>
  <c r="AN582"/>
  <c r="AN583"/>
  <c r="AN584"/>
  <c r="AN585"/>
  <c r="AN586"/>
  <c r="AN587"/>
  <c r="AN588"/>
  <c r="AN589"/>
  <c r="AN590"/>
  <c r="AN591"/>
  <c r="AN592"/>
  <c r="AN593"/>
  <c r="AN594"/>
  <c r="AN595"/>
  <c r="AN596"/>
  <c r="AN597"/>
  <c r="AN598"/>
  <c r="AN599"/>
  <c r="AN600"/>
  <c r="AN601"/>
  <c r="AN602"/>
  <c r="AN603"/>
  <c r="AN604"/>
  <c r="AN605"/>
  <c r="AN606"/>
  <c r="AN607"/>
  <c r="AN608"/>
  <c r="AN609"/>
  <c r="AN610"/>
  <c r="AN611"/>
  <c r="AN612"/>
  <c r="AN613"/>
  <c r="AN614"/>
  <c r="AN615"/>
  <c r="AN616"/>
  <c r="AN617"/>
  <c r="AN618"/>
  <c r="AN619"/>
  <c r="AN620"/>
  <c r="AN621"/>
  <c r="AN622"/>
  <c r="AN623"/>
  <c r="AN624"/>
  <c r="AN625"/>
  <c r="AN626"/>
  <c r="AN627"/>
  <c r="AN628"/>
  <c r="AN629"/>
  <c r="AN630"/>
  <c r="AN631"/>
  <c r="AN632"/>
  <c r="AN633"/>
  <c r="AN634"/>
  <c r="AN635"/>
  <c r="AN636"/>
  <c r="AN637"/>
  <c r="AN638"/>
  <c r="AN639"/>
  <c r="AN640"/>
  <c r="AN641"/>
  <c r="AN642"/>
  <c r="AN643"/>
  <c r="AN644"/>
  <c r="AN645"/>
  <c r="AN646"/>
  <c r="AN647"/>
  <c r="AN648"/>
  <c r="AN649"/>
  <c r="AN650"/>
  <c r="AN651"/>
  <c r="AN652"/>
  <c r="AN653"/>
  <c r="AN654"/>
  <c r="AN655"/>
  <c r="AN656"/>
  <c r="AN657"/>
  <c r="AN658"/>
  <c r="AN659"/>
  <c r="AN660"/>
  <c r="AN661"/>
  <c r="AN662"/>
  <c r="AN663"/>
  <c r="AN664"/>
  <c r="AN665"/>
  <c r="AN666"/>
  <c r="AN667"/>
  <c r="AN668"/>
  <c r="AN669"/>
  <c r="AN670"/>
  <c r="AN671"/>
  <c r="AN672"/>
  <c r="AN673"/>
  <c r="AN674"/>
  <c r="AN675"/>
  <c r="AN676"/>
  <c r="AN677"/>
  <c r="AN678"/>
  <c r="AN679"/>
  <c r="AN680"/>
  <c r="AN681"/>
  <c r="AN682"/>
  <c r="AN683"/>
  <c r="AN684"/>
  <c r="AN685"/>
  <c r="AN686"/>
  <c r="AN687"/>
  <c r="AN688"/>
  <c r="AN689"/>
  <c r="AN690"/>
  <c r="AN691"/>
  <c r="AN692"/>
  <c r="AN693"/>
  <c r="AN694"/>
  <c r="AN695"/>
  <c r="AN696"/>
  <c r="AN697"/>
  <c r="AN698"/>
  <c r="AN699"/>
  <c r="AN700"/>
  <c r="AN701"/>
  <c r="AN702"/>
  <c r="AN703"/>
  <c r="AN704"/>
  <c r="AN705"/>
  <c r="AN706"/>
  <c r="AN707"/>
  <c r="AN708"/>
  <c r="AN709"/>
  <c r="AN710"/>
  <c r="AN711"/>
  <c r="AN712"/>
  <c r="AN713"/>
  <c r="AN714"/>
  <c r="AN715"/>
  <c r="AN716"/>
  <c r="AN717"/>
  <c r="AN718"/>
  <c r="AN719"/>
  <c r="AN720"/>
  <c r="AN721"/>
  <c r="AN722"/>
  <c r="AN723"/>
  <c r="AN724"/>
  <c r="AN725"/>
  <c r="AN726"/>
  <c r="AN727"/>
  <c r="AN728"/>
  <c r="AN729"/>
  <c r="AN730"/>
  <c r="AN731"/>
  <c r="AN732"/>
  <c r="AN733"/>
  <c r="AN734"/>
  <c r="AN735"/>
  <c r="AN736"/>
  <c r="AN737"/>
  <c r="AN738"/>
  <c r="AN739"/>
  <c r="AN740"/>
  <c r="AN741"/>
  <c r="AN742"/>
  <c r="AN743"/>
  <c r="AN744"/>
  <c r="AN745"/>
  <c r="AN746"/>
  <c r="AN747"/>
  <c r="AN748"/>
  <c r="AN749"/>
  <c r="AN750"/>
  <c r="AN751"/>
  <c r="AN752"/>
  <c r="AN753"/>
  <c r="AN754"/>
  <c r="AN755"/>
  <c r="AN756"/>
  <c r="AN757"/>
  <c r="AN758"/>
  <c r="AN759"/>
  <c r="AN760"/>
  <c r="AN761"/>
  <c r="AN762"/>
  <c r="AN763"/>
  <c r="AN764"/>
  <c r="AN765"/>
  <c r="AN766"/>
  <c r="AN767"/>
  <c r="AN768"/>
  <c r="AN769"/>
  <c r="AN770"/>
  <c r="AN771"/>
  <c r="AN772"/>
  <c r="AN773"/>
  <c r="AN774"/>
  <c r="AN775"/>
  <c r="AN776"/>
  <c r="AN777"/>
  <c r="AN778"/>
  <c r="AN779"/>
  <c r="AN780"/>
  <c r="AN781"/>
  <c r="AN782"/>
  <c r="AN783"/>
  <c r="AN784"/>
  <c r="AN785"/>
  <c r="AN786"/>
  <c r="AN787"/>
  <c r="AN3"/>
  <c r="AJ787" i="8"/>
  <c r="AK787" s="1"/>
  <c r="AL787" s="1"/>
  <c r="AG787"/>
  <c r="AH787" s="1"/>
  <c r="AI787" s="1"/>
  <c r="AE787"/>
  <c r="AF787" s="1"/>
  <c r="AQ787" s="1"/>
  <c r="AA787"/>
  <c r="AB787" s="1"/>
  <c r="AC787" s="1"/>
  <c r="X787"/>
  <c r="Y787" s="1"/>
  <c r="Z787" s="1"/>
  <c r="V787"/>
  <c r="W787" s="1"/>
  <c r="T787"/>
  <c r="S787"/>
  <c r="R787"/>
  <c r="AJ786"/>
  <c r="AK786" s="1"/>
  <c r="AL786" s="1"/>
  <c r="AG786"/>
  <c r="AH786" s="1"/>
  <c r="AI786" s="1"/>
  <c r="AE786"/>
  <c r="AF786" s="1"/>
  <c r="AA786"/>
  <c r="AB786" s="1"/>
  <c r="AC786" s="1"/>
  <c r="X786"/>
  <c r="Y786" s="1"/>
  <c r="Z786" s="1"/>
  <c r="V786"/>
  <c r="W786" s="1"/>
  <c r="T786"/>
  <c r="S786"/>
  <c r="R786"/>
  <c r="AJ785"/>
  <c r="AK785" s="1"/>
  <c r="AL785" s="1"/>
  <c r="AG785"/>
  <c r="AH785" s="1"/>
  <c r="AI785" s="1"/>
  <c r="AE785"/>
  <c r="AF785" s="1"/>
  <c r="AA785"/>
  <c r="AB785" s="1"/>
  <c r="AC785" s="1"/>
  <c r="X785"/>
  <c r="Y785" s="1"/>
  <c r="Z785" s="1"/>
  <c r="V785"/>
  <c r="W785" s="1"/>
  <c r="T785"/>
  <c r="S785"/>
  <c r="R785"/>
  <c r="AJ784"/>
  <c r="AK784" s="1"/>
  <c r="AL784" s="1"/>
  <c r="AG784"/>
  <c r="AH784" s="1"/>
  <c r="AI784" s="1"/>
  <c r="AE784"/>
  <c r="AF784" s="1"/>
  <c r="AA784"/>
  <c r="AB784" s="1"/>
  <c r="AC784" s="1"/>
  <c r="X784"/>
  <c r="Y784" s="1"/>
  <c r="Z784" s="1"/>
  <c r="V784"/>
  <c r="W784" s="1"/>
  <c r="T784"/>
  <c r="S784"/>
  <c r="R784"/>
  <c r="AJ783"/>
  <c r="AK783" s="1"/>
  <c r="AL783" s="1"/>
  <c r="AG783"/>
  <c r="AH783" s="1"/>
  <c r="AI783" s="1"/>
  <c r="AE783"/>
  <c r="AF783" s="1"/>
  <c r="AQ783" s="1"/>
  <c r="AA783"/>
  <c r="AB783" s="1"/>
  <c r="AC783" s="1"/>
  <c r="X783"/>
  <c r="Y783" s="1"/>
  <c r="Z783" s="1"/>
  <c r="V783"/>
  <c r="W783" s="1"/>
  <c r="T783"/>
  <c r="S783"/>
  <c r="R783"/>
  <c r="AJ782"/>
  <c r="AK782" s="1"/>
  <c r="AL782" s="1"/>
  <c r="AG782"/>
  <c r="AH782" s="1"/>
  <c r="AI782" s="1"/>
  <c r="AE782"/>
  <c r="AF782" s="1"/>
  <c r="AQ782" s="1"/>
  <c r="AA782"/>
  <c r="AB782" s="1"/>
  <c r="AC782" s="1"/>
  <c r="X782"/>
  <c r="Y782" s="1"/>
  <c r="Z782" s="1"/>
  <c r="V782"/>
  <c r="W782" s="1"/>
  <c r="T782"/>
  <c r="S782"/>
  <c r="R782"/>
  <c r="AN782" s="1"/>
  <c r="AJ781"/>
  <c r="AK781" s="1"/>
  <c r="AL781" s="1"/>
  <c r="AG781"/>
  <c r="AH781" s="1"/>
  <c r="AI781" s="1"/>
  <c r="AE781"/>
  <c r="AF781" s="1"/>
  <c r="AQ781" s="1"/>
  <c r="AA781"/>
  <c r="AB781" s="1"/>
  <c r="AC781" s="1"/>
  <c r="X781"/>
  <c r="Y781" s="1"/>
  <c r="Z781" s="1"/>
  <c r="V781"/>
  <c r="W781" s="1"/>
  <c r="T781"/>
  <c r="S781"/>
  <c r="R781"/>
  <c r="AK780"/>
  <c r="AL780" s="1"/>
  <c r="AJ780"/>
  <c r="AG780"/>
  <c r="AH780" s="1"/>
  <c r="AI780" s="1"/>
  <c r="AE780"/>
  <c r="AF780" s="1"/>
  <c r="AA780"/>
  <c r="AB780" s="1"/>
  <c r="AC780" s="1"/>
  <c r="X780"/>
  <c r="Y780" s="1"/>
  <c r="Z780" s="1"/>
  <c r="V780"/>
  <c r="W780" s="1"/>
  <c r="T780"/>
  <c r="S780"/>
  <c r="R780"/>
  <c r="AJ779"/>
  <c r="AK779" s="1"/>
  <c r="AL779" s="1"/>
  <c r="AG779"/>
  <c r="AH779" s="1"/>
  <c r="AI779" s="1"/>
  <c r="AE779"/>
  <c r="AF779" s="1"/>
  <c r="AQ779" s="1"/>
  <c r="AA779"/>
  <c r="AB779" s="1"/>
  <c r="AC779" s="1"/>
  <c r="X779"/>
  <c r="Y779" s="1"/>
  <c r="Z779" s="1"/>
  <c r="V779"/>
  <c r="W779" s="1"/>
  <c r="T779"/>
  <c r="S779"/>
  <c r="R779"/>
  <c r="AN779" s="1"/>
  <c r="AJ778"/>
  <c r="AK778" s="1"/>
  <c r="AL778" s="1"/>
  <c r="AG778"/>
  <c r="AH778" s="1"/>
  <c r="AI778" s="1"/>
  <c r="AE778"/>
  <c r="AF778" s="1"/>
  <c r="AA778"/>
  <c r="AB778" s="1"/>
  <c r="AC778" s="1"/>
  <c r="X778"/>
  <c r="Y778" s="1"/>
  <c r="Z778" s="1"/>
  <c r="V778"/>
  <c r="W778" s="1"/>
  <c r="T778"/>
  <c r="S778"/>
  <c r="R778"/>
  <c r="AJ777"/>
  <c r="AK777" s="1"/>
  <c r="AL777" s="1"/>
  <c r="AG777"/>
  <c r="AH777" s="1"/>
  <c r="AI777" s="1"/>
  <c r="AE777"/>
  <c r="AF777" s="1"/>
  <c r="AQ777" s="1"/>
  <c r="AA777"/>
  <c r="AB777" s="1"/>
  <c r="AC777" s="1"/>
  <c r="X777"/>
  <c r="Y777" s="1"/>
  <c r="Z777" s="1"/>
  <c r="V777"/>
  <c r="W777" s="1"/>
  <c r="T777"/>
  <c r="S777"/>
  <c r="R777"/>
  <c r="AN777" s="1"/>
  <c r="AJ776"/>
  <c r="AK776" s="1"/>
  <c r="AL776" s="1"/>
  <c r="AG776"/>
  <c r="AH776" s="1"/>
  <c r="AI776" s="1"/>
  <c r="AE776"/>
  <c r="AF776" s="1"/>
  <c r="AA776"/>
  <c r="AB776" s="1"/>
  <c r="AC776" s="1"/>
  <c r="X776"/>
  <c r="Y776" s="1"/>
  <c r="Z776" s="1"/>
  <c r="V776"/>
  <c r="W776" s="1"/>
  <c r="T776"/>
  <c r="S776"/>
  <c r="R776"/>
  <c r="AJ775"/>
  <c r="AK775" s="1"/>
  <c r="AL775" s="1"/>
  <c r="AG775"/>
  <c r="AH775" s="1"/>
  <c r="AI775" s="1"/>
  <c r="AE775"/>
  <c r="AF775" s="1"/>
  <c r="AQ775" s="1"/>
  <c r="AA775"/>
  <c r="AB775" s="1"/>
  <c r="AC775" s="1"/>
  <c r="X775"/>
  <c r="Y775" s="1"/>
  <c r="Z775" s="1"/>
  <c r="V775"/>
  <c r="W775" s="1"/>
  <c r="T775"/>
  <c r="S775"/>
  <c r="R775"/>
  <c r="AN775" s="1"/>
  <c r="AJ774"/>
  <c r="AK774" s="1"/>
  <c r="AL774" s="1"/>
  <c r="AG774"/>
  <c r="AH774" s="1"/>
  <c r="AI774" s="1"/>
  <c r="AE774"/>
  <c r="AF774" s="1"/>
  <c r="AA774"/>
  <c r="AB774" s="1"/>
  <c r="AC774" s="1"/>
  <c r="X774"/>
  <c r="Y774" s="1"/>
  <c r="Z774" s="1"/>
  <c r="V774"/>
  <c r="W774" s="1"/>
  <c r="T774"/>
  <c r="S774"/>
  <c r="R774"/>
  <c r="AJ773"/>
  <c r="AK773" s="1"/>
  <c r="AL773" s="1"/>
  <c r="AG773"/>
  <c r="AH773" s="1"/>
  <c r="AI773" s="1"/>
  <c r="AE773"/>
  <c r="AF773" s="1"/>
  <c r="AQ773" s="1"/>
  <c r="AA773"/>
  <c r="AB773" s="1"/>
  <c r="AC773" s="1"/>
  <c r="X773"/>
  <c r="Y773" s="1"/>
  <c r="Z773" s="1"/>
  <c r="V773"/>
  <c r="W773" s="1"/>
  <c r="T773"/>
  <c r="S773"/>
  <c r="R773"/>
  <c r="AJ772"/>
  <c r="AK772" s="1"/>
  <c r="AL772" s="1"/>
  <c r="AG772"/>
  <c r="AH772" s="1"/>
  <c r="AI772" s="1"/>
  <c r="AE772"/>
  <c r="AF772" s="1"/>
  <c r="AA772"/>
  <c r="AB772" s="1"/>
  <c r="AC772" s="1"/>
  <c r="X772"/>
  <c r="Y772" s="1"/>
  <c r="Z772" s="1"/>
  <c r="V772"/>
  <c r="W772" s="1"/>
  <c r="T772"/>
  <c r="S772"/>
  <c r="R772"/>
  <c r="AJ771"/>
  <c r="AK771" s="1"/>
  <c r="AL771" s="1"/>
  <c r="AG771"/>
  <c r="AH771" s="1"/>
  <c r="AI771" s="1"/>
  <c r="AE771"/>
  <c r="AF771" s="1"/>
  <c r="AQ771" s="1"/>
  <c r="AA771"/>
  <c r="AB771" s="1"/>
  <c r="AC771" s="1"/>
  <c r="X771"/>
  <c r="Y771" s="1"/>
  <c r="Z771" s="1"/>
  <c r="V771"/>
  <c r="W771" s="1"/>
  <c r="T771"/>
  <c r="S771"/>
  <c r="R771"/>
  <c r="AN771" s="1"/>
  <c r="AJ770"/>
  <c r="AK770" s="1"/>
  <c r="AL770" s="1"/>
  <c r="AG770"/>
  <c r="AH770" s="1"/>
  <c r="AI770" s="1"/>
  <c r="AE770"/>
  <c r="AF770" s="1"/>
  <c r="AQ770" s="1"/>
  <c r="AA770"/>
  <c r="AB770" s="1"/>
  <c r="AC770" s="1"/>
  <c r="X770"/>
  <c r="Y770" s="1"/>
  <c r="Z770" s="1"/>
  <c r="V770"/>
  <c r="W770" s="1"/>
  <c r="T770"/>
  <c r="S770"/>
  <c r="R770"/>
  <c r="AJ769"/>
  <c r="AK769" s="1"/>
  <c r="AL769" s="1"/>
  <c r="AG769"/>
  <c r="AH769" s="1"/>
  <c r="AI769" s="1"/>
  <c r="AE769"/>
  <c r="AF769" s="1"/>
  <c r="AQ769" s="1"/>
  <c r="AA769"/>
  <c r="AB769" s="1"/>
  <c r="AC769" s="1"/>
  <c r="X769"/>
  <c r="Y769" s="1"/>
  <c r="Z769" s="1"/>
  <c r="V769"/>
  <c r="W769" s="1"/>
  <c r="T769"/>
  <c r="S769"/>
  <c r="R769"/>
  <c r="AN769" s="1"/>
  <c r="AJ768"/>
  <c r="AK768" s="1"/>
  <c r="AL768" s="1"/>
  <c r="AG768"/>
  <c r="AH768" s="1"/>
  <c r="AI768" s="1"/>
  <c r="AE768"/>
  <c r="AF768" s="1"/>
  <c r="AA768"/>
  <c r="AB768" s="1"/>
  <c r="AC768" s="1"/>
  <c r="X768"/>
  <c r="Y768" s="1"/>
  <c r="Z768" s="1"/>
  <c r="V768"/>
  <c r="W768" s="1"/>
  <c r="T768"/>
  <c r="S768"/>
  <c r="R768"/>
  <c r="AJ767"/>
  <c r="AK767" s="1"/>
  <c r="AL767" s="1"/>
  <c r="AG767"/>
  <c r="AH767" s="1"/>
  <c r="AI767" s="1"/>
  <c r="AE767"/>
  <c r="AF767" s="1"/>
  <c r="AA767"/>
  <c r="AB767" s="1"/>
  <c r="AC767" s="1"/>
  <c r="X767"/>
  <c r="Y767" s="1"/>
  <c r="Z767" s="1"/>
  <c r="V767"/>
  <c r="W767" s="1"/>
  <c r="T767"/>
  <c r="S767"/>
  <c r="R767"/>
  <c r="AJ766"/>
  <c r="AK766" s="1"/>
  <c r="AL766" s="1"/>
  <c r="AG766"/>
  <c r="AH766" s="1"/>
  <c r="AI766" s="1"/>
  <c r="AE766"/>
  <c r="AF766" s="1"/>
  <c r="AQ766" s="1"/>
  <c r="AA766"/>
  <c r="AB766" s="1"/>
  <c r="AC766" s="1"/>
  <c r="Y766"/>
  <c r="Z766" s="1"/>
  <c r="X766"/>
  <c r="V766"/>
  <c r="W766" s="1"/>
  <c r="T766"/>
  <c r="S766"/>
  <c r="R766"/>
  <c r="AJ765"/>
  <c r="AK765" s="1"/>
  <c r="AL765" s="1"/>
  <c r="AG765"/>
  <c r="AH765" s="1"/>
  <c r="AI765" s="1"/>
  <c r="AE765"/>
  <c r="AF765" s="1"/>
  <c r="AQ765" s="1"/>
  <c r="AA765"/>
  <c r="AB765" s="1"/>
  <c r="AC765" s="1"/>
  <c r="X765"/>
  <c r="Y765" s="1"/>
  <c r="Z765" s="1"/>
  <c r="V765"/>
  <c r="W765" s="1"/>
  <c r="T765"/>
  <c r="S765"/>
  <c r="R765"/>
  <c r="AJ764"/>
  <c r="AK764" s="1"/>
  <c r="AL764" s="1"/>
  <c r="AG764"/>
  <c r="AH764" s="1"/>
  <c r="AI764" s="1"/>
  <c r="AE764"/>
  <c r="AF764" s="1"/>
  <c r="AA764"/>
  <c r="AB764" s="1"/>
  <c r="AC764" s="1"/>
  <c r="X764"/>
  <c r="Y764" s="1"/>
  <c r="Z764" s="1"/>
  <c r="V764"/>
  <c r="W764" s="1"/>
  <c r="T764"/>
  <c r="S764"/>
  <c r="R764"/>
  <c r="AJ763"/>
  <c r="AK763" s="1"/>
  <c r="AL763" s="1"/>
  <c r="AG763"/>
  <c r="AH763" s="1"/>
  <c r="AI763" s="1"/>
  <c r="AE763"/>
  <c r="AF763" s="1"/>
  <c r="AA763"/>
  <c r="AB763" s="1"/>
  <c r="AC763" s="1"/>
  <c r="X763"/>
  <c r="Y763" s="1"/>
  <c r="Z763" s="1"/>
  <c r="V763"/>
  <c r="W763" s="1"/>
  <c r="T763"/>
  <c r="S763"/>
  <c r="R763"/>
  <c r="AK762"/>
  <c r="AL762" s="1"/>
  <c r="AJ762"/>
  <c r="AG762"/>
  <c r="AH762" s="1"/>
  <c r="AI762" s="1"/>
  <c r="AE762"/>
  <c r="AF762" s="1"/>
  <c r="AA762"/>
  <c r="AB762" s="1"/>
  <c r="AC762" s="1"/>
  <c r="X762"/>
  <c r="Y762" s="1"/>
  <c r="Z762" s="1"/>
  <c r="V762"/>
  <c r="W762" s="1"/>
  <c r="T762"/>
  <c r="S762"/>
  <c r="R762"/>
  <c r="AJ761"/>
  <c r="AK761" s="1"/>
  <c r="AL761" s="1"/>
  <c r="AG761"/>
  <c r="AH761" s="1"/>
  <c r="AI761" s="1"/>
  <c r="AE761"/>
  <c r="AF761" s="1"/>
  <c r="AQ761" s="1"/>
  <c r="AA761"/>
  <c r="AB761" s="1"/>
  <c r="AC761" s="1"/>
  <c r="X761"/>
  <c r="Y761" s="1"/>
  <c r="Z761" s="1"/>
  <c r="V761"/>
  <c r="W761" s="1"/>
  <c r="T761"/>
  <c r="S761"/>
  <c r="R761"/>
  <c r="AJ760"/>
  <c r="AK760" s="1"/>
  <c r="AL760" s="1"/>
  <c r="AG760"/>
  <c r="AH760" s="1"/>
  <c r="AI760" s="1"/>
  <c r="AE760"/>
  <c r="AF760" s="1"/>
  <c r="AQ760" s="1"/>
  <c r="AA760"/>
  <c r="AB760" s="1"/>
  <c r="AC760" s="1"/>
  <c r="Y760"/>
  <c r="Z760" s="1"/>
  <c r="X760"/>
  <c r="V760"/>
  <c r="W760" s="1"/>
  <c r="T760"/>
  <c r="S760"/>
  <c r="R760"/>
  <c r="AJ759"/>
  <c r="AK759" s="1"/>
  <c r="AL759" s="1"/>
  <c r="AG759"/>
  <c r="AH759" s="1"/>
  <c r="AI759" s="1"/>
  <c r="AE759"/>
  <c r="AF759" s="1"/>
  <c r="AQ759" s="1"/>
  <c r="AA759"/>
  <c r="AB759" s="1"/>
  <c r="AC759" s="1"/>
  <c r="X759"/>
  <c r="Y759" s="1"/>
  <c r="Z759" s="1"/>
  <c r="V759"/>
  <c r="W759" s="1"/>
  <c r="T759"/>
  <c r="S759"/>
  <c r="R759"/>
  <c r="AN759" s="1"/>
  <c r="AJ758"/>
  <c r="AK758" s="1"/>
  <c r="AL758" s="1"/>
  <c r="AG758"/>
  <c r="AH758" s="1"/>
  <c r="AI758" s="1"/>
  <c r="AE758"/>
  <c r="AF758" s="1"/>
  <c r="AA758"/>
  <c r="AB758" s="1"/>
  <c r="AC758" s="1"/>
  <c r="X758"/>
  <c r="Y758" s="1"/>
  <c r="Z758" s="1"/>
  <c r="V758"/>
  <c r="W758" s="1"/>
  <c r="T758"/>
  <c r="S758"/>
  <c r="R758"/>
  <c r="AJ757"/>
  <c r="AK757" s="1"/>
  <c r="AL757" s="1"/>
  <c r="AG757"/>
  <c r="AH757" s="1"/>
  <c r="AI757" s="1"/>
  <c r="AE757"/>
  <c r="AF757" s="1"/>
  <c r="AB757"/>
  <c r="AC757" s="1"/>
  <c r="AA757"/>
  <c r="Z757"/>
  <c r="X757"/>
  <c r="Y757" s="1"/>
  <c r="V757"/>
  <c r="W757" s="1"/>
  <c r="T757"/>
  <c r="S757"/>
  <c r="R757"/>
  <c r="AJ756"/>
  <c r="AK756" s="1"/>
  <c r="AL756" s="1"/>
  <c r="AG756"/>
  <c r="AH756" s="1"/>
  <c r="AI756" s="1"/>
  <c r="AE756"/>
  <c r="AF756" s="1"/>
  <c r="AQ756" s="1"/>
  <c r="AA756"/>
  <c r="AB756" s="1"/>
  <c r="AC756" s="1"/>
  <c r="X756"/>
  <c r="Y756" s="1"/>
  <c r="Z756" s="1"/>
  <c r="V756"/>
  <c r="W756" s="1"/>
  <c r="T756"/>
  <c r="S756"/>
  <c r="R756"/>
  <c r="AJ755"/>
  <c r="AK755" s="1"/>
  <c r="AL755" s="1"/>
  <c r="AG755"/>
  <c r="AH755" s="1"/>
  <c r="AI755" s="1"/>
  <c r="AE755"/>
  <c r="AF755" s="1"/>
  <c r="AA755"/>
  <c r="AB755" s="1"/>
  <c r="AC755" s="1"/>
  <c r="X755"/>
  <c r="Y755" s="1"/>
  <c r="Z755" s="1"/>
  <c r="V755"/>
  <c r="W755" s="1"/>
  <c r="T755"/>
  <c r="S755"/>
  <c r="R755"/>
  <c r="AK754"/>
  <c r="AL754" s="1"/>
  <c r="AJ754"/>
  <c r="AG754"/>
  <c r="AH754" s="1"/>
  <c r="AI754" s="1"/>
  <c r="AE754"/>
  <c r="AF754" s="1"/>
  <c r="AA754"/>
  <c r="AB754" s="1"/>
  <c r="AC754" s="1"/>
  <c r="X754"/>
  <c r="Y754" s="1"/>
  <c r="Z754" s="1"/>
  <c r="V754"/>
  <c r="W754" s="1"/>
  <c r="T754"/>
  <c r="S754"/>
  <c r="R754"/>
  <c r="AJ753"/>
  <c r="AK753" s="1"/>
  <c r="AL753" s="1"/>
  <c r="AG753"/>
  <c r="AH753" s="1"/>
  <c r="AI753" s="1"/>
  <c r="AE753"/>
  <c r="AF753" s="1"/>
  <c r="AQ753" s="1"/>
  <c r="AA753"/>
  <c r="AB753" s="1"/>
  <c r="AC753" s="1"/>
  <c r="X753"/>
  <c r="Y753" s="1"/>
  <c r="Z753" s="1"/>
  <c r="V753"/>
  <c r="W753" s="1"/>
  <c r="T753"/>
  <c r="S753"/>
  <c r="R753"/>
  <c r="AJ752"/>
  <c r="AK752" s="1"/>
  <c r="AL752" s="1"/>
  <c r="AG752"/>
  <c r="AH752" s="1"/>
  <c r="AI752" s="1"/>
  <c r="AE752"/>
  <c r="AF752" s="1"/>
  <c r="AA752"/>
  <c r="AB752" s="1"/>
  <c r="AC752" s="1"/>
  <c r="X752"/>
  <c r="Y752" s="1"/>
  <c r="Z752" s="1"/>
  <c r="V752"/>
  <c r="W752" s="1"/>
  <c r="T752"/>
  <c r="S752"/>
  <c r="R752"/>
  <c r="AJ751"/>
  <c r="AK751" s="1"/>
  <c r="AL751" s="1"/>
  <c r="AG751"/>
  <c r="AH751" s="1"/>
  <c r="AI751" s="1"/>
  <c r="AE751"/>
  <c r="AF751" s="1"/>
  <c r="AQ751" s="1"/>
  <c r="AA751"/>
  <c r="AB751" s="1"/>
  <c r="AC751" s="1"/>
  <c r="X751"/>
  <c r="Y751" s="1"/>
  <c r="Z751" s="1"/>
  <c r="V751"/>
  <c r="W751" s="1"/>
  <c r="T751"/>
  <c r="S751"/>
  <c r="R751"/>
  <c r="AN751" s="1"/>
  <c r="AJ750"/>
  <c r="AK750" s="1"/>
  <c r="AL750" s="1"/>
  <c r="AG750"/>
  <c r="AH750" s="1"/>
  <c r="AI750" s="1"/>
  <c r="AE750"/>
  <c r="AF750" s="1"/>
  <c r="AA750"/>
  <c r="AB750" s="1"/>
  <c r="AC750" s="1"/>
  <c r="X750"/>
  <c r="Y750" s="1"/>
  <c r="Z750" s="1"/>
  <c r="V750"/>
  <c r="W750" s="1"/>
  <c r="T750"/>
  <c r="S750"/>
  <c r="R750"/>
  <c r="AJ749"/>
  <c r="AK749" s="1"/>
  <c r="AL749" s="1"/>
  <c r="AG749"/>
  <c r="AH749" s="1"/>
  <c r="AI749" s="1"/>
  <c r="AE749"/>
  <c r="AF749" s="1"/>
  <c r="AB749"/>
  <c r="AC749" s="1"/>
  <c r="AA749"/>
  <c r="Z749"/>
  <c r="X749"/>
  <c r="Y749" s="1"/>
  <c r="V749"/>
  <c r="W749" s="1"/>
  <c r="T749"/>
  <c r="S749"/>
  <c r="R749"/>
  <c r="AJ748"/>
  <c r="AK748" s="1"/>
  <c r="AL748" s="1"/>
  <c r="AG748"/>
  <c r="AH748" s="1"/>
  <c r="AI748" s="1"/>
  <c r="AE748"/>
  <c r="AF748" s="1"/>
  <c r="AQ748" s="1"/>
  <c r="AA748"/>
  <c r="AB748" s="1"/>
  <c r="AC748" s="1"/>
  <c r="X748"/>
  <c r="Y748" s="1"/>
  <c r="Z748" s="1"/>
  <c r="V748"/>
  <c r="W748" s="1"/>
  <c r="T748"/>
  <c r="S748"/>
  <c r="R748"/>
  <c r="AJ747"/>
  <c r="AK747" s="1"/>
  <c r="AL747" s="1"/>
  <c r="AG747"/>
  <c r="AH747" s="1"/>
  <c r="AI747" s="1"/>
  <c r="AE747"/>
  <c r="AF747" s="1"/>
  <c r="AA747"/>
  <c r="AB747" s="1"/>
  <c r="AC747" s="1"/>
  <c r="X747"/>
  <c r="Y747" s="1"/>
  <c r="Z747" s="1"/>
  <c r="V747"/>
  <c r="W747" s="1"/>
  <c r="T747"/>
  <c r="S747"/>
  <c r="R747"/>
  <c r="AK746"/>
  <c r="AL746" s="1"/>
  <c r="AJ746"/>
  <c r="AG746"/>
  <c r="AH746" s="1"/>
  <c r="AI746" s="1"/>
  <c r="AE746"/>
  <c r="AF746" s="1"/>
  <c r="AA746"/>
  <c r="AB746" s="1"/>
  <c r="AC746" s="1"/>
  <c r="X746"/>
  <c r="Y746" s="1"/>
  <c r="Z746" s="1"/>
  <c r="V746"/>
  <c r="W746" s="1"/>
  <c r="T746"/>
  <c r="S746"/>
  <c r="R746"/>
  <c r="AJ745"/>
  <c r="AK745" s="1"/>
  <c r="AL745" s="1"/>
  <c r="AG745"/>
  <c r="AH745" s="1"/>
  <c r="AI745" s="1"/>
  <c r="AE745"/>
  <c r="AF745" s="1"/>
  <c r="AQ745" s="1"/>
  <c r="AA745"/>
  <c r="AB745" s="1"/>
  <c r="AC745" s="1"/>
  <c r="X745"/>
  <c r="Y745" s="1"/>
  <c r="Z745" s="1"/>
  <c r="V745"/>
  <c r="W745" s="1"/>
  <c r="T745"/>
  <c r="S745"/>
  <c r="R745"/>
  <c r="AJ744"/>
  <c r="AK744" s="1"/>
  <c r="AL744" s="1"/>
  <c r="AG744"/>
  <c r="AH744" s="1"/>
  <c r="AI744" s="1"/>
  <c r="AE744"/>
  <c r="AF744" s="1"/>
  <c r="AQ744" s="1"/>
  <c r="AA744"/>
  <c r="AB744" s="1"/>
  <c r="AC744" s="1"/>
  <c r="Y744"/>
  <c r="Z744" s="1"/>
  <c r="X744"/>
  <c r="V744"/>
  <c r="W744" s="1"/>
  <c r="T744"/>
  <c r="S744"/>
  <c r="R744"/>
  <c r="AJ743"/>
  <c r="AK743" s="1"/>
  <c r="AL743" s="1"/>
  <c r="AG743"/>
  <c r="AH743" s="1"/>
  <c r="AI743" s="1"/>
  <c r="AE743"/>
  <c r="AF743" s="1"/>
  <c r="AQ743" s="1"/>
  <c r="AA743"/>
  <c r="AB743" s="1"/>
  <c r="AC743" s="1"/>
  <c r="X743"/>
  <c r="Y743" s="1"/>
  <c r="Z743" s="1"/>
  <c r="V743"/>
  <c r="W743" s="1"/>
  <c r="T743"/>
  <c r="S743"/>
  <c r="R743"/>
  <c r="AN743" s="1"/>
  <c r="AJ742"/>
  <c r="AK742" s="1"/>
  <c r="AL742" s="1"/>
  <c r="AG742"/>
  <c r="AH742" s="1"/>
  <c r="AI742" s="1"/>
  <c r="AE742"/>
  <c r="AF742" s="1"/>
  <c r="AA742"/>
  <c r="AB742" s="1"/>
  <c r="AC742" s="1"/>
  <c r="X742"/>
  <c r="Y742" s="1"/>
  <c r="Z742" s="1"/>
  <c r="V742"/>
  <c r="W742" s="1"/>
  <c r="T742"/>
  <c r="S742"/>
  <c r="R742"/>
  <c r="AJ741"/>
  <c r="AK741" s="1"/>
  <c r="AL741" s="1"/>
  <c r="AG741"/>
  <c r="AH741" s="1"/>
  <c r="AI741" s="1"/>
  <c r="AE741"/>
  <c r="AF741" s="1"/>
  <c r="AB741"/>
  <c r="AC741" s="1"/>
  <c r="AA741"/>
  <c r="X741"/>
  <c r="Y741" s="1"/>
  <c r="Z741" s="1"/>
  <c r="V741"/>
  <c r="W741" s="1"/>
  <c r="T741"/>
  <c r="S741"/>
  <c r="R741"/>
  <c r="AJ740"/>
  <c r="AK740" s="1"/>
  <c r="AL740" s="1"/>
  <c r="AG740"/>
  <c r="AH740" s="1"/>
  <c r="AI740" s="1"/>
  <c r="AE740"/>
  <c r="AF740" s="1"/>
  <c r="AA740"/>
  <c r="AB740" s="1"/>
  <c r="AC740" s="1"/>
  <c r="X740"/>
  <c r="Y740" s="1"/>
  <c r="Z740" s="1"/>
  <c r="V740"/>
  <c r="W740" s="1"/>
  <c r="T740"/>
  <c r="S740"/>
  <c r="R740"/>
  <c r="AJ739"/>
  <c r="AK739" s="1"/>
  <c r="AL739" s="1"/>
  <c r="AG739"/>
  <c r="AH739" s="1"/>
  <c r="AI739" s="1"/>
  <c r="AE739"/>
  <c r="AF739" s="1"/>
  <c r="AA739"/>
  <c r="AB739" s="1"/>
  <c r="AC739" s="1"/>
  <c r="X739"/>
  <c r="Y739" s="1"/>
  <c r="Z739" s="1"/>
  <c r="V739"/>
  <c r="W739" s="1"/>
  <c r="T739"/>
  <c r="S739"/>
  <c r="R739"/>
  <c r="AK738"/>
  <c r="AL738" s="1"/>
  <c r="AJ738"/>
  <c r="AG738"/>
  <c r="AH738" s="1"/>
  <c r="AI738" s="1"/>
  <c r="AE738"/>
  <c r="AF738" s="1"/>
  <c r="AA738"/>
  <c r="AB738" s="1"/>
  <c r="AC738" s="1"/>
  <c r="X738"/>
  <c r="Y738" s="1"/>
  <c r="Z738" s="1"/>
  <c r="V738"/>
  <c r="W738" s="1"/>
  <c r="T738"/>
  <c r="S738"/>
  <c r="R738"/>
  <c r="AJ737"/>
  <c r="AK737" s="1"/>
  <c r="AL737" s="1"/>
  <c r="AG737"/>
  <c r="AH737" s="1"/>
  <c r="AI737" s="1"/>
  <c r="AE737"/>
  <c r="AF737" s="1"/>
  <c r="AQ737" s="1"/>
  <c r="AA737"/>
  <c r="AB737" s="1"/>
  <c r="AC737" s="1"/>
  <c r="X737"/>
  <c r="Y737" s="1"/>
  <c r="Z737" s="1"/>
  <c r="V737"/>
  <c r="W737" s="1"/>
  <c r="T737"/>
  <c r="S737"/>
  <c r="R737"/>
  <c r="AJ736"/>
  <c r="AK736" s="1"/>
  <c r="AL736" s="1"/>
  <c r="AG736"/>
  <c r="AH736" s="1"/>
  <c r="AI736" s="1"/>
  <c r="AE736"/>
  <c r="AF736" s="1"/>
  <c r="AQ736" s="1"/>
  <c r="AA736"/>
  <c r="AB736" s="1"/>
  <c r="AC736" s="1"/>
  <c r="Y736"/>
  <c r="Z736" s="1"/>
  <c r="X736"/>
  <c r="V736"/>
  <c r="W736" s="1"/>
  <c r="T736"/>
  <c r="S736"/>
  <c r="R736"/>
  <c r="AJ735"/>
  <c r="AK735" s="1"/>
  <c r="AL735" s="1"/>
  <c r="AG735"/>
  <c r="AH735" s="1"/>
  <c r="AI735" s="1"/>
  <c r="AE735"/>
  <c r="AF735" s="1"/>
  <c r="AQ735" s="1"/>
  <c r="AA735"/>
  <c r="AB735" s="1"/>
  <c r="AC735" s="1"/>
  <c r="X735"/>
  <c r="Y735" s="1"/>
  <c r="Z735" s="1"/>
  <c r="V735"/>
  <c r="W735" s="1"/>
  <c r="T735"/>
  <c r="S735"/>
  <c r="R735"/>
  <c r="AJ734"/>
  <c r="AK734" s="1"/>
  <c r="AL734" s="1"/>
  <c r="AG734"/>
  <c r="AH734" s="1"/>
  <c r="AI734" s="1"/>
  <c r="AE734"/>
  <c r="AF734" s="1"/>
  <c r="AA734"/>
  <c r="AB734" s="1"/>
  <c r="AC734" s="1"/>
  <c r="X734"/>
  <c r="Y734" s="1"/>
  <c r="Z734" s="1"/>
  <c r="V734"/>
  <c r="W734" s="1"/>
  <c r="T734"/>
  <c r="S734"/>
  <c r="R734"/>
  <c r="AN734" s="1"/>
  <c r="AJ733"/>
  <c r="AK733" s="1"/>
  <c r="AL733" s="1"/>
  <c r="AG733"/>
  <c r="AH733" s="1"/>
  <c r="AI733" s="1"/>
  <c r="AE733"/>
  <c r="AF733" s="1"/>
  <c r="AB733"/>
  <c r="AC733" s="1"/>
  <c r="AA733"/>
  <c r="X733"/>
  <c r="Y733" s="1"/>
  <c r="Z733" s="1"/>
  <c r="V733"/>
  <c r="W733" s="1"/>
  <c r="T733"/>
  <c r="S733"/>
  <c r="R733"/>
  <c r="AJ732"/>
  <c r="AK732" s="1"/>
  <c r="AL732" s="1"/>
  <c r="AG732"/>
  <c r="AH732" s="1"/>
  <c r="AI732" s="1"/>
  <c r="AE732"/>
  <c r="AF732" s="1"/>
  <c r="AA732"/>
  <c r="AB732" s="1"/>
  <c r="AC732" s="1"/>
  <c r="X732"/>
  <c r="Y732" s="1"/>
  <c r="Z732" s="1"/>
  <c r="V732"/>
  <c r="W732" s="1"/>
  <c r="T732"/>
  <c r="S732"/>
  <c r="R732"/>
  <c r="AJ731"/>
  <c r="AK731" s="1"/>
  <c r="AL731" s="1"/>
  <c r="AG731"/>
  <c r="AH731" s="1"/>
  <c r="AI731" s="1"/>
  <c r="AE731"/>
  <c r="AF731" s="1"/>
  <c r="AA731"/>
  <c r="AB731" s="1"/>
  <c r="AC731" s="1"/>
  <c r="X731"/>
  <c r="Y731" s="1"/>
  <c r="Z731" s="1"/>
  <c r="V731"/>
  <c r="W731" s="1"/>
  <c r="T731"/>
  <c r="S731"/>
  <c r="R731"/>
  <c r="AK730"/>
  <c r="AL730" s="1"/>
  <c r="AJ730"/>
  <c r="AG730"/>
  <c r="AH730" s="1"/>
  <c r="AI730" s="1"/>
  <c r="AE730"/>
  <c r="AF730" s="1"/>
  <c r="AA730"/>
  <c r="AB730" s="1"/>
  <c r="AC730" s="1"/>
  <c r="X730"/>
  <c r="Y730" s="1"/>
  <c r="Z730" s="1"/>
  <c r="V730"/>
  <c r="W730" s="1"/>
  <c r="T730"/>
  <c r="S730"/>
  <c r="R730"/>
  <c r="AJ729"/>
  <c r="AK729" s="1"/>
  <c r="AL729" s="1"/>
  <c r="AG729"/>
  <c r="AH729" s="1"/>
  <c r="AI729" s="1"/>
  <c r="AE729"/>
  <c r="AF729" s="1"/>
  <c r="AQ729" s="1"/>
  <c r="AA729"/>
  <c r="AB729" s="1"/>
  <c r="AC729" s="1"/>
  <c r="X729"/>
  <c r="Y729" s="1"/>
  <c r="Z729" s="1"/>
  <c r="V729"/>
  <c r="W729" s="1"/>
  <c r="T729"/>
  <c r="S729"/>
  <c r="R729"/>
  <c r="AJ728"/>
  <c r="AK728" s="1"/>
  <c r="AL728" s="1"/>
  <c r="AG728"/>
  <c r="AH728" s="1"/>
  <c r="AI728" s="1"/>
  <c r="AE728"/>
  <c r="AF728" s="1"/>
  <c r="AQ728" s="1"/>
  <c r="AA728"/>
  <c r="AB728" s="1"/>
  <c r="AC728" s="1"/>
  <c r="Y728"/>
  <c r="Z728" s="1"/>
  <c r="X728"/>
  <c r="V728"/>
  <c r="W728" s="1"/>
  <c r="T728"/>
  <c r="S728"/>
  <c r="R728"/>
  <c r="AJ727"/>
  <c r="AK727" s="1"/>
  <c r="AL727" s="1"/>
  <c r="AG727"/>
  <c r="AH727" s="1"/>
  <c r="AI727" s="1"/>
  <c r="AE727"/>
  <c r="AF727" s="1"/>
  <c r="AQ727" s="1"/>
  <c r="AA727"/>
  <c r="AB727" s="1"/>
  <c r="AC727" s="1"/>
  <c r="X727"/>
  <c r="Y727" s="1"/>
  <c r="Z727" s="1"/>
  <c r="V727"/>
  <c r="W727" s="1"/>
  <c r="T727"/>
  <c r="S727"/>
  <c r="R727"/>
  <c r="AN727" s="1"/>
  <c r="AJ726"/>
  <c r="AK726" s="1"/>
  <c r="AL726" s="1"/>
  <c r="AG726"/>
  <c r="AH726" s="1"/>
  <c r="AI726" s="1"/>
  <c r="AE726"/>
  <c r="AF726" s="1"/>
  <c r="AA726"/>
  <c r="AB726" s="1"/>
  <c r="AC726" s="1"/>
  <c r="X726"/>
  <c r="Y726" s="1"/>
  <c r="Z726" s="1"/>
  <c r="V726"/>
  <c r="W726" s="1"/>
  <c r="T726"/>
  <c r="S726"/>
  <c r="R726"/>
  <c r="AJ725"/>
  <c r="AK725" s="1"/>
  <c r="AL725" s="1"/>
  <c r="AG725"/>
  <c r="AH725" s="1"/>
  <c r="AI725" s="1"/>
  <c r="AE725"/>
  <c r="AF725" s="1"/>
  <c r="AB725"/>
  <c r="AC725" s="1"/>
  <c r="AA725"/>
  <c r="X725"/>
  <c r="Y725" s="1"/>
  <c r="Z725" s="1"/>
  <c r="V725"/>
  <c r="W725" s="1"/>
  <c r="T725"/>
  <c r="S725"/>
  <c r="R725"/>
  <c r="AJ724"/>
  <c r="AK724" s="1"/>
  <c r="AL724" s="1"/>
  <c r="AG724"/>
  <c r="AH724" s="1"/>
  <c r="AI724" s="1"/>
  <c r="AE724"/>
  <c r="AF724" s="1"/>
  <c r="AA724"/>
  <c r="AB724" s="1"/>
  <c r="AC724" s="1"/>
  <c r="X724"/>
  <c r="Y724" s="1"/>
  <c r="Z724" s="1"/>
  <c r="V724"/>
  <c r="W724" s="1"/>
  <c r="T724"/>
  <c r="S724"/>
  <c r="R724"/>
  <c r="AJ723"/>
  <c r="AK723" s="1"/>
  <c r="AL723" s="1"/>
  <c r="AG723"/>
  <c r="AH723" s="1"/>
  <c r="AI723" s="1"/>
  <c r="AE723"/>
  <c r="AF723" s="1"/>
  <c r="AA723"/>
  <c r="AB723" s="1"/>
  <c r="AC723" s="1"/>
  <c r="X723"/>
  <c r="Y723" s="1"/>
  <c r="Z723" s="1"/>
  <c r="V723"/>
  <c r="W723" s="1"/>
  <c r="T723"/>
  <c r="S723"/>
  <c r="R723"/>
  <c r="AK722"/>
  <c r="AL722" s="1"/>
  <c r="AJ722"/>
  <c r="AG722"/>
  <c r="AH722" s="1"/>
  <c r="AI722" s="1"/>
  <c r="AE722"/>
  <c r="AF722" s="1"/>
  <c r="AA722"/>
  <c r="AB722" s="1"/>
  <c r="AC722" s="1"/>
  <c r="X722"/>
  <c r="Y722" s="1"/>
  <c r="Z722" s="1"/>
  <c r="V722"/>
  <c r="W722" s="1"/>
  <c r="T722"/>
  <c r="S722"/>
  <c r="R722"/>
  <c r="AJ721"/>
  <c r="AK721" s="1"/>
  <c r="AL721" s="1"/>
  <c r="AG721"/>
  <c r="AH721" s="1"/>
  <c r="AI721" s="1"/>
  <c r="AE721"/>
  <c r="AF721" s="1"/>
  <c r="AQ721" s="1"/>
  <c r="AA721"/>
  <c r="AB721" s="1"/>
  <c r="AC721" s="1"/>
  <c r="X721"/>
  <c r="Y721" s="1"/>
  <c r="Z721" s="1"/>
  <c r="V721"/>
  <c r="W721" s="1"/>
  <c r="T721"/>
  <c r="S721"/>
  <c r="R721"/>
  <c r="AJ720"/>
  <c r="AK720" s="1"/>
  <c r="AL720" s="1"/>
  <c r="AG720"/>
  <c r="AH720" s="1"/>
  <c r="AI720" s="1"/>
  <c r="AE720"/>
  <c r="AF720" s="1"/>
  <c r="AQ720" s="1"/>
  <c r="AA720"/>
  <c r="AB720" s="1"/>
  <c r="AC720" s="1"/>
  <c r="Y720"/>
  <c r="Z720" s="1"/>
  <c r="X720"/>
  <c r="V720"/>
  <c r="W720" s="1"/>
  <c r="T720"/>
  <c r="S720"/>
  <c r="R720"/>
  <c r="AJ719"/>
  <c r="AK719" s="1"/>
  <c r="AL719" s="1"/>
  <c r="AG719"/>
  <c r="AH719" s="1"/>
  <c r="AI719" s="1"/>
  <c r="AE719"/>
  <c r="AF719" s="1"/>
  <c r="AQ719" s="1"/>
  <c r="AA719"/>
  <c r="AB719" s="1"/>
  <c r="AC719" s="1"/>
  <c r="X719"/>
  <c r="Y719" s="1"/>
  <c r="Z719" s="1"/>
  <c r="V719"/>
  <c r="W719" s="1"/>
  <c r="T719"/>
  <c r="S719"/>
  <c r="R719"/>
  <c r="AJ718"/>
  <c r="AK718" s="1"/>
  <c r="AL718" s="1"/>
  <c r="AG718"/>
  <c r="AH718" s="1"/>
  <c r="AI718" s="1"/>
  <c r="AE718"/>
  <c r="AF718" s="1"/>
  <c r="AA718"/>
  <c r="AB718" s="1"/>
  <c r="AC718" s="1"/>
  <c r="X718"/>
  <c r="Y718" s="1"/>
  <c r="Z718" s="1"/>
  <c r="V718"/>
  <c r="W718" s="1"/>
  <c r="T718"/>
  <c r="S718"/>
  <c r="R718"/>
  <c r="AN718" s="1"/>
  <c r="AJ717"/>
  <c r="AK717" s="1"/>
  <c r="AL717" s="1"/>
  <c r="AG717"/>
  <c r="AH717" s="1"/>
  <c r="AI717" s="1"/>
  <c r="AE717"/>
  <c r="AF717" s="1"/>
  <c r="AB717"/>
  <c r="AC717" s="1"/>
  <c r="AA717"/>
  <c r="X717"/>
  <c r="Y717" s="1"/>
  <c r="Z717" s="1"/>
  <c r="V717"/>
  <c r="W717" s="1"/>
  <c r="T717"/>
  <c r="S717"/>
  <c r="R717"/>
  <c r="AJ716"/>
  <c r="AK716" s="1"/>
  <c r="AL716" s="1"/>
  <c r="AG716"/>
  <c r="AH716" s="1"/>
  <c r="AI716" s="1"/>
  <c r="AE716"/>
  <c r="AF716" s="1"/>
  <c r="AA716"/>
  <c r="AB716" s="1"/>
  <c r="AC716" s="1"/>
  <c r="X716"/>
  <c r="Y716" s="1"/>
  <c r="Z716" s="1"/>
  <c r="V716"/>
  <c r="W716" s="1"/>
  <c r="T716"/>
  <c r="S716"/>
  <c r="R716"/>
  <c r="AJ715"/>
  <c r="AK715" s="1"/>
  <c r="AL715" s="1"/>
  <c r="AG715"/>
  <c r="AH715" s="1"/>
  <c r="AI715" s="1"/>
  <c r="AE715"/>
  <c r="AF715" s="1"/>
  <c r="AA715"/>
  <c r="AB715" s="1"/>
  <c r="AC715" s="1"/>
  <c r="X715"/>
  <c r="Y715" s="1"/>
  <c r="Z715" s="1"/>
  <c r="V715"/>
  <c r="W715" s="1"/>
  <c r="T715"/>
  <c r="S715"/>
  <c r="R715"/>
  <c r="AJ714"/>
  <c r="AK714" s="1"/>
  <c r="AL714" s="1"/>
  <c r="AG714"/>
  <c r="AH714" s="1"/>
  <c r="AI714" s="1"/>
  <c r="AE714"/>
  <c r="AF714" s="1"/>
  <c r="AQ714" s="1"/>
  <c r="AA714"/>
  <c r="AB714" s="1"/>
  <c r="AC714" s="1"/>
  <c r="X714"/>
  <c r="Y714" s="1"/>
  <c r="Z714" s="1"/>
  <c r="V714"/>
  <c r="W714" s="1"/>
  <c r="T714"/>
  <c r="S714"/>
  <c r="R714"/>
  <c r="AJ713"/>
  <c r="AK713" s="1"/>
  <c r="AL713" s="1"/>
  <c r="AG713"/>
  <c r="AH713" s="1"/>
  <c r="AI713" s="1"/>
  <c r="AE713"/>
  <c r="AF713" s="1"/>
  <c r="AA713"/>
  <c r="AB713" s="1"/>
  <c r="AC713" s="1"/>
  <c r="X713"/>
  <c r="Y713" s="1"/>
  <c r="Z713" s="1"/>
  <c r="V713"/>
  <c r="W713" s="1"/>
  <c r="T713"/>
  <c r="S713"/>
  <c r="R713"/>
  <c r="AK712"/>
  <c r="AL712" s="1"/>
  <c r="AJ712"/>
  <c r="AG712"/>
  <c r="AH712" s="1"/>
  <c r="AI712" s="1"/>
  <c r="AE712"/>
  <c r="AF712" s="1"/>
  <c r="AA712"/>
  <c r="AB712" s="1"/>
  <c r="AC712" s="1"/>
  <c r="X712"/>
  <c r="Y712" s="1"/>
  <c r="Z712" s="1"/>
  <c r="V712"/>
  <c r="W712" s="1"/>
  <c r="T712"/>
  <c r="S712"/>
  <c r="R712"/>
  <c r="AJ711"/>
  <c r="AK711" s="1"/>
  <c r="AL711" s="1"/>
  <c r="AG711"/>
  <c r="AH711" s="1"/>
  <c r="AI711" s="1"/>
  <c r="AE711"/>
  <c r="AF711" s="1"/>
  <c r="AQ711" s="1"/>
  <c r="AA711"/>
  <c r="AB711" s="1"/>
  <c r="AC711" s="1"/>
  <c r="X711"/>
  <c r="Y711" s="1"/>
  <c r="Z711" s="1"/>
  <c r="V711"/>
  <c r="W711" s="1"/>
  <c r="T711"/>
  <c r="S711"/>
  <c r="R711"/>
  <c r="AN711" s="1"/>
  <c r="AJ710"/>
  <c r="AK710" s="1"/>
  <c r="AL710" s="1"/>
  <c r="AG710"/>
  <c r="AH710" s="1"/>
  <c r="AI710" s="1"/>
  <c r="AE710"/>
  <c r="AF710" s="1"/>
  <c r="AA710"/>
  <c r="AB710" s="1"/>
  <c r="AC710" s="1"/>
  <c r="X710"/>
  <c r="Y710" s="1"/>
  <c r="Z710" s="1"/>
  <c r="V710"/>
  <c r="W710" s="1"/>
  <c r="T710"/>
  <c r="S710"/>
  <c r="R710"/>
  <c r="AJ709"/>
  <c r="AK709" s="1"/>
  <c r="AL709" s="1"/>
  <c r="AG709"/>
  <c r="AH709" s="1"/>
  <c r="AI709" s="1"/>
  <c r="AE709"/>
  <c r="AF709" s="1"/>
  <c r="AQ709" s="1"/>
  <c r="AA709"/>
  <c r="AB709" s="1"/>
  <c r="AC709" s="1"/>
  <c r="X709"/>
  <c r="Y709" s="1"/>
  <c r="Z709" s="1"/>
  <c r="V709"/>
  <c r="W709" s="1"/>
  <c r="T709"/>
  <c r="S709"/>
  <c r="R709"/>
  <c r="AN709" s="1"/>
  <c r="AJ708"/>
  <c r="AK708" s="1"/>
  <c r="AL708" s="1"/>
  <c r="AG708"/>
  <c r="AH708" s="1"/>
  <c r="AI708" s="1"/>
  <c r="AE708"/>
  <c r="AF708" s="1"/>
  <c r="AA708"/>
  <c r="AB708" s="1"/>
  <c r="AC708" s="1"/>
  <c r="X708"/>
  <c r="Y708" s="1"/>
  <c r="Z708" s="1"/>
  <c r="V708"/>
  <c r="W708" s="1"/>
  <c r="T708"/>
  <c r="S708"/>
  <c r="R708"/>
  <c r="AJ707"/>
  <c r="AK707" s="1"/>
  <c r="AL707" s="1"/>
  <c r="AG707"/>
  <c r="AH707" s="1"/>
  <c r="AI707" s="1"/>
  <c r="AE707"/>
  <c r="AF707" s="1"/>
  <c r="AA707"/>
  <c r="AB707" s="1"/>
  <c r="AC707" s="1"/>
  <c r="X707"/>
  <c r="Y707" s="1"/>
  <c r="Z707" s="1"/>
  <c r="V707"/>
  <c r="W707" s="1"/>
  <c r="T707"/>
  <c r="S707"/>
  <c r="R707"/>
  <c r="AJ706"/>
  <c r="AK706" s="1"/>
  <c r="AL706" s="1"/>
  <c r="AG706"/>
  <c r="AH706" s="1"/>
  <c r="AI706" s="1"/>
  <c r="AE706"/>
  <c r="AF706" s="1"/>
  <c r="AQ706" s="1"/>
  <c r="AA706"/>
  <c r="AB706" s="1"/>
  <c r="AC706" s="1"/>
  <c r="X706"/>
  <c r="Y706" s="1"/>
  <c r="Z706" s="1"/>
  <c r="V706"/>
  <c r="W706" s="1"/>
  <c r="T706"/>
  <c r="S706"/>
  <c r="R706"/>
  <c r="AJ705"/>
  <c r="AK705" s="1"/>
  <c r="AL705" s="1"/>
  <c r="AG705"/>
  <c r="AH705" s="1"/>
  <c r="AI705" s="1"/>
  <c r="AE705"/>
  <c r="AF705" s="1"/>
  <c r="AA705"/>
  <c r="AB705" s="1"/>
  <c r="AC705" s="1"/>
  <c r="X705"/>
  <c r="Y705" s="1"/>
  <c r="Z705" s="1"/>
  <c r="V705"/>
  <c r="W705" s="1"/>
  <c r="T705"/>
  <c r="S705"/>
  <c r="R705"/>
  <c r="AJ704"/>
  <c r="AK704" s="1"/>
  <c r="AL704" s="1"/>
  <c r="AG704"/>
  <c r="AH704" s="1"/>
  <c r="AI704" s="1"/>
  <c r="AE704"/>
  <c r="AF704" s="1"/>
  <c r="AQ704" s="1"/>
  <c r="AA704"/>
  <c r="AB704" s="1"/>
  <c r="AC704" s="1"/>
  <c r="X704"/>
  <c r="Y704" s="1"/>
  <c r="Z704" s="1"/>
  <c r="V704"/>
  <c r="W704" s="1"/>
  <c r="T704"/>
  <c r="S704"/>
  <c r="R704"/>
  <c r="AJ703"/>
  <c r="AK703" s="1"/>
  <c r="AL703" s="1"/>
  <c r="AH703"/>
  <c r="AI703" s="1"/>
  <c r="AG703"/>
  <c r="AE703"/>
  <c r="AF703" s="1"/>
  <c r="AQ703" s="1"/>
  <c r="AA703"/>
  <c r="AB703" s="1"/>
  <c r="AC703" s="1"/>
  <c r="X703"/>
  <c r="Y703" s="1"/>
  <c r="Z703" s="1"/>
  <c r="V703"/>
  <c r="W703" s="1"/>
  <c r="T703"/>
  <c r="S703"/>
  <c r="R703"/>
  <c r="AJ702"/>
  <c r="AK702" s="1"/>
  <c r="AL702" s="1"/>
  <c r="AG702"/>
  <c r="AH702" s="1"/>
  <c r="AI702" s="1"/>
  <c r="AE702"/>
  <c r="AF702" s="1"/>
  <c r="AA702"/>
  <c r="AB702" s="1"/>
  <c r="AC702" s="1"/>
  <c r="X702"/>
  <c r="Y702" s="1"/>
  <c r="Z702" s="1"/>
  <c r="V702"/>
  <c r="W702" s="1"/>
  <c r="T702"/>
  <c r="S702"/>
  <c r="R702"/>
  <c r="AJ701"/>
  <c r="AK701" s="1"/>
  <c r="AL701" s="1"/>
  <c r="AG701"/>
  <c r="AH701" s="1"/>
  <c r="AI701" s="1"/>
  <c r="AE701"/>
  <c r="AF701" s="1"/>
  <c r="AA701"/>
  <c r="AB701" s="1"/>
  <c r="AC701" s="1"/>
  <c r="X701"/>
  <c r="Y701" s="1"/>
  <c r="Z701" s="1"/>
  <c r="V701"/>
  <c r="W701" s="1"/>
  <c r="T701"/>
  <c r="S701"/>
  <c r="R701"/>
  <c r="AJ700"/>
  <c r="AK700" s="1"/>
  <c r="AL700" s="1"/>
  <c r="AG700"/>
  <c r="AH700" s="1"/>
  <c r="AI700" s="1"/>
  <c r="AE700"/>
  <c r="AF700" s="1"/>
  <c r="AQ700" s="1"/>
  <c r="AA700"/>
  <c r="AB700" s="1"/>
  <c r="AC700" s="1"/>
  <c r="X700"/>
  <c r="Y700" s="1"/>
  <c r="Z700" s="1"/>
  <c r="V700"/>
  <c r="W700" s="1"/>
  <c r="T700"/>
  <c r="S700"/>
  <c r="R700"/>
  <c r="AN700" s="1"/>
  <c r="AJ699"/>
  <c r="AK699" s="1"/>
  <c r="AL699" s="1"/>
  <c r="AH699"/>
  <c r="AI699" s="1"/>
  <c r="AG699"/>
  <c r="AE699"/>
  <c r="AF699" s="1"/>
  <c r="AQ699" s="1"/>
  <c r="AA699"/>
  <c r="AB699" s="1"/>
  <c r="AC699" s="1"/>
  <c r="X699"/>
  <c r="Y699" s="1"/>
  <c r="Z699" s="1"/>
  <c r="V699"/>
  <c r="W699" s="1"/>
  <c r="T699"/>
  <c r="S699"/>
  <c r="R699"/>
  <c r="AN699" s="1"/>
  <c r="AJ698"/>
  <c r="AK698" s="1"/>
  <c r="AL698" s="1"/>
  <c r="AG698"/>
  <c r="AH698" s="1"/>
  <c r="AI698" s="1"/>
  <c r="AE698"/>
  <c r="AF698" s="1"/>
  <c r="AA698"/>
  <c r="AB698" s="1"/>
  <c r="AC698" s="1"/>
  <c r="X698"/>
  <c r="Y698" s="1"/>
  <c r="Z698" s="1"/>
  <c r="V698"/>
  <c r="W698" s="1"/>
  <c r="T698"/>
  <c r="S698"/>
  <c r="R698"/>
  <c r="AJ697"/>
  <c r="AK697" s="1"/>
  <c r="AL697" s="1"/>
  <c r="AG697"/>
  <c r="AH697" s="1"/>
  <c r="AI697" s="1"/>
  <c r="AE697"/>
  <c r="AF697" s="1"/>
  <c r="AQ697" s="1"/>
  <c r="AA697"/>
  <c r="AB697" s="1"/>
  <c r="AC697" s="1"/>
  <c r="X697"/>
  <c r="Y697" s="1"/>
  <c r="Z697" s="1"/>
  <c r="V697"/>
  <c r="W697" s="1"/>
  <c r="T697"/>
  <c r="S697"/>
  <c r="R697"/>
  <c r="AN697" s="1"/>
  <c r="AJ696"/>
  <c r="AK696" s="1"/>
  <c r="AL696" s="1"/>
  <c r="AG696"/>
  <c r="AH696" s="1"/>
  <c r="AI696" s="1"/>
  <c r="AE696"/>
  <c r="AF696" s="1"/>
  <c r="AA696"/>
  <c r="AB696" s="1"/>
  <c r="AC696" s="1"/>
  <c r="X696"/>
  <c r="Y696" s="1"/>
  <c r="Z696" s="1"/>
  <c r="V696"/>
  <c r="W696" s="1"/>
  <c r="T696"/>
  <c r="S696"/>
  <c r="R696"/>
  <c r="AJ695"/>
  <c r="AK695" s="1"/>
  <c r="AL695" s="1"/>
  <c r="AG695"/>
  <c r="AH695" s="1"/>
  <c r="AI695" s="1"/>
  <c r="AE695"/>
  <c r="AF695" s="1"/>
  <c r="AA695"/>
  <c r="AB695" s="1"/>
  <c r="AC695" s="1"/>
  <c r="X695"/>
  <c r="Y695" s="1"/>
  <c r="Z695" s="1"/>
  <c r="V695"/>
  <c r="W695" s="1"/>
  <c r="T695"/>
  <c r="S695"/>
  <c r="R695"/>
  <c r="AJ694"/>
  <c r="AK694" s="1"/>
  <c r="AL694" s="1"/>
  <c r="AG694"/>
  <c r="AH694" s="1"/>
  <c r="AI694" s="1"/>
  <c r="AE694"/>
  <c r="AF694" s="1"/>
  <c r="AQ694" s="1"/>
  <c r="AA694"/>
  <c r="AB694" s="1"/>
  <c r="AC694" s="1"/>
  <c r="X694"/>
  <c r="Y694" s="1"/>
  <c r="Z694" s="1"/>
  <c r="V694"/>
  <c r="W694" s="1"/>
  <c r="T694"/>
  <c r="S694"/>
  <c r="R694"/>
  <c r="AJ693"/>
  <c r="AK693" s="1"/>
  <c r="AL693" s="1"/>
  <c r="AH693"/>
  <c r="AI693" s="1"/>
  <c r="AG693"/>
  <c r="AE693"/>
  <c r="AF693" s="1"/>
  <c r="AQ693" s="1"/>
  <c r="AA693"/>
  <c r="AB693" s="1"/>
  <c r="AC693" s="1"/>
  <c r="X693"/>
  <c r="Y693" s="1"/>
  <c r="Z693" s="1"/>
  <c r="V693"/>
  <c r="W693" s="1"/>
  <c r="T693"/>
  <c r="S693"/>
  <c r="R693"/>
  <c r="AJ692"/>
  <c r="AK692" s="1"/>
  <c r="AL692" s="1"/>
  <c r="AG692"/>
  <c r="AH692" s="1"/>
  <c r="AI692" s="1"/>
  <c r="AE692"/>
  <c r="AF692" s="1"/>
  <c r="AA692"/>
  <c r="AB692" s="1"/>
  <c r="AC692" s="1"/>
  <c r="X692"/>
  <c r="Y692" s="1"/>
  <c r="Z692" s="1"/>
  <c r="V692"/>
  <c r="W692" s="1"/>
  <c r="T692"/>
  <c r="S692"/>
  <c r="R692"/>
  <c r="AJ691"/>
  <c r="AK691" s="1"/>
  <c r="AL691" s="1"/>
  <c r="AG691"/>
  <c r="AH691" s="1"/>
  <c r="AI691" s="1"/>
  <c r="AE691"/>
  <c r="AF691" s="1"/>
  <c r="AQ691" s="1"/>
  <c r="AA691"/>
  <c r="AB691" s="1"/>
  <c r="AC691" s="1"/>
  <c r="X691"/>
  <c r="Y691" s="1"/>
  <c r="Z691" s="1"/>
  <c r="V691"/>
  <c r="W691" s="1"/>
  <c r="T691"/>
  <c r="S691"/>
  <c r="R691"/>
  <c r="AJ690"/>
  <c r="AK690" s="1"/>
  <c r="AL690" s="1"/>
  <c r="AG690"/>
  <c r="AH690" s="1"/>
  <c r="AI690" s="1"/>
  <c r="AE690"/>
  <c r="AF690" s="1"/>
  <c r="AA690"/>
  <c r="AB690" s="1"/>
  <c r="AC690" s="1"/>
  <c r="X690"/>
  <c r="Y690" s="1"/>
  <c r="Z690" s="1"/>
  <c r="V690"/>
  <c r="W690" s="1"/>
  <c r="T690"/>
  <c r="S690"/>
  <c r="R690"/>
  <c r="AJ689"/>
  <c r="AK689" s="1"/>
  <c r="AL689" s="1"/>
  <c r="AG689"/>
  <c r="AH689" s="1"/>
  <c r="AI689" s="1"/>
  <c r="AE689"/>
  <c r="AF689" s="1"/>
  <c r="AA689"/>
  <c r="AB689" s="1"/>
  <c r="AC689" s="1"/>
  <c r="X689"/>
  <c r="Y689" s="1"/>
  <c r="Z689" s="1"/>
  <c r="V689"/>
  <c r="W689" s="1"/>
  <c r="T689"/>
  <c r="S689"/>
  <c r="R689"/>
  <c r="AJ688"/>
  <c r="AK688" s="1"/>
  <c r="AL688" s="1"/>
  <c r="AG688"/>
  <c r="AH688" s="1"/>
  <c r="AI688" s="1"/>
  <c r="AE688"/>
  <c r="AF688" s="1"/>
  <c r="AQ688" s="1"/>
  <c r="AA688"/>
  <c r="AB688" s="1"/>
  <c r="AC688" s="1"/>
  <c r="X688"/>
  <c r="Y688" s="1"/>
  <c r="Z688" s="1"/>
  <c r="V688"/>
  <c r="W688" s="1"/>
  <c r="T688"/>
  <c r="S688"/>
  <c r="R688"/>
  <c r="AJ687"/>
  <c r="AK687" s="1"/>
  <c r="AL687" s="1"/>
  <c r="AG687"/>
  <c r="AH687" s="1"/>
  <c r="AI687" s="1"/>
  <c r="AE687"/>
  <c r="AF687" s="1"/>
  <c r="AA687"/>
  <c r="AB687" s="1"/>
  <c r="AC687" s="1"/>
  <c r="X687"/>
  <c r="Y687" s="1"/>
  <c r="Z687" s="1"/>
  <c r="V687"/>
  <c r="W687" s="1"/>
  <c r="T687"/>
  <c r="S687"/>
  <c r="R687"/>
  <c r="AJ686"/>
  <c r="AK686" s="1"/>
  <c r="AL686" s="1"/>
  <c r="AG686"/>
  <c r="AH686" s="1"/>
  <c r="AI686" s="1"/>
  <c r="AE686"/>
  <c r="AF686" s="1"/>
  <c r="AQ686" s="1"/>
  <c r="AA686"/>
  <c r="AB686" s="1"/>
  <c r="AC686" s="1"/>
  <c r="X686"/>
  <c r="Y686" s="1"/>
  <c r="Z686" s="1"/>
  <c r="V686"/>
  <c r="W686" s="1"/>
  <c r="T686"/>
  <c r="S686"/>
  <c r="R686"/>
  <c r="AN686" s="1"/>
  <c r="AJ685"/>
  <c r="AK685" s="1"/>
  <c r="AL685" s="1"/>
  <c r="AH685"/>
  <c r="AI685" s="1"/>
  <c r="AG685"/>
  <c r="AE685"/>
  <c r="AF685" s="1"/>
  <c r="AQ685" s="1"/>
  <c r="AA685"/>
  <c r="AB685" s="1"/>
  <c r="AC685" s="1"/>
  <c r="X685"/>
  <c r="Y685" s="1"/>
  <c r="Z685" s="1"/>
  <c r="V685"/>
  <c r="W685" s="1"/>
  <c r="T685"/>
  <c r="S685"/>
  <c r="R685"/>
  <c r="AJ684"/>
  <c r="AK684" s="1"/>
  <c r="AL684" s="1"/>
  <c r="AG684"/>
  <c r="AH684" s="1"/>
  <c r="AI684" s="1"/>
  <c r="AE684"/>
  <c r="AF684" s="1"/>
  <c r="AA684"/>
  <c r="AB684" s="1"/>
  <c r="AC684" s="1"/>
  <c r="X684"/>
  <c r="Y684" s="1"/>
  <c r="Z684" s="1"/>
  <c r="V684"/>
  <c r="W684" s="1"/>
  <c r="T684"/>
  <c r="S684"/>
  <c r="R684"/>
  <c r="AJ683"/>
  <c r="AK683" s="1"/>
  <c r="AL683" s="1"/>
  <c r="AG683"/>
  <c r="AH683" s="1"/>
  <c r="AI683" s="1"/>
  <c r="AE683"/>
  <c r="AF683" s="1"/>
  <c r="AQ683" s="1"/>
  <c r="AA683"/>
  <c r="AB683" s="1"/>
  <c r="AC683" s="1"/>
  <c r="X683"/>
  <c r="Y683" s="1"/>
  <c r="Z683" s="1"/>
  <c r="V683"/>
  <c r="W683" s="1"/>
  <c r="T683"/>
  <c r="S683"/>
  <c r="R683"/>
  <c r="AN683" s="1"/>
  <c r="AJ682"/>
  <c r="AK682" s="1"/>
  <c r="AL682" s="1"/>
  <c r="AG682"/>
  <c r="AH682" s="1"/>
  <c r="AI682" s="1"/>
  <c r="AE682"/>
  <c r="AF682" s="1"/>
  <c r="AA682"/>
  <c r="AB682" s="1"/>
  <c r="AC682" s="1"/>
  <c r="X682"/>
  <c r="Y682" s="1"/>
  <c r="Z682" s="1"/>
  <c r="V682"/>
  <c r="W682" s="1"/>
  <c r="T682"/>
  <c r="S682"/>
  <c r="R682"/>
  <c r="AJ681"/>
  <c r="AK681" s="1"/>
  <c r="AL681" s="1"/>
  <c r="AG681"/>
  <c r="AH681" s="1"/>
  <c r="AI681" s="1"/>
  <c r="AE681"/>
  <c r="AF681" s="1"/>
  <c r="AA681"/>
  <c r="AB681" s="1"/>
  <c r="AC681" s="1"/>
  <c r="X681"/>
  <c r="Y681" s="1"/>
  <c r="Z681" s="1"/>
  <c r="V681"/>
  <c r="W681" s="1"/>
  <c r="T681"/>
  <c r="S681"/>
  <c r="R681"/>
  <c r="AJ680"/>
  <c r="AK680" s="1"/>
  <c r="AL680" s="1"/>
  <c r="AG680"/>
  <c r="AH680" s="1"/>
  <c r="AI680" s="1"/>
  <c r="AE680"/>
  <c r="AF680" s="1"/>
  <c r="AQ680" s="1"/>
  <c r="AA680"/>
  <c r="AB680" s="1"/>
  <c r="AC680" s="1"/>
  <c r="X680"/>
  <c r="Y680" s="1"/>
  <c r="Z680" s="1"/>
  <c r="V680"/>
  <c r="W680" s="1"/>
  <c r="T680"/>
  <c r="S680"/>
  <c r="R680"/>
  <c r="AJ679"/>
  <c r="AK679" s="1"/>
  <c r="AL679" s="1"/>
  <c r="AG679"/>
  <c r="AH679" s="1"/>
  <c r="AI679" s="1"/>
  <c r="AE679"/>
  <c r="AF679" s="1"/>
  <c r="AA679"/>
  <c r="AB679" s="1"/>
  <c r="AC679" s="1"/>
  <c r="X679"/>
  <c r="Y679" s="1"/>
  <c r="Z679" s="1"/>
  <c r="V679"/>
  <c r="W679" s="1"/>
  <c r="T679"/>
  <c r="S679"/>
  <c r="R679"/>
  <c r="AJ678"/>
  <c r="AK678" s="1"/>
  <c r="AL678" s="1"/>
  <c r="AG678"/>
  <c r="AH678" s="1"/>
  <c r="AI678" s="1"/>
  <c r="AE678"/>
  <c r="AF678" s="1"/>
  <c r="AQ678" s="1"/>
  <c r="AA678"/>
  <c r="AB678" s="1"/>
  <c r="AC678" s="1"/>
  <c r="X678"/>
  <c r="Y678" s="1"/>
  <c r="Z678" s="1"/>
  <c r="V678"/>
  <c r="W678" s="1"/>
  <c r="T678"/>
  <c r="S678"/>
  <c r="R678"/>
  <c r="AJ677"/>
  <c r="AK677" s="1"/>
  <c r="AL677" s="1"/>
  <c r="AH677"/>
  <c r="AI677" s="1"/>
  <c r="AG677"/>
  <c r="AE677"/>
  <c r="AF677" s="1"/>
  <c r="AQ677" s="1"/>
  <c r="AA677"/>
  <c r="AB677" s="1"/>
  <c r="AC677" s="1"/>
  <c r="X677"/>
  <c r="Y677" s="1"/>
  <c r="Z677" s="1"/>
  <c r="V677"/>
  <c r="W677" s="1"/>
  <c r="T677"/>
  <c r="S677"/>
  <c r="R677"/>
  <c r="AJ676"/>
  <c r="AK676" s="1"/>
  <c r="AL676" s="1"/>
  <c r="AG676"/>
  <c r="AH676" s="1"/>
  <c r="AI676" s="1"/>
  <c r="AE676"/>
  <c r="AF676" s="1"/>
  <c r="AA676"/>
  <c r="AB676" s="1"/>
  <c r="AC676" s="1"/>
  <c r="X676"/>
  <c r="Y676" s="1"/>
  <c r="Z676" s="1"/>
  <c r="V676"/>
  <c r="W676" s="1"/>
  <c r="T676"/>
  <c r="S676"/>
  <c r="R676"/>
  <c r="AJ675"/>
  <c r="AK675" s="1"/>
  <c r="AL675" s="1"/>
  <c r="AG675"/>
  <c r="AH675" s="1"/>
  <c r="AI675" s="1"/>
  <c r="AE675"/>
  <c r="AF675" s="1"/>
  <c r="AQ675" s="1"/>
  <c r="AA675"/>
  <c r="AB675" s="1"/>
  <c r="AC675" s="1"/>
  <c r="X675"/>
  <c r="Y675" s="1"/>
  <c r="Z675" s="1"/>
  <c r="V675"/>
  <c r="W675" s="1"/>
  <c r="T675"/>
  <c r="S675"/>
  <c r="R675"/>
  <c r="AJ674"/>
  <c r="AK674" s="1"/>
  <c r="AL674" s="1"/>
  <c r="AG674"/>
  <c r="AH674" s="1"/>
  <c r="AI674" s="1"/>
  <c r="AE674"/>
  <c r="AF674" s="1"/>
  <c r="AA674"/>
  <c r="AB674" s="1"/>
  <c r="AC674" s="1"/>
  <c r="X674"/>
  <c r="Y674" s="1"/>
  <c r="Z674" s="1"/>
  <c r="V674"/>
  <c r="W674" s="1"/>
  <c r="T674"/>
  <c r="S674"/>
  <c r="R674"/>
  <c r="AJ673"/>
  <c r="AK673" s="1"/>
  <c r="AL673" s="1"/>
  <c r="AG673"/>
  <c r="AH673" s="1"/>
  <c r="AI673" s="1"/>
  <c r="AE673"/>
  <c r="AF673" s="1"/>
  <c r="AA673"/>
  <c r="AB673" s="1"/>
  <c r="AC673" s="1"/>
  <c r="X673"/>
  <c r="Y673" s="1"/>
  <c r="Z673" s="1"/>
  <c r="V673"/>
  <c r="W673" s="1"/>
  <c r="T673"/>
  <c r="S673"/>
  <c r="R673"/>
  <c r="AJ672"/>
  <c r="AK672" s="1"/>
  <c r="AL672" s="1"/>
  <c r="AG672"/>
  <c r="AH672" s="1"/>
  <c r="AI672" s="1"/>
  <c r="AE672"/>
  <c r="AF672" s="1"/>
  <c r="AQ672" s="1"/>
  <c r="AA672"/>
  <c r="AB672" s="1"/>
  <c r="AC672" s="1"/>
  <c r="X672"/>
  <c r="Y672" s="1"/>
  <c r="Z672" s="1"/>
  <c r="V672"/>
  <c r="W672" s="1"/>
  <c r="T672"/>
  <c r="S672"/>
  <c r="R672"/>
  <c r="AJ671"/>
  <c r="AK671" s="1"/>
  <c r="AL671" s="1"/>
  <c r="AG671"/>
  <c r="AH671" s="1"/>
  <c r="AI671" s="1"/>
  <c r="AE671"/>
  <c r="AF671" s="1"/>
  <c r="AA671"/>
  <c r="AB671" s="1"/>
  <c r="AC671" s="1"/>
  <c r="X671"/>
  <c r="Y671" s="1"/>
  <c r="Z671" s="1"/>
  <c r="V671"/>
  <c r="W671" s="1"/>
  <c r="T671"/>
  <c r="S671"/>
  <c r="R671"/>
  <c r="AJ670"/>
  <c r="AK670" s="1"/>
  <c r="AL670" s="1"/>
  <c r="AG670"/>
  <c r="AH670" s="1"/>
  <c r="AI670" s="1"/>
  <c r="AE670"/>
  <c r="AF670" s="1"/>
  <c r="AQ670" s="1"/>
  <c r="AA670"/>
  <c r="AB670" s="1"/>
  <c r="AC670" s="1"/>
  <c r="X670"/>
  <c r="Y670" s="1"/>
  <c r="Z670" s="1"/>
  <c r="V670"/>
  <c r="W670" s="1"/>
  <c r="T670"/>
  <c r="S670"/>
  <c r="R670"/>
  <c r="AN670" s="1"/>
  <c r="AJ669"/>
  <c r="AK669" s="1"/>
  <c r="AL669" s="1"/>
  <c r="AH669"/>
  <c r="AI669" s="1"/>
  <c r="AG669"/>
  <c r="AE669"/>
  <c r="AF669" s="1"/>
  <c r="AQ669" s="1"/>
  <c r="AA669"/>
  <c r="AB669" s="1"/>
  <c r="AC669" s="1"/>
  <c r="X669"/>
  <c r="Y669" s="1"/>
  <c r="Z669" s="1"/>
  <c r="V669"/>
  <c r="W669" s="1"/>
  <c r="T669"/>
  <c r="S669"/>
  <c r="R669"/>
  <c r="AJ668"/>
  <c r="AK668" s="1"/>
  <c r="AL668" s="1"/>
  <c r="AG668"/>
  <c r="AH668" s="1"/>
  <c r="AI668" s="1"/>
  <c r="AE668"/>
  <c r="AF668" s="1"/>
  <c r="AA668"/>
  <c r="AB668" s="1"/>
  <c r="AC668" s="1"/>
  <c r="X668"/>
  <c r="Y668" s="1"/>
  <c r="Z668" s="1"/>
  <c r="V668"/>
  <c r="W668" s="1"/>
  <c r="T668"/>
  <c r="S668"/>
  <c r="R668"/>
  <c r="AJ667"/>
  <c r="AK667" s="1"/>
  <c r="AL667" s="1"/>
  <c r="AG667"/>
  <c r="AH667" s="1"/>
  <c r="AI667" s="1"/>
  <c r="AE667"/>
  <c r="AF667" s="1"/>
  <c r="AQ667" s="1"/>
  <c r="AA667"/>
  <c r="AB667" s="1"/>
  <c r="AC667" s="1"/>
  <c r="X667"/>
  <c r="Y667" s="1"/>
  <c r="Z667" s="1"/>
  <c r="V667"/>
  <c r="W667" s="1"/>
  <c r="T667"/>
  <c r="S667"/>
  <c r="R667"/>
  <c r="AN667" s="1"/>
  <c r="AJ666"/>
  <c r="AK666" s="1"/>
  <c r="AL666" s="1"/>
  <c r="AG666"/>
  <c r="AH666" s="1"/>
  <c r="AI666" s="1"/>
  <c r="AE666"/>
  <c r="AF666" s="1"/>
  <c r="AA666"/>
  <c r="AB666" s="1"/>
  <c r="AC666" s="1"/>
  <c r="X666"/>
  <c r="Y666" s="1"/>
  <c r="Z666" s="1"/>
  <c r="V666"/>
  <c r="W666" s="1"/>
  <c r="T666"/>
  <c r="S666"/>
  <c r="R666"/>
  <c r="AJ665"/>
  <c r="AK665" s="1"/>
  <c r="AL665" s="1"/>
  <c r="AG665"/>
  <c r="AH665" s="1"/>
  <c r="AI665" s="1"/>
  <c r="AE665"/>
  <c r="AF665" s="1"/>
  <c r="AA665"/>
  <c r="AB665" s="1"/>
  <c r="AC665" s="1"/>
  <c r="X665"/>
  <c r="Y665" s="1"/>
  <c r="Z665" s="1"/>
  <c r="V665"/>
  <c r="W665" s="1"/>
  <c r="T665"/>
  <c r="S665"/>
  <c r="R665"/>
  <c r="AJ664"/>
  <c r="AK664" s="1"/>
  <c r="AL664" s="1"/>
  <c r="AG664"/>
  <c r="AH664" s="1"/>
  <c r="AI664" s="1"/>
  <c r="AE664"/>
  <c r="AF664" s="1"/>
  <c r="AQ664" s="1"/>
  <c r="AA664"/>
  <c r="AB664" s="1"/>
  <c r="AC664" s="1"/>
  <c r="X664"/>
  <c r="Y664" s="1"/>
  <c r="Z664" s="1"/>
  <c r="V664"/>
  <c r="W664" s="1"/>
  <c r="T664"/>
  <c r="S664"/>
  <c r="R664"/>
  <c r="AJ663"/>
  <c r="AK663" s="1"/>
  <c r="AL663" s="1"/>
  <c r="AG663"/>
  <c r="AH663" s="1"/>
  <c r="AI663" s="1"/>
  <c r="AE663"/>
  <c r="AF663" s="1"/>
  <c r="AA663"/>
  <c r="AB663" s="1"/>
  <c r="AC663" s="1"/>
  <c r="X663"/>
  <c r="Y663" s="1"/>
  <c r="Z663" s="1"/>
  <c r="V663"/>
  <c r="W663" s="1"/>
  <c r="T663"/>
  <c r="S663"/>
  <c r="R663"/>
  <c r="AJ662"/>
  <c r="AK662" s="1"/>
  <c r="AL662" s="1"/>
  <c r="AG662"/>
  <c r="AH662" s="1"/>
  <c r="AI662" s="1"/>
  <c r="AE662"/>
  <c r="AF662" s="1"/>
  <c r="AQ662" s="1"/>
  <c r="AA662"/>
  <c r="AB662" s="1"/>
  <c r="AC662" s="1"/>
  <c r="X662"/>
  <c r="Y662" s="1"/>
  <c r="Z662" s="1"/>
  <c r="V662"/>
  <c r="W662" s="1"/>
  <c r="T662"/>
  <c r="S662"/>
  <c r="R662"/>
  <c r="AJ661"/>
  <c r="AK661" s="1"/>
  <c r="AL661" s="1"/>
  <c r="AH661"/>
  <c r="AI661" s="1"/>
  <c r="AG661"/>
  <c r="AE661"/>
  <c r="AF661" s="1"/>
  <c r="AQ661" s="1"/>
  <c r="AA661"/>
  <c r="AB661" s="1"/>
  <c r="AC661" s="1"/>
  <c r="X661"/>
  <c r="Y661" s="1"/>
  <c r="Z661" s="1"/>
  <c r="V661"/>
  <c r="W661" s="1"/>
  <c r="T661"/>
  <c r="S661"/>
  <c r="R661"/>
  <c r="AJ660"/>
  <c r="AK660" s="1"/>
  <c r="AL660" s="1"/>
  <c r="AG660"/>
  <c r="AH660" s="1"/>
  <c r="AI660" s="1"/>
  <c r="AE660"/>
  <c r="AF660" s="1"/>
  <c r="AA660"/>
  <c r="AB660" s="1"/>
  <c r="AC660" s="1"/>
  <c r="X660"/>
  <c r="Y660" s="1"/>
  <c r="Z660" s="1"/>
  <c r="V660"/>
  <c r="W660" s="1"/>
  <c r="T660"/>
  <c r="S660"/>
  <c r="R660"/>
  <c r="AJ659"/>
  <c r="AK659" s="1"/>
  <c r="AL659" s="1"/>
  <c r="AG659"/>
  <c r="AH659" s="1"/>
  <c r="AI659" s="1"/>
  <c r="AE659"/>
  <c r="AF659" s="1"/>
  <c r="AQ659" s="1"/>
  <c r="AA659"/>
  <c r="AB659" s="1"/>
  <c r="AC659" s="1"/>
  <c r="X659"/>
  <c r="Y659" s="1"/>
  <c r="Z659" s="1"/>
  <c r="V659"/>
  <c r="W659" s="1"/>
  <c r="T659"/>
  <c r="S659"/>
  <c r="R659"/>
  <c r="AJ658"/>
  <c r="AK658" s="1"/>
  <c r="AL658" s="1"/>
  <c r="AG658"/>
  <c r="AH658" s="1"/>
  <c r="AI658" s="1"/>
  <c r="AE658"/>
  <c r="AF658" s="1"/>
  <c r="AA658"/>
  <c r="AB658" s="1"/>
  <c r="AC658" s="1"/>
  <c r="X658"/>
  <c r="Y658" s="1"/>
  <c r="Z658" s="1"/>
  <c r="V658"/>
  <c r="W658" s="1"/>
  <c r="T658"/>
  <c r="S658"/>
  <c r="R658"/>
  <c r="AJ657"/>
  <c r="AK657" s="1"/>
  <c r="AL657" s="1"/>
  <c r="AG657"/>
  <c r="AH657" s="1"/>
  <c r="AI657" s="1"/>
  <c r="AE657"/>
  <c r="AF657" s="1"/>
  <c r="AA657"/>
  <c r="AB657" s="1"/>
  <c r="AC657" s="1"/>
  <c r="X657"/>
  <c r="Y657" s="1"/>
  <c r="Z657" s="1"/>
  <c r="V657"/>
  <c r="W657" s="1"/>
  <c r="T657"/>
  <c r="S657"/>
  <c r="R657"/>
  <c r="AJ656"/>
  <c r="AK656" s="1"/>
  <c r="AL656" s="1"/>
  <c r="AG656"/>
  <c r="AH656" s="1"/>
  <c r="AI656" s="1"/>
  <c r="AE656"/>
  <c r="AF656" s="1"/>
  <c r="AQ656" s="1"/>
  <c r="AA656"/>
  <c r="AB656" s="1"/>
  <c r="AC656" s="1"/>
  <c r="X656"/>
  <c r="Y656" s="1"/>
  <c r="Z656" s="1"/>
  <c r="V656"/>
  <c r="W656" s="1"/>
  <c r="T656"/>
  <c r="S656"/>
  <c r="R656"/>
  <c r="AJ655"/>
  <c r="AK655" s="1"/>
  <c r="AL655" s="1"/>
  <c r="AG655"/>
  <c r="AH655" s="1"/>
  <c r="AI655" s="1"/>
  <c r="AE655"/>
  <c r="AF655" s="1"/>
  <c r="AA655"/>
  <c r="AB655" s="1"/>
  <c r="AC655" s="1"/>
  <c r="X655"/>
  <c r="Y655" s="1"/>
  <c r="Z655" s="1"/>
  <c r="V655"/>
  <c r="W655" s="1"/>
  <c r="T655"/>
  <c r="S655"/>
  <c r="R655"/>
  <c r="AJ654"/>
  <c r="AK654" s="1"/>
  <c r="AL654" s="1"/>
  <c r="AG654"/>
  <c r="AH654" s="1"/>
  <c r="AI654" s="1"/>
  <c r="AE654"/>
  <c r="AF654" s="1"/>
  <c r="AQ654" s="1"/>
  <c r="AA654"/>
  <c r="AB654" s="1"/>
  <c r="AC654" s="1"/>
  <c r="X654"/>
  <c r="Y654" s="1"/>
  <c r="Z654" s="1"/>
  <c r="V654"/>
  <c r="W654" s="1"/>
  <c r="T654"/>
  <c r="S654"/>
  <c r="R654"/>
  <c r="AN654" s="1"/>
  <c r="AJ653"/>
  <c r="AK653" s="1"/>
  <c r="AL653" s="1"/>
  <c r="AH653"/>
  <c r="AI653" s="1"/>
  <c r="AG653"/>
  <c r="AE653"/>
  <c r="AF653" s="1"/>
  <c r="AQ653" s="1"/>
  <c r="AA653"/>
  <c r="AB653" s="1"/>
  <c r="AC653" s="1"/>
  <c r="X653"/>
  <c r="Y653" s="1"/>
  <c r="Z653" s="1"/>
  <c r="V653"/>
  <c r="W653" s="1"/>
  <c r="T653"/>
  <c r="S653"/>
  <c r="R653"/>
  <c r="AJ652"/>
  <c r="AK652" s="1"/>
  <c r="AL652" s="1"/>
  <c r="AG652"/>
  <c r="AH652" s="1"/>
  <c r="AI652" s="1"/>
  <c r="AE652"/>
  <c r="AF652" s="1"/>
  <c r="AA652"/>
  <c r="AB652" s="1"/>
  <c r="AC652" s="1"/>
  <c r="X652"/>
  <c r="Y652" s="1"/>
  <c r="Z652" s="1"/>
  <c r="V652"/>
  <c r="W652" s="1"/>
  <c r="T652"/>
  <c r="S652"/>
  <c r="R652"/>
  <c r="AJ651"/>
  <c r="AK651" s="1"/>
  <c r="AL651" s="1"/>
  <c r="AG651"/>
  <c r="AH651" s="1"/>
  <c r="AI651" s="1"/>
  <c r="AE651"/>
  <c r="AF651" s="1"/>
  <c r="AQ651" s="1"/>
  <c r="AA651"/>
  <c r="AB651" s="1"/>
  <c r="AC651" s="1"/>
  <c r="X651"/>
  <c r="Y651" s="1"/>
  <c r="Z651" s="1"/>
  <c r="V651"/>
  <c r="W651" s="1"/>
  <c r="T651"/>
  <c r="S651"/>
  <c r="R651"/>
  <c r="AN651" s="1"/>
  <c r="AJ650"/>
  <c r="AK650" s="1"/>
  <c r="AL650" s="1"/>
  <c r="AG650"/>
  <c r="AH650" s="1"/>
  <c r="AI650" s="1"/>
  <c r="AE650"/>
  <c r="AF650" s="1"/>
  <c r="AA650"/>
  <c r="AB650" s="1"/>
  <c r="AC650" s="1"/>
  <c r="X650"/>
  <c r="Y650" s="1"/>
  <c r="Z650" s="1"/>
  <c r="V650"/>
  <c r="W650" s="1"/>
  <c r="T650"/>
  <c r="S650"/>
  <c r="R650"/>
  <c r="AJ649"/>
  <c r="AK649" s="1"/>
  <c r="AL649" s="1"/>
  <c r="AG649"/>
  <c r="AH649" s="1"/>
  <c r="AI649" s="1"/>
  <c r="AE649"/>
  <c r="AF649" s="1"/>
  <c r="AA649"/>
  <c r="AB649" s="1"/>
  <c r="AC649" s="1"/>
  <c r="X649"/>
  <c r="Y649" s="1"/>
  <c r="Z649" s="1"/>
  <c r="V649"/>
  <c r="W649" s="1"/>
  <c r="T649"/>
  <c r="S649"/>
  <c r="R649"/>
  <c r="AJ648"/>
  <c r="AK648" s="1"/>
  <c r="AL648" s="1"/>
  <c r="AG648"/>
  <c r="AH648" s="1"/>
  <c r="AI648" s="1"/>
  <c r="AE648"/>
  <c r="AF648" s="1"/>
  <c r="AQ648" s="1"/>
  <c r="AA648"/>
  <c r="AB648" s="1"/>
  <c r="AC648" s="1"/>
  <c r="X648"/>
  <c r="Y648" s="1"/>
  <c r="Z648" s="1"/>
  <c r="V648"/>
  <c r="W648" s="1"/>
  <c r="T648"/>
  <c r="S648"/>
  <c r="R648"/>
  <c r="AJ647"/>
  <c r="AK647" s="1"/>
  <c r="AL647" s="1"/>
  <c r="AG647"/>
  <c r="AH647" s="1"/>
  <c r="AI647" s="1"/>
  <c r="AE647"/>
  <c r="AF647" s="1"/>
  <c r="AA647"/>
  <c r="AB647" s="1"/>
  <c r="AC647" s="1"/>
  <c r="X647"/>
  <c r="Y647" s="1"/>
  <c r="Z647" s="1"/>
  <c r="V647"/>
  <c r="W647" s="1"/>
  <c r="T647"/>
  <c r="S647"/>
  <c r="R647"/>
  <c r="AJ646"/>
  <c r="AK646" s="1"/>
  <c r="AL646" s="1"/>
  <c r="AG646"/>
  <c r="AH646" s="1"/>
  <c r="AI646" s="1"/>
  <c r="AE646"/>
  <c r="AF646" s="1"/>
  <c r="AQ646" s="1"/>
  <c r="AA646"/>
  <c r="AB646" s="1"/>
  <c r="AC646" s="1"/>
  <c r="X646"/>
  <c r="Y646" s="1"/>
  <c r="Z646" s="1"/>
  <c r="V646"/>
  <c r="W646" s="1"/>
  <c r="T646"/>
  <c r="S646"/>
  <c r="R646"/>
  <c r="AJ645"/>
  <c r="AK645" s="1"/>
  <c r="AL645" s="1"/>
  <c r="AG645"/>
  <c r="AH645" s="1"/>
  <c r="AI645" s="1"/>
  <c r="AE645"/>
  <c r="AF645" s="1"/>
  <c r="AA645"/>
  <c r="AB645" s="1"/>
  <c r="AC645" s="1"/>
  <c r="X645"/>
  <c r="Y645" s="1"/>
  <c r="Z645" s="1"/>
  <c r="V645"/>
  <c r="W645" s="1"/>
  <c r="T645"/>
  <c r="S645"/>
  <c r="R645"/>
  <c r="AJ644"/>
  <c r="AK644" s="1"/>
  <c r="AL644" s="1"/>
  <c r="AG644"/>
  <c r="AH644" s="1"/>
  <c r="AI644" s="1"/>
  <c r="AE644"/>
  <c r="AF644" s="1"/>
  <c r="AQ644" s="1"/>
  <c r="AA644"/>
  <c r="AB644" s="1"/>
  <c r="AC644" s="1"/>
  <c r="Y644"/>
  <c r="Z644" s="1"/>
  <c r="X644"/>
  <c r="V644"/>
  <c r="W644" s="1"/>
  <c r="T644"/>
  <c r="S644"/>
  <c r="R644"/>
  <c r="AL643"/>
  <c r="AJ643"/>
  <c r="AK643" s="1"/>
  <c r="AH643"/>
  <c r="AI643" s="1"/>
  <c r="AG643"/>
  <c r="AE643"/>
  <c r="AF643" s="1"/>
  <c r="AQ643" s="1"/>
  <c r="AA643"/>
  <c r="AB643" s="1"/>
  <c r="AC643" s="1"/>
  <c r="X643"/>
  <c r="Y643" s="1"/>
  <c r="Z643" s="1"/>
  <c r="V643"/>
  <c r="W643" s="1"/>
  <c r="T643"/>
  <c r="S643"/>
  <c r="R643"/>
  <c r="AJ642"/>
  <c r="AK642" s="1"/>
  <c r="AL642" s="1"/>
  <c r="AG642"/>
  <c r="AH642" s="1"/>
  <c r="AI642" s="1"/>
  <c r="AE642"/>
  <c r="AF642" s="1"/>
  <c r="AA642"/>
  <c r="AB642" s="1"/>
  <c r="AC642" s="1"/>
  <c r="X642"/>
  <c r="Y642" s="1"/>
  <c r="Z642" s="1"/>
  <c r="V642"/>
  <c r="W642" s="1"/>
  <c r="T642"/>
  <c r="S642"/>
  <c r="R642"/>
  <c r="AJ641"/>
  <c r="AK641" s="1"/>
  <c r="AL641" s="1"/>
  <c r="AG641"/>
  <c r="AH641" s="1"/>
  <c r="AI641" s="1"/>
  <c r="AE641"/>
  <c r="AF641" s="1"/>
  <c r="AQ641" s="1"/>
  <c r="AA641"/>
  <c r="AB641" s="1"/>
  <c r="AC641" s="1"/>
  <c r="X641"/>
  <c r="Y641" s="1"/>
  <c r="Z641" s="1"/>
  <c r="V641"/>
  <c r="W641" s="1"/>
  <c r="T641"/>
  <c r="S641"/>
  <c r="R641"/>
  <c r="AN641" s="1"/>
  <c r="AJ640"/>
  <c r="AK640" s="1"/>
  <c r="AL640" s="1"/>
  <c r="AG640"/>
  <c r="AH640" s="1"/>
  <c r="AI640" s="1"/>
  <c r="AE640"/>
  <c r="AF640" s="1"/>
  <c r="AA640"/>
  <c r="AB640" s="1"/>
  <c r="AC640" s="1"/>
  <c r="X640"/>
  <c r="Y640" s="1"/>
  <c r="Z640" s="1"/>
  <c r="V640"/>
  <c r="W640" s="1"/>
  <c r="T640"/>
  <c r="S640"/>
  <c r="R640"/>
  <c r="AJ639"/>
  <c r="AK639" s="1"/>
  <c r="AL639" s="1"/>
  <c r="AG639"/>
  <c r="AH639" s="1"/>
  <c r="AI639" s="1"/>
  <c r="AE639"/>
  <c r="AF639" s="1"/>
  <c r="AQ639" s="1"/>
  <c r="AA639"/>
  <c r="AB639" s="1"/>
  <c r="AC639" s="1"/>
  <c r="X639"/>
  <c r="Y639" s="1"/>
  <c r="Z639" s="1"/>
  <c r="V639"/>
  <c r="W639" s="1"/>
  <c r="T639"/>
  <c r="S639"/>
  <c r="R639"/>
  <c r="AJ638"/>
  <c r="AK638" s="1"/>
  <c r="AL638" s="1"/>
  <c r="AG638"/>
  <c r="AH638" s="1"/>
  <c r="AI638" s="1"/>
  <c r="AE638"/>
  <c r="AF638" s="1"/>
  <c r="AA638"/>
  <c r="AB638" s="1"/>
  <c r="AC638" s="1"/>
  <c r="X638"/>
  <c r="Y638" s="1"/>
  <c r="Z638" s="1"/>
  <c r="V638"/>
  <c r="W638" s="1"/>
  <c r="T638"/>
  <c r="S638"/>
  <c r="R638"/>
  <c r="AJ637"/>
  <c r="AK637" s="1"/>
  <c r="AL637" s="1"/>
  <c r="AG637"/>
  <c r="AH637" s="1"/>
  <c r="AI637" s="1"/>
  <c r="AE637"/>
  <c r="AF637" s="1"/>
  <c r="AQ637" s="1"/>
  <c r="AA637"/>
  <c r="AB637" s="1"/>
  <c r="AC637" s="1"/>
  <c r="X637"/>
  <c r="Y637" s="1"/>
  <c r="Z637" s="1"/>
  <c r="V637"/>
  <c r="W637" s="1"/>
  <c r="T637"/>
  <c r="S637"/>
  <c r="R637"/>
  <c r="AN637" s="1"/>
  <c r="AJ636"/>
  <c r="AK636" s="1"/>
  <c r="AL636" s="1"/>
  <c r="AG636"/>
  <c r="AH636" s="1"/>
  <c r="AI636" s="1"/>
  <c r="AE636"/>
  <c r="AF636" s="1"/>
  <c r="AA636"/>
  <c r="AB636" s="1"/>
  <c r="AC636" s="1"/>
  <c r="X636"/>
  <c r="Y636" s="1"/>
  <c r="Z636" s="1"/>
  <c r="V636"/>
  <c r="W636" s="1"/>
  <c r="T636"/>
  <c r="S636"/>
  <c r="R636"/>
  <c r="AJ635"/>
  <c r="AK635" s="1"/>
  <c r="AL635" s="1"/>
  <c r="AG635"/>
  <c r="AH635" s="1"/>
  <c r="AI635" s="1"/>
  <c r="AE635"/>
  <c r="AF635" s="1"/>
  <c r="AB635"/>
  <c r="AC635" s="1"/>
  <c r="AA635"/>
  <c r="Z635"/>
  <c r="X635"/>
  <c r="Y635" s="1"/>
  <c r="V635"/>
  <c r="W635" s="1"/>
  <c r="T635"/>
  <c r="S635"/>
  <c r="R635"/>
  <c r="AJ634"/>
  <c r="AK634" s="1"/>
  <c r="AL634" s="1"/>
  <c r="AG634"/>
  <c r="AH634" s="1"/>
  <c r="AI634" s="1"/>
  <c r="AE634"/>
  <c r="AF634" s="1"/>
  <c r="AQ634" s="1"/>
  <c r="AA634"/>
  <c r="AB634" s="1"/>
  <c r="AC634" s="1"/>
  <c r="X634"/>
  <c r="Y634" s="1"/>
  <c r="Z634" s="1"/>
  <c r="V634"/>
  <c r="W634" s="1"/>
  <c r="T634"/>
  <c r="S634"/>
  <c r="R634"/>
  <c r="AJ633"/>
  <c r="AK633" s="1"/>
  <c r="AL633" s="1"/>
  <c r="AG633"/>
  <c r="AH633" s="1"/>
  <c r="AI633" s="1"/>
  <c r="AE633"/>
  <c r="AF633" s="1"/>
  <c r="AB633"/>
  <c r="AC633" s="1"/>
  <c r="AA633"/>
  <c r="Z633"/>
  <c r="X633"/>
  <c r="Y633" s="1"/>
  <c r="V633"/>
  <c r="W633" s="1"/>
  <c r="T633"/>
  <c r="S633"/>
  <c r="R633"/>
  <c r="AJ632"/>
  <c r="AK632" s="1"/>
  <c r="AL632" s="1"/>
  <c r="AG632"/>
  <c r="AH632" s="1"/>
  <c r="AI632" s="1"/>
  <c r="AE632"/>
  <c r="AF632" s="1"/>
  <c r="AQ632" s="1"/>
  <c r="AA632"/>
  <c r="AB632" s="1"/>
  <c r="AC632" s="1"/>
  <c r="X632"/>
  <c r="Y632" s="1"/>
  <c r="Z632" s="1"/>
  <c r="V632"/>
  <c r="W632" s="1"/>
  <c r="T632"/>
  <c r="S632"/>
  <c r="R632"/>
  <c r="AJ631"/>
  <c r="AK631" s="1"/>
  <c r="AL631" s="1"/>
  <c r="AG631"/>
  <c r="AH631" s="1"/>
  <c r="AI631" s="1"/>
  <c r="AE631"/>
  <c r="AF631" s="1"/>
  <c r="AA631"/>
  <c r="AB631" s="1"/>
  <c r="AC631" s="1"/>
  <c r="X631"/>
  <c r="Y631" s="1"/>
  <c r="Z631" s="1"/>
  <c r="V631"/>
  <c r="W631" s="1"/>
  <c r="T631"/>
  <c r="S631"/>
  <c r="R631"/>
  <c r="AJ630"/>
  <c r="AK630" s="1"/>
  <c r="AL630" s="1"/>
  <c r="AG630"/>
  <c r="AH630" s="1"/>
  <c r="AI630" s="1"/>
  <c r="AE630"/>
  <c r="AF630" s="1"/>
  <c r="AQ630" s="1"/>
  <c r="AA630"/>
  <c r="AB630" s="1"/>
  <c r="AC630" s="1"/>
  <c r="Y630"/>
  <c r="Z630" s="1"/>
  <c r="X630"/>
  <c r="V630"/>
  <c r="W630" s="1"/>
  <c r="T630"/>
  <c r="S630"/>
  <c r="R630"/>
  <c r="AL629"/>
  <c r="AJ629"/>
  <c r="AK629" s="1"/>
  <c r="AH629"/>
  <c r="AI629" s="1"/>
  <c r="AG629"/>
  <c r="AE629"/>
  <c r="AF629" s="1"/>
  <c r="AQ629" s="1"/>
  <c r="AA629"/>
  <c r="AB629" s="1"/>
  <c r="AC629" s="1"/>
  <c r="X629"/>
  <c r="Y629" s="1"/>
  <c r="Z629" s="1"/>
  <c r="V629"/>
  <c r="W629" s="1"/>
  <c r="T629"/>
  <c r="S629"/>
  <c r="R629"/>
  <c r="AJ628"/>
  <c r="AK628" s="1"/>
  <c r="AL628" s="1"/>
  <c r="AG628"/>
  <c r="AH628" s="1"/>
  <c r="AI628" s="1"/>
  <c r="AE628"/>
  <c r="AF628" s="1"/>
  <c r="AA628"/>
  <c r="AB628" s="1"/>
  <c r="AC628" s="1"/>
  <c r="X628"/>
  <c r="Y628" s="1"/>
  <c r="Z628" s="1"/>
  <c r="V628"/>
  <c r="W628" s="1"/>
  <c r="T628"/>
  <c r="S628"/>
  <c r="R628"/>
  <c r="AJ627"/>
  <c r="AK627" s="1"/>
  <c r="AL627" s="1"/>
  <c r="AG627"/>
  <c r="AH627" s="1"/>
  <c r="AI627" s="1"/>
  <c r="AE627"/>
  <c r="AF627" s="1"/>
  <c r="AQ627" s="1"/>
  <c r="AA627"/>
  <c r="AB627" s="1"/>
  <c r="AC627" s="1"/>
  <c r="X627"/>
  <c r="Y627" s="1"/>
  <c r="Z627" s="1"/>
  <c r="V627"/>
  <c r="W627" s="1"/>
  <c r="T627"/>
  <c r="S627"/>
  <c r="R627"/>
  <c r="AN627" s="1"/>
  <c r="AJ626"/>
  <c r="AK626" s="1"/>
  <c r="AL626" s="1"/>
  <c r="AG626"/>
  <c r="AH626" s="1"/>
  <c r="AI626" s="1"/>
  <c r="AE626"/>
  <c r="AF626" s="1"/>
  <c r="AA626"/>
  <c r="AB626" s="1"/>
  <c r="AC626" s="1"/>
  <c r="X626"/>
  <c r="Y626" s="1"/>
  <c r="Z626" s="1"/>
  <c r="V626"/>
  <c r="W626" s="1"/>
  <c r="T626"/>
  <c r="S626"/>
  <c r="R626"/>
  <c r="AJ625"/>
  <c r="AK625" s="1"/>
  <c r="AL625" s="1"/>
  <c r="AG625"/>
  <c r="AH625" s="1"/>
  <c r="AI625" s="1"/>
  <c r="AE625"/>
  <c r="AF625" s="1"/>
  <c r="AB625"/>
  <c r="AC625" s="1"/>
  <c r="AA625"/>
  <c r="Z625"/>
  <c r="X625"/>
  <c r="Y625" s="1"/>
  <c r="V625"/>
  <c r="W625" s="1"/>
  <c r="T625"/>
  <c r="S625"/>
  <c r="R625"/>
  <c r="AJ624"/>
  <c r="AK624" s="1"/>
  <c r="AL624" s="1"/>
  <c r="AG624"/>
  <c r="AH624" s="1"/>
  <c r="AI624" s="1"/>
  <c r="AE624"/>
  <c r="AF624" s="1"/>
  <c r="AQ624" s="1"/>
  <c r="AA624"/>
  <c r="AB624" s="1"/>
  <c r="AC624" s="1"/>
  <c r="X624"/>
  <c r="Y624" s="1"/>
  <c r="Z624" s="1"/>
  <c r="V624"/>
  <c r="W624" s="1"/>
  <c r="T624"/>
  <c r="S624"/>
  <c r="R624"/>
  <c r="AJ623"/>
  <c r="AK623" s="1"/>
  <c r="AL623" s="1"/>
  <c r="AG623"/>
  <c r="AH623" s="1"/>
  <c r="AI623" s="1"/>
  <c r="AE623"/>
  <c r="AF623" s="1"/>
  <c r="AA623"/>
  <c r="AB623" s="1"/>
  <c r="AC623" s="1"/>
  <c r="X623"/>
  <c r="Y623" s="1"/>
  <c r="Z623" s="1"/>
  <c r="V623"/>
  <c r="W623" s="1"/>
  <c r="T623"/>
  <c r="S623"/>
  <c r="R623"/>
  <c r="AJ622"/>
  <c r="AK622" s="1"/>
  <c r="AL622" s="1"/>
  <c r="AG622"/>
  <c r="AH622" s="1"/>
  <c r="AI622" s="1"/>
  <c r="AE622"/>
  <c r="AF622" s="1"/>
  <c r="AQ622" s="1"/>
  <c r="AA622"/>
  <c r="AB622" s="1"/>
  <c r="AC622" s="1"/>
  <c r="X622"/>
  <c r="Y622" s="1"/>
  <c r="Z622" s="1"/>
  <c r="V622"/>
  <c r="W622" s="1"/>
  <c r="T622"/>
  <c r="S622"/>
  <c r="R622"/>
  <c r="AJ621"/>
  <c r="AK621" s="1"/>
  <c r="AL621" s="1"/>
  <c r="AG621"/>
  <c r="AH621" s="1"/>
  <c r="AI621" s="1"/>
  <c r="AE621"/>
  <c r="AF621" s="1"/>
  <c r="AQ621" s="1"/>
  <c r="AA621"/>
  <c r="AB621" s="1"/>
  <c r="AC621" s="1"/>
  <c r="X621"/>
  <c r="Y621" s="1"/>
  <c r="Z621" s="1"/>
  <c r="V621"/>
  <c r="W621" s="1"/>
  <c r="T621"/>
  <c r="S621"/>
  <c r="R621"/>
  <c r="AJ620"/>
  <c r="AK620" s="1"/>
  <c r="AL620" s="1"/>
  <c r="AG620"/>
  <c r="AH620" s="1"/>
  <c r="AI620" s="1"/>
  <c r="AE620"/>
  <c r="AF620" s="1"/>
  <c r="AQ620" s="1"/>
  <c r="AA620"/>
  <c r="AB620" s="1"/>
  <c r="AC620" s="1"/>
  <c r="X620"/>
  <c r="Y620" s="1"/>
  <c r="Z620" s="1"/>
  <c r="V620"/>
  <c r="W620" s="1"/>
  <c r="T620"/>
  <c r="S620"/>
  <c r="R620"/>
  <c r="AJ619"/>
  <c r="AK619" s="1"/>
  <c r="AL619" s="1"/>
  <c r="AG619"/>
  <c r="AH619" s="1"/>
  <c r="AI619" s="1"/>
  <c r="AE619"/>
  <c r="AF619" s="1"/>
  <c r="AQ619" s="1"/>
  <c r="AA619"/>
  <c r="AB619" s="1"/>
  <c r="AC619" s="1"/>
  <c r="X619"/>
  <c r="Y619" s="1"/>
  <c r="Z619" s="1"/>
  <c r="V619"/>
  <c r="W619" s="1"/>
  <c r="T619"/>
  <c r="S619"/>
  <c r="R619"/>
  <c r="AJ618"/>
  <c r="AK618" s="1"/>
  <c r="AL618" s="1"/>
  <c r="AG618"/>
  <c r="AH618" s="1"/>
  <c r="AI618" s="1"/>
  <c r="AE618"/>
  <c r="AF618" s="1"/>
  <c r="AQ618" s="1"/>
  <c r="AA618"/>
  <c r="AB618" s="1"/>
  <c r="AC618" s="1"/>
  <c r="X618"/>
  <c r="Y618" s="1"/>
  <c r="Z618" s="1"/>
  <c r="V618"/>
  <c r="W618" s="1"/>
  <c r="T618"/>
  <c r="S618"/>
  <c r="R618"/>
  <c r="AN618" s="1"/>
  <c r="AJ617"/>
  <c r="AK617" s="1"/>
  <c r="AL617" s="1"/>
  <c r="AG617"/>
  <c r="AH617" s="1"/>
  <c r="AI617" s="1"/>
  <c r="AE617"/>
  <c r="AF617" s="1"/>
  <c r="AQ617" s="1"/>
  <c r="AA617"/>
  <c r="AB617" s="1"/>
  <c r="AC617" s="1"/>
  <c r="X617"/>
  <c r="Y617" s="1"/>
  <c r="Z617" s="1"/>
  <c r="V617"/>
  <c r="W617" s="1"/>
  <c r="T617"/>
  <c r="S617"/>
  <c r="R617"/>
  <c r="AJ616"/>
  <c r="AK616" s="1"/>
  <c r="AL616" s="1"/>
  <c r="AG616"/>
  <c r="AH616" s="1"/>
  <c r="AI616" s="1"/>
  <c r="AE616"/>
  <c r="AF616" s="1"/>
  <c r="AA616"/>
  <c r="AB616" s="1"/>
  <c r="AC616" s="1"/>
  <c r="X616"/>
  <c r="Y616" s="1"/>
  <c r="Z616" s="1"/>
  <c r="V616"/>
  <c r="W616" s="1"/>
  <c r="T616"/>
  <c r="S616"/>
  <c r="R616"/>
  <c r="AJ615"/>
  <c r="AK615" s="1"/>
  <c r="AL615" s="1"/>
  <c r="AG615"/>
  <c r="AH615" s="1"/>
  <c r="AI615" s="1"/>
  <c r="AE615"/>
  <c r="AF615" s="1"/>
  <c r="AQ615" s="1"/>
  <c r="AA615"/>
  <c r="AB615" s="1"/>
  <c r="AC615" s="1"/>
  <c r="X615"/>
  <c r="Y615" s="1"/>
  <c r="Z615" s="1"/>
  <c r="V615"/>
  <c r="W615" s="1"/>
  <c r="T615"/>
  <c r="S615"/>
  <c r="R615"/>
  <c r="AJ614"/>
  <c r="AK614" s="1"/>
  <c r="AL614" s="1"/>
  <c r="AG614"/>
  <c r="AH614" s="1"/>
  <c r="AI614" s="1"/>
  <c r="AE614"/>
  <c r="AF614" s="1"/>
  <c r="AQ614" s="1"/>
  <c r="AA614"/>
  <c r="AB614" s="1"/>
  <c r="AC614" s="1"/>
  <c r="X614"/>
  <c r="Y614" s="1"/>
  <c r="Z614" s="1"/>
  <c r="V614"/>
  <c r="W614" s="1"/>
  <c r="T614"/>
  <c r="S614"/>
  <c r="R614"/>
  <c r="AJ613"/>
  <c r="AK613" s="1"/>
  <c r="AL613" s="1"/>
  <c r="AG613"/>
  <c r="AH613" s="1"/>
  <c r="AI613" s="1"/>
  <c r="AE613"/>
  <c r="AF613" s="1"/>
  <c r="AQ613" s="1"/>
  <c r="AA613"/>
  <c r="AB613" s="1"/>
  <c r="AC613" s="1"/>
  <c r="X613"/>
  <c r="Y613" s="1"/>
  <c r="Z613" s="1"/>
  <c r="V613"/>
  <c r="W613" s="1"/>
  <c r="T613"/>
  <c r="S613"/>
  <c r="R613"/>
  <c r="AN613" s="1"/>
  <c r="AJ612"/>
  <c r="AK612" s="1"/>
  <c r="AL612" s="1"/>
  <c r="AG612"/>
  <c r="AH612" s="1"/>
  <c r="AI612" s="1"/>
  <c r="AE612"/>
  <c r="AF612" s="1"/>
  <c r="AQ612" s="1"/>
  <c r="AA612"/>
  <c r="AB612" s="1"/>
  <c r="AC612" s="1"/>
  <c r="X612"/>
  <c r="Y612" s="1"/>
  <c r="Z612" s="1"/>
  <c r="V612"/>
  <c r="W612" s="1"/>
  <c r="T612"/>
  <c r="S612"/>
  <c r="R612"/>
  <c r="AJ611"/>
  <c r="AK611" s="1"/>
  <c r="AL611" s="1"/>
  <c r="AG611"/>
  <c r="AH611" s="1"/>
  <c r="AI611" s="1"/>
  <c r="AE611"/>
  <c r="AF611" s="1"/>
  <c r="AQ611" s="1"/>
  <c r="AA611"/>
  <c r="AB611" s="1"/>
  <c r="AC611" s="1"/>
  <c r="X611"/>
  <c r="Y611" s="1"/>
  <c r="Z611" s="1"/>
  <c r="V611"/>
  <c r="W611" s="1"/>
  <c r="T611"/>
  <c r="S611"/>
  <c r="R611"/>
  <c r="AN611" s="1"/>
  <c r="AJ610"/>
  <c r="AK610" s="1"/>
  <c r="AL610" s="1"/>
  <c r="AG610"/>
  <c r="AH610" s="1"/>
  <c r="AI610" s="1"/>
  <c r="AE610"/>
  <c r="AF610" s="1"/>
  <c r="AQ610" s="1"/>
  <c r="AA610"/>
  <c r="AB610" s="1"/>
  <c r="AC610" s="1"/>
  <c r="X610"/>
  <c r="Y610" s="1"/>
  <c r="Z610" s="1"/>
  <c r="V610"/>
  <c r="W610" s="1"/>
  <c r="T610"/>
  <c r="S610"/>
  <c r="R610"/>
  <c r="AJ609"/>
  <c r="AK609" s="1"/>
  <c r="AL609" s="1"/>
  <c r="AG609"/>
  <c r="AH609" s="1"/>
  <c r="AI609" s="1"/>
  <c r="AE609"/>
  <c r="AF609" s="1"/>
  <c r="AQ609" s="1"/>
  <c r="AA609"/>
  <c r="AB609" s="1"/>
  <c r="AC609" s="1"/>
  <c r="X609"/>
  <c r="Y609" s="1"/>
  <c r="Z609" s="1"/>
  <c r="V609"/>
  <c r="W609" s="1"/>
  <c r="T609"/>
  <c r="S609"/>
  <c r="R609"/>
  <c r="AN609" s="1"/>
  <c r="AJ608"/>
  <c r="AK608" s="1"/>
  <c r="AL608" s="1"/>
  <c r="AG608"/>
  <c r="AH608" s="1"/>
  <c r="AI608" s="1"/>
  <c r="AE608"/>
  <c r="AF608" s="1"/>
  <c r="AQ608" s="1"/>
  <c r="AA608"/>
  <c r="AB608" s="1"/>
  <c r="AC608" s="1"/>
  <c r="X608"/>
  <c r="Y608" s="1"/>
  <c r="Z608" s="1"/>
  <c r="V608"/>
  <c r="W608" s="1"/>
  <c r="T608"/>
  <c r="S608"/>
  <c r="R608"/>
  <c r="AK607"/>
  <c r="AL607" s="1"/>
  <c r="AJ607"/>
  <c r="AG607"/>
  <c r="AH607" s="1"/>
  <c r="AI607" s="1"/>
  <c r="AE607"/>
  <c r="AF607" s="1"/>
  <c r="AA607"/>
  <c r="AB607" s="1"/>
  <c r="AC607" s="1"/>
  <c r="X607"/>
  <c r="Y607" s="1"/>
  <c r="Z607" s="1"/>
  <c r="V607"/>
  <c r="W607" s="1"/>
  <c r="T607"/>
  <c r="S607"/>
  <c r="R607"/>
  <c r="AJ606"/>
  <c r="AK606" s="1"/>
  <c r="AL606" s="1"/>
  <c r="AG606"/>
  <c r="AH606" s="1"/>
  <c r="AI606" s="1"/>
  <c r="AE606"/>
  <c r="AF606" s="1"/>
  <c r="AQ606" s="1"/>
  <c r="AA606"/>
  <c r="AB606" s="1"/>
  <c r="AC606" s="1"/>
  <c r="X606"/>
  <c r="Y606" s="1"/>
  <c r="Z606" s="1"/>
  <c r="V606"/>
  <c r="W606" s="1"/>
  <c r="T606"/>
  <c r="S606"/>
  <c r="R606"/>
  <c r="AJ605"/>
  <c r="AK605" s="1"/>
  <c r="AL605" s="1"/>
  <c r="AG605"/>
  <c r="AH605" s="1"/>
  <c r="AI605" s="1"/>
  <c r="AE605"/>
  <c r="AF605" s="1"/>
  <c r="AQ605" s="1"/>
  <c r="AA605"/>
  <c r="AB605" s="1"/>
  <c r="AC605" s="1"/>
  <c r="Y605"/>
  <c r="Z605" s="1"/>
  <c r="X605"/>
  <c r="V605"/>
  <c r="W605" s="1"/>
  <c r="T605"/>
  <c r="S605"/>
  <c r="R605"/>
  <c r="AJ604"/>
  <c r="AK604" s="1"/>
  <c r="AL604" s="1"/>
  <c r="AG604"/>
  <c r="AH604" s="1"/>
  <c r="AI604" s="1"/>
  <c r="AE604"/>
  <c r="AF604" s="1"/>
  <c r="AQ604" s="1"/>
  <c r="AA604"/>
  <c r="AB604" s="1"/>
  <c r="AC604" s="1"/>
  <c r="X604"/>
  <c r="Y604" s="1"/>
  <c r="Z604" s="1"/>
  <c r="V604"/>
  <c r="W604" s="1"/>
  <c r="T604"/>
  <c r="S604"/>
  <c r="R604"/>
  <c r="AJ603"/>
  <c r="AK603" s="1"/>
  <c r="AL603" s="1"/>
  <c r="AG603"/>
  <c r="AH603" s="1"/>
  <c r="AI603" s="1"/>
  <c r="AE603"/>
  <c r="AF603" s="1"/>
  <c r="AA603"/>
  <c r="AB603" s="1"/>
  <c r="AC603" s="1"/>
  <c r="X603"/>
  <c r="Y603" s="1"/>
  <c r="Z603" s="1"/>
  <c r="V603"/>
  <c r="W603" s="1"/>
  <c r="T603"/>
  <c r="S603"/>
  <c r="R603"/>
  <c r="AN603" s="1"/>
  <c r="AJ602"/>
  <c r="AK602" s="1"/>
  <c r="AL602" s="1"/>
  <c r="AG602"/>
  <c r="AH602" s="1"/>
  <c r="AI602" s="1"/>
  <c r="AE602"/>
  <c r="AF602" s="1"/>
  <c r="AB602"/>
  <c r="AC602" s="1"/>
  <c r="AA602"/>
  <c r="X602"/>
  <c r="Y602" s="1"/>
  <c r="Z602" s="1"/>
  <c r="V602"/>
  <c r="W602" s="1"/>
  <c r="T602"/>
  <c r="S602"/>
  <c r="R602"/>
  <c r="AN602" s="1"/>
  <c r="AJ601"/>
  <c r="AK601" s="1"/>
  <c r="AL601" s="1"/>
  <c r="AG601"/>
  <c r="AH601" s="1"/>
  <c r="AI601" s="1"/>
  <c r="AE601"/>
  <c r="AF601" s="1"/>
  <c r="AA601"/>
  <c r="AB601" s="1"/>
  <c r="AC601" s="1"/>
  <c r="X601"/>
  <c r="Y601" s="1"/>
  <c r="Z601" s="1"/>
  <c r="V601"/>
  <c r="W601" s="1"/>
  <c r="T601"/>
  <c r="S601"/>
  <c r="R601"/>
  <c r="AJ600"/>
  <c r="AK600" s="1"/>
  <c r="AL600" s="1"/>
  <c r="AG600"/>
  <c r="AH600" s="1"/>
  <c r="AI600" s="1"/>
  <c r="AE600"/>
  <c r="AF600" s="1"/>
  <c r="AQ600" s="1"/>
  <c r="AA600"/>
  <c r="AB600" s="1"/>
  <c r="AC600" s="1"/>
  <c r="X600"/>
  <c r="Y600" s="1"/>
  <c r="Z600" s="1"/>
  <c r="V600"/>
  <c r="W600" s="1"/>
  <c r="T600"/>
  <c r="S600"/>
  <c r="R600"/>
  <c r="AN600" s="1"/>
  <c r="AJ599"/>
  <c r="AK599" s="1"/>
  <c r="AL599" s="1"/>
  <c r="AG599"/>
  <c r="AH599" s="1"/>
  <c r="AI599" s="1"/>
  <c r="AE599"/>
  <c r="AF599" s="1"/>
  <c r="AA599"/>
  <c r="AB599" s="1"/>
  <c r="AC599" s="1"/>
  <c r="X599"/>
  <c r="Y599" s="1"/>
  <c r="Z599" s="1"/>
  <c r="V599"/>
  <c r="W599" s="1"/>
  <c r="T599"/>
  <c r="S599"/>
  <c r="R599"/>
  <c r="AJ598"/>
  <c r="AK598" s="1"/>
  <c r="AL598" s="1"/>
  <c r="AG598"/>
  <c r="AH598" s="1"/>
  <c r="AI598" s="1"/>
  <c r="AE598"/>
  <c r="AF598" s="1"/>
  <c r="AQ598" s="1"/>
  <c r="AA598"/>
  <c r="AB598" s="1"/>
  <c r="AC598" s="1"/>
  <c r="X598"/>
  <c r="Y598" s="1"/>
  <c r="Z598" s="1"/>
  <c r="V598"/>
  <c r="W598" s="1"/>
  <c r="T598"/>
  <c r="S598"/>
  <c r="R598"/>
  <c r="AJ597"/>
  <c r="AK597" s="1"/>
  <c r="AL597" s="1"/>
  <c r="AG597"/>
  <c r="AH597" s="1"/>
  <c r="AI597" s="1"/>
  <c r="AE597"/>
  <c r="AF597" s="1"/>
  <c r="AQ597" s="1"/>
  <c r="AA597"/>
  <c r="AB597" s="1"/>
  <c r="AC597" s="1"/>
  <c r="Y597"/>
  <c r="Z597" s="1"/>
  <c r="X597"/>
  <c r="V597"/>
  <c r="W597" s="1"/>
  <c r="T597"/>
  <c r="S597"/>
  <c r="R597"/>
  <c r="AJ596"/>
  <c r="AK596" s="1"/>
  <c r="AL596" s="1"/>
  <c r="AG596"/>
  <c r="AH596" s="1"/>
  <c r="AI596" s="1"/>
  <c r="AE596"/>
  <c r="AF596" s="1"/>
  <c r="AQ596" s="1"/>
  <c r="AA596"/>
  <c r="AB596" s="1"/>
  <c r="AC596" s="1"/>
  <c r="X596"/>
  <c r="Y596" s="1"/>
  <c r="Z596" s="1"/>
  <c r="V596"/>
  <c r="W596" s="1"/>
  <c r="T596"/>
  <c r="S596"/>
  <c r="R596"/>
  <c r="AN596" s="1"/>
  <c r="AJ595"/>
  <c r="AK595" s="1"/>
  <c r="AL595" s="1"/>
  <c r="AG595"/>
  <c r="AH595" s="1"/>
  <c r="AI595" s="1"/>
  <c r="AE595"/>
  <c r="AF595" s="1"/>
  <c r="AA595"/>
  <c r="AB595" s="1"/>
  <c r="AC595" s="1"/>
  <c r="X595"/>
  <c r="Y595" s="1"/>
  <c r="Z595" s="1"/>
  <c r="V595"/>
  <c r="W595" s="1"/>
  <c r="T595"/>
  <c r="S595"/>
  <c r="R595"/>
  <c r="AJ594"/>
  <c r="AK594" s="1"/>
  <c r="AL594" s="1"/>
  <c r="AG594"/>
  <c r="AH594" s="1"/>
  <c r="AI594" s="1"/>
  <c r="AE594"/>
  <c r="AF594" s="1"/>
  <c r="AB594"/>
  <c r="AC594" s="1"/>
  <c r="AA594"/>
  <c r="X594"/>
  <c r="Y594" s="1"/>
  <c r="Z594" s="1"/>
  <c r="V594"/>
  <c r="W594" s="1"/>
  <c r="T594"/>
  <c r="S594"/>
  <c r="R594"/>
  <c r="AJ593"/>
  <c r="AK593" s="1"/>
  <c r="AL593" s="1"/>
  <c r="AG593"/>
  <c r="AH593" s="1"/>
  <c r="AI593" s="1"/>
  <c r="AE593"/>
  <c r="AF593" s="1"/>
  <c r="AA593"/>
  <c r="AB593" s="1"/>
  <c r="AC593" s="1"/>
  <c r="X593"/>
  <c r="Y593" s="1"/>
  <c r="Z593" s="1"/>
  <c r="V593"/>
  <c r="W593" s="1"/>
  <c r="T593"/>
  <c r="S593"/>
  <c r="R593"/>
  <c r="AJ592"/>
  <c r="AK592" s="1"/>
  <c r="AL592" s="1"/>
  <c r="AG592"/>
  <c r="AH592" s="1"/>
  <c r="AI592" s="1"/>
  <c r="AE592"/>
  <c r="AF592" s="1"/>
  <c r="AQ592" s="1"/>
  <c r="AA592"/>
  <c r="AB592" s="1"/>
  <c r="AC592" s="1"/>
  <c r="X592"/>
  <c r="Y592" s="1"/>
  <c r="Z592" s="1"/>
  <c r="V592"/>
  <c r="W592" s="1"/>
  <c r="T592"/>
  <c r="S592"/>
  <c r="R592"/>
  <c r="AJ591"/>
  <c r="AK591" s="1"/>
  <c r="AL591" s="1"/>
  <c r="AG591"/>
  <c r="AH591" s="1"/>
  <c r="AI591" s="1"/>
  <c r="AE591"/>
  <c r="AF591" s="1"/>
  <c r="AA591"/>
  <c r="AB591" s="1"/>
  <c r="AC591" s="1"/>
  <c r="X591"/>
  <c r="Y591" s="1"/>
  <c r="Z591" s="1"/>
  <c r="V591"/>
  <c r="W591" s="1"/>
  <c r="T591"/>
  <c r="S591"/>
  <c r="R591"/>
  <c r="AJ590"/>
  <c r="AK590" s="1"/>
  <c r="AL590" s="1"/>
  <c r="AG590"/>
  <c r="AH590" s="1"/>
  <c r="AI590" s="1"/>
  <c r="AE590"/>
  <c r="AF590" s="1"/>
  <c r="AQ590" s="1"/>
  <c r="AA590"/>
  <c r="AB590" s="1"/>
  <c r="AC590" s="1"/>
  <c r="X590"/>
  <c r="Y590" s="1"/>
  <c r="Z590" s="1"/>
  <c r="V590"/>
  <c r="W590" s="1"/>
  <c r="T590"/>
  <c r="S590"/>
  <c r="R590"/>
  <c r="AJ589"/>
  <c r="AK589" s="1"/>
  <c r="AL589" s="1"/>
  <c r="AG589"/>
  <c r="AH589" s="1"/>
  <c r="AI589" s="1"/>
  <c r="AE589"/>
  <c r="AF589" s="1"/>
  <c r="AQ589" s="1"/>
  <c r="AA589"/>
  <c r="AB589" s="1"/>
  <c r="AC589" s="1"/>
  <c r="X589"/>
  <c r="Y589" s="1"/>
  <c r="Z589" s="1"/>
  <c r="V589"/>
  <c r="W589" s="1"/>
  <c r="T589"/>
  <c r="S589"/>
  <c r="R589"/>
  <c r="AJ588"/>
  <c r="AK588" s="1"/>
  <c r="AL588" s="1"/>
  <c r="AG588"/>
  <c r="AH588" s="1"/>
  <c r="AI588" s="1"/>
  <c r="AE588"/>
  <c r="AF588" s="1"/>
  <c r="AQ588" s="1"/>
  <c r="AA588"/>
  <c r="AB588" s="1"/>
  <c r="AC588" s="1"/>
  <c r="X588"/>
  <c r="Y588" s="1"/>
  <c r="Z588" s="1"/>
  <c r="V588"/>
  <c r="W588" s="1"/>
  <c r="T588"/>
  <c r="S588"/>
  <c r="R588"/>
  <c r="AJ587"/>
  <c r="AK587" s="1"/>
  <c r="AL587" s="1"/>
  <c r="AG587"/>
  <c r="AH587" s="1"/>
  <c r="AI587" s="1"/>
  <c r="AE587"/>
  <c r="AF587" s="1"/>
  <c r="AA587"/>
  <c r="AB587" s="1"/>
  <c r="AC587" s="1"/>
  <c r="X587"/>
  <c r="Y587" s="1"/>
  <c r="Z587" s="1"/>
  <c r="V587"/>
  <c r="W587" s="1"/>
  <c r="T587"/>
  <c r="S587"/>
  <c r="R587"/>
  <c r="AJ586"/>
  <c r="AK586" s="1"/>
  <c r="AL586" s="1"/>
  <c r="AG586"/>
  <c r="AH586" s="1"/>
  <c r="AI586" s="1"/>
  <c r="AE586"/>
  <c r="AF586" s="1"/>
  <c r="AB586"/>
  <c r="AC586" s="1"/>
  <c r="AA586"/>
  <c r="X586"/>
  <c r="Y586" s="1"/>
  <c r="Z586" s="1"/>
  <c r="V586"/>
  <c r="W586" s="1"/>
  <c r="T586"/>
  <c r="S586"/>
  <c r="R586"/>
  <c r="AJ585"/>
  <c r="AK585" s="1"/>
  <c r="AL585" s="1"/>
  <c r="AG585"/>
  <c r="AH585" s="1"/>
  <c r="AI585" s="1"/>
  <c r="AE585"/>
  <c r="AF585" s="1"/>
  <c r="AA585"/>
  <c r="AB585" s="1"/>
  <c r="AC585" s="1"/>
  <c r="X585"/>
  <c r="Y585" s="1"/>
  <c r="Z585" s="1"/>
  <c r="V585"/>
  <c r="W585" s="1"/>
  <c r="T585"/>
  <c r="S585"/>
  <c r="R585"/>
  <c r="AJ584"/>
  <c r="AK584" s="1"/>
  <c r="AL584" s="1"/>
  <c r="AG584"/>
  <c r="AH584" s="1"/>
  <c r="AI584" s="1"/>
  <c r="AE584"/>
  <c r="AF584" s="1"/>
  <c r="AQ584" s="1"/>
  <c r="AA584"/>
  <c r="AB584" s="1"/>
  <c r="AC584" s="1"/>
  <c r="X584"/>
  <c r="Y584" s="1"/>
  <c r="Z584" s="1"/>
  <c r="V584"/>
  <c r="W584" s="1"/>
  <c r="T584"/>
  <c r="S584"/>
  <c r="R584"/>
  <c r="AJ583"/>
  <c r="AK583" s="1"/>
  <c r="AL583" s="1"/>
  <c r="AG583"/>
  <c r="AH583" s="1"/>
  <c r="AI583" s="1"/>
  <c r="AE583"/>
  <c r="AF583" s="1"/>
  <c r="AA583"/>
  <c r="AB583" s="1"/>
  <c r="AC583" s="1"/>
  <c r="X583"/>
  <c r="Y583" s="1"/>
  <c r="Z583" s="1"/>
  <c r="V583"/>
  <c r="W583" s="1"/>
  <c r="T583"/>
  <c r="S583"/>
  <c r="R583"/>
  <c r="AJ582"/>
  <c r="AK582" s="1"/>
  <c r="AL582" s="1"/>
  <c r="AG582"/>
  <c r="AH582" s="1"/>
  <c r="AI582" s="1"/>
  <c r="AE582"/>
  <c r="AF582" s="1"/>
  <c r="AQ582" s="1"/>
  <c r="AA582"/>
  <c r="AB582" s="1"/>
  <c r="AC582" s="1"/>
  <c r="X582"/>
  <c r="Y582" s="1"/>
  <c r="Z582" s="1"/>
  <c r="V582"/>
  <c r="W582" s="1"/>
  <c r="T582"/>
  <c r="S582"/>
  <c r="R582"/>
  <c r="AJ581"/>
  <c r="AK581" s="1"/>
  <c r="AL581" s="1"/>
  <c r="AG581"/>
  <c r="AH581" s="1"/>
  <c r="AI581" s="1"/>
  <c r="AE581"/>
  <c r="AF581" s="1"/>
  <c r="AQ581" s="1"/>
  <c r="AA581"/>
  <c r="AB581" s="1"/>
  <c r="AC581" s="1"/>
  <c r="Y581"/>
  <c r="Z581" s="1"/>
  <c r="X581"/>
  <c r="V581"/>
  <c r="W581" s="1"/>
  <c r="T581"/>
  <c r="S581"/>
  <c r="R581"/>
  <c r="AJ580"/>
  <c r="AK580" s="1"/>
  <c r="AL580" s="1"/>
  <c r="AG580"/>
  <c r="AH580" s="1"/>
  <c r="AI580" s="1"/>
  <c r="AE580"/>
  <c r="AF580" s="1"/>
  <c r="AQ580" s="1"/>
  <c r="AA580"/>
  <c r="AB580" s="1"/>
  <c r="AC580" s="1"/>
  <c r="X580"/>
  <c r="Y580" s="1"/>
  <c r="Z580" s="1"/>
  <c r="V580"/>
  <c r="W580" s="1"/>
  <c r="T580"/>
  <c r="S580"/>
  <c r="R580"/>
  <c r="AN580" s="1"/>
  <c r="AJ579"/>
  <c r="AK579" s="1"/>
  <c r="AL579" s="1"/>
  <c r="AG579"/>
  <c r="AH579" s="1"/>
  <c r="AI579" s="1"/>
  <c r="AE579"/>
  <c r="AF579" s="1"/>
  <c r="AA579"/>
  <c r="AB579" s="1"/>
  <c r="AC579" s="1"/>
  <c r="X579"/>
  <c r="Y579" s="1"/>
  <c r="Z579" s="1"/>
  <c r="V579"/>
  <c r="W579" s="1"/>
  <c r="T579"/>
  <c r="S579"/>
  <c r="R579"/>
  <c r="AJ578"/>
  <c r="AK578" s="1"/>
  <c r="AL578" s="1"/>
  <c r="AG578"/>
  <c r="AH578" s="1"/>
  <c r="AI578" s="1"/>
  <c r="AE578"/>
  <c r="AF578" s="1"/>
  <c r="AB578"/>
  <c r="AC578" s="1"/>
  <c r="AA578"/>
  <c r="X578"/>
  <c r="Y578" s="1"/>
  <c r="Z578" s="1"/>
  <c r="V578"/>
  <c r="W578" s="1"/>
  <c r="T578"/>
  <c r="S578"/>
  <c r="R578"/>
  <c r="AJ577"/>
  <c r="AK577" s="1"/>
  <c r="AL577" s="1"/>
  <c r="AG577"/>
  <c r="AH577" s="1"/>
  <c r="AI577" s="1"/>
  <c r="AE577"/>
  <c r="AF577" s="1"/>
  <c r="AA577"/>
  <c r="AB577" s="1"/>
  <c r="AC577" s="1"/>
  <c r="X577"/>
  <c r="Y577" s="1"/>
  <c r="Z577" s="1"/>
  <c r="V577"/>
  <c r="W577" s="1"/>
  <c r="T577"/>
  <c r="S577"/>
  <c r="R577"/>
  <c r="AJ576"/>
  <c r="AK576" s="1"/>
  <c r="AL576" s="1"/>
  <c r="AG576"/>
  <c r="AH576" s="1"/>
  <c r="AI576" s="1"/>
  <c r="AE576"/>
  <c r="AF576" s="1"/>
  <c r="AA576"/>
  <c r="AB576" s="1"/>
  <c r="AC576" s="1"/>
  <c r="X576"/>
  <c r="Y576" s="1"/>
  <c r="Z576" s="1"/>
  <c r="V576"/>
  <c r="W576" s="1"/>
  <c r="T576"/>
  <c r="S576"/>
  <c r="R576"/>
  <c r="AK575"/>
  <c r="AL575" s="1"/>
  <c r="AJ575"/>
  <c r="AG575"/>
  <c r="AH575" s="1"/>
  <c r="AI575" s="1"/>
  <c r="AE575"/>
  <c r="AF575" s="1"/>
  <c r="AA575"/>
  <c r="AB575" s="1"/>
  <c r="AC575" s="1"/>
  <c r="X575"/>
  <c r="Y575" s="1"/>
  <c r="Z575" s="1"/>
  <c r="V575"/>
  <c r="W575" s="1"/>
  <c r="T575"/>
  <c r="S575"/>
  <c r="R575"/>
  <c r="AJ574"/>
  <c r="AK574" s="1"/>
  <c r="AL574" s="1"/>
  <c r="AG574"/>
  <c r="AH574" s="1"/>
  <c r="AI574" s="1"/>
  <c r="AE574"/>
  <c r="AF574" s="1"/>
  <c r="AQ574" s="1"/>
  <c r="AA574"/>
  <c r="AB574" s="1"/>
  <c r="AC574" s="1"/>
  <c r="X574"/>
  <c r="Y574" s="1"/>
  <c r="Z574" s="1"/>
  <c r="V574"/>
  <c r="W574" s="1"/>
  <c r="T574"/>
  <c r="S574"/>
  <c r="R574"/>
  <c r="AN574" s="1"/>
  <c r="AJ573"/>
  <c r="AK573" s="1"/>
  <c r="AL573" s="1"/>
  <c r="AG573"/>
  <c r="AH573" s="1"/>
  <c r="AI573" s="1"/>
  <c r="AE573"/>
  <c r="AF573" s="1"/>
  <c r="AA573"/>
  <c r="AB573" s="1"/>
  <c r="AC573" s="1"/>
  <c r="X573"/>
  <c r="Y573" s="1"/>
  <c r="Z573" s="1"/>
  <c r="V573"/>
  <c r="W573" s="1"/>
  <c r="T573"/>
  <c r="S573"/>
  <c r="R573"/>
  <c r="AJ572"/>
  <c r="AK572" s="1"/>
  <c r="AL572" s="1"/>
  <c r="AG572"/>
  <c r="AH572" s="1"/>
  <c r="AI572" s="1"/>
  <c r="AE572"/>
  <c r="AF572" s="1"/>
  <c r="AB572"/>
  <c r="AC572" s="1"/>
  <c r="AA572"/>
  <c r="X572"/>
  <c r="Y572" s="1"/>
  <c r="Z572" s="1"/>
  <c r="V572"/>
  <c r="W572" s="1"/>
  <c r="T572"/>
  <c r="S572"/>
  <c r="R572"/>
  <c r="AJ571"/>
  <c r="AK571" s="1"/>
  <c r="AL571" s="1"/>
  <c r="AG571"/>
  <c r="AH571" s="1"/>
  <c r="AI571" s="1"/>
  <c r="AE571"/>
  <c r="AF571" s="1"/>
  <c r="AA571"/>
  <c r="AB571" s="1"/>
  <c r="AC571" s="1"/>
  <c r="X571"/>
  <c r="Y571" s="1"/>
  <c r="Z571" s="1"/>
  <c r="V571"/>
  <c r="W571" s="1"/>
  <c r="T571"/>
  <c r="S571"/>
  <c r="R571"/>
  <c r="AJ570"/>
  <c r="AK570" s="1"/>
  <c r="AL570" s="1"/>
  <c r="AG570"/>
  <c r="AH570" s="1"/>
  <c r="AI570" s="1"/>
  <c r="AE570"/>
  <c r="AF570" s="1"/>
  <c r="AA570"/>
  <c r="AB570" s="1"/>
  <c r="AC570" s="1"/>
  <c r="X570"/>
  <c r="Y570" s="1"/>
  <c r="Z570" s="1"/>
  <c r="V570"/>
  <c r="W570" s="1"/>
  <c r="T570"/>
  <c r="S570"/>
  <c r="R570"/>
  <c r="AK569"/>
  <c r="AL569" s="1"/>
  <c r="AJ569"/>
  <c r="AG569"/>
  <c r="AH569" s="1"/>
  <c r="AI569" s="1"/>
  <c r="AE569"/>
  <c r="AF569" s="1"/>
  <c r="AA569"/>
  <c r="AB569" s="1"/>
  <c r="AC569" s="1"/>
  <c r="X569"/>
  <c r="Y569" s="1"/>
  <c r="Z569" s="1"/>
  <c r="V569"/>
  <c r="W569" s="1"/>
  <c r="T569"/>
  <c r="S569"/>
  <c r="R569"/>
  <c r="AJ568"/>
  <c r="AK568" s="1"/>
  <c r="AL568" s="1"/>
  <c r="AG568"/>
  <c r="AH568" s="1"/>
  <c r="AI568" s="1"/>
  <c r="AE568"/>
  <c r="AF568" s="1"/>
  <c r="AQ568" s="1"/>
  <c r="AA568"/>
  <c r="AB568" s="1"/>
  <c r="AC568" s="1"/>
  <c r="X568"/>
  <c r="Y568" s="1"/>
  <c r="Z568" s="1"/>
  <c r="V568"/>
  <c r="W568" s="1"/>
  <c r="T568"/>
  <c r="S568"/>
  <c r="R568"/>
  <c r="AJ567"/>
  <c r="AK567" s="1"/>
  <c r="AL567" s="1"/>
  <c r="AG567"/>
  <c r="AH567" s="1"/>
  <c r="AI567" s="1"/>
  <c r="AE567"/>
  <c r="AF567" s="1"/>
  <c r="AQ567" s="1"/>
  <c r="AA567"/>
  <c r="AB567" s="1"/>
  <c r="AC567" s="1"/>
  <c r="Y567"/>
  <c r="Z567" s="1"/>
  <c r="X567"/>
  <c r="V567"/>
  <c r="W567" s="1"/>
  <c r="T567"/>
  <c r="S567"/>
  <c r="R567"/>
  <c r="AJ566"/>
  <c r="AK566" s="1"/>
  <c r="AL566" s="1"/>
  <c r="AG566"/>
  <c r="AH566" s="1"/>
  <c r="AI566" s="1"/>
  <c r="AE566"/>
  <c r="AF566" s="1"/>
  <c r="AQ566" s="1"/>
  <c r="AA566"/>
  <c r="AB566" s="1"/>
  <c r="AC566" s="1"/>
  <c r="X566"/>
  <c r="Y566" s="1"/>
  <c r="Z566" s="1"/>
  <c r="V566"/>
  <c r="W566" s="1"/>
  <c r="T566"/>
  <c r="S566"/>
  <c r="R566"/>
  <c r="AJ565"/>
  <c r="AK565" s="1"/>
  <c r="AL565" s="1"/>
  <c r="AG565"/>
  <c r="AH565" s="1"/>
  <c r="AI565" s="1"/>
  <c r="AE565"/>
  <c r="AF565" s="1"/>
  <c r="AA565"/>
  <c r="AB565" s="1"/>
  <c r="AC565" s="1"/>
  <c r="X565"/>
  <c r="Y565" s="1"/>
  <c r="Z565" s="1"/>
  <c r="V565"/>
  <c r="W565" s="1"/>
  <c r="T565"/>
  <c r="S565"/>
  <c r="R565"/>
  <c r="AN565" s="1"/>
  <c r="AJ564"/>
  <c r="AK564" s="1"/>
  <c r="AL564" s="1"/>
  <c r="AG564"/>
  <c r="AH564" s="1"/>
  <c r="AI564" s="1"/>
  <c r="AE564"/>
  <c r="AF564" s="1"/>
  <c r="AB564"/>
  <c r="AC564" s="1"/>
  <c r="AA564"/>
  <c r="X564"/>
  <c r="Y564" s="1"/>
  <c r="Z564" s="1"/>
  <c r="V564"/>
  <c r="W564" s="1"/>
  <c r="T564"/>
  <c r="S564"/>
  <c r="R564"/>
  <c r="AN564" s="1"/>
  <c r="AJ563"/>
  <c r="AK563" s="1"/>
  <c r="AL563" s="1"/>
  <c r="AG563"/>
  <c r="AH563" s="1"/>
  <c r="AI563" s="1"/>
  <c r="AE563"/>
  <c r="AF563" s="1"/>
  <c r="AA563"/>
  <c r="AB563" s="1"/>
  <c r="AC563" s="1"/>
  <c r="X563"/>
  <c r="Y563" s="1"/>
  <c r="Z563" s="1"/>
  <c r="V563"/>
  <c r="W563" s="1"/>
  <c r="T563"/>
  <c r="S563"/>
  <c r="R563"/>
  <c r="AJ562"/>
  <c r="AK562" s="1"/>
  <c r="AL562" s="1"/>
  <c r="AG562"/>
  <c r="AH562" s="1"/>
  <c r="AI562" s="1"/>
  <c r="AE562"/>
  <c r="AF562" s="1"/>
  <c r="AA562"/>
  <c r="AB562" s="1"/>
  <c r="AC562" s="1"/>
  <c r="X562"/>
  <c r="Y562" s="1"/>
  <c r="Z562" s="1"/>
  <c r="V562"/>
  <c r="W562" s="1"/>
  <c r="T562"/>
  <c r="S562"/>
  <c r="R562"/>
  <c r="AK561"/>
  <c r="AL561" s="1"/>
  <c r="AJ561"/>
  <c r="AG561"/>
  <c r="AH561" s="1"/>
  <c r="AI561" s="1"/>
  <c r="AE561"/>
  <c r="AF561" s="1"/>
  <c r="AA561"/>
  <c r="AB561" s="1"/>
  <c r="AC561" s="1"/>
  <c r="X561"/>
  <c r="Y561" s="1"/>
  <c r="Z561" s="1"/>
  <c r="V561"/>
  <c r="W561" s="1"/>
  <c r="T561"/>
  <c r="S561"/>
  <c r="R561"/>
  <c r="AJ560"/>
  <c r="AK560" s="1"/>
  <c r="AL560" s="1"/>
  <c r="AG560"/>
  <c r="AH560" s="1"/>
  <c r="AI560" s="1"/>
  <c r="AE560"/>
  <c r="AF560" s="1"/>
  <c r="AQ560" s="1"/>
  <c r="AA560"/>
  <c r="AB560" s="1"/>
  <c r="AC560" s="1"/>
  <c r="X560"/>
  <c r="Y560" s="1"/>
  <c r="Z560" s="1"/>
  <c r="V560"/>
  <c r="W560" s="1"/>
  <c r="T560"/>
  <c r="S560"/>
  <c r="R560"/>
  <c r="AJ559"/>
  <c r="AK559" s="1"/>
  <c r="AL559" s="1"/>
  <c r="AG559"/>
  <c r="AH559" s="1"/>
  <c r="AI559" s="1"/>
  <c r="AE559"/>
  <c r="AF559" s="1"/>
  <c r="AQ559" s="1"/>
  <c r="AA559"/>
  <c r="AB559" s="1"/>
  <c r="AC559" s="1"/>
  <c r="Y559"/>
  <c r="Z559" s="1"/>
  <c r="X559"/>
  <c r="V559"/>
  <c r="W559" s="1"/>
  <c r="T559"/>
  <c r="S559"/>
  <c r="R559"/>
  <c r="AJ558"/>
  <c r="AK558" s="1"/>
  <c r="AL558" s="1"/>
  <c r="AG558"/>
  <c r="AH558" s="1"/>
  <c r="AI558" s="1"/>
  <c r="AE558"/>
  <c r="AF558" s="1"/>
  <c r="AQ558" s="1"/>
  <c r="AA558"/>
  <c r="AB558" s="1"/>
  <c r="AC558" s="1"/>
  <c r="X558"/>
  <c r="Y558" s="1"/>
  <c r="Z558" s="1"/>
  <c r="V558"/>
  <c r="W558" s="1"/>
  <c r="T558"/>
  <c r="S558"/>
  <c r="R558"/>
  <c r="AN558" s="1"/>
  <c r="AJ557"/>
  <c r="AK557" s="1"/>
  <c r="AL557" s="1"/>
  <c r="AG557"/>
  <c r="AH557" s="1"/>
  <c r="AI557" s="1"/>
  <c r="AE557"/>
  <c r="AF557" s="1"/>
  <c r="AA557"/>
  <c r="AB557" s="1"/>
  <c r="AC557" s="1"/>
  <c r="X557"/>
  <c r="Y557" s="1"/>
  <c r="Z557" s="1"/>
  <c r="V557"/>
  <c r="W557" s="1"/>
  <c r="T557"/>
  <c r="S557"/>
  <c r="R557"/>
  <c r="AJ556"/>
  <c r="AK556" s="1"/>
  <c r="AL556" s="1"/>
  <c r="AG556"/>
  <c r="AH556" s="1"/>
  <c r="AI556" s="1"/>
  <c r="AE556"/>
  <c r="AF556" s="1"/>
  <c r="AB556"/>
  <c r="AC556" s="1"/>
  <c r="AA556"/>
  <c r="X556"/>
  <c r="Y556" s="1"/>
  <c r="Z556" s="1"/>
  <c r="V556"/>
  <c r="W556" s="1"/>
  <c r="T556"/>
  <c r="S556"/>
  <c r="R556"/>
  <c r="AJ555"/>
  <c r="AK555" s="1"/>
  <c r="AL555" s="1"/>
  <c r="AG555"/>
  <c r="AH555" s="1"/>
  <c r="AI555" s="1"/>
  <c r="AE555"/>
  <c r="AF555" s="1"/>
  <c r="AA555"/>
  <c r="AB555" s="1"/>
  <c r="AC555" s="1"/>
  <c r="X555"/>
  <c r="Y555" s="1"/>
  <c r="Z555" s="1"/>
  <c r="V555"/>
  <c r="W555" s="1"/>
  <c r="T555"/>
  <c r="S555"/>
  <c r="R555"/>
  <c r="AJ554"/>
  <c r="AK554" s="1"/>
  <c r="AL554" s="1"/>
  <c r="AG554"/>
  <c r="AH554" s="1"/>
  <c r="AI554" s="1"/>
  <c r="AE554"/>
  <c r="AF554" s="1"/>
  <c r="AA554"/>
  <c r="AB554" s="1"/>
  <c r="AC554" s="1"/>
  <c r="X554"/>
  <c r="Y554" s="1"/>
  <c r="Z554" s="1"/>
  <c r="V554"/>
  <c r="W554" s="1"/>
  <c r="T554"/>
  <c r="S554"/>
  <c r="R554"/>
  <c r="AK553"/>
  <c r="AL553" s="1"/>
  <c r="AJ553"/>
  <c r="AG553"/>
  <c r="AH553" s="1"/>
  <c r="AI553" s="1"/>
  <c r="AE553"/>
  <c r="AF553" s="1"/>
  <c r="AA553"/>
  <c r="AB553" s="1"/>
  <c r="AC553" s="1"/>
  <c r="X553"/>
  <c r="Y553" s="1"/>
  <c r="Z553" s="1"/>
  <c r="V553"/>
  <c r="W553" s="1"/>
  <c r="T553"/>
  <c r="S553"/>
  <c r="R553"/>
  <c r="AJ552"/>
  <c r="AK552" s="1"/>
  <c r="AL552" s="1"/>
  <c r="AG552"/>
  <c r="AH552" s="1"/>
  <c r="AI552" s="1"/>
  <c r="AE552"/>
  <c r="AF552" s="1"/>
  <c r="AQ552" s="1"/>
  <c r="AA552"/>
  <c r="AB552" s="1"/>
  <c r="AC552" s="1"/>
  <c r="X552"/>
  <c r="Y552" s="1"/>
  <c r="Z552" s="1"/>
  <c r="V552"/>
  <c r="W552" s="1"/>
  <c r="T552"/>
  <c r="S552"/>
  <c r="R552"/>
  <c r="AJ551"/>
  <c r="AK551" s="1"/>
  <c r="AL551" s="1"/>
  <c r="AG551"/>
  <c r="AH551" s="1"/>
  <c r="AI551" s="1"/>
  <c r="AE551"/>
  <c r="AF551" s="1"/>
  <c r="AQ551" s="1"/>
  <c r="AA551"/>
  <c r="AB551" s="1"/>
  <c r="AC551" s="1"/>
  <c r="Y551"/>
  <c r="Z551" s="1"/>
  <c r="X551"/>
  <c r="V551"/>
  <c r="W551" s="1"/>
  <c r="T551"/>
  <c r="S551"/>
  <c r="R551"/>
  <c r="AJ550"/>
  <c r="AK550" s="1"/>
  <c r="AL550" s="1"/>
  <c r="AG550"/>
  <c r="AH550" s="1"/>
  <c r="AI550" s="1"/>
  <c r="AE550"/>
  <c r="AF550" s="1"/>
  <c r="AQ550" s="1"/>
  <c r="AA550"/>
  <c r="AB550" s="1"/>
  <c r="AC550" s="1"/>
  <c r="X550"/>
  <c r="Y550" s="1"/>
  <c r="Z550" s="1"/>
  <c r="V550"/>
  <c r="W550" s="1"/>
  <c r="T550"/>
  <c r="S550"/>
  <c r="R550"/>
  <c r="AJ549"/>
  <c r="AK549" s="1"/>
  <c r="AL549" s="1"/>
  <c r="AG549"/>
  <c r="AH549" s="1"/>
  <c r="AI549" s="1"/>
  <c r="AE549"/>
  <c r="AF549" s="1"/>
  <c r="AA549"/>
  <c r="AB549" s="1"/>
  <c r="AC549" s="1"/>
  <c r="X549"/>
  <c r="Y549" s="1"/>
  <c r="Z549" s="1"/>
  <c r="V549"/>
  <c r="W549" s="1"/>
  <c r="T549"/>
  <c r="S549"/>
  <c r="R549"/>
  <c r="AN549" s="1"/>
  <c r="AJ548"/>
  <c r="AK548" s="1"/>
  <c r="AL548" s="1"/>
  <c r="AG548"/>
  <c r="AH548" s="1"/>
  <c r="AI548" s="1"/>
  <c r="AE548"/>
  <c r="AF548" s="1"/>
  <c r="AB548"/>
  <c r="AC548" s="1"/>
  <c r="AA548"/>
  <c r="X548"/>
  <c r="Y548" s="1"/>
  <c r="Z548" s="1"/>
  <c r="V548"/>
  <c r="W548" s="1"/>
  <c r="T548"/>
  <c r="S548"/>
  <c r="R548"/>
  <c r="AJ547"/>
  <c r="AK547" s="1"/>
  <c r="AL547" s="1"/>
  <c r="AG547"/>
  <c r="AH547" s="1"/>
  <c r="AI547" s="1"/>
  <c r="AE547"/>
  <c r="AF547" s="1"/>
  <c r="AA547"/>
  <c r="AB547" s="1"/>
  <c r="AC547" s="1"/>
  <c r="X547"/>
  <c r="Y547" s="1"/>
  <c r="Z547" s="1"/>
  <c r="V547"/>
  <c r="W547" s="1"/>
  <c r="T547"/>
  <c r="S547"/>
  <c r="R547"/>
  <c r="AJ546"/>
  <c r="AK546" s="1"/>
  <c r="AL546" s="1"/>
  <c r="AG546"/>
  <c r="AH546" s="1"/>
  <c r="AI546" s="1"/>
  <c r="AE546"/>
  <c r="AF546" s="1"/>
  <c r="AA546"/>
  <c r="AB546" s="1"/>
  <c r="AC546" s="1"/>
  <c r="X546"/>
  <c r="Y546" s="1"/>
  <c r="Z546" s="1"/>
  <c r="V546"/>
  <c r="W546" s="1"/>
  <c r="T546"/>
  <c r="S546"/>
  <c r="R546"/>
  <c r="AK545"/>
  <c r="AL545" s="1"/>
  <c r="AJ545"/>
  <c r="AG545"/>
  <c r="AH545" s="1"/>
  <c r="AI545" s="1"/>
  <c r="AE545"/>
  <c r="AF545" s="1"/>
  <c r="AA545"/>
  <c r="AB545" s="1"/>
  <c r="AC545" s="1"/>
  <c r="X545"/>
  <c r="Y545" s="1"/>
  <c r="Z545" s="1"/>
  <c r="V545"/>
  <c r="W545" s="1"/>
  <c r="T545"/>
  <c r="S545"/>
  <c r="R545"/>
  <c r="AJ544"/>
  <c r="AK544" s="1"/>
  <c r="AL544" s="1"/>
  <c r="AG544"/>
  <c r="AH544" s="1"/>
  <c r="AI544" s="1"/>
  <c r="AE544"/>
  <c r="AF544" s="1"/>
  <c r="AQ544" s="1"/>
  <c r="AA544"/>
  <c r="AB544" s="1"/>
  <c r="AC544" s="1"/>
  <c r="X544"/>
  <c r="Y544" s="1"/>
  <c r="Z544" s="1"/>
  <c r="V544"/>
  <c r="W544" s="1"/>
  <c r="T544"/>
  <c r="S544"/>
  <c r="R544"/>
  <c r="AJ543"/>
  <c r="AK543" s="1"/>
  <c r="AL543" s="1"/>
  <c r="AG543"/>
  <c r="AH543" s="1"/>
  <c r="AI543" s="1"/>
  <c r="AE543"/>
  <c r="AF543" s="1"/>
  <c r="AQ543" s="1"/>
  <c r="AA543"/>
  <c r="AB543" s="1"/>
  <c r="AC543" s="1"/>
  <c r="Y543"/>
  <c r="Z543" s="1"/>
  <c r="X543"/>
  <c r="V543"/>
  <c r="W543" s="1"/>
  <c r="T543"/>
  <c r="S543"/>
  <c r="R543"/>
  <c r="AJ542"/>
  <c r="AK542" s="1"/>
  <c r="AL542" s="1"/>
  <c r="AG542"/>
  <c r="AH542" s="1"/>
  <c r="AI542" s="1"/>
  <c r="AE542"/>
  <c r="AF542" s="1"/>
  <c r="AQ542" s="1"/>
  <c r="AA542"/>
  <c r="AB542" s="1"/>
  <c r="AC542" s="1"/>
  <c r="X542"/>
  <c r="Y542" s="1"/>
  <c r="Z542" s="1"/>
  <c r="V542"/>
  <c r="W542" s="1"/>
  <c r="T542"/>
  <c r="S542"/>
  <c r="R542"/>
  <c r="AN542" s="1"/>
  <c r="AJ541"/>
  <c r="AK541" s="1"/>
  <c r="AL541" s="1"/>
  <c r="AG541"/>
  <c r="AH541" s="1"/>
  <c r="AI541" s="1"/>
  <c r="AE541"/>
  <c r="AF541" s="1"/>
  <c r="AA541"/>
  <c r="AB541" s="1"/>
  <c r="AC541" s="1"/>
  <c r="X541"/>
  <c r="Y541" s="1"/>
  <c r="Z541" s="1"/>
  <c r="V541"/>
  <c r="W541" s="1"/>
  <c r="T541"/>
  <c r="S541"/>
  <c r="R541"/>
  <c r="AJ540"/>
  <c r="AK540" s="1"/>
  <c r="AL540" s="1"/>
  <c r="AG540"/>
  <c r="AH540" s="1"/>
  <c r="AI540" s="1"/>
  <c r="AE540"/>
  <c r="AF540" s="1"/>
  <c r="AB540"/>
  <c r="AC540" s="1"/>
  <c r="AA540"/>
  <c r="X540"/>
  <c r="Y540" s="1"/>
  <c r="Z540" s="1"/>
  <c r="V540"/>
  <c r="W540" s="1"/>
  <c r="T540"/>
  <c r="S540"/>
  <c r="R540"/>
  <c r="AJ539"/>
  <c r="AK539" s="1"/>
  <c r="AL539" s="1"/>
  <c r="AG539"/>
  <c r="AH539" s="1"/>
  <c r="AI539" s="1"/>
  <c r="AE539"/>
  <c r="AF539" s="1"/>
  <c r="AA539"/>
  <c r="AB539" s="1"/>
  <c r="AC539" s="1"/>
  <c r="X539"/>
  <c r="Y539" s="1"/>
  <c r="Z539" s="1"/>
  <c r="V539"/>
  <c r="W539" s="1"/>
  <c r="T539"/>
  <c r="S539"/>
  <c r="R539"/>
  <c r="AJ538"/>
  <c r="AK538" s="1"/>
  <c r="AL538" s="1"/>
  <c r="AG538"/>
  <c r="AH538" s="1"/>
  <c r="AI538" s="1"/>
  <c r="AE538"/>
  <c r="AF538" s="1"/>
  <c r="AA538"/>
  <c r="AB538" s="1"/>
  <c r="AC538" s="1"/>
  <c r="X538"/>
  <c r="Y538" s="1"/>
  <c r="Z538" s="1"/>
  <c r="V538"/>
  <c r="W538" s="1"/>
  <c r="T538"/>
  <c r="S538"/>
  <c r="R538"/>
  <c r="AK537"/>
  <c r="AL537" s="1"/>
  <c r="AJ537"/>
  <c r="AG537"/>
  <c r="AH537" s="1"/>
  <c r="AI537" s="1"/>
  <c r="AE537"/>
  <c r="AF537" s="1"/>
  <c r="AA537"/>
  <c r="AB537" s="1"/>
  <c r="AC537" s="1"/>
  <c r="X537"/>
  <c r="Y537" s="1"/>
  <c r="Z537" s="1"/>
  <c r="V537"/>
  <c r="W537" s="1"/>
  <c r="T537"/>
  <c r="S537"/>
  <c r="R537"/>
  <c r="AJ536"/>
  <c r="AK536" s="1"/>
  <c r="AL536" s="1"/>
  <c r="AG536"/>
  <c r="AH536" s="1"/>
  <c r="AI536" s="1"/>
  <c r="AE536"/>
  <c r="AF536" s="1"/>
  <c r="AQ536" s="1"/>
  <c r="AA536"/>
  <c r="AB536" s="1"/>
  <c r="AC536" s="1"/>
  <c r="X536"/>
  <c r="Y536" s="1"/>
  <c r="Z536" s="1"/>
  <c r="V536"/>
  <c r="W536" s="1"/>
  <c r="T536"/>
  <c r="S536"/>
  <c r="R536"/>
  <c r="AJ535"/>
  <c r="AK535" s="1"/>
  <c r="AL535" s="1"/>
  <c r="AG535"/>
  <c r="AH535" s="1"/>
  <c r="AI535" s="1"/>
  <c r="AE535"/>
  <c r="AF535" s="1"/>
  <c r="AQ535" s="1"/>
  <c r="AA535"/>
  <c r="AB535" s="1"/>
  <c r="AC535" s="1"/>
  <c r="Y535"/>
  <c r="Z535" s="1"/>
  <c r="X535"/>
  <c r="V535"/>
  <c r="W535" s="1"/>
  <c r="T535"/>
  <c r="S535"/>
  <c r="R535"/>
  <c r="AJ534"/>
  <c r="AK534" s="1"/>
  <c r="AL534" s="1"/>
  <c r="AG534"/>
  <c r="AH534" s="1"/>
  <c r="AI534" s="1"/>
  <c r="AE534"/>
  <c r="AF534" s="1"/>
  <c r="AQ534" s="1"/>
  <c r="AA534"/>
  <c r="AB534" s="1"/>
  <c r="AC534" s="1"/>
  <c r="X534"/>
  <c r="Y534" s="1"/>
  <c r="Z534" s="1"/>
  <c r="V534"/>
  <c r="W534" s="1"/>
  <c r="T534"/>
  <c r="S534"/>
  <c r="R534"/>
  <c r="AJ533"/>
  <c r="AK533" s="1"/>
  <c r="AL533" s="1"/>
  <c r="AG533"/>
  <c r="AH533" s="1"/>
  <c r="AI533" s="1"/>
  <c r="AE533"/>
  <c r="AF533" s="1"/>
  <c r="AA533"/>
  <c r="AB533" s="1"/>
  <c r="AC533" s="1"/>
  <c r="X533"/>
  <c r="Y533" s="1"/>
  <c r="Z533" s="1"/>
  <c r="V533"/>
  <c r="W533" s="1"/>
  <c r="T533"/>
  <c r="S533"/>
  <c r="R533"/>
  <c r="AJ532"/>
  <c r="AK532" s="1"/>
  <c r="AL532" s="1"/>
  <c r="AG532"/>
  <c r="AH532" s="1"/>
  <c r="AI532" s="1"/>
  <c r="AE532"/>
  <c r="AF532" s="1"/>
  <c r="AB532"/>
  <c r="AC532" s="1"/>
  <c r="AA532"/>
  <c r="X532"/>
  <c r="Y532" s="1"/>
  <c r="Z532" s="1"/>
  <c r="V532"/>
  <c r="W532" s="1"/>
  <c r="T532"/>
  <c r="S532"/>
  <c r="R532"/>
  <c r="AJ531"/>
  <c r="AK531" s="1"/>
  <c r="AL531" s="1"/>
  <c r="AG531"/>
  <c r="AH531" s="1"/>
  <c r="AI531" s="1"/>
  <c r="AE531"/>
  <c r="AF531" s="1"/>
  <c r="AA531"/>
  <c r="AB531" s="1"/>
  <c r="AC531" s="1"/>
  <c r="X531"/>
  <c r="Y531" s="1"/>
  <c r="Z531" s="1"/>
  <c r="V531"/>
  <c r="W531" s="1"/>
  <c r="T531"/>
  <c r="S531"/>
  <c r="R531"/>
  <c r="AJ530"/>
  <c r="AK530" s="1"/>
  <c r="AL530" s="1"/>
  <c r="AG530"/>
  <c r="AH530" s="1"/>
  <c r="AI530" s="1"/>
  <c r="AE530"/>
  <c r="AF530" s="1"/>
  <c r="AA530"/>
  <c r="AB530" s="1"/>
  <c r="AC530" s="1"/>
  <c r="X530"/>
  <c r="Y530" s="1"/>
  <c r="Z530" s="1"/>
  <c r="V530"/>
  <c r="W530" s="1"/>
  <c r="T530"/>
  <c r="S530"/>
  <c r="R530"/>
  <c r="AK529"/>
  <c r="AL529" s="1"/>
  <c r="AJ529"/>
  <c r="AG529"/>
  <c r="AH529" s="1"/>
  <c r="AI529" s="1"/>
  <c r="AE529"/>
  <c r="AF529" s="1"/>
  <c r="AA529"/>
  <c r="AB529" s="1"/>
  <c r="AC529" s="1"/>
  <c r="X529"/>
  <c r="Y529" s="1"/>
  <c r="Z529" s="1"/>
  <c r="V529"/>
  <c r="W529" s="1"/>
  <c r="T529"/>
  <c r="S529"/>
  <c r="R529"/>
  <c r="AJ528"/>
  <c r="AK528" s="1"/>
  <c r="AL528" s="1"/>
  <c r="AG528"/>
  <c r="AH528" s="1"/>
  <c r="AI528" s="1"/>
  <c r="AE528"/>
  <c r="AF528" s="1"/>
  <c r="AQ528" s="1"/>
  <c r="AA528"/>
  <c r="AB528" s="1"/>
  <c r="AC528" s="1"/>
  <c r="X528"/>
  <c r="Y528" s="1"/>
  <c r="Z528" s="1"/>
  <c r="V528"/>
  <c r="W528" s="1"/>
  <c r="T528"/>
  <c r="S528"/>
  <c r="R528"/>
  <c r="AJ527"/>
  <c r="AK527" s="1"/>
  <c r="AL527" s="1"/>
  <c r="AG527"/>
  <c r="AH527" s="1"/>
  <c r="AI527" s="1"/>
  <c r="AE527"/>
  <c r="AF527" s="1"/>
  <c r="AQ527" s="1"/>
  <c r="AA527"/>
  <c r="AB527" s="1"/>
  <c r="AC527" s="1"/>
  <c r="Y527"/>
  <c r="Z527" s="1"/>
  <c r="X527"/>
  <c r="V527"/>
  <c r="W527" s="1"/>
  <c r="T527"/>
  <c r="S527"/>
  <c r="R527"/>
  <c r="AJ526"/>
  <c r="AK526" s="1"/>
  <c r="AL526" s="1"/>
  <c r="AG526"/>
  <c r="AH526" s="1"/>
  <c r="AI526" s="1"/>
  <c r="AE526"/>
  <c r="AF526" s="1"/>
  <c r="AQ526" s="1"/>
  <c r="AA526"/>
  <c r="AB526" s="1"/>
  <c r="AC526" s="1"/>
  <c r="X526"/>
  <c r="Y526" s="1"/>
  <c r="Z526" s="1"/>
  <c r="V526"/>
  <c r="W526" s="1"/>
  <c r="T526"/>
  <c r="S526"/>
  <c r="R526"/>
  <c r="AJ525"/>
  <c r="AK525" s="1"/>
  <c r="AL525" s="1"/>
  <c r="AG525"/>
  <c r="AH525" s="1"/>
  <c r="AI525" s="1"/>
  <c r="AE525"/>
  <c r="AF525" s="1"/>
  <c r="AA525"/>
  <c r="AB525" s="1"/>
  <c r="AC525" s="1"/>
  <c r="X525"/>
  <c r="Y525" s="1"/>
  <c r="Z525" s="1"/>
  <c r="V525"/>
  <c r="W525" s="1"/>
  <c r="T525"/>
  <c r="S525"/>
  <c r="R525"/>
  <c r="AJ524"/>
  <c r="AK524" s="1"/>
  <c r="AL524" s="1"/>
  <c r="AG524"/>
  <c r="AH524" s="1"/>
  <c r="AI524" s="1"/>
  <c r="AE524"/>
  <c r="AF524" s="1"/>
  <c r="AB524"/>
  <c r="AC524" s="1"/>
  <c r="AA524"/>
  <c r="X524"/>
  <c r="Y524" s="1"/>
  <c r="Z524" s="1"/>
  <c r="V524"/>
  <c r="W524" s="1"/>
  <c r="T524"/>
  <c r="S524"/>
  <c r="R524"/>
  <c r="AJ523"/>
  <c r="AK523" s="1"/>
  <c r="AL523" s="1"/>
  <c r="AG523"/>
  <c r="AH523" s="1"/>
  <c r="AI523" s="1"/>
  <c r="AE523"/>
  <c r="AF523" s="1"/>
  <c r="AA523"/>
  <c r="AB523" s="1"/>
  <c r="AC523" s="1"/>
  <c r="X523"/>
  <c r="Y523" s="1"/>
  <c r="Z523" s="1"/>
  <c r="V523"/>
  <c r="W523" s="1"/>
  <c r="T523"/>
  <c r="S523"/>
  <c r="R523"/>
  <c r="AJ522"/>
  <c r="AK522" s="1"/>
  <c r="AL522" s="1"/>
  <c r="AG522"/>
  <c r="AH522" s="1"/>
  <c r="AI522" s="1"/>
  <c r="AE522"/>
  <c r="AF522" s="1"/>
  <c r="AA522"/>
  <c r="AB522" s="1"/>
  <c r="AC522" s="1"/>
  <c r="X522"/>
  <c r="Y522" s="1"/>
  <c r="Z522" s="1"/>
  <c r="V522"/>
  <c r="W522" s="1"/>
  <c r="T522"/>
  <c r="S522"/>
  <c r="R522"/>
  <c r="AK521"/>
  <c r="AL521" s="1"/>
  <c r="AJ521"/>
  <c r="AG521"/>
  <c r="AH521" s="1"/>
  <c r="AI521" s="1"/>
  <c r="AE521"/>
  <c r="AF521" s="1"/>
  <c r="AA521"/>
  <c r="AB521" s="1"/>
  <c r="AC521" s="1"/>
  <c r="X521"/>
  <c r="Y521" s="1"/>
  <c r="Z521" s="1"/>
  <c r="V521"/>
  <c r="W521" s="1"/>
  <c r="T521"/>
  <c r="S521"/>
  <c r="R521"/>
  <c r="AJ520"/>
  <c r="AK520" s="1"/>
  <c r="AL520" s="1"/>
  <c r="AG520"/>
  <c r="AH520" s="1"/>
  <c r="AI520" s="1"/>
  <c r="AE520"/>
  <c r="AF520" s="1"/>
  <c r="AQ520" s="1"/>
  <c r="AA520"/>
  <c r="AB520" s="1"/>
  <c r="AC520" s="1"/>
  <c r="X520"/>
  <c r="Y520" s="1"/>
  <c r="Z520" s="1"/>
  <c r="V520"/>
  <c r="W520" s="1"/>
  <c r="T520"/>
  <c r="S520"/>
  <c r="R520"/>
  <c r="AJ519"/>
  <c r="AK519" s="1"/>
  <c r="AL519" s="1"/>
  <c r="AG519"/>
  <c r="AH519" s="1"/>
  <c r="AI519" s="1"/>
  <c r="AE519"/>
  <c r="AF519" s="1"/>
  <c r="AQ519" s="1"/>
  <c r="AA519"/>
  <c r="AB519" s="1"/>
  <c r="AC519" s="1"/>
  <c r="Y519"/>
  <c r="Z519" s="1"/>
  <c r="X519"/>
  <c r="V519"/>
  <c r="W519" s="1"/>
  <c r="T519"/>
  <c r="S519"/>
  <c r="R519"/>
  <c r="AJ518"/>
  <c r="AK518" s="1"/>
  <c r="AL518" s="1"/>
  <c r="AG518"/>
  <c r="AH518" s="1"/>
  <c r="AI518" s="1"/>
  <c r="AE518"/>
  <c r="AF518" s="1"/>
  <c r="AQ518" s="1"/>
  <c r="AA518"/>
  <c r="AB518" s="1"/>
  <c r="AC518" s="1"/>
  <c r="X518"/>
  <c r="Y518" s="1"/>
  <c r="Z518" s="1"/>
  <c r="V518"/>
  <c r="W518" s="1"/>
  <c r="T518"/>
  <c r="S518"/>
  <c r="R518"/>
  <c r="AN518" s="1"/>
  <c r="AJ517"/>
  <c r="AK517" s="1"/>
  <c r="AL517" s="1"/>
  <c r="AG517"/>
  <c r="AH517" s="1"/>
  <c r="AI517" s="1"/>
  <c r="AE517"/>
  <c r="AF517" s="1"/>
  <c r="AA517"/>
  <c r="AB517" s="1"/>
  <c r="AC517" s="1"/>
  <c r="X517"/>
  <c r="Y517" s="1"/>
  <c r="Z517" s="1"/>
  <c r="V517"/>
  <c r="W517" s="1"/>
  <c r="T517"/>
  <c r="S517"/>
  <c r="R517"/>
  <c r="AJ516"/>
  <c r="AK516" s="1"/>
  <c r="AL516" s="1"/>
  <c r="AG516"/>
  <c r="AH516" s="1"/>
  <c r="AI516" s="1"/>
  <c r="AE516"/>
  <c r="AF516" s="1"/>
  <c r="AB516"/>
  <c r="AC516" s="1"/>
  <c r="AA516"/>
  <c r="X516"/>
  <c r="Y516" s="1"/>
  <c r="Z516" s="1"/>
  <c r="V516"/>
  <c r="W516" s="1"/>
  <c r="T516"/>
  <c r="S516"/>
  <c r="R516"/>
  <c r="AJ515"/>
  <c r="AK515" s="1"/>
  <c r="AL515" s="1"/>
  <c r="AG515"/>
  <c r="AH515" s="1"/>
  <c r="AI515" s="1"/>
  <c r="AE515"/>
  <c r="AF515" s="1"/>
  <c r="AA515"/>
  <c r="AB515" s="1"/>
  <c r="AC515" s="1"/>
  <c r="X515"/>
  <c r="Y515" s="1"/>
  <c r="Z515" s="1"/>
  <c r="V515"/>
  <c r="W515" s="1"/>
  <c r="T515"/>
  <c r="S515"/>
  <c r="R515"/>
  <c r="AJ514"/>
  <c r="AK514" s="1"/>
  <c r="AL514" s="1"/>
  <c r="AG514"/>
  <c r="AH514" s="1"/>
  <c r="AI514" s="1"/>
  <c r="AE514"/>
  <c r="AF514" s="1"/>
  <c r="AA514"/>
  <c r="AB514" s="1"/>
  <c r="AC514" s="1"/>
  <c r="X514"/>
  <c r="Y514" s="1"/>
  <c r="Z514" s="1"/>
  <c r="V514"/>
  <c r="W514" s="1"/>
  <c r="T514"/>
  <c r="S514"/>
  <c r="R514"/>
  <c r="AK513"/>
  <c r="AL513" s="1"/>
  <c r="AJ513"/>
  <c r="AG513"/>
  <c r="AH513" s="1"/>
  <c r="AI513" s="1"/>
  <c r="AE513"/>
  <c r="AF513" s="1"/>
  <c r="AA513"/>
  <c r="AB513" s="1"/>
  <c r="AC513" s="1"/>
  <c r="X513"/>
  <c r="Y513" s="1"/>
  <c r="Z513" s="1"/>
  <c r="V513"/>
  <c r="W513" s="1"/>
  <c r="T513"/>
  <c r="S513"/>
  <c r="R513"/>
  <c r="AJ512"/>
  <c r="AK512" s="1"/>
  <c r="AL512" s="1"/>
  <c r="AG512"/>
  <c r="AH512" s="1"/>
  <c r="AI512" s="1"/>
  <c r="AE512"/>
  <c r="AF512" s="1"/>
  <c r="AQ512" s="1"/>
  <c r="AA512"/>
  <c r="AB512" s="1"/>
  <c r="AC512" s="1"/>
  <c r="X512"/>
  <c r="Y512" s="1"/>
  <c r="Z512" s="1"/>
  <c r="V512"/>
  <c r="W512" s="1"/>
  <c r="T512"/>
  <c r="S512"/>
  <c r="R512"/>
  <c r="AJ511"/>
  <c r="AK511" s="1"/>
  <c r="AL511" s="1"/>
  <c r="AG511"/>
  <c r="AH511" s="1"/>
  <c r="AI511" s="1"/>
  <c r="AE511"/>
  <c r="AF511" s="1"/>
  <c r="AA511"/>
  <c r="AB511" s="1"/>
  <c r="AC511" s="1"/>
  <c r="X511"/>
  <c r="Y511" s="1"/>
  <c r="Z511" s="1"/>
  <c r="V511"/>
  <c r="W511" s="1"/>
  <c r="T511"/>
  <c r="S511"/>
  <c r="R511"/>
  <c r="AJ510"/>
  <c r="AK510" s="1"/>
  <c r="AL510" s="1"/>
  <c r="AG510"/>
  <c r="AH510" s="1"/>
  <c r="AI510" s="1"/>
  <c r="AE510"/>
  <c r="AF510" s="1"/>
  <c r="AQ510" s="1"/>
  <c r="AA510"/>
  <c r="AB510" s="1"/>
  <c r="AC510" s="1"/>
  <c r="X510"/>
  <c r="Y510" s="1"/>
  <c r="Z510" s="1"/>
  <c r="V510"/>
  <c r="W510" s="1"/>
  <c r="T510"/>
  <c r="S510"/>
  <c r="R510"/>
  <c r="AN510" s="1"/>
  <c r="AJ509"/>
  <c r="AK509" s="1"/>
  <c r="AL509" s="1"/>
  <c r="AG509"/>
  <c r="AH509" s="1"/>
  <c r="AI509" s="1"/>
  <c r="AE509"/>
  <c r="AF509" s="1"/>
  <c r="AA509"/>
  <c r="AB509" s="1"/>
  <c r="AC509" s="1"/>
  <c r="X509"/>
  <c r="Y509" s="1"/>
  <c r="Z509" s="1"/>
  <c r="V509"/>
  <c r="W509" s="1"/>
  <c r="T509"/>
  <c r="S509"/>
  <c r="R509"/>
  <c r="AJ508"/>
  <c r="AK508" s="1"/>
  <c r="AL508" s="1"/>
  <c r="AG508"/>
  <c r="AH508" s="1"/>
  <c r="AI508" s="1"/>
  <c r="AE508"/>
  <c r="AF508" s="1"/>
  <c r="AB508"/>
  <c r="AC508" s="1"/>
  <c r="AA508"/>
  <c r="Z508"/>
  <c r="X508"/>
  <c r="Y508" s="1"/>
  <c r="V508"/>
  <c r="W508" s="1"/>
  <c r="T508"/>
  <c r="S508"/>
  <c r="R508"/>
  <c r="AJ507"/>
  <c r="AK507" s="1"/>
  <c r="AL507" s="1"/>
  <c r="AG507"/>
  <c r="AH507" s="1"/>
  <c r="AI507" s="1"/>
  <c r="AE507"/>
  <c r="AF507" s="1"/>
  <c r="AQ507" s="1"/>
  <c r="AA507"/>
  <c r="AB507" s="1"/>
  <c r="AC507" s="1"/>
  <c r="X507"/>
  <c r="Y507" s="1"/>
  <c r="Z507" s="1"/>
  <c r="V507"/>
  <c r="W507" s="1"/>
  <c r="T507"/>
  <c r="S507"/>
  <c r="R507"/>
  <c r="AJ506"/>
  <c r="AK506" s="1"/>
  <c r="AL506" s="1"/>
  <c r="AG506"/>
  <c r="AH506" s="1"/>
  <c r="AI506" s="1"/>
  <c r="AE506"/>
  <c r="AF506" s="1"/>
  <c r="AA506"/>
  <c r="AB506" s="1"/>
  <c r="AC506" s="1"/>
  <c r="X506"/>
  <c r="Y506" s="1"/>
  <c r="Z506" s="1"/>
  <c r="V506"/>
  <c r="W506" s="1"/>
  <c r="T506"/>
  <c r="S506"/>
  <c r="R506"/>
  <c r="AK505"/>
  <c r="AL505" s="1"/>
  <c r="AJ505"/>
  <c r="AG505"/>
  <c r="AH505" s="1"/>
  <c r="AI505" s="1"/>
  <c r="AE505"/>
  <c r="AF505" s="1"/>
  <c r="AA505"/>
  <c r="AB505" s="1"/>
  <c r="AC505" s="1"/>
  <c r="X505"/>
  <c r="Y505" s="1"/>
  <c r="Z505" s="1"/>
  <c r="V505"/>
  <c r="W505" s="1"/>
  <c r="T505"/>
  <c r="S505"/>
  <c r="R505"/>
  <c r="AJ504"/>
  <c r="AK504" s="1"/>
  <c r="AL504" s="1"/>
  <c r="AG504"/>
  <c r="AH504" s="1"/>
  <c r="AI504" s="1"/>
  <c r="AE504"/>
  <c r="AF504" s="1"/>
  <c r="AQ504" s="1"/>
  <c r="AA504"/>
  <c r="AB504" s="1"/>
  <c r="AC504" s="1"/>
  <c r="X504"/>
  <c r="Y504" s="1"/>
  <c r="Z504" s="1"/>
  <c r="V504"/>
  <c r="W504" s="1"/>
  <c r="T504"/>
  <c r="S504"/>
  <c r="R504"/>
  <c r="AJ503"/>
  <c r="AK503" s="1"/>
  <c r="AL503" s="1"/>
  <c r="AG503"/>
  <c r="AH503" s="1"/>
  <c r="AI503" s="1"/>
  <c r="AE503"/>
  <c r="AF503" s="1"/>
  <c r="AA503"/>
  <c r="AB503" s="1"/>
  <c r="AC503" s="1"/>
  <c r="X503"/>
  <c r="Y503" s="1"/>
  <c r="Z503" s="1"/>
  <c r="V503"/>
  <c r="W503" s="1"/>
  <c r="T503"/>
  <c r="S503"/>
  <c r="R503"/>
  <c r="AJ502"/>
  <c r="AK502" s="1"/>
  <c r="AL502" s="1"/>
  <c r="AG502"/>
  <c r="AH502" s="1"/>
  <c r="AI502" s="1"/>
  <c r="AE502"/>
  <c r="AF502" s="1"/>
  <c r="AQ502" s="1"/>
  <c r="AA502"/>
  <c r="AB502" s="1"/>
  <c r="AC502" s="1"/>
  <c r="X502"/>
  <c r="Y502" s="1"/>
  <c r="Z502" s="1"/>
  <c r="V502"/>
  <c r="W502" s="1"/>
  <c r="T502"/>
  <c r="S502"/>
  <c r="R502"/>
  <c r="AN502" s="1"/>
  <c r="AJ501"/>
  <c r="AK501" s="1"/>
  <c r="AL501" s="1"/>
  <c r="AG501"/>
  <c r="AH501" s="1"/>
  <c r="AI501" s="1"/>
  <c r="AE501"/>
  <c r="AF501" s="1"/>
  <c r="AA501"/>
  <c r="AB501" s="1"/>
  <c r="AC501" s="1"/>
  <c r="X501"/>
  <c r="Y501" s="1"/>
  <c r="Z501" s="1"/>
  <c r="V501"/>
  <c r="W501" s="1"/>
  <c r="T501"/>
  <c r="S501"/>
  <c r="R501"/>
  <c r="AJ500"/>
  <c r="AK500" s="1"/>
  <c r="AL500" s="1"/>
  <c r="AG500"/>
  <c r="AH500" s="1"/>
  <c r="AI500" s="1"/>
  <c r="AE500"/>
  <c r="AF500" s="1"/>
  <c r="AB500"/>
  <c r="AC500" s="1"/>
  <c r="AA500"/>
  <c r="Z500"/>
  <c r="X500"/>
  <c r="Y500" s="1"/>
  <c r="V500"/>
  <c r="W500" s="1"/>
  <c r="T500"/>
  <c r="S500"/>
  <c r="R500"/>
  <c r="AJ499"/>
  <c r="AK499" s="1"/>
  <c r="AL499" s="1"/>
  <c r="AG499"/>
  <c r="AH499" s="1"/>
  <c r="AI499" s="1"/>
  <c r="AE499"/>
  <c r="AF499" s="1"/>
  <c r="AQ499" s="1"/>
  <c r="AA499"/>
  <c r="AB499" s="1"/>
  <c r="AC499" s="1"/>
  <c r="X499"/>
  <c r="Y499" s="1"/>
  <c r="Z499" s="1"/>
  <c r="V499"/>
  <c r="W499" s="1"/>
  <c r="T499"/>
  <c r="S499"/>
  <c r="R499"/>
  <c r="AJ498"/>
  <c r="AK498" s="1"/>
  <c r="AL498" s="1"/>
  <c r="AG498"/>
  <c r="AH498" s="1"/>
  <c r="AI498" s="1"/>
  <c r="AE498"/>
  <c r="AF498" s="1"/>
  <c r="AA498"/>
  <c r="AB498" s="1"/>
  <c r="AC498" s="1"/>
  <c r="X498"/>
  <c r="Y498" s="1"/>
  <c r="Z498" s="1"/>
  <c r="V498"/>
  <c r="W498" s="1"/>
  <c r="T498"/>
  <c r="S498"/>
  <c r="R498"/>
  <c r="AJ497"/>
  <c r="AK497" s="1"/>
  <c r="AL497" s="1"/>
  <c r="AG497"/>
  <c r="AH497" s="1"/>
  <c r="AI497" s="1"/>
  <c r="AE497"/>
  <c r="AF497" s="1"/>
  <c r="AQ497" s="1"/>
  <c r="AA497"/>
  <c r="AB497" s="1"/>
  <c r="AC497" s="1"/>
  <c r="Y497"/>
  <c r="Z497" s="1"/>
  <c r="X497"/>
  <c r="V497"/>
  <c r="W497" s="1"/>
  <c r="T497"/>
  <c r="S497"/>
  <c r="R497"/>
  <c r="AL496"/>
  <c r="AJ496"/>
  <c r="AK496" s="1"/>
  <c r="AH496"/>
  <c r="AI496" s="1"/>
  <c r="AG496"/>
  <c r="AE496"/>
  <c r="AF496" s="1"/>
  <c r="AQ496" s="1"/>
  <c r="AA496"/>
  <c r="AB496" s="1"/>
  <c r="AC496" s="1"/>
  <c r="X496"/>
  <c r="Y496" s="1"/>
  <c r="Z496" s="1"/>
  <c r="V496"/>
  <c r="W496" s="1"/>
  <c r="T496"/>
  <c r="S496"/>
  <c r="R496"/>
  <c r="AJ495"/>
  <c r="AK495" s="1"/>
  <c r="AL495" s="1"/>
  <c r="AG495"/>
  <c r="AH495" s="1"/>
  <c r="AI495" s="1"/>
  <c r="AE495"/>
  <c r="AF495" s="1"/>
  <c r="AA495"/>
  <c r="AB495" s="1"/>
  <c r="AC495" s="1"/>
  <c r="X495"/>
  <c r="Y495" s="1"/>
  <c r="Z495" s="1"/>
  <c r="V495"/>
  <c r="W495" s="1"/>
  <c r="T495"/>
  <c r="S495"/>
  <c r="R495"/>
  <c r="AJ494"/>
  <c r="AK494" s="1"/>
  <c r="AL494" s="1"/>
  <c r="AG494"/>
  <c r="AH494" s="1"/>
  <c r="AI494" s="1"/>
  <c r="AE494"/>
  <c r="AF494" s="1"/>
  <c r="AQ494" s="1"/>
  <c r="AA494"/>
  <c r="AB494" s="1"/>
  <c r="AC494" s="1"/>
  <c r="X494"/>
  <c r="Y494" s="1"/>
  <c r="Z494" s="1"/>
  <c r="V494"/>
  <c r="W494" s="1"/>
  <c r="T494"/>
  <c r="S494"/>
  <c r="R494"/>
  <c r="AJ493"/>
  <c r="AK493" s="1"/>
  <c r="AL493" s="1"/>
  <c r="AG493"/>
  <c r="AH493" s="1"/>
  <c r="AI493" s="1"/>
  <c r="AE493"/>
  <c r="AF493" s="1"/>
  <c r="AA493"/>
  <c r="AB493" s="1"/>
  <c r="AC493" s="1"/>
  <c r="X493"/>
  <c r="Y493" s="1"/>
  <c r="Z493" s="1"/>
  <c r="V493"/>
  <c r="W493" s="1"/>
  <c r="T493"/>
  <c r="S493"/>
  <c r="R493"/>
  <c r="AJ492"/>
  <c r="AK492" s="1"/>
  <c r="AL492" s="1"/>
  <c r="AG492"/>
  <c r="AH492" s="1"/>
  <c r="AI492" s="1"/>
  <c r="AE492"/>
  <c r="AF492" s="1"/>
  <c r="AA492"/>
  <c r="AB492" s="1"/>
  <c r="AC492" s="1"/>
  <c r="X492"/>
  <c r="Y492" s="1"/>
  <c r="Z492" s="1"/>
  <c r="V492"/>
  <c r="W492" s="1"/>
  <c r="T492"/>
  <c r="S492"/>
  <c r="R492"/>
  <c r="AJ491"/>
  <c r="AK491" s="1"/>
  <c r="AL491" s="1"/>
  <c r="AG491"/>
  <c r="AH491" s="1"/>
  <c r="AI491" s="1"/>
  <c r="AE491"/>
  <c r="AF491" s="1"/>
  <c r="AQ491" s="1"/>
  <c r="AA491"/>
  <c r="AB491" s="1"/>
  <c r="AC491" s="1"/>
  <c r="X491"/>
  <c r="Y491" s="1"/>
  <c r="Z491" s="1"/>
  <c r="V491"/>
  <c r="W491" s="1"/>
  <c r="T491"/>
  <c r="S491"/>
  <c r="R491"/>
  <c r="AN491" s="1"/>
  <c r="AJ490"/>
  <c r="AK490" s="1"/>
  <c r="AL490" s="1"/>
  <c r="AG490"/>
  <c r="AH490" s="1"/>
  <c r="AI490" s="1"/>
  <c r="AE490"/>
  <c r="AF490" s="1"/>
  <c r="AA490"/>
  <c r="AB490" s="1"/>
  <c r="AC490" s="1"/>
  <c r="X490"/>
  <c r="Y490" s="1"/>
  <c r="Z490" s="1"/>
  <c r="V490"/>
  <c r="W490" s="1"/>
  <c r="T490"/>
  <c r="S490"/>
  <c r="R490"/>
  <c r="AJ489"/>
  <c r="AK489" s="1"/>
  <c r="AL489" s="1"/>
  <c r="AG489"/>
  <c r="AH489" s="1"/>
  <c r="AI489" s="1"/>
  <c r="AE489"/>
  <c r="AF489" s="1"/>
  <c r="AQ489" s="1"/>
  <c r="AA489"/>
  <c r="AB489" s="1"/>
  <c r="AC489" s="1"/>
  <c r="Y489"/>
  <c r="Z489" s="1"/>
  <c r="X489"/>
  <c r="V489"/>
  <c r="W489" s="1"/>
  <c r="T489"/>
  <c r="S489"/>
  <c r="R489"/>
  <c r="AL488"/>
  <c r="AJ488"/>
  <c r="AK488" s="1"/>
  <c r="AH488"/>
  <c r="AI488" s="1"/>
  <c r="AG488"/>
  <c r="AE488"/>
  <c r="AF488" s="1"/>
  <c r="AQ488" s="1"/>
  <c r="AA488"/>
  <c r="AB488" s="1"/>
  <c r="AC488" s="1"/>
  <c r="X488"/>
  <c r="Y488" s="1"/>
  <c r="Z488" s="1"/>
  <c r="V488"/>
  <c r="W488" s="1"/>
  <c r="T488"/>
  <c r="S488"/>
  <c r="R488"/>
  <c r="AN488" s="1"/>
  <c r="AJ487"/>
  <c r="AK487" s="1"/>
  <c r="AL487" s="1"/>
  <c r="AG487"/>
  <c r="AH487" s="1"/>
  <c r="AI487" s="1"/>
  <c r="AE487"/>
  <c r="AF487" s="1"/>
  <c r="AA487"/>
  <c r="AB487" s="1"/>
  <c r="AC487" s="1"/>
  <c r="X487"/>
  <c r="Y487" s="1"/>
  <c r="Z487" s="1"/>
  <c r="V487"/>
  <c r="W487" s="1"/>
  <c r="T487"/>
  <c r="S487"/>
  <c r="R487"/>
  <c r="AJ486"/>
  <c r="AK486" s="1"/>
  <c r="AL486" s="1"/>
  <c r="AG486"/>
  <c r="AH486" s="1"/>
  <c r="AI486" s="1"/>
  <c r="AE486"/>
  <c r="AF486" s="1"/>
  <c r="AQ486" s="1"/>
  <c r="AA486"/>
  <c r="AB486" s="1"/>
  <c r="AC486" s="1"/>
  <c r="X486"/>
  <c r="Y486" s="1"/>
  <c r="Z486" s="1"/>
  <c r="V486"/>
  <c r="W486" s="1"/>
  <c r="T486"/>
  <c r="S486"/>
  <c r="R486"/>
  <c r="AN486" s="1"/>
  <c r="AJ485"/>
  <c r="AK485" s="1"/>
  <c r="AL485" s="1"/>
  <c r="AG485"/>
  <c r="AH485" s="1"/>
  <c r="AI485" s="1"/>
  <c r="AE485"/>
  <c r="AF485" s="1"/>
  <c r="AA485"/>
  <c r="AB485" s="1"/>
  <c r="AC485" s="1"/>
  <c r="X485"/>
  <c r="Y485" s="1"/>
  <c r="Z485" s="1"/>
  <c r="V485"/>
  <c r="W485" s="1"/>
  <c r="T485"/>
  <c r="S485"/>
  <c r="R485"/>
  <c r="AJ484"/>
  <c r="AK484" s="1"/>
  <c r="AL484" s="1"/>
  <c r="AG484"/>
  <c r="AH484" s="1"/>
  <c r="AI484" s="1"/>
  <c r="AE484"/>
  <c r="AF484" s="1"/>
  <c r="AA484"/>
  <c r="AB484" s="1"/>
  <c r="AC484" s="1"/>
  <c r="X484"/>
  <c r="Y484" s="1"/>
  <c r="Z484" s="1"/>
  <c r="V484"/>
  <c r="W484" s="1"/>
  <c r="T484"/>
  <c r="S484"/>
  <c r="R484"/>
  <c r="AJ483"/>
  <c r="AK483" s="1"/>
  <c r="AL483" s="1"/>
  <c r="AG483"/>
  <c r="AH483" s="1"/>
  <c r="AI483" s="1"/>
  <c r="AE483"/>
  <c r="AF483" s="1"/>
  <c r="AQ483" s="1"/>
  <c r="AA483"/>
  <c r="AB483" s="1"/>
  <c r="AC483" s="1"/>
  <c r="X483"/>
  <c r="Y483" s="1"/>
  <c r="Z483" s="1"/>
  <c r="V483"/>
  <c r="W483" s="1"/>
  <c r="T483"/>
  <c r="S483"/>
  <c r="R483"/>
  <c r="AJ482"/>
  <c r="AK482" s="1"/>
  <c r="AL482" s="1"/>
  <c r="AG482"/>
  <c r="AH482" s="1"/>
  <c r="AI482" s="1"/>
  <c r="AE482"/>
  <c r="AF482" s="1"/>
  <c r="AA482"/>
  <c r="AB482" s="1"/>
  <c r="AC482" s="1"/>
  <c r="X482"/>
  <c r="Y482" s="1"/>
  <c r="Z482" s="1"/>
  <c r="V482"/>
  <c r="W482" s="1"/>
  <c r="T482"/>
  <c r="S482"/>
  <c r="R482"/>
  <c r="AJ481"/>
  <c r="AK481" s="1"/>
  <c r="AL481" s="1"/>
  <c r="AG481"/>
  <c r="AH481" s="1"/>
  <c r="AI481" s="1"/>
  <c r="AE481"/>
  <c r="AF481" s="1"/>
  <c r="AQ481" s="1"/>
  <c r="AA481"/>
  <c r="AB481" s="1"/>
  <c r="AC481" s="1"/>
  <c r="Y481"/>
  <c r="Z481" s="1"/>
  <c r="X481"/>
  <c r="V481"/>
  <c r="W481" s="1"/>
  <c r="T481"/>
  <c r="S481"/>
  <c r="R481"/>
  <c r="AL480"/>
  <c r="AJ480"/>
  <c r="AK480" s="1"/>
  <c r="AH480"/>
  <c r="AI480" s="1"/>
  <c r="AG480"/>
  <c r="AE480"/>
  <c r="AF480" s="1"/>
  <c r="AQ480" s="1"/>
  <c r="AA480"/>
  <c r="AB480" s="1"/>
  <c r="AC480" s="1"/>
  <c r="X480"/>
  <c r="Y480" s="1"/>
  <c r="Z480" s="1"/>
  <c r="V480"/>
  <c r="W480" s="1"/>
  <c r="T480"/>
  <c r="S480"/>
  <c r="R480"/>
  <c r="AJ479"/>
  <c r="AK479" s="1"/>
  <c r="AL479" s="1"/>
  <c r="AG479"/>
  <c r="AH479" s="1"/>
  <c r="AI479" s="1"/>
  <c r="AE479"/>
  <c r="AF479" s="1"/>
  <c r="AA479"/>
  <c r="AB479" s="1"/>
  <c r="AC479" s="1"/>
  <c r="X479"/>
  <c r="Y479" s="1"/>
  <c r="Z479" s="1"/>
  <c r="V479"/>
  <c r="W479" s="1"/>
  <c r="T479"/>
  <c r="S479"/>
  <c r="R479"/>
  <c r="AJ478"/>
  <c r="AK478" s="1"/>
  <c r="AL478" s="1"/>
  <c r="AG478"/>
  <c r="AH478" s="1"/>
  <c r="AI478" s="1"/>
  <c r="AE478"/>
  <c r="AF478" s="1"/>
  <c r="AQ478" s="1"/>
  <c r="AA478"/>
  <c r="AB478" s="1"/>
  <c r="AC478" s="1"/>
  <c r="X478"/>
  <c r="Y478" s="1"/>
  <c r="Z478" s="1"/>
  <c r="V478"/>
  <c r="W478" s="1"/>
  <c r="T478"/>
  <c r="S478"/>
  <c r="R478"/>
  <c r="AJ477"/>
  <c r="AK477" s="1"/>
  <c r="AL477" s="1"/>
  <c r="AG477"/>
  <c r="AH477" s="1"/>
  <c r="AI477" s="1"/>
  <c r="AE477"/>
  <c r="AF477" s="1"/>
  <c r="AA477"/>
  <c r="AB477" s="1"/>
  <c r="AC477" s="1"/>
  <c r="X477"/>
  <c r="Y477" s="1"/>
  <c r="Z477" s="1"/>
  <c r="V477"/>
  <c r="W477" s="1"/>
  <c r="T477"/>
  <c r="S477"/>
  <c r="R477"/>
  <c r="AJ476"/>
  <c r="AK476" s="1"/>
  <c r="AL476" s="1"/>
  <c r="AG476"/>
  <c r="AH476" s="1"/>
  <c r="AI476" s="1"/>
  <c r="AE476"/>
  <c r="AF476" s="1"/>
  <c r="AA476"/>
  <c r="AB476" s="1"/>
  <c r="AC476" s="1"/>
  <c r="X476"/>
  <c r="Y476" s="1"/>
  <c r="Z476" s="1"/>
  <c r="V476"/>
  <c r="W476" s="1"/>
  <c r="T476"/>
  <c r="S476"/>
  <c r="R476"/>
  <c r="AJ475"/>
  <c r="AK475" s="1"/>
  <c r="AL475" s="1"/>
  <c r="AG475"/>
  <c r="AH475" s="1"/>
  <c r="AI475" s="1"/>
  <c r="AE475"/>
  <c r="AF475" s="1"/>
  <c r="AQ475" s="1"/>
  <c r="AA475"/>
  <c r="AB475" s="1"/>
  <c r="AC475" s="1"/>
  <c r="X475"/>
  <c r="Y475" s="1"/>
  <c r="Z475" s="1"/>
  <c r="V475"/>
  <c r="W475" s="1"/>
  <c r="T475"/>
  <c r="S475"/>
  <c r="R475"/>
  <c r="AN475" s="1"/>
  <c r="AJ474"/>
  <c r="AK474" s="1"/>
  <c r="AL474" s="1"/>
  <c r="AG474"/>
  <c r="AH474" s="1"/>
  <c r="AI474" s="1"/>
  <c r="AE474"/>
  <c r="AF474" s="1"/>
  <c r="AA474"/>
  <c r="AB474" s="1"/>
  <c r="AC474" s="1"/>
  <c r="X474"/>
  <c r="Y474" s="1"/>
  <c r="Z474" s="1"/>
  <c r="V474"/>
  <c r="W474" s="1"/>
  <c r="T474"/>
  <c r="S474"/>
  <c r="R474"/>
  <c r="AJ473"/>
  <c r="AK473" s="1"/>
  <c r="AL473" s="1"/>
  <c r="AG473"/>
  <c r="AH473" s="1"/>
  <c r="AI473" s="1"/>
  <c r="AE473"/>
  <c r="AF473" s="1"/>
  <c r="AQ473" s="1"/>
  <c r="AA473"/>
  <c r="AB473" s="1"/>
  <c r="AC473" s="1"/>
  <c r="Y473"/>
  <c r="Z473" s="1"/>
  <c r="X473"/>
  <c r="V473"/>
  <c r="W473" s="1"/>
  <c r="T473"/>
  <c r="S473"/>
  <c r="R473"/>
  <c r="AL472"/>
  <c r="AJ472"/>
  <c r="AK472" s="1"/>
  <c r="AH472"/>
  <c r="AI472" s="1"/>
  <c r="AG472"/>
  <c r="AE472"/>
  <c r="AF472" s="1"/>
  <c r="AQ472" s="1"/>
  <c r="AA472"/>
  <c r="AB472" s="1"/>
  <c r="AC472" s="1"/>
  <c r="X472"/>
  <c r="Y472" s="1"/>
  <c r="Z472" s="1"/>
  <c r="V472"/>
  <c r="W472" s="1"/>
  <c r="T472"/>
  <c r="S472"/>
  <c r="R472"/>
  <c r="AN472" s="1"/>
  <c r="AJ471"/>
  <c r="AK471" s="1"/>
  <c r="AL471" s="1"/>
  <c r="AG471"/>
  <c r="AH471" s="1"/>
  <c r="AI471" s="1"/>
  <c r="AE471"/>
  <c r="AF471" s="1"/>
  <c r="AA471"/>
  <c r="AB471" s="1"/>
  <c r="AC471" s="1"/>
  <c r="X471"/>
  <c r="Y471" s="1"/>
  <c r="Z471" s="1"/>
  <c r="V471"/>
  <c r="W471" s="1"/>
  <c r="T471"/>
  <c r="S471"/>
  <c r="R471"/>
  <c r="AJ470"/>
  <c r="AK470" s="1"/>
  <c r="AL470" s="1"/>
  <c r="AG470"/>
  <c r="AH470" s="1"/>
  <c r="AI470" s="1"/>
  <c r="AE470"/>
  <c r="AF470" s="1"/>
  <c r="AQ470" s="1"/>
  <c r="AA470"/>
  <c r="AB470" s="1"/>
  <c r="AC470" s="1"/>
  <c r="X470"/>
  <c r="Y470" s="1"/>
  <c r="Z470" s="1"/>
  <c r="V470"/>
  <c r="W470" s="1"/>
  <c r="T470"/>
  <c r="S470"/>
  <c r="R470"/>
  <c r="AN470" s="1"/>
  <c r="AJ469"/>
  <c r="AK469" s="1"/>
  <c r="AL469" s="1"/>
  <c r="AG469"/>
  <c r="AH469" s="1"/>
  <c r="AI469" s="1"/>
  <c r="AE469"/>
  <c r="AF469" s="1"/>
  <c r="AA469"/>
  <c r="AB469" s="1"/>
  <c r="AC469" s="1"/>
  <c r="X469"/>
  <c r="Y469" s="1"/>
  <c r="Z469" s="1"/>
  <c r="V469"/>
  <c r="W469" s="1"/>
  <c r="T469"/>
  <c r="S469"/>
  <c r="R469"/>
  <c r="AJ468"/>
  <c r="AK468" s="1"/>
  <c r="AL468" s="1"/>
  <c r="AG468"/>
  <c r="AH468" s="1"/>
  <c r="AI468" s="1"/>
  <c r="AE468"/>
  <c r="AF468" s="1"/>
  <c r="AA468"/>
  <c r="AB468" s="1"/>
  <c r="AC468" s="1"/>
  <c r="X468"/>
  <c r="Y468" s="1"/>
  <c r="Z468" s="1"/>
  <c r="V468"/>
  <c r="W468" s="1"/>
  <c r="T468"/>
  <c r="S468"/>
  <c r="R468"/>
  <c r="AJ467"/>
  <c r="AK467" s="1"/>
  <c r="AL467" s="1"/>
  <c r="AG467"/>
  <c r="AH467" s="1"/>
  <c r="AI467" s="1"/>
  <c r="AE467"/>
  <c r="AF467" s="1"/>
  <c r="AQ467" s="1"/>
  <c r="AA467"/>
  <c r="AB467" s="1"/>
  <c r="AC467" s="1"/>
  <c r="X467"/>
  <c r="Y467" s="1"/>
  <c r="Z467" s="1"/>
  <c r="V467"/>
  <c r="W467" s="1"/>
  <c r="T467"/>
  <c r="S467"/>
  <c r="R467"/>
  <c r="AJ466"/>
  <c r="AK466" s="1"/>
  <c r="AL466" s="1"/>
  <c r="AG466"/>
  <c r="AH466" s="1"/>
  <c r="AI466" s="1"/>
  <c r="AE466"/>
  <c r="AF466" s="1"/>
  <c r="AA466"/>
  <c r="AB466" s="1"/>
  <c r="AC466" s="1"/>
  <c r="X466"/>
  <c r="Y466" s="1"/>
  <c r="Z466" s="1"/>
  <c r="V466"/>
  <c r="W466" s="1"/>
  <c r="T466"/>
  <c r="S466"/>
  <c r="R466"/>
  <c r="AJ465"/>
  <c r="AK465" s="1"/>
  <c r="AL465" s="1"/>
  <c r="AG465"/>
  <c r="AH465" s="1"/>
  <c r="AI465" s="1"/>
  <c r="AE465"/>
  <c r="AF465" s="1"/>
  <c r="AQ465" s="1"/>
  <c r="AA465"/>
  <c r="AB465" s="1"/>
  <c r="AC465" s="1"/>
  <c r="Y465"/>
  <c r="Z465" s="1"/>
  <c r="X465"/>
  <c r="V465"/>
  <c r="W465" s="1"/>
  <c r="T465"/>
  <c r="S465"/>
  <c r="R465"/>
  <c r="AL464"/>
  <c r="AJ464"/>
  <c r="AK464" s="1"/>
  <c r="AH464"/>
  <c r="AI464" s="1"/>
  <c r="AG464"/>
  <c r="AE464"/>
  <c r="AF464" s="1"/>
  <c r="AQ464" s="1"/>
  <c r="AA464"/>
  <c r="AB464" s="1"/>
  <c r="AC464" s="1"/>
  <c r="X464"/>
  <c r="Y464" s="1"/>
  <c r="Z464" s="1"/>
  <c r="V464"/>
  <c r="W464" s="1"/>
  <c r="T464"/>
  <c r="S464"/>
  <c r="R464"/>
  <c r="AJ463"/>
  <c r="AK463" s="1"/>
  <c r="AL463" s="1"/>
  <c r="AG463"/>
  <c r="AH463" s="1"/>
  <c r="AI463" s="1"/>
  <c r="AE463"/>
  <c r="AF463" s="1"/>
  <c r="AA463"/>
  <c r="AB463" s="1"/>
  <c r="AC463" s="1"/>
  <c r="X463"/>
  <c r="Y463" s="1"/>
  <c r="Z463" s="1"/>
  <c r="V463"/>
  <c r="W463" s="1"/>
  <c r="T463"/>
  <c r="S463"/>
  <c r="R463"/>
  <c r="AJ462"/>
  <c r="AK462" s="1"/>
  <c r="AL462" s="1"/>
  <c r="AG462"/>
  <c r="AH462" s="1"/>
  <c r="AI462" s="1"/>
  <c r="AE462"/>
  <c r="AF462" s="1"/>
  <c r="AQ462" s="1"/>
  <c r="AA462"/>
  <c r="AB462" s="1"/>
  <c r="AC462" s="1"/>
  <c r="X462"/>
  <c r="Y462" s="1"/>
  <c r="Z462" s="1"/>
  <c r="V462"/>
  <c r="W462" s="1"/>
  <c r="T462"/>
  <c r="S462"/>
  <c r="R462"/>
  <c r="AJ461"/>
  <c r="AK461" s="1"/>
  <c r="AL461" s="1"/>
  <c r="AG461"/>
  <c r="AH461" s="1"/>
  <c r="AI461" s="1"/>
  <c r="AE461"/>
  <c r="AF461" s="1"/>
  <c r="AA461"/>
  <c r="AB461" s="1"/>
  <c r="AC461" s="1"/>
  <c r="X461"/>
  <c r="Y461" s="1"/>
  <c r="Z461" s="1"/>
  <c r="V461"/>
  <c r="W461" s="1"/>
  <c r="T461"/>
  <c r="S461"/>
  <c r="R461"/>
  <c r="AJ460"/>
  <c r="AK460" s="1"/>
  <c r="AL460" s="1"/>
  <c r="AG460"/>
  <c r="AH460" s="1"/>
  <c r="AI460" s="1"/>
  <c r="AE460"/>
  <c r="AF460" s="1"/>
  <c r="AA460"/>
  <c r="AB460" s="1"/>
  <c r="AC460" s="1"/>
  <c r="X460"/>
  <c r="Y460" s="1"/>
  <c r="Z460" s="1"/>
  <c r="V460"/>
  <c r="W460" s="1"/>
  <c r="T460"/>
  <c r="S460"/>
  <c r="R460"/>
  <c r="AJ459"/>
  <c r="AK459" s="1"/>
  <c r="AL459" s="1"/>
  <c r="AG459"/>
  <c r="AH459" s="1"/>
  <c r="AI459" s="1"/>
  <c r="AE459"/>
  <c r="AF459" s="1"/>
  <c r="AQ459" s="1"/>
  <c r="AA459"/>
  <c r="AB459" s="1"/>
  <c r="AC459" s="1"/>
  <c r="X459"/>
  <c r="Y459" s="1"/>
  <c r="Z459" s="1"/>
  <c r="V459"/>
  <c r="W459" s="1"/>
  <c r="T459"/>
  <c r="S459"/>
  <c r="R459"/>
  <c r="AN459" s="1"/>
  <c r="AJ458"/>
  <c r="AK458" s="1"/>
  <c r="AL458" s="1"/>
  <c r="AG458"/>
  <c r="AH458" s="1"/>
  <c r="AI458" s="1"/>
  <c r="AE458"/>
  <c r="AF458" s="1"/>
  <c r="AA458"/>
  <c r="AB458" s="1"/>
  <c r="AC458" s="1"/>
  <c r="X458"/>
  <c r="Y458" s="1"/>
  <c r="Z458" s="1"/>
  <c r="V458"/>
  <c r="W458" s="1"/>
  <c r="T458"/>
  <c r="S458"/>
  <c r="R458"/>
  <c r="AK457"/>
  <c r="AL457" s="1"/>
  <c r="AJ457"/>
  <c r="AG457"/>
  <c r="AH457" s="1"/>
  <c r="AI457" s="1"/>
  <c r="AE457"/>
  <c r="AF457" s="1"/>
  <c r="AA457"/>
  <c r="AB457" s="1"/>
  <c r="AC457" s="1"/>
  <c r="X457"/>
  <c r="Y457" s="1"/>
  <c r="Z457" s="1"/>
  <c r="V457"/>
  <c r="W457" s="1"/>
  <c r="T457"/>
  <c r="S457"/>
  <c r="R457"/>
  <c r="AJ456"/>
  <c r="AK456" s="1"/>
  <c r="AL456" s="1"/>
  <c r="AG456"/>
  <c r="AH456" s="1"/>
  <c r="AI456" s="1"/>
  <c r="AE456"/>
  <c r="AF456" s="1"/>
  <c r="AQ456" s="1"/>
  <c r="AA456"/>
  <c r="AB456" s="1"/>
  <c r="AC456" s="1"/>
  <c r="X456"/>
  <c r="Y456" s="1"/>
  <c r="Z456" s="1"/>
  <c r="V456"/>
  <c r="W456" s="1"/>
  <c r="T456"/>
  <c r="S456"/>
  <c r="R456"/>
  <c r="AJ455"/>
  <c r="AK455" s="1"/>
  <c r="AL455" s="1"/>
  <c r="AG455"/>
  <c r="AH455" s="1"/>
  <c r="AI455" s="1"/>
  <c r="AE455"/>
  <c r="AF455" s="1"/>
  <c r="AQ455" s="1"/>
  <c r="AA455"/>
  <c r="AB455" s="1"/>
  <c r="AC455" s="1"/>
  <c r="Y455"/>
  <c r="Z455" s="1"/>
  <c r="X455"/>
  <c r="V455"/>
  <c r="W455" s="1"/>
  <c r="T455"/>
  <c r="S455"/>
  <c r="R455"/>
  <c r="AJ454"/>
  <c r="AK454" s="1"/>
  <c r="AL454" s="1"/>
  <c r="AG454"/>
  <c r="AH454" s="1"/>
  <c r="AI454" s="1"/>
  <c r="AE454"/>
  <c r="AF454" s="1"/>
  <c r="AQ454" s="1"/>
  <c r="AA454"/>
  <c r="AB454" s="1"/>
  <c r="AC454" s="1"/>
  <c r="X454"/>
  <c r="Y454" s="1"/>
  <c r="Z454" s="1"/>
  <c r="V454"/>
  <c r="W454" s="1"/>
  <c r="T454"/>
  <c r="S454"/>
  <c r="R454"/>
  <c r="AJ453"/>
  <c r="AK453" s="1"/>
  <c r="AL453" s="1"/>
  <c r="AG453"/>
  <c r="AH453" s="1"/>
  <c r="AI453" s="1"/>
  <c r="AE453"/>
  <c r="AF453" s="1"/>
  <c r="AA453"/>
  <c r="AB453" s="1"/>
  <c r="AC453" s="1"/>
  <c r="X453"/>
  <c r="Y453" s="1"/>
  <c r="Z453" s="1"/>
  <c r="V453"/>
  <c r="W453" s="1"/>
  <c r="T453"/>
  <c r="S453"/>
  <c r="R453"/>
  <c r="AN453" s="1"/>
  <c r="AJ452"/>
  <c r="AK452" s="1"/>
  <c r="AL452" s="1"/>
  <c r="AG452"/>
  <c r="AH452" s="1"/>
  <c r="AI452" s="1"/>
  <c r="AE452"/>
  <c r="AF452" s="1"/>
  <c r="AB452"/>
  <c r="AC452" s="1"/>
  <c r="AA452"/>
  <c r="X452"/>
  <c r="Y452" s="1"/>
  <c r="Z452" s="1"/>
  <c r="V452"/>
  <c r="W452" s="1"/>
  <c r="T452"/>
  <c r="S452"/>
  <c r="R452"/>
  <c r="AN452" s="1"/>
  <c r="AJ451"/>
  <c r="AK451" s="1"/>
  <c r="AL451" s="1"/>
  <c r="AG451"/>
  <c r="AH451" s="1"/>
  <c r="AI451" s="1"/>
  <c r="AE451"/>
  <c r="AF451" s="1"/>
  <c r="AA451"/>
  <c r="AB451" s="1"/>
  <c r="AC451" s="1"/>
  <c r="X451"/>
  <c r="Y451" s="1"/>
  <c r="Z451" s="1"/>
  <c r="V451"/>
  <c r="W451" s="1"/>
  <c r="T451"/>
  <c r="S451"/>
  <c r="R451"/>
  <c r="AJ450"/>
  <c r="AK450" s="1"/>
  <c r="AL450" s="1"/>
  <c r="AG450"/>
  <c r="AH450" s="1"/>
  <c r="AI450" s="1"/>
  <c r="AE450"/>
  <c r="AF450" s="1"/>
  <c r="AQ450" s="1"/>
  <c r="AA450"/>
  <c r="AB450" s="1"/>
  <c r="AC450" s="1"/>
  <c r="X450"/>
  <c r="Y450" s="1"/>
  <c r="Z450" s="1"/>
  <c r="V450"/>
  <c r="W450" s="1"/>
  <c r="T450"/>
  <c r="S450"/>
  <c r="R450"/>
  <c r="AJ449"/>
  <c r="AK449" s="1"/>
  <c r="AL449" s="1"/>
  <c r="AG449"/>
  <c r="AH449" s="1"/>
  <c r="AI449" s="1"/>
  <c r="AE449"/>
  <c r="AF449" s="1"/>
  <c r="AA449"/>
  <c r="AB449" s="1"/>
  <c r="AC449" s="1"/>
  <c r="X449"/>
  <c r="Y449" s="1"/>
  <c r="Z449" s="1"/>
  <c r="V449"/>
  <c r="W449" s="1"/>
  <c r="T449"/>
  <c r="S449"/>
  <c r="R449"/>
  <c r="AJ448"/>
  <c r="AK448" s="1"/>
  <c r="AL448" s="1"/>
  <c r="AG448"/>
  <c r="AH448" s="1"/>
  <c r="AI448" s="1"/>
  <c r="AE448"/>
  <c r="AF448" s="1"/>
  <c r="AQ448" s="1"/>
  <c r="AA448"/>
  <c r="AB448" s="1"/>
  <c r="AC448" s="1"/>
  <c r="X448"/>
  <c r="Y448" s="1"/>
  <c r="Z448" s="1"/>
  <c r="V448"/>
  <c r="W448" s="1"/>
  <c r="T448"/>
  <c r="S448"/>
  <c r="R448"/>
  <c r="AJ447"/>
  <c r="AK447" s="1"/>
  <c r="AL447" s="1"/>
  <c r="AG447"/>
  <c r="AH447" s="1"/>
  <c r="AI447" s="1"/>
  <c r="AE447"/>
  <c r="AF447" s="1"/>
  <c r="AQ447" s="1"/>
  <c r="AA447"/>
  <c r="AB447" s="1"/>
  <c r="AC447" s="1"/>
  <c r="Y447"/>
  <c r="Z447" s="1"/>
  <c r="X447"/>
  <c r="V447"/>
  <c r="W447" s="1"/>
  <c r="T447"/>
  <c r="S447"/>
  <c r="R447"/>
  <c r="AJ446"/>
  <c r="AK446" s="1"/>
  <c r="AL446" s="1"/>
  <c r="AG446"/>
  <c r="AH446" s="1"/>
  <c r="AI446" s="1"/>
  <c r="AE446"/>
  <c r="AF446" s="1"/>
  <c r="AQ446" s="1"/>
  <c r="AA446"/>
  <c r="AB446" s="1"/>
  <c r="AC446" s="1"/>
  <c r="X446"/>
  <c r="Y446" s="1"/>
  <c r="Z446" s="1"/>
  <c r="V446"/>
  <c r="W446" s="1"/>
  <c r="T446"/>
  <c r="S446"/>
  <c r="R446"/>
  <c r="AJ445"/>
  <c r="AK445" s="1"/>
  <c r="AL445" s="1"/>
  <c r="AG445"/>
  <c r="AH445" s="1"/>
  <c r="AI445" s="1"/>
  <c r="AE445"/>
  <c r="AF445" s="1"/>
  <c r="AA445"/>
  <c r="AB445" s="1"/>
  <c r="AC445" s="1"/>
  <c r="X445"/>
  <c r="Y445" s="1"/>
  <c r="Z445" s="1"/>
  <c r="V445"/>
  <c r="W445" s="1"/>
  <c r="T445"/>
  <c r="S445"/>
  <c r="R445"/>
  <c r="AN445" s="1"/>
  <c r="AJ444"/>
  <c r="AK444" s="1"/>
  <c r="AL444" s="1"/>
  <c r="AG444"/>
  <c r="AH444" s="1"/>
  <c r="AI444" s="1"/>
  <c r="AE444"/>
  <c r="AF444" s="1"/>
  <c r="AB444"/>
  <c r="AC444" s="1"/>
  <c r="AA444"/>
  <c r="X444"/>
  <c r="Y444" s="1"/>
  <c r="Z444" s="1"/>
  <c r="V444"/>
  <c r="W444" s="1"/>
  <c r="T444"/>
  <c r="S444"/>
  <c r="R444"/>
  <c r="AN444" s="1"/>
  <c r="AJ443"/>
  <c r="AK443" s="1"/>
  <c r="AL443" s="1"/>
  <c r="AG443"/>
  <c r="AH443" s="1"/>
  <c r="AI443" s="1"/>
  <c r="AE443"/>
  <c r="AF443" s="1"/>
  <c r="AA443"/>
  <c r="AB443" s="1"/>
  <c r="AC443" s="1"/>
  <c r="X443"/>
  <c r="Y443" s="1"/>
  <c r="Z443" s="1"/>
  <c r="V443"/>
  <c r="W443" s="1"/>
  <c r="T443"/>
  <c r="S443"/>
  <c r="R443"/>
  <c r="AJ442"/>
  <c r="AK442" s="1"/>
  <c r="AL442" s="1"/>
  <c r="AG442"/>
  <c r="AH442" s="1"/>
  <c r="AI442" s="1"/>
  <c r="AE442"/>
  <c r="AF442" s="1"/>
  <c r="AA442"/>
  <c r="AB442" s="1"/>
  <c r="AC442" s="1"/>
  <c r="X442"/>
  <c r="Y442" s="1"/>
  <c r="Z442" s="1"/>
  <c r="V442"/>
  <c r="W442" s="1"/>
  <c r="T442"/>
  <c r="S442"/>
  <c r="R442"/>
  <c r="AK441"/>
  <c r="AL441" s="1"/>
  <c r="AJ441"/>
  <c r="AG441"/>
  <c r="AH441" s="1"/>
  <c r="AI441" s="1"/>
  <c r="AE441"/>
  <c r="AF441" s="1"/>
  <c r="AA441"/>
  <c r="AB441" s="1"/>
  <c r="AC441" s="1"/>
  <c r="X441"/>
  <c r="Y441" s="1"/>
  <c r="Z441" s="1"/>
  <c r="V441"/>
  <c r="W441" s="1"/>
  <c r="T441"/>
  <c r="S441"/>
  <c r="R441"/>
  <c r="AJ440"/>
  <c r="AK440" s="1"/>
  <c r="AL440" s="1"/>
  <c r="AG440"/>
  <c r="AH440" s="1"/>
  <c r="AI440" s="1"/>
  <c r="AE440"/>
  <c r="AF440" s="1"/>
  <c r="AQ440" s="1"/>
  <c r="AA440"/>
  <c r="AB440" s="1"/>
  <c r="AC440" s="1"/>
  <c r="X440"/>
  <c r="Y440" s="1"/>
  <c r="Z440" s="1"/>
  <c r="V440"/>
  <c r="W440" s="1"/>
  <c r="T440"/>
  <c r="S440"/>
  <c r="R440"/>
  <c r="AJ439"/>
  <c r="AK439" s="1"/>
  <c r="AL439" s="1"/>
  <c r="AG439"/>
  <c r="AH439" s="1"/>
  <c r="AI439" s="1"/>
  <c r="AE439"/>
  <c r="AF439" s="1"/>
  <c r="AQ439" s="1"/>
  <c r="AA439"/>
  <c r="AB439" s="1"/>
  <c r="AC439" s="1"/>
  <c r="Y439"/>
  <c r="Z439" s="1"/>
  <c r="X439"/>
  <c r="V439"/>
  <c r="W439" s="1"/>
  <c r="T439"/>
  <c r="S439"/>
  <c r="R439"/>
  <c r="AJ438"/>
  <c r="AK438" s="1"/>
  <c r="AL438" s="1"/>
  <c r="AG438"/>
  <c r="AH438" s="1"/>
  <c r="AI438" s="1"/>
  <c r="AE438"/>
  <c r="AF438" s="1"/>
  <c r="AQ438" s="1"/>
  <c r="AA438"/>
  <c r="AB438" s="1"/>
  <c r="AC438" s="1"/>
  <c r="X438"/>
  <c r="Y438" s="1"/>
  <c r="Z438" s="1"/>
  <c r="V438"/>
  <c r="W438" s="1"/>
  <c r="T438"/>
  <c r="S438"/>
  <c r="R438"/>
  <c r="AN438" s="1"/>
  <c r="AJ437"/>
  <c r="AK437" s="1"/>
  <c r="AL437" s="1"/>
  <c r="AG437"/>
  <c r="AH437" s="1"/>
  <c r="AI437" s="1"/>
  <c r="AE437"/>
  <c r="AF437" s="1"/>
  <c r="AA437"/>
  <c r="AB437" s="1"/>
  <c r="AC437" s="1"/>
  <c r="X437"/>
  <c r="Y437" s="1"/>
  <c r="Z437" s="1"/>
  <c r="V437"/>
  <c r="W437" s="1"/>
  <c r="T437"/>
  <c r="S437"/>
  <c r="R437"/>
  <c r="AJ436"/>
  <c r="AK436" s="1"/>
  <c r="AL436" s="1"/>
  <c r="AG436"/>
  <c r="AH436" s="1"/>
  <c r="AI436" s="1"/>
  <c r="AE436"/>
  <c r="AF436" s="1"/>
  <c r="AB436"/>
  <c r="AC436" s="1"/>
  <c r="AA436"/>
  <c r="X436"/>
  <c r="Y436" s="1"/>
  <c r="Z436" s="1"/>
  <c r="V436"/>
  <c r="W436" s="1"/>
  <c r="T436"/>
  <c r="S436"/>
  <c r="R436"/>
  <c r="AJ435"/>
  <c r="AK435" s="1"/>
  <c r="AL435" s="1"/>
  <c r="AG435"/>
  <c r="AH435" s="1"/>
  <c r="AI435" s="1"/>
  <c r="AE435"/>
  <c r="AF435" s="1"/>
  <c r="AA435"/>
  <c r="AB435" s="1"/>
  <c r="AC435" s="1"/>
  <c r="X435"/>
  <c r="Y435" s="1"/>
  <c r="Z435" s="1"/>
  <c r="V435"/>
  <c r="W435" s="1"/>
  <c r="T435"/>
  <c r="S435"/>
  <c r="R435"/>
  <c r="AJ434"/>
  <c r="AK434" s="1"/>
  <c r="AL434" s="1"/>
  <c r="AG434"/>
  <c r="AH434" s="1"/>
  <c r="AI434" s="1"/>
  <c r="AE434"/>
  <c r="AF434" s="1"/>
  <c r="AA434"/>
  <c r="AB434" s="1"/>
  <c r="AC434" s="1"/>
  <c r="X434"/>
  <c r="Y434" s="1"/>
  <c r="Z434" s="1"/>
  <c r="V434"/>
  <c r="W434" s="1"/>
  <c r="T434"/>
  <c r="S434"/>
  <c r="R434"/>
  <c r="AK433"/>
  <c r="AL433" s="1"/>
  <c r="AJ433"/>
  <c r="AG433"/>
  <c r="AH433" s="1"/>
  <c r="AI433" s="1"/>
  <c r="AE433"/>
  <c r="AF433" s="1"/>
  <c r="AA433"/>
  <c r="AB433" s="1"/>
  <c r="AC433" s="1"/>
  <c r="X433"/>
  <c r="Y433" s="1"/>
  <c r="Z433" s="1"/>
  <c r="V433"/>
  <c r="W433" s="1"/>
  <c r="T433"/>
  <c r="S433"/>
  <c r="R433"/>
  <c r="AJ432"/>
  <c r="AK432" s="1"/>
  <c r="AL432" s="1"/>
  <c r="AG432"/>
  <c r="AH432" s="1"/>
  <c r="AI432" s="1"/>
  <c r="AE432"/>
  <c r="AF432" s="1"/>
  <c r="AQ432" s="1"/>
  <c r="AA432"/>
  <c r="AB432" s="1"/>
  <c r="AC432" s="1"/>
  <c r="X432"/>
  <c r="Y432" s="1"/>
  <c r="Z432" s="1"/>
  <c r="V432"/>
  <c r="W432" s="1"/>
  <c r="T432"/>
  <c r="S432"/>
  <c r="R432"/>
  <c r="AJ431"/>
  <c r="AK431" s="1"/>
  <c r="AL431" s="1"/>
  <c r="AG431"/>
  <c r="AH431" s="1"/>
  <c r="AI431" s="1"/>
  <c r="AE431"/>
  <c r="AF431" s="1"/>
  <c r="AQ431" s="1"/>
  <c r="AA431"/>
  <c r="AB431" s="1"/>
  <c r="AC431" s="1"/>
  <c r="Y431"/>
  <c r="Z431" s="1"/>
  <c r="X431"/>
  <c r="V431"/>
  <c r="W431" s="1"/>
  <c r="T431"/>
  <c r="S431"/>
  <c r="R431"/>
  <c r="AJ430"/>
  <c r="AK430" s="1"/>
  <c r="AL430" s="1"/>
  <c r="AG430"/>
  <c r="AH430" s="1"/>
  <c r="AI430" s="1"/>
  <c r="AE430"/>
  <c r="AF430" s="1"/>
  <c r="AQ430" s="1"/>
  <c r="AA430"/>
  <c r="AB430" s="1"/>
  <c r="AC430" s="1"/>
  <c r="X430"/>
  <c r="Y430" s="1"/>
  <c r="Z430" s="1"/>
  <c r="V430"/>
  <c r="W430" s="1"/>
  <c r="T430"/>
  <c r="S430"/>
  <c r="R430"/>
  <c r="AJ429"/>
  <c r="AK429" s="1"/>
  <c r="AL429" s="1"/>
  <c r="AG429"/>
  <c r="AH429" s="1"/>
  <c r="AI429" s="1"/>
  <c r="AE429"/>
  <c r="AF429" s="1"/>
  <c r="AA429"/>
  <c r="AB429" s="1"/>
  <c r="AC429" s="1"/>
  <c r="X429"/>
  <c r="Y429" s="1"/>
  <c r="Z429" s="1"/>
  <c r="V429"/>
  <c r="W429" s="1"/>
  <c r="T429"/>
  <c r="S429"/>
  <c r="R429"/>
  <c r="AN429" s="1"/>
  <c r="AJ428"/>
  <c r="AK428" s="1"/>
  <c r="AL428" s="1"/>
  <c r="AG428"/>
  <c r="AH428" s="1"/>
  <c r="AI428" s="1"/>
  <c r="AE428"/>
  <c r="AF428" s="1"/>
  <c r="AB428"/>
  <c r="AC428" s="1"/>
  <c r="AA428"/>
  <c r="X428"/>
  <c r="Y428" s="1"/>
  <c r="Z428" s="1"/>
  <c r="V428"/>
  <c r="W428" s="1"/>
  <c r="T428"/>
  <c r="S428"/>
  <c r="R428"/>
  <c r="AN428" s="1"/>
  <c r="AJ427"/>
  <c r="AK427" s="1"/>
  <c r="AL427" s="1"/>
  <c r="AG427"/>
  <c r="AH427" s="1"/>
  <c r="AI427" s="1"/>
  <c r="AE427"/>
  <c r="AF427" s="1"/>
  <c r="AA427"/>
  <c r="AB427" s="1"/>
  <c r="AC427" s="1"/>
  <c r="X427"/>
  <c r="Y427" s="1"/>
  <c r="Z427" s="1"/>
  <c r="V427"/>
  <c r="W427" s="1"/>
  <c r="T427"/>
  <c r="S427"/>
  <c r="R427"/>
  <c r="AJ426"/>
  <c r="AK426" s="1"/>
  <c r="AL426" s="1"/>
  <c r="AG426"/>
  <c r="AH426" s="1"/>
  <c r="AI426" s="1"/>
  <c r="AE426"/>
  <c r="AF426" s="1"/>
  <c r="AA426"/>
  <c r="AB426" s="1"/>
  <c r="AC426" s="1"/>
  <c r="X426"/>
  <c r="Y426" s="1"/>
  <c r="Z426" s="1"/>
  <c r="V426"/>
  <c r="W426" s="1"/>
  <c r="T426"/>
  <c r="S426"/>
  <c r="R426"/>
  <c r="AJ425"/>
  <c r="AK425" s="1"/>
  <c r="AL425" s="1"/>
  <c r="AG425"/>
  <c r="AH425" s="1"/>
  <c r="AI425" s="1"/>
  <c r="AE425"/>
  <c r="AF425" s="1"/>
  <c r="AA425"/>
  <c r="AB425" s="1"/>
  <c r="AC425" s="1"/>
  <c r="X425"/>
  <c r="Y425" s="1"/>
  <c r="Z425" s="1"/>
  <c r="V425"/>
  <c r="W425" s="1"/>
  <c r="T425"/>
  <c r="S425"/>
  <c r="R425"/>
  <c r="AJ424"/>
  <c r="AK424" s="1"/>
  <c r="AL424" s="1"/>
  <c r="AG424"/>
  <c r="AH424" s="1"/>
  <c r="AI424" s="1"/>
  <c r="AE424"/>
  <c r="AF424" s="1"/>
  <c r="AB424"/>
  <c r="AC424" s="1"/>
  <c r="AA424"/>
  <c r="X424"/>
  <c r="Y424" s="1"/>
  <c r="Z424" s="1"/>
  <c r="V424"/>
  <c r="W424" s="1"/>
  <c r="T424"/>
  <c r="S424"/>
  <c r="R424"/>
  <c r="AJ423"/>
  <c r="AK423" s="1"/>
  <c r="AL423" s="1"/>
  <c r="AG423"/>
  <c r="AH423" s="1"/>
  <c r="AI423" s="1"/>
  <c r="AE423"/>
  <c r="AF423" s="1"/>
  <c r="AA423"/>
  <c r="AB423" s="1"/>
  <c r="AC423" s="1"/>
  <c r="X423"/>
  <c r="Y423" s="1"/>
  <c r="Z423" s="1"/>
  <c r="V423"/>
  <c r="W423" s="1"/>
  <c r="T423"/>
  <c r="S423"/>
  <c r="R423"/>
  <c r="AJ422"/>
  <c r="AK422" s="1"/>
  <c r="AL422" s="1"/>
  <c r="AG422"/>
  <c r="AH422" s="1"/>
  <c r="AI422" s="1"/>
  <c r="AE422"/>
  <c r="AF422" s="1"/>
  <c r="AA422"/>
  <c r="AB422" s="1"/>
  <c r="AC422" s="1"/>
  <c r="X422"/>
  <c r="Y422" s="1"/>
  <c r="Z422" s="1"/>
  <c r="V422"/>
  <c r="W422" s="1"/>
  <c r="T422"/>
  <c r="S422"/>
  <c r="R422"/>
  <c r="AJ421"/>
  <c r="AK421" s="1"/>
  <c r="AL421" s="1"/>
  <c r="AG421"/>
  <c r="AH421" s="1"/>
  <c r="AI421" s="1"/>
  <c r="AE421"/>
  <c r="AF421" s="1"/>
  <c r="AQ421" s="1"/>
  <c r="AA421"/>
  <c r="AB421" s="1"/>
  <c r="AC421" s="1"/>
  <c r="X421"/>
  <c r="Y421" s="1"/>
  <c r="Z421" s="1"/>
  <c r="V421"/>
  <c r="W421" s="1"/>
  <c r="T421"/>
  <c r="S421"/>
  <c r="R421"/>
  <c r="AN421" s="1"/>
  <c r="AJ420"/>
  <c r="AK420" s="1"/>
  <c r="AL420" s="1"/>
  <c r="AG420"/>
  <c r="AH420" s="1"/>
  <c r="AI420" s="1"/>
  <c r="AE420"/>
  <c r="AF420" s="1"/>
  <c r="AA420"/>
  <c r="AB420" s="1"/>
  <c r="AC420" s="1"/>
  <c r="X420"/>
  <c r="Y420" s="1"/>
  <c r="Z420" s="1"/>
  <c r="V420"/>
  <c r="W420" s="1"/>
  <c r="T420"/>
  <c r="S420"/>
  <c r="R420"/>
  <c r="AJ419"/>
  <c r="AK419" s="1"/>
  <c r="AL419" s="1"/>
  <c r="AG419"/>
  <c r="AH419" s="1"/>
  <c r="AI419" s="1"/>
  <c r="AE419"/>
  <c r="AF419" s="1"/>
  <c r="AQ419" s="1"/>
  <c r="AA419"/>
  <c r="AB419" s="1"/>
  <c r="AC419" s="1"/>
  <c r="Y419"/>
  <c r="Z419" s="1"/>
  <c r="X419"/>
  <c r="V419"/>
  <c r="W419" s="1"/>
  <c r="T419"/>
  <c r="S419"/>
  <c r="R419"/>
  <c r="AL418"/>
  <c r="AJ418"/>
  <c r="AK418" s="1"/>
  <c r="AH418"/>
  <c r="AI418" s="1"/>
  <c r="AG418"/>
  <c r="AE418"/>
  <c r="AF418" s="1"/>
  <c r="AQ418" s="1"/>
  <c r="AA418"/>
  <c r="AB418" s="1"/>
  <c r="AC418" s="1"/>
  <c r="X418"/>
  <c r="Y418" s="1"/>
  <c r="Z418" s="1"/>
  <c r="V418"/>
  <c r="W418" s="1"/>
  <c r="T418"/>
  <c r="S418"/>
  <c r="R418"/>
  <c r="AJ417"/>
  <c r="AK417" s="1"/>
  <c r="AL417" s="1"/>
  <c r="AG417"/>
  <c r="AH417" s="1"/>
  <c r="AI417" s="1"/>
  <c r="AE417"/>
  <c r="AF417" s="1"/>
  <c r="AA417"/>
  <c r="AB417" s="1"/>
  <c r="AC417" s="1"/>
  <c r="X417"/>
  <c r="Y417" s="1"/>
  <c r="Z417" s="1"/>
  <c r="V417"/>
  <c r="W417" s="1"/>
  <c r="T417"/>
  <c r="S417"/>
  <c r="R417"/>
  <c r="AJ416"/>
  <c r="AK416" s="1"/>
  <c r="AL416" s="1"/>
  <c r="AG416"/>
  <c r="AH416" s="1"/>
  <c r="AI416" s="1"/>
  <c r="AE416"/>
  <c r="AF416" s="1"/>
  <c r="AQ416" s="1"/>
  <c r="AA416"/>
  <c r="AB416" s="1"/>
  <c r="AC416" s="1"/>
  <c r="X416"/>
  <c r="Y416" s="1"/>
  <c r="Z416" s="1"/>
  <c r="V416"/>
  <c r="W416" s="1"/>
  <c r="T416"/>
  <c r="S416"/>
  <c r="R416"/>
  <c r="AN416" s="1"/>
  <c r="AJ415"/>
  <c r="AK415" s="1"/>
  <c r="AL415" s="1"/>
  <c r="AG415"/>
  <c r="AH415" s="1"/>
  <c r="AI415" s="1"/>
  <c r="AE415"/>
  <c r="AF415" s="1"/>
  <c r="AA415"/>
  <c r="AB415" s="1"/>
  <c r="AC415" s="1"/>
  <c r="X415"/>
  <c r="Y415" s="1"/>
  <c r="Z415" s="1"/>
  <c r="V415"/>
  <c r="W415" s="1"/>
  <c r="T415"/>
  <c r="S415"/>
  <c r="R415"/>
  <c r="AJ414"/>
  <c r="AK414" s="1"/>
  <c r="AL414" s="1"/>
  <c r="AG414"/>
  <c r="AH414" s="1"/>
  <c r="AI414" s="1"/>
  <c r="AE414"/>
  <c r="AF414" s="1"/>
  <c r="AA414"/>
  <c r="AB414" s="1"/>
  <c r="AC414" s="1"/>
  <c r="X414"/>
  <c r="Y414" s="1"/>
  <c r="Z414" s="1"/>
  <c r="V414"/>
  <c r="W414" s="1"/>
  <c r="T414"/>
  <c r="S414"/>
  <c r="R414"/>
  <c r="AJ413"/>
  <c r="AK413" s="1"/>
  <c r="AL413" s="1"/>
  <c r="AG413"/>
  <c r="AH413" s="1"/>
  <c r="AI413" s="1"/>
  <c r="AE413"/>
  <c r="AF413" s="1"/>
  <c r="AQ413" s="1"/>
  <c r="AA413"/>
  <c r="AB413" s="1"/>
  <c r="AC413" s="1"/>
  <c r="X413"/>
  <c r="Y413" s="1"/>
  <c r="Z413" s="1"/>
  <c r="V413"/>
  <c r="W413" s="1"/>
  <c r="T413"/>
  <c r="S413"/>
  <c r="R413"/>
  <c r="AJ412"/>
  <c r="AK412" s="1"/>
  <c r="AL412" s="1"/>
  <c r="AG412"/>
  <c r="AH412" s="1"/>
  <c r="AI412" s="1"/>
  <c r="AE412"/>
  <c r="AF412" s="1"/>
  <c r="AA412"/>
  <c r="AB412" s="1"/>
  <c r="AC412" s="1"/>
  <c r="X412"/>
  <c r="Y412" s="1"/>
  <c r="Z412" s="1"/>
  <c r="V412"/>
  <c r="W412" s="1"/>
  <c r="T412"/>
  <c r="S412"/>
  <c r="R412"/>
  <c r="AJ411"/>
  <c r="AK411" s="1"/>
  <c r="AL411" s="1"/>
  <c r="AG411"/>
  <c r="AH411" s="1"/>
  <c r="AI411" s="1"/>
  <c r="AE411"/>
  <c r="AF411" s="1"/>
  <c r="AQ411" s="1"/>
  <c r="AA411"/>
  <c r="AB411" s="1"/>
  <c r="AC411" s="1"/>
  <c r="Y411"/>
  <c r="Z411" s="1"/>
  <c r="X411"/>
  <c r="V411"/>
  <c r="W411" s="1"/>
  <c r="T411"/>
  <c r="S411"/>
  <c r="R411"/>
  <c r="AL410"/>
  <c r="AJ410"/>
  <c r="AK410" s="1"/>
  <c r="AH410"/>
  <c r="AI410" s="1"/>
  <c r="AG410"/>
  <c r="AE410"/>
  <c r="AF410" s="1"/>
  <c r="AQ410" s="1"/>
  <c r="AA410"/>
  <c r="AB410" s="1"/>
  <c r="AC410" s="1"/>
  <c r="X410"/>
  <c r="Y410" s="1"/>
  <c r="Z410" s="1"/>
  <c r="V410"/>
  <c r="W410" s="1"/>
  <c r="T410"/>
  <c r="S410"/>
  <c r="R410"/>
  <c r="AJ409"/>
  <c r="AK409" s="1"/>
  <c r="AL409" s="1"/>
  <c r="AG409"/>
  <c r="AH409" s="1"/>
  <c r="AI409" s="1"/>
  <c r="AE409"/>
  <c r="AF409" s="1"/>
  <c r="AA409"/>
  <c r="AB409" s="1"/>
  <c r="AC409" s="1"/>
  <c r="X409"/>
  <c r="Y409" s="1"/>
  <c r="Z409" s="1"/>
  <c r="V409"/>
  <c r="W409" s="1"/>
  <c r="T409"/>
  <c r="S409"/>
  <c r="R409"/>
  <c r="AJ408"/>
  <c r="AK408" s="1"/>
  <c r="AL408" s="1"/>
  <c r="AG408"/>
  <c r="AH408" s="1"/>
  <c r="AI408" s="1"/>
  <c r="AE408"/>
  <c r="AF408" s="1"/>
  <c r="AQ408" s="1"/>
  <c r="AA408"/>
  <c r="AB408" s="1"/>
  <c r="AC408" s="1"/>
  <c r="X408"/>
  <c r="Y408" s="1"/>
  <c r="Z408" s="1"/>
  <c r="V408"/>
  <c r="W408" s="1"/>
  <c r="T408"/>
  <c r="S408"/>
  <c r="R408"/>
  <c r="AJ407"/>
  <c r="AK407" s="1"/>
  <c r="AL407" s="1"/>
  <c r="AG407"/>
  <c r="AH407" s="1"/>
  <c r="AI407" s="1"/>
  <c r="AE407"/>
  <c r="AF407" s="1"/>
  <c r="AA407"/>
  <c r="AB407" s="1"/>
  <c r="AC407" s="1"/>
  <c r="X407"/>
  <c r="Y407" s="1"/>
  <c r="Z407" s="1"/>
  <c r="V407"/>
  <c r="W407" s="1"/>
  <c r="T407"/>
  <c r="S407"/>
  <c r="R407"/>
  <c r="AJ406"/>
  <c r="AK406" s="1"/>
  <c r="AL406" s="1"/>
  <c r="AG406"/>
  <c r="AH406" s="1"/>
  <c r="AI406" s="1"/>
  <c r="AE406"/>
  <c r="AF406" s="1"/>
  <c r="AA406"/>
  <c r="AB406" s="1"/>
  <c r="AC406" s="1"/>
  <c r="X406"/>
  <c r="Y406" s="1"/>
  <c r="Z406" s="1"/>
  <c r="V406"/>
  <c r="W406" s="1"/>
  <c r="T406"/>
  <c r="S406"/>
  <c r="R406"/>
  <c r="AJ405"/>
  <c r="AK405" s="1"/>
  <c r="AL405" s="1"/>
  <c r="AG405"/>
  <c r="AH405" s="1"/>
  <c r="AI405" s="1"/>
  <c r="AE405"/>
  <c r="AF405" s="1"/>
  <c r="AQ405" s="1"/>
  <c r="AA405"/>
  <c r="AB405" s="1"/>
  <c r="AC405" s="1"/>
  <c r="X405"/>
  <c r="Y405" s="1"/>
  <c r="Z405" s="1"/>
  <c r="V405"/>
  <c r="W405" s="1"/>
  <c r="T405"/>
  <c r="S405"/>
  <c r="R405"/>
  <c r="AN405" s="1"/>
  <c r="AJ404"/>
  <c r="AK404" s="1"/>
  <c r="AL404" s="1"/>
  <c r="AG404"/>
  <c r="AH404" s="1"/>
  <c r="AI404" s="1"/>
  <c r="AE404"/>
  <c r="AF404" s="1"/>
  <c r="AA404"/>
  <c r="AB404" s="1"/>
  <c r="AC404" s="1"/>
  <c r="X404"/>
  <c r="Y404" s="1"/>
  <c r="Z404" s="1"/>
  <c r="V404"/>
  <c r="W404" s="1"/>
  <c r="T404"/>
  <c r="S404"/>
  <c r="R404"/>
  <c r="AJ403"/>
  <c r="AK403" s="1"/>
  <c r="AL403" s="1"/>
  <c r="AG403"/>
  <c r="AH403" s="1"/>
  <c r="AI403" s="1"/>
  <c r="AE403"/>
  <c r="AF403" s="1"/>
  <c r="AQ403" s="1"/>
  <c r="AA403"/>
  <c r="AB403" s="1"/>
  <c r="AC403" s="1"/>
  <c r="Y403"/>
  <c r="Z403" s="1"/>
  <c r="X403"/>
  <c r="V403"/>
  <c r="W403" s="1"/>
  <c r="T403"/>
  <c r="S403"/>
  <c r="R403"/>
  <c r="AL402"/>
  <c r="AJ402"/>
  <c r="AK402" s="1"/>
  <c r="AH402"/>
  <c r="AI402" s="1"/>
  <c r="AG402"/>
  <c r="AE402"/>
  <c r="AF402" s="1"/>
  <c r="AQ402" s="1"/>
  <c r="AA402"/>
  <c r="AB402" s="1"/>
  <c r="AC402" s="1"/>
  <c r="X402"/>
  <c r="Y402" s="1"/>
  <c r="Z402" s="1"/>
  <c r="V402"/>
  <c r="W402" s="1"/>
  <c r="T402"/>
  <c r="S402"/>
  <c r="R402"/>
  <c r="AN402" s="1"/>
  <c r="AJ401"/>
  <c r="AK401" s="1"/>
  <c r="AL401" s="1"/>
  <c r="AG401"/>
  <c r="AH401" s="1"/>
  <c r="AI401" s="1"/>
  <c r="AE401"/>
  <c r="AF401" s="1"/>
  <c r="AA401"/>
  <c r="AB401" s="1"/>
  <c r="AC401" s="1"/>
  <c r="X401"/>
  <c r="Y401" s="1"/>
  <c r="Z401" s="1"/>
  <c r="V401"/>
  <c r="W401" s="1"/>
  <c r="T401"/>
  <c r="S401"/>
  <c r="R401"/>
  <c r="AJ400"/>
  <c r="AK400" s="1"/>
  <c r="AL400" s="1"/>
  <c r="AG400"/>
  <c r="AH400" s="1"/>
  <c r="AI400" s="1"/>
  <c r="AE400"/>
  <c r="AF400" s="1"/>
  <c r="AQ400" s="1"/>
  <c r="AA400"/>
  <c r="AB400" s="1"/>
  <c r="AC400" s="1"/>
  <c r="X400"/>
  <c r="Y400" s="1"/>
  <c r="Z400" s="1"/>
  <c r="V400"/>
  <c r="W400" s="1"/>
  <c r="T400"/>
  <c r="S400"/>
  <c r="R400"/>
  <c r="AN400" s="1"/>
  <c r="AJ399"/>
  <c r="AK399" s="1"/>
  <c r="AL399" s="1"/>
  <c r="AG399"/>
  <c r="AH399" s="1"/>
  <c r="AI399" s="1"/>
  <c r="AE399"/>
  <c r="AF399" s="1"/>
  <c r="AA399"/>
  <c r="AB399" s="1"/>
  <c r="AC399" s="1"/>
  <c r="X399"/>
  <c r="Y399" s="1"/>
  <c r="Z399" s="1"/>
  <c r="V399"/>
  <c r="W399" s="1"/>
  <c r="T399"/>
  <c r="S399"/>
  <c r="R399"/>
  <c r="AJ398"/>
  <c r="AK398" s="1"/>
  <c r="AL398" s="1"/>
  <c r="AG398"/>
  <c r="AH398" s="1"/>
  <c r="AI398" s="1"/>
  <c r="AE398"/>
  <c r="AF398" s="1"/>
  <c r="AA398"/>
  <c r="AB398" s="1"/>
  <c r="AC398" s="1"/>
  <c r="X398"/>
  <c r="Y398" s="1"/>
  <c r="Z398" s="1"/>
  <c r="V398"/>
  <c r="W398" s="1"/>
  <c r="T398"/>
  <c r="S398"/>
  <c r="R398"/>
  <c r="AJ397"/>
  <c r="AK397" s="1"/>
  <c r="AL397" s="1"/>
  <c r="AG397"/>
  <c r="AH397" s="1"/>
  <c r="AI397" s="1"/>
  <c r="AE397"/>
  <c r="AF397" s="1"/>
  <c r="AQ397" s="1"/>
  <c r="AA397"/>
  <c r="AB397" s="1"/>
  <c r="AC397" s="1"/>
  <c r="X397"/>
  <c r="Y397" s="1"/>
  <c r="Z397" s="1"/>
  <c r="V397"/>
  <c r="W397" s="1"/>
  <c r="T397"/>
  <c r="S397"/>
  <c r="R397"/>
  <c r="AJ396"/>
  <c r="AK396" s="1"/>
  <c r="AL396" s="1"/>
  <c r="AG396"/>
  <c r="AH396" s="1"/>
  <c r="AI396" s="1"/>
  <c r="AE396"/>
  <c r="AF396" s="1"/>
  <c r="AA396"/>
  <c r="AB396" s="1"/>
  <c r="AC396" s="1"/>
  <c r="X396"/>
  <c r="Y396" s="1"/>
  <c r="Z396" s="1"/>
  <c r="V396"/>
  <c r="W396" s="1"/>
  <c r="T396"/>
  <c r="S396"/>
  <c r="R396"/>
  <c r="AJ395"/>
  <c r="AK395" s="1"/>
  <c r="AL395" s="1"/>
  <c r="AG395"/>
  <c r="AH395" s="1"/>
  <c r="AI395" s="1"/>
  <c r="AE395"/>
  <c r="AF395" s="1"/>
  <c r="AQ395" s="1"/>
  <c r="AA395"/>
  <c r="AB395" s="1"/>
  <c r="AC395" s="1"/>
  <c r="Y395"/>
  <c r="Z395" s="1"/>
  <c r="X395"/>
  <c r="V395"/>
  <c r="W395" s="1"/>
  <c r="T395"/>
  <c r="S395"/>
  <c r="R395"/>
  <c r="AL394"/>
  <c r="AJ394"/>
  <c r="AK394" s="1"/>
  <c r="AH394"/>
  <c r="AI394" s="1"/>
  <c r="AG394"/>
  <c r="AE394"/>
  <c r="AF394" s="1"/>
  <c r="AQ394" s="1"/>
  <c r="AA394"/>
  <c r="AB394" s="1"/>
  <c r="AC394" s="1"/>
  <c r="X394"/>
  <c r="Y394" s="1"/>
  <c r="Z394" s="1"/>
  <c r="V394"/>
  <c r="W394" s="1"/>
  <c r="T394"/>
  <c r="S394"/>
  <c r="R394"/>
  <c r="AJ393"/>
  <c r="AK393" s="1"/>
  <c r="AL393" s="1"/>
  <c r="AG393"/>
  <c r="AH393" s="1"/>
  <c r="AI393" s="1"/>
  <c r="AE393"/>
  <c r="AF393" s="1"/>
  <c r="AA393"/>
  <c r="AB393" s="1"/>
  <c r="AC393" s="1"/>
  <c r="X393"/>
  <c r="Y393" s="1"/>
  <c r="Z393" s="1"/>
  <c r="V393"/>
  <c r="W393" s="1"/>
  <c r="T393"/>
  <c r="S393"/>
  <c r="R393"/>
  <c r="AJ392"/>
  <c r="AK392" s="1"/>
  <c r="AL392" s="1"/>
  <c r="AG392"/>
  <c r="AH392" s="1"/>
  <c r="AI392" s="1"/>
  <c r="AE392"/>
  <c r="AF392" s="1"/>
  <c r="AQ392" s="1"/>
  <c r="AA392"/>
  <c r="AB392" s="1"/>
  <c r="AC392" s="1"/>
  <c r="X392"/>
  <c r="Y392" s="1"/>
  <c r="Z392" s="1"/>
  <c r="V392"/>
  <c r="W392" s="1"/>
  <c r="T392"/>
  <c r="S392"/>
  <c r="R392"/>
  <c r="AJ391"/>
  <c r="AK391" s="1"/>
  <c r="AL391" s="1"/>
  <c r="AG391"/>
  <c r="AH391" s="1"/>
  <c r="AI391" s="1"/>
  <c r="AE391"/>
  <c r="AF391" s="1"/>
  <c r="AA391"/>
  <c r="AB391" s="1"/>
  <c r="AC391" s="1"/>
  <c r="X391"/>
  <c r="Y391" s="1"/>
  <c r="Z391" s="1"/>
  <c r="V391"/>
  <c r="W391" s="1"/>
  <c r="T391"/>
  <c r="S391"/>
  <c r="R391"/>
  <c r="AJ390"/>
  <c r="AK390" s="1"/>
  <c r="AL390" s="1"/>
  <c r="AG390"/>
  <c r="AH390" s="1"/>
  <c r="AI390" s="1"/>
  <c r="AE390"/>
  <c r="AF390" s="1"/>
  <c r="AA390"/>
  <c r="AB390" s="1"/>
  <c r="AC390" s="1"/>
  <c r="X390"/>
  <c r="Y390" s="1"/>
  <c r="Z390" s="1"/>
  <c r="V390"/>
  <c r="W390" s="1"/>
  <c r="T390"/>
  <c r="S390"/>
  <c r="R390"/>
  <c r="AJ389"/>
  <c r="AK389" s="1"/>
  <c r="AL389" s="1"/>
  <c r="AG389"/>
  <c r="AH389" s="1"/>
  <c r="AI389" s="1"/>
  <c r="AE389"/>
  <c r="AF389" s="1"/>
  <c r="AQ389" s="1"/>
  <c r="AA389"/>
  <c r="AB389" s="1"/>
  <c r="AC389" s="1"/>
  <c r="X389"/>
  <c r="Y389" s="1"/>
  <c r="Z389" s="1"/>
  <c r="V389"/>
  <c r="W389" s="1"/>
  <c r="T389"/>
  <c r="S389"/>
  <c r="R389"/>
  <c r="AJ388"/>
  <c r="AK388" s="1"/>
  <c r="AL388" s="1"/>
  <c r="AG388"/>
  <c r="AH388" s="1"/>
  <c r="AI388" s="1"/>
  <c r="AE388"/>
  <c r="AF388" s="1"/>
  <c r="AA388"/>
  <c r="AB388" s="1"/>
  <c r="AC388" s="1"/>
  <c r="X388"/>
  <c r="Y388" s="1"/>
  <c r="Z388" s="1"/>
  <c r="V388"/>
  <c r="W388" s="1"/>
  <c r="T388"/>
  <c r="S388"/>
  <c r="R388"/>
  <c r="AJ387"/>
  <c r="AK387" s="1"/>
  <c r="AL387" s="1"/>
  <c r="AG387"/>
  <c r="AH387" s="1"/>
  <c r="AI387" s="1"/>
  <c r="AE387"/>
  <c r="AF387" s="1"/>
  <c r="AQ387" s="1"/>
  <c r="AA387"/>
  <c r="AB387" s="1"/>
  <c r="AC387" s="1"/>
  <c r="Y387"/>
  <c r="Z387" s="1"/>
  <c r="X387"/>
  <c r="V387"/>
  <c r="W387" s="1"/>
  <c r="T387"/>
  <c r="S387"/>
  <c r="R387"/>
  <c r="AL386"/>
  <c r="AJ386"/>
  <c r="AK386" s="1"/>
  <c r="AG386"/>
  <c r="AH386" s="1"/>
  <c r="AI386" s="1"/>
  <c r="AE386"/>
  <c r="AF386" s="1"/>
  <c r="AA386"/>
  <c r="AB386" s="1"/>
  <c r="AC386" s="1"/>
  <c r="X386"/>
  <c r="Y386" s="1"/>
  <c r="Z386" s="1"/>
  <c r="V386"/>
  <c r="W386" s="1"/>
  <c r="T386"/>
  <c r="S386"/>
  <c r="R386"/>
  <c r="AJ385"/>
  <c r="AK385" s="1"/>
  <c r="AL385" s="1"/>
  <c r="AG385"/>
  <c r="AH385" s="1"/>
  <c r="AI385" s="1"/>
  <c r="AE385"/>
  <c r="AF385" s="1"/>
  <c r="AQ385" s="1"/>
  <c r="AA385"/>
  <c r="AB385" s="1"/>
  <c r="AC385" s="1"/>
  <c r="X385"/>
  <c r="Y385" s="1"/>
  <c r="Z385" s="1"/>
  <c r="V385"/>
  <c r="W385" s="1"/>
  <c r="T385"/>
  <c r="S385"/>
  <c r="R385"/>
  <c r="AJ384"/>
  <c r="AK384" s="1"/>
  <c r="AL384" s="1"/>
  <c r="AG384"/>
  <c r="AH384" s="1"/>
  <c r="AI384" s="1"/>
  <c r="AE384"/>
  <c r="AF384" s="1"/>
  <c r="AQ384" s="1"/>
  <c r="AA384"/>
  <c r="AB384" s="1"/>
  <c r="AC384" s="1"/>
  <c r="Y384"/>
  <c r="Z384" s="1"/>
  <c r="X384"/>
  <c r="V384"/>
  <c r="W384" s="1"/>
  <c r="T384"/>
  <c r="S384"/>
  <c r="R384"/>
  <c r="AJ383"/>
  <c r="AK383" s="1"/>
  <c r="AL383" s="1"/>
  <c r="AG383"/>
  <c r="AH383" s="1"/>
  <c r="AI383" s="1"/>
  <c r="AE383"/>
  <c r="AF383" s="1"/>
  <c r="AQ383" s="1"/>
  <c r="AA383"/>
  <c r="AB383" s="1"/>
  <c r="AC383" s="1"/>
  <c r="X383"/>
  <c r="Y383" s="1"/>
  <c r="Z383" s="1"/>
  <c r="V383"/>
  <c r="W383" s="1"/>
  <c r="T383"/>
  <c r="S383"/>
  <c r="R383"/>
  <c r="AJ382"/>
  <c r="AK382" s="1"/>
  <c r="AL382" s="1"/>
  <c r="AG382"/>
  <c r="AH382" s="1"/>
  <c r="AI382" s="1"/>
  <c r="AE382"/>
  <c r="AF382" s="1"/>
  <c r="AA382"/>
  <c r="AB382" s="1"/>
  <c r="AC382" s="1"/>
  <c r="X382"/>
  <c r="Y382" s="1"/>
  <c r="Z382" s="1"/>
  <c r="V382"/>
  <c r="W382" s="1"/>
  <c r="T382"/>
  <c r="S382"/>
  <c r="R382"/>
  <c r="AJ381"/>
  <c r="AK381" s="1"/>
  <c r="AL381" s="1"/>
  <c r="AG381"/>
  <c r="AH381" s="1"/>
  <c r="AI381" s="1"/>
  <c r="AE381"/>
  <c r="AF381" s="1"/>
  <c r="AB381"/>
  <c r="AC381" s="1"/>
  <c r="AA381"/>
  <c r="X381"/>
  <c r="Y381" s="1"/>
  <c r="Z381" s="1"/>
  <c r="V381"/>
  <c r="W381" s="1"/>
  <c r="T381"/>
  <c r="S381"/>
  <c r="R381"/>
  <c r="AJ380"/>
  <c r="AK380" s="1"/>
  <c r="AL380" s="1"/>
  <c r="AG380"/>
  <c r="AH380" s="1"/>
  <c r="AI380" s="1"/>
  <c r="AE380"/>
  <c r="AF380" s="1"/>
  <c r="AA380"/>
  <c r="AB380" s="1"/>
  <c r="AC380" s="1"/>
  <c r="X380"/>
  <c r="Y380" s="1"/>
  <c r="Z380" s="1"/>
  <c r="V380"/>
  <c r="W380" s="1"/>
  <c r="T380"/>
  <c r="S380"/>
  <c r="R380"/>
  <c r="AJ379"/>
  <c r="AK379" s="1"/>
  <c r="AL379" s="1"/>
  <c r="AG379"/>
  <c r="AH379" s="1"/>
  <c r="AI379" s="1"/>
  <c r="AE379"/>
  <c r="AF379" s="1"/>
  <c r="AA379"/>
  <c r="AB379" s="1"/>
  <c r="AC379" s="1"/>
  <c r="X379"/>
  <c r="Y379" s="1"/>
  <c r="Z379" s="1"/>
  <c r="V379"/>
  <c r="W379" s="1"/>
  <c r="T379"/>
  <c r="S379"/>
  <c r="R379"/>
  <c r="AK378"/>
  <c r="AL378" s="1"/>
  <c r="AJ378"/>
  <c r="AG378"/>
  <c r="AH378" s="1"/>
  <c r="AI378" s="1"/>
  <c r="AE378"/>
  <c r="AF378" s="1"/>
  <c r="AA378"/>
  <c r="AB378" s="1"/>
  <c r="AC378" s="1"/>
  <c r="X378"/>
  <c r="Y378" s="1"/>
  <c r="Z378" s="1"/>
  <c r="V378"/>
  <c r="W378" s="1"/>
  <c r="T378"/>
  <c r="S378"/>
  <c r="R378"/>
  <c r="AJ377"/>
  <c r="AK377" s="1"/>
  <c r="AL377" s="1"/>
  <c r="AG377"/>
  <c r="AH377" s="1"/>
  <c r="AI377" s="1"/>
  <c r="AE377"/>
  <c r="AF377" s="1"/>
  <c r="AQ377" s="1"/>
  <c r="AA377"/>
  <c r="AB377" s="1"/>
  <c r="AC377" s="1"/>
  <c r="X377"/>
  <c r="Y377" s="1"/>
  <c r="Z377" s="1"/>
  <c r="V377"/>
  <c r="W377" s="1"/>
  <c r="T377"/>
  <c r="S377"/>
  <c r="R377"/>
  <c r="AJ376"/>
  <c r="AK376" s="1"/>
  <c r="AL376" s="1"/>
  <c r="AG376"/>
  <c r="AH376" s="1"/>
  <c r="AI376" s="1"/>
  <c r="AE376"/>
  <c r="AF376" s="1"/>
  <c r="AQ376" s="1"/>
  <c r="AA376"/>
  <c r="AB376" s="1"/>
  <c r="AC376" s="1"/>
  <c r="Y376"/>
  <c r="Z376" s="1"/>
  <c r="X376"/>
  <c r="V376"/>
  <c r="W376" s="1"/>
  <c r="T376"/>
  <c r="S376"/>
  <c r="R376"/>
  <c r="AJ375"/>
  <c r="AK375" s="1"/>
  <c r="AL375" s="1"/>
  <c r="AG375"/>
  <c r="AH375" s="1"/>
  <c r="AI375" s="1"/>
  <c r="AE375"/>
  <c r="AF375" s="1"/>
  <c r="AQ375" s="1"/>
  <c r="AA375"/>
  <c r="AB375" s="1"/>
  <c r="AC375" s="1"/>
  <c r="X375"/>
  <c r="Y375" s="1"/>
  <c r="Z375" s="1"/>
  <c r="V375"/>
  <c r="W375" s="1"/>
  <c r="T375"/>
  <c r="S375"/>
  <c r="R375"/>
  <c r="AN375" s="1"/>
  <c r="AJ374"/>
  <c r="AK374" s="1"/>
  <c r="AL374" s="1"/>
  <c r="AG374"/>
  <c r="AH374" s="1"/>
  <c r="AI374" s="1"/>
  <c r="AE374"/>
  <c r="AF374" s="1"/>
  <c r="AA374"/>
  <c r="AB374" s="1"/>
  <c r="AC374" s="1"/>
  <c r="X374"/>
  <c r="Y374" s="1"/>
  <c r="Z374" s="1"/>
  <c r="V374"/>
  <c r="W374" s="1"/>
  <c r="T374"/>
  <c r="S374"/>
  <c r="R374"/>
  <c r="AJ373"/>
  <c r="AK373" s="1"/>
  <c r="AL373" s="1"/>
  <c r="AG373"/>
  <c r="AH373" s="1"/>
  <c r="AI373" s="1"/>
  <c r="AE373"/>
  <c r="AF373" s="1"/>
  <c r="AB373"/>
  <c r="AC373" s="1"/>
  <c r="AA373"/>
  <c r="X373"/>
  <c r="Y373" s="1"/>
  <c r="Z373" s="1"/>
  <c r="V373"/>
  <c r="W373" s="1"/>
  <c r="T373"/>
  <c r="S373"/>
  <c r="R373"/>
  <c r="AJ372"/>
  <c r="AK372" s="1"/>
  <c r="AL372" s="1"/>
  <c r="AG372"/>
  <c r="AH372" s="1"/>
  <c r="AI372" s="1"/>
  <c r="AE372"/>
  <c r="AF372" s="1"/>
  <c r="AA372"/>
  <c r="AB372" s="1"/>
  <c r="AC372" s="1"/>
  <c r="X372"/>
  <c r="Y372" s="1"/>
  <c r="Z372" s="1"/>
  <c r="V372"/>
  <c r="W372" s="1"/>
  <c r="T372"/>
  <c r="S372"/>
  <c r="R372"/>
  <c r="AJ371"/>
  <c r="AK371" s="1"/>
  <c r="AL371" s="1"/>
  <c r="AG371"/>
  <c r="AH371" s="1"/>
  <c r="AI371" s="1"/>
  <c r="AE371"/>
  <c r="AF371" s="1"/>
  <c r="AA371"/>
  <c r="AB371" s="1"/>
  <c r="AC371" s="1"/>
  <c r="X371"/>
  <c r="Y371" s="1"/>
  <c r="Z371" s="1"/>
  <c r="V371"/>
  <c r="W371" s="1"/>
  <c r="T371"/>
  <c r="S371"/>
  <c r="R371"/>
  <c r="AK370"/>
  <c r="AL370" s="1"/>
  <c r="AJ370"/>
  <c r="AG370"/>
  <c r="AH370" s="1"/>
  <c r="AI370" s="1"/>
  <c r="AE370"/>
  <c r="AF370" s="1"/>
  <c r="AA370"/>
  <c r="AB370" s="1"/>
  <c r="AC370" s="1"/>
  <c r="X370"/>
  <c r="Y370" s="1"/>
  <c r="Z370" s="1"/>
  <c r="V370"/>
  <c r="W370" s="1"/>
  <c r="T370"/>
  <c r="S370"/>
  <c r="R370"/>
  <c r="AJ369"/>
  <c r="AK369" s="1"/>
  <c r="AL369" s="1"/>
  <c r="AG369"/>
  <c r="AH369" s="1"/>
  <c r="AI369" s="1"/>
  <c r="AE369"/>
  <c r="AF369" s="1"/>
  <c r="AQ369" s="1"/>
  <c r="AA369"/>
  <c r="AB369" s="1"/>
  <c r="AC369" s="1"/>
  <c r="X369"/>
  <c r="Y369" s="1"/>
  <c r="Z369" s="1"/>
  <c r="V369"/>
  <c r="W369" s="1"/>
  <c r="T369"/>
  <c r="S369"/>
  <c r="R369"/>
  <c r="AJ368"/>
  <c r="AK368" s="1"/>
  <c r="AL368" s="1"/>
  <c r="AG368"/>
  <c r="AH368" s="1"/>
  <c r="AI368" s="1"/>
  <c r="AE368"/>
  <c r="AF368" s="1"/>
  <c r="AQ368" s="1"/>
  <c r="AA368"/>
  <c r="AB368" s="1"/>
  <c r="AC368" s="1"/>
  <c r="Y368"/>
  <c r="Z368" s="1"/>
  <c r="X368"/>
  <c r="V368"/>
  <c r="W368" s="1"/>
  <c r="T368"/>
  <c r="S368"/>
  <c r="R368"/>
  <c r="AJ367"/>
  <c r="AK367" s="1"/>
  <c r="AL367" s="1"/>
  <c r="AG367"/>
  <c r="AH367" s="1"/>
  <c r="AI367" s="1"/>
  <c r="AE367"/>
  <c r="AF367" s="1"/>
  <c r="AQ367" s="1"/>
  <c r="AA367"/>
  <c r="AB367" s="1"/>
  <c r="AC367" s="1"/>
  <c r="X367"/>
  <c r="Y367" s="1"/>
  <c r="Z367" s="1"/>
  <c r="V367"/>
  <c r="W367" s="1"/>
  <c r="T367"/>
  <c r="S367"/>
  <c r="R367"/>
  <c r="AN367" s="1"/>
  <c r="AJ366"/>
  <c r="AK366" s="1"/>
  <c r="AL366" s="1"/>
  <c r="AG366"/>
  <c r="AH366" s="1"/>
  <c r="AI366" s="1"/>
  <c r="AE366"/>
  <c r="AF366" s="1"/>
  <c r="AA366"/>
  <c r="AB366" s="1"/>
  <c r="AC366" s="1"/>
  <c r="X366"/>
  <c r="Y366" s="1"/>
  <c r="Z366" s="1"/>
  <c r="V366"/>
  <c r="W366" s="1"/>
  <c r="T366"/>
  <c r="S366"/>
  <c r="R366"/>
  <c r="AJ365"/>
  <c r="AK365" s="1"/>
  <c r="AL365" s="1"/>
  <c r="AG365"/>
  <c r="AH365" s="1"/>
  <c r="AI365" s="1"/>
  <c r="AE365"/>
  <c r="AF365" s="1"/>
  <c r="AB365"/>
  <c r="AC365" s="1"/>
  <c r="AA365"/>
  <c r="X365"/>
  <c r="Y365" s="1"/>
  <c r="Z365" s="1"/>
  <c r="V365"/>
  <c r="W365" s="1"/>
  <c r="T365"/>
  <c r="S365"/>
  <c r="R365"/>
  <c r="AJ364"/>
  <c r="AK364" s="1"/>
  <c r="AL364" s="1"/>
  <c r="AG364"/>
  <c r="AH364" s="1"/>
  <c r="AI364" s="1"/>
  <c r="AE364"/>
  <c r="AF364" s="1"/>
  <c r="AA364"/>
  <c r="AB364" s="1"/>
  <c r="AC364" s="1"/>
  <c r="X364"/>
  <c r="Y364" s="1"/>
  <c r="Z364" s="1"/>
  <c r="V364"/>
  <c r="W364" s="1"/>
  <c r="T364"/>
  <c r="S364"/>
  <c r="R364"/>
  <c r="AJ363"/>
  <c r="AK363" s="1"/>
  <c r="AL363" s="1"/>
  <c r="AG363"/>
  <c r="AH363" s="1"/>
  <c r="AI363" s="1"/>
  <c r="AE363"/>
  <c r="AF363" s="1"/>
  <c r="AA363"/>
  <c r="AB363" s="1"/>
  <c r="AC363" s="1"/>
  <c r="X363"/>
  <c r="Y363" s="1"/>
  <c r="Z363" s="1"/>
  <c r="V363"/>
  <c r="W363" s="1"/>
  <c r="T363"/>
  <c r="S363"/>
  <c r="R363"/>
  <c r="AK362"/>
  <c r="AL362" s="1"/>
  <c r="AJ362"/>
  <c r="AG362"/>
  <c r="AH362" s="1"/>
  <c r="AI362" s="1"/>
  <c r="AE362"/>
  <c r="AF362" s="1"/>
  <c r="AA362"/>
  <c r="AB362" s="1"/>
  <c r="AC362" s="1"/>
  <c r="X362"/>
  <c r="Y362" s="1"/>
  <c r="Z362" s="1"/>
  <c r="V362"/>
  <c r="W362" s="1"/>
  <c r="T362"/>
  <c r="S362"/>
  <c r="R362"/>
  <c r="AJ361"/>
  <c r="AK361" s="1"/>
  <c r="AL361" s="1"/>
  <c r="AG361"/>
  <c r="AH361" s="1"/>
  <c r="AI361" s="1"/>
  <c r="AE361"/>
  <c r="AF361" s="1"/>
  <c r="AQ361" s="1"/>
  <c r="AA361"/>
  <c r="AB361" s="1"/>
  <c r="AC361" s="1"/>
  <c r="X361"/>
  <c r="Y361" s="1"/>
  <c r="Z361" s="1"/>
  <c r="V361"/>
  <c r="W361" s="1"/>
  <c r="T361"/>
  <c r="S361"/>
  <c r="R361"/>
  <c r="AJ360"/>
  <c r="AK360" s="1"/>
  <c r="AL360" s="1"/>
  <c r="AG360"/>
  <c r="AH360" s="1"/>
  <c r="AI360" s="1"/>
  <c r="AE360"/>
  <c r="AF360" s="1"/>
  <c r="AQ360" s="1"/>
  <c r="AA360"/>
  <c r="AB360" s="1"/>
  <c r="AC360" s="1"/>
  <c r="Y360"/>
  <c r="Z360" s="1"/>
  <c r="X360"/>
  <c r="V360"/>
  <c r="W360" s="1"/>
  <c r="T360"/>
  <c r="S360"/>
  <c r="R360"/>
  <c r="AJ359"/>
  <c r="AK359" s="1"/>
  <c r="AL359" s="1"/>
  <c r="AG359"/>
  <c r="AH359" s="1"/>
  <c r="AI359" s="1"/>
  <c r="AE359"/>
  <c r="AF359" s="1"/>
  <c r="AQ359" s="1"/>
  <c r="AA359"/>
  <c r="AB359" s="1"/>
  <c r="AC359" s="1"/>
  <c r="X359"/>
  <c r="Y359" s="1"/>
  <c r="Z359" s="1"/>
  <c r="V359"/>
  <c r="W359" s="1"/>
  <c r="T359"/>
  <c r="S359"/>
  <c r="R359"/>
  <c r="AJ358"/>
  <c r="AK358" s="1"/>
  <c r="AL358" s="1"/>
  <c r="AG358"/>
  <c r="AH358" s="1"/>
  <c r="AI358" s="1"/>
  <c r="AE358"/>
  <c r="AF358" s="1"/>
  <c r="AA358"/>
  <c r="AB358" s="1"/>
  <c r="AC358" s="1"/>
  <c r="X358"/>
  <c r="Y358" s="1"/>
  <c r="Z358" s="1"/>
  <c r="V358"/>
  <c r="W358" s="1"/>
  <c r="T358"/>
  <c r="S358"/>
  <c r="R358"/>
  <c r="AJ357"/>
  <c r="AK357" s="1"/>
  <c r="AL357" s="1"/>
  <c r="AG357"/>
  <c r="AH357" s="1"/>
  <c r="AI357" s="1"/>
  <c r="AE357"/>
  <c r="AF357" s="1"/>
  <c r="AB357"/>
  <c r="AC357" s="1"/>
  <c r="AA357"/>
  <c r="X357"/>
  <c r="Y357" s="1"/>
  <c r="Z357" s="1"/>
  <c r="V357"/>
  <c r="W357" s="1"/>
  <c r="T357"/>
  <c r="S357"/>
  <c r="R357"/>
  <c r="AJ356"/>
  <c r="AK356" s="1"/>
  <c r="AL356" s="1"/>
  <c r="AG356"/>
  <c r="AH356" s="1"/>
  <c r="AI356" s="1"/>
  <c r="AE356"/>
  <c r="AF356" s="1"/>
  <c r="AA356"/>
  <c r="AB356" s="1"/>
  <c r="AC356" s="1"/>
  <c r="X356"/>
  <c r="Y356" s="1"/>
  <c r="Z356" s="1"/>
  <c r="V356"/>
  <c r="W356" s="1"/>
  <c r="T356"/>
  <c r="S356"/>
  <c r="R356"/>
  <c r="AJ355"/>
  <c r="AK355" s="1"/>
  <c r="AL355" s="1"/>
  <c r="AG355"/>
  <c r="AH355" s="1"/>
  <c r="AI355" s="1"/>
  <c r="AE355"/>
  <c r="AF355" s="1"/>
  <c r="AA355"/>
  <c r="AB355" s="1"/>
  <c r="AC355" s="1"/>
  <c r="X355"/>
  <c r="Y355" s="1"/>
  <c r="Z355" s="1"/>
  <c r="V355"/>
  <c r="W355" s="1"/>
  <c r="T355"/>
  <c r="S355"/>
  <c r="R355"/>
  <c r="AK354"/>
  <c r="AL354" s="1"/>
  <c r="AJ354"/>
  <c r="AG354"/>
  <c r="AH354" s="1"/>
  <c r="AI354" s="1"/>
  <c r="AE354"/>
  <c r="AF354" s="1"/>
  <c r="AA354"/>
  <c r="AB354" s="1"/>
  <c r="AC354" s="1"/>
  <c r="X354"/>
  <c r="Y354" s="1"/>
  <c r="Z354" s="1"/>
  <c r="V354"/>
  <c r="W354" s="1"/>
  <c r="T354"/>
  <c r="S354"/>
  <c r="R354"/>
  <c r="AJ353"/>
  <c r="AK353" s="1"/>
  <c r="AL353" s="1"/>
  <c r="AG353"/>
  <c r="AH353" s="1"/>
  <c r="AI353" s="1"/>
  <c r="AE353"/>
  <c r="AF353" s="1"/>
  <c r="AQ353" s="1"/>
  <c r="AA353"/>
  <c r="AB353" s="1"/>
  <c r="AC353" s="1"/>
  <c r="X353"/>
  <c r="Y353" s="1"/>
  <c r="Z353" s="1"/>
  <c r="V353"/>
  <c r="W353" s="1"/>
  <c r="T353"/>
  <c r="S353"/>
  <c r="R353"/>
  <c r="AJ352"/>
  <c r="AK352" s="1"/>
  <c r="AL352" s="1"/>
  <c r="AG352"/>
  <c r="AH352" s="1"/>
  <c r="AI352" s="1"/>
  <c r="AE352"/>
  <c r="AF352" s="1"/>
  <c r="AQ352" s="1"/>
  <c r="AA352"/>
  <c r="AB352" s="1"/>
  <c r="AC352" s="1"/>
  <c r="Y352"/>
  <c r="Z352" s="1"/>
  <c r="X352"/>
  <c r="V352"/>
  <c r="W352" s="1"/>
  <c r="T352"/>
  <c r="S352"/>
  <c r="R352"/>
  <c r="AJ351"/>
  <c r="AK351" s="1"/>
  <c r="AL351" s="1"/>
  <c r="AG351"/>
  <c r="AH351" s="1"/>
  <c r="AI351" s="1"/>
  <c r="AE351"/>
  <c r="AF351" s="1"/>
  <c r="AQ351" s="1"/>
  <c r="AA351"/>
  <c r="AB351" s="1"/>
  <c r="AC351" s="1"/>
  <c r="X351"/>
  <c r="Y351" s="1"/>
  <c r="Z351" s="1"/>
  <c r="V351"/>
  <c r="W351" s="1"/>
  <c r="T351"/>
  <c r="S351"/>
  <c r="R351"/>
  <c r="AN351" s="1"/>
  <c r="AJ350"/>
  <c r="AK350" s="1"/>
  <c r="AL350" s="1"/>
  <c r="AG350"/>
  <c r="AH350" s="1"/>
  <c r="AI350" s="1"/>
  <c r="AE350"/>
  <c r="AF350" s="1"/>
  <c r="AA350"/>
  <c r="AB350" s="1"/>
  <c r="AC350" s="1"/>
  <c r="X350"/>
  <c r="Y350" s="1"/>
  <c r="Z350" s="1"/>
  <c r="V350"/>
  <c r="W350" s="1"/>
  <c r="T350"/>
  <c r="S350"/>
  <c r="R350"/>
  <c r="AJ349"/>
  <c r="AK349" s="1"/>
  <c r="AL349" s="1"/>
  <c r="AG349"/>
  <c r="AH349" s="1"/>
  <c r="AI349" s="1"/>
  <c r="AE349"/>
  <c r="AF349" s="1"/>
  <c r="AB349"/>
  <c r="AC349" s="1"/>
  <c r="AA349"/>
  <c r="X349"/>
  <c r="Y349" s="1"/>
  <c r="Z349" s="1"/>
  <c r="V349"/>
  <c r="W349" s="1"/>
  <c r="T349"/>
  <c r="S349"/>
  <c r="R349"/>
  <c r="AJ348"/>
  <c r="AK348" s="1"/>
  <c r="AL348" s="1"/>
  <c r="AG348"/>
  <c r="AH348" s="1"/>
  <c r="AI348" s="1"/>
  <c r="AE348"/>
  <c r="AF348" s="1"/>
  <c r="AA348"/>
  <c r="AB348" s="1"/>
  <c r="AC348" s="1"/>
  <c r="X348"/>
  <c r="Y348" s="1"/>
  <c r="Z348" s="1"/>
  <c r="V348"/>
  <c r="W348" s="1"/>
  <c r="T348"/>
  <c r="S348"/>
  <c r="R348"/>
  <c r="AJ347"/>
  <c r="AK347" s="1"/>
  <c r="AL347" s="1"/>
  <c r="AG347"/>
  <c r="AH347" s="1"/>
  <c r="AI347" s="1"/>
  <c r="AE347"/>
  <c r="AF347" s="1"/>
  <c r="AA347"/>
  <c r="AB347" s="1"/>
  <c r="AC347" s="1"/>
  <c r="X347"/>
  <c r="Y347" s="1"/>
  <c r="Z347" s="1"/>
  <c r="V347"/>
  <c r="W347" s="1"/>
  <c r="T347"/>
  <c r="S347"/>
  <c r="R347"/>
  <c r="AK346"/>
  <c r="AL346" s="1"/>
  <c r="AJ346"/>
  <c r="AG346"/>
  <c r="AH346" s="1"/>
  <c r="AI346" s="1"/>
  <c r="AE346"/>
  <c r="AF346" s="1"/>
  <c r="AA346"/>
  <c r="AB346" s="1"/>
  <c r="AC346" s="1"/>
  <c r="X346"/>
  <c r="Y346" s="1"/>
  <c r="Z346" s="1"/>
  <c r="V346"/>
  <c r="W346" s="1"/>
  <c r="T346"/>
  <c r="S346"/>
  <c r="R346"/>
  <c r="AJ345"/>
  <c r="AK345" s="1"/>
  <c r="AL345" s="1"/>
  <c r="AG345"/>
  <c r="AH345" s="1"/>
  <c r="AI345" s="1"/>
  <c r="AE345"/>
  <c r="AF345" s="1"/>
  <c r="AQ345" s="1"/>
  <c r="AA345"/>
  <c r="AB345" s="1"/>
  <c r="AC345" s="1"/>
  <c r="X345"/>
  <c r="Y345" s="1"/>
  <c r="Z345" s="1"/>
  <c r="V345"/>
  <c r="W345" s="1"/>
  <c r="T345"/>
  <c r="S345"/>
  <c r="R345"/>
  <c r="AJ344"/>
  <c r="AK344" s="1"/>
  <c r="AL344" s="1"/>
  <c r="AG344"/>
  <c r="AH344" s="1"/>
  <c r="AI344" s="1"/>
  <c r="AE344"/>
  <c r="AF344" s="1"/>
  <c r="AQ344" s="1"/>
  <c r="AA344"/>
  <c r="AB344" s="1"/>
  <c r="AC344" s="1"/>
  <c r="Y344"/>
  <c r="Z344" s="1"/>
  <c r="X344"/>
  <c r="V344"/>
  <c r="W344" s="1"/>
  <c r="T344"/>
  <c r="S344"/>
  <c r="R344"/>
  <c r="AJ343"/>
  <c r="AK343" s="1"/>
  <c r="AL343" s="1"/>
  <c r="AG343"/>
  <c r="AH343" s="1"/>
  <c r="AI343" s="1"/>
  <c r="AE343"/>
  <c r="AF343" s="1"/>
  <c r="AQ343" s="1"/>
  <c r="AA343"/>
  <c r="AB343" s="1"/>
  <c r="AC343" s="1"/>
  <c r="X343"/>
  <c r="Y343" s="1"/>
  <c r="Z343" s="1"/>
  <c r="V343"/>
  <c r="W343" s="1"/>
  <c r="T343"/>
  <c r="S343"/>
  <c r="R343"/>
  <c r="AJ342"/>
  <c r="AK342" s="1"/>
  <c r="AL342" s="1"/>
  <c r="AG342"/>
  <c r="AH342" s="1"/>
  <c r="AI342" s="1"/>
  <c r="AE342"/>
  <c r="AF342" s="1"/>
  <c r="AA342"/>
  <c r="AB342" s="1"/>
  <c r="AC342" s="1"/>
  <c r="X342"/>
  <c r="Y342" s="1"/>
  <c r="Z342" s="1"/>
  <c r="V342"/>
  <c r="W342" s="1"/>
  <c r="T342"/>
  <c r="S342"/>
  <c r="R342"/>
  <c r="AJ341"/>
  <c r="AK341" s="1"/>
  <c r="AL341" s="1"/>
  <c r="AG341"/>
  <c r="AH341" s="1"/>
  <c r="AI341" s="1"/>
  <c r="AE341"/>
  <c r="AF341" s="1"/>
  <c r="AB341"/>
  <c r="AC341" s="1"/>
  <c r="AA341"/>
  <c r="X341"/>
  <c r="Y341" s="1"/>
  <c r="Z341" s="1"/>
  <c r="V341"/>
  <c r="W341" s="1"/>
  <c r="T341"/>
  <c r="S341"/>
  <c r="R341"/>
  <c r="AJ340"/>
  <c r="AK340" s="1"/>
  <c r="AL340" s="1"/>
  <c r="AG340"/>
  <c r="AH340" s="1"/>
  <c r="AI340" s="1"/>
  <c r="AE340"/>
  <c r="AF340" s="1"/>
  <c r="AA340"/>
  <c r="AB340" s="1"/>
  <c r="AC340" s="1"/>
  <c r="X340"/>
  <c r="Y340" s="1"/>
  <c r="Z340" s="1"/>
  <c r="V340"/>
  <c r="W340" s="1"/>
  <c r="T340"/>
  <c r="S340"/>
  <c r="R340"/>
  <c r="AJ339"/>
  <c r="AK339" s="1"/>
  <c r="AL339" s="1"/>
  <c r="AG339"/>
  <c r="AH339" s="1"/>
  <c r="AI339" s="1"/>
  <c r="AE339"/>
  <c r="AF339" s="1"/>
  <c r="AA339"/>
  <c r="AB339" s="1"/>
  <c r="AC339" s="1"/>
  <c r="X339"/>
  <c r="Y339" s="1"/>
  <c r="Z339" s="1"/>
  <c r="V339"/>
  <c r="W339" s="1"/>
  <c r="T339"/>
  <c r="S339"/>
  <c r="R339"/>
  <c r="AK338"/>
  <c r="AL338" s="1"/>
  <c r="AJ338"/>
  <c r="AG338"/>
  <c r="AH338" s="1"/>
  <c r="AI338" s="1"/>
  <c r="AE338"/>
  <c r="AF338" s="1"/>
  <c r="AA338"/>
  <c r="AB338" s="1"/>
  <c r="AC338" s="1"/>
  <c r="X338"/>
  <c r="Y338" s="1"/>
  <c r="Z338" s="1"/>
  <c r="V338"/>
  <c r="W338" s="1"/>
  <c r="T338"/>
  <c r="S338"/>
  <c r="R338"/>
  <c r="AJ337"/>
  <c r="AK337" s="1"/>
  <c r="AL337" s="1"/>
  <c r="AG337"/>
  <c r="AH337" s="1"/>
  <c r="AI337" s="1"/>
  <c r="AE337"/>
  <c r="AF337" s="1"/>
  <c r="AQ337" s="1"/>
  <c r="AA337"/>
  <c r="AB337" s="1"/>
  <c r="AC337" s="1"/>
  <c r="X337"/>
  <c r="Y337" s="1"/>
  <c r="Z337" s="1"/>
  <c r="V337"/>
  <c r="W337" s="1"/>
  <c r="T337"/>
  <c r="S337"/>
  <c r="R337"/>
  <c r="AJ336"/>
  <c r="AK336" s="1"/>
  <c r="AL336" s="1"/>
  <c r="AG336"/>
  <c r="AH336" s="1"/>
  <c r="AI336" s="1"/>
  <c r="AE336"/>
  <c r="AF336" s="1"/>
  <c r="AQ336" s="1"/>
  <c r="AA336"/>
  <c r="AB336" s="1"/>
  <c r="AC336" s="1"/>
  <c r="Y336"/>
  <c r="Z336" s="1"/>
  <c r="X336"/>
  <c r="V336"/>
  <c r="W336" s="1"/>
  <c r="T336"/>
  <c r="S336"/>
  <c r="R336"/>
  <c r="AJ335"/>
  <c r="AK335" s="1"/>
  <c r="AL335" s="1"/>
  <c r="AG335"/>
  <c r="AH335" s="1"/>
  <c r="AI335" s="1"/>
  <c r="AE335"/>
  <c r="AF335" s="1"/>
  <c r="AQ335" s="1"/>
  <c r="AA335"/>
  <c r="AB335" s="1"/>
  <c r="AC335" s="1"/>
  <c r="X335"/>
  <c r="Y335" s="1"/>
  <c r="Z335" s="1"/>
  <c r="V335"/>
  <c r="W335" s="1"/>
  <c r="T335"/>
  <c r="S335"/>
  <c r="R335"/>
  <c r="AJ334"/>
  <c r="AK334" s="1"/>
  <c r="AL334" s="1"/>
  <c r="AG334"/>
  <c r="AH334" s="1"/>
  <c r="AI334" s="1"/>
  <c r="AE334"/>
  <c r="AF334" s="1"/>
  <c r="AA334"/>
  <c r="AB334" s="1"/>
  <c r="AC334" s="1"/>
  <c r="X334"/>
  <c r="Y334" s="1"/>
  <c r="Z334" s="1"/>
  <c r="V334"/>
  <c r="W334" s="1"/>
  <c r="T334"/>
  <c r="S334"/>
  <c r="R334"/>
  <c r="AJ333"/>
  <c r="AK333" s="1"/>
  <c r="AL333" s="1"/>
  <c r="AG333"/>
  <c r="AH333" s="1"/>
  <c r="AI333" s="1"/>
  <c r="AE333"/>
  <c r="AF333" s="1"/>
  <c r="AB333"/>
  <c r="AC333" s="1"/>
  <c r="AA333"/>
  <c r="X333"/>
  <c r="Y333" s="1"/>
  <c r="Z333" s="1"/>
  <c r="V333"/>
  <c r="W333" s="1"/>
  <c r="T333"/>
  <c r="S333"/>
  <c r="R333"/>
  <c r="AJ332"/>
  <c r="AK332" s="1"/>
  <c r="AL332" s="1"/>
  <c r="AG332"/>
  <c r="AH332" s="1"/>
  <c r="AI332" s="1"/>
  <c r="AE332"/>
  <c r="AF332" s="1"/>
  <c r="AA332"/>
  <c r="AB332" s="1"/>
  <c r="AC332" s="1"/>
  <c r="X332"/>
  <c r="Y332" s="1"/>
  <c r="Z332" s="1"/>
  <c r="V332"/>
  <c r="W332" s="1"/>
  <c r="T332"/>
  <c r="S332"/>
  <c r="R332"/>
  <c r="AJ331"/>
  <c r="AK331" s="1"/>
  <c r="AL331" s="1"/>
  <c r="AG331"/>
  <c r="AH331" s="1"/>
  <c r="AI331" s="1"/>
  <c r="AE331"/>
  <c r="AF331" s="1"/>
  <c r="AA331"/>
  <c r="AB331" s="1"/>
  <c r="AC331" s="1"/>
  <c r="X331"/>
  <c r="Y331" s="1"/>
  <c r="Z331" s="1"/>
  <c r="V331"/>
  <c r="W331" s="1"/>
  <c r="T331"/>
  <c r="S331"/>
  <c r="R331"/>
  <c r="AK330"/>
  <c r="AL330" s="1"/>
  <c r="AJ330"/>
  <c r="AG330"/>
  <c r="AH330" s="1"/>
  <c r="AI330" s="1"/>
  <c r="AE330"/>
  <c r="AF330" s="1"/>
  <c r="AA330"/>
  <c r="AB330" s="1"/>
  <c r="AC330" s="1"/>
  <c r="X330"/>
  <c r="Y330" s="1"/>
  <c r="Z330" s="1"/>
  <c r="V330"/>
  <c r="W330" s="1"/>
  <c r="T330"/>
  <c r="S330"/>
  <c r="R330"/>
  <c r="AJ329"/>
  <c r="AK329" s="1"/>
  <c r="AL329" s="1"/>
  <c r="AG329"/>
  <c r="AH329" s="1"/>
  <c r="AI329" s="1"/>
  <c r="AE329"/>
  <c r="AF329" s="1"/>
  <c r="AQ329" s="1"/>
  <c r="AA329"/>
  <c r="AB329" s="1"/>
  <c r="AC329" s="1"/>
  <c r="X329"/>
  <c r="Y329" s="1"/>
  <c r="Z329" s="1"/>
  <c r="V329"/>
  <c r="W329" s="1"/>
  <c r="T329"/>
  <c r="S329"/>
  <c r="R329"/>
  <c r="AJ328"/>
  <c r="AK328" s="1"/>
  <c r="AL328" s="1"/>
  <c r="AG328"/>
  <c r="AH328" s="1"/>
  <c r="AI328" s="1"/>
  <c r="AE328"/>
  <c r="AF328" s="1"/>
  <c r="AQ328" s="1"/>
  <c r="AA328"/>
  <c r="AB328" s="1"/>
  <c r="AC328" s="1"/>
  <c r="Y328"/>
  <c r="Z328" s="1"/>
  <c r="X328"/>
  <c r="V328"/>
  <c r="W328" s="1"/>
  <c r="T328"/>
  <c r="S328"/>
  <c r="R328"/>
  <c r="AJ327"/>
  <c r="AK327" s="1"/>
  <c r="AL327" s="1"/>
  <c r="AG327"/>
  <c r="AH327" s="1"/>
  <c r="AI327" s="1"/>
  <c r="AE327"/>
  <c r="AF327" s="1"/>
  <c r="AQ327" s="1"/>
  <c r="AA327"/>
  <c r="AB327" s="1"/>
  <c r="AC327" s="1"/>
  <c r="X327"/>
  <c r="Y327" s="1"/>
  <c r="Z327" s="1"/>
  <c r="V327"/>
  <c r="W327" s="1"/>
  <c r="T327"/>
  <c r="S327"/>
  <c r="R327"/>
  <c r="AJ326"/>
  <c r="AK326" s="1"/>
  <c r="AL326" s="1"/>
  <c r="AG326"/>
  <c r="AH326" s="1"/>
  <c r="AI326" s="1"/>
  <c r="AE326"/>
  <c r="AF326" s="1"/>
  <c r="AA326"/>
  <c r="AB326" s="1"/>
  <c r="AC326" s="1"/>
  <c r="X326"/>
  <c r="Y326" s="1"/>
  <c r="Z326" s="1"/>
  <c r="V326"/>
  <c r="W326" s="1"/>
  <c r="T326"/>
  <c r="S326"/>
  <c r="R326"/>
  <c r="AJ325"/>
  <c r="AK325" s="1"/>
  <c r="AL325" s="1"/>
  <c r="AG325"/>
  <c r="AH325" s="1"/>
  <c r="AI325" s="1"/>
  <c r="AE325"/>
  <c r="AF325" s="1"/>
  <c r="AB325"/>
  <c r="AC325" s="1"/>
  <c r="AA325"/>
  <c r="X325"/>
  <c r="Y325" s="1"/>
  <c r="Z325" s="1"/>
  <c r="V325"/>
  <c r="W325" s="1"/>
  <c r="T325"/>
  <c r="S325"/>
  <c r="R325"/>
  <c r="AJ324"/>
  <c r="AK324" s="1"/>
  <c r="AL324" s="1"/>
  <c r="AG324"/>
  <c r="AH324" s="1"/>
  <c r="AI324" s="1"/>
  <c r="AE324"/>
  <c r="AF324" s="1"/>
  <c r="AA324"/>
  <c r="AB324" s="1"/>
  <c r="AC324" s="1"/>
  <c r="X324"/>
  <c r="Y324" s="1"/>
  <c r="Z324" s="1"/>
  <c r="V324"/>
  <c r="W324" s="1"/>
  <c r="T324"/>
  <c r="S324"/>
  <c r="R324"/>
  <c r="AJ323"/>
  <c r="AK323" s="1"/>
  <c r="AL323" s="1"/>
  <c r="AG323"/>
  <c r="AH323" s="1"/>
  <c r="AI323" s="1"/>
  <c r="AE323"/>
  <c r="AF323" s="1"/>
  <c r="AA323"/>
  <c r="AB323" s="1"/>
  <c r="AC323" s="1"/>
  <c r="X323"/>
  <c r="Y323" s="1"/>
  <c r="Z323" s="1"/>
  <c r="V323"/>
  <c r="W323" s="1"/>
  <c r="T323"/>
  <c r="S323"/>
  <c r="R323"/>
  <c r="AK322"/>
  <c r="AL322" s="1"/>
  <c r="AJ322"/>
  <c r="AG322"/>
  <c r="AH322" s="1"/>
  <c r="AI322" s="1"/>
  <c r="AE322"/>
  <c r="AF322" s="1"/>
  <c r="AA322"/>
  <c r="AB322" s="1"/>
  <c r="AC322" s="1"/>
  <c r="X322"/>
  <c r="Y322" s="1"/>
  <c r="Z322" s="1"/>
  <c r="V322"/>
  <c r="W322" s="1"/>
  <c r="T322"/>
  <c r="S322"/>
  <c r="R322"/>
  <c r="AJ321"/>
  <c r="AK321" s="1"/>
  <c r="AL321" s="1"/>
  <c r="AG321"/>
  <c r="AH321" s="1"/>
  <c r="AI321" s="1"/>
  <c r="AE321"/>
  <c r="AF321" s="1"/>
  <c r="AQ321" s="1"/>
  <c r="AA321"/>
  <c r="AB321" s="1"/>
  <c r="AC321" s="1"/>
  <c r="X321"/>
  <c r="Y321" s="1"/>
  <c r="Z321" s="1"/>
  <c r="V321"/>
  <c r="W321" s="1"/>
  <c r="T321"/>
  <c r="S321"/>
  <c r="R321"/>
  <c r="AJ320"/>
  <c r="AK320" s="1"/>
  <c r="AL320" s="1"/>
  <c r="AG320"/>
  <c r="AH320" s="1"/>
  <c r="AI320" s="1"/>
  <c r="AE320"/>
  <c r="AF320" s="1"/>
  <c r="AQ320" s="1"/>
  <c r="AA320"/>
  <c r="AB320" s="1"/>
  <c r="AC320" s="1"/>
  <c r="Y320"/>
  <c r="Z320" s="1"/>
  <c r="X320"/>
  <c r="V320"/>
  <c r="W320" s="1"/>
  <c r="T320"/>
  <c r="S320"/>
  <c r="R320"/>
  <c r="AJ319"/>
  <c r="AK319" s="1"/>
  <c r="AL319" s="1"/>
  <c r="AG319"/>
  <c r="AH319" s="1"/>
  <c r="AI319" s="1"/>
  <c r="AE319"/>
  <c r="AF319" s="1"/>
  <c r="AQ319" s="1"/>
  <c r="AA319"/>
  <c r="AB319" s="1"/>
  <c r="AC319" s="1"/>
  <c r="X319"/>
  <c r="Y319" s="1"/>
  <c r="Z319" s="1"/>
  <c r="V319"/>
  <c r="W319" s="1"/>
  <c r="T319"/>
  <c r="S319"/>
  <c r="R319"/>
  <c r="AJ318"/>
  <c r="AK318" s="1"/>
  <c r="AL318" s="1"/>
  <c r="AG318"/>
  <c r="AH318" s="1"/>
  <c r="AI318" s="1"/>
  <c r="AE318"/>
  <c r="AF318" s="1"/>
  <c r="AA318"/>
  <c r="AB318" s="1"/>
  <c r="AC318" s="1"/>
  <c r="X318"/>
  <c r="Y318" s="1"/>
  <c r="Z318" s="1"/>
  <c r="V318"/>
  <c r="W318" s="1"/>
  <c r="T318"/>
  <c r="S318"/>
  <c r="R318"/>
  <c r="AJ317"/>
  <c r="AK317" s="1"/>
  <c r="AL317" s="1"/>
  <c r="AG317"/>
  <c r="AH317" s="1"/>
  <c r="AI317" s="1"/>
  <c r="AE317"/>
  <c r="AF317" s="1"/>
  <c r="AB317"/>
  <c r="AC317" s="1"/>
  <c r="AA317"/>
  <c r="X317"/>
  <c r="Y317" s="1"/>
  <c r="Z317" s="1"/>
  <c r="V317"/>
  <c r="W317" s="1"/>
  <c r="T317"/>
  <c r="S317"/>
  <c r="R317"/>
  <c r="AJ316"/>
  <c r="AK316" s="1"/>
  <c r="AL316" s="1"/>
  <c r="AG316"/>
  <c r="AH316" s="1"/>
  <c r="AI316" s="1"/>
  <c r="AE316"/>
  <c r="AF316" s="1"/>
  <c r="AA316"/>
  <c r="AB316" s="1"/>
  <c r="AC316" s="1"/>
  <c r="X316"/>
  <c r="Y316" s="1"/>
  <c r="Z316" s="1"/>
  <c r="V316"/>
  <c r="W316" s="1"/>
  <c r="T316"/>
  <c r="S316"/>
  <c r="R316"/>
  <c r="AJ315"/>
  <c r="AK315" s="1"/>
  <c r="AL315" s="1"/>
  <c r="AG315"/>
  <c r="AH315" s="1"/>
  <c r="AI315" s="1"/>
  <c r="AE315"/>
  <c r="AF315" s="1"/>
  <c r="AA315"/>
  <c r="AB315" s="1"/>
  <c r="AC315" s="1"/>
  <c r="X315"/>
  <c r="Y315" s="1"/>
  <c r="Z315" s="1"/>
  <c r="V315"/>
  <c r="W315" s="1"/>
  <c r="T315"/>
  <c r="S315"/>
  <c r="R315"/>
  <c r="AK314"/>
  <c r="AL314" s="1"/>
  <c r="AJ314"/>
  <c r="AG314"/>
  <c r="AH314" s="1"/>
  <c r="AI314" s="1"/>
  <c r="AE314"/>
  <c r="AF314" s="1"/>
  <c r="AA314"/>
  <c r="AB314" s="1"/>
  <c r="AC314" s="1"/>
  <c r="X314"/>
  <c r="Y314" s="1"/>
  <c r="Z314" s="1"/>
  <c r="V314"/>
  <c r="W314" s="1"/>
  <c r="T314"/>
  <c r="S314"/>
  <c r="R314"/>
  <c r="AJ313"/>
  <c r="AK313" s="1"/>
  <c r="AL313" s="1"/>
  <c r="AG313"/>
  <c r="AH313" s="1"/>
  <c r="AI313" s="1"/>
  <c r="AE313"/>
  <c r="AF313" s="1"/>
  <c r="AQ313" s="1"/>
  <c r="AA313"/>
  <c r="AB313" s="1"/>
  <c r="AC313" s="1"/>
  <c r="X313"/>
  <c r="Y313" s="1"/>
  <c r="Z313" s="1"/>
  <c r="V313"/>
  <c r="W313" s="1"/>
  <c r="T313"/>
  <c r="S313"/>
  <c r="R313"/>
  <c r="AJ312"/>
  <c r="AK312" s="1"/>
  <c r="AL312" s="1"/>
  <c r="AG312"/>
  <c r="AH312" s="1"/>
  <c r="AI312" s="1"/>
  <c r="AE312"/>
  <c r="AF312" s="1"/>
  <c r="AQ312" s="1"/>
  <c r="AA312"/>
  <c r="AB312" s="1"/>
  <c r="AC312" s="1"/>
  <c r="Y312"/>
  <c r="Z312" s="1"/>
  <c r="X312"/>
  <c r="V312"/>
  <c r="W312" s="1"/>
  <c r="T312"/>
  <c r="S312"/>
  <c r="R312"/>
  <c r="AJ311"/>
  <c r="AK311" s="1"/>
  <c r="AL311" s="1"/>
  <c r="AG311"/>
  <c r="AH311" s="1"/>
  <c r="AI311" s="1"/>
  <c r="AE311"/>
  <c r="AF311" s="1"/>
  <c r="AQ311" s="1"/>
  <c r="AA311"/>
  <c r="AB311" s="1"/>
  <c r="AC311" s="1"/>
  <c r="X311"/>
  <c r="Y311" s="1"/>
  <c r="Z311" s="1"/>
  <c r="V311"/>
  <c r="W311" s="1"/>
  <c r="T311"/>
  <c r="S311"/>
  <c r="R311"/>
  <c r="AN311" s="1"/>
  <c r="AJ310"/>
  <c r="AK310" s="1"/>
  <c r="AL310" s="1"/>
  <c r="AG310"/>
  <c r="AH310" s="1"/>
  <c r="AI310" s="1"/>
  <c r="AE310"/>
  <c r="AF310" s="1"/>
  <c r="AA310"/>
  <c r="AB310" s="1"/>
  <c r="AC310" s="1"/>
  <c r="X310"/>
  <c r="Y310" s="1"/>
  <c r="Z310" s="1"/>
  <c r="V310"/>
  <c r="W310" s="1"/>
  <c r="T310"/>
  <c r="S310"/>
  <c r="R310"/>
  <c r="AJ309"/>
  <c r="AK309" s="1"/>
  <c r="AL309" s="1"/>
  <c r="AG309"/>
  <c r="AH309" s="1"/>
  <c r="AI309" s="1"/>
  <c r="AE309"/>
  <c r="AF309" s="1"/>
  <c r="AQ309" s="1"/>
  <c r="AA309"/>
  <c r="AB309" s="1"/>
  <c r="AC309" s="1"/>
  <c r="X309"/>
  <c r="Y309" s="1"/>
  <c r="Z309" s="1"/>
  <c r="V309"/>
  <c r="W309" s="1"/>
  <c r="T309"/>
  <c r="S309"/>
  <c r="R309"/>
  <c r="AN309" s="1"/>
  <c r="AJ308"/>
  <c r="AK308" s="1"/>
  <c r="AL308" s="1"/>
  <c r="AG308"/>
  <c r="AH308" s="1"/>
  <c r="AI308" s="1"/>
  <c r="AE308"/>
  <c r="AF308" s="1"/>
  <c r="AA308"/>
  <c r="AB308" s="1"/>
  <c r="AC308" s="1"/>
  <c r="X308"/>
  <c r="Y308" s="1"/>
  <c r="Z308" s="1"/>
  <c r="V308"/>
  <c r="W308" s="1"/>
  <c r="T308"/>
  <c r="S308"/>
  <c r="R308"/>
  <c r="AJ307"/>
  <c r="AK307" s="1"/>
  <c r="AL307" s="1"/>
  <c r="AG307"/>
  <c r="AH307" s="1"/>
  <c r="AI307" s="1"/>
  <c r="AE307"/>
  <c r="AF307" s="1"/>
  <c r="AQ307" s="1"/>
  <c r="AA307"/>
  <c r="AB307" s="1"/>
  <c r="AC307" s="1"/>
  <c r="X307"/>
  <c r="Y307" s="1"/>
  <c r="Z307" s="1"/>
  <c r="V307"/>
  <c r="W307" s="1"/>
  <c r="T307"/>
  <c r="S307"/>
  <c r="R307"/>
  <c r="AN307" s="1"/>
  <c r="AJ306"/>
  <c r="AK306" s="1"/>
  <c r="AL306" s="1"/>
  <c r="AG306"/>
  <c r="AH306" s="1"/>
  <c r="AI306" s="1"/>
  <c r="AE306"/>
  <c r="AF306" s="1"/>
  <c r="AA306"/>
  <c r="AB306" s="1"/>
  <c r="AC306" s="1"/>
  <c r="X306"/>
  <c r="Y306" s="1"/>
  <c r="Z306" s="1"/>
  <c r="V306"/>
  <c r="W306" s="1"/>
  <c r="T306"/>
  <c r="S306"/>
  <c r="R306"/>
  <c r="AJ305"/>
  <c r="AK305" s="1"/>
  <c r="AL305" s="1"/>
  <c r="AG305"/>
  <c r="AH305" s="1"/>
  <c r="AI305" s="1"/>
  <c r="AE305"/>
  <c r="AF305" s="1"/>
  <c r="AA305"/>
  <c r="AB305" s="1"/>
  <c r="AC305" s="1"/>
  <c r="X305"/>
  <c r="Y305" s="1"/>
  <c r="Z305" s="1"/>
  <c r="V305"/>
  <c r="W305" s="1"/>
  <c r="T305"/>
  <c r="S305"/>
  <c r="R305"/>
  <c r="AJ304"/>
  <c r="AK304" s="1"/>
  <c r="AL304" s="1"/>
  <c r="AG304"/>
  <c r="AH304" s="1"/>
  <c r="AI304" s="1"/>
  <c r="AE304"/>
  <c r="AF304" s="1"/>
  <c r="AQ304" s="1"/>
  <c r="AA304"/>
  <c r="AB304" s="1"/>
  <c r="AC304" s="1"/>
  <c r="X304"/>
  <c r="Y304" s="1"/>
  <c r="Z304" s="1"/>
  <c r="V304"/>
  <c r="W304" s="1"/>
  <c r="T304"/>
  <c r="S304"/>
  <c r="R304"/>
  <c r="AJ303"/>
  <c r="AK303" s="1"/>
  <c r="AL303" s="1"/>
  <c r="AG303"/>
  <c r="AH303" s="1"/>
  <c r="AI303" s="1"/>
  <c r="AE303"/>
  <c r="AF303" s="1"/>
  <c r="AA303"/>
  <c r="AB303" s="1"/>
  <c r="AC303" s="1"/>
  <c r="X303"/>
  <c r="Y303" s="1"/>
  <c r="Z303" s="1"/>
  <c r="V303"/>
  <c r="W303" s="1"/>
  <c r="T303"/>
  <c r="S303"/>
  <c r="R303"/>
  <c r="AJ302"/>
  <c r="AK302" s="1"/>
  <c r="AL302" s="1"/>
  <c r="AG302"/>
  <c r="AH302" s="1"/>
  <c r="AI302" s="1"/>
  <c r="AE302"/>
  <c r="AF302" s="1"/>
  <c r="AQ302" s="1"/>
  <c r="AA302"/>
  <c r="AB302" s="1"/>
  <c r="AC302" s="1"/>
  <c r="X302"/>
  <c r="Y302" s="1"/>
  <c r="Z302" s="1"/>
  <c r="V302"/>
  <c r="W302" s="1"/>
  <c r="T302"/>
  <c r="S302"/>
  <c r="R302"/>
  <c r="AJ301"/>
  <c r="AK301" s="1"/>
  <c r="AL301" s="1"/>
  <c r="AG301"/>
  <c r="AH301" s="1"/>
  <c r="AI301" s="1"/>
  <c r="AE301"/>
  <c r="AF301" s="1"/>
  <c r="AA301"/>
  <c r="AB301" s="1"/>
  <c r="AC301" s="1"/>
  <c r="X301"/>
  <c r="Y301" s="1"/>
  <c r="Z301" s="1"/>
  <c r="V301"/>
  <c r="W301" s="1"/>
  <c r="T301"/>
  <c r="S301"/>
  <c r="R301"/>
  <c r="AK300"/>
  <c r="AL300" s="1"/>
  <c r="AJ300"/>
  <c r="AG300"/>
  <c r="AH300" s="1"/>
  <c r="AI300" s="1"/>
  <c r="AE300"/>
  <c r="AF300" s="1"/>
  <c r="AA300"/>
  <c r="AB300" s="1"/>
  <c r="AC300" s="1"/>
  <c r="X300"/>
  <c r="Y300" s="1"/>
  <c r="Z300" s="1"/>
  <c r="V300"/>
  <c r="W300" s="1"/>
  <c r="T300"/>
  <c r="S300"/>
  <c r="R300"/>
  <c r="AJ299"/>
  <c r="AK299" s="1"/>
  <c r="AL299" s="1"/>
  <c r="AG299"/>
  <c r="AH299" s="1"/>
  <c r="AI299" s="1"/>
  <c r="AE299"/>
  <c r="AF299" s="1"/>
  <c r="AQ299" s="1"/>
  <c r="AA299"/>
  <c r="AB299" s="1"/>
  <c r="AC299" s="1"/>
  <c r="X299"/>
  <c r="Y299" s="1"/>
  <c r="Z299" s="1"/>
  <c r="V299"/>
  <c r="W299" s="1"/>
  <c r="T299"/>
  <c r="S299"/>
  <c r="R299"/>
  <c r="AJ298"/>
  <c r="AK298" s="1"/>
  <c r="AL298" s="1"/>
  <c r="AG298"/>
  <c r="AH298" s="1"/>
  <c r="AI298" s="1"/>
  <c r="AE298"/>
  <c r="AF298" s="1"/>
  <c r="AQ298" s="1"/>
  <c r="AA298"/>
  <c r="AB298" s="1"/>
  <c r="AC298" s="1"/>
  <c r="Y298"/>
  <c r="Z298" s="1"/>
  <c r="X298"/>
  <c r="V298"/>
  <c r="W298" s="1"/>
  <c r="T298"/>
  <c r="S298"/>
  <c r="R298"/>
  <c r="AJ297"/>
  <c r="AK297" s="1"/>
  <c r="AL297" s="1"/>
  <c r="AG297"/>
  <c r="AH297" s="1"/>
  <c r="AI297" s="1"/>
  <c r="AE297"/>
  <c r="AF297" s="1"/>
  <c r="AQ297" s="1"/>
  <c r="AA297"/>
  <c r="AB297" s="1"/>
  <c r="AC297" s="1"/>
  <c r="X297"/>
  <c r="Y297" s="1"/>
  <c r="Z297" s="1"/>
  <c r="V297"/>
  <c r="W297" s="1"/>
  <c r="T297"/>
  <c r="S297"/>
  <c r="R297"/>
  <c r="AJ296"/>
  <c r="AK296" s="1"/>
  <c r="AL296" s="1"/>
  <c r="AG296"/>
  <c r="AH296" s="1"/>
  <c r="AI296" s="1"/>
  <c r="AE296"/>
  <c r="AF296" s="1"/>
  <c r="AA296"/>
  <c r="AB296" s="1"/>
  <c r="AC296" s="1"/>
  <c r="X296"/>
  <c r="Y296" s="1"/>
  <c r="Z296" s="1"/>
  <c r="V296"/>
  <c r="W296" s="1"/>
  <c r="T296"/>
  <c r="S296"/>
  <c r="R296"/>
  <c r="AJ295"/>
  <c r="AK295" s="1"/>
  <c r="AL295" s="1"/>
  <c r="AG295"/>
  <c r="AH295" s="1"/>
  <c r="AI295" s="1"/>
  <c r="AE295"/>
  <c r="AF295" s="1"/>
  <c r="AB295"/>
  <c r="AC295" s="1"/>
  <c r="AA295"/>
  <c r="X295"/>
  <c r="Y295" s="1"/>
  <c r="Z295" s="1"/>
  <c r="V295"/>
  <c r="W295" s="1"/>
  <c r="T295"/>
  <c r="S295"/>
  <c r="R295"/>
  <c r="AJ294"/>
  <c r="AK294" s="1"/>
  <c r="AL294" s="1"/>
  <c r="AG294"/>
  <c r="AH294" s="1"/>
  <c r="AI294" s="1"/>
  <c r="AE294"/>
  <c r="AF294" s="1"/>
  <c r="AA294"/>
  <c r="AB294" s="1"/>
  <c r="AC294" s="1"/>
  <c r="X294"/>
  <c r="Y294" s="1"/>
  <c r="Z294" s="1"/>
  <c r="V294"/>
  <c r="W294" s="1"/>
  <c r="T294"/>
  <c r="S294"/>
  <c r="R294"/>
  <c r="AJ293"/>
  <c r="AK293" s="1"/>
  <c r="AL293" s="1"/>
  <c r="AG293"/>
  <c r="AH293" s="1"/>
  <c r="AI293" s="1"/>
  <c r="AE293"/>
  <c r="AF293" s="1"/>
  <c r="AA293"/>
  <c r="AB293" s="1"/>
  <c r="AC293" s="1"/>
  <c r="X293"/>
  <c r="Y293" s="1"/>
  <c r="Z293" s="1"/>
  <c r="V293"/>
  <c r="W293" s="1"/>
  <c r="T293"/>
  <c r="S293"/>
  <c r="R293"/>
  <c r="AK292"/>
  <c r="AL292" s="1"/>
  <c r="AJ292"/>
  <c r="AG292"/>
  <c r="AH292" s="1"/>
  <c r="AI292" s="1"/>
  <c r="AE292"/>
  <c r="AF292" s="1"/>
  <c r="AA292"/>
  <c r="AB292" s="1"/>
  <c r="AC292" s="1"/>
  <c r="X292"/>
  <c r="Y292" s="1"/>
  <c r="Z292" s="1"/>
  <c r="V292"/>
  <c r="W292" s="1"/>
  <c r="T292"/>
  <c r="S292"/>
  <c r="R292"/>
  <c r="AJ291"/>
  <c r="AK291" s="1"/>
  <c r="AL291" s="1"/>
  <c r="AG291"/>
  <c r="AH291" s="1"/>
  <c r="AI291" s="1"/>
  <c r="AE291"/>
  <c r="AF291" s="1"/>
  <c r="AQ291" s="1"/>
  <c r="AA291"/>
  <c r="AB291" s="1"/>
  <c r="AC291" s="1"/>
  <c r="X291"/>
  <c r="Y291" s="1"/>
  <c r="Z291" s="1"/>
  <c r="V291"/>
  <c r="W291" s="1"/>
  <c r="T291"/>
  <c r="S291"/>
  <c r="R291"/>
  <c r="AJ290"/>
  <c r="AK290" s="1"/>
  <c r="AL290" s="1"/>
  <c r="AG290"/>
  <c r="AH290" s="1"/>
  <c r="AI290" s="1"/>
  <c r="AE290"/>
  <c r="AF290" s="1"/>
  <c r="AQ290" s="1"/>
  <c r="AA290"/>
  <c r="AB290" s="1"/>
  <c r="AC290" s="1"/>
  <c r="Y290"/>
  <c r="Z290" s="1"/>
  <c r="X290"/>
  <c r="V290"/>
  <c r="W290" s="1"/>
  <c r="T290"/>
  <c r="S290"/>
  <c r="R290"/>
  <c r="AJ289"/>
  <c r="AK289" s="1"/>
  <c r="AL289" s="1"/>
  <c r="AG289"/>
  <c r="AH289" s="1"/>
  <c r="AI289" s="1"/>
  <c r="AE289"/>
  <c r="AF289" s="1"/>
  <c r="AQ289" s="1"/>
  <c r="AA289"/>
  <c r="AB289" s="1"/>
  <c r="AC289" s="1"/>
  <c r="X289"/>
  <c r="Y289" s="1"/>
  <c r="Z289" s="1"/>
  <c r="V289"/>
  <c r="W289" s="1"/>
  <c r="T289"/>
  <c r="S289"/>
  <c r="R289"/>
  <c r="AJ288"/>
  <c r="AK288" s="1"/>
  <c r="AL288" s="1"/>
  <c r="AG288"/>
  <c r="AH288" s="1"/>
  <c r="AI288" s="1"/>
  <c r="AE288"/>
  <c r="AF288" s="1"/>
  <c r="AA288"/>
  <c r="AB288" s="1"/>
  <c r="AC288" s="1"/>
  <c r="X288"/>
  <c r="Y288" s="1"/>
  <c r="Z288" s="1"/>
  <c r="V288"/>
  <c r="W288" s="1"/>
  <c r="T288"/>
  <c r="S288"/>
  <c r="R288"/>
  <c r="AJ287"/>
  <c r="AK287" s="1"/>
  <c r="AL287" s="1"/>
  <c r="AG287"/>
  <c r="AH287" s="1"/>
  <c r="AI287" s="1"/>
  <c r="AE287"/>
  <c r="AF287" s="1"/>
  <c r="AB287"/>
  <c r="AC287" s="1"/>
  <c r="AA287"/>
  <c r="X287"/>
  <c r="Y287" s="1"/>
  <c r="Z287" s="1"/>
  <c r="V287"/>
  <c r="W287" s="1"/>
  <c r="T287"/>
  <c r="S287"/>
  <c r="R287"/>
  <c r="AJ286"/>
  <c r="AK286" s="1"/>
  <c r="AL286" s="1"/>
  <c r="AG286"/>
  <c r="AH286" s="1"/>
  <c r="AI286" s="1"/>
  <c r="AE286"/>
  <c r="AF286" s="1"/>
  <c r="AA286"/>
  <c r="AB286" s="1"/>
  <c r="AC286" s="1"/>
  <c r="X286"/>
  <c r="Y286" s="1"/>
  <c r="Z286" s="1"/>
  <c r="V286"/>
  <c r="W286" s="1"/>
  <c r="T286"/>
  <c r="S286"/>
  <c r="R286"/>
  <c r="AJ285"/>
  <c r="AK285" s="1"/>
  <c r="AL285" s="1"/>
  <c r="AG285"/>
  <c r="AH285" s="1"/>
  <c r="AI285" s="1"/>
  <c r="AE285"/>
  <c r="AF285" s="1"/>
  <c r="AA285"/>
  <c r="AB285" s="1"/>
  <c r="AC285" s="1"/>
  <c r="X285"/>
  <c r="Y285" s="1"/>
  <c r="Z285" s="1"/>
  <c r="V285"/>
  <c r="W285" s="1"/>
  <c r="T285"/>
  <c r="S285"/>
  <c r="R285"/>
  <c r="AK284"/>
  <c r="AL284" s="1"/>
  <c r="AJ284"/>
  <c r="AG284"/>
  <c r="AH284" s="1"/>
  <c r="AI284" s="1"/>
  <c r="AE284"/>
  <c r="AF284" s="1"/>
  <c r="AA284"/>
  <c r="AB284" s="1"/>
  <c r="AC284" s="1"/>
  <c r="X284"/>
  <c r="Y284" s="1"/>
  <c r="Z284" s="1"/>
  <c r="V284"/>
  <c r="W284" s="1"/>
  <c r="T284"/>
  <c r="S284"/>
  <c r="R284"/>
  <c r="AJ283"/>
  <c r="AK283" s="1"/>
  <c r="AL283" s="1"/>
  <c r="AG283"/>
  <c r="AH283" s="1"/>
  <c r="AI283" s="1"/>
  <c r="AE283"/>
  <c r="AF283" s="1"/>
  <c r="AQ283" s="1"/>
  <c r="AA283"/>
  <c r="AB283" s="1"/>
  <c r="AC283" s="1"/>
  <c r="X283"/>
  <c r="Y283" s="1"/>
  <c r="Z283" s="1"/>
  <c r="V283"/>
  <c r="W283" s="1"/>
  <c r="T283"/>
  <c r="S283"/>
  <c r="R283"/>
  <c r="AJ282"/>
  <c r="AK282" s="1"/>
  <c r="AL282" s="1"/>
  <c r="AG282"/>
  <c r="AH282" s="1"/>
  <c r="AI282" s="1"/>
  <c r="AE282"/>
  <c r="AF282" s="1"/>
  <c r="AQ282" s="1"/>
  <c r="AA282"/>
  <c r="AB282" s="1"/>
  <c r="AC282" s="1"/>
  <c r="Y282"/>
  <c r="Z282" s="1"/>
  <c r="X282"/>
  <c r="V282"/>
  <c r="W282" s="1"/>
  <c r="T282"/>
  <c r="S282"/>
  <c r="R282"/>
  <c r="AJ281"/>
  <c r="AK281" s="1"/>
  <c r="AL281" s="1"/>
  <c r="AG281"/>
  <c r="AH281" s="1"/>
  <c r="AI281" s="1"/>
  <c r="AE281"/>
  <c r="AF281" s="1"/>
  <c r="AQ281" s="1"/>
  <c r="AA281"/>
  <c r="AB281" s="1"/>
  <c r="AC281" s="1"/>
  <c r="X281"/>
  <c r="Y281" s="1"/>
  <c r="Z281" s="1"/>
  <c r="V281"/>
  <c r="W281" s="1"/>
  <c r="T281"/>
  <c r="S281"/>
  <c r="R281"/>
  <c r="AJ280"/>
  <c r="AK280" s="1"/>
  <c r="AL280" s="1"/>
  <c r="AG280"/>
  <c r="AH280" s="1"/>
  <c r="AI280" s="1"/>
  <c r="AE280"/>
  <c r="AF280" s="1"/>
  <c r="AA280"/>
  <c r="AB280" s="1"/>
  <c r="AC280" s="1"/>
  <c r="X280"/>
  <c r="Y280" s="1"/>
  <c r="Z280" s="1"/>
  <c r="V280"/>
  <c r="W280" s="1"/>
  <c r="T280"/>
  <c r="S280"/>
  <c r="R280"/>
  <c r="AJ279"/>
  <c r="AK279" s="1"/>
  <c r="AL279" s="1"/>
  <c r="AG279"/>
  <c r="AH279" s="1"/>
  <c r="AI279" s="1"/>
  <c r="AE279"/>
  <c r="AF279" s="1"/>
  <c r="AB279"/>
  <c r="AC279" s="1"/>
  <c r="AA279"/>
  <c r="X279"/>
  <c r="Y279" s="1"/>
  <c r="Z279" s="1"/>
  <c r="V279"/>
  <c r="W279" s="1"/>
  <c r="T279"/>
  <c r="S279"/>
  <c r="R279"/>
  <c r="AJ278"/>
  <c r="AK278" s="1"/>
  <c r="AL278" s="1"/>
  <c r="AG278"/>
  <c r="AH278" s="1"/>
  <c r="AI278" s="1"/>
  <c r="AE278"/>
  <c r="AF278" s="1"/>
  <c r="AA278"/>
  <c r="AB278" s="1"/>
  <c r="AC278" s="1"/>
  <c r="X278"/>
  <c r="Y278" s="1"/>
  <c r="Z278" s="1"/>
  <c r="V278"/>
  <c r="W278" s="1"/>
  <c r="T278"/>
  <c r="S278"/>
  <c r="R278"/>
  <c r="AJ277"/>
  <c r="AK277" s="1"/>
  <c r="AL277" s="1"/>
  <c r="AG277"/>
  <c r="AH277" s="1"/>
  <c r="AI277" s="1"/>
  <c r="AE277"/>
  <c r="AF277" s="1"/>
  <c r="AA277"/>
  <c r="AB277" s="1"/>
  <c r="AC277" s="1"/>
  <c r="X277"/>
  <c r="Y277" s="1"/>
  <c r="Z277" s="1"/>
  <c r="V277"/>
  <c r="W277" s="1"/>
  <c r="T277"/>
  <c r="S277"/>
  <c r="R277"/>
  <c r="AK276"/>
  <c r="AL276" s="1"/>
  <c r="AJ276"/>
  <c r="AG276"/>
  <c r="AH276" s="1"/>
  <c r="AI276" s="1"/>
  <c r="AE276"/>
  <c r="AF276" s="1"/>
  <c r="AA276"/>
  <c r="AB276" s="1"/>
  <c r="AC276" s="1"/>
  <c r="X276"/>
  <c r="Y276" s="1"/>
  <c r="Z276" s="1"/>
  <c r="V276"/>
  <c r="W276" s="1"/>
  <c r="T276"/>
  <c r="S276"/>
  <c r="R276"/>
  <c r="AJ275"/>
  <c r="AK275" s="1"/>
  <c r="AL275" s="1"/>
  <c r="AG275"/>
  <c r="AH275" s="1"/>
  <c r="AI275" s="1"/>
  <c r="AE275"/>
  <c r="AF275" s="1"/>
  <c r="AQ275" s="1"/>
  <c r="AA275"/>
  <c r="AB275" s="1"/>
  <c r="AC275" s="1"/>
  <c r="X275"/>
  <c r="Y275" s="1"/>
  <c r="Z275" s="1"/>
  <c r="V275"/>
  <c r="W275" s="1"/>
  <c r="T275"/>
  <c r="S275"/>
  <c r="R275"/>
  <c r="AJ274"/>
  <c r="AK274" s="1"/>
  <c r="AL274" s="1"/>
  <c r="AG274"/>
  <c r="AH274" s="1"/>
  <c r="AI274" s="1"/>
  <c r="AE274"/>
  <c r="AF274" s="1"/>
  <c r="AQ274" s="1"/>
  <c r="AA274"/>
  <c r="AB274" s="1"/>
  <c r="AC274" s="1"/>
  <c r="Y274"/>
  <c r="Z274" s="1"/>
  <c r="X274"/>
  <c r="V274"/>
  <c r="W274" s="1"/>
  <c r="T274"/>
  <c r="S274"/>
  <c r="R274"/>
  <c r="AJ273"/>
  <c r="AK273" s="1"/>
  <c r="AL273" s="1"/>
  <c r="AG273"/>
  <c r="AH273" s="1"/>
  <c r="AI273" s="1"/>
  <c r="AE273"/>
  <c r="AF273" s="1"/>
  <c r="AQ273" s="1"/>
  <c r="AA273"/>
  <c r="AB273" s="1"/>
  <c r="AC273" s="1"/>
  <c r="X273"/>
  <c r="Y273" s="1"/>
  <c r="Z273" s="1"/>
  <c r="V273"/>
  <c r="W273" s="1"/>
  <c r="T273"/>
  <c r="S273"/>
  <c r="R273"/>
  <c r="AJ272"/>
  <c r="AK272" s="1"/>
  <c r="AL272" s="1"/>
  <c r="AG272"/>
  <c r="AH272" s="1"/>
  <c r="AI272" s="1"/>
  <c r="AE272"/>
  <c r="AF272" s="1"/>
  <c r="AA272"/>
  <c r="AB272" s="1"/>
  <c r="AC272" s="1"/>
  <c r="X272"/>
  <c r="Y272" s="1"/>
  <c r="Z272" s="1"/>
  <c r="V272"/>
  <c r="W272" s="1"/>
  <c r="T272"/>
  <c r="S272"/>
  <c r="R272"/>
  <c r="AJ271"/>
  <c r="AK271" s="1"/>
  <c r="AL271" s="1"/>
  <c r="AG271"/>
  <c r="AH271" s="1"/>
  <c r="AI271" s="1"/>
  <c r="AE271"/>
  <c r="AF271" s="1"/>
  <c r="AB271"/>
  <c r="AC271" s="1"/>
  <c r="AA271"/>
  <c r="X271"/>
  <c r="Y271" s="1"/>
  <c r="Z271" s="1"/>
  <c r="V271"/>
  <c r="W271" s="1"/>
  <c r="T271"/>
  <c r="S271"/>
  <c r="R271"/>
  <c r="AJ270"/>
  <c r="AK270" s="1"/>
  <c r="AL270" s="1"/>
  <c r="AG270"/>
  <c r="AH270" s="1"/>
  <c r="AI270" s="1"/>
  <c r="AE270"/>
  <c r="AF270" s="1"/>
  <c r="AA270"/>
  <c r="AB270" s="1"/>
  <c r="AC270" s="1"/>
  <c r="X270"/>
  <c r="Y270" s="1"/>
  <c r="Z270" s="1"/>
  <c r="V270"/>
  <c r="W270" s="1"/>
  <c r="T270"/>
  <c r="S270"/>
  <c r="R270"/>
  <c r="AJ269"/>
  <c r="AK269" s="1"/>
  <c r="AL269" s="1"/>
  <c r="AG269"/>
  <c r="AH269" s="1"/>
  <c r="AI269" s="1"/>
  <c r="AE269"/>
  <c r="AF269" s="1"/>
  <c r="AA269"/>
  <c r="AB269" s="1"/>
  <c r="AC269" s="1"/>
  <c r="X269"/>
  <c r="Y269" s="1"/>
  <c r="Z269" s="1"/>
  <c r="V269"/>
  <c r="W269" s="1"/>
  <c r="T269"/>
  <c r="S269"/>
  <c r="R269"/>
  <c r="AK268"/>
  <c r="AL268" s="1"/>
  <c r="AJ268"/>
  <c r="AG268"/>
  <c r="AH268" s="1"/>
  <c r="AI268" s="1"/>
  <c r="AE268"/>
  <c r="AF268" s="1"/>
  <c r="AA268"/>
  <c r="AB268" s="1"/>
  <c r="AC268" s="1"/>
  <c r="X268"/>
  <c r="Y268" s="1"/>
  <c r="Z268" s="1"/>
  <c r="V268"/>
  <c r="W268" s="1"/>
  <c r="T268"/>
  <c r="S268"/>
  <c r="R268"/>
  <c r="AJ267"/>
  <c r="AK267" s="1"/>
  <c r="AL267" s="1"/>
  <c r="AG267"/>
  <c r="AH267" s="1"/>
  <c r="AI267" s="1"/>
  <c r="AE267"/>
  <c r="AF267" s="1"/>
  <c r="AQ267" s="1"/>
  <c r="AA267"/>
  <c r="AB267" s="1"/>
  <c r="AC267" s="1"/>
  <c r="X267"/>
  <c r="Y267" s="1"/>
  <c r="Z267" s="1"/>
  <c r="V267"/>
  <c r="W267" s="1"/>
  <c r="T267"/>
  <c r="S267"/>
  <c r="R267"/>
  <c r="AJ266"/>
  <c r="AK266" s="1"/>
  <c r="AL266" s="1"/>
  <c r="AG266"/>
  <c r="AH266" s="1"/>
  <c r="AI266" s="1"/>
  <c r="AE266"/>
  <c r="AF266" s="1"/>
  <c r="AQ266" s="1"/>
  <c r="AA266"/>
  <c r="AB266" s="1"/>
  <c r="AC266" s="1"/>
  <c r="Y266"/>
  <c r="Z266" s="1"/>
  <c r="X266"/>
  <c r="V266"/>
  <c r="W266" s="1"/>
  <c r="T266"/>
  <c r="S266"/>
  <c r="R266"/>
  <c r="AJ265"/>
  <c r="AK265" s="1"/>
  <c r="AL265" s="1"/>
  <c r="AG265"/>
  <c r="AH265" s="1"/>
  <c r="AI265" s="1"/>
  <c r="AE265"/>
  <c r="AF265" s="1"/>
  <c r="AQ265" s="1"/>
  <c r="AA265"/>
  <c r="AB265" s="1"/>
  <c r="AC265" s="1"/>
  <c r="X265"/>
  <c r="Y265" s="1"/>
  <c r="Z265" s="1"/>
  <c r="V265"/>
  <c r="W265" s="1"/>
  <c r="T265"/>
  <c r="S265"/>
  <c r="R265"/>
  <c r="AJ264"/>
  <c r="AK264" s="1"/>
  <c r="AL264" s="1"/>
  <c r="AG264"/>
  <c r="AH264" s="1"/>
  <c r="AI264" s="1"/>
  <c r="AE264"/>
  <c r="AF264" s="1"/>
  <c r="AA264"/>
  <c r="AB264" s="1"/>
  <c r="AC264" s="1"/>
  <c r="X264"/>
  <c r="Y264" s="1"/>
  <c r="Z264" s="1"/>
  <c r="V264"/>
  <c r="W264" s="1"/>
  <c r="T264"/>
  <c r="S264"/>
  <c r="R264"/>
  <c r="AN264" s="1"/>
  <c r="AJ263"/>
  <c r="AK263" s="1"/>
  <c r="AL263" s="1"/>
  <c r="AG263"/>
  <c r="AH263" s="1"/>
  <c r="AI263" s="1"/>
  <c r="AE263"/>
  <c r="AF263" s="1"/>
  <c r="AB263"/>
  <c r="AC263" s="1"/>
  <c r="AA263"/>
  <c r="X263"/>
  <c r="Y263" s="1"/>
  <c r="Z263" s="1"/>
  <c r="V263"/>
  <c r="W263" s="1"/>
  <c r="T263"/>
  <c r="S263"/>
  <c r="R263"/>
  <c r="AJ262"/>
  <c r="AK262" s="1"/>
  <c r="AL262" s="1"/>
  <c r="AG262"/>
  <c r="AH262" s="1"/>
  <c r="AI262" s="1"/>
  <c r="AE262"/>
  <c r="AF262" s="1"/>
  <c r="AA262"/>
  <c r="AB262" s="1"/>
  <c r="AC262" s="1"/>
  <c r="X262"/>
  <c r="Y262" s="1"/>
  <c r="Z262" s="1"/>
  <c r="V262"/>
  <c r="W262" s="1"/>
  <c r="T262"/>
  <c r="S262"/>
  <c r="R262"/>
  <c r="AJ261"/>
  <c r="AK261" s="1"/>
  <c r="AL261" s="1"/>
  <c r="AG261"/>
  <c r="AH261" s="1"/>
  <c r="AI261" s="1"/>
  <c r="AE261"/>
  <c r="AF261" s="1"/>
  <c r="AA261"/>
  <c r="AB261" s="1"/>
  <c r="AC261" s="1"/>
  <c r="X261"/>
  <c r="Y261" s="1"/>
  <c r="Z261" s="1"/>
  <c r="V261"/>
  <c r="W261" s="1"/>
  <c r="T261"/>
  <c r="S261"/>
  <c r="R261"/>
  <c r="AK260"/>
  <c r="AL260" s="1"/>
  <c r="AJ260"/>
  <c r="AG260"/>
  <c r="AH260" s="1"/>
  <c r="AI260" s="1"/>
  <c r="AE260"/>
  <c r="AF260" s="1"/>
  <c r="AA260"/>
  <c r="AB260" s="1"/>
  <c r="AC260" s="1"/>
  <c r="X260"/>
  <c r="Y260" s="1"/>
  <c r="Z260" s="1"/>
  <c r="V260"/>
  <c r="W260" s="1"/>
  <c r="T260"/>
  <c r="S260"/>
  <c r="R260"/>
  <c r="AJ259"/>
  <c r="AK259" s="1"/>
  <c r="AL259" s="1"/>
  <c r="AG259"/>
  <c r="AH259" s="1"/>
  <c r="AI259" s="1"/>
  <c r="AE259"/>
  <c r="AF259" s="1"/>
  <c r="AQ259" s="1"/>
  <c r="AA259"/>
  <c r="AB259" s="1"/>
  <c r="AC259" s="1"/>
  <c r="X259"/>
  <c r="Y259" s="1"/>
  <c r="Z259" s="1"/>
  <c r="V259"/>
  <c r="W259" s="1"/>
  <c r="T259"/>
  <c r="S259"/>
  <c r="R259"/>
  <c r="AJ258"/>
  <c r="AK258" s="1"/>
  <c r="AL258" s="1"/>
  <c r="AG258"/>
  <c r="AH258" s="1"/>
  <c r="AI258" s="1"/>
  <c r="AE258"/>
  <c r="AF258" s="1"/>
  <c r="AQ258" s="1"/>
  <c r="AA258"/>
  <c r="AB258" s="1"/>
  <c r="AC258" s="1"/>
  <c r="Y258"/>
  <c r="Z258" s="1"/>
  <c r="X258"/>
  <c r="V258"/>
  <c r="W258" s="1"/>
  <c r="T258"/>
  <c r="S258"/>
  <c r="R258"/>
  <c r="AJ257"/>
  <c r="AK257" s="1"/>
  <c r="AL257" s="1"/>
  <c r="AG257"/>
  <c r="AH257" s="1"/>
  <c r="AI257" s="1"/>
  <c r="AE257"/>
  <c r="AF257" s="1"/>
  <c r="AQ257" s="1"/>
  <c r="AA257"/>
  <c r="AB257" s="1"/>
  <c r="AC257" s="1"/>
  <c r="X257"/>
  <c r="Y257" s="1"/>
  <c r="Z257" s="1"/>
  <c r="V257"/>
  <c r="W257" s="1"/>
  <c r="T257"/>
  <c r="S257"/>
  <c r="R257"/>
  <c r="AJ256"/>
  <c r="AK256" s="1"/>
  <c r="AL256" s="1"/>
  <c r="AG256"/>
  <c r="AH256" s="1"/>
  <c r="AI256" s="1"/>
  <c r="AE256"/>
  <c r="AF256" s="1"/>
  <c r="AA256"/>
  <c r="AB256" s="1"/>
  <c r="AC256" s="1"/>
  <c r="X256"/>
  <c r="Y256" s="1"/>
  <c r="Z256" s="1"/>
  <c r="V256"/>
  <c r="W256" s="1"/>
  <c r="T256"/>
  <c r="S256"/>
  <c r="R256"/>
  <c r="AJ255"/>
  <c r="AK255" s="1"/>
  <c r="AL255" s="1"/>
  <c r="AG255"/>
  <c r="AH255" s="1"/>
  <c r="AI255" s="1"/>
  <c r="AE255"/>
  <c r="AF255" s="1"/>
  <c r="AB255"/>
  <c r="AC255" s="1"/>
  <c r="AA255"/>
  <c r="X255"/>
  <c r="Y255" s="1"/>
  <c r="Z255" s="1"/>
  <c r="V255"/>
  <c r="W255" s="1"/>
  <c r="T255"/>
  <c r="S255"/>
  <c r="R255"/>
  <c r="AJ254"/>
  <c r="AK254" s="1"/>
  <c r="AL254" s="1"/>
  <c r="AG254"/>
  <c r="AH254" s="1"/>
  <c r="AI254" s="1"/>
  <c r="AE254"/>
  <c r="AF254" s="1"/>
  <c r="AA254"/>
  <c r="AB254" s="1"/>
  <c r="AC254" s="1"/>
  <c r="X254"/>
  <c r="Y254" s="1"/>
  <c r="Z254" s="1"/>
  <c r="V254"/>
  <c r="W254" s="1"/>
  <c r="T254"/>
  <c r="S254"/>
  <c r="R254"/>
  <c r="AJ253"/>
  <c r="AK253" s="1"/>
  <c r="AL253" s="1"/>
  <c r="AG253"/>
  <c r="AH253" s="1"/>
  <c r="AI253" s="1"/>
  <c r="AE253"/>
  <c r="AF253" s="1"/>
  <c r="AA253"/>
  <c r="AB253" s="1"/>
  <c r="AC253" s="1"/>
  <c r="X253"/>
  <c r="Y253" s="1"/>
  <c r="Z253" s="1"/>
  <c r="V253"/>
  <c r="W253" s="1"/>
  <c r="T253"/>
  <c r="S253"/>
  <c r="R253"/>
  <c r="AK252"/>
  <c r="AL252" s="1"/>
  <c r="AJ252"/>
  <c r="AG252"/>
  <c r="AH252" s="1"/>
  <c r="AI252" s="1"/>
  <c r="AE252"/>
  <c r="AF252" s="1"/>
  <c r="AA252"/>
  <c r="AB252" s="1"/>
  <c r="AC252" s="1"/>
  <c r="X252"/>
  <c r="Y252" s="1"/>
  <c r="Z252" s="1"/>
  <c r="V252"/>
  <c r="W252" s="1"/>
  <c r="T252"/>
  <c r="S252"/>
  <c r="R252"/>
  <c r="AJ251"/>
  <c r="AK251" s="1"/>
  <c r="AL251" s="1"/>
  <c r="AG251"/>
  <c r="AH251" s="1"/>
  <c r="AI251" s="1"/>
  <c r="AE251"/>
  <c r="AF251" s="1"/>
  <c r="AQ251" s="1"/>
  <c r="AA251"/>
  <c r="AB251" s="1"/>
  <c r="AC251" s="1"/>
  <c r="X251"/>
  <c r="Y251" s="1"/>
  <c r="Z251" s="1"/>
  <c r="V251"/>
  <c r="W251" s="1"/>
  <c r="T251"/>
  <c r="S251"/>
  <c r="R251"/>
  <c r="AJ250"/>
  <c r="AK250" s="1"/>
  <c r="AL250" s="1"/>
  <c r="AG250"/>
  <c r="AH250" s="1"/>
  <c r="AI250" s="1"/>
  <c r="AE250"/>
  <c r="AF250" s="1"/>
  <c r="AQ250" s="1"/>
  <c r="AA250"/>
  <c r="AB250" s="1"/>
  <c r="AC250" s="1"/>
  <c r="Y250"/>
  <c r="Z250" s="1"/>
  <c r="X250"/>
  <c r="V250"/>
  <c r="W250" s="1"/>
  <c r="T250"/>
  <c r="S250"/>
  <c r="R250"/>
  <c r="AJ249"/>
  <c r="AK249" s="1"/>
  <c r="AL249" s="1"/>
  <c r="AG249"/>
  <c r="AH249" s="1"/>
  <c r="AI249" s="1"/>
  <c r="AE249"/>
  <c r="AF249" s="1"/>
  <c r="AQ249" s="1"/>
  <c r="AA249"/>
  <c r="AB249" s="1"/>
  <c r="AC249" s="1"/>
  <c r="X249"/>
  <c r="Y249" s="1"/>
  <c r="Z249" s="1"/>
  <c r="V249"/>
  <c r="W249" s="1"/>
  <c r="T249"/>
  <c r="S249"/>
  <c r="R249"/>
  <c r="AJ248"/>
  <c r="AK248" s="1"/>
  <c r="AL248" s="1"/>
  <c r="AG248"/>
  <c r="AH248" s="1"/>
  <c r="AI248" s="1"/>
  <c r="AE248"/>
  <c r="AF248" s="1"/>
  <c r="AA248"/>
  <c r="AB248" s="1"/>
  <c r="AC248" s="1"/>
  <c r="X248"/>
  <c r="Y248" s="1"/>
  <c r="Z248" s="1"/>
  <c r="V248"/>
  <c r="W248" s="1"/>
  <c r="T248"/>
  <c r="S248"/>
  <c r="R248"/>
  <c r="AJ247"/>
  <c r="AK247" s="1"/>
  <c r="AL247" s="1"/>
  <c r="AG247"/>
  <c r="AH247" s="1"/>
  <c r="AI247" s="1"/>
  <c r="AE247"/>
  <c r="AF247" s="1"/>
  <c r="AB247"/>
  <c r="AC247" s="1"/>
  <c r="AA247"/>
  <c r="X247"/>
  <c r="Y247" s="1"/>
  <c r="Z247" s="1"/>
  <c r="V247"/>
  <c r="W247" s="1"/>
  <c r="T247"/>
  <c r="S247"/>
  <c r="R247"/>
  <c r="AJ246"/>
  <c r="AK246" s="1"/>
  <c r="AL246" s="1"/>
  <c r="AG246"/>
  <c r="AH246" s="1"/>
  <c r="AI246" s="1"/>
  <c r="AE246"/>
  <c r="AF246" s="1"/>
  <c r="AA246"/>
  <c r="AB246" s="1"/>
  <c r="AC246" s="1"/>
  <c r="X246"/>
  <c r="Y246" s="1"/>
  <c r="Z246" s="1"/>
  <c r="V246"/>
  <c r="W246" s="1"/>
  <c r="T246"/>
  <c r="S246"/>
  <c r="R246"/>
  <c r="AJ245"/>
  <c r="AK245" s="1"/>
  <c r="AL245" s="1"/>
  <c r="AG245"/>
  <c r="AH245" s="1"/>
  <c r="AI245" s="1"/>
  <c r="AE245"/>
  <c r="AF245" s="1"/>
  <c r="AA245"/>
  <c r="AB245" s="1"/>
  <c r="AC245" s="1"/>
  <c r="X245"/>
  <c r="Y245" s="1"/>
  <c r="Z245" s="1"/>
  <c r="V245"/>
  <c r="W245" s="1"/>
  <c r="T245"/>
  <c r="S245"/>
  <c r="R245"/>
  <c r="AK244"/>
  <c r="AL244" s="1"/>
  <c r="AJ244"/>
  <c r="AG244"/>
  <c r="AH244" s="1"/>
  <c r="AI244" s="1"/>
  <c r="AE244"/>
  <c r="AF244" s="1"/>
  <c r="AA244"/>
  <c r="AB244" s="1"/>
  <c r="AC244" s="1"/>
  <c r="X244"/>
  <c r="Y244" s="1"/>
  <c r="Z244" s="1"/>
  <c r="V244"/>
  <c r="W244" s="1"/>
  <c r="T244"/>
  <c r="S244"/>
  <c r="R244"/>
  <c r="AJ243"/>
  <c r="AK243" s="1"/>
  <c r="AL243" s="1"/>
  <c r="AG243"/>
  <c r="AH243" s="1"/>
  <c r="AI243" s="1"/>
  <c r="AE243"/>
  <c r="AF243" s="1"/>
  <c r="AQ243" s="1"/>
  <c r="AA243"/>
  <c r="AB243" s="1"/>
  <c r="AC243" s="1"/>
  <c r="X243"/>
  <c r="Y243" s="1"/>
  <c r="Z243" s="1"/>
  <c r="V243"/>
  <c r="W243" s="1"/>
  <c r="T243"/>
  <c r="S243"/>
  <c r="R243"/>
  <c r="AJ242"/>
  <c r="AK242" s="1"/>
  <c r="AL242" s="1"/>
  <c r="AG242"/>
  <c r="AH242" s="1"/>
  <c r="AI242" s="1"/>
  <c r="AE242"/>
  <c r="AF242" s="1"/>
  <c r="AQ242" s="1"/>
  <c r="AA242"/>
  <c r="AB242" s="1"/>
  <c r="AC242" s="1"/>
  <c r="Y242"/>
  <c r="Z242" s="1"/>
  <c r="X242"/>
  <c r="V242"/>
  <c r="W242" s="1"/>
  <c r="T242"/>
  <c r="S242"/>
  <c r="R242"/>
  <c r="AJ241"/>
  <c r="AK241" s="1"/>
  <c r="AL241" s="1"/>
  <c r="AG241"/>
  <c r="AH241" s="1"/>
  <c r="AI241" s="1"/>
  <c r="AE241"/>
  <c r="AF241" s="1"/>
  <c r="AQ241" s="1"/>
  <c r="AA241"/>
  <c r="AB241" s="1"/>
  <c r="AC241" s="1"/>
  <c r="X241"/>
  <c r="Y241" s="1"/>
  <c r="Z241" s="1"/>
  <c r="V241"/>
  <c r="W241" s="1"/>
  <c r="T241"/>
  <c r="S241"/>
  <c r="R241"/>
  <c r="AN241" s="1"/>
  <c r="AJ240"/>
  <c r="AK240" s="1"/>
  <c r="AL240" s="1"/>
  <c r="AG240"/>
  <c r="AH240" s="1"/>
  <c r="AI240" s="1"/>
  <c r="AE240"/>
  <c r="AF240" s="1"/>
  <c r="AA240"/>
  <c r="AB240" s="1"/>
  <c r="AC240" s="1"/>
  <c r="X240"/>
  <c r="Y240" s="1"/>
  <c r="Z240" s="1"/>
  <c r="V240"/>
  <c r="W240" s="1"/>
  <c r="T240"/>
  <c r="S240"/>
  <c r="R240"/>
  <c r="AJ239"/>
  <c r="AK239" s="1"/>
  <c r="AL239" s="1"/>
  <c r="AG239"/>
  <c r="AH239" s="1"/>
  <c r="AI239" s="1"/>
  <c r="AE239"/>
  <c r="AF239" s="1"/>
  <c r="AB239"/>
  <c r="AC239" s="1"/>
  <c r="AA239"/>
  <c r="X239"/>
  <c r="Y239" s="1"/>
  <c r="Z239" s="1"/>
  <c r="V239"/>
  <c r="W239" s="1"/>
  <c r="T239"/>
  <c r="S239"/>
  <c r="R239"/>
  <c r="AJ238"/>
  <c r="AK238" s="1"/>
  <c r="AL238" s="1"/>
  <c r="AG238"/>
  <c r="AH238" s="1"/>
  <c r="AI238" s="1"/>
  <c r="AE238"/>
  <c r="AF238" s="1"/>
  <c r="AA238"/>
  <c r="AB238" s="1"/>
  <c r="AC238" s="1"/>
  <c r="X238"/>
  <c r="Y238" s="1"/>
  <c r="Z238" s="1"/>
  <c r="V238"/>
  <c r="W238" s="1"/>
  <c r="T238"/>
  <c r="S238"/>
  <c r="R238"/>
  <c r="AJ237"/>
  <c r="AK237" s="1"/>
  <c r="AL237" s="1"/>
  <c r="AG237"/>
  <c r="AH237" s="1"/>
  <c r="AI237" s="1"/>
  <c r="AE237"/>
  <c r="AF237" s="1"/>
  <c r="AA237"/>
  <c r="AB237" s="1"/>
  <c r="AC237" s="1"/>
  <c r="X237"/>
  <c r="Y237" s="1"/>
  <c r="Z237" s="1"/>
  <c r="V237"/>
  <c r="W237" s="1"/>
  <c r="T237"/>
  <c r="S237"/>
  <c r="R237"/>
  <c r="AK236"/>
  <c r="AL236" s="1"/>
  <c r="AJ236"/>
  <c r="AG236"/>
  <c r="AH236" s="1"/>
  <c r="AI236" s="1"/>
  <c r="AE236"/>
  <c r="AF236" s="1"/>
  <c r="AA236"/>
  <c r="AB236" s="1"/>
  <c r="AC236" s="1"/>
  <c r="X236"/>
  <c r="Y236" s="1"/>
  <c r="Z236" s="1"/>
  <c r="V236"/>
  <c r="W236" s="1"/>
  <c r="T236"/>
  <c r="S236"/>
  <c r="R236"/>
  <c r="AJ235"/>
  <c r="AK235" s="1"/>
  <c r="AL235" s="1"/>
  <c r="AG235"/>
  <c r="AH235" s="1"/>
  <c r="AI235" s="1"/>
  <c r="AE235"/>
  <c r="AF235" s="1"/>
  <c r="AQ235" s="1"/>
  <c r="AA235"/>
  <c r="AB235" s="1"/>
  <c r="AC235" s="1"/>
  <c r="X235"/>
  <c r="Y235" s="1"/>
  <c r="Z235" s="1"/>
  <c r="V235"/>
  <c r="W235" s="1"/>
  <c r="T235"/>
  <c r="S235"/>
  <c r="R235"/>
  <c r="AJ234"/>
  <c r="AK234" s="1"/>
  <c r="AL234" s="1"/>
  <c r="AG234"/>
  <c r="AH234" s="1"/>
  <c r="AI234" s="1"/>
  <c r="AE234"/>
  <c r="AF234" s="1"/>
  <c r="AQ234" s="1"/>
  <c r="AA234"/>
  <c r="AB234" s="1"/>
  <c r="AC234" s="1"/>
  <c r="Y234"/>
  <c r="Z234" s="1"/>
  <c r="X234"/>
  <c r="V234"/>
  <c r="W234" s="1"/>
  <c r="T234"/>
  <c r="S234"/>
  <c r="R234"/>
  <c r="AJ233"/>
  <c r="AK233" s="1"/>
  <c r="AL233" s="1"/>
  <c r="AG233"/>
  <c r="AH233" s="1"/>
  <c r="AI233" s="1"/>
  <c r="AE233"/>
  <c r="AF233" s="1"/>
  <c r="AQ233" s="1"/>
  <c r="AA233"/>
  <c r="AB233" s="1"/>
  <c r="AC233" s="1"/>
  <c r="X233"/>
  <c r="Y233" s="1"/>
  <c r="Z233" s="1"/>
  <c r="V233"/>
  <c r="W233" s="1"/>
  <c r="T233"/>
  <c r="S233"/>
  <c r="R233"/>
  <c r="AJ232"/>
  <c r="AK232" s="1"/>
  <c r="AL232" s="1"/>
  <c r="AG232"/>
  <c r="AH232" s="1"/>
  <c r="AI232" s="1"/>
  <c r="AE232"/>
  <c r="AF232" s="1"/>
  <c r="AA232"/>
  <c r="AB232" s="1"/>
  <c r="AC232" s="1"/>
  <c r="X232"/>
  <c r="Y232" s="1"/>
  <c r="Z232" s="1"/>
  <c r="V232"/>
  <c r="W232" s="1"/>
  <c r="T232"/>
  <c r="S232"/>
  <c r="R232"/>
  <c r="AJ231"/>
  <c r="AK231" s="1"/>
  <c r="AL231" s="1"/>
  <c r="AG231"/>
  <c r="AH231" s="1"/>
  <c r="AI231" s="1"/>
  <c r="AE231"/>
  <c r="AF231" s="1"/>
  <c r="AB231"/>
  <c r="AC231" s="1"/>
  <c r="AA231"/>
  <c r="X231"/>
  <c r="Y231" s="1"/>
  <c r="Z231" s="1"/>
  <c r="V231"/>
  <c r="W231" s="1"/>
  <c r="T231"/>
  <c r="S231"/>
  <c r="R231"/>
  <c r="AJ230"/>
  <c r="AK230" s="1"/>
  <c r="AL230" s="1"/>
  <c r="AG230"/>
  <c r="AH230" s="1"/>
  <c r="AI230" s="1"/>
  <c r="AE230"/>
  <c r="AF230" s="1"/>
  <c r="AA230"/>
  <c r="AB230" s="1"/>
  <c r="AC230" s="1"/>
  <c r="X230"/>
  <c r="Y230" s="1"/>
  <c r="Z230" s="1"/>
  <c r="V230"/>
  <c r="W230" s="1"/>
  <c r="T230"/>
  <c r="S230"/>
  <c r="R230"/>
  <c r="AJ229"/>
  <c r="AK229" s="1"/>
  <c r="AL229" s="1"/>
  <c r="AG229"/>
  <c r="AH229" s="1"/>
  <c r="AI229" s="1"/>
  <c r="AE229"/>
  <c r="AF229" s="1"/>
  <c r="AA229"/>
  <c r="AB229" s="1"/>
  <c r="AC229" s="1"/>
  <c r="X229"/>
  <c r="Y229" s="1"/>
  <c r="Z229" s="1"/>
  <c r="V229"/>
  <c r="W229" s="1"/>
  <c r="T229"/>
  <c r="S229"/>
  <c r="R229"/>
  <c r="AK228"/>
  <c r="AL228" s="1"/>
  <c r="AJ228"/>
  <c r="AG228"/>
  <c r="AH228" s="1"/>
  <c r="AI228" s="1"/>
  <c r="AE228"/>
  <c r="AF228" s="1"/>
  <c r="AA228"/>
  <c r="AB228" s="1"/>
  <c r="AC228" s="1"/>
  <c r="X228"/>
  <c r="Y228" s="1"/>
  <c r="Z228" s="1"/>
  <c r="V228"/>
  <c r="W228" s="1"/>
  <c r="T228"/>
  <c r="S228"/>
  <c r="R228"/>
  <c r="AJ227"/>
  <c r="AK227" s="1"/>
  <c r="AL227" s="1"/>
  <c r="AG227"/>
  <c r="AH227" s="1"/>
  <c r="AI227" s="1"/>
  <c r="AE227"/>
  <c r="AF227" s="1"/>
  <c r="AQ227" s="1"/>
  <c r="AA227"/>
  <c r="AB227" s="1"/>
  <c r="AC227" s="1"/>
  <c r="X227"/>
  <c r="Y227" s="1"/>
  <c r="Z227" s="1"/>
  <c r="V227"/>
  <c r="W227" s="1"/>
  <c r="T227"/>
  <c r="S227"/>
  <c r="R227"/>
  <c r="AJ226"/>
  <c r="AK226" s="1"/>
  <c r="AL226" s="1"/>
  <c r="AG226"/>
  <c r="AH226" s="1"/>
  <c r="AI226" s="1"/>
  <c r="AE226"/>
  <c r="AF226" s="1"/>
  <c r="AQ226" s="1"/>
  <c r="AA226"/>
  <c r="AB226" s="1"/>
  <c r="AC226" s="1"/>
  <c r="Y226"/>
  <c r="Z226" s="1"/>
  <c r="X226"/>
  <c r="V226"/>
  <c r="W226" s="1"/>
  <c r="T226"/>
  <c r="S226"/>
  <c r="R226"/>
  <c r="AJ225"/>
  <c r="AK225" s="1"/>
  <c r="AL225" s="1"/>
  <c r="AG225"/>
  <c r="AH225" s="1"/>
  <c r="AI225" s="1"/>
  <c r="AE225"/>
  <c r="AF225" s="1"/>
  <c r="AQ225" s="1"/>
  <c r="AA225"/>
  <c r="AB225" s="1"/>
  <c r="AC225" s="1"/>
  <c r="X225"/>
  <c r="Y225" s="1"/>
  <c r="Z225" s="1"/>
  <c r="V225"/>
  <c r="W225" s="1"/>
  <c r="T225"/>
  <c r="S225"/>
  <c r="R225"/>
  <c r="AJ224"/>
  <c r="AK224" s="1"/>
  <c r="AL224" s="1"/>
  <c r="AG224"/>
  <c r="AH224" s="1"/>
  <c r="AI224" s="1"/>
  <c r="AE224"/>
  <c r="AF224" s="1"/>
  <c r="AA224"/>
  <c r="AB224" s="1"/>
  <c r="AC224" s="1"/>
  <c r="X224"/>
  <c r="Y224" s="1"/>
  <c r="Z224" s="1"/>
  <c r="V224"/>
  <c r="W224" s="1"/>
  <c r="T224"/>
  <c r="S224"/>
  <c r="R224"/>
  <c r="AJ223"/>
  <c r="AK223" s="1"/>
  <c r="AL223" s="1"/>
  <c r="AG223"/>
  <c r="AH223" s="1"/>
  <c r="AI223" s="1"/>
  <c r="AE223"/>
  <c r="AF223" s="1"/>
  <c r="AB223"/>
  <c r="AC223" s="1"/>
  <c r="AA223"/>
  <c r="X223"/>
  <c r="Y223" s="1"/>
  <c r="Z223" s="1"/>
  <c r="V223"/>
  <c r="W223" s="1"/>
  <c r="T223"/>
  <c r="S223"/>
  <c r="R223"/>
  <c r="AJ222"/>
  <c r="AK222" s="1"/>
  <c r="AL222" s="1"/>
  <c r="AG222"/>
  <c r="AH222" s="1"/>
  <c r="AI222" s="1"/>
  <c r="AE222"/>
  <c r="AF222" s="1"/>
  <c r="AA222"/>
  <c r="AB222" s="1"/>
  <c r="AC222" s="1"/>
  <c r="X222"/>
  <c r="Y222" s="1"/>
  <c r="Z222" s="1"/>
  <c r="V222"/>
  <c r="W222" s="1"/>
  <c r="T222"/>
  <c r="S222"/>
  <c r="R222"/>
  <c r="AJ221"/>
  <c r="AK221" s="1"/>
  <c r="AL221" s="1"/>
  <c r="AG221"/>
  <c r="AH221" s="1"/>
  <c r="AI221" s="1"/>
  <c r="AE221"/>
  <c r="AF221" s="1"/>
  <c r="AA221"/>
  <c r="AB221" s="1"/>
  <c r="AC221" s="1"/>
  <c r="X221"/>
  <c r="Y221" s="1"/>
  <c r="Z221" s="1"/>
  <c r="V221"/>
  <c r="W221" s="1"/>
  <c r="T221"/>
  <c r="S221"/>
  <c r="R221"/>
  <c r="AK220"/>
  <c r="AL220" s="1"/>
  <c r="AJ220"/>
  <c r="AG220"/>
  <c r="AH220" s="1"/>
  <c r="AI220" s="1"/>
  <c r="AE220"/>
  <c r="AF220" s="1"/>
  <c r="AA220"/>
  <c r="AB220" s="1"/>
  <c r="AC220" s="1"/>
  <c r="X220"/>
  <c r="Y220" s="1"/>
  <c r="Z220" s="1"/>
  <c r="V220"/>
  <c r="W220" s="1"/>
  <c r="T220"/>
  <c r="S220"/>
  <c r="R220"/>
  <c r="AJ219"/>
  <c r="AK219" s="1"/>
  <c r="AL219" s="1"/>
  <c r="AG219"/>
  <c r="AH219" s="1"/>
  <c r="AI219" s="1"/>
  <c r="AE219"/>
  <c r="AF219" s="1"/>
  <c r="AQ219" s="1"/>
  <c r="AA219"/>
  <c r="AB219" s="1"/>
  <c r="AC219" s="1"/>
  <c r="X219"/>
  <c r="Y219" s="1"/>
  <c r="Z219" s="1"/>
  <c r="V219"/>
  <c r="W219" s="1"/>
  <c r="T219"/>
  <c r="S219"/>
  <c r="R219"/>
  <c r="AJ218"/>
  <c r="AK218" s="1"/>
  <c r="AL218" s="1"/>
  <c r="AG218"/>
  <c r="AH218" s="1"/>
  <c r="AI218" s="1"/>
  <c r="AE218"/>
  <c r="AF218" s="1"/>
  <c r="AQ218" s="1"/>
  <c r="AA218"/>
  <c r="AB218" s="1"/>
  <c r="AC218" s="1"/>
  <c r="Y218"/>
  <c r="Z218" s="1"/>
  <c r="X218"/>
  <c r="V218"/>
  <c r="W218" s="1"/>
  <c r="T218"/>
  <c r="S218"/>
  <c r="R218"/>
  <c r="AJ217"/>
  <c r="AK217" s="1"/>
  <c r="AL217" s="1"/>
  <c r="AG217"/>
  <c r="AH217" s="1"/>
  <c r="AI217" s="1"/>
  <c r="AE217"/>
  <c r="AF217" s="1"/>
  <c r="AQ217" s="1"/>
  <c r="AA217"/>
  <c r="AB217" s="1"/>
  <c r="AC217" s="1"/>
  <c r="X217"/>
  <c r="Y217" s="1"/>
  <c r="Z217" s="1"/>
  <c r="V217"/>
  <c r="W217" s="1"/>
  <c r="T217"/>
  <c r="S217"/>
  <c r="R217"/>
  <c r="AJ216"/>
  <c r="AK216" s="1"/>
  <c r="AL216" s="1"/>
  <c r="AG216"/>
  <c r="AH216" s="1"/>
  <c r="AI216" s="1"/>
  <c r="AE216"/>
  <c r="AF216" s="1"/>
  <c r="AA216"/>
  <c r="AB216" s="1"/>
  <c r="AC216" s="1"/>
  <c r="X216"/>
  <c r="Y216" s="1"/>
  <c r="Z216" s="1"/>
  <c r="V216"/>
  <c r="W216" s="1"/>
  <c r="T216"/>
  <c r="S216"/>
  <c r="R216"/>
  <c r="AJ215"/>
  <c r="AK215" s="1"/>
  <c r="AL215" s="1"/>
  <c r="AG215"/>
  <c r="AH215" s="1"/>
  <c r="AI215" s="1"/>
  <c r="AE215"/>
  <c r="AF215" s="1"/>
  <c r="AB215"/>
  <c r="AC215" s="1"/>
  <c r="AA215"/>
  <c r="X215"/>
  <c r="Y215" s="1"/>
  <c r="Z215" s="1"/>
  <c r="V215"/>
  <c r="W215" s="1"/>
  <c r="T215"/>
  <c r="S215"/>
  <c r="R215"/>
  <c r="AJ214"/>
  <c r="AK214" s="1"/>
  <c r="AL214" s="1"/>
  <c r="AG214"/>
  <c r="AH214" s="1"/>
  <c r="AI214" s="1"/>
  <c r="AE214"/>
  <c r="AF214" s="1"/>
  <c r="AA214"/>
  <c r="AB214" s="1"/>
  <c r="AC214" s="1"/>
  <c r="X214"/>
  <c r="Y214" s="1"/>
  <c r="Z214" s="1"/>
  <c r="V214"/>
  <c r="W214" s="1"/>
  <c r="T214"/>
  <c r="S214"/>
  <c r="R214"/>
  <c r="AJ213"/>
  <c r="AK213" s="1"/>
  <c r="AL213" s="1"/>
  <c r="AG213"/>
  <c r="AH213" s="1"/>
  <c r="AI213" s="1"/>
  <c r="AE213"/>
  <c r="AF213" s="1"/>
  <c r="AA213"/>
  <c r="AB213" s="1"/>
  <c r="AC213" s="1"/>
  <c r="X213"/>
  <c r="Y213" s="1"/>
  <c r="Z213" s="1"/>
  <c r="V213"/>
  <c r="W213" s="1"/>
  <c r="T213"/>
  <c r="S213"/>
  <c r="R213"/>
  <c r="AK212"/>
  <c r="AL212" s="1"/>
  <c r="AJ212"/>
  <c r="AG212"/>
  <c r="AH212" s="1"/>
  <c r="AI212" s="1"/>
  <c r="AE212"/>
  <c r="AF212" s="1"/>
  <c r="AA212"/>
  <c r="AB212" s="1"/>
  <c r="AC212" s="1"/>
  <c r="X212"/>
  <c r="Y212" s="1"/>
  <c r="Z212" s="1"/>
  <c r="V212"/>
  <c r="W212" s="1"/>
  <c r="T212"/>
  <c r="S212"/>
  <c r="R212"/>
  <c r="AJ211"/>
  <c r="AK211" s="1"/>
  <c r="AL211" s="1"/>
  <c r="AG211"/>
  <c r="AH211" s="1"/>
  <c r="AI211" s="1"/>
  <c r="AE211"/>
  <c r="AF211" s="1"/>
  <c r="AQ211" s="1"/>
  <c r="AA211"/>
  <c r="AB211" s="1"/>
  <c r="AC211" s="1"/>
  <c r="X211"/>
  <c r="Y211" s="1"/>
  <c r="Z211" s="1"/>
  <c r="V211"/>
  <c r="W211" s="1"/>
  <c r="T211"/>
  <c r="S211"/>
  <c r="R211"/>
  <c r="AJ210"/>
  <c r="AK210" s="1"/>
  <c r="AL210" s="1"/>
  <c r="AG210"/>
  <c r="AH210" s="1"/>
  <c r="AI210" s="1"/>
  <c r="AE210"/>
  <c r="AF210" s="1"/>
  <c r="AQ210" s="1"/>
  <c r="AA210"/>
  <c r="AB210" s="1"/>
  <c r="AC210" s="1"/>
  <c r="Y210"/>
  <c r="Z210" s="1"/>
  <c r="X210"/>
  <c r="V210"/>
  <c r="W210" s="1"/>
  <c r="T210"/>
  <c r="S210"/>
  <c r="R210"/>
  <c r="AJ209"/>
  <c r="AK209" s="1"/>
  <c r="AL209" s="1"/>
  <c r="AG209"/>
  <c r="AH209" s="1"/>
  <c r="AI209" s="1"/>
  <c r="AE209"/>
  <c r="AF209" s="1"/>
  <c r="AQ209" s="1"/>
  <c r="AA209"/>
  <c r="AB209" s="1"/>
  <c r="AC209" s="1"/>
  <c r="X209"/>
  <c r="Y209" s="1"/>
  <c r="Z209" s="1"/>
  <c r="V209"/>
  <c r="W209" s="1"/>
  <c r="T209"/>
  <c r="S209"/>
  <c r="R209"/>
  <c r="AJ208"/>
  <c r="AK208" s="1"/>
  <c r="AL208" s="1"/>
  <c r="AG208"/>
  <c r="AH208" s="1"/>
  <c r="AI208" s="1"/>
  <c r="AE208"/>
  <c r="AF208" s="1"/>
  <c r="AA208"/>
  <c r="AB208" s="1"/>
  <c r="AC208" s="1"/>
  <c r="X208"/>
  <c r="Y208" s="1"/>
  <c r="Z208" s="1"/>
  <c r="V208"/>
  <c r="W208" s="1"/>
  <c r="T208"/>
  <c r="S208"/>
  <c r="R208"/>
  <c r="AJ207"/>
  <c r="AK207" s="1"/>
  <c r="AL207" s="1"/>
  <c r="AG207"/>
  <c r="AH207" s="1"/>
  <c r="AI207" s="1"/>
  <c r="AE207"/>
  <c r="AF207" s="1"/>
  <c r="AB207"/>
  <c r="AC207" s="1"/>
  <c r="AA207"/>
  <c r="X207"/>
  <c r="Y207" s="1"/>
  <c r="Z207" s="1"/>
  <c r="V207"/>
  <c r="W207" s="1"/>
  <c r="T207"/>
  <c r="S207"/>
  <c r="R207"/>
  <c r="AJ206"/>
  <c r="AK206" s="1"/>
  <c r="AL206" s="1"/>
  <c r="AG206"/>
  <c r="AH206" s="1"/>
  <c r="AI206" s="1"/>
  <c r="AE206"/>
  <c r="AF206" s="1"/>
  <c r="AA206"/>
  <c r="AB206" s="1"/>
  <c r="AC206" s="1"/>
  <c r="X206"/>
  <c r="Y206" s="1"/>
  <c r="Z206" s="1"/>
  <c r="V206"/>
  <c r="W206" s="1"/>
  <c r="T206"/>
  <c r="S206"/>
  <c r="R206"/>
  <c r="AJ205"/>
  <c r="AK205" s="1"/>
  <c r="AL205" s="1"/>
  <c r="AG205"/>
  <c r="AH205" s="1"/>
  <c r="AI205" s="1"/>
  <c r="AE205"/>
  <c r="AF205" s="1"/>
  <c r="AA205"/>
  <c r="AB205" s="1"/>
  <c r="AC205" s="1"/>
  <c r="X205"/>
  <c r="Y205" s="1"/>
  <c r="Z205" s="1"/>
  <c r="V205"/>
  <c r="W205" s="1"/>
  <c r="T205"/>
  <c r="S205"/>
  <c r="R205"/>
  <c r="AK204"/>
  <c r="AL204" s="1"/>
  <c r="AJ204"/>
  <c r="AG204"/>
  <c r="AH204" s="1"/>
  <c r="AI204" s="1"/>
  <c r="AE204"/>
  <c r="AF204" s="1"/>
  <c r="AA204"/>
  <c r="AB204" s="1"/>
  <c r="AC204" s="1"/>
  <c r="X204"/>
  <c r="Y204" s="1"/>
  <c r="Z204" s="1"/>
  <c r="V204"/>
  <c r="W204" s="1"/>
  <c r="T204"/>
  <c r="S204"/>
  <c r="R204"/>
  <c r="AJ203"/>
  <c r="AK203" s="1"/>
  <c r="AL203" s="1"/>
  <c r="AG203"/>
  <c r="AH203" s="1"/>
  <c r="AI203" s="1"/>
  <c r="AE203"/>
  <c r="AF203" s="1"/>
  <c r="AQ203" s="1"/>
  <c r="AA203"/>
  <c r="AB203" s="1"/>
  <c r="AC203" s="1"/>
  <c r="X203"/>
  <c r="Y203" s="1"/>
  <c r="Z203" s="1"/>
  <c r="V203"/>
  <c r="W203" s="1"/>
  <c r="T203"/>
  <c r="S203"/>
  <c r="R203"/>
  <c r="AJ202"/>
  <c r="AK202" s="1"/>
  <c r="AL202" s="1"/>
  <c r="AG202"/>
  <c r="AH202" s="1"/>
  <c r="AI202" s="1"/>
  <c r="AE202"/>
  <c r="AF202" s="1"/>
  <c r="AQ202" s="1"/>
  <c r="AA202"/>
  <c r="AB202" s="1"/>
  <c r="AC202" s="1"/>
  <c r="Y202"/>
  <c r="Z202" s="1"/>
  <c r="X202"/>
  <c r="V202"/>
  <c r="W202" s="1"/>
  <c r="T202"/>
  <c r="S202"/>
  <c r="R202"/>
  <c r="AJ201"/>
  <c r="AK201" s="1"/>
  <c r="AL201" s="1"/>
  <c r="AG201"/>
  <c r="AH201" s="1"/>
  <c r="AI201" s="1"/>
  <c r="AE201"/>
  <c r="AF201" s="1"/>
  <c r="AQ201" s="1"/>
  <c r="AA201"/>
  <c r="AB201" s="1"/>
  <c r="AC201" s="1"/>
  <c r="X201"/>
  <c r="Y201" s="1"/>
  <c r="Z201" s="1"/>
  <c r="V201"/>
  <c r="W201" s="1"/>
  <c r="T201"/>
  <c r="S201"/>
  <c r="R201"/>
  <c r="AJ200"/>
  <c r="AK200" s="1"/>
  <c r="AL200" s="1"/>
  <c r="AG200"/>
  <c r="AH200" s="1"/>
  <c r="AI200" s="1"/>
  <c r="AE200"/>
  <c r="AF200" s="1"/>
  <c r="AA200"/>
  <c r="AB200" s="1"/>
  <c r="AC200" s="1"/>
  <c r="X200"/>
  <c r="Y200" s="1"/>
  <c r="Z200" s="1"/>
  <c r="V200"/>
  <c r="W200" s="1"/>
  <c r="T200"/>
  <c r="S200"/>
  <c r="R200"/>
  <c r="AJ199"/>
  <c r="AK199" s="1"/>
  <c r="AL199" s="1"/>
  <c r="AG199"/>
  <c r="AH199" s="1"/>
  <c r="AI199" s="1"/>
  <c r="AE199"/>
  <c r="AF199" s="1"/>
  <c r="AB199"/>
  <c r="AC199" s="1"/>
  <c r="AA199"/>
  <c r="X199"/>
  <c r="Y199" s="1"/>
  <c r="Z199" s="1"/>
  <c r="V199"/>
  <c r="W199" s="1"/>
  <c r="T199"/>
  <c r="S199"/>
  <c r="R199"/>
  <c r="AJ198"/>
  <c r="AK198" s="1"/>
  <c r="AL198" s="1"/>
  <c r="AG198"/>
  <c r="AH198" s="1"/>
  <c r="AI198" s="1"/>
  <c r="AE198"/>
  <c r="AF198" s="1"/>
  <c r="AA198"/>
  <c r="AB198" s="1"/>
  <c r="AC198" s="1"/>
  <c r="X198"/>
  <c r="Y198" s="1"/>
  <c r="Z198" s="1"/>
  <c r="V198"/>
  <c r="W198" s="1"/>
  <c r="T198"/>
  <c r="S198"/>
  <c r="R198"/>
  <c r="AJ197"/>
  <c r="AK197" s="1"/>
  <c r="AL197" s="1"/>
  <c r="AG197"/>
  <c r="AH197" s="1"/>
  <c r="AI197" s="1"/>
  <c r="AE197"/>
  <c r="AF197" s="1"/>
  <c r="AA197"/>
  <c r="AB197" s="1"/>
  <c r="AC197" s="1"/>
  <c r="X197"/>
  <c r="Y197" s="1"/>
  <c r="Z197" s="1"/>
  <c r="V197"/>
  <c r="W197" s="1"/>
  <c r="T197"/>
  <c r="S197"/>
  <c r="R197"/>
  <c r="AK196"/>
  <c r="AL196" s="1"/>
  <c r="AJ196"/>
  <c r="AG196"/>
  <c r="AH196" s="1"/>
  <c r="AI196" s="1"/>
  <c r="AE196"/>
  <c r="AF196" s="1"/>
  <c r="AA196"/>
  <c r="AB196" s="1"/>
  <c r="AC196" s="1"/>
  <c r="X196"/>
  <c r="Y196" s="1"/>
  <c r="Z196" s="1"/>
  <c r="V196"/>
  <c r="W196" s="1"/>
  <c r="T196"/>
  <c r="S196"/>
  <c r="R196"/>
  <c r="AJ195"/>
  <c r="AK195" s="1"/>
  <c r="AL195" s="1"/>
  <c r="AG195"/>
  <c r="AH195" s="1"/>
  <c r="AI195" s="1"/>
  <c r="AE195"/>
  <c r="AF195" s="1"/>
  <c r="AQ195" s="1"/>
  <c r="AA195"/>
  <c r="AB195" s="1"/>
  <c r="AC195" s="1"/>
  <c r="X195"/>
  <c r="Y195" s="1"/>
  <c r="Z195" s="1"/>
  <c r="V195"/>
  <c r="W195" s="1"/>
  <c r="T195"/>
  <c r="S195"/>
  <c r="R195"/>
  <c r="AJ194"/>
  <c r="AK194" s="1"/>
  <c r="AL194" s="1"/>
  <c r="AG194"/>
  <c r="AH194" s="1"/>
  <c r="AI194" s="1"/>
  <c r="AE194"/>
  <c r="AF194" s="1"/>
  <c r="AQ194" s="1"/>
  <c r="AA194"/>
  <c r="AB194" s="1"/>
  <c r="AC194" s="1"/>
  <c r="Y194"/>
  <c r="Z194" s="1"/>
  <c r="X194"/>
  <c r="V194"/>
  <c r="W194" s="1"/>
  <c r="T194"/>
  <c r="S194"/>
  <c r="R194"/>
  <c r="AJ193"/>
  <c r="AK193" s="1"/>
  <c r="AL193" s="1"/>
  <c r="AG193"/>
  <c r="AH193" s="1"/>
  <c r="AI193" s="1"/>
  <c r="AE193"/>
  <c r="AF193" s="1"/>
  <c r="AQ193" s="1"/>
  <c r="AA193"/>
  <c r="AB193" s="1"/>
  <c r="AC193" s="1"/>
  <c r="X193"/>
  <c r="Y193" s="1"/>
  <c r="Z193" s="1"/>
  <c r="V193"/>
  <c r="W193" s="1"/>
  <c r="T193"/>
  <c r="S193"/>
  <c r="R193"/>
  <c r="AN193" s="1"/>
  <c r="AJ192"/>
  <c r="AK192" s="1"/>
  <c r="AL192" s="1"/>
  <c r="AG192"/>
  <c r="AH192" s="1"/>
  <c r="AI192" s="1"/>
  <c r="AE192"/>
  <c r="AF192" s="1"/>
  <c r="AA192"/>
  <c r="AB192" s="1"/>
  <c r="AC192" s="1"/>
  <c r="X192"/>
  <c r="Y192" s="1"/>
  <c r="Z192" s="1"/>
  <c r="V192"/>
  <c r="W192" s="1"/>
  <c r="T192"/>
  <c r="S192"/>
  <c r="R192"/>
  <c r="AJ191"/>
  <c r="AK191" s="1"/>
  <c r="AL191" s="1"/>
  <c r="AG191"/>
  <c r="AH191" s="1"/>
  <c r="AI191" s="1"/>
  <c r="AE191"/>
  <c r="AF191" s="1"/>
  <c r="AB191"/>
  <c r="AC191" s="1"/>
  <c r="AA191"/>
  <c r="X191"/>
  <c r="Y191" s="1"/>
  <c r="Z191" s="1"/>
  <c r="V191"/>
  <c r="W191" s="1"/>
  <c r="T191"/>
  <c r="S191"/>
  <c r="R191"/>
  <c r="AJ190"/>
  <c r="AK190" s="1"/>
  <c r="AL190" s="1"/>
  <c r="AG190"/>
  <c r="AH190" s="1"/>
  <c r="AI190" s="1"/>
  <c r="AE190"/>
  <c r="AF190" s="1"/>
  <c r="AA190"/>
  <c r="AB190" s="1"/>
  <c r="AC190" s="1"/>
  <c r="X190"/>
  <c r="Y190" s="1"/>
  <c r="Z190" s="1"/>
  <c r="V190"/>
  <c r="W190" s="1"/>
  <c r="T190"/>
  <c r="S190"/>
  <c r="R190"/>
  <c r="AJ189"/>
  <c r="AK189" s="1"/>
  <c r="AL189" s="1"/>
  <c r="AG189"/>
  <c r="AH189" s="1"/>
  <c r="AI189" s="1"/>
  <c r="AE189"/>
  <c r="AF189" s="1"/>
  <c r="AA189"/>
  <c r="AB189" s="1"/>
  <c r="AC189" s="1"/>
  <c r="X189"/>
  <c r="Y189" s="1"/>
  <c r="Z189" s="1"/>
  <c r="V189"/>
  <c r="W189" s="1"/>
  <c r="T189"/>
  <c r="S189"/>
  <c r="R189"/>
  <c r="AK188"/>
  <c r="AL188" s="1"/>
  <c r="AJ188"/>
  <c r="AG188"/>
  <c r="AH188" s="1"/>
  <c r="AI188" s="1"/>
  <c r="AE188"/>
  <c r="AF188" s="1"/>
  <c r="AA188"/>
  <c r="AB188" s="1"/>
  <c r="AC188" s="1"/>
  <c r="X188"/>
  <c r="Y188" s="1"/>
  <c r="Z188" s="1"/>
  <c r="V188"/>
  <c r="W188" s="1"/>
  <c r="T188"/>
  <c r="S188"/>
  <c r="R188"/>
  <c r="AJ187"/>
  <c r="AK187" s="1"/>
  <c r="AL187" s="1"/>
  <c r="AG187"/>
  <c r="AH187" s="1"/>
  <c r="AI187" s="1"/>
  <c r="AE187"/>
  <c r="AF187" s="1"/>
  <c r="AQ187" s="1"/>
  <c r="AA187"/>
  <c r="AB187" s="1"/>
  <c r="AC187" s="1"/>
  <c r="X187"/>
  <c r="Y187" s="1"/>
  <c r="Z187" s="1"/>
  <c r="V187"/>
  <c r="W187" s="1"/>
  <c r="T187"/>
  <c r="S187"/>
  <c r="R187"/>
  <c r="AJ186"/>
  <c r="AK186" s="1"/>
  <c r="AL186" s="1"/>
  <c r="AG186"/>
  <c r="AH186" s="1"/>
  <c r="AI186" s="1"/>
  <c r="AE186"/>
  <c r="AF186" s="1"/>
  <c r="AQ186" s="1"/>
  <c r="AA186"/>
  <c r="AB186" s="1"/>
  <c r="AC186" s="1"/>
  <c r="Y186"/>
  <c r="Z186" s="1"/>
  <c r="X186"/>
  <c r="V186"/>
  <c r="W186" s="1"/>
  <c r="T186"/>
  <c r="S186"/>
  <c r="R186"/>
  <c r="AJ185"/>
  <c r="AK185" s="1"/>
  <c r="AL185" s="1"/>
  <c r="AG185"/>
  <c r="AH185" s="1"/>
  <c r="AI185" s="1"/>
  <c r="AE185"/>
  <c r="AF185" s="1"/>
  <c r="AQ185" s="1"/>
  <c r="AA185"/>
  <c r="AB185" s="1"/>
  <c r="AC185" s="1"/>
  <c r="X185"/>
  <c r="Y185" s="1"/>
  <c r="Z185" s="1"/>
  <c r="V185"/>
  <c r="W185" s="1"/>
  <c r="T185"/>
  <c r="S185"/>
  <c r="R185"/>
  <c r="AJ184"/>
  <c r="AK184" s="1"/>
  <c r="AL184" s="1"/>
  <c r="AG184"/>
  <c r="AH184" s="1"/>
  <c r="AI184" s="1"/>
  <c r="AE184"/>
  <c r="AF184" s="1"/>
  <c r="AA184"/>
  <c r="AB184" s="1"/>
  <c r="AC184" s="1"/>
  <c r="X184"/>
  <c r="Y184" s="1"/>
  <c r="Z184" s="1"/>
  <c r="V184"/>
  <c r="W184" s="1"/>
  <c r="T184"/>
  <c r="S184"/>
  <c r="R184"/>
  <c r="AJ183"/>
  <c r="AK183" s="1"/>
  <c r="AL183" s="1"/>
  <c r="AG183"/>
  <c r="AH183" s="1"/>
  <c r="AI183" s="1"/>
  <c r="AE183"/>
  <c r="AF183" s="1"/>
  <c r="AB183"/>
  <c r="AC183" s="1"/>
  <c r="AA183"/>
  <c r="X183"/>
  <c r="Y183" s="1"/>
  <c r="Z183" s="1"/>
  <c r="V183"/>
  <c r="W183" s="1"/>
  <c r="T183"/>
  <c r="S183"/>
  <c r="R183"/>
  <c r="AJ182"/>
  <c r="AK182" s="1"/>
  <c r="AL182" s="1"/>
  <c r="AG182"/>
  <c r="AH182" s="1"/>
  <c r="AI182" s="1"/>
  <c r="AE182"/>
  <c r="AF182" s="1"/>
  <c r="AA182"/>
  <c r="AB182" s="1"/>
  <c r="AC182" s="1"/>
  <c r="X182"/>
  <c r="Y182" s="1"/>
  <c r="Z182" s="1"/>
  <c r="V182"/>
  <c r="W182" s="1"/>
  <c r="T182"/>
  <c r="S182"/>
  <c r="R182"/>
  <c r="AJ181"/>
  <c r="AK181" s="1"/>
  <c r="AL181" s="1"/>
  <c r="AG181"/>
  <c r="AH181" s="1"/>
  <c r="AI181" s="1"/>
  <c r="AE181"/>
  <c r="AF181" s="1"/>
  <c r="AA181"/>
  <c r="AB181" s="1"/>
  <c r="AC181" s="1"/>
  <c r="X181"/>
  <c r="Y181" s="1"/>
  <c r="Z181" s="1"/>
  <c r="V181"/>
  <c r="W181" s="1"/>
  <c r="T181"/>
  <c r="S181"/>
  <c r="R181"/>
  <c r="AK180"/>
  <c r="AL180" s="1"/>
  <c r="AJ180"/>
  <c r="AG180"/>
  <c r="AH180" s="1"/>
  <c r="AI180" s="1"/>
  <c r="AE180"/>
  <c r="AF180" s="1"/>
  <c r="AA180"/>
  <c r="AB180" s="1"/>
  <c r="AC180" s="1"/>
  <c r="X180"/>
  <c r="Y180" s="1"/>
  <c r="Z180" s="1"/>
  <c r="V180"/>
  <c r="W180" s="1"/>
  <c r="T180"/>
  <c r="S180"/>
  <c r="R180"/>
  <c r="AJ179"/>
  <c r="AK179" s="1"/>
  <c r="AL179" s="1"/>
  <c r="AG179"/>
  <c r="AH179" s="1"/>
  <c r="AI179" s="1"/>
  <c r="AE179"/>
  <c r="AF179" s="1"/>
  <c r="AQ179" s="1"/>
  <c r="AA179"/>
  <c r="AB179" s="1"/>
  <c r="AC179" s="1"/>
  <c r="X179"/>
  <c r="Y179" s="1"/>
  <c r="Z179" s="1"/>
  <c r="V179"/>
  <c r="W179" s="1"/>
  <c r="T179"/>
  <c r="S179"/>
  <c r="R179"/>
  <c r="AJ178"/>
  <c r="AK178" s="1"/>
  <c r="AL178" s="1"/>
  <c r="AG178"/>
  <c r="AH178" s="1"/>
  <c r="AI178" s="1"/>
  <c r="AE178"/>
  <c r="AF178" s="1"/>
  <c r="AQ178" s="1"/>
  <c r="AA178"/>
  <c r="AB178" s="1"/>
  <c r="AC178" s="1"/>
  <c r="Y178"/>
  <c r="Z178" s="1"/>
  <c r="X178"/>
  <c r="V178"/>
  <c r="W178" s="1"/>
  <c r="T178"/>
  <c r="S178"/>
  <c r="R178"/>
  <c r="AJ177"/>
  <c r="AK177" s="1"/>
  <c r="AL177" s="1"/>
  <c r="AG177"/>
  <c r="AH177" s="1"/>
  <c r="AI177" s="1"/>
  <c r="AE177"/>
  <c r="AF177" s="1"/>
  <c r="AQ177" s="1"/>
  <c r="AA177"/>
  <c r="AB177" s="1"/>
  <c r="AC177" s="1"/>
  <c r="X177"/>
  <c r="Y177" s="1"/>
  <c r="Z177" s="1"/>
  <c r="V177"/>
  <c r="W177" s="1"/>
  <c r="T177"/>
  <c r="S177"/>
  <c r="R177"/>
  <c r="AN177" s="1"/>
  <c r="AJ176"/>
  <c r="AK176" s="1"/>
  <c r="AL176" s="1"/>
  <c r="AG176"/>
  <c r="AH176" s="1"/>
  <c r="AI176" s="1"/>
  <c r="AE176"/>
  <c r="AF176" s="1"/>
  <c r="AA176"/>
  <c r="AB176" s="1"/>
  <c r="AC176" s="1"/>
  <c r="X176"/>
  <c r="Y176" s="1"/>
  <c r="Z176" s="1"/>
  <c r="V176"/>
  <c r="W176" s="1"/>
  <c r="T176"/>
  <c r="S176"/>
  <c r="R176"/>
  <c r="AJ175"/>
  <c r="AK175" s="1"/>
  <c r="AL175" s="1"/>
  <c r="AG175"/>
  <c r="AH175" s="1"/>
  <c r="AI175" s="1"/>
  <c r="AE175"/>
  <c r="AF175" s="1"/>
  <c r="AB175"/>
  <c r="AC175" s="1"/>
  <c r="AA175"/>
  <c r="X175"/>
  <c r="Y175" s="1"/>
  <c r="Z175" s="1"/>
  <c r="V175"/>
  <c r="W175" s="1"/>
  <c r="T175"/>
  <c r="S175"/>
  <c r="R175"/>
  <c r="AJ174"/>
  <c r="AK174" s="1"/>
  <c r="AL174" s="1"/>
  <c r="AG174"/>
  <c r="AH174" s="1"/>
  <c r="AI174" s="1"/>
  <c r="AE174"/>
  <c r="AF174" s="1"/>
  <c r="AA174"/>
  <c r="AB174" s="1"/>
  <c r="AC174" s="1"/>
  <c r="X174"/>
  <c r="Y174" s="1"/>
  <c r="Z174" s="1"/>
  <c r="V174"/>
  <c r="W174" s="1"/>
  <c r="T174"/>
  <c r="S174"/>
  <c r="R174"/>
  <c r="AJ173"/>
  <c r="AK173" s="1"/>
  <c r="AL173" s="1"/>
  <c r="AG173"/>
  <c r="AH173" s="1"/>
  <c r="AI173" s="1"/>
  <c r="AE173"/>
  <c r="AF173" s="1"/>
  <c r="AA173"/>
  <c r="AB173" s="1"/>
  <c r="AC173" s="1"/>
  <c r="X173"/>
  <c r="Y173" s="1"/>
  <c r="Z173" s="1"/>
  <c r="V173"/>
  <c r="W173" s="1"/>
  <c r="T173"/>
  <c r="S173"/>
  <c r="R173"/>
  <c r="AK172"/>
  <c r="AL172" s="1"/>
  <c r="AJ172"/>
  <c r="AG172"/>
  <c r="AH172" s="1"/>
  <c r="AI172" s="1"/>
  <c r="AE172"/>
  <c r="AF172" s="1"/>
  <c r="AA172"/>
  <c r="AB172" s="1"/>
  <c r="AC172" s="1"/>
  <c r="X172"/>
  <c r="Y172" s="1"/>
  <c r="Z172" s="1"/>
  <c r="V172"/>
  <c r="W172" s="1"/>
  <c r="T172"/>
  <c r="S172"/>
  <c r="R172"/>
  <c r="AJ171"/>
  <c r="AK171" s="1"/>
  <c r="AL171" s="1"/>
  <c r="AG171"/>
  <c r="AH171" s="1"/>
  <c r="AI171" s="1"/>
  <c r="AE171"/>
  <c r="AF171" s="1"/>
  <c r="AQ171" s="1"/>
  <c r="AA171"/>
  <c r="AB171" s="1"/>
  <c r="AC171" s="1"/>
  <c r="X171"/>
  <c r="Y171" s="1"/>
  <c r="Z171" s="1"/>
  <c r="V171"/>
  <c r="W171" s="1"/>
  <c r="T171"/>
  <c r="S171"/>
  <c r="R171"/>
  <c r="AJ170"/>
  <c r="AK170" s="1"/>
  <c r="AL170" s="1"/>
  <c r="AG170"/>
  <c r="AH170" s="1"/>
  <c r="AI170" s="1"/>
  <c r="AE170"/>
  <c r="AF170" s="1"/>
  <c r="AQ170" s="1"/>
  <c r="AA170"/>
  <c r="AB170" s="1"/>
  <c r="AC170" s="1"/>
  <c r="Y170"/>
  <c r="Z170" s="1"/>
  <c r="X170"/>
  <c r="V170"/>
  <c r="W170" s="1"/>
  <c r="T170"/>
  <c r="S170"/>
  <c r="R170"/>
  <c r="AJ169"/>
  <c r="AK169" s="1"/>
  <c r="AL169" s="1"/>
  <c r="AG169"/>
  <c r="AH169" s="1"/>
  <c r="AI169" s="1"/>
  <c r="AE169"/>
  <c r="AF169" s="1"/>
  <c r="AQ169" s="1"/>
  <c r="AA169"/>
  <c r="AB169" s="1"/>
  <c r="AC169" s="1"/>
  <c r="X169"/>
  <c r="Y169" s="1"/>
  <c r="Z169" s="1"/>
  <c r="V169"/>
  <c r="W169" s="1"/>
  <c r="T169"/>
  <c r="S169"/>
  <c r="R169"/>
  <c r="AJ168"/>
  <c r="AK168" s="1"/>
  <c r="AL168" s="1"/>
  <c r="AG168"/>
  <c r="AH168" s="1"/>
  <c r="AI168" s="1"/>
  <c r="AE168"/>
  <c r="AF168" s="1"/>
  <c r="AA168"/>
  <c r="AB168" s="1"/>
  <c r="AC168" s="1"/>
  <c r="X168"/>
  <c r="Y168" s="1"/>
  <c r="Z168" s="1"/>
  <c r="V168"/>
  <c r="W168" s="1"/>
  <c r="T168"/>
  <c r="S168"/>
  <c r="R168"/>
  <c r="AJ167"/>
  <c r="AK167" s="1"/>
  <c r="AL167" s="1"/>
  <c r="AG167"/>
  <c r="AH167" s="1"/>
  <c r="AI167" s="1"/>
  <c r="AE167"/>
  <c r="AF167" s="1"/>
  <c r="AB167"/>
  <c r="AC167" s="1"/>
  <c r="AA167"/>
  <c r="X167"/>
  <c r="Y167" s="1"/>
  <c r="Z167" s="1"/>
  <c r="V167"/>
  <c r="W167" s="1"/>
  <c r="T167"/>
  <c r="S167"/>
  <c r="R167"/>
  <c r="AJ166"/>
  <c r="AK166" s="1"/>
  <c r="AL166" s="1"/>
  <c r="AG166"/>
  <c r="AH166" s="1"/>
  <c r="AI166" s="1"/>
  <c r="AE166"/>
  <c r="AF166" s="1"/>
  <c r="AA166"/>
  <c r="AB166" s="1"/>
  <c r="AC166" s="1"/>
  <c r="X166"/>
  <c r="Y166" s="1"/>
  <c r="Z166" s="1"/>
  <c r="V166"/>
  <c r="W166" s="1"/>
  <c r="T166"/>
  <c r="S166"/>
  <c r="R166"/>
  <c r="AJ165"/>
  <c r="AK165" s="1"/>
  <c r="AL165" s="1"/>
  <c r="AG165"/>
  <c r="AH165" s="1"/>
  <c r="AI165" s="1"/>
  <c r="AE165"/>
  <c r="AF165" s="1"/>
  <c r="AA165"/>
  <c r="AB165" s="1"/>
  <c r="AC165" s="1"/>
  <c r="X165"/>
  <c r="Y165" s="1"/>
  <c r="Z165" s="1"/>
  <c r="V165"/>
  <c r="W165" s="1"/>
  <c r="T165"/>
  <c r="S165"/>
  <c r="R165"/>
  <c r="AK164"/>
  <c r="AL164" s="1"/>
  <c r="AJ164"/>
  <c r="AG164"/>
  <c r="AH164" s="1"/>
  <c r="AI164" s="1"/>
  <c r="AE164"/>
  <c r="AF164" s="1"/>
  <c r="AA164"/>
  <c r="AB164" s="1"/>
  <c r="AC164" s="1"/>
  <c r="X164"/>
  <c r="Y164" s="1"/>
  <c r="Z164" s="1"/>
  <c r="V164"/>
  <c r="W164" s="1"/>
  <c r="T164"/>
  <c r="S164"/>
  <c r="R164"/>
  <c r="AJ163"/>
  <c r="AK163" s="1"/>
  <c r="AL163" s="1"/>
  <c r="AG163"/>
  <c r="AH163" s="1"/>
  <c r="AI163" s="1"/>
  <c r="AE163"/>
  <c r="AF163" s="1"/>
  <c r="AQ163" s="1"/>
  <c r="AA163"/>
  <c r="AB163" s="1"/>
  <c r="AC163" s="1"/>
  <c r="X163"/>
  <c r="Y163" s="1"/>
  <c r="Z163" s="1"/>
  <c r="V163"/>
  <c r="W163" s="1"/>
  <c r="T163"/>
  <c r="S163"/>
  <c r="R163"/>
  <c r="AJ162"/>
  <c r="AK162" s="1"/>
  <c r="AL162" s="1"/>
  <c r="AG162"/>
  <c r="AH162" s="1"/>
  <c r="AI162" s="1"/>
  <c r="AE162"/>
  <c r="AF162" s="1"/>
  <c r="AQ162" s="1"/>
  <c r="AA162"/>
  <c r="AB162" s="1"/>
  <c r="AC162" s="1"/>
  <c r="X162"/>
  <c r="Y162" s="1"/>
  <c r="Z162" s="1"/>
  <c r="V162"/>
  <c r="W162" s="1"/>
  <c r="T162"/>
  <c r="S162"/>
  <c r="R162"/>
  <c r="AJ161"/>
  <c r="AK161" s="1"/>
  <c r="AL161" s="1"/>
  <c r="AH161"/>
  <c r="AI161" s="1"/>
  <c r="AG161"/>
  <c r="AE161"/>
  <c r="AF161" s="1"/>
  <c r="AQ161" s="1"/>
  <c r="AA161"/>
  <c r="AB161" s="1"/>
  <c r="AC161" s="1"/>
  <c r="X161"/>
  <c r="Y161" s="1"/>
  <c r="Z161" s="1"/>
  <c r="V161"/>
  <c r="W161" s="1"/>
  <c r="T161"/>
  <c r="S161"/>
  <c r="R161"/>
  <c r="AJ160"/>
  <c r="AK160" s="1"/>
  <c r="AL160" s="1"/>
  <c r="AG160"/>
  <c r="AH160" s="1"/>
  <c r="AI160" s="1"/>
  <c r="AE160"/>
  <c r="AF160" s="1"/>
  <c r="AA160"/>
  <c r="AB160" s="1"/>
  <c r="AC160" s="1"/>
  <c r="X160"/>
  <c r="Y160" s="1"/>
  <c r="Z160" s="1"/>
  <c r="V160"/>
  <c r="W160" s="1"/>
  <c r="T160"/>
  <c r="S160"/>
  <c r="R160"/>
  <c r="AJ159"/>
  <c r="AK159" s="1"/>
  <c r="AL159" s="1"/>
  <c r="AG159"/>
  <c r="AH159" s="1"/>
  <c r="AI159" s="1"/>
  <c r="AE159"/>
  <c r="AF159" s="1"/>
  <c r="AQ159" s="1"/>
  <c r="AA159"/>
  <c r="AB159" s="1"/>
  <c r="AC159" s="1"/>
  <c r="X159"/>
  <c r="Y159" s="1"/>
  <c r="Z159" s="1"/>
  <c r="V159"/>
  <c r="W159" s="1"/>
  <c r="T159"/>
  <c r="S159"/>
  <c r="R159"/>
  <c r="AJ158"/>
  <c r="AK158" s="1"/>
  <c r="AL158" s="1"/>
  <c r="AG158"/>
  <c r="AH158" s="1"/>
  <c r="AI158" s="1"/>
  <c r="AE158"/>
  <c r="AF158" s="1"/>
  <c r="AC158"/>
  <c r="AA158"/>
  <c r="AB158" s="1"/>
  <c r="Y158"/>
  <c r="Z158" s="1"/>
  <c r="X158"/>
  <c r="V158"/>
  <c r="W158" s="1"/>
  <c r="T158"/>
  <c r="S158"/>
  <c r="R158"/>
  <c r="AJ157"/>
  <c r="AK157" s="1"/>
  <c r="AL157" s="1"/>
  <c r="AG157"/>
  <c r="AH157" s="1"/>
  <c r="AI157" s="1"/>
  <c r="AE157"/>
  <c r="AF157" s="1"/>
  <c r="AQ157" s="1"/>
  <c r="AA157"/>
  <c r="AB157" s="1"/>
  <c r="AC157" s="1"/>
  <c r="X157"/>
  <c r="Y157" s="1"/>
  <c r="Z157" s="1"/>
  <c r="V157"/>
  <c r="W157" s="1"/>
  <c r="T157"/>
  <c r="S157"/>
  <c r="R157"/>
  <c r="AJ156"/>
  <c r="AK156" s="1"/>
  <c r="AL156" s="1"/>
  <c r="AG156"/>
  <c r="AH156" s="1"/>
  <c r="AI156" s="1"/>
  <c r="AE156"/>
  <c r="AF156" s="1"/>
  <c r="AA156"/>
  <c r="AB156" s="1"/>
  <c r="AC156" s="1"/>
  <c r="X156"/>
  <c r="Y156" s="1"/>
  <c r="Z156" s="1"/>
  <c r="V156"/>
  <c r="W156" s="1"/>
  <c r="T156"/>
  <c r="S156"/>
  <c r="R156"/>
  <c r="AJ155"/>
  <c r="AK155" s="1"/>
  <c r="AL155" s="1"/>
  <c r="AG155"/>
  <c r="AH155" s="1"/>
  <c r="AI155" s="1"/>
  <c r="AE155"/>
  <c r="AF155" s="1"/>
  <c r="AQ155" s="1"/>
  <c r="AA155"/>
  <c r="AB155" s="1"/>
  <c r="AC155" s="1"/>
  <c r="X155"/>
  <c r="Y155" s="1"/>
  <c r="Z155" s="1"/>
  <c r="V155"/>
  <c r="W155" s="1"/>
  <c r="T155"/>
  <c r="S155"/>
  <c r="R155"/>
  <c r="AJ154"/>
  <c r="AK154" s="1"/>
  <c r="AL154" s="1"/>
  <c r="AG154"/>
  <c r="AH154" s="1"/>
  <c r="AI154" s="1"/>
  <c r="AE154"/>
  <c r="AF154" s="1"/>
  <c r="AQ154" s="1"/>
  <c r="AA154"/>
  <c r="AB154" s="1"/>
  <c r="AC154" s="1"/>
  <c r="X154"/>
  <c r="Y154" s="1"/>
  <c r="Z154" s="1"/>
  <c r="V154"/>
  <c r="W154" s="1"/>
  <c r="T154"/>
  <c r="S154"/>
  <c r="R154"/>
  <c r="AJ153"/>
  <c r="AK153" s="1"/>
  <c r="AL153" s="1"/>
  <c r="AH153"/>
  <c r="AI153" s="1"/>
  <c r="AG153"/>
  <c r="AE153"/>
  <c r="AF153" s="1"/>
  <c r="AQ153" s="1"/>
  <c r="AA153"/>
  <c r="AB153" s="1"/>
  <c r="AC153" s="1"/>
  <c r="X153"/>
  <c r="Y153" s="1"/>
  <c r="Z153" s="1"/>
  <c r="V153"/>
  <c r="W153" s="1"/>
  <c r="T153"/>
  <c r="S153"/>
  <c r="R153"/>
  <c r="AJ152"/>
  <c r="AK152" s="1"/>
  <c r="AL152" s="1"/>
  <c r="AG152"/>
  <c r="AH152" s="1"/>
  <c r="AI152" s="1"/>
  <c r="AE152"/>
  <c r="AF152" s="1"/>
  <c r="AA152"/>
  <c r="AB152" s="1"/>
  <c r="AC152" s="1"/>
  <c r="X152"/>
  <c r="Y152" s="1"/>
  <c r="Z152" s="1"/>
  <c r="V152"/>
  <c r="W152" s="1"/>
  <c r="T152"/>
  <c r="S152"/>
  <c r="R152"/>
  <c r="AJ151"/>
  <c r="AK151" s="1"/>
  <c r="AL151" s="1"/>
  <c r="AG151"/>
  <c r="AH151" s="1"/>
  <c r="AI151" s="1"/>
  <c r="AE151"/>
  <c r="AF151" s="1"/>
  <c r="AQ151" s="1"/>
  <c r="AA151"/>
  <c r="AB151" s="1"/>
  <c r="AC151" s="1"/>
  <c r="X151"/>
  <c r="Y151" s="1"/>
  <c r="Z151" s="1"/>
  <c r="V151"/>
  <c r="W151" s="1"/>
  <c r="T151"/>
  <c r="S151"/>
  <c r="R151"/>
  <c r="AJ150"/>
  <c r="AK150" s="1"/>
  <c r="AL150" s="1"/>
  <c r="AG150"/>
  <c r="AH150" s="1"/>
  <c r="AI150" s="1"/>
  <c r="AE150"/>
  <c r="AF150" s="1"/>
  <c r="AA150"/>
  <c r="AB150" s="1"/>
  <c r="AC150" s="1"/>
  <c r="X150"/>
  <c r="Y150" s="1"/>
  <c r="Z150" s="1"/>
  <c r="V150"/>
  <c r="W150" s="1"/>
  <c r="T150"/>
  <c r="S150"/>
  <c r="R150"/>
  <c r="AJ149"/>
  <c r="AK149" s="1"/>
  <c r="AL149" s="1"/>
  <c r="AG149"/>
  <c r="AH149" s="1"/>
  <c r="AI149" s="1"/>
  <c r="AE149"/>
  <c r="AF149" s="1"/>
  <c r="AA149"/>
  <c r="AB149" s="1"/>
  <c r="AC149" s="1"/>
  <c r="X149"/>
  <c r="Y149" s="1"/>
  <c r="Z149" s="1"/>
  <c r="V149"/>
  <c r="W149" s="1"/>
  <c r="T149"/>
  <c r="S149"/>
  <c r="R149"/>
  <c r="AJ148"/>
  <c r="AK148" s="1"/>
  <c r="AL148" s="1"/>
  <c r="AG148"/>
  <c r="AH148" s="1"/>
  <c r="AI148" s="1"/>
  <c r="AE148"/>
  <c r="AF148" s="1"/>
  <c r="AQ148" s="1"/>
  <c r="AA148"/>
  <c r="AB148" s="1"/>
  <c r="AC148" s="1"/>
  <c r="X148"/>
  <c r="Y148" s="1"/>
  <c r="Z148" s="1"/>
  <c r="V148"/>
  <c r="W148" s="1"/>
  <c r="T148"/>
  <c r="S148"/>
  <c r="R148"/>
  <c r="AJ147"/>
  <c r="AK147" s="1"/>
  <c r="AL147" s="1"/>
  <c r="AG147"/>
  <c r="AH147" s="1"/>
  <c r="AI147" s="1"/>
  <c r="AE147"/>
  <c r="AF147" s="1"/>
  <c r="AA147"/>
  <c r="AB147" s="1"/>
  <c r="AC147" s="1"/>
  <c r="X147"/>
  <c r="Y147" s="1"/>
  <c r="Z147" s="1"/>
  <c r="V147"/>
  <c r="W147" s="1"/>
  <c r="T147"/>
  <c r="S147"/>
  <c r="R147"/>
  <c r="AK146"/>
  <c r="AL146" s="1"/>
  <c r="AJ146"/>
  <c r="AI146"/>
  <c r="AG146"/>
  <c r="AH146" s="1"/>
  <c r="AE146"/>
  <c r="AF146" s="1"/>
  <c r="AQ146" s="1"/>
  <c r="AA146"/>
  <c r="AB146" s="1"/>
  <c r="AC146" s="1"/>
  <c r="X146"/>
  <c r="Y146" s="1"/>
  <c r="Z146" s="1"/>
  <c r="V146"/>
  <c r="W146" s="1"/>
  <c r="T146"/>
  <c r="S146"/>
  <c r="R146"/>
  <c r="AJ145"/>
  <c r="AK145" s="1"/>
  <c r="AL145" s="1"/>
  <c r="AH145"/>
  <c r="AI145" s="1"/>
  <c r="AG145"/>
  <c r="AE145"/>
  <c r="AF145" s="1"/>
  <c r="AQ145" s="1"/>
  <c r="AA145"/>
  <c r="AB145" s="1"/>
  <c r="AC145" s="1"/>
  <c r="X145"/>
  <c r="Y145" s="1"/>
  <c r="Z145" s="1"/>
  <c r="V145"/>
  <c r="W145" s="1"/>
  <c r="T145"/>
  <c r="S145"/>
  <c r="R145"/>
  <c r="AJ144"/>
  <c r="AK144" s="1"/>
  <c r="AL144" s="1"/>
  <c r="AG144"/>
  <c r="AH144" s="1"/>
  <c r="AI144" s="1"/>
  <c r="AE144"/>
  <c r="AF144" s="1"/>
  <c r="AA144"/>
  <c r="AB144" s="1"/>
  <c r="AC144" s="1"/>
  <c r="X144"/>
  <c r="Y144" s="1"/>
  <c r="Z144" s="1"/>
  <c r="V144"/>
  <c r="W144" s="1"/>
  <c r="T144"/>
  <c r="S144"/>
  <c r="R144"/>
  <c r="AJ143"/>
  <c r="AK143" s="1"/>
  <c r="AL143" s="1"/>
  <c r="AG143"/>
  <c r="AH143" s="1"/>
  <c r="AI143" s="1"/>
  <c r="AE143"/>
  <c r="AF143" s="1"/>
  <c r="AQ143" s="1"/>
  <c r="AA143"/>
  <c r="AB143" s="1"/>
  <c r="AC143" s="1"/>
  <c r="X143"/>
  <c r="Y143" s="1"/>
  <c r="Z143" s="1"/>
  <c r="V143"/>
  <c r="W143" s="1"/>
  <c r="T143"/>
  <c r="S143"/>
  <c r="R143"/>
  <c r="AN143" s="1"/>
  <c r="AJ142"/>
  <c r="AK142" s="1"/>
  <c r="AL142" s="1"/>
  <c r="AG142"/>
  <c r="AH142" s="1"/>
  <c r="AI142" s="1"/>
  <c r="AE142"/>
  <c r="AF142" s="1"/>
  <c r="AA142"/>
  <c r="AB142" s="1"/>
  <c r="AC142" s="1"/>
  <c r="X142"/>
  <c r="Y142" s="1"/>
  <c r="Z142" s="1"/>
  <c r="V142"/>
  <c r="W142" s="1"/>
  <c r="T142"/>
  <c r="S142"/>
  <c r="R142"/>
  <c r="AJ141"/>
  <c r="AK141" s="1"/>
  <c r="AL141" s="1"/>
  <c r="AG141"/>
  <c r="AH141" s="1"/>
  <c r="AI141" s="1"/>
  <c r="AE141"/>
  <c r="AF141" s="1"/>
  <c r="AA141"/>
  <c r="AB141" s="1"/>
  <c r="AC141" s="1"/>
  <c r="X141"/>
  <c r="Y141" s="1"/>
  <c r="Z141" s="1"/>
  <c r="V141"/>
  <c r="W141" s="1"/>
  <c r="T141"/>
  <c r="S141"/>
  <c r="R141"/>
  <c r="AJ140"/>
  <c r="AK140" s="1"/>
  <c r="AL140" s="1"/>
  <c r="AG140"/>
  <c r="AH140" s="1"/>
  <c r="AI140" s="1"/>
  <c r="AE140"/>
  <c r="AF140" s="1"/>
  <c r="AA140"/>
  <c r="AB140" s="1"/>
  <c r="AC140" s="1"/>
  <c r="X140"/>
  <c r="Y140" s="1"/>
  <c r="Z140" s="1"/>
  <c r="V140"/>
  <c r="W140" s="1"/>
  <c r="T140"/>
  <c r="S140"/>
  <c r="R140"/>
  <c r="AJ139"/>
  <c r="AK139" s="1"/>
  <c r="AL139" s="1"/>
  <c r="AG139"/>
  <c r="AH139" s="1"/>
  <c r="AI139" s="1"/>
  <c r="AE139"/>
  <c r="AF139" s="1"/>
  <c r="AA139"/>
  <c r="AB139" s="1"/>
  <c r="AC139" s="1"/>
  <c r="X139"/>
  <c r="Y139" s="1"/>
  <c r="Z139" s="1"/>
  <c r="V139"/>
  <c r="W139" s="1"/>
  <c r="T139"/>
  <c r="S139"/>
  <c r="R139"/>
  <c r="AK138"/>
  <c r="AL138" s="1"/>
  <c r="AJ138"/>
  <c r="AG138"/>
  <c r="AH138" s="1"/>
  <c r="AI138" s="1"/>
  <c r="AE138"/>
  <c r="AF138" s="1"/>
  <c r="AA138"/>
  <c r="AB138" s="1"/>
  <c r="AC138" s="1"/>
  <c r="X138"/>
  <c r="Y138" s="1"/>
  <c r="Z138" s="1"/>
  <c r="V138"/>
  <c r="W138" s="1"/>
  <c r="T138"/>
  <c r="S138"/>
  <c r="R138"/>
  <c r="AJ137"/>
  <c r="AK137" s="1"/>
  <c r="AL137" s="1"/>
  <c r="AH137"/>
  <c r="AI137" s="1"/>
  <c r="AG137"/>
  <c r="AE137"/>
  <c r="AF137" s="1"/>
  <c r="AQ137" s="1"/>
  <c r="AA137"/>
  <c r="AB137" s="1"/>
  <c r="AC137" s="1"/>
  <c r="X137"/>
  <c r="Y137" s="1"/>
  <c r="Z137" s="1"/>
  <c r="V137"/>
  <c r="W137" s="1"/>
  <c r="T137"/>
  <c r="S137"/>
  <c r="R137"/>
  <c r="AJ136"/>
  <c r="AK136" s="1"/>
  <c r="AL136" s="1"/>
  <c r="AG136"/>
  <c r="AH136" s="1"/>
  <c r="AI136" s="1"/>
  <c r="AE136"/>
  <c r="AF136" s="1"/>
  <c r="AA136"/>
  <c r="AB136" s="1"/>
  <c r="AC136" s="1"/>
  <c r="X136"/>
  <c r="Y136" s="1"/>
  <c r="Z136" s="1"/>
  <c r="V136"/>
  <c r="W136" s="1"/>
  <c r="T136"/>
  <c r="S136"/>
  <c r="R136"/>
  <c r="AJ135"/>
  <c r="AK135" s="1"/>
  <c r="AL135" s="1"/>
  <c r="AG135"/>
  <c r="AH135" s="1"/>
  <c r="AI135" s="1"/>
  <c r="AE135"/>
  <c r="AF135" s="1"/>
  <c r="AQ135" s="1"/>
  <c r="AA135"/>
  <c r="AB135" s="1"/>
  <c r="AC135" s="1"/>
  <c r="X135"/>
  <c r="Y135" s="1"/>
  <c r="Z135" s="1"/>
  <c r="V135"/>
  <c r="W135" s="1"/>
  <c r="T135"/>
  <c r="S135"/>
  <c r="R135"/>
  <c r="AJ134"/>
  <c r="AK134" s="1"/>
  <c r="AL134" s="1"/>
  <c r="AG134"/>
  <c r="AH134" s="1"/>
  <c r="AI134" s="1"/>
  <c r="AE134"/>
  <c r="AF134" s="1"/>
  <c r="AA134"/>
  <c r="AB134" s="1"/>
  <c r="AC134" s="1"/>
  <c r="X134"/>
  <c r="Y134" s="1"/>
  <c r="Z134" s="1"/>
  <c r="V134"/>
  <c r="W134" s="1"/>
  <c r="T134"/>
  <c r="S134"/>
  <c r="R134"/>
  <c r="AJ133"/>
  <c r="AK133" s="1"/>
  <c r="AL133" s="1"/>
  <c r="AG133"/>
  <c r="AH133" s="1"/>
  <c r="AI133" s="1"/>
  <c r="AE133"/>
  <c r="AF133" s="1"/>
  <c r="AA133"/>
  <c r="AB133" s="1"/>
  <c r="AC133" s="1"/>
  <c r="X133"/>
  <c r="Y133" s="1"/>
  <c r="Z133" s="1"/>
  <c r="V133"/>
  <c r="W133" s="1"/>
  <c r="T133"/>
  <c r="S133"/>
  <c r="R133"/>
  <c r="AJ132"/>
  <c r="AK132" s="1"/>
  <c r="AL132" s="1"/>
  <c r="AG132"/>
  <c r="AH132" s="1"/>
  <c r="AI132" s="1"/>
  <c r="AE132"/>
  <c r="AF132" s="1"/>
  <c r="AA132"/>
  <c r="AB132" s="1"/>
  <c r="AC132" s="1"/>
  <c r="X132"/>
  <c r="Y132" s="1"/>
  <c r="Z132" s="1"/>
  <c r="V132"/>
  <c r="W132" s="1"/>
  <c r="T132"/>
  <c r="S132"/>
  <c r="R132"/>
  <c r="AJ131"/>
  <c r="AK131" s="1"/>
  <c r="AL131" s="1"/>
  <c r="AG131"/>
  <c r="AH131" s="1"/>
  <c r="AI131" s="1"/>
  <c r="AE131"/>
  <c r="AF131" s="1"/>
  <c r="AA131"/>
  <c r="AB131" s="1"/>
  <c r="AC131" s="1"/>
  <c r="X131"/>
  <c r="Y131" s="1"/>
  <c r="Z131" s="1"/>
  <c r="V131"/>
  <c r="W131" s="1"/>
  <c r="T131"/>
  <c r="S131"/>
  <c r="R131"/>
  <c r="AK130"/>
  <c r="AL130" s="1"/>
  <c r="AJ130"/>
  <c r="AG130"/>
  <c r="AH130" s="1"/>
  <c r="AI130" s="1"/>
  <c r="AE130"/>
  <c r="AF130" s="1"/>
  <c r="AA130"/>
  <c r="AB130" s="1"/>
  <c r="AC130" s="1"/>
  <c r="X130"/>
  <c r="Y130" s="1"/>
  <c r="Z130" s="1"/>
  <c r="V130"/>
  <c r="W130" s="1"/>
  <c r="T130"/>
  <c r="S130"/>
  <c r="R130"/>
  <c r="AJ129"/>
  <c r="AK129" s="1"/>
  <c r="AL129" s="1"/>
  <c r="AH129"/>
  <c r="AI129" s="1"/>
  <c r="AG129"/>
  <c r="AE129"/>
  <c r="AF129" s="1"/>
  <c r="AA129"/>
  <c r="AB129" s="1"/>
  <c r="AC129" s="1"/>
  <c r="X129"/>
  <c r="Y129" s="1"/>
  <c r="Z129" s="1"/>
  <c r="V129"/>
  <c r="W129" s="1"/>
  <c r="T129"/>
  <c r="S129"/>
  <c r="R129"/>
  <c r="AJ128"/>
  <c r="AK128" s="1"/>
  <c r="AL128" s="1"/>
  <c r="AG128"/>
  <c r="AH128" s="1"/>
  <c r="AI128" s="1"/>
  <c r="AE128"/>
  <c r="AF128" s="1"/>
  <c r="AA128"/>
  <c r="AB128" s="1"/>
  <c r="AC128" s="1"/>
  <c r="X128"/>
  <c r="Y128" s="1"/>
  <c r="Z128" s="1"/>
  <c r="V128"/>
  <c r="W128" s="1"/>
  <c r="T128"/>
  <c r="S128"/>
  <c r="R128"/>
  <c r="AJ127"/>
  <c r="AK127" s="1"/>
  <c r="AL127" s="1"/>
  <c r="AG127"/>
  <c r="AH127" s="1"/>
  <c r="AI127" s="1"/>
  <c r="AE127"/>
  <c r="AF127" s="1"/>
  <c r="AA127"/>
  <c r="AB127" s="1"/>
  <c r="AC127" s="1"/>
  <c r="X127"/>
  <c r="Y127" s="1"/>
  <c r="Z127" s="1"/>
  <c r="V127"/>
  <c r="W127" s="1"/>
  <c r="T127"/>
  <c r="S127"/>
  <c r="R127"/>
  <c r="AJ126"/>
  <c r="AK126" s="1"/>
  <c r="AL126" s="1"/>
  <c r="AG126"/>
  <c r="AH126" s="1"/>
  <c r="AI126" s="1"/>
  <c r="AE126"/>
  <c r="AF126" s="1"/>
  <c r="AA126"/>
  <c r="AB126" s="1"/>
  <c r="AC126" s="1"/>
  <c r="X126"/>
  <c r="Y126" s="1"/>
  <c r="Z126" s="1"/>
  <c r="V126"/>
  <c r="W126" s="1"/>
  <c r="T126"/>
  <c r="S126"/>
  <c r="R126"/>
  <c r="AJ125"/>
  <c r="AK125" s="1"/>
  <c r="AL125" s="1"/>
  <c r="AG125"/>
  <c r="AH125" s="1"/>
  <c r="AI125" s="1"/>
  <c r="AE125"/>
  <c r="AF125" s="1"/>
  <c r="AA125"/>
  <c r="AB125" s="1"/>
  <c r="AC125" s="1"/>
  <c r="X125"/>
  <c r="Y125" s="1"/>
  <c r="Z125" s="1"/>
  <c r="V125"/>
  <c r="W125" s="1"/>
  <c r="T125"/>
  <c r="S125"/>
  <c r="R125"/>
  <c r="AJ124"/>
  <c r="AK124" s="1"/>
  <c r="AL124" s="1"/>
  <c r="AG124"/>
  <c r="AH124" s="1"/>
  <c r="AI124" s="1"/>
  <c r="AE124"/>
  <c r="AF124" s="1"/>
  <c r="AA124"/>
  <c r="AB124" s="1"/>
  <c r="AC124" s="1"/>
  <c r="X124"/>
  <c r="Y124" s="1"/>
  <c r="Z124" s="1"/>
  <c r="V124"/>
  <c r="W124" s="1"/>
  <c r="T124"/>
  <c r="S124"/>
  <c r="R124"/>
  <c r="AJ123"/>
  <c r="AK123" s="1"/>
  <c r="AL123" s="1"/>
  <c r="AG123"/>
  <c r="AH123" s="1"/>
  <c r="AI123" s="1"/>
  <c r="AE123"/>
  <c r="AF123" s="1"/>
  <c r="AA123"/>
  <c r="AB123" s="1"/>
  <c r="AC123" s="1"/>
  <c r="X123"/>
  <c r="Y123" s="1"/>
  <c r="Z123" s="1"/>
  <c r="V123"/>
  <c r="W123" s="1"/>
  <c r="T123"/>
  <c r="S123"/>
  <c r="R123"/>
  <c r="AK122"/>
  <c r="AL122" s="1"/>
  <c r="AJ122"/>
  <c r="AG122"/>
  <c r="AH122" s="1"/>
  <c r="AI122" s="1"/>
  <c r="AE122"/>
  <c r="AF122" s="1"/>
  <c r="AA122"/>
  <c r="AB122" s="1"/>
  <c r="AC122" s="1"/>
  <c r="X122"/>
  <c r="Y122" s="1"/>
  <c r="Z122" s="1"/>
  <c r="V122"/>
  <c r="W122" s="1"/>
  <c r="T122"/>
  <c r="S122"/>
  <c r="R122"/>
  <c r="AJ121"/>
  <c r="AK121" s="1"/>
  <c r="AL121" s="1"/>
  <c r="AH121"/>
  <c r="AI121" s="1"/>
  <c r="AG121"/>
  <c r="AE121"/>
  <c r="AF121" s="1"/>
  <c r="AA121"/>
  <c r="AB121" s="1"/>
  <c r="AC121" s="1"/>
  <c r="X121"/>
  <c r="Y121" s="1"/>
  <c r="Z121" s="1"/>
  <c r="V121"/>
  <c r="W121" s="1"/>
  <c r="T121"/>
  <c r="S121"/>
  <c r="R121"/>
  <c r="AJ120"/>
  <c r="AK120" s="1"/>
  <c r="AL120" s="1"/>
  <c r="AG120"/>
  <c r="AH120" s="1"/>
  <c r="AI120" s="1"/>
  <c r="AE120"/>
  <c r="AF120" s="1"/>
  <c r="AA120"/>
  <c r="AB120" s="1"/>
  <c r="AC120" s="1"/>
  <c r="X120"/>
  <c r="Y120" s="1"/>
  <c r="Z120" s="1"/>
  <c r="V120"/>
  <c r="W120" s="1"/>
  <c r="T120"/>
  <c r="S120"/>
  <c r="R120"/>
  <c r="AJ119"/>
  <c r="AK119" s="1"/>
  <c r="AL119" s="1"/>
  <c r="AG119"/>
  <c r="AH119" s="1"/>
  <c r="AI119" s="1"/>
  <c r="AE119"/>
  <c r="AF119" s="1"/>
  <c r="AA119"/>
  <c r="AB119" s="1"/>
  <c r="AC119" s="1"/>
  <c r="X119"/>
  <c r="Y119" s="1"/>
  <c r="Z119" s="1"/>
  <c r="V119"/>
  <c r="W119" s="1"/>
  <c r="T119"/>
  <c r="S119"/>
  <c r="R119"/>
  <c r="AJ118"/>
  <c r="AK118" s="1"/>
  <c r="AL118" s="1"/>
  <c r="AG118"/>
  <c r="AH118" s="1"/>
  <c r="AI118" s="1"/>
  <c r="AE118"/>
  <c r="AF118" s="1"/>
  <c r="AA118"/>
  <c r="AB118" s="1"/>
  <c r="AC118" s="1"/>
  <c r="X118"/>
  <c r="Y118" s="1"/>
  <c r="Z118" s="1"/>
  <c r="V118"/>
  <c r="W118" s="1"/>
  <c r="T118"/>
  <c r="S118"/>
  <c r="R118"/>
  <c r="AJ117"/>
  <c r="AK117" s="1"/>
  <c r="AL117" s="1"/>
  <c r="AG117"/>
  <c r="AH117" s="1"/>
  <c r="AI117" s="1"/>
  <c r="AE117"/>
  <c r="AF117" s="1"/>
  <c r="AA117"/>
  <c r="AB117" s="1"/>
  <c r="AC117" s="1"/>
  <c r="X117"/>
  <c r="Y117" s="1"/>
  <c r="Z117" s="1"/>
  <c r="V117"/>
  <c r="W117" s="1"/>
  <c r="T117"/>
  <c r="S117"/>
  <c r="R117"/>
  <c r="AJ116"/>
  <c r="AK116" s="1"/>
  <c r="AL116" s="1"/>
  <c r="AG116"/>
  <c r="AH116" s="1"/>
  <c r="AI116" s="1"/>
  <c r="AE116"/>
  <c r="AF116" s="1"/>
  <c r="AQ116" s="1"/>
  <c r="AA116"/>
  <c r="AB116" s="1"/>
  <c r="AC116" s="1"/>
  <c r="X116"/>
  <c r="Y116" s="1"/>
  <c r="Z116" s="1"/>
  <c r="V116"/>
  <c r="W116" s="1"/>
  <c r="T116"/>
  <c r="S116"/>
  <c r="R116"/>
  <c r="AJ115"/>
  <c r="AK115" s="1"/>
  <c r="AL115" s="1"/>
  <c r="AG115"/>
  <c r="AH115" s="1"/>
  <c r="AI115" s="1"/>
  <c r="AE115"/>
  <c r="AF115" s="1"/>
  <c r="AA115"/>
  <c r="AB115" s="1"/>
  <c r="AC115" s="1"/>
  <c r="X115"/>
  <c r="Y115" s="1"/>
  <c r="Z115" s="1"/>
  <c r="V115"/>
  <c r="W115" s="1"/>
  <c r="T115"/>
  <c r="S115"/>
  <c r="R115"/>
  <c r="AK114"/>
  <c r="AL114" s="1"/>
  <c r="AJ114"/>
  <c r="AI114"/>
  <c r="AG114"/>
  <c r="AH114" s="1"/>
  <c r="AE114"/>
  <c r="AF114" s="1"/>
  <c r="AQ114" s="1"/>
  <c r="AA114"/>
  <c r="AB114" s="1"/>
  <c r="AC114" s="1"/>
  <c r="X114"/>
  <c r="Y114" s="1"/>
  <c r="Z114" s="1"/>
  <c r="V114"/>
  <c r="W114" s="1"/>
  <c r="T114"/>
  <c r="S114"/>
  <c r="R114"/>
  <c r="AJ113"/>
  <c r="AK113" s="1"/>
  <c r="AL113" s="1"/>
  <c r="AH113"/>
  <c r="AI113" s="1"/>
  <c r="AG113"/>
  <c r="AE113"/>
  <c r="AF113" s="1"/>
  <c r="AQ113" s="1"/>
  <c r="AA113"/>
  <c r="AB113" s="1"/>
  <c r="AC113" s="1"/>
  <c r="X113"/>
  <c r="Y113" s="1"/>
  <c r="Z113" s="1"/>
  <c r="V113"/>
  <c r="W113" s="1"/>
  <c r="T113"/>
  <c r="S113"/>
  <c r="R113"/>
  <c r="AJ112"/>
  <c r="AK112" s="1"/>
  <c r="AL112" s="1"/>
  <c r="AG112"/>
  <c r="AH112" s="1"/>
  <c r="AI112" s="1"/>
  <c r="AE112"/>
  <c r="AF112" s="1"/>
  <c r="AA112"/>
  <c r="AB112" s="1"/>
  <c r="AC112" s="1"/>
  <c r="X112"/>
  <c r="Y112" s="1"/>
  <c r="Z112" s="1"/>
  <c r="V112"/>
  <c r="W112" s="1"/>
  <c r="T112"/>
  <c r="S112"/>
  <c r="R112"/>
  <c r="AJ111"/>
  <c r="AK111" s="1"/>
  <c r="AL111" s="1"/>
  <c r="AG111"/>
  <c r="AH111" s="1"/>
  <c r="AI111" s="1"/>
  <c r="AE111"/>
  <c r="AF111" s="1"/>
  <c r="AQ111" s="1"/>
  <c r="AA111"/>
  <c r="AB111" s="1"/>
  <c r="AC111" s="1"/>
  <c r="X111"/>
  <c r="Y111" s="1"/>
  <c r="Z111" s="1"/>
  <c r="V111"/>
  <c r="W111" s="1"/>
  <c r="T111"/>
  <c r="S111"/>
  <c r="R111"/>
  <c r="AJ110"/>
  <c r="AK110" s="1"/>
  <c r="AL110" s="1"/>
  <c r="AG110"/>
  <c r="AH110" s="1"/>
  <c r="AI110" s="1"/>
  <c r="AE110"/>
  <c r="AF110" s="1"/>
  <c r="AA110"/>
  <c r="AB110" s="1"/>
  <c r="AC110" s="1"/>
  <c r="X110"/>
  <c r="Y110" s="1"/>
  <c r="Z110" s="1"/>
  <c r="V110"/>
  <c r="W110" s="1"/>
  <c r="T110"/>
  <c r="S110"/>
  <c r="R110"/>
  <c r="AJ109"/>
  <c r="AK109" s="1"/>
  <c r="AL109" s="1"/>
  <c r="AG109"/>
  <c r="AH109" s="1"/>
  <c r="AI109" s="1"/>
  <c r="AE109"/>
  <c r="AF109" s="1"/>
  <c r="AA109"/>
  <c r="AB109" s="1"/>
  <c r="AC109" s="1"/>
  <c r="X109"/>
  <c r="Y109" s="1"/>
  <c r="Z109" s="1"/>
  <c r="V109"/>
  <c r="W109" s="1"/>
  <c r="T109"/>
  <c r="S109"/>
  <c r="R109"/>
  <c r="AJ108"/>
  <c r="AK108" s="1"/>
  <c r="AL108" s="1"/>
  <c r="AG108"/>
  <c r="AH108" s="1"/>
  <c r="AI108" s="1"/>
  <c r="AE108"/>
  <c r="AF108" s="1"/>
  <c r="AA108"/>
  <c r="AB108" s="1"/>
  <c r="AC108" s="1"/>
  <c r="X108"/>
  <c r="Y108" s="1"/>
  <c r="Z108" s="1"/>
  <c r="V108"/>
  <c r="W108" s="1"/>
  <c r="T108"/>
  <c r="S108"/>
  <c r="R108"/>
  <c r="AJ107"/>
  <c r="AK107" s="1"/>
  <c r="AL107" s="1"/>
  <c r="AG107"/>
  <c r="AH107" s="1"/>
  <c r="AI107" s="1"/>
  <c r="AE107"/>
  <c r="AF107" s="1"/>
  <c r="AQ107" s="1"/>
  <c r="AA107"/>
  <c r="AB107" s="1"/>
  <c r="AC107" s="1"/>
  <c r="X107"/>
  <c r="Y107" s="1"/>
  <c r="Z107" s="1"/>
  <c r="V107"/>
  <c r="W107" s="1"/>
  <c r="T107"/>
  <c r="S107"/>
  <c r="R107"/>
  <c r="AK106"/>
  <c r="AL106" s="1"/>
  <c r="AJ106"/>
  <c r="AG106"/>
  <c r="AH106" s="1"/>
  <c r="AI106" s="1"/>
  <c r="AE106"/>
  <c r="AF106" s="1"/>
  <c r="AA106"/>
  <c r="AB106" s="1"/>
  <c r="AC106" s="1"/>
  <c r="X106"/>
  <c r="Y106" s="1"/>
  <c r="Z106" s="1"/>
  <c r="V106"/>
  <c r="W106" s="1"/>
  <c r="T106"/>
  <c r="S106"/>
  <c r="R106"/>
  <c r="AJ105"/>
  <c r="AK105" s="1"/>
  <c r="AL105" s="1"/>
  <c r="AH105"/>
  <c r="AI105" s="1"/>
  <c r="AG105"/>
  <c r="AE105"/>
  <c r="AF105" s="1"/>
  <c r="AQ105" s="1"/>
  <c r="AA105"/>
  <c r="AB105" s="1"/>
  <c r="AC105" s="1"/>
  <c r="X105"/>
  <c r="Y105" s="1"/>
  <c r="Z105" s="1"/>
  <c r="V105"/>
  <c r="W105" s="1"/>
  <c r="T105"/>
  <c r="S105"/>
  <c r="R105"/>
  <c r="AJ104"/>
  <c r="AK104" s="1"/>
  <c r="AL104" s="1"/>
  <c r="AG104"/>
  <c r="AH104" s="1"/>
  <c r="AI104" s="1"/>
  <c r="AE104"/>
  <c r="AF104" s="1"/>
  <c r="AA104"/>
  <c r="AB104" s="1"/>
  <c r="AC104" s="1"/>
  <c r="X104"/>
  <c r="Y104" s="1"/>
  <c r="Z104" s="1"/>
  <c r="V104"/>
  <c r="W104" s="1"/>
  <c r="T104"/>
  <c r="S104"/>
  <c r="R104"/>
  <c r="AJ103"/>
  <c r="AK103" s="1"/>
  <c r="AL103" s="1"/>
  <c r="AG103"/>
  <c r="AH103" s="1"/>
  <c r="AI103" s="1"/>
  <c r="AE103"/>
  <c r="AF103" s="1"/>
  <c r="AQ103" s="1"/>
  <c r="AA103"/>
  <c r="AB103" s="1"/>
  <c r="AC103" s="1"/>
  <c r="X103"/>
  <c r="Y103" s="1"/>
  <c r="Z103" s="1"/>
  <c r="V103"/>
  <c r="W103" s="1"/>
  <c r="T103"/>
  <c r="S103"/>
  <c r="R103"/>
  <c r="AJ102"/>
  <c r="AK102" s="1"/>
  <c r="AL102" s="1"/>
  <c r="AG102"/>
  <c r="AH102" s="1"/>
  <c r="AI102" s="1"/>
  <c r="AE102"/>
  <c r="AF102" s="1"/>
  <c r="AA102"/>
  <c r="AB102" s="1"/>
  <c r="AC102" s="1"/>
  <c r="X102"/>
  <c r="Y102" s="1"/>
  <c r="Z102" s="1"/>
  <c r="V102"/>
  <c r="W102" s="1"/>
  <c r="T102"/>
  <c r="S102"/>
  <c r="R102"/>
  <c r="AJ101"/>
  <c r="AK101" s="1"/>
  <c r="AL101" s="1"/>
  <c r="AG101"/>
  <c r="AH101" s="1"/>
  <c r="AI101" s="1"/>
  <c r="AE101"/>
  <c r="AF101" s="1"/>
  <c r="AA101"/>
  <c r="AB101" s="1"/>
  <c r="AC101" s="1"/>
  <c r="X101"/>
  <c r="Y101" s="1"/>
  <c r="Z101" s="1"/>
  <c r="V101"/>
  <c r="W101" s="1"/>
  <c r="T101"/>
  <c r="S101"/>
  <c r="R101"/>
  <c r="AJ100"/>
  <c r="AK100" s="1"/>
  <c r="AL100" s="1"/>
  <c r="AG100"/>
  <c r="AH100" s="1"/>
  <c r="AI100" s="1"/>
  <c r="AE100"/>
  <c r="AF100" s="1"/>
  <c r="AA100"/>
  <c r="AB100" s="1"/>
  <c r="AC100" s="1"/>
  <c r="X100"/>
  <c r="Y100" s="1"/>
  <c r="Z100" s="1"/>
  <c r="V100"/>
  <c r="W100" s="1"/>
  <c r="T100"/>
  <c r="S100"/>
  <c r="R100"/>
  <c r="AJ99"/>
  <c r="AK99" s="1"/>
  <c r="AL99" s="1"/>
  <c r="AG99"/>
  <c r="AH99" s="1"/>
  <c r="AI99" s="1"/>
  <c r="AE99"/>
  <c r="AF99" s="1"/>
  <c r="AQ99" s="1"/>
  <c r="AA99"/>
  <c r="AB99" s="1"/>
  <c r="AC99" s="1"/>
  <c r="X99"/>
  <c r="Y99" s="1"/>
  <c r="Z99" s="1"/>
  <c r="V99"/>
  <c r="W99" s="1"/>
  <c r="T99"/>
  <c r="S99"/>
  <c r="R99"/>
  <c r="AJ98"/>
  <c r="AK98" s="1"/>
  <c r="AL98" s="1"/>
  <c r="AG98"/>
  <c r="AH98" s="1"/>
  <c r="AI98" s="1"/>
  <c r="AE98"/>
  <c r="AF98" s="1"/>
  <c r="AA98"/>
  <c r="AB98" s="1"/>
  <c r="AC98" s="1"/>
  <c r="X98"/>
  <c r="Y98" s="1"/>
  <c r="Z98" s="1"/>
  <c r="V98"/>
  <c r="W98" s="1"/>
  <c r="T98"/>
  <c r="S98"/>
  <c r="R98"/>
  <c r="AJ97"/>
  <c r="AK97" s="1"/>
  <c r="AL97" s="1"/>
  <c r="AG97"/>
  <c r="AH97" s="1"/>
  <c r="AI97" s="1"/>
  <c r="AE97"/>
  <c r="AF97" s="1"/>
  <c r="AA97"/>
  <c r="AB97" s="1"/>
  <c r="AC97" s="1"/>
  <c r="X97"/>
  <c r="Y97" s="1"/>
  <c r="Z97" s="1"/>
  <c r="V97"/>
  <c r="W97" s="1"/>
  <c r="T97"/>
  <c r="S97"/>
  <c r="R97"/>
  <c r="AN97" s="1"/>
  <c r="AJ96"/>
  <c r="AK96" s="1"/>
  <c r="AL96" s="1"/>
  <c r="AG96"/>
  <c r="AH96" s="1"/>
  <c r="AI96" s="1"/>
  <c r="AE96"/>
  <c r="AF96" s="1"/>
  <c r="AA96"/>
  <c r="AB96" s="1"/>
  <c r="AC96" s="1"/>
  <c r="X96"/>
  <c r="Y96" s="1"/>
  <c r="Z96" s="1"/>
  <c r="V96"/>
  <c r="W96" s="1"/>
  <c r="T96"/>
  <c r="S96"/>
  <c r="R96"/>
  <c r="AJ95"/>
  <c r="AK95" s="1"/>
  <c r="AL95" s="1"/>
  <c r="AG95"/>
  <c r="AH95" s="1"/>
  <c r="AI95" s="1"/>
  <c r="AE95"/>
  <c r="AF95" s="1"/>
  <c r="AQ95" s="1"/>
  <c r="AA95"/>
  <c r="AB95" s="1"/>
  <c r="AC95" s="1"/>
  <c r="X95"/>
  <c r="Y95" s="1"/>
  <c r="Z95" s="1"/>
  <c r="V95"/>
  <c r="W95" s="1"/>
  <c r="T95"/>
  <c r="S95"/>
  <c r="R95"/>
  <c r="AN95" s="1"/>
  <c r="AJ94"/>
  <c r="AK94" s="1"/>
  <c r="AL94" s="1"/>
  <c r="AG94"/>
  <c r="AH94" s="1"/>
  <c r="AI94" s="1"/>
  <c r="AE94"/>
  <c r="AF94" s="1"/>
  <c r="AA94"/>
  <c r="AB94" s="1"/>
  <c r="AC94" s="1"/>
  <c r="X94"/>
  <c r="Y94" s="1"/>
  <c r="Z94" s="1"/>
  <c r="V94"/>
  <c r="W94" s="1"/>
  <c r="T94"/>
  <c r="S94"/>
  <c r="R94"/>
  <c r="AJ93"/>
  <c r="AK93" s="1"/>
  <c r="AL93" s="1"/>
  <c r="AG93"/>
  <c r="AH93" s="1"/>
  <c r="AI93" s="1"/>
  <c r="AE93"/>
  <c r="AF93" s="1"/>
  <c r="AA93"/>
  <c r="AB93" s="1"/>
  <c r="AC93" s="1"/>
  <c r="X93"/>
  <c r="Y93" s="1"/>
  <c r="Z93" s="1"/>
  <c r="V93"/>
  <c r="W93" s="1"/>
  <c r="T93"/>
  <c r="S93"/>
  <c r="R93"/>
  <c r="AN93" s="1"/>
  <c r="AJ92"/>
  <c r="AK92" s="1"/>
  <c r="AL92" s="1"/>
  <c r="AG92"/>
  <c r="AH92" s="1"/>
  <c r="AI92" s="1"/>
  <c r="AE92"/>
  <c r="AF92" s="1"/>
  <c r="AA92"/>
  <c r="AB92" s="1"/>
  <c r="AC92" s="1"/>
  <c r="X92"/>
  <c r="Y92" s="1"/>
  <c r="Z92" s="1"/>
  <c r="V92"/>
  <c r="W92" s="1"/>
  <c r="T92"/>
  <c r="S92"/>
  <c r="R92"/>
  <c r="AJ91"/>
  <c r="AK91" s="1"/>
  <c r="AL91" s="1"/>
  <c r="AG91"/>
  <c r="AH91" s="1"/>
  <c r="AI91" s="1"/>
  <c r="AE91"/>
  <c r="AF91" s="1"/>
  <c r="AQ91" s="1"/>
  <c r="AA91"/>
  <c r="AB91" s="1"/>
  <c r="AC91" s="1"/>
  <c r="X91"/>
  <c r="Y91" s="1"/>
  <c r="Z91" s="1"/>
  <c r="V91"/>
  <c r="W91" s="1"/>
  <c r="T91"/>
  <c r="S91"/>
  <c r="R91"/>
  <c r="AN91" s="1"/>
  <c r="AJ90"/>
  <c r="AK90" s="1"/>
  <c r="AL90" s="1"/>
  <c r="AG90"/>
  <c r="AH90" s="1"/>
  <c r="AI90" s="1"/>
  <c r="AE90"/>
  <c r="AF90" s="1"/>
  <c r="AA90"/>
  <c r="AB90" s="1"/>
  <c r="AC90" s="1"/>
  <c r="X90"/>
  <c r="Y90" s="1"/>
  <c r="Z90" s="1"/>
  <c r="V90"/>
  <c r="W90" s="1"/>
  <c r="T90"/>
  <c r="S90"/>
  <c r="R90"/>
  <c r="AJ89"/>
  <c r="AK89" s="1"/>
  <c r="AL89" s="1"/>
  <c r="AG89"/>
  <c r="AH89" s="1"/>
  <c r="AI89" s="1"/>
  <c r="AE89"/>
  <c r="AF89" s="1"/>
  <c r="AA89"/>
  <c r="AB89" s="1"/>
  <c r="AC89" s="1"/>
  <c r="X89"/>
  <c r="Y89" s="1"/>
  <c r="Z89" s="1"/>
  <c r="V89"/>
  <c r="W89" s="1"/>
  <c r="T89"/>
  <c r="S89"/>
  <c r="R89"/>
  <c r="AN89" s="1"/>
  <c r="AJ88"/>
  <c r="AK88" s="1"/>
  <c r="AL88" s="1"/>
  <c r="AG88"/>
  <c r="AH88" s="1"/>
  <c r="AI88" s="1"/>
  <c r="AE88"/>
  <c r="AF88" s="1"/>
  <c r="AA88"/>
  <c r="AB88" s="1"/>
  <c r="AC88" s="1"/>
  <c r="X88"/>
  <c r="Y88" s="1"/>
  <c r="Z88" s="1"/>
  <c r="V88"/>
  <c r="W88" s="1"/>
  <c r="T88"/>
  <c r="S88"/>
  <c r="R88"/>
  <c r="AJ87"/>
  <c r="AK87" s="1"/>
  <c r="AL87" s="1"/>
  <c r="AG87"/>
  <c r="AH87" s="1"/>
  <c r="AI87" s="1"/>
  <c r="AE87"/>
  <c r="AF87" s="1"/>
  <c r="AQ87" s="1"/>
  <c r="AA87"/>
  <c r="AB87" s="1"/>
  <c r="AC87" s="1"/>
  <c r="X87"/>
  <c r="Y87" s="1"/>
  <c r="Z87" s="1"/>
  <c r="V87"/>
  <c r="W87" s="1"/>
  <c r="T87"/>
  <c r="S87"/>
  <c r="R87"/>
  <c r="AN87" s="1"/>
  <c r="AJ86"/>
  <c r="AK86" s="1"/>
  <c r="AL86" s="1"/>
  <c r="AG86"/>
  <c r="AH86" s="1"/>
  <c r="AI86" s="1"/>
  <c r="AE86"/>
  <c r="AF86" s="1"/>
  <c r="AA86"/>
  <c r="AB86" s="1"/>
  <c r="AC86" s="1"/>
  <c r="X86"/>
  <c r="Y86" s="1"/>
  <c r="Z86" s="1"/>
  <c r="V86"/>
  <c r="W86" s="1"/>
  <c r="T86"/>
  <c r="S86"/>
  <c r="R86"/>
  <c r="AJ85"/>
  <c r="AK85" s="1"/>
  <c r="AL85" s="1"/>
  <c r="AG85"/>
  <c r="AH85" s="1"/>
  <c r="AI85" s="1"/>
  <c r="AE85"/>
  <c r="AF85" s="1"/>
  <c r="AA85"/>
  <c r="AB85" s="1"/>
  <c r="AC85" s="1"/>
  <c r="X85"/>
  <c r="Y85" s="1"/>
  <c r="Z85" s="1"/>
  <c r="V85"/>
  <c r="W85" s="1"/>
  <c r="T85"/>
  <c r="S85"/>
  <c r="R85"/>
  <c r="AN85" s="1"/>
  <c r="AJ84"/>
  <c r="AK84" s="1"/>
  <c r="AL84" s="1"/>
  <c r="AG84"/>
  <c r="AH84" s="1"/>
  <c r="AI84" s="1"/>
  <c r="AE84"/>
  <c r="AF84" s="1"/>
  <c r="AA84"/>
  <c r="AB84" s="1"/>
  <c r="AC84" s="1"/>
  <c r="X84"/>
  <c r="Y84" s="1"/>
  <c r="Z84" s="1"/>
  <c r="V84"/>
  <c r="W84" s="1"/>
  <c r="T84"/>
  <c r="S84"/>
  <c r="R84"/>
  <c r="AJ83"/>
  <c r="AK83" s="1"/>
  <c r="AL83" s="1"/>
  <c r="AG83"/>
  <c r="AH83" s="1"/>
  <c r="AI83" s="1"/>
  <c r="AE83"/>
  <c r="AF83" s="1"/>
  <c r="AQ83" s="1"/>
  <c r="AA83"/>
  <c r="AB83" s="1"/>
  <c r="AC83" s="1"/>
  <c r="X83"/>
  <c r="Y83" s="1"/>
  <c r="Z83" s="1"/>
  <c r="V83"/>
  <c r="W83" s="1"/>
  <c r="T83"/>
  <c r="S83"/>
  <c r="R83"/>
  <c r="AN83" s="1"/>
  <c r="AJ82"/>
  <c r="AK82" s="1"/>
  <c r="AL82" s="1"/>
  <c r="AG82"/>
  <c r="AH82" s="1"/>
  <c r="AI82" s="1"/>
  <c r="AE82"/>
  <c r="AF82" s="1"/>
  <c r="AA82"/>
  <c r="AB82" s="1"/>
  <c r="AC82" s="1"/>
  <c r="X82"/>
  <c r="Y82" s="1"/>
  <c r="Z82" s="1"/>
  <c r="V82"/>
  <c r="W82" s="1"/>
  <c r="T82"/>
  <c r="S82"/>
  <c r="R82"/>
  <c r="AJ81"/>
  <c r="AK81" s="1"/>
  <c r="AL81" s="1"/>
  <c r="AG81"/>
  <c r="AH81" s="1"/>
  <c r="AI81" s="1"/>
  <c r="AE81"/>
  <c r="AF81" s="1"/>
  <c r="AA81"/>
  <c r="AB81" s="1"/>
  <c r="AC81" s="1"/>
  <c r="X81"/>
  <c r="Y81" s="1"/>
  <c r="Z81" s="1"/>
  <c r="V81"/>
  <c r="W81" s="1"/>
  <c r="T81"/>
  <c r="S81"/>
  <c r="R81"/>
  <c r="AJ80"/>
  <c r="AK80" s="1"/>
  <c r="AL80" s="1"/>
  <c r="AG80"/>
  <c r="AH80" s="1"/>
  <c r="AI80" s="1"/>
  <c r="AE80"/>
  <c r="AF80" s="1"/>
  <c r="AA80"/>
  <c r="AB80" s="1"/>
  <c r="AC80" s="1"/>
  <c r="X80"/>
  <c r="Y80" s="1"/>
  <c r="Z80" s="1"/>
  <c r="V80"/>
  <c r="W80" s="1"/>
  <c r="T80"/>
  <c r="S80"/>
  <c r="R80"/>
  <c r="AJ79"/>
  <c r="AK79" s="1"/>
  <c r="AL79" s="1"/>
  <c r="AG79"/>
  <c r="AH79" s="1"/>
  <c r="AI79" s="1"/>
  <c r="AE79"/>
  <c r="AF79" s="1"/>
  <c r="AQ79" s="1"/>
  <c r="AA79"/>
  <c r="AB79" s="1"/>
  <c r="AC79" s="1"/>
  <c r="X79"/>
  <c r="Y79" s="1"/>
  <c r="Z79" s="1"/>
  <c r="V79"/>
  <c r="W79" s="1"/>
  <c r="T79"/>
  <c r="S79"/>
  <c r="R79"/>
  <c r="AK78"/>
  <c r="AL78" s="1"/>
  <c r="AJ78"/>
  <c r="AG78"/>
  <c r="AH78" s="1"/>
  <c r="AI78" s="1"/>
  <c r="AE78"/>
  <c r="AF78" s="1"/>
  <c r="AA78"/>
  <c r="AB78" s="1"/>
  <c r="AC78" s="1"/>
  <c r="X78"/>
  <c r="Y78" s="1"/>
  <c r="Z78" s="1"/>
  <c r="V78"/>
  <c r="W78" s="1"/>
  <c r="T78"/>
  <c r="S78"/>
  <c r="R78"/>
  <c r="AN78" s="1"/>
  <c r="AJ77"/>
  <c r="AK77" s="1"/>
  <c r="AL77" s="1"/>
  <c r="AH77"/>
  <c r="AI77" s="1"/>
  <c r="AG77"/>
  <c r="AE77"/>
  <c r="AF77" s="1"/>
  <c r="AQ77" s="1"/>
  <c r="AA77"/>
  <c r="AB77" s="1"/>
  <c r="AC77" s="1"/>
  <c r="X77"/>
  <c r="Y77" s="1"/>
  <c r="Z77" s="1"/>
  <c r="V77"/>
  <c r="W77" s="1"/>
  <c r="T77"/>
  <c r="S77"/>
  <c r="R77"/>
  <c r="AN77" s="1"/>
  <c r="AJ76"/>
  <c r="AK76" s="1"/>
  <c r="AL76" s="1"/>
  <c r="AG76"/>
  <c r="AH76" s="1"/>
  <c r="AI76" s="1"/>
  <c r="AE76"/>
  <c r="AF76" s="1"/>
  <c r="AA76"/>
  <c r="AB76" s="1"/>
  <c r="AC76" s="1"/>
  <c r="X76"/>
  <c r="Y76" s="1"/>
  <c r="Z76" s="1"/>
  <c r="V76"/>
  <c r="W76" s="1"/>
  <c r="T76"/>
  <c r="S76"/>
  <c r="R76"/>
  <c r="AJ75"/>
  <c r="AK75" s="1"/>
  <c r="AL75" s="1"/>
  <c r="AG75"/>
  <c r="AH75" s="1"/>
  <c r="AI75" s="1"/>
  <c r="AE75"/>
  <c r="AF75" s="1"/>
  <c r="AQ75" s="1"/>
  <c r="AA75"/>
  <c r="AB75" s="1"/>
  <c r="AC75" s="1"/>
  <c r="X75"/>
  <c r="Y75" s="1"/>
  <c r="Z75" s="1"/>
  <c r="V75"/>
  <c r="W75" s="1"/>
  <c r="T75"/>
  <c r="S75"/>
  <c r="R75"/>
  <c r="AN75" s="1"/>
  <c r="AJ74"/>
  <c r="AK74" s="1"/>
  <c r="AL74" s="1"/>
  <c r="AG74"/>
  <c r="AH74" s="1"/>
  <c r="AI74" s="1"/>
  <c r="AE74"/>
  <c r="AF74" s="1"/>
  <c r="AA74"/>
  <c r="AB74" s="1"/>
  <c r="AC74" s="1"/>
  <c r="X74"/>
  <c r="Y74" s="1"/>
  <c r="Z74" s="1"/>
  <c r="V74"/>
  <c r="W74" s="1"/>
  <c r="T74"/>
  <c r="S74"/>
  <c r="R74"/>
  <c r="AJ73"/>
  <c r="AK73" s="1"/>
  <c r="AL73" s="1"/>
  <c r="AG73"/>
  <c r="AH73" s="1"/>
  <c r="AI73" s="1"/>
  <c r="AE73"/>
  <c r="AF73" s="1"/>
  <c r="AA73"/>
  <c r="AB73" s="1"/>
  <c r="AC73" s="1"/>
  <c r="X73"/>
  <c r="Y73" s="1"/>
  <c r="Z73" s="1"/>
  <c r="V73"/>
  <c r="W73" s="1"/>
  <c r="T73"/>
  <c r="S73"/>
  <c r="R73"/>
  <c r="AJ72"/>
  <c r="AK72" s="1"/>
  <c r="AL72" s="1"/>
  <c r="AG72"/>
  <c r="AH72" s="1"/>
  <c r="AI72" s="1"/>
  <c r="AE72"/>
  <c r="AF72" s="1"/>
  <c r="AA72"/>
  <c r="AB72" s="1"/>
  <c r="AC72" s="1"/>
  <c r="X72"/>
  <c r="Y72" s="1"/>
  <c r="Z72" s="1"/>
  <c r="V72"/>
  <c r="W72" s="1"/>
  <c r="T72"/>
  <c r="S72"/>
  <c r="R72"/>
  <c r="AJ71"/>
  <c r="AK71" s="1"/>
  <c r="AL71" s="1"/>
  <c r="AG71"/>
  <c r="AH71" s="1"/>
  <c r="AI71" s="1"/>
  <c r="AE71"/>
  <c r="AF71" s="1"/>
  <c r="AQ71" s="1"/>
  <c r="AA71"/>
  <c r="AB71" s="1"/>
  <c r="AC71" s="1"/>
  <c r="X71"/>
  <c r="Y71" s="1"/>
  <c r="Z71" s="1"/>
  <c r="V71"/>
  <c r="W71" s="1"/>
  <c r="T71"/>
  <c r="S71"/>
  <c r="R71"/>
  <c r="AK70"/>
  <c r="AL70" s="1"/>
  <c r="AJ70"/>
  <c r="AG70"/>
  <c r="AH70" s="1"/>
  <c r="AI70" s="1"/>
  <c r="AE70"/>
  <c r="AF70" s="1"/>
  <c r="AA70"/>
  <c r="AB70" s="1"/>
  <c r="AC70" s="1"/>
  <c r="X70"/>
  <c r="Y70" s="1"/>
  <c r="Z70" s="1"/>
  <c r="V70"/>
  <c r="W70" s="1"/>
  <c r="T70"/>
  <c r="S70"/>
  <c r="R70"/>
  <c r="AJ69"/>
  <c r="AK69" s="1"/>
  <c r="AL69" s="1"/>
  <c r="AH69"/>
  <c r="AI69" s="1"/>
  <c r="AG69"/>
  <c r="AE69"/>
  <c r="AF69" s="1"/>
  <c r="AA69"/>
  <c r="AB69" s="1"/>
  <c r="AC69" s="1"/>
  <c r="X69"/>
  <c r="Y69" s="1"/>
  <c r="Z69" s="1"/>
  <c r="V69"/>
  <c r="W69" s="1"/>
  <c r="T69"/>
  <c r="S69"/>
  <c r="R69"/>
  <c r="AJ68"/>
  <c r="AK68" s="1"/>
  <c r="AL68" s="1"/>
  <c r="AG68"/>
  <c r="AH68" s="1"/>
  <c r="AI68" s="1"/>
  <c r="AE68"/>
  <c r="AF68" s="1"/>
  <c r="AA68"/>
  <c r="AB68" s="1"/>
  <c r="AC68" s="1"/>
  <c r="X68"/>
  <c r="Y68" s="1"/>
  <c r="Z68" s="1"/>
  <c r="V68"/>
  <c r="W68" s="1"/>
  <c r="T68"/>
  <c r="S68"/>
  <c r="R68"/>
  <c r="AJ67"/>
  <c r="AK67" s="1"/>
  <c r="AL67" s="1"/>
  <c r="AG67"/>
  <c r="AH67" s="1"/>
  <c r="AI67" s="1"/>
  <c r="AE67"/>
  <c r="AF67" s="1"/>
  <c r="AQ67" s="1"/>
  <c r="AA67"/>
  <c r="AB67" s="1"/>
  <c r="AC67" s="1"/>
  <c r="X67"/>
  <c r="Y67" s="1"/>
  <c r="Z67" s="1"/>
  <c r="V67"/>
  <c r="W67" s="1"/>
  <c r="T67"/>
  <c r="S67"/>
  <c r="R67"/>
  <c r="AJ66"/>
  <c r="AK66" s="1"/>
  <c r="AL66" s="1"/>
  <c r="AG66"/>
  <c r="AH66" s="1"/>
  <c r="AI66" s="1"/>
  <c r="AE66"/>
  <c r="AF66" s="1"/>
  <c r="AA66"/>
  <c r="AB66" s="1"/>
  <c r="AC66" s="1"/>
  <c r="X66"/>
  <c r="Y66" s="1"/>
  <c r="Z66" s="1"/>
  <c r="V66"/>
  <c r="W66" s="1"/>
  <c r="T66"/>
  <c r="S66"/>
  <c r="R66"/>
  <c r="AJ65"/>
  <c r="AK65" s="1"/>
  <c r="AL65" s="1"/>
  <c r="AG65"/>
  <c r="AH65" s="1"/>
  <c r="AI65" s="1"/>
  <c r="AE65"/>
  <c r="AF65" s="1"/>
  <c r="AA65"/>
  <c r="AB65" s="1"/>
  <c r="AC65" s="1"/>
  <c r="X65"/>
  <c r="Y65" s="1"/>
  <c r="Z65" s="1"/>
  <c r="V65"/>
  <c r="W65" s="1"/>
  <c r="T65"/>
  <c r="S65"/>
  <c r="R65"/>
  <c r="AJ64"/>
  <c r="AK64" s="1"/>
  <c r="AL64" s="1"/>
  <c r="AG64"/>
  <c r="AH64" s="1"/>
  <c r="AI64" s="1"/>
  <c r="AE64"/>
  <c r="AF64" s="1"/>
  <c r="AA64"/>
  <c r="AB64" s="1"/>
  <c r="AC64" s="1"/>
  <c r="X64"/>
  <c r="Y64" s="1"/>
  <c r="Z64" s="1"/>
  <c r="V64"/>
  <c r="W64" s="1"/>
  <c r="T64"/>
  <c r="S64"/>
  <c r="R64"/>
  <c r="AJ63"/>
  <c r="AK63" s="1"/>
  <c r="AL63" s="1"/>
  <c r="AG63"/>
  <c r="AH63" s="1"/>
  <c r="AI63" s="1"/>
  <c r="AE63"/>
  <c r="AF63" s="1"/>
  <c r="AQ63" s="1"/>
  <c r="AA63"/>
  <c r="AB63" s="1"/>
  <c r="AC63" s="1"/>
  <c r="X63"/>
  <c r="Y63" s="1"/>
  <c r="Z63" s="1"/>
  <c r="V63"/>
  <c r="W63" s="1"/>
  <c r="T63"/>
  <c r="S63"/>
  <c r="R63"/>
  <c r="AN63" s="1"/>
  <c r="AJ62"/>
  <c r="AK62" s="1"/>
  <c r="AL62" s="1"/>
  <c r="AG62"/>
  <c r="AH62" s="1"/>
  <c r="AI62" s="1"/>
  <c r="AE62"/>
  <c r="AF62" s="1"/>
  <c r="AA62"/>
  <c r="AB62" s="1"/>
  <c r="AC62" s="1"/>
  <c r="X62"/>
  <c r="Y62" s="1"/>
  <c r="Z62" s="1"/>
  <c r="V62"/>
  <c r="W62" s="1"/>
  <c r="T62"/>
  <c r="S62"/>
  <c r="R62"/>
  <c r="AJ61"/>
  <c r="AK61" s="1"/>
  <c r="AL61" s="1"/>
  <c r="AG61"/>
  <c r="AH61" s="1"/>
  <c r="AI61" s="1"/>
  <c r="AE61"/>
  <c r="AF61" s="1"/>
  <c r="AA61"/>
  <c r="AB61" s="1"/>
  <c r="AC61" s="1"/>
  <c r="X61"/>
  <c r="Y61" s="1"/>
  <c r="Z61" s="1"/>
  <c r="V61"/>
  <c r="W61" s="1"/>
  <c r="T61"/>
  <c r="S61"/>
  <c r="R61"/>
  <c r="AN61" s="1"/>
  <c r="AJ60"/>
  <c r="AK60" s="1"/>
  <c r="AL60" s="1"/>
  <c r="AG60"/>
  <c r="AH60" s="1"/>
  <c r="AI60" s="1"/>
  <c r="AE60"/>
  <c r="AF60" s="1"/>
  <c r="AA60"/>
  <c r="AB60" s="1"/>
  <c r="AC60" s="1"/>
  <c r="X60"/>
  <c r="Y60" s="1"/>
  <c r="Z60" s="1"/>
  <c r="V60"/>
  <c r="W60" s="1"/>
  <c r="T60"/>
  <c r="S60"/>
  <c r="R60"/>
  <c r="AJ59"/>
  <c r="AK59" s="1"/>
  <c r="AL59" s="1"/>
  <c r="AG59"/>
  <c r="AH59" s="1"/>
  <c r="AI59" s="1"/>
  <c r="AE59"/>
  <c r="AF59" s="1"/>
  <c r="AQ59" s="1"/>
  <c r="AA59"/>
  <c r="AB59" s="1"/>
  <c r="AC59" s="1"/>
  <c r="X59"/>
  <c r="Y59" s="1"/>
  <c r="Z59" s="1"/>
  <c r="V59"/>
  <c r="W59" s="1"/>
  <c r="T59"/>
  <c r="S59"/>
  <c r="R59"/>
  <c r="AN59" s="1"/>
  <c r="AJ58"/>
  <c r="AK58" s="1"/>
  <c r="AL58" s="1"/>
  <c r="AG58"/>
  <c r="AH58" s="1"/>
  <c r="AI58" s="1"/>
  <c r="AE58"/>
  <c r="AF58" s="1"/>
  <c r="AA58"/>
  <c r="AB58" s="1"/>
  <c r="AC58" s="1"/>
  <c r="X58"/>
  <c r="Y58" s="1"/>
  <c r="Z58" s="1"/>
  <c r="V58"/>
  <c r="W58" s="1"/>
  <c r="T58"/>
  <c r="S58"/>
  <c r="R58"/>
  <c r="AJ57"/>
  <c r="AK57" s="1"/>
  <c r="AL57" s="1"/>
  <c r="AG57"/>
  <c r="AH57" s="1"/>
  <c r="AI57" s="1"/>
  <c r="AE57"/>
  <c r="AF57" s="1"/>
  <c r="AA57"/>
  <c r="AB57" s="1"/>
  <c r="AC57" s="1"/>
  <c r="X57"/>
  <c r="Y57" s="1"/>
  <c r="Z57" s="1"/>
  <c r="V57"/>
  <c r="W57" s="1"/>
  <c r="T57"/>
  <c r="S57"/>
  <c r="R57"/>
  <c r="AN57" s="1"/>
  <c r="AJ56"/>
  <c r="AK56" s="1"/>
  <c r="AL56" s="1"/>
  <c r="AG56"/>
  <c r="AH56" s="1"/>
  <c r="AI56" s="1"/>
  <c r="AE56"/>
  <c r="AF56" s="1"/>
  <c r="AA56"/>
  <c r="AB56" s="1"/>
  <c r="AC56" s="1"/>
  <c r="X56"/>
  <c r="Y56" s="1"/>
  <c r="Z56" s="1"/>
  <c r="V56"/>
  <c r="W56" s="1"/>
  <c r="T56"/>
  <c r="S56"/>
  <c r="R56"/>
  <c r="AJ55"/>
  <c r="AK55" s="1"/>
  <c r="AL55" s="1"/>
  <c r="AG55"/>
  <c r="AH55" s="1"/>
  <c r="AI55" s="1"/>
  <c r="AE55"/>
  <c r="AF55" s="1"/>
  <c r="AQ55" s="1"/>
  <c r="AA55"/>
  <c r="AB55" s="1"/>
  <c r="AC55" s="1"/>
  <c r="X55"/>
  <c r="Y55" s="1"/>
  <c r="Z55" s="1"/>
  <c r="V55"/>
  <c r="W55" s="1"/>
  <c r="T55"/>
  <c r="S55"/>
  <c r="R55"/>
  <c r="AN55" s="1"/>
  <c r="AJ54"/>
  <c r="AK54" s="1"/>
  <c r="AL54" s="1"/>
  <c r="AG54"/>
  <c r="AH54" s="1"/>
  <c r="AI54" s="1"/>
  <c r="AE54"/>
  <c r="AF54" s="1"/>
  <c r="AA54"/>
  <c r="AB54" s="1"/>
  <c r="AC54" s="1"/>
  <c r="X54"/>
  <c r="Y54" s="1"/>
  <c r="Z54" s="1"/>
  <c r="V54"/>
  <c r="W54" s="1"/>
  <c r="T54"/>
  <c r="S54"/>
  <c r="R54"/>
  <c r="AJ53"/>
  <c r="AK53" s="1"/>
  <c r="AL53" s="1"/>
  <c r="AG53"/>
  <c r="AH53" s="1"/>
  <c r="AI53" s="1"/>
  <c r="AE53"/>
  <c r="AF53" s="1"/>
  <c r="AQ53" s="1"/>
  <c r="AA53"/>
  <c r="AB53" s="1"/>
  <c r="AC53" s="1"/>
  <c r="X53"/>
  <c r="Y53" s="1"/>
  <c r="Z53" s="1"/>
  <c r="V53"/>
  <c r="W53" s="1"/>
  <c r="T53"/>
  <c r="S53"/>
  <c r="R53"/>
  <c r="AN53" s="1"/>
  <c r="AJ52"/>
  <c r="AK52" s="1"/>
  <c r="AL52" s="1"/>
  <c r="AH52"/>
  <c r="AI52" s="1"/>
  <c r="AG52"/>
  <c r="AE52"/>
  <c r="AF52" s="1"/>
  <c r="AQ52" s="1"/>
  <c r="AA52"/>
  <c r="AB52" s="1"/>
  <c r="AC52" s="1"/>
  <c r="X52"/>
  <c r="Y52" s="1"/>
  <c r="Z52" s="1"/>
  <c r="V52"/>
  <c r="W52" s="1"/>
  <c r="T52"/>
  <c r="S52"/>
  <c r="R52"/>
  <c r="AN52" s="1"/>
  <c r="AJ51"/>
  <c r="AK51" s="1"/>
  <c r="AL51" s="1"/>
  <c r="AG51"/>
  <c r="AH51" s="1"/>
  <c r="AI51" s="1"/>
  <c r="AE51"/>
  <c r="AF51" s="1"/>
  <c r="AA51"/>
  <c r="AB51" s="1"/>
  <c r="AC51" s="1"/>
  <c r="X51"/>
  <c r="Y51" s="1"/>
  <c r="Z51" s="1"/>
  <c r="V51"/>
  <c r="W51" s="1"/>
  <c r="T51"/>
  <c r="S51"/>
  <c r="R51"/>
  <c r="AJ50"/>
  <c r="AK50" s="1"/>
  <c r="AL50" s="1"/>
  <c r="AG50"/>
  <c r="AH50" s="1"/>
  <c r="AI50" s="1"/>
  <c r="AE50"/>
  <c r="AF50" s="1"/>
  <c r="AQ50" s="1"/>
  <c r="AA50"/>
  <c r="AB50" s="1"/>
  <c r="AC50" s="1"/>
  <c r="X50"/>
  <c r="Y50" s="1"/>
  <c r="Z50" s="1"/>
  <c r="V50"/>
  <c r="W50" s="1"/>
  <c r="T50"/>
  <c r="S50"/>
  <c r="R50"/>
  <c r="AN50" s="1"/>
  <c r="AJ49"/>
  <c r="AK49" s="1"/>
  <c r="AL49" s="1"/>
  <c r="AG49"/>
  <c r="AH49" s="1"/>
  <c r="AI49" s="1"/>
  <c r="AE49"/>
  <c r="AF49" s="1"/>
  <c r="AA49"/>
  <c r="AB49" s="1"/>
  <c r="AC49" s="1"/>
  <c r="X49"/>
  <c r="Y49" s="1"/>
  <c r="Z49" s="1"/>
  <c r="V49"/>
  <c r="W49" s="1"/>
  <c r="T49"/>
  <c r="S49"/>
  <c r="R49"/>
  <c r="AJ48"/>
  <c r="AK48" s="1"/>
  <c r="AL48" s="1"/>
  <c r="AG48"/>
  <c r="AH48" s="1"/>
  <c r="AI48" s="1"/>
  <c r="AE48"/>
  <c r="AF48" s="1"/>
  <c r="AA48"/>
  <c r="AB48" s="1"/>
  <c r="AC48" s="1"/>
  <c r="X48"/>
  <c r="Y48" s="1"/>
  <c r="Z48" s="1"/>
  <c r="V48"/>
  <c r="W48" s="1"/>
  <c r="T48"/>
  <c r="S48"/>
  <c r="R48"/>
  <c r="AJ47"/>
  <c r="AK47" s="1"/>
  <c r="AL47" s="1"/>
  <c r="AG47"/>
  <c r="AH47" s="1"/>
  <c r="AI47" s="1"/>
  <c r="AE47"/>
  <c r="AF47" s="1"/>
  <c r="AA47"/>
  <c r="AB47" s="1"/>
  <c r="AC47" s="1"/>
  <c r="X47"/>
  <c r="Y47" s="1"/>
  <c r="Z47" s="1"/>
  <c r="V47"/>
  <c r="W47" s="1"/>
  <c r="T47"/>
  <c r="S47"/>
  <c r="R47"/>
  <c r="AJ46"/>
  <c r="AK46" s="1"/>
  <c r="AL46" s="1"/>
  <c r="AG46"/>
  <c r="AH46" s="1"/>
  <c r="AI46" s="1"/>
  <c r="AE46"/>
  <c r="AF46" s="1"/>
  <c r="AQ46" s="1"/>
  <c r="AA46"/>
  <c r="AB46" s="1"/>
  <c r="AC46" s="1"/>
  <c r="X46"/>
  <c r="Y46" s="1"/>
  <c r="Z46" s="1"/>
  <c r="V46"/>
  <c r="W46" s="1"/>
  <c r="T46"/>
  <c r="S46"/>
  <c r="R46"/>
  <c r="AJ45"/>
  <c r="AK45" s="1"/>
  <c r="AL45" s="1"/>
  <c r="AG45"/>
  <c r="AH45" s="1"/>
  <c r="AI45" s="1"/>
  <c r="AE45"/>
  <c r="AF45" s="1"/>
  <c r="AA45"/>
  <c r="AB45" s="1"/>
  <c r="AC45" s="1"/>
  <c r="X45"/>
  <c r="Y45" s="1"/>
  <c r="Z45" s="1"/>
  <c r="V45"/>
  <c r="W45" s="1"/>
  <c r="T45"/>
  <c r="S45"/>
  <c r="R45"/>
  <c r="AJ44"/>
  <c r="AK44" s="1"/>
  <c r="AL44" s="1"/>
  <c r="AG44"/>
  <c r="AH44" s="1"/>
  <c r="AI44" s="1"/>
  <c r="AE44"/>
  <c r="AF44" s="1"/>
  <c r="AA44"/>
  <c r="AB44" s="1"/>
  <c r="AC44" s="1"/>
  <c r="X44"/>
  <c r="Y44" s="1"/>
  <c r="Z44" s="1"/>
  <c r="V44"/>
  <c r="W44" s="1"/>
  <c r="T44"/>
  <c r="S44"/>
  <c r="R44"/>
  <c r="AN44" s="1"/>
  <c r="AJ43"/>
  <c r="AK43" s="1"/>
  <c r="AL43" s="1"/>
  <c r="AG43"/>
  <c r="AH43" s="1"/>
  <c r="AI43" s="1"/>
  <c r="AE43"/>
  <c r="AF43" s="1"/>
  <c r="AA43"/>
  <c r="AB43" s="1"/>
  <c r="AC43" s="1"/>
  <c r="X43"/>
  <c r="Y43" s="1"/>
  <c r="Z43" s="1"/>
  <c r="V43"/>
  <c r="W43" s="1"/>
  <c r="T43"/>
  <c r="S43"/>
  <c r="R43"/>
  <c r="AJ42"/>
  <c r="AK42" s="1"/>
  <c r="AL42" s="1"/>
  <c r="AG42"/>
  <c r="AH42" s="1"/>
  <c r="AI42" s="1"/>
  <c r="AE42"/>
  <c r="AF42" s="1"/>
  <c r="AQ42" s="1"/>
  <c r="AA42"/>
  <c r="AB42" s="1"/>
  <c r="AC42" s="1"/>
  <c r="X42"/>
  <c r="Y42" s="1"/>
  <c r="Z42" s="1"/>
  <c r="V42"/>
  <c r="W42" s="1"/>
  <c r="T42"/>
  <c r="S42"/>
  <c r="R42"/>
  <c r="AN42" s="1"/>
  <c r="AJ41"/>
  <c r="AK41" s="1"/>
  <c r="AL41" s="1"/>
  <c r="AG41"/>
  <c r="AH41" s="1"/>
  <c r="AI41" s="1"/>
  <c r="AE41"/>
  <c r="AF41" s="1"/>
  <c r="AA41"/>
  <c r="AB41" s="1"/>
  <c r="AC41" s="1"/>
  <c r="X41"/>
  <c r="Y41" s="1"/>
  <c r="Z41" s="1"/>
  <c r="V41"/>
  <c r="W41" s="1"/>
  <c r="T41"/>
  <c r="S41"/>
  <c r="R41"/>
  <c r="AJ40"/>
  <c r="AK40" s="1"/>
  <c r="AL40" s="1"/>
  <c r="AG40"/>
  <c r="AH40" s="1"/>
  <c r="AI40" s="1"/>
  <c r="AE40"/>
  <c r="AF40" s="1"/>
  <c r="AA40"/>
  <c r="AB40" s="1"/>
  <c r="AC40" s="1"/>
  <c r="X40"/>
  <c r="Y40" s="1"/>
  <c r="Z40" s="1"/>
  <c r="V40"/>
  <c r="W40" s="1"/>
  <c r="T40"/>
  <c r="S40"/>
  <c r="R40"/>
  <c r="AN40" s="1"/>
  <c r="AJ39"/>
  <c r="AK39" s="1"/>
  <c r="AL39" s="1"/>
  <c r="AG39"/>
  <c r="AH39" s="1"/>
  <c r="AI39" s="1"/>
  <c r="AE39"/>
  <c r="AF39" s="1"/>
  <c r="AA39"/>
  <c r="AB39" s="1"/>
  <c r="AC39" s="1"/>
  <c r="X39"/>
  <c r="Y39" s="1"/>
  <c r="Z39" s="1"/>
  <c r="V39"/>
  <c r="W39" s="1"/>
  <c r="T39"/>
  <c r="S39"/>
  <c r="R39"/>
  <c r="AJ38"/>
  <c r="AK38" s="1"/>
  <c r="AL38" s="1"/>
  <c r="AG38"/>
  <c r="AH38" s="1"/>
  <c r="AI38" s="1"/>
  <c r="AE38"/>
  <c r="AF38" s="1"/>
  <c r="AQ38" s="1"/>
  <c r="AA38"/>
  <c r="AB38" s="1"/>
  <c r="AC38" s="1"/>
  <c r="X38"/>
  <c r="Y38" s="1"/>
  <c r="Z38" s="1"/>
  <c r="V38"/>
  <c r="W38" s="1"/>
  <c r="T38"/>
  <c r="S38"/>
  <c r="R38"/>
  <c r="AN38" s="1"/>
  <c r="AJ37"/>
  <c r="AK37" s="1"/>
  <c r="AL37" s="1"/>
  <c r="AG37"/>
  <c r="AH37" s="1"/>
  <c r="AI37" s="1"/>
  <c r="AE37"/>
  <c r="AF37" s="1"/>
  <c r="AA37"/>
  <c r="AB37" s="1"/>
  <c r="AC37" s="1"/>
  <c r="X37"/>
  <c r="Y37" s="1"/>
  <c r="Z37" s="1"/>
  <c r="V37"/>
  <c r="W37" s="1"/>
  <c r="T37"/>
  <c r="S37"/>
  <c r="R37"/>
  <c r="AJ36"/>
  <c r="AK36" s="1"/>
  <c r="AL36" s="1"/>
  <c r="AG36"/>
  <c r="AH36" s="1"/>
  <c r="AI36" s="1"/>
  <c r="AE36"/>
  <c r="AF36" s="1"/>
  <c r="AA36"/>
  <c r="AB36" s="1"/>
  <c r="AC36" s="1"/>
  <c r="X36"/>
  <c r="Y36" s="1"/>
  <c r="Z36" s="1"/>
  <c r="V36"/>
  <c r="W36" s="1"/>
  <c r="T36"/>
  <c r="S36"/>
  <c r="R36"/>
  <c r="AJ35"/>
  <c r="AK35" s="1"/>
  <c r="AL35" s="1"/>
  <c r="AG35"/>
  <c r="AH35" s="1"/>
  <c r="AI35" s="1"/>
  <c r="AE35"/>
  <c r="AF35" s="1"/>
  <c r="AA35"/>
  <c r="AB35" s="1"/>
  <c r="AC35" s="1"/>
  <c r="X35"/>
  <c r="Y35" s="1"/>
  <c r="Z35" s="1"/>
  <c r="V35"/>
  <c r="W35" s="1"/>
  <c r="T35"/>
  <c r="S35"/>
  <c r="R35"/>
  <c r="AJ34"/>
  <c r="AK34" s="1"/>
  <c r="AL34" s="1"/>
  <c r="AG34"/>
  <c r="AH34" s="1"/>
  <c r="AI34" s="1"/>
  <c r="AE34"/>
  <c r="AF34" s="1"/>
  <c r="AQ34" s="1"/>
  <c r="AA34"/>
  <c r="AB34" s="1"/>
  <c r="AC34" s="1"/>
  <c r="X34"/>
  <c r="Y34" s="1"/>
  <c r="Z34" s="1"/>
  <c r="V34"/>
  <c r="W34" s="1"/>
  <c r="T34"/>
  <c r="S34"/>
  <c r="R34"/>
  <c r="AJ33"/>
  <c r="AK33" s="1"/>
  <c r="AL33" s="1"/>
  <c r="AG33"/>
  <c r="AH33" s="1"/>
  <c r="AI33" s="1"/>
  <c r="AE33"/>
  <c r="AF33" s="1"/>
  <c r="AA33"/>
  <c r="AB33" s="1"/>
  <c r="AC33" s="1"/>
  <c r="X33"/>
  <c r="Y33" s="1"/>
  <c r="Z33" s="1"/>
  <c r="V33"/>
  <c r="W33" s="1"/>
  <c r="T33"/>
  <c r="S33"/>
  <c r="R33"/>
  <c r="AJ32"/>
  <c r="AK32" s="1"/>
  <c r="AL32" s="1"/>
  <c r="AG32"/>
  <c r="AH32" s="1"/>
  <c r="AI32" s="1"/>
  <c r="AE32"/>
  <c r="AF32" s="1"/>
  <c r="AA32"/>
  <c r="AB32" s="1"/>
  <c r="AC32" s="1"/>
  <c r="X32"/>
  <c r="Y32" s="1"/>
  <c r="Z32" s="1"/>
  <c r="V32"/>
  <c r="W32" s="1"/>
  <c r="T32"/>
  <c r="S32"/>
  <c r="R32"/>
  <c r="AN32" s="1"/>
  <c r="AJ31"/>
  <c r="AK31" s="1"/>
  <c r="AL31" s="1"/>
  <c r="AG31"/>
  <c r="AH31" s="1"/>
  <c r="AI31" s="1"/>
  <c r="AE31"/>
  <c r="AF31" s="1"/>
  <c r="AA31"/>
  <c r="AB31" s="1"/>
  <c r="AC31" s="1"/>
  <c r="X31"/>
  <c r="Y31" s="1"/>
  <c r="Z31" s="1"/>
  <c r="V31"/>
  <c r="W31" s="1"/>
  <c r="T31"/>
  <c r="S31"/>
  <c r="R31"/>
  <c r="AJ30"/>
  <c r="AK30" s="1"/>
  <c r="AL30" s="1"/>
  <c r="AG30"/>
  <c r="AH30" s="1"/>
  <c r="AI30" s="1"/>
  <c r="AE30"/>
  <c r="AF30" s="1"/>
  <c r="AQ30" s="1"/>
  <c r="AA30"/>
  <c r="AB30" s="1"/>
  <c r="AC30" s="1"/>
  <c r="X30"/>
  <c r="Y30" s="1"/>
  <c r="Z30" s="1"/>
  <c r="V30"/>
  <c r="W30" s="1"/>
  <c r="T30"/>
  <c r="S30"/>
  <c r="R30"/>
  <c r="AN30" s="1"/>
  <c r="AJ29"/>
  <c r="AK29" s="1"/>
  <c r="AL29" s="1"/>
  <c r="AG29"/>
  <c r="AH29" s="1"/>
  <c r="AI29" s="1"/>
  <c r="AE29"/>
  <c r="AF29" s="1"/>
  <c r="AA29"/>
  <c r="AB29" s="1"/>
  <c r="AC29" s="1"/>
  <c r="X29"/>
  <c r="Y29" s="1"/>
  <c r="Z29" s="1"/>
  <c r="V29"/>
  <c r="W29" s="1"/>
  <c r="T29"/>
  <c r="S29"/>
  <c r="R29"/>
  <c r="AJ28"/>
  <c r="AK28" s="1"/>
  <c r="AL28" s="1"/>
  <c r="AG28"/>
  <c r="AH28" s="1"/>
  <c r="AI28" s="1"/>
  <c r="AE28"/>
  <c r="AF28" s="1"/>
  <c r="AA28"/>
  <c r="AB28" s="1"/>
  <c r="AC28" s="1"/>
  <c r="X28"/>
  <c r="Y28" s="1"/>
  <c r="Z28" s="1"/>
  <c r="V28"/>
  <c r="W28" s="1"/>
  <c r="T28"/>
  <c r="S28"/>
  <c r="R28"/>
  <c r="AJ27"/>
  <c r="AK27" s="1"/>
  <c r="AL27" s="1"/>
  <c r="AG27"/>
  <c r="AH27" s="1"/>
  <c r="AI27" s="1"/>
  <c r="AE27"/>
  <c r="AF27" s="1"/>
  <c r="AA27"/>
  <c r="AB27" s="1"/>
  <c r="AC27" s="1"/>
  <c r="X27"/>
  <c r="Y27" s="1"/>
  <c r="Z27" s="1"/>
  <c r="V27"/>
  <c r="W27" s="1"/>
  <c r="T27"/>
  <c r="S27"/>
  <c r="R27"/>
  <c r="AJ26"/>
  <c r="AK26" s="1"/>
  <c r="AL26" s="1"/>
  <c r="AG26"/>
  <c r="AH26" s="1"/>
  <c r="AI26" s="1"/>
  <c r="AE26"/>
  <c r="AF26" s="1"/>
  <c r="AQ26" s="1"/>
  <c r="AA26"/>
  <c r="AB26" s="1"/>
  <c r="AC26" s="1"/>
  <c r="X26"/>
  <c r="Y26" s="1"/>
  <c r="Z26" s="1"/>
  <c r="V26"/>
  <c r="W26" s="1"/>
  <c r="T26"/>
  <c r="S26"/>
  <c r="R26"/>
  <c r="AJ25"/>
  <c r="AK25" s="1"/>
  <c r="AL25" s="1"/>
  <c r="AG25"/>
  <c r="AH25" s="1"/>
  <c r="AI25" s="1"/>
  <c r="AE25"/>
  <c r="AF25" s="1"/>
  <c r="AA25"/>
  <c r="AB25" s="1"/>
  <c r="AC25" s="1"/>
  <c r="X25"/>
  <c r="Y25" s="1"/>
  <c r="Z25" s="1"/>
  <c r="V25"/>
  <c r="W25" s="1"/>
  <c r="T25"/>
  <c r="S25"/>
  <c r="R25"/>
  <c r="AJ24"/>
  <c r="AK24" s="1"/>
  <c r="AL24" s="1"/>
  <c r="AG24"/>
  <c r="AH24" s="1"/>
  <c r="AI24" s="1"/>
  <c r="AE24"/>
  <c r="AF24" s="1"/>
  <c r="AA24"/>
  <c r="AB24" s="1"/>
  <c r="AC24" s="1"/>
  <c r="X24"/>
  <c r="Y24" s="1"/>
  <c r="Z24" s="1"/>
  <c r="V24"/>
  <c r="W24" s="1"/>
  <c r="T24"/>
  <c r="S24"/>
  <c r="R24"/>
  <c r="AJ23"/>
  <c r="AK23" s="1"/>
  <c r="AL23" s="1"/>
  <c r="AG23"/>
  <c r="AH23" s="1"/>
  <c r="AI23" s="1"/>
  <c r="AE23"/>
  <c r="AF23" s="1"/>
  <c r="AA23"/>
  <c r="AB23" s="1"/>
  <c r="AC23" s="1"/>
  <c r="X23"/>
  <c r="Y23" s="1"/>
  <c r="Z23" s="1"/>
  <c r="V23"/>
  <c r="W23" s="1"/>
  <c r="T23"/>
  <c r="S23"/>
  <c r="R23"/>
  <c r="AJ22"/>
  <c r="AK22" s="1"/>
  <c r="AL22" s="1"/>
  <c r="AG22"/>
  <c r="AH22" s="1"/>
  <c r="AI22" s="1"/>
  <c r="AE22"/>
  <c r="AF22" s="1"/>
  <c r="AQ22" s="1"/>
  <c r="AA22"/>
  <c r="AB22" s="1"/>
  <c r="AC22" s="1"/>
  <c r="X22"/>
  <c r="Y22" s="1"/>
  <c r="Z22" s="1"/>
  <c r="V22"/>
  <c r="W22" s="1"/>
  <c r="T22"/>
  <c r="S22"/>
  <c r="R22"/>
  <c r="AJ21"/>
  <c r="AK21" s="1"/>
  <c r="AL21" s="1"/>
  <c r="AG21"/>
  <c r="AH21" s="1"/>
  <c r="AI21" s="1"/>
  <c r="AE21"/>
  <c r="AF21" s="1"/>
  <c r="AA21"/>
  <c r="AB21" s="1"/>
  <c r="AC21" s="1"/>
  <c r="X21"/>
  <c r="Y21" s="1"/>
  <c r="Z21" s="1"/>
  <c r="V21"/>
  <c r="W21" s="1"/>
  <c r="T21"/>
  <c r="S21"/>
  <c r="R21"/>
  <c r="AJ20"/>
  <c r="AK20" s="1"/>
  <c r="AL20" s="1"/>
  <c r="AG20"/>
  <c r="AH20" s="1"/>
  <c r="AI20" s="1"/>
  <c r="AE20"/>
  <c r="AF20" s="1"/>
  <c r="AA20"/>
  <c r="AB20" s="1"/>
  <c r="AC20" s="1"/>
  <c r="X20"/>
  <c r="Y20" s="1"/>
  <c r="Z20" s="1"/>
  <c r="V20"/>
  <c r="W20" s="1"/>
  <c r="T20"/>
  <c r="S20"/>
  <c r="R20"/>
  <c r="AJ19"/>
  <c r="AK19" s="1"/>
  <c r="AL19" s="1"/>
  <c r="AG19"/>
  <c r="AH19" s="1"/>
  <c r="AI19" s="1"/>
  <c r="AE19"/>
  <c r="AF19" s="1"/>
  <c r="AA19"/>
  <c r="AB19" s="1"/>
  <c r="AC19" s="1"/>
  <c r="X19"/>
  <c r="Y19" s="1"/>
  <c r="Z19" s="1"/>
  <c r="V19"/>
  <c r="W19" s="1"/>
  <c r="T19"/>
  <c r="S19"/>
  <c r="R19"/>
  <c r="AJ18"/>
  <c r="AK18" s="1"/>
  <c r="AL18" s="1"/>
  <c r="AG18"/>
  <c r="AH18" s="1"/>
  <c r="AI18" s="1"/>
  <c r="AE18"/>
  <c r="AF18" s="1"/>
  <c r="AA18"/>
  <c r="AB18" s="1"/>
  <c r="AC18" s="1"/>
  <c r="X18"/>
  <c r="Y18" s="1"/>
  <c r="Z18" s="1"/>
  <c r="V18"/>
  <c r="W18" s="1"/>
  <c r="T18"/>
  <c r="S18"/>
  <c r="R18"/>
  <c r="AJ17"/>
  <c r="AK17" s="1"/>
  <c r="AL17" s="1"/>
  <c r="AG17"/>
  <c r="AH17" s="1"/>
  <c r="AI17" s="1"/>
  <c r="AE17"/>
  <c r="AF17" s="1"/>
  <c r="AA17"/>
  <c r="AB17" s="1"/>
  <c r="AC17" s="1"/>
  <c r="X17"/>
  <c r="Y17" s="1"/>
  <c r="Z17" s="1"/>
  <c r="V17"/>
  <c r="W17" s="1"/>
  <c r="T17"/>
  <c r="S17"/>
  <c r="R17"/>
  <c r="AJ16"/>
  <c r="AK16" s="1"/>
  <c r="AL16" s="1"/>
  <c r="AG16"/>
  <c r="AH16" s="1"/>
  <c r="AI16" s="1"/>
  <c r="AE16"/>
  <c r="AF16" s="1"/>
  <c r="AA16"/>
  <c r="AB16" s="1"/>
  <c r="AC16" s="1"/>
  <c r="X16"/>
  <c r="Y16" s="1"/>
  <c r="Z16" s="1"/>
  <c r="V16"/>
  <c r="W16" s="1"/>
  <c r="T16"/>
  <c r="S16"/>
  <c r="R16"/>
  <c r="AJ15"/>
  <c r="AK15" s="1"/>
  <c r="AL15" s="1"/>
  <c r="AG15"/>
  <c r="AH15" s="1"/>
  <c r="AI15" s="1"/>
  <c r="AE15"/>
  <c r="AF15" s="1"/>
  <c r="AA15"/>
  <c r="AB15" s="1"/>
  <c r="AC15" s="1"/>
  <c r="X15"/>
  <c r="Y15" s="1"/>
  <c r="Z15" s="1"/>
  <c r="V15"/>
  <c r="W15" s="1"/>
  <c r="T15"/>
  <c r="S15"/>
  <c r="R15"/>
  <c r="AJ14"/>
  <c r="AK14" s="1"/>
  <c r="AL14" s="1"/>
  <c r="AG14"/>
  <c r="AH14" s="1"/>
  <c r="AI14" s="1"/>
  <c r="AE14"/>
  <c r="AF14" s="1"/>
  <c r="AA14"/>
  <c r="AB14" s="1"/>
  <c r="AC14" s="1"/>
  <c r="X14"/>
  <c r="Y14" s="1"/>
  <c r="Z14" s="1"/>
  <c r="V14"/>
  <c r="W14" s="1"/>
  <c r="T14"/>
  <c r="S14"/>
  <c r="R14"/>
  <c r="AJ13"/>
  <c r="AK13" s="1"/>
  <c r="AL13" s="1"/>
  <c r="AG13"/>
  <c r="AH13" s="1"/>
  <c r="AI13" s="1"/>
  <c r="AE13"/>
  <c r="AF13" s="1"/>
  <c r="AA13"/>
  <c r="AB13" s="1"/>
  <c r="AC13" s="1"/>
  <c r="X13"/>
  <c r="Y13" s="1"/>
  <c r="Z13" s="1"/>
  <c r="V13"/>
  <c r="W13" s="1"/>
  <c r="T13"/>
  <c r="S13"/>
  <c r="R13"/>
  <c r="AJ12"/>
  <c r="AK12" s="1"/>
  <c r="AL12" s="1"/>
  <c r="AG12"/>
  <c r="AH12" s="1"/>
  <c r="AI12" s="1"/>
  <c r="AE12"/>
  <c r="AF12" s="1"/>
  <c r="AA12"/>
  <c r="AB12" s="1"/>
  <c r="AC12" s="1"/>
  <c r="X12"/>
  <c r="Y12" s="1"/>
  <c r="Z12" s="1"/>
  <c r="V12"/>
  <c r="W12" s="1"/>
  <c r="T12"/>
  <c r="S12"/>
  <c r="R12"/>
  <c r="AJ11"/>
  <c r="AK11" s="1"/>
  <c r="AL11" s="1"/>
  <c r="AG11"/>
  <c r="AH11" s="1"/>
  <c r="AI11" s="1"/>
  <c r="AE11"/>
  <c r="AF11" s="1"/>
  <c r="AA11"/>
  <c r="AB11" s="1"/>
  <c r="AC11" s="1"/>
  <c r="X11"/>
  <c r="Y11" s="1"/>
  <c r="Z11" s="1"/>
  <c r="V11"/>
  <c r="W11" s="1"/>
  <c r="T11"/>
  <c r="S11"/>
  <c r="R11"/>
  <c r="AJ10"/>
  <c r="AK10" s="1"/>
  <c r="AL10" s="1"/>
  <c r="AG10"/>
  <c r="AH10" s="1"/>
  <c r="AI10" s="1"/>
  <c r="AE10"/>
  <c r="AF10" s="1"/>
  <c r="AA10"/>
  <c r="AB10" s="1"/>
  <c r="AC10" s="1"/>
  <c r="X10"/>
  <c r="Y10" s="1"/>
  <c r="Z10" s="1"/>
  <c r="V10"/>
  <c r="W10" s="1"/>
  <c r="T10"/>
  <c r="S10"/>
  <c r="R10"/>
  <c r="AJ9"/>
  <c r="AK9" s="1"/>
  <c r="AL9" s="1"/>
  <c r="AG9"/>
  <c r="AH9" s="1"/>
  <c r="AI9" s="1"/>
  <c r="AE9"/>
  <c r="AF9" s="1"/>
  <c r="AA9"/>
  <c r="AB9" s="1"/>
  <c r="AC9" s="1"/>
  <c r="X9"/>
  <c r="Y9" s="1"/>
  <c r="Z9" s="1"/>
  <c r="V9"/>
  <c r="W9" s="1"/>
  <c r="T9"/>
  <c r="S9"/>
  <c r="R9"/>
  <c r="AJ8"/>
  <c r="AK8" s="1"/>
  <c r="AL8" s="1"/>
  <c r="AG8"/>
  <c r="AH8" s="1"/>
  <c r="AI8" s="1"/>
  <c r="AE8"/>
  <c r="AF8" s="1"/>
  <c r="AA8"/>
  <c r="AB8" s="1"/>
  <c r="AC8" s="1"/>
  <c r="X8"/>
  <c r="Y8" s="1"/>
  <c r="Z8" s="1"/>
  <c r="V8"/>
  <c r="W8" s="1"/>
  <c r="T8"/>
  <c r="S8"/>
  <c r="R8"/>
  <c r="AJ7"/>
  <c r="AK7" s="1"/>
  <c r="AL7" s="1"/>
  <c r="AG7"/>
  <c r="AH7" s="1"/>
  <c r="AI7" s="1"/>
  <c r="AE7"/>
  <c r="AF7" s="1"/>
  <c r="AA7"/>
  <c r="AB7" s="1"/>
  <c r="AC7" s="1"/>
  <c r="X7"/>
  <c r="Y7" s="1"/>
  <c r="Z7" s="1"/>
  <c r="V7"/>
  <c r="W7" s="1"/>
  <c r="T7"/>
  <c r="S7"/>
  <c r="R7"/>
  <c r="AJ6"/>
  <c r="AK6" s="1"/>
  <c r="AL6" s="1"/>
  <c r="AG6"/>
  <c r="AH6" s="1"/>
  <c r="AI6" s="1"/>
  <c r="AE6"/>
  <c r="AF6" s="1"/>
  <c r="AA6"/>
  <c r="AB6" s="1"/>
  <c r="AC6" s="1"/>
  <c r="X6"/>
  <c r="Y6" s="1"/>
  <c r="Z6" s="1"/>
  <c r="V6"/>
  <c r="W6" s="1"/>
  <c r="T6"/>
  <c r="S6"/>
  <c r="R6"/>
  <c r="AJ5"/>
  <c r="AK5" s="1"/>
  <c r="AL5" s="1"/>
  <c r="AG5"/>
  <c r="AH5" s="1"/>
  <c r="AI5" s="1"/>
  <c r="AE5"/>
  <c r="AF5" s="1"/>
  <c r="AA5"/>
  <c r="AB5" s="1"/>
  <c r="AC5" s="1"/>
  <c r="X5"/>
  <c r="Y5" s="1"/>
  <c r="Z5" s="1"/>
  <c r="V5"/>
  <c r="W5" s="1"/>
  <c r="T5"/>
  <c r="S5"/>
  <c r="R5"/>
  <c r="AJ4"/>
  <c r="AK4" s="1"/>
  <c r="AL4" s="1"/>
  <c r="AG4"/>
  <c r="AH4" s="1"/>
  <c r="AI4" s="1"/>
  <c r="AE4"/>
  <c r="AF4" s="1"/>
  <c r="AA4"/>
  <c r="AB4" s="1"/>
  <c r="AC4" s="1"/>
  <c r="X4"/>
  <c r="Y4" s="1"/>
  <c r="Z4" s="1"/>
  <c r="V4"/>
  <c r="W4" s="1"/>
  <c r="T4"/>
  <c r="S4"/>
  <c r="R4"/>
  <c r="AK3"/>
  <c r="AL3" s="1"/>
  <c r="AH3"/>
  <c r="AI3" s="1"/>
  <c r="AE3"/>
  <c r="AF3" s="1"/>
  <c r="AA3"/>
  <c r="AB3" s="1"/>
  <c r="AC3" s="1"/>
  <c r="Y3"/>
  <c r="Z3" s="1"/>
  <c r="V3"/>
  <c r="T3"/>
  <c r="S3"/>
  <c r="R3"/>
  <c r="AK5" i="3"/>
  <c r="AL5" s="1"/>
  <c r="AM5" s="1"/>
  <c r="BO5" s="1"/>
  <c r="AK6"/>
  <c r="AL6" s="1"/>
  <c r="AM6" s="1"/>
  <c r="BO6" s="1"/>
  <c r="AK7"/>
  <c r="AL7" s="1"/>
  <c r="AM7" s="1"/>
  <c r="BO7" s="1"/>
  <c r="AK8"/>
  <c r="AL8" s="1"/>
  <c r="AM8" s="1"/>
  <c r="BO8" s="1"/>
  <c r="AK9"/>
  <c r="AL9" s="1"/>
  <c r="AM9" s="1"/>
  <c r="BO9" s="1"/>
  <c r="AK10"/>
  <c r="AL10" s="1"/>
  <c r="AM10" s="1"/>
  <c r="BO10" s="1"/>
  <c r="AK11"/>
  <c r="AL11" s="1"/>
  <c r="AM11" s="1"/>
  <c r="BO11" s="1"/>
  <c r="AK12"/>
  <c r="AL12" s="1"/>
  <c r="AM12" s="1"/>
  <c r="BO12" s="1"/>
  <c r="AK13"/>
  <c r="AL13" s="1"/>
  <c r="AM13" s="1"/>
  <c r="BO13" s="1"/>
  <c r="AK14"/>
  <c r="AL14" s="1"/>
  <c r="AM14" s="1"/>
  <c r="BO14" s="1"/>
  <c r="AK15"/>
  <c r="AL15" s="1"/>
  <c r="AM15" s="1"/>
  <c r="BO15" s="1"/>
  <c r="AK16"/>
  <c r="AL16" s="1"/>
  <c r="AM16" s="1"/>
  <c r="BO16" s="1"/>
  <c r="AK17"/>
  <c r="AL17" s="1"/>
  <c r="AM17" s="1"/>
  <c r="BO17" s="1"/>
  <c r="AK18"/>
  <c r="AL18" s="1"/>
  <c r="AM18" s="1"/>
  <c r="BO18" s="1"/>
  <c r="AK19"/>
  <c r="AL19" s="1"/>
  <c r="AM19" s="1"/>
  <c r="BO19" s="1"/>
  <c r="AK20"/>
  <c r="AL20" s="1"/>
  <c r="AM20" s="1"/>
  <c r="BO20" s="1"/>
  <c r="AK21"/>
  <c r="AL21" s="1"/>
  <c r="AM21" s="1"/>
  <c r="BO21" s="1"/>
  <c r="AK22"/>
  <c r="AL22" s="1"/>
  <c r="AM22" s="1"/>
  <c r="BO22" s="1"/>
  <c r="AK23"/>
  <c r="AL23" s="1"/>
  <c r="AM23" s="1"/>
  <c r="BO23" s="1"/>
  <c r="AK24"/>
  <c r="AL24" s="1"/>
  <c r="AM24" s="1"/>
  <c r="BO24" s="1"/>
  <c r="AK25"/>
  <c r="AL25" s="1"/>
  <c r="AM25" s="1"/>
  <c r="BO25" s="1"/>
  <c r="AK26"/>
  <c r="AL26" s="1"/>
  <c r="AM26" s="1"/>
  <c r="BO26" s="1"/>
  <c r="AK27"/>
  <c r="AL27" s="1"/>
  <c r="AM27" s="1"/>
  <c r="BO27" s="1"/>
  <c r="AK28"/>
  <c r="AL28" s="1"/>
  <c r="AM28" s="1"/>
  <c r="BO28" s="1"/>
  <c r="AK29"/>
  <c r="AL29" s="1"/>
  <c r="AM29" s="1"/>
  <c r="BO29" s="1"/>
  <c r="AK30"/>
  <c r="AL30" s="1"/>
  <c r="AM30" s="1"/>
  <c r="BO30" s="1"/>
  <c r="AK31"/>
  <c r="AL31" s="1"/>
  <c r="AM31" s="1"/>
  <c r="BO31" s="1"/>
  <c r="AK32"/>
  <c r="AL32" s="1"/>
  <c r="AM32" s="1"/>
  <c r="BO32" s="1"/>
  <c r="AK33"/>
  <c r="AL33" s="1"/>
  <c r="AM33" s="1"/>
  <c r="BO33" s="1"/>
  <c r="AK34"/>
  <c r="AL34" s="1"/>
  <c r="AM34" s="1"/>
  <c r="BO34" s="1"/>
  <c r="AK35"/>
  <c r="AL35" s="1"/>
  <c r="AM35" s="1"/>
  <c r="BO35" s="1"/>
  <c r="AK36"/>
  <c r="AL36" s="1"/>
  <c r="AM36" s="1"/>
  <c r="BO36" s="1"/>
  <c r="AK37"/>
  <c r="AL37" s="1"/>
  <c r="AM37" s="1"/>
  <c r="BO37" s="1"/>
  <c r="AK38"/>
  <c r="AL38" s="1"/>
  <c r="AM38" s="1"/>
  <c r="BO38" s="1"/>
  <c r="AK39"/>
  <c r="AL39" s="1"/>
  <c r="AM39" s="1"/>
  <c r="BO39" s="1"/>
  <c r="AK40"/>
  <c r="AL40" s="1"/>
  <c r="AM40" s="1"/>
  <c r="BO40" s="1"/>
  <c r="AK41"/>
  <c r="AL41" s="1"/>
  <c r="AM41" s="1"/>
  <c r="BO41" s="1"/>
  <c r="AK42"/>
  <c r="AL42" s="1"/>
  <c r="AM42" s="1"/>
  <c r="BO42" s="1"/>
  <c r="AK43"/>
  <c r="AL43" s="1"/>
  <c r="AM43" s="1"/>
  <c r="BO43" s="1"/>
  <c r="AK44"/>
  <c r="AL44" s="1"/>
  <c r="AM44" s="1"/>
  <c r="BO44" s="1"/>
  <c r="AK45"/>
  <c r="AL45" s="1"/>
  <c r="AM45" s="1"/>
  <c r="BO45" s="1"/>
  <c r="AK46"/>
  <c r="AL46" s="1"/>
  <c r="AM46" s="1"/>
  <c r="BO46" s="1"/>
  <c r="AK47"/>
  <c r="AL47" s="1"/>
  <c r="AM47" s="1"/>
  <c r="BO47" s="1"/>
  <c r="AK48"/>
  <c r="AL48" s="1"/>
  <c r="AM48" s="1"/>
  <c r="BO48" s="1"/>
  <c r="AK49"/>
  <c r="AL49" s="1"/>
  <c r="AM49" s="1"/>
  <c r="BO49" s="1"/>
  <c r="AK50"/>
  <c r="AL50" s="1"/>
  <c r="AM50" s="1"/>
  <c r="BO50" s="1"/>
  <c r="AK51"/>
  <c r="AL51" s="1"/>
  <c r="AM51" s="1"/>
  <c r="BO51" s="1"/>
  <c r="AK52"/>
  <c r="AL52" s="1"/>
  <c r="AM52" s="1"/>
  <c r="BO52" s="1"/>
  <c r="AK53"/>
  <c r="AL53" s="1"/>
  <c r="AM53" s="1"/>
  <c r="BO53" s="1"/>
  <c r="AK54"/>
  <c r="AL54" s="1"/>
  <c r="AM54" s="1"/>
  <c r="BO54" s="1"/>
  <c r="AK55"/>
  <c r="AL55" s="1"/>
  <c r="AM55" s="1"/>
  <c r="BO55" s="1"/>
  <c r="AK56"/>
  <c r="AL56" s="1"/>
  <c r="AM56" s="1"/>
  <c r="BO56" s="1"/>
  <c r="AK57"/>
  <c r="AL57" s="1"/>
  <c r="AM57" s="1"/>
  <c r="BO57" s="1"/>
  <c r="AK58"/>
  <c r="AL58" s="1"/>
  <c r="AM58" s="1"/>
  <c r="BO58" s="1"/>
  <c r="AK59"/>
  <c r="AL59" s="1"/>
  <c r="AM59" s="1"/>
  <c r="BO59" s="1"/>
  <c r="AK60"/>
  <c r="AL60" s="1"/>
  <c r="AM60" s="1"/>
  <c r="BO60" s="1"/>
  <c r="AK61"/>
  <c r="AL61" s="1"/>
  <c r="AM61" s="1"/>
  <c r="BO61" s="1"/>
  <c r="AK62"/>
  <c r="AL62" s="1"/>
  <c r="AM62" s="1"/>
  <c r="BO62" s="1"/>
  <c r="AK63"/>
  <c r="AL63" s="1"/>
  <c r="AM63" s="1"/>
  <c r="BO63" s="1"/>
  <c r="AK64"/>
  <c r="AL64" s="1"/>
  <c r="AM64" s="1"/>
  <c r="BO64" s="1"/>
  <c r="AK65"/>
  <c r="AL65" s="1"/>
  <c r="AM65" s="1"/>
  <c r="BO65" s="1"/>
  <c r="AK66"/>
  <c r="AL66" s="1"/>
  <c r="AM66" s="1"/>
  <c r="BO66" s="1"/>
  <c r="AK67"/>
  <c r="AL67" s="1"/>
  <c r="AM67" s="1"/>
  <c r="BO67" s="1"/>
  <c r="AK68"/>
  <c r="AL68" s="1"/>
  <c r="AM68" s="1"/>
  <c r="BO68" s="1"/>
  <c r="AK69"/>
  <c r="AL69" s="1"/>
  <c r="AM69" s="1"/>
  <c r="BO69" s="1"/>
  <c r="AK70"/>
  <c r="AL70" s="1"/>
  <c r="AM70" s="1"/>
  <c r="BO70" s="1"/>
  <c r="AK71"/>
  <c r="AL71" s="1"/>
  <c r="AM71" s="1"/>
  <c r="BO71" s="1"/>
  <c r="AK72"/>
  <c r="AL72" s="1"/>
  <c r="AM72" s="1"/>
  <c r="BO72" s="1"/>
  <c r="AK73"/>
  <c r="AL73" s="1"/>
  <c r="AM73" s="1"/>
  <c r="BO73" s="1"/>
  <c r="AK74"/>
  <c r="AL74" s="1"/>
  <c r="AM74" s="1"/>
  <c r="BO74" s="1"/>
  <c r="AK75"/>
  <c r="AL75" s="1"/>
  <c r="AM75" s="1"/>
  <c r="BO75" s="1"/>
  <c r="AK76"/>
  <c r="AL76" s="1"/>
  <c r="AM76" s="1"/>
  <c r="BO76" s="1"/>
  <c r="AK77"/>
  <c r="AL77" s="1"/>
  <c r="AM77" s="1"/>
  <c r="BO77" s="1"/>
  <c r="AK78"/>
  <c r="AL78" s="1"/>
  <c r="AM78" s="1"/>
  <c r="BO78" s="1"/>
  <c r="AK79"/>
  <c r="AL79" s="1"/>
  <c r="AM79" s="1"/>
  <c r="BO79" s="1"/>
  <c r="AK80"/>
  <c r="AL80" s="1"/>
  <c r="AM80" s="1"/>
  <c r="BO80" s="1"/>
  <c r="AK81"/>
  <c r="AL81" s="1"/>
  <c r="AM81" s="1"/>
  <c r="BO81" s="1"/>
  <c r="AK82"/>
  <c r="AL82" s="1"/>
  <c r="AM82" s="1"/>
  <c r="BO82" s="1"/>
  <c r="AK83"/>
  <c r="AL83" s="1"/>
  <c r="AM83" s="1"/>
  <c r="BO83" s="1"/>
  <c r="AK84"/>
  <c r="AL84" s="1"/>
  <c r="AM84" s="1"/>
  <c r="BO84" s="1"/>
  <c r="AK85"/>
  <c r="AL85" s="1"/>
  <c r="AM85" s="1"/>
  <c r="BO85" s="1"/>
  <c r="AK86"/>
  <c r="AL86" s="1"/>
  <c r="AM86" s="1"/>
  <c r="BO86" s="1"/>
  <c r="AK87"/>
  <c r="AL87" s="1"/>
  <c r="AM87" s="1"/>
  <c r="BO87" s="1"/>
  <c r="AK88"/>
  <c r="AL88" s="1"/>
  <c r="AM88" s="1"/>
  <c r="BO88" s="1"/>
  <c r="AK89"/>
  <c r="AL89" s="1"/>
  <c r="AM89" s="1"/>
  <c r="BO89" s="1"/>
  <c r="AK90"/>
  <c r="AL90" s="1"/>
  <c r="AM90" s="1"/>
  <c r="BO90" s="1"/>
  <c r="AK91"/>
  <c r="AL91" s="1"/>
  <c r="AM91" s="1"/>
  <c r="BO91" s="1"/>
  <c r="AK92"/>
  <c r="AL92" s="1"/>
  <c r="AM92" s="1"/>
  <c r="BO92" s="1"/>
  <c r="AK93"/>
  <c r="AL93" s="1"/>
  <c r="AM93" s="1"/>
  <c r="BO93" s="1"/>
  <c r="AK94"/>
  <c r="AL94" s="1"/>
  <c r="AM94" s="1"/>
  <c r="BO94" s="1"/>
  <c r="AK95"/>
  <c r="AL95" s="1"/>
  <c r="AM95" s="1"/>
  <c r="BO95" s="1"/>
  <c r="AK96"/>
  <c r="AL96" s="1"/>
  <c r="AM96" s="1"/>
  <c r="BO96" s="1"/>
  <c r="AK97"/>
  <c r="AL97" s="1"/>
  <c r="AM97" s="1"/>
  <c r="BO97" s="1"/>
  <c r="AK98"/>
  <c r="AL98" s="1"/>
  <c r="AM98" s="1"/>
  <c r="BO98" s="1"/>
  <c r="AK99"/>
  <c r="AL99" s="1"/>
  <c r="AM99" s="1"/>
  <c r="BO99" s="1"/>
  <c r="AK100"/>
  <c r="AL100" s="1"/>
  <c r="AM100" s="1"/>
  <c r="BO100" s="1"/>
  <c r="AK101"/>
  <c r="AL101" s="1"/>
  <c r="AM101" s="1"/>
  <c r="BO101" s="1"/>
  <c r="AK102"/>
  <c r="AL102" s="1"/>
  <c r="AM102" s="1"/>
  <c r="BO102" s="1"/>
  <c r="AK103"/>
  <c r="AL103" s="1"/>
  <c r="AM103" s="1"/>
  <c r="BO103" s="1"/>
  <c r="AK104"/>
  <c r="AL104" s="1"/>
  <c r="AM104" s="1"/>
  <c r="BO104" s="1"/>
  <c r="AK105"/>
  <c r="AL105" s="1"/>
  <c r="AM105" s="1"/>
  <c r="BO105" s="1"/>
  <c r="AK106"/>
  <c r="AL106" s="1"/>
  <c r="AM106" s="1"/>
  <c r="BO106" s="1"/>
  <c r="AK107"/>
  <c r="AL107" s="1"/>
  <c r="AM107" s="1"/>
  <c r="BO107" s="1"/>
  <c r="AK108"/>
  <c r="AL108" s="1"/>
  <c r="AM108" s="1"/>
  <c r="BO108" s="1"/>
  <c r="AK109"/>
  <c r="AL109" s="1"/>
  <c r="AM109" s="1"/>
  <c r="BO109" s="1"/>
  <c r="AK110"/>
  <c r="AL110" s="1"/>
  <c r="AM110" s="1"/>
  <c r="BO110" s="1"/>
  <c r="AK111"/>
  <c r="AL111" s="1"/>
  <c r="AM111" s="1"/>
  <c r="BO111" s="1"/>
  <c r="AK112"/>
  <c r="AL112" s="1"/>
  <c r="AM112" s="1"/>
  <c r="BO112" s="1"/>
  <c r="AK113"/>
  <c r="AL113" s="1"/>
  <c r="AM113" s="1"/>
  <c r="BO113" s="1"/>
  <c r="AK114"/>
  <c r="AL114" s="1"/>
  <c r="AM114" s="1"/>
  <c r="BO114" s="1"/>
  <c r="AK115"/>
  <c r="AL115" s="1"/>
  <c r="AM115" s="1"/>
  <c r="BO115" s="1"/>
  <c r="AK116"/>
  <c r="AL116" s="1"/>
  <c r="AM116" s="1"/>
  <c r="BO116" s="1"/>
  <c r="AK117"/>
  <c r="AL117" s="1"/>
  <c r="AM117" s="1"/>
  <c r="BO117" s="1"/>
  <c r="AK118"/>
  <c r="AL118" s="1"/>
  <c r="AM118" s="1"/>
  <c r="BO118" s="1"/>
  <c r="AK119"/>
  <c r="AL119" s="1"/>
  <c r="AM119" s="1"/>
  <c r="BO119" s="1"/>
  <c r="AK120"/>
  <c r="AL120" s="1"/>
  <c r="AM120" s="1"/>
  <c r="BO120" s="1"/>
  <c r="AK121"/>
  <c r="AL121" s="1"/>
  <c r="AM121" s="1"/>
  <c r="BO121" s="1"/>
  <c r="AK122"/>
  <c r="AL122" s="1"/>
  <c r="AM122" s="1"/>
  <c r="BO122" s="1"/>
  <c r="AK123"/>
  <c r="AL123" s="1"/>
  <c r="AM123" s="1"/>
  <c r="BO123" s="1"/>
  <c r="AK124"/>
  <c r="AL124" s="1"/>
  <c r="AM124" s="1"/>
  <c r="BO124" s="1"/>
  <c r="AK125"/>
  <c r="AL125" s="1"/>
  <c r="AM125" s="1"/>
  <c r="BO125" s="1"/>
  <c r="AK126"/>
  <c r="AL126" s="1"/>
  <c r="AM126" s="1"/>
  <c r="BO126" s="1"/>
  <c r="AK127"/>
  <c r="AL127" s="1"/>
  <c r="AM127" s="1"/>
  <c r="BO127" s="1"/>
  <c r="AK128"/>
  <c r="AL128" s="1"/>
  <c r="AM128" s="1"/>
  <c r="BO128" s="1"/>
  <c r="AK129"/>
  <c r="AL129" s="1"/>
  <c r="AM129" s="1"/>
  <c r="BO129" s="1"/>
  <c r="AK130"/>
  <c r="AL130" s="1"/>
  <c r="AM130" s="1"/>
  <c r="BO130" s="1"/>
  <c r="AK131"/>
  <c r="AL131" s="1"/>
  <c r="AM131" s="1"/>
  <c r="BO131" s="1"/>
  <c r="AK132"/>
  <c r="AL132" s="1"/>
  <c r="AM132" s="1"/>
  <c r="BO132" s="1"/>
  <c r="AK133"/>
  <c r="AL133" s="1"/>
  <c r="AM133" s="1"/>
  <c r="BO133" s="1"/>
  <c r="AK134"/>
  <c r="AL134" s="1"/>
  <c r="AM134" s="1"/>
  <c r="BO134" s="1"/>
  <c r="AK135"/>
  <c r="AL135" s="1"/>
  <c r="AM135" s="1"/>
  <c r="BO135" s="1"/>
  <c r="AK136"/>
  <c r="AL136" s="1"/>
  <c r="AM136" s="1"/>
  <c r="BO136" s="1"/>
  <c r="AK137"/>
  <c r="AL137" s="1"/>
  <c r="AM137" s="1"/>
  <c r="BO137" s="1"/>
  <c r="AK138"/>
  <c r="AL138" s="1"/>
  <c r="AM138" s="1"/>
  <c r="BO138" s="1"/>
  <c r="AK139"/>
  <c r="AL139" s="1"/>
  <c r="AM139" s="1"/>
  <c r="BO139" s="1"/>
  <c r="AK140"/>
  <c r="AL140" s="1"/>
  <c r="AM140" s="1"/>
  <c r="BO140" s="1"/>
  <c r="AK141"/>
  <c r="AL141" s="1"/>
  <c r="AM141" s="1"/>
  <c r="BO141" s="1"/>
  <c r="AK142"/>
  <c r="AL142" s="1"/>
  <c r="AM142" s="1"/>
  <c r="BO142" s="1"/>
  <c r="AK143"/>
  <c r="AL143" s="1"/>
  <c r="AM143" s="1"/>
  <c r="BO143" s="1"/>
  <c r="AK144"/>
  <c r="AL144" s="1"/>
  <c r="AM144" s="1"/>
  <c r="BO144" s="1"/>
  <c r="AK145"/>
  <c r="AL145" s="1"/>
  <c r="AM145" s="1"/>
  <c r="BO145" s="1"/>
  <c r="AK146"/>
  <c r="AL146" s="1"/>
  <c r="AM146" s="1"/>
  <c r="BO146" s="1"/>
  <c r="AK147"/>
  <c r="AL147" s="1"/>
  <c r="AM147" s="1"/>
  <c r="BO147" s="1"/>
  <c r="AK148"/>
  <c r="AL148" s="1"/>
  <c r="AM148" s="1"/>
  <c r="BO148" s="1"/>
  <c r="AK149"/>
  <c r="AL149" s="1"/>
  <c r="AM149" s="1"/>
  <c r="BO149" s="1"/>
  <c r="AK150"/>
  <c r="AL150" s="1"/>
  <c r="AM150" s="1"/>
  <c r="BO150" s="1"/>
  <c r="AK151"/>
  <c r="AL151" s="1"/>
  <c r="AM151" s="1"/>
  <c r="BO151" s="1"/>
  <c r="AK152"/>
  <c r="AL152" s="1"/>
  <c r="AM152" s="1"/>
  <c r="BO152" s="1"/>
  <c r="AK153"/>
  <c r="AL153" s="1"/>
  <c r="AM153" s="1"/>
  <c r="BO153" s="1"/>
  <c r="AK154"/>
  <c r="AL154" s="1"/>
  <c r="AM154" s="1"/>
  <c r="BO154" s="1"/>
  <c r="AK155"/>
  <c r="AL155" s="1"/>
  <c r="AM155" s="1"/>
  <c r="BO155" s="1"/>
  <c r="AK156"/>
  <c r="AL156" s="1"/>
  <c r="AM156" s="1"/>
  <c r="BO156" s="1"/>
  <c r="AK157"/>
  <c r="AL157" s="1"/>
  <c r="AM157" s="1"/>
  <c r="BO157" s="1"/>
  <c r="AK158"/>
  <c r="AL158" s="1"/>
  <c r="AM158" s="1"/>
  <c r="BO158" s="1"/>
  <c r="AK159"/>
  <c r="AL159" s="1"/>
  <c r="AM159" s="1"/>
  <c r="BO159" s="1"/>
  <c r="AK160"/>
  <c r="AL160" s="1"/>
  <c r="AM160" s="1"/>
  <c r="BO160" s="1"/>
  <c r="AK161"/>
  <c r="AL161" s="1"/>
  <c r="AM161" s="1"/>
  <c r="BO161" s="1"/>
  <c r="AK162"/>
  <c r="AL162" s="1"/>
  <c r="AM162" s="1"/>
  <c r="BO162" s="1"/>
  <c r="AK163"/>
  <c r="AL163" s="1"/>
  <c r="AM163" s="1"/>
  <c r="BO163" s="1"/>
  <c r="AK164"/>
  <c r="AL164" s="1"/>
  <c r="AM164" s="1"/>
  <c r="BO164" s="1"/>
  <c r="AK165"/>
  <c r="AL165" s="1"/>
  <c r="AM165" s="1"/>
  <c r="BO165" s="1"/>
  <c r="AK166"/>
  <c r="AL166" s="1"/>
  <c r="AM166" s="1"/>
  <c r="BO166" s="1"/>
  <c r="AK167"/>
  <c r="AL167" s="1"/>
  <c r="AM167" s="1"/>
  <c r="BO167" s="1"/>
  <c r="AK168"/>
  <c r="AL168" s="1"/>
  <c r="AM168" s="1"/>
  <c r="BO168" s="1"/>
  <c r="AK169"/>
  <c r="AL169" s="1"/>
  <c r="AM169" s="1"/>
  <c r="BO169" s="1"/>
  <c r="AK170"/>
  <c r="AL170" s="1"/>
  <c r="AM170" s="1"/>
  <c r="BO170" s="1"/>
  <c r="AK171"/>
  <c r="AL171" s="1"/>
  <c r="AM171" s="1"/>
  <c r="BO171" s="1"/>
  <c r="AK172"/>
  <c r="AL172" s="1"/>
  <c r="AM172" s="1"/>
  <c r="BO172" s="1"/>
  <c r="AK173"/>
  <c r="AL173" s="1"/>
  <c r="AM173" s="1"/>
  <c r="BO173" s="1"/>
  <c r="AK174"/>
  <c r="AL174" s="1"/>
  <c r="AM174" s="1"/>
  <c r="BO174" s="1"/>
  <c r="AK175"/>
  <c r="AL175" s="1"/>
  <c r="AM175" s="1"/>
  <c r="BO175" s="1"/>
  <c r="AK176"/>
  <c r="AL176" s="1"/>
  <c r="AM176" s="1"/>
  <c r="BO176" s="1"/>
  <c r="AK177"/>
  <c r="AL177" s="1"/>
  <c r="AM177" s="1"/>
  <c r="BO177" s="1"/>
  <c r="AK178"/>
  <c r="AL178" s="1"/>
  <c r="AM178" s="1"/>
  <c r="BO178" s="1"/>
  <c r="AK179"/>
  <c r="AL179" s="1"/>
  <c r="AM179" s="1"/>
  <c r="BO179" s="1"/>
  <c r="AK180"/>
  <c r="AL180" s="1"/>
  <c r="AM180" s="1"/>
  <c r="BO180" s="1"/>
  <c r="AK181"/>
  <c r="AL181" s="1"/>
  <c r="AM181" s="1"/>
  <c r="BO181" s="1"/>
  <c r="AK182"/>
  <c r="AL182" s="1"/>
  <c r="AM182" s="1"/>
  <c r="BO182" s="1"/>
  <c r="AK183"/>
  <c r="AL183" s="1"/>
  <c r="AM183" s="1"/>
  <c r="BO183" s="1"/>
  <c r="AK184"/>
  <c r="AL184" s="1"/>
  <c r="AM184" s="1"/>
  <c r="BO184" s="1"/>
  <c r="AK185"/>
  <c r="AL185" s="1"/>
  <c r="AM185" s="1"/>
  <c r="BO185" s="1"/>
  <c r="AK186"/>
  <c r="AL186" s="1"/>
  <c r="AM186" s="1"/>
  <c r="BO186" s="1"/>
  <c r="AK187"/>
  <c r="AL187" s="1"/>
  <c r="AM187" s="1"/>
  <c r="BO187" s="1"/>
  <c r="AK188"/>
  <c r="AL188" s="1"/>
  <c r="AM188" s="1"/>
  <c r="BO188" s="1"/>
  <c r="AK189"/>
  <c r="AL189" s="1"/>
  <c r="AM189" s="1"/>
  <c r="BO189" s="1"/>
  <c r="AK190"/>
  <c r="AL190" s="1"/>
  <c r="AM190" s="1"/>
  <c r="BO190" s="1"/>
  <c r="AK191"/>
  <c r="AL191" s="1"/>
  <c r="AM191" s="1"/>
  <c r="BO191" s="1"/>
  <c r="AK192"/>
  <c r="AL192" s="1"/>
  <c r="AM192" s="1"/>
  <c r="BO192" s="1"/>
  <c r="AK193"/>
  <c r="AL193" s="1"/>
  <c r="AM193" s="1"/>
  <c r="BO193" s="1"/>
  <c r="AK194"/>
  <c r="AL194" s="1"/>
  <c r="AM194" s="1"/>
  <c r="BO194" s="1"/>
  <c r="AK195"/>
  <c r="AL195" s="1"/>
  <c r="AM195" s="1"/>
  <c r="BO195" s="1"/>
  <c r="AK196"/>
  <c r="AL196" s="1"/>
  <c r="AM196" s="1"/>
  <c r="BO196" s="1"/>
  <c r="AK197"/>
  <c r="AL197" s="1"/>
  <c r="AM197" s="1"/>
  <c r="BO197" s="1"/>
  <c r="AK198"/>
  <c r="AL198" s="1"/>
  <c r="AM198" s="1"/>
  <c r="BO198" s="1"/>
  <c r="AK199"/>
  <c r="AL199" s="1"/>
  <c r="AM199" s="1"/>
  <c r="BO199" s="1"/>
  <c r="AK200"/>
  <c r="AL200" s="1"/>
  <c r="AM200" s="1"/>
  <c r="BO200" s="1"/>
  <c r="AK201"/>
  <c r="AL201" s="1"/>
  <c r="AM201" s="1"/>
  <c r="BO201" s="1"/>
  <c r="AK202"/>
  <c r="AL202" s="1"/>
  <c r="AM202" s="1"/>
  <c r="BO202" s="1"/>
  <c r="AK203"/>
  <c r="AL203" s="1"/>
  <c r="AM203" s="1"/>
  <c r="BO203" s="1"/>
  <c r="AK204"/>
  <c r="AL204" s="1"/>
  <c r="AM204" s="1"/>
  <c r="BO204" s="1"/>
  <c r="AK205"/>
  <c r="AL205" s="1"/>
  <c r="AM205" s="1"/>
  <c r="BO205" s="1"/>
  <c r="AK206"/>
  <c r="AL206" s="1"/>
  <c r="AM206" s="1"/>
  <c r="BO206" s="1"/>
  <c r="AK207"/>
  <c r="AL207" s="1"/>
  <c r="AM207" s="1"/>
  <c r="BO207" s="1"/>
  <c r="AK208"/>
  <c r="AL208" s="1"/>
  <c r="AM208" s="1"/>
  <c r="BO208" s="1"/>
  <c r="AK209"/>
  <c r="AL209" s="1"/>
  <c r="AM209" s="1"/>
  <c r="BO209" s="1"/>
  <c r="AK210"/>
  <c r="AL210" s="1"/>
  <c r="AM210" s="1"/>
  <c r="BO210" s="1"/>
  <c r="AK211"/>
  <c r="AL211" s="1"/>
  <c r="AM211" s="1"/>
  <c r="BO211" s="1"/>
  <c r="AK212"/>
  <c r="AL212" s="1"/>
  <c r="AM212" s="1"/>
  <c r="BO212" s="1"/>
  <c r="AK213"/>
  <c r="AL213" s="1"/>
  <c r="AM213" s="1"/>
  <c r="BO213" s="1"/>
  <c r="AK214"/>
  <c r="AL214" s="1"/>
  <c r="AM214" s="1"/>
  <c r="BO214" s="1"/>
  <c r="AK215"/>
  <c r="AL215" s="1"/>
  <c r="AM215" s="1"/>
  <c r="BO215" s="1"/>
  <c r="AK216"/>
  <c r="AL216" s="1"/>
  <c r="AM216" s="1"/>
  <c r="BO216" s="1"/>
  <c r="AK217"/>
  <c r="AL217" s="1"/>
  <c r="AM217" s="1"/>
  <c r="BO217" s="1"/>
  <c r="AK218"/>
  <c r="AL218" s="1"/>
  <c r="AM218" s="1"/>
  <c r="BO218" s="1"/>
  <c r="AK219"/>
  <c r="AL219" s="1"/>
  <c r="AM219" s="1"/>
  <c r="BO219" s="1"/>
  <c r="AK220"/>
  <c r="AL220" s="1"/>
  <c r="AM220" s="1"/>
  <c r="AK221"/>
  <c r="AL221" s="1"/>
  <c r="AM221" s="1"/>
  <c r="AK222"/>
  <c r="AL222" s="1"/>
  <c r="AM222" s="1"/>
  <c r="AK223"/>
  <c r="AL223" s="1"/>
  <c r="AM223" s="1"/>
  <c r="AK224"/>
  <c r="AL224" s="1"/>
  <c r="AM224" s="1"/>
  <c r="AK225"/>
  <c r="AL225" s="1"/>
  <c r="AM225" s="1"/>
  <c r="AK226"/>
  <c r="AL226" s="1"/>
  <c r="AM226" s="1"/>
  <c r="AK227"/>
  <c r="AL227" s="1"/>
  <c r="AM227" s="1"/>
  <c r="AK228"/>
  <c r="AL228" s="1"/>
  <c r="AM228" s="1"/>
  <c r="AK229"/>
  <c r="AL229" s="1"/>
  <c r="AM229" s="1"/>
  <c r="AK230"/>
  <c r="AL230" s="1"/>
  <c r="AM230" s="1"/>
  <c r="AK231"/>
  <c r="AL231" s="1"/>
  <c r="AM231" s="1"/>
  <c r="AK232"/>
  <c r="AL232" s="1"/>
  <c r="AM232" s="1"/>
  <c r="AK233"/>
  <c r="AL233" s="1"/>
  <c r="AM233" s="1"/>
  <c r="AK234"/>
  <c r="AL234" s="1"/>
  <c r="AM234" s="1"/>
  <c r="AK235"/>
  <c r="AL235" s="1"/>
  <c r="AM235" s="1"/>
  <c r="AK236"/>
  <c r="AL236" s="1"/>
  <c r="AM236" s="1"/>
  <c r="AK237"/>
  <c r="AL237" s="1"/>
  <c r="AM237" s="1"/>
  <c r="AK238"/>
  <c r="AL238" s="1"/>
  <c r="AM238" s="1"/>
  <c r="AK239"/>
  <c r="AL239" s="1"/>
  <c r="AM239" s="1"/>
  <c r="AK240"/>
  <c r="AL240" s="1"/>
  <c r="AM240" s="1"/>
  <c r="AK241"/>
  <c r="AL241" s="1"/>
  <c r="AM241" s="1"/>
  <c r="AK242"/>
  <c r="AL242" s="1"/>
  <c r="AM242" s="1"/>
  <c r="AK243"/>
  <c r="AL243" s="1"/>
  <c r="AM243" s="1"/>
  <c r="AK244"/>
  <c r="AL244" s="1"/>
  <c r="AM244" s="1"/>
  <c r="AK245"/>
  <c r="AL245" s="1"/>
  <c r="AM245" s="1"/>
  <c r="AK246"/>
  <c r="AL246" s="1"/>
  <c r="AM246" s="1"/>
  <c r="AK247"/>
  <c r="AL247" s="1"/>
  <c r="AM247" s="1"/>
  <c r="AK248"/>
  <c r="AL248" s="1"/>
  <c r="AM248" s="1"/>
  <c r="AK249"/>
  <c r="AL249" s="1"/>
  <c r="AM249" s="1"/>
  <c r="AK250"/>
  <c r="AL250" s="1"/>
  <c r="AM250" s="1"/>
  <c r="AK251"/>
  <c r="AL251" s="1"/>
  <c r="AM251" s="1"/>
  <c r="AK252"/>
  <c r="AL252" s="1"/>
  <c r="AM252" s="1"/>
  <c r="AK253"/>
  <c r="AL253" s="1"/>
  <c r="AM253" s="1"/>
  <c r="AK254"/>
  <c r="AL254" s="1"/>
  <c r="AM254" s="1"/>
  <c r="AK255"/>
  <c r="AL255" s="1"/>
  <c r="AM255" s="1"/>
  <c r="AK256"/>
  <c r="AL256" s="1"/>
  <c r="AM256" s="1"/>
  <c r="AK257"/>
  <c r="AL257" s="1"/>
  <c r="AM257" s="1"/>
  <c r="AK258"/>
  <c r="AL258" s="1"/>
  <c r="AM258" s="1"/>
  <c r="AK259"/>
  <c r="AL259" s="1"/>
  <c r="AM259" s="1"/>
  <c r="AK260"/>
  <c r="AL260" s="1"/>
  <c r="AM260" s="1"/>
  <c r="AK261"/>
  <c r="AL261" s="1"/>
  <c r="AM261" s="1"/>
  <c r="AK262"/>
  <c r="AL262" s="1"/>
  <c r="AM262" s="1"/>
  <c r="AK263"/>
  <c r="AL263" s="1"/>
  <c r="AM263" s="1"/>
  <c r="AK264"/>
  <c r="AL264" s="1"/>
  <c r="AM264" s="1"/>
  <c r="AK265"/>
  <c r="AL265" s="1"/>
  <c r="AM265" s="1"/>
  <c r="AK266"/>
  <c r="AL266" s="1"/>
  <c r="AM266" s="1"/>
  <c r="AK267"/>
  <c r="AL267" s="1"/>
  <c r="AM267" s="1"/>
  <c r="AK268"/>
  <c r="AL268" s="1"/>
  <c r="AM268" s="1"/>
  <c r="AK269"/>
  <c r="AL269" s="1"/>
  <c r="AM269" s="1"/>
  <c r="AK270"/>
  <c r="AL270" s="1"/>
  <c r="AM270" s="1"/>
  <c r="AK271"/>
  <c r="AL271" s="1"/>
  <c r="AM271" s="1"/>
  <c r="AK272"/>
  <c r="AL272" s="1"/>
  <c r="AM272" s="1"/>
  <c r="AK273"/>
  <c r="AL273" s="1"/>
  <c r="AM273" s="1"/>
  <c r="AK274"/>
  <c r="AL274" s="1"/>
  <c r="AM274" s="1"/>
  <c r="AK275"/>
  <c r="AL275" s="1"/>
  <c r="AM275" s="1"/>
  <c r="AK276"/>
  <c r="AL276" s="1"/>
  <c r="AM276" s="1"/>
  <c r="AK277"/>
  <c r="AL277" s="1"/>
  <c r="AM277" s="1"/>
  <c r="AK278"/>
  <c r="AL278" s="1"/>
  <c r="AM278" s="1"/>
  <c r="AK279"/>
  <c r="AL279" s="1"/>
  <c r="AM279" s="1"/>
  <c r="AK280"/>
  <c r="AL280" s="1"/>
  <c r="AM280" s="1"/>
  <c r="AK281"/>
  <c r="AL281" s="1"/>
  <c r="AM281" s="1"/>
  <c r="AK282"/>
  <c r="AL282" s="1"/>
  <c r="AM282" s="1"/>
  <c r="AK283"/>
  <c r="AL283" s="1"/>
  <c r="AM283" s="1"/>
  <c r="AK284"/>
  <c r="AL284" s="1"/>
  <c r="AM284" s="1"/>
  <c r="AK285"/>
  <c r="AL285" s="1"/>
  <c r="AM285" s="1"/>
  <c r="AK286"/>
  <c r="AL286" s="1"/>
  <c r="AM286" s="1"/>
  <c r="AK287"/>
  <c r="AL287" s="1"/>
  <c r="AM287" s="1"/>
  <c r="AK288"/>
  <c r="AL288" s="1"/>
  <c r="AM288" s="1"/>
  <c r="AK289"/>
  <c r="AL289" s="1"/>
  <c r="AM289" s="1"/>
  <c r="AK290"/>
  <c r="AL290" s="1"/>
  <c r="AM290" s="1"/>
  <c r="AK291"/>
  <c r="AL291" s="1"/>
  <c r="AM291" s="1"/>
  <c r="AK292"/>
  <c r="AL292" s="1"/>
  <c r="AM292" s="1"/>
  <c r="AK293"/>
  <c r="AL293" s="1"/>
  <c r="AM293" s="1"/>
  <c r="AK294"/>
  <c r="AL294" s="1"/>
  <c r="AM294" s="1"/>
  <c r="AK295"/>
  <c r="AL295" s="1"/>
  <c r="AM295" s="1"/>
  <c r="AK296"/>
  <c r="AL296" s="1"/>
  <c r="AM296" s="1"/>
  <c r="AK297"/>
  <c r="AL297" s="1"/>
  <c r="AM297" s="1"/>
  <c r="AK298"/>
  <c r="AL298" s="1"/>
  <c r="AM298" s="1"/>
  <c r="AK299"/>
  <c r="AL299" s="1"/>
  <c r="AM299" s="1"/>
  <c r="AK300"/>
  <c r="AL300" s="1"/>
  <c r="AM300" s="1"/>
  <c r="AK301"/>
  <c r="AL301" s="1"/>
  <c r="AM301" s="1"/>
  <c r="AK302"/>
  <c r="AL302" s="1"/>
  <c r="AM302" s="1"/>
  <c r="AK303"/>
  <c r="AL303" s="1"/>
  <c r="AM303" s="1"/>
  <c r="AK304"/>
  <c r="AL304" s="1"/>
  <c r="AM304" s="1"/>
  <c r="AK305"/>
  <c r="AL305" s="1"/>
  <c r="AM305" s="1"/>
  <c r="AK306"/>
  <c r="AL306" s="1"/>
  <c r="AM306" s="1"/>
  <c r="AK307"/>
  <c r="AL307" s="1"/>
  <c r="AM307" s="1"/>
  <c r="AK308"/>
  <c r="AL308" s="1"/>
  <c r="AM308" s="1"/>
  <c r="AK309"/>
  <c r="AL309" s="1"/>
  <c r="AM309" s="1"/>
  <c r="AK310"/>
  <c r="AL310" s="1"/>
  <c r="AM310" s="1"/>
  <c r="AK311"/>
  <c r="AL311" s="1"/>
  <c r="AM311" s="1"/>
  <c r="AK312"/>
  <c r="AL312" s="1"/>
  <c r="AM312" s="1"/>
  <c r="AK313"/>
  <c r="AL313" s="1"/>
  <c r="AM313" s="1"/>
  <c r="AK314"/>
  <c r="AL314" s="1"/>
  <c r="AM314" s="1"/>
  <c r="AK315"/>
  <c r="AL315" s="1"/>
  <c r="AM315" s="1"/>
  <c r="AK316"/>
  <c r="AL316" s="1"/>
  <c r="AM316" s="1"/>
  <c r="AK317"/>
  <c r="AL317" s="1"/>
  <c r="AM317" s="1"/>
  <c r="AK318"/>
  <c r="AL318" s="1"/>
  <c r="AM318" s="1"/>
  <c r="AK319"/>
  <c r="AL319" s="1"/>
  <c r="AM319" s="1"/>
  <c r="AK320"/>
  <c r="AL320" s="1"/>
  <c r="AM320" s="1"/>
  <c r="AK321"/>
  <c r="AL321" s="1"/>
  <c r="AM321" s="1"/>
  <c r="AK322"/>
  <c r="AL322" s="1"/>
  <c r="AM322" s="1"/>
  <c r="AK323"/>
  <c r="AL323" s="1"/>
  <c r="AM323" s="1"/>
  <c r="AK324"/>
  <c r="AL324" s="1"/>
  <c r="AM324" s="1"/>
  <c r="AK325"/>
  <c r="AL325" s="1"/>
  <c r="AM325" s="1"/>
  <c r="AK326"/>
  <c r="AL326" s="1"/>
  <c r="AM326" s="1"/>
  <c r="AK327"/>
  <c r="AL327" s="1"/>
  <c r="AM327" s="1"/>
  <c r="AK328"/>
  <c r="AL328" s="1"/>
  <c r="AM328" s="1"/>
  <c r="AK329"/>
  <c r="AL329" s="1"/>
  <c r="AM329" s="1"/>
  <c r="AK330"/>
  <c r="AL330" s="1"/>
  <c r="AM330" s="1"/>
  <c r="AK331"/>
  <c r="AL331" s="1"/>
  <c r="AM331" s="1"/>
  <c r="AK332"/>
  <c r="AL332" s="1"/>
  <c r="AM332" s="1"/>
  <c r="AK333"/>
  <c r="AL333" s="1"/>
  <c r="AM333" s="1"/>
  <c r="AK334"/>
  <c r="AL334" s="1"/>
  <c r="AM334" s="1"/>
  <c r="AK335"/>
  <c r="AL335" s="1"/>
  <c r="AM335" s="1"/>
  <c r="AK336"/>
  <c r="AL336" s="1"/>
  <c r="AM336" s="1"/>
  <c r="AK337"/>
  <c r="AL337" s="1"/>
  <c r="AM337" s="1"/>
  <c r="AK338"/>
  <c r="AL338" s="1"/>
  <c r="AM338" s="1"/>
  <c r="AK339"/>
  <c r="AL339" s="1"/>
  <c r="AM339" s="1"/>
  <c r="AK340"/>
  <c r="AL340" s="1"/>
  <c r="AM340" s="1"/>
  <c r="AK341"/>
  <c r="AL341" s="1"/>
  <c r="AM341" s="1"/>
  <c r="AK342"/>
  <c r="AL342" s="1"/>
  <c r="AM342" s="1"/>
  <c r="AK343"/>
  <c r="AL343" s="1"/>
  <c r="AM343" s="1"/>
  <c r="AK344"/>
  <c r="AL344" s="1"/>
  <c r="AM344" s="1"/>
  <c r="AK345"/>
  <c r="AL345" s="1"/>
  <c r="AM345" s="1"/>
  <c r="AK346"/>
  <c r="AL346" s="1"/>
  <c r="AM346" s="1"/>
  <c r="AK347"/>
  <c r="AL347" s="1"/>
  <c r="AM347" s="1"/>
  <c r="AK348"/>
  <c r="AL348" s="1"/>
  <c r="AM348" s="1"/>
  <c r="AK349"/>
  <c r="AL349" s="1"/>
  <c r="AM349" s="1"/>
  <c r="AK350"/>
  <c r="AL350" s="1"/>
  <c r="AM350" s="1"/>
  <c r="AK351"/>
  <c r="AL351" s="1"/>
  <c r="AM351" s="1"/>
  <c r="AK352"/>
  <c r="AL352" s="1"/>
  <c r="AM352" s="1"/>
  <c r="AK353"/>
  <c r="AL353" s="1"/>
  <c r="AM353" s="1"/>
  <c r="AK354"/>
  <c r="AL354" s="1"/>
  <c r="AM354" s="1"/>
  <c r="AK355"/>
  <c r="AL355" s="1"/>
  <c r="AM355" s="1"/>
  <c r="AK356"/>
  <c r="AL356" s="1"/>
  <c r="AM356" s="1"/>
  <c r="AK357"/>
  <c r="AL357" s="1"/>
  <c r="AM357" s="1"/>
  <c r="AK358"/>
  <c r="AL358" s="1"/>
  <c r="AM358" s="1"/>
  <c r="AK359"/>
  <c r="AL359" s="1"/>
  <c r="AM359" s="1"/>
  <c r="AK360"/>
  <c r="AL360" s="1"/>
  <c r="AM360" s="1"/>
  <c r="AK361"/>
  <c r="AL361" s="1"/>
  <c r="AM361" s="1"/>
  <c r="AK362"/>
  <c r="AL362" s="1"/>
  <c r="AM362" s="1"/>
  <c r="AK363"/>
  <c r="AL363" s="1"/>
  <c r="AM363" s="1"/>
  <c r="AK364"/>
  <c r="AL364" s="1"/>
  <c r="AM364" s="1"/>
  <c r="AK365"/>
  <c r="AL365" s="1"/>
  <c r="AM365" s="1"/>
  <c r="AK366"/>
  <c r="AL366" s="1"/>
  <c r="AM366" s="1"/>
  <c r="AK367"/>
  <c r="AL367" s="1"/>
  <c r="AM367" s="1"/>
  <c r="AK368"/>
  <c r="AL368" s="1"/>
  <c r="AM368" s="1"/>
  <c r="AK369"/>
  <c r="AL369" s="1"/>
  <c r="AM369" s="1"/>
  <c r="AK370"/>
  <c r="AL370" s="1"/>
  <c r="AM370" s="1"/>
  <c r="AK371"/>
  <c r="AL371" s="1"/>
  <c r="AM371" s="1"/>
  <c r="AK372"/>
  <c r="AL372" s="1"/>
  <c r="AM372" s="1"/>
  <c r="AK373"/>
  <c r="AL373" s="1"/>
  <c r="AM373" s="1"/>
  <c r="AK374"/>
  <c r="AL374" s="1"/>
  <c r="AM374" s="1"/>
  <c r="AK375"/>
  <c r="AL375" s="1"/>
  <c r="AM375" s="1"/>
  <c r="AK376"/>
  <c r="AL376" s="1"/>
  <c r="AM376" s="1"/>
  <c r="AK377"/>
  <c r="AL377" s="1"/>
  <c r="AM377" s="1"/>
  <c r="AK378"/>
  <c r="AL378" s="1"/>
  <c r="AM378" s="1"/>
  <c r="AK379"/>
  <c r="AL379" s="1"/>
  <c r="AM379" s="1"/>
  <c r="AK380"/>
  <c r="AL380" s="1"/>
  <c r="AM380" s="1"/>
  <c r="AK381"/>
  <c r="AL381" s="1"/>
  <c r="AM381" s="1"/>
  <c r="AK382"/>
  <c r="AL382" s="1"/>
  <c r="AM382" s="1"/>
  <c r="AK383"/>
  <c r="AL383" s="1"/>
  <c r="AM383" s="1"/>
  <c r="AK384"/>
  <c r="AL384" s="1"/>
  <c r="AM384" s="1"/>
  <c r="AK385"/>
  <c r="AL385" s="1"/>
  <c r="AM385" s="1"/>
  <c r="AK386"/>
  <c r="AL386" s="1"/>
  <c r="AM386" s="1"/>
  <c r="AK387"/>
  <c r="AL387" s="1"/>
  <c r="AM387" s="1"/>
  <c r="AK388"/>
  <c r="AL388" s="1"/>
  <c r="AM388" s="1"/>
  <c r="AK389"/>
  <c r="AL389" s="1"/>
  <c r="AM389" s="1"/>
  <c r="AK390"/>
  <c r="AL390" s="1"/>
  <c r="AM390" s="1"/>
  <c r="AK391"/>
  <c r="AL391" s="1"/>
  <c r="AM391" s="1"/>
  <c r="AK392"/>
  <c r="AL392" s="1"/>
  <c r="AM392" s="1"/>
  <c r="AK393"/>
  <c r="AL393" s="1"/>
  <c r="AM393" s="1"/>
  <c r="AK394"/>
  <c r="AL394" s="1"/>
  <c r="AM394" s="1"/>
  <c r="AK395"/>
  <c r="AL395" s="1"/>
  <c r="AM395" s="1"/>
  <c r="AK396"/>
  <c r="AL396" s="1"/>
  <c r="AM396" s="1"/>
  <c r="AK397"/>
  <c r="AL397" s="1"/>
  <c r="AM397" s="1"/>
  <c r="AK398"/>
  <c r="AL398" s="1"/>
  <c r="AM398" s="1"/>
  <c r="AK399"/>
  <c r="AL399" s="1"/>
  <c r="AM399" s="1"/>
  <c r="AK400"/>
  <c r="AL400" s="1"/>
  <c r="AM400" s="1"/>
  <c r="AK401"/>
  <c r="AL401" s="1"/>
  <c r="AM401" s="1"/>
  <c r="AK402"/>
  <c r="AL402" s="1"/>
  <c r="AM402" s="1"/>
  <c r="AK403"/>
  <c r="AL403" s="1"/>
  <c r="AM403" s="1"/>
  <c r="AK404"/>
  <c r="AL404" s="1"/>
  <c r="AM404" s="1"/>
  <c r="AK405"/>
  <c r="AL405" s="1"/>
  <c r="AM405" s="1"/>
  <c r="AK406"/>
  <c r="AL406" s="1"/>
  <c r="AM406" s="1"/>
  <c r="AK407"/>
  <c r="AL407" s="1"/>
  <c r="AM407" s="1"/>
  <c r="AK408"/>
  <c r="AL408" s="1"/>
  <c r="AM408" s="1"/>
  <c r="AK409"/>
  <c r="AL409" s="1"/>
  <c r="AM409" s="1"/>
  <c r="AK410"/>
  <c r="AL410" s="1"/>
  <c r="AM410" s="1"/>
  <c r="AK411"/>
  <c r="AL411" s="1"/>
  <c r="AM411" s="1"/>
  <c r="AK412"/>
  <c r="AL412" s="1"/>
  <c r="AM412" s="1"/>
  <c r="AK413"/>
  <c r="AL413" s="1"/>
  <c r="AM413" s="1"/>
  <c r="AK414"/>
  <c r="AL414" s="1"/>
  <c r="AM414" s="1"/>
  <c r="AK415"/>
  <c r="AL415" s="1"/>
  <c r="AM415" s="1"/>
  <c r="AK416"/>
  <c r="AL416" s="1"/>
  <c r="AM416" s="1"/>
  <c r="AK417"/>
  <c r="AL417" s="1"/>
  <c r="AM417" s="1"/>
  <c r="AK418"/>
  <c r="AL418" s="1"/>
  <c r="AM418" s="1"/>
  <c r="AK419"/>
  <c r="AL419" s="1"/>
  <c r="AM419" s="1"/>
  <c r="AK420"/>
  <c r="AL420" s="1"/>
  <c r="AM420" s="1"/>
  <c r="AK421"/>
  <c r="AL421" s="1"/>
  <c r="AM421" s="1"/>
  <c r="AK422"/>
  <c r="AL422" s="1"/>
  <c r="AM422" s="1"/>
  <c r="AK423"/>
  <c r="AL423" s="1"/>
  <c r="AM423" s="1"/>
  <c r="AK424"/>
  <c r="AL424" s="1"/>
  <c r="AM424" s="1"/>
  <c r="AK425"/>
  <c r="AL425" s="1"/>
  <c r="AM425" s="1"/>
  <c r="AK426"/>
  <c r="AL426" s="1"/>
  <c r="AM426" s="1"/>
  <c r="AK427"/>
  <c r="AL427" s="1"/>
  <c r="AM427" s="1"/>
  <c r="AK428"/>
  <c r="AL428" s="1"/>
  <c r="AM428" s="1"/>
  <c r="AK429"/>
  <c r="AL429" s="1"/>
  <c r="AM429" s="1"/>
  <c r="AK430"/>
  <c r="AL430" s="1"/>
  <c r="AM430" s="1"/>
  <c r="AK431"/>
  <c r="AL431" s="1"/>
  <c r="AM431" s="1"/>
  <c r="AK432"/>
  <c r="AL432" s="1"/>
  <c r="AM432" s="1"/>
  <c r="AK433"/>
  <c r="AL433" s="1"/>
  <c r="AM433" s="1"/>
  <c r="AK434"/>
  <c r="AL434" s="1"/>
  <c r="AM434" s="1"/>
  <c r="AK435"/>
  <c r="AL435" s="1"/>
  <c r="AM435" s="1"/>
  <c r="AK436"/>
  <c r="AL436" s="1"/>
  <c r="AM436" s="1"/>
  <c r="AK437"/>
  <c r="AL437" s="1"/>
  <c r="AM437" s="1"/>
  <c r="AK438"/>
  <c r="AL438" s="1"/>
  <c r="AM438" s="1"/>
  <c r="AK439"/>
  <c r="AL439" s="1"/>
  <c r="AM439" s="1"/>
  <c r="AK440"/>
  <c r="AL440" s="1"/>
  <c r="AM440" s="1"/>
  <c r="AK441"/>
  <c r="AL441" s="1"/>
  <c r="AM441" s="1"/>
  <c r="AK442"/>
  <c r="AL442" s="1"/>
  <c r="AM442" s="1"/>
  <c r="AK443"/>
  <c r="AL443" s="1"/>
  <c r="AM443" s="1"/>
  <c r="AK444"/>
  <c r="AL444" s="1"/>
  <c r="AM444" s="1"/>
  <c r="AK445"/>
  <c r="AL445" s="1"/>
  <c r="AM445" s="1"/>
  <c r="AK446"/>
  <c r="AL446" s="1"/>
  <c r="AM446" s="1"/>
  <c r="AK447"/>
  <c r="AL447" s="1"/>
  <c r="AM447" s="1"/>
  <c r="AK448"/>
  <c r="AL448" s="1"/>
  <c r="AM448" s="1"/>
  <c r="AK449"/>
  <c r="AL449" s="1"/>
  <c r="AM449" s="1"/>
  <c r="AK450"/>
  <c r="AL450" s="1"/>
  <c r="AM450" s="1"/>
  <c r="AK451"/>
  <c r="AL451" s="1"/>
  <c r="AM451" s="1"/>
  <c r="AK452"/>
  <c r="AL452" s="1"/>
  <c r="AM452" s="1"/>
  <c r="AK453"/>
  <c r="AL453" s="1"/>
  <c r="AM453" s="1"/>
  <c r="AK454"/>
  <c r="AL454" s="1"/>
  <c r="AM454" s="1"/>
  <c r="AK455"/>
  <c r="AL455" s="1"/>
  <c r="AM455" s="1"/>
  <c r="AK456"/>
  <c r="AL456" s="1"/>
  <c r="AM456" s="1"/>
  <c r="AK457"/>
  <c r="AL457" s="1"/>
  <c r="AM457" s="1"/>
  <c r="AK458"/>
  <c r="AL458" s="1"/>
  <c r="AM458" s="1"/>
  <c r="AK459"/>
  <c r="AL459" s="1"/>
  <c r="AM459" s="1"/>
  <c r="AK460"/>
  <c r="AL460" s="1"/>
  <c r="AM460" s="1"/>
  <c r="AK461"/>
  <c r="AL461" s="1"/>
  <c r="AM461" s="1"/>
  <c r="AK462"/>
  <c r="AL462" s="1"/>
  <c r="AM462" s="1"/>
  <c r="AK463"/>
  <c r="AL463" s="1"/>
  <c r="AM463" s="1"/>
  <c r="AK464"/>
  <c r="AL464" s="1"/>
  <c r="AM464" s="1"/>
  <c r="AK465"/>
  <c r="AL465" s="1"/>
  <c r="AM465" s="1"/>
  <c r="AK466"/>
  <c r="AL466" s="1"/>
  <c r="AM466" s="1"/>
  <c r="AK467"/>
  <c r="AL467" s="1"/>
  <c r="AM467" s="1"/>
  <c r="AK468"/>
  <c r="AL468" s="1"/>
  <c r="AM468" s="1"/>
  <c r="AK469"/>
  <c r="AL469" s="1"/>
  <c r="AM469" s="1"/>
  <c r="AK470"/>
  <c r="AL470" s="1"/>
  <c r="AM470" s="1"/>
  <c r="AK471"/>
  <c r="AL471" s="1"/>
  <c r="AM471" s="1"/>
  <c r="AK472"/>
  <c r="AL472" s="1"/>
  <c r="AM472" s="1"/>
  <c r="AK473"/>
  <c r="AL473" s="1"/>
  <c r="AM473" s="1"/>
  <c r="AK474"/>
  <c r="AL474" s="1"/>
  <c r="AM474" s="1"/>
  <c r="AK475"/>
  <c r="AL475" s="1"/>
  <c r="AM475" s="1"/>
  <c r="AK476"/>
  <c r="AL476" s="1"/>
  <c r="AM476" s="1"/>
  <c r="AK477"/>
  <c r="AL477" s="1"/>
  <c r="AM477" s="1"/>
  <c r="AK478"/>
  <c r="AL478" s="1"/>
  <c r="AM478" s="1"/>
  <c r="AK479"/>
  <c r="AL479" s="1"/>
  <c r="AM479" s="1"/>
  <c r="AK480"/>
  <c r="AL480" s="1"/>
  <c r="AM480" s="1"/>
  <c r="AK481"/>
  <c r="AL481" s="1"/>
  <c r="AM481" s="1"/>
  <c r="AK482"/>
  <c r="AL482" s="1"/>
  <c r="AM482" s="1"/>
  <c r="AK483"/>
  <c r="AL483" s="1"/>
  <c r="AM483" s="1"/>
  <c r="AK484"/>
  <c r="AL484" s="1"/>
  <c r="AM484" s="1"/>
  <c r="AK485"/>
  <c r="AL485" s="1"/>
  <c r="AM485" s="1"/>
  <c r="AK486"/>
  <c r="AL486" s="1"/>
  <c r="AM486" s="1"/>
  <c r="AK487"/>
  <c r="AL487" s="1"/>
  <c r="AM487" s="1"/>
  <c r="AK488"/>
  <c r="AL488" s="1"/>
  <c r="AM488" s="1"/>
  <c r="AK489"/>
  <c r="AL489" s="1"/>
  <c r="AM489" s="1"/>
  <c r="AK490"/>
  <c r="AL490" s="1"/>
  <c r="AM490" s="1"/>
  <c r="AK491"/>
  <c r="AL491" s="1"/>
  <c r="AM491" s="1"/>
  <c r="AK492"/>
  <c r="AL492" s="1"/>
  <c r="AM492" s="1"/>
  <c r="AK493"/>
  <c r="AL493" s="1"/>
  <c r="AM493" s="1"/>
  <c r="AK494"/>
  <c r="AL494" s="1"/>
  <c r="AM494" s="1"/>
  <c r="AK495"/>
  <c r="AL495" s="1"/>
  <c r="AM495" s="1"/>
  <c r="AK496"/>
  <c r="AL496" s="1"/>
  <c r="AM496" s="1"/>
  <c r="AK497"/>
  <c r="AL497" s="1"/>
  <c r="AM497" s="1"/>
  <c r="AK498"/>
  <c r="AL498" s="1"/>
  <c r="AM498" s="1"/>
  <c r="AK499"/>
  <c r="AL499" s="1"/>
  <c r="AM499" s="1"/>
  <c r="AK500"/>
  <c r="AL500" s="1"/>
  <c r="AM500" s="1"/>
  <c r="AK501"/>
  <c r="AL501" s="1"/>
  <c r="AM501" s="1"/>
  <c r="AK502"/>
  <c r="AL502" s="1"/>
  <c r="AM502" s="1"/>
  <c r="AK503"/>
  <c r="AL503" s="1"/>
  <c r="AM503" s="1"/>
  <c r="AK504"/>
  <c r="AL504" s="1"/>
  <c r="AM504" s="1"/>
  <c r="AK505"/>
  <c r="AL505" s="1"/>
  <c r="AM505" s="1"/>
  <c r="AK506"/>
  <c r="AL506" s="1"/>
  <c r="AM506" s="1"/>
  <c r="AK507"/>
  <c r="AL507" s="1"/>
  <c r="AM507" s="1"/>
  <c r="AK508"/>
  <c r="AL508" s="1"/>
  <c r="AM508" s="1"/>
  <c r="AK509"/>
  <c r="AL509" s="1"/>
  <c r="AM509" s="1"/>
  <c r="AK510"/>
  <c r="AL510" s="1"/>
  <c r="AM510" s="1"/>
  <c r="AK511"/>
  <c r="AL511" s="1"/>
  <c r="AM511" s="1"/>
  <c r="AK512"/>
  <c r="AL512" s="1"/>
  <c r="AM512" s="1"/>
  <c r="AK513"/>
  <c r="AL513" s="1"/>
  <c r="AM513" s="1"/>
  <c r="AK514"/>
  <c r="AL514" s="1"/>
  <c r="AM514" s="1"/>
  <c r="AK515"/>
  <c r="AL515" s="1"/>
  <c r="AM515" s="1"/>
  <c r="AK516"/>
  <c r="AL516" s="1"/>
  <c r="AM516" s="1"/>
  <c r="AK517"/>
  <c r="AL517" s="1"/>
  <c r="AM517" s="1"/>
  <c r="AK518"/>
  <c r="AL518" s="1"/>
  <c r="AM518" s="1"/>
  <c r="AK519"/>
  <c r="AL519" s="1"/>
  <c r="AM519" s="1"/>
  <c r="AK520"/>
  <c r="AL520" s="1"/>
  <c r="AM520" s="1"/>
  <c r="AK521"/>
  <c r="AL521" s="1"/>
  <c r="AM521" s="1"/>
  <c r="AK522"/>
  <c r="AL522" s="1"/>
  <c r="AM522" s="1"/>
  <c r="AK523"/>
  <c r="AL523" s="1"/>
  <c r="AM523" s="1"/>
  <c r="AK524"/>
  <c r="AL524" s="1"/>
  <c r="AM524" s="1"/>
  <c r="AK525"/>
  <c r="AL525" s="1"/>
  <c r="AM525" s="1"/>
  <c r="AK526"/>
  <c r="AL526" s="1"/>
  <c r="AM526" s="1"/>
  <c r="AK527"/>
  <c r="AL527" s="1"/>
  <c r="AM527" s="1"/>
  <c r="AK528"/>
  <c r="AL528" s="1"/>
  <c r="AM528" s="1"/>
  <c r="AK529"/>
  <c r="AL529" s="1"/>
  <c r="AM529" s="1"/>
  <c r="AK530"/>
  <c r="AL530" s="1"/>
  <c r="AM530" s="1"/>
  <c r="AK531"/>
  <c r="AL531" s="1"/>
  <c r="AM531" s="1"/>
  <c r="AK532"/>
  <c r="AL532" s="1"/>
  <c r="AM532" s="1"/>
  <c r="AK533"/>
  <c r="AL533" s="1"/>
  <c r="AM533" s="1"/>
  <c r="AK534"/>
  <c r="AL534" s="1"/>
  <c r="AM534" s="1"/>
  <c r="AK535"/>
  <c r="AL535" s="1"/>
  <c r="AM535" s="1"/>
  <c r="AK536"/>
  <c r="AL536" s="1"/>
  <c r="AM536" s="1"/>
  <c r="AK537"/>
  <c r="AL537" s="1"/>
  <c r="AM537" s="1"/>
  <c r="AK538"/>
  <c r="AL538" s="1"/>
  <c r="AM538" s="1"/>
  <c r="AK539"/>
  <c r="AL539" s="1"/>
  <c r="AM539" s="1"/>
  <c r="AK540"/>
  <c r="AL540" s="1"/>
  <c r="AM540" s="1"/>
  <c r="AK541"/>
  <c r="AL541" s="1"/>
  <c r="AM541" s="1"/>
  <c r="AK542"/>
  <c r="AL542" s="1"/>
  <c r="AM542" s="1"/>
  <c r="AK543"/>
  <c r="AL543" s="1"/>
  <c r="AM543" s="1"/>
  <c r="AK544"/>
  <c r="AL544" s="1"/>
  <c r="AM544" s="1"/>
  <c r="AK545"/>
  <c r="AL545" s="1"/>
  <c r="AM545" s="1"/>
  <c r="AK546"/>
  <c r="AL546" s="1"/>
  <c r="AM546" s="1"/>
  <c r="AK547"/>
  <c r="AL547" s="1"/>
  <c r="AM547" s="1"/>
  <c r="AK548"/>
  <c r="AL548" s="1"/>
  <c r="AM548" s="1"/>
  <c r="AK549"/>
  <c r="AL549" s="1"/>
  <c r="AM549" s="1"/>
  <c r="AK550"/>
  <c r="AL550" s="1"/>
  <c r="AM550" s="1"/>
  <c r="AK551"/>
  <c r="AL551" s="1"/>
  <c r="AM551" s="1"/>
  <c r="AK552"/>
  <c r="AL552" s="1"/>
  <c r="AM552" s="1"/>
  <c r="AK553"/>
  <c r="AL553" s="1"/>
  <c r="AM553" s="1"/>
  <c r="AK554"/>
  <c r="AL554" s="1"/>
  <c r="AM554" s="1"/>
  <c r="AK555"/>
  <c r="AL555" s="1"/>
  <c r="AM555" s="1"/>
  <c r="AK556"/>
  <c r="AL556" s="1"/>
  <c r="AM556" s="1"/>
  <c r="AK557"/>
  <c r="AL557" s="1"/>
  <c r="AM557" s="1"/>
  <c r="AK558"/>
  <c r="AL558" s="1"/>
  <c r="AM558" s="1"/>
  <c r="AK559"/>
  <c r="AL559" s="1"/>
  <c r="AM559" s="1"/>
  <c r="AK560"/>
  <c r="AL560" s="1"/>
  <c r="AM560" s="1"/>
  <c r="AK561"/>
  <c r="AL561" s="1"/>
  <c r="AM561" s="1"/>
  <c r="AK562"/>
  <c r="AL562" s="1"/>
  <c r="AM562" s="1"/>
  <c r="AK563"/>
  <c r="AL563" s="1"/>
  <c r="AM563" s="1"/>
  <c r="AK564"/>
  <c r="AL564" s="1"/>
  <c r="AM564" s="1"/>
  <c r="AK565"/>
  <c r="AL565" s="1"/>
  <c r="AM565" s="1"/>
  <c r="AK566"/>
  <c r="AL566" s="1"/>
  <c r="AM566" s="1"/>
  <c r="AK567"/>
  <c r="AL567" s="1"/>
  <c r="AM567" s="1"/>
  <c r="AK568"/>
  <c r="AL568" s="1"/>
  <c r="AM568" s="1"/>
  <c r="AK569"/>
  <c r="AL569" s="1"/>
  <c r="AM569" s="1"/>
  <c r="AK570"/>
  <c r="AL570" s="1"/>
  <c r="AM570" s="1"/>
  <c r="AK571"/>
  <c r="AL571" s="1"/>
  <c r="AM571" s="1"/>
  <c r="AK572"/>
  <c r="AL572" s="1"/>
  <c r="AM572" s="1"/>
  <c r="AK573"/>
  <c r="AL573" s="1"/>
  <c r="AM573" s="1"/>
  <c r="AK574"/>
  <c r="AL574" s="1"/>
  <c r="AM574" s="1"/>
  <c r="AK575"/>
  <c r="AL575" s="1"/>
  <c r="AM575" s="1"/>
  <c r="AK576"/>
  <c r="AL576" s="1"/>
  <c r="AM576" s="1"/>
  <c r="AK577"/>
  <c r="AL577" s="1"/>
  <c r="AM577" s="1"/>
  <c r="AK578"/>
  <c r="AL578" s="1"/>
  <c r="AM578" s="1"/>
  <c r="AK579"/>
  <c r="AL579" s="1"/>
  <c r="AM579" s="1"/>
  <c r="AK580"/>
  <c r="AL580" s="1"/>
  <c r="AM580" s="1"/>
  <c r="AK581"/>
  <c r="AL581" s="1"/>
  <c r="AM581" s="1"/>
  <c r="AK582"/>
  <c r="AL582" s="1"/>
  <c r="AM582" s="1"/>
  <c r="AK583"/>
  <c r="AL583" s="1"/>
  <c r="AM583" s="1"/>
  <c r="AK584"/>
  <c r="AL584" s="1"/>
  <c r="AM584" s="1"/>
  <c r="AK585"/>
  <c r="AL585" s="1"/>
  <c r="AM585" s="1"/>
  <c r="AK586"/>
  <c r="AL586" s="1"/>
  <c r="AM586" s="1"/>
  <c r="AK587"/>
  <c r="AL587" s="1"/>
  <c r="AM587" s="1"/>
  <c r="AK588"/>
  <c r="AL588" s="1"/>
  <c r="AM588" s="1"/>
  <c r="AK589"/>
  <c r="AL589" s="1"/>
  <c r="AM589" s="1"/>
  <c r="AK590"/>
  <c r="AL590" s="1"/>
  <c r="AM590" s="1"/>
  <c r="AK591"/>
  <c r="AL591" s="1"/>
  <c r="AM591" s="1"/>
  <c r="AK592"/>
  <c r="AL592" s="1"/>
  <c r="AM592" s="1"/>
  <c r="AK593"/>
  <c r="AL593" s="1"/>
  <c r="AM593" s="1"/>
  <c r="AK594"/>
  <c r="AL594" s="1"/>
  <c r="AM594" s="1"/>
  <c r="AK595"/>
  <c r="AL595" s="1"/>
  <c r="AM595" s="1"/>
  <c r="AK596"/>
  <c r="AL596" s="1"/>
  <c r="AM596" s="1"/>
  <c r="AK597"/>
  <c r="AL597" s="1"/>
  <c r="AM597" s="1"/>
  <c r="AK598"/>
  <c r="AL598" s="1"/>
  <c r="AM598" s="1"/>
  <c r="AK599"/>
  <c r="AL599" s="1"/>
  <c r="AM599" s="1"/>
  <c r="AK600"/>
  <c r="AL600" s="1"/>
  <c r="AM600" s="1"/>
  <c r="AK601"/>
  <c r="AL601" s="1"/>
  <c r="AM601" s="1"/>
  <c r="AK602"/>
  <c r="AL602" s="1"/>
  <c r="AM602" s="1"/>
  <c r="AK603"/>
  <c r="AL603" s="1"/>
  <c r="AM603" s="1"/>
  <c r="AK604"/>
  <c r="AL604" s="1"/>
  <c r="AM604" s="1"/>
  <c r="AK605"/>
  <c r="AL605" s="1"/>
  <c r="AM605" s="1"/>
  <c r="AK606"/>
  <c r="AL606" s="1"/>
  <c r="AM606" s="1"/>
  <c r="AK607"/>
  <c r="AL607" s="1"/>
  <c r="AM607" s="1"/>
  <c r="AK608"/>
  <c r="AL608" s="1"/>
  <c r="AM608" s="1"/>
  <c r="AK609"/>
  <c r="AL609" s="1"/>
  <c r="AM609" s="1"/>
  <c r="AK610"/>
  <c r="AL610" s="1"/>
  <c r="AM610" s="1"/>
  <c r="AK611"/>
  <c r="AL611" s="1"/>
  <c r="AM611" s="1"/>
  <c r="AK612"/>
  <c r="AL612" s="1"/>
  <c r="AM612" s="1"/>
  <c r="AK613"/>
  <c r="AL613" s="1"/>
  <c r="AM613" s="1"/>
  <c r="AK614"/>
  <c r="AL614" s="1"/>
  <c r="AM614" s="1"/>
  <c r="AK615"/>
  <c r="AL615" s="1"/>
  <c r="AM615" s="1"/>
  <c r="AK616"/>
  <c r="AL616" s="1"/>
  <c r="AM616" s="1"/>
  <c r="AK617"/>
  <c r="AL617" s="1"/>
  <c r="AM617" s="1"/>
  <c r="AK618"/>
  <c r="AL618" s="1"/>
  <c r="AM618" s="1"/>
  <c r="AK619"/>
  <c r="AL619" s="1"/>
  <c r="AM619" s="1"/>
  <c r="AK620"/>
  <c r="AL620" s="1"/>
  <c r="AM620" s="1"/>
  <c r="AK621"/>
  <c r="AL621" s="1"/>
  <c r="AM621" s="1"/>
  <c r="AK622"/>
  <c r="AL622" s="1"/>
  <c r="AM622" s="1"/>
  <c r="AK623"/>
  <c r="AL623" s="1"/>
  <c r="AM623" s="1"/>
  <c r="AK624"/>
  <c r="AL624" s="1"/>
  <c r="AM624" s="1"/>
  <c r="AK625"/>
  <c r="AL625" s="1"/>
  <c r="AM625" s="1"/>
  <c r="AK626"/>
  <c r="AL626" s="1"/>
  <c r="AM626" s="1"/>
  <c r="AK627"/>
  <c r="AL627" s="1"/>
  <c r="AM627" s="1"/>
  <c r="AK628"/>
  <c r="AL628" s="1"/>
  <c r="AM628" s="1"/>
  <c r="AK629"/>
  <c r="AL629" s="1"/>
  <c r="AM629" s="1"/>
  <c r="AK630"/>
  <c r="AL630" s="1"/>
  <c r="AM630" s="1"/>
  <c r="AK631"/>
  <c r="AL631" s="1"/>
  <c r="AM631" s="1"/>
  <c r="AK632"/>
  <c r="AL632" s="1"/>
  <c r="AM632" s="1"/>
  <c r="AK633"/>
  <c r="AL633" s="1"/>
  <c r="AM633" s="1"/>
  <c r="AK634"/>
  <c r="AL634" s="1"/>
  <c r="AM634" s="1"/>
  <c r="AK635"/>
  <c r="AL635" s="1"/>
  <c r="AM635" s="1"/>
  <c r="AK636"/>
  <c r="AL636" s="1"/>
  <c r="AM636" s="1"/>
  <c r="AK637"/>
  <c r="AL637" s="1"/>
  <c r="AM637" s="1"/>
  <c r="AK638"/>
  <c r="AL638" s="1"/>
  <c r="AM638" s="1"/>
  <c r="AK639"/>
  <c r="AL639" s="1"/>
  <c r="AM639" s="1"/>
  <c r="AK640"/>
  <c r="AL640" s="1"/>
  <c r="AM640" s="1"/>
  <c r="AK641"/>
  <c r="AL641" s="1"/>
  <c r="AM641" s="1"/>
  <c r="AK642"/>
  <c r="AL642" s="1"/>
  <c r="AM642" s="1"/>
  <c r="AK643"/>
  <c r="AL643" s="1"/>
  <c r="AM643" s="1"/>
  <c r="AK644"/>
  <c r="AL644" s="1"/>
  <c r="AM644" s="1"/>
  <c r="AK645"/>
  <c r="AL645" s="1"/>
  <c r="AM645" s="1"/>
  <c r="AK646"/>
  <c r="AL646" s="1"/>
  <c r="AM646" s="1"/>
  <c r="AK647"/>
  <c r="AL647" s="1"/>
  <c r="AM647" s="1"/>
  <c r="AK648"/>
  <c r="AL648" s="1"/>
  <c r="AM648" s="1"/>
  <c r="AK649"/>
  <c r="AL649" s="1"/>
  <c r="AM649" s="1"/>
  <c r="AK650"/>
  <c r="AL650" s="1"/>
  <c r="AM650" s="1"/>
  <c r="AK651"/>
  <c r="AL651" s="1"/>
  <c r="AM651" s="1"/>
  <c r="AK652"/>
  <c r="AL652" s="1"/>
  <c r="AM652" s="1"/>
  <c r="AK653"/>
  <c r="AL653" s="1"/>
  <c r="AM653" s="1"/>
  <c r="AK654"/>
  <c r="AL654" s="1"/>
  <c r="AM654" s="1"/>
  <c r="AK655"/>
  <c r="AL655" s="1"/>
  <c r="AM655" s="1"/>
  <c r="AK656"/>
  <c r="AL656" s="1"/>
  <c r="AM656" s="1"/>
  <c r="AK657"/>
  <c r="AL657" s="1"/>
  <c r="AM657" s="1"/>
  <c r="AK658"/>
  <c r="AL658" s="1"/>
  <c r="AM658" s="1"/>
  <c r="AK659"/>
  <c r="AL659" s="1"/>
  <c r="AM659" s="1"/>
  <c r="AK660"/>
  <c r="AL660" s="1"/>
  <c r="AM660" s="1"/>
  <c r="AK661"/>
  <c r="AL661" s="1"/>
  <c r="AM661" s="1"/>
  <c r="AK662"/>
  <c r="AL662" s="1"/>
  <c r="AM662" s="1"/>
  <c r="AK663"/>
  <c r="AL663" s="1"/>
  <c r="AM663" s="1"/>
  <c r="AK664"/>
  <c r="AL664" s="1"/>
  <c r="AM664" s="1"/>
  <c r="AK665"/>
  <c r="AL665" s="1"/>
  <c r="AM665" s="1"/>
  <c r="AK666"/>
  <c r="AL666" s="1"/>
  <c r="AM666" s="1"/>
  <c r="AK667"/>
  <c r="AL667" s="1"/>
  <c r="AM667" s="1"/>
  <c r="AK668"/>
  <c r="AL668" s="1"/>
  <c r="AM668" s="1"/>
  <c r="AK669"/>
  <c r="AL669" s="1"/>
  <c r="AM669" s="1"/>
  <c r="AK670"/>
  <c r="AL670" s="1"/>
  <c r="AM670" s="1"/>
  <c r="AK671"/>
  <c r="AL671" s="1"/>
  <c r="AM671" s="1"/>
  <c r="AK672"/>
  <c r="AL672" s="1"/>
  <c r="AM672" s="1"/>
  <c r="AK673"/>
  <c r="AL673" s="1"/>
  <c r="AM673" s="1"/>
  <c r="AK674"/>
  <c r="AL674" s="1"/>
  <c r="AM674" s="1"/>
  <c r="AK675"/>
  <c r="AL675" s="1"/>
  <c r="AM675" s="1"/>
  <c r="AK676"/>
  <c r="AL676" s="1"/>
  <c r="AM676" s="1"/>
  <c r="AK677"/>
  <c r="AL677" s="1"/>
  <c r="AM677" s="1"/>
  <c r="AK678"/>
  <c r="AL678" s="1"/>
  <c r="AM678" s="1"/>
  <c r="AK679"/>
  <c r="AL679" s="1"/>
  <c r="AM679" s="1"/>
  <c r="AK680"/>
  <c r="AL680" s="1"/>
  <c r="AM680" s="1"/>
  <c r="AK681"/>
  <c r="AL681" s="1"/>
  <c r="AM681" s="1"/>
  <c r="AK682"/>
  <c r="AL682" s="1"/>
  <c r="AM682" s="1"/>
  <c r="AK683"/>
  <c r="AL683" s="1"/>
  <c r="AM683" s="1"/>
  <c r="AK684"/>
  <c r="AL684" s="1"/>
  <c r="AM684" s="1"/>
  <c r="AK685"/>
  <c r="AL685" s="1"/>
  <c r="AM685" s="1"/>
  <c r="AK686"/>
  <c r="AL686" s="1"/>
  <c r="AM686" s="1"/>
  <c r="AK687"/>
  <c r="AL687" s="1"/>
  <c r="AM687" s="1"/>
  <c r="AK688"/>
  <c r="AL688" s="1"/>
  <c r="AM688" s="1"/>
  <c r="AK689"/>
  <c r="AL689" s="1"/>
  <c r="AM689" s="1"/>
  <c r="AK690"/>
  <c r="AL690" s="1"/>
  <c r="AM690" s="1"/>
  <c r="AK691"/>
  <c r="AL691" s="1"/>
  <c r="AM691" s="1"/>
  <c r="AK692"/>
  <c r="AL692" s="1"/>
  <c r="AM692" s="1"/>
  <c r="AK693"/>
  <c r="AL693" s="1"/>
  <c r="AM693" s="1"/>
  <c r="AK694"/>
  <c r="AL694" s="1"/>
  <c r="AM694" s="1"/>
  <c r="AK695"/>
  <c r="AL695" s="1"/>
  <c r="AM695" s="1"/>
  <c r="AK696"/>
  <c r="AL696" s="1"/>
  <c r="AM696" s="1"/>
  <c r="AK697"/>
  <c r="AL697" s="1"/>
  <c r="AM697" s="1"/>
  <c r="AK698"/>
  <c r="AL698" s="1"/>
  <c r="AM698" s="1"/>
  <c r="AK699"/>
  <c r="AL699" s="1"/>
  <c r="AM699" s="1"/>
  <c r="AK700"/>
  <c r="AL700" s="1"/>
  <c r="AM700" s="1"/>
  <c r="AK701"/>
  <c r="AL701" s="1"/>
  <c r="AM701" s="1"/>
  <c r="AK702"/>
  <c r="AL702" s="1"/>
  <c r="AM702" s="1"/>
  <c r="AK703"/>
  <c r="AL703" s="1"/>
  <c r="AM703" s="1"/>
  <c r="AK704"/>
  <c r="AL704" s="1"/>
  <c r="AM704" s="1"/>
  <c r="AK705"/>
  <c r="AL705" s="1"/>
  <c r="AM705" s="1"/>
  <c r="AK706"/>
  <c r="AL706" s="1"/>
  <c r="AM706" s="1"/>
  <c r="AK707"/>
  <c r="AL707" s="1"/>
  <c r="AM707" s="1"/>
  <c r="AK708"/>
  <c r="AL708" s="1"/>
  <c r="AM708" s="1"/>
  <c r="AK709"/>
  <c r="AL709" s="1"/>
  <c r="AM709" s="1"/>
  <c r="AK710"/>
  <c r="AL710" s="1"/>
  <c r="AM710" s="1"/>
  <c r="AK711"/>
  <c r="AL711" s="1"/>
  <c r="AM711" s="1"/>
  <c r="AK712"/>
  <c r="AL712" s="1"/>
  <c r="AM712" s="1"/>
  <c r="AK713"/>
  <c r="AL713" s="1"/>
  <c r="AM713" s="1"/>
  <c r="AK714"/>
  <c r="AL714" s="1"/>
  <c r="AM714" s="1"/>
  <c r="AK715"/>
  <c r="AL715" s="1"/>
  <c r="AM715" s="1"/>
  <c r="AK716"/>
  <c r="AL716" s="1"/>
  <c r="AM716" s="1"/>
  <c r="AK717"/>
  <c r="AL717" s="1"/>
  <c r="AM717" s="1"/>
  <c r="AK718"/>
  <c r="AL718" s="1"/>
  <c r="AM718" s="1"/>
  <c r="AK719"/>
  <c r="AL719" s="1"/>
  <c r="AM719" s="1"/>
  <c r="AK720"/>
  <c r="AL720" s="1"/>
  <c r="AM720" s="1"/>
  <c r="AK721"/>
  <c r="AL721" s="1"/>
  <c r="AM721" s="1"/>
  <c r="AK722"/>
  <c r="AL722" s="1"/>
  <c r="AM722" s="1"/>
  <c r="AK723"/>
  <c r="AL723" s="1"/>
  <c r="AM723" s="1"/>
  <c r="AK724"/>
  <c r="AL724" s="1"/>
  <c r="AM724" s="1"/>
  <c r="AK725"/>
  <c r="AL725" s="1"/>
  <c r="AM725" s="1"/>
  <c r="AK726"/>
  <c r="AL726" s="1"/>
  <c r="AM726" s="1"/>
  <c r="AK727"/>
  <c r="AL727" s="1"/>
  <c r="AM727" s="1"/>
  <c r="AK728"/>
  <c r="AL728" s="1"/>
  <c r="AM728" s="1"/>
  <c r="AK729"/>
  <c r="AL729" s="1"/>
  <c r="AM729" s="1"/>
  <c r="AK730"/>
  <c r="AL730" s="1"/>
  <c r="AM730" s="1"/>
  <c r="AK731"/>
  <c r="AL731" s="1"/>
  <c r="AM731" s="1"/>
  <c r="AK732"/>
  <c r="AL732" s="1"/>
  <c r="AM732" s="1"/>
  <c r="AK733"/>
  <c r="AL733" s="1"/>
  <c r="AM733" s="1"/>
  <c r="AK734"/>
  <c r="AL734" s="1"/>
  <c r="AM734" s="1"/>
  <c r="AK735"/>
  <c r="AL735" s="1"/>
  <c r="AM735" s="1"/>
  <c r="AK736"/>
  <c r="AL736" s="1"/>
  <c r="AM736" s="1"/>
  <c r="AK737"/>
  <c r="AL737" s="1"/>
  <c r="AM737" s="1"/>
  <c r="AK738"/>
  <c r="AL738" s="1"/>
  <c r="AM738" s="1"/>
  <c r="AK739"/>
  <c r="AL739" s="1"/>
  <c r="AM739" s="1"/>
  <c r="AK740"/>
  <c r="AL740" s="1"/>
  <c r="AM740" s="1"/>
  <c r="AK741"/>
  <c r="AL741" s="1"/>
  <c r="AM741" s="1"/>
  <c r="AK742"/>
  <c r="AL742" s="1"/>
  <c r="AM742" s="1"/>
  <c r="AK743"/>
  <c r="AL743" s="1"/>
  <c r="AM743" s="1"/>
  <c r="AK744"/>
  <c r="AL744" s="1"/>
  <c r="AM744" s="1"/>
  <c r="AK745"/>
  <c r="AL745" s="1"/>
  <c r="AM745" s="1"/>
  <c r="AK746"/>
  <c r="AL746" s="1"/>
  <c r="AM746" s="1"/>
  <c r="AK747"/>
  <c r="AL747" s="1"/>
  <c r="AM747" s="1"/>
  <c r="AK748"/>
  <c r="AL748" s="1"/>
  <c r="AM748" s="1"/>
  <c r="AK749"/>
  <c r="AL749" s="1"/>
  <c r="AM749" s="1"/>
  <c r="AK750"/>
  <c r="AL750" s="1"/>
  <c r="AM750" s="1"/>
  <c r="AK751"/>
  <c r="AL751" s="1"/>
  <c r="AM751" s="1"/>
  <c r="AK752"/>
  <c r="AL752" s="1"/>
  <c r="AM752" s="1"/>
  <c r="AK753"/>
  <c r="AL753" s="1"/>
  <c r="AM753" s="1"/>
  <c r="AK754"/>
  <c r="AL754" s="1"/>
  <c r="AM754" s="1"/>
  <c r="AK755"/>
  <c r="AL755" s="1"/>
  <c r="AM755" s="1"/>
  <c r="AK756"/>
  <c r="AL756" s="1"/>
  <c r="AM756" s="1"/>
  <c r="AK757"/>
  <c r="AL757" s="1"/>
  <c r="AM757" s="1"/>
  <c r="AK758"/>
  <c r="AL758" s="1"/>
  <c r="AM758" s="1"/>
  <c r="AK759"/>
  <c r="AL759" s="1"/>
  <c r="AM759" s="1"/>
  <c r="AK760"/>
  <c r="AL760" s="1"/>
  <c r="AM760" s="1"/>
  <c r="AK761"/>
  <c r="AL761" s="1"/>
  <c r="AM761" s="1"/>
  <c r="AK762"/>
  <c r="AL762" s="1"/>
  <c r="AM762" s="1"/>
  <c r="AK763"/>
  <c r="AL763" s="1"/>
  <c r="AM763" s="1"/>
  <c r="AK764"/>
  <c r="AL764" s="1"/>
  <c r="AM764" s="1"/>
  <c r="AK765"/>
  <c r="AL765" s="1"/>
  <c r="AM765" s="1"/>
  <c r="AK766"/>
  <c r="AL766" s="1"/>
  <c r="AM766" s="1"/>
  <c r="AK767"/>
  <c r="AL767" s="1"/>
  <c r="AM767" s="1"/>
  <c r="AK768"/>
  <c r="AL768" s="1"/>
  <c r="AM768" s="1"/>
  <c r="AK769"/>
  <c r="AL769" s="1"/>
  <c r="AM769" s="1"/>
  <c r="AK770"/>
  <c r="AL770" s="1"/>
  <c r="AM770" s="1"/>
  <c r="AK771"/>
  <c r="AL771" s="1"/>
  <c r="AM771" s="1"/>
  <c r="AK772"/>
  <c r="AL772" s="1"/>
  <c r="AM772" s="1"/>
  <c r="AK773"/>
  <c r="AL773" s="1"/>
  <c r="AM773" s="1"/>
  <c r="AK774"/>
  <c r="AL774" s="1"/>
  <c r="AM774" s="1"/>
  <c r="AK775"/>
  <c r="AL775" s="1"/>
  <c r="AM775" s="1"/>
  <c r="AK776"/>
  <c r="AL776" s="1"/>
  <c r="AM776" s="1"/>
  <c r="AK777"/>
  <c r="AL777" s="1"/>
  <c r="AM777" s="1"/>
  <c r="AK778"/>
  <c r="AL778" s="1"/>
  <c r="AM778" s="1"/>
  <c r="AK779"/>
  <c r="AL779" s="1"/>
  <c r="AM779" s="1"/>
  <c r="AK780"/>
  <c r="AL780" s="1"/>
  <c r="AM780" s="1"/>
  <c r="AK781"/>
  <c r="AL781" s="1"/>
  <c r="AM781" s="1"/>
  <c r="AK782"/>
  <c r="AL782" s="1"/>
  <c r="AM782" s="1"/>
  <c r="AK783"/>
  <c r="AL783" s="1"/>
  <c r="AM783" s="1"/>
  <c r="AK784"/>
  <c r="AL784" s="1"/>
  <c r="AM784" s="1"/>
  <c r="AK785"/>
  <c r="AL785" s="1"/>
  <c r="AM785" s="1"/>
  <c r="AK786"/>
  <c r="AL786" s="1"/>
  <c r="AM786" s="1"/>
  <c r="AK787"/>
  <c r="AL787" s="1"/>
  <c r="AM787" s="1"/>
  <c r="AK788"/>
  <c r="AL788" s="1"/>
  <c r="AM788" s="1"/>
  <c r="AK3"/>
  <c r="AL3" s="1"/>
  <c r="AM3" s="1"/>
  <c r="BO3" s="1"/>
  <c r="AH5"/>
  <c r="AI5" s="1"/>
  <c r="AJ5" s="1"/>
  <c r="BN5" s="1"/>
  <c r="AH6"/>
  <c r="AI6" s="1"/>
  <c r="AJ6" s="1"/>
  <c r="BN6" s="1"/>
  <c r="AH7"/>
  <c r="AI7" s="1"/>
  <c r="AJ7" s="1"/>
  <c r="BN7" s="1"/>
  <c r="AH8"/>
  <c r="AI8" s="1"/>
  <c r="AJ8" s="1"/>
  <c r="BN8" s="1"/>
  <c r="AH9"/>
  <c r="AI9" s="1"/>
  <c r="AJ9" s="1"/>
  <c r="BN9" s="1"/>
  <c r="AH10"/>
  <c r="AI10" s="1"/>
  <c r="AJ10" s="1"/>
  <c r="BN10" s="1"/>
  <c r="AH11"/>
  <c r="AI11" s="1"/>
  <c r="AJ11" s="1"/>
  <c r="BN11" s="1"/>
  <c r="AH12"/>
  <c r="AI12" s="1"/>
  <c r="AJ12" s="1"/>
  <c r="BN12" s="1"/>
  <c r="AH13"/>
  <c r="AI13" s="1"/>
  <c r="AJ13" s="1"/>
  <c r="BN13" s="1"/>
  <c r="AH14"/>
  <c r="AI14" s="1"/>
  <c r="AJ14" s="1"/>
  <c r="BN14" s="1"/>
  <c r="AH15"/>
  <c r="AI15" s="1"/>
  <c r="AJ15" s="1"/>
  <c r="BN15" s="1"/>
  <c r="AH16"/>
  <c r="AI16" s="1"/>
  <c r="AJ16" s="1"/>
  <c r="BN16" s="1"/>
  <c r="AH17"/>
  <c r="AI17" s="1"/>
  <c r="AJ17" s="1"/>
  <c r="BN17" s="1"/>
  <c r="AH18"/>
  <c r="AI18" s="1"/>
  <c r="AJ18" s="1"/>
  <c r="BN18" s="1"/>
  <c r="AH19"/>
  <c r="AI19" s="1"/>
  <c r="AJ19" s="1"/>
  <c r="BN19" s="1"/>
  <c r="AH20"/>
  <c r="AI20" s="1"/>
  <c r="AJ20" s="1"/>
  <c r="BN20" s="1"/>
  <c r="AH21"/>
  <c r="AI21" s="1"/>
  <c r="AJ21" s="1"/>
  <c r="BN21" s="1"/>
  <c r="AH22"/>
  <c r="AI22" s="1"/>
  <c r="AJ22" s="1"/>
  <c r="BN22" s="1"/>
  <c r="AH23"/>
  <c r="AI23" s="1"/>
  <c r="AJ23" s="1"/>
  <c r="BN23" s="1"/>
  <c r="AH24"/>
  <c r="AI24" s="1"/>
  <c r="AJ24" s="1"/>
  <c r="BN24" s="1"/>
  <c r="AH25"/>
  <c r="AI25" s="1"/>
  <c r="AJ25" s="1"/>
  <c r="BN25" s="1"/>
  <c r="AH26"/>
  <c r="AI26" s="1"/>
  <c r="AJ26" s="1"/>
  <c r="BN26" s="1"/>
  <c r="AH27"/>
  <c r="AI27" s="1"/>
  <c r="AJ27" s="1"/>
  <c r="BN27" s="1"/>
  <c r="AH28"/>
  <c r="AI28" s="1"/>
  <c r="AJ28" s="1"/>
  <c r="BN28" s="1"/>
  <c r="AH29"/>
  <c r="AI29" s="1"/>
  <c r="AJ29" s="1"/>
  <c r="BN29" s="1"/>
  <c r="AH30"/>
  <c r="AI30" s="1"/>
  <c r="AJ30" s="1"/>
  <c r="BN30" s="1"/>
  <c r="AH31"/>
  <c r="AI31" s="1"/>
  <c r="AJ31" s="1"/>
  <c r="BN31" s="1"/>
  <c r="AH32"/>
  <c r="AI32" s="1"/>
  <c r="AJ32" s="1"/>
  <c r="BN32" s="1"/>
  <c r="AH33"/>
  <c r="AI33" s="1"/>
  <c r="AJ33" s="1"/>
  <c r="BN33" s="1"/>
  <c r="AH34"/>
  <c r="AI34" s="1"/>
  <c r="AJ34" s="1"/>
  <c r="BN34" s="1"/>
  <c r="AH35"/>
  <c r="AI35" s="1"/>
  <c r="AJ35" s="1"/>
  <c r="BN35" s="1"/>
  <c r="AH36"/>
  <c r="AI36" s="1"/>
  <c r="AJ36" s="1"/>
  <c r="BN36" s="1"/>
  <c r="AH37"/>
  <c r="AI37" s="1"/>
  <c r="AJ37" s="1"/>
  <c r="BN37" s="1"/>
  <c r="AH38"/>
  <c r="AI38" s="1"/>
  <c r="AJ38" s="1"/>
  <c r="BN38" s="1"/>
  <c r="AH39"/>
  <c r="AI39" s="1"/>
  <c r="AJ39" s="1"/>
  <c r="BN39" s="1"/>
  <c r="AH40"/>
  <c r="AI40" s="1"/>
  <c r="AJ40" s="1"/>
  <c r="BN40" s="1"/>
  <c r="AH41"/>
  <c r="AI41" s="1"/>
  <c r="AJ41" s="1"/>
  <c r="BN41" s="1"/>
  <c r="AH42"/>
  <c r="AI42" s="1"/>
  <c r="AJ42" s="1"/>
  <c r="BN42" s="1"/>
  <c r="AH43"/>
  <c r="AI43" s="1"/>
  <c r="AJ43" s="1"/>
  <c r="BN43" s="1"/>
  <c r="AH44"/>
  <c r="AI44" s="1"/>
  <c r="AJ44" s="1"/>
  <c r="BN44" s="1"/>
  <c r="AH45"/>
  <c r="AI45" s="1"/>
  <c r="AJ45" s="1"/>
  <c r="BN45" s="1"/>
  <c r="AH46"/>
  <c r="AI46" s="1"/>
  <c r="AJ46" s="1"/>
  <c r="BN46" s="1"/>
  <c r="AH47"/>
  <c r="AI47" s="1"/>
  <c r="AJ47" s="1"/>
  <c r="BN47" s="1"/>
  <c r="AH48"/>
  <c r="AI48" s="1"/>
  <c r="AJ48" s="1"/>
  <c r="BN48" s="1"/>
  <c r="AH49"/>
  <c r="AI49" s="1"/>
  <c r="AJ49" s="1"/>
  <c r="BN49" s="1"/>
  <c r="AH50"/>
  <c r="AI50" s="1"/>
  <c r="AJ50" s="1"/>
  <c r="BN50" s="1"/>
  <c r="AH51"/>
  <c r="AI51" s="1"/>
  <c r="AJ51" s="1"/>
  <c r="BN51" s="1"/>
  <c r="AH52"/>
  <c r="AI52" s="1"/>
  <c r="AJ52" s="1"/>
  <c r="BN52" s="1"/>
  <c r="AH53"/>
  <c r="AI53" s="1"/>
  <c r="AJ53" s="1"/>
  <c r="BN53" s="1"/>
  <c r="AH54"/>
  <c r="AI54" s="1"/>
  <c r="AJ54" s="1"/>
  <c r="BN54" s="1"/>
  <c r="AH55"/>
  <c r="AI55" s="1"/>
  <c r="AJ55" s="1"/>
  <c r="BN55" s="1"/>
  <c r="AH56"/>
  <c r="AI56" s="1"/>
  <c r="AJ56" s="1"/>
  <c r="BN56" s="1"/>
  <c r="AH57"/>
  <c r="AI57" s="1"/>
  <c r="AJ57" s="1"/>
  <c r="BN57" s="1"/>
  <c r="AH58"/>
  <c r="AI58" s="1"/>
  <c r="AJ58" s="1"/>
  <c r="BN58" s="1"/>
  <c r="AH59"/>
  <c r="AI59" s="1"/>
  <c r="AJ59" s="1"/>
  <c r="BN59" s="1"/>
  <c r="AH60"/>
  <c r="AI60" s="1"/>
  <c r="AJ60" s="1"/>
  <c r="BN60" s="1"/>
  <c r="AH61"/>
  <c r="AI61" s="1"/>
  <c r="AJ61" s="1"/>
  <c r="BN61" s="1"/>
  <c r="AH62"/>
  <c r="AI62" s="1"/>
  <c r="AJ62" s="1"/>
  <c r="BN62" s="1"/>
  <c r="AH63"/>
  <c r="AI63" s="1"/>
  <c r="AJ63" s="1"/>
  <c r="BN63" s="1"/>
  <c r="AH64"/>
  <c r="AI64" s="1"/>
  <c r="AJ64" s="1"/>
  <c r="BN64" s="1"/>
  <c r="AH65"/>
  <c r="AI65" s="1"/>
  <c r="AJ65" s="1"/>
  <c r="BN65" s="1"/>
  <c r="AH66"/>
  <c r="AI66" s="1"/>
  <c r="AJ66" s="1"/>
  <c r="BN66" s="1"/>
  <c r="AH67"/>
  <c r="AI67" s="1"/>
  <c r="AJ67" s="1"/>
  <c r="BN67" s="1"/>
  <c r="AH68"/>
  <c r="AI68" s="1"/>
  <c r="AJ68" s="1"/>
  <c r="BN68" s="1"/>
  <c r="AH69"/>
  <c r="AI69" s="1"/>
  <c r="AJ69" s="1"/>
  <c r="BN69" s="1"/>
  <c r="AH70"/>
  <c r="AI70" s="1"/>
  <c r="AJ70" s="1"/>
  <c r="BN70" s="1"/>
  <c r="AH71"/>
  <c r="AI71" s="1"/>
  <c r="AJ71" s="1"/>
  <c r="BN71" s="1"/>
  <c r="AH72"/>
  <c r="AI72" s="1"/>
  <c r="AJ72" s="1"/>
  <c r="BN72" s="1"/>
  <c r="AH73"/>
  <c r="AI73" s="1"/>
  <c r="AJ73" s="1"/>
  <c r="BN73" s="1"/>
  <c r="AH74"/>
  <c r="AI74" s="1"/>
  <c r="AJ74" s="1"/>
  <c r="BN74" s="1"/>
  <c r="AH75"/>
  <c r="AI75" s="1"/>
  <c r="AJ75" s="1"/>
  <c r="BN75" s="1"/>
  <c r="AH76"/>
  <c r="AI76" s="1"/>
  <c r="AJ76" s="1"/>
  <c r="BN76" s="1"/>
  <c r="AH77"/>
  <c r="AI77" s="1"/>
  <c r="AJ77" s="1"/>
  <c r="BN77" s="1"/>
  <c r="AH78"/>
  <c r="AI78" s="1"/>
  <c r="AJ78" s="1"/>
  <c r="BN78" s="1"/>
  <c r="AH79"/>
  <c r="AI79" s="1"/>
  <c r="AJ79" s="1"/>
  <c r="BN79" s="1"/>
  <c r="AH80"/>
  <c r="AI80" s="1"/>
  <c r="AJ80" s="1"/>
  <c r="BN80" s="1"/>
  <c r="AH81"/>
  <c r="AI81" s="1"/>
  <c r="AJ81" s="1"/>
  <c r="BN81" s="1"/>
  <c r="AH82"/>
  <c r="AI82" s="1"/>
  <c r="AJ82" s="1"/>
  <c r="BN82" s="1"/>
  <c r="AH83"/>
  <c r="AI83" s="1"/>
  <c r="AJ83" s="1"/>
  <c r="BN83" s="1"/>
  <c r="AH84"/>
  <c r="AI84" s="1"/>
  <c r="AJ84" s="1"/>
  <c r="BN84" s="1"/>
  <c r="AH85"/>
  <c r="AI85" s="1"/>
  <c r="AJ85" s="1"/>
  <c r="BN85" s="1"/>
  <c r="AH86"/>
  <c r="AI86" s="1"/>
  <c r="AJ86" s="1"/>
  <c r="BN86" s="1"/>
  <c r="AH87"/>
  <c r="AI87" s="1"/>
  <c r="AJ87" s="1"/>
  <c r="BN87" s="1"/>
  <c r="AH88"/>
  <c r="AI88" s="1"/>
  <c r="AJ88" s="1"/>
  <c r="BN88" s="1"/>
  <c r="AH89"/>
  <c r="AI89" s="1"/>
  <c r="AJ89" s="1"/>
  <c r="BN89" s="1"/>
  <c r="AH90"/>
  <c r="AI90" s="1"/>
  <c r="AJ90" s="1"/>
  <c r="BN90" s="1"/>
  <c r="AH91"/>
  <c r="AI91" s="1"/>
  <c r="AJ91" s="1"/>
  <c r="BN91" s="1"/>
  <c r="AH92"/>
  <c r="AI92" s="1"/>
  <c r="AJ92" s="1"/>
  <c r="BN92" s="1"/>
  <c r="AH93"/>
  <c r="AI93" s="1"/>
  <c r="AJ93" s="1"/>
  <c r="BN93" s="1"/>
  <c r="AH94"/>
  <c r="AI94" s="1"/>
  <c r="AJ94" s="1"/>
  <c r="BN94" s="1"/>
  <c r="AH95"/>
  <c r="AI95" s="1"/>
  <c r="AJ95" s="1"/>
  <c r="BN95" s="1"/>
  <c r="AH96"/>
  <c r="AI96" s="1"/>
  <c r="AJ96" s="1"/>
  <c r="BN96" s="1"/>
  <c r="AH97"/>
  <c r="AI97" s="1"/>
  <c r="AJ97" s="1"/>
  <c r="BN97" s="1"/>
  <c r="AH98"/>
  <c r="AI98" s="1"/>
  <c r="AJ98" s="1"/>
  <c r="BN98" s="1"/>
  <c r="AH99"/>
  <c r="AI99" s="1"/>
  <c r="AJ99" s="1"/>
  <c r="BN99" s="1"/>
  <c r="AH100"/>
  <c r="AI100" s="1"/>
  <c r="AJ100" s="1"/>
  <c r="BN100" s="1"/>
  <c r="AH101"/>
  <c r="AI101" s="1"/>
  <c r="AJ101" s="1"/>
  <c r="BN101" s="1"/>
  <c r="AH102"/>
  <c r="AI102" s="1"/>
  <c r="AJ102" s="1"/>
  <c r="BN102" s="1"/>
  <c r="AH103"/>
  <c r="AI103" s="1"/>
  <c r="AJ103" s="1"/>
  <c r="BN103" s="1"/>
  <c r="AH104"/>
  <c r="AI104" s="1"/>
  <c r="AJ104" s="1"/>
  <c r="BN104" s="1"/>
  <c r="AH105"/>
  <c r="AI105" s="1"/>
  <c r="AJ105" s="1"/>
  <c r="BN105" s="1"/>
  <c r="AH106"/>
  <c r="AI106" s="1"/>
  <c r="AJ106" s="1"/>
  <c r="BN106" s="1"/>
  <c r="AH107"/>
  <c r="AI107" s="1"/>
  <c r="AJ107" s="1"/>
  <c r="BN107" s="1"/>
  <c r="AH108"/>
  <c r="AI108" s="1"/>
  <c r="AJ108" s="1"/>
  <c r="BN108" s="1"/>
  <c r="AH109"/>
  <c r="AI109" s="1"/>
  <c r="AJ109" s="1"/>
  <c r="BN109" s="1"/>
  <c r="AH110"/>
  <c r="AI110" s="1"/>
  <c r="AJ110" s="1"/>
  <c r="BN110" s="1"/>
  <c r="AH111"/>
  <c r="AI111" s="1"/>
  <c r="AJ111" s="1"/>
  <c r="BN111" s="1"/>
  <c r="AH112"/>
  <c r="AI112" s="1"/>
  <c r="AJ112" s="1"/>
  <c r="BN112" s="1"/>
  <c r="AH113"/>
  <c r="AI113" s="1"/>
  <c r="AJ113" s="1"/>
  <c r="BN113" s="1"/>
  <c r="AH114"/>
  <c r="AI114" s="1"/>
  <c r="AJ114" s="1"/>
  <c r="BN114" s="1"/>
  <c r="AH115"/>
  <c r="AI115" s="1"/>
  <c r="AJ115" s="1"/>
  <c r="BN115" s="1"/>
  <c r="AH116"/>
  <c r="AI116" s="1"/>
  <c r="AJ116" s="1"/>
  <c r="BN116" s="1"/>
  <c r="AH117"/>
  <c r="AI117" s="1"/>
  <c r="AJ117" s="1"/>
  <c r="BN117" s="1"/>
  <c r="AH118"/>
  <c r="AI118" s="1"/>
  <c r="AJ118" s="1"/>
  <c r="BN118" s="1"/>
  <c r="AH119"/>
  <c r="AI119" s="1"/>
  <c r="AJ119" s="1"/>
  <c r="BN119" s="1"/>
  <c r="AH120"/>
  <c r="AI120" s="1"/>
  <c r="AJ120" s="1"/>
  <c r="BN120" s="1"/>
  <c r="AH121"/>
  <c r="AI121" s="1"/>
  <c r="AJ121" s="1"/>
  <c r="BN121" s="1"/>
  <c r="AH122"/>
  <c r="AI122" s="1"/>
  <c r="AJ122" s="1"/>
  <c r="BN122" s="1"/>
  <c r="AH123"/>
  <c r="AI123" s="1"/>
  <c r="AJ123" s="1"/>
  <c r="BN123" s="1"/>
  <c r="AH124"/>
  <c r="AI124" s="1"/>
  <c r="AJ124" s="1"/>
  <c r="BN124" s="1"/>
  <c r="AH125"/>
  <c r="AI125" s="1"/>
  <c r="AJ125" s="1"/>
  <c r="BN125" s="1"/>
  <c r="AH126"/>
  <c r="AI126" s="1"/>
  <c r="AJ126" s="1"/>
  <c r="BN126" s="1"/>
  <c r="AH127"/>
  <c r="AI127" s="1"/>
  <c r="AJ127" s="1"/>
  <c r="BN127" s="1"/>
  <c r="AH128"/>
  <c r="AI128" s="1"/>
  <c r="AJ128" s="1"/>
  <c r="BN128" s="1"/>
  <c r="AH129"/>
  <c r="AI129" s="1"/>
  <c r="AJ129" s="1"/>
  <c r="BN129" s="1"/>
  <c r="AH130"/>
  <c r="AI130" s="1"/>
  <c r="AJ130" s="1"/>
  <c r="BN130" s="1"/>
  <c r="AH131"/>
  <c r="AI131" s="1"/>
  <c r="AJ131" s="1"/>
  <c r="BN131" s="1"/>
  <c r="AH132"/>
  <c r="AI132" s="1"/>
  <c r="AJ132" s="1"/>
  <c r="BN132" s="1"/>
  <c r="AH133"/>
  <c r="AI133" s="1"/>
  <c r="AJ133" s="1"/>
  <c r="BN133" s="1"/>
  <c r="AH134"/>
  <c r="AI134" s="1"/>
  <c r="AJ134" s="1"/>
  <c r="BN134" s="1"/>
  <c r="AH135"/>
  <c r="AI135" s="1"/>
  <c r="AJ135" s="1"/>
  <c r="BN135" s="1"/>
  <c r="AH136"/>
  <c r="AI136" s="1"/>
  <c r="AJ136" s="1"/>
  <c r="BN136" s="1"/>
  <c r="AH137"/>
  <c r="AI137" s="1"/>
  <c r="AJ137" s="1"/>
  <c r="BN137" s="1"/>
  <c r="AH138"/>
  <c r="AI138" s="1"/>
  <c r="AJ138" s="1"/>
  <c r="BN138" s="1"/>
  <c r="AH139"/>
  <c r="AI139" s="1"/>
  <c r="AJ139" s="1"/>
  <c r="BN139" s="1"/>
  <c r="AH140"/>
  <c r="AI140" s="1"/>
  <c r="AJ140" s="1"/>
  <c r="BN140" s="1"/>
  <c r="AH141"/>
  <c r="AI141" s="1"/>
  <c r="AJ141" s="1"/>
  <c r="BN141" s="1"/>
  <c r="AH142"/>
  <c r="AI142" s="1"/>
  <c r="AJ142" s="1"/>
  <c r="BN142" s="1"/>
  <c r="AH143"/>
  <c r="AI143" s="1"/>
  <c r="AJ143" s="1"/>
  <c r="BN143" s="1"/>
  <c r="AH144"/>
  <c r="AI144" s="1"/>
  <c r="AJ144" s="1"/>
  <c r="BN144" s="1"/>
  <c r="AH145"/>
  <c r="AI145" s="1"/>
  <c r="AJ145" s="1"/>
  <c r="BN145" s="1"/>
  <c r="AH146"/>
  <c r="AI146" s="1"/>
  <c r="AJ146" s="1"/>
  <c r="BN146" s="1"/>
  <c r="AH147"/>
  <c r="AI147" s="1"/>
  <c r="AJ147" s="1"/>
  <c r="BN147" s="1"/>
  <c r="AH148"/>
  <c r="AI148" s="1"/>
  <c r="AJ148" s="1"/>
  <c r="BN148" s="1"/>
  <c r="AH149"/>
  <c r="AI149" s="1"/>
  <c r="AJ149" s="1"/>
  <c r="BN149" s="1"/>
  <c r="AH150"/>
  <c r="AI150" s="1"/>
  <c r="AJ150" s="1"/>
  <c r="BN150" s="1"/>
  <c r="AH151"/>
  <c r="AI151" s="1"/>
  <c r="AJ151" s="1"/>
  <c r="BN151" s="1"/>
  <c r="AH152"/>
  <c r="AI152" s="1"/>
  <c r="AJ152" s="1"/>
  <c r="BN152" s="1"/>
  <c r="AH153"/>
  <c r="AI153" s="1"/>
  <c r="AJ153" s="1"/>
  <c r="BN153" s="1"/>
  <c r="AH154"/>
  <c r="AI154" s="1"/>
  <c r="AJ154" s="1"/>
  <c r="BN154" s="1"/>
  <c r="AH155"/>
  <c r="AI155" s="1"/>
  <c r="AJ155" s="1"/>
  <c r="BN155" s="1"/>
  <c r="AH156"/>
  <c r="AI156" s="1"/>
  <c r="AJ156" s="1"/>
  <c r="BN156" s="1"/>
  <c r="AH157"/>
  <c r="AI157" s="1"/>
  <c r="AJ157" s="1"/>
  <c r="BN157" s="1"/>
  <c r="AH158"/>
  <c r="AI158" s="1"/>
  <c r="AJ158" s="1"/>
  <c r="BN158" s="1"/>
  <c r="AH159"/>
  <c r="AI159" s="1"/>
  <c r="AJ159" s="1"/>
  <c r="BN159" s="1"/>
  <c r="AH160"/>
  <c r="AI160" s="1"/>
  <c r="AJ160" s="1"/>
  <c r="BN160" s="1"/>
  <c r="AH161"/>
  <c r="AI161" s="1"/>
  <c r="AJ161" s="1"/>
  <c r="BN161" s="1"/>
  <c r="AH162"/>
  <c r="AI162" s="1"/>
  <c r="AJ162" s="1"/>
  <c r="BN162" s="1"/>
  <c r="AH163"/>
  <c r="AI163" s="1"/>
  <c r="AJ163" s="1"/>
  <c r="BN163" s="1"/>
  <c r="AH164"/>
  <c r="AI164" s="1"/>
  <c r="AJ164" s="1"/>
  <c r="BN164" s="1"/>
  <c r="AH165"/>
  <c r="AI165" s="1"/>
  <c r="AJ165" s="1"/>
  <c r="BN165" s="1"/>
  <c r="AH166"/>
  <c r="AI166" s="1"/>
  <c r="AJ166" s="1"/>
  <c r="BN166" s="1"/>
  <c r="AH167"/>
  <c r="AI167" s="1"/>
  <c r="AJ167" s="1"/>
  <c r="BN167" s="1"/>
  <c r="AH168"/>
  <c r="AI168" s="1"/>
  <c r="AJ168" s="1"/>
  <c r="BN168" s="1"/>
  <c r="AH169"/>
  <c r="AI169" s="1"/>
  <c r="AJ169" s="1"/>
  <c r="BN169" s="1"/>
  <c r="AH170"/>
  <c r="AI170" s="1"/>
  <c r="AJ170" s="1"/>
  <c r="BN170" s="1"/>
  <c r="AH171"/>
  <c r="AI171" s="1"/>
  <c r="AJ171" s="1"/>
  <c r="BN171" s="1"/>
  <c r="AH172"/>
  <c r="AI172" s="1"/>
  <c r="AJ172" s="1"/>
  <c r="BN172" s="1"/>
  <c r="AH173"/>
  <c r="AI173" s="1"/>
  <c r="AJ173" s="1"/>
  <c r="BN173" s="1"/>
  <c r="AH174"/>
  <c r="AI174" s="1"/>
  <c r="AJ174" s="1"/>
  <c r="BN174" s="1"/>
  <c r="AH175"/>
  <c r="AI175" s="1"/>
  <c r="AJ175" s="1"/>
  <c r="BN175" s="1"/>
  <c r="AH176"/>
  <c r="AI176" s="1"/>
  <c r="AJ176" s="1"/>
  <c r="BN176" s="1"/>
  <c r="AH177"/>
  <c r="AI177" s="1"/>
  <c r="AJ177" s="1"/>
  <c r="BN177" s="1"/>
  <c r="AH178"/>
  <c r="AI178" s="1"/>
  <c r="AJ178" s="1"/>
  <c r="BN178" s="1"/>
  <c r="AH179"/>
  <c r="AI179" s="1"/>
  <c r="AJ179" s="1"/>
  <c r="BN179" s="1"/>
  <c r="AH180"/>
  <c r="AI180" s="1"/>
  <c r="AJ180" s="1"/>
  <c r="BN180" s="1"/>
  <c r="AH181"/>
  <c r="AI181" s="1"/>
  <c r="AJ181" s="1"/>
  <c r="BN181" s="1"/>
  <c r="AH182"/>
  <c r="AI182" s="1"/>
  <c r="AJ182" s="1"/>
  <c r="BN182" s="1"/>
  <c r="AH183"/>
  <c r="AI183" s="1"/>
  <c r="AJ183" s="1"/>
  <c r="BN183" s="1"/>
  <c r="AH184"/>
  <c r="AI184" s="1"/>
  <c r="AJ184" s="1"/>
  <c r="BN184" s="1"/>
  <c r="AH185"/>
  <c r="AI185" s="1"/>
  <c r="AJ185" s="1"/>
  <c r="BN185" s="1"/>
  <c r="AH186"/>
  <c r="AI186" s="1"/>
  <c r="AJ186" s="1"/>
  <c r="BN186" s="1"/>
  <c r="AH187"/>
  <c r="AI187" s="1"/>
  <c r="AJ187" s="1"/>
  <c r="BN187" s="1"/>
  <c r="AH188"/>
  <c r="AI188" s="1"/>
  <c r="AJ188" s="1"/>
  <c r="BN188" s="1"/>
  <c r="AH189"/>
  <c r="AI189" s="1"/>
  <c r="AJ189" s="1"/>
  <c r="BN189" s="1"/>
  <c r="AH190"/>
  <c r="AI190" s="1"/>
  <c r="AJ190" s="1"/>
  <c r="BN190" s="1"/>
  <c r="AH191"/>
  <c r="AI191" s="1"/>
  <c r="AJ191" s="1"/>
  <c r="BN191" s="1"/>
  <c r="AH192"/>
  <c r="AI192" s="1"/>
  <c r="AJ192" s="1"/>
  <c r="BN192" s="1"/>
  <c r="AH193"/>
  <c r="AI193" s="1"/>
  <c r="AJ193" s="1"/>
  <c r="BN193" s="1"/>
  <c r="AH194"/>
  <c r="AI194" s="1"/>
  <c r="AJ194" s="1"/>
  <c r="BN194" s="1"/>
  <c r="AH195"/>
  <c r="AI195" s="1"/>
  <c r="AJ195" s="1"/>
  <c r="BN195" s="1"/>
  <c r="AH196"/>
  <c r="AI196" s="1"/>
  <c r="AJ196" s="1"/>
  <c r="BN196" s="1"/>
  <c r="AH197"/>
  <c r="AI197" s="1"/>
  <c r="AJ197" s="1"/>
  <c r="BN197" s="1"/>
  <c r="AH198"/>
  <c r="AI198" s="1"/>
  <c r="AJ198" s="1"/>
  <c r="BN198" s="1"/>
  <c r="AH199"/>
  <c r="AI199" s="1"/>
  <c r="AJ199" s="1"/>
  <c r="BN199" s="1"/>
  <c r="AH200"/>
  <c r="AI200" s="1"/>
  <c r="AJ200" s="1"/>
  <c r="BN200" s="1"/>
  <c r="AH201"/>
  <c r="AI201" s="1"/>
  <c r="AJ201" s="1"/>
  <c r="BN201" s="1"/>
  <c r="AH202"/>
  <c r="AI202" s="1"/>
  <c r="AJ202" s="1"/>
  <c r="BN202" s="1"/>
  <c r="AH203"/>
  <c r="AI203" s="1"/>
  <c r="AJ203" s="1"/>
  <c r="BN203" s="1"/>
  <c r="AH204"/>
  <c r="AI204" s="1"/>
  <c r="AJ204" s="1"/>
  <c r="BN204" s="1"/>
  <c r="AH205"/>
  <c r="AI205" s="1"/>
  <c r="AJ205" s="1"/>
  <c r="BN205" s="1"/>
  <c r="AH206"/>
  <c r="AI206" s="1"/>
  <c r="AJ206" s="1"/>
  <c r="BN206" s="1"/>
  <c r="AH207"/>
  <c r="AI207" s="1"/>
  <c r="AJ207" s="1"/>
  <c r="BN207" s="1"/>
  <c r="AH208"/>
  <c r="AI208" s="1"/>
  <c r="AJ208" s="1"/>
  <c r="BN208" s="1"/>
  <c r="AH209"/>
  <c r="AI209" s="1"/>
  <c r="AJ209" s="1"/>
  <c r="BN209" s="1"/>
  <c r="AH210"/>
  <c r="AI210" s="1"/>
  <c r="AJ210" s="1"/>
  <c r="BN210" s="1"/>
  <c r="AH211"/>
  <c r="AI211" s="1"/>
  <c r="AJ211" s="1"/>
  <c r="BN211" s="1"/>
  <c r="AH212"/>
  <c r="AI212" s="1"/>
  <c r="AJ212" s="1"/>
  <c r="BN212" s="1"/>
  <c r="AH213"/>
  <c r="AI213" s="1"/>
  <c r="AJ213" s="1"/>
  <c r="BN213" s="1"/>
  <c r="AH214"/>
  <c r="AI214" s="1"/>
  <c r="AJ214" s="1"/>
  <c r="BN214" s="1"/>
  <c r="AH215"/>
  <c r="AI215" s="1"/>
  <c r="AJ215" s="1"/>
  <c r="BN215" s="1"/>
  <c r="AH216"/>
  <c r="AI216" s="1"/>
  <c r="AJ216" s="1"/>
  <c r="BN216" s="1"/>
  <c r="AH217"/>
  <c r="AI217" s="1"/>
  <c r="AJ217" s="1"/>
  <c r="BN217" s="1"/>
  <c r="AH218"/>
  <c r="AI218" s="1"/>
  <c r="AJ218" s="1"/>
  <c r="BN218" s="1"/>
  <c r="AH219"/>
  <c r="AI219" s="1"/>
  <c r="AJ219" s="1"/>
  <c r="BN219" s="1"/>
  <c r="AH220"/>
  <c r="AI220" s="1"/>
  <c r="AJ220" s="1"/>
  <c r="AH221"/>
  <c r="AI221" s="1"/>
  <c r="AJ221" s="1"/>
  <c r="AH222"/>
  <c r="AI222" s="1"/>
  <c r="AJ222" s="1"/>
  <c r="AH223"/>
  <c r="AI223" s="1"/>
  <c r="AJ223" s="1"/>
  <c r="AH224"/>
  <c r="AI224" s="1"/>
  <c r="AJ224" s="1"/>
  <c r="AH225"/>
  <c r="AI225" s="1"/>
  <c r="AJ225" s="1"/>
  <c r="AH226"/>
  <c r="AI226" s="1"/>
  <c r="AJ226" s="1"/>
  <c r="AH227"/>
  <c r="AI227" s="1"/>
  <c r="AJ227" s="1"/>
  <c r="AH228"/>
  <c r="AI228" s="1"/>
  <c r="AJ228" s="1"/>
  <c r="AH229"/>
  <c r="AI229" s="1"/>
  <c r="AJ229" s="1"/>
  <c r="AH230"/>
  <c r="AI230" s="1"/>
  <c r="AJ230" s="1"/>
  <c r="AH231"/>
  <c r="AI231" s="1"/>
  <c r="AJ231" s="1"/>
  <c r="AH232"/>
  <c r="AI232" s="1"/>
  <c r="AJ232" s="1"/>
  <c r="AH233"/>
  <c r="AI233" s="1"/>
  <c r="AJ233" s="1"/>
  <c r="AH234"/>
  <c r="AI234" s="1"/>
  <c r="AJ234" s="1"/>
  <c r="AH235"/>
  <c r="AI235" s="1"/>
  <c r="AJ235" s="1"/>
  <c r="AH236"/>
  <c r="AI236" s="1"/>
  <c r="AJ236" s="1"/>
  <c r="AH237"/>
  <c r="AI237" s="1"/>
  <c r="AJ237" s="1"/>
  <c r="AH238"/>
  <c r="AI238" s="1"/>
  <c r="AJ238" s="1"/>
  <c r="AH239"/>
  <c r="AI239" s="1"/>
  <c r="AJ239" s="1"/>
  <c r="AH240"/>
  <c r="AI240" s="1"/>
  <c r="AJ240" s="1"/>
  <c r="AH241"/>
  <c r="AI241" s="1"/>
  <c r="AJ241" s="1"/>
  <c r="AH242"/>
  <c r="AI242" s="1"/>
  <c r="AJ242" s="1"/>
  <c r="AH243"/>
  <c r="AI243" s="1"/>
  <c r="AJ243" s="1"/>
  <c r="AH244"/>
  <c r="AI244" s="1"/>
  <c r="AJ244" s="1"/>
  <c r="AH245"/>
  <c r="AI245" s="1"/>
  <c r="AJ245" s="1"/>
  <c r="AH246"/>
  <c r="AI246" s="1"/>
  <c r="AJ246" s="1"/>
  <c r="AH247"/>
  <c r="AI247" s="1"/>
  <c r="AJ247" s="1"/>
  <c r="AH248"/>
  <c r="AI248" s="1"/>
  <c r="AJ248" s="1"/>
  <c r="AH249"/>
  <c r="AI249" s="1"/>
  <c r="AJ249" s="1"/>
  <c r="AH250"/>
  <c r="AI250" s="1"/>
  <c r="AJ250" s="1"/>
  <c r="AH251"/>
  <c r="AI251" s="1"/>
  <c r="AJ251" s="1"/>
  <c r="AH252"/>
  <c r="AI252" s="1"/>
  <c r="AJ252" s="1"/>
  <c r="AH253"/>
  <c r="AI253" s="1"/>
  <c r="AJ253" s="1"/>
  <c r="AH254"/>
  <c r="AI254" s="1"/>
  <c r="AJ254" s="1"/>
  <c r="AH255"/>
  <c r="AI255" s="1"/>
  <c r="AJ255" s="1"/>
  <c r="AH256"/>
  <c r="AI256" s="1"/>
  <c r="AJ256" s="1"/>
  <c r="AH257"/>
  <c r="AI257" s="1"/>
  <c r="AJ257" s="1"/>
  <c r="AH258"/>
  <c r="AI258" s="1"/>
  <c r="AJ258" s="1"/>
  <c r="AH259"/>
  <c r="AI259" s="1"/>
  <c r="AJ259" s="1"/>
  <c r="AH260"/>
  <c r="AI260" s="1"/>
  <c r="AJ260" s="1"/>
  <c r="AH261"/>
  <c r="AI261" s="1"/>
  <c r="AJ261" s="1"/>
  <c r="AH262"/>
  <c r="AI262" s="1"/>
  <c r="AJ262" s="1"/>
  <c r="AH263"/>
  <c r="AI263" s="1"/>
  <c r="AJ263" s="1"/>
  <c r="AH264"/>
  <c r="AI264" s="1"/>
  <c r="AJ264" s="1"/>
  <c r="AH265"/>
  <c r="AI265" s="1"/>
  <c r="AJ265" s="1"/>
  <c r="AH266"/>
  <c r="AI266" s="1"/>
  <c r="AJ266" s="1"/>
  <c r="AH267"/>
  <c r="AI267" s="1"/>
  <c r="AJ267" s="1"/>
  <c r="AH268"/>
  <c r="AI268" s="1"/>
  <c r="AJ268" s="1"/>
  <c r="AH269"/>
  <c r="AI269" s="1"/>
  <c r="AJ269" s="1"/>
  <c r="AH270"/>
  <c r="AI270" s="1"/>
  <c r="AJ270" s="1"/>
  <c r="AH271"/>
  <c r="AI271" s="1"/>
  <c r="AJ271" s="1"/>
  <c r="AH272"/>
  <c r="AI272" s="1"/>
  <c r="AJ272" s="1"/>
  <c r="AH273"/>
  <c r="AI273" s="1"/>
  <c r="AJ273" s="1"/>
  <c r="AH274"/>
  <c r="AI274" s="1"/>
  <c r="AJ274" s="1"/>
  <c r="AH275"/>
  <c r="AI275" s="1"/>
  <c r="AJ275" s="1"/>
  <c r="AH276"/>
  <c r="AI276" s="1"/>
  <c r="AJ276" s="1"/>
  <c r="AH277"/>
  <c r="AI277" s="1"/>
  <c r="AJ277" s="1"/>
  <c r="AH278"/>
  <c r="AI278" s="1"/>
  <c r="AJ278" s="1"/>
  <c r="AH279"/>
  <c r="AI279" s="1"/>
  <c r="AJ279" s="1"/>
  <c r="AH280"/>
  <c r="AI280" s="1"/>
  <c r="AJ280" s="1"/>
  <c r="AH281"/>
  <c r="AI281" s="1"/>
  <c r="AJ281" s="1"/>
  <c r="AH282"/>
  <c r="AI282" s="1"/>
  <c r="AJ282" s="1"/>
  <c r="AH283"/>
  <c r="AI283" s="1"/>
  <c r="AJ283" s="1"/>
  <c r="AH284"/>
  <c r="AI284" s="1"/>
  <c r="AJ284" s="1"/>
  <c r="AH285"/>
  <c r="AI285" s="1"/>
  <c r="AJ285" s="1"/>
  <c r="AH286"/>
  <c r="AI286" s="1"/>
  <c r="AJ286" s="1"/>
  <c r="AH287"/>
  <c r="AI287" s="1"/>
  <c r="AJ287" s="1"/>
  <c r="AH288"/>
  <c r="AI288" s="1"/>
  <c r="AJ288" s="1"/>
  <c r="AH289"/>
  <c r="AI289" s="1"/>
  <c r="AJ289" s="1"/>
  <c r="AH290"/>
  <c r="AI290" s="1"/>
  <c r="AJ290" s="1"/>
  <c r="AH291"/>
  <c r="AI291" s="1"/>
  <c r="AJ291" s="1"/>
  <c r="AH292"/>
  <c r="AI292" s="1"/>
  <c r="AJ292" s="1"/>
  <c r="AH293"/>
  <c r="AI293" s="1"/>
  <c r="AJ293" s="1"/>
  <c r="AH294"/>
  <c r="AI294" s="1"/>
  <c r="AJ294" s="1"/>
  <c r="AH295"/>
  <c r="AI295" s="1"/>
  <c r="AJ295" s="1"/>
  <c r="AH296"/>
  <c r="AI296" s="1"/>
  <c r="AJ296" s="1"/>
  <c r="AH297"/>
  <c r="AI297" s="1"/>
  <c r="AJ297" s="1"/>
  <c r="AH298"/>
  <c r="AI298" s="1"/>
  <c r="AJ298" s="1"/>
  <c r="AH299"/>
  <c r="AI299" s="1"/>
  <c r="AJ299" s="1"/>
  <c r="AH300"/>
  <c r="AI300" s="1"/>
  <c r="AJ300" s="1"/>
  <c r="AH301"/>
  <c r="AI301" s="1"/>
  <c r="AJ301" s="1"/>
  <c r="AH302"/>
  <c r="AI302" s="1"/>
  <c r="AJ302" s="1"/>
  <c r="AH303"/>
  <c r="AI303" s="1"/>
  <c r="AJ303" s="1"/>
  <c r="AH304"/>
  <c r="AI304" s="1"/>
  <c r="AJ304" s="1"/>
  <c r="AH305"/>
  <c r="AI305" s="1"/>
  <c r="AJ305" s="1"/>
  <c r="AH306"/>
  <c r="AI306" s="1"/>
  <c r="AJ306" s="1"/>
  <c r="AH307"/>
  <c r="AI307" s="1"/>
  <c r="AJ307" s="1"/>
  <c r="AH308"/>
  <c r="AI308" s="1"/>
  <c r="AJ308" s="1"/>
  <c r="AH309"/>
  <c r="AI309" s="1"/>
  <c r="AJ309" s="1"/>
  <c r="AH310"/>
  <c r="AI310" s="1"/>
  <c r="AJ310" s="1"/>
  <c r="AH311"/>
  <c r="AI311" s="1"/>
  <c r="AJ311" s="1"/>
  <c r="AH312"/>
  <c r="AI312" s="1"/>
  <c r="AJ312" s="1"/>
  <c r="AH313"/>
  <c r="AI313" s="1"/>
  <c r="AJ313" s="1"/>
  <c r="AH314"/>
  <c r="AI314" s="1"/>
  <c r="AJ314" s="1"/>
  <c r="AH315"/>
  <c r="AI315" s="1"/>
  <c r="AJ315" s="1"/>
  <c r="AH316"/>
  <c r="AI316" s="1"/>
  <c r="AJ316" s="1"/>
  <c r="AH317"/>
  <c r="AI317" s="1"/>
  <c r="AJ317" s="1"/>
  <c r="AH318"/>
  <c r="AI318" s="1"/>
  <c r="AJ318" s="1"/>
  <c r="AH319"/>
  <c r="AI319" s="1"/>
  <c r="AJ319" s="1"/>
  <c r="AH320"/>
  <c r="AI320" s="1"/>
  <c r="AJ320" s="1"/>
  <c r="AH321"/>
  <c r="AI321" s="1"/>
  <c r="AJ321" s="1"/>
  <c r="AH322"/>
  <c r="AI322" s="1"/>
  <c r="AJ322" s="1"/>
  <c r="AH323"/>
  <c r="AI323" s="1"/>
  <c r="AJ323" s="1"/>
  <c r="AH324"/>
  <c r="AI324" s="1"/>
  <c r="AJ324" s="1"/>
  <c r="AH325"/>
  <c r="AI325" s="1"/>
  <c r="AJ325" s="1"/>
  <c r="AH326"/>
  <c r="AI326" s="1"/>
  <c r="AJ326" s="1"/>
  <c r="AH327"/>
  <c r="AI327" s="1"/>
  <c r="AJ327" s="1"/>
  <c r="AH328"/>
  <c r="AI328" s="1"/>
  <c r="AJ328" s="1"/>
  <c r="AH329"/>
  <c r="AI329" s="1"/>
  <c r="AJ329" s="1"/>
  <c r="AH330"/>
  <c r="AI330" s="1"/>
  <c r="AJ330" s="1"/>
  <c r="AH331"/>
  <c r="AI331" s="1"/>
  <c r="AJ331" s="1"/>
  <c r="AH332"/>
  <c r="AI332" s="1"/>
  <c r="AJ332" s="1"/>
  <c r="AH333"/>
  <c r="AI333" s="1"/>
  <c r="AJ333" s="1"/>
  <c r="AH334"/>
  <c r="AI334" s="1"/>
  <c r="AJ334" s="1"/>
  <c r="AH335"/>
  <c r="AI335" s="1"/>
  <c r="AJ335" s="1"/>
  <c r="AH336"/>
  <c r="AI336" s="1"/>
  <c r="AJ336" s="1"/>
  <c r="AH337"/>
  <c r="AI337" s="1"/>
  <c r="AJ337" s="1"/>
  <c r="AH338"/>
  <c r="AI338" s="1"/>
  <c r="AJ338" s="1"/>
  <c r="AH339"/>
  <c r="AI339" s="1"/>
  <c r="AJ339" s="1"/>
  <c r="AH340"/>
  <c r="AI340" s="1"/>
  <c r="AJ340" s="1"/>
  <c r="AH341"/>
  <c r="AI341" s="1"/>
  <c r="AJ341" s="1"/>
  <c r="AH342"/>
  <c r="AI342" s="1"/>
  <c r="AJ342" s="1"/>
  <c r="AH343"/>
  <c r="AI343" s="1"/>
  <c r="AJ343" s="1"/>
  <c r="AH344"/>
  <c r="AI344" s="1"/>
  <c r="AJ344" s="1"/>
  <c r="AH345"/>
  <c r="AI345" s="1"/>
  <c r="AJ345" s="1"/>
  <c r="AH346"/>
  <c r="AI346" s="1"/>
  <c r="AJ346" s="1"/>
  <c r="AH347"/>
  <c r="AI347" s="1"/>
  <c r="AJ347" s="1"/>
  <c r="AH348"/>
  <c r="AI348" s="1"/>
  <c r="AJ348" s="1"/>
  <c r="AH349"/>
  <c r="AI349" s="1"/>
  <c r="AJ349" s="1"/>
  <c r="AH350"/>
  <c r="AI350" s="1"/>
  <c r="AJ350" s="1"/>
  <c r="AH351"/>
  <c r="AI351" s="1"/>
  <c r="AJ351" s="1"/>
  <c r="AH352"/>
  <c r="AI352" s="1"/>
  <c r="AJ352" s="1"/>
  <c r="AH353"/>
  <c r="AI353" s="1"/>
  <c r="AJ353" s="1"/>
  <c r="AH354"/>
  <c r="AI354" s="1"/>
  <c r="AJ354" s="1"/>
  <c r="AH355"/>
  <c r="AI355" s="1"/>
  <c r="AJ355" s="1"/>
  <c r="AH356"/>
  <c r="AI356" s="1"/>
  <c r="AJ356" s="1"/>
  <c r="AH357"/>
  <c r="AI357" s="1"/>
  <c r="AJ357" s="1"/>
  <c r="AH358"/>
  <c r="AI358" s="1"/>
  <c r="AJ358" s="1"/>
  <c r="AH359"/>
  <c r="AI359" s="1"/>
  <c r="AJ359" s="1"/>
  <c r="AH360"/>
  <c r="AI360" s="1"/>
  <c r="AJ360" s="1"/>
  <c r="AH361"/>
  <c r="AI361" s="1"/>
  <c r="AJ361" s="1"/>
  <c r="AH362"/>
  <c r="AI362" s="1"/>
  <c r="AJ362" s="1"/>
  <c r="AH363"/>
  <c r="AI363" s="1"/>
  <c r="AJ363" s="1"/>
  <c r="AH364"/>
  <c r="AI364" s="1"/>
  <c r="AJ364" s="1"/>
  <c r="AH365"/>
  <c r="AI365" s="1"/>
  <c r="AJ365" s="1"/>
  <c r="AH366"/>
  <c r="AI366" s="1"/>
  <c r="AJ366" s="1"/>
  <c r="AH367"/>
  <c r="AI367" s="1"/>
  <c r="AJ367" s="1"/>
  <c r="AH368"/>
  <c r="AI368" s="1"/>
  <c r="AJ368" s="1"/>
  <c r="AH369"/>
  <c r="AI369" s="1"/>
  <c r="AJ369" s="1"/>
  <c r="AH370"/>
  <c r="AI370" s="1"/>
  <c r="AJ370" s="1"/>
  <c r="AH371"/>
  <c r="AI371" s="1"/>
  <c r="AJ371" s="1"/>
  <c r="AH372"/>
  <c r="AI372" s="1"/>
  <c r="AJ372" s="1"/>
  <c r="AH373"/>
  <c r="AI373" s="1"/>
  <c r="AJ373" s="1"/>
  <c r="AH374"/>
  <c r="AI374" s="1"/>
  <c r="AJ374" s="1"/>
  <c r="AH375"/>
  <c r="AI375" s="1"/>
  <c r="AJ375" s="1"/>
  <c r="AH376"/>
  <c r="AI376" s="1"/>
  <c r="AJ376" s="1"/>
  <c r="AH377"/>
  <c r="AI377" s="1"/>
  <c r="AJ377" s="1"/>
  <c r="AH378"/>
  <c r="AI378" s="1"/>
  <c r="AJ378" s="1"/>
  <c r="AH379"/>
  <c r="AI379" s="1"/>
  <c r="AJ379" s="1"/>
  <c r="AH380"/>
  <c r="AI380" s="1"/>
  <c r="AJ380" s="1"/>
  <c r="AH381"/>
  <c r="AI381" s="1"/>
  <c r="AJ381" s="1"/>
  <c r="AH382"/>
  <c r="AI382" s="1"/>
  <c r="AJ382" s="1"/>
  <c r="AH383"/>
  <c r="AI383" s="1"/>
  <c r="AJ383" s="1"/>
  <c r="AH384"/>
  <c r="AI384" s="1"/>
  <c r="AJ384" s="1"/>
  <c r="AH385"/>
  <c r="AI385" s="1"/>
  <c r="AJ385" s="1"/>
  <c r="AH386"/>
  <c r="AI386" s="1"/>
  <c r="AJ386" s="1"/>
  <c r="AH387"/>
  <c r="AI387" s="1"/>
  <c r="AJ387" s="1"/>
  <c r="AH388"/>
  <c r="AI388" s="1"/>
  <c r="AJ388" s="1"/>
  <c r="AH389"/>
  <c r="AI389" s="1"/>
  <c r="AJ389" s="1"/>
  <c r="AH390"/>
  <c r="AI390" s="1"/>
  <c r="AJ390" s="1"/>
  <c r="AH391"/>
  <c r="AI391" s="1"/>
  <c r="AJ391" s="1"/>
  <c r="AH392"/>
  <c r="AI392" s="1"/>
  <c r="AJ392" s="1"/>
  <c r="AH393"/>
  <c r="AI393" s="1"/>
  <c r="AJ393" s="1"/>
  <c r="AH394"/>
  <c r="AI394" s="1"/>
  <c r="AJ394" s="1"/>
  <c r="AH395"/>
  <c r="AI395" s="1"/>
  <c r="AJ395" s="1"/>
  <c r="AH396"/>
  <c r="AI396" s="1"/>
  <c r="AJ396" s="1"/>
  <c r="AH397"/>
  <c r="AI397" s="1"/>
  <c r="AJ397" s="1"/>
  <c r="AH398"/>
  <c r="AI398" s="1"/>
  <c r="AJ398" s="1"/>
  <c r="AH399"/>
  <c r="AI399" s="1"/>
  <c r="AJ399" s="1"/>
  <c r="AH400"/>
  <c r="AI400" s="1"/>
  <c r="AJ400" s="1"/>
  <c r="AH401"/>
  <c r="AI401" s="1"/>
  <c r="AJ401" s="1"/>
  <c r="AH402"/>
  <c r="AI402" s="1"/>
  <c r="AJ402" s="1"/>
  <c r="AH403"/>
  <c r="AI403" s="1"/>
  <c r="AJ403" s="1"/>
  <c r="AH404"/>
  <c r="AI404" s="1"/>
  <c r="AJ404" s="1"/>
  <c r="AH405"/>
  <c r="AI405" s="1"/>
  <c r="AJ405" s="1"/>
  <c r="AH406"/>
  <c r="AI406" s="1"/>
  <c r="AJ406" s="1"/>
  <c r="AH407"/>
  <c r="AI407" s="1"/>
  <c r="AJ407" s="1"/>
  <c r="AH408"/>
  <c r="AI408" s="1"/>
  <c r="AJ408" s="1"/>
  <c r="AH409"/>
  <c r="AI409" s="1"/>
  <c r="AJ409" s="1"/>
  <c r="AH410"/>
  <c r="AI410" s="1"/>
  <c r="AJ410" s="1"/>
  <c r="AH411"/>
  <c r="AI411" s="1"/>
  <c r="AJ411" s="1"/>
  <c r="AH412"/>
  <c r="AI412" s="1"/>
  <c r="AJ412" s="1"/>
  <c r="AH413"/>
  <c r="AI413" s="1"/>
  <c r="AJ413" s="1"/>
  <c r="AH414"/>
  <c r="AI414" s="1"/>
  <c r="AJ414" s="1"/>
  <c r="AH415"/>
  <c r="AI415" s="1"/>
  <c r="AJ415" s="1"/>
  <c r="AH416"/>
  <c r="AI416" s="1"/>
  <c r="AJ416" s="1"/>
  <c r="AH417"/>
  <c r="AI417" s="1"/>
  <c r="AJ417" s="1"/>
  <c r="AH418"/>
  <c r="AI418" s="1"/>
  <c r="AJ418" s="1"/>
  <c r="AH419"/>
  <c r="AI419" s="1"/>
  <c r="AJ419" s="1"/>
  <c r="AH420"/>
  <c r="AI420" s="1"/>
  <c r="AJ420" s="1"/>
  <c r="AH421"/>
  <c r="AI421" s="1"/>
  <c r="AJ421" s="1"/>
  <c r="AH422"/>
  <c r="AI422" s="1"/>
  <c r="AJ422" s="1"/>
  <c r="AH423"/>
  <c r="AI423" s="1"/>
  <c r="AJ423" s="1"/>
  <c r="AH424"/>
  <c r="AI424" s="1"/>
  <c r="AJ424" s="1"/>
  <c r="AH425"/>
  <c r="AI425" s="1"/>
  <c r="AJ425" s="1"/>
  <c r="AH426"/>
  <c r="AI426" s="1"/>
  <c r="AJ426" s="1"/>
  <c r="AH427"/>
  <c r="AI427" s="1"/>
  <c r="AJ427" s="1"/>
  <c r="AH428"/>
  <c r="AI428" s="1"/>
  <c r="AJ428" s="1"/>
  <c r="AH429"/>
  <c r="AI429" s="1"/>
  <c r="AJ429" s="1"/>
  <c r="AH430"/>
  <c r="AI430" s="1"/>
  <c r="AJ430" s="1"/>
  <c r="AH431"/>
  <c r="AI431" s="1"/>
  <c r="AJ431" s="1"/>
  <c r="AH432"/>
  <c r="AI432" s="1"/>
  <c r="AJ432" s="1"/>
  <c r="AH433"/>
  <c r="AI433" s="1"/>
  <c r="AJ433" s="1"/>
  <c r="AH434"/>
  <c r="AI434" s="1"/>
  <c r="AJ434" s="1"/>
  <c r="AH435"/>
  <c r="AI435" s="1"/>
  <c r="AJ435" s="1"/>
  <c r="AH436"/>
  <c r="AI436" s="1"/>
  <c r="AJ436" s="1"/>
  <c r="AH437"/>
  <c r="AI437" s="1"/>
  <c r="AJ437" s="1"/>
  <c r="AH438"/>
  <c r="AI438" s="1"/>
  <c r="AJ438" s="1"/>
  <c r="AH439"/>
  <c r="AI439" s="1"/>
  <c r="AJ439" s="1"/>
  <c r="AH440"/>
  <c r="AI440" s="1"/>
  <c r="AJ440" s="1"/>
  <c r="AH441"/>
  <c r="AI441" s="1"/>
  <c r="AJ441" s="1"/>
  <c r="AH442"/>
  <c r="AI442" s="1"/>
  <c r="AJ442" s="1"/>
  <c r="AH443"/>
  <c r="AI443" s="1"/>
  <c r="AJ443" s="1"/>
  <c r="AH444"/>
  <c r="AI444" s="1"/>
  <c r="AJ444" s="1"/>
  <c r="AH445"/>
  <c r="AI445" s="1"/>
  <c r="AJ445" s="1"/>
  <c r="AH446"/>
  <c r="AI446" s="1"/>
  <c r="AJ446" s="1"/>
  <c r="AH447"/>
  <c r="AI447" s="1"/>
  <c r="AJ447" s="1"/>
  <c r="AH448"/>
  <c r="AI448" s="1"/>
  <c r="AJ448" s="1"/>
  <c r="AH449"/>
  <c r="AI449" s="1"/>
  <c r="AJ449" s="1"/>
  <c r="AH450"/>
  <c r="AI450" s="1"/>
  <c r="AJ450" s="1"/>
  <c r="AH451"/>
  <c r="AI451" s="1"/>
  <c r="AJ451" s="1"/>
  <c r="AH452"/>
  <c r="AI452" s="1"/>
  <c r="AJ452" s="1"/>
  <c r="AH453"/>
  <c r="AI453" s="1"/>
  <c r="AJ453" s="1"/>
  <c r="AH454"/>
  <c r="AI454" s="1"/>
  <c r="AJ454" s="1"/>
  <c r="AH455"/>
  <c r="AI455" s="1"/>
  <c r="AJ455" s="1"/>
  <c r="AH456"/>
  <c r="AI456" s="1"/>
  <c r="AJ456" s="1"/>
  <c r="AH457"/>
  <c r="AI457" s="1"/>
  <c r="AJ457" s="1"/>
  <c r="AH458"/>
  <c r="AI458" s="1"/>
  <c r="AJ458" s="1"/>
  <c r="AH459"/>
  <c r="AI459" s="1"/>
  <c r="AJ459" s="1"/>
  <c r="AH460"/>
  <c r="AI460" s="1"/>
  <c r="AJ460" s="1"/>
  <c r="AH461"/>
  <c r="AI461" s="1"/>
  <c r="AJ461" s="1"/>
  <c r="AH462"/>
  <c r="AI462" s="1"/>
  <c r="AJ462" s="1"/>
  <c r="AH463"/>
  <c r="AI463" s="1"/>
  <c r="AJ463" s="1"/>
  <c r="AH464"/>
  <c r="AI464" s="1"/>
  <c r="AJ464" s="1"/>
  <c r="AH465"/>
  <c r="AI465" s="1"/>
  <c r="AJ465" s="1"/>
  <c r="AH466"/>
  <c r="AI466" s="1"/>
  <c r="AJ466" s="1"/>
  <c r="AH467"/>
  <c r="AI467" s="1"/>
  <c r="AJ467" s="1"/>
  <c r="AH468"/>
  <c r="AI468" s="1"/>
  <c r="AJ468" s="1"/>
  <c r="AH469"/>
  <c r="AI469" s="1"/>
  <c r="AJ469" s="1"/>
  <c r="AH470"/>
  <c r="AI470" s="1"/>
  <c r="AJ470" s="1"/>
  <c r="AH471"/>
  <c r="AI471" s="1"/>
  <c r="AJ471" s="1"/>
  <c r="AH472"/>
  <c r="AI472" s="1"/>
  <c r="AJ472" s="1"/>
  <c r="AH473"/>
  <c r="AI473" s="1"/>
  <c r="AJ473" s="1"/>
  <c r="AH474"/>
  <c r="AI474" s="1"/>
  <c r="AJ474" s="1"/>
  <c r="AH475"/>
  <c r="AI475" s="1"/>
  <c r="AJ475" s="1"/>
  <c r="AH476"/>
  <c r="AI476" s="1"/>
  <c r="AJ476" s="1"/>
  <c r="AH477"/>
  <c r="AI477" s="1"/>
  <c r="AJ477" s="1"/>
  <c r="AH478"/>
  <c r="AI478" s="1"/>
  <c r="AJ478" s="1"/>
  <c r="AH479"/>
  <c r="AI479" s="1"/>
  <c r="AJ479" s="1"/>
  <c r="AH480"/>
  <c r="AI480" s="1"/>
  <c r="AJ480" s="1"/>
  <c r="AH481"/>
  <c r="AI481" s="1"/>
  <c r="AJ481" s="1"/>
  <c r="AH482"/>
  <c r="AI482" s="1"/>
  <c r="AJ482" s="1"/>
  <c r="AH483"/>
  <c r="AI483" s="1"/>
  <c r="AJ483" s="1"/>
  <c r="AH484"/>
  <c r="AI484" s="1"/>
  <c r="AJ484" s="1"/>
  <c r="AH485"/>
  <c r="AI485" s="1"/>
  <c r="AJ485" s="1"/>
  <c r="AH486"/>
  <c r="AI486" s="1"/>
  <c r="AJ486" s="1"/>
  <c r="AH487"/>
  <c r="AI487" s="1"/>
  <c r="AJ487" s="1"/>
  <c r="AH488"/>
  <c r="AI488" s="1"/>
  <c r="AJ488" s="1"/>
  <c r="AH489"/>
  <c r="AI489" s="1"/>
  <c r="AJ489" s="1"/>
  <c r="AH490"/>
  <c r="AI490" s="1"/>
  <c r="AJ490" s="1"/>
  <c r="AH491"/>
  <c r="AI491" s="1"/>
  <c r="AJ491" s="1"/>
  <c r="AH492"/>
  <c r="AI492" s="1"/>
  <c r="AJ492" s="1"/>
  <c r="AH493"/>
  <c r="AI493" s="1"/>
  <c r="AJ493" s="1"/>
  <c r="AH494"/>
  <c r="AI494" s="1"/>
  <c r="AJ494" s="1"/>
  <c r="AH495"/>
  <c r="AI495" s="1"/>
  <c r="AJ495" s="1"/>
  <c r="AH496"/>
  <c r="AI496" s="1"/>
  <c r="AJ496" s="1"/>
  <c r="AH497"/>
  <c r="AI497" s="1"/>
  <c r="AJ497" s="1"/>
  <c r="AH498"/>
  <c r="AI498" s="1"/>
  <c r="AJ498" s="1"/>
  <c r="AH499"/>
  <c r="AI499" s="1"/>
  <c r="AJ499" s="1"/>
  <c r="AH500"/>
  <c r="AI500" s="1"/>
  <c r="AJ500" s="1"/>
  <c r="AH501"/>
  <c r="AI501" s="1"/>
  <c r="AJ501" s="1"/>
  <c r="AH502"/>
  <c r="AI502" s="1"/>
  <c r="AJ502" s="1"/>
  <c r="AH503"/>
  <c r="AI503" s="1"/>
  <c r="AJ503" s="1"/>
  <c r="AH504"/>
  <c r="AI504" s="1"/>
  <c r="AJ504" s="1"/>
  <c r="AH505"/>
  <c r="AI505" s="1"/>
  <c r="AJ505" s="1"/>
  <c r="AH506"/>
  <c r="AI506" s="1"/>
  <c r="AJ506" s="1"/>
  <c r="AH507"/>
  <c r="AI507" s="1"/>
  <c r="AJ507" s="1"/>
  <c r="AH508"/>
  <c r="AI508" s="1"/>
  <c r="AJ508" s="1"/>
  <c r="AH509"/>
  <c r="AI509" s="1"/>
  <c r="AJ509" s="1"/>
  <c r="AH510"/>
  <c r="AI510" s="1"/>
  <c r="AJ510" s="1"/>
  <c r="AH511"/>
  <c r="AI511" s="1"/>
  <c r="AJ511" s="1"/>
  <c r="AH512"/>
  <c r="AI512" s="1"/>
  <c r="AJ512" s="1"/>
  <c r="AH513"/>
  <c r="AI513" s="1"/>
  <c r="AJ513" s="1"/>
  <c r="AH514"/>
  <c r="AI514" s="1"/>
  <c r="AJ514" s="1"/>
  <c r="AH515"/>
  <c r="AI515" s="1"/>
  <c r="AJ515" s="1"/>
  <c r="AH516"/>
  <c r="AI516" s="1"/>
  <c r="AJ516" s="1"/>
  <c r="AH517"/>
  <c r="AI517" s="1"/>
  <c r="AJ517" s="1"/>
  <c r="AH518"/>
  <c r="AI518" s="1"/>
  <c r="AJ518" s="1"/>
  <c r="AH519"/>
  <c r="AI519" s="1"/>
  <c r="AJ519" s="1"/>
  <c r="AH520"/>
  <c r="AI520" s="1"/>
  <c r="AJ520" s="1"/>
  <c r="AH521"/>
  <c r="AI521" s="1"/>
  <c r="AJ521" s="1"/>
  <c r="AH522"/>
  <c r="AI522" s="1"/>
  <c r="AJ522" s="1"/>
  <c r="AH523"/>
  <c r="AI523" s="1"/>
  <c r="AJ523" s="1"/>
  <c r="AH524"/>
  <c r="AI524" s="1"/>
  <c r="AJ524" s="1"/>
  <c r="AH525"/>
  <c r="AI525" s="1"/>
  <c r="AJ525" s="1"/>
  <c r="AH526"/>
  <c r="AI526" s="1"/>
  <c r="AJ526" s="1"/>
  <c r="AH527"/>
  <c r="AI527" s="1"/>
  <c r="AJ527" s="1"/>
  <c r="AH528"/>
  <c r="AI528" s="1"/>
  <c r="AJ528" s="1"/>
  <c r="AH529"/>
  <c r="AI529" s="1"/>
  <c r="AJ529" s="1"/>
  <c r="AH530"/>
  <c r="AI530" s="1"/>
  <c r="AJ530" s="1"/>
  <c r="AH531"/>
  <c r="AI531" s="1"/>
  <c r="AJ531" s="1"/>
  <c r="AH532"/>
  <c r="AI532" s="1"/>
  <c r="AJ532" s="1"/>
  <c r="AH533"/>
  <c r="AI533" s="1"/>
  <c r="AJ533" s="1"/>
  <c r="AH534"/>
  <c r="AI534" s="1"/>
  <c r="AJ534" s="1"/>
  <c r="AH535"/>
  <c r="AI535" s="1"/>
  <c r="AJ535" s="1"/>
  <c r="AH536"/>
  <c r="AI536" s="1"/>
  <c r="AJ536" s="1"/>
  <c r="AH537"/>
  <c r="AI537" s="1"/>
  <c r="AJ537" s="1"/>
  <c r="AH538"/>
  <c r="AI538" s="1"/>
  <c r="AJ538" s="1"/>
  <c r="AH539"/>
  <c r="AI539" s="1"/>
  <c r="AJ539" s="1"/>
  <c r="AH540"/>
  <c r="AI540" s="1"/>
  <c r="AJ540" s="1"/>
  <c r="AH541"/>
  <c r="AI541" s="1"/>
  <c r="AJ541" s="1"/>
  <c r="AH542"/>
  <c r="AI542" s="1"/>
  <c r="AJ542" s="1"/>
  <c r="AH543"/>
  <c r="AI543" s="1"/>
  <c r="AJ543" s="1"/>
  <c r="AH544"/>
  <c r="AI544" s="1"/>
  <c r="AJ544" s="1"/>
  <c r="AH545"/>
  <c r="AI545" s="1"/>
  <c r="AJ545" s="1"/>
  <c r="AH546"/>
  <c r="AI546" s="1"/>
  <c r="AJ546" s="1"/>
  <c r="AH547"/>
  <c r="AI547" s="1"/>
  <c r="AJ547" s="1"/>
  <c r="AH548"/>
  <c r="AI548" s="1"/>
  <c r="AJ548" s="1"/>
  <c r="AH549"/>
  <c r="AI549" s="1"/>
  <c r="AJ549" s="1"/>
  <c r="AH550"/>
  <c r="AI550" s="1"/>
  <c r="AJ550" s="1"/>
  <c r="AH551"/>
  <c r="AI551" s="1"/>
  <c r="AJ551" s="1"/>
  <c r="AH552"/>
  <c r="AI552" s="1"/>
  <c r="AJ552" s="1"/>
  <c r="AH553"/>
  <c r="AI553" s="1"/>
  <c r="AJ553" s="1"/>
  <c r="AH554"/>
  <c r="AI554" s="1"/>
  <c r="AJ554" s="1"/>
  <c r="AH555"/>
  <c r="AI555" s="1"/>
  <c r="AJ555" s="1"/>
  <c r="AH556"/>
  <c r="AI556" s="1"/>
  <c r="AJ556" s="1"/>
  <c r="AH557"/>
  <c r="AI557" s="1"/>
  <c r="AJ557" s="1"/>
  <c r="AH558"/>
  <c r="AI558" s="1"/>
  <c r="AJ558" s="1"/>
  <c r="AH559"/>
  <c r="AI559" s="1"/>
  <c r="AJ559" s="1"/>
  <c r="AH560"/>
  <c r="AI560" s="1"/>
  <c r="AJ560" s="1"/>
  <c r="AH561"/>
  <c r="AI561" s="1"/>
  <c r="AJ561" s="1"/>
  <c r="AH562"/>
  <c r="AI562" s="1"/>
  <c r="AJ562" s="1"/>
  <c r="AH563"/>
  <c r="AI563" s="1"/>
  <c r="AJ563" s="1"/>
  <c r="AH564"/>
  <c r="AI564" s="1"/>
  <c r="AJ564" s="1"/>
  <c r="AH565"/>
  <c r="AI565" s="1"/>
  <c r="AJ565" s="1"/>
  <c r="AH566"/>
  <c r="AI566" s="1"/>
  <c r="AJ566" s="1"/>
  <c r="AH567"/>
  <c r="AI567" s="1"/>
  <c r="AJ567" s="1"/>
  <c r="AH568"/>
  <c r="AI568" s="1"/>
  <c r="AJ568" s="1"/>
  <c r="AH569"/>
  <c r="AI569" s="1"/>
  <c r="AJ569" s="1"/>
  <c r="AH570"/>
  <c r="AI570" s="1"/>
  <c r="AJ570" s="1"/>
  <c r="AH571"/>
  <c r="AI571" s="1"/>
  <c r="AJ571" s="1"/>
  <c r="AH572"/>
  <c r="AI572" s="1"/>
  <c r="AJ572" s="1"/>
  <c r="AH573"/>
  <c r="AI573" s="1"/>
  <c r="AJ573" s="1"/>
  <c r="AH574"/>
  <c r="AI574" s="1"/>
  <c r="AJ574" s="1"/>
  <c r="AH575"/>
  <c r="AI575" s="1"/>
  <c r="AJ575" s="1"/>
  <c r="AH576"/>
  <c r="AI576" s="1"/>
  <c r="AJ576" s="1"/>
  <c r="AH577"/>
  <c r="AI577" s="1"/>
  <c r="AJ577" s="1"/>
  <c r="AH578"/>
  <c r="AI578" s="1"/>
  <c r="AJ578" s="1"/>
  <c r="AH579"/>
  <c r="AI579" s="1"/>
  <c r="AJ579" s="1"/>
  <c r="AH580"/>
  <c r="AI580" s="1"/>
  <c r="AJ580" s="1"/>
  <c r="AH581"/>
  <c r="AI581" s="1"/>
  <c r="AJ581" s="1"/>
  <c r="AH582"/>
  <c r="AI582" s="1"/>
  <c r="AJ582" s="1"/>
  <c r="AH583"/>
  <c r="AI583" s="1"/>
  <c r="AJ583" s="1"/>
  <c r="AH584"/>
  <c r="AI584" s="1"/>
  <c r="AJ584" s="1"/>
  <c r="AH585"/>
  <c r="AI585" s="1"/>
  <c r="AJ585" s="1"/>
  <c r="AH586"/>
  <c r="AI586" s="1"/>
  <c r="AJ586" s="1"/>
  <c r="AH587"/>
  <c r="AI587" s="1"/>
  <c r="AJ587" s="1"/>
  <c r="AH588"/>
  <c r="AI588" s="1"/>
  <c r="AJ588" s="1"/>
  <c r="AH589"/>
  <c r="AI589" s="1"/>
  <c r="AJ589" s="1"/>
  <c r="AH590"/>
  <c r="AI590" s="1"/>
  <c r="AJ590" s="1"/>
  <c r="AH591"/>
  <c r="AI591" s="1"/>
  <c r="AJ591" s="1"/>
  <c r="AH592"/>
  <c r="AI592" s="1"/>
  <c r="AJ592" s="1"/>
  <c r="AH593"/>
  <c r="AI593" s="1"/>
  <c r="AJ593" s="1"/>
  <c r="AH594"/>
  <c r="AI594" s="1"/>
  <c r="AJ594" s="1"/>
  <c r="AH595"/>
  <c r="AI595" s="1"/>
  <c r="AJ595" s="1"/>
  <c r="AH596"/>
  <c r="AI596" s="1"/>
  <c r="AJ596" s="1"/>
  <c r="AH597"/>
  <c r="AI597" s="1"/>
  <c r="AJ597" s="1"/>
  <c r="AH598"/>
  <c r="AI598" s="1"/>
  <c r="AJ598" s="1"/>
  <c r="AH599"/>
  <c r="AI599" s="1"/>
  <c r="AJ599" s="1"/>
  <c r="AH600"/>
  <c r="AI600" s="1"/>
  <c r="AJ600" s="1"/>
  <c r="AH601"/>
  <c r="AI601" s="1"/>
  <c r="AJ601" s="1"/>
  <c r="AH602"/>
  <c r="AI602" s="1"/>
  <c r="AJ602" s="1"/>
  <c r="AH603"/>
  <c r="AI603" s="1"/>
  <c r="AJ603" s="1"/>
  <c r="AH604"/>
  <c r="AI604" s="1"/>
  <c r="AJ604" s="1"/>
  <c r="AH605"/>
  <c r="AI605" s="1"/>
  <c r="AJ605" s="1"/>
  <c r="AH606"/>
  <c r="AI606" s="1"/>
  <c r="AJ606" s="1"/>
  <c r="AH607"/>
  <c r="AI607" s="1"/>
  <c r="AJ607" s="1"/>
  <c r="AH608"/>
  <c r="AI608" s="1"/>
  <c r="AJ608" s="1"/>
  <c r="AH609"/>
  <c r="AI609" s="1"/>
  <c r="AJ609" s="1"/>
  <c r="AH610"/>
  <c r="AI610" s="1"/>
  <c r="AJ610" s="1"/>
  <c r="AH611"/>
  <c r="AI611" s="1"/>
  <c r="AJ611" s="1"/>
  <c r="AH612"/>
  <c r="AI612" s="1"/>
  <c r="AJ612" s="1"/>
  <c r="AH613"/>
  <c r="AI613" s="1"/>
  <c r="AJ613" s="1"/>
  <c r="AH614"/>
  <c r="AI614" s="1"/>
  <c r="AJ614" s="1"/>
  <c r="AH615"/>
  <c r="AI615" s="1"/>
  <c r="AJ615" s="1"/>
  <c r="AH616"/>
  <c r="AI616" s="1"/>
  <c r="AJ616" s="1"/>
  <c r="AH617"/>
  <c r="AI617" s="1"/>
  <c r="AJ617" s="1"/>
  <c r="AH618"/>
  <c r="AI618" s="1"/>
  <c r="AJ618" s="1"/>
  <c r="AH619"/>
  <c r="AI619" s="1"/>
  <c r="AJ619" s="1"/>
  <c r="AH620"/>
  <c r="AI620" s="1"/>
  <c r="AJ620" s="1"/>
  <c r="AH621"/>
  <c r="AI621" s="1"/>
  <c r="AJ621" s="1"/>
  <c r="AH622"/>
  <c r="AI622" s="1"/>
  <c r="AJ622" s="1"/>
  <c r="AH623"/>
  <c r="AI623" s="1"/>
  <c r="AJ623" s="1"/>
  <c r="AH624"/>
  <c r="AI624" s="1"/>
  <c r="AJ624" s="1"/>
  <c r="AH625"/>
  <c r="AI625" s="1"/>
  <c r="AJ625" s="1"/>
  <c r="AH626"/>
  <c r="AI626" s="1"/>
  <c r="AJ626" s="1"/>
  <c r="AH627"/>
  <c r="AI627" s="1"/>
  <c r="AJ627" s="1"/>
  <c r="AH628"/>
  <c r="AI628" s="1"/>
  <c r="AJ628" s="1"/>
  <c r="AH629"/>
  <c r="AI629" s="1"/>
  <c r="AJ629" s="1"/>
  <c r="AH630"/>
  <c r="AI630" s="1"/>
  <c r="AJ630" s="1"/>
  <c r="AH631"/>
  <c r="AI631" s="1"/>
  <c r="AJ631" s="1"/>
  <c r="AH632"/>
  <c r="AI632" s="1"/>
  <c r="AJ632" s="1"/>
  <c r="AH633"/>
  <c r="AI633" s="1"/>
  <c r="AJ633" s="1"/>
  <c r="AH634"/>
  <c r="AI634" s="1"/>
  <c r="AJ634" s="1"/>
  <c r="AH635"/>
  <c r="AI635" s="1"/>
  <c r="AJ635" s="1"/>
  <c r="AH636"/>
  <c r="AI636" s="1"/>
  <c r="AJ636" s="1"/>
  <c r="AH637"/>
  <c r="AI637" s="1"/>
  <c r="AJ637" s="1"/>
  <c r="AH638"/>
  <c r="AI638" s="1"/>
  <c r="AJ638" s="1"/>
  <c r="AH639"/>
  <c r="AI639" s="1"/>
  <c r="AJ639" s="1"/>
  <c r="AH640"/>
  <c r="AI640" s="1"/>
  <c r="AJ640" s="1"/>
  <c r="AH641"/>
  <c r="AI641" s="1"/>
  <c r="AJ641" s="1"/>
  <c r="AH642"/>
  <c r="AI642" s="1"/>
  <c r="AJ642" s="1"/>
  <c r="AH643"/>
  <c r="AI643" s="1"/>
  <c r="AJ643" s="1"/>
  <c r="AH644"/>
  <c r="AI644" s="1"/>
  <c r="AJ644" s="1"/>
  <c r="AH645"/>
  <c r="AI645" s="1"/>
  <c r="AJ645" s="1"/>
  <c r="AH646"/>
  <c r="AI646" s="1"/>
  <c r="AJ646" s="1"/>
  <c r="AH647"/>
  <c r="AI647" s="1"/>
  <c r="AJ647" s="1"/>
  <c r="AH648"/>
  <c r="AI648" s="1"/>
  <c r="AJ648" s="1"/>
  <c r="AH649"/>
  <c r="AI649" s="1"/>
  <c r="AJ649" s="1"/>
  <c r="AH650"/>
  <c r="AI650" s="1"/>
  <c r="AJ650" s="1"/>
  <c r="AH651"/>
  <c r="AI651" s="1"/>
  <c r="AJ651" s="1"/>
  <c r="AH652"/>
  <c r="AI652" s="1"/>
  <c r="AJ652" s="1"/>
  <c r="AH653"/>
  <c r="AI653" s="1"/>
  <c r="AJ653" s="1"/>
  <c r="AH654"/>
  <c r="AI654" s="1"/>
  <c r="AJ654" s="1"/>
  <c r="AH655"/>
  <c r="AI655" s="1"/>
  <c r="AJ655" s="1"/>
  <c r="AH656"/>
  <c r="AI656" s="1"/>
  <c r="AJ656" s="1"/>
  <c r="AH657"/>
  <c r="AI657" s="1"/>
  <c r="AJ657" s="1"/>
  <c r="AH658"/>
  <c r="AI658" s="1"/>
  <c r="AJ658" s="1"/>
  <c r="AH659"/>
  <c r="AI659" s="1"/>
  <c r="AJ659" s="1"/>
  <c r="AH660"/>
  <c r="AI660" s="1"/>
  <c r="AJ660" s="1"/>
  <c r="AH661"/>
  <c r="AI661" s="1"/>
  <c r="AJ661" s="1"/>
  <c r="AH662"/>
  <c r="AI662" s="1"/>
  <c r="AJ662" s="1"/>
  <c r="AH663"/>
  <c r="AI663" s="1"/>
  <c r="AJ663" s="1"/>
  <c r="AH664"/>
  <c r="AI664" s="1"/>
  <c r="AJ664" s="1"/>
  <c r="AH665"/>
  <c r="AI665" s="1"/>
  <c r="AJ665" s="1"/>
  <c r="AH666"/>
  <c r="AI666" s="1"/>
  <c r="AJ666" s="1"/>
  <c r="AH667"/>
  <c r="AI667" s="1"/>
  <c r="AJ667" s="1"/>
  <c r="AH668"/>
  <c r="AI668" s="1"/>
  <c r="AJ668" s="1"/>
  <c r="AH669"/>
  <c r="AI669" s="1"/>
  <c r="AJ669" s="1"/>
  <c r="AH670"/>
  <c r="AI670" s="1"/>
  <c r="AJ670" s="1"/>
  <c r="AH671"/>
  <c r="AI671" s="1"/>
  <c r="AJ671" s="1"/>
  <c r="AH672"/>
  <c r="AI672" s="1"/>
  <c r="AJ672" s="1"/>
  <c r="AH673"/>
  <c r="AI673" s="1"/>
  <c r="AJ673" s="1"/>
  <c r="AH674"/>
  <c r="AI674" s="1"/>
  <c r="AJ674" s="1"/>
  <c r="AH675"/>
  <c r="AI675" s="1"/>
  <c r="AJ675" s="1"/>
  <c r="AH676"/>
  <c r="AI676" s="1"/>
  <c r="AJ676" s="1"/>
  <c r="AH677"/>
  <c r="AI677" s="1"/>
  <c r="AJ677" s="1"/>
  <c r="AH678"/>
  <c r="AI678" s="1"/>
  <c r="AJ678" s="1"/>
  <c r="AH679"/>
  <c r="AI679" s="1"/>
  <c r="AJ679" s="1"/>
  <c r="AH680"/>
  <c r="AI680" s="1"/>
  <c r="AJ680" s="1"/>
  <c r="AH681"/>
  <c r="AI681" s="1"/>
  <c r="AJ681" s="1"/>
  <c r="AH682"/>
  <c r="AI682" s="1"/>
  <c r="AJ682" s="1"/>
  <c r="AH683"/>
  <c r="AI683" s="1"/>
  <c r="AJ683" s="1"/>
  <c r="AH684"/>
  <c r="AI684" s="1"/>
  <c r="AJ684" s="1"/>
  <c r="AH685"/>
  <c r="AI685" s="1"/>
  <c r="AJ685" s="1"/>
  <c r="AH686"/>
  <c r="AI686" s="1"/>
  <c r="AJ686" s="1"/>
  <c r="AH687"/>
  <c r="AI687" s="1"/>
  <c r="AJ687" s="1"/>
  <c r="AH688"/>
  <c r="AI688" s="1"/>
  <c r="AJ688" s="1"/>
  <c r="AH689"/>
  <c r="AI689" s="1"/>
  <c r="AJ689" s="1"/>
  <c r="AH690"/>
  <c r="AI690" s="1"/>
  <c r="AJ690" s="1"/>
  <c r="AH691"/>
  <c r="AI691" s="1"/>
  <c r="AJ691" s="1"/>
  <c r="AH692"/>
  <c r="AI692" s="1"/>
  <c r="AJ692" s="1"/>
  <c r="AH693"/>
  <c r="AI693" s="1"/>
  <c r="AJ693" s="1"/>
  <c r="AH694"/>
  <c r="AI694" s="1"/>
  <c r="AJ694" s="1"/>
  <c r="AH695"/>
  <c r="AI695" s="1"/>
  <c r="AJ695" s="1"/>
  <c r="AH696"/>
  <c r="AI696" s="1"/>
  <c r="AJ696" s="1"/>
  <c r="AH697"/>
  <c r="AI697" s="1"/>
  <c r="AJ697" s="1"/>
  <c r="AH698"/>
  <c r="AI698" s="1"/>
  <c r="AJ698" s="1"/>
  <c r="AH699"/>
  <c r="AI699" s="1"/>
  <c r="AJ699" s="1"/>
  <c r="AH700"/>
  <c r="AI700" s="1"/>
  <c r="AJ700" s="1"/>
  <c r="AH701"/>
  <c r="AI701" s="1"/>
  <c r="AJ701" s="1"/>
  <c r="AH702"/>
  <c r="AI702" s="1"/>
  <c r="AJ702" s="1"/>
  <c r="AH703"/>
  <c r="AI703" s="1"/>
  <c r="AJ703" s="1"/>
  <c r="AH704"/>
  <c r="AI704" s="1"/>
  <c r="AJ704" s="1"/>
  <c r="AH705"/>
  <c r="AI705" s="1"/>
  <c r="AJ705" s="1"/>
  <c r="AH706"/>
  <c r="AI706" s="1"/>
  <c r="AJ706" s="1"/>
  <c r="AH707"/>
  <c r="AI707" s="1"/>
  <c r="AJ707" s="1"/>
  <c r="AH708"/>
  <c r="AI708" s="1"/>
  <c r="AJ708" s="1"/>
  <c r="AH709"/>
  <c r="AI709" s="1"/>
  <c r="AJ709" s="1"/>
  <c r="AH710"/>
  <c r="AI710" s="1"/>
  <c r="AJ710" s="1"/>
  <c r="AH711"/>
  <c r="AI711" s="1"/>
  <c r="AJ711" s="1"/>
  <c r="AH712"/>
  <c r="AI712" s="1"/>
  <c r="AJ712" s="1"/>
  <c r="AH713"/>
  <c r="AI713" s="1"/>
  <c r="AJ713" s="1"/>
  <c r="AH714"/>
  <c r="AI714" s="1"/>
  <c r="AJ714" s="1"/>
  <c r="AH715"/>
  <c r="AI715" s="1"/>
  <c r="AJ715" s="1"/>
  <c r="AH716"/>
  <c r="AI716" s="1"/>
  <c r="AJ716" s="1"/>
  <c r="AH717"/>
  <c r="AI717" s="1"/>
  <c r="AJ717" s="1"/>
  <c r="AH718"/>
  <c r="AI718" s="1"/>
  <c r="AJ718" s="1"/>
  <c r="AH719"/>
  <c r="AI719" s="1"/>
  <c r="AJ719" s="1"/>
  <c r="AH720"/>
  <c r="AI720" s="1"/>
  <c r="AJ720" s="1"/>
  <c r="AH721"/>
  <c r="AI721" s="1"/>
  <c r="AJ721" s="1"/>
  <c r="AH722"/>
  <c r="AI722" s="1"/>
  <c r="AJ722" s="1"/>
  <c r="AH723"/>
  <c r="AI723" s="1"/>
  <c r="AJ723" s="1"/>
  <c r="AH724"/>
  <c r="AI724" s="1"/>
  <c r="AJ724" s="1"/>
  <c r="AH725"/>
  <c r="AI725" s="1"/>
  <c r="AJ725" s="1"/>
  <c r="AH726"/>
  <c r="AI726" s="1"/>
  <c r="AJ726" s="1"/>
  <c r="AH727"/>
  <c r="AI727" s="1"/>
  <c r="AJ727" s="1"/>
  <c r="AH728"/>
  <c r="AI728" s="1"/>
  <c r="AJ728" s="1"/>
  <c r="AH729"/>
  <c r="AI729" s="1"/>
  <c r="AJ729" s="1"/>
  <c r="AH730"/>
  <c r="AI730" s="1"/>
  <c r="AJ730" s="1"/>
  <c r="AH731"/>
  <c r="AI731" s="1"/>
  <c r="AJ731" s="1"/>
  <c r="AH732"/>
  <c r="AI732" s="1"/>
  <c r="AJ732" s="1"/>
  <c r="AH733"/>
  <c r="AI733" s="1"/>
  <c r="AJ733" s="1"/>
  <c r="AH734"/>
  <c r="AI734" s="1"/>
  <c r="AJ734" s="1"/>
  <c r="AH735"/>
  <c r="AI735" s="1"/>
  <c r="AJ735" s="1"/>
  <c r="AH736"/>
  <c r="AI736" s="1"/>
  <c r="AJ736" s="1"/>
  <c r="AH737"/>
  <c r="AI737" s="1"/>
  <c r="AJ737" s="1"/>
  <c r="AH738"/>
  <c r="AI738" s="1"/>
  <c r="AJ738" s="1"/>
  <c r="AH739"/>
  <c r="AI739" s="1"/>
  <c r="AJ739" s="1"/>
  <c r="AH740"/>
  <c r="AI740" s="1"/>
  <c r="AJ740" s="1"/>
  <c r="AH741"/>
  <c r="AI741" s="1"/>
  <c r="AJ741" s="1"/>
  <c r="AH742"/>
  <c r="AI742" s="1"/>
  <c r="AJ742" s="1"/>
  <c r="AH743"/>
  <c r="AI743" s="1"/>
  <c r="AJ743" s="1"/>
  <c r="AH744"/>
  <c r="AI744" s="1"/>
  <c r="AJ744" s="1"/>
  <c r="AH745"/>
  <c r="AI745" s="1"/>
  <c r="AJ745" s="1"/>
  <c r="AH746"/>
  <c r="AI746" s="1"/>
  <c r="AJ746" s="1"/>
  <c r="AH747"/>
  <c r="AI747" s="1"/>
  <c r="AJ747" s="1"/>
  <c r="AH748"/>
  <c r="AI748" s="1"/>
  <c r="AJ748" s="1"/>
  <c r="AH749"/>
  <c r="AI749" s="1"/>
  <c r="AJ749" s="1"/>
  <c r="AH750"/>
  <c r="AI750" s="1"/>
  <c r="AJ750" s="1"/>
  <c r="AH751"/>
  <c r="AI751" s="1"/>
  <c r="AJ751" s="1"/>
  <c r="AH752"/>
  <c r="AI752" s="1"/>
  <c r="AJ752" s="1"/>
  <c r="AH753"/>
  <c r="AI753" s="1"/>
  <c r="AJ753" s="1"/>
  <c r="AH754"/>
  <c r="AI754" s="1"/>
  <c r="AJ754" s="1"/>
  <c r="AH755"/>
  <c r="AI755" s="1"/>
  <c r="AJ755" s="1"/>
  <c r="AH756"/>
  <c r="AI756" s="1"/>
  <c r="AJ756" s="1"/>
  <c r="AH757"/>
  <c r="AI757" s="1"/>
  <c r="AJ757" s="1"/>
  <c r="AH758"/>
  <c r="AI758" s="1"/>
  <c r="AJ758" s="1"/>
  <c r="AH759"/>
  <c r="AI759" s="1"/>
  <c r="AJ759" s="1"/>
  <c r="AH760"/>
  <c r="AI760" s="1"/>
  <c r="AJ760" s="1"/>
  <c r="AH761"/>
  <c r="AI761" s="1"/>
  <c r="AJ761" s="1"/>
  <c r="AH762"/>
  <c r="AI762" s="1"/>
  <c r="AJ762" s="1"/>
  <c r="AH763"/>
  <c r="AI763" s="1"/>
  <c r="AJ763" s="1"/>
  <c r="AH764"/>
  <c r="AI764" s="1"/>
  <c r="AJ764" s="1"/>
  <c r="AH765"/>
  <c r="AI765" s="1"/>
  <c r="AJ765" s="1"/>
  <c r="AH766"/>
  <c r="AI766" s="1"/>
  <c r="AJ766" s="1"/>
  <c r="AH767"/>
  <c r="AI767" s="1"/>
  <c r="AJ767" s="1"/>
  <c r="AH768"/>
  <c r="AI768" s="1"/>
  <c r="AJ768" s="1"/>
  <c r="AH769"/>
  <c r="AI769" s="1"/>
  <c r="AJ769" s="1"/>
  <c r="AH770"/>
  <c r="AI770" s="1"/>
  <c r="AJ770" s="1"/>
  <c r="AH771"/>
  <c r="AI771" s="1"/>
  <c r="AJ771" s="1"/>
  <c r="AH772"/>
  <c r="AI772" s="1"/>
  <c r="AJ772" s="1"/>
  <c r="AH773"/>
  <c r="AI773" s="1"/>
  <c r="AJ773" s="1"/>
  <c r="AH774"/>
  <c r="AI774" s="1"/>
  <c r="AJ774" s="1"/>
  <c r="AH775"/>
  <c r="AI775" s="1"/>
  <c r="AJ775" s="1"/>
  <c r="AH776"/>
  <c r="AI776" s="1"/>
  <c r="AJ776" s="1"/>
  <c r="AH777"/>
  <c r="AI777" s="1"/>
  <c r="AJ777" s="1"/>
  <c r="AH778"/>
  <c r="AI778" s="1"/>
  <c r="AJ778" s="1"/>
  <c r="AH779"/>
  <c r="AI779" s="1"/>
  <c r="AJ779" s="1"/>
  <c r="AH780"/>
  <c r="AI780" s="1"/>
  <c r="AJ780" s="1"/>
  <c r="AH781"/>
  <c r="AI781" s="1"/>
  <c r="AJ781" s="1"/>
  <c r="AH782"/>
  <c r="AI782" s="1"/>
  <c r="AJ782" s="1"/>
  <c r="AH783"/>
  <c r="AI783" s="1"/>
  <c r="AJ783" s="1"/>
  <c r="AH784"/>
  <c r="AI784" s="1"/>
  <c r="AJ784" s="1"/>
  <c r="AH785"/>
  <c r="AI785" s="1"/>
  <c r="AJ785" s="1"/>
  <c r="AH786"/>
  <c r="AI786" s="1"/>
  <c r="AJ786" s="1"/>
  <c r="AH787"/>
  <c r="AI787" s="1"/>
  <c r="AJ787" s="1"/>
  <c r="AH788"/>
  <c r="AI788" s="1"/>
  <c r="AJ788" s="1"/>
  <c r="AH3"/>
  <c r="AI3" s="1"/>
  <c r="AJ3" s="1"/>
  <c r="BN3" s="1"/>
  <c r="AE5"/>
  <c r="AF5" s="1"/>
  <c r="AG5" s="1"/>
  <c r="BM5" s="1"/>
  <c r="AE6"/>
  <c r="AF6" s="1"/>
  <c r="AG6" s="1"/>
  <c r="BM6" s="1"/>
  <c r="AE7"/>
  <c r="AF7" s="1"/>
  <c r="AG7" s="1"/>
  <c r="BM7" s="1"/>
  <c r="AE8"/>
  <c r="AF8" s="1"/>
  <c r="AG8" s="1"/>
  <c r="BM8" s="1"/>
  <c r="AE9"/>
  <c r="AF9" s="1"/>
  <c r="AG9" s="1"/>
  <c r="BM9" s="1"/>
  <c r="AE10"/>
  <c r="AF10" s="1"/>
  <c r="AG10" s="1"/>
  <c r="BM10" s="1"/>
  <c r="AE11"/>
  <c r="AF11" s="1"/>
  <c r="AG11" s="1"/>
  <c r="BM11" s="1"/>
  <c r="AE12"/>
  <c r="AF12" s="1"/>
  <c r="AG12" s="1"/>
  <c r="BM12" s="1"/>
  <c r="AE13"/>
  <c r="AF13" s="1"/>
  <c r="AG13" s="1"/>
  <c r="BM13" s="1"/>
  <c r="AE14"/>
  <c r="AF14" s="1"/>
  <c r="AG14" s="1"/>
  <c r="BM14" s="1"/>
  <c r="AE15"/>
  <c r="AF15" s="1"/>
  <c r="AG15" s="1"/>
  <c r="BM15" s="1"/>
  <c r="AE16"/>
  <c r="AF16" s="1"/>
  <c r="AG16" s="1"/>
  <c r="BM16" s="1"/>
  <c r="AE17"/>
  <c r="AF17" s="1"/>
  <c r="AG17" s="1"/>
  <c r="BM17" s="1"/>
  <c r="AE18"/>
  <c r="AF18" s="1"/>
  <c r="AG18" s="1"/>
  <c r="BM18" s="1"/>
  <c r="AE19"/>
  <c r="AF19" s="1"/>
  <c r="AG19" s="1"/>
  <c r="BM19" s="1"/>
  <c r="AE20"/>
  <c r="AF20" s="1"/>
  <c r="AG20" s="1"/>
  <c r="BM20" s="1"/>
  <c r="AE21"/>
  <c r="AF21" s="1"/>
  <c r="AG21" s="1"/>
  <c r="BM21" s="1"/>
  <c r="AE22"/>
  <c r="AF22" s="1"/>
  <c r="AG22" s="1"/>
  <c r="BM22" s="1"/>
  <c r="AE23"/>
  <c r="AF23" s="1"/>
  <c r="AG23" s="1"/>
  <c r="BM23" s="1"/>
  <c r="AE24"/>
  <c r="AF24" s="1"/>
  <c r="AG24" s="1"/>
  <c r="BM24" s="1"/>
  <c r="AE25"/>
  <c r="AF25" s="1"/>
  <c r="AG25" s="1"/>
  <c r="BM25" s="1"/>
  <c r="AE26"/>
  <c r="AF26" s="1"/>
  <c r="AG26" s="1"/>
  <c r="BM26" s="1"/>
  <c r="AE27"/>
  <c r="AF27" s="1"/>
  <c r="AG27" s="1"/>
  <c r="BM27" s="1"/>
  <c r="AE28"/>
  <c r="AF28" s="1"/>
  <c r="AG28" s="1"/>
  <c r="BM28" s="1"/>
  <c r="AE29"/>
  <c r="AF29" s="1"/>
  <c r="AG29" s="1"/>
  <c r="BM29" s="1"/>
  <c r="AE30"/>
  <c r="AF30" s="1"/>
  <c r="AG30" s="1"/>
  <c r="BM30" s="1"/>
  <c r="AE31"/>
  <c r="AF31" s="1"/>
  <c r="AG31" s="1"/>
  <c r="BM31" s="1"/>
  <c r="AE32"/>
  <c r="AF32" s="1"/>
  <c r="AG32" s="1"/>
  <c r="BM32" s="1"/>
  <c r="AE33"/>
  <c r="AF33" s="1"/>
  <c r="AG33" s="1"/>
  <c r="BM33" s="1"/>
  <c r="AE34"/>
  <c r="AF34" s="1"/>
  <c r="AG34" s="1"/>
  <c r="BM34" s="1"/>
  <c r="AE35"/>
  <c r="AF35" s="1"/>
  <c r="AG35" s="1"/>
  <c r="BM35" s="1"/>
  <c r="AE36"/>
  <c r="AF36" s="1"/>
  <c r="AG36" s="1"/>
  <c r="BM36" s="1"/>
  <c r="AE37"/>
  <c r="AF37" s="1"/>
  <c r="AG37" s="1"/>
  <c r="BM37" s="1"/>
  <c r="AE38"/>
  <c r="AF38" s="1"/>
  <c r="AG38" s="1"/>
  <c r="BM38" s="1"/>
  <c r="AE39"/>
  <c r="AF39" s="1"/>
  <c r="AG39" s="1"/>
  <c r="BM39" s="1"/>
  <c r="AE40"/>
  <c r="AF40" s="1"/>
  <c r="AG40" s="1"/>
  <c r="BM40" s="1"/>
  <c r="AE41"/>
  <c r="AF41" s="1"/>
  <c r="AG41" s="1"/>
  <c r="BM41" s="1"/>
  <c r="AE42"/>
  <c r="AF42" s="1"/>
  <c r="AG42" s="1"/>
  <c r="BM42" s="1"/>
  <c r="AE43"/>
  <c r="AF43" s="1"/>
  <c r="AG43" s="1"/>
  <c r="BM43" s="1"/>
  <c r="AE44"/>
  <c r="AF44" s="1"/>
  <c r="AG44" s="1"/>
  <c r="BM44" s="1"/>
  <c r="AE45"/>
  <c r="AF45" s="1"/>
  <c r="AG45" s="1"/>
  <c r="BM45" s="1"/>
  <c r="AE46"/>
  <c r="AF46" s="1"/>
  <c r="AG46" s="1"/>
  <c r="BM46" s="1"/>
  <c r="AE47"/>
  <c r="AF47" s="1"/>
  <c r="AG47" s="1"/>
  <c r="BM47" s="1"/>
  <c r="AE48"/>
  <c r="AF48" s="1"/>
  <c r="AG48" s="1"/>
  <c r="BM48" s="1"/>
  <c r="AE49"/>
  <c r="AF49" s="1"/>
  <c r="AG49" s="1"/>
  <c r="BM49" s="1"/>
  <c r="AE50"/>
  <c r="AF50" s="1"/>
  <c r="AG50" s="1"/>
  <c r="BM50" s="1"/>
  <c r="AE51"/>
  <c r="AF51" s="1"/>
  <c r="AG51" s="1"/>
  <c r="BM51" s="1"/>
  <c r="AE52"/>
  <c r="AF52" s="1"/>
  <c r="AG52" s="1"/>
  <c r="BM52" s="1"/>
  <c r="AE53"/>
  <c r="AF53" s="1"/>
  <c r="AG53" s="1"/>
  <c r="BM53" s="1"/>
  <c r="AE54"/>
  <c r="AF54" s="1"/>
  <c r="AG54" s="1"/>
  <c r="BM54" s="1"/>
  <c r="AE55"/>
  <c r="AF55" s="1"/>
  <c r="AG55" s="1"/>
  <c r="BM55" s="1"/>
  <c r="AE56"/>
  <c r="AF56" s="1"/>
  <c r="AG56" s="1"/>
  <c r="BM56" s="1"/>
  <c r="AE57"/>
  <c r="AF57" s="1"/>
  <c r="AG57" s="1"/>
  <c r="BM57" s="1"/>
  <c r="AE58"/>
  <c r="AF58" s="1"/>
  <c r="AG58" s="1"/>
  <c r="BM58" s="1"/>
  <c r="AE59"/>
  <c r="AF59" s="1"/>
  <c r="AG59" s="1"/>
  <c r="BM59" s="1"/>
  <c r="AE60"/>
  <c r="AF60" s="1"/>
  <c r="AG60" s="1"/>
  <c r="BM60" s="1"/>
  <c r="AE61"/>
  <c r="AF61" s="1"/>
  <c r="AG61" s="1"/>
  <c r="BM61" s="1"/>
  <c r="AE62"/>
  <c r="AF62" s="1"/>
  <c r="AG62" s="1"/>
  <c r="BM62" s="1"/>
  <c r="AE63"/>
  <c r="AF63" s="1"/>
  <c r="AG63" s="1"/>
  <c r="BM63" s="1"/>
  <c r="AE64"/>
  <c r="AF64" s="1"/>
  <c r="AG64" s="1"/>
  <c r="BM64" s="1"/>
  <c r="AE65"/>
  <c r="AF65" s="1"/>
  <c r="AG65" s="1"/>
  <c r="BM65" s="1"/>
  <c r="AE66"/>
  <c r="AF66" s="1"/>
  <c r="AG66" s="1"/>
  <c r="BM66" s="1"/>
  <c r="AE67"/>
  <c r="AF67" s="1"/>
  <c r="AG67" s="1"/>
  <c r="BM67" s="1"/>
  <c r="AE68"/>
  <c r="AF68" s="1"/>
  <c r="AG68" s="1"/>
  <c r="BM68" s="1"/>
  <c r="AE69"/>
  <c r="AF69" s="1"/>
  <c r="AG69" s="1"/>
  <c r="BM69" s="1"/>
  <c r="AE70"/>
  <c r="AF70" s="1"/>
  <c r="AG70" s="1"/>
  <c r="BM70" s="1"/>
  <c r="AE71"/>
  <c r="AF71" s="1"/>
  <c r="AG71" s="1"/>
  <c r="BM71" s="1"/>
  <c r="AE72"/>
  <c r="AF72" s="1"/>
  <c r="AG72" s="1"/>
  <c r="BM72" s="1"/>
  <c r="AE73"/>
  <c r="AF73" s="1"/>
  <c r="AG73" s="1"/>
  <c r="BM73" s="1"/>
  <c r="AE74"/>
  <c r="AF74" s="1"/>
  <c r="AG74" s="1"/>
  <c r="BM74" s="1"/>
  <c r="AE75"/>
  <c r="AF75" s="1"/>
  <c r="AG75" s="1"/>
  <c r="BM75" s="1"/>
  <c r="AE76"/>
  <c r="AF76" s="1"/>
  <c r="AG76" s="1"/>
  <c r="BM76" s="1"/>
  <c r="AE77"/>
  <c r="AF77" s="1"/>
  <c r="AG77" s="1"/>
  <c r="BM77" s="1"/>
  <c r="AE78"/>
  <c r="AF78" s="1"/>
  <c r="AG78" s="1"/>
  <c r="BM78" s="1"/>
  <c r="AE79"/>
  <c r="AF79" s="1"/>
  <c r="AG79" s="1"/>
  <c r="BM79" s="1"/>
  <c r="AE80"/>
  <c r="AF80" s="1"/>
  <c r="AG80" s="1"/>
  <c r="BM80" s="1"/>
  <c r="AE81"/>
  <c r="AF81" s="1"/>
  <c r="AG81" s="1"/>
  <c r="BM81" s="1"/>
  <c r="AE82"/>
  <c r="AF82" s="1"/>
  <c r="AG82" s="1"/>
  <c r="BM82" s="1"/>
  <c r="AE83"/>
  <c r="AF83" s="1"/>
  <c r="AG83" s="1"/>
  <c r="BM83" s="1"/>
  <c r="AE84"/>
  <c r="AF84" s="1"/>
  <c r="AG84" s="1"/>
  <c r="BM84" s="1"/>
  <c r="AE85"/>
  <c r="AF85" s="1"/>
  <c r="AG85" s="1"/>
  <c r="BM85" s="1"/>
  <c r="AE86"/>
  <c r="AF86" s="1"/>
  <c r="AG86" s="1"/>
  <c r="BM86" s="1"/>
  <c r="AE87"/>
  <c r="AF87" s="1"/>
  <c r="AG87" s="1"/>
  <c r="BM87" s="1"/>
  <c r="AE88"/>
  <c r="AF88" s="1"/>
  <c r="AG88" s="1"/>
  <c r="BM88" s="1"/>
  <c r="AE89"/>
  <c r="AF89" s="1"/>
  <c r="AG89" s="1"/>
  <c r="BM89" s="1"/>
  <c r="AE90"/>
  <c r="AF90" s="1"/>
  <c r="AG90" s="1"/>
  <c r="BM90" s="1"/>
  <c r="AE91"/>
  <c r="AF91" s="1"/>
  <c r="AG91" s="1"/>
  <c r="BM91" s="1"/>
  <c r="AE92"/>
  <c r="AF92" s="1"/>
  <c r="AG92" s="1"/>
  <c r="BM92" s="1"/>
  <c r="AE93"/>
  <c r="AF93" s="1"/>
  <c r="AG93" s="1"/>
  <c r="BM93" s="1"/>
  <c r="AE94"/>
  <c r="AF94" s="1"/>
  <c r="AG94" s="1"/>
  <c r="BM94" s="1"/>
  <c r="AE95"/>
  <c r="AF95" s="1"/>
  <c r="AG95" s="1"/>
  <c r="BM95" s="1"/>
  <c r="AE96"/>
  <c r="AF96" s="1"/>
  <c r="AG96" s="1"/>
  <c r="BM96" s="1"/>
  <c r="AE97"/>
  <c r="AF97" s="1"/>
  <c r="AG97" s="1"/>
  <c r="BM97" s="1"/>
  <c r="AE98"/>
  <c r="AF98" s="1"/>
  <c r="AG98" s="1"/>
  <c r="BM98" s="1"/>
  <c r="AE99"/>
  <c r="AF99" s="1"/>
  <c r="AG99" s="1"/>
  <c r="BM99" s="1"/>
  <c r="AE100"/>
  <c r="AF100" s="1"/>
  <c r="AG100" s="1"/>
  <c r="BM100" s="1"/>
  <c r="AE101"/>
  <c r="AF101" s="1"/>
  <c r="AG101" s="1"/>
  <c r="BM101" s="1"/>
  <c r="AE102"/>
  <c r="AF102" s="1"/>
  <c r="AG102" s="1"/>
  <c r="BM102" s="1"/>
  <c r="AE103"/>
  <c r="AF103" s="1"/>
  <c r="AG103" s="1"/>
  <c r="BM103" s="1"/>
  <c r="AE104"/>
  <c r="AF104" s="1"/>
  <c r="AG104" s="1"/>
  <c r="BM104" s="1"/>
  <c r="AE105"/>
  <c r="AF105" s="1"/>
  <c r="AG105" s="1"/>
  <c r="BM105" s="1"/>
  <c r="AE106"/>
  <c r="AF106" s="1"/>
  <c r="AG106" s="1"/>
  <c r="BM106" s="1"/>
  <c r="AE107"/>
  <c r="AF107" s="1"/>
  <c r="AG107" s="1"/>
  <c r="BM107" s="1"/>
  <c r="AE108"/>
  <c r="AF108" s="1"/>
  <c r="AG108" s="1"/>
  <c r="BM108" s="1"/>
  <c r="AE109"/>
  <c r="AF109" s="1"/>
  <c r="AG109" s="1"/>
  <c r="BM109" s="1"/>
  <c r="AE110"/>
  <c r="AF110" s="1"/>
  <c r="AG110" s="1"/>
  <c r="BM110" s="1"/>
  <c r="AE111"/>
  <c r="AF111" s="1"/>
  <c r="AG111" s="1"/>
  <c r="BM111" s="1"/>
  <c r="AE112"/>
  <c r="AF112" s="1"/>
  <c r="AG112" s="1"/>
  <c r="BM112" s="1"/>
  <c r="AE113"/>
  <c r="AF113" s="1"/>
  <c r="AG113" s="1"/>
  <c r="BM113" s="1"/>
  <c r="AE114"/>
  <c r="AF114" s="1"/>
  <c r="AG114" s="1"/>
  <c r="BM114" s="1"/>
  <c r="AE115"/>
  <c r="AF115" s="1"/>
  <c r="AG115" s="1"/>
  <c r="BM115" s="1"/>
  <c r="AE116"/>
  <c r="AF116" s="1"/>
  <c r="AG116" s="1"/>
  <c r="BM116" s="1"/>
  <c r="AE117"/>
  <c r="AF117" s="1"/>
  <c r="AG117" s="1"/>
  <c r="BM117" s="1"/>
  <c r="AE118"/>
  <c r="AF118" s="1"/>
  <c r="AG118" s="1"/>
  <c r="BM118" s="1"/>
  <c r="AE119"/>
  <c r="AF119" s="1"/>
  <c r="AG119" s="1"/>
  <c r="BM119" s="1"/>
  <c r="AE120"/>
  <c r="AF120" s="1"/>
  <c r="AG120" s="1"/>
  <c r="BM120" s="1"/>
  <c r="AE121"/>
  <c r="AF121" s="1"/>
  <c r="AG121" s="1"/>
  <c r="BM121" s="1"/>
  <c r="AE122"/>
  <c r="AF122" s="1"/>
  <c r="AG122" s="1"/>
  <c r="BM122" s="1"/>
  <c r="AE123"/>
  <c r="AF123" s="1"/>
  <c r="AG123" s="1"/>
  <c r="BM123" s="1"/>
  <c r="AE124"/>
  <c r="AF124" s="1"/>
  <c r="AG124" s="1"/>
  <c r="BM124" s="1"/>
  <c r="AE125"/>
  <c r="AF125" s="1"/>
  <c r="AG125" s="1"/>
  <c r="BM125" s="1"/>
  <c r="AE126"/>
  <c r="AF126" s="1"/>
  <c r="AG126" s="1"/>
  <c r="BM126" s="1"/>
  <c r="AE127"/>
  <c r="AF127" s="1"/>
  <c r="AG127" s="1"/>
  <c r="BM127" s="1"/>
  <c r="AE128"/>
  <c r="AF128" s="1"/>
  <c r="AG128" s="1"/>
  <c r="BM128" s="1"/>
  <c r="AE129"/>
  <c r="AF129" s="1"/>
  <c r="AG129" s="1"/>
  <c r="BM129" s="1"/>
  <c r="AE130"/>
  <c r="AF130" s="1"/>
  <c r="AG130" s="1"/>
  <c r="BM130" s="1"/>
  <c r="AE131"/>
  <c r="AF131" s="1"/>
  <c r="AG131" s="1"/>
  <c r="BM131" s="1"/>
  <c r="AE132"/>
  <c r="AF132" s="1"/>
  <c r="AG132" s="1"/>
  <c r="BM132" s="1"/>
  <c r="AE133"/>
  <c r="AF133" s="1"/>
  <c r="AG133" s="1"/>
  <c r="BM133" s="1"/>
  <c r="AE134"/>
  <c r="AF134" s="1"/>
  <c r="AG134" s="1"/>
  <c r="BM134" s="1"/>
  <c r="AE135"/>
  <c r="AF135" s="1"/>
  <c r="AG135" s="1"/>
  <c r="BM135" s="1"/>
  <c r="AE136"/>
  <c r="AF136" s="1"/>
  <c r="AG136" s="1"/>
  <c r="BM136" s="1"/>
  <c r="AE137"/>
  <c r="AF137" s="1"/>
  <c r="AG137" s="1"/>
  <c r="BM137" s="1"/>
  <c r="AE138"/>
  <c r="AF138" s="1"/>
  <c r="AG138" s="1"/>
  <c r="BM138" s="1"/>
  <c r="AE139"/>
  <c r="AF139" s="1"/>
  <c r="AG139" s="1"/>
  <c r="BM139" s="1"/>
  <c r="AE140"/>
  <c r="AF140" s="1"/>
  <c r="AG140" s="1"/>
  <c r="BM140" s="1"/>
  <c r="AE141"/>
  <c r="AF141" s="1"/>
  <c r="AG141" s="1"/>
  <c r="BM141" s="1"/>
  <c r="AE142"/>
  <c r="AF142" s="1"/>
  <c r="AG142" s="1"/>
  <c r="BM142" s="1"/>
  <c r="AE143"/>
  <c r="AF143" s="1"/>
  <c r="AG143" s="1"/>
  <c r="BM143" s="1"/>
  <c r="AE144"/>
  <c r="AF144" s="1"/>
  <c r="AG144" s="1"/>
  <c r="BM144" s="1"/>
  <c r="AE145"/>
  <c r="AF145" s="1"/>
  <c r="AG145" s="1"/>
  <c r="BM145" s="1"/>
  <c r="AE146"/>
  <c r="AF146" s="1"/>
  <c r="AG146" s="1"/>
  <c r="BM146" s="1"/>
  <c r="AE147"/>
  <c r="AF147" s="1"/>
  <c r="AG147" s="1"/>
  <c r="BM147" s="1"/>
  <c r="AE148"/>
  <c r="AF148" s="1"/>
  <c r="AG148" s="1"/>
  <c r="BM148" s="1"/>
  <c r="AE149"/>
  <c r="AF149" s="1"/>
  <c r="AG149" s="1"/>
  <c r="BM149" s="1"/>
  <c r="AE150"/>
  <c r="AF150" s="1"/>
  <c r="AG150" s="1"/>
  <c r="BM150" s="1"/>
  <c r="AE151"/>
  <c r="AF151" s="1"/>
  <c r="AG151" s="1"/>
  <c r="BM151" s="1"/>
  <c r="AE152"/>
  <c r="AF152" s="1"/>
  <c r="AG152" s="1"/>
  <c r="BM152" s="1"/>
  <c r="AE153"/>
  <c r="AF153" s="1"/>
  <c r="AG153" s="1"/>
  <c r="BM153" s="1"/>
  <c r="AE154"/>
  <c r="AF154" s="1"/>
  <c r="AG154" s="1"/>
  <c r="BM154" s="1"/>
  <c r="AE155"/>
  <c r="AF155" s="1"/>
  <c r="AG155" s="1"/>
  <c r="BM155" s="1"/>
  <c r="AE156"/>
  <c r="AF156" s="1"/>
  <c r="AG156" s="1"/>
  <c r="BM156" s="1"/>
  <c r="AE157"/>
  <c r="AF157" s="1"/>
  <c r="AG157" s="1"/>
  <c r="BM157" s="1"/>
  <c r="AE158"/>
  <c r="AF158" s="1"/>
  <c r="AG158" s="1"/>
  <c r="BM158" s="1"/>
  <c r="AE159"/>
  <c r="AF159" s="1"/>
  <c r="AG159" s="1"/>
  <c r="BM159" s="1"/>
  <c r="AE160"/>
  <c r="AF160" s="1"/>
  <c r="AG160" s="1"/>
  <c r="BM160" s="1"/>
  <c r="AE161"/>
  <c r="AF161" s="1"/>
  <c r="AG161" s="1"/>
  <c r="BM161" s="1"/>
  <c r="AE162"/>
  <c r="AF162" s="1"/>
  <c r="AG162" s="1"/>
  <c r="BM162" s="1"/>
  <c r="AE163"/>
  <c r="AF163" s="1"/>
  <c r="AG163" s="1"/>
  <c r="BM163" s="1"/>
  <c r="AE164"/>
  <c r="AF164" s="1"/>
  <c r="AG164" s="1"/>
  <c r="BM164" s="1"/>
  <c r="AE165"/>
  <c r="AF165" s="1"/>
  <c r="AG165" s="1"/>
  <c r="BM165" s="1"/>
  <c r="AE166"/>
  <c r="AF166" s="1"/>
  <c r="AG166" s="1"/>
  <c r="BM166" s="1"/>
  <c r="AE167"/>
  <c r="AF167" s="1"/>
  <c r="AG167" s="1"/>
  <c r="BM167" s="1"/>
  <c r="AE168"/>
  <c r="AF168" s="1"/>
  <c r="AG168" s="1"/>
  <c r="BM168" s="1"/>
  <c r="AE169"/>
  <c r="AF169" s="1"/>
  <c r="AG169" s="1"/>
  <c r="BM169" s="1"/>
  <c r="AE170"/>
  <c r="AF170" s="1"/>
  <c r="AG170" s="1"/>
  <c r="BM170" s="1"/>
  <c r="AE171"/>
  <c r="AF171" s="1"/>
  <c r="AG171" s="1"/>
  <c r="BM171" s="1"/>
  <c r="AE172"/>
  <c r="AF172" s="1"/>
  <c r="AG172" s="1"/>
  <c r="BM172" s="1"/>
  <c r="AE173"/>
  <c r="AF173" s="1"/>
  <c r="AG173" s="1"/>
  <c r="BM173" s="1"/>
  <c r="AE174"/>
  <c r="AF174" s="1"/>
  <c r="AG174" s="1"/>
  <c r="BM174" s="1"/>
  <c r="AE175"/>
  <c r="AF175" s="1"/>
  <c r="AG175" s="1"/>
  <c r="BM175" s="1"/>
  <c r="AE176"/>
  <c r="AF176" s="1"/>
  <c r="AG176" s="1"/>
  <c r="BM176" s="1"/>
  <c r="AE177"/>
  <c r="AF177" s="1"/>
  <c r="AG177" s="1"/>
  <c r="BM177" s="1"/>
  <c r="AE178"/>
  <c r="AF178" s="1"/>
  <c r="AG178" s="1"/>
  <c r="BM178" s="1"/>
  <c r="AE179"/>
  <c r="AF179" s="1"/>
  <c r="AG179" s="1"/>
  <c r="BM179" s="1"/>
  <c r="AE180"/>
  <c r="AF180" s="1"/>
  <c r="AG180" s="1"/>
  <c r="BM180" s="1"/>
  <c r="AE181"/>
  <c r="AF181" s="1"/>
  <c r="AG181" s="1"/>
  <c r="BM181" s="1"/>
  <c r="AE182"/>
  <c r="AF182" s="1"/>
  <c r="AG182" s="1"/>
  <c r="BM182" s="1"/>
  <c r="AE183"/>
  <c r="AF183" s="1"/>
  <c r="AG183" s="1"/>
  <c r="BM183" s="1"/>
  <c r="AE184"/>
  <c r="AF184" s="1"/>
  <c r="AG184" s="1"/>
  <c r="BM184" s="1"/>
  <c r="AE185"/>
  <c r="AF185" s="1"/>
  <c r="AG185" s="1"/>
  <c r="BM185" s="1"/>
  <c r="AE186"/>
  <c r="AF186" s="1"/>
  <c r="AG186" s="1"/>
  <c r="BM186" s="1"/>
  <c r="AE187"/>
  <c r="AF187" s="1"/>
  <c r="AG187" s="1"/>
  <c r="BM187" s="1"/>
  <c r="AE188"/>
  <c r="AF188" s="1"/>
  <c r="AG188" s="1"/>
  <c r="BM188" s="1"/>
  <c r="AE189"/>
  <c r="AF189" s="1"/>
  <c r="AG189" s="1"/>
  <c r="BM189" s="1"/>
  <c r="AE190"/>
  <c r="AF190" s="1"/>
  <c r="AG190" s="1"/>
  <c r="BM190" s="1"/>
  <c r="AE191"/>
  <c r="AF191" s="1"/>
  <c r="AG191" s="1"/>
  <c r="BM191" s="1"/>
  <c r="AE192"/>
  <c r="AF192" s="1"/>
  <c r="AG192" s="1"/>
  <c r="BM192" s="1"/>
  <c r="AE193"/>
  <c r="AF193" s="1"/>
  <c r="AG193" s="1"/>
  <c r="BM193" s="1"/>
  <c r="AE194"/>
  <c r="AF194" s="1"/>
  <c r="AG194" s="1"/>
  <c r="BM194" s="1"/>
  <c r="AE195"/>
  <c r="AF195" s="1"/>
  <c r="AG195" s="1"/>
  <c r="BM195" s="1"/>
  <c r="AE196"/>
  <c r="AF196" s="1"/>
  <c r="AG196" s="1"/>
  <c r="BM196" s="1"/>
  <c r="AE197"/>
  <c r="AF197" s="1"/>
  <c r="AG197" s="1"/>
  <c r="BM197" s="1"/>
  <c r="AE198"/>
  <c r="AF198" s="1"/>
  <c r="AG198" s="1"/>
  <c r="BM198" s="1"/>
  <c r="AE199"/>
  <c r="AF199" s="1"/>
  <c r="AG199" s="1"/>
  <c r="BM199" s="1"/>
  <c r="AE200"/>
  <c r="AF200" s="1"/>
  <c r="AG200" s="1"/>
  <c r="BM200" s="1"/>
  <c r="AE201"/>
  <c r="AF201" s="1"/>
  <c r="AG201" s="1"/>
  <c r="BM201" s="1"/>
  <c r="AE202"/>
  <c r="AF202" s="1"/>
  <c r="AG202" s="1"/>
  <c r="BM202" s="1"/>
  <c r="AE203"/>
  <c r="AF203" s="1"/>
  <c r="AG203" s="1"/>
  <c r="BM203" s="1"/>
  <c r="AE204"/>
  <c r="AF204" s="1"/>
  <c r="AG204" s="1"/>
  <c r="BM204" s="1"/>
  <c r="AE205"/>
  <c r="AF205" s="1"/>
  <c r="AG205" s="1"/>
  <c r="BM205" s="1"/>
  <c r="AE206"/>
  <c r="AF206" s="1"/>
  <c r="AG206" s="1"/>
  <c r="BM206" s="1"/>
  <c r="AE207"/>
  <c r="AF207" s="1"/>
  <c r="AG207" s="1"/>
  <c r="BM207" s="1"/>
  <c r="AE208"/>
  <c r="AF208" s="1"/>
  <c r="AG208" s="1"/>
  <c r="BM208" s="1"/>
  <c r="AE209"/>
  <c r="AF209" s="1"/>
  <c r="AG209" s="1"/>
  <c r="BM209" s="1"/>
  <c r="AE210"/>
  <c r="AF210" s="1"/>
  <c r="AG210" s="1"/>
  <c r="BM210" s="1"/>
  <c r="AE211"/>
  <c r="AF211" s="1"/>
  <c r="AG211" s="1"/>
  <c r="BM211" s="1"/>
  <c r="AE212"/>
  <c r="AF212" s="1"/>
  <c r="AG212" s="1"/>
  <c r="BM212" s="1"/>
  <c r="AE213"/>
  <c r="AF213" s="1"/>
  <c r="AG213" s="1"/>
  <c r="BM213" s="1"/>
  <c r="AE214"/>
  <c r="AF214" s="1"/>
  <c r="AG214" s="1"/>
  <c r="BM214" s="1"/>
  <c r="AE215"/>
  <c r="AF215" s="1"/>
  <c r="AG215" s="1"/>
  <c r="BM215" s="1"/>
  <c r="AE216"/>
  <c r="AF216" s="1"/>
  <c r="AG216" s="1"/>
  <c r="BM216" s="1"/>
  <c r="AE217"/>
  <c r="AF217" s="1"/>
  <c r="AG217" s="1"/>
  <c r="BM217" s="1"/>
  <c r="AE218"/>
  <c r="AF218" s="1"/>
  <c r="AG218" s="1"/>
  <c r="BM218" s="1"/>
  <c r="AE219"/>
  <c r="AF219" s="1"/>
  <c r="AG219" s="1"/>
  <c r="BM219" s="1"/>
  <c r="AE220"/>
  <c r="AF220" s="1"/>
  <c r="AG220" s="1"/>
  <c r="AE221"/>
  <c r="AF221" s="1"/>
  <c r="AG221" s="1"/>
  <c r="AE222"/>
  <c r="AF222" s="1"/>
  <c r="AG222" s="1"/>
  <c r="AE223"/>
  <c r="AF223" s="1"/>
  <c r="AG223" s="1"/>
  <c r="AE224"/>
  <c r="AF224" s="1"/>
  <c r="AG224" s="1"/>
  <c r="AE225"/>
  <c r="AF225" s="1"/>
  <c r="AG225" s="1"/>
  <c r="AE226"/>
  <c r="AF226" s="1"/>
  <c r="AG226" s="1"/>
  <c r="AE227"/>
  <c r="AF227" s="1"/>
  <c r="AG227" s="1"/>
  <c r="AE228"/>
  <c r="AF228" s="1"/>
  <c r="AG228" s="1"/>
  <c r="AE229"/>
  <c r="AF229" s="1"/>
  <c r="AG229" s="1"/>
  <c r="AE230"/>
  <c r="AF230" s="1"/>
  <c r="AG230" s="1"/>
  <c r="AE231"/>
  <c r="AF231" s="1"/>
  <c r="AG231" s="1"/>
  <c r="AE232"/>
  <c r="AF232" s="1"/>
  <c r="AG232" s="1"/>
  <c r="AE233"/>
  <c r="AF233" s="1"/>
  <c r="AG233" s="1"/>
  <c r="AE234"/>
  <c r="AF234" s="1"/>
  <c r="AG234" s="1"/>
  <c r="AE235"/>
  <c r="AF235" s="1"/>
  <c r="AG235" s="1"/>
  <c r="AE236"/>
  <c r="AF236" s="1"/>
  <c r="AG236" s="1"/>
  <c r="AE237"/>
  <c r="AF237" s="1"/>
  <c r="AG237" s="1"/>
  <c r="AE238"/>
  <c r="AF238" s="1"/>
  <c r="AG238" s="1"/>
  <c r="AE239"/>
  <c r="AF239" s="1"/>
  <c r="AG239" s="1"/>
  <c r="AE240"/>
  <c r="AF240" s="1"/>
  <c r="AG240" s="1"/>
  <c r="AE241"/>
  <c r="AF241" s="1"/>
  <c r="AG241" s="1"/>
  <c r="AE242"/>
  <c r="AF242" s="1"/>
  <c r="AG242" s="1"/>
  <c r="AE243"/>
  <c r="AF243" s="1"/>
  <c r="AG243" s="1"/>
  <c r="AE244"/>
  <c r="AF244" s="1"/>
  <c r="AG244" s="1"/>
  <c r="AE245"/>
  <c r="AF245" s="1"/>
  <c r="AG245" s="1"/>
  <c r="AE246"/>
  <c r="AF246" s="1"/>
  <c r="AG246" s="1"/>
  <c r="AE247"/>
  <c r="AF247" s="1"/>
  <c r="AG247" s="1"/>
  <c r="AE248"/>
  <c r="AF248" s="1"/>
  <c r="AG248" s="1"/>
  <c r="AE249"/>
  <c r="AF249" s="1"/>
  <c r="AG249" s="1"/>
  <c r="AE250"/>
  <c r="AF250" s="1"/>
  <c r="AG250" s="1"/>
  <c r="AE251"/>
  <c r="AF251" s="1"/>
  <c r="AG251" s="1"/>
  <c r="AE252"/>
  <c r="AF252" s="1"/>
  <c r="AG252" s="1"/>
  <c r="AE253"/>
  <c r="AF253" s="1"/>
  <c r="AG253" s="1"/>
  <c r="AE254"/>
  <c r="AF254" s="1"/>
  <c r="AG254" s="1"/>
  <c r="AE255"/>
  <c r="AF255" s="1"/>
  <c r="AG255" s="1"/>
  <c r="AE256"/>
  <c r="AF256" s="1"/>
  <c r="AG256" s="1"/>
  <c r="AE257"/>
  <c r="AF257" s="1"/>
  <c r="AG257" s="1"/>
  <c r="AE258"/>
  <c r="AF258" s="1"/>
  <c r="AG258" s="1"/>
  <c r="AE259"/>
  <c r="AF259" s="1"/>
  <c r="AG259" s="1"/>
  <c r="AE260"/>
  <c r="AF260" s="1"/>
  <c r="AG260" s="1"/>
  <c r="AE261"/>
  <c r="AF261" s="1"/>
  <c r="AG261" s="1"/>
  <c r="AE262"/>
  <c r="AF262" s="1"/>
  <c r="AG262" s="1"/>
  <c r="AE263"/>
  <c r="AF263" s="1"/>
  <c r="AG263" s="1"/>
  <c r="AE264"/>
  <c r="AF264" s="1"/>
  <c r="AG264" s="1"/>
  <c r="AE265"/>
  <c r="AF265" s="1"/>
  <c r="AG265" s="1"/>
  <c r="AE266"/>
  <c r="AF266" s="1"/>
  <c r="AG266" s="1"/>
  <c r="AE267"/>
  <c r="AF267" s="1"/>
  <c r="AG267" s="1"/>
  <c r="AE268"/>
  <c r="AF268" s="1"/>
  <c r="AG268" s="1"/>
  <c r="AE269"/>
  <c r="AF269" s="1"/>
  <c r="AG269" s="1"/>
  <c r="AE270"/>
  <c r="AF270" s="1"/>
  <c r="AG270" s="1"/>
  <c r="AE271"/>
  <c r="AF271" s="1"/>
  <c r="AG271" s="1"/>
  <c r="AE272"/>
  <c r="AF272" s="1"/>
  <c r="AG272" s="1"/>
  <c r="AE273"/>
  <c r="AF273" s="1"/>
  <c r="AG273" s="1"/>
  <c r="AE274"/>
  <c r="AF274" s="1"/>
  <c r="AG274" s="1"/>
  <c r="AE275"/>
  <c r="AF275" s="1"/>
  <c r="AG275" s="1"/>
  <c r="AE276"/>
  <c r="AF276" s="1"/>
  <c r="AG276" s="1"/>
  <c r="AE277"/>
  <c r="AF277" s="1"/>
  <c r="AG277" s="1"/>
  <c r="AE278"/>
  <c r="AF278" s="1"/>
  <c r="AG278" s="1"/>
  <c r="AE279"/>
  <c r="AF279" s="1"/>
  <c r="AG279" s="1"/>
  <c r="AE280"/>
  <c r="AF280" s="1"/>
  <c r="AG280" s="1"/>
  <c r="AE281"/>
  <c r="AF281" s="1"/>
  <c r="AG281" s="1"/>
  <c r="AE282"/>
  <c r="AF282" s="1"/>
  <c r="AG282" s="1"/>
  <c r="AE283"/>
  <c r="AF283" s="1"/>
  <c r="AG283" s="1"/>
  <c r="AE284"/>
  <c r="AF284" s="1"/>
  <c r="AG284" s="1"/>
  <c r="AE285"/>
  <c r="AF285" s="1"/>
  <c r="AG285" s="1"/>
  <c r="AE286"/>
  <c r="AF286" s="1"/>
  <c r="AG286" s="1"/>
  <c r="AE287"/>
  <c r="AF287" s="1"/>
  <c r="AG287" s="1"/>
  <c r="AE288"/>
  <c r="AF288" s="1"/>
  <c r="AG288" s="1"/>
  <c r="AE289"/>
  <c r="AF289" s="1"/>
  <c r="AG289" s="1"/>
  <c r="AE290"/>
  <c r="AF290" s="1"/>
  <c r="AG290" s="1"/>
  <c r="AE291"/>
  <c r="AF291" s="1"/>
  <c r="AG291" s="1"/>
  <c r="AE292"/>
  <c r="AF292" s="1"/>
  <c r="AG292" s="1"/>
  <c r="AE293"/>
  <c r="AF293" s="1"/>
  <c r="AG293" s="1"/>
  <c r="AE294"/>
  <c r="AF294" s="1"/>
  <c r="AG294" s="1"/>
  <c r="AE295"/>
  <c r="AF295" s="1"/>
  <c r="AG295" s="1"/>
  <c r="AE296"/>
  <c r="AF296" s="1"/>
  <c r="AG296" s="1"/>
  <c r="AE297"/>
  <c r="AF297" s="1"/>
  <c r="AG297" s="1"/>
  <c r="AE298"/>
  <c r="AF298" s="1"/>
  <c r="AG298" s="1"/>
  <c r="AE299"/>
  <c r="AF299" s="1"/>
  <c r="AG299" s="1"/>
  <c r="AE300"/>
  <c r="AF300" s="1"/>
  <c r="AG300" s="1"/>
  <c r="AE301"/>
  <c r="AF301" s="1"/>
  <c r="AG301" s="1"/>
  <c r="AE302"/>
  <c r="AF302" s="1"/>
  <c r="AG302" s="1"/>
  <c r="AE303"/>
  <c r="AF303" s="1"/>
  <c r="AG303" s="1"/>
  <c r="AE304"/>
  <c r="AF304" s="1"/>
  <c r="AG304" s="1"/>
  <c r="AE305"/>
  <c r="AF305" s="1"/>
  <c r="AG305" s="1"/>
  <c r="AE306"/>
  <c r="AF306" s="1"/>
  <c r="AG306" s="1"/>
  <c r="AE307"/>
  <c r="AF307" s="1"/>
  <c r="AG307" s="1"/>
  <c r="AE308"/>
  <c r="AF308" s="1"/>
  <c r="AG308" s="1"/>
  <c r="AE309"/>
  <c r="AF309" s="1"/>
  <c r="AG309" s="1"/>
  <c r="AE310"/>
  <c r="AF310" s="1"/>
  <c r="AG310" s="1"/>
  <c r="AE311"/>
  <c r="AF311" s="1"/>
  <c r="AG311" s="1"/>
  <c r="AE312"/>
  <c r="AF312" s="1"/>
  <c r="AG312" s="1"/>
  <c r="AE313"/>
  <c r="AF313" s="1"/>
  <c r="AG313" s="1"/>
  <c r="AE314"/>
  <c r="AF314" s="1"/>
  <c r="AG314" s="1"/>
  <c r="AE315"/>
  <c r="AF315" s="1"/>
  <c r="AG315" s="1"/>
  <c r="AE316"/>
  <c r="AF316" s="1"/>
  <c r="AG316" s="1"/>
  <c r="AE317"/>
  <c r="AF317" s="1"/>
  <c r="AG317" s="1"/>
  <c r="AE318"/>
  <c r="AF318" s="1"/>
  <c r="AG318" s="1"/>
  <c r="AE319"/>
  <c r="AF319" s="1"/>
  <c r="AG319" s="1"/>
  <c r="AE320"/>
  <c r="AF320" s="1"/>
  <c r="AG320" s="1"/>
  <c r="AE321"/>
  <c r="AF321" s="1"/>
  <c r="AG321" s="1"/>
  <c r="AE322"/>
  <c r="AF322" s="1"/>
  <c r="AG322" s="1"/>
  <c r="AE323"/>
  <c r="AF323" s="1"/>
  <c r="AG323" s="1"/>
  <c r="AE324"/>
  <c r="AF324" s="1"/>
  <c r="AG324" s="1"/>
  <c r="AE325"/>
  <c r="AF325" s="1"/>
  <c r="AG325" s="1"/>
  <c r="AE326"/>
  <c r="AF326" s="1"/>
  <c r="AG326" s="1"/>
  <c r="AE327"/>
  <c r="AF327" s="1"/>
  <c r="AG327" s="1"/>
  <c r="AE328"/>
  <c r="AF328" s="1"/>
  <c r="AG328" s="1"/>
  <c r="AE329"/>
  <c r="AF329" s="1"/>
  <c r="AG329" s="1"/>
  <c r="AE330"/>
  <c r="AF330" s="1"/>
  <c r="AG330" s="1"/>
  <c r="AE331"/>
  <c r="AF331" s="1"/>
  <c r="AG331" s="1"/>
  <c r="AE332"/>
  <c r="AF332" s="1"/>
  <c r="AG332" s="1"/>
  <c r="AE333"/>
  <c r="AF333" s="1"/>
  <c r="AG333" s="1"/>
  <c r="AE334"/>
  <c r="AF334" s="1"/>
  <c r="AG334" s="1"/>
  <c r="AE335"/>
  <c r="AF335" s="1"/>
  <c r="AG335" s="1"/>
  <c r="AE336"/>
  <c r="AF336" s="1"/>
  <c r="AG336" s="1"/>
  <c r="AE337"/>
  <c r="AF337" s="1"/>
  <c r="AG337" s="1"/>
  <c r="AE338"/>
  <c r="AF338" s="1"/>
  <c r="AG338" s="1"/>
  <c r="AE339"/>
  <c r="AF339" s="1"/>
  <c r="AG339" s="1"/>
  <c r="AE340"/>
  <c r="AF340" s="1"/>
  <c r="AG340" s="1"/>
  <c r="AE341"/>
  <c r="AF341" s="1"/>
  <c r="AG341" s="1"/>
  <c r="AE342"/>
  <c r="AF342" s="1"/>
  <c r="AG342" s="1"/>
  <c r="AE343"/>
  <c r="AF343" s="1"/>
  <c r="AG343" s="1"/>
  <c r="AE344"/>
  <c r="AF344" s="1"/>
  <c r="AG344" s="1"/>
  <c r="AE345"/>
  <c r="AF345" s="1"/>
  <c r="AG345" s="1"/>
  <c r="AE346"/>
  <c r="AF346" s="1"/>
  <c r="AG346" s="1"/>
  <c r="AE347"/>
  <c r="AF347" s="1"/>
  <c r="AG347" s="1"/>
  <c r="AE348"/>
  <c r="AF348" s="1"/>
  <c r="AG348" s="1"/>
  <c r="AE349"/>
  <c r="AF349" s="1"/>
  <c r="AG349" s="1"/>
  <c r="AE350"/>
  <c r="AF350" s="1"/>
  <c r="AG350" s="1"/>
  <c r="AE351"/>
  <c r="AF351" s="1"/>
  <c r="AG351" s="1"/>
  <c r="AE352"/>
  <c r="AF352" s="1"/>
  <c r="AG352" s="1"/>
  <c r="AE353"/>
  <c r="AF353" s="1"/>
  <c r="AG353" s="1"/>
  <c r="AE354"/>
  <c r="AF354" s="1"/>
  <c r="AG354" s="1"/>
  <c r="AE355"/>
  <c r="AF355" s="1"/>
  <c r="AG355" s="1"/>
  <c r="AE356"/>
  <c r="AF356" s="1"/>
  <c r="AG356" s="1"/>
  <c r="AE357"/>
  <c r="AF357" s="1"/>
  <c r="AG357" s="1"/>
  <c r="AE358"/>
  <c r="AF358" s="1"/>
  <c r="AG358" s="1"/>
  <c r="AE359"/>
  <c r="AF359" s="1"/>
  <c r="AG359" s="1"/>
  <c r="AE360"/>
  <c r="AF360" s="1"/>
  <c r="AG360" s="1"/>
  <c r="AE361"/>
  <c r="AF361" s="1"/>
  <c r="AG361" s="1"/>
  <c r="AE362"/>
  <c r="AF362" s="1"/>
  <c r="AG362" s="1"/>
  <c r="AE363"/>
  <c r="AF363" s="1"/>
  <c r="AG363" s="1"/>
  <c r="AE364"/>
  <c r="AF364" s="1"/>
  <c r="AG364" s="1"/>
  <c r="AE365"/>
  <c r="AF365" s="1"/>
  <c r="AG365" s="1"/>
  <c r="AE366"/>
  <c r="AF366" s="1"/>
  <c r="AG366" s="1"/>
  <c r="AE367"/>
  <c r="AF367" s="1"/>
  <c r="AG367" s="1"/>
  <c r="AE368"/>
  <c r="AF368" s="1"/>
  <c r="AG368" s="1"/>
  <c r="AE369"/>
  <c r="AF369" s="1"/>
  <c r="AG369" s="1"/>
  <c r="AE370"/>
  <c r="AF370" s="1"/>
  <c r="AG370" s="1"/>
  <c r="AE371"/>
  <c r="AF371" s="1"/>
  <c r="AG371" s="1"/>
  <c r="AE372"/>
  <c r="AF372" s="1"/>
  <c r="AG372" s="1"/>
  <c r="AE373"/>
  <c r="AF373" s="1"/>
  <c r="AG373" s="1"/>
  <c r="AE374"/>
  <c r="AF374" s="1"/>
  <c r="AG374" s="1"/>
  <c r="AE375"/>
  <c r="AF375" s="1"/>
  <c r="AG375" s="1"/>
  <c r="AE376"/>
  <c r="AF376" s="1"/>
  <c r="AG376" s="1"/>
  <c r="AE377"/>
  <c r="AF377" s="1"/>
  <c r="AG377" s="1"/>
  <c r="AE378"/>
  <c r="AF378" s="1"/>
  <c r="AG378" s="1"/>
  <c r="AE379"/>
  <c r="AF379" s="1"/>
  <c r="AG379" s="1"/>
  <c r="AE380"/>
  <c r="AF380" s="1"/>
  <c r="AG380" s="1"/>
  <c r="AE381"/>
  <c r="AF381" s="1"/>
  <c r="AG381" s="1"/>
  <c r="AE382"/>
  <c r="AF382" s="1"/>
  <c r="AG382" s="1"/>
  <c r="AE383"/>
  <c r="AF383" s="1"/>
  <c r="AG383" s="1"/>
  <c r="AE384"/>
  <c r="AF384" s="1"/>
  <c r="AG384" s="1"/>
  <c r="AE385"/>
  <c r="AF385" s="1"/>
  <c r="AG385" s="1"/>
  <c r="AE386"/>
  <c r="AF386" s="1"/>
  <c r="AG386" s="1"/>
  <c r="AE387"/>
  <c r="AF387" s="1"/>
  <c r="AG387" s="1"/>
  <c r="AE388"/>
  <c r="AF388" s="1"/>
  <c r="AG388" s="1"/>
  <c r="AE389"/>
  <c r="AF389" s="1"/>
  <c r="AG389" s="1"/>
  <c r="AE390"/>
  <c r="AF390" s="1"/>
  <c r="AG390" s="1"/>
  <c r="AE391"/>
  <c r="AF391" s="1"/>
  <c r="AG391" s="1"/>
  <c r="AE392"/>
  <c r="AF392" s="1"/>
  <c r="AG392" s="1"/>
  <c r="AE393"/>
  <c r="AF393" s="1"/>
  <c r="AG393" s="1"/>
  <c r="AE394"/>
  <c r="AF394" s="1"/>
  <c r="AG394" s="1"/>
  <c r="AE395"/>
  <c r="AF395" s="1"/>
  <c r="AG395" s="1"/>
  <c r="AE396"/>
  <c r="AF396" s="1"/>
  <c r="AG396" s="1"/>
  <c r="AE397"/>
  <c r="AF397" s="1"/>
  <c r="AG397" s="1"/>
  <c r="AE398"/>
  <c r="AF398" s="1"/>
  <c r="AG398" s="1"/>
  <c r="AE399"/>
  <c r="AF399" s="1"/>
  <c r="AG399" s="1"/>
  <c r="AE400"/>
  <c r="AF400" s="1"/>
  <c r="AG400" s="1"/>
  <c r="AE401"/>
  <c r="AF401" s="1"/>
  <c r="AG401" s="1"/>
  <c r="AE402"/>
  <c r="AF402" s="1"/>
  <c r="AG402" s="1"/>
  <c r="AE403"/>
  <c r="AF403" s="1"/>
  <c r="AG403" s="1"/>
  <c r="AE404"/>
  <c r="AF404" s="1"/>
  <c r="AG404" s="1"/>
  <c r="AE405"/>
  <c r="AF405" s="1"/>
  <c r="AG405" s="1"/>
  <c r="AE406"/>
  <c r="AF406" s="1"/>
  <c r="AG406" s="1"/>
  <c r="AE407"/>
  <c r="AF407" s="1"/>
  <c r="AG407" s="1"/>
  <c r="AE408"/>
  <c r="AF408" s="1"/>
  <c r="AG408" s="1"/>
  <c r="AE409"/>
  <c r="AF409" s="1"/>
  <c r="AG409" s="1"/>
  <c r="AE410"/>
  <c r="AF410" s="1"/>
  <c r="AG410" s="1"/>
  <c r="AE411"/>
  <c r="AF411" s="1"/>
  <c r="AG411" s="1"/>
  <c r="AE412"/>
  <c r="AF412" s="1"/>
  <c r="AG412" s="1"/>
  <c r="AE413"/>
  <c r="AF413" s="1"/>
  <c r="AG413" s="1"/>
  <c r="AE414"/>
  <c r="AF414" s="1"/>
  <c r="AG414" s="1"/>
  <c r="AE415"/>
  <c r="AF415" s="1"/>
  <c r="AG415" s="1"/>
  <c r="AE416"/>
  <c r="AF416" s="1"/>
  <c r="AG416" s="1"/>
  <c r="AE417"/>
  <c r="AF417" s="1"/>
  <c r="AG417" s="1"/>
  <c r="AE418"/>
  <c r="AF418" s="1"/>
  <c r="AG418" s="1"/>
  <c r="AE419"/>
  <c r="AF419" s="1"/>
  <c r="AG419" s="1"/>
  <c r="AE420"/>
  <c r="AF420" s="1"/>
  <c r="AG420" s="1"/>
  <c r="AE421"/>
  <c r="AF421" s="1"/>
  <c r="AG421" s="1"/>
  <c r="AE422"/>
  <c r="AF422" s="1"/>
  <c r="AG422" s="1"/>
  <c r="AE423"/>
  <c r="AF423" s="1"/>
  <c r="AG423" s="1"/>
  <c r="AE424"/>
  <c r="AF424" s="1"/>
  <c r="AG424" s="1"/>
  <c r="AE425"/>
  <c r="AF425" s="1"/>
  <c r="AG425" s="1"/>
  <c r="AE426"/>
  <c r="AF426" s="1"/>
  <c r="AG426" s="1"/>
  <c r="AE427"/>
  <c r="AF427" s="1"/>
  <c r="AG427" s="1"/>
  <c r="AE428"/>
  <c r="AF428" s="1"/>
  <c r="AG428" s="1"/>
  <c r="AE429"/>
  <c r="AF429" s="1"/>
  <c r="AG429" s="1"/>
  <c r="AE430"/>
  <c r="AF430" s="1"/>
  <c r="AG430" s="1"/>
  <c r="AE431"/>
  <c r="AF431" s="1"/>
  <c r="AG431" s="1"/>
  <c r="AE432"/>
  <c r="AF432" s="1"/>
  <c r="AG432" s="1"/>
  <c r="AE433"/>
  <c r="AF433" s="1"/>
  <c r="AG433" s="1"/>
  <c r="AE434"/>
  <c r="AF434" s="1"/>
  <c r="AG434" s="1"/>
  <c r="AE435"/>
  <c r="AF435" s="1"/>
  <c r="AG435" s="1"/>
  <c r="AE436"/>
  <c r="AF436" s="1"/>
  <c r="AG436" s="1"/>
  <c r="AE437"/>
  <c r="AF437" s="1"/>
  <c r="AG437" s="1"/>
  <c r="AE438"/>
  <c r="AF438" s="1"/>
  <c r="AG438" s="1"/>
  <c r="AE439"/>
  <c r="AF439" s="1"/>
  <c r="AG439" s="1"/>
  <c r="AE440"/>
  <c r="AF440" s="1"/>
  <c r="AG440" s="1"/>
  <c r="AE441"/>
  <c r="AF441" s="1"/>
  <c r="AG441" s="1"/>
  <c r="AE442"/>
  <c r="AF442" s="1"/>
  <c r="AG442" s="1"/>
  <c r="AE443"/>
  <c r="AF443" s="1"/>
  <c r="AG443" s="1"/>
  <c r="AE444"/>
  <c r="AF444" s="1"/>
  <c r="AG444" s="1"/>
  <c r="AE445"/>
  <c r="AF445" s="1"/>
  <c r="AG445" s="1"/>
  <c r="AE446"/>
  <c r="AF446" s="1"/>
  <c r="AG446" s="1"/>
  <c r="AE447"/>
  <c r="AF447" s="1"/>
  <c r="AG447" s="1"/>
  <c r="AE448"/>
  <c r="AF448" s="1"/>
  <c r="AG448" s="1"/>
  <c r="AE449"/>
  <c r="AF449" s="1"/>
  <c r="AG449" s="1"/>
  <c r="AE450"/>
  <c r="AF450" s="1"/>
  <c r="AG450" s="1"/>
  <c r="AE451"/>
  <c r="AF451" s="1"/>
  <c r="AG451" s="1"/>
  <c r="AE452"/>
  <c r="AF452" s="1"/>
  <c r="AG452" s="1"/>
  <c r="AE453"/>
  <c r="AF453" s="1"/>
  <c r="AG453" s="1"/>
  <c r="AE454"/>
  <c r="AF454" s="1"/>
  <c r="AG454" s="1"/>
  <c r="AE455"/>
  <c r="AF455" s="1"/>
  <c r="AG455" s="1"/>
  <c r="AE456"/>
  <c r="AF456" s="1"/>
  <c r="AG456" s="1"/>
  <c r="AE457"/>
  <c r="AF457" s="1"/>
  <c r="AG457" s="1"/>
  <c r="AE458"/>
  <c r="AF458" s="1"/>
  <c r="AG458" s="1"/>
  <c r="AE459"/>
  <c r="AF459" s="1"/>
  <c r="AG459" s="1"/>
  <c r="AE460"/>
  <c r="AF460" s="1"/>
  <c r="AG460" s="1"/>
  <c r="AE461"/>
  <c r="AF461" s="1"/>
  <c r="AG461" s="1"/>
  <c r="AE462"/>
  <c r="AF462" s="1"/>
  <c r="AG462" s="1"/>
  <c r="AE463"/>
  <c r="AF463" s="1"/>
  <c r="AG463" s="1"/>
  <c r="AE464"/>
  <c r="AF464" s="1"/>
  <c r="AG464" s="1"/>
  <c r="AE465"/>
  <c r="AF465" s="1"/>
  <c r="AG465" s="1"/>
  <c r="AE466"/>
  <c r="AF466" s="1"/>
  <c r="AG466" s="1"/>
  <c r="AE467"/>
  <c r="AF467" s="1"/>
  <c r="AG467" s="1"/>
  <c r="AE468"/>
  <c r="AF468" s="1"/>
  <c r="AG468" s="1"/>
  <c r="AE469"/>
  <c r="AF469" s="1"/>
  <c r="AG469" s="1"/>
  <c r="AE470"/>
  <c r="AF470" s="1"/>
  <c r="AG470" s="1"/>
  <c r="AE471"/>
  <c r="AF471" s="1"/>
  <c r="AG471" s="1"/>
  <c r="AE472"/>
  <c r="AF472" s="1"/>
  <c r="AG472" s="1"/>
  <c r="AE473"/>
  <c r="AF473" s="1"/>
  <c r="AG473" s="1"/>
  <c r="AE474"/>
  <c r="AF474" s="1"/>
  <c r="AG474" s="1"/>
  <c r="AE475"/>
  <c r="AF475" s="1"/>
  <c r="AG475" s="1"/>
  <c r="AE476"/>
  <c r="AF476" s="1"/>
  <c r="AG476" s="1"/>
  <c r="AE477"/>
  <c r="AF477" s="1"/>
  <c r="AG477" s="1"/>
  <c r="AE478"/>
  <c r="AF478" s="1"/>
  <c r="AG478" s="1"/>
  <c r="AE479"/>
  <c r="AF479" s="1"/>
  <c r="AG479" s="1"/>
  <c r="AE480"/>
  <c r="AF480" s="1"/>
  <c r="AG480" s="1"/>
  <c r="AE481"/>
  <c r="AF481" s="1"/>
  <c r="AG481" s="1"/>
  <c r="AE482"/>
  <c r="AF482" s="1"/>
  <c r="AG482" s="1"/>
  <c r="AE483"/>
  <c r="AF483" s="1"/>
  <c r="AG483" s="1"/>
  <c r="AE484"/>
  <c r="AF484" s="1"/>
  <c r="AG484" s="1"/>
  <c r="AE485"/>
  <c r="AF485" s="1"/>
  <c r="AG485" s="1"/>
  <c r="AE486"/>
  <c r="AF486" s="1"/>
  <c r="AG486" s="1"/>
  <c r="AE487"/>
  <c r="AF487" s="1"/>
  <c r="AG487" s="1"/>
  <c r="AE488"/>
  <c r="AF488" s="1"/>
  <c r="AG488" s="1"/>
  <c r="AE489"/>
  <c r="AF489" s="1"/>
  <c r="AG489" s="1"/>
  <c r="AE490"/>
  <c r="AF490" s="1"/>
  <c r="AG490" s="1"/>
  <c r="AE491"/>
  <c r="AF491" s="1"/>
  <c r="AG491" s="1"/>
  <c r="AE492"/>
  <c r="AF492" s="1"/>
  <c r="AG492" s="1"/>
  <c r="AE493"/>
  <c r="AF493" s="1"/>
  <c r="AG493" s="1"/>
  <c r="AE494"/>
  <c r="AF494" s="1"/>
  <c r="AG494" s="1"/>
  <c r="AE495"/>
  <c r="AF495" s="1"/>
  <c r="AG495" s="1"/>
  <c r="AE496"/>
  <c r="AF496" s="1"/>
  <c r="AG496" s="1"/>
  <c r="AE497"/>
  <c r="AF497" s="1"/>
  <c r="AG497" s="1"/>
  <c r="AE498"/>
  <c r="AF498" s="1"/>
  <c r="AG498" s="1"/>
  <c r="AE499"/>
  <c r="AF499" s="1"/>
  <c r="AG499" s="1"/>
  <c r="AE500"/>
  <c r="AF500" s="1"/>
  <c r="AG500" s="1"/>
  <c r="AE501"/>
  <c r="AF501" s="1"/>
  <c r="AG501" s="1"/>
  <c r="AE502"/>
  <c r="AF502" s="1"/>
  <c r="AG502" s="1"/>
  <c r="AE503"/>
  <c r="AF503" s="1"/>
  <c r="AG503" s="1"/>
  <c r="AE504"/>
  <c r="AF504" s="1"/>
  <c r="AG504" s="1"/>
  <c r="AE505"/>
  <c r="AF505" s="1"/>
  <c r="AG505" s="1"/>
  <c r="AE506"/>
  <c r="AF506" s="1"/>
  <c r="AG506" s="1"/>
  <c r="AE507"/>
  <c r="AF507" s="1"/>
  <c r="AG507" s="1"/>
  <c r="AE508"/>
  <c r="AF508" s="1"/>
  <c r="AG508" s="1"/>
  <c r="AE509"/>
  <c r="AF509" s="1"/>
  <c r="AG509" s="1"/>
  <c r="AE510"/>
  <c r="AF510" s="1"/>
  <c r="AG510" s="1"/>
  <c r="AE511"/>
  <c r="AF511" s="1"/>
  <c r="AG511" s="1"/>
  <c r="AE512"/>
  <c r="AF512" s="1"/>
  <c r="AG512" s="1"/>
  <c r="AE513"/>
  <c r="AF513" s="1"/>
  <c r="AG513" s="1"/>
  <c r="AE514"/>
  <c r="AF514" s="1"/>
  <c r="AG514" s="1"/>
  <c r="AE515"/>
  <c r="AF515" s="1"/>
  <c r="AG515" s="1"/>
  <c r="AE516"/>
  <c r="AF516" s="1"/>
  <c r="AG516" s="1"/>
  <c r="AE517"/>
  <c r="AF517" s="1"/>
  <c r="AG517" s="1"/>
  <c r="AE518"/>
  <c r="AF518" s="1"/>
  <c r="AG518" s="1"/>
  <c r="AE519"/>
  <c r="AF519" s="1"/>
  <c r="AG519" s="1"/>
  <c r="AE520"/>
  <c r="AF520" s="1"/>
  <c r="AG520" s="1"/>
  <c r="AE521"/>
  <c r="AF521" s="1"/>
  <c r="AG521" s="1"/>
  <c r="AE522"/>
  <c r="AF522" s="1"/>
  <c r="AG522" s="1"/>
  <c r="AE523"/>
  <c r="AF523" s="1"/>
  <c r="AG523" s="1"/>
  <c r="AE524"/>
  <c r="AF524" s="1"/>
  <c r="AG524" s="1"/>
  <c r="AE525"/>
  <c r="AF525" s="1"/>
  <c r="AG525" s="1"/>
  <c r="AE526"/>
  <c r="AF526" s="1"/>
  <c r="AG526" s="1"/>
  <c r="AE527"/>
  <c r="AF527" s="1"/>
  <c r="AG527" s="1"/>
  <c r="AE528"/>
  <c r="AF528" s="1"/>
  <c r="AG528" s="1"/>
  <c r="AE529"/>
  <c r="AF529" s="1"/>
  <c r="AG529" s="1"/>
  <c r="AE530"/>
  <c r="AF530" s="1"/>
  <c r="AG530" s="1"/>
  <c r="AE531"/>
  <c r="AF531" s="1"/>
  <c r="AG531" s="1"/>
  <c r="AE532"/>
  <c r="AF532" s="1"/>
  <c r="AG532" s="1"/>
  <c r="AE533"/>
  <c r="AF533" s="1"/>
  <c r="AG533" s="1"/>
  <c r="AE534"/>
  <c r="AF534" s="1"/>
  <c r="AG534" s="1"/>
  <c r="AE535"/>
  <c r="AF535" s="1"/>
  <c r="AG535" s="1"/>
  <c r="AE536"/>
  <c r="AF536" s="1"/>
  <c r="AG536" s="1"/>
  <c r="AE537"/>
  <c r="AF537" s="1"/>
  <c r="AG537" s="1"/>
  <c r="AE538"/>
  <c r="AF538" s="1"/>
  <c r="AG538" s="1"/>
  <c r="AE539"/>
  <c r="AF539" s="1"/>
  <c r="AG539" s="1"/>
  <c r="AE540"/>
  <c r="AF540" s="1"/>
  <c r="AG540" s="1"/>
  <c r="AE541"/>
  <c r="AF541" s="1"/>
  <c r="AG541" s="1"/>
  <c r="AE542"/>
  <c r="AF542" s="1"/>
  <c r="AG542" s="1"/>
  <c r="AE543"/>
  <c r="AF543" s="1"/>
  <c r="AG543" s="1"/>
  <c r="AE544"/>
  <c r="AF544" s="1"/>
  <c r="AG544" s="1"/>
  <c r="AE545"/>
  <c r="AF545" s="1"/>
  <c r="AG545" s="1"/>
  <c r="AE546"/>
  <c r="AF546" s="1"/>
  <c r="AG546" s="1"/>
  <c r="AE547"/>
  <c r="AF547" s="1"/>
  <c r="AG547" s="1"/>
  <c r="AE548"/>
  <c r="AF548" s="1"/>
  <c r="AG548" s="1"/>
  <c r="AE549"/>
  <c r="AF549" s="1"/>
  <c r="AG549" s="1"/>
  <c r="AE550"/>
  <c r="AF550" s="1"/>
  <c r="AG550" s="1"/>
  <c r="AE551"/>
  <c r="AF551" s="1"/>
  <c r="AG551" s="1"/>
  <c r="AE552"/>
  <c r="AF552" s="1"/>
  <c r="AG552" s="1"/>
  <c r="AE553"/>
  <c r="AF553" s="1"/>
  <c r="AG553" s="1"/>
  <c r="AE554"/>
  <c r="AF554" s="1"/>
  <c r="AG554" s="1"/>
  <c r="AE555"/>
  <c r="AF555" s="1"/>
  <c r="AG555" s="1"/>
  <c r="AE556"/>
  <c r="AF556" s="1"/>
  <c r="AG556" s="1"/>
  <c r="AE557"/>
  <c r="AF557" s="1"/>
  <c r="AG557" s="1"/>
  <c r="AE558"/>
  <c r="AF558" s="1"/>
  <c r="AG558" s="1"/>
  <c r="AE559"/>
  <c r="AF559" s="1"/>
  <c r="AG559" s="1"/>
  <c r="AE560"/>
  <c r="AF560" s="1"/>
  <c r="AG560" s="1"/>
  <c r="AE561"/>
  <c r="AF561" s="1"/>
  <c r="AG561" s="1"/>
  <c r="AE562"/>
  <c r="AF562" s="1"/>
  <c r="AG562" s="1"/>
  <c r="AE563"/>
  <c r="AF563" s="1"/>
  <c r="AG563" s="1"/>
  <c r="AE564"/>
  <c r="AF564" s="1"/>
  <c r="AG564" s="1"/>
  <c r="AE565"/>
  <c r="AF565" s="1"/>
  <c r="AG565" s="1"/>
  <c r="AE566"/>
  <c r="AF566" s="1"/>
  <c r="AG566" s="1"/>
  <c r="AE567"/>
  <c r="AF567" s="1"/>
  <c r="AG567" s="1"/>
  <c r="AE568"/>
  <c r="AF568" s="1"/>
  <c r="AG568" s="1"/>
  <c r="AE569"/>
  <c r="AF569" s="1"/>
  <c r="AG569" s="1"/>
  <c r="AE570"/>
  <c r="AF570" s="1"/>
  <c r="AG570" s="1"/>
  <c r="AE571"/>
  <c r="AF571" s="1"/>
  <c r="AG571" s="1"/>
  <c r="AE572"/>
  <c r="AF572" s="1"/>
  <c r="AG572" s="1"/>
  <c r="AE573"/>
  <c r="AF573" s="1"/>
  <c r="AG573" s="1"/>
  <c r="AE574"/>
  <c r="AF574" s="1"/>
  <c r="AG574" s="1"/>
  <c r="AE575"/>
  <c r="AF575" s="1"/>
  <c r="AG575" s="1"/>
  <c r="AE576"/>
  <c r="AF576" s="1"/>
  <c r="AG576" s="1"/>
  <c r="AE577"/>
  <c r="AF577" s="1"/>
  <c r="AG577" s="1"/>
  <c r="AE578"/>
  <c r="AF578" s="1"/>
  <c r="AG578" s="1"/>
  <c r="AE579"/>
  <c r="AF579" s="1"/>
  <c r="AG579" s="1"/>
  <c r="AE580"/>
  <c r="AF580" s="1"/>
  <c r="AG580" s="1"/>
  <c r="AE581"/>
  <c r="AF581" s="1"/>
  <c r="AG581" s="1"/>
  <c r="AE582"/>
  <c r="AF582" s="1"/>
  <c r="AG582" s="1"/>
  <c r="AE583"/>
  <c r="AF583" s="1"/>
  <c r="AG583" s="1"/>
  <c r="AE584"/>
  <c r="AF584" s="1"/>
  <c r="AG584" s="1"/>
  <c r="AE585"/>
  <c r="AF585" s="1"/>
  <c r="AG585" s="1"/>
  <c r="AE586"/>
  <c r="AF586" s="1"/>
  <c r="AG586" s="1"/>
  <c r="AE587"/>
  <c r="AF587" s="1"/>
  <c r="AG587" s="1"/>
  <c r="AE588"/>
  <c r="AF588" s="1"/>
  <c r="AG588" s="1"/>
  <c r="AE589"/>
  <c r="AF589" s="1"/>
  <c r="AG589" s="1"/>
  <c r="AE590"/>
  <c r="AF590" s="1"/>
  <c r="AG590" s="1"/>
  <c r="AE591"/>
  <c r="AF591" s="1"/>
  <c r="AG591" s="1"/>
  <c r="AE592"/>
  <c r="AF592" s="1"/>
  <c r="AG592" s="1"/>
  <c r="AE593"/>
  <c r="AF593" s="1"/>
  <c r="AG593" s="1"/>
  <c r="AE594"/>
  <c r="AF594" s="1"/>
  <c r="AG594" s="1"/>
  <c r="AE595"/>
  <c r="AF595" s="1"/>
  <c r="AG595" s="1"/>
  <c r="AE596"/>
  <c r="AF596" s="1"/>
  <c r="AG596" s="1"/>
  <c r="AE597"/>
  <c r="AF597" s="1"/>
  <c r="AG597" s="1"/>
  <c r="AE598"/>
  <c r="AF598" s="1"/>
  <c r="AG598" s="1"/>
  <c r="AE599"/>
  <c r="AF599" s="1"/>
  <c r="AG599" s="1"/>
  <c r="AE600"/>
  <c r="AF600" s="1"/>
  <c r="AG600" s="1"/>
  <c r="AE601"/>
  <c r="AF601" s="1"/>
  <c r="AG601" s="1"/>
  <c r="AE602"/>
  <c r="AF602" s="1"/>
  <c r="AG602" s="1"/>
  <c r="AE603"/>
  <c r="AF603" s="1"/>
  <c r="AG603" s="1"/>
  <c r="AE604"/>
  <c r="AF604" s="1"/>
  <c r="AG604" s="1"/>
  <c r="AE605"/>
  <c r="AF605" s="1"/>
  <c r="AG605" s="1"/>
  <c r="AE606"/>
  <c r="AF606" s="1"/>
  <c r="AG606" s="1"/>
  <c r="AE607"/>
  <c r="AF607" s="1"/>
  <c r="AG607" s="1"/>
  <c r="AE608"/>
  <c r="AF608" s="1"/>
  <c r="AG608" s="1"/>
  <c r="AE609"/>
  <c r="AF609" s="1"/>
  <c r="AG609" s="1"/>
  <c r="AE610"/>
  <c r="AF610" s="1"/>
  <c r="AG610" s="1"/>
  <c r="AE611"/>
  <c r="AF611" s="1"/>
  <c r="AG611" s="1"/>
  <c r="AE612"/>
  <c r="AF612" s="1"/>
  <c r="AG612" s="1"/>
  <c r="AE613"/>
  <c r="AF613" s="1"/>
  <c r="AG613" s="1"/>
  <c r="AE614"/>
  <c r="AF614" s="1"/>
  <c r="AG614" s="1"/>
  <c r="AE615"/>
  <c r="AF615" s="1"/>
  <c r="AG615" s="1"/>
  <c r="AE616"/>
  <c r="AF616" s="1"/>
  <c r="AG616" s="1"/>
  <c r="AE617"/>
  <c r="AF617" s="1"/>
  <c r="AG617" s="1"/>
  <c r="AE618"/>
  <c r="AF618" s="1"/>
  <c r="AG618" s="1"/>
  <c r="AE619"/>
  <c r="AF619" s="1"/>
  <c r="AG619" s="1"/>
  <c r="AE620"/>
  <c r="AF620" s="1"/>
  <c r="AG620" s="1"/>
  <c r="AE621"/>
  <c r="AF621" s="1"/>
  <c r="AG621" s="1"/>
  <c r="AE622"/>
  <c r="AF622" s="1"/>
  <c r="AG622" s="1"/>
  <c r="AE623"/>
  <c r="AF623" s="1"/>
  <c r="AG623" s="1"/>
  <c r="AE624"/>
  <c r="AF624" s="1"/>
  <c r="AG624" s="1"/>
  <c r="AE625"/>
  <c r="AF625" s="1"/>
  <c r="AG625" s="1"/>
  <c r="AE626"/>
  <c r="AF626" s="1"/>
  <c r="AG626" s="1"/>
  <c r="AE627"/>
  <c r="AF627" s="1"/>
  <c r="AG627" s="1"/>
  <c r="AE628"/>
  <c r="AF628" s="1"/>
  <c r="AG628" s="1"/>
  <c r="AE629"/>
  <c r="AF629" s="1"/>
  <c r="AG629" s="1"/>
  <c r="AE630"/>
  <c r="AF630" s="1"/>
  <c r="AG630" s="1"/>
  <c r="AE631"/>
  <c r="AF631" s="1"/>
  <c r="AG631" s="1"/>
  <c r="AE632"/>
  <c r="AF632" s="1"/>
  <c r="AG632" s="1"/>
  <c r="AE633"/>
  <c r="AF633" s="1"/>
  <c r="AG633" s="1"/>
  <c r="AE634"/>
  <c r="AF634" s="1"/>
  <c r="AG634" s="1"/>
  <c r="AE635"/>
  <c r="AF635" s="1"/>
  <c r="AG635" s="1"/>
  <c r="AE636"/>
  <c r="AF636" s="1"/>
  <c r="AG636" s="1"/>
  <c r="AE637"/>
  <c r="AF637" s="1"/>
  <c r="AG637" s="1"/>
  <c r="AE638"/>
  <c r="AF638" s="1"/>
  <c r="AG638" s="1"/>
  <c r="AE639"/>
  <c r="AF639" s="1"/>
  <c r="AG639" s="1"/>
  <c r="AE640"/>
  <c r="AF640" s="1"/>
  <c r="AG640" s="1"/>
  <c r="AE641"/>
  <c r="AF641" s="1"/>
  <c r="AG641" s="1"/>
  <c r="AE642"/>
  <c r="AF642" s="1"/>
  <c r="AG642" s="1"/>
  <c r="AE643"/>
  <c r="AF643" s="1"/>
  <c r="AG643" s="1"/>
  <c r="AE644"/>
  <c r="AF644" s="1"/>
  <c r="AG644" s="1"/>
  <c r="AE645"/>
  <c r="AF645" s="1"/>
  <c r="AG645" s="1"/>
  <c r="AE646"/>
  <c r="AF646" s="1"/>
  <c r="AG646" s="1"/>
  <c r="AE647"/>
  <c r="AF647" s="1"/>
  <c r="AG647" s="1"/>
  <c r="AE648"/>
  <c r="AF648" s="1"/>
  <c r="AG648" s="1"/>
  <c r="AE649"/>
  <c r="AF649" s="1"/>
  <c r="AG649" s="1"/>
  <c r="AE650"/>
  <c r="AF650" s="1"/>
  <c r="AG650" s="1"/>
  <c r="AE651"/>
  <c r="AF651" s="1"/>
  <c r="AG651" s="1"/>
  <c r="AE652"/>
  <c r="AF652" s="1"/>
  <c r="AG652" s="1"/>
  <c r="AE653"/>
  <c r="AF653" s="1"/>
  <c r="AG653" s="1"/>
  <c r="AE654"/>
  <c r="AF654" s="1"/>
  <c r="AG654" s="1"/>
  <c r="AE655"/>
  <c r="AF655" s="1"/>
  <c r="AG655" s="1"/>
  <c r="AE656"/>
  <c r="AF656" s="1"/>
  <c r="AG656" s="1"/>
  <c r="AE657"/>
  <c r="AF657" s="1"/>
  <c r="AG657" s="1"/>
  <c r="AE658"/>
  <c r="AF658" s="1"/>
  <c r="AG658" s="1"/>
  <c r="AE659"/>
  <c r="AF659" s="1"/>
  <c r="AG659" s="1"/>
  <c r="AE660"/>
  <c r="AF660" s="1"/>
  <c r="AG660" s="1"/>
  <c r="AE661"/>
  <c r="AF661" s="1"/>
  <c r="AG661" s="1"/>
  <c r="AE662"/>
  <c r="AF662" s="1"/>
  <c r="AG662" s="1"/>
  <c r="AE663"/>
  <c r="AF663" s="1"/>
  <c r="AG663" s="1"/>
  <c r="AE664"/>
  <c r="AF664" s="1"/>
  <c r="AG664" s="1"/>
  <c r="AE665"/>
  <c r="AF665" s="1"/>
  <c r="AG665" s="1"/>
  <c r="AE666"/>
  <c r="AF666" s="1"/>
  <c r="AG666" s="1"/>
  <c r="AE667"/>
  <c r="AF667" s="1"/>
  <c r="AG667" s="1"/>
  <c r="AE668"/>
  <c r="AF668" s="1"/>
  <c r="AG668" s="1"/>
  <c r="AE669"/>
  <c r="AF669" s="1"/>
  <c r="AG669" s="1"/>
  <c r="AE670"/>
  <c r="AF670" s="1"/>
  <c r="AG670" s="1"/>
  <c r="AE671"/>
  <c r="AF671" s="1"/>
  <c r="AG671" s="1"/>
  <c r="AE672"/>
  <c r="AF672" s="1"/>
  <c r="AG672" s="1"/>
  <c r="AE673"/>
  <c r="AF673" s="1"/>
  <c r="AG673" s="1"/>
  <c r="AE674"/>
  <c r="AF674" s="1"/>
  <c r="AG674" s="1"/>
  <c r="AE675"/>
  <c r="AF675" s="1"/>
  <c r="AG675" s="1"/>
  <c r="AE676"/>
  <c r="AF676" s="1"/>
  <c r="AG676" s="1"/>
  <c r="AE677"/>
  <c r="AF677" s="1"/>
  <c r="AG677" s="1"/>
  <c r="AE678"/>
  <c r="AF678" s="1"/>
  <c r="AG678" s="1"/>
  <c r="AE679"/>
  <c r="AF679" s="1"/>
  <c r="AG679" s="1"/>
  <c r="AE680"/>
  <c r="AF680" s="1"/>
  <c r="AG680" s="1"/>
  <c r="AE681"/>
  <c r="AF681" s="1"/>
  <c r="AG681" s="1"/>
  <c r="AE682"/>
  <c r="AF682" s="1"/>
  <c r="AG682" s="1"/>
  <c r="AE683"/>
  <c r="AF683" s="1"/>
  <c r="AG683" s="1"/>
  <c r="AE684"/>
  <c r="AF684" s="1"/>
  <c r="AG684" s="1"/>
  <c r="AE685"/>
  <c r="AF685" s="1"/>
  <c r="AG685" s="1"/>
  <c r="AE686"/>
  <c r="AF686" s="1"/>
  <c r="AG686" s="1"/>
  <c r="AE687"/>
  <c r="AF687" s="1"/>
  <c r="AG687" s="1"/>
  <c r="AE688"/>
  <c r="AF688" s="1"/>
  <c r="AG688" s="1"/>
  <c r="AE689"/>
  <c r="AF689" s="1"/>
  <c r="AG689" s="1"/>
  <c r="AE690"/>
  <c r="AF690" s="1"/>
  <c r="AG690" s="1"/>
  <c r="AE691"/>
  <c r="AF691" s="1"/>
  <c r="AG691" s="1"/>
  <c r="AE692"/>
  <c r="AF692" s="1"/>
  <c r="AG692" s="1"/>
  <c r="AE693"/>
  <c r="AF693" s="1"/>
  <c r="AG693" s="1"/>
  <c r="AE694"/>
  <c r="AF694" s="1"/>
  <c r="AG694" s="1"/>
  <c r="AE695"/>
  <c r="AF695" s="1"/>
  <c r="AG695" s="1"/>
  <c r="AE696"/>
  <c r="AF696" s="1"/>
  <c r="AG696" s="1"/>
  <c r="AE697"/>
  <c r="AF697" s="1"/>
  <c r="AG697" s="1"/>
  <c r="AE698"/>
  <c r="AF698" s="1"/>
  <c r="AG698" s="1"/>
  <c r="AE699"/>
  <c r="AF699" s="1"/>
  <c r="AG699" s="1"/>
  <c r="AE700"/>
  <c r="AF700" s="1"/>
  <c r="AG700" s="1"/>
  <c r="AE701"/>
  <c r="AF701" s="1"/>
  <c r="AG701" s="1"/>
  <c r="AE702"/>
  <c r="AF702" s="1"/>
  <c r="AG702" s="1"/>
  <c r="AE703"/>
  <c r="AF703" s="1"/>
  <c r="AG703" s="1"/>
  <c r="AE704"/>
  <c r="AF704" s="1"/>
  <c r="AG704" s="1"/>
  <c r="AE705"/>
  <c r="AF705" s="1"/>
  <c r="AG705" s="1"/>
  <c r="AE706"/>
  <c r="AF706" s="1"/>
  <c r="AG706" s="1"/>
  <c r="AE707"/>
  <c r="AF707" s="1"/>
  <c r="AG707" s="1"/>
  <c r="AE708"/>
  <c r="AF708" s="1"/>
  <c r="AG708" s="1"/>
  <c r="AE709"/>
  <c r="AF709" s="1"/>
  <c r="AG709" s="1"/>
  <c r="AE710"/>
  <c r="AF710" s="1"/>
  <c r="AG710" s="1"/>
  <c r="AE711"/>
  <c r="AF711" s="1"/>
  <c r="AG711" s="1"/>
  <c r="AE712"/>
  <c r="AF712" s="1"/>
  <c r="AG712" s="1"/>
  <c r="AE713"/>
  <c r="AF713" s="1"/>
  <c r="AG713" s="1"/>
  <c r="AE714"/>
  <c r="AF714" s="1"/>
  <c r="AG714" s="1"/>
  <c r="AE715"/>
  <c r="AF715" s="1"/>
  <c r="AG715" s="1"/>
  <c r="AE716"/>
  <c r="AF716" s="1"/>
  <c r="AG716" s="1"/>
  <c r="AE717"/>
  <c r="AF717" s="1"/>
  <c r="AG717" s="1"/>
  <c r="AE718"/>
  <c r="AF718" s="1"/>
  <c r="AG718" s="1"/>
  <c r="AE719"/>
  <c r="AF719" s="1"/>
  <c r="AG719" s="1"/>
  <c r="AE720"/>
  <c r="AF720" s="1"/>
  <c r="AG720" s="1"/>
  <c r="AE721"/>
  <c r="AF721" s="1"/>
  <c r="AG721" s="1"/>
  <c r="AE722"/>
  <c r="AF722" s="1"/>
  <c r="AG722" s="1"/>
  <c r="AE723"/>
  <c r="AF723" s="1"/>
  <c r="AG723" s="1"/>
  <c r="AE724"/>
  <c r="AF724" s="1"/>
  <c r="AG724" s="1"/>
  <c r="AE725"/>
  <c r="AF725" s="1"/>
  <c r="AG725" s="1"/>
  <c r="AE726"/>
  <c r="AF726" s="1"/>
  <c r="AG726" s="1"/>
  <c r="AE727"/>
  <c r="AF727" s="1"/>
  <c r="AG727" s="1"/>
  <c r="AE728"/>
  <c r="AF728" s="1"/>
  <c r="AG728" s="1"/>
  <c r="AE729"/>
  <c r="AF729" s="1"/>
  <c r="AG729" s="1"/>
  <c r="AE730"/>
  <c r="AF730" s="1"/>
  <c r="AG730" s="1"/>
  <c r="AE731"/>
  <c r="AF731" s="1"/>
  <c r="AG731" s="1"/>
  <c r="AE732"/>
  <c r="AF732" s="1"/>
  <c r="AG732" s="1"/>
  <c r="AE733"/>
  <c r="AF733" s="1"/>
  <c r="AG733" s="1"/>
  <c r="AE734"/>
  <c r="AF734" s="1"/>
  <c r="AG734" s="1"/>
  <c r="AE735"/>
  <c r="AF735" s="1"/>
  <c r="AG735" s="1"/>
  <c r="AE736"/>
  <c r="AF736" s="1"/>
  <c r="AG736" s="1"/>
  <c r="AE737"/>
  <c r="AF737" s="1"/>
  <c r="AG737" s="1"/>
  <c r="AE738"/>
  <c r="AF738" s="1"/>
  <c r="AG738" s="1"/>
  <c r="AE739"/>
  <c r="AF739" s="1"/>
  <c r="AG739" s="1"/>
  <c r="AE740"/>
  <c r="AF740" s="1"/>
  <c r="AG740" s="1"/>
  <c r="AE741"/>
  <c r="AF741" s="1"/>
  <c r="AG741" s="1"/>
  <c r="AE742"/>
  <c r="AF742" s="1"/>
  <c r="AG742" s="1"/>
  <c r="AE743"/>
  <c r="AF743" s="1"/>
  <c r="AG743" s="1"/>
  <c r="AE744"/>
  <c r="AF744" s="1"/>
  <c r="AG744" s="1"/>
  <c r="AE745"/>
  <c r="AF745" s="1"/>
  <c r="AG745" s="1"/>
  <c r="AE746"/>
  <c r="AF746" s="1"/>
  <c r="AG746" s="1"/>
  <c r="AE747"/>
  <c r="AF747" s="1"/>
  <c r="AG747" s="1"/>
  <c r="AE748"/>
  <c r="AF748" s="1"/>
  <c r="AG748" s="1"/>
  <c r="AE749"/>
  <c r="AF749" s="1"/>
  <c r="AG749" s="1"/>
  <c r="AE750"/>
  <c r="AF750" s="1"/>
  <c r="AG750" s="1"/>
  <c r="AE751"/>
  <c r="AF751" s="1"/>
  <c r="AG751" s="1"/>
  <c r="AE752"/>
  <c r="AF752" s="1"/>
  <c r="AG752" s="1"/>
  <c r="AE753"/>
  <c r="AF753" s="1"/>
  <c r="AG753" s="1"/>
  <c r="AE754"/>
  <c r="AF754" s="1"/>
  <c r="AG754" s="1"/>
  <c r="AE755"/>
  <c r="AF755" s="1"/>
  <c r="AG755" s="1"/>
  <c r="AE756"/>
  <c r="AF756" s="1"/>
  <c r="AG756" s="1"/>
  <c r="AE757"/>
  <c r="AF757" s="1"/>
  <c r="AG757" s="1"/>
  <c r="AE758"/>
  <c r="AF758" s="1"/>
  <c r="AG758" s="1"/>
  <c r="AE759"/>
  <c r="AF759" s="1"/>
  <c r="AG759" s="1"/>
  <c r="AE760"/>
  <c r="AF760" s="1"/>
  <c r="AG760" s="1"/>
  <c r="AE761"/>
  <c r="AF761" s="1"/>
  <c r="AG761" s="1"/>
  <c r="AE762"/>
  <c r="AF762" s="1"/>
  <c r="AG762" s="1"/>
  <c r="AE763"/>
  <c r="AF763" s="1"/>
  <c r="AG763" s="1"/>
  <c r="AE764"/>
  <c r="AF764" s="1"/>
  <c r="AG764" s="1"/>
  <c r="AE765"/>
  <c r="AF765" s="1"/>
  <c r="AG765" s="1"/>
  <c r="AE766"/>
  <c r="AF766" s="1"/>
  <c r="AG766" s="1"/>
  <c r="AE767"/>
  <c r="AF767" s="1"/>
  <c r="AG767" s="1"/>
  <c r="AE768"/>
  <c r="AF768" s="1"/>
  <c r="AG768" s="1"/>
  <c r="AE769"/>
  <c r="AF769" s="1"/>
  <c r="AG769" s="1"/>
  <c r="AE770"/>
  <c r="AF770" s="1"/>
  <c r="AG770" s="1"/>
  <c r="AE771"/>
  <c r="AF771" s="1"/>
  <c r="AG771" s="1"/>
  <c r="AE772"/>
  <c r="AF772" s="1"/>
  <c r="AG772" s="1"/>
  <c r="AE773"/>
  <c r="AF773" s="1"/>
  <c r="AG773" s="1"/>
  <c r="AE774"/>
  <c r="AF774" s="1"/>
  <c r="AG774" s="1"/>
  <c r="AE775"/>
  <c r="AF775" s="1"/>
  <c r="AG775" s="1"/>
  <c r="AE776"/>
  <c r="AF776" s="1"/>
  <c r="AG776" s="1"/>
  <c r="AE777"/>
  <c r="AF777" s="1"/>
  <c r="AG777" s="1"/>
  <c r="AE778"/>
  <c r="AF778" s="1"/>
  <c r="AG778" s="1"/>
  <c r="AE779"/>
  <c r="AF779" s="1"/>
  <c r="AG779" s="1"/>
  <c r="AE780"/>
  <c r="AF780" s="1"/>
  <c r="AG780" s="1"/>
  <c r="AE781"/>
  <c r="AF781" s="1"/>
  <c r="AG781" s="1"/>
  <c r="AE782"/>
  <c r="AF782" s="1"/>
  <c r="AG782" s="1"/>
  <c r="AE783"/>
  <c r="AF783" s="1"/>
  <c r="AG783" s="1"/>
  <c r="AE784"/>
  <c r="AF784" s="1"/>
  <c r="AG784" s="1"/>
  <c r="AE785"/>
  <c r="AF785" s="1"/>
  <c r="AG785" s="1"/>
  <c r="AE786"/>
  <c r="AF786" s="1"/>
  <c r="AG786" s="1"/>
  <c r="AE787"/>
  <c r="AF787" s="1"/>
  <c r="AG787" s="1"/>
  <c r="AE788"/>
  <c r="AF788" s="1"/>
  <c r="AG788" s="1"/>
  <c r="AE3"/>
  <c r="AF3" s="1"/>
  <c r="AG3" s="1"/>
  <c r="BM3" s="1"/>
  <c r="AB5"/>
  <c r="AC5" s="1"/>
  <c r="AD5" s="1"/>
  <c r="BL5" s="1"/>
  <c r="AB6"/>
  <c r="AC6" s="1"/>
  <c r="AD6" s="1"/>
  <c r="BL6" s="1"/>
  <c r="AB7"/>
  <c r="AC7" s="1"/>
  <c r="AD7" s="1"/>
  <c r="BL7" s="1"/>
  <c r="AB8"/>
  <c r="AC8" s="1"/>
  <c r="AD8" s="1"/>
  <c r="BL8" s="1"/>
  <c r="AB9"/>
  <c r="AC9" s="1"/>
  <c r="AD9" s="1"/>
  <c r="BL9" s="1"/>
  <c r="AB10"/>
  <c r="AC10" s="1"/>
  <c r="AD10" s="1"/>
  <c r="BL10" s="1"/>
  <c r="AB11"/>
  <c r="AC11" s="1"/>
  <c r="AD11" s="1"/>
  <c r="BL11" s="1"/>
  <c r="AB12"/>
  <c r="AC12" s="1"/>
  <c r="AD12" s="1"/>
  <c r="BL12" s="1"/>
  <c r="AB13"/>
  <c r="AC13" s="1"/>
  <c r="AD13" s="1"/>
  <c r="BL13" s="1"/>
  <c r="AB14"/>
  <c r="AC14" s="1"/>
  <c r="AD14" s="1"/>
  <c r="BL14" s="1"/>
  <c r="AB15"/>
  <c r="AC15" s="1"/>
  <c r="AD15" s="1"/>
  <c r="BL15" s="1"/>
  <c r="AB16"/>
  <c r="AC16" s="1"/>
  <c r="AD16" s="1"/>
  <c r="BL16" s="1"/>
  <c r="AB17"/>
  <c r="AC17" s="1"/>
  <c r="AD17" s="1"/>
  <c r="BL17" s="1"/>
  <c r="AB18"/>
  <c r="AC18" s="1"/>
  <c r="AD18" s="1"/>
  <c r="BL18" s="1"/>
  <c r="AB19"/>
  <c r="AC19" s="1"/>
  <c r="AD19" s="1"/>
  <c r="BL19" s="1"/>
  <c r="AB20"/>
  <c r="AC20" s="1"/>
  <c r="AD20" s="1"/>
  <c r="BL20" s="1"/>
  <c r="AB21"/>
  <c r="AC21" s="1"/>
  <c r="AD21" s="1"/>
  <c r="BL21" s="1"/>
  <c r="AB22"/>
  <c r="AC22" s="1"/>
  <c r="AD22" s="1"/>
  <c r="BL22" s="1"/>
  <c r="AB23"/>
  <c r="AC23" s="1"/>
  <c r="AD23" s="1"/>
  <c r="BL23" s="1"/>
  <c r="AB24"/>
  <c r="AC24" s="1"/>
  <c r="AD24" s="1"/>
  <c r="BL24" s="1"/>
  <c r="AB25"/>
  <c r="AC25" s="1"/>
  <c r="AD25" s="1"/>
  <c r="BL25" s="1"/>
  <c r="AB26"/>
  <c r="AC26" s="1"/>
  <c r="AD26" s="1"/>
  <c r="BL26" s="1"/>
  <c r="AB27"/>
  <c r="AC27" s="1"/>
  <c r="AD27" s="1"/>
  <c r="BL27" s="1"/>
  <c r="AB28"/>
  <c r="AC28" s="1"/>
  <c r="AD28" s="1"/>
  <c r="BL28" s="1"/>
  <c r="AB29"/>
  <c r="AC29" s="1"/>
  <c r="AD29" s="1"/>
  <c r="BL29" s="1"/>
  <c r="AB30"/>
  <c r="AC30" s="1"/>
  <c r="AD30" s="1"/>
  <c r="BL30" s="1"/>
  <c r="AB31"/>
  <c r="AC31" s="1"/>
  <c r="AD31" s="1"/>
  <c r="BL31" s="1"/>
  <c r="AB32"/>
  <c r="AC32" s="1"/>
  <c r="AD32" s="1"/>
  <c r="BL32" s="1"/>
  <c r="AB33"/>
  <c r="AC33" s="1"/>
  <c r="AD33" s="1"/>
  <c r="BL33" s="1"/>
  <c r="AB34"/>
  <c r="AC34" s="1"/>
  <c r="AD34" s="1"/>
  <c r="BL34" s="1"/>
  <c r="AB35"/>
  <c r="AC35" s="1"/>
  <c r="AD35" s="1"/>
  <c r="BL35" s="1"/>
  <c r="AB36"/>
  <c r="AC36" s="1"/>
  <c r="AD36" s="1"/>
  <c r="BL36" s="1"/>
  <c r="AB37"/>
  <c r="AC37" s="1"/>
  <c r="AD37" s="1"/>
  <c r="BL37" s="1"/>
  <c r="AB38"/>
  <c r="AC38" s="1"/>
  <c r="AD38" s="1"/>
  <c r="BL38" s="1"/>
  <c r="AB39"/>
  <c r="AC39" s="1"/>
  <c r="AD39" s="1"/>
  <c r="BL39" s="1"/>
  <c r="AB40"/>
  <c r="AC40" s="1"/>
  <c r="AD40" s="1"/>
  <c r="BL40" s="1"/>
  <c r="AB41"/>
  <c r="AC41" s="1"/>
  <c r="AD41" s="1"/>
  <c r="BL41" s="1"/>
  <c r="AB42"/>
  <c r="AC42" s="1"/>
  <c r="AD42" s="1"/>
  <c r="BL42" s="1"/>
  <c r="AB43"/>
  <c r="AC43" s="1"/>
  <c r="AD43" s="1"/>
  <c r="BL43" s="1"/>
  <c r="AB44"/>
  <c r="AC44" s="1"/>
  <c r="AD44" s="1"/>
  <c r="BL44" s="1"/>
  <c r="AB45"/>
  <c r="AC45" s="1"/>
  <c r="AD45" s="1"/>
  <c r="BL45" s="1"/>
  <c r="AB46"/>
  <c r="AC46" s="1"/>
  <c r="AD46" s="1"/>
  <c r="BL46" s="1"/>
  <c r="AB47"/>
  <c r="AC47" s="1"/>
  <c r="AD47" s="1"/>
  <c r="BL47" s="1"/>
  <c r="AB48"/>
  <c r="AC48" s="1"/>
  <c r="AD48" s="1"/>
  <c r="BL48" s="1"/>
  <c r="AB49"/>
  <c r="AC49" s="1"/>
  <c r="AD49" s="1"/>
  <c r="BL49" s="1"/>
  <c r="AB50"/>
  <c r="AC50" s="1"/>
  <c r="AD50" s="1"/>
  <c r="BL50" s="1"/>
  <c r="AB51"/>
  <c r="AC51" s="1"/>
  <c r="AD51" s="1"/>
  <c r="BL51" s="1"/>
  <c r="AB52"/>
  <c r="AC52" s="1"/>
  <c r="AD52" s="1"/>
  <c r="BL52" s="1"/>
  <c r="AB53"/>
  <c r="AC53" s="1"/>
  <c r="AD53" s="1"/>
  <c r="BL53" s="1"/>
  <c r="AB54"/>
  <c r="AC54" s="1"/>
  <c r="AD54" s="1"/>
  <c r="BL54" s="1"/>
  <c r="AB55"/>
  <c r="AC55" s="1"/>
  <c r="AD55" s="1"/>
  <c r="BL55" s="1"/>
  <c r="AB56"/>
  <c r="AC56" s="1"/>
  <c r="AD56" s="1"/>
  <c r="BL56" s="1"/>
  <c r="AB57"/>
  <c r="AC57" s="1"/>
  <c r="AD57" s="1"/>
  <c r="BL57" s="1"/>
  <c r="AB58"/>
  <c r="AC58" s="1"/>
  <c r="AD58" s="1"/>
  <c r="BL58" s="1"/>
  <c r="AB59"/>
  <c r="AC59" s="1"/>
  <c r="AD59" s="1"/>
  <c r="BL59" s="1"/>
  <c r="AB60"/>
  <c r="AC60" s="1"/>
  <c r="AD60" s="1"/>
  <c r="BL60" s="1"/>
  <c r="AB61"/>
  <c r="AC61" s="1"/>
  <c r="AD61" s="1"/>
  <c r="BL61" s="1"/>
  <c r="AB62"/>
  <c r="AC62" s="1"/>
  <c r="AD62" s="1"/>
  <c r="BL62" s="1"/>
  <c r="AB63"/>
  <c r="AC63" s="1"/>
  <c r="AD63" s="1"/>
  <c r="BL63" s="1"/>
  <c r="AB64"/>
  <c r="AC64" s="1"/>
  <c r="AD64" s="1"/>
  <c r="BL64" s="1"/>
  <c r="AB65"/>
  <c r="AC65" s="1"/>
  <c r="AD65" s="1"/>
  <c r="BL65" s="1"/>
  <c r="AB66"/>
  <c r="AC66" s="1"/>
  <c r="AD66" s="1"/>
  <c r="BL66" s="1"/>
  <c r="AB67"/>
  <c r="AC67" s="1"/>
  <c r="AD67" s="1"/>
  <c r="BL67" s="1"/>
  <c r="AB68"/>
  <c r="AC68" s="1"/>
  <c r="AD68" s="1"/>
  <c r="BL68" s="1"/>
  <c r="AB69"/>
  <c r="AC69" s="1"/>
  <c r="AD69" s="1"/>
  <c r="BL69" s="1"/>
  <c r="AB70"/>
  <c r="AC70" s="1"/>
  <c r="AD70" s="1"/>
  <c r="BL70" s="1"/>
  <c r="AB71"/>
  <c r="AC71" s="1"/>
  <c r="AD71" s="1"/>
  <c r="BL71" s="1"/>
  <c r="AB72"/>
  <c r="AC72" s="1"/>
  <c r="AD72" s="1"/>
  <c r="BL72" s="1"/>
  <c r="AB73"/>
  <c r="AC73" s="1"/>
  <c r="AD73" s="1"/>
  <c r="BL73" s="1"/>
  <c r="AB74"/>
  <c r="AC74" s="1"/>
  <c r="AD74" s="1"/>
  <c r="BL74" s="1"/>
  <c r="AB75"/>
  <c r="AC75" s="1"/>
  <c r="AD75" s="1"/>
  <c r="BL75" s="1"/>
  <c r="AB76"/>
  <c r="AC76" s="1"/>
  <c r="AD76" s="1"/>
  <c r="BL76" s="1"/>
  <c r="AB77"/>
  <c r="AC77" s="1"/>
  <c r="AD77" s="1"/>
  <c r="BL77" s="1"/>
  <c r="AB78"/>
  <c r="AC78" s="1"/>
  <c r="AD78" s="1"/>
  <c r="BL78" s="1"/>
  <c r="AB79"/>
  <c r="AC79" s="1"/>
  <c r="AD79" s="1"/>
  <c r="BL79" s="1"/>
  <c r="AB80"/>
  <c r="AC80" s="1"/>
  <c r="AD80" s="1"/>
  <c r="BL80" s="1"/>
  <c r="AB81"/>
  <c r="AC81" s="1"/>
  <c r="AD81" s="1"/>
  <c r="BL81" s="1"/>
  <c r="AB82"/>
  <c r="AC82" s="1"/>
  <c r="AD82" s="1"/>
  <c r="BL82" s="1"/>
  <c r="AB83"/>
  <c r="AC83" s="1"/>
  <c r="AD83" s="1"/>
  <c r="BL83" s="1"/>
  <c r="AB84"/>
  <c r="AC84" s="1"/>
  <c r="AD84" s="1"/>
  <c r="BL84" s="1"/>
  <c r="AB85"/>
  <c r="AC85" s="1"/>
  <c r="AD85" s="1"/>
  <c r="BL85" s="1"/>
  <c r="AB86"/>
  <c r="AC86" s="1"/>
  <c r="AD86" s="1"/>
  <c r="BL86" s="1"/>
  <c r="AB87"/>
  <c r="AC87" s="1"/>
  <c r="AD87" s="1"/>
  <c r="BL87" s="1"/>
  <c r="AB88"/>
  <c r="AC88" s="1"/>
  <c r="AD88" s="1"/>
  <c r="BL88" s="1"/>
  <c r="AB89"/>
  <c r="AC89" s="1"/>
  <c r="AD89" s="1"/>
  <c r="BL89" s="1"/>
  <c r="AB90"/>
  <c r="AC90" s="1"/>
  <c r="AD90" s="1"/>
  <c r="BL90" s="1"/>
  <c r="AB91"/>
  <c r="AC91" s="1"/>
  <c r="AD91" s="1"/>
  <c r="BL91" s="1"/>
  <c r="AB92"/>
  <c r="AC92" s="1"/>
  <c r="AD92" s="1"/>
  <c r="BL92" s="1"/>
  <c r="AB93"/>
  <c r="AC93" s="1"/>
  <c r="AD93" s="1"/>
  <c r="BL93" s="1"/>
  <c r="AB94"/>
  <c r="AC94" s="1"/>
  <c r="AD94" s="1"/>
  <c r="BL94" s="1"/>
  <c r="AB95"/>
  <c r="AC95" s="1"/>
  <c r="AD95" s="1"/>
  <c r="BL95" s="1"/>
  <c r="AB96"/>
  <c r="AC96" s="1"/>
  <c r="AD96" s="1"/>
  <c r="BL96" s="1"/>
  <c r="AB97"/>
  <c r="AC97" s="1"/>
  <c r="AD97" s="1"/>
  <c r="BL97" s="1"/>
  <c r="AB98"/>
  <c r="AC98" s="1"/>
  <c r="AD98" s="1"/>
  <c r="BL98" s="1"/>
  <c r="AB99"/>
  <c r="AC99" s="1"/>
  <c r="AD99" s="1"/>
  <c r="BL99" s="1"/>
  <c r="AB100"/>
  <c r="AC100" s="1"/>
  <c r="AD100" s="1"/>
  <c r="BL100" s="1"/>
  <c r="AB101"/>
  <c r="AC101" s="1"/>
  <c r="AD101" s="1"/>
  <c r="BL101" s="1"/>
  <c r="AB102"/>
  <c r="AC102" s="1"/>
  <c r="AD102" s="1"/>
  <c r="BL102" s="1"/>
  <c r="AB103"/>
  <c r="AC103" s="1"/>
  <c r="AD103" s="1"/>
  <c r="BL103" s="1"/>
  <c r="AB104"/>
  <c r="AC104" s="1"/>
  <c r="AD104" s="1"/>
  <c r="BL104" s="1"/>
  <c r="AB105"/>
  <c r="AC105" s="1"/>
  <c r="AD105" s="1"/>
  <c r="BL105" s="1"/>
  <c r="AB106"/>
  <c r="AC106" s="1"/>
  <c r="AD106" s="1"/>
  <c r="BL106" s="1"/>
  <c r="AB107"/>
  <c r="AC107" s="1"/>
  <c r="AD107" s="1"/>
  <c r="BL107" s="1"/>
  <c r="AB108"/>
  <c r="AC108" s="1"/>
  <c r="AD108" s="1"/>
  <c r="BL108" s="1"/>
  <c r="AB109"/>
  <c r="AC109" s="1"/>
  <c r="AD109" s="1"/>
  <c r="BL109" s="1"/>
  <c r="AB110"/>
  <c r="AC110" s="1"/>
  <c r="AD110" s="1"/>
  <c r="BL110" s="1"/>
  <c r="AB111"/>
  <c r="AC111" s="1"/>
  <c r="AD111" s="1"/>
  <c r="BL111" s="1"/>
  <c r="AB112"/>
  <c r="AC112" s="1"/>
  <c r="AD112" s="1"/>
  <c r="BL112" s="1"/>
  <c r="AB113"/>
  <c r="AC113" s="1"/>
  <c r="AD113" s="1"/>
  <c r="BL113" s="1"/>
  <c r="AB114"/>
  <c r="AC114" s="1"/>
  <c r="AD114" s="1"/>
  <c r="BL114" s="1"/>
  <c r="AB115"/>
  <c r="AC115" s="1"/>
  <c r="AD115" s="1"/>
  <c r="BL115" s="1"/>
  <c r="AB116"/>
  <c r="AC116" s="1"/>
  <c r="AD116" s="1"/>
  <c r="BL116" s="1"/>
  <c r="AB117"/>
  <c r="AC117" s="1"/>
  <c r="AD117" s="1"/>
  <c r="BL117" s="1"/>
  <c r="AB118"/>
  <c r="AC118" s="1"/>
  <c r="AD118" s="1"/>
  <c r="BL118" s="1"/>
  <c r="AB119"/>
  <c r="AC119" s="1"/>
  <c r="AD119" s="1"/>
  <c r="BL119" s="1"/>
  <c r="AB120"/>
  <c r="AC120" s="1"/>
  <c r="AD120" s="1"/>
  <c r="BL120" s="1"/>
  <c r="AB121"/>
  <c r="AC121" s="1"/>
  <c r="AD121" s="1"/>
  <c r="BL121" s="1"/>
  <c r="AB122"/>
  <c r="AC122" s="1"/>
  <c r="AD122" s="1"/>
  <c r="BL122" s="1"/>
  <c r="AB123"/>
  <c r="AC123" s="1"/>
  <c r="AD123" s="1"/>
  <c r="BL123" s="1"/>
  <c r="AB124"/>
  <c r="AC124" s="1"/>
  <c r="AD124" s="1"/>
  <c r="BL124" s="1"/>
  <c r="AB125"/>
  <c r="AC125" s="1"/>
  <c r="AD125" s="1"/>
  <c r="BL125" s="1"/>
  <c r="AB126"/>
  <c r="AC126" s="1"/>
  <c r="AD126" s="1"/>
  <c r="BL126" s="1"/>
  <c r="AB127"/>
  <c r="AC127" s="1"/>
  <c r="AD127" s="1"/>
  <c r="BL127" s="1"/>
  <c r="AB128"/>
  <c r="AC128" s="1"/>
  <c r="AD128" s="1"/>
  <c r="BL128" s="1"/>
  <c r="AB129"/>
  <c r="AC129" s="1"/>
  <c r="AD129" s="1"/>
  <c r="BL129" s="1"/>
  <c r="AB130"/>
  <c r="AC130" s="1"/>
  <c r="AD130" s="1"/>
  <c r="BL130" s="1"/>
  <c r="AB131"/>
  <c r="AC131" s="1"/>
  <c r="AD131" s="1"/>
  <c r="BL131" s="1"/>
  <c r="AB132"/>
  <c r="AC132" s="1"/>
  <c r="AD132" s="1"/>
  <c r="BL132" s="1"/>
  <c r="AB133"/>
  <c r="AC133" s="1"/>
  <c r="AD133" s="1"/>
  <c r="BL133" s="1"/>
  <c r="AB134"/>
  <c r="AC134" s="1"/>
  <c r="AD134" s="1"/>
  <c r="BL134" s="1"/>
  <c r="AB135"/>
  <c r="AC135" s="1"/>
  <c r="AD135" s="1"/>
  <c r="BL135" s="1"/>
  <c r="AB136"/>
  <c r="AC136" s="1"/>
  <c r="AD136" s="1"/>
  <c r="BL136" s="1"/>
  <c r="AB137"/>
  <c r="AC137" s="1"/>
  <c r="AD137" s="1"/>
  <c r="BL137" s="1"/>
  <c r="AB138"/>
  <c r="AC138" s="1"/>
  <c r="AD138" s="1"/>
  <c r="BL138" s="1"/>
  <c r="AB139"/>
  <c r="AC139" s="1"/>
  <c r="AD139" s="1"/>
  <c r="BL139" s="1"/>
  <c r="AB140"/>
  <c r="AC140" s="1"/>
  <c r="AD140" s="1"/>
  <c r="BL140" s="1"/>
  <c r="AB141"/>
  <c r="AC141" s="1"/>
  <c r="AD141" s="1"/>
  <c r="BL141" s="1"/>
  <c r="AB142"/>
  <c r="AC142" s="1"/>
  <c r="AD142" s="1"/>
  <c r="BL142" s="1"/>
  <c r="AB143"/>
  <c r="AC143" s="1"/>
  <c r="AD143" s="1"/>
  <c r="BL143" s="1"/>
  <c r="AB144"/>
  <c r="AC144" s="1"/>
  <c r="AD144" s="1"/>
  <c r="BL144" s="1"/>
  <c r="AB145"/>
  <c r="AC145" s="1"/>
  <c r="AD145" s="1"/>
  <c r="BL145" s="1"/>
  <c r="AB146"/>
  <c r="AC146" s="1"/>
  <c r="AD146" s="1"/>
  <c r="BL146" s="1"/>
  <c r="AB147"/>
  <c r="AC147" s="1"/>
  <c r="AD147" s="1"/>
  <c r="BL147" s="1"/>
  <c r="AB148"/>
  <c r="AC148" s="1"/>
  <c r="AD148" s="1"/>
  <c r="BL148" s="1"/>
  <c r="AB149"/>
  <c r="AC149" s="1"/>
  <c r="AD149" s="1"/>
  <c r="BL149" s="1"/>
  <c r="AB150"/>
  <c r="AC150" s="1"/>
  <c r="AD150" s="1"/>
  <c r="BL150" s="1"/>
  <c r="AB151"/>
  <c r="AC151" s="1"/>
  <c r="AD151" s="1"/>
  <c r="BL151" s="1"/>
  <c r="AB152"/>
  <c r="AC152" s="1"/>
  <c r="AD152" s="1"/>
  <c r="BL152" s="1"/>
  <c r="AB153"/>
  <c r="AC153" s="1"/>
  <c r="AD153" s="1"/>
  <c r="BL153" s="1"/>
  <c r="AB154"/>
  <c r="AC154" s="1"/>
  <c r="AD154" s="1"/>
  <c r="BL154" s="1"/>
  <c r="AB155"/>
  <c r="AC155" s="1"/>
  <c r="AD155" s="1"/>
  <c r="BL155" s="1"/>
  <c r="AB156"/>
  <c r="AC156" s="1"/>
  <c r="AD156" s="1"/>
  <c r="BL156" s="1"/>
  <c r="AB157"/>
  <c r="AC157" s="1"/>
  <c r="AD157" s="1"/>
  <c r="BL157" s="1"/>
  <c r="AB158"/>
  <c r="AC158" s="1"/>
  <c r="AD158" s="1"/>
  <c r="BL158" s="1"/>
  <c r="AB159"/>
  <c r="AC159" s="1"/>
  <c r="AD159" s="1"/>
  <c r="BL159" s="1"/>
  <c r="AB160"/>
  <c r="AC160" s="1"/>
  <c r="AD160" s="1"/>
  <c r="BL160" s="1"/>
  <c r="AB161"/>
  <c r="AC161" s="1"/>
  <c r="AD161" s="1"/>
  <c r="BL161" s="1"/>
  <c r="AB162"/>
  <c r="AC162" s="1"/>
  <c r="AD162" s="1"/>
  <c r="BL162" s="1"/>
  <c r="AB163"/>
  <c r="AC163" s="1"/>
  <c r="AD163" s="1"/>
  <c r="BL163" s="1"/>
  <c r="AB164"/>
  <c r="AC164" s="1"/>
  <c r="AD164" s="1"/>
  <c r="BL164" s="1"/>
  <c r="AB165"/>
  <c r="AC165" s="1"/>
  <c r="AD165" s="1"/>
  <c r="BL165" s="1"/>
  <c r="AB166"/>
  <c r="AC166" s="1"/>
  <c r="AD166" s="1"/>
  <c r="BL166" s="1"/>
  <c r="AB167"/>
  <c r="AC167" s="1"/>
  <c r="AD167" s="1"/>
  <c r="BL167" s="1"/>
  <c r="AB168"/>
  <c r="AC168" s="1"/>
  <c r="AD168" s="1"/>
  <c r="BL168" s="1"/>
  <c r="AB169"/>
  <c r="AC169" s="1"/>
  <c r="AD169" s="1"/>
  <c r="BL169" s="1"/>
  <c r="AB170"/>
  <c r="AC170" s="1"/>
  <c r="AD170" s="1"/>
  <c r="BL170" s="1"/>
  <c r="AB171"/>
  <c r="AC171" s="1"/>
  <c r="AD171" s="1"/>
  <c r="BL171" s="1"/>
  <c r="AB172"/>
  <c r="AC172" s="1"/>
  <c r="AD172" s="1"/>
  <c r="BL172" s="1"/>
  <c r="AB173"/>
  <c r="AC173" s="1"/>
  <c r="AD173" s="1"/>
  <c r="BL173" s="1"/>
  <c r="AB174"/>
  <c r="AC174" s="1"/>
  <c r="AD174" s="1"/>
  <c r="BL174" s="1"/>
  <c r="AB175"/>
  <c r="AC175" s="1"/>
  <c r="AD175" s="1"/>
  <c r="BL175" s="1"/>
  <c r="AB176"/>
  <c r="AC176" s="1"/>
  <c r="AD176" s="1"/>
  <c r="BL176" s="1"/>
  <c r="AB177"/>
  <c r="AC177" s="1"/>
  <c r="AD177" s="1"/>
  <c r="BL177" s="1"/>
  <c r="AB178"/>
  <c r="AC178" s="1"/>
  <c r="AD178" s="1"/>
  <c r="BL178" s="1"/>
  <c r="AB179"/>
  <c r="AC179" s="1"/>
  <c r="AD179" s="1"/>
  <c r="BL179" s="1"/>
  <c r="AB180"/>
  <c r="AC180" s="1"/>
  <c r="AD180" s="1"/>
  <c r="BL180" s="1"/>
  <c r="AB181"/>
  <c r="AC181" s="1"/>
  <c r="AD181" s="1"/>
  <c r="BL181" s="1"/>
  <c r="AB182"/>
  <c r="AC182" s="1"/>
  <c r="AD182" s="1"/>
  <c r="BL182" s="1"/>
  <c r="AB183"/>
  <c r="AC183" s="1"/>
  <c r="AD183" s="1"/>
  <c r="BL183" s="1"/>
  <c r="AB184"/>
  <c r="AC184" s="1"/>
  <c r="AD184" s="1"/>
  <c r="BL184" s="1"/>
  <c r="AB185"/>
  <c r="AC185" s="1"/>
  <c r="AD185" s="1"/>
  <c r="BL185" s="1"/>
  <c r="AB186"/>
  <c r="AC186" s="1"/>
  <c r="AD186" s="1"/>
  <c r="BL186" s="1"/>
  <c r="AB187"/>
  <c r="AC187" s="1"/>
  <c r="AD187" s="1"/>
  <c r="BL187" s="1"/>
  <c r="AB188"/>
  <c r="AC188" s="1"/>
  <c r="AD188" s="1"/>
  <c r="BL188" s="1"/>
  <c r="AB189"/>
  <c r="AC189" s="1"/>
  <c r="AD189" s="1"/>
  <c r="BL189" s="1"/>
  <c r="AB190"/>
  <c r="AC190" s="1"/>
  <c r="AD190" s="1"/>
  <c r="BL190" s="1"/>
  <c r="AB191"/>
  <c r="AC191" s="1"/>
  <c r="AD191" s="1"/>
  <c r="BL191" s="1"/>
  <c r="AB192"/>
  <c r="AC192" s="1"/>
  <c r="AD192" s="1"/>
  <c r="BL192" s="1"/>
  <c r="AB193"/>
  <c r="AC193" s="1"/>
  <c r="AD193" s="1"/>
  <c r="BL193" s="1"/>
  <c r="AB194"/>
  <c r="AC194" s="1"/>
  <c r="AD194" s="1"/>
  <c r="BL194" s="1"/>
  <c r="AB195"/>
  <c r="AC195" s="1"/>
  <c r="AD195" s="1"/>
  <c r="BL195" s="1"/>
  <c r="AB196"/>
  <c r="AC196" s="1"/>
  <c r="AD196" s="1"/>
  <c r="BL196" s="1"/>
  <c r="AB197"/>
  <c r="AC197" s="1"/>
  <c r="AD197" s="1"/>
  <c r="BL197" s="1"/>
  <c r="AB198"/>
  <c r="AC198" s="1"/>
  <c r="AD198" s="1"/>
  <c r="BL198" s="1"/>
  <c r="AB199"/>
  <c r="AC199" s="1"/>
  <c r="AD199" s="1"/>
  <c r="BL199" s="1"/>
  <c r="AB200"/>
  <c r="AC200" s="1"/>
  <c r="AD200" s="1"/>
  <c r="BL200" s="1"/>
  <c r="AB201"/>
  <c r="AC201" s="1"/>
  <c r="AD201" s="1"/>
  <c r="BL201" s="1"/>
  <c r="AB202"/>
  <c r="AC202" s="1"/>
  <c r="AD202" s="1"/>
  <c r="BL202" s="1"/>
  <c r="AB203"/>
  <c r="AC203" s="1"/>
  <c r="AD203" s="1"/>
  <c r="BL203" s="1"/>
  <c r="AB204"/>
  <c r="AC204" s="1"/>
  <c r="AD204" s="1"/>
  <c r="BL204" s="1"/>
  <c r="AB205"/>
  <c r="AC205" s="1"/>
  <c r="AD205" s="1"/>
  <c r="BL205" s="1"/>
  <c r="AB206"/>
  <c r="AC206" s="1"/>
  <c r="AD206" s="1"/>
  <c r="BL206" s="1"/>
  <c r="AB207"/>
  <c r="AC207" s="1"/>
  <c r="AD207" s="1"/>
  <c r="BL207" s="1"/>
  <c r="AB208"/>
  <c r="AC208" s="1"/>
  <c r="AD208" s="1"/>
  <c r="BL208" s="1"/>
  <c r="AB209"/>
  <c r="AC209" s="1"/>
  <c r="AD209" s="1"/>
  <c r="BL209" s="1"/>
  <c r="AB210"/>
  <c r="AC210" s="1"/>
  <c r="AD210" s="1"/>
  <c r="BL210" s="1"/>
  <c r="AB211"/>
  <c r="AC211" s="1"/>
  <c r="AD211" s="1"/>
  <c r="BL211" s="1"/>
  <c r="AB212"/>
  <c r="AC212" s="1"/>
  <c r="AD212" s="1"/>
  <c r="BL212" s="1"/>
  <c r="AB213"/>
  <c r="AC213" s="1"/>
  <c r="AD213" s="1"/>
  <c r="BL213" s="1"/>
  <c r="AB214"/>
  <c r="AC214" s="1"/>
  <c r="AD214" s="1"/>
  <c r="BL214" s="1"/>
  <c r="AB215"/>
  <c r="AC215" s="1"/>
  <c r="AD215" s="1"/>
  <c r="BL215" s="1"/>
  <c r="AB216"/>
  <c r="AC216" s="1"/>
  <c r="AD216" s="1"/>
  <c r="BL216" s="1"/>
  <c r="AB217"/>
  <c r="AC217" s="1"/>
  <c r="AD217" s="1"/>
  <c r="BL217" s="1"/>
  <c r="AB218"/>
  <c r="AC218" s="1"/>
  <c r="AD218" s="1"/>
  <c r="BL218" s="1"/>
  <c r="AB219"/>
  <c r="AC219" s="1"/>
  <c r="AD219" s="1"/>
  <c r="BL219" s="1"/>
  <c r="AB220"/>
  <c r="AC220" s="1"/>
  <c r="AD220" s="1"/>
  <c r="AB221"/>
  <c r="AC221" s="1"/>
  <c r="AD221" s="1"/>
  <c r="AB222"/>
  <c r="AC222" s="1"/>
  <c r="AD222" s="1"/>
  <c r="AB223"/>
  <c r="AC223" s="1"/>
  <c r="AD223" s="1"/>
  <c r="AB224"/>
  <c r="AC224" s="1"/>
  <c r="AD224" s="1"/>
  <c r="AB225"/>
  <c r="AC225" s="1"/>
  <c r="AD225" s="1"/>
  <c r="AB226"/>
  <c r="AC226" s="1"/>
  <c r="AD226" s="1"/>
  <c r="AB227"/>
  <c r="AC227" s="1"/>
  <c r="AD227" s="1"/>
  <c r="AB228"/>
  <c r="AC228" s="1"/>
  <c r="AD228" s="1"/>
  <c r="AB229"/>
  <c r="AC229" s="1"/>
  <c r="AD229" s="1"/>
  <c r="AB230"/>
  <c r="AC230" s="1"/>
  <c r="AD230" s="1"/>
  <c r="AB231"/>
  <c r="AC231" s="1"/>
  <c r="AD231" s="1"/>
  <c r="AB232"/>
  <c r="AC232" s="1"/>
  <c r="AD232" s="1"/>
  <c r="AB233"/>
  <c r="AC233" s="1"/>
  <c r="AD233" s="1"/>
  <c r="AB234"/>
  <c r="AC234" s="1"/>
  <c r="AD234" s="1"/>
  <c r="AB235"/>
  <c r="AC235" s="1"/>
  <c r="AD235" s="1"/>
  <c r="AB236"/>
  <c r="AC236" s="1"/>
  <c r="AD236" s="1"/>
  <c r="AB237"/>
  <c r="AC237" s="1"/>
  <c r="AD237" s="1"/>
  <c r="AB238"/>
  <c r="AC238" s="1"/>
  <c r="AD238" s="1"/>
  <c r="AB239"/>
  <c r="AC239" s="1"/>
  <c r="AD239" s="1"/>
  <c r="AB240"/>
  <c r="AC240" s="1"/>
  <c r="AD240" s="1"/>
  <c r="AB241"/>
  <c r="AC241" s="1"/>
  <c r="AD241" s="1"/>
  <c r="AB242"/>
  <c r="AC242" s="1"/>
  <c r="AD242" s="1"/>
  <c r="AB243"/>
  <c r="AC243" s="1"/>
  <c r="AD243" s="1"/>
  <c r="AB244"/>
  <c r="AC244" s="1"/>
  <c r="AD244" s="1"/>
  <c r="AB245"/>
  <c r="AC245" s="1"/>
  <c r="AD245" s="1"/>
  <c r="AB246"/>
  <c r="AC246" s="1"/>
  <c r="AD246" s="1"/>
  <c r="AB247"/>
  <c r="AC247" s="1"/>
  <c r="AD247" s="1"/>
  <c r="AB248"/>
  <c r="AC248" s="1"/>
  <c r="AD248" s="1"/>
  <c r="AB249"/>
  <c r="AC249" s="1"/>
  <c r="AD249" s="1"/>
  <c r="AB250"/>
  <c r="AC250" s="1"/>
  <c r="AD250" s="1"/>
  <c r="AB251"/>
  <c r="AC251" s="1"/>
  <c r="AD251" s="1"/>
  <c r="AB252"/>
  <c r="AC252" s="1"/>
  <c r="AD252" s="1"/>
  <c r="AB253"/>
  <c r="AC253" s="1"/>
  <c r="AD253" s="1"/>
  <c r="AB254"/>
  <c r="AC254" s="1"/>
  <c r="AD254" s="1"/>
  <c r="AB255"/>
  <c r="AC255" s="1"/>
  <c r="AD255" s="1"/>
  <c r="AB256"/>
  <c r="AC256" s="1"/>
  <c r="AD256" s="1"/>
  <c r="AB257"/>
  <c r="AC257" s="1"/>
  <c r="AD257" s="1"/>
  <c r="AB258"/>
  <c r="AC258" s="1"/>
  <c r="AD258" s="1"/>
  <c r="AB259"/>
  <c r="AC259" s="1"/>
  <c r="AD259" s="1"/>
  <c r="AB260"/>
  <c r="AC260" s="1"/>
  <c r="AD260" s="1"/>
  <c r="AB261"/>
  <c r="AC261" s="1"/>
  <c r="AD261" s="1"/>
  <c r="AB262"/>
  <c r="AC262" s="1"/>
  <c r="AD262" s="1"/>
  <c r="AB263"/>
  <c r="AC263" s="1"/>
  <c r="AD263" s="1"/>
  <c r="AB264"/>
  <c r="AC264" s="1"/>
  <c r="AD264" s="1"/>
  <c r="AB265"/>
  <c r="AC265" s="1"/>
  <c r="AD265" s="1"/>
  <c r="AB266"/>
  <c r="AC266" s="1"/>
  <c r="AD266" s="1"/>
  <c r="AB267"/>
  <c r="AC267" s="1"/>
  <c r="AD267" s="1"/>
  <c r="AB268"/>
  <c r="AC268" s="1"/>
  <c r="AD268" s="1"/>
  <c r="AB269"/>
  <c r="AC269" s="1"/>
  <c r="AD269" s="1"/>
  <c r="AB270"/>
  <c r="AC270" s="1"/>
  <c r="AD270" s="1"/>
  <c r="AB271"/>
  <c r="AC271" s="1"/>
  <c r="AD271" s="1"/>
  <c r="AB272"/>
  <c r="AC272" s="1"/>
  <c r="AD272" s="1"/>
  <c r="AB273"/>
  <c r="AC273" s="1"/>
  <c r="AD273" s="1"/>
  <c r="AB274"/>
  <c r="AC274" s="1"/>
  <c r="AD274" s="1"/>
  <c r="AB275"/>
  <c r="AC275" s="1"/>
  <c r="AD275" s="1"/>
  <c r="AB276"/>
  <c r="AC276" s="1"/>
  <c r="AD276" s="1"/>
  <c r="AB277"/>
  <c r="AC277" s="1"/>
  <c r="AD277" s="1"/>
  <c r="AB278"/>
  <c r="AC278" s="1"/>
  <c r="AD278" s="1"/>
  <c r="AB279"/>
  <c r="AC279" s="1"/>
  <c r="AD279" s="1"/>
  <c r="AB280"/>
  <c r="AC280" s="1"/>
  <c r="AD280" s="1"/>
  <c r="AB281"/>
  <c r="AC281" s="1"/>
  <c r="AD281" s="1"/>
  <c r="AB282"/>
  <c r="AC282" s="1"/>
  <c r="AD282" s="1"/>
  <c r="AB283"/>
  <c r="AC283" s="1"/>
  <c r="AD283" s="1"/>
  <c r="AB284"/>
  <c r="AC284" s="1"/>
  <c r="AD284" s="1"/>
  <c r="AB285"/>
  <c r="AC285" s="1"/>
  <c r="AD285" s="1"/>
  <c r="AB286"/>
  <c r="AC286" s="1"/>
  <c r="AD286" s="1"/>
  <c r="AB287"/>
  <c r="AC287" s="1"/>
  <c r="AD287" s="1"/>
  <c r="AB288"/>
  <c r="AC288" s="1"/>
  <c r="AD288" s="1"/>
  <c r="AB289"/>
  <c r="AC289" s="1"/>
  <c r="AD289" s="1"/>
  <c r="AB290"/>
  <c r="AC290" s="1"/>
  <c r="AD290" s="1"/>
  <c r="AB291"/>
  <c r="AC291" s="1"/>
  <c r="AD291" s="1"/>
  <c r="AB292"/>
  <c r="AC292" s="1"/>
  <c r="AD292" s="1"/>
  <c r="AB293"/>
  <c r="AC293" s="1"/>
  <c r="AD293" s="1"/>
  <c r="AB294"/>
  <c r="AC294" s="1"/>
  <c r="AD294" s="1"/>
  <c r="AB295"/>
  <c r="AC295" s="1"/>
  <c r="AD295" s="1"/>
  <c r="AB296"/>
  <c r="AC296" s="1"/>
  <c r="AD296" s="1"/>
  <c r="AB297"/>
  <c r="AC297" s="1"/>
  <c r="AD297" s="1"/>
  <c r="AB298"/>
  <c r="AC298" s="1"/>
  <c r="AD298" s="1"/>
  <c r="AB299"/>
  <c r="AC299" s="1"/>
  <c r="AD299" s="1"/>
  <c r="AB300"/>
  <c r="AC300" s="1"/>
  <c r="AD300" s="1"/>
  <c r="AB301"/>
  <c r="AC301" s="1"/>
  <c r="AD301" s="1"/>
  <c r="AB302"/>
  <c r="AC302" s="1"/>
  <c r="AD302" s="1"/>
  <c r="AB303"/>
  <c r="AC303" s="1"/>
  <c r="AD303" s="1"/>
  <c r="AB304"/>
  <c r="AC304" s="1"/>
  <c r="AD304" s="1"/>
  <c r="AB305"/>
  <c r="AC305" s="1"/>
  <c r="AD305" s="1"/>
  <c r="AB306"/>
  <c r="AC306" s="1"/>
  <c r="AD306" s="1"/>
  <c r="AB307"/>
  <c r="AC307" s="1"/>
  <c r="AD307" s="1"/>
  <c r="AB308"/>
  <c r="AC308" s="1"/>
  <c r="AD308" s="1"/>
  <c r="AB309"/>
  <c r="AC309" s="1"/>
  <c r="AD309" s="1"/>
  <c r="AB310"/>
  <c r="AC310" s="1"/>
  <c r="AD310" s="1"/>
  <c r="AB311"/>
  <c r="AC311" s="1"/>
  <c r="AD311" s="1"/>
  <c r="AB312"/>
  <c r="AC312" s="1"/>
  <c r="AD312" s="1"/>
  <c r="AB313"/>
  <c r="AC313" s="1"/>
  <c r="AD313" s="1"/>
  <c r="AB314"/>
  <c r="AC314" s="1"/>
  <c r="AD314" s="1"/>
  <c r="AB315"/>
  <c r="AC315" s="1"/>
  <c r="AD315" s="1"/>
  <c r="AB316"/>
  <c r="AC316" s="1"/>
  <c r="AD316" s="1"/>
  <c r="AB317"/>
  <c r="AC317" s="1"/>
  <c r="AD317" s="1"/>
  <c r="AB318"/>
  <c r="AC318" s="1"/>
  <c r="AD318" s="1"/>
  <c r="AB319"/>
  <c r="AC319" s="1"/>
  <c r="AD319" s="1"/>
  <c r="AB320"/>
  <c r="AC320" s="1"/>
  <c r="AD320" s="1"/>
  <c r="AB321"/>
  <c r="AC321" s="1"/>
  <c r="AD321" s="1"/>
  <c r="AB322"/>
  <c r="AC322" s="1"/>
  <c r="AD322" s="1"/>
  <c r="AB323"/>
  <c r="AC323" s="1"/>
  <c r="AD323" s="1"/>
  <c r="AB324"/>
  <c r="AC324" s="1"/>
  <c r="AD324" s="1"/>
  <c r="AB325"/>
  <c r="AC325" s="1"/>
  <c r="AD325" s="1"/>
  <c r="AB326"/>
  <c r="AC326" s="1"/>
  <c r="AD326" s="1"/>
  <c r="AB327"/>
  <c r="AC327" s="1"/>
  <c r="AD327" s="1"/>
  <c r="AB328"/>
  <c r="AC328" s="1"/>
  <c r="AD328" s="1"/>
  <c r="AB329"/>
  <c r="AC329" s="1"/>
  <c r="AD329" s="1"/>
  <c r="AB330"/>
  <c r="AC330" s="1"/>
  <c r="AD330" s="1"/>
  <c r="AB331"/>
  <c r="AC331" s="1"/>
  <c r="AD331" s="1"/>
  <c r="AB332"/>
  <c r="AC332" s="1"/>
  <c r="AD332" s="1"/>
  <c r="AB333"/>
  <c r="AC333" s="1"/>
  <c r="AD333" s="1"/>
  <c r="AB334"/>
  <c r="AC334" s="1"/>
  <c r="AD334" s="1"/>
  <c r="AB335"/>
  <c r="AC335" s="1"/>
  <c r="AD335" s="1"/>
  <c r="AB336"/>
  <c r="AC336" s="1"/>
  <c r="AD336" s="1"/>
  <c r="AB337"/>
  <c r="AC337" s="1"/>
  <c r="AD337" s="1"/>
  <c r="AB338"/>
  <c r="AC338" s="1"/>
  <c r="AD338" s="1"/>
  <c r="AB339"/>
  <c r="AC339" s="1"/>
  <c r="AD339" s="1"/>
  <c r="AB340"/>
  <c r="AC340" s="1"/>
  <c r="AD340" s="1"/>
  <c r="AB341"/>
  <c r="AC341" s="1"/>
  <c r="AD341" s="1"/>
  <c r="AB342"/>
  <c r="AC342" s="1"/>
  <c r="AD342" s="1"/>
  <c r="AB343"/>
  <c r="AC343" s="1"/>
  <c r="AD343" s="1"/>
  <c r="AB344"/>
  <c r="AC344" s="1"/>
  <c r="AD344" s="1"/>
  <c r="AB345"/>
  <c r="AC345" s="1"/>
  <c r="AD345" s="1"/>
  <c r="AB346"/>
  <c r="AC346" s="1"/>
  <c r="AD346" s="1"/>
  <c r="AB347"/>
  <c r="AC347" s="1"/>
  <c r="AD347" s="1"/>
  <c r="AB348"/>
  <c r="AC348" s="1"/>
  <c r="AD348" s="1"/>
  <c r="AB349"/>
  <c r="AC349" s="1"/>
  <c r="AD349" s="1"/>
  <c r="AB350"/>
  <c r="AC350" s="1"/>
  <c r="AD350" s="1"/>
  <c r="AB351"/>
  <c r="AC351" s="1"/>
  <c r="AD351" s="1"/>
  <c r="AB352"/>
  <c r="AC352" s="1"/>
  <c r="AD352" s="1"/>
  <c r="AB353"/>
  <c r="AC353" s="1"/>
  <c r="AD353" s="1"/>
  <c r="AB354"/>
  <c r="AC354" s="1"/>
  <c r="AD354" s="1"/>
  <c r="AB355"/>
  <c r="AC355" s="1"/>
  <c r="AD355" s="1"/>
  <c r="AB356"/>
  <c r="AC356" s="1"/>
  <c r="AD356" s="1"/>
  <c r="AB357"/>
  <c r="AC357" s="1"/>
  <c r="AD357" s="1"/>
  <c r="AB358"/>
  <c r="AC358" s="1"/>
  <c r="AD358" s="1"/>
  <c r="AB359"/>
  <c r="AC359" s="1"/>
  <c r="AD359" s="1"/>
  <c r="AB360"/>
  <c r="AC360" s="1"/>
  <c r="AD360" s="1"/>
  <c r="AB361"/>
  <c r="AC361" s="1"/>
  <c r="AD361" s="1"/>
  <c r="AB362"/>
  <c r="AC362" s="1"/>
  <c r="AD362" s="1"/>
  <c r="AB363"/>
  <c r="AC363" s="1"/>
  <c r="AD363" s="1"/>
  <c r="AB364"/>
  <c r="AC364" s="1"/>
  <c r="AD364" s="1"/>
  <c r="AB365"/>
  <c r="AC365" s="1"/>
  <c r="AD365" s="1"/>
  <c r="AB366"/>
  <c r="AC366" s="1"/>
  <c r="AD366" s="1"/>
  <c r="AB367"/>
  <c r="AC367" s="1"/>
  <c r="AD367" s="1"/>
  <c r="AB368"/>
  <c r="AC368" s="1"/>
  <c r="AD368" s="1"/>
  <c r="AB369"/>
  <c r="AC369" s="1"/>
  <c r="AD369" s="1"/>
  <c r="AB370"/>
  <c r="AC370" s="1"/>
  <c r="AD370" s="1"/>
  <c r="AB371"/>
  <c r="AC371" s="1"/>
  <c r="AD371" s="1"/>
  <c r="AB372"/>
  <c r="AC372" s="1"/>
  <c r="AD372" s="1"/>
  <c r="AB373"/>
  <c r="AC373" s="1"/>
  <c r="AD373" s="1"/>
  <c r="AB374"/>
  <c r="AC374" s="1"/>
  <c r="AD374" s="1"/>
  <c r="AB375"/>
  <c r="AC375" s="1"/>
  <c r="AD375" s="1"/>
  <c r="AB376"/>
  <c r="AC376" s="1"/>
  <c r="AD376" s="1"/>
  <c r="AB377"/>
  <c r="AC377" s="1"/>
  <c r="AD377" s="1"/>
  <c r="AB378"/>
  <c r="AC378" s="1"/>
  <c r="AD378" s="1"/>
  <c r="AB379"/>
  <c r="AC379" s="1"/>
  <c r="AD379" s="1"/>
  <c r="AB380"/>
  <c r="AC380" s="1"/>
  <c r="AD380" s="1"/>
  <c r="AB381"/>
  <c r="AC381" s="1"/>
  <c r="AD381" s="1"/>
  <c r="AB382"/>
  <c r="AC382" s="1"/>
  <c r="AD382" s="1"/>
  <c r="AB383"/>
  <c r="AC383" s="1"/>
  <c r="AD383" s="1"/>
  <c r="AB384"/>
  <c r="AC384" s="1"/>
  <c r="AD384" s="1"/>
  <c r="AB385"/>
  <c r="AC385" s="1"/>
  <c r="AD385" s="1"/>
  <c r="AB386"/>
  <c r="AC386" s="1"/>
  <c r="AD386" s="1"/>
  <c r="AB387"/>
  <c r="AC387" s="1"/>
  <c r="AD387" s="1"/>
  <c r="AB388"/>
  <c r="AC388" s="1"/>
  <c r="AD388" s="1"/>
  <c r="AB389"/>
  <c r="AC389" s="1"/>
  <c r="AD389" s="1"/>
  <c r="AB390"/>
  <c r="AC390" s="1"/>
  <c r="AD390" s="1"/>
  <c r="AB391"/>
  <c r="AC391" s="1"/>
  <c r="AD391" s="1"/>
  <c r="AB392"/>
  <c r="AC392" s="1"/>
  <c r="AD392" s="1"/>
  <c r="AB393"/>
  <c r="AC393" s="1"/>
  <c r="AD393" s="1"/>
  <c r="AB394"/>
  <c r="AC394" s="1"/>
  <c r="AD394" s="1"/>
  <c r="AB395"/>
  <c r="AC395" s="1"/>
  <c r="AD395" s="1"/>
  <c r="AB396"/>
  <c r="AC396" s="1"/>
  <c r="AD396" s="1"/>
  <c r="AB397"/>
  <c r="AC397" s="1"/>
  <c r="AD397" s="1"/>
  <c r="AB398"/>
  <c r="AC398" s="1"/>
  <c r="AD398" s="1"/>
  <c r="AB399"/>
  <c r="AC399" s="1"/>
  <c r="AD399" s="1"/>
  <c r="AB400"/>
  <c r="AC400" s="1"/>
  <c r="AD400" s="1"/>
  <c r="AB401"/>
  <c r="AC401" s="1"/>
  <c r="AD401" s="1"/>
  <c r="AB402"/>
  <c r="AC402" s="1"/>
  <c r="AD402" s="1"/>
  <c r="AB403"/>
  <c r="AC403" s="1"/>
  <c r="AD403" s="1"/>
  <c r="AB404"/>
  <c r="AC404" s="1"/>
  <c r="AD404" s="1"/>
  <c r="AB405"/>
  <c r="AC405" s="1"/>
  <c r="AD405" s="1"/>
  <c r="AB406"/>
  <c r="AC406" s="1"/>
  <c r="AD406" s="1"/>
  <c r="AB407"/>
  <c r="AC407" s="1"/>
  <c r="AD407" s="1"/>
  <c r="AB408"/>
  <c r="AC408" s="1"/>
  <c r="AD408" s="1"/>
  <c r="AB409"/>
  <c r="AC409" s="1"/>
  <c r="AD409" s="1"/>
  <c r="AB410"/>
  <c r="AC410" s="1"/>
  <c r="AD410" s="1"/>
  <c r="AB411"/>
  <c r="AC411" s="1"/>
  <c r="AD411" s="1"/>
  <c r="AB412"/>
  <c r="AC412" s="1"/>
  <c r="AD412" s="1"/>
  <c r="AB413"/>
  <c r="AC413" s="1"/>
  <c r="AD413" s="1"/>
  <c r="AB414"/>
  <c r="AC414" s="1"/>
  <c r="AD414" s="1"/>
  <c r="AB415"/>
  <c r="AC415" s="1"/>
  <c r="AD415" s="1"/>
  <c r="AB416"/>
  <c r="AC416" s="1"/>
  <c r="AD416" s="1"/>
  <c r="AB417"/>
  <c r="AC417" s="1"/>
  <c r="AD417" s="1"/>
  <c r="AB418"/>
  <c r="AC418" s="1"/>
  <c r="AD418" s="1"/>
  <c r="AB419"/>
  <c r="AC419" s="1"/>
  <c r="AD419" s="1"/>
  <c r="AB420"/>
  <c r="AC420" s="1"/>
  <c r="AD420" s="1"/>
  <c r="AB421"/>
  <c r="AC421" s="1"/>
  <c r="AD421" s="1"/>
  <c r="AB422"/>
  <c r="AC422" s="1"/>
  <c r="AD422" s="1"/>
  <c r="AB423"/>
  <c r="AC423" s="1"/>
  <c r="AD423" s="1"/>
  <c r="AB424"/>
  <c r="AC424" s="1"/>
  <c r="AD424" s="1"/>
  <c r="AB425"/>
  <c r="AC425" s="1"/>
  <c r="AD425" s="1"/>
  <c r="AB426"/>
  <c r="AC426" s="1"/>
  <c r="AD426" s="1"/>
  <c r="AB427"/>
  <c r="AC427" s="1"/>
  <c r="AD427" s="1"/>
  <c r="AB428"/>
  <c r="AC428" s="1"/>
  <c r="AD428" s="1"/>
  <c r="AB429"/>
  <c r="AC429" s="1"/>
  <c r="AD429" s="1"/>
  <c r="AB430"/>
  <c r="AC430" s="1"/>
  <c r="AD430" s="1"/>
  <c r="AB431"/>
  <c r="AC431" s="1"/>
  <c r="AD431" s="1"/>
  <c r="AB432"/>
  <c r="AC432" s="1"/>
  <c r="AD432" s="1"/>
  <c r="AB433"/>
  <c r="AC433" s="1"/>
  <c r="AD433" s="1"/>
  <c r="AB434"/>
  <c r="AC434" s="1"/>
  <c r="AD434" s="1"/>
  <c r="AB435"/>
  <c r="AC435" s="1"/>
  <c r="AD435" s="1"/>
  <c r="AB436"/>
  <c r="AC436" s="1"/>
  <c r="AD436" s="1"/>
  <c r="AB437"/>
  <c r="AC437" s="1"/>
  <c r="AD437" s="1"/>
  <c r="AB438"/>
  <c r="AC438" s="1"/>
  <c r="AD438" s="1"/>
  <c r="AB439"/>
  <c r="AC439" s="1"/>
  <c r="AD439" s="1"/>
  <c r="AB440"/>
  <c r="AC440" s="1"/>
  <c r="AD440" s="1"/>
  <c r="AB441"/>
  <c r="AC441" s="1"/>
  <c r="AD441" s="1"/>
  <c r="AB442"/>
  <c r="AC442" s="1"/>
  <c r="AD442" s="1"/>
  <c r="AB443"/>
  <c r="AC443" s="1"/>
  <c r="AD443" s="1"/>
  <c r="AB444"/>
  <c r="AC444" s="1"/>
  <c r="AD444" s="1"/>
  <c r="AB445"/>
  <c r="AC445" s="1"/>
  <c r="AD445" s="1"/>
  <c r="AB446"/>
  <c r="AC446" s="1"/>
  <c r="AD446" s="1"/>
  <c r="AB447"/>
  <c r="AC447" s="1"/>
  <c r="AD447" s="1"/>
  <c r="AB448"/>
  <c r="AC448" s="1"/>
  <c r="AD448" s="1"/>
  <c r="AB449"/>
  <c r="AC449" s="1"/>
  <c r="AD449" s="1"/>
  <c r="AB450"/>
  <c r="AC450" s="1"/>
  <c r="AD450" s="1"/>
  <c r="AB451"/>
  <c r="AC451" s="1"/>
  <c r="AD451" s="1"/>
  <c r="AB452"/>
  <c r="AC452" s="1"/>
  <c r="AD452" s="1"/>
  <c r="AB453"/>
  <c r="AC453" s="1"/>
  <c r="AD453" s="1"/>
  <c r="AB454"/>
  <c r="AC454" s="1"/>
  <c r="AD454" s="1"/>
  <c r="AB455"/>
  <c r="AC455" s="1"/>
  <c r="AD455" s="1"/>
  <c r="AB456"/>
  <c r="AC456" s="1"/>
  <c r="AD456" s="1"/>
  <c r="AB457"/>
  <c r="AC457" s="1"/>
  <c r="AD457" s="1"/>
  <c r="AB458"/>
  <c r="AC458" s="1"/>
  <c r="AD458" s="1"/>
  <c r="AB459"/>
  <c r="AC459" s="1"/>
  <c r="AD459" s="1"/>
  <c r="AB460"/>
  <c r="AC460" s="1"/>
  <c r="AD460" s="1"/>
  <c r="AB461"/>
  <c r="AC461" s="1"/>
  <c r="AD461" s="1"/>
  <c r="AB462"/>
  <c r="AC462" s="1"/>
  <c r="AD462" s="1"/>
  <c r="AB463"/>
  <c r="AC463" s="1"/>
  <c r="AD463" s="1"/>
  <c r="AB464"/>
  <c r="AC464" s="1"/>
  <c r="AD464" s="1"/>
  <c r="AB465"/>
  <c r="AC465" s="1"/>
  <c r="AD465" s="1"/>
  <c r="AB466"/>
  <c r="AC466" s="1"/>
  <c r="AD466" s="1"/>
  <c r="AB467"/>
  <c r="AC467" s="1"/>
  <c r="AD467" s="1"/>
  <c r="AB468"/>
  <c r="AC468" s="1"/>
  <c r="AD468" s="1"/>
  <c r="AB469"/>
  <c r="AC469" s="1"/>
  <c r="AD469" s="1"/>
  <c r="AB470"/>
  <c r="AC470" s="1"/>
  <c r="AD470" s="1"/>
  <c r="AB471"/>
  <c r="AC471" s="1"/>
  <c r="AD471" s="1"/>
  <c r="AB472"/>
  <c r="AC472" s="1"/>
  <c r="AD472" s="1"/>
  <c r="AB473"/>
  <c r="AC473" s="1"/>
  <c r="AD473" s="1"/>
  <c r="AB474"/>
  <c r="AC474" s="1"/>
  <c r="AD474" s="1"/>
  <c r="AB475"/>
  <c r="AC475" s="1"/>
  <c r="AD475" s="1"/>
  <c r="AB476"/>
  <c r="AC476" s="1"/>
  <c r="AD476" s="1"/>
  <c r="AB477"/>
  <c r="AC477" s="1"/>
  <c r="AD477" s="1"/>
  <c r="AB478"/>
  <c r="AC478" s="1"/>
  <c r="AD478" s="1"/>
  <c r="AB479"/>
  <c r="AC479" s="1"/>
  <c r="AD479" s="1"/>
  <c r="AB480"/>
  <c r="AC480" s="1"/>
  <c r="AD480" s="1"/>
  <c r="AB481"/>
  <c r="AC481" s="1"/>
  <c r="AD481" s="1"/>
  <c r="AB482"/>
  <c r="AC482" s="1"/>
  <c r="AD482" s="1"/>
  <c r="AB483"/>
  <c r="AC483" s="1"/>
  <c r="AD483" s="1"/>
  <c r="AB484"/>
  <c r="AC484" s="1"/>
  <c r="AD484" s="1"/>
  <c r="AB485"/>
  <c r="AC485" s="1"/>
  <c r="AD485" s="1"/>
  <c r="AB486"/>
  <c r="AC486" s="1"/>
  <c r="AD486" s="1"/>
  <c r="AB487"/>
  <c r="AC487" s="1"/>
  <c r="AD487" s="1"/>
  <c r="AB488"/>
  <c r="AC488" s="1"/>
  <c r="AD488" s="1"/>
  <c r="AB489"/>
  <c r="AC489" s="1"/>
  <c r="AD489" s="1"/>
  <c r="AB490"/>
  <c r="AC490" s="1"/>
  <c r="AD490" s="1"/>
  <c r="AB491"/>
  <c r="AC491" s="1"/>
  <c r="AD491" s="1"/>
  <c r="AB492"/>
  <c r="AC492" s="1"/>
  <c r="AD492" s="1"/>
  <c r="AB493"/>
  <c r="AC493" s="1"/>
  <c r="AD493" s="1"/>
  <c r="AB494"/>
  <c r="AC494" s="1"/>
  <c r="AD494" s="1"/>
  <c r="AB495"/>
  <c r="AC495" s="1"/>
  <c r="AD495" s="1"/>
  <c r="AB496"/>
  <c r="AC496" s="1"/>
  <c r="AD496" s="1"/>
  <c r="AB497"/>
  <c r="AC497" s="1"/>
  <c r="AD497" s="1"/>
  <c r="AB498"/>
  <c r="AC498" s="1"/>
  <c r="AD498" s="1"/>
  <c r="AB499"/>
  <c r="AC499" s="1"/>
  <c r="AD499" s="1"/>
  <c r="AB500"/>
  <c r="AC500" s="1"/>
  <c r="AD500" s="1"/>
  <c r="AB501"/>
  <c r="AC501" s="1"/>
  <c r="AD501" s="1"/>
  <c r="AB502"/>
  <c r="AC502" s="1"/>
  <c r="AD502" s="1"/>
  <c r="AB503"/>
  <c r="AC503" s="1"/>
  <c r="AD503" s="1"/>
  <c r="AB504"/>
  <c r="AC504" s="1"/>
  <c r="AD504" s="1"/>
  <c r="AB505"/>
  <c r="AC505" s="1"/>
  <c r="AD505" s="1"/>
  <c r="AB506"/>
  <c r="AC506" s="1"/>
  <c r="AD506" s="1"/>
  <c r="AB507"/>
  <c r="AC507" s="1"/>
  <c r="AD507" s="1"/>
  <c r="AB508"/>
  <c r="AC508" s="1"/>
  <c r="AD508" s="1"/>
  <c r="AB509"/>
  <c r="AC509" s="1"/>
  <c r="AD509" s="1"/>
  <c r="AB510"/>
  <c r="AC510" s="1"/>
  <c r="AD510" s="1"/>
  <c r="AB511"/>
  <c r="AC511" s="1"/>
  <c r="AD511" s="1"/>
  <c r="AB512"/>
  <c r="AC512" s="1"/>
  <c r="AD512" s="1"/>
  <c r="AB513"/>
  <c r="AC513" s="1"/>
  <c r="AD513" s="1"/>
  <c r="AB514"/>
  <c r="AC514" s="1"/>
  <c r="AD514" s="1"/>
  <c r="AB515"/>
  <c r="AC515" s="1"/>
  <c r="AD515" s="1"/>
  <c r="AB516"/>
  <c r="AC516" s="1"/>
  <c r="AD516" s="1"/>
  <c r="AB517"/>
  <c r="AC517" s="1"/>
  <c r="AD517" s="1"/>
  <c r="AB518"/>
  <c r="AC518" s="1"/>
  <c r="AD518" s="1"/>
  <c r="AB519"/>
  <c r="AC519" s="1"/>
  <c r="AD519" s="1"/>
  <c r="AB520"/>
  <c r="AC520" s="1"/>
  <c r="AD520" s="1"/>
  <c r="AB521"/>
  <c r="AC521" s="1"/>
  <c r="AD521" s="1"/>
  <c r="AB522"/>
  <c r="AC522" s="1"/>
  <c r="AD522" s="1"/>
  <c r="AB523"/>
  <c r="AC523" s="1"/>
  <c r="AD523" s="1"/>
  <c r="AB524"/>
  <c r="AC524" s="1"/>
  <c r="AD524" s="1"/>
  <c r="AB525"/>
  <c r="AC525" s="1"/>
  <c r="AD525" s="1"/>
  <c r="AB526"/>
  <c r="AC526" s="1"/>
  <c r="AD526" s="1"/>
  <c r="AB527"/>
  <c r="AC527" s="1"/>
  <c r="AD527" s="1"/>
  <c r="AB528"/>
  <c r="AC528" s="1"/>
  <c r="AD528" s="1"/>
  <c r="AB529"/>
  <c r="AC529" s="1"/>
  <c r="AD529" s="1"/>
  <c r="AB530"/>
  <c r="AC530" s="1"/>
  <c r="AD530" s="1"/>
  <c r="AB531"/>
  <c r="AC531" s="1"/>
  <c r="AD531" s="1"/>
  <c r="AB532"/>
  <c r="AC532" s="1"/>
  <c r="AD532" s="1"/>
  <c r="AB533"/>
  <c r="AC533" s="1"/>
  <c r="AD533" s="1"/>
  <c r="AB534"/>
  <c r="AC534" s="1"/>
  <c r="AD534" s="1"/>
  <c r="AB535"/>
  <c r="AC535" s="1"/>
  <c r="AD535" s="1"/>
  <c r="AB536"/>
  <c r="AC536" s="1"/>
  <c r="AD536" s="1"/>
  <c r="AB537"/>
  <c r="AC537" s="1"/>
  <c r="AD537" s="1"/>
  <c r="AB538"/>
  <c r="AC538" s="1"/>
  <c r="AD538" s="1"/>
  <c r="AB539"/>
  <c r="AC539" s="1"/>
  <c r="AD539" s="1"/>
  <c r="AB540"/>
  <c r="AC540" s="1"/>
  <c r="AD540" s="1"/>
  <c r="AB541"/>
  <c r="AC541" s="1"/>
  <c r="AD541" s="1"/>
  <c r="AB542"/>
  <c r="AC542" s="1"/>
  <c r="AD542" s="1"/>
  <c r="AB543"/>
  <c r="AC543" s="1"/>
  <c r="AD543" s="1"/>
  <c r="AB544"/>
  <c r="AC544" s="1"/>
  <c r="AD544" s="1"/>
  <c r="AB545"/>
  <c r="AC545" s="1"/>
  <c r="AD545" s="1"/>
  <c r="AB546"/>
  <c r="AC546" s="1"/>
  <c r="AD546" s="1"/>
  <c r="AB547"/>
  <c r="AC547" s="1"/>
  <c r="AD547" s="1"/>
  <c r="AB548"/>
  <c r="AC548" s="1"/>
  <c r="AD548" s="1"/>
  <c r="AB549"/>
  <c r="AC549" s="1"/>
  <c r="AD549" s="1"/>
  <c r="AB550"/>
  <c r="AC550" s="1"/>
  <c r="AD550" s="1"/>
  <c r="AB551"/>
  <c r="AC551" s="1"/>
  <c r="AD551" s="1"/>
  <c r="AB552"/>
  <c r="AC552" s="1"/>
  <c r="AD552" s="1"/>
  <c r="AB553"/>
  <c r="AC553" s="1"/>
  <c r="AD553" s="1"/>
  <c r="AB554"/>
  <c r="AC554" s="1"/>
  <c r="AD554" s="1"/>
  <c r="AB555"/>
  <c r="AC555" s="1"/>
  <c r="AD555" s="1"/>
  <c r="AB556"/>
  <c r="AC556" s="1"/>
  <c r="AD556" s="1"/>
  <c r="AB557"/>
  <c r="AC557" s="1"/>
  <c r="AD557" s="1"/>
  <c r="AB558"/>
  <c r="AC558" s="1"/>
  <c r="AD558" s="1"/>
  <c r="AB559"/>
  <c r="AC559" s="1"/>
  <c r="AD559" s="1"/>
  <c r="AB560"/>
  <c r="AC560" s="1"/>
  <c r="AD560" s="1"/>
  <c r="AB561"/>
  <c r="AC561" s="1"/>
  <c r="AD561" s="1"/>
  <c r="AB562"/>
  <c r="AC562" s="1"/>
  <c r="AD562" s="1"/>
  <c r="AB563"/>
  <c r="AC563" s="1"/>
  <c r="AD563" s="1"/>
  <c r="AB564"/>
  <c r="AC564" s="1"/>
  <c r="AD564" s="1"/>
  <c r="AB565"/>
  <c r="AC565" s="1"/>
  <c r="AD565" s="1"/>
  <c r="AB566"/>
  <c r="AC566" s="1"/>
  <c r="AD566" s="1"/>
  <c r="AB567"/>
  <c r="AC567" s="1"/>
  <c r="AD567" s="1"/>
  <c r="AB568"/>
  <c r="AC568" s="1"/>
  <c r="AD568" s="1"/>
  <c r="AB569"/>
  <c r="AC569" s="1"/>
  <c r="AD569" s="1"/>
  <c r="AB570"/>
  <c r="AC570" s="1"/>
  <c r="AD570" s="1"/>
  <c r="AB571"/>
  <c r="AC571" s="1"/>
  <c r="AD571" s="1"/>
  <c r="AB572"/>
  <c r="AC572" s="1"/>
  <c r="AD572" s="1"/>
  <c r="AB573"/>
  <c r="AC573" s="1"/>
  <c r="AD573" s="1"/>
  <c r="AB574"/>
  <c r="AC574" s="1"/>
  <c r="AD574" s="1"/>
  <c r="AB575"/>
  <c r="AC575" s="1"/>
  <c r="AD575" s="1"/>
  <c r="AB576"/>
  <c r="AC576" s="1"/>
  <c r="AD576" s="1"/>
  <c r="AB577"/>
  <c r="AC577" s="1"/>
  <c r="AD577" s="1"/>
  <c r="AB578"/>
  <c r="AC578" s="1"/>
  <c r="AD578" s="1"/>
  <c r="AB579"/>
  <c r="AC579" s="1"/>
  <c r="AD579" s="1"/>
  <c r="AB580"/>
  <c r="AC580" s="1"/>
  <c r="AD580" s="1"/>
  <c r="AB581"/>
  <c r="AC581" s="1"/>
  <c r="AD581" s="1"/>
  <c r="AB582"/>
  <c r="AC582" s="1"/>
  <c r="AD582" s="1"/>
  <c r="AB583"/>
  <c r="AC583" s="1"/>
  <c r="AD583" s="1"/>
  <c r="AB584"/>
  <c r="AC584" s="1"/>
  <c r="AD584" s="1"/>
  <c r="AB585"/>
  <c r="AC585" s="1"/>
  <c r="AD585" s="1"/>
  <c r="AB586"/>
  <c r="AC586" s="1"/>
  <c r="AD586" s="1"/>
  <c r="AB587"/>
  <c r="AC587" s="1"/>
  <c r="AD587" s="1"/>
  <c r="AB588"/>
  <c r="AC588" s="1"/>
  <c r="AD588" s="1"/>
  <c r="AB589"/>
  <c r="AC589" s="1"/>
  <c r="AD589" s="1"/>
  <c r="AB590"/>
  <c r="AC590" s="1"/>
  <c r="AD590" s="1"/>
  <c r="AB591"/>
  <c r="AC591" s="1"/>
  <c r="AD591" s="1"/>
  <c r="AB592"/>
  <c r="AC592" s="1"/>
  <c r="AD592" s="1"/>
  <c r="AB593"/>
  <c r="AC593" s="1"/>
  <c r="AD593" s="1"/>
  <c r="AB594"/>
  <c r="AC594" s="1"/>
  <c r="AD594" s="1"/>
  <c r="AB595"/>
  <c r="AC595" s="1"/>
  <c r="AD595" s="1"/>
  <c r="AB596"/>
  <c r="AC596" s="1"/>
  <c r="AD596" s="1"/>
  <c r="AB597"/>
  <c r="AC597" s="1"/>
  <c r="AD597" s="1"/>
  <c r="AB598"/>
  <c r="AC598" s="1"/>
  <c r="AD598" s="1"/>
  <c r="AB599"/>
  <c r="AC599" s="1"/>
  <c r="AD599" s="1"/>
  <c r="AB600"/>
  <c r="AC600" s="1"/>
  <c r="AD600" s="1"/>
  <c r="AB601"/>
  <c r="AC601" s="1"/>
  <c r="AD601" s="1"/>
  <c r="AB602"/>
  <c r="AC602" s="1"/>
  <c r="AD602" s="1"/>
  <c r="AB603"/>
  <c r="AC603" s="1"/>
  <c r="AD603" s="1"/>
  <c r="AB604"/>
  <c r="AC604" s="1"/>
  <c r="AD604" s="1"/>
  <c r="AB605"/>
  <c r="AC605" s="1"/>
  <c r="AD605" s="1"/>
  <c r="AB606"/>
  <c r="AC606" s="1"/>
  <c r="AD606" s="1"/>
  <c r="AB607"/>
  <c r="AC607" s="1"/>
  <c r="AD607" s="1"/>
  <c r="AB608"/>
  <c r="AC608" s="1"/>
  <c r="AD608" s="1"/>
  <c r="AB609"/>
  <c r="AC609" s="1"/>
  <c r="AD609" s="1"/>
  <c r="AB610"/>
  <c r="AC610" s="1"/>
  <c r="AD610" s="1"/>
  <c r="AB611"/>
  <c r="AC611" s="1"/>
  <c r="AD611" s="1"/>
  <c r="AB612"/>
  <c r="AC612" s="1"/>
  <c r="AD612" s="1"/>
  <c r="AB613"/>
  <c r="AC613" s="1"/>
  <c r="AD613" s="1"/>
  <c r="AB614"/>
  <c r="AC614" s="1"/>
  <c r="AD614" s="1"/>
  <c r="AB615"/>
  <c r="AC615" s="1"/>
  <c r="AD615" s="1"/>
  <c r="AB616"/>
  <c r="AC616" s="1"/>
  <c r="AD616" s="1"/>
  <c r="AB617"/>
  <c r="AC617" s="1"/>
  <c r="AD617" s="1"/>
  <c r="AB618"/>
  <c r="AC618" s="1"/>
  <c r="AD618" s="1"/>
  <c r="AB619"/>
  <c r="AC619" s="1"/>
  <c r="AD619" s="1"/>
  <c r="AB620"/>
  <c r="AC620" s="1"/>
  <c r="AD620" s="1"/>
  <c r="AB621"/>
  <c r="AC621" s="1"/>
  <c r="AD621" s="1"/>
  <c r="AB622"/>
  <c r="AC622" s="1"/>
  <c r="AD622" s="1"/>
  <c r="AB623"/>
  <c r="AC623" s="1"/>
  <c r="AD623" s="1"/>
  <c r="AB624"/>
  <c r="AC624" s="1"/>
  <c r="AD624" s="1"/>
  <c r="AB625"/>
  <c r="AC625" s="1"/>
  <c r="AD625" s="1"/>
  <c r="AB626"/>
  <c r="AC626" s="1"/>
  <c r="AD626" s="1"/>
  <c r="AB627"/>
  <c r="AC627" s="1"/>
  <c r="AD627" s="1"/>
  <c r="AB628"/>
  <c r="AC628" s="1"/>
  <c r="AD628" s="1"/>
  <c r="AB629"/>
  <c r="AC629" s="1"/>
  <c r="AD629" s="1"/>
  <c r="AB630"/>
  <c r="AC630" s="1"/>
  <c r="AD630" s="1"/>
  <c r="AB631"/>
  <c r="AC631" s="1"/>
  <c r="AD631" s="1"/>
  <c r="AB632"/>
  <c r="AC632" s="1"/>
  <c r="AD632" s="1"/>
  <c r="AB633"/>
  <c r="AC633" s="1"/>
  <c r="AD633" s="1"/>
  <c r="AB634"/>
  <c r="AC634" s="1"/>
  <c r="AD634" s="1"/>
  <c r="AB635"/>
  <c r="AC635" s="1"/>
  <c r="AD635" s="1"/>
  <c r="AB636"/>
  <c r="AC636" s="1"/>
  <c r="AD636" s="1"/>
  <c r="AB637"/>
  <c r="AC637" s="1"/>
  <c r="AD637" s="1"/>
  <c r="AB638"/>
  <c r="AC638" s="1"/>
  <c r="AD638" s="1"/>
  <c r="AB639"/>
  <c r="AC639" s="1"/>
  <c r="AD639" s="1"/>
  <c r="AB640"/>
  <c r="AC640" s="1"/>
  <c r="AD640" s="1"/>
  <c r="AB641"/>
  <c r="AC641" s="1"/>
  <c r="AD641" s="1"/>
  <c r="AB642"/>
  <c r="AC642" s="1"/>
  <c r="AD642" s="1"/>
  <c r="AB643"/>
  <c r="AC643" s="1"/>
  <c r="AD643" s="1"/>
  <c r="AB644"/>
  <c r="AC644" s="1"/>
  <c r="AD644" s="1"/>
  <c r="AB645"/>
  <c r="AC645" s="1"/>
  <c r="AD645" s="1"/>
  <c r="AB646"/>
  <c r="AC646" s="1"/>
  <c r="AD646" s="1"/>
  <c r="AB647"/>
  <c r="AC647" s="1"/>
  <c r="AD647" s="1"/>
  <c r="AB648"/>
  <c r="AC648" s="1"/>
  <c r="AD648" s="1"/>
  <c r="AB649"/>
  <c r="AC649" s="1"/>
  <c r="AD649" s="1"/>
  <c r="AB650"/>
  <c r="AC650" s="1"/>
  <c r="AD650" s="1"/>
  <c r="AB651"/>
  <c r="AC651" s="1"/>
  <c r="AD651" s="1"/>
  <c r="AB652"/>
  <c r="AC652" s="1"/>
  <c r="AD652" s="1"/>
  <c r="AB653"/>
  <c r="AC653" s="1"/>
  <c r="AD653" s="1"/>
  <c r="AB654"/>
  <c r="AC654" s="1"/>
  <c r="AD654" s="1"/>
  <c r="AB655"/>
  <c r="AC655" s="1"/>
  <c r="AD655" s="1"/>
  <c r="AB656"/>
  <c r="AC656" s="1"/>
  <c r="AD656" s="1"/>
  <c r="AB657"/>
  <c r="AC657" s="1"/>
  <c r="AD657" s="1"/>
  <c r="AB658"/>
  <c r="AC658" s="1"/>
  <c r="AD658" s="1"/>
  <c r="AB659"/>
  <c r="AC659" s="1"/>
  <c r="AD659" s="1"/>
  <c r="AB660"/>
  <c r="AC660" s="1"/>
  <c r="AD660" s="1"/>
  <c r="AB661"/>
  <c r="AC661" s="1"/>
  <c r="AD661" s="1"/>
  <c r="AB662"/>
  <c r="AC662" s="1"/>
  <c r="AD662" s="1"/>
  <c r="AB663"/>
  <c r="AC663" s="1"/>
  <c r="AD663" s="1"/>
  <c r="AB664"/>
  <c r="AC664" s="1"/>
  <c r="AD664" s="1"/>
  <c r="AB665"/>
  <c r="AC665" s="1"/>
  <c r="AD665" s="1"/>
  <c r="AB666"/>
  <c r="AC666" s="1"/>
  <c r="AD666" s="1"/>
  <c r="AB667"/>
  <c r="AC667" s="1"/>
  <c r="AD667" s="1"/>
  <c r="AB668"/>
  <c r="AC668" s="1"/>
  <c r="AD668" s="1"/>
  <c r="AB669"/>
  <c r="AC669" s="1"/>
  <c r="AD669" s="1"/>
  <c r="AB670"/>
  <c r="AC670" s="1"/>
  <c r="AD670" s="1"/>
  <c r="AB671"/>
  <c r="AC671" s="1"/>
  <c r="AD671" s="1"/>
  <c r="AB672"/>
  <c r="AC672" s="1"/>
  <c r="AD672" s="1"/>
  <c r="AB673"/>
  <c r="AC673" s="1"/>
  <c r="AD673" s="1"/>
  <c r="AB674"/>
  <c r="AC674" s="1"/>
  <c r="AD674" s="1"/>
  <c r="AB675"/>
  <c r="AC675" s="1"/>
  <c r="AD675" s="1"/>
  <c r="AB676"/>
  <c r="AC676" s="1"/>
  <c r="AD676" s="1"/>
  <c r="AB677"/>
  <c r="AC677" s="1"/>
  <c r="AD677" s="1"/>
  <c r="AB678"/>
  <c r="AC678" s="1"/>
  <c r="AD678" s="1"/>
  <c r="AB679"/>
  <c r="AC679" s="1"/>
  <c r="AD679" s="1"/>
  <c r="AB680"/>
  <c r="AC680" s="1"/>
  <c r="AD680" s="1"/>
  <c r="AB681"/>
  <c r="AC681" s="1"/>
  <c r="AD681" s="1"/>
  <c r="AB682"/>
  <c r="AC682" s="1"/>
  <c r="AD682" s="1"/>
  <c r="AB683"/>
  <c r="AC683" s="1"/>
  <c r="AD683" s="1"/>
  <c r="AB684"/>
  <c r="AC684" s="1"/>
  <c r="AD684" s="1"/>
  <c r="AB685"/>
  <c r="AC685" s="1"/>
  <c r="AD685" s="1"/>
  <c r="AB686"/>
  <c r="AC686" s="1"/>
  <c r="AD686" s="1"/>
  <c r="AB687"/>
  <c r="AC687" s="1"/>
  <c r="AD687" s="1"/>
  <c r="AB688"/>
  <c r="AC688" s="1"/>
  <c r="AD688" s="1"/>
  <c r="AB689"/>
  <c r="AC689" s="1"/>
  <c r="AD689" s="1"/>
  <c r="AB690"/>
  <c r="AC690" s="1"/>
  <c r="AD690" s="1"/>
  <c r="AB691"/>
  <c r="AC691" s="1"/>
  <c r="AD691" s="1"/>
  <c r="AB692"/>
  <c r="AC692" s="1"/>
  <c r="AD692" s="1"/>
  <c r="AB693"/>
  <c r="AC693" s="1"/>
  <c r="AD693" s="1"/>
  <c r="AB694"/>
  <c r="AC694" s="1"/>
  <c r="AD694" s="1"/>
  <c r="AB695"/>
  <c r="AC695" s="1"/>
  <c r="AD695" s="1"/>
  <c r="AB696"/>
  <c r="AC696" s="1"/>
  <c r="AD696" s="1"/>
  <c r="AB697"/>
  <c r="AC697" s="1"/>
  <c r="AD697" s="1"/>
  <c r="AB698"/>
  <c r="AC698" s="1"/>
  <c r="AD698" s="1"/>
  <c r="AB699"/>
  <c r="AC699" s="1"/>
  <c r="AD699" s="1"/>
  <c r="AB700"/>
  <c r="AC700" s="1"/>
  <c r="AD700" s="1"/>
  <c r="AB701"/>
  <c r="AC701" s="1"/>
  <c r="AD701" s="1"/>
  <c r="AB702"/>
  <c r="AC702" s="1"/>
  <c r="AD702" s="1"/>
  <c r="AB703"/>
  <c r="AC703" s="1"/>
  <c r="AD703" s="1"/>
  <c r="AB704"/>
  <c r="AC704" s="1"/>
  <c r="AD704" s="1"/>
  <c r="AB705"/>
  <c r="AC705" s="1"/>
  <c r="AD705" s="1"/>
  <c r="AB706"/>
  <c r="AC706" s="1"/>
  <c r="AD706" s="1"/>
  <c r="AB707"/>
  <c r="AC707" s="1"/>
  <c r="AD707" s="1"/>
  <c r="AB708"/>
  <c r="AC708" s="1"/>
  <c r="AD708" s="1"/>
  <c r="AB709"/>
  <c r="AC709" s="1"/>
  <c r="AD709" s="1"/>
  <c r="AB710"/>
  <c r="AC710" s="1"/>
  <c r="AD710" s="1"/>
  <c r="AB711"/>
  <c r="AC711" s="1"/>
  <c r="AD711" s="1"/>
  <c r="AB712"/>
  <c r="AC712" s="1"/>
  <c r="AD712" s="1"/>
  <c r="AB713"/>
  <c r="AC713" s="1"/>
  <c r="AD713" s="1"/>
  <c r="AB714"/>
  <c r="AC714" s="1"/>
  <c r="AD714" s="1"/>
  <c r="AB715"/>
  <c r="AC715" s="1"/>
  <c r="AD715" s="1"/>
  <c r="AB716"/>
  <c r="AC716" s="1"/>
  <c r="AD716" s="1"/>
  <c r="AB717"/>
  <c r="AC717" s="1"/>
  <c r="AD717" s="1"/>
  <c r="AB718"/>
  <c r="AC718" s="1"/>
  <c r="AD718" s="1"/>
  <c r="AB719"/>
  <c r="AC719" s="1"/>
  <c r="AD719" s="1"/>
  <c r="AB720"/>
  <c r="AC720" s="1"/>
  <c r="AD720" s="1"/>
  <c r="AB721"/>
  <c r="AC721" s="1"/>
  <c r="AD721" s="1"/>
  <c r="AB722"/>
  <c r="AC722" s="1"/>
  <c r="AD722" s="1"/>
  <c r="AB723"/>
  <c r="AC723" s="1"/>
  <c r="AD723" s="1"/>
  <c r="AB724"/>
  <c r="AC724" s="1"/>
  <c r="AD724" s="1"/>
  <c r="AB725"/>
  <c r="AC725" s="1"/>
  <c r="AD725" s="1"/>
  <c r="AB726"/>
  <c r="AC726" s="1"/>
  <c r="AD726" s="1"/>
  <c r="AB727"/>
  <c r="AC727" s="1"/>
  <c r="AD727" s="1"/>
  <c r="AB728"/>
  <c r="AC728" s="1"/>
  <c r="AD728" s="1"/>
  <c r="AB729"/>
  <c r="AC729" s="1"/>
  <c r="AD729" s="1"/>
  <c r="AB730"/>
  <c r="AC730" s="1"/>
  <c r="AD730" s="1"/>
  <c r="AB731"/>
  <c r="AC731" s="1"/>
  <c r="AD731" s="1"/>
  <c r="AB732"/>
  <c r="AC732" s="1"/>
  <c r="AD732" s="1"/>
  <c r="AB733"/>
  <c r="AC733" s="1"/>
  <c r="AD733" s="1"/>
  <c r="AB734"/>
  <c r="AC734" s="1"/>
  <c r="AD734" s="1"/>
  <c r="AB735"/>
  <c r="AC735" s="1"/>
  <c r="AD735" s="1"/>
  <c r="AB736"/>
  <c r="AC736" s="1"/>
  <c r="AD736" s="1"/>
  <c r="AB737"/>
  <c r="AC737" s="1"/>
  <c r="AD737" s="1"/>
  <c r="AB738"/>
  <c r="AC738" s="1"/>
  <c r="AD738" s="1"/>
  <c r="AB739"/>
  <c r="AC739" s="1"/>
  <c r="AD739" s="1"/>
  <c r="AB740"/>
  <c r="AC740" s="1"/>
  <c r="AD740" s="1"/>
  <c r="AB741"/>
  <c r="AC741" s="1"/>
  <c r="AD741" s="1"/>
  <c r="AB742"/>
  <c r="AC742" s="1"/>
  <c r="AD742" s="1"/>
  <c r="AB743"/>
  <c r="AC743" s="1"/>
  <c r="AD743" s="1"/>
  <c r="AB744"/>
  <c r="AC744" s="1"/>
  <c r="AD744" s="1"/>
  <c r="AB745"/>
  <c r="AC745" s="1"/>
  <c r="AD745" s="1"/>
  <c r="AB746"/>
  <c r="AC746" s="1"/>
  <c r="AD746" s="1"/>
  <c r="AB747"/>
  <c r="AC747" s="1"/>
  <c r="AD747" s="1"/>
  <c r="AB748"/>
  <c r="AC748" s="1"/>
  <c r="AD748" s="1"/>
  <c r="AB749"/>
  <c r="AC749" s="1"/>
  <c r="AD749" s="1"/>
  <c r="AB750"/>
  <c r="AC750" s="1"/>
  <c r="AD750" s="1"/>
  <c r="AB751"/>
  <c r="AC751" s="1"/>
  <c r="AD751" s="1"/>
  <c r="AB752"/>
  <c r="AC752" s="1"/>
  <c r="AD752" s="1"/>
  <c r="AB753"/>
  <c r="AC753" s="1"/>
  <c r="AD753" s="1"/>
  <c r="AB754"/>
  <c r="AC754" s="1"/>
  <c r="AD754" s="1"/>
  <c r="AB755"/>
  <c r="AC755" s="1"/>
  <c r="AD755" s="1"/>
  <c r="AB756"/>
  <c r="AC756" s="1"/>
  <c r="AD756" s="1"/>
  <c r="AB757"/>
  <c r="AC757" s="1"/>
  <c r="AD757" s="1"/>
  <c r="AB758"/>
  <c r="AC758" s="1"/>
  <c r="AD758" s="1"/>
  <c r="AB759"/>
  <c r="AC759" s="1"/>
  <c r="AD759" s="1"/>
  <c r="AB760"/>
  <c r="AC760" s="1"/>
  <c r="AD760" s="1"/>
  <c r="AB761"/>
  <c r="AC761" s="1"/>
  <c r="AD761" s="1"/>
  <c r="AB762"/>
  <c r="AC762" s="1"/>
  <c r="AD762" s="1"/>
  <c r="AB763"/>
  <c r="AC763" s="1"/>
  <c r="AD763" s="1"/>
  <c r="AB764"/>
  <c r="AC764" s="1"/>
  <c r="AD764" s="1"/>
  <c r="AB765"/>
  <c r="AC765" s="1"/>
  <c r="AD765" s="1"/>
  <c r="AB766"/>
  <c r="AC766" s="1"/>
  <c r="AD766" s="1"/>
  <c r="AB767"/>
  <c r="AC767" s="1"/>
  <c r="AD767" s="1"/>
  <c r="AB768"/>
  <c r="AC768" s="1"/>
  <c r="AD768" s="1"/>
  <c r="AB769"/>
  <c r="AC769" s="1"/>
  <c r="AD769" s="1"/>
  <c r="AB770"/>
  <c r="AC770" s="1"/>
  <c r="AD770" s="1"/>
  <c r="AB771"/>
  <c r="AC771" s="1"/>
  <c r="AD771" s="1"/>
  <c r="AB772"/>
  <c r="AC772" s="1"/>
  <c r="AD772" s="1"/>
  <c r="AB773"/>
  <c r="AC773" s="1"/>
  <c r="AD773" s="1"/>
  <c r="AB774"/>
  <c r="AC774" s="1"/>
  <c r="AD774" s="1"/>
  <c r="AB775"/>
  <c r="AC775" s="1"/>
  <c r="AD775" s="1"/>
  <c r="AB776"/>
  <c r="AC776" s="1"/>
  <c r="AD776" s="1"/>
  <c r="AB777"/>
  <c r="AC777" s="1"/>
  <c r="AD777" s="1"/>
  <c r="AB778"/>
  <c r="AC778" s="1"/>
  <c r="AD778" s="1"/>
  <c r="AB779"/>
  <c r="AC779" s="1"/>
  <c r="AD779" s="1"/>
  <c r="AB780"/>
  <c r="AC780" s="1"/>
  <c r="AD780" s="1"/>
  <c r="AB781"/>
  <c r="AC781" s="1"/>
  <c r="AD781" s="1"/>
  <c r="AB782"/>
  <c r="AC782" s="1"/>
  <c r="AD782" s="1"/>
  <c r="AB783"/>
  <c r="AC783" s="1"/>
  <c r="AD783" s="1"/>
  <c r="AB784"/>
  <c r="AC784" s="1"/>
  <c r="AD784" s="1"/>
  <c r="AB785"/>
  <c r="AC785" s="1"/>
  <c r="AD785" s="1"/>
  <c r="AB786"/>
  <c r="AC786" s="1"/>
  <c r="AD786" s="1"/>
  <c r="AB787"/>
  <c r="AC787" s="1"/>
  <c r="AD787" s="1"/>
  <c r="AB788"/>
  <c r="AC788" s="1"/>
  <c r="AD788" s="1"/>
  <c r="AC3"/>
  <c r="AD3" s="1"/>
  <c r="BL3" s="1"/>
  <c r="Y3"/>
  <c r="Z3" s="1"/>
  <c r="AA3" s="1"/>
  <c r="BK3" s="1"/>
  <c r="Y5"/>
  <c r="Z5" s="1"/>
  <c r="AA5" s="1"/>
  <c r="BK5" s="1"/>
  <c r="Y6"/>
  <c r="Z6" s="1"/>
  <c r="AA6" s="1"/>
  <c r="BK6" s="1"/>
  <c r="Y7"/>
  <c r="Z7" s="1"/>
  <c r="AA7" s="1"/>
  <c r="BK7" s="1"/>
  <c r="Y8"/>
  <c r="Z8" s="1"/>
  <c r="AA8" s="1"/>
  <c r="BK8" s="1"/>
  <c r="Y9"/>
  <c r="Z9" s="1"/>
  <c r="AA9" s="1"/>
  <c r="BK9" s="1"/>
  <c r="Y10"/>
  <c r="Z10" s="1"/>
  <c r="AA10" s="1"/>
  <c r="BK10" s="1"/>
  <c r="Y11"/>
  <c r="Z11" s="1"/>
  <c r="AA11" s="1"/>
  <c r="BK11" s="1"/>
  <c r="Y12"/>
  <c r="Z12" s="1"/>
  <c r="AA12" s="1"/>
  <c r="BK12" s="1"/>
  <c r="Y13"/>
  <c r="Z13" s="1"/>
  <c r="AA13" s="1"/>
  <c r="BK13" s="1"/>
  <c r="Y14"/>
  <c r="Z14" s="1"/>
  <c r="AA14" s="1"/>
  <c r="BK14" s="1"/>
  <c r="Y15"/>
  <c r="Z15" s="1"/>
  <c r="AA15" s="1"/>
  <c r="BK15" s="1"/>
  <c r="Y16"/>
  <c r="Z16" s="1"/>
  <c r="AA16" s="1"/>
  <c r="BK16" s="1"/>
  <c r="Y17"/>
  <c r="Z17" s="1"/>
  <c r="AA17" s="1"/>
  <c r="BK17" s="1"/>
  <c r="Y18"/>
  <c r="Z18" s="1"/>
  <c r="AA18" s="1"/>
  <c r="BK18" s="1"/>
  <c r="Y19"/>
  <c r="Z19" s="1"/>
  <c r="AA19" s="1"/>
  <c r="BK19" s="1"/>
  <c r="Y20"/>
  <c r="Z20" s="1"/>
  <c r="AA20" s="1"/>
  <c r="BK20" s="1"/>
  <c r="Y21"/>
  <c r="Z21" s="1"/>
  <c r="AA21" s="1"/>
  <c r="BK21" s="1"/>
  <c r="Y22"/>
  <c r="Z22" s="1"/>
  <c r="AA22" s="1"/>
  <c r="BK22" s="1"/>
  <c r="Y23"/>
  <c r="Z23" s="1"/>
  <c r="AA23" s="1"/>
  <c r="BK23" s="1"/>
  <c r="Y24"/>
  <c r="Z24" s="1"/>
  <c r="AA24" s="1"/>
  <c r="BK24" s="1"/>
  <c r="Y25"/>
  <c r="Z25" s="1"/>
  <c r="AA25" s="1"/>
  <c r="BK25" s="1"/>
  <c r="Y26"/>
  <c r="Z26" s="1"/>
  <c r="AA26" s="1"/>
  <c r="BK26" s="1"/>
  <c r="Y27"/>
  <c r="Z27" s="1"/>
  <c r="AA27" s="1"/>
  <c r="BK27" s="1"/>
  <c r="Y28"/>
  <c r="Z28" s="1"/>
  <c r="AA28" s="1"/>
  <c r="BK28" s="1"/>
  <c r="Y29"/>
  <c r="Z29" s="1"/>
  <c r="AA29" s="1"/>
  <c r="BK29" s="1"/>
  <c r="Y30"/>
  <c r="Z30" s="1"/>
  <c r="AA30" s="1"/>
  <c r="BK30" s="1"/>
  <c r="Y31"/>
  <c r="Z31" s="1"/>
  <c r="AA31" s="1"/>
  <c r="BK31" s="1"/>
  <c r="Y32"/>
  <c r="Z32" s="1"/>
  <c r="AA32" s="1"/>
  <c r="BK32" s="1"/>
  <c r="Y33"/>
  <c r="Z33" s="1"/>
  <c r="AA33" s="1"/>
  <c r="BK33" s="1"/>
  <c r="Y34"/>
  <c r="Z34" s="1"/>
  <c r="AA34" s="1"/>
  <c r="BK34" s="1"/>
  <c r="Y35"/>
  <c r="Z35" s="1"/>
  <c r="AA35" s="1"/>
  <c r="BK35" s="1"/>
  <c r="Y36"/>
  <c r="Z36" s="1"/>
  <c r="AA36" s="1"/>
  <c r="BK36" s="1"/>
  <c r="Y37"/>
  <c r="Z37" s="1"/>
  <c r="AA37" s="1"/>
  <c r="BK37" s="1"/>
  <c r="Y38"/>
  <c r="Z38" s="1"/>
  <c r="AA38" s="1"/>
  <c r="BK38" s="1"/>
  <c r="Y39"/>
  <c r="Z39" s="1"/>
  <c r="AA39" s="1"/>
  <c r="BK39" s="1"/>
  <c r="Y40"/>
  <c r="Z40" s="1"/>
  <c r="AA40" s="1"/>
  <c r="BK40" s="1"/>
  <c r="Y41"/>
  <c r="Z41" s="1"/>
  <c r="AA41" s="1"/>
  <c r="BK41" s="1"/>
  <c r="Y42"/>
  <c r="Z42" s="1"/>
  <c r="AA42" s="1"/>
  <c r="BK42" s="1"/>
  <c r="Y43"/>
  <c r="Z43" s="1"/>
  <c r="AA43" s="1"/>
  <c r="BK43" s="1"/>
  <c r="Y44"/>
  <c r="Z44" s="1"/>
  <c r="AA44" s="1"/>
  <c r="BK44" s="1"/>
  <c r="Y45"/>
  <c r="Z45" s="1"/>
  <c r="AA45" s="1"/>
  <c r="BK45" s="1"/>
  <c r="Y46"/>
  <c r="Z46" s="1"/>
  <c r="AA46" s="1"/>
  <c r="BK46" s="1"/>
  <c r="Y47"/>
  <c r="Z47" s="1"/>
  <c r="AA47" s="1"/>
  <c r="BK47" s="1"/>
  <c r="Y48"/>
  <c r="Z48" s="1"/>
  <c r="AA48" s="1"/>
  <c r="BK48" s="1"/>
  <c r="Y49"/>
  <c r="Z49" s="1"/>
  <c r="AA49" s="1"/>
  <c r="BK49" s="1"/>
  <c r="Y50"/>
  <c r="Z50" s="1"/>
  <c r="AA50" s="1"/>
  <c r="BK50" s="1"/>
  <c r="Y51"/>
  <c r="Z51" s="1"/>
  <c r="AA51" s="1"/>
  <c r="BK51" s="1"/>
  <c r="Y52"/>
  <c r="Z52" s="1"/>
  <c r="AA52" s="1"/>
  <c r="BK52" s="1"/>
  <c r="Y53"/>
  <c r="Z53" s="1"/>
  <c r="AA53" s="1"/>
  <c r="BK53" s="1"/>
  <c r="Y54"/>
  <c r="Z54" s="1"/>
  <c r="AA54" s="1"/>
  <c r="BK54" s="1"/>
  <c r="Y55"/>
  <c r="Z55" s="1"/>
  <c r="AA55" s="1"/>
  <c r="BK55" s="1"/>
  <c r="Y56"/>
  <c r="Z56" s="1"/>
  <c r="AA56" s="1"/>
  <c r="BK56" s="1"/>
  <c r="Y57"/>
  <c r="Z57" s="1"/>
  <c r="AA57" s="1"/>
  <c r="BK57" s="1"/>
  <c r="Y58"/>
  <c r="Z58" s="1"/>
  <c r="AA58" s="1"/>
  <c r="BK58" s="1"/>
  <c r="Y59"/>
  <c r="Z59" s="1"/>
  <c r="AA59" s="1"/>
  <c r="BK59" s="1"/>
  <c r="Y60"/>
  <c r="Z60" s="1"/>
  <c r="AA60" s="1"/>
  <c r="BK60" s="1"/>
  <c r="Y61"/>
  <c r="Z61" s="1"/>
  <c r="AA61" s="1"/>
  <c r="BK61" s="1"/>
  <c r="Y62"/>
  <c r="Z62" s="1"/>
  <c r="AA62" s="1"/>
  <c r="BK62" s="1"/>
  <c r="Y63"/>
  <c r="Z63" s="1"/>
  <c r="AA63" s="1"/>
  <c r="BK63" s="1"/>
  <c r="Y64"/>
  <c r="Z64" s="1"/>
  <c r="AA64" s="1"/>
  <c r="BK64" s="1"/>
  <c r="Y65"/>
  <c r="Z65" s="1"/>
  <c r="AA65" s="1"/>
  <c r="BK65" s="1"/>
  <c r="Y66"/>
  <c r="Z66" s="1"/>
  <c r="AA66" s="1"/>
  <c r="BK66" s="1"/>
  <c r="Y67"/>
  <c r="Z67" s="1"/>
  <c r="AA67" s="1"/>
  <c r="BK67" s="1"/>
  <c r="Y68"/>
  <c r="Z68" s="1"/>
  <c r="AA68" s="1"/>
  <c r="BK68" s="1"/>
  <c r="Y69"/>
  <c r="Z69" s="1"/>
  <c r="AA69" s="1"/>
  <c r="BK69" s="1"/>
  <c r="Y70"/>
  <c r="Z70" s="1"/>
  <c r="AA70" s="1"/>
  <c r="BK70" s="1"/>
  <c r="Y71"/>
  <c r="Z71" s="1"/>
  <c r="AA71" s="1"/>
  <c r="BK71" s="1"/>
  <c r="Y72"/>
  <c r="Z72" s="1"/>
  <c r="AA72" s="1"/>
  <c r="BK72" s="1"/>
  <c r="Y73"/>
  <c r="Z73" s="1"/>
  <c r="AA73" s="1"/>
  <c r="BK73" s="1"/>
  <c r="Y74"/>
  <c r="Z74" s="1"/>
  <c r="AA74" s="1"/>
  <c r="BK74" s="1"/>
  <c r="Y75"/>
  <c r="Z75" s="1"/>
  <c r="AA75" s="1"/>
  <c r="BK75" s="1"/>
  <c r="Y76"/>
  <c r="Z76" s="1"/>
  <c r="AA76" s="1"/>
  <c r="BK76" s="1"/>
  <c r="Y77"/>
  <c r="Z77" s="1"/>
  <c r="AA77" s="1"/>
  <c r="BK77" s="1"/>
  <c r="Y78"/>
  <c r="Z78" s="1"/>
  <c r="AA78" s="1"/>
  <c r="BK78" s="1"/>
  <c r="Y79"/>
  <c r="Z79" s="1"/>
  <c r="AA79" s="1"/>
  <c r="BK79" s="1"/>
  <c r="Y80"/>
  <c r="Z80" s="1"/>
  <c r="AA80" s="1"/>
  <c r="BK80" s="1"/>
  <c r="Y81"/>
  <c r="Z81" s="1"/>
  <c r="AA81" s="1"/>
  <c r="BK81" s="1"/>
  <c r="Y82"/>
  <c r="Z82" s="1"/>
  <c r="AA82" s="1"/>
  <c r="BK82" s="1"/>
  <c r="Y83"/>
  <c r="Z83" s="1"/>
  <c r="AA83" s="1"/>
  <c r="BK83" s="1"/>
  <c r="Y84"/>
  <c r="Z84" s="1"/>
  <c r="AA84" s="1"/>
  <c r="BK84" s="1"/>
  <c r="Y85"/>
  <c r="Z85" s="1"/>
  <c r="AA85" s="1"/>
  <c r="BK85" s="1"/>
  <c r="Y86"/>
  <c r="Z86" s="1"/>
  <c r="AA86" s="1"/>
  <c r="BK86" s="1"/>
  <c r="Y87"/>
  <c r="Z87" s="1"/>
  <c r="AA87" s="1"/>
  <c r="BK87" s="1"/>
  <c r="Y88"/>
  <c r="Z88" s="1"/>
  <c r="AA88" s="1"/>
  <c r="BK88" s="1"/>
  <c r="Y89"/>
  <c r="Z89" s="1"/>
  <c r="AA89" s="1"/>
  <c r="BK89" s="1"/>
  <c r="Y90"/>
  <c r="Z90" s="1"/>
  <c r="AA90" s="1"/>
  <c r="BK90" s="1"/>
  <c r="Y91"/>
  <c r="Z91" s="1"/>
  <c r="AA91" s="1"/>
  <c r="BK91" s="1"/>
  <c r="Y92"/>
  <c r="Z92" s="1"/>
  <c r="AA92" s="1"/>
  <c r="BK92" s="1"/>
  <c r="Y93"/>
  <c r="Z93" s="1"/>
  <c r="AA93" s="1"/>
  <c r="BK93" s="1"/>
  <c r="Y94"/>
  <c r="Z94" s="1"/>
  <c r="AA94" s="1"/>
  <c r="BK94" s="1"/>
  <c r="Y95"/>
  <c r="Z95" s="1"/>
  <c r="AA95" s="1"/>
  <c r="BK95" s="1"/>
  <c r="Y96"/>
  <c r="Z96" s="1"/>
  <c r="AA96" s="1"/>
  <c r="BK96" s="1"/>
  <c r="Y97"/>
  <c r="Z97" s="1"/>
  <c r="AA97" s="1"/>
  <c r="BK97" s="1"/>
  <c r="Y98"/>
  <c r="Z98" s="1"/>
  <c r="AA98" s="1"/>
  <c r="BK98" s="1"/>
  <c r="Y99"/>
  <c r="Z99" s="1"/>
  <c r="AA99" s="1"/>
  <c r="BK99" s="1"/>
  <c r="Y100"/>
  <c r="Z100" s="1"/>
  <c r="AA100" s="1"/>
  <c r="BK100" s="1"/>
  <c r="Y101"/>
  <c r="Z101" s="1"/>
  <c r="AA101" s="1"/>
  <c r="BK101" s="1"/>
  <c r="Y102"/>
  <c r="Z102" s="1"/>
  <c r="AA102" s="1"/>
  <c r="BK102" s="1"/>
  <c r="Y103"/>
  <c r="Z103" s="1"/>
  <c r="AA103" s="1"/>
  <c r="BK103" s="1"/>
  <c r="Y104"/>
  <c r="Z104" s="1"/>
  <c r="AA104" s="1"/>
  <c r="BK104" s="1"/>
  <c r="Y105"/>
  <c r="Z105" s="1"/>
  <c r="AA105" s="1"/>
  <c r="BK105" s="1"/>
  <c r="Y106"/>
  <c r="Z106" s="1"/>
  <c r="AA106" s="1"/>
  <c r="BK106" s="1"/>
  <c r="Y107"/>
  <c r="Z107" s="1"/>
  <c r="AA107" s="1"/>
  <c r="BK107" s="1"/>
  <c r="Y108"/>
  <c r="Z108" s="1"/>
  <c r="AA108" s="1"/>
  <c r="BK108" s="1"/>
  <c r="Y109"/>
  <c r="Z109" s="1"/>
  <c r="AA109" s="1"/>
  <c r="BK109" s="1"/>
  <c r="Y110"/>
  <c r="Z110" s="1"/>
  <c r="AA110" s="1"/>
  <c r="BK110" s="1"/>
  <c r="Y111"/>
  <c r="Z111" s="1"/>
  <c r="AA111" s="1"/>
  <c r="BK111" s="1"/>
  <c r="Y112"/>
  <c r="Z112" s="1"/>
  <c r="AA112" s="1"/>
  <c r="BK112" s="1"/>
  <c r="Y113"/>
  <c r="Z113" s="1"/>
  <c r="AA113" s="1"/>
  <c r="BK113" s="1"/>
  <c r="Y114"/>
  <c r="Z114" s="1"/>
  <c r="AA114" s="1"/>
  <c r="BK114" s="1"/>
  <c r="Y115"/>
  <c r="Z115" s="1"/>
  <c r="AA115" s="1"/>
  <c r="BK115" s="1"/>
  <c r="Y116"/>
  <c r="Z116" s="1"/>
  <c r="AA116" s="1"/>
  <c r="BK116" s="1"/>
  <c r="Y117"/>
  <c r="Z117" s="1"/>
  <c r="AA117" s="1"/>
  <c r="BK117" s="1"/>
  <c r="Y118"/>
  <c r="Z118" s="1"/>
  <c r="AA118" s="1"/>
  <c r="BK118" s="1"/>
  <c r="Y119"/>
  <c r="Z119" s="1"/>
  <c r="AA119" s="1"/>
  <c r="BK119" s="1"/>
  <c r="Y120"/>
  <c r="Z120" s="1"/>
  <c r="AA120" s="1"/>
  <c r="BK120" s="1"/>
  <c r="Y121"/>
  <c r="Z121" s="1"/>
  <c r="AA121" s="1"/>
  <c r="BK121" s="1"/>
  <c r="Y122"/>
  <c r="Z122" s="1"/>
  <c r="AA122" s="1"/>
  <c r="BK122" s="1"/>
  <c r="Y123"/>
  <c r="Z123" s="1"/>
  <c r="AA123" s="1"/>
  <c r="BK123" s="1"/>
  <c r="Y124"/>
  <c r="Z124" s="1"/>
  <c r="AA124" s="1"/>
  <c r="BK124" s="1"/>
  <c r="Y125"/>
  <c r="Z125" s="1"/>
  <c r="AA125" s="1"/>
  <c r="BK125" s="1"/>
  <c r="Y126"/>
  <c r="Z126" s="1"/>
  <c r="AA126" s="1"/>
  <c r="BK126" s="1"/>
  <c r="Y127"/>
  <c r="Z127" s="1"/>
  <c r="AA127" s="1"/>
  <c r="BK127" s="1"/>
  <c r="Y128"/>
  <c r="Z128" s="1"/>
  <c r="AA128" s="1"/>
  <c r="BK128" s="1"/>
  <c r="Y129"/>
  <c r="Z129" s="1"/>
  <c r="AA129" s="1"/>
  <c r="BK129" s="1"/>
  <c r="Y130"/>
  <c r="Z130" s="1"/>
  <c r="AA130" s="1"/>
  <c r="BK130" s="1"/>
  <c r="Y131"/>
  <c r="Z131" s="1"/>
  <c r="AA131" s="1"/>
  <c r="BK131" s="1"/>
  <c r="Y132"/>
  <c r="Z132" s="1"/>
  <c r="AA132" s="1"/>
  <c r="BK132" s="1"/>
  <c r="Y133"/>
  <c r="Z133" s="1"/>
  <c r="AA133" s="1"/>
  <c r="BK133" s="1"/>
  <c r="Y134"/>
  <c r="Z134" s="1"/>
  <c r="AA134" s="1"/>
  <c r="BK134" s="1"/>
  <c r="Y135"/>
  <c r="Z135" s="1"/>
  <c r="AA135" s="1"/>
  <c r="BK135" s="1"/>
  <c r="Y136"/>
  <c r="Z136" s="1"/>
  <c r="AA136" s="1"/>
  <c r="BK136" s="1"/>
  <c r="Y137"/>
  <c r="Z137" s="1"/>
  <c r="AA137" s="1"/>
  <c r="BK137" s="1"/>
  <c r="Y138"/>
  <c r="Z138" s="1"/>
  <c r="AA138" s="1"/>
  <c r="BK138" s="1"/>
  <c r="Y139"/>
  <c r="Z139" s="1"/>
  <c r="AA139" s="1"/>
  <c r="BK139" s="1"/>
  <c r="Y140"/>
  <c r="Z140" s="1"/>
  <c r="AA140" s="1"/>
  <c r="BK140" s="1"/>
  <c r="Y141"/>
  <c r="Z141" s="1"/>
  <c r="AA141" s="1"/>
  <c r="BK141" s="1"/>
  <c r="Y142"/>
  <c r="Z142" s="1"/>
  <c r="AA142" s="1"/>
  <c r="BK142" s="1"/>
  <c r="Y143"/>
  <c r="Z143" s="1"/>
  <c r="AA143" s="1"/>
  <c r="BK143" s="1"/>
  <c r="Y144"/>
  <c r="Z144" s="1"/>
  <c r="AA144" s="1"/>
  <c r="BK144" s="1"/>
  <c r="Y145"/>
  <c r="Z145" s="1"/>
  <c r="AA145" s="1"/>
  <c r="BK145" s="1"/>
  <c r="Y146"/>
  <c r="Z146" s="1"/>
  <c r="AA146" s="1"/>
  <c r="BK146" s="1"/>
  <c r="Y147"/>
  <c r="Z147" s="1"/>
  <c r="AA147" s="1"/>
  <c r="BK147" s="1"/>
  <c r="Y148"/>
  <c r="Z148" s="1"/>
  <c r="AA148" s="1"/>
  <c r="BK148" s="1"/>
  <c r="Y149"/>
  <c r="Z149" s="1"/>
  <c r="AA149" s="1"/>
  <c r="BK149" s="1"/>
  <c r="Y150"/>
  <c r="Z150" s="1"/>
  <c r="AA150" s="1"/>
  <c r="BK150" s="1"/>
  <c r="Y151"/>
  <c r="Z151" s="1"/>
  <c r="AA151" s="1"/>
  <c r="BK151" s="1"/>
  <c r="Y152"/>
  <c r="Z152" s="1"/>
  <c r="AA152" s="1"/>
  <c r="BK152" s="1"/>
  <c r="Y153"/>
  <c r="Z153" s="1"/>
  <c r="AA153" s="1"/>
  <c r="BK153" s="1"/>
  <c r="Y154"/>
  <c r="Z154" s="1"/>
  <c r="AA154" s="1"/>
  <c r="BK154" s="1"/>
  <c r="Y155"/>
  <c r="Z155" s="1"/>
  <c r="AA155" s="1"/>
  <c r="BK155" s="1"/>
  <c r="Y156"/>
  <c r="Z156" s="1"/>
  <c r="AA156" s="1"/>
  <c r="BK156" s="1"/>
  <c r="Y157"/>
  <c r="Z157" s="1"/>
  <c r="AA157" s="1"/>
  <c r="BK157" s="1"/>
  <c r="Y158"/>
  <c r="Z158" s="1"/>
  <c r="AA158" s="1"/>
  <c r="BK158" s="1"/>
  <c r="Y159"/>
  <c r="Z159" s="1"/>
  <c r="AA159" s="1"/>
  <c r="BK159" s="1"/>
  <c r="Y160"/>
  <c r="Z160" s="1"/>
  <c r="AA160" s="1"/>
  <c r="BK160" s="1"/>
  <c r="Y161"/>
  <c r="Z161" s="1"/>
  <c r="AA161" s="1"/>
  <c r="BK161" s="1"/>
  <c r="Y162"/>
  <c r="Z162" s="1"/>
  <c r="AA162" s="1"/>
  <c r="BK162" s="1"/>
  <c r="Y163"/>
  <c r="Z163" s="1"/>
  <c r="AA163" s="1"/>
  <c r="BK163" s="1"/>
  <c r="Y164"/>
  <c r="Z164" s="1"/>
  <c r="AA164" s="1"/>
  <c r="BK164" s="1"/>
  <c r="Y165"/>
  <c r="Z165" s="1"/>
  <c r="AA165" s="1"/>
  <c r="BK165" s="1"/>
  <c r="Y166"/>
  <c r="Z166" s="1"/>
  <c r="AA166" s="1"/>
  <c r="BK166" s="1"/>
  <c r="Y167"/>
  <c r="Z167" s="1"/>
  <c r="AA167" s="1"/>
  <c r="BK167" s="1"/>
  <c r="Y168"/>
  <c r="Z168" s="1"/>
  <c r="AA168" s="1"/>
  <c r="BK168" s="1"/>
  <c r="Y169"/>
  <c r="Z169" s="1"/>
  <c r="AA169" s="1"/>
  <c r="BK169" s="1"/>
  <c r="Y170"/>
  <c r="Z170" s="1"/>
  <c r="AA170" s="1"/>
  <c r="BK170" s="1"/>
  <c r="Y171"/>
  <c r="Z171" s="1"/>
  <c r="AA171" s="1"/>
  <c r="BK171" s="1"/>
  <c r="Y172"/>
  <c r="Z172" s="1"/>
  <c r="AA172" s="1"/>
  <c r="BK172" s="1"/>
  <c r="Y173"/>
  <c r="Z173" s="1"/>
  <c r="AA173" s="1"/>
  <c r="BK173" s="1"/>
  <c r="Y174"/>
  <c r="Z174" s="1"/>
  <c r="AA174" s="1"/>
  <c r="BK174" s="1"/>
  <c r="Y175"/>
  <c r="Z175" s="1"/>
  <c r="AA175" s="1"/>
  <c r="BK175" s="1"/>
  <c r="Y176"/>
  <c r="Z176" s="1"/>
  <c r="AA176" s="1"/>
  <c r="BK176" s="1"/>
  <c r="Y177"/>
  <c r="Z177" s="1"/>
  <c r="AA177" s="1"/>
  <c r="BK177" s="1"/>
  <c r="Y178"/>
  <c r="Z178" s="1"/>
  <c r="AA178" s="1"/>
  <c r="BK178" s="1"/>
  <c r="Y179"/>
  <c r="Z179" s="1"/>
  <c r="AA179" s="1"/>
  <c r="BK179" s="1"/>
  <c r="Y180"/>
  <c r="Z180" s="1"/>
  <c r="AA180" s="1"/>
  <c r="BK180" s="1"/>
  <c r="Y181"/>
  <c r="Z181" s="1"/>
  <c r="AA181" s="1"/>
  <c r="BK181" s="1"/>
  <c r="Y182"/>
  <c r="Z182" s="1"/>
  <c r="AA182" s="1"/>
  <c r="BK182" s="1"/>
  <c r="Y183"/>
  <c r="Z183" s="1"/>
  <c r="AA183" s="1"/>
  <c r="BK183" s="1"/>
  <c r="Y184"/>
  <c r="Z184" s="1"/>
  <c r="AA184" s="1"/>
  <c r="BK184" s="1"/>
  <c r="Y185"/>
  <c r="Z185" s="1"/>
  <c r="AA185" s="1"/>
  <c r="BK185" s="1"/>
  <c r="Y186"/>
  <c r="Z186" s="1"/>
  <c r="AA186" s="1"/>
  <c r="BK186" s="1"/>
  <c r="Y187"/>
  <c r="Z187" s="1"/>
  <c r="AA187" s="1"/>
  <c r="BK187" s="1"/>
  <c r="Y188"/>
  <c r="Z188" s="1"/>
  <c r="AA188" s="1"/>
  <c r="BK188" s="1"/>
  <c r="Y189"/>
  <c r="Z189" s="1"/>
  <c r="AA189" s="1"/>
  <c r="BK189" s="1"/>
  <c r="Y190"/>
  <c r="Z190" s="1"/>
  <c r="AA190" s="1"/>
  <c r="BK190" s="1"/>
  <c r="Y191"/>
  <c r="Z191" s="1"/>
  <c r="AA191" s="1"/>
  <c r="BK191" s="1"/>
  <c r="Y192"/>
  <c r="Z192" s="1"/>
  <c r="AA192" s="1"/>
  <c r="BK192" s="1"/>
  <c r="Y193"/>
  <c r="Z193" s="1"/>
  <c r="AA193" s="1"/>
  <c r="BK193" s="1"/>
  <c r="Y194"/>
  <c r="Z194" s="1"/>
  <c r="AA194" s="1"/>
  <c r="BK194" s="1"/>
  <c r="Y195"/>
  <c r="Z195" s="1"/>
  <c r="AA195" s="1"/>
  <c r="BK195" s="1"/>
  <c r="Y196"/>
  <c r="Z196" s="1"/>
  <c r="AA196" s="1"/>
  <c r="BK196" s="1"/>
  <c r="Y197"/>
  <c r="Z197" s="1"/>
  <c r="AA197" s="1"/>
  <c r="BK197" s="1"/>
  <c r="Y198"/>
  <c r="Z198" s="1"/>
  <c r="AA198" s="1"/>
  <c r="BK198" s="1"/>
  <c r="Y199"/>
  <c r="Z199" s="1"/>
  <c r="AA199" s="1"/>
  <c r="BK199" s="1"/>
  <c r="Y200"/>
  <c r="Z200" s="1"/>
  <c r="AA200" s="1"/>
  <c r="BK200" s="1"/>
  <c r="Y201"/>
  <c r="Z201" s="1"/>
  <c r="AA201" s="1"/>
  <c r="BK201" s="1"/>
  <c r="Y202"/>
  <c r="Z202" s="1"/>
  <c r="AA202" s="1"/>
  <c r="BK202" s="1"/>
  <c r="Y203"/>
  <c r="Z203" s="1"/>
  <c r="AA203" s="1"/>
  <c r="BK203" s="1"/>
  <c r="Y204"/>
  <c r="Z204" s="1"/>
  <c r="AA204" s="1"/>
  <c r="BK204" s="1"/>
  <c r="Y205"/>
  <c r="Z205" s="1"/>
  <c r="AA205" s="1"/>
  <c r="BK205" s="1"/>
  <c r="Y206"/>
  <c r="Z206" s="1"/>
  <c r="AA206" s="1"/>
  <c r="BK206" s="1"/>
  <c r="Y207"/>
  <c r="Z207" s="1"/>
  <c r="AA207" s="1"/>
  <c r="BK207" s="1"/>
  <c r="Y208"/>
  <c r="Z208" s="1"/>
  <c r="AA208" s="1"/>
  <c r="BK208" s="1"/>
  <c r="Y209"/>
  <c r="Z209" s="1"/>
  <c r="AA209" s="1"/>
  <c r="BK209" s="1"/>
  <c r="Y210"/>
  <c r="Z210" s="1"/>
  <c r="AA210" s="1"/>
  <c r="BK210" s="1"/>
  <c r="Y211"/>
  <c r="Z211" s="1"/>
  <c r="AA211" s="1"/>
  <c r="BK211" s="1"/>
  <c r="Y212"/>
  <c r="Z212" s="1"/>
  <c r="AA212" s="1"/>
  <c r="BK212" s="1"/>
  <c r="Y213"/>
  <c r="Z213" s="1"/>
  <c r="AA213" s="1"/>
  <c r="BK213" s="1"/>
  <c r="Y214"/>
  <c r="Z214" s="1"/>
  <c r="AA214" s="1"/>
  <c r="BK214" s="1"/>
  <c r="Y215"/>
  <c r="Z215" s="1"/>
  <c r="AA215" s="1"/>
  <c r="BK215" s="1"/>
  <c r="Y216"/>
  <c r="Z216" s="1"/>
  <c r="AA216" s="1"/>
  <c r="BK216" s="1"/>
  <c r="Y217"/>
  <c r="Z217" s="1"/>
  <c r="AA217" s="1"/>
  <c r="BK217" s="1"/>
  <c r="Y218"/>
  <c r="Z218" s="1"/>
  <c r="AA218" s="1"/>
  <c r="BK218" s="1"/>
  <c r="Y219"/>
  <c r="Z219" s="1"/>
  <c r="AA219" s="1"/>
  <c r="BK219" s="1"/>
  <c r="Y220"/>
  <c r="Z220" s="1"/>
  <c r="AA220" s="1"/>
  <c r="Y221"/>
  <c r="Z221" s="1"/>
  <c r="AA221" s="1"/>
  <c r="Y222"/>
  <c r="Z222" s="1"/>
  <c r="AA222" s="1"/>
  <c r="Y223"/>
  <c r="Z223" s="1"/>
  <c r="AA223" s="1"/>
  <c r="Y224"/>
  <c r="Z224" s="1"/>
  <c r="AA224" s="1"/>
  <c r="Y225"/>
  <c r="Z225" s="1"/>
  <c r="AA225" s="1"/>
  <c r="Y226"/>
  <c r="Z226" s="1"/>
  <c r="AA226" s="1"/>
  <c r="Y227"/>
  <c r="Z227" s="1"/>
  <c r="AA227" s="1"/>
  <c r="Y228"/>
  <c r="Z228" s="1"/>
  <c r="AA228" s="1"/>
  <c r="Y229"/>
  <c r="Z229" s="1"/>
  <c r="AA229" s="1"/>
  <c r="Y230"/>
  <c r="Z230" s="1"/>
  <c r="AA230" s="1"/>
  <c r="Y231"/>
  <c r="Z231" s="1"/>
  <c r="AA231" s="1"/>
  <c r="Y232"/>
  <c r="Z232" s="1"/>
  <c r="AA232" s="1"/>
  <c r="Y233"/>
  <c r="Z233" s="1"/>
  <c r="AA233" s="1"/>
  <c r="Y234"/>
  <c r="Z234" s="1"/>
  <c r="AA234" s="1"/>
  <c r="Y235"/>
  <c r="Z235" s="1"/>
  <c r="AA235" s="1"/>
  <c r="Y236"/>
  <c r="Z236" s="1"/>
  <c r="AA236" s="1"/>
  <c r="Y237"/>
  <c r="Z237" s="1"/>
  <c r="AA237" s="1"/>
  <c r="Y238"/>
  <c r="Z238" s="1"/>
  <c r="AA238" s="1"/>
  <c r="Y239"/>
  <c r="Z239" s="1"/>
  <c r="AA239" s="1"/>
  <c r="Y240"/>
  <c r="Z240" s="1"/>
  <c r="AA240" s="1"/>
  <c r="Y241"/>
  <c r="Z241" s="1"/>
  <c r="AA241" s="1"/>
  <c r="Y242"/>
  <c r="Z242" s="1"/>
  <c r="AA242" s="1"/>
  <c r="Y243"/>
  <c r="Z243" s="1"/>
  <c r="AA243" s="1"/>
  <c r="Y244"/>
  <c r="Z244" s="1"/>
  <c r="AA244" s="1"/>
  <c r="Y245"/>
  <c r="Z245" s="1"/>
  <c r="AA245" s="1"/>
  <c r="Y246"/>
  <c r="Z246" s="1"/>
  <c r="AA246" s="1"/>
  <c r="Y247"/>
  <c r="Z247" s="1"/>
  <c r="AA247" s="1"/>
  <c r="Y248"/>
  <c r="Z248" s="1"/>
  <c r="AA248" s="1"/>
  <c r="Y249"/>
  <c r="Z249" s="1"/>
  <c r="AA249" s="1"/>
  <c r="Y250"/>
  <c r="Z250" s="1"/>
  <c r="AA250" s="1"/>
  <c r="Y251"/>
  <c r="Z251" s="1"/>
  <c r="AA251" s="1"/>
  <c r="Y252"/>
  <c r="Z252" s="1"/>
  <c r="AA252" s="1"/>
  <c r="Y253"/>
  <c r="Z253" s="1"/>
  <c r="AA253" s="1"/>
  <c r="Y254"/>
  <c r="Z254" s="1"/>
  <c r="AA254" s="1"/>
  <c r="Y255"/>
  <c r="Z255" s="1"/>
  <c r="AA255" s="1"/>
  <c r="Y256"/>
  <c r="Z256" s="1"/>
  <c r="AA256" s="1"/>
  <c r="Y257"/>
  <c r="Z257" s="1"/>
  <c r="AA257" s="1"/>
  <c r="Y258"/>
  <c r="Z258" s="1"/>
  <c r="AA258" s="1"/>
  <c r="Y259"/>
  <c r="Z259" s="1"/>
  <c r="AA259" s="1"/>
  <c r="Y260"/>
  <c r="Z260" s="1"/>
  <c r="AA260" s="1"/>
  <c r="Y261"/>
  <c r="Z261" s="1"/>
  <c r="AA261" s="1"/>
  <c r="Y262"/>
  <c r="Z262" s="1"/>
  <c r="AA262" s="1"/>
  <c r="Y263"/>
  <c r="Z263" s="1"/>
  <c r="AA263" s="1"/>
  <c r="Y264"/>
  <c r="Z264" s="1"/>
  <c r="AA264" s="1"/>
  <c r="Y265"/>
  <c r="Z265" s="1"/>
  <c r="AA265" s="1"/>
  <c r="Y266"/>
  <c r="Z266" s="1"/>
  <c r="AA266" s="1"/>
  <c r="Y267"/>
  <c r="Z267" s="1"/>
  <c r="AA267" s="1"/>
  <c r="Y268"/>
  <c r="Z268" s="1"/>
  <c r="AA268" s="1"/>
  <c r="Y269"/>
  <c r="Z269" s="1"/>
  <c r="AA269" s="1"/>
  <c r="Y270"/>
  <c r="Z270" s="1"/>
  <c r="AA270" s="1"/>
  <c r="Y271"/>
  <c r="Z271" s="1"/>
  <c r="AA271" s="1"/>
  <c r="Y272"/>
  <c r="Z272" s="1"/>
  <c r="AA272" s="1"/>
  <c r="Y273"/>
  <c r="Z273" s="1"/>
  <c r="AA273" s="1"/>
  <c r="Y274"/>
  <c r="Z274" s="1"/>
  <c r="AA274" s="1"/>
  <c r="Y275"/>
  <c r="Z275" s="1"/>
  <c r="AA275" s="1"/>
  <c r="Y276"/>
  <c r="Z276" s="1"/>
  <c r="AA276" s="1"/>
  <c r="Y277"/>
  <c r="Z277" s="1"/>
  <c r="AA277" s="1"/>
  <c r="Y278"/>
  <c r="Z278" s="1"/>
  <c r="AA278" s="1"/>
  <c r="Y279"/>
  <c r="Z279" s="1"/>
  <c r="AA279" s="1"/>
  <c r="Y280"/>
  <c r="Z280" s="1"/>
  <c r="AA280" s="1"/>
  <c r="Y281"/>
  <c r="Z281" s="1"/>
  <c r="AA281" s="1"/>
  <c r="Y282"/>
  <c r="Z282" s="1"/>
  <c r="AA282" s="1"/>
  <c r="Y283"/>
  <c r="Z283" s="1"/>
  <c r="AA283" s="1"/>
  <c r="Y284"/>
  <c r="Z284" s="1"/>
  <c r="AA284" s="1"/>
  <c r="Y285"/>
  <c r="Z285" s="1"/>
  <c r="AA285" s="1"/>
  <c r="Y286"/>
  <c r="Z286" s="1"/>
  <c r="AA286" s="1"/>
  <c r="Y287"/>
  <c r="Z287" s="1"/>
  <c r="AA287" s="1"/>
  <c r="Y288"/>
  <c r="Z288" s="1"/>
  <c r="AA288" s="1"/>
  <c r="Y289"/>
  <c r="Z289" s="1"/>
  <c r="AA289" s="1"/>
  <c r="Y290"/>
  <c r="Z290" s="1"/>
  <c r="AA290" s="1"/>
  <c r="Y291"/>
  <c r="Z291" s="1"/>
  <c r="AA291" s="1"/>
  <c r="Y292"/>
  <c r="Z292" s="1"/>
  <c r="AA292" s="1"/>
  <c r="Y293"/>
  <c r="Z293" s="1"/>
  <c r="AA293" s="1"/>
  <c r="Y294"/>
  <c r="Z294" s="1"/>
  <c r="AA294" s="1"/>
  <c r="Y295"/>
  <c r="Z295" s="1"/>
  <c r="AA295" s="1"/>
  <c r="Y296"/>
  <c r="Z296" s="1"/>
  <c r="AA296" s="1"/>
  <c r="Y297"/>
  <c r="Z297" s="1"/>
  <c r="AA297" s="1"/>
  <c r="Y298"/>
  <c r="Z298" s="1"/>
  <c r="AA298" s="1"/>
  <c r="Y299"/>
  <c r="Z299" s="1"/>
  <c r="AA299" s="1"/>
  <c r="Y300"/>
  <c r="Z300" s="1"/>
  <c r="AA300" s="1"/>
  <c r="Y301"/>
  <c r="Z301" s="1"/>
  <c r="AA301" s="1"/>
  <c r="Y302"/>
  <c r="Z302" s="1"/>
  <c r="AA302" s="1"/>
  <c r="Y303"/>
  <c r="Z303" s="1"/>
  <c r="AA303" s="1"/>
  <c r="Y304"/>
  <c r="Z304" s="1"/>
  <c r="AA304" s="1"/>
  <c r="Y305"/>
  <c r="Z305" s="1"/>
  <c r="AA305" s="1"/>
  <c r="Y306"/>
  <c r="Z306" s="1"/>
  <c r="AA306" s="1"/>
  <c r="Y307"/>
  <c r="Z307" s="1"/>
  <c r="AA307" s="1"/>
  <c r="Y308"/>
  <c r="Z308" s="1"/>
  <c r="AA308" s="1"/>
  <c r="Y309"/>
  <c r="Z309" s="1"/>
  <c r="AA309" s="1"/>
  <c r="Y310"/>
  <c r="Z310" s="1"/>
  <c r="AA310" s="1"/>
  <c r="Y311"/>
  <c r="Z311" s="1"/>
  <c r="AA311" s="1"/>
  <c r="Y312"/>
  <c r="Z312" s="1"/>
  <c r="AA312" s="1"/>
  <c r="Y313"/>
  <c r="Z313" s="1"/>
  <c r="AA313" s="1"/>
  <c r="Y314"/>
  <c r="Z314" s="1"/>
  <c r="AA314" s="1"/>
  <c r="Y315"/>
  <c r="Z315" s="1"/>
  <c r="AA315" s="1"/>
  <c r="Y316"/>
  <c r="Z316" s="1"/>
  <c r="AA316" s="1"/>
  <c r="Y317"/>
  <c r="Z317" s="1"/>
  <c r="AA317" s="1"/>
  <c r="Y318"/>
  <c r="Z318" s="1"/>
  <c r="AA318" s="1"/>
  <c r="Y319"/>
  <c r="Z319" s="1"/>
  <c r="AA319" s="1"/>
  <c r="Y320"/>
  <c r="Z320" s="1"/>
  <c r="AA320" s="1"/>
  <c r="Y321"/>
  <c r="Z321" s="1"/>
  <c r="AA321" s="1"/>
  <c r="Y322"/>
  <c r="Z322" s="1"/>
  <c r="AA322" s="1"/>
  <c r="Y323"/>
  <c r="Z323" s="1"/>
  <c r="AA323" s="1"/>
  <c r="Y324"/>
  <c r="Z324" s="1"/>
  <c r="AA324" s="1"/>
  <c r="Y325"/>
  <c r="Z325" s="1"/>
  <c r="AA325" s="1"/>
  <c r="Y326"/>
  <c r="Z326" s="1"/>
  <c r="AA326" s="1"/>
  <c r="Y327"/>
  <c r="Z327" s="1"/>
  <c r="AA327" s="1"/>
  <c r="Y328"/>
  <c r="Z328" s="1"/>
  <c r="AA328" s="1"/>
  <c r="Y329"/>
  <c r="Z329" s="1"/>
  <c r="AA329" s="1"/>
  <c r="Y330"/>
  <c r="Z330" s="1"/>
  <c r="AA330" s="1"/>
  <c r="Y331"/>
  <c r="Z331" s="1"/>
  <c r="AA331" s="1"/>
  <c r="Y332"/>
  <c r="Z332" s="1"/>
  <c r="AA332" s="1"/>
  <c r="Y333"/>
  <c r="Z333" s="1"/>
  <c r="AA333" s="1"/>
  <c r="Y334"/>
  <c r="Z334" s="1"/>
  <c r="AA334" s="1"/>
  <c r="Y335"/>
  <c r="Z335" s="1"/>
  <c r="AA335" s="1"/>
  <c r="Y336"/>
  <c r="Z336" s="1"/>
  <c r="AA336" s="1"/>
  <c r="Y337"/>
  <c r="Z337" s="1"/>
  <c r="AA337" s="1"/>
  <c r="Y338"/>
  <c r="Z338" s="1"/>
  <c r="AA338" s="1"/>
  <c r="Y339"/>
  <c r="Z339" s="1"/>
  <c r="AA339" s="1"/>
  <c r="Y340"/>
  <c r="Z340" s="1"/>
  <c r="AA340" s="1"/>
  <c r="Y341"/>
  <c r="Z341" s="1"/>
  <c r="AA341" s="1"/>
  <c r="Y342"/>
  <c r="Z342" s="1"/>
  <c r="AA342" s="1"/>
  <c r="Y343"/>
  <c r="Z343" s="1"/>
  <c r="AA343" s="1"/>
  <c r="Y344"/>
  <c r="Z344" s="1"/>
  <c r="AA344" s="1"/>
  <c r="Y345"/>
  <c r="Z345" s="1"/>
  <c r="AA345" s="1"/>
  <c r="Y346"/>
  <c r="Z346" s="1"/>
  <c r="AA346" s="1"/>
  <c r="Y347"/>
  <c r="Z347" s="1"/>
  <c r="AA347" s="1"/>
  <c r="Y348"/>
  <c r="Z348" s="1"/>
  <c r="AA348" s="1"/>
  <c r="Y349"/>
  <c r="Z349" s="1"/>
  <c r="AA349" s="1"/>
  <c r="Y350"/>
  <c r="Z350" s="1"/>
  <c r="AA350" s="1"/>
  <c r="Y351"/>
  <c r="Z351" s="1"/>
  <c r="AA351" s="1"/>
  <c r="Y352"/>
  <c r="Z352" s="1"/>
  <c r="AA352" s="1"/>
  <c r="Y353"/>
  <c r="Z353" s="1"/>
  <c r="AA353" s="1"/>
  <c r="Y354"/>
  <c r="Z354" s="1"/>
  <c r="AA354" s="1"/>
  <c r="Y355"/>
  <c r="Z355" s="1"/>
  <c r="AA355" s="1"/>
  <c r="Y356"/>
  <c r="Z356" s="1"/>
  <c r="AA356" s="1"/>
  <c r="Y357"/>
  <c r="Z357" s="1"/>
  <c r="AA357" s="1"/>
  <c r="Y358"/>
  <c r="Z358" s="1"/>
  <c r="AA358" s="1"/>
  <c r="Y359"/>
  <c r="Z359" s="1"/>
  <c r="AA359" s="1"/>
  <c r="Y360"/>
  <c r="Z360" s="1"/>
  <c r="AA360" s="1"/>
  <c r="Y361"/>
  <c r="Z361" s="1"/>
  <c r="AA361" s="1"/>
  <c r="Y362"/>
  <c r="Z362" s="1"/>
  <c r="AA362" s="1"/>
  <c r="Y363"/>
  <c r="Z363" s="1"/>
  <c r="AA363" s="1"/>
  <c r="Y364"/>
  <c r="Z364" s="1"/>
  <c r="AA364" s="1"/>
  <c r="Y365"/>
  <c r="Z365" s="1"/>
  <c r="AA365" s="1"/>
  <c r="Y366"/>
  <c r="Z366" s="1"/>
  <c r="AA366" s="1"/>
  <c r="Y367"/>
  <c r="Z367" s="1"/>
  <c r="AA367" s="1"/>
  <c r="Y368"/>
  <c r="Z368" s="1"/>
  <c r="AA368" s="1"/>
  <c r="Y369"/>
  <c r="Z369" s="1"/>
  <c r="AA369" s="1"/>
  <c r="Y370"/>
  <c r="Z370" s="1"/>
  <c r="AA370" s="1"/>
  <c r="Y371"/>
  <c r="Z371" s="1"/>
  <c r="AA371" s="1"/>
  <c r="Y372"/>
  <c r="Z372" s="1"/>
  <c r="AA372" s="1"/>
  <c r="Y373"/>
  <c r="Z373" s="1"/>
  <c r="AA373" s="1"/>
  <c r="Y374"/>
  <c r="Z374" s="1"/>
  <c r="AA374" s="1"/>
  <c r="Y375"/>
  <c r="Z375" s="1"/>
  <c r="AA375" s="1"/>
  <c r="Y376"/>
  <c r="Z376" s="1"/>
  <c r="AA376" s="1"/>
  <c r="Y377"/>
  <c r="Z377" s="1"/>
  <c r="AA377" s="1"/>
  <c r="Y378"/>
  <c r="Z378" s="1"/>
  <c r="AA378" s="1"/>
  <c r="Y379"/>
  <c r="Z379" s="1"/>
  <c r="AA379" s="1"/>
  <c r="Y380"/>
  <c r="Z380" s="1"/>
  <c r="AA380" s="1"/>
  <c r="Y381"/>
  <c r="Z381" s="1"/>
  <c r="AA381" s="1"/>
  <c r="Y382"/>
  <c r="Z382" s="1"/>
  <c r="AA382" s="1"/>
  <c r="Y383"/>
  <c r="Z383" s="1"/>
  <c r="AA383" s="1"/>
  <c r="Y384"/>
  <c r="Z384" s="1"/>
  <c r="AA384" s="1"/>
  <c r="Y385"/>
  <c r="Z385" s="1"/>
  <c r="AA385" s="1"/>
  <c r="Y386"/>
  <c r="Z386" s="1"/>
  <c r="AA386" s="1"/>
  <c r="Y387"/>
  <c r="Z387" s="1"/>
  <c r="AA387" s="1"/>
  <c r="Y388"/>
  <c r="Z388" s="1"/>
  <c r="AA388" s="1"/>
  <c r="Y389"/>
  <c r="Z389" s="1"/>
  <c r="AA389" s="1"/>
  <c r="Y390"/>
  <c r="Z390" s="1"/>
  <c r="AA390" s="1"/>
  <c r="Y391"/>
  <c r="Z391" s="1"/>
  <c r="AA391" s="1"/>
  <c r="Y392"/>
  <c r="Z392" s="1"/>
  <c r="AA392" s="1"/>
  <c r="Y393"/>
  <c r="Z393" s="1"/>
  <c r="AA393" s="1"/>
  <c r="Y394"/>
  <c r="Z394" s="1"/>
  <c r="AA394" s="1"/>
  <c r="Y395"/>
  <c r="Z395" s="1"/>
  <c r="AA395" s="1"/>
  <c r="Y396"/>
  <c r="Z396" s="1"/>
  <c r="AA396" s="1"/>
  <c r="Y397"/>
  <c r="Z397" s="1"/>
  <c r="AA397" s="1"/>
  <c r="Y398"/>
  <c r="Z398" s="1"/>
  <c r="AA398" s="1"/>
  <c r="Y399"/>
  <c r="Z399" s="1"/>
  <c r="AA399" s="1"/>
  <c r="Y400"/>
  <c r="Z400" s="1"/>
  <c r="AA400" s="1"/>
  <c r="Y401"/>
  <c r="Z401" s="1"/>
  <c r="AA401" s="1"/>
  <c r="Y402"/>
  <c r="Z402" s="1"/>
  <c r="AA402" s="1"/>
  <c r="Y403"/>
  <c r="Z403" s="1"/>
  <c r="AA403" s="1"/>
  <c r="Y404"/>
  <c r="Z404" s="1"/>
  <c r="AA404" s="1"/>
  <c r="Y405"/>
  <c r="Z405" s="1"/>
  <c r="AA405" s="1"/>
  <c r="Y406"/>
  <c r="Z406" s="1"/>
  <c r="AA406" s="1"/>
  <c r="Y407"/>
  <c r="Z407" s="1"/>
  <c r="AA407" s="1"/>
  <c r="Y408"/>
  <c r="Z408" s="1"/>
  <c r="AA408" s="1"/>
  <c r="Y409"/>
  <c r="Z409" s="1"/>
  <c r="AA409" s="1"/>
  <c r="Y410"/>
  <c r="Z410" s="1"/>
  <c r="AA410" s="1"/>
  <c r="Y411"/>
  <c r="Z411" s="1"/>
  <c r="AA411" s="1"/>
  <c r="Y412"/>
  <c r="Z412" s="1"/>
  <c r="AA412" s="1"/>
  <c r="Y413"/>
  <c r="Z413" s="1"/>
  <c r="AA413" s="1"/>
  <c r="Y414"/>
  <c r="Z414" s="1"/>
  <c r="AA414" s="1"/>
  <c r="Y415"/>
  <c r="Z415" s="1"/>
  <c r="AA415" s="1"/>
  <c r="Y416"/>
  <c r="Z416" s="1"/>
  <c r="AA416" s="1"/>
  <c r="Y417"/>
  <c r="Z417" s="1"/>
  <c r="AA417" s="1"/>
  <c r="Y418"/>
  <c r="Z418" s="1"/>
  <c r="AA418" s="1"/>
  <c r="Y419"/>
  <c r="Z419" s="1"/>
  <c r="AA419" s="1"/>
  <c r="Y420"/>
  <c r="Z420" s="1"/>
  <c r="AA420" s="1"/>
  <c r="Y421"/>
  <c r="Z421" s="1"/>
  <c r="AA421" s="1"/>
  <c r="Y422"/>
  <c r="Z422" s="1"/>
  <c r="AA422" s="1"/>
  <c r="Y423"/>
  <c r="Z423" s="1"/>
  <c r="AA423" s="1"/>
  <c r="Y424"/>
  <c r="Z424" s="1"/>
  <c r="AA424" s="1"/>
  <c r="Y425"/>
  <c r="Z425" s="1"/>
  <c r="AA425" s="1"/>
  <c r="Y426"/>
  <c r="Z426" s="1"/>
  <c r="AA426" s="1"/>
  <c r="Y427"/>
  <c r="Z427" s="1"/>
  <c r="AA427" s="1"/>
  <c r="Y428"/>
  <c r="Z428" s="1"/>
  <c r="AA428" s="1"/>
  <c r="Y429"/>
  <c r="Z429" s="1"/>
  <c r="AA429" s="1"/>
  <c r="Y430"/>
  <c r="Z430" s="1"/>
  <c r="AA430" s="1"/>
  <c r="Y431"/>
  <c r="Z431" s="1"/>
  <c r="AA431" s="1"/>
  <c r="Y432"/>
  <c r="Z432" s="1"/>
  <c r="AA432" s="1"/>
  <c r="Y433"/>
  <c r="Z433" s="1"/>
  <c r="AA433" s="1"/>
  <c r="Y434"/>
  <c r="Z434" s="1"/>
  <c r="AA434" s="1"/>
  <c r="Y435"/>
  <c r="Z435" s="1"/>
  <c r="AA435" s="1"/>
  <c r="Y436"/>
  <c r="Z436" s="1"/>
  <c r="AA436" s="1"/>
  <c r="Y437"/>
  <c r="Z437" s="1"/>
  <c r="AA437" s="1"/>
  <c r="Y438"/>
  <c r="Z438" s="1"/>
  <c r="AA438" s="1"/>
  <c r="Y439"/>
  <c r="Z439" s="1"/>
  <c r="AA439" s="1"/>
  <c r="Y440"/>
  <c r="Z440" s="1"/>
  <c r="AA440" s="1"/>
  <c r="Y441"/>
  <c r="Z441" s="1"/>
  <c r="AA441" s="1"/>
  <c r="Y442"/>
  <c r="Z442" s="1"/>
  <c r="AA442" s="1"/>
  <c r="Y443"/>
  <c r="Z443" s="1"/>
  <c r="AA443" s="1"/>
  <c r="Y444"/>
  <c r="Z444" s="1"/>
  <c r="AA444" s="1"/>
  <c r="Y445"/>
  <c r="Z445" s="1"/>
  <c r="AA445" s="1"/>
  <c r="Y446"/>
  <c r="Z446" s="1"/>
  <c r="AA446" s="1"/>
  <c r="Y447"/>
  <c r="Z447" s="1"/>
  <c r="AA447" s="1"/>
  <c r="Y448"/>
  <c r="Z448" s="1"/>
  <c r="AA448" s="1"/>
  <c r="Y449"/>
  <c r="Z449" s="1"/>
  <c r="AA449" s="1"/>
  <c r="Y450"/>
  <c r="Z450" s="1"/>
  <c r="AA450" s="1"/>
  <c r="Y451"/>
  <c r="Z451" s="1"/>
  <c r="AA451" s="1"/>
  <c r="Y452"/>
  <c r="Z452" s="1"/>
  <c r="AA452" s="1"/>
  <c r="Y453"/>
  <c r="Z453" s="1"/>
  <c r="AA453" s="1"/>
  <c r="Y454"/>
  <c r="Z454" s="1"/>
  <c r="AA454" s="1"/>
  <c r="Y455"/>
  <c r="Z455" s="1"/>
  <c r="AA455" s="1"/>
  <c r="Y456"/>
  <c r="Z456" s="1"/>
  <c r="AA456" s="1"/>
  <c r="Y457"/>
  <c r="Z457" s="1"/>
  <c r="AA457" s="1"/>
  <c r="Y458"/>
  <c r="Z458" s="1"/>
  <c r="AA458" s="1"/>
  <c r="Y459"/>
  <c r="Z459" s="1"/>
  <c r="AA459" s="1"/>
  <c r="Y460"/>
  <c r="Z460" s="1"/>
  <c r="AA460" s="1"/>
  <c r="Y461"/>
  <c r="Z461" s="1"/>
  <c r="AA461" s="1"/>
  <c r="Y462"/>
  <c r="Z462" s="1"/>
  <c r="AA462" s="1"/>
  <c r="Y463"/>
  <c r="Z463" s="1"/>
  <c r="AA463" s="1"/>
  <c r="Y464"/>
  <c r="Z464" s="1"/>
  <c r="AA464" s="1"/>
  <c r="Y465"/>
  <c r="Z465" s="1"/>
  <c r="AA465" s="1"/>
  <c r="Y466"/>
  <c r="Z466" s="1"/>
  <c r="AA466" s="1"/>
  <c r="Y467"/>
  <c r="Z467" s="1"/>
  <c r="AA467" s="1"/>
  <c r="Y468"/>
  <c r="Z468" s="1"/>
  <c r="AA468" s="1"/>
  <c r="Y469"/>
  <c r="Z469" s="1"/>
  <c r="AA469" s="1"/>
  <c r="Y470"/>
  <c r="Z470" s="1"/>
  <c r="AA470" s="1"/>
  <c r="Y471"/>
  <c r="Z471" s="1"/>
  <c r="AA471" s="1"/>
  <c r="Y472"/>
  <c r="Z472" s="1"/>
  <c r="AA472" s="1"/>
  <c r="Y473"/>
  <c r="Z473" s="1"/>
  <c r="AA473" s="1"/>
  <c r="Y474"/>
  <c r="Z474" s="1"/>
  <c r="AA474" s="1"/>
  <c r="Y475"/>
  <c r="Z475" s="1"/>
  <c r="AA475" s="1"/>
  <c r="Y476"/>
  <c r="Z476" s="1"/>
  <c r="AA476" s="1"/>
  <c r="Y477"/>
  <c r="Z477" s="1"/>
  <c r="AA477" s="1"/>
  <c r="Y478"/>
  <c r="Z478" s="1"/>
  <c r="AA478" s="1"/>
  <c r="Y479"/>
  <c r="Z479" s="1"/>
  <c r="AA479" s="1"/>
  <c r="Y480"/>
  <c r="Z480" s="1"/>
  <c r="AA480" s="1"/>
  <c r="Y481"/>
  <c r="Z481" s="1"/>
  <c r="AA481" s="1"/>
  <c r="Y482"/>
  <c r="Z482" s="1"/>
  <c r="AA482" s="1"/>
  <c r="Y483"/>
  <c r="Z483" s="1"/>
  <c r="AA483" s="1"/>
  <c r="Y484"/>
  <c r="Z484" s="1"/>
  <c r="AA484" s="1"/>
  <c r="Y485"/>
  <c r="Z485" s="1"/>
  <c r="AA485" s="1"/>
  <c r="Y486"/>
  <c r="Z486" s="1"/>
  <c r="AA486" s="1"/>
  <c r="Y487"/>
  <c r="Z487" s="1"/>
  <c r="AA487" s="1"/>
  <c r="Y488"/>
  <c r="Z488" s="1"/>
  <c r="AA488" s="1"/>
  <c r="Y489"/>
  <c r="Z489" s="1"/>
  <c r="AA489" s="1"/>
  <c r="Y490"/>
  <c r="Z490" s="1"/>
  <c r="AA490" s="1"/>
  <c r="Y491"/>
  <c r="Z491" s="1"/>
  <c r="AA491" s="1"/>
  <c r="Y492"/>
  <c r="Z492" s="1"/>
  <c r="AA492" s="1"/>
  <c r="Y493"/>
  <c r="Z493" s="1"/>
  <c r="AA493" s="1"/>
  <c r="Y494"/>
  <c r="Z494" s="1"/>
  <c r="AA494" s="1"/>
  <c r="Y495"/>
  <c r="Z495" s="1"/>
  <c r="AA495" s="1"/>
  <c r="Y496"/>
  <c r="Z496" s="1"/>
  <c r="AA496" s="1"/>
  <c r="Y497"/>
  <c r="Z497" s="1"/>
  <c r="AA497" s="1"/>
  <c r="Y498"/>
  <c r="Z498" s="1"/>
  <c r="AA498" s="1"/>
  <c r="Y499"/>
  <c r="Z499" s="1"/>
  <c r="AA499" s="1"/>
  <c r="Y500"/>
  <c r="Z500" s="1"/>
  <c r="AA500" s="1"/>
  <c r="Y501"/>
  <c r="Z501" s="1"/>
  <c r="AA501" s="1"/>
  <c r="Y502"/>
  <c r="Z502" s="1"/>
  <c r="AA502" s="1"/>
  <c r="Y503"/>
  <c r="Z503" s="1"/>
  <c r="AA503" s="1"/>
  <c r="Y504"/>
  <c r="Z504" s="1"/>
  <c r="AA504" s="1"/>
  <c r="Y505"/>
  <c r="Z505" s="1"/>
  <c r="AA505" s="1"/>
  <c r="Y506"/>
  <c r="Z506" s="1"/>
  <c r="AA506" s="1"/>
  <c r="Y507"/>
  <c r="Z507" s="1"/>
  <c r="AA507" s="1"/>
  <c r="Y508"/>
  <c r="Z508" s="1"/>
  <c r="AA508" s="1"/>
  <c r="Y509"/>
  <c r="Z509" s="1"/>
  <c r="AA509" s="1"/>
  <c r="Y510"/>
  <c r="Z510" s="1"/>
  <c r="AA510" s="1"/>
  <c r="Y511"/>
  <c r="Z511" s="1"/>
  <c r="AA511" s="1"/>
  <c r="Y512"/>
  <c r="Z512" s="1"/>
  <c r="AA512" s="1"/>
  <c r="Y513"/>
  <c r="Z513" s="1"/>
  <c r="AA513" s="1"/>
  <c r="Y514"/>
  <c r="Z514" s="1"/>
  <c r="AA514" s="1"/>
  <c r="Y515"/>
  <c r="Z515" s="1"/>
  <c r="AA515" s="1"/>
  <c r="Y516"/>
  <c r="Z516" s="1"/>
  <c r="AA516" s="1"/>
  <c r="Y517"/>
  <c r="Z517" s="1"/>
  <c r="AA517" s="1"/>
  <c r="Y518"/>
  <c r="Z518" s="1"/>
  <c r="AA518" s="1"/>
  <c r="Y519"/>
  <c r="Z519" s="1"/>
  <c r="AA519" s="1"/>
  <c r="Y520"/>
  <c r="Z520" s="1"/>
  <c r="AA520" s="1"/>
  <c r="Y521"/>
  <c r="Z521" s="1"/>
  <c r="AA521" s="1"/>
  <c r="Y522"/>
  <c r="Z522" s="1"/>
  <c r="AA522" s="1"/>
  <c r="Y523"/>
  <c r="Z523" s="1"/>
  <c r="AA523" s="1"/>
  <c r="Y524"/>
  <c r="Z524" s="1"/>
  <c r="AA524" s="1"/>
  <c r="Y525"/>
  <c r="Z525" s="1"/>
  <c r="AA525" s="1"/>
  <c r="Y526"/>
  <c r="Z526" s="1"/>
  <c r="AA526" s="1"/>
  <c r="Y527"/>
  <c r="Z527" s="1"/>
  <c r="AA527" s="1"/>
  <c r="Y528"/>
  <c r="Z528" s="1"/>
  <c r="AA528" s="1"/>
  <c r="Y529"/>
  <c r="Z529" s="1"/>
  <c r="AA529" s="1"/>
  <c r="Y530"/>
  <c r="Z530" s="1"/>
  <c r="AA530" s="1"/>
  <c r="Y531"/>
  <c r="Z531" s="1"/>
  <c r="AA531" s="1"/>
  <c r="Y532"/>
  <c r="Z532" s="1"/>
  <c r="AA532" s="1"/>
  <c r="Y533"/>
  <c r="Z533" s="1"/>
  <c r="AA533" s="1"/>
  <c r="Y534"/>
  <c r="Z534" s="1"/>
  <c r="AA534" s="1"/>
  <c r="Y535"/>
  <c r="Z535" s="1"/>
  <c r="AA535" s="1"/>
  <c r="Y536"/>
  <c r="Z536" s="1"/>
  <c r="AA536" s="1"/>
  <c r="Y537"/>
  <c r="Z537" s="1"/>
  <c r="AA537" s="1"/>
  <c r="Y538"/>
  <c r="Z538" s="1"/>
  <c r="AA538" s="1"/>
  <c r="Y539"/>
  <c r="Z539" s="1"/>
  <c r="AA539" s="1"/>
  <c r="Y540"/>
  <c r="Z540" s="1"/>
  <c r="AA540" s="1"/>
  <c r="Y541"/>
  <c r="Z541" s="1"/>
  <c r="AA541" s="1"/>
  <c r="Y542"/>
  <c r="Z542" s="1"/>
  <c r="AA542" s="1"/>
  <c r="Y543"/>
  <c r="Z543" s="1"/>
  <c r="AA543" s="1"/>
  <c r="Y544"/>
  <c r="Z544" s="1"/>
  <c r="AA544" s="1"/>
  <c r="Y545"/>
  <c r="Z545" s="1"/>
  <c r="AA545" s="1"/>
  <c r="Y546"/>
  <c r="Z546" s="1"/>
  <c r="AA546" s="1"/>
  <c r="Y547"/>
  <c r="Z547" s="1"/>
  <c r="AA547" s="1"/>
  <c r="Y548"/>
  <c r="Z548" s="1"/>
  <c r="AA548" s="1"/>
  <c r="Y549"/>
  <c r="Z549" s="1"/>
  <c r="AA549" s="1"/>
  <c r="Y550"/>
  <c r="Z550" s="1"/>
  <c r="AA550" s="1"/>
  <c r="Y551"/>
  <c r="Z551" s="1"/>
  <c r="AA551" s="1"/>
  <c r="Y552"/>
  <c r="Z552" s="1"/>
  <c r="AA552" s="1"/>
  <c r="Y553"/>
  <c r="Z553" s="1"/>
  <c r="AA553" s="1"/>
  <c r="Y554"/>
  <c r="Z554" s="1"/>
  <c r="AA554" s="1"/>
  <c r="Y555"/>
  <c r="Z555" s="1"/>
  <c r="AA555" s="1"/>
  <c r="Y556"/>
  <c r="Z556" s="1"/>
  <c r="AA556" s="1"/>
  <c r="Y557"/>
  <c r="Z557" s="1"/>
  <c r="AA557" s="1"/>
  <c r="Y558"/>
  <c r="Z558" s="1"/>
  <c r="AA558" s="1"/>
  <c r="Y559"/>
  <c r="Z559" s="1"/>
  <c r="AA559" s="1"/>
  <c r="Y560"/>
  <c r="Z560" s="1"/>
  <c r="AA560" s="1"/>
  <c r="Y561"/>
  <c r="Z561" s="1"/>
  <c r="AA561" s="1"/>
  <c r="Y562"/>
  <c r="Z562" s="1"/>
  <c r="AA562" s="1"/>
  <c r="Y563"/>
  <c r="Z563" s="1"/>
  <c r="AA563" s="1"/>
  <c r="Y564"/>
  <c r="Z564" s="1"/>
  <c r="AA564" s="1"/>
  <c r="Y565"/>
  <c r="Z565" s="1"/>
  <c r="AA565" s="1"/>
  <c r="Y566"/>
  <c r="Z566" s="1"/>
  <c r="AA566" s="1"/>
  <c r="Y567"/>
  <c r="Z567" s="1"/>
  <c r="AA567" s="1"/>
  <c r="Y568"/>
  <c r="Z568" s="1"/>
  <c r="AA568" s="1"/>
  <c r="Y569"/>
  <c r="Z569" s="1"/>
  <c r="AA569" s="1"/>
  <c r="Y570"/>
  <c r="Z570" s="1"/>
  <c r="AA570" s="1"/>
  <c r="Y571"/>
  <c r="Z571" s="1"/>
  <c r="AA571" s="1"/>
  <c r="Y572"/>
  <c r="Z572" s="1"/>
  <c r="AA572" s="1"/>
  <c r="Y573"/>
  <c r="Z573" s="1"/>
  <c r="AA573" s="1"/>
  <c r="Y574"/>
  <c r="Z574" s="1"/>
  <c r="AA574" s="1"/>
  <c r="Y575"/>
  <c r="Z575" s="1"/>
  <c r="AA575" s="1"/>
  <c r="Y576"/>
  <c r="Z576" s="1"/>
  <c r="AA576" s="1"/>
  <c r="Y577"/>
  <c r="Z577" s="1"/>
  <c r="AA577" s="1"/>
  <c r="Y578"/>
  <c r="Z578" s="1"/>
  <c r="AA578" s="1"/>
  <c r="Y579"/>
  <c r="Z579" s="1"/>
  <c r="AA579" s="1"/>
  <c r="Y580"/>
  <c r="Z580" s="1"/>
  <c r="AA580" s="1"/>
  <c r="Y581"/>
  <c r="Z581" s="1"/>
  <c r="AA581" s="1"/>
  <c r="Y582"/>
  <c r="Z582" s="1"/>
  <c r="AA582" s="1"/>
  <c r="Y583"/>
  <c r="Z583" s="1"/>
  <c r="AA583" s="1"/>
  <c r="Y584"/>
  <c r="Z584" s="1"/>
  <c r="AA584" s="1"/>
  <c r="Y585"/>
  <c r="Z585" s="1"/>
  <c r="AA585" s="1"/>
  <c r="Y586"/>
  <c r="Z586" s="1"/>
  <c r="AA586" s="1"/>
  <c r="Y587"/>
  <c r="Z587" s="1"/>
  <c r="AA587" s="1"/>
  <c r="Y588"/>
  <c r="Z588" s="1"/>
  <c r="AA588" s="1"/>
  <c r="Y589"/>
  <c r="Z589" s="1"/>
  <c r="AA589" s="1"/>
  <c r="Y590"/>
  <c r="Z590" s="1"/>
  <c r="AA590" s="1"/>
  <c r="Y591"/>
  <c r="Z591" s="1"/>
  <c r="AA591" s="1"/>
  <c r="Y592"/>
  <c r="Z592" s="1"/>
  <c r="AA592" s="1"/>
  <c r="Y593"/>
  <c r="Z593" s="1"/>
  <c r="AA593" s="1"/>
  <c r="Y594"/>
  <c r="Z594" s="1"/>
  <c r="AA594" s="1"/>
  <c r="Y595"/>
  <c r="Z595" s="1"/>
  <c r="AA595" s="1"/>
  <c r="Y596"/>
  <c r="Z596" s="1"/>
  <c r="AA596" s="1"/>
  <c r="Y597"/>
  <c r="Z597" s="1"/>
  <c r="AA597" s="1"/>
  <c r="Y598"/>
  <c r="Z598" s="1"/>
  <c r="AA598" s="1"/>
  <c r="Y599"/>
  <c r="Z599" s="1"/>
  <c r="AA599" s="1"/>
  <c r="Y600"/>
  <c r="Z600" s="1"/>
  <c r="AA600" s="1"/>
  <c r="Y601"/>
  <c r="Z601" s="1"/>
  <c r="AA601" s="1"/>
  <c r="Y602"/>
  <c r="Z602" s="1"/>
  <c r="AA602" s="1"/>
  <c r="Y603"/>
  <c r="Z603" s="1"/>
  <c r="AA603" s="1"/>
  <c r="Y604"/>
  <c r="Z604" s="1"/>
  <c r="AA604" s="1"/>
  <c r="Y605"/>
  <c r="Z605" s="1"/>
  <c r="AA605" s="1"/>
  <c r="Y606"/>
  <c r="Z606" s="1"/>
  <c r="AA606" s="1"/>
  <c r="Y607"/>
  <c r="Z607" s="1"/>
  <c r="AA607" s="1"/>
  <c r="Y608"/>
  <c r="Z608" s="1"/>
  <c r="AA608" s="1"/>
  <c r="Y609"/>
  <c r="Z609" s="1"/>
  <c r="AA609" s="1"/>
  <c r="Y610"/>
  <c r="Z610" s="1"/>
  <c r="AA610" s="1"/>
  <c r="Y611"/>
  <c r="Z611" s="1"/>
  <c r="AA611" s="1"/>
  <c r="Y612"/>
  <c r="Z612" s="1"/>
  <c r="AA612" s="1"/>
  <c r="Y613"/>
  <c r="Z613" s="1"/>
  <c r="AA613" s="1"/>
  <c r="Y614"/>
  <c r="Z614" s="1"/>
  <c r="AA614" s="1"/>
  <c r="Y615"/>
  <c r="Z615" s="1"/>
  <c r="AA615" s="1"/>
  <c r="Y616"/>
  <c r="Z616" s="1"/>
  <c r="AA616" s="1"/>
  <c r="Y617"/>
  <c r="Z617" s="1"/>
  <c r="AA617" s="1"/>
  <c r="Y618"/>
  <c r="Z618" s="1"/>
  <c r="AA618" s="1"/>
  <c r="Y619"/>
  <c r="Z619" s="1"/>
  <c r="AA619" s="1"/>
  <c r="Y620"/>
  <c r="Z620" s="1"/>
  <c r="AA620" s="1"/>
  <c r="Y621"/>
  <c r="Z621" s="1"/>
  <c r="AA621" s="1"/>
  <c r="Y622"/>
  <c r="Z622" s="1"/>
  <c r="AA622" s="1"/>
  <c r="Y623"/>
  <c r="Z623" s="1"/>
  <c r="AA623" s="1"/>
  <c r="Y624"/>
  <c r="Z624" s="1"/>
  <c r="AA624" s="1"/>
  <c r="Y625"/>
  <c r="Z625" s="1"/>
  <c r="AA625" s="1"/>
  <c r="Y626"/>
  <c r="Z626" s="1"/>
  <c r="AA626" s="1"/>
  <c r="Y627"/>
  <c r="Z627" s="1"/>
  <c r="AA627" s="1"/>
  <c r="Y628"/>
  <c r="Z628" s="1"/>
  <c r="AA628" s="1"/>
  <c r="Y629"/>
  <c r="Z629" s="1"/>
  <c r="AA629" s="1"/>
  <c r="Y630"/>
  <c r="Z630" s="1"/>
  <c r="AA630" s="1"/>
  <c r="Y631"/>
  <c r="Z631" s="1"/>
  <c r="AA631" s="1"/>
  <c r="Y632"/>
  <c r="Z632" s="1"/>
  <c r="AA632" s="1"/>
  <c r="Y633"/>
  <c r="Z633" s="1"/>
  <c r="AA633" s="1"/>
  <c r="Y634"/>
  <c r="Z634" s="1"/>
  <c r="AA634" s="1"/>
  <c r="Y635"/>
  <c r="Z635" s="1"/>
  <c r="AA635" s="1"/>
  <c r="Y636"/>
  <c r="Z636" s="1"/>
  <c r="AA636" s="1"/>
  <c r="Y637"/>
  <c r="Z637" s="1"/>
  <c r="AA637" s="1"/>
  <c r="Y638"/>
  <c r="Z638" s="1"/>
  <c r="AA638" s="1"/>
  <c r="Y639"/>
  <c r="Z639" s="1"/>
  <c r="AA639" s="1"/>
  <c r="Y640"/>
  <c r="Z640" s="1"/>
  <c r="AA640" s="1"/>
  <c r="Y641"/>
  <c r="Z641" s="1"/>
  <c r="AA641" s="1"/>
  <c r="Y642"/>
  <c r="Z642" s="1"/>
  <c r="AA642" s="1"/>
  <c r="Y643"/>
  <c r="Z643" s="1"/>
  <c r="AA643" s="1"/>
  <c r="Y644"/>
  <c r="Z644" s="1"/>
  <c r="AA644" s="1"/>
  <c r="Y645"/>
  <c r="Z645" s="1"/>
  <c r="AA645" s="1"/>
  <c r="Y646"/>
  <c r="Z646" s="1"/>
  <c r="AA646" s="1"/>
  <c r="Y647"/>
  <c r="Z647" s="1"/>
  <c r="AA647" s="1"/>
  <c r="Y648"/>
  <c r="Z648" s="1"/>
  <c r="AA648" s="1"/>
  <c r="Y649"/>
  <c r="Z649" s="1"/>
  <c r="AA649" s="1"/>
  <c r="Y650"/>
  <c r="Z650" s="1"/>
  <c r="AA650" s="1"/>
  <c r="Y651"/>
  <c r="Z651" s="1"/>
  <c r="AA651" s="1"/>
  <c r="Y652"/>
  <c r="Z652" s="1"/>
  <c r="AA652" s="1"/>
  <c r="Y653"/>
  <c r="Z653" s="1"/>
  <c r="AA653" s="1"/>
  <c r="Y654"/>
  <c r="Z654" s="1"/>
  <c r="AA654" s="1"/>
  <c r="Y655"/>
  <c r="Z655" s="1"/>
  <c r="AA655" s="1"/>
  <c r="Y656"/>
  <c r="Z656" s="1"/>
  <c r="AA656" s="1"/>
  <c r="Y657"/>
  <c r="Z657" s="1"/>
  <c r="AA657" s="1"/>
  <c r="Y658"/>
  <c r="Z658" s="1"/>
  <c r="AA658" s="1"/>
  <c r="Y659"/>
  <c r="Z659" s="1"/>
  <c r="AA659" s="1"/>
  <c r="Y660"/>
  <c r="Z660" s="1"/>
  <c r="AA660" s="1"/>
  <c r="Y661"/>
  <c r="Z661" s="1"/>
  <c r="AA661" s="1"/>
  <c r="Y662"/>
  <c r="Z662" s="1"/>
  <c r="AA662" s="1"/>
  <c r="Y663"/>
  <c r="Z663" s="1"/>
  <c r="AA663" s="1"/>
  <c r="Y664"/>
  <c r="Z664" s="1"/>
  <c r="AA664" s="1"/>
  <c r="Y665"/>
  <c r="Z665" s="1"/>
  <c r="AA665" s="1"/>
  <c r="Y666"/>
  <c r="Z666" s="1"/>
  <c r="AA666" s="1"/>
  <c r="Y667"/>
  <c r="Z667" s="1"/>
  <c r="AA667" s="1"/>
  <c r="Y668"/>
  <c r="Z668" s="1"/>
  <c r="AA668" s="1"/>
  <c r="Y669"/>
  <c r="Z669" s="1"/>
  <c r="AA669" s="1"/>
  <c r="Y670"/>
  <c r="Z670" s="1"/>
  <c r="AA670" s="1"/>
  <c r="Y671"/>
  <c r="Z671" s="1"/>
  <c r="AA671" s="1"/>
  <c r="Y672"/>
  <c r="Z672" s="1"/>
  <c r="AA672" s="1"/>
  <c r="Y673"/>
  <c r="Z673" s="1"/>
  <c r="AA673" s="1"/>
  <c r="Y674"/>
  <c r="Z674" s="1"/>
  <c r="AA674" s="1"/>
  <c r="Y675"/>
  <c r="Z675" s="1"/>
  <c r="AA675" s="1"/>
  <c r="Y676"/>
  <c r="Z676" s="1"/>
  <c r="AA676" s="1"/>
  <c r="Y677"/>
  <c r="Z677" s="1"/>
  <c r="AA677" s="1"/>
  <c r="Y678"/>
  <c r="Z678" s="1"/>
  <c r="AA678" s="1"/>
  <c r="Y679"/>
  <c r="Z679" s="1"/>
  <c r="AA679" s="1"/>
  <c r="Y680"/>
  <c r="Z680" s="1"/>
  <c r="AA680" s="1"/>
  <c r="Y681"/>
  <c r="Z681" s="1"/>
  <c r="AA681" s="1"/>
  <c r="Y682"/>
  <c r="Z682" s="1"/>
  <c r="AA682" s="1"/>
  <c r="Y683"/>
  <c r="Z683" s="1"/>
  <c r="AA683" s="1"/>
  <c r="Y684"/>
  <c r="Z684" s="1"/>
  <c r="AA684" s="1"/>
  <c r="Y685"/>
  <c r="Z685" s="1"/>
  <c r="AA685" s="1"/>
  <c r="Y686"/>
  <c r="Z686" s="1"/>
  <c r="AA686" s="1"/>
  <c r="Y687"/>
  <c r="Z687" s="1"/>
  <c r="AA687" s="1"/>
  <c r="Y688"/>
  <c r="Z688" s="1"/>
  <c r="AA688" s="1"/>
  <c r="Y689"/>
  <c r="Z689" s="1"/>
  <c r="AA689" s="1"/>
  <c r="Y690"/>
  <c r="Z690" s="1"/>
  <c r="AA690" s="1"/>
  <c r="Y691"/>
  <c r="Z691" s="1"/>
  <c r="AA691" s="1"/>
  <c r="Y692"/>
  <c r="Z692" s="1"/>
  <c r="AA692" s="1"/>
  <c r="Y693"/>
  <c r="Z693" s="1"/>
  <c r="AA693" s="1"/>
  <c r="Y694"/>
  <c r="Z694" s="1"/>
  <c r="AA694" s="1"/>
  <c r="Y695"/>
  <c r="Z695" s="1"/>
  <c r="AA695" s="1"/>
  <c r="Y696"/>
  <c r="Z696" s="1"/>
  <c r="AA696" s="1"/>
  <c r="Y697"/>
  <c r="Z697" s="1"/>
  <c r="AA697" s="1"/>
  <c r="Y698"/>
  <c r="Z698" s="1"/>
  <c r="AA698" s="1"/>
  <c r="Y699"/>
  <c r="Z699" s="1"/>
  <c r="AA699" s="1"/>
  <c r="Y700"/>
  <c r="Z700" s="1"/>
  <c r="AA700" s="1"/>
  <c r="Y701"/>
  <c r="Z701" s="1"/>
  <c r="AA701" s="1"/>
  <c r="Y702"/>
  <c r="Z702" s="1"/>
  <c r="AA702" s="1"/>
  <c r="Y703"/>
  <c r="Z703" s="1"/>
  <c r="AA703" s="1"/>
  <c r="Y704"/>
  <c r="Z704" s="1"/>
  <c r="AA704" s="1"/>
  <c r="Y705"/>
  <c r="Z705" s="1"/>
  <c r="AA705" s="1"/>
  <c r="Y706"/>
  <c r="Z706" s="1"/>
  <c r="AA706" s="1"/>
  <c r="Y707"/>
  <c r="Z707" s="1"/>
  <c r="AA707" s="1"/>
  <c r="Y708"/>
  <c r="Z708" s="1"/>
  <c r="AA708" s="1"/>
  <c r="Y709"/>
  <c r="Z709" s="1"/>
  <c r="AA709" s="1"/>
  <c r="Y710"/>
  <c r="Z710" s="1"/>
  <c r="AA710" s="1"/>
  <c r="Y711"/>
  <c r="Z711" s="1"/>
  <c r="AA711" s="1"/>
  <c r="Y712"/>
  <c r="Z712" s="1"/>
  <c r="AA712" s="1"/>
  <c r="Y713"/>
  <c r="Z713" s="1"/>
  <c r="AA713" s="1"/>
  <c r="Y714"/>
  <c r="Z714" s="1"/>
  <c r="AA714" s="1"/>
  <c r="Y715"/>
  <c r="Z715" s="1"/>
  <c r="AA715" s="1"/>
  <c r="Y716"/>
  <c r="Z716" s="1"/>
  <c r="AA716" s="1"/>
  <c r="Y717"/>
  <c r="Z717" s="1"/>
  <c r="AA717" s="1"/>
  <c r="Y718"/>
  <c r="Z718" s="1"/>
  <c r="AA718" s="1"/>
  <c r="Y719"/>
  <c r="Z719" s="1"/>
  <c r="AA719" s="1"/>
  <c r="Y720"/>
  <c r="Z720" s="1"/>
  <c r="AA720" s="1"/>
  <c r="Y721"/>
  <c r="Z721" s="1"/>
  <c r="AA721" s="1"/>
  <c r="Y722"/>
  <c r="Z722" s="1"/>
  <c r="AA722" s="1"/>
  <c r="Y723"/>
  <c r="Z723" s="1"/>
  <c r="AA723" s="1"/>
  <c r="Y724"/>
  <c r="Z724" s="1"/>
  <c r="AA724" s="1"/>
  <c r="Y725"/>
  <c r="Z725" s="1"/>
  <c r="AA725" s="1"/>
  <c r="Y726"/>
  <c r="Z726" s="1"/>
  <c r="AA726" s="1"/>
  <c r="Y727"/>
  <c r="Z727" s="1"/>
  <c r="AA727" s="1"/>
  <c r="Y728"/>
  <c r="Z728" s="1"/>
  <c r="AA728" s="1"/>
  <c r="Y729"/>
  <c r="Z729" s="1"/>
  <c r="AA729" s="1"/>
  <c r="Y730"/>
  <c r="Z730" s="1"/>
  <c r="AA730" s="1"/>
  <c r="Y731"/>
  <c r="Z731" s="1"/>
  <c r="AA731" s="1"/>
  <c r="Y732"/>
  <c r="Z732" s="1"/>
  <c r="AA732" s="1"/>
  <c r="Y733"/>
  <c r="Z733" s="1"/>
  <c r="AA733" s="1"/>
  <c r="Y734"/>
  <c r="Z734" s="1"/>
  <c r="AA734" s="1"/>
  <c r="Y735"/>
  <c r="Z735" s="1"/>
  <c r="AA735" s="1"/>
  <c r="Y736"/>
  <c r="Z736" s="1"/>
  <c r="AA736" s="1"/>
  <c r="Y737"/>
  <c r="Z737" s="1"/>
  <c r="AA737" s="1"/>
  <c r="Y738"/>
  <c r="Z738" s="1"/>
  <c r="AA738" s="1"/>
  <c r="Y739"/>
  <c r="Z739" s="1"/>
  <c r="AA739" s="1"/>
  <c r="Y740"/>
  <c r="Z740" s="1"/>
  <c r="AA740" s="1"/>
  <c r="Y741"/>
  <c r="Z741" s="1"/>
  <c r="AA741" s="1"/>
  <c r="Y742"/>
  <c r="Z742" s="1"/>
  <c r="AA742" s="1"/>
  <c r="Y743"/>
  <c r="Z743" s="1"/>
  <c r="AA743" s="1"/>
  <c r="Y744"/>
  <c r="Z744" s="1"/>
  <c r="AA744" s="1"/>
  <c r="Y745"/>
  <c r="Z745" s="1"/>
  <c r="AA745" s="1"/>
  <c r="Y746"/>
  <c r="Z746" s="1"/>
  <c r="AA746" s="1"/>
  <c r="Y747"/>
  <c r="Z747" s="1"/>
  <c r="AA747" s="1"/>
  <c r="Y748"/>
  <c r="Z748" s="1"/>
  <c r="AA748" s="1"/>
  <c r="Y749"/>
  <c r="Z749" s="1"/>
  <c r="AA749" s="1"/>
  <c r="Y750"/>
  <c r="Z750" s="1"/>
  <c r="AA750" s="1"/>
  <c r="Y751"/>
  <c r="Z751" s="1"/>
  <c r="AA751" s="1"/>
  <c r="Y752"/>
  <c r="Z752" s="1"/>
  <c r="AA752" s="1"/>
  <c r="Y753"/>
  <c r="Z753" s="1"/>
  <c r="AA753" s="1"/>
  <c r="Y754"/>
  <c r="Z754" s="1"/>
  <c r="AA754" s="1"/>
  <c r="Y755"/>
  <c r="Z755" s="1"/>
  <c r="AA755" s="1"/>
  <c r="Y756"/>
  <c r="Z756" s="1"/>
  <c r="AA756" s="1"/>
  <c r="Y757"/>
  <c r="Z757" s="1"/>
  <c r="AA757" s="1"/>
  <c r="Y758"/>
  <c r="Z758" s="1"/>
  <c r="AA758" s="1"/>
  <c r="Y759"/>
  <c r="Z759" s="1"/>
  <c r="AA759" s="1"/>
  <c r="Y760"/>
  <c r="Z760" s="1"/>
  <c r="AA760" s="1"/>
  <c r="Y761"/>
  <c r="Z761" s="1"/>
  <c r="AA761" s="1"/>
  <c r="Y762"/>
  <c r="Z762" s="1"/>
  <c r="AA762" s="1"/>
  <c r="Y763"/>
  <c r="Z763" s="1"/>
  <c r="AA763" s="1"/>
  <c r="Y764"/>
  <c r="Z764" s="1"/>
  <c r="AA764" s="1"/>
  <c r="Y765"/>
  <c r="Z765" s="1"/>
  <c r="AA765" s="1"/>
  <c r="Y766"/>
  <c r="Z766" s="1"/>
  <c r="AA766" s="1"/>
  <c r="Y767"/>
  <c r="Z767" s="1"/>
  <c r="AA767" s="1"/>
  <c r="Y768"/>
  <c r="Z768" s="1"/>
  <c r="AA768" s="1"/>
  <c r="Y769"/>
  <c r="Z769" s="1"/>
  <c r="AA769" s="1"/>
  <c r="Y770"/>
  <c r="Z770" s="1"/>
  <c r="AA770" s="1"/>
  <c r="Y771"/>
  <c r="Z771" s="1"/>
  <c r="AA771" s="1"/>
  <c r="Y772"/>
  <c r="Z772" s="1"/>
  <c r="AA772" s="1"/>
  <c r="Y773"/>
  <c r="Z773" s="1"/>
  <c r="AA773" s="1"/>
  <c r="Y774"/>
  <c r="Z774" s="1"/>
  <c r="AA774" s="1"/>
  <c r="Y775"/>
  <c r="Z775" s="1"/>
  <c r="AA775" s="1"/>
  <c r="Y776"/>
  <c r="Z776" s="1"/>
  <c r="AA776" s="1"/>
  <c r="Y777"/>
  <c r="Z777" s="1"/>
  <c r="AA777" s="1"/>
  <c r="Y778"/>
  <c r="Z778" s="1"/>
  <c r="AA778" s="1"/>
  <c r="Y779"/>
  <c r="Z779" s="1"/>
  <c r="AA779" s="1"/>
  <c r="Y780"/>
  <c r="Z780" s="1"/>
  <c r="AA780" s="1"/>
  <c r="Y781"/>
  <c r="Z781" s="1"/>
  <c r="AA781" s="1"/>
  <c r="Y782"/>
  <c r="Z782" s="1"/>
  <c r="AA782" s="1"/>
  <c r="Y783"/>
  <c r="Z783" s="1"/>
  <c r="AA783" s="1"/>
  <c r="Y784"/>
  <c r="Z784" s="1"/>
  <c r="AA784" s="1"/>
  <c r="Y785"/>
  <c r="Z785" s="1"/>
  <c r="AA785" s="1"/>
  <c r="Y786"/>
  <c r="Z786" s="1"/>
  <c r="AA786" s="1"/>
  <c r="Y787"/>
  <c r="Z787" s="1"/>
  <c r="AA787" s="1"/>
  <c r="Y788"/>
  <c r="Z788" s="1"/>
  <c r="AA788" s="1"/>
  <c r="V5"/>
  <c r="W5" s="1"/>
  <c r="X5" s="1"/>
  <c r="BJ5" s="1"/>
  <c r="V6"/>
  <c r="W6" s="1"/>
  <c r="X6" s="1"/>
  <c r="BJ6" s="1"/>
  <c r="V7"/>
  <c r="W7" s="1"/>
  <c r="X7" s="1"/>
  <c r="BJ7" s="1"/>
  <c r="V8"/>
  <c r="W8" s="1"/>
  <c r="X8" s="1"/>
  <c r="BJ8" s="1"/>
  <c r="V9"/>
  <c r="W9" s="1"/>
  <c r="X9" s="1"/>
  <c r="BJ9" s="1"/>
  <c r="V10"/>
  <c r="W10" s="1"/>
  <c r="X10" s="1"/>
  <c r="BJ10" s="1"/>
  <c r="V11"/>
  <c r="W11" s="1"/>
  <c r="X11" s="1"/>
  <c r="BJ11" s="1"/>
  <c r="V12"/>
  <c r="W12" s="1"/>
  <c r="X12" s="1"/>
  <c r="BJ12" s="1"/>
  <c r="V13"/>
  <c r="W13" s="1"/>
  <c r="X13" s="1"/>
  <c r="BJ13" s="1"/>
  <c r="V14"/>
  <c r="W14" s="1"/>
  <c r="X14" s="1"/>
  <c r="BJ14" s="1"/>
  <c r="V15"/>
  <c r="W15" s="1"/>
  <c r="X15" s="1"/>
  <c r="BJ15" s="1"/>
  <c r="V16"/>
  <c r="W16" s="1"/>
  <c r="X16" s="1"/>
  <c r="BJ16" s="1"/>
  <c r="V17"/>
  <c r="W17" s="1"/>
  <c r="X17" s="1"/>
  <c r="BJ17" s="1"/>
  <c r="V18"/>
  <c r="W18" s="1"/>
  <c r="X18" s="1"/>
  <c r="BJ18" s="1"/>
  <c r="V19"/>
  <c r="W19" s="1"/>
  <c r="X19" s="1"/>
  <c r="BJ19" s="1"/>
  <c r="V20"/>
  <c r="W20" s="1"/>
  <c r="X20" s="1"/>
  <c r="BJ20" s="1"/>
  <c r="V21"/>
  <c r="W21" s="1"/>
  <c r="X21" s="1"/>
  <c r="BJ21" s="1"/>
  <c r="V22"/>
  <c r="W22" s="1"/>
  <c r="X22" s="1"/>
  <c r="BJ22" s="1"/>
  <c r="V23"/>
  <c r="W23" s="1"/>
  <c r="X23" s="1"/>
  <c r="BJ23" s="1"/>
  <c r="V24"/>
  <c r="W24" s="1"/>
  <c r="X24" s="1"/>
  <c r="BJ24" s="1"/>
  <c r="V25"/>
  <c r="W25" s="1"/>
  <c r="X25" s="1"/>
  <c r="BJ25" s="1"/>
  <c r="V26"/>
  <c r="W26" s="1"/>
  <c r="X26" s="1"/>
  <c r="BJ26" s="1"/>
  <c r="V27"/>
  <c r="W27" s="1"/>
  <c r="X27" s="1"/>
  <c r="BJ27" s="1"/>
  <c r="V28"/>
  <c r="W28" s="1"/>
  <c r="X28" s="1"/>
  <c r="BJ28" s="1"/>
  <c r="V29"/>
  <c r="W29" s="1"/>
  <c r="X29" s="1"/>
  <c r="BJ29" s="1"/>
  <c r="V30"/>
  <c r="W30" s="1"/>
  <c r="X30" s="1"/>
  <c r="BJ30" s="1"/>
  <c r="V31"/>
  <c r="W31" s="1"/>
  <c r="X31" s="1"/>
  <c r="BJ31" s="1"/>
  <c r="V32"/>
  <c r="W32" s="1"/>
  <c r="X32" s="1"/>
  <c r="BJ32" s="1"/>
  <c r="V33"/>
  <c r="W33" s="1"/>
  <c r="X33" s="1"/>
  <c r="BJ33" s="1"/>
  <c r="V34"/>
  <c r="W34" s="1"/>
  <c r="X34" s="1"/>
  <c r="BJ34" s="1"/>
  <c r="V35"/>
  <c r="W35" s="1"/>
  <c r="X35" s="1"/>
  <c r="BJ35" s="1"/>
  <c r="V36"/>
  <c r="W36" s="1"/>
  <c r="X36" s="1"/>
  <c r="BJ36" s="1"/>
  <c r="V37"/>
  <c r="W37" s="1"/>
  <c r="X37" s="1"/>
  <c r="BJ37" s="1"/>
  <c r="V38"/>
  <c r="W38" s="1"/>
  <c r="X38" s="1"/>
  <c r="BJ38" s="1"/>
  <c r="V39"/>
  <c r="W39" s="1"/>
  <c r="X39" s="1"/>
  <c r="BJ39" s="1"/>
  <c r="V40"/>
  <c r="W40" s="1"/>
  <c r="X40" s="1"/>
  <c r="BJ40" s="1"/>
  <c r="V41"/>
  <c r="W41" s="1"/>
  <c r="X41" s="1"/>
  <c r="BJ41" s="1"/>
  <c r="V42"/>
  <c r="W42" s="1"/>
  <c r="X42" s="1"/>
  <c r="BJ42" s="1"/>
  <c r="V43"/>
  <c r="W43" s="1"/>
  <c r="X43" s="1"/>
  <c r="BJ43" s="1"/>
  <c r="V44"/>
  <c r="W44" s="1"/>
  <c r="X44" s="1"/>
  <c r="BJ44" s="1"/>
  <c r="V45"/>
  <c r="W45" s="1"/>
  <c r="X45" s="1"/>
  <c r="BJ45" s="1"/>
  <c r="V46"/>
  <c r="W46" s="1"/>
  <c r="X46" s="1"/>
  <c r="BJ46" s="1"/>
  <c r="V47"/>
  <c r="W47" s="1"/>
  <c r="X47" s="1"/>
  <c r="BJ47" s="1"/>
  <c r="V48"/>
  <c r="W48" s="1"/>
  <c r="X48" s="1"/>
  <c r="BJ48" s="1"/>
  <c r="V49"/>
  <c r="W49" s="1"/>
  <c r="X49" s="1"/>
  <c r="BJ49" s="1"/>
  <c r="V50"/>
  <c r="W50" s="1"/>
  <c r="X50" s="1"/>
  <c r="BJ50" s="1"/>
  <c r="V51"/>
  <c r="W51" s="1"/>
  <c r="X51" s="1"/>
  <c r="BJ51" s="1"/>
  <c r="V52"/>
  <c r="W52" s="1"/>
  <c r="X52" s="1"/>
  <c r="BJ52" s="1"/>
  <c r="V53"/>
  <c r="W53" s="1"/>
  <c r="X53" s="1"/>
  <c r="BJ53" s="1"/>
  <c r="V54"/>
  <c r="W54" s="1"/>
  <c r="X54" s="1"/>
  <c r="BJ54" s="1"/>
  <c r="V55"/>
  <c r="W55" s="1"/>
  <c r="X55" s="1"/>
  <c r="BJ55" s="1"/>
  <c r="V56"/>
  <c r="W56" s="1"/>
  <c r="X56" s="1"/>
  <c r="BJ56" s="1"/>
  <c r="V57"/>
  <c r="W57" s="1"/>
  <c r="X57" s="1"/>
  <c r="BJ57" s="1"/>
  <c r="V58"/>
  <c r="W58" s="1"/>
  <c r="X58" s="1"/>
  <c r="BJ58" s="1"/>
  <c r="V59"/>
  <c r="W59" s="1"/>
  <c r="X59" s="1"/>
  <c r="BJ59" s="1"/>
  <c r="V60"/>
  <c r="W60" s="1"/>
  <c r="X60" s="1"/>
  <c r="BJ60" s="1"/>
  <c r="V61"/>
  <c r="W61" s="1"/>
  <c r="X61" s="1"/>
  <c r="BJ61" s="1"/>
  <c r="V62"/>
  <c r="W62" s="1"/>
  <c r="X62" s="1"/>
  <c r="BJ62" s="1"/>
  <c r="V63"/>
  <c r="W63" s="1"/>
  <c r="X63" s="1"/>
  <c r="BJ63" s="1"/>
  <c r="V64"/>
  <c r="W64" s="1"/>
  <c r="X64" s="1"/>
  <c r="BJ64" s="1"/>
  <c r="V65"/>
  <c r="W65" s="1"/>
  <c r="X65" s="1"/>
  <c r="BJ65" s="1"/>
  <c r="V66"/>
  <c r="W66" s="1"/>
  <c r="X66" s="1"/>
  <c r="BJ66" s="1"/>
  <c r="V67"/>
  <c r="W67" s="1"/>
  <c r="X67" s="1"/>
  <c r="BJ67" s="1"/>
  <c r="V68"/>
  <c r="W68" s="1"/>
  <c r="X68" s="1"/>
  <c r="BJ68" s="1"/>
  <c r="V69"/>
  <c r="W69" s="1"/>
  <c r="X69" s="1"/>
  <c r="BJ69" s="1"/>
  <c r="V70"/>
  <c r="W70" s="1"/>
  <c r="X70" s="1"/>
  <c r="BJ70" s="1"/>
  <c r="V71"/>
  <c r="W71" s="1"/>
  <c r="X71" s="1"/>
  <c r="BJ71" s="1"/>
  <c r="V72"/>
  <c r="W72" s="1"/>
  <c r="X72" s="1"/>
  <c r="BJ72" s="1"/>
  <c r="V73"/>
  <c r="W73" s="1"/>
  <c r="X73" s="1"/>
  <c r="BJ73" s="1"/>
  <c r="V74"/>
  <c r="W74" s="1"/>
  <c r="X74" s="1"/>
  <c r="BJ74" s="1"/>
  <c r="V75"/>
  <c r="W75" s="1"/>
  <c r="X75" s="1"/>
  <c r="BJ75" s="1"/>
  <c r="V76"/>
  <c r="W76" s="1"/>
  <c r="X76" s="1"/>
  <c r="BJ76" s="1"/>
  <c r="V77"/>
  <c r="W77" s="1"/>
  <c r="X77" s="1"/>
  <c r="BJ77" s="1"/>
  <c r="V78"/>
  <c r="W78" s="1"/>
  <c r="X78" s="1"/>
  <c r="BJ78" s="1"/>
  <c r="V79"/>
  <c r="W79" s="1"/>
  <c r="X79" s="1"/>
  <c r="BJ79" s="1"/>
  <c r="V80"/>
  <c r="W80" s="1"/>
  <c r="X80" s="1"/>
  <c r="BJ80" s="1"/>
  <c r="V81"/>
  <c r="W81" s="1"/>
  <c r="X81" s="1"/>
  <c r="BJ81" s="1"/>
  <c r="V82"/>
  <c r="W82" s="1"/>
  <c r="X82" s="1"/>
  <c r="BJ82" s="1"/>
  <c r="V83"/>
  <c r="W83" s="1"/>
  <c r="X83" s="1"/>
  <c r="BJ83" s="1"/>
  <c r="V84"/>
  <c r="W84" s="1"/>
  <c r="X84" s="1"/>
  <c r="BJ84" s="1"/>
  <c r="V85"/>
  <c r="W85" s="1"/>
  <c r="X85" s="1"/>
  <c r="BJ85" s="1"/>
  <c r="V86"/>
  <c r="W86" s="1"/>
  <c r="X86" s="1"/>
  <c r="BJ86" s="1"/>
  <c r="V87"/>
  <c r="W87" s="1"/>
  <c r="X87" s="1"/>
  <c r="BJ87" s="1"/>
  <c r="V88"/>
  <c r="W88" s="1"/>
  <c r="X88" s="1"/>
  <c r="BJ88" s="1"/>
  <c r="V89"/>
  <c r="W89" s="1"/>
  <c r="X89" s="1"/>
  <c r="BJ89" s="1"/>
  <c r="V90"/>
  <c r="W90" s="1"/>
  <c r="X90" s="1"/>
  <c r="BJ90" s="1"/>
  <c r="V91"/>
  <c r="W91" s="1"/>
  <c r="X91" s="1"/>
  <c r="BJ91" s="1"/>
  <c r="V92"/>
  <c r="W92" s="1"/>
  <c r="X92" s="1"/>
  <c r="BJ92" s="1"/>
  <c r="V93"/>
  <c r="W93" s="1"/>
  <c r="X93" s="1"/>
  <c r="BJ93" s="1"/>
  <c r="V94"/>
  <c r="W94" s="1"/>
  <c r="X94" s="1"/>
  <c r="BJ94" s="1"/>
  <c r="V95"/>
  <c r="W95" s="1"/>
  <c r="X95" s="1"/>
  <c r="BJ95" s="1"/>
  <c r="V96"/>
  <c r="W96" s="1"/>
  <c r="X96" s="1"/>
  <c r="BJ96" s="1"/>
  <c r="V97"/>
  <c r="W97" s="1"/>
  <c r="X97" s="1"/>
  <c r="BJ97" s="1"/>
  <c r="V98"/>
  <c r="W98" s="1"/>
  <c r="X98" s="1"/>
  <c r="BJ98" s="1"/>
  <c r="V99"/>
  <c r="W99" s="1"/>
  <c r="X99" s="1"/>
  <c r="BJ99" s="1"/>
  <c r="V100"/>
  <c r="W100" s="1"/>
  <c r="X100" s="1"/>
  <c r="BJ100" s="1"/>
  <c r="V101"/>
  <c r="W101" s="1"/>
  <c r="X101" s="1"/>
  <c r="BJ101" s="1"/>
  <c r="V102"/>
  <c r="W102" s="1"/>
  <c r="X102" s="1"/>
  <c r="BJ102" s="1"/>
  <c r="V103"/>
  <c r="W103" s="1"/>
  <c r="X103" s="1"/>
  <c r="BJ103" s="1"/>
  <c r="V104"/>
  <c r="W104" s="1"/>
  <c r="X104" s="1"/>
  <c r="BJ104" s="1"/>
  <c r="V105"/>
  <c r="W105" s="1"/>
  <c r="X105" s="1"/>
  <c r="BJ105" s="1"/>
  <c r="V106"/>
  <c r="W106" s="1"/>
  <c r="X106" s="1"/>
  <c r="BJ106" s="1"/>
  <c r="V107"/>
  <c r="W107" s="1"/>
  <c r="X107" s="1"/>
  <c r="BJ107" s="1"/>
  <c r="V108"/>
  <c r="W108" s="1"/>
  <c r="X108" s="1"/>
  <c r="BJ108" s="1"/>
  <c r="V109"/>
  <c r="W109" s="1"/>
  <c r="X109" s="1"/>
  <c r="BJ109" s="1"/>
  <c r="V110"/>
  <c r="W110" s="1"/>
  <c r="X110" s="1"/>
  <c r="BJ110" s="1"/>
  <c r="V111"/>
  <c r="W111" s="1"/>
  <c r="X111" s="1"/>
  <c r="BJ111" s="1"/>
  <c r="V112"/>
  <c r="W112" s="1"/>
  <c r="X112" s="1"/>
  <c r="BJ112" s="1"/>
  <c r="V113"/>
  <c r="W113" s="1"/>
  <c r="X113" s="1"/>
  <c r="BJ113" s="1"/>
  <c r="V114"/>
  <c r="W114" s="1"/>
  <c r="X114" s="1"/>
  <c r="BJ114" s="1"/>
  <c r="V115"/>
  <c r="W115" s="1"/>
  <c r="X115" s="1"/>
  <c r="BJ115" s="1"/>
  <c r="V116"/>
  <c r="W116" s="1"/>
  <c r="X116" s="1"/>
  <c r="BJ116" s="1"/>
  <c r="V117"/>
  <c r="W117" s="1"/>
  <c r="X117" s="1"/>
  <c r="BJ117" s="1"/>
  <c r="V118"/>
  <c r="W118" s="1"/>
  <c r="X118" s="1"/>
  <c r="BJ118" s="1"/>
  <c r="V119"/>
  <c r="W119" s="1"/>
  <c r="X119" s="1"/>
  <c r="BJ119" s="1"/>
  <c r="V120"/>
  <c r="W120" s="1"/>
  <c r="X120" s="1"/>
  <c r="BJ120" s="1"/>
  <c r="V121"/>
  <c r="W121" s="1"/>
  <c r="X121" s="1"/>
  <c r="BJ121" s="1"/>
  <c r="V122"/>
  <c r="W122" s="1"/>
  <c r="X122" s="1"/>
  <c r="BJ122" s="1"/>
  <c r="V123"/>
  <c r="W123" s="1"/>
  <c r="X123" s="1"/>
  <c r="BJ123" s="1"/>
  <c r="V124"/>
  <c r="W124" s="1"/>
  <c r="X124" s="1"/>
  <c r="BJ124" s="1"/>
  <c r="V125"/>
  <c r="W125" s="1"/>
  <c r="X125" s="1"/>
  <c r="BJ125" s="1"/>
  <c r="V126"/>
  <c r="W126" s="1"/>
  <c r="X126" s="1"/>
  <c r="BJ126" s="1"/>
  <c r="V127"/>
  <c r="W127" s="1"/>
  <c r="X127" s="1"/>
  <c r="BJ127" s="1"/>
  <c r="V128"/>
  <c r="W128" s="1"/>
  <c r="X128" s="1"/>
  <c r="BJ128" s="1"/>
  <c r="V129"/>
  <c r="W129" s="1"/>
  <c r="X129" s="1"/>
  <c r="BJ129" s="1"/>
  <c r="V130"/>
  <c r="W130" s="1"/>
  <c r="X130" s="1"/>
  <c r="BJ130" s="1"/>
  <c r="V131"/>
  <c r="W131" s="1"/>
  <c r="X131" s="1"/>
  <c r="BJ131" s="1"/>
  <c r="V132"/>
  <c r="W132" s="1"/>
  <c r="X132" s="1"/>
  <c r="BJ132" s="1"/>
  <c r="V133"/>
  <c r="W133" s="1"/>
  <c r="X133" s="1"/>
  <c r="BJ133" s="1"/>
  <c r="V134"/>
  <c r="W134" s="1"/>
  <c r="X134" s="1"/>
  <c r="BJ134" s="1"/>
  <c r="V135"/>
  <c r="W135" s="1"/>
  <c r="X135" s="1"/>
  <c r="BJ135" s="1"/>
  <c r="V136"/>
  <c r="W136" s="1"/>
  <c r="X136" s="1"/>
  <c r="BJ136" s="1"/>
  <c r="V137"/>
  <c r="W137" s="1"/>
  <c r="X137" s="1"/>
  <c r="BJ137" s="1"/>
  <c r="V138"/>
  <c r="W138" s="1"/>
  <c r="X138" s="1"/>
  <c r="BJ138" s="1"/>
  <c r="V139"/>
  <c r="W139" s="1"/>
  <c r="X139" s="1"/>
  <c r="BJ139" s="1"/>
  <c r="V140"/>
  <c r="W140" s="1"/>
  <c r="X140" s="1"/>
  <c r="BJ140" s="1"/>
  <c r="V141"/>
  <c r="W141" s="1"/>
  <c r="X141" s="1"/>
  <c r="BJ141" s="1"/>
  <c r="V142"/>
  <c r="W142" s="1"/>
  <c r="X142" s="1"/>
  <c r="BJ142" s="1"/>
  <c r="V143"/>
  <c r="W143" s="1"/>
  <c r="X143" s="1"/>
  <c r="BJ143" s="1"/>
  <c r="V144"/>
  <c r="W144" s="1"/>
  <c r="X144" s="1"/>
  <c r="BJ144" s="1"/>
  <c r="V145"/>
  <c r="W145" s="1"/>
  <c r="X145" s="1"/>
  <c r="BJ145" s="1"/>
  <c r="V146"/>
  <c r="W146" s="1"/>
  <c r="X146" s="1"/>
  <c r="BJ146" s="1"/>
  <c r="V147"/>
  <c r="W147" s="1"/>
  <c r="X147" s="1"/>
  <c r="BJ147" s="1"/>
  <c r="V148"/>
  <c r="W148" s="1"/>
  <c r="X148" s="1"/>
  <c r="BJ148" s="1"/>
  <c r="V149"/>
  <c r="W149" s="1"/>
  <c r="X149" s="1"/>
  <c r="BJ149" s="1"/>
  <c r="V150"/>
  <c r="W150" s="1"/>
  <c r="X150" s="1"/>
  <c r="BJ150" s="1"/>
  <c r="V151"/>
  <c r="W151" s="1"/>
  <c r="X151" s="1"/>
  <c r="BJ151" s="1"/>
  <c r="V152"/>
  <c r="W152" s="1"/>
  <c r="X152" s="1"/>
  <c r="BJ152" s="1"/>
  <c r="V153"/>
  <c r="W153" s="1"/>
  <c r="X153" s="1"/>
  <c r="BJ153" s="1"/>
  <c r="V154"/>
  <c r="W154" s="1"/>
  <c r="X154" s="1"/>
  <c r="BJ154" s="1"/>
  <c r="V155"/>
  <c r="W155" s="1"/>
  <c r="X155" s="1"/>
  <c r="BJ155" s="1"/>
  <c r="V156"/>
  <c r="W156" s="1"/>
  <c r="X156" s="1"/>
  <c r="BJ156" s="1"/>
  <c r="V157"/>
  <c r="W157" s="1"/>
  <c r="X157" s="1"/>
  <c r="BJ157" s="1"/>
  <c r="V158"/>
  <c r="W158" s="1"/>
  <c r="X158" s="1"/>
  <c r="BJ158" s="1"/>
  <c r="V159"/>
  <c r="W159" s="1"/>
  <c r="X159" s="1"/>
  <c r="BJ159" s="1"/>
  <c r="V160"/>
  <c r="W160" s="1"/>
  <c r="X160" s="1"/>
  <c r="BJ160" s="1"/>
  <c r="V161"/>
  <c r="W161" s="1"/>
  <c r="X161" s="1"/>
  <c r="BJ161" s="1"/>
  <c r="V162"/>
  <c r="W162" s="1"/>
  <c r="X162" s="1"/>
  <c r="BJ162" s="1"/>
  <c r="V163"/>
  <c r="W163" s="1"/>
  <c r="X163" s="1"/>
  <c r="BJ163" s="1"/>
  <c r="V164"/>
  <c r="W164" s="1"/>
  <c r="X164" s="1"/>
  <c r="BJ164" s="1"/>
  <c r="V165"/>
  <c r="W165" s="1"/>
  <c r="X165" s="1"/>
  <c r="BJ165" s="1"/>
  <c r="V166"/>
  <c r="W166" s="1"/>
  <c r="X166" s="1"/>
  <c r="BJ166" s="1"/>
  <c r="V167"/>
  <c r="W167" s="1"/>
  <c r="X167" s="1"/>
  <c r="BJ167" s="1"/>
  <c r="V168"/>
  <c r="W168" s="1"/>
  <c r="X168" s="1"/>
  <c r="BJ168" s="1"/>
  <c r="V169"/>
  <c r="W169" s="1"/>
  <c r="X169" s="1"/>
  <c r="BJ169" s="1"/>
  <c r="V170"/>
  <c r="W170" s="1"/>
  <c r="X170" s="1"/>
  <c r="BJ170" s="1"/>
  <c r="V171"/>
  <c r="W171" s="1"/>
  <c r="X171" s="1"/>
  <c r="BJ171" s="1"/>
  <c r="V172"/>
  <c r="W172" s="1"/>
  <c r="X172" s="1"/>
  <c r="BJ172" s="1"/>
  <c r="V173"/>
  <c r="W173" s="1"/>
  <c r="X173" s="1"/>
  <c r="BJ173" s="1"/>
  <c r="V174"/>
  <c r="W174" s="1"/>
  <c r="X174" s="1"/>
  <c r="BJ174" s="1"/>
  <c r="V175"/>
  <c r="W175" s="1"/>
  <c r="X175" s="1"/>
  <c r="BJ175" s="1"/>
  <c r="V176"/>
  <c r="W176" s="1"/>
  <c r="X176" s="1"/>
  <c r="BJ176" s="1"/>
  <c r="V177"/>
  <c r="W177" s="1"/>
  <c r="X177" s="1"/>
  <c r="BJ177" s="1"/>
  <c r="V178"/>
  <c r="W178" s="1"/>
  <c r="X178" s="1"/>
  <c r="BJ178" s="1"/>
  <c r="V179"/>
  <c r="W179" s="1"/>
  <c r="X179" s="1"/>
  <c r="BJ179" s="1"/>
  <c r="V180"/>
  <c r="W180" s="1"/>
  <c r="X180" s="1"/>
  <c r="BJ180" s="1"/>
  <c r="V181"/>
  <c r="W181" s="1"/>
  <c r="X181" s="1"/>
  <c r="BJ181" s="1"/>
  <c r="V182"/>
  <c r="W182" s="1"/>
  <c r="X182" s="1"/>
  <c r="BJ182" s="1"/>
  <c r="V183"/>
  <c r="W183" s="1"/>
  <c r="X183" s="1"/>
  <c r="BJ183" s="1"/>
  <c r="V184"/>
  <c r="W184" s="1"/>
  <c r="X184" s="1"/>
  <c r="BJ184" s="1"/>
  <c r="V185"/>
  <c r="W185" s="1"/>
  <c r="X185" s="1"/>
  <c r="BJ185" s="1"/>
  <c r="V186"/>
  <c r="W186" s="1"/>
  <c r="X186" s="1"/>
  <c r="BJ186" s="1"/>
  <c r="V187"/>
  <c r="W187" s="1"/>
  <c r="X187" s="1"/>
  <c r="BJ187" s="1"/>
  <c r="V188"/>
  <c r="W188" s="1"/>
  <c r="X188" s="1"/>
  <c r="BJ188" s="1"/>
  <c r="V189"/>
  <c r="W189" s="1"/>
  <c r="X189" s="1"/>
  <c r="BJ189" s="1"/>
  <c r="V190"/>
  <c r="W190" s="1"/>
  <c r="X190" s="1"/>
  <c r="BJ190" s="1"/>
  <c r="V191"/>
  <c r="W191" s="1"/>
  <c r="X191" s="1"/>
  <c r="BJ191" s="1"/>
  <c r="V192"/>
  <c r="W192" s="1"/>
  <c r="X192" s="1"/>
  <c r="BJ192" s="1"/>
  <c r="V193"/>
  <c r="W193" s="1"/>
  <c r="X193" s="1"/>
  <c r="BJ193" s="1"/>
  <c r="V194"/>
  <c r="W194" s="1"/>
  <c r="X194" s="1"/>
  <c r="BJ194" s="1"/>
  <c r="V195"/>
  <c r="W195" s="1"/>
  <c r="X195" s="1"/>
  <c r="BJ195" s="1"/>
  <c r="V196"/>
  <c r="W196" s="1"/>
  <c r="X196" s="1"/>
  <c r="BJ196" s="1"/>
  <c r="V197"/>
  <c r="W197" s="1"/>
  <c r="X197" s="1"/>
  <c r="BJ197" s="1"/>
  <c r="V198"/>
  <c r="W198" s="1"/>
  <c r="X198" s="1"/>
  <c r="BJ198" s="1"/>
  <c r="V199"/>
  <c r="W199" s="1"/>
  <c r="X199" s="1"/>
  <c r="BJ199" s="1"/>
  <c r="V200"/>
  <c r="W200" s="1"/>
  <c r="X200" s="1"/>
  <c r="BJ200" s="1"/>
  <c r="V201"/>
  <c r="W201" s="1"/>
  <c r="X201" s="1"/>
  <c r="BJ201" s="1"/>
  <c r="V202"/>
  <c r="W202" s="1"/>
  <c r="X202" s="1"/>
  <c r="BJ202" s="1"/>
  <c r="V203"/>
  <c r="W203" s="1"/>
  <c r="X203" s="1"/>
  <c r="BJ203" s="1"/>
  <c r="V204"/>
  <c r="W204" s="1"/>
  <c r="X204" s="1"/>
  <c r="BJ204" s="1"/>
  <c r="V205"/>
  <c r="W205" s="1"/>
  <c r="X205" s="1"/>
  <c r="BJ205" s="1"/>
  <c r="V206"/>
  <c r="W206" s="1"/>
  <c r="X206" s="1"/>
  <c r="BJ206" s="1"/>
  <c r="V207"/>
  <c r="W207" s="1"/>
  <c r="X207" s="1"/>
  <c r="BJ207" s="1"/>
  <c r="V208"/>
  <c r="W208" s="1"/>
  <c r="X208" s="1"/>
  <c r="BJ208" s="1"/>
  <c r="V209"/>
  <c r="W209" s="1"/>
  <c r="X209" s="1"/>
  <c r="BJ209" s="1"/>
  <c r="V210"/>
  <c r="W210" s="1"/>
  <c r="X210" s="1"/>
  <c r="BJ210" s="1"/>
  <c r="V211"/>
  <c r="W211" s="1"/>
  <c r="X211" s="1"/>
  <c r="BJ211" s="1"/>
  <c r="V212"/>
  <c r="W212" s="1"/>
  <c r="X212" s="1"/>
  <c r="BJ212" s="1"/>
  <c r="V213"/>
  <c r="W213" s="1"/>
  <c r="X213" s="1"/>
  <c r="BJ213" s="1"/>
  <c r="V214"/>
  <c r="W214" s="1"/>
  <c r="X214" s="1"/>
  <c r="BJ214" s="1"/>
  <c r="V215"/>
  <c r="W215" s="1"/>
  <c r="X215" s="1"/>
  <c r="BJ215" s="1"/>
  <c r="V216"/>
  <c r="W216" s="1"/>
  <c r="X216" s="1"/>
  <c r="BJ216" s="1"/>
  <c r="V217"/>
  <c r="W217" s="1"/>
  <c r="X217" s="1"/>
  <c r="BJ217" s="1"/>
  <c r="V218"/>
  <c r="W218" s="1"/>
  <c r="X218" s="1"/>
  <c r="BJ218" s="1"/>
  <c r="V219"/>
  <c r="W219" s="1"/>
  <c r="X219" s="1"/>
  <c r="BJ219" s="1"/>
  <c r="V220"/>
  <c r="W220" s="1"/>
  <c r="X220" s="1"/>
  <c r="V221"/>
  <c r="W221" s="1"/>
  <c r="X221" s="1"/>
  <c r="V222"/>
  <c r="W222" s="1"/>
  <c r="X222" s="1"/>
  <c r="V223"/>
  <c r="W223" s="1"/>
  <c r="X223" s="1"/>
  <c r="V224"/>
  <c r="W224" s="1"/>
  <c r="X224" s="1"/>
  <c r="V225"/>
  <c r="W225" s="1"/>
  <c r="X225" s="1"/>
  <c r="V226"/>
  <c r="W226" s="1"/>
  <c r="X226" s="1"/>
  <c r="V227"/>
  <c r="W227" s="1"/>
  <c r="X227" s="1"/>
  <c r="V228"/>
  <c r="W228" s="1"/>
  <c r="X228" s="1"/>
  <c r="V229"/>
  <c r="W229" s="1"/>
  <c r="X229" s="1"/>
  <c r="V230"/>
  <c r="W230" s="1"/>
  <c r="X230" s="1"/>
  <c r="V231"/>
  <c r="W231" s="1"/>
  <c r="X231" s="1"/>
  <c r="V232"/>
  <c r="W232" s="1"/>
  <c r="X232" s="1"/>
  <c r="V233"/>
  <c r="W233" s="1"/>
  <c r="X233" s="1"/>
  <c r="V234"/>
  <c r="W234" s="1"/>
  <c r="X234" s="1"/>
  <c r="V235"/>
  <c r="W235" s="1"/>
  <c r="X235" s="1"/>
  <c r="V236"/>
  <c r="W236" s="1"/>
  <c r="X236" s="1"/>
  <c r="V237"/>
  <c r="W237" s="1"/>
  <c r="X237" s="1"/>
  <c r="V238"/>
  <c r="W238" s="1"/>
  <c r="X238" s="1"/>
  <c r="V239"/>
  <c r="W239" s="1"/>
  <c r="X239" s="1"/>
  <c r="V240"/>
  <c r="W240" s="1"/>
  <c r="X240" s="1"/>
  <c r="V241"/>
  <c r="W241" s="1"/>
  <c r="X241" s="1"/>
  <c r="V242"/>
  <c r="W242" s="1"/>
  <c r="X242" s="1"/>
  <c r="V243"/>
  <c r="W243" s="1"/>
  <c r="X243" s="1"/>
  <c r="V244"/>
  <c r="W244" s="1"/>
  <c r="X244" s="1"/>
  <c r="V245"/>
  <c r="W245" s="1"/>
  <c r="X245" s="1"/>
  <c r="V246"/>
  <c r="W246" s="1"/>
  <c r="X246" s="1"/>
  <c r="V247"/>
  <c r="W247" s="1"/>
  <c r="X247" s="1"/>
  <c r="V248"/>
  <c r="W248" s="1"/>
  <c r="X248" s="1"/>
  <c r="V249"/>
  <c r="W249" s="1"/>
  <c r="X249" s="1"/>
  <c r="V250"/>
  <c r="W250" s="1"/>
  <c r="X250" s="1"/>
  <c r="V251"/>
  <c r="W251" s="1"/>
  <c r="X251" s="1"/>
  <c r="V252"/>
  <c r="W252" s="1"/>
  <c r="X252" s="1"/>
  <c r="V253"/>
  <c r="W253" s="1"/>
  <c r="X253" s="1"/>
  <c r="V254"/>
  <c r="W254" s="1"/>
  <c r="X254" s="1"/>
  <c r="V255"/>
  <c r="W255" s="1"/>
  <c r="X255" s="1"/>
  <c r="V256"/>
  <c r="W256" s="1"/>
  <c r="X256" s="1"/>
  <c r="V257"/>
  <c r="W257" s="1"/>
  <c r="X257" s="1"/>
  <c r="V258"/>
  <c r="W258" s="1"/>
  <c r="X258" s="1"/>
  <c r="V259"/>
  <c r="W259" s="1"/>
  <c r="X259" s="1"/>
  <c r="V260"/>
  <c r="W260" s="1"/>
  <c r="X260" s="1"/>
  <c r="V261"/>
  <c r="W261" s="1"/>
  <c r="X261" s="1"/>
  <c r="V262"/>
  <c r="W262" s="1"/>
  <c r="X262" s="1"/>
  <c r="V263"/>
  <c r="W263" s="1"/>
  <c r="X263" s="1"/>
  <c r="V264"/>
  <c r="W264" s="1"/>
  <c r="X264" s="1"/>
  <c r="V265"/>
  <c r="W265" s="1"/>
  <c r="X265" s="1"/>
  <c r="V266"/>
  <c r="W266" s="1"/>
  <c r="X266" s="1"/>
  <c r="V267"/>
  <c r="W267" s="1"/>
  <c r="X267" s="1"/>
  <c r="V268"/>
  <c r="W268" s="1"/>
  <c r="X268" s="1"/>
  <c r="V269"/>
  <c r="W269" s="1"/>
  <c r="X269" s="1"/>
  <c r="V270"/>
  <c r="W270" s="1"/>
  <c r="X270" s="1"/>
  <c r="V271"/>
  <c r="W271" s="1"/>
  <c r="X271" s="1"/>
  <c r="V272"/>
  <c r="W272" s="1"/>
  <c r="X272" s="1"/>
  <c r="V273"/>
  <c r="W273" s="1"/>
  <c r="X273" s="1"/>
  <c r="V274"/>
  <c r="W274" s="1"/>
  <c r="X274" s="1"/>
  <c r="V275"/>
  <c r="W275" s="1"/>
  <c r="X275" s="1"/>
  <c r="V276"/>
  <c r="W276" s="1"/>
  <c r="X276" s="1"/>
  <c r="V277"/>
  <c r="W277" s="1"/>
  <c r="X277" s="1"/>
  <c r="V278"/>
  <c r="W278" s="1"/>
  <c r="X278" s="1"/>
  <c r="V279"/>
  <c r="W279" s="1"/>
  <c r="X279" s="1"/>
  <c r="V280"/>
  <c r="W280" s="1"/>
  <c r="X280" s="1"/>
  <c r="V281"/>
  <c r="W281" s="1"/>
  <c r="X281" s="1"/>
  <c r="V282"/>
  <c r="W282" s="1"/>
  <c r="X282" s="1"/>
  <c r="V283"/>
  <c r="W283" s="1"/>
  <c r="X283" s="1"/>
  <c r="V284"/>
  <c r="W284" s="1"/>
  <c r="X284" s="1"/>
  <c r="V285"/>
  <c r="W285" s="1"/>
  <c r="X285" s="1"/>
  <c r="V286"/>
  <c r="W286" s="1"/>
  <c r="X286" s="1"/>
  <c r="V287"/>
  <c r="W287" s="1"/>
  <c r="X287" s="1"/>
  <c r="V288"/>
  <c r="W288" s="1"/>
  <c r="X288" s="1"/>
  <c r="V289"/>
  <c r="W289" s="1"/>
  <c r="X289" s="1"/>
  <c r="V290"/>
  <c r="W290" s="1"/>
  <c r="X290" s="1"/>
  <c r="V291"/>
  <c r="W291" s="1"/>
  <c r="X291" s="1"/>
  <c r="V292"/>
  <c r="W292" s="1"/>
  <c r="X292" s="1"/>
  <c r="V293"/>
  <c r="W293" s="1"/>
  <c r="X293" s="1"/>
  <c r="V294"/>
  <c r="W294" s="1"/>
  <c r="X294" s="1"/>
  <c r="V295"/>
  <c r="W295" s="1"/>
  <c r="X295" s="1"/>
  <c r="V296"/>
  <c r="W296" s="1"/>
  <c r="X296" s="1"/>
  <c r="V297"/>
  <c r="W297" s="1"/>
  <c r="X297" s="1"/>
  <c r="V298"/>
  <c r="W298" s="1"/>
  <c r="X298" s="1"/>
  <c r="V299"/>
  <c r="W299" s="1"/>
  <c r="X299" s="1"/>
  <c r="V300"/>
  <c r="W300" s="1"/>
  <c r="X300" s="1"/>
  <c r="V301"/>
  <c r="W301" s="1"/>
  <c r="X301" s="1"/>
  <c r="V302"/>
  <c r="W302" s="1"/>
  <c r="X302" s="1"/>
  <c r="V303"/>
  <c r="W303" s="1"/>
  <c r="X303" s="1"/>
  <c r="V304"/>
  <c r="W304" s="1"/>
  <c r="X304" s="1"/>
  <c r="V305"/>
  <c r="W305" s="1"/>
  <c r="X305" s="1"/>
  <c r="V306"/>
  <c r="W306" s="1"/>
  <c r="X306" s="1"/>
  <c r="V307"/>
  <c r="W307" s="1"/>
  <c r="X307" s="1"/>
  <c r="V308"/>
  <c r="W308" s="1"/>
  <c r="X308" s="1"/>
  <c r="V309"/>
  <c r="W309" s="1"/>
  <c r="X309" s="1"/>
  <c r="V310"/>
  <c r="W310" s="1"/>
  <c r="X310" s="1"/>
  <c r="V311"/>
  <c r="W311" s="1"/>
  <c r="X311" s="1"/>
  <c r="V312"/>
  <c r="W312" s="1"/>
  <c r="X312" s="1"/>
  <c r="V313"/>
  <c r="W313" s="1"/>
  <c r="X313" s="1"/>
  <c r="V314"/>
  <c r="W314" s="1"/>
  <c r="X314" s="1"/>
  <c r="V315"/>
  <c r="W315" s="1"/>
  <c r="X315" s="1"/>
  <c r="V316"/>
  <c r="W316" s="1"/>
  <c r="X316" s="1"/>
  <c r="V317"/>
  <c r="W317" s="1"/>
  <c r="X317" s="1"/>
  <c r="V318"/>
  <c r="W318" s="1"/>
  <c r="X318" s="1"/>
  <c r="V319"/>
  <c r="W319" s="1"/>
  <c r="X319" s="1"/>
  <c r="V320"/>
  <c r="W320" s="1"/>
  <c r="X320" s="1"/>
  <c r="V321"/>
  <c r="W321" s="1"/>
  <c r="X321" s="1"/>
  <c r="V322"/>
  <c r="W322" s="1"/>
  <c r="X322" s="1"/>
  <c r="V323"/>
  <c r="W323" s="1"/>
  <c r="X323" s="1"/>
  <c r="V324"/>
  <c r="W324" s="1"/>
  <c r="X324" s="1"/>
  <c r="V325"/>
  <c r="W325" s="1"/>
  <c r="X325" s="1"/>
  <c r="V326"/>
  <c r="W326" s="1"/>
  <c r="X326" s="1"/>
  <c r="V327"/>
  <c r="W327" s="1"/>
  <c r="X327" s="1"/>
  <c r="V328"/>
  <c r="W328" s="1"/>
  <c r="X328" s="1"/>
  <c r="V329"/>
  <c r="W329" s="1"/>
  <c r="X329" s="1"/>
  <c r="V330"/>
  <c r="W330" s="1"/>
  <c r="X330" s="1"/>
  <c r="V331"/>
  <c r="W331" s="1"/>
  <c r="X331" s="1"/>
  <c r="V332"/>
  <c r="W332" s="1"/>
  <c r="X332" s="1"/>
  <c r="V333"/>
  <c r="W333" s="1"/>
  <c r="X333" s="1"/>
  <c r="V334"/>
  <c r="W334" s="1"/>
  <c r="X334" s="1"/>
  <c r="V335"/>
  <c r="W335" s="1"/>
  <c r="X335" s="1"/>
  <c r="V336"/>
  <c r="W336" s="1"/>
  <c r="X336" s="1"/>
  <c r="V337"/>
  <c r="W337" s="1"/>
  <c r="X337" s="1"/>
  <c r="V338"/>
  <c r="W338" s="1"/>
  <c r="X338" s="1"/>
  <c r="V339"/>
  <c r="W339" s="1"/>
  <c r="X339" s="1"/>
  <c r="V340"/>
  <c r="W340" s="1"/>
  <c r="X340" s="1"/>
  <c r="V341"/>
  <c r="W341" s="1"/>
  <c r="X341" s="1"/>
  <c r="V342"/>
  <c r="W342" s="1"/>
  <c r="X342" s="1"/>
  <c r="V343"/>
  <c r="W343" s="1"/>
  <c r="X343" s="1"/>
  <c r="V344"/>
  <c r="W344" s="1"/>
  <c r="X344" s="1"/>
  <c r="V345"/>
  <c r="W345" s="1"/>
  <c r="X345" s="1"/>
  <c r="V346"/>
  <c r="W346" s="1"/>
  <c r="X346" s="1"/>
  <c r="V347"/>
  <c r="W347" s="1"/>
  <c r="X347" s="1"/>
  <c r="V348"/>
  <c r="W348" s="1"/>
  <c r="X348" s="1"/>
  <c r="V349"/>
  <c r="W349" s="1"/>
  <c r="X349" s="1"/>
  <c r="V350"/>
  <c r="W350" s="1"/>
  <c r="X350" s="1"/>
  <c r="V351"/>
  <c r="W351" s="1"/>
  <c r="X351" s="1"/>
  <c r="V352"/>
  <c r="W352" s="1"/>
  <c r="X352" s="1"/>
  <c r="V353"/>
  <c r="W353" s="1"/>
  <c r="X353" s="1"/>
  <c r="V354"/>
  <c r="W354" s="1"/>
  <c r="X354" s="1"/>
  <c r="V355"/>
  <c r="W355" s="1"/>
  <c r="X355" s="1"/>
  <c r="V356"/>
  <c r="W356" s="1"/>
  <c r="X356" s="1"/>
  <c r="V357"/>
  <c r="W357" s="1"/>
  <c r="X357" s="1"/>
  <c r="V358"/>
  <c r="W358" s="1"/>
  <c r="X358" s="1"/>
  <c r="V359"/>
  <c r="W359" s="1"/>
  <c r="X359" s="1"/>
  <c r="V360"/>
  <c r="W360" s="1"/>
  <c r="X360" s="1"/>
  <c r="V361"/>
  <c r="W361" s="1"/>
  <c r="X361" s="1"/>
  <c r="V362"/>
  <c r="W362" s="1"/>
  <c r="X362" s="1"/>
  <c r="V363"/>
  <c r="W363" s="1"/>
  <c r="X363" s="1"/>
  <c r="V364"/>
  <c r="W364" s="1"/>
  <c r="X364" s="1"/>
  <c r="V365"/>
  <c r="W365" s="1"/>
  <c r="X365" s="1"/>
  <c r="V366"/>
  <c r="W366" s="1"/>
  <c r="X366" s="1"/>
  <c r="V367"/>
  <c r="W367" s="1"/>
  <c r="X367" s="1"/>
  <c r="V368"/>
  <c r="W368" s="1"/>
  <c r="X368" s="1"/>
  <c r="V369"/>
  <c r="W369" s="1"/>
  <c r="X369" s="1"/>
  <c r="V370"/>
  <c r="W370" s="1"/>
  <c r="X370" s="1"/>
  <c r="V371"/>
  <c r="W371" s="1"/>
  <c r="X371" s="1"/>
  <c r="V372"/>
  <c r="W372" s="1"/>
  <c r="X372" s="1"/>
  <c r="V373"/>
  <c r="W373" s="1"/>
  <c r="X373" s="1"/>
  <c r="V374"/>
  <c r="W374" s="1"/>
  <c r="X374" s="1"/>
  <c r="V375"/>
  <c r="W375" s="1"/>
  <c r="X375" s="1"/>
  <c r="V376"/>
  <c r="W376" s="1"/>
  <c r="X376" s="1"/>
  <c r="V377"/>
  <c r="W377" s="1"/>
  <c r="X377" s="1"/>
  <c r="V378"/>
  <c r="W378" s="1"/>
  <c r="X378" s="1"/>
  <c r="V379"/>
  <c r="W379" s="1"/>
  <c r="X379" s="1"/>
  <c r="V380"/>
  <c r="W380" s="1"/>
  <c r="X380" s="1"/>
  <c r="V381"/>
  <c r="W381" s="1"/>
  <c r="X381" s="1"/>
  <c r="V382"/>
  <c r="W382" s="1"/>
  <c r="X382" s="1"/>
  <c r="V383"/>
  <c r="W383" s="1"/>
  <c r="X383" s="1"/>
  <c r="V384"/>
  <c r="W384" s="1"/>
  <c r="X384" s="1"/>
  <c r="V385"/>
  <c r="W385" s="1"/>
  <c r="X385" s="1"/>
  <c r="V386"/>
  <c r="W386" s="1"/>
  <c r="X386" s="1"/>
  <c r="V387"/>
  <c r="W387" s="1"/>
  <c r="X387" s="1"/>
  <c r="V388"/>
  <c r="W388" s="1"/>
  <c r="X388" s="1"/>
  <c r="V389"/>
  <c r="W389" s="1"/>
  <c r="X389" s="1"/>
  <c r="V390"/>
  <c r="W390" s="1"/>
  <c r="X390" s="1"/>
  <c r="V391"/>
  <c r="W391" s="1"/>
  <c r="X391" s="1"/>
  <c r="V392"/>
  <c r="W392" s="1"/>
  <c r="X392" s="1"/>
  <c r="V393"/>
  <c r="W393" s="1"/>
  <c r="X393" s="1"/>
  <c r="V394"/>
  <c r="W394" s="1"/>
  <c r="X394" s="1"/>
  <c r="V395"/>
  <c r="W395" s="1"/>
  <c r="X395" s="1"/>
  <c r="V396"/>
  <c r="W396" s="1"/>
  <c r="X396" s="1"/>
  <c r="V397"/>
  <c r="W397" s="1"/>
  <c r="X397" s="1"/>
  <c r="V398"/>
  <c r="W398" s="1"/>
  <c r="X398" s="1"/>
  <c r="V399"/>
  <c r="W399" s="1"/>
  <c r="X399" s="1"/>
  <c r="V400"/>
  <c r="W400" s="1"/>
  <c r="X400" s="1"/>
  <c r="V401"/>
  <c r="W401" s="1"/>
  <c r="X401" s="1"/>
  <c r="V402"/>
  <c r="W402" s="1"/>
  <c r="X402" s="1"/>
  <c r="V403"/>
  <c r="W403" s="1"/>
  <c r="X403" s="1"/>
  <c r="V404"/>
  <c r="W404" s="1"/>
  <c r="X404" s="1"/>
  <c r="V405"/>
  <c r="W405" s="1"/>
  <c r="X405" s="1"/>
  <c r="V406"/>
  <c r="W406" s="1"/>
  <c r="X406" s="1"/>
  <c r="V407"/>
  <c r="W407" s="1"/>
  <c r="X407" s="1"/>
  <c r="V408"/>
  <c r="W408" s="1"/>
  <c r="X408" s="1"/>
  <c r="V409"/>
  <c r="W409" s="1"/>
  <c r="X409" s="1"/>
  <c r="V410"/>
  <c r="W410" s="1"/>
  <c r="X410" s="1"/>
  <c r="V411"/>
  <c r="W411" s="1"/>
  <c r="X411" s="1"/>
  <c r="V412"/>
  <c r="W412" s="1"/>
  <c r="X412" s="1"/>
  <c r="V413"/>
  <c r="W413" s="1"/>
  <c r="X413" s="1"/>
  <c r="V414"/>
  <c r="W414" s="1"/>
  <c r="X414" s="1"/>
  <c r="V415"/>
  <c r="W415" s="1"/>
  <c r="X415" s="1"/>
  <c r="V416"/>
  <c r="W416" s="1"/>
  <c r="X416" s="1"/>
  <c r="V417"/>
  <c r="W417" s="1"/>
  <c r="X417" s="1"/>
  <c r="V418"/>
  <c r="W418" s="1"/>
  <c r="X418" s="1"/>
  <c r="V419"/>
  <c r="W419" s="1"/>
  <c r="X419" s="1"/>
  <c r="V420"/>
  <c r="W420" s="1"/>
  <c r="X420" s="1"/>
  <c r="V421"/>
  <c r="W421" s="1"/>
  <c r="X421" s="1"/>
  <c r="V422"/>
  <c r="W422" s="1"/>
  <c r="X422" s="1"/>
  <c r="V423"/>
  <c r="W423" s="1"/>
  <c r="X423" s="1"/>
  <c r="V424"/>
  <c r="W424" s="1"/>
  <c r="X424" s="1"/>
  <c r="V425"/>
  <c r="W425" s="1"/>
  <c r="X425" s="1"/>
  <c r="V426"/>
  <c r="W426" s="1"/>
  <c r="X426" s="1"/>
  <c r="V427"/>
  <c r="W427" s="1"/>
  <c r="X427" s="1"/>
  <c r="V428"/>
  <c r="W428" s="1"/>
  <c r="X428" s="1"/>
  <c r="V429"/>
  <c r="W429" s="1"/>
  <c r="X429" s="1"/>
  <c r="V430"/>
  <c r="W430" s="1"/>
  <c r="X430" s="1"/>
  <c r="V431"/>
  <c r="W431" s="1"/>
  <c r="X431" s="1"/>
  <c r="V432"/>
  <c r="W432" s="1"/>
  <c r="X432" s="1"/>
  <c r="V433"/>
  <c r="W433" s="1"/>
  <c r="X433" s="1"/>
  <c r="V434"/>
  <c r="W434" s="1"/>
  <c r="X434" s="1"/>
  <c r="V435"/>
  <c r="W435" s="1"/>
  <c r="X435" s="1"/>
  <c r="V436"/>
  <c r="W436" s="1"/>
  <c r="X436" s="1"/>
  <c r="V437"/>
  <c r="W437" s="1"/>
  <c r="X437" s="1"/>
  <c r="V438"/>
  <c r="W438" s="1"/>
  <c r="X438" s="1"/>
  <c r="V439"/>
  <c r="W439" s="1"/>
  <c r="X439" s="1"/>
  <c r="V440"/>
  <c r="W440" s="1"/>
  <c r="X440" s="1"/>
  <c r="V441"/>
  <c r="W441" s="1"/>
  <c r="X441" s="1"/>
  <c r="V442"/>
  <c r="W442" s="1"/>
  <c r="X442" s="1"/>
  <c r="V443"/>
  <c r="W443" s="1"/>
  <c r="X443" s="1"/>
  <c r="V444"/>
  <c r="W444" s="1"/>
  <c r="X444" s="1"/>
  <c r="V445"/>
  <c r="W445" s="1"/>
  <c r="X445" s="1"/>
  <c r="V446"/>
  <c r="W446" s="1"/>
  <c r="X446" s="1"/>
  <c r="V447"/>
  <c r="W447" s="1"/>
  <c r="X447" s="1"/>
  <c r="V448"/>
  <c r="W448" s="1"/>
  <c r="X448" s="1"/>
  <c r="V449"/>
  <c r="W449" s="1"/>
  <c r="X449" s="1"/>
  <c r="V450"/>
  <c r="W450" s="1"/>
  <c r="X450" s="1"/>
  <c r="V451"/>
  <c r="W451" s="1"/>
  <c r="X451" s="1"/>
  <c r="V452"/>
  <c r="W452" s="1"/>
  <c r="X452" s="1"/>
  <c r="V453"/>
  <c r="W453" s="1"/>
  <c r="X453" s="1"/>
  <c r="V454"/>
  <c r="W454" s="1"/>
  <c r="X454" s="1"/>
  <c r="V455"/>
  <c r="W455" s="1"/>
  <c r="X455" s="1"/>
  <c r="V456"/>
  <c r="W456" s="1"/>
  <c r="X456" s="1"/>
  <c r="V457"/>
  <c r="W457" s="1"/>
  <c r="X457" s="1"/>
  <c r="V458"/>
  <c r="W458" s="1"/>
  <c r="X458" s="1"/>
  <c r="V459"/>
  <c r="W459" s="1"/>
  <c r="X459" s="1"/>
  <c r="V460"/>
  <c r="W460" s="1"/>
  <c r="X460" s="1"/>
  <c r="V461"/>
  <c r="W461" s="1"/>
  <c r="X461" s="1"/>
  <c r="V462"/>
  <c r="W462" s="1"/>
  <c r="X462" s="1"/>
  <c r="V463"/>
  <c r="W463" s="1"/>
  <c r="X463" s="1"/>
  <c r="V464"/>
  <c r="W464" s="1"/>
  <c r="X464" s="1"/>
  <c r="V465"/>
  <c r="W465" s="1"/>
  <c r="X465" s="1"/>
  <c r="V466"/>
  <c r="W466" s="1"/>
  <c r="X466" s="1"/>
  <c r="V467"/>
  <c r="W467" s="1"/>
  <c r="X467" s="1"/>
  <c r="V468"/>
  <c r="W468" s="1"/>
  <c r="X468" s="1"/>
  <c r="V469"/>
  <c r="W469" s="1"/>
  <c r="X469" s="1"/>
  <c r="V470"/>
  <c r="W470" s="1"/>
  <c r="X470" s="1"/>
  <c r="V471"/>
  <c r="W471" s="1"/>
  <c r="X471" s="1"/>
  <c r="V472"/>
  <c r="W472" s="1"/>
  <c r="X472" s="1"/>
  <c r="V473"/>
  <c r="W473" s="1"/>
  <c r="X473" s="1"/>
  <c r="V474"/>
  <c r="W474" s="1"/>
  <c r="X474" s="1"/>
  <c r="V475"/>
  <c r="W475" s="1"/>
  <c r="X475" s="1"/>
  <c r="V476"/>
  <c r="W476" s="1"/>
  <c r="X476" s="1"/>
  <c r="V477"/>
  <c r="W477" s="1"/>
  <c r="X477" s="1"/>
  <c r="V478"/>
  <c r="W478" s="1"/>
  <c r="X478" s="1"/>
  <c r="V479"/>
  <c r="W479" s="1"/>
  <c r="X479" s="1"/>
  <c r="V480"/>
  <c r="W480" s="1"/>
  <c r="X480" s="1"/>
  <c r="V481"/>
  <c r="W481" s="1"/>
  <c r="X481" s="1"/>
  <c r="V482"/>
  <c r="W482" s="1"/>
  <c r="X482" s="1"/>
  <c r="V483"/>
  <c r="W483" s="1"/>
  <c r="X483" s="1"/>
  <c r="V484"/>
  <c r="W484" s="1"/>
  <c r="X484" s="1"/>
  <c r="V485"/>
  <c r="W485" s="1"/>
  <c r="X485" s="1"/>
  <c r="V486"/>
  <c r="W486" s="1"/>
  <c r="X486" s="1"/>
  <c r="V487"/>
  <c r="W487" s="1"/>
  <c r="X487" s="1"/>
  <c r="V488"/>
  <c r="W488" s="1"/>
  <c r="X488" s="1"/>
  <c r="V489"/>
  <c r="W489" s="1"/>
  <c r="X489" s="1"/>
  <c r="V490"/>
  <c r="W490" s="1"/>
  <c r="X490" s="1"/>
  <c r="V491"/>
  <c r="W491" s="1"/>
  <c r="X491" s="1"/>
  <c r="V492"/>
  <c r="W492" s="1"/>
  <c r="X492" s="1"/>
  <c r="V493"/>
  <c r="W493" s="1"/>
  <c r="X493" s="1"/>
  <c r="V494"/>
  <c r="W494" s="1"/>
  <c r="X494" s="1"/>
  <c r="V495"/>
  <c r="W495" s="1"/>
  <c r="X495" s="1"/>
  <c r="V496"/>
  <c r="W496" s="1"/>
  <c r="X496" s="1"/>
  <c r="V497"/>
  <c r="W497" s="1"/>
  <c r="X497" s="1"/>
  <c r="V498"/>
  <c r="W498" s="1"/>
  <c r="X498" s="1"/>
  <c r="V499"/>
  <c r="W499" s="1"/>
  <c r="X499" s="1"/>
  <c r="V500"/>
  <c r="W500" s="1"/>
  <c r="X500" s="1"/>
  <c r="V501"/>
  <c r="W501" s="1"/>
  <c r="X501" s="1"/>
  <c r="V502"/>
  <c r="W502" s="1"/>
  <c r="X502" s="1"/>
  <c r="V503"/>
  <c r="W503" s="1"/>
  <c r="X503" s="1"/>
  <c r="V504"/>
  <c r="W504" s="1"/>
  <c r="X504" s="1"/>
  <c r="V505"/>
  <c r="W505" s="1"/>
  <c r="X505" s="1"/>
  <c r="V506"/>
  <c r="W506" s="1"/>
  <c r="X506" s="1"/>
  <c r="V507"/>
  <c r="W507" s="1"/>
  <c r="X507" s="1"/>
  <c r="V508"/>
  <c r="W508" s="1"/>
  <c r="X508" s="1"/>
  <c r="V509"/>
  <c r="W509" s="1"/>
  <c r="X509" s="1"/>
  <c r="V510"/>
  <c r="W510" s="1"/>
  <c r="X510" s="1"/>
  <c r="V511"/>
  <c r="W511" s="1"/>
  <c r="X511" s="1"/>
  <c r="V512"/>
  <c r="W512" s="1"/>
  <c r="X512" s="1"/>
  <c r="V513"/>
  <c r="W513" s="1"/>
  <c r="X513" s="1"/>
  <c r="V514"/>
  <c r="W514" s="1"/>
  <c r="X514" s="1"/>
  <c r="V515"/>
  <c r="W515" s="1"/>
  <c r="X515" s="1"/>
  <c r="V516"/>
  <c r="W516" s="1"/>
  <c r="X516" s="1"/>
  <c r="V517"/>
  <c r="W517" s="1"/>
  <c r="X517" s="1"/>
  <c r="V518"/>
  <c r="W518" s="1"/>
  <c r="X518" s="1"/>
  <c r="V519"/>
  <c r="W519" s="1"/>
  <c r="X519" s="1"/>
  <c r="V520"/>
  <c r="W520" s="1"/>
  <c r="X520" s="1"/>
  <c r="V521"/>
  <c r="W521" s="1"/>
  <c r="X521" s="1"/>
  <c r="V522"/>
  <c r="W522" s="1"/>
  <c r="X522" s="1"/>
  <c r="V523"/>
  <c r="W523" s="1"/>
  <c r="X523" s="1"/>
  <c r="V524"/>
  <c r="W524" s="1"/>
  <c r="X524" s="1"/>
  <c r="V525"/>
  <c r="W525" s="1"/>
  <c r="X525" s="1"/>
  <c r="V526"/>
  <c r="W526" s="1"/>
  <c r="X526" s="1"/>
  <c r="V527"/>
  <c r="W527" s="1"/>
  <c r="X527" s="1"/>
  <c r="V528"/>
  <c r="W528" s="1"/>
  <c r="X528" s="1"/>
  <c r="V529"/>
  <c r="W529" s="1"/>
  <c r="X529" s="1"/>
  <c r="V530"/>
  <c r="W530" s="1"/>
  <c r="X530" s="1"/>
  <c r="V531"/>
  <c r="W531" s="1"/>
  <c r="X531" s="1"/>
  <c r="V532"/>
  <c r="W532" s="1"/>
  <c r="X532" s="1"/>
  <c r="V533"/>
  <c r="W533" s="1"/>
  <c r="X533" s="1"/>
  <c r="V534"/>
  <c r="W534" s="1"/>
  <c r="X534" s="1"/>
  <c r="V535"/>
  <c r="W535" s="1"/>
  <c r="X535" s="1"/>
  <c r="V536"/>
  <c r="W536" s="1"/>
  <c r="X536" s="1"/>
  <c r="V537"/>
  <c r="W537" s="1"/>
  <c r="X537" s="1"/>
  <c r="V538"/>
  <c r="W538" s="1"/>
  <c r="X538" s="1"/>
  <c r="V539"/>
  <c r="W539" s="1"/>
  <c r="X539" s="1"/>
  <c r="V540"/>
  <c r="W540" s="1"/>
  <c r="X540" s="1"/>
  <c r="V541"/>
  <c r="W541" s="1"/>
  <c r="X541" s="1"/>
  <c r="V542"/>
  <c r="W542" s="1"/>
  <c r="X542" s="1"/>
  <c r="V543"/>
  <c r="W543" s="1"/>
  <c r="X543" s="1"/>
  <c r="V544"/>
  <c r="W544" s="1"/>
  <c r="X544" s="1"/>
  <c r="V545"/>
  <c r="W545" s="1"/>
  <c r="X545" s="1"/>
  <c r="V546"/>
  <c r="W546" s="1"/>
  <c r="X546" s="1"/>
  <c r="V547"/>
  <c r="W547" s="1"/>
  <c r="X547" s="1"/>
  <c r="V548"/>
  <c r="W548" s="1"/>
  <c r="X548" s="1"/>
  <c r="V549"/>
  <c r="W549" s="1"/>
  <c r="X549" s="1"/>
  <c r="V550"/>
  <c r="W550" s="1"/>
  <c r="X550" s="1"/>
  <c r="V551"/>
  <c r="W551" s="1"/>
  <c r="X551" s="1"/>
  <c r="V552"/>
  <c r="W552" s="1"/>
  <c r="X552" s="1"/>
  <c r="V553"/>
  <c r="W553" s="1"/>
  <c r="X553" s="1"/>
  <c r="V554"/>
  <c r="W554" s="1"/>
  <c r="X554" s="1"/>
  <c r="V555"/>
  <c r="W555" s="1"/>
  <c r="X555" s="1"/>
  <c r="V556"/>
  <c r="W556" s="1"/>
  <c r="X556" s="1"/>
  <c r="V557"/>
  <c r="W557" s="1"/>
  <c r="X557" s="1"/>
  <c r="V558"/>
  <c r="W558" s="1"/>
  <c r="X558" s="1"/>
  <c r="V559"/>
  <c r="W559" s="1"/>
  <c r="X559" s="1"/>
  <c r="V560"/>
  <c r="W560" s="1"/>
  <c r="X560" s="1"/>
  <c r="V561"/>
  <c r="W561" s="1"/>
  <c r="X561" s="1"/>
  <c r="V562"/>
  <c r="W562" s="1"/>
  <c r="X562" s="1"/>
  <c r="V563"/>
  <c r="W563" s="1"/>
  <c r="X563" s="1"/>
  <c r="V564"/>
  <c r="W564" s="1"/>
  <c r="X564" s="1"/>
  <c r="V565"/>
  <c r="W565" s="1"/>
  <c r="X565" s="1"/>
  <c r="V566"/>
  <c r="W566" s="1"/>
  <c r="X566" s="1"/>
  <c r="V567"/>
  <c r="W567" s="1"/>
  <c r="X567" s="1"/>
  <c r="V568"/>
  <c r="W568" s="1"/>
  <c r="X568" s="1"/>
  <c r="V569"/>
  <c r="W569" s="1"/>
  <c r="X569" s="1"/>
  <c r="V570"/>
  <c r="W570" s="1"/>
  <c r="X570" s="1"/>
  <c r="V571"/>
  <c r="W571" s="1"/>
  <c r="X571" s="1"/>
  <c r="V572"/>
  <c r="W572" s="1"/>
  <c r="X572" s="1"/>
  <c r="V573"/>
  <c r="W573" s="1"/>
  <c r="X573" s="1"/>
  <c r="V574"/>
  <c r="W574" s="1"/>
  <c r="X574" s="1"/>
  <c r="V575"/>
  <c r="W575" s="1"/>
  <c r="X575" s="1"/>
  <c r="V576"/>
  <c r="W576" s="1"/>
  <c r="X576" s="1"/>
  <c r="V577"/>
  <c r="W577" s="1"/>
  <c r="X577" s="1"/>
  <c r="V578"/>
  <c r="W578" s="1"/>
  <c r="X578" s="1"/>
  <c r="V579"/>
  <c r="W579" s="1"/>
  <c r="X579" s="1"/>
  <c r="V580"/>
  <c r="W580" s="1"/>
  <c r="X580" s="1"/>
  <c r="V581"/>
  <c r="W581" s="1"/>
  <c r="X581" s="1"/>
  <c r="V582"/>
  <c r="W582" s="1"/>
  <c r="X582" s="1"/>
  <c r="V583"/>
  <c r="W583" s="1"/>
  <c r="X583" s="1"/>
  <c r="V584"/>
  <c r="W584" s="1"/>
  <c r="X584" s="1"/>
  <c r="V585"/>
  <c r="W585" s="1"/>
  <c r="X585" s="1"/>
  <c r="V586"/>
  <c r="W586" s="1"/>
  <c r="X586" s="1"/>
  <c r="V587"/>
  <c r="W587" s="1"/>
  <c r="X587" s="1"/>
  <c r="V588"/>
  <c r="W588" s="1"/>
  <c r="X588" s="1"/>
  <c r="V589"/>
  <c r="W589" s="1"/>
  <c r="X589" s="1"/>
  <c r="V590"/>
  <c r="W590" s="1"/>
  <c r="X590" s="1"/>
  <c r="V591"/>
  <c r="W591" s="1"/>
  <c r="X591" s="1"/>
  <c r="V592"/>
  <c r="W592" s="1"/>
  <c r="X592" s="1"/>
  <c r="V593"/>
  <c r="W593" s="1"/>
  <c r="X593" s="1"/>
  <c r="V594"/>
  <c r="W594" s="1"/>
  <c r="X594" s="1"/>
  <c r="V595"/>
  <c r="W595" s="1"/>
  <c r="X595" s="1"/>
  <c r="V596"/>
  <c r="W596" s="1"/>
  <c r="X596" s="1"/>
  <c r="V597"/>
  <c r="W597" s="1"/>
  <c r="X597" s="1"/>
  <c r="V598"/>
  <c r="W598" s="1"/>
  <c r="X598" s="1"/>
  <c r="V599"/>
  <c r="W599" s="1"/>
  <c r="X599" s="1"/>
  <c r="V600"/>
  <c r="W600" s="1"/>
  <c r="X600" s="1"/>
  <c r="V601"/>
  <c r="W601" s="1"/>
  <c r="X601" s="1"/>
  <c r="V602"/>
  <c r="W602" s="1"/>
  <c r="X602" s="1"/>
  <c r="V603"/>
  <c r="W603" s="1"/>
  <c r="X603" s="1"/>
  <c r="V604"/>
  <c r="W604" s="1"/>
  <c r="X604" s="1"/>
  <c r="V605"/>
  <c r="W605" s="1"/>
  <c r="X605" s="1"/>
  <c r="V606"/>
  <c r="W606" s="1"/>
  <c r="X606" s="1"/>
  <c r="V607"/>
  <c r="W607" s="1"/>
  <c r="X607" s="1"/>
  <c r="V608"/>
  <c r="W608" s="1"/>
  <c r="X608" s="1"/>
  <c r="V609"/>
  <c r="W609" s="1"/>
  <c r="X609" s="1"/>
  <c r="V610"/>
  <c r="W610" s="1"/>
  <c r="X610" s="1"/>
  <c r="V611"/>
  <c r="W611" s="1"/>
  <c r="X611" s="1"/>
  <c r="V612"/>
  <c r="W612" s="1"/>
  <c r="X612" s="1"/>
  <c r="V613"/>
  <c r="W613" s="1"/>
  <c r="X613" s="1"/>
  <c r="V614"/>
  <c r="W614" s="1"/>
  <c r="X614" s="1"/>
  <c r="V615"/>
  <c r="W615" s="1"/>
  <c r="X615" s="1"/>
  <c r="V616"/>
  <c r="W616" s="1"/>
  <c r="X616" s="1"/>
  <c r="V617"/>
  <c r="W617" s="1"/>
  <c r="X617" s="1"/>
  <c r="V618"/>
  <c r="W618" s="1"/>
  <c r="X618" s="1"/>
  <c r="V619"/>
  <c r="W619" s="1"/>
  <c r="X619" s="1"/>
  <c r="V620"/>
  <c r="W620" s="1"/>
  <c r="X620" s="1"/>
  <c r="V621"/>
  <c r="W621" s="1"/>
  <c r="X621" s="1"/>
  <c r="V622"/>
  <c r="W622" s="1"/>
  <c r="X622" s="1"/>
  <c r="V623"/>
  <c r="W623" s="1"/>
  <c r="X623" s="1"/>
  <c r="V624"/>
  <c r="W624" s="1"/>
  <c r="X624" s="1"/>
  <c r="V625"/>
  <c r="W625" s="1"/>
  <c r="X625" s="1"/>
  <c r="V626"/>
  <c r="W626" s="1"/>
  <c r="X626" s="1"/>
  <c r="V627"/>
  <c r="W627" s="1"/>
  <c r="X627" s="1"/>
  <c r="V628"/>
  <c r="W628" s="1"/>
  <c r="X628" s="1"/>
  <c r="V629"/>
  <c r="W629" s="1"/>
  <c r="X629" s="1"/>
  <c r="V630"/>
  <c r="W630" s="1"/>
  <c r="X630" s="1"/>
  <c r="V631"/>
  <c r="W631" s="1"/>
  <c r="X631" s="1"/>
  <c r="V632"/>
  <c r="W632" s="1"/>
  <c r="X632" s="1"/>
  <c r="V633"/>
  <c r="W633" s="1"/>
  <c r="X633" s="1"/>
  <c r="V634"/>
  <c r="W634" s="1"/>
  <c r="X634" s="1"/>
  <c r="V635"/>
  <c r="W635" s="1"/>
  <c r="X635" s="1"/>
  <c r="V636"/>
  <c r="W636" s="1"/>
  <c r="X636" s="1"/>
  <c r="V637"/>
  <c r="W637" s="1"/>
  <c r="X637" s="1"/>
  <c r="V638"/>
  <c r="W638" s="1"/>
  <c r="X638" s="1"/>
  <c r="V639"/>
  <c r="W639" s="1"/>
  <c r="X639" s="1"/>
  <c r="V640"/>
  <c r="W640" s="1"/>
  <c r="X640" s="1"/>
  <c r="V641"/>
  <c r="W641" s="1"/>
  <c r="X641" s="1"/>
  <c r="V642"/>
  <c r="W642" s="1"/>
  <c r="X642" s="1"/>
  <c r="V643"/>
  <c r="W643" s="1"/>
  <c r="X643" s="1"/>
  <c r="V644"/>
  <c r="W644" s="1"/>
  <c r="X644" s="1"/>
  <c r="V645"/>
  <c r="W645" s="1"/>
  <c r="X645" s="1"/>
  <c r="V646"/>
  <c r="W646" s="1"/>
  <c r="X646" s="1"/>
  <c r="V647"/>
  <c r="W647" s="1"/>
  <c r="X647" s="1"/>
  <c r="V648"/>
  <c r="W648" s="1"/>
  <c r="X648" s="1"/>
  <c r="V649"/>
  <c r="W649" s="1"/>
  <c r="X649" s="1"/>
  <c r="V650"/>
  <c r="W650" s="1"/>
  <c r="X650" s="1"/>
  <c r="V651"/>
  <c r="W651" s="1"/>
  <c r="X651" s="1"/>
  <c r="V652"/>
  <c r="W652" s="1"/>
  <c r="X652" s="1"/>
  <c r="V653"/>
  <c r="W653" s="1"/>
  <c r="X653" s="1"/>
  <c r="V654"/>
  <c r="W654" s="1"/>
  <c r="X654" s="1"/>
  <c r="V655"/>
  <c r="W655" s="1"/>
  <c r="X655" s="1"/>
  <c r="V656"/>
  <c r="W656" s="1"/>
  <c r="X656" s="1"/>
  <c r="V657"/>
  <c r="W657" s="1"/>
  <c r="X657" s="1"/>
  <c r="V658"/>
  <c r="W658" s="1"/>
  <c r="X658" s="1"/>
  <c r="V659"/>
  <c r="W659" s="1"/>
  <c r="X659" s="1"/>
  <c r="V660"/>
  <c r="W660" s="1"/>
  <c r="X660" s="1"/>
  <c r="V661"/>
  <c r="W661" s="1"/>
  <c r="X661" s="1"/>
  <c r="V662"/>
  <c r="W662" s="1"/>
  <c r="X662" s="1"/>
  <c r="V663"/>
  <c r="W663" s="1"/>
  <c r="X663" s="1"/>
  <c r="V664"/>
  <c r="W664" s="1"/>
  <c r="X664" s="1"/>
  <c r="V665"/>
  <c r="W665" s="1"/>
  <c r="X665" s="1"/>
  <c r="V666"/>
  <c r="W666" s="1"/>
  <c r="X666" s="1"/>
  <c r="V667"/>
  <c r="W667" s="1"/>
  <c r="X667" s="1"/>
  <c r="V668"/>
  <c r="W668" s="1"/>
  <c r="X668" s="1"/>
  <c r="V669"/>
  <c r="W669" s="1"/>
  <c r="X669" s="1"/>
  <c r="V670"/>
  <c r="W670" s="1"/>
  <c r="X670" s="1"/>
  <c r="V671"/>
  <c r="W671" s="1"/>
  <c r="X671" s="1"/>
  <c r="V672"/>
  <c r="W672" s="1"/>
  <c r="X672" s="1"/>
  <c r="V673"/>
  <c r="W673" s="1"/>
  <c r="X673" s="1"/>
  <c r="V674"/>
  <c r="W674" s="1"/>
  <c r="X674" s="1"/>
  <c r="V675"/>
  <c r="W675" s="1"/>
  <c r="X675" s="1"/>
  <c r="V676"/>
  <c r="W676" s="1"/>
  <c r="X676" s="1"/>
  <c r="V677"/>
  <c r="W677" s="1"/>
  <c r="X677" s="1"/>
  <c r="V678"/>
  <c r="W678" s="1"/>
  <c r="X678" s="1"/>
  <c r="V679"/>
  <c r="W679" s="1"/>
  <c r="X679" s="1"/>
  <c r="V680"/>
  <c r="W680" s="1"/>
  <c r="X680" s="1"/>
  <c r="V681"/>
  <c r="W681" s="1"/>
  <c r="X681" s="1"/>
  <c r="V682"/>
  <c r="W682" s="1"/>
  <c r="X682" s="1"/>
  <c r="V683"/>
  <c r="W683" s="1"/>
  <c r="X683" s="1"/>
  <c r="V684"/>
  <c r="W684" s="1"/>
  <c r="X684" s="1"/>
  <c r="V685"/>
  <c r="W685" s="1"/>
  <c r="X685" s="1"/>
  <c r="V686"/>
  <c r="W686" s="1"/>
  <c r="X686" s="1"/>
  <c r="V687"/>
  <c r="W687" s="1"/>
  <c r="X687" s="1"/>
  <c r="V688"/>
  <c r="W688" s="1"/>
  <c r="X688" s="1"/>
  <c r="V689"/>
  <c r="W689" s="1"/>
  <c r="X689" s="1"/>
  <c r="V690"/>
  <c r="W690" s="1"/>
  <c r="X690" s="1"/>
  <c r="V691"/>
  <c r="W691" s="1"/>
  <c r="X691" s="1"/>
  <c r="V692"/>
  <c r="W692" s="1"/>
  <c r="X692" s="1"/>
  <c r="V693"/>
  <c r="W693" s="1"/>
  <c r="X693" s="1"/>
  <c r="V694"/>
  <c r="W694" s="1"/>
  <c r="X694" s="1"/>
  <c r="V695"/>
  <c r="W695" s="1"/>
  <c r="X695" s="1"/>
  <c r="V696"/>
  <c r="W696" s="1"/>
  <c r="X696" s="1"/>
  <c r="V697"/>
  <c r="W697" s="1"/>
  <c r="X697" s="1"/>
  <c r="V698"/>
  <c r="W698" s="1"/>
  <c r="X698" s="1"/>
  <c r="V699"/>
  <c r="W699" s="1"/>
  <c r="X699" s="1"/>
  <c r="V700"/>
  <c r="W700" s="1"/>
  <c r="X700" s="1"/>
  <c r="V701"/>
  <c r="W701" s="1"/>
  <c r="X701" s="1"/>
  <c r="V702"/>
  <c r="W702" s="1"/>
  <c r="X702" s="1"/>
  <c r="V703"/>
  <c r="W703" s="1"/>
  <c r="X703" s="1"/>
  <c r="V704"/>
  <c r="W704" s="1"/>
  <c r="X704" s="1"/>
  <c r="V705"/>
  <c r="W705" s="1"/>
  <c r="X705" s="1"/>
  <c r="V706"/>
  <c r="W706" s="1"/>
  <c r="X706" s="1"/>
  <c r="V707"/>
  <c r="W707" s="1"/>
  <c r="X707" s="1"/>
  <c r="V708"/>
  <c r="W708" s="1"/>
  <c r="X708" s="1"/>
  <c r="V709"/>
  <c r="W709" s="1"/>
  <c r="X709" s="1"/>
  <c r="V710"/>
  <c r="W710" s="1"/>
  <c r="X710" s="1"/>
  <c r="V711"/>
  <c r="W711" s="1"/>
  <c r="X711" s="1"/>
  <c r="V712"/>
  <c r="W712" s="1"/>
  <c r="X712" s="1"/>
  <c r="V713"/>
  <c r="W713" s="1"/>
  <c r="X713" s="1"/>
  <c r="V714"/>
  <c r="W714" s="1"/>
  <c r="X714" s="1"/>
  <c r="V715"/>
  <c r="W715" s="1"/>
  <c r="X715" s="1"/>
  <c r="V716"/>
  <c r="W716" s="1"/>
  <c r="X716" s="1"/>
  <c r="V717"/>
  <c r="W717" s="1"/>
  <c r="X717" s="1"/>
  <c r="V718"/>
  <c r="W718" s="1"/>
  <c r="X718" s="1"/>
  <c r="V719"/>
  <c r="W719" s="1"/>
  <c r="X719" s="1"/>
  <c r="V720"/>
  <c r="W720" s="1"/>
  <c r="X720" s="1"/>
  <c r="V721"/>
  <c r="W721" s="1"/>
  <c r="X721" s="1"/>
  <c r="V722"/>
  <c r="W722" s="1"/>
  <c r="X722" s="1"/>
  <c r="V723"/>
  <c r="W723" s="1"/>
  <c r="X723" s="1"/>
  <c r="V724"/>
  <c r="W724" s="1"/>
  <c r="X724" s="1"/>
  <c r="V725"/>
  <c r="W725" s="1"/>
  <c r="X725" s="1"/>
  <c r="V726"/>
  <c r="W726" s="1"/>
  <c r="X726" s="1"/>
  <c r="V727"/>
  <c r="W727" s="1"/>
  <c r="X727" s="1"/>
  <c r="V728"/>
  <c r="W728" s="1"/>
  <c r="X728" s="1"/>
  <c r="V729"/>
  <c r="W729" s="1"/>
  <c r="X729" s="1"/>
  <c r="V730"/>
  <c r="W730" s="1"/>
  <c r="X730" s="1"/>
  <c r="V731"/>
  <c r="W731" s="1"/>
  <c r="X731" s="1"/>
  <c r="V732"/>
  <c r="W732" s="1"/>
  <c r="X732" s="1"/>
  <c r="V733"/>
  <c r="W733" s="1"/>
  <c r="X733" s="1"/>
  <c r="V734"/>
  <c r="W734" s="1"/>
  <c r="X734" s="1"/>
  <c r="V735"/>
  <c r="W735" s="1"/>
  <c r="X735" s="1"/>
  <c r="V736"/>
  <c r="W736" s="1"/>
  <c r="X736" s="1"/>
  <c r="V737"/>
  <c r="W737" s="1"/>
  <c r="X737" s="1"/>
  <c r="V738"/>
  <c r="W738" s="1"/>
  <c r="X738" s="1"/>
  <c r="V739"/>
  <c r="W739" s="1"/>
  <c r="X739" s="1"/>
  <c r="V740"/>
  <c r="W740" s="1"/>
  <c r="X740" s="1"/>
  <c r="V741"/>
  <c r="W741" s="1"/>
  <c r="X741" s="1"/>
  <c r="V742"/>
  <c r="W742" s="1"/>
  <c r="X742" s="1"/>
  <c r="V743"/>
  <c r="W743" s="1"/>
  <c r="X743" s="1"/>
  <c r="V744"/>
  <c r="W744" s="1"/>
  <c r="X744" s="1"/>
  <c r="V745"/>
  <c r="W745" s="1"/>
  <c r="X745" s="1"/>
  <c r="V746"/>
  <c r="W746" s="1"/>
  <c r="X746" s="1"/>
  <c r="V747"/>
  <c r="W747" s="1"/>
  <c r="X747" s="1"/>
  <c r="V748"/>
  <c r="W748" s="1"/>
  <c r="X748" s="1"/>
  <c r="V749"/>
  <c r="W749" s="1"/>
  <c r="X749" s="1"/>
  <c r="V750"/>
  <c r="W750" s="1"/>
  <c r="X750" s="1"/>
  <c r="V751"/>
  <c r="W751" s="1"/>
  <c r="X751" s="1"/>
  <c r="V752"/>
  <c r="W752" s="1"/>
  <c r="X752" s="1"/>
  <c r="V753"/>
  <c r="W753" s="1"/>
  <c r="X753" s="1"/>
  <c r="V754"/>
  <c r="W754" s="1"/>
  <c r="X754" s="1"/>
  <c r="V755"/>
  <c r="W755" s="1"/>
  <c r="X755" s="1"/>
  <c r="V756"/>
  <c r="W756" s="1"/>
  <c r="X756" s="1"/>
  <c r="V757"/>
  <c r="W757" s="1"/>
  <c r="X757" s="1"/>
  <c r="V758"/>
  <c r="W758" s="1"/>
  <c r="X758" s="1"/>
  <c r="V759"/>
  <c r="W759" s="1"/>
  <c r="X759" s="1"/>
  <c r="V760"/>
  <c r="W760" s="1"/>
  <c r="X760" s="1"/>
  <c r="V761"/>
  <c r="W761" s="1"/>
  <c r="X761" s="1"/>
  <c r="V762"/>
  <c r="W762" s="1"/>
  <c r="X762" s="1"/>
  <c r="V763"/>
  <c r="W763" s="1"/>
  <c r="X763" s="1"/>
  <c r="V764"/>
  <c r="W764" s="1"/>
  <c r="X764" s="1"/>
  <c r="V765"/>
  <c r="W765" s="1"/>
  <c r="X765" s="1"/>
  <c r="V766"/>
  <c r="W766" s="1"/>
  <c r="X766" s="1"/>
  <c r="V767"/>
  <c r="W767" s="1"/>
  <c r="X767" s="1"/>
  <c r="V768"/>
  <c r="W768" s="1"/>
  <c r="X768" s="1"/>
  <c r="V769"/>
  <c r="W769" s="1"/>
  <c r="X769" s="1"/>
  <c r="V770"/>
  <c r="W770" s="1"/>
  <c r="X770" s="1"/>
  <c r="V771"/>
  <c r="W771" s="1"/>
  <c r="X771" s="1"/>
  <c r="V772"/>
  <c r="W772" s="1"/>
  <c r="X772" s="1"/>
  <c r="V773"/>
  <c r="W773" s="1"/>
  <c r="X773" s="1"/>
  <c r="V774"/>
  <c r="W774" s="1"/>
  <c r="X774" s="1"/>
  <c r="V775"/>
  <c r="W775" s="1"/>
  <c r="X775" s="1"/>
  <c r="V776"/>
  <c r="W776" s="1"/>
  <c r="X776" s="1"/>
  <c r="V777"/>
  <c r="W777" s="1"/>
  <c r="X777" s="1"/>
  <c r="V778"/>
  <c r="W778" s="1"/>
  <c r="X778" s="1"/>
  <c r="V779"/>
  <c r="W779" s="1"/>
  <c r="X779" s="1"/>
  <c r="V780"/>
  <c r="W780" s="1"/>
  <c r="X780" s="1"/>
  <c r="V781"/>
  <c r="W781" s="1"/>
  <c r="X781" s="1"/>
  <c r="V782"/>
  <c r="W782" s="1"/>
  <c r="X782" s="1"/>
  <c r="V783"/>
  <c r="W783" s="1"/>
  <c r="X783" s="1"/>
  <c r="V784"/>
  <c r="W784" s="1"/>
  <c r="X784" s="1"/>
  <c r="V785"/>
  <c r="W785" s="1"/>
  <c r="X785" s="1"/>
  <c r="V786"/>
  <c r="W786" s="1"/>
  <c r="X786" s="1"/>
  <c r="V787"/>
  <c r="W787" s="1"/>
  <c r="X787" s="1"/>
  <c r="V788"/>
  <c r="W788" s="1"/>
  <c r="X788" s="1"/>
  <c r="V3"/>
  <c r="W3" s="1"/>
  <c r="X3" s="1"/>
  <c r="BJ3" s="1"/>
  <c r="U3"/>
  <c r="BI3" s="1"/>
  <c r="U5"/>
  <c r="BI5" s="1"/>
  <c r="U6"/>
  <c r="BI6" s="1"/>
  <c r="U7"/>
  <c r="BI7" s="1"/>
  <c r="U8"/>
  <c r="BI8" s="1"/>
  <c r="U9"/>
  <c r="BI9" s="1"/>
  <c r="U10"/>
  <c r="BI10" s="1"/>
  <c r="U11"/>
  <c r="BI11" s="1"/>
  <c r="U12"/>
  <c r="BI12" s="1"/>
  <c r="U13"/>
  <c r="BI13" s="1"/>
  <c r="U14"/>
  <c r="BI14" s="1"/>
  <c r="U15"/>
  <c r="BI15" s="1"/>
  <c r="U16"/>
  <c r="BI16" s="1"/>
  <c r="U17"/>
  <c r="BI17" s="1"/>
  <c r="U18"/>
  <c r="BI18" s="1"/>
  <c r="U19"/>
  <c r="BI19" s="1"/>
  <c r="U20"/>
  <c r="BI20" s="1"/>
  <c r="U21"/>
  <c r="BI21" s="1"/>
  <c r="U22"/>
  <c r="BI22" s="1"/>
  <c r="U23"/>
  <c r="BI23" s="1"/>
  <c r="U24"/>
  <c r="BI24" s="1"/>
  <c r="U25"/>
  <c r="BI25" s="1"/>
  <c r="U26"/>
  <c r="BI26" s="1"/>
  <c r="U27"/>
  <c r="BI27" s="1"/>
  <c r="U28"/>
  <c r="BI28" s="1"/>
  <c r="U29"/>
  <c r="BI29" s="1"/>
  <c r="U30"/>
  <c r="BI30" s="1"/>
  <c r="U31"/>
  <c r="BI31" s="1"/>
  <c r="U32"/>
  <c r="BI32" s="1"/>
  <c r="U33"/>
  <c r="BI33" s="1"/>
  <c r="U34"/>
  <c r="BI34" s="1"/>
  <c r="U35"/>
  <c r="BI35" s="1"/>
  <c r="U36"/>
  <c r="BI36" s="1"/>
  <c r="U37"/>
  <c r="BI37" s="1"/>
  <c r="U38"/>
  <c r="BI38" s="1"/>
  <c r="U39"/>
  <c r="BI39" s="1"/>
  <c r="U40"/>
  <c r="BI40" s="1"/>
  <c r="U41"/>
  <c r="BI41" s="1"/>
  <c r="U42"/>
  <c r="BI42" s="1"/>
  <c r="U43"/>
  <c r="BI43" s="1"/>
  <c r="U44"/>
  <c r="BI44" s="1"/>
  <c r="U45"/>
  <c r="BI45" s="1"/>
  <c r="U46"/>
  <c r="BI46" s="1"/>
  <c r="U47"/>
  <c r="BI47" s="1"/>
  <c r="U48"/>
  <c r="BI48" s="1"/>
  <c r="U49"/>
  <c r="BI49" s="1"/>
  <c r="U50"/>
  <c r="BI50" s="1"/>
  <c r="U51"/>
  <c r="BI51" s="1"/>
  <c r="U52"/>
  <c r="BI52" s="1"/>
  <c r="U53"/>
  <c r="BI53" s="1"/>
  <c r="U54"/>
  <c r="BI54" s="1"/>
  <c r="U55"/>
  <c r="BI55" s="1"/>
  <c r="U56"/>
  <c r="BI56" s="1"/>
  <c r="U57"/>
  <c r="BI57" s="1"/>
  <c r="U58"/>
  <c r="BI58" s="1"/>
  <c r="U59"/>
  <c r="BI59" s="1"/>
  <c r="U60"/>
  <c r="BI60" s="1"/>
  <c r="U61"/>
  <c r="BI61" s="1"/>
  <c r="U62"/>
  <c r="BI62" s="1"/>
  <c r="U63"/>
  <c r="BI63" s="1"/>
  <c r="U64"/>
  <c r="BI64" s="1"/>
  <c r="U65"/>
  <c r="BI65" s="1"/>
  <c r="U66"/>
  <c r="BI66" s="1"/>
  <c r="U67"/>
  <c r="BI67" s="1"/>
  <c r="U68"/>
  <c r="BI68" s="1"/>
  <c r="U69"/>
  <c r="BI69" s="1"/>
  <c r="U70"/>
  <c r="BI70" s="1"/>
  <c r="U71"/>
  <c r="BI71" s="1"/>
  <c r="U72"/>
  <c r="BI72" s="1"/>
  <c r="U73"/>
  <c r="BI73" s="1"/>
  <c r="U74"/>
  <c r="BI74" s="1"/>
  <c r="U75"/>
  <c r="BI75" s="1"/>
  <c r="U76"/>
  <c r="BI76" s="1"/>
  <c r="U77"/>
  <c r="BI77" s="1"/>
  <c r="U78"/>
  <c r="BI78" s="1"/>
  <c r="U79"/>
  <c r="BI79" s="1"/>
  <c r="U80"/>
  <c r="BI80" s="1"/>
  <c r="U81"/>
  <c r="BI81" s="1"/>
  <c r="U82"/>
  <c r="BI82" s="1"/>
  <c r="U83"/>
  <c r="BI83" s="1"/>
  <c r="U84"/>
  <c r="BI84" s="1"/>
  <c r="U85"/>
  <c r="BI85" s="1"/>
  <c r="U86"/>
  <c r="BI86" s="1"/>
  <c r="U87"/>
  <c r="BI87" s="1"/>
  <c r="U88"/>
  <c r="BI88" s="1"/>
  <c r="U89"/>
  <c r="BI89" s="1"/>
  <c r="U90"/>
  <c r="BI90" s="1"/>
  <c r="U91"/>
  <c r="BI91" s="1"/>
  <c r="U92"/>
  <c r="BI92" s="1"/>
  <c r="U93"/>
  <c r="BI93" s="1"/>
  <c r="U94"/>
  <c r="BI94" s="1"/>
  <c r="U95"/>
  <c r="BI95" s="1"/>
  <c r="U96"/>
  <c r="BI96" s="1"/>
  <c r="U97"/>
  <c r="BI97" s="1"/>
  <c r="U98"/>
  <c r="BI98" s="1"/>
  <c r="U99"/>
  <c r="BI99" s="1"/>
  <c r="U100"/>
  <c r="BI100" s="1"/>
  <c r="U101"/>
  <c r="BI101" s="1"/>
  <c r="U102"/>
  <c r="BI102" s="1"/>
  <c r="U103"/>
  <c r="BI103" s="1"/>
  <c r="U104"/>
  <c r="BI104" s="1"/>
  <c r="U105"/>
  <c r="BI105" s="1"/>
  <c r="U106"/>
  <c r="BI106" s="1"/>
  <c r="U107"/>
  <c r="BI107" s="1"/>
  <c r="U108"/>
  <c r="BI108" s="1"/>
  <c r="U109"/>
  <c r="BI109" s="1"/>
  <c r="U110"/>
  <c r="BI110" s="1"/>
  <c r="U111"/>
  <c r="BI111" s="1"/>
  <c r="U112"/>
  <c r="BI112" s="1"/>
  <c r="U113"/>
  <c r="BI113" s="1"/>
  <c r="U114"/>
  <c r="BI114" s="1"/>
  <c r="U115"/>
  <c r="BI115" s="1"/>
  <c r="U116"/>
  <c r="BI116" s="1"/>
  <c r="U117"/>
  <c r="BI117" s="1"/>
  <c r="U118"/>
  <c r="BI118" s="1"/>
  <c r="U119"/>
  <c r="BI119" s="1"/>
  <c r="U120"/>
  <c r="BI120" s="1"/>
  <c r="U121"/>
  <c r="BI121" s="1"/>
  <c r="U122"/>
  <c r="BI122" s="1"/>
  <c r="U123"/>
  <c r="BI123" s="1"/>
  <c r="U124"/>
  <c r="BI124" s="1"/>
  <c r="U125"/>
  <c r="BI125" s="1"/>
  <c r="U126"/>
  <c r="BI126" s="1"/>
  <c r="U127"/>
  <c r="BI127" s="1"/>
  <c r="U128"/>
  <c r="BI128" s="1"/>
  <c r="U129"/>
  <c r="BI129" s="1"/>
  <c r="U130"/>
  <c r="BI130" s="1"/>
  <c r="U131"/>
  <c r="BI131" s="1"/>
  <c r="U132"/>
  <c r="BI132" s="1"/>
  <c r="U133"/>
  <c r="BI133" s="1"/>
  <c r="U134"/>
  <c r="BI134" s="1"/>
  <c r="U135"/>
  <c r="BI135" s="1"/>
  <c r="U136"/>
  <c r="BI136" s="1"/>
  <c r="U137"/>
  <c r="BI137" s="1"/>
  <c r="U138"/>
  <c r="BI138" s="1"/>
  <c r="U139"/>
  <c r="BI139" s="1"/>
  <c r="U140"/>
  <c r="BI140" s="1"/>
  <c r="U141"/>
  <c r="BI141" s="1"/>
  <c r="U142"/>
  <c r="BI142" s="1"/>
  <c r="U143"/>
  <c r="BI143" s="1"/>
  <c r="U144"/>
  <c r="BI144" s="1"/>
  <c r="U145"/>
  <c r="BI145" s="1"/>
  <c r="U146"/>
  <c r="BI146" s="1"/>
  <c r="U147"/>
  <c r="BI147" s="1"/>
  <c r="U148"/>
  <c r="BI148" s="1"/>
  <c r="U149"/>
  <c r="BI149" s="1"/>
  <c r="U150"/>
  <c r="BI150" s="1"/>
  <c r="U151"/>
  <c r="BI151" s="1"/>
  <c r="U152"/>
  <c r="BI152" s="1"/>
  <c r="U153"/>
  <c r="BI153" s="1"/>
  <c r="U154"/>
  <c r="BI154" s="1"/>
  <c r="U155"/>
  <c r="BI155" s="1"/>
  <c r="U156"/>
  <c r="BI156" s="1"/>
  <c r="U157"/>
  <c r="BI157" s="1"/>
  <c r="U158"/>
  <c r="BI158" s="1"/>
  <c r="U159"/>
  <c r="BI159" s="1"/>
  <c r="U160"/>
  <c r="BI160" s="1"/>
  <c r="U161"/>
  <c r="BI161" s="1"/>
  <c r="U162"/>
  <c r="BI162" s="1"/>
  <c r="U163"/>
  <c r="BI163" s="1"/>
  <c r="U164"/>
  <c r="BI164" s="1"/>
  <c r="U165"/>
  <c r="BI165" s="1"/>
  <c r="U166"/>
  <c r="BI166" s="1"/>
  <c r="U167"/>
  <c r="BI167" s="1"/>
  <c r="U168"/>
  <c r="BI168" s="1"/>
  <c r="U169"/>
  <c r="BI169" s="1"/>
  <c r="U170"/>
  <c r="BI170" s="1"/>
  <c r="U171"/>
  <c r="BI171" s="1"/>
  <c r="U172"/>
  <c r="BI172" s="1"/>
  <c r="U173"/>
  <c r="BI173" s="1"/>
  <c r="U174"/>
  <c r="BI174" s="1"/>
  <c r="U175"/>
  <c r="BI175" s="1"/>
  <c r="U176"/>
  <c r="BI176" s="1"/>
  <c r="U177"/>
  <c r="BI177" s="1"/>
  <c r="U178"/>
  <c r="BI178" s="1"/>
  <c r="U179"/>
  <c r="BI179" s="1"/>
  <c r="U180"/>
  <c r="BI180" s="1"/>
  <c r="U181"/>
  <c r="BI181" s="1"/>
  <c r="U182"/>
  <c r="BI182" s="1"/>
  <c r="U183"/>
  <c r="BI183" s="1"/>
  <c r="U184"/>
  <c r="BI184" s="1"/>
  <c r="U185"/>
  <c r="BI185" s="1"/>
  <c r="U186"/>
  <c r="BI186" s="1"/>
  <c r="U187"/>
  <c r="BI187" s="1"/>
  <c r="U188"/>
  <c r="BI188" s="1"/>
  <c r="U189"/>
  <c r="BI189" s="1"/>
  <c r="U190"/>
  <c r="BI190" s="1"/>
  <c r="U191"/>
  <c r="BI191" s="1"/>
  <c r="U192"/>
  <c r="BI192" s="1"/>
  <c r="U193"/>
  <c r="BI193" s="1"/>
  <c r="U194"/>
  <c r="BI194" s="1"/>
  <c r="U195"/>
  <c r="BI195" s="1"/>
  <c r="U196"/>
  <c r="BI196" s="1"/>
  <c r="U197"/>
  <c r="BI197" s="1"/>
  <c r="U198"/>
  <c r="BI198" s="1"/>
  <c r="U199"/>
  <c r="BI199" s="1"/>
  <c r="U200"/>
  <c r="BI200" s="1"/>
  <c r="U201"/>
  <c r="BI201" s="1"/>
  <c r="U202"/>
  <c r="BI202" s="1"/>
  <c r="U203"/>
  <c r="BI203" s="1"/>
  <c r="U204"/>
  <c r="BI204" s="1"/>
  <c r="U205"/>
  <c r="BI205" s="1"/>
  <c r="U206"/>
  <c r="BI206" s="1"/>
  <c r="U207"/>
  <c r="BI207" s="1"/>
  <c r="U208"/>
  <c r="BI208" s="1"/>
  <c r="U209"/>
  <c r="BI209" s="1"/>
  <c r="U210"/>
  <c r="BI210" s="1"/>
  <c r="U211"/>
  <c r="BI211" s="1"/>
  <c r="U212"/>
  <c r="BI212" s="1"/>
  <c r="U213"/>
  <c r="BI213" s="1"/>
  <c r="U214"/>
  <c r="BI214" s="1"/>
  <c r="U215"/>
  <c r="BI215" s="1"/>
  <c r="U216"/>
  <c r="BI216" s="1"/>
  <c r="U217"/>
  <c r="BI217" s="1"/>
  <c r="U218"/>
  <c r="BI218" s="1"/>
  <c r="U219"/>
  <c r="BI219" s="1"/>
  <c r="U220"/>
  <c r="U221"/>
  <c r="U222"/>
  <c r="U223"/>
  <c r="U224"/>
  <c r="U225"/>
  <c r="U226"/>
  <c r="U227"/>
  <c r="U228"/>
  <c r="U229"/>
  <c r="U230"/>
  <c r="U231"/>
  <c r="U232"/>
  <c r="U233"/>
  <c r="U234"/>
  <c r="U235"/>
  <c r="U236"/>
  <c r="U237"/>
  <c r="U238"/>
  <c r="U239"/>
  <c r="U240"/>
  <c r="U241"/>
  <c r="U242"/>
  <c r="U243"/>
  <c r="U244"/>
  <c r="U245"/>
  <c r="U246"/>
  <c r="U247"/>
  <c r="U248"/>
  <c r="U249"/>
  <c r="U250"/>
  <c r="U251"/>
  <c r="U252"/>
  <c r="U253"/>
  <c r="U254"/>
  <c r="U255"/>
  <c r="U256"/>
  <c r="U257"/>
  <c r="U258"/>
  <c r="U259"/>
  <c r="U260"/>
  <c r="U261"/>
  <c r="U262"/>
  <c r="U263"/>
  <c r="U264"/>
  <c r="U265"/>
  <c r="U266"/>
  <c r="U267"/>
  <c r="U268"/>
  <c r="U269"/>
  <c r="U270"/>
  <c r="U271"/>
  <c r="U272"/>
  <c r="U273"/>
  <c r="U274"/>
  <c r="U275"/>
  <c r="U276"/>
  <c r="U277"/>
  <c r="U278"/>
  <c r="U279"/>
  <c r="U280"/>
  <c r="U281"/>
  <c r="U282"/>
  <c r="U283"/>
  <c r="U284"/>
  <c r="U285"/>
  <c r="U286"/>
  <c r="U287"/>
  <c r="U288"/>
  <c r="U289"/>
  <c r="U290"/>
  <c r="U291"/>
  <c r="U292"/>
  <c r="U293"/>
  <c r="U294"/>
  <c r="U295"/>
  <c r="U296"/>
  <c r="U297"/>
  <c r="U298"/>
  <c r="U299"/>
  <c r="U300"/>
  <c r="U301"/>
  <c r="U302"/>
  <c r="U303"/>
  <c r="U304"/>
  <c r="U305"/>
  <c r="U306"/>
  <c r="U307"/>
  <c r="U308"/>
  <c r="U309"/>
  <c r="U310"/>
  <c r="U311"/>
  <c r="U312"/>
  <c r="U313"/>
  <c r="U314"/>
  <c r="U315"/>
  <c r="U316"/>
  <c r="U317"/>
  <c r="U318"/>
  <c r="U319"/>
  <c r="U320"/>
  <c r="U321"/>
  <c r="U322"/>
  <c r="U323"/>
  <c r="U324"/>
  <c r="U325"/>
  <c r="U326"/>
  <c r="U327"/>
  <c r="U328"/>
  <c r="U329"/>
  <c r="U330"/>
  <c r="U331"/>
  <c r="U332"/>
  <c r="U333"/>
  <c r="U334"/>
  <c r="U335"/>
  <c r="U336"/>
  <c r="U337"/>
  <c r="U338"/>
  <c r="U339"/>
  <c r="U340"/>
  <c r="U341"/>
  <c r="U342"/>
  <c r="U343"/>
  <c r="U344"/>
  <c r="U345"/>
  <c r="U346"/>
  <c r="U347"/>
  <c r="U348"/>
  <c r="U349"/>
  <c r="U350"/>
  <c r="U351"/>
  <c r="U352"/>
  <c r="U353"/>
  <c r="U354"/>
  <c r="U355"/>
  <c r="U356"/>
  <c r="U357"/>
  <c r="U358"/>
  <c r="U359"/>
  <c r="U360"/>
  <c r="U361"/>
  <c r="U362"/>
  <c r="U363"/>
  <c r="U364"/>
  <c r="U365"/>
  <c r="U366"/>
  <c r="U367"/>
  <c r="U368"/>
  <c r="U369"/>
  <c r="U370"/>
  <c r="U371"/>
  <c r="U372"/>
  <c r="U373"/>
  <c r="U374"/>
  <c r="U375"/>
  <c r="U376"/>
  <c r="U377"/>
  <c r="U378"/>
  <c r="U379"/>
  <c r="U380"/>
  <c r="U381"/>
  <c r="U382"/>
  <c r="U383"/>
  <c r="U384"/>
  <c r="U385"/>
  <c r="U386"/>
  <c r="U387"/>
  <c r="U388"/>
  <c r="U389"/>
  <c r="U390"/>
  <c r="U391"/>
  <c r="U392"/>
  <c r="U393"/>
  <c r="U394"/>
  <c r="U395"/>
  <c r="U396"/>
  <c r="U397"/>
  <c r="U398"/>
  <c r="U399"/>
  <c r="U400"/>
  <c r="U401"/>
  <c r="U402"/>
  <c r="U403"/>
  <c r="U404"/>
  <c r="U405"/>
  <c r="U406"/>
  <c r="U407"/>
  <c r="U408"/>
  <c r="U409"/>
  <c r="U410"/>
  <c r="U411"/>
  <c r="U412"/>
  <c r="U413"/>
  <c r="U414"/>
  <c r="U415"/>
  <c r="U416"/>
  <c r="U417"/>
  <c r="U418"/>
  <c r="U419"/>
  <c r="U420"/>
  <c r="U421"/>
  <c r="U422"/>
  <c r="U423"/>
  <c r="U424"/>
  <c r="U425"/>
  <c r="U426"/>
  <c r="U427"/>
  <c r="U428"/>
  <c r="U429"/>
  <c r="U430"/>
  <c r="U431"/>
  <c r="U432"/>
  <c r="U433"/>
  <c r="U434"/>
  <c r="U435"/>
  <c r="U436"/>
  <c r="U437"/>
  <c r="U438"/>
  <c r="U439"/>
  <c r="U440"/>
  <c r="U441"/>
  <c r="U442"/>
  <c r="U443"/>
  <c r="U444"/>
  <c r="U445"/>
  <c r="U446"/>
  <c r="U447"/>
  <c r="U448"/>
  <c r="U449"/>
  <c r="U450"/>
  <c r="U451"/>
  <c r="U452"/>
  <c r="U453"/>
  <c r="U454"/>
  <c r="U455"/>
  <c r="U456"/>
  <c r="U457"/>
  <c r="U458"/>
  <c r="U459"/>
  <c r="U460"/>
  <c r="U461"/>
  <c r="U462"/>
  <c r="U463"/>
  <c r="U464"/>
  <c r="U465"/>
  <c r="U466"/>
  <c r="U467"/>
  <c r="U468"/>
  <c r="U469"/>
  <c r="U470"/>
  <c r="U471"/>
  <c r="U472"/>
  <c r="U473"/>
  <c r="U474"/>
  <c r="U475"/>
  <c r="U476"/>
  <c r="U477"/>
  <c r="U478"/>
  <c r="U479"/>
  <c r="U480"/>
  <c r="U481"/>
  <c r="U482"/>
  <c r="U483"/>
  <c r="U484"/>
  <c r="U485"/>
  <c r="U486"/>
  <c r="U487"/>
  <c r="U488"/>
  <c r="U489"/>
  <c r="U490"/>
  <c r="U491"/>
  <c r="U492"/>
  <c r="U493"/>
  <c r="U494"/>
  <c r="U495"/>
  <c r="U496"/>
  <c r="U497"/>
  <c r="U498"/>
  <c r="U499"/>
  <c r="U500"/>
  <c r="U501"/>
  <c r="U502"/>
  <c r="U503"/>
  <c r="U504"/>
  <c r="U505"/>
  <c r="U506"/>
  <c r="U507"/>
  <c r="U508"/>
  <c r="U509"/>
  <c r="U510"/>
  <c r="U511"/>
  <c r="U512"/>
  <c r="U513"/>
  <c r="U514"/>
  <c r="U515"/>
  <c r="U516"/>
  <c r="U517"/>
  <c r="U518"/>
  <c r="U519"/>
  <c r="U520"/>
  <c r="U521"/>
  <c r="U522"/>
  <c r="U523"/>
  <c r="U524"/>
  <c r="U525"/>
  <c r="U526"/>
  <c r="U527"/>
  <c r="U528"/>
  <c r="U529"/>
  <c r="U530"/>
  <c r="U531"/>
  <c r="U532"/>
  <c r="U533"/>
  <c r="U534"/>
  <c r="U535"/>
  <c r="U536"/>
  <c r="U537"/>
  <c r="U538"/>
  <c r="U539"/>
  <c r="U540"/>
  <c r="U541"/>
  <c r="U542"/>
  <c r="U543"/>
  <c r="U544"/>
  <c r="U545"/>
  <c r="U546"/>
  <c r="U547"/>
  <c r="U548"/>
  <c r="U549"/>
  <c r="U550"/>
  <c r="U551"/>
  <c r="U552"/>
  <c r="U553"/>
  <c r="U554"/>
  <c r="U555"/>
  <c r="U556"/>
  <c r="U557"/>
  <c r="U558"/>
  <c r="U559"/>
  <c r="U560"/>
  <c r="U561"/>
  <c r="U562"/>
  <c r="U563"/>
  <c r="U564"/>
  <c r="U565"/>
  <c r="U566"/>
  <c r="U567"/>
  <c r="U568"/>
  <c r="U569"/>
  <c r="U570"/>
  <c r="U571"/>
  <c r="U572"/>
  <c r="U573"/>
  <c r="U574"/>
  <c r="U575"/>
  <c r="U576"/>
  <c r="U577"/>
  <c r="U578"/>
  <c r="U579"/>
  <c r="U580"/>
  <c r="U581"/>
  <c r="U582"/>
  <c r="U583"/>
  <c r="U584"/>
  <c r="U585"/>
  <c r="U586"/>
  <c r="U587"/>
  <c r="U588"/>
  <c r="U589"/>
  <c r="U590"/>
  <c r="U591"/>
  <c r="U592"/>
  <c r="U593"/>
  <c r="U594"/>
  <c r="U595"/>
  <c r="U596"/>
  <c r="U597"/>
  <c r="U598"/>
  <c r="U599"/>
  <c r="U600"/>
  <c r="U601"/>
  <c r="U602"/>
  <c r="U603"/>
  <c r="U604"/>
  <c r="U605"/>
  <c r="U606"/>
  <c r="U607"/>
  <c r="U608"/>
  <c r="U609"/>
  <c r="U610"/>
  <c r="U611"/>
  <c r="U612"/>
  <c r="U613"/>
  <c r="U614"/>
  <c r="U615"/>
  <c r="U616"/>
  <c r="U617"/>
  <c r="U618"/>
  <c r="U619"/>
  <c r="U620"/>
  <c r="U621"/>
  <c r="U622"/>
  <c r="U623"/>
  <c r="U624"/>
  <c r="U625"/>
  <c r="U626"/>
  <c r="U627"/>
  <c r="U628"/>
  <c r="U629"/>
  <c r="U630"/>
  <c r="U631"/>
  <c r="U632"/>
  <c r="U633"/>
  <c r="U634"/>
  <c r="U635"/>
  <c r="U636"/>
  <c r="U637"/>
  <c r="U638"/>
  <c r="U639"/>
  <c r="U640"/>
  <c r="U641"/>
  <c r="U642"/>
  <c r="U643"/>
  <c r="U644"/>
  <c r="U645"/>
  <c r="U646"/>
  <c r="U647"/>
  <c r="U648"/>
  <c r="U649"/>
  <c r="U650"/>
  <c r="U651"/>
  <c r="U652"/>
  <c r="U653"/>
  <c r="U654"/>
  <c r="U655"/>
  <c r="U656"/>
  <c r="U657"/>
  <c r="U658"/>
  <c r="U659"/>
  <c r="U660"/>
  <c r="U661"/>
  <c r="U662"/>
  <c r="U663"/>
  <c r="U664"/>
  <c r="U665"/>
  <c r="U666"/>
  <c r="U667"/>
  <c r="U668"/>
  <c r="U669"/>
  <c r="U670"/>
  <c r="U671"/>
  <c r="U672"/>
  <c r="U673"/>
  <c r="U674"/>
  <c r="U675"/>
  <c r="U676"/>
  <c r="U677"/>
  <c r="U678"/>
  <c r="U679"/>
  <c r="U680"/>
  <c r="U681"/>
  <c r="U682"/>
  <c r="U683"/>
  <c r="U684"/>
  <c r="U685"/>
  <c r="U686"/>
  <c r="U687"/>
  <c r="U688"/>
  <c r="U689"/>
  <c r="U690"/>
  <c r="U691"/>
  <c r="U692"/>
  <c r="U693"/>
  <c r="U694"/>
  <c r="U695"/>
  <c r="U696"/>
  <c r="U697"/>
  <c r="U698"/>
  <c r="U699"/>
  <c r="U700"/>
  <c r="U701"/>
  <c r="U702"/>
  <c r="U703"/>
  <c r="U704"/>
  <c r="U705"/>
  <c r="U706"/>
  <c r="U707"/>
  <c r="U708"/>
  <c r="U709"/>
  <c r="U710"/>
  <c r="U711"/>
  <c r="U712"/>
  <c r="U713"/>
  <c r="U714"/>
  <c r="U715"/>
  <c r="U716"/>
  <c r="U717"/>
  <c r="U718"/>
  <c r="U719"/>
  <c r="U720"/>
  <c r="U721"/>
  <c r="U722"/>
  <c r="U723"/>
  <c r="U724"/>
  <c r="U725"/>
  <c r="U726"/>
  <c r="U727"/>
  <c r="U728"/>
  <c r="U729"/>
  <c r="U730"/>
  <c r="U731"/>
  <c r="U732"/>
  <c r="U733"/>
  <c r="U734"/>
  <c r="U735"/>
  <c r="U736"/>
  <c r="U737"/>
  <c r="U738"/>
  <c r="U739"/>
  <c r="U740"/>
  <c r="U741"/>
  <c r="U742"/>
  <c r="U743"/>
  <c r="U744"/>
  <c r="U745"/>
  <c r="U746"/>
  <c r="U747"/>
  <c r="U748"/>
  <c r="U749"/>
  <c r="U750"/>
  <c r="U751"/>
  <c r="U752"/>
  <c r="U753"/>
  <c r="U754"/>
  <c r="U755"/>
  <c r="U756"/>
  <c r="U757"/>
  <c r="U758"/>
  <c r="U759"/>
  <c r="U760"/>
  <c r="U761"/>
  <c r="U762"/>
  <c r="U763"/>
  <c r="U764"/>
  <c r="U765"/>
  <c r="U766"/>
  <c r="U767"/>
  <c r="U768"/>
  <c r="U769"/>
  <c r="U770"/>
  <c r="U771"/>
  <c r="U772"/>
  <c r="U773"/>
  <c r="U774"/>
  <c r="U775"/>
  <c r="U776"/>
  <c r="U777"/>
  <c r="U778"/>
  <c r="U779"/>
  <c r="U780"/>
  <c r="U781"/>
  <c r="U782"/>
  <c r="U783"/>
  <c r="U784"/>
  <c r="U785"/>
  <c r="U786"/>
  <c r="U787"/>
  <c r="U788"/>
  <c r="T5"/>
  <c r="BH5" s="1"/>
  <c r="T6"/>
  <c r="BH6" s="1"/>
  <c r="T7"/>
  <c r="BH7" s="1"/>
  <c r="T8"/>
  <c r="BH8" s="1"/>
  <c r="T9"/>
  <c r="BH9" s="1"/>
  <c r="T10"/>
  <c r="BH10" s="1"/>
  <c r="T11"/>
  <c r="BH11" s="1"/>
  <c r="T12"/>
  <c r="BH12" s="1"/>
  <c r="T13"/>
  <c r="BH13" s="1"/>
  <c r="T14"/>
  <c r="BH14" s="1"/>
  <c r="T15"/>
  <c r="BH15" s="1"/>
  <c r="T16"/>
  <c r="BH16" s="1"/>
  <c r="T17"/>
  <c r="BH17" s="1"/>
  <c r="T18"/>
  <c r="BH18" s="1"/>
  <c r="T19"/>
  <c r="BH19" s="1"/>
  <c r="T20"/>
  <c r="BH20" s="1"/>
  <c r="T21"/>
  <c r="BH21" s="1"/>
  <c r="T22"/>
  <c r="BH22" s="1"/>
  <c r="T23"/>
  <c r="BH23" s="1"/>
  <c r="T24"/>
  <c r="BH24" s="1"/>
  <c r="T25"/>
  <c r="BH25" s="1"/>
  <c r="T26"/>
  <c r="BH26" s="1"/>
  <c r="T27"/>
  <c r="BH27" s="1"/>
  <c r="T28"/>
  <c r="BH28" s="1"/>
  <c r="T29"/>
  <c r="BH29" s="1"/>
  <c r="T30"/>
  <c r="BH30" s="1"/>
  <c r="T31"/>
  <c r="BH31" s="1"/>
  <c r="T32"/>
  <c r="BH32" s="1"/>
  <c r="T33"/>
  <c r="BH33" s="1"/>
  <c r="T34"/>
  <c r="BH34" s="1"/>
  <c r="T35"/>
  <c r="BH35" s="1"/>
  <c r="T36"/>
  <c r="BH36" s="1"/>
  <c r="T37"/>
  <c r="BH37" s="1"/>
  <c r="T38"/>
  <c r="BH38" s="1"/>
  <c r="T39"/>
  <c r="BH39" s="1"/>
  <c r="T40"/>
  <c r="BH40" s="1"/>
  <c r="T41"/>
  <c r="BH41" s="1"/>
  <c r="T42"/>
  <c r="BH42" s="1"/>
  <c r="T43"/>
  <c r="BH43" s="1"/>
  <c r="T44"/>
  <c r="BH44" s="1"/>
  <c r="T45"/>
  <c r="BH45" s="1"/>
  <c r="T46"/>
  <c r="BH46" s="1"/>
  <c r="T47"/>
  <c r="BH47" s="1"/>
  <c r="T48"/>
  <c r="BH48" s="1"/>
  <c r="T49"/>
  <c r="BH49" s="1"/>
  <c r="T50"/>
  <c r="BH50" s="1"/>
  <c r="T51"/>
  <c r="BH51" s="1"/>
  <c r="T52"/>
  <c r="BH52" s="1"/>
  <c r="T53"/>
  <c r="BH53" s="1"/>
  <c r="T54"/>
  <c r="BH54" s="1"/>
  <c r="T55"/>
  <c r="BH55" s="1"/>
  <c r="T56"/>
  <c r="BH56" s="1"/>
  <c r="T57"/>
  <c r="BH57" s="1"/>
  <c r="T58"/>
  <c r="BH58" s="1"/>
  <c r="T59"/>
  <c r="BH59" s="1"/>
  <c r="T60"/>
  <c r="BH60" s="1"/>
  <c r="T61"/>
  <c r="BH61" s="1"/>
  <c r="T62"/>
  <c r="BH62" s="1"/>
  <c r="T63"/>
  <c r="BH63" s="1"/>
  <c r="T64"/>
  <c r="BH64" s="1"/>
  <c r="T65"/>
  <c r="BH65" s="1"/>
  <c r="T66"/>
  <c r="BH66" s="1"/>
  <c r="T67"/>
  <c r="BH67" s="1"/>
  <c r="T68"/>
  <c r="BH68" s="1"/>
  <c r="T69"/>
  <c r="BH69" s="1"/>
  <c r="T70"/>
  <c r="BH70" s="1"/>
  <c r="T71"/>
  <c r="BH71" s="1"/>
  <c r="T72"/>
  <c r="BH72" s="1"/>
  <c r="T73"/>
  <c r="BH73" s="1"/>
  <c r="T74"/>
  <c r="BH74" s="1"/>
  <c r="T75"/>
  <c r="BH75" s="1"/>
  <c r="T76"/>
  <c r="BH76" s="1"/>
  <c r="T77"/>
  <c r="BH77" s="1"/>
  <c r="T78"/>
  <c r="BH78" s="1"/>
  <c r="T79"/>
  <c r="BH79" s="1"/>
  <c r="T80"/>
  <c r="BH80" s="1"/>
  <c r="T81"/>
  <c r="BH81" s="1"/>
  <c r="T82"/>
  <c r="BH82" s="1"/>
  <c r="T83"/>
  <c r="BH83" s="1"/>
  <c r="T84"/>
  <c r="BH84" s="1"/>
  <c r="T85"/>
  <c r="BH85" s="1"/>
  <c r="T86"/>
  <c r="BH86" s="1"/>
  <c r="T87"/>
  <c r="BH87" s="1"/>
  <c r="T88"/>
  <c r="BH88" s="1"/>
  <c r="T89"/>
  <c r="BH89" s="1"/>
  <c r="T90"/>
  <c r="BH90" s="1"/>
  <c r="T91"/>
  <c r="BH91" s="1"/>
  <c r="T92"/>
  <c r="BH92" s="1"/>
  <c r="T93"/>
  <c r="BH93" s="1"/>
  <c r="T94"/>
  <c r="BH94" s="1"/>
  <c r="T95"/>
  <c r="BH95" s="1"/>
  <c r="T96"/>
  <c r="BH96" s="1"/>
  <c r="T97"/>
  <c r="BH97" s="1"/>
  <c r="T98"/>
  <c r="BH98" s="1"/>
  <c r="T99"/>
  <c r="BH99" s="1"/>
  <c r="T100"/>
  <c r="BH100" s="1"/>
  <c r="T101"/>
  <c r="BH101" s="1"/>
  <c r="T102"/>
  <c r="BH102" s="1"/>
  <c r="T103"/>
  <c r="BH103" s="1"/>
  <c r="T104"/>
  <c r="BH104" s="1"/>
  <c r="T105"/>
  <c r="BH105" s="1"/>
  <c r="T106"/>
  <c r="BH106" s="1"/>
  <c r="T107"/>
  <c r="BH107" s="1"/>
  <c r="T108"/>
  <c r="BH108" s="1"/>
  <c r="T109"/>
  <c r="BH109" s="1"/>
  <c r="T110"/>
  <c r="BH110" s="1"/>
  <c r="T111"/>
  <c r="BH111" s="1"/>
  <c r="T112"/>
  <c r="BH112" s="1"/>
  <c r="T113"/>
  <c r="BH113" s="1"/>
  <c r="T114"/>
  <c r="BH114" s="1"/>
  <c r="T115"/>
  <c r="BH115" s="1"/>
  <c r="T116"/>
  <c r="BH116" s="1"/>
  <c r="T117"/>
  <c r="BH117" s="1"/>
  <c r="T118"/>
  <c r="BH118" s="1"/>
  <c r="T119"/>
  <c r="BH119" s="1"/>
  <c r="T120"/>
  <c r="BH120" s="1"/>
  <c r="T121"/>
  <c r="BH121" s="1"/>
  <c r="T122"/>
  <c r="BH122" s="1"/>
  <c r="T123"/>
  <c r="BH123" s="1"/>
  <c r="T124"/>
  <c r="BH124" s="1"/>
  <c r="T125"/>
  <c r="BH125" s="1"/>
  <c r="T126"/>
  <c r="BH126" s="1"/>
  <c r="T127"/>
  <c r="BH127" s="1"/>
  <c r="T128"/>
  <c r="BH128" s="1"/>
  <c r="T129"/>
  <c r="BH129" s="1"/>
  <c r="T130"/>
  <c r="BH130" s="1"/>
  <c r="T131"/>
  <c r="BH131" s="1"/>
  <c r="T132"/>
  <c r="BH132" s="1"/>
  <c r="T133"/>
  <c r="BH133" s="1"/>
  <c r="T134"/>
  <c r="BH134" s="1"/>
  <c r="T135"/>
  <c r="BH135" s="1"/>
  <c r="T136"/>
  <c r="BH136" s="1"/>
  <c r="T137"/>
  <c r="BH137" s="1"/>
  <c r="T138"/>
  <c r="BH138" s="1"/>
  <c r="T139"/>
  <c r="BH139" s="1"/>
  <c r="T140"/>
  <c r="BH140" s="1"/>
  <c r="T141"/>
  <c r="BH141" s="1"/>
  <c r="T142"/>
  <c r="BH142" s="1"/>
  <c r="T143"/>
  <c r="BH143" s="1"/>
  <c r="T144"/>
  <c r="BH144" s="1"/>
  <c r="T145"/>
  <c r="BH145" s="1"/>
  <c r="T146"/>
  <c r="BH146" s="1"/>
  <c r="T147"/>
  <c r="BH147" s="1"/>
  <c r="T148"/>
  <c r="BH148" s="1"/>
  <c r="T149"/>
  <c r="BH149" s="1"/>
  <c r="T150"/>
  <c r="BH150" s="1"/>
  <c r="T151"/>
  <c r="BH151" s="1"/>
  <c r="T152"/>
  <c r="BH152" s="1"/>
  <c r="T153"/>
  <c r="BH153" s="1"/>
  <c r="T154"/>
  <c r="BH154" s="1"/>
  <c r="T155"/>
  <c r="BH155" s="1"/>
  <c r="T156"/>
  <c r="BH156" s="1"/>
  <c r="T157"/>
  <c r="BH157" s="1"/>
  <c r="T158"/>
  <c r="BH158" s="1"/>
  <c r="T159"/>
  <c r="BH159" s="1"/>
  <c r="T160"/>
  <c r="BH160" s="1"/>
  <c r="T161"/>
  <c r="BH161" s="1"/>
  <c r="T162"/>
  <c r="BH162" s="1"/>
  <c r="T163"/>
  <c r="BH163" s="1"/>
  <c r="T164"/>
  <c r="BH164" s="1"/>
  <c r="T165"/>
  <c r="BH165" s="1"/>
  <c r="T166"/>
  <c r="BH166" s="1"/>
  <c r="T167"/>
  <c r="BH167" s="1"/>
  <c r="T168"/>
  <c r="BH168" s="1"/>
  <c r="T169"/>
  <c r="BH169" s="1"/>
  <c r="T170"/>
  <c r="BH170" s="1"/>
  <c r="T171"/>
  <c r="BH171" s="1"/>
  <c r="T172"/>
  <c r="BH172" s="1"/>
  <c r="T173"/>
  <c r="BH173" s="1"/>
  <c r="T174"/>
  <c r="BH174" s="1"/>
  <c r="T175"/>
  <c r="BH175" s="1"/>
  <c r="T176"/>
  <c r="BH176" s="1"/>
  <c r="T177"/>
  <c r="BH177" s="1"/>
  <c r="T178"/>
  <c r="BH178" s="1"/>
  <c r="T179"/>
  <c r="BH179" s="1"/>
  <c r="T180"/>
  <c r="BH180" s="1"/>
  <c r="T181"/>
  <c r="BH181" s="1"/>
  <c r="T182"/>
  <c r="BH182" s="1"/>
  <c r="T183"/>
  <c r="BH183" s="1"/>
  <c r="T184"/>
  <c r="BH184" s="1"/>
  <c r="T185"/>
  <c r="BH185" s="1"/>
  <c r="T186"/>
  <c r="BH186" s="1"/>
  <c r="T187"/>
  <c r="BH187" s="1"/>
  <c r="T188"/>
  <c r="BH188" s="1"/>
  <c r="T189"/>
  <c r="BH189" s="1"/>
  <c r="T190"/>
  <c r="BH190" s="1"/>
  <c r="T191"/>
  <c r="BH191" s="1"/>
  <c r="T192"/>
  <c r="BH192" s="1"/>
  <c r="T193"/>
  <c r="BH193" s="1"/>
  <c r="T194"/>
  <c r="BH194" s="1"/>
  <c r="T195"/>
  <c r="BH195" s="1"/>
  <c r="T196"/>
  <c r="BH196" s="1"/>
  <c r="T197"/>
  <c r="BH197" s="1"/>
  <c r="T198"/>
  <c r="BH198" s="1"/>
  <c r="T199"/>
  <c r="BH199" s="1"/>
  <c r="T200"/>
  <c r="BH200" s="1"/>
  <c r="T201"/>
  <c r="BH201" s="1"/>
  <c r="T202"/>
  <c r="BH202" s="1"/>
  <c r="T203"/>
  <c r="BH203" s="1"/>
  <c r="T204"/>
  <c r="BH204" s="1"/>
  <c r="T205"/>
  <c r="BH205" s="1"/>
  <c r="T206"/>
  <c r="BH206" s="1"/>
  <c r="T207"/>
  <c r="BH207" s="1"/>
  <c r="T208"/>
  <c r="BH208" s="1"/>
  <c r="T209"/>
  <c r="BH209" s="1"/>
  <c r="T210"/>
  <c r="BH210" s="1"/>
  <c r="T211"/>
  <c r="BH211" s="1"/>
  <c r="T212"/>
  <c r="BH212" s="1"/>
  <c r="T213"/>
  <c r="BH213" s="1"/>
  <c r="T214"/>
  <c r="BH214" s="1"/>
  <c r="T215"/>
  <c r="BH215" s="1"/>
  <c r="T216"/>
  <c r="BH216" s="1"/>
  <c r="T217"/>
  <c r="BH217" s="1"/>
  <c r="T218"/>
  <c r="BH218" s="1"/>
  <c r="T219"/>
  <c r="BH219" s="1"/>
  <c r="T220"/>
  <c r="T221"/>
  <c r="T222"/>
  <c r="T223"/>
  <c r="T224"/>
  <c r="T225"/>
  <c r="T226"/>
  <c r="T227"/>
  <c r="T228"/>
  <c r="T229"/>
  <c r="T230"/>
  <c r="T231"/>
  <c r="T232"/>
  <c r="T233"/>
  <c r="T234"/>
  <c r="T235"/>
  <c r="T236"/>
  <c r="T237"/>
  <c r="T238"/>
  <c r="T239"/>
  <c r="T240"/>
  <c r="T241"/>
  <c r="T242"/>
  <c r="T243"/>
  <c r="T244"/>
  <c r="T245"/>
  <c r="T246"/>
  <c r="T247"/>
  <c r="T248"/>
  <c r="T249"/>
  <c r="T250"/>
  <c r="T251"/>
  <c r="T252"/>
  <c r="T253"/>
  <c r="T254"/>
  <c r="T255"/>
  <c r="T256"/>
  <c r="T257"/>
  <c r="T258"/>
  <c r="T259"/>
  <c r="T260"/>
  <c r="T261"/>
  <c r="T262"/>
  <c r="T263"/>
  <c r="T264"/>
  <c r="T265"/>
  <c r="T266"/>
  <c r="T267"/>
  <c r="T268"/>
  <c r="T269"/>
  <c r="T270"/>
  <c r="T271"/>
  <c r="T272"/>
  <c r="T273"/>
  <c r="T274"/>
  <c r="T275"/>
  <c r="T276"/>
  <c r="T277"/>
  <c r="T278"/>
  <c r="T279"/>
  <c r="T280"/>
  <c r="T281"/>
  <c r="T282"/>
  <c r="T283"/>
  <c r="T284"/>
  <c r="T285"/>
  <c r="T286"/>
  <c r="T287"/>
  <c r="T288"/>
  <c r="T289"/>
  <c r="T290"/>
  <c r="T291"/>
  <c r="T292"/>
  <c r="T293"/>
  <c r="T294"/>
  <c r="T295"/>
  <c r="T296"/>
  <c r="T297"/>
  <c r="T298"/>
  <c r="T299"/>
  <c r="T300"/>
  <c r="T301"/>
  <c r="T302"/>
  <c r="T303"/>
  <c r="T304"/>
  <c r="T305"/>
  <c r="T306"/>
  <c r="T307"/>
  <c r="T308"/>
  <c r="T309"/>
  <c r="T310"/>
  <c r="T311"/>
  <c r="T312"/>
  <c r="T313"/>
  <c r="T314"/>
  <c r="T315"/>
  <c r="T316"/>
  <c r="T317"/>
  <c r="T318"/>
  <c r="T319"/>
  <c r="T320"/>
  <c r="T321"/>
  <c r="T322"/>
  <c r="T323"/>
  <c r="T324"/>
  <c r="T325"/>
  <c r="T326"/>
  <c r="T327"/>
  <c r="T328"/>
  <c r="T329"/>
  <c r="T330"/>
  <c r="T331"/>
  <c r="T332"/>
  <c r="T333"/>
  <c r="T334"/>
  <c r="T335"/>
  <c r="T336"/>
  <c r="T337"/>
  <c r="T338"/>
  <c r="T339"/>
  <c r="T340"/>
  <c r="T341"/>
  <c r="T342"/>
  <c r="T343"/>
  <c r="T344"/>
  <c r="T345"/>
  <c r="T346"/>
  <c r="T347"/>
  <c r="T348"/>
  <c r="T349"/>
  <c r="T350"/>
  <c r="T351"/>
  <c r="T352"/>
  <c r="T353"/>
  <c r="T354"/>
  <c r="T355"/>
  <c r="T356"/>
  <c r="T357"/>
  <c r="T358"/>
  <c r="T359"/>
  <c r="T360"/>
  <c r="T361"/>
  <c r="T362"/>
  <c r="T363"/>
  <c r="T364"/>
  <c r="T365"/>
  <c r="T366"/>
  <c r="T367"/>
  <c r="T368"/>
  <c r="T369"/>
  <c r="T370"/>
  <c r="T371"/>
  <c r="T372"/>
  <c r="T373"/>
  <c r="T374"/>
  <c r="T375"/>
  <c r="T376"/>
  <c r="T377"/>
  <c r="T378"/>
  <c r="T379"/>
  <c r="T380"/>
  <c r="T381"/>
  <c r="T382"/>
  <c r="T383"/>
  <c r="T384"/>
  <c r="T385"/>
  <c r="T386"/>
  <c r="T387"/>
  <c r="T388"/>
  <c r="T389"/>
  <c r="T390"/>
  <c r="T391"/>
  <c r="T392"/>
  <c r="T393"/>
  <c r="T394"/>
  <c r="T395"/>
  <c r="T396"/>
  <c r="T397"/>
  <c r="T398"/>
  <c r="T399"/>
  <c r="T400"/>
  <c r="T401"/>
  <c r="T402"/>
  <c r="T403"/>
  <c r="T404"/>
  <c r="T405"/>
  <c r="T406"/>
  <c r="T407"/>
  <c r="T408"/>
  <c r="T409"/>
  <c r="T410"/>
  <c r="T411"/>
  <c r="T412"/>
  <c r="T413"/>
  <c r="T414"/>
  <c r="T415"/>
  <c r="T416"/>
  <c r="T417"/>
  <c r="T418"/>
  <c r="T419"/>
  <c r="T420"/>
  <c r="T421"/>
  <c r="T422"/>
  <c r="T423"/>
  <c r="T424"/>
  <c r="T425"/>
  <c r="T426"/>
  <c r="T427"/>
  <c r="T428"/>
  <c r="T429"/>
  <c r="T430"/>
  <c r="T431"/>
  <c r="T432"/>
  <c r="T433"/>
  <c r="T434"/>
  <c r="T435"/>
  <c r="T436"/>
  <c r="T437"/>
  <c r="T438"/>
  <c r="T439"/>
  <c r="T440"/>
  <c r="T441"/>
  <c r="T442"/>
  <c r="T443"/>
  <c r="T444"/>
  <c r="T445"/>
  <c r="T446"/>
  <c r="T447"/>
  <c r="T448"/>
  <c r="T449"/>
  <c r="T450"/>
  <c r="T451"/>
  <c r="T452"/>
  <c r="T453"/>
  <c r="T454"/>
  <c r="T455"/>
  <c r="T456"/>
  <c r="T457"/>
  <c r="T458"/>
  <c r="T459"/>
  <c r="T460"/>
  <c r="T461"/>
  <c r="T462"/>
  <c r="T463"/>
  <c r="T464"/>
  <c r="T465"/>
  <c r="T466"/>
  <c r="T467"/>
  <c r="T468"/>
  <c r="T469"/>
  <c r="T470"/>
  <c r="T471"/>
  <c r="T472"/>
  <c r="T473"/>
  <c r="T474"/>
  <c r="T475"/>
  <c r="T476"/>
  <c r="T477"/>
  <c r="T478"/>
  <c r="T479"/>
  <c r="T480"/>
  <c r="T481"/>
  <c r="T482"/>
  <c r="T483"/>
  <c r="T484"/>
  <c r="T485"/>
  <c r="T486"/>
  <c r="T487"/>
  <c r="T488"/>
  <c r="T489"/>
  <c r="T490"/>
  <c r="T491"/>
  <c r="T492"/>
  <c r="T493"/>
  <c r="T494"/>
  <c r="T495"/>
  <c r="T496"/>
  <c r="T497"/>
  <c r="T498"/>
  <c r="T499"/>
  <c r="T500"/>
  <c r="T501"/>
  <c r="T502"/>
  <c r="T503"/>
  <c r="T504"/>
  <c r="T505"/>
  <c r="T506"/>
  <c r="T507"/>
  <c r="T508"/>
  <c r="T509"/>
  <c r="T510"/>
  <c r="T511"/>
  <c r="T512"/>
  <c r="T513"/>
  <c r="T514"/>
  <c r="T515"/>
  <c r="T516"/>
  <c r="T517"/>
  <c r="T518"/>
  <c r="T519"/>
  <c r="T520"/>
  <c r="T521"/>
  <c r="T522"/>
  <c r="T523"/>
  <c r="T524"/>
  <c r="T525"/>
  <c r="T526"/>
  <c r="T527"/>
  <c r="T528"/>
  <c r="T529"/>
  <c r="T530"/>
  <c r="T531"/>
  <c r="T532"/>
  <c r="T533"/>
  <c r="T534"/>
  <c r="T535"/>
  <c r="T536"/>
  <c r="T537"/>
  <c r="T538"/>
  <c r="T539"/>
  <c r="T540"/>
  <c r="T541"/>
  <c r="T542"/>
  <c r="T543"/>
  <c r="T544"/>
  <c r="T545"/>
  <c r="T546"/>
  <c r="T547"/>
  <c r="T548"/>
  <c r="T549"/>
  <c r="T550"/>
  <c r="T551"/>
  <c r="T552"/>
  <c r="T553"/>
  <c r="T554"/>
  <c r="T555"/>
  <c r="T556"/>
  <c r="T557"/>
  <c r="T558"/>
  <c r="T559"/>
  <c r="T560"/>
  <c r="T561"/>
  <c r="T562"/>
  <c r="T563"/>
  <c r="T564"/>
  <c r="T565"/>
  <c r="T566"/>
  <c r="T567"/>
  <c r="T568"/>
  <c r="T569"/>
  <c r="T570"/>
  <c r="T571"/>
  <c r="T572"/>
  <c r="T573"/>
  <c r="T574"/>
  <c r="T575"/>
  <c r="T576"/>
  <c r="T577"/>
  <c r="T578"/>
  <c r="T579"/>
  <c r="T580"/>
  <c r="T581"/>
  <c r="T582"/>
  <c r="T583"/>
  <c r="T584"/>
  <c r="T585"/>
  <c r="T586"/>
  <c r="T587"/>
  <c r="T588"/>
  <c r="T589"/>
  <c r="T590"/>
  <c r="T591"/>
  <c r="T592"/>
  <c r="T593"/>
  <c r="T594"/>
  <c r="T595"/>
  <c r="T596"/>
  <c r="T597"/>
  <c r="T598"/>
  <c r="T599"/>
  <c r="T600"/>
  <c r="T601"/>
  <c r="T602"/>
  <c r="T603"/>
  <c r="T604"/>
  <c r="T605"/>
  <c r="T606"/>
  <c r="T607"/>
  <c r="T608"/>
  <c r="T609"/>
  <c r="T610"/>
  <c r="T611"/>
  <c r="T612"/>
  <c r="T613"/>
  <c r="T614"/>
  <c r="T615"/>
  <c r="T616"/>
  <c r="T617"/>
  <c r="T618"/>
  <c r="T619"/>
  <c r="T620"/>
  <c r="T621"/>
  <c r="T622"/>
  <c r="T623"/>
  <c r="T624"/>
  <c r="T625"/>
  <c r="T626"/>
  <c r="T627"/>
  <c r="T628"/>
  <c r="T629"/>
  <c r="T630"/>
  <c r="T631"/>
  <c r="T632"/>
  <c r="T633"/>
  <c r="T634"/>
  <c r="T635"/>
  <c r="T636"/>
  <c r="T637"/>
  <c r="T638"/>
  <c r="T639"/>
  <c r="T640"/>
  <c r="T641"/>
  <c r="T642"/>
  <c r="T643"/>
  <c r="T644"/>
  <c r="T645"/>
  <c r="T646"/>
  <c r="T647"/>
  <c r="T648"/>
  <c r="T649"/>
  <c r="T650"/>
  <c r="T651"/>
  <c r="T652"/>
  <c r="T653"/>
  <c r="T654"/>
  <c r="T655"/>
  <c r="T656"/>
  <c r="T657"/>
  <c r="T658"/>
  <c r="T659"/>
  <c r="T660"/>
  <c r="T661"/>
  <c r="T662"/>
  <c r="T663"/>
  <c r="T664"/>
  <c r="T665"/>
  <c r="T666"/>
  <c r="T667"/>
  <c r="T668"/>
  <c r="T669"/>
  <c r="T670"/>
  <c r="T671"/>
  <c r="T672"/>
  <c r="T673"/>
  <c r="T674"/>
  <c r="T675"/>
  <c r="T676"/>
  <c r="T677"/>
  <c r="T678"/>
  <c r="T679"/>
  <c r="T680"/>
  <c r="T681"/>
  <c r="T682"/>
  <c r="T683"/>
  <c r="T684"/>
  <c r="T685"/>
  <c r="T686"/>
  <c r="T687"/>
  <c r="T688"/>
  <c r="T689"/>
  <c r="T690"/>
  <c r="T691"/>
  <c r="T692"/>
  <c r="T693"/>
  <c r="T694"/>
  <c r="T695"/>
  <c r="T696"/>
  <c r="T697"/>
  <c r="T698"/>
  <c r="T699"/>
  <c r="T700"/>
  <c r="T701"/>
  <c r="T702"/>
  <c r="T703"/>
  <c r="T704"/>
  <c r="T705"/>
  <c r="T706"/>
  <c r="T707"/>
  <c r="T708"/>
  <c r="T709"/>
  <c r="T710"/>
  <c r="T711"/>
  <c r="T712"/>
  <c r="T713"/>
  <c r="T714"/>
  <c r="T715"/>
  <c r="T716"/>
  <c r="T717"/>
  <c r="T718"/>
  <c r="T719"/>
  <c r="T720"/>
  <c r="T721"/>
  <c r="T722"/>
  <c r="T723"/>
  <c r="T724"/>
  <c r="T725"/>
  <c r="T726"/>
  <c r="T727"/>
  <c r="T728"/>
  <c r="T729"/>
  <c r="T730"/>
  <c r="T731"/>
  <c r="T732"/>
  <c r="T733"/>
  <c r="T734"/>
  <c r="T735"/>
  <c r="T736"/>
  <c r="T737"/>
  <c r="T738"/>
  <c r="T739"/>
  <c r="T740"/>
  <c r="T741"/>
  <c r="T742"/>
  <c r="T743"/>
  <c r="T744"/>
  <c r="T745"/>
  <c r="T746"/>
  <c r="T747"/>
  <c r="T748"/>
  <c r="T749"/>
  <c r="T750"/>
  <c r="T751"/>
  <c r="T752"/>
  <c r="T753"/>
  <c r="T754"/>
  <c r="T755"/>
  <c r="T756"/>
  <c r="T757"/>
  <c r="T758"/>
  <c r="T759"/>
  <c r="T760"/>
  <c r="T761"/>
  <c r="T762"/>
  <c r="T763"/>
  <c r="T764"/>
  <c r="T765"/>
  <c r="T766"/>
  <c r="T767"/>
  <c r="T768"/>
  <c r="T769"/>
  <c r="T770"/>
  <c r="T771"/>
  <c r="T772"/>
  <c r="T773"/>
  <c r="T774"/>
  <c r="T775"/>
  <c r="T776"/>
  <c r="T777"/>
  <c r="T778"/>
  <c r="T779"/>
  <c r="T780"/>
  <c r="T781"/>
  <c r="T782"/>
  <c r="T783"/>
  <c r="T784"/>
  <c r="T785"/>
  <c r="T786"/>
  <c r="T787"/>
  <c r="T788"/>
  <c r="T3"/>
  <c r="BH3" s="1"/>
  <c r="S5"/>
  <c r="BG5" s="1"/>
  <c r="S6"/>
  <c r="BG6" s="1"/>
  <c r="S7"/>
  <c r="BG7" s="1"/>
  <c r="S8"/>
  <c r="BG8" s="1"/>
  <c r="S9"/>
  <c r="BG9" s="1"/>
  <c r="S10"/>
  <c r="BG10" s="1"/>
  <c r="S11"/>
  <c r="BG11" s="1"/>
  <c r="S12"/>
  <c r="BG12" s="1"/>
  <c r="S13"/>
  <c r="BG13" s="1"/>
  <c r="S14"/>
  <c r="BG14" s="1"/>
  <c r="S15"/>
  <c r="BG15" s="1"/>
  <c r="S16"/>
  <c r="BG16" s="1"/>
  <c r="S17"/>
  <c r="BG17" s="1"/>
  <c r="S18"/>
  <c r="BG18" s="1"/>
  <c r="S19"/>
  <c r="BG19" s="1"/>
  <c r="S20"/>
  <c r="BG20" s="1"/>
  <c r="S21"/>
  <c r="BG21" s="1"/>
  <c r="S22"/>
  <c r="BG22" s="1"/>
  <c r="S23"/>
  <c r="BG23" s="1"/>
  <c r="S24"/>
  <c r="BG24" s="1"/>
  <c r="S25"/>
  <c r="BG25" s="1"/>
  <c r="S26"/>
  <c r="BG26" s="1"/>
  <c r="S27"/>
  <c r="BG27" s="1"/>
  <c r="S28"/>
  <c r="BG28" s="1"/>
  <c r="S29"/>
  <c r="BG29" s="1"/>
  <c r="S30"/>
  <c r="BG30" s="1"/>
  <c r="S31"/>
  <c r="BG31" s="1"/>
  <c r="S32"/>
  <c r="BG32" s="1"/>
  <c r="S33"/>
  <c r="BG33" s="1"/>
  <c r="S34"/>
  <c r="BG34" s="1"/>
  <c r="S35"/>
  <c r="BG35" s="1"/>
  <c r="S36"/>
  <c r="BG36" s="1"/>
  <c r="S37"/>
  <c r="BG37" s="1"/>
  <c r="S38"/>
  <c r="BG38" s="1"/>
  <c r="S39"/>
  <c r="BG39" s="1"/>
  <c r="S40"/>
  <c r="BG40" s="1"/>
  <c r="S41"/>
  <c r="BG41" s="1"/>
  <c r="S42"/>
  <c r="BG42" s="1"/>
  <c r="S43"/>
  <c r="BG43" s="1"/>
  <c r="S44"/>
  <c r="BG44" s="1"/>
  <c r="S45"/>
  <c r="BG45" s="1"/>
  <c r="S46"/>
  <c r="BG46" s="1"/>
  <c r="S47"/>
  <c r="BG47" s="1"/>
  <c r="S48"/>
  <c r="BG48" s="1"/>
  <c r="S49"/>
  <c r="BG49" s="1"/>
  <c r="S50"/>
  <c r="BG50" s="1"/>
  <c r="S51"/>
  <c r="BG51" s="1"/>
  <c r="S52"/>
  <c r="BG52" s="1"/>
  <c r="S53"/>
  <c r="BG53" s="1"/>
  <c r="S54"/>
  <c r="BG54" s="1"/>
  <c r="S55"/>
  <c r="BG55" s="1"/>
  <c r="S56"/>
  <c r="BG56" s="1"/>
  <c r="S57"/>
  <c r="BG57" s="1"/>
  <c r="S58"/>
  <c r="BG58" s="1"/>
  <c r="S59"/>
  <c r="BG59" s="1"/>
  <c r="S60"/>
  <c r="BG60" s="1"/>
  <c r="S61"/>
  <c r="BG61" s="1"/>
  <c r="S62"/>
  <c r="BG62" s="1"/>
  <c r="S63"/>
  <c r="BG63" s="1"/>
  <c r="S64"/>
  <c r="BG64" s="1"/>
  <c r="S65"/>
  <c r="BG65" s="1"/>
  <c r="S66"/>
  <c r="BG66" s="1"/>
  <c r="S67"/>
  <c r="BG67" s="1"/>
  <c r="S68"/>
  <c r="BG68" s="1"/>
  <c r="S69"/>
  <c r="BG69" s="1"/>
  <c r="S70"/>
  <c r="BG70" s="1"/>
  <c r="S71"/>
  <c r="BG71" s="1"/>
  <c r="S72"/>
  <c r="BG72" s="1"/>
  <c r="S73"/>
  <c r="BG73" s="1"/>
  <c r="S74"/>
  <c r="BG74" s="1"/>
  <c r="S75"/>
  <c r="BG75" s="1"/>
  <c r="S76"/>
  <c r="BG76" s="1"/>
  <c r="S77"/>
  <c r="BG77" s="1"/>
  <c r="S78"/>
  <c r="BG78" s="1"/>
  <c r="S79"/>
  <c r="BG79" s="1"/>
  <c r="S80"/>
  <c r="BG80" s="1"/>
  <c r="S81"/>
  <c r="BG81" s="1"/>
  <c r="S82"/>
  <c r="BG82" s="1"/>
  <c r="S83"/>
  <c r="BG83" s="1"/>
  <c r="S84"/>
  <c r="BG84" s="1"/>
  <c r="S85"/>
  <c r="BG85" s="1"/>
  <c r="S86"/>
  <c r="BG86" s="1"/>
  <c r="S87"/>
  <c r="BG87" s="1"/>
  <c r="S88"/>
  <c r="BG88" s="1"/>
  <c r="S89"/>
  <c r="BG89" s="1"/>
  <c r="S90"/>
  <c r="BG90" s="1"/>
  <c r="S91"/>
  <c r="BG91" s="1"/>
  <c r="S92"/>
  <c r="BG92" s="1"/>
  <c r="S93"/>
  <c r="BG93" s="1"/>
  <c r="S94"/>
  <c r="BG94" s="1"/>
  <c r="S95"/>
  <c r="BG95" s="1"/>
  <c r="S96"/>
  <c r="BG96" s="1"/>
  <c r="S97"/>
  <c r="BG97" s="1"/>
  <c r="S98"/>
  <c r="BG98" s="1"/>
  <c r="S99"/>
  <c r="BG99" s="1"/>
  <c r="S100"/>
  <c r="BG100" s="1"/>
  <c r="S101"/>
  <c r="BG101" s="1"/>
  <c r="S102"/>
  <c r="BG102" s="1"/>
  <c r="S103"/>
  <c r="BG103" s="1"/>
  <c r="S104"/>
  <c r="BG104" s="1"/>
  <c r="S105"/>
  <c r="BG105" s="1"/>
  <c r="S106"/>
  <c r="BG106" s="1"/>
  <c r="S107"/>
  <c r="BG107" s="1"/>
  <c r="S108"/>
  <c r="BG108" s="1"/>
  <c r="S109"/>
  <c r="BG109" s="1"/>
  <c r="S110"/>
  <c r="BG110" s="1"/>
  <c r="S111"/>
  <c r="BG111" s="1"/>
  <c r="S112"/>
  <c r="BG112" s="1"/>
  <c r="S113"/>
  <c r="BG113" s="1"/>
  <c r="S114"/>
  <c r="BG114" s="1"/>
  <c r="S115"/>
  <c r="BG115" s="1"/>
  <c r="S116"/>
  <c r="BG116" s="1"/>
  <c r="S117"/>
  <c r="BG117" s="1"/>
  <c r="S118"/>
  <c r="BG118" s="1"/>
  <c r="S119"/>
  <c r="BG119" s="1"/>
  <c r="S120"/>
  <c r="BG120" s="1"/>
  <c r="S121"/>
  <c r="BG121" s="1"/>
  <c r="S122"/>
  <c r="BG122" s="1"/>
  <c r="S123"/>
  <c r="BG123" s="1"/>
  <c r="S124"/>
  <c r="BG124" s="1"/>
  <c r="S125"/>
  <c r="BG125" s="1"/>
  <c r="S126"/>
  <c r="BG126" s="1"/>
  <c r="S127"/>
  <c r="BG127" s="1"/>
  <c r="S128"/>
  <c r="BG128" s="1"/>
  <c r="S129"/>
  <c r="BG129" s="1"/>
  <c r="S130"/>
  <c r="BG130" s="1"/>
  <c r="S131"/>
  <c r="BG131" s="1"/>
  <c r="S132"/>
  <c r="BG132" s="1"/>
  <c r="S133"/>
  <c r="BG133" s="1"/>
  <c r="S134"/>
  <c r="BG134" s="1"/>
  <c r="S135"/>
  <c r="BG135" s="1"/>
  <c r="S136"/>
  <c r="BG136" s="1"/>
  <c r="S137"/>
  <c r="BG137" s="1"/>
  <c r="S138"/>
  <c r="BG138" s="1"/>
  <c r="S139"/>
  <c r="BG139" s="1"/>
  <c r="S140"/>
  <c r="BG140" s="1"/>
  <c r="S141"/>
  <c r="BG141" s="1"/>
  <c r="S142"/>
  <c r="BG142" s="1"/>
  <c r="S143"/>
  <c r="BG143" s="1"/>
  <c r="S144"/>
  <c r="BG144" s="1"/>
  <c r="S145"/>
  <c r="BG145" s="1"/>
  <c r="S146"/>
  <c r="BG146" s="1"/>
  <c r="S147"/>
  <c r="BG147" s="1"/>
  <c r="S148"/>
  <c r="BG148" s="1"/>
  <c r="S149"/>
  <c r="BG149" s="1"/>
  <c r="S150"/>
  <c r="BG150" s="1"/>
  <c r="S151"/>
  <c r="BG151" s="1"/>
  <c r="S152"/>
  <c r="BG152" s="1"/>
  <c r="S153"/>
  <c r="BG153" s="1"/>
  <c r="S154"/>
  <c r="BG154" s="1"/>
  <c r="S155"/>
  <c r="BG155" s="1"/>
  <c r="S156"/>
  <c r="BG156" s="1"/>
  <c r="S157"/>
  <c r="BG157" s="1"/>
  <c r="S158"/>
  <c r="BG158" s="1"/>
  <c r="S159"/>
  <c r="BG159" s="1"/>
  <c r="S160"/>
  <c r="BG160" s="1"/>
  <c r="S161"/>
  <c r="BG161" s="1"/>
  <c r="S162"/>
  <c r="BG162" s="1"/>
  <c r="S163"/>
  <c r="BG163" s="1"/>
  <c r="S164"/>
  <c r="BG164" s="1"/>
  <c r="S165"/>
  <c r="BG165" s="1"/>
  <c r="S166"/>
  <c r="BG166" s="1"/>
  <c r="S167"/>
  <c r="BG167" s="1"/>
  <c r="S168"/>
  <c r="BG168" s="1"/>
  <c r="S169"/>
  <c r="BG169" s="1"/>
  <c r="S170"/>
  <c r="BG170" s="1"/>
  <c r="S171"/>
  <c r="BG171" s="1"/>
  <c r="S172"/>
  <c r="BG172" s="1"/>
  <c r="S173"/>
  <c r="BG173" s="1"/>
  <c r="S174"/>
  <c r="BG174" s="1"/>
  <c r="S175"/>
  <c r="BG175" s="1"/>
  <c r="S176"/>
  <c r="BG176" s="1"/>
  <c r="S177"/>
  <c r="BG177" s="1"/>
  <c r="S178"/>
  <c r="BG178" s="1"/>
  <c r="S179"/>
  <c r="BG179" s="1"/>
  <c r="S180"/>
  <c r="BG180" s="1"/>
  <c r="S181"/>
  <c r="BG181" s="1"/>
  <c r="S182"/>
  <c r="BG182" s="1"/>
  <c r="S183"/>
  <c r="BG183" s="1"/>
  <c r="S184"/>
  <c r="BG184" s="1"/>
  <c r="S185"/>
  <c r="BG185" s="1"/>
  <c r="S186"/>
  <c r="BG186" s="1"/>
  <c r="S187"/>
  <c r="BG187" s="1"/>
  <c r="S188"/>
  <c r="BG188" s="1"/>
  <c r="S189"/>
  <c r="BG189" s="1"/>
  <c r="S190"/>
  <c r="BG190" s="1"/>
  <c r="S191"/>
  <c r="BG191" s="1"/>
  <c r="S192"/>
  <c r="BG192" s="1"/>
  <c r="S193"/>
  <c r="BG193" s="1"/>
  <c r="S194"/>
  <c r="BG194" s="1"/>
  <c r="S195"/>
  <c r="BG195" s="1"/>
  <c r="S196"/>
  <c r="BG196" s="1"/>
  <c r="S197"/>
  <c r="BG197" s="1"/>
  <c r="S198"/>
  <c r="BG198" s="1"/>
  <c r="S199"/>
  <c r="BG199" s="1"/>
  <c r="S200"/>
  <c r="BG200" s="1"/>
  <c r="S201"/>
  <c r="BG201" s="1"/>
  <c r="S202"/>
  <c r="BG202" s="1"/>
  <c r="S203"/>
  <c r="BG203" s="1"/>
  <c r="S204"/>
  <c r="BG204" s="1"/>
  <c r="S205"/>
  <c r="BG205" s="1"/>
  <c r="S206"/>
  <c r="BG206" s="1"/>
  <c r="S207"/>
  <c r="BG207" s="1"/>
  <c r="S208"/>
  <c r="BG208" s="1"/>
  <c r="S209"/>
  <c r="BG209" s="1"/>
  <c r="S210"/>
  <c r="BG210" s="1"/>
  <c r="S211"/>
  <c r="BG211" s="1"/>
  <c r="S212"/>
  <c r="BG212" s="1"/>
  <c r="S213"/>
  <c r="BG213" s="1"/>
  <c r="S214"/>
  <c r="BG214" s="1"/>
  <c r="S215"/>
  <c r="BG215" s="1"/>
  <c r="S216"/>
  <c r="BG216" s="1"/>
  <c r="S217"/>
  <c r="BG217" s="1"/>
  <c r="S218"/>
  <c r="BG218" s="1"/>
  <c r="S219"/>
  <c r="BG219" s="1"/>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66"/>
  <c r="S267"/>
  <c r="S268"/>
  <c r="S269"/>
  <c r="S270"/>
  <c r="S271"/>
  <c r="S272"/>
  <c r="S273"/>
  <c r="S274"/>
  <c r="S275"/>
  <c r="S276"/>
  <c r="S277"/>
  <c r="S278"/>
  <c r="S279"/>
  <c r="S280"/>
  <c r="S281"/>
  <c r="S282"/>
  <c r="S283"/>
  <c r="S284"/>
  <c r="S285"/>
  <c r="S286"/>
  <c r="S287"/>
  <c r="S288"/>
  <c r="S289"/>
  <c r="S290"/>
  <c r="S291"/>
  <c r="S292"/>
  <c r="S293"/>
  <c r="S294"/>
  <c r="S295"/>
  <c r="S296"/>
  <c r="S297"/>
  <c r="S298"/>
  <c r="S299"/>
  <c r="S300"/>
  <c r="S301"/>
  <c r="S302"/>
  <c r="S303"/>
  <c r="S304"/>
  <c r="S305"/>
  <c r="S306"/>
  <c r="S307"/>
  <c r="S308"/>
  <c r="S309"/>
  <c r="S310"/>
  <c r="S311"/>
  <c r="S312"/>
  <c r="S313"/>
  <c r="S314"/>
  <c r="S315"/>
  <c r="S316"/>
  <c r="S317"/>
  <c r="S318"/>
  <c r="S319"/>
  <c r="S320"/>
  <c r="S321"/>
  <c r="S322"/>
  <c r="S323"/>
  <c r="S324"/>
  <c r="S325"/>
  <c r="S326"/>
  <c r="S327"/>
  <c r="S328"/>
  <c r="S329"/>
  <c r="S330"/>
  <c r="S331"/>
  <c r="S332"/>
  <c r="S333"/>
  <c r="S334"/>
  <c r="S335"/>
  <c r="S336"/>
  <c r="S337"/>
  <c r="S338"/>
  <c r="S339"/>
  <c r="S340"/>
  <c r="S341"/>
  <c r="S342"/>
  <c r="S343"/>
  <c r="S344"/>
  <c r="S345"/>
  <c r="S346"/>
  <c r="S347"/>
  <c r="S348"/>
  <c r="S349"/>
  <c r="S350"/>
  <c r="S351"/>
  <c r="S352"/>
  <c r="S353"/>
  <c r="S354"/>
  <c r="S355"/>
  <c r="S356"/>
  <c r="S357"/>
  <c r="S358"/>
  <c r="S359"/>
  <c r="S360"/>
  <c r="S361"/>
  <c r="S362"/>
  <c r="S363"/>
  <c r="S364"/>
  <c r="S365"/>
  <c r="S366"/>
  <c r="S367"/>
  <c r="S368"/>
  <c r="S369"/>
  <c r="S370"/>
  <c r="S371"/>
  <c r="S372"/>
  <c r="S373"/>
  <c r="S374"/>
  <c r="S375"/>
  <c r="S376"/>
  <c r="S377"/>
  <c r="S378"/>
  <c r="S379"/>
  <c r="S380"/>
  <c r="S381"/>
  <c r="S382"/>
  <c r="S383"/>
  <c r="S384"/>
  <c r="S385"/>
  <c r="S386"/>
  <c r="S387"/>
  <c r="S388"/>
  <c r="S389"/>
  <c r="S390"/>
  <c r="S391"/>
  <c r="S392"/>
  <c r="S393"/>
  <c r="S394"/>
  <c r="S395"/>
  <c r="S396"/>
  <c r="S397"/>
  <c r="S398"/>
  <c r="S399"/>
  <c r="S400"/>
  <c r="S401"/>
  <c r="S402"/>
  <c r="S403"/>
  <c r="S404"/>
  <c r="S405"/>
  <c r="S406"/>
  <c r="S407"/>
  <c r="S408"/>
  <c r="S409"/>
  <c r="S410"/>
  <c r="S411"/>
  <c r="S412"/>
  <c r="S413"/>
  <c r="S414"/>
  <c r="S415"/>
  <c r="S416"/>
  <c r="S417"/>
  <c r="S418"/>
  <c r="S419"/>
  <c r="S420"/>
  <c r="S421"/>
  <c r="S422"/>
  <c r="S423"/>
  <c r="S424"/>
  <c r="S425"/>
  <c r="S426"/>
  <c r="S427"/>
  <c r="S428"/>
  <c r="S429"/>
  <c r="S430"/>
  <c r="S431"/>
  <c r="S432"/>
  <c r="S433"/>
  <c r="S434"/>
  <c r="S435"/>
  <c r="S436"/>
  <c r="S437"/>
  <c r="S438"/>
  <c r="S439"/>
  <c r="S440"/>
  <c r="S441"/>
  <c r="S442"/>
  <c r="S443"/>
  <c r="S444"/>
  <c r="S445"/>
  <c r="S446"/>
  <c r="S447"/>
  <c r="S448"/>
  <c r="S449"/>
  <c r="S450"/>
  <c r="S451"/>
  <c r="S452"/>
  <c r="S453"/>
  <c r="S454"/>
  <c r="S455"/>
  <c r="S456"/>
  <c r="S457"/>
  <c r="S458"/>
  <c r="S459"/>
  <c r="S460"/>
  <c r="S461"/>
  <c r="S462"/>
  <c r="S463"/>
  <c r="S464"/>
  <c r="S465"/>
  <c r="S466"/>
  <c r="S467"/>
  <c r="S468"/>
  <c r="S469"/>
  <c r="S470"/>
  <c r="S471"/>
  <c r="S472"/>
  <c r="S473"/>
  <c r="S474"/>
  <c r="S475"/>
  <c r="S476"/>
  <c r="S477"/>
  <c r="S478"/>
  <c r="S479"/>
  <c r="S480"/>
  <c r="S481"/>
  <c r="S482"/>
  <c r="S483"/>
  <c r="S484"/>
  <c r="S485"/>
  <c r="S486"/>
  <c r="S487"/>
  <c r="S488"/>
  <c r="S489"/>
  <c r="S490"/>
  <c r="S491"/>
  <c r="S492"/>
  <c r="S493"/>
  <c r="S494"/>
  <c r="S495"/>
  <c r="S496"/>
  <c r="S497"/>
  <c r="S498"/>
  <c r="S499"/>
  <c r="S500"/>
  <c r="S501"/>
  <c r="S502"/>
  <c r="S503"/>
  <c r="S504"/>
  <c r="S505"/>
  <c r="S506"/>
  <c r="S507"/>
  <c r="S508"/>
  <c r="S509"/>
  <c r="S510"/>
  <c r="S511"/>
  <c r="S512"/>
  <c r="S513"/>
  <c r="S514"/>
  <c r="S515"/>
  <c r="S516"/>
  <c r="S517"/>
  <c r="S518"/>
  <c r="S519"/>
  <c r="S520"/>
  <c r="S521"/>
  <c r="S522"/>
  <c r="S523"/>
  <c r="S524"/>
  <c r="S525"/>
  <c r="S526"/>
  <c r="S527"/>
  <c r="S528"/>
  <c r="S529"/>
  <c r="S530"/>
  <c r="S531"/>
  <c r="S532"/>
  <c r="S533"/>
  <c r="S534"/>
  <c r="S535"/>
  <c r="S536"/>
  <c r="S537"/>
  <c r="S538"/>
  <c r="S539"/>
  <c r="S540"/>
  <c r="S541"/>
  <c r="S542"/>
  <c r="S543"/>
  <c r="S544"/>
  <c r="S545"/>
  <c r="S546"/>
  <c r="S547"/>
  <c r="S548"/>
  <c r="S549"/>
  <c r="S550"/>
  <c r="S551"/>
  <c r="S552"/>
  <c r="S553"/>
  <c r="S554"/>
  <c r="S555"/>
  <c r="S556"/>
  <c r="S557"/>
  <c r="S558"/>
  <c r="S559"/>
  <c r="S560"/>
  <c r="S561"/>
  <c r="S562"/>
  <c r="S563"/>
  <c r="S564"/>
  <c r="S565"/>
  <c r="S566"/>
  <c r="S567"/>
  <c r="S568"/>
  <c r="S569"/>
  <c r="S570"/>
  <c r="S571"/>
  <c r="S572"/>
  <c r="S573"/>
  <c r="S574"/>
  <c r="S575"/>
  <c r="S576"/>
  <c r="S577"/>
  <c r="S578"/>
  <c r="S579"/>
  <c r="S580"/>
  <c r="S581"/>
  <c r="S582"/>
  <c r="S583"/>
  <c r="S584"/>
  <c r="S585"/>
  <c r="S586"/>
  <c r="S587"/>
  <c r="S588"/>
  <c r="S589"/>
  <c r="S590"/>
  <c r="S591"/>
  <c r="S592"/>
  <c r="S593"/>
  <c r="S594"/>
  <c r="S595"/>
  <c r="S596"/>
  <c r="S597"/>
  <c r="S598"/>
  <c r="S599"/>
  <c r="S600"/>
  <c r="S601"/>
  <c r="S602"/>
  <c r="S603"/>
  <c r="S604"/>
  <c r="S605"/>
  <c r="S606"/>
  <c r="S607"/>
  <c r="S608"/>
  <c r="S609"/>
  <c r="S610"/>
  <c r="S611"/>
  <c r="S612"/>
  <c r="S613"/>
  <c r="S614"/>
  <c r="S615"/>
  <c r="S616"/>
  <c r="S617"/>
  <c r="S618"/>
  <c r="S619"/>
  <c r="S620"/>
  <c r="S621"/>
  <c r="S622"/>
  <c r="S623"/>
  <c r="S624"/>
  <c r="S625"/>
  <c r="S626"/>
  <c r="S627"/>
  <c r="S628"/>
  <c r="S629"/>
  <c r="S630"/>
  <c r="S631"/>
  <c r="S632"/>
  <c r="S633"/>
  <c r="S634"/>
  <c r="S635"/>
  <c r="S636"/>
  <c r="S637"/>
  <c r="S638"/>
  <c r="S639"/>
  <c r="S640"/>
  <c r="S641"/>
  <c r="S642"/>
  <c r="S643"/>
  <c r="S644"/>
  <c r="S645"/>
  <c r="S646"/>
  <c r="S647"/>
  <c r="S648"/>
  <c r="S649"/>
  <c r="S650"/>
  <c r="S651"/>
  <c r="S652"/>
  <c r="S653"/>
  <c r="S654"/>
  <c r="S655"/>
  <c r="S656"/>
  <c r="S657"/>
  <c r="S658"/>
  <c r="S659"/>
  <c r="S660"/>
  <c r="S661"/>
  <c r="S662"/>
  <c r="S663"/>
  <c r="S664"/>
  <c r="S665"/>
  <c r="S666"/>
  <c r="S667"/>
  <c r="S668"/>
  <c r="S669"/>
  <c r="S670"/>
  <c r="S671"/>
  <c r="S672"/>
  <c r="S673"/>
  <c r="S674"/>
  <c r="S675"/>
  <c r="S676"/>
  <c r="S677"/>
  <c r="S678"/>
  <c r="S679"/>
  <c r="S680"/>
  <c r="S681"/>
  <c r="S682"/>
  <c r="S683"/>
  <c r="S684"/>
  <c r="S685"/>
  <c r="S686"/>
  <c r="S687"/>
  <c r="S688"/>
  <c r="S689"/>
  <c r="S690"/>
  <c r="S691"/>
  <c r="S692"/>
  <c r="S693"/>
  <c r="S694"/>
  <c r="S695"/>
  <c r="S696"/>
  <c r="S697"/>
  <c r="S698"/>
  <c r="S699"/>
  <c r="S700"/>
  <c r="S701"/>
  <c r="S702"/>
  <c r="S703"/>
  <c r="S704"/>
  <c r="S705"/>
  <c r="S706"/>
  <c r="S707"/>
  <c r="S708"/>
  <c r="S709"/>
  <c r="S710"/>
  <c r="S711"/>
  <c r="S712"/>
  <c r="S713"/>
  <c r="S714"/>
  <c r="S715"/>
  <c r="S716"/>
  <c r="S717"/>
  <c r="S718"/>
  <c r="S719"/>
  <c r="S720"/>
  <c r="S721"/>
  <c r="S722"/>
  <c r="S723"/>
  <c r="S724"/>
  <c r="S725"/>
  <c r="S726"/>
  <c r="S727"/>
  <c r="S728"/>
  <c r="S729"/>
  <c r="S730"/>
  <c r="S731"/>
  <c r="S732"/>
  <c r="S733"/>
  <c r="S734"/>
  <c r="S735"/>
  <c r="S736"/>
  <c r="S737"/>
  <c r="S738"/>
  <c r="S739"/>
  <c r="S740"/>
  <c r="S741"/>
  <c r="S742"/>
  <c r="S743"/>
  <c r="S744"/>
  <c r="S745"/>
  <c r="S746"/>
  <c r="S747"/>
  <c r="S748"/>
  <c r="S749"/>
  <c r="S750"/>
  <c r="S751"/>
  <c r="S752"/>
  <c r="S753"/>
  <c r="S754"/>
  <c r="S755"/>
  <c r="S756"/>
  <c r="S757"/>
  <c r="S758"/>
  <c r="S759"/>
  <c r="S760"/>
  <c r="S761"/>
  <c r="S762"/>
  <c r="S763"/>
  <c r="S764"/>
  <c r="S765"/>
  <c r="S766"/>
  <c r="S767"/>
  <c r="S768"/>
  <c r="S769"/>
  <c r="S770"/>
  <c r="S771"/>
  <c r="S772"/>
  <c r="S773"/>
  <c r="S774"/>
  <c r="S775"/>
  <c r="S776"/>
  <c r="S777"/>
  <c r="S778"/>
  <c r="S779"/>
  <c r="S780"/>
  <c r="S781"/>
  <c r="S782"/>
  <c r="S783"/>
  <c r="S784"/>
  <c r="S785"/>
  <c r="S786"/>
  <c r="S787"/>
  <c r="S788"/>
  <c r="S3"/>
  <c r="BG3" s="1"/>
  <c r="H787" i="9"/>
  <c r="I787" s="1"/>
  <c r="H786"/>
  <c r="I786" s="1"/>
  <c r="N786"/>
  <c r="H785"/>
  <c r="I785" s="1"/>
  <c r="H784"/>
  <c r="I784" s="1"/>
  <c r="N784"/>
  <c r="H783"/>
  <c r="I783" s="1"/>
  <c r="H782"/>
  <c r="I782" s="1"/>
  <c r="N782"/>
  <c r="H781"/>
  <c r="I781" s="1"/>
  <c r="H780"/>
  <c r="I780" s="1"/>
  <c r="N780"/>
  <c r="H779"/>
  <c r="I779" s="1"/>
  <c r="H778"/>
  <c r="I778" s="1"/>
  <c r="N778"/>
  <c r="H777"/>
  <c r="I777" s="1"/>
  <c r="H776"/>
  <c r="I776" s="1"/>
  <c r="N776"/>
  <c r="H775"/>
  <c r="I775" s="1"/>
  <c r="H774"/>
  <c r="I774" s="1"/>
  <c r="N774"/>
  <c r="H773"/>
  <c r="I773" s="1"/>
  <c r="H772"/>
  <c r="I772" s="1"/>
  <c r="N772"/>
  <c r="H771"/>
  <c r="I771" s="1"/>
  <c r="H770"/>
  <c r="I770" s="1"/>
  <c r="N770"/>
  <c r="H769"/>
  <c r="I769" s="1"/>
  <c r="H768"/>
  <c r="I768" s="1"/>
  <c r="N768"/>
  <c r="H767"/>
  <c r="I767" s="1"/>
  <c r="H766"/>
  <c r="I766" s="1"/>
  <c r="N766"/>
  <c r="H765"/>
  <c r="I765" s="1"/>
  <c r="H764"/>
  <c r="I764" s="1"/>
  <c r="N764"/>
  <c r="H763"/>
  <c r="I763" s="1"/>
  <c r="H762"/>
  <c r="I762" s="1"/>
  <c r="N762"/>
  <c r="H761"/>
  <c r="I761" s="1"/>
  <c r="H760"/>
  <c r="I760" s="1"/>
  <c r="N760"/>
  <c r="H759"/>
  <c r="I759" s="1"/>
  <c r="H758"/>
  <c r="I758" s="1"/>
  <c r="N758"/>
  <c r="H757"/>
  <c r="I757" s="1"/>
  <c r="H756"/>
  <c r="I756" s="1"/>
  <c r="N756"/>
  <c r="H755"/>
  <c r="I755" s="1"/>
  <c r="H754"/>
  <c r="I754" s="1"/>
  <c r="N754"/>
  <c r="H753"/>
  <c r="I753" s="1"/>
  <c r="H752"/>
  <c r="I752" s="1"/>
  <c r="N752"/>
  <c r="H751"/>
  <c r="I751" s="1"/>
  <c r="H750"/>
  <c r="I750" s="1"/>
  <c r="N750"/>
  <c r="H749"/>
  <c r="I749" s="1"/>
  <c r="H748"/>
  <c r="I748" s="1"/>
  <c r="N748"/>
  <c r="H747"/>
  <c r="I747" s="1"/>
  <c r="H746"/>
  <c r="I746" s="1"/>
  <c r="N746"/>
  <c r="H745"/>
  <c r="I745" s="1"/>
  <c r="H744"/>
  <c r="I744" s="1"/>
  <c r="N744"/>
  <c r="H743"/>
  <c r="I743" s="1"/>
  <c r="H742"/>
  <c r="I742" s="1"/>
  <c r="N742"/>
  <c r="H741"/>
  <c r="I741" s="1"/>
  <c r="H740"/>
  <c r="I740" s="1"/>
  <c r="N740"/>
  <c r="H739"/>
  <c r="I739" s="1"/>
  <c r="H738"/>
  <c r="I738" s="1"/>
  <c r="N738"/>
  <c r="H737"/>
  <c r="I737" s="1"/>
  <c r="H736"/>
  <c r="I736" s="1"/>
  <c r="N736"/>
  <c r="H735"/>
  <c r="I735" s="1"/>
  <c r="H734"/>
  <c r="I734" s="1"/>
  <c r="N734"/>
  <c r="H733"/>
  <c r="I733" s="1"/>
  <c r="H732"/>
  <c r="I732" s="1"/>
  <c r="N732"/>
  <c r="H731"/>
  <c r="I731" s="1"/>
  <c r="H730"/>
  <c r="I730" s="1"/>
  <c r="N730"/>
  <c r="H729"/>
  <c r="I729" s="1"/>
  <c r="H728"/>
  <c r="I728" s="1"/>
  <c r="N728"/>
  <c r="H727"/>
  <c r="I727" s="1"/>
  <c r="H726"/>
  <c r="I726" s="1"/>
  <c r="N726"/>
  <c r="H725"/>
  <c r="I725" s="1"/>
  <c r="H724"/>
  <c r="I724" s="1"/>
  <c r="N724"/>
  <c r="H723"/>
  <c r="I723" s="1"/>
  <c r="H722"/>
  <c r="I722" s="1"/>
  <c r="N722"/>
  <c r="H721"/>
  <c r="I721" s="1"/>
  <c r="H720"/>
  <c r="I720" s="1"/>
  <c r="N720"/>
  <c r="H719"/>
  <c r="I719" s="1"/>
  <c r="H718"/>
  <c r="I718" s="1"/>
  <c r="N718"/>
  <c r="H717"/>
  <c r="I717" s="1"/>
  <c r="H716"/>
  <c r="I716" s="1"/>
  <c r="N716"/>
  <c r="H715"/>
  <c r="I715" s="1"/>
  <c r="H714"/>
  <c r="I714" s="1"/>
  <c r="N714"/>
  <c r="H713"/>
  <c r="I713" s="1"/>
  <c r="H712"/>
  <c r="I712" s="1"/>
  <c r="N712"/>
  <c r="H711"/>
  <c r="I711" s="1"/>
  <c r="H710"/>
  <c r="I710" s="1"/>
  <c r="N710"/>
  <c r="H709"/>
  <c r="I709" s="1"/>
  <c r="H708"/>
  <c r="I708" s="1"/>
  <c r="N708"/>
  <c r="H707"/>
  <c r="I707" s="1"/>
  <c r="H706"/>
  <c r="I706" s="1"/>
  <c r="N706"/>
  <c r="H705"/>
  <c r="I705" s="1"/>
  <c r="H704"/>
  <c r="I704" s="1"/>
  <c r="N704"/>
  <c r="H703"/>
  <c r="I703" s="1"/>
  <c r="H702"/>
  <c r="I702" s="1"/>
  <c r="N702"/>
  <c r="H701"/>
  <c r="I701" s="1"/>
  <c r="H700"/>
  <c r="I700" s="1"/>
  <c r="N700"/>
  <c r="H699"/>
  <c r="I699" s="1"/>
  <c r="H698"/>
  <c r="I698" s="1"/>
  <c r="N698"/>
  <c r="H697"/>
  <c r="I697" s="1"/>
  <c r="H696"/>
  <c r="I696" s="1"/>
  <c r="N696"/>
  <c r="H695"/>
  <c r="I695" s="1"/>
  <c r="H694"/>
  <c r="I694" s="1"/>
  <c r="N694"/>
  <c r="H693"/>
  <c r="I693" s="1"/>
  <c r="H692"/>
  <c r="I692" s="1"/>
  <c r="N692"/>
  <c r="H691"/>
  <c r="I691" s="1"/>
  <c r="H690"/>
  <c r="I690" s="1"/>
  <c r="N690"/>
  <c r="H689"/>
  <c r="I689" s="1"/>
  <c r="H688"/>
  <c r="I688" s="1"/>
  <c r="N688"/>
  <c r="H687"/>
  <c r="I687" s="1"/>
  <c r="H686"/>
  <c r="I686" s="1"/>
  <c r="N686"/>
  <c r="H685"/>
  <c r="I685" s="1"/>
  <c r="H684"/>
  <c r="I684" s="1"/>
  <c r="N684"/>
  <c r="H683"/>
  <c r="I683" s="1"/>
  <c r="H682"/>
  <c r="I682" s="1"/>
  <c r="N682"/>
  <c r="H681"/>
  <c r="I681" s="1"/>
  <c r="H680"/>
  <c r="I680" s="1"/>
  <c r="N680"/>
  <c r="H679"/>
  <c r="I679" s="1"/>
  <c r="H678"/>
  <c r="I678" s="1"/>
  <c r="N678"/>
  <c r="H677"/>
  <c r="I677" s="1"/>
  <c r="H676"/>
  <c r="I676" s="1"/>
  <c r="N676"/>
  <c r="H675"/>
  <c r="I675" s="1"/>
  <c r="H674"/>
  <c r="I674" s="1"/>
  <c r="N674"/>
  <c r="H673"/>
  <c r="I673" s="1"/>
  <c r="H672"/>
  <c r="I672" s="1"/>
  <c r="N672"/>
  <c r="H671"/>
  <c r="I671" s="1"/>
  <c r="H670"/>
  <c r="I670" s="1"/>
  <c r="N670"/>
  <c r="H669"/>
  <c r="I669" s="1"/>
  <c r="H668"/>
  <c r="I668" s="1"/>
  <c r="N668"/>
  <c r="H667"/>
  <c r="I667" s="1"/>
  <c r="H666"/>
  <c r="I666" s="1"/>
  <c r="N666"/>
  <c r="H665"/>
  <c r="I665" s="1"/>
  <c r="H664"/>
  <c r="I664" s="1"/>
  <c r="N664"/>
  <c r="H663"/>
  <c r="I663" s="1"/>
  <c r="H662"/>
  <c r="I662" s="1"/>
  <c r="N662"/>
  <c r="H661"/>
  <c r="I661" s="1"/>
  <c r="H660"/>
  <c r="I660" s="1"/>
  <c r="N660"/>
  <c r="H659"/>
  <c r="I659" s="1"/>
  <c r="H658"/>
  <c r="I658" s="1"/>
  <c r="N658"/>
  <c r="H657"/>
  <c r="I657" s="1"/>
  <c r="H656"/>
  <c r="I656" s="1"/>
  <c r="N656"/>
  <c r="H655"/>
  <c r="I655" s="1"/>
  <c r="H654"/>
  <c r="I654" s="1"/>
  <c r="N654"/>
  <c r="H653"/>
  <c r="I653" s="1"/>
  <c r="H652"/>
  <c r="I652" s="1"/>
  <c r="N652"/>
  <c r="H651"/>
  <c r="I651" s="1"/>
  <c r="H650"/>
  <c r="I650" s="1"/>
  <c r="N650"/>
  <c r="H649"/>
  <c r="I649" s="1"/>
  <c r="H648"/>
  <c r="I648" s="1"/>
  <c r="N648"/>
  <c r="H647"/>
  <c r="I647" s="1"/>
  <c r="H646"/>
  <c r="I646" s="1"/>
  <c r="N646"/>
  <c r="H645"/>
  <c r="I645" s="1"/>
  <c r="H644"/>
  <c r="I644" s="1"/>
  <c r="N644"/>
  <c r="H643"/>
  <c r="I643" s="1"/>
  <c r="H642"/>
  <c r="I642" s="1"/>
  <c r="N642"/>
  <c r="H641"/>
  <c r="I641" s="1"/>
  <c r="H640"/>
  <c r="I640" s="1"/>
  <c r="N640"/>
  <c r="H639"/>
  <c r="I639" s="1"/>
  <c r="H638"/>
  <c r="I638" s="1"/>
  <c r="N638"/>
  <c r="H637"/>
  <c r="I637" s="1"/>
  <c r="H636"/>
  <c r="I636" s="1"/>
  <c r="N636"/>
  <c r="H635"/>
  <c r="I635" s="1"/>
  <c r="H634"/>
  <c r="I634" s="1"/>
  <c r="N634"/>
  <c r="H633"/>
  <c r="I633" s="1"/>
  <c r="H632"/>
  <c r="I632" s="1"/>
  <c r="N632"/>
  <c r="H631"/>
  <c r="I631" s="1"/>
  <c r="H630"/>
  <c r="I630" s="1"/>
  <c r="N630"/>
  <c r="H629"/>
  <c r="I629" s="1"/>
  <c r="H628"/>
  <c r="I628" s="1"/>
  <c r="N628"/>
  <c r="H627"/>
  <c r="I627" s="1"/>
  <c r="H626"/>
  <c r="I626" s="1"/>
  <c r="N626"/>
  <c r="H625"/>
  <c r="I625" s="1"/>
  <c r="H624"/>
  <c r="I624" s="1"/>
  <c r="N624"/>
  <c r="H623"/>
  <c r="I623" s="1"/>
  <c r="H622"/>
  <c r="I622" s="1"/>
  <c r="N622"/>
  <c r="H621"/>
  <c r="I621" s="1"/>
  <c r="H620"/>
  <c r="I620" s="1"/>
  <c r="N620"/>
  <c r="H619"/>
  <c r="I619" s="1"/>
  <c r="H618"/>
  <c r="I618" s="1"/>
  <c r="N618"/>
  <c r="H617"/>
  <c r="I617" s="1"/>
  <c r="H616"/>
  <c r="I616" s="1"/>
  <c r="N616"/>
  <c r="H615"/>
  <c r="I615" s="1"/>
  <c r="H614"/>
  <c r="I614" s="1"/>
  <c r="N614"/>
  <c r="H613"/>
  <c r="I613" s="1"/>
  <c r="H612"/>
  <c r="I612" s="1"/>
  <c r="N612"/>
  <c r="H611"/>
  <c r="I611" s="1"/>
  <c r="H610"/>
  <c r="I610" s="1"/>
  <c r="N610"/>
  <c r="H609"/>
  <c r="I609" s="1"/>
  <c r="H608"/>
  <c r="I608" s="1"/>
  <c r="N608"/>
  <c r="H607"/>
  <c r="I607" s="1"/>
  <c r="H606"/>
  <c r="I606" s="1"/>
  <c r="N606"/>
  <c r="H605"/>
  <c r="I605" s="1"/>
  <c r="H604"/>
  <c r="I604" s="1"/>
  <c r="N604"/>
  <c r="H603"/>
  <c r="I603" s="1"/>
  <c r="H602"/>
  <c r="I602" s="1"/>
  <c r="N602"/>
  <c r="H601"/>
  <c r="I601" s="1"/>
  <c r="H600"/>
  <c r="I600" s="1"/>
  <c r="N600"/>
  <c r="H599"/>
  <c r="I599" s="1"/>
  <c r="H598"/>
  <c r="I598" s="1"/>
  <c r="N598"/>
  <c r="H597"/>
  <c r="I597" s="1"/>
  <c r="H596"/>
  <c r="I596" s="1"/>
  <c r="N596"/>
  <c r="H595"/>
  <c r="I595" s="1"/>
  <c r="H594"/>
  <c r="I594" s="1"/>
  <c r="N594"/>
  <c r="H593"/>
  <c r="I593" s="1"/>
  <c r="H592"/>
  <c r="I592" s="1"/>
  <c r="N592"/>
  <c r="H591"/>
  <c r="I591" s="1"/>
  <c r="H590"/>
  <c r="I590" s="1"/>
  <c r="N590"/>
  <c r="H589"/>
  <c r="I589" s="1"/>
  <c r="H588"/>
  <c r="I588" s="1"/>
  <c r="N588"/>
  <c r="H587"/>
  <c r="I587" s="1"/>
  <c r="H586"/>
  <c r="I586" s="1"/>
  <c r="N586"/>
  <c r="H585"/>
  <c r="I585" s="1"/>
  <c r="H584"/>
  <c r="I584" s="1"/>
  <c r="N584"/>
  <c r="H583"/>
  <c r="I583" s="1"/>
  <c r="H582"/>
  <c r="I582" s="1"/>
  <c r="N582"/>
  <c r="H581"/>
  <c r="I581" s="1"/>
  <c r="H580"/>
  <c r="I580" s="1"/>
  <c r="N580"/>
  <c r="H579"/>
  <c r="I579" s="1"/>
  <c r="H578"/>
  <c r="I578" s="1"/>
  <c r="N578"/>
  <c r="H577"/>
  <c r="I577" s="1"/>
  <c r="H576"/>
  <c r="I576" s="1"/>
  <c r="N576"/>
  <c r="H575"/>
  <c r="I575" s="1"/>
  <c r="H574"/>
  <c r="I574" s="1"/>
  <c r="N574"/>
  <c r="H573"/>
  <c r="I573" s="1"/>
  <c r="H572"/>
  <c r="I572" s="1"/>
  <c r="N572"/>
  <c r="H571"/>
  <c r="I571" s="1"/>
  <c r="H570"/>
  <c r="I570" s="1"/>
  <c r="N570"/>
  <c r="H569"/>
  <c r="I569" s="1"/>
  <c r="H568"/>
  <c r="I568" s="1"/>
  <c r="N568"/>
  <c r="H567"/>
  <c r="I567" s="1"/>
  <c r="H566"/>
  <c r="I566" s="1"/>
  <c r="N566"/>
  <c r="H565"/>
  <c r="I565" s="1"/>
  <c r="H564"/>
  <c r="I564" s="1"/>
  <c r="N564"/>
  <c r="H563"/>
  <c r="I563" s="1"/>
  <c r="H562"/>
  <c r="I562" s="1"/>
  <c r="N562"/>
  <c r="H561"/>
  <c r="I561" s="1"/>
  <c r="H560"/>
  <c r="I560" s="1"/>
  <c r="N560"/>
  <c r="H559"/>
  <c r="I559" s="1"/>
  <c r="H558"/>
  <c r="I558" s="1"/>
  <c r="N558"/>
  <c r="H557"/>
  <c r="I557" s="1"/>
  <c r="H556"/>
  <c r="I556" s="1"/>
  <c r="N556"/>
  <c r="H555"/>
  <c r="I555" s="1"/>
  <c r="H554"/>
  <c r="I554" s="1"/>
  <c r="N554"/>
  <c r="H553"/>
  <c r="I553" s="1"/>
  <c r="H552"/>
  <c r="I552" s="1"/>
  <c r="N552"/>
  <c r="H551"/>
  <c r="I551" s="1"/>
  <c r="H550"/>
  <c r="I550" s="1"/>
  <c r="N550"/>
  <c r="H549"/>
  <c r="I549" s="1"/>
  <c r="H548"/>
  <c r="I548" s="1"/>
  <c r="N548"/>
  <c r="H547"/>
  <c r="I547" s="1"/>
  <c r="H546"/>
  <c r="I546" s="1"/>
  <c r="N546"/>
  <c r="H545"/>
  <c r="I545" s="1"/>
  <c r="H544"/>
  <c r="I544" s="1"/>
  <c r="N544"/>
  <c r="H543"/>
  <c r="I543" s="1"/>
  <c r="H542"/>
  <c r="I542" s="1"/>
  <c r="N542"/>
  <c r="H541"/>
  <c r="I541" s="1"/>
  <c r="H540"/>
  <c r="I540" s="1"/>
  <c r="N540"/>
  <c r="H539"/>
  <c r="I539" s="1"/>
  <c r="H538"/>
  <c r="I538" s="1"/>
  <c r="N538"/>
  <c r="H537"/>
  <c r="I537" s="1"/>
  <c r="H536"/>
  <c r="I536" s="1"/>
  <c r="N536"/>
  <c r="H535"/>
  <c r="I535" s="1"/>
  <c r="H534"/>
  <c r="I534" s="1"/>
  <c r="N534"/>
  <c r="H533"/>
  <c r="I533" s="1"/>
  <c r="H532"/>
  <c r="I532" s="1"/>
  <c r="N532"/>
  <c r="H531"/>
  <c r="I531" s="1"/>
  <c r="H530"/>
  <c r="I530" s="1"/>
  <c r="N530"/>
  <c r="H529"/>
  <c r="I529" s="1"/>
  <c r="H528"/>
  <c r="I528" s="1"/>
  <c r="N528"/>
  <c r="H527"/>
  <c r="I527" s="1"/>
  <c r="H526"/>
  <c r="I526" s="1"/>
  <c r="N526"/>
  <c r="H525"/>
  <c r="I525" s="1"/>
  <c r="H524"/>
  <c r="I524" s="1"/>
  <c r="N524"/>
  <c r="H523"/>
  <c r="I523" s="1"/>
  <c r="H522"/>
  <c r="I522" s="1"/>
  <c r="N522"/>
  <c r="H521"/>
  <c r="I521" s="1"/>
  <c r="H520"/>
  <c r="I520" s="1"/>
  <c r="N520"/>
  <c r="H519"/>
  <c r="I519" s="1"/>
  <c r="H518"/>
  <c r="I518" s="1"/>
  <c r="N518"/>
  <c r="H517"/>
  <c r="I517" s="1"/>
  <c r="H516"/>
  <c r="I516" s="1"/>
  <c r="N516"/>
  <c r="H515"/>
  <c r="I515" s="1"/>
  <c r="H514"/>
  <c r="I514" s="1"/>
  <c r="N514"/>
  <c r="H513"/>
  <c r="I513" s="1"/>
  <c r="H512"/>
  <c r="I512" s="1"/>
  <c r="N512"/>
  <c r="H511"/>
  <c r="I511" s="1"/>
  <c r="H510"/>
  <c r="I510" s="1"/>
  <c r="N510"/>
  <c r="H509"/>
  <c r="I509" s="1"/>
  <c r="H508"/>
  <c r="I508" s="1"/>
  <c r="N508"/>
  <c r="H507"/>
  <c r="I507" s="1"/>
  <c r="H506"/>
  <c r="I506" s="1"/>
  <c r="N506"/>
  <c r="H505"/>
  <c r="I505" s="1"/>
  <c r="H504"/>
  <c r="I504" s="1"/>
  <c r="N504"/>
  <c r="H503"/>
  <c r="I503" s="1"/>
  <c r="H502"/>
  <c r="I502" s="1"/>
  <c r="N502"/>
  <c r="H501"/>
  <c r="I501" s="1"/>
  <c r="H500"/>
  <c r="I500" s="1"/>
  <c r="N500"/>
  <c r="H499"/>
  <c r="I499" s="1"/>
  <c r="H498"/>
  <c r="I498" s="1"/>
  <c r="N498"/>
  <c r="H497"/>
  <c r="I497" s="1"/>
  <c r="H496"/>
  <c r="I496" s="1"/>
  <c r="N496"/>
  <c r="H495"/>
  <c r="I495" s="1"/>
  <c r="H494"/>
  <c r="I494" s="1"/>
  <c r="N494"/>
  <c r="H493"/>
  <c r="I493" s="1"/>
  <c r="H492"/>
  <c r="I492" s="1"/>
  <c r="N492"/>
  <c r="H491"/>
  <c r="I491" s="1"/>
  <c r="H490"/>
  <c r="I490" s="1"/>
  <c r="N490"/>
  <c r="H489"/>
  <c r="I489" s="1"/>
  <c r="H488"/>
  <c r="I488" s="1"/>
  <c r="N488"/>
  <c r="H487"/>
  <c r="I487" s="1"/>
  <c r="H486"/>
  <c r="I486" s="1"/>
  <c r="N486"/>
  <c r="H485"/>
  <c r="I485" s="1"/>
  <c r="H484"/>
  <c r="I484" s="1"/>
  <c r="N484"/>
  <c r="H483"/>
  <c r="I483" s="1"/>
  <c r="H482"/>
  <c r="I482" s="1"/>
  <c r="N482"/>
  <c r="H481"/>
  <c r="I481" s="1"/>
  <c r="H480"/>
  <c r="I480" s="1"/>
  <c r="N480"/>
  <c r="H479"/>
  <c r="I479" s="1"/>
  <c r="H478"/>
  <c r="I478" s="1"/>
  <c r="N478"/>
  <c r="H477"/>
  <c r="I477" s="1"/>
  <c r="H476"/>
  <c r="I476" s="1"/>
  <c r="N476"/>
  <c r="H475"/>
  <c r="I475" s="1"/>
  <c r="H474"/>
  <c r="I474" s="1"/>
  <c r="N474"/>
  <c r="H473"/>
  <c r="I473" s="1"/>
  <c r="H472"/>
  <c r="I472" s="1"/>
  <c r="N472"/>
  <c r="H471"/>
  <c r="I471" s="1"/>
  <c r="H470"/>
  <c r="I470" s="1"/>
  <c r="N470"/>
  <c r="H469"/>
  <c r="I469" s="1"/>
  <c r="H468"/>
  <c r="I468" s="1"/>
  <c r="N468"/>
  <c r="H467"/>
  <c r="I467" s="1"/>
  <c r="H466"/>
  <c r="I466" s="1"/>
  <c r="N466"/>
  <c r="H465"/>
  <c r="I465" s="1"/>
  <c r="H464"/>
  <c r="I464" s="1"/>
  <c r="N464"/>
  <c r="H463"/>
  <c r="I463" s="1"/>
  <c r="H462"/>
  <c r="I462" s="1"/>
  <c r="N462"/>
  <c r="H461"/>
  <c r="I461" s="1"/>
  <c r="H460"/>
  <c r="I460" s="1"/>
  <c r="N460"/>
  <c r="H459"/>
  <c r="I459" s="1"/>
  <c r="H458"/>
  <c r="I458" s="1"/>
  <c r="N458"/>
  <c r="H457"/>
  <c r="I457" s="1"/>
  <c r="H456"/>
  <c r="I456" s="1"/>
  <c r="N456"/>
  <c r="H455"/>
  <c r="I455" s="1"/>
  <c r="H454"/>
  <c r="I454" s="1"/>
  <c r="N454"/>
  <c r="H453"/>
  <c r="I453" s="1"/>
  <c r="H452"/>
  <c r="I452" s="1"/>
  <c r="N452"/>
  <c r="H451"/>
  <c r="I451" s="1"/>
  <c r="H450"/>
  <c r="I450" s="1"/>
  <c r="N450"/>
  <c r="H449"/>
  <c r="I449" s="1"/>
  <c r="H448"/>
  <c r="I448" s="1"/>
  <c r="N448"/>
  <c r="H447"/>
  <c r="I447" s="1"/>
  <c r="H446"/>
  <c r="I446" s="1"/>
  <c r="N446"/>
  <c r="H445"/>
  <c r="I445" s="1"/>
  <c r="H444"/>
  <c r="I444" s="1"/>
  <c r="N444"/>
  <c r="H443"/>
  <c r="I443" s="1"/>
  <c r="H442"/>
  <c r="I442" s="1"/>
  <c r="N442"/>
  <c r="H441"/>
  <c r="I441" s="1"/>
  <c r="H440"/>
  <c r="I440" s="1"/>
  <c r="N440"/>
  <c r="H439"/>
  <c r="I439" s="1"/>
  <c r="H438"/>
  <c r="I438" s="1"/>
  <c r="N438"/>
  <c r="H437"/>
  <c r="I437" s="1"/>
  <c r="H436"/>
  <c r="I436" s="1"/>
  <c r="N436"/>
  <c r="H435"/>
  <c r="I435" s="1"/>
  <c r="H434"/>
  <c r="I434" s="1"/>
  <c r="N434"/>
  <c r="H433"/>
  <c r="I433" s="1"/>
  <c r="H432"/>
  <c r="I432" s="1"/>
  <c r="N432"/>
  <c r="H431"/>
  <c r="I431" s="1"/>
  <c r="H430"/>
  <c r="I430" s="1"/>
  <c r="N430"/>
  <c r="H429"/>
  <c r="I429" s="1"/>
  <c r="H428"/>
  <c r="I428" s="1"/>
  <c r="N428"/>
  <c r="H427"/>
  <c r="I427" s="1"/>
  <c r="H426"/>
  <c r="I426" s="1"/>
  <c r="N426"/>
  <c r="H425"/>
  <c r="I425" s="1"/>
  <c r="H424"/>
  <c r="I424" s="1"/>
  <c r="N424"/>
  <c r="H423"/>
  <c r="I423" s="1"/>
  <c r="H422"/>
  <c r="I422" s="1"/>
  <c r="N422"/>
  <c r="H421"/>
  <c r="I421" s="1"/>
  <c r="H420"/>
  <c r="I420" s="1"/>
  <c r="N420"/>
  <c r="H419"/>
  <c r="I419" s="1"/>
  <c r="H418"/>
  <c r="I418" s="1"/>
  <c r="N418"/>
  <c r="H417"/>
  <c r="I417" s="1"/>
  <c r="H416"/>
  <c r="I416" s="1"/>
  <c r="N416"/>
  <c r="H415"/>
  <c r="I415" s="1"/>
  <c r="H414"/>
  <c r="I414" s="1"/>
  <c r="N414"/>
  <c r="H413"/>
  <c r="I413" s="1"/>
  <c r="H412"/>
  <c r="I412" s="1"/>
  <c r="N412"/>
  <c r="H411"/>
  <c r="I411" s="1"/>
  <c r="H410"/>
  <c r="I410" s="1"/>
  <c r="N410"/>
  <c r="H409"/>
  <c r="I409" s="1"/>
  <c r="H408"/>
  <c r="I408" s="1"/>
  <c r="N408"/>
  <c r="H407"/>
  <c r="I407" s="1"/>
  <c r="H406"/>
  <c r="I406" s="1"/>
  <c r="N406"/>
  <c r="H405"/>
  <c r="I405" s="1"/>
  <c r="H404"/>
  <c r="I404" s="1"/>
  <c r="N404"/>
  <c r="H403"/>
  <c r="I403" s="1"/>
  <c r="H402"/>
  <c r="I402" s="1"/>
  <c r="N402"/>
  <c r="H401"/>
  <c r="I401" s="1"/>
  <c r="H400"/>
  <c r="I400" s="1"/>
  <c r="N400"/>
  <c r="H399"/>
  <c r="I399" s="1"/>
  <c r="H398"/>
  <c r="I398" s="1"/>
  <c r="N398"/>
  <c r="H397"/>
  <c r="I397" s="1"/>
  <c r="H396"/>
  <c r="I396" s="1"/>
  <c r="N396"/>
  <c r="H395"/>
  <c r="I395" s="1"/>
  <c r="H394"/>
  <c r="I394" s="1"/>
  <c r="N394"/>
  <c r="H393"/>
  <c r="I393" s="1"/>
  <c r="H392"/>
  <c r="I392" s="1"/>
  <c r="N392"/>
  <c r="H391"/>
  <c r="I391" s="1"/>
  <c r="H390"/>
  <c r="I390" s="1"/>
  <c r="N390"/>
  <c r="H389"/>
  <c r="I389" s="1"/>
  <c r="H388"/>
  <c r="I388" s="1"/>
  <c r="N388"/>
  <c r="H387"/>
  <c r="I387" s="1"/>
  <c r="H386"/>
  <c r="I386" s="1"/>
  <c r="N386"/>
  <c r="H385"/>
  <c r="I385" s="1"/>
  <c r="H384"/>
  <c r="I384" s="1"/>
  <c r="N384"/>
  <c r="H383"/>
  <c r="I383" s="1"/>
  <c r="H382"/>
  <c r="I382" s="1"/>
  <c r="N382"/>
  <c r="H381"/>
  <c r="I381" s="1"/>
  <c r="H380"/>
  <c r="I380" s="1"/>
  <c r="N380"/>
  <c r="H379"/>
  <c r="I379" s="1"/>
  <c r="H378"/>
  <c r="I378" s="1"/>
  <c r="N378"/>
  <c r="H377"/>
  <c r="I377" s="1"/>
  <c r="H376"/>
  <c r="I376" s="1"/>
  <c r="N376"/>
  <c r="H375"/>
  <c r="I375" s="1"/>
  <c r="H374"/>
  <c r="I374" s="1"/>
  <c r="N374"/>
  <c r="H373"/>
  <c r="I373" s="1"/>
  <c r="H372"/>
  <c r="I372" s="1"/>
  <c r="N372"/>
  <c r="H371"/>
  <c r="I371" s="1"/>
  <c r="H370"/>
  <c r="I370" s="1"/>
  <c r="N370"/>
  <c r="H369"/>
  <c r="I369" s="1"/>
  <c r="H368"/>
  <c r="I368" s="1"/>
  <c r="N368"/>
  <c r="H367"/>
  <c r="I367" s="1"/>
  <c r="H366"/>
  <c r="I366" s="1"/>
  <c r="N366"/>
  <c r="H365"/>
  <c r="I365" s="1"/>
  <c r="H364"/>
  <c r="I364" s="1"/>
  <c r="N364"/>
  <c r="H363"/>
  <c r="I363" s="1"/>
  <c r="H362"/>
  <c r="I362" s="1"/>
  <c r="N362"/>
  <c r="H361"/>
  <c r="I361" s="1"/>
  <c r="H360"/>
  <c r="I360" s="1"/>
  <c r="N360"/>
  <c r="H359"/>
  <c r="I359" s="1"/>
  <c r="H358"/>
  <c r="I358" s="1"/>
  <c r="N358"/>
  <c r="H357"/>
  <c r="I357" s="1"/>
  <c r="H356"/>
  <c r="I356" s="1"/>
  <c r="N356"/>
  <c r="H355"/>
  <c r="I355" s="1"/>
  <c r="H354"/>
  <c r="I354" s="1"/>
  <c r="N354"/>
  <c r="H353"/>
  <c r="I353" s="1"/>
  <c r="H352"/>
  <c r="I352" s="1"/>
  <c r="N352"/>
  <c r="H351"/>
  <c r="I351" s="1"/>
  <c r="H350"/>
  <c r="I350" s="1"/>
  <c r="N350"/>
  <c r="H349"/>
  <c r="I349" s="1"/>
  <c r="H348"/>
  <c r="I348" s="1"/>
  <c r="N348"/>
  <c r="H347"/>
  <c r="I347" s="1"/>
  <c r="H346"/>
  <c r="I346" s="1"/>
  <c r="N346"/>
  <c r="H345"/>
  <c r="I345" s="1"/>
  <c r="H344"/>
  <c r="I344" s="1"/>
  <c r="N344"/>
  <c r="H343"/>
  <c r="I343" s="1"/>
  <c r="H342"/>
  <c r="I342" s="1"/>
  <c r="N342"/>
  <c r="H341"/>
  <c r="I341" s="1"/>
  <c r="H340"/>
  <c r="I340" s="1"/>
  <c r="N340"/>
  <c r="H339"/>
  <c r="I339" s="1"/>
  <c r="H338"/>
  <c r="I338" s="1"/>
  <c r="N338"/>
  <c r="H337"/>
  <c r="I337" s="1"/>
  <c r="H336"/>
  <c r="I336" s="1"/>
  <c r="N336"/>
  <c r="H335"/>
  <c r="I335" s="1"/>
  <c r="H334"/>
  <c r="I334" s="1"/>
  <c r="N334"/>
  <c r="H333"/>
  <c r="I333" s="1"/>
  <c r="H332"/>
  <c r="I332" s="1"/>
  <c r="N332"/>
  <c r="H331"/>
  <c r="I331" s="1"/>
  <c r="H330"/>
  <c r="I330" s="1"/>
  <c r="N330"/>
  <c r="H329"/>
  <c r="I329" s="1"/>
  <c r="H328"/>
  <c r="I328" s="1"/>
  <c r="N328"/>
  <c r="H327"/>
  <c r="I327" s="1"/>
  <c r="H326"/>
  <c r="I326" s="1"/>
  <c r="N326"/>
  <c r="H325"/>
  <c r="I325" s="1"/>
  <c r="H324"/>
  <c r="I324" s="1"/>
  <c r="N324"/>
  <c r="H323"/>
  <c r="I323" s="1"/>
  <c r="H322"/>
  <c r="I322" s="1"/>
  <c r="N322"/>
  <c r="H321"/>
  <c r="I321" s="1"/>
  <c r="H320"/>
  <c r="I320" s="1"/>
  <c r="N320"/>
  <c r="H319"/>
  <c r="I319" s="1"/>
  <c r="H318"/>
  <c r="I318" s="1"/>
  <c r="N318"/>
  <c r="H317"/>
  <c r="I317" s="1"/>
  <c r="H316"/>
  <c r="I316" s="1"/>
  <c r="N316"/>
  <c r="H315"/>
  <c r="I315" s="1"/>
  <c r="H314"/>
  <c r="I314" s="1"/>
  <c r="N314"/>
  <c r="H313"/>
  <c r="I313" s="1"/>
  <c r="H312"/>
  <c r="I312" s="1"/>
  <c r="N312"/>
  <c r="H311"/>
  <c r="I311" s="1"/>
  <c r="H310"/>
  <c r="I310" s="1"/>
  <c r="N310"/>
  <c r="H309"/>
  <c r="I309" s="1"/>
  <c r="H308"/>
  <c r="I308" s="1"/>
  <c r="N308"/>
  <c r="H307"/>
  <c r="I307" s="1"/>
  <c r="H306"/>
  <c r="I306" s="1"/>
  <c r="N306"/>
  <c r="H305"/>
  <c r="I305" s="1"/>
  <c r="H304"/>
  <c r="I304" s="1"/>
  <c r="N304"/>
  <c r="H303"/>
  <c r="I303" s="1"/>
  <c r="H302"/>
  <c r="I302" s="1"/>
  <c r="N302"/>
  <c r="H301"/>
  <c r="I301" s="1"/>
  <c r="H300"/>
  <c r="I300" s="1"/>
  <c r="N300"/>
  <c r="H299"/>
  <c r="I299" s="1"/>
  <c r="H298"/>
  <c r="I298" s="1"/>
  <c r="N298"/>
  <c r="H297"/>
  <c r="I297" s="1"/>
  <c r="H296"/>
  <c r="I296" s="1"/>
  <c r="N296"/>
  <c r="H295"/>
  <c r="I295" s="1"/>
  <c r="H294"/>
  <c r="I294" s="1"/>
  <c r="N294"/>
  <c r="H293"/>
  <c r="I293" s="1"/>
  <c r="H292"/>
  <c r="I292" s="1"/>
  <c r="N292"/>
  <c r="H291"/>
  <c r="I291" s="1"/>
  <c r="H290"/>
  <c r="I290" s="1"/>
  <c r="N290"/>
  <c r="H289"/>
  <c r="I289" s="1"/>
  <c r="H288"/>
  <c r="I288" s="1"/>
  <c r="N288"/>
  <c r="H287"/>
  <c r="I287" s="1"/>
  <c r="H286"/>
  <c r="I286" s="1"/>
  <c r="N286"/>
  <c r="H285"/>
  <c r="I285" s="1"/>
  <c r="H284"/>
  <c r="I284" s="1"/>
  <c r="N284"/>
  <c r="H283"/>
  <c r="I283" s="1"/>
  <c r="H282"/>
  <c r="I282" s="1"/>
  <c r="N282"/>
  <c r="H281"/>
  <c r="I281" s="1"/>
  <c r="H280"/>
  <c r="I280" s="1"/>
  <c r="N280"/>
  <c r="H279"/>
  <c r="I279" s="1"/>
  <c r="H278"/>
  <c r="I278" s="1"/>
  <c r="N278"/>
  <c r="H277"/>
  <c r="I277" s="1"/>
  <c r="H276"/>
  <c r="I276" s="1"/>
  <c r="N276"/>
  <c r="H275"/>
  <c r="I275" s="1"/>
  <c r="N275"/>
  <c r="H274"/>
  <c r="I274" s="1"/>
  <c r="N274"/>
  <c r="H273"/>
  <c r="I273" s="1"/>
  <c r="N273"/>
  <c r="H272"/>
  <c r="I272" s="1"/>
  <c r="N272"/>
  <c r="H271"/>
  <c r="I271" s="1"/>
  <c r="N271"/>
  <c r="H270"/>
  <c r="I270" s="1"/>
  <c r="N270"/>
  <c r="H269"/>
  <c r="I269" s="1"/>
  <c r="N269"/>
  <c r="H268"/>
  <c r="I268" s="1"/>
  <c r="N268"/>
  <c r="H267"/>
  <c r="I267" s="1"/>
  <c r="N267"/>
  <c r="H266"/>
  <c r="I266" s="1"/>
  <c r="N266"/>
  <c r="H265"/>
  <c r="I265" s="1"/>
  <c r="N265"/>
  <c r="H264"/>
  <c r="I264" s="1"/>
  <c r="N264"/>
  <c r="H263"/>
  <c r="I263" s="1"/>
  <c r="N263"/>
  <c r="H262"/>
  <c r="I262" s="1"/>
  <c r="N262"/>
  <c r="H261"/>
  <c r="I261" s="1"/>
  <c r="N261"/>
  <c r="H260"/>
  <c r="I260" s="1"/>
  <c r="N260"/>
  <c r="H259"/>
  <c r="I259" s="1"/>
  <c r="N259"/>
  <c r="H258"/>
  <c r="I258" s="1"/>
  <c r="N258"/>
  <c r="H257"/>
  <c r="I257" s="1"/>
  <c r="N257"/>
  <c r="H256"/>
  <c r="I256" s="1"/>
  <c r="N256"/>
  <c r="H255"/>
  <c r="I255" s="1"/>
  <c r="N255"/>
  <c r="H254"/>
  <c r="I254" s="1"/>
  <c r="N254"/>
  <c r="H253"/>
  <c r="I253" s="1"/>
  <c r="N253"/>
  <c r="H252"/>
  <c r="I252" s="1"/>
  <c r="N252"/>
  <c r="H251"/>
  <c r="I251" s="1"/>
  <c r="N251"/>
  <c r="H250"/>
  <c r="I250" s="1"/>
  <c r="N250"/>
  <c r="H249"/>
  <c r="I249" s="1"/>
  <c r="N249"/>
  <c r="H248"/>
  <c r="I248" s="1"/>
  <c r="N248"/>
  <c r="H247"/>
  <c r="I247" s="1"/>
  <c r="N247"/>
  <c r="H246"/>
  <c r="I246" s="1"/>
  <c r="N246"/>
  <c r="H245"/>
  <c r="I245" s="1"/>
  <c r="N245"/>
  <c r="H244"/>
  <c r="I244" s="1"/>
  <c r="N244"/>
  <c r="H243"/>
  <c r="I243" s="1"/>
  <c r="N243"/>
  <c r="H242"/>
  <c r="I242" s="1"/>
  <c r="N242"/>
  <c r="H241"/>
  <c r="I241" s="1"/>
  <c r="N241"/>
  <c r="H240"/>
  <c r="I240" s="1"/>
  <c r="N240"/>
  <c r="H239"/>
  <c r="I239" s="1"/>
  <c r="N239"/>
  <c r="H238"/>
  <c r="I238" s="1"/>
  <c r="N238"/>
  <c r="H237"/>
  <c r="I237" s="1"/>
  <c r="N237"/>
  <c r="H236"/>
  <c r="I236" s="1"/>
  <c r="N236"/>
  <c r="H235"/>
  <c r="I235" s="1"/>
  <c r="N235"/>
  <c r="H234"/>
  <c r="I234" s="1"/>
  <c r="N234"/>
  <c r="H233"/>
  <c r="I233" s="1"/>
  <c r="N233"/>
  <c r="H232"/>
  <c r="I232" s="1"/>
  <c r="N232"/>
  <c r="H231"/>
  <c r="I231" s="1"/>
  <c r="N231"/>
  <c r="H230"/>
  <c r="I230" s="1"/>
  <c r="N230"/>
  <c r="H229"/>
  <c r="I229" s="1"/>
  <c r="N229"/>
  <c r="H228"/>
  <c r="I228" s="1"/>
  <c r="N228"/>
  <c r="H227"/>
  <c r="I227" s="1"/>
  <c r="N227"/>
  <c r="H226"/>
  <c r="I226" s="1"/>
  <c r="N226"/>
  <c r="H225"/>
  <c r="I225" s="1"/>
  <c r="N225"/>
  <c r="H224"/>
  <c r="I224" s="1"/>
  <c r="N224"/>
  <c r="H223"/>
  <c r="I223" s="1"/>
  <c r="N223"/>
  <c r="H222"/>
  <c r="I222" s="1"/>
  <c r="N222"/>
  <c r="H221"/>
  <c r="I221" s="1"/>
  <c r="N221"/>
  <c r="H220"/>
  <c r="I220" s="1"/>
  <c r="N220"/>
  <c r="H219"/>
  <c r="I219" s="1"/>
  <c r="N219"/>
  <c r="H218"/>
  <c r="I218" s="1"/>
  <c r="N218"/>
  <c r="H217"/>
  <c r="I217" s="1"/>
  <c r="N217"/>
  <c r="H216"/>
  <c r="I216" s="1"/>
  <c r="N216"/>
  <c r="H215"/>
  <c r="I215" s="1"/>
  <c r="N215"/>
  <c r="H214"/>
  <c r="I214" s="1"/>
  <c r="N214"/>
  <c r="H213"/>
  <c r="I213" s="1"/>
  <c r="N213"/>
  <c r="H212"/>
  <c r="I212" s="1"/>
  <c r="N212"/>
  <c r="H211"/>
  <c r="I211" s="1"/>
  <c r="N211"/>
  <c r="H210"/>
  <c r="I210" s="1"/>
  <c r="N210"/>
  <c r="H209"/>
  <c r="I209" s="1"/>
  <c r="N209"/>
  <c r="H208"/>
  <c r="I208" s="1"/>
  <c r="N208"/>
  <c r="H207"/>
  <c r="I207" s="1"/>
  <c r="N207"/>
  <c r="H206"/>
  <c r="I206" s="1"/>
  <c r="N206"/>
  <c r="H205"/>
  <c r="I205" s="1"/>
  <c r="N205"/>
  <c r="H204"/>
  <c r="I204" s="1"/>
  <c r="N204"/>
  <c r="H203"/>
  <c r="I203" s="1"/>
  <c r="N203"/>
  <c r="H202"/>
  <c r="I202" s="1"/>
  <c r="N202"/>
  <c r="H201"/>
  <c r="I201" s="1"/>
  <c r="N201"/>
  <c r="H200"/>
  <c r="I200" s="1"/>
  <c r="N200"/>
  <c r="H199"/>
  <c r="I199" s="1"/>
  <c r="N199"/>
  <c r="H198"/>
  <c r="I198" s="1"/>
  <c r="N198"/>
  <c r="H197"/>
  <c r="I197" s="1"/>
  <c r="N197"/>
  <c r="H196"/>
  <c r="I196" s="1"/>
  <c r="N196"/>
  <c r="H195"/>
  <c r="I195" s="1"/>
  <c r="N195"/>
  <c r="H194"/>
  <c r="I194" s="1"/>
  <c r="N194"/>
  <c r="H193"/>
  <c r="I193" s="1"/>
  <c r="N193"/>
  <c r="H192"/>
  <c r="I192" s="1"/>
  <c r="N192"/>
  <c r="H191"/>
  <c r="I191" s="1"/>
  <c r="N191"/>
  <c r="H190"/>
  <c r="I190" s="1"/>
  <c r="N190"/>
  <c r="H189"/>
  <c r="I189" s="1"/>
  <c r="N189"/>
  <c r="H188"/>
  <c r="I188" s="1"/>
  <c r="N188"/>
  <c r="H187"/>
  <c r="I187" s="1"/>
  <c r="N187"/>
  <c r="H186"/>
  <c r="I186" s="1"/>
  <c r="N186"/>
  <c r="H185"/>
  <c r="I185" s="1"/>
  <c r="N185"/>
  <c r="H184"/>
  <c r="I184" s="1"/>
  <c r="N184"/>
  <c r="H183"/>
  <c r="I183" s="1"/>
  <c r="N183"/>
  <c r="H182"/>
  <c r="I182" s="1"/>
  <c r="N182"/>
  <c r="H181"/>
  <c r="I181" s="1"/>
  <c r="N181"/>
  <c r="H180"/>
  <c r="I180" s="1"/>
  <c r="N180"/>
  <c r="H179"/>
  <c r="I179" s="1"/>
  <c r="N179"/>
  <c r="H178"/>
  <c r="I178" s="1"/>
  <c r="N178"/>
  <c r="H177"/>
  <c r="I177" s="1"/>
  <c r="N177"/>
  <c r="H176"/>
  <c r="I176" s="1"/>
  <c r="N176"/>
  <c r="H175"/>
  <c r="I175" s="1"/>
  <c r="N175"/>
  <c r="H174"/>
  <c r="I174" s="1"/>
  <c r="N174"/>
  <c r="H173"/>
  <c r="I173" s="1"/>
  <c r="N173"/>
  <c r="H172"/>
  <c r="I172" s="1"/>
  <c r="N172"/>
  <c r="H171"/>
  <c r="I171" s="1"/>
  <c r="N171"/>
  <c r="H170"/>
  <c r="I170" s="1"/>
  <c r="N170"/>
  <c r="H169"/>
  <c r="I169" s="1"/>
  <c r="N169"/>
  <c r="H168"/>
  <c r="I168" s="1"/>
  <c r="N168"/>
  <c r="H167"/>
  <c r="I167" s="1"/>
  <c r="N167"/>
  <c r="H166"/>
  <c r="I166" s="1"/>
  <c r="N166"/>
  <c r="H165"/>
  <c r="I165" s="1"/>
  <c r="N165"/>
  <c r="H164"/>
  <c r="I164" s="1"/>
  <c r="N164"/>
  <c r="H163"/>
  <c r="I163" s="1"/>
  <c r="N163"/>
  <c r="H162"/>
  <c r="I162" s="1"/>
  <c r="N162"/>
  <c r="H161"/>
  <c r="I161" s="1"/>
  <c r="N161"/>
  <c r="H160"/>
  <c r="I160" s="1"/>
  <c r="N160"/>
  <c r="H159"/>
  <c r="I159" s="1"/>
  <c r="N159"/>
  <c r="H158"/>
  <c r="I158" s="1"/>
  <c r="N158"/>
  <c r="H157"/>
  <c r="I157" s="1"/>
  <c r="N157"/>
  <c r="H156"/>
  <c r="I156" s="1"/>
  <c r="N156"/>
  <c r="H155"/>
  <c r="I155" s="1"/>
  <c r="N155"/>
  <c r="H154"/>
  <c r="I154" s="1"/>
  <c r="N154"/>
  <c r="H153"/>
  <c r="I153" s="1"/>
  <c r="N153"/>
  <c r="H152"/>
  <c r="I152" s="1"/>
  <c r="N152"/>
  <c r="H151"/>
  <c r="I151" s="1"/>
  <c r="N151"/>
  <c r="H150"/>
  <c r="I150" s="1"/>
  <c r="N150"/>
  <c r="H149"/>
  <c r="I149" s="1"/>
  <c r="N149"/>
  <c r="H148"/>
  <c r="I148" s="1"/>
  <c r="N148"/>
  <c r="H147"/>
  <c r="I147" s="1"/>
  <c r="N147"/>
  <c r="H146"/>
  <c r="I146" s="1"/>
  <c r="N146"/>
  <c r="H145"/>
  <c r="I145" s="1"/>
  <c r="N145"/>
  <c r="H144"/>
  <c r="I144" s="1"/>
  <c r="N144"/>
  <c r="H143"/>
  <c r="I143" s="1"/>
  <c r="N143"/>
  <c r="H142"/>
  <c r="I142" s="1"/>
  <c r="N142"/>
  <c r="H141"/>
  <c r="I141" s="1"/>
  <c r="N141"/>
  <c r="H140"/>
  <c r="I140" s="1"/>
  <c r="N140"/>
  <c r="H139"/>
  <c r="I139" s="1"/>
  <c r="N139"/>
  <c r="H138"/>
  <c r="I138" s="1"/>
  <c r="N138"/>
  <c r="H137"/>
  <c r="I137" s="1"/>
  <c r="N137"/>
  <c r="H136"/>
  <c r="I136" s="1"/>
  <c r="N136"/>
  <c r="H135"/>
  <c r="I135" s="1"/>
  <c r="N135"/>
  <c r="H134"/>
  <c r="I134" s="1"/>
  <c r="N134"/>
  <c r="H133"/>
  <c r="I133" s="1"/>
  <c r="N133"/>
  <c r="H132"/>
  <c r="I132" s="1"/>
  <c r="N132"/>
  <c r="H131"/>
  <c r="I131" s="1"/>
  <c r="N131"/>
  <c r="H130"/>
  <c r="I130" s="1"/>
  <c r="N130"/>
  <c r="H129"/>
  <c r="I129" s="1"/>
  <c r="N129"/>
  <c r="H128"/>
  <c r="I128" s="1"/>
  <c r="N128"/>
  <c r="H127"/>
  <c r="I127" s="1"/>
  <c r="N127"/>
  <c r="H126"/>
  <c r="I126" s="1"/>
  <c r="N126"/>
  <c r="H125"/>
  <c r="I125" s="1"/>
  <c r="N125"/>
  <c r="H124"/>
  <c r="I124" s="1"/>
  <c r="N124"/>
  <c r="H123"/>
  <c r="I123" s="1"/>
  <c r="N123"/>
  <c r="H122"/>
  <c r="I122" s="1"/>
  <c r="N122"/>
  <c r="H121"/>
  <c r="I121" s="1"/>
  <c r="N121"/>
  <c r="H120"/>
  <c r="I120" s="1"/>
  <c r="N120"/>
  <c r="H119"/>
  <c r="I119" s="1"/>
  <c r="N119"/>
  <c r="H118"/>
  <c r="I118" s="1"/>
  <c r="N118"/>
  <c r="H117"/>
  <c r="I117" s="1"/>
  <c r="N117"/>
  <c r="H116"/>
  <c r="I116" s="1"/>
  <c r="N116"/>
  <c r="H115"/>
  <c r="I115" s="1"/>
  <c r="N115"/>
  <c r="H114"/>
  <c r="I114" s="1"/>
  <c r="N114"/>
  <c r="H113"/>
  <c r="I113" s="1"/>
  <c r="N113"/>
  <c r="H112"/>
  <c r="I112" s="1"/>
  <c r="N112"/>
  <c r="H111"/>
  <c r="I111" s="1"/>
  <c r="N111"/>
  <c r="H110"/>
  <c r="I110" s="1"/>
  <c r="N110"/>
  <c r="H109"/>
  <c r="I109" s="1"/>
  <c r="N109"/>
  <c r="H108"/>
  <c r="I108" s="1"/>
  <c r="N108"/>
  <c r="H107"/>
  <c r="I107" s="1"/>
  <c r="N107"/>
  <c r="H106"/>
  <c r="I106" s="1"/>
  <c r="N106"/>
  <c r="H105"/>
  <c r="I105" s="1"/>
  <c r="N105"/>
  <c r="H104"/>
  <c r="I104" s="1"/>
  <c r="N104"/>
  <c r="H103"/>
  <c r="I103" s="1"/>
  <c r="N103"/>
  <c r="H102"/>
  <c r="I102" s="1"/>
  <c r="N102"/>
  <c r="H101"/>
  <c r="I101" s="1"/>
  <c r="N101"/>
  <c r="H100"/>
  <c r="I100" s="1"/>
  <c r="N100"/>
  <c r="H99"/>
  <c r="I99" s="1"/>
  <c r="N99"/>
  <c r="H98"/>
  <c r="I98" s="1"/>
  <c r="N98"/>
  <c r="H97"/>
  <c r="I97" s="1"/>
  <c r="N97"/>
  <c r="H96"/>
  <c r="I96" s="1"/>
  <c r="N96"/>
  <c r="H95"/>
  <c r="I95" s="1"/>
  <c r="N95"/>
  <c r="H94"/>
  <c r="I94" s="1"/>
  <c r="N94"/>
  <c r="H93"/>
  <c r="I93" s="1"/>
  <c r="N93"/>
  <c r="H92"/>
  <c r="I92" s="1"/>
  <c r="N92"/>
  <c r="H91"/>
  <c r="I91" s="1"/>
  <c r="N91"/>
  <c r="H90"/>
  <c r="I90" s="1"/>
  <c r="N90"/>
  <c r="H89"/>
  <c r="I89" s="1"/>
  <c r="N89"/>
  <c r="H88"/>
  <c r="I88" s="1"/>
  <c r="N88"/>
  <c r="H87"/>
  <c r="I87" s="1"/>
  <c r="N87"/>
  <c r="H86"/>
  <c r="I86" s="1"/>
  <c r="N86"/>
  <c r="H85"/>
  <c r="I85" s="1"/>
  <c r="N85"/>
  <c r="H84"/>
  <c r="I84" s="1"/>
  <c r="N84"/>
  <c r="H83"/>
  <c r="I83" s="1"/>
  <c r="N83"/>
  <c r="H82"/>
  <c r="I82" s="1"/>
  <c r="N82"/>
  <c r="H81"/>
  <c r="I81" s="1"/>
  <c r="N81"/>
  <c r="H80"/>
  <c r="I80" s="1"/>
  <c r="N80"/>
  <c r="H79"/>
  <c r="I79" s="1"/>
  <c r="N79"/>
  <c r="H78"/>
  <c r="I78" s="1"/>
  <c r="N78"/>
  <c r="H77"/>
  <c r="I77" s="1"/>
  <c r="N77"/>
  <c r="H76"/>
  <c r="I76" s="1"/>
  <c r="N76"/>
  <c r="H75"/>
  <c r="I75" s="1"/>
  <c r="N75"/>
  <c r="H74"/>
  <c r="I74" s="1"/>
  <c r="N74"/>
  <c r="H73"/>
  <c r="I73" s="1"/>
  <c r="N73"/>
  <c r="H72"/>
  <c r="I72" s="1"/>
  <c r="N72"/>
  <c r="H71"/>
  <c r="I71" s="1"/>
  <c r="N71"/>
  <c r="H70"/>
  <c r="I70" s="1"/>
  <c r="N70"/>
  <c r="H69"/>
  <c r="I69" s="1"/>
  <c r="N69"/>
  <c r="H68"/>
  <c r="I68" s="1"/>
  <c r="N68"/>
  <c r="H67"/>
  <c r="I67" s="1"/>
  <c r="N67"/>
  <c r="H66"/>
  <c r="I66" s="1"/>
  <c r="N66"/>
  <c r="H65"/>
  <c r="I65" s="1"/>
  <c r="N65"/>
  <c r="H64"/>
  <c r="I64" s="1"/>
  <c r="N64"/>
  <c r="H63"/>
  <c r="I63" s="1"/>
  <c r="N63"/>
  <c r="H62"/>
  <c r="I62" s="1"/>
  <c r="N62"/>
  <c r="H61"/>
  <c r="I61" s="1"/>
  <c r="N61"/>
  <c r="H60"/>
  <c r="I60" s="1"/>
  <c r="N60"/>
  <c r="H59"/>
  <c r="I59" s="1"/>
  <c r="N59"/>
  <c r="H58"/>
  <c r="I58" s="1"/>
  <c r="N58"/>
  <c r="H57"/>
  <c r="I57" s="1"/>
  <c r="N57"/>
  <c r="H56"/>
  <c r="I56" s="1"/>
  <c r="N56"/>
  <c r="H55"/>
  <c r="I55" s="1"/>
  <c r="N55"/>
  <c r="H54"/>
  <c r="I54" s="1"/>
  <c r="N54"/>
  <c r="H53"/>
  <c r="I53" s="1"/>
  <c r="N53"/>
  <c r="H52"/>
  <c r="I52" s="1"/>
  <c r="N52"/>
  <c r="H51"/>
  <c r="I51" s="1"/>
  <c r="N51"/>
  <c r="H50"/>
  <c r="I50" s="1"/>
  <c r="N50"/>
  <c r="H49"/>
  <c r="I49" s="1"/>
  <c r="N49"/>
  <c r="H48"/>
  <c r="I48" s="1"/>
  <c r="N48"/>
  <c r="H47"/>
  <c r="I47" s="1"/>
  <c r="N47"/>
  <c r="H46"/>
  <c r="I46" s="1"/>
  <c r="N46"/>
  <c r="H45"/>
  <c r="I45" s="1"/>
  <c r="N45"/>
  <c r="H44"/>
  <c r="I44" s="1"/>
  <c r="N44"/>
  <c r="H43"/>
  <c r="I43" s="1"/>
  <c r="N43"/>
  <c r="H42"/>
  <c r="I42" s="1"/>
  <c r="N42"/>
  <c r="H41"/>
  <c r="I41" s="1"/>
  <c r="N41"/>
  <c r="H40"/>
  <c r="I40" s="1"/>
  <c r="N40"/>
  <c r="H39"/>
  <c r="I39" s="1"/>
  <c r="N39"/>
  <c r="H38"/>
  <c r="I38" s="1"/>
  <c r="N38"/>
  <c r="H37"/>
  <c r="I37" s="1"/>
  <c r="N37"/>
  <c r="H36"/>
  <c r="I36" s="1"/>
  <c r="N36"/>
  <c r="H35"/>
  <c r="I35" s="1"/>
  <c r="N35"/>
  <c r="H34"/>
  <c r="I34" s="1"/>
  <c r="N34"/>
  <c r="H33"/>
  <c r="I33" s="1"/>
  <c r="N33"/>
  <c r="H32"/>
  <c r="I32" s="1"/>
  <c r="N32"/>
  <c r="H31"/>
  <c r="I31" s="1"/>
  <c r="N31"/>
  <c r="H30"/>
  <c r="I30" s="1"/>
  <c r="N30"/>
  <c r="H29"/>
  <c r="I29" s="1"/>
  <c r="N29"/>
  <c r="H28"/>
  <c r="I28" s="1"/>
  <c r="N28"/>
  <c r="H27"/>
  <c r="I27" s="1"/>
  <c r="N27"/>
  <c r="H26"/>
  <c r="I26" s="1"/>
  <c r="N26"/>
  <c r="H25"/>
  <c r="I25" s="1"/>
  <c r="N25"/>
  <c r="H24"/>
  <c r="I24" s="1"/>
  <c r="N24"/>
  <c r="H23"/>
  <c r="I23" s="1"/>
  <c r="N23"/>
  <c r="H22"/>
  <c r="I22" s="1"/>
  <c r="N22"/>
  <c r="H21"/>
  <c r="I21" s="1"/>
  <c r="N21"/>
  <c r="H20"/>
  <c r="I20" s="1"/>
  <c r="N20"/>
  <c r="H19"/>
  <c r="I19" s="1"/>
  <c r="N19"/>
  <c r="H18"/>
  <c r="I18" s="1"/>
  <c r="N18"/>
  <c r="H17"/>
  <c r="I17" s="1"/>
  <c r="N17"/>
  <c r="H16"/>
  <c r="I16" s="1"/>
  <c r="N16"/>
  <c r="H15"/>
  <c r="I15" s="1"/>
  <c r="N15"/>
  <c r="H14"/>
  <c r="I14" s="1"/>
  <c r="N14"/>
  <c r="H13"/>
  <c r="I13" s="1"/>
  <c r="N13"/>
  <c r="H12"/>
  <c r="I12" s="1"/>
  <c r="N12"/>
  <c r="H11"/>
  <c r="I11" s="1"/>
  <c r="N11"/>
  <c r="H10"/>
  <c r="I10" s="1"/>
  <c r="N10"/>
  <c r="H9"/>
  <c r="I9" s="1"/>
  <c r="N9"/>
  <c r="H8"/>
  <c r="I8" s="1"/>
  <c r="N8"/>
  <c r="H7"/>
  <c r="I7" s="1"/>
  <c r="N7"/>
  <c r="H6"/>
  <c r="I6" s="1"/>
  <c r="N6"/>
  <c r="H5"/>
  <c r="I5" s="1"/>
  <c r="N5"/>
  <c r="H4"/>
  <c r="I4" s="1"/>
  <c r="N4"/>
  <c r="H3"/>
  <c r="I3" s="1"/>
  <c r="I4" i="1"/>
  <c r="I5"/>
  <c r="I6"/>
  <c r="I7"/>
  <c r="I8"/>
  <c r="I9"/>
  <c r="I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I528"/>
  <c r="I529"/>
  <c r="I530"/>
  <c r="I531"/>
  <c r="I532"/>
  <c r="I533"/>
  <c r="I534"/>
  <c r="I535"/>
  <c r="I536"/>
  <c r="I537"/>
  <c r="I538"/>
  <c r="I539"/>
  <c r="I540"/>
  <c r="I541"/>
  <c r="I542"/>
  <c r="I543"/>
  <c r="I544"/>
  <c r="I545"/>
  <c r="I546"/>
  <c r="I547"/>
  <c r="I548"/>
  <c r="I549"/>
  <c r="I550"/>
  <c r="I551"/>
  <c r="I552"/>
  <c r="I553"/>
  <c r="I554"/>
  <c r="I555"/>
  <c r="I556"/>
  <c r="I557"/>
  <c r="I558"/>
  <c r="I559"/>
  <c r="I560"/>
  <c r="I561"/>
  <c r="I562"/>
  <c r="I563"/>
  <c r="I564"/>
  <c r="I565"/>
  <c r="I566"/>
  <c r="I567"/>
  <c r="I568"/>
  <c r="I569"/>
  <c r="I570"/>
  <c r="I571"/>
  <c r="I572"/>
  <c r="I573"/>
  <c r="I574"/>
  <c r="I575"/>
  <c r="I576"/>
  <c r="I577"/>
  <c r="I578"/>
  <c r="I579"/>
  <c r="I580"/>
  <c r="I581"/>
  <c r="I582"/>
  <c r="I583"/>
  <c r="I584"/>
  <c r="I585"/>
  <c r="I586"/>
  <c r="I587"/>
  <c r="I588"/>
  <c r="I589"/>
  <c r="I590"/>
  <c r="I591"/>
  <c r="I592"/>
  <c r="I593"/>
  <c r="I594"/>
  <c r="I595"/>
  <c r="I596"/>
  <c r="I597"/>
  <c r="I598"/>
  <c r="I599"/>
  <c r="I600"/>
  <c r="I601"/>
  <c r="I602"/>
  <c r="I603"/>
  <c r="I604"/>
  <c r="I605"/>
  <c r="I606"/>
  <c r="I607"/>
  <c r="I608"/>
  <c r="I609"/>
  <c r="I610"/>
  <c r="I611"/>
  <c r="I612"/>
  <c r="I613"/>
  <c r="I614"/>
  <c r="I615"/>
  <c r="I616"/>
  <c r="I617"/>
  <c r="I618"/>
  <c r="I619"/>
  <c r="I620"/>
  <c r="I621"/>
  <c r="I622"/>
  <c r="I623"/>
  <c r="I624"/>
  <c r="I625"/>
  <c r="I626"/>
  <c r="I627"/>
  <c r="I628"/>
  <c r="I629"/>
  <c r="I630"/>
  <c r="I631"/>
  <c r="I632"/>
  <c r="I633"/>
  <c r="I634"/>
  <c r="I635"/>
  <c r="I636"/>
  <c r="I637"/>
  <c r="I638"/>
  <c r="I639"/>
  <c r="I640"/>
  <c r="I641"/>
  <c r="I642"/>
  <c r="I643"/>
  <c r="I644"/>
  <c r="I645"/>
  <c r="I646"/>
  <c r="I647"/>
  <c r="I648"/>
  <c r="I649"/>
  <c r="I650"/>
  <c r="I651"/>
  <c r="I652"/>
  <c r="I653"/>
  <c r="I654"/>
  <c r="I655"/>
  <c r="I656"/>
  <c r="I657"/>
  <c r="I658"/>
  <c r="I659"/>
  <c r="I660"/>
  <c r="I661"/>
  <c r="I662"/>
  <c r="I663"/>
  <c r="I664"/>
  <c r="I665"/>
  <c r="I666"/>
  <c r="I667"/>
  <c r="I668"/>
  <c r="I669"/>
  <c r="I670"/>
  <c r="I671"/>
  <c r="I672"/>
  <c r="I673"/>
  <c r="I674"/>
  <c r="I675"/>
  <c r="I676"/>
  <c r="I677"/>
  <c r="I678"/>
  <c r="I679"/>
  <c r="I680"/>
  <c r="I681"/>
  <c r="I682"/>
  <c r="I683"/>
  <c r="I684"/>
  <c r="I685"/>
  <c r="I686"/>
  <c r="I687"/>
  <c r="I688"/>
  <c r="I689"/>
  <c r="I690"/>
  <c r="I691"/>
  <c r="I692"/>
  <c r="I693"/>
  <c r="I694"/>
  <c r="I695"/>
  <c r="I696"/>
  <c r="I697"/>
  <c r="I698"/>
  <c r="I699"/>
  <c r="I700"/>
  <c r="I701"/>
  <c r="I702"/>
  <c r="I703"/>
  <c r="I704"/>
  <c r="I705"/>
  <c r="I706"/>
  <c r="I707"/>
  <c r="I708"/>
  <c r="I709"/>
  <c r="I710"/>
  <c r="I711"/>
  <c r="I712"/>
  <c r="I713"/>
  <c r="I714"/>
  <c r="I715"/>
  <c r="I716"/>
  <c r="I717"/>
  <c r="I718"/>
  <c r="I719"/>
  <c r="I720"/>
  <c r="I721"/>
  <c r="I722"/>
  <c r="I723"/>
  <c r="I724"/>
  <c r="I725"/>
  <c r="I726"/>
  <c r="I727"/>
  <c r="I728"/>
  <c r="I729"/>
  <c r="I730"/>
  <c r="I731"/>
  <c r="I732"/>
  <c r="I733"/>
  <c r="I734"/>
  <c r="I735"/>
  <c r="I736"/>
  <c r="I737"/>
  <c r="I738"/>
  <c r="I739"/>
  <c r="I740"/>
  <c r="I741"/>
  <c r="I742"/>
  <c r="I743"/>
  <c r="I744"/>
  <c r="I745"/>
  <c r="I746"/>
  <c r="I747"/>
  <c r="I748"/>
  <c r="I749"/>
  <c r="I750"/>
  <c r="I751"/>
  <c r="I752"/>
  <c r="I753"/>
  <c r="I754"/>
  <c r="I755"/>
  <c r="I756"/>
  <c r="I757"/>
  <c r="I758"/>
  <c r="I759"/>
  <c r="I760"/>
  <c r="I761"/>
  <c r="I762"/>
  <c r="I763"/>
  <c r="I764"/>
  <c r="I765"/>
  <c r="I766"/>
  <c r="I767"/>
  <c r="I768"/>
  <c r="I769"/>
  <c r="I770"/>
  <c r="I771"/>
  <c r="I772"/>
  <c r="I773"/>
  <c r="I774"/>
  <c r="I775"/>
  <c r="I776"/>
  <c r="I777"/>
  <c r="I778"/>
  <c r="I779"/>
  <c r="I780"/>
  <c r="I781"/>
  <c r="I782"/>
  <c r="I783"/>
  <c r="I784"/>
  <c r="I785"/>
  <c r="I786"/>
  <c r="I787"/>
  <c r="I3"/>
  <c r="C2"/>
  <c r="H4"/>
  <c r="H5"/>
  <c r="H6"/>
  <c r="H7"/>
  <c r="H8"/>
  <c r="H9"/>
  <c r="U14" s="1"/>
  <c r="H10"/>
  <c r="H11"/>
  <c r="U16" s="1"/>
  <c r="H12"/>
  <c r="H13"/>
  <c r="U18" s="1"/>
  <c r="H14"/>
  <c r="H15"/>
  <c r="U20" s="1"/>
  <c r="H16"/>
  <c r="H17"/>
  <c r="U22" s="1"/>
  <c r="H18"/>
  <c r="H19"/>
  <c r="U25" s="1"/>
  <c r="H20"/>
  <c r="H21"/>
  <c r="U27" s="1"/>
  <c r="H22"/>
  <c r="H23"/>
  <c r="U30" s="1"/>
  <c r="H24"/>
  <c r="H25"/>
  <c r="U32" s="1"/>
  <c r="H26"/>
  <c r="H27"/>
  <c r="U34" s="1"/>
  <c r="H28"/>
  <c r="H29"/>
  <c r="U36" s="1"/>
  <c r="H30"/>
  <c r="H31"/>
  <c r="U38" s="1"/>
  <c r="H32"/>
  <c r="H33"/>
  <c r="U40" s="1"/>
  <c r="H34"/>
  <c r="H35"/>
  <c r="U42" s="1"/>
  <c r="H36"/>
  <c r="H37"/>
  <c r="U44" s="1"/>
  <c r="H38"/>
  <c r="H39"/>
  <c r="U46" s="1"/>
  <c r="H40"/>
  <c r="H41"/>
  <c r="U48" s="1"/>
  <c r="H42"/>
  <c r="H43"/>
  <c r="U50" s="1"/>
  <c r="H44"/>
  <c r="H45"/>
  <c r="U52" s="1"/>
  <c r="H46"/>
  <c r="H47"/>
  <c r="U54" s="1"/>
  <c r="H48"/>
  <c r="H49"/>
  <c r="U56" s="1"/>
  <c r="H50"/>
  <c r="H51"/>
  <c r="U58" s="1"/>
  <c r="H52"/>
  <c r="H53"/>
  <c r="U60" s="1"/>
  <c r="H54"/>
  <c r="H55"/>
  <c r="U62" s="1"/>
  <c r="H56"/>
  <c r="H57"/>
  <c r="U64" s="1"/>
  <c r="H58"/>
  <c r="H59"/>
  <c r="U66" s="1"/>
  <c r="H60"/>
  <c r="H61"/>
  <c r="U68" s="1"/>
  <c r="H62"/>
  <c r="H63"/>
  <c r="U70" s="1"/>
  <c r="H64"/>
  <c r="H65"/>
  <c r="U72" s="1"/>
  <c r="H66"/>
  <c r="H67"/>
  <c r="U75" s="1"/>
  <c r="H68"/>
  <c r="H69"/>
  <c r="U77" s="1"/>
  <c r="H70"/>
  <c r="H71"/>
  <c r="U79" s="1"/>
  <c r="H72"/>
  <c r="H73"/>
  <c r="U81" s="1"/>
  <c r="H74"/>
  <c r="H75"/>
  <c r="U83" s="1"/>
  <c r="H76"/>
  <c r="H77"/>
  <c r="U85" s="1"/>
  <c r="H78"/>
  <c r="H79"/>
  <c r="U87" s="1"/>
  <c r="H80"/>
  <c r="H81"/>
  <c r="U89" s="1"/>
  <c r="H82"/>
  <c r="H83"/>
  <c r="U91" s="1"/>
  <c r="H84"/>
  <c r="H85"/>
  <c r="U93" s="1"/>
  <c r="H86"/>
  <c r="H87"/>
  <c r="U95" s="1"/>
  <c r="H88"/>
  <c r="H89"/>
  <c r="U97" s="1"/>
  <c r="H90"/>
  <c r="H91"/>
  <c r="U99" s="1"/>
  <c r="H92"/>
  <c r="H93"/>
  <c r="U101" s="1"/>
  <c r="H94"/>
  <c r="H95"/>
  <c r="U103" s="1"/>
  <c r="H96"/>
  <c r="H97"/>
  <c r="U105" s="1"/>
  <c r="H98"/>
  <c r="H99"/>
  <c r="U107" s="1"/>
  <c r="H100"/>
  <c r="H101"/>
  <c r="U109" s="1"/>
  <c r="H102"/>
  <c r="H103"/>
  <c r="U111" s="1"/>
  <c r="H104"/>
  <c r="H105"/>
  <c r="U113" s="1"/>
  <c r="H106"/>
  <c r="H107"/>
  <c r="U116" s="1"/>
  <c r="H108"/>
  <c r="H109"/>
  <c r="U118" s="1"/>
  <c r="H110"/>
  <c r="H111"/>
  <c r="U120" s="1"/>
  <c r="H112"/>
  <c r="H113"/>
  <c r="U122" s="1"/>
  <c r="H114"/>
  <c r="H115"/>
  <c r="U125" s="1"/>
  <c r="H116"/>
  <c r="H117"/>
  <c r="U127" s="1"/>
  <c r="H118"/>
  <c r="H119"/>
  <c r="U130" s="1"/>
  <c r="H120"/>
  <c r="H121"/>
  <c r="U132" s="1"/>
  <c r="H122"/>
  <c r="H123"/>
  <c r="U134" s="1"/>
  <c r="H124"/>
  <c r="H125"/>
  <c r="U136" s="1"/>
  <c r="H126"/>
  <c r="H127"/>
  <c r="U138" s="1"/>
  <c r="H128"/>
  <c r="H129"/>
  <c r="U140" s="1"/>
  <c r="H130"/>
  <c r="H131"/>
  <c r="U142" s="1"/>
  <c r="H132"/>
  <c r="H133"/>
  <c r="U144" s="1"/>
  <c r="H134"/>
  <c r="H135"/>
  <c r="U146" s="1"/>
  <c r="H136"/>
  <c r="H137"/>
  <c r="U148" s="1"/>
  <c r="H138"/>
  <c r="H139"/>
  <c r="U150" s="1"/>
  <c r="H140"/>
  <c r="H141"/>
  <c r="U152" s="1"/>
  <c r="H142"/>
  <c r="H143"/>
  <c r="U154" s="1"/>
  <c r="H144"/>
  <c r="H145"/>
  <c r="U156" s="1"/>
  <c r="H146"/>
  <c r="H147"/>
  <c r="U158" s="1"/>
  <c r="H148"/>
  <c r="H149"/>
  <c r="U160" s="1"/>
  <c r="H150"/>
  <c r="H151"/>
  <c r="U162" s="1"/>
  <c r="H152"/>
  <c r="H153"/>
  <c r="U164" s="1"/>
  <c r="H154"/>
  <c r="H155"/>
  <c r="U166" s="1"/>
  <c r="H156"/>
  <c r="H157"/>
  <c r="U168" s="1"/>
  <c r="H158"/>
  <c r="H159"/>
  <c r="U170" s="1"/>
  <c r="H160"/>
  <c r="H161"/>
  <c r="U172" s="1"/>
  <c r="H162"/>
  <c r="H163"/>
  <c r="U174" s="1"/>
  <c r="H164"/>
  <c r="H165"/>
  <c r="U176" s="1"/>
  <c r="H166"/>
  <c r="H167"/>
  <c r="U178" s="1"/>
  <c r="H168"/>
  <c r="H169"/>
  <c r="U180" s="1"/>
  <c r="H170"/>
  <c r="H171"/>
  <c r="U182" s="1"/>
  <c r="H172"/>
  <c r="H173"/>
  <c r="U185" s="1"/>
  <c r="H174"/>
  <c r="H175"/>
  <c r="U187" s="1"/>
  <c r="H176"/>
  <c r="H177"/>
  <c r="U189" s="1"/>
  <c r="H178"/>
  <c r="H179"/>
  <c r="U191" s="1"/>
  <c r="H180"/>
  <c r="H181"/>
  <c r="U193" s="1"/>
  <c r="H182"/>
  <c r="H183"/>
  <c r="U195" s="1"/>
  <c r="H184"/>
  <c r="H185"/>
  <c r="U197" s="1"/>
  <c r="H186"/>
  <c r="H187"/>
  <c r="U199" s="1"/>
  <c r="H188"/>
  <c r="H189"/>
  <c r="U201" s="1"/>
  <c r="H190"/>
  <c r="H191"/>
  <c r="U203" s="1"/>
  <c r="H192"/>
  <c r="H193"/>
  <c r="U205" s="1"/>
  <c r="H194"/>
  <c r="H195"/>
  <c r="U207" s="1"/>
  <c r="H196"/>
  <c r="H197"/>
  <c r="U209" s="1"/>
  <c r="H198"/>
  <c r="H199"/>
  <c r="U211" s="1"/>
  <c r="H200"/>
  <c r="H201"/>
  <c r="U214" s="1"/>
  <c r="H202"/>
  <c r="H203"/>
  <c r="U216" s="1"/>
  <c r="H204"/>
  <c r="H205"/>
  <c r="U218" s="1"/>
  <c r="H206"/>
  <c r="H207"/>
  <c r="U220" s="1"/>
  <c r="H208"/>
  <c r="H209"/>
  <c r="U222" s="1"/>
  <c r="H210"/>
  <c r="H211"/>
  <c r="U224" s="1"/>
  <c r="H212"/>
  <c r="H213"/>
  <c r="U226" s="1"/>
  <c r="H214"/>
  <c r="H215"/>
  <c r="U228" s="1"/>
  <c r="H216"/>
  <c r="H217"/>
  <c r="U230" s="1"/>
  <c r="H218"/>
  <c r="H219"/>
  <c r="U232" s="1"/>
  <c r="H220"/>
  <c r="H221"/>
  <c r="U234" s="1"/>
  <c r="H222"/>
  <c r="H223"/>
  <c r="U236" s="1"/>
  <c r="H224"/>
  <c r="H225"/>
  <c r="U238" s="1"/>
  <c r="H226"/>
  <c r="H227"/>
  <c r="U240" s="1"/>
  <c r="H228"/>
  <c r="H229"/>
  <c r="U242" s="1"/>
  <c r="H230"/>
  <c r="H231"/>
  <c r="U244" s="1"/>
  <c r="H232"/>
  <c r="H233"/>
  <c r="U246" s="1"/>
  <c r="H234"/>
  <c r="H235"/>
  <c r="U248" s="1"/>
  <c r="H236"/>
  <c r="H237"/>
  <c r="U250" s="1"/>
  <c r="H238"/>
  <c r="H239"/>
  <c r="U252" s="1"/>
  <c r="H240"/>
  <c r="H241"/>
  <c r="U254" s="1"/>
  <c r="H242"/>
  <c r="H243"/>
  <c r="U256" s="1"/>
  <c r="H244"/>
  <c r="H245"/>
  <c r="U258" s="1"/>
  <c r="H246"/>
  <c r="H247"/>
  <c r="U260" s="1"/>
  <c r="H248"/>
  <c r="H249"/>
  <c r="U262" s="1"/>
  <c r="H250"/>
  <c r="H251"/>
  <c r="U264" s="1"/>
  <c r="H252"/>
  <c r="H253"/>
  <c r="U266" s="1"/>
  <c r="H254"/>
  <c r="H255"/>
  <c r="U268" s="1"/>
  <c r="H256"/>
  <c r="H257"/>
  <c r="U270" s="1"/>
  <c r="H258"/>
  <c r="H259"/>
  <c r="U272" s="1"/>
  <c r="H260"/>
  <c r="H261"/>
  <c r="U274" s="1"/>
  <c r="H262"/>
  <c r="H263"/>
  <c r="U276" s="1"/>
  <c r="H264"/>
  <c r="H265"/>
  <c r="U278" s="1"/>
  <c r="H266"/>
  <c r="H267"/>
  <c r="U280" s="1"/>
  <c r="H268"/>
  <c r="H269"/>
  <c r="U282" s="1"/>
  <c r="H270"/>
  <c r="H271"/>
  <c r="U284" s="1"/>
  <c r="H272"/>
  <c r="H273"/>
  <c r="U286" s="1"/>
  <c r="H274"/>
  <c r="H275"/>
  <c r="U288" s="1"/>
  <c r="H276"/>
  <c r="H277"/>
  <c r="U290" s="1"/>
  <c r="H278"/>
  <c r="H279"/>
  <c r="U292" s="1"/>
  <c r="H280"/>
  <c r="H281"/>
  <c r="U294" s="1"/>
  <c r="H282"/>
  <c r="H283"/>
  <c r="U296" s="1"/>
  <c r="H284"/>
  <c r="H285"/>
  <c r="U298" s="1"/>
  <c r="H286"/>
  <c r="H287"/>
  <c r="U300" s="1"/>
  <c r="H288"/>
  <c r="H289"/>
  <c r="U302" s="1"/>
  <c r="H290"/>
  <c r="H291"/>
  <c r="U304" s="1"/>
  <c r="H292"/>
  <c r="H293"/>
  <c r="U306" s="1"/>
  <c r="H294"/>
  <c r="H295"/>
  <c r="U308" s="1"/>
  <c r="H296"/>
  <c r="H297"/>
  <c r="U310" s="1"/>
  <c r="H298"/>
  <c r="H299"/>
  <c r="U312" s="1"/>
  <c r="H300"/>
  <c r="H301"/>
  <c r="U314" s="1"/>
  <c r="H302"/>
  <c r="H303"/>
  <c r="U316" s="1"/>
  <c r="H304"/>
  <c r="H305"/>
  <c r="U318" s="1"/>
  <c r="H306"/>
  <c r="H307"/>
  <c r="U320" s="1"/>
  <c r="H308"/>
  <c r="H309"/>
  <c r="U322" s="1"/>
  <c r="H310"/>
  <c r="H311"/>
  <c r="U324" s="1"/>
  <c r="H312"/>
  <c r="H313"/>
  <c r="U326" s="1"/>
  <c r="H314"/>
  <c r="H315"/>
  <c r="U328" s="1"/>
  <c r="H316"/>
  <c r="H317"/>
  <c r="U330" s="1"/>
  <c r="H318"/>
  <c r="H319"/>
  <c r="U332" s="1"/>
  <c r="H320"/>
  <c r="H321"/>
  <c r="U334" s="1"/>
  <c r="H322"/>
  <c r="H323"/>
  <c r="U336" s="1"/>
  <c r="H324"/>
  <c r="H325"/>
  <c r="U338" s="1"/>
  <c r="H326"/>
  <c r="H327"/>
  <c r="U340" s="1"/>
  <c r="H328"/>
  <c r="H329"/>
  <c r="U342" s="1"/>
  <c r="H330"/>
  <c r="H331"/>
  <c r="U344" s="1"/>
  <c r="H332"/>
  <c r="H333"/>
  <c r="U346" s="1"/>
  <c r="H334"/>
  <c r="H335"/>
  <c r="U348" s="1"/>
  <c r="H336"/>
  <c r="H337"/>
  <c r="U350" s="1"/>
  <c r="H338"/>
  <c r="H339"/>
  <c r="U352" s="1"/>
  <c r="H340"/>
  <c r="H341"/>
  <c r="U354" s="1"/>
  <c r="H342"/>
  <c r="H343"/>
  <c r="U356" s="1"/>
  <c r="H344"/>
  <c r="H345"/>
  <c r="U358" s="1"/>
  <c r="H346"/>
  <c r="H347"/>
  <c r="U360" s="1"/>
  <c r="H348"/>
  <c r="H349"/>
  <c r="U362" s="1"/>
  <c r="H350"/>
  <c r="H351"/>
  <c r="U364" s="1"/>
  <c r="H352"/>
  <c r="H353"/>
  <c r="U366" s="1"/>
  <c r="H354"/>
  <c r="H355"/>
  <c r="U368" s="1"/>
  <c r="H356"/>
  <c r="H357"/>
  <c r="U370" s="1"/>
  <c r="H358"/>
  <c r="H359"/>
  <c r="U372" s="1"/>
  <c r="H360"/>
  <c r="H361"/>
  <c r="U374" s="1"/>
  <c r="H362"/>
  <c r="H363"/>
  <c r="U376" s="1"/>
  <c r="H364"/>
  <c r="H365"/>
  <c r="U378" s="1"/>
  <c r="H366"/>
  <c r="H367"/>
  <c r="U380" s="1"/>
  <c r="H368"/>
  <c r="H369"/>
  <c r="U382" s="1"/>
  <c r="H370"/>
  <c r="H371"/>
  <c r="U384" s="1"/>
  <c r="H372"/>
  <c r="H373"/>
  <c r="U386" s="1"/>
  <c r="H374"/>
  <c r="H375"/>
  <c r="U388" s="1"/>
  <c r="H376"/>
  <c r="H377"/>
  <c r="U390" s="1"/>
  <c r="H378"/>
  <c r="H379"/>
  <c r="U392" s="1"/>
  <c r="H380"/>
  <c r="H381"/>
  <c r="U394" s="1"/>
  <c r="H382"/>
  <c r="H383"/>
  <c r="U396" s="1"/>
  <c r="H384"/>
  <c r="H385"/>
  <c r="U398" s="1"/>
  <c r="H386"/>
  <c r="H387"/>
  <c r="U400" s="1"/>
  <c r="H388"/>
  <c r="H389"/>
  <c r="U402" s="1"/>
  <c r="H390"/>
  <c r="H391"/>
  <c r="U404" s="1"/>
  <c r="H392"/>
  <c r="H393"/>
  <c r="U406" s="1"/>
  <c r="H394"/>
  <c r="H395"/>
  <c r="U408" s="1"/>
  <c r="H396"/>
  <c r="H397"/>
  <c r="U410" s="1"/>
  <c r="H398"/>
  <c r="H399"/>
  <c r="U412" s="1"/>
  <c r="H400"/>
  <c r="H401"/>
  <c r="U414" s="1"/>
  <c r="H402"/>
  <c r="H403"/>
  <c r="U416" s="1"/>
  <c r="H404"/>
  <c r="H405"/>
  <c r="U418" s="1"/>
  <c r="H406"/>
  <c r="H407"/>
  <c r="U420" s="1"/>
  <c r="H408"/>
  <c r="H409"/>
  <c r="U422" s="1"/>
  <c r="H410"/>
  <c r="H411"/>
  <c r="U424" s="1"/>
  <c r="H412"/>
  <c r="H413"/>
  <c r="U426" s="1"/>
  <c r="H414"/>
  <c r="H415"/>
  <c r="U428" s="1"/>
  <c r="H416"/>
  <c r="H417"/>
  <c r="U430" s="1"/>
  <c r="H418"/>
  <c r="H419"/>
  <c r="U432" s="1"/>
  <c r="H420"/>
  <c r="H421"/>
  <c r="U434" s="1"/>
  <c r="H422"/>
  <c r="H423"/>
  <c r="U436" s="1"/>
  <c r="H424"/>
  <c r="H425"/>
  <c r="U438" s="1"/>
  <c r="H426"/>
  <c r="H427"/>
  <c r="U440" s="1"/>
  <c r="H428"/>
  <c r="H429"/>
  <c r="U442" s="1"/>
  <c r="H430"/>
  <c r="H431"/>
  <c r="U444" s="1"/>
  <c r="H432"/>
  <c r="H433"/>
  <c r="U446" s="1"/>
  <c r="H434"/>
  <c r="H435"/>
  <c r="U448" s="1"/>
  <c r="H436"/>
  <c r="H437"/>
  <c r="U450" s="1"/>
  <c r="H438"/>
  <c r="H439"/>
  <c r="U452" s="1"/>
  <c r="H440"/>
  <c r="H441"/>
  <c r="U454" s="1"/>
  <c r="H442"/>
  <c r="H443"/>
  <c r="U456" s="1"/>
  <c r="H444"/>
  <c r="H445"/>
  <c r="U458" s="1"/>
  <c r="H446"/>
  <c r="H447"/>
  <c r="U460" s="1"/>
  <c r="H448"/>
  <c r="H449"/>
  <c r="U462" s="1"/>
  <c r="H450"/>
  <c r="H451"/>
  <c r="U464" s="1"/>
  <c r="H452"/>
  <c r="H453"/>
  <c r="U466" s="1"/>
  <c r="H454"/>
  <c r="H455"/>
  <c r="U468" s="1"/>
  <c r="H456"/>
  <c r="H457"/>
  <c r="U470" s="1"/>
  <c r="H458"/>
  <c r="H459"/>
  <c r="U472" s="1"/>
  <c r="H460"/>
  <c r="H461"/>
  <c r="U474" s="1"/>
  <c r="H462"/>
  <c r="H463"/>
  <c r="U476" s="1"/>
  <c r="H464"/>
  <c r="H465"/>
  <c r="U478" s="1"/>
  <c r="H466"/>
  <c r="H467"/>
  <c r="U480" s="1"/>
  <c r="H468"/>
  <c r="H469"/>
  <c r="U482" s="1"/>
  <c r="H470"/>
  <c r="H471"/>
  <c r="U484" s="1"/>
  <c r="H472"/>
  <c r="H473"/>
  <c r="U486" s="1"/>
  <c r="H474"/>
  <c r="H475"/>
  <c r="U488" s="1"/>
  <c r="H476"/>
  <c r="H477"/>
  <c r="U490" s="1"/>
  <c r="H478"/>
  <c r="H479"/>
  <c r="U492" s="1"/>
  <c r="H480"/>
  <c r="H481"/>
  <c r="U494" s="1"/>
  <c r="H482"/>
  <c r="H483"/>
  <c r="U496" s="1"/>
  <c r="H484"/>
  <c r="H485"/>
  <c r="U498" s="1"/>
  <c r="H486"/>
  <c r="H487"/>
  <c r="U500" s="1"/>
  <c r="H488"/>
  <c r="H489"/>
  <c r="U502" s="1"/>
  <c r="H490"/>
  <c r="H491"/>
  <c r="U504" s="1"/>
  <c r="H492"/>
  <c r="H493"/>
  <c r="U506" s="1"/>
  <c r="H494"/>
  <c r="H495"/>
  <c r="U508" s="1"/>
  <c r="H496"/>
  <c r="H497"/>
  <c r="U510" s="1"/>
  <c r="H498"/>
  <c r="H499"/>
  <c r="U512" s="1"/>
  <c r="H500"/>
  <c r="H501"/>
  <c r="U514" s="1"/>
  <c r="H502"/>
  <c r="H503"/>
  <c r="U516" s="1"/>
  <c r="H504"/>
  <c r="H505"/>
  <c r="U518" s="1"/>
  <c r="H506"/>
  <c r="H507"/>
  <c r="U520" s="1"/>
  <c r="H508"/>
  <c r="H509"/>
  <c r="U522" s="1"/>
  <c r="H510"/>
  <c r="H511"/>
  <c r="U524" s="1"/>
  <c r="H512"/>
  <c r="H513"/>
  <c r="U526" s="1"/>
  <c r="H514"/>
  <c r="H515"/>
  <c r="U528" s="1"/>
  <c r="H516"/>
  <c r="H517"/>
  <c r="U530" s="1"/>
  <c r="H518"/>
  <c r="H519"/>
  <c r="U532" s="1"/>
  <c r="H520"/>
  <c r="H521"/>
  <c r="U534" s="1"/>
  <c r="H522"/>
  <c r="H523"/>
  <c r="U536" s="1"/>
  <c r="H524"/>
  <c r="H525"/>
  <c r="U538" s="1"/>
  <c r="H526"/>
  <c r="H527"/>
  <c r="U540" s="1"/>
  <c r="H528"/>
  <c r="H529"/>
  <c r="U542" s="1"/>
  <c r="H530"/>
  <c r="H531"/>
  <c r="U544" s="1"/>
  <c r="H532"/>
  <c r="H533"/>
  <c r="U546" s="1"/>
  <c r="H534"/>
  <c r="H535"/>
  <c r="U548" s="1"/>
  <c r="H536"/>
  <c r="H537"/>
  <c r="U550" s="1"/>
  <c r="H538"/>
  <c r="H539"/>
  <c r="U552" s="1"/>
  <c r="H540"/>
  <c r="H541"/>
  <c r="U554" s="1"/>
  <c r="H542"/>
  <c r="H543"/>
  <c r="U556" s="1"/>
  <c r="H544"/>
  <c r="H545"/>
  <c r="U558" s="1"/>
  <c r="H546"/>
  <c r="H547"/>
  <c r="U560" s="1"/>
  <c r="H548"/>
  <c r="H549"/>
  <c r="U562" s="1"/>
  <c r="H550"/>
  <c r="H551"/>
  <c r="U564" s="1"/>
  <c r="H552"/>
  <c r="H553"/>
  <c r="U566" s="1"/>
  <c r="H554"/>
  <c r="H555"/>
  <c r="U568" s="1"/>
  <c r="H556"/>
  <c r="H557"/>
  <c r="U570" s="1"/>
  <c r="H558"/>
  <c r="H559"/>
  <c r="U572" s="1"/>
  <c r="H560"/>
  <c r="H561"/>
  <c r="U574" s="1"/>
  <c r="H562"/>
  <c r="H563"/>
  <c r="U576" s="1"/>
  <c r="H564"/>
  <c r="H565"/>
  <c r="U578" s="1"/>
  <c r="H566"/>
  <c r="H567"/>
  <c r="U580" s="1"/>
  <c r="H568"/>
  <c r="H569"/>
  <c r="U582" s="1"/>
  <c r="H570"/>
  <c r="H571"/>
  <c r="U584" s="1"/>
  <c r="H572"/>
  <c r="H573"/>
  <c r="U586" s="1"/>
  <c r="H574"/>
  <c r="H575"/>
  <c r="U588" s="1"/>
  <c r="H576"/>
  <c r="H577"/>
  <c r="U590" s="1"/>
  <c r="H578"/>
  <c r="H579"/>
  <c r="U592" s="1"/>
  <c r="H580"/>
  <c r="H581"/>
  <c r="U594" s="1"/>
  <c r="H582"/>
  <c r="H583"/>
  <c r="U596" s="1"/>
  <c r="H584"/>
  <c r="H585"/>
  <c r="U598" s="1"/>
  <c r="H586"/>
  <c r="H587"/>
  <c r="U600" s="1"/>
  <c r="H588"/>
  <c r="H589"/>
  <c r="U602" s="1"/>
  <c r="H590"/>
  <c r="H591"/>
  <c r="U604" s="1"/>
  <c r="H592"/>
  <c r="H593"/>
  <c r="U606" s="1"/>
  <c r="H594"/>
  <c r="H595"/>
  <c r="U608" s="1"/>
  <c r="H596"/>
  <c r="H597"/>
  <c r="U610" s="1"/>
  <c r="H598"/>
  <c r="H599"/>
  <c r="U612" s="1"/>
  <c r="H600"/>
  <c r="H601"/>
  <c r="U614" s="1"/>
  <c r="H602"/>
  <c r="H603"/>
  <c r="U616" s="1"/>
  <c r="H604"/>
  <c r="H605"/>
  <c r="U618" s="1"/>
  <c r="H606"/>
  <c r="H607"/>
  <c r="U620" s="1"/>
  <c r="H608"/>
  <c r="H609"/>
  <c r="U622" s="1"/>
  <c r="H610"/>
  <c r="H611"/>
  <c r="U624" s="1"/>
  <c r="H612"/>
  <c r="H613"/>
  <c r="U626" s="1"/>
  <c r="H614"/>
  <c r="H615"/>
  <c r="U628" s="1"/>
  <c r="H616"/>
  <c r="H617"/>
  <c r="U630" s="1"/>
  <c r="H618"/>
  <c r="H619"/>
  <c r="U632" s="1"/>
  <c r="H620"/>
  <c r="H621"/>
  <c r="U634" s="1"/>
  <c r="H622"/>
  <c r="H623"/>
  <c r="U636" s="1"/>
  <c r="H624"/>
  <c r="H625"/>
  <c r="U638" s="1"/>
  <c r="H626"/>
  <c r="H627"/>
  <c r="U640" s="1"/>
  <c r="H628"/>
  <c r="H629"/>
  <c r="U642" s="1"/>
  <c r="H630"/>
  <c r="H631"/>
  <c r="U644" s="1"/>
  <c r="H632"/>
  <c r="H633"/>
  <c r="U646" s="1"/>
  <c r="H634"/>
  <c r="H635"/>
  <c r="U648" s="1"/>
  <c r="H636"/>
  <c r="H637"/>
  <c r="U650" s="1"/>
  <c r="H638"/>
  <c r="H639"/>
  <c r="U652" s="1"/>
  <c r="H640"/>
  <c r="H641"/>
  <c r="U654" s="1"/>
  <c r="H642"/>
  <c r="H643"/>
  <c r="U656" s="1"/>
  <c r="H644"/>
  <c r="H645"/>
  <c r="U658" s="1"/>
  <c r="H646"/>
  <c r="H647"/>
  <c r="U660" s="1"/>
  <c r="H648"/>
  <c r="H649"/>
  <c r="U662" s="1"/>
  <c r="H650"/>
  <c r="H651"/>
  <c r="U664" s="1"/>
  <c r="H652"/>
  <c r="H653"/>
  <c r="U666" s="1"/>
  <c r="H654"/>
  <c r="H655"/>
  <c r="U668" s="1"/>
  <c r="H656"/>
  <c r="H657"/>
  <c r="U670" s="1"/>
  <c r="H658"/>
  <c r="H659"/>
  <c r="U672" s="1"/>
  <c r="H660"/>
  <c r="H661"/>
  <c r="U674" s="1"/>
  <c r="H662"/>
  <c r="H663"/>
  <c r="U676" s="1"/>
  <c r="H664"/>
  <c r="H665"/>
  <c r="U678" s="1"/>
  <c r="H666"/>
  <c r="H667"/>
  <c r="U680" s="1"/>
  <c r="H668"/>
  <c r="H669"/>
  <c r="U682" s="1"/>
  <c r="H670"/>
  <c r="H671"/>
  <c r="U684" s="1"/>
  <c r="H672"/>
  <c r="H673"/>
  <c r="U686" s="1"/>
  <c r="H674"/>
  <c r="H675"/>
  <c r="U688" s="1"/>
  <c r="H676"/>
  <c r="H677"/>
  <c r="U690" s="1"/>
  <c r="H678"/>
  <c r="H679"/>
  <c r="U692" s="1"/>
  <c r="H680"/>
  <c r="H681"/>
  <c r="U694" s="1"/>
  <c r="H682"/>
  <c r="H683"/>
  <c r="U696" s="1"/>
  <c r="H684"/>
  <c r="H685"/>
  <c r="U698" s="1"/>
  <c r="H686"/>
  <c r="H687"/>
  <c r="U700" s="1"/>
  <c r="H688"/>
  <c r="H689"/>
  <c r="U702" s="1"/>
  <c r="H690"/>
  <c r="H691"/>
  <c r="U704" s="1"/>
  <c r="H692"/>
  <c r="H693"/>
  <c r="U706" s="1"/>
  <c r="H694"/>
  <c r="H695"/>
  <c r="U708" s="1"/>
  <c r="H696"/>
  <c r="H697"/>
  <c r="U710" s="1"/>
  <c r="H698"/>
  <c r="H699"/>
  <c r="U712" s="1"/>
  <c r="H700"/>
  <c r="H701"/>
  <c r="U714" s="1"/>
  <c r="H702"/>
  <c r="H703"/>
  <c r="U716" s="1"/>
  <c r="H704"/>
  <c r="H705"/>
  <c r="U718" s="1"/>
  <c r="H706"/>
  <c r="H707"/>
  <c r="U720" s="1"/>
  <c r="H708"/>
  <c r="H709"/>
  <c r="U722" s="1"/>
  <c r="H710"/>
  <c r="H711"/>
  <c r="U724" s="1"/>
  <c r="H712"/>
  <c r="H713"/>
  <c r="U726" s="1"/>
  <c r="H714"/>
  <c r="H715"/>
  <c r="U728" s="1"/>
  <c r="H716"/>
  <c r="H717"/>
  <c r="U730" s="1"/>
  <c r="H718"/>
  <c r="H719"/>
  <c r="U732" s="1"/>
  <c r="H720"/>
  <c r="H721"/>
  <c r="U734" s="1"/>
  <c r="H722"/>
  <c r="H723"/>
  <c r="U736" s="1"/>
  <c r="H724"/>
  <c r="H725"/>
  <c r="U738" s="1"/>
  <c r="H726"/>
  <c r="H727"/>
  <c r="U740" s="1"/>
  <c r="H728"/>
  <c r="H729"/>
  <c r="U742" s="1"/>
  <c r="H730"/>
  <c r="H731"/>
  <c r="U744" s="1"/>
  <c r="H732"/>
  <c r="H733"/>
  <c r="U746" s="1"/>
  <c r="H734"/>
  <c r="H735"/>
  <c r="U748" s="1"/>
  <c r="H736"/>
  <c r="H737"/>
  <c r="U750" s="1"/>
  <c r="H738"/>
  <c r="H739"/>
  <c r="U752" s="1"/>
  <c r="H740"/>
  <c r="H741"/>
  <c r="U754" s="1"/>
  <c r="H742"/>
  <c r="H743"/>
  <c r="U756" s="1"/>
  <c r="H744"/>
  <c r="H745"/>
  <c r="U758" s="1"/>
  <c r="H746"/>
  <c r="H747"/>
  <c r="U760" s="1"/>
  <c r="H748"/>
  <c r="H749"/>
  <c r="U762" s="1"/>
  <c r="H750"/>
  <c r="H751"/>
  <c r="U764" s="1"/>
  <c r="H752"/>
  <c r="H753"/>
  <c r="U766" s="1"/>
  <c r="H754"/>
  <c r="H755"/>
  <c r="U768" s="1"/>
  <c r="H756"/>
  <c r="H757"/>
  <c r="U770" s="1"/>
  <c r="H758"/>
  <c r="H759"/>
  <c r="U772" s="1"/>
  <c r="H760"/>
  <c r="H761"/>
  <c r="U774" s="1"/>
  <c r="H762"/>
  <c r="H763"/>
  <c r="U776" s="1"/>
  <c r="H764"/>
  <c r="H765"/>
  <c r="U778" s="1"/>
  <c r="H766"/>
  <c r="H767"/>
  <c r="U780" s="1"/>
  <c r="H768"/>
  <c r="H769"/>
  <c r="U782" s="1"/>
  <c r="H770"/>
  <c r="H771"/>
  <c r="U784" s="1"/>
  <c r="H772"/>
  <c r="H773"/>
  <c r="U786" s="1"/>
  <c r="H774"/>
  <c r="H775"/>
  <c r="U788" s="1"/>
  <c r="H776"/>
  <c r="H777"/>
  <c r="U790" s="1"/>
  <c r="H778"/>
  <c r="H779"/>
  <c r="U792" s="1"/>
  <c r="H780"/>
  <c r="H781"/>
  <c r="U794" s="1"/>
  <c r="H782"/>
  <c r="H783"/>
  <c r="U796" s="1"/>
  <c r="H784"/>
  <c r="H785"/>
  <c r="U798" s="1"/>
  <c r="H786"/>
  <c r="H787"/>
  <c r="U800" s="1"/>
  <c r="H3"/>
  <c r="G4"/>
  <c r="G5"/>
  <c r="G6"/>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3"/>
  <c r="T3" s="1"/>
  <c r="P4"/>
  <c r="P5"/>
  <c r="AB7" s="1"/>
  <c r="P6"/>
  <c r="P7"/>
  <c r="AB11" s="1"/>
  <c r="P8"/>
  <c r="P9"/>
  <c r="AB14" s="1"/>
  <c r="P10"/>
  <c r="P11"/>
  <c r="AB16" s="1"/>
  <c r="P12"/>
  <c r="P13"/>
  <c r="AB18" s="1"/>
  <c r="P14"/>
  <c r="P15"/>
  <c r="AB20" s="1"/>
  <c r="P16"/>
  <c r="P17"/>
  <c r="AB22" s="1"/>
  <c r="P18"/>
  <c r="P19"/>
  <c r="AB25" s="1"/>
  <c r="P20"/>
  <c r="P21"/>
  <c r="AB27" s="1"/>
  <c r="P22"/>
  <c r="P23"/>
  <c r="AB30" s="1"/>
  <c r="P24"/>
  <c r="P25"/>
  <c r="AB32" s="1"/>
  <c r="P26"/>
  <c r="P27"/>
  <c r="AB34" s="1"/>
  <c r="P28"/>
  <c r="P29"/>
  <c r="AB36" s="1"/>
  <c r="P30"/>
  <c r="P31"/>
  <c r="AB38" s="1"/>
  <c r="P32"/>
  <c r="P33"/>
  <c r="AB40" s="1"/>
  <c r="P34"/>
  <c r="P35"/>
  <c r="AB42" s="1"/>
  <c r="P36"/>
  <c r="P37"/>
  <c r="AB44" s="1"/>
  <c r="P38"/>
  <c r="P39"/>
  <c r="AB46" s="1"/>
  <c r="P40"/>
  <c r="P41"/>
  <c r="AB48" s="1"/>
  <c r="P42"/>
  <c r="P43"/>
  <c r="AB50" s="1"/>
  <c r="P44"/>
  <c r="P45"/>
  <c r="AB52" s="1"/>
  <c r="P46"/>
  <c r="P47"/>
  <c r="AB54" s="1"/>
  <c r="P48"/>
  <c r="P49"/>
  <c r="AB56" s="1"/>
  <c r="P50"/>
  <c r="P51"/>
  <c r="AB58" s="1"/>
  <c r="P52"/>
  <c r="P53"/>
  <c r="AB60" s="1"/>
  <c r="P54"/>
  <c r="P55"/>
  <c r="AB62" s="1"/>
  <c r="P56"/>
  <c r="P57"/>
  <c r="AB64" s="1"/>
  <c r="P58"/>
  <c r="P59"/>
  <c r="AB66" s="1"/>
  <c r="P60"/>
  <c r="P61"/>
  <c r="AB68" s="1"/>
  <c r="P62"/>
  <c r="P63"/>
  <c r="AB70" s="1"/>
  <c r="P64"/>
  <c r="P65"/>
  <c r="AB72" s="1"/>
  <c r="P66"/>
  <c r="P67"/>
  <c r="AB75" s="1"/>
  <c r="P68"/>
  <c r="P69"/>
  <c r="AB77" s="1"/>
  <c r="P70"/>
  <c r="P71"/>
  <c r="AB79" s="1"/>
  <c r="P72"/>
  <c r="P73"/>
  <c r="AB81" s="1"/>
  <c r="P74"/>
  <c r="P75"/>
  <c r="AB83" s="1"/>
  <c r="P76"/>
  <c r="P77"/>
  <c r="AB85" s="1"/>
  <c r="P78"/>
  <c r="P79"/>
  <c r="AB87" s="1"/>
  <c r="P80"/>
  <c r="P81"/>
  <c r="AB89" s="1"/>
  <c r="P82"/>
  <c r="P83"/>
  <c r="AB91" s="1"/>
  <c r="P84"/>
  <c r="P85"/>
  <c r="AB93" s="1"/>
  <c r="P86"/>
  <c r="P87"/>
  <c r="AB95" s="1"/>
  <c r="P88"/>
  <c r="P89"/>
  <c r="AB97" s="1"/>
  <c r="P90"/>
  <c r="P91"/>
  <c r="AB99" s="1"/>
  <c r="P92"/>
  <c r="P93"/>
  <c r="AB101" s="1"/>
  <c r="P94"/>
  <c r="P95"/>
  <c r="AB103" s="1"/>
  <c r="P96"/>
  <c r="P97"/>
  <c r="AB105" s="1"/>
  <c r="P98"/>
  <c r="P99"/>
  <c r="AB107" s="1"/>
  <c r="P100"/>
  <c r="P101"/>
  <c r="AB109" s="1"/>
  <c r="P102"/>
  <c r="P103"/>
  <c r="AB111" s="1"/>
  <c r="P104"/>
  <c r="P105"/>
  <c r="AB113" s="1"/>
  <c r="P106"/>
  <c r="P107"/>
  <c r="AB116" s="1"/>
  <c r="P108"/>
  <c r="P109"/>
  <c r="AB118" s="1"/>
  <c r="P110"/>
  <c r="P111"/>
  <c r="AB120" s="1"/>
  <c r="P112"/>
  <c r="P113"/>
  <c r="AB122" s="1"/>
  <c r="P114"/>
  <c r="P115"/>
  <c r="AB125" s="1"/>
  <c r="P116"/>
  <c r="P117"/>
  <c r="AB127" s="1"/>
  <c r="P118"/>
  <c r="P119"/>
  <c r="AB130" s="1"/>
  <c r="P120"/>
  <c r="P121"/>
  <c r="AB132" s="1"/>
  <c r="P122"/>
  <c r="P123"/>
  <c r="AB134" s="1"/>
  <c r="P124"/>
  <c r="P125"/>
  <c r="AB136" s="1"/>
  <c r="P126"/>
  <c r="P127"/>
  <c r="AB138" s="1"/>
  <c r="P128"/>
  <c r="P129"/>
  <c r="AB140" s="1"/>
  <c r="P130"/>
  <c r="P131"/>
  <c r="AB142" s="1"/>
  <c r="P132"/>
  <c r="P133"/>
  <c r="AB144" s="1"/>
  <c r="P134"/>
  <c r="P135"/>
  <c r="AB146" s="1"/>
  <c r="P136"/>
  <c r="P137"/>
  <c r="AB148" s="1"/>
  <c r="P138"/>
  <c r="P139"/>
  <c r="AB150" s="1"/>
  <c r="P140"/>
  <c r="P141"/>
  <c r="AB152" s="1"/>
  <c r="P142"/>
  <c r="P143"/>
  <c r="AB154" s="1"/>
  <c r="P144"/>
  <c r="P145"/>
  <c r="AB156" s="1"/>
  <c r="P146"/>
  <c r="P147"/>
  <c r="AB158" s="1"/>
  <c r="P148"/>
  <c r="P149"/>
  <c r="AB160" s="1"/>
  <c r="P150"/>
  <c r="P151"/>
  <c r="AB162" s="1"/>
  <c r="P152"/>
  <c r="P153"/>
  <c r="AB164" s="1"/>
  <c r="P154"/>
  <c r="P155"/>
  <c r="AB166" s="1"/>
  <c r="P156"/>
  <c r="P157"/>
  <c r="AB168" s="1"/>
  <c r="P158"/>
  <c r="P159"/>
  <c r="AB170" s="1"/>
  <c r="P160"/>
  <c r="P161"/>
  <c r="AB172" s="1"/>
  <c r="P162"/>
  <c r="P163"/>
  <c r="AB174" s="1"/>
  <c r="P164"/>
  <c r="P165"/>
  <c r="AB176" s="1"/>
  <c r="P166"/>
  <c r="P167"/>
  <c r="AB178" s="1"/>
  <c r="P168"/>
  <c r="P169"/>
  <c r="AB180" s="1"/>
  <c r="P170"/>
  <c r="P171"/>
  <c r="AB182" s="1"/>
  <c r="P172"/>
  <c r="P173"/>
  <c r="AB185" s="1"/>
  <c r="P174"/>
  <c r="P175"/>
  <c r="AB187" s="1"/>
  <c r="P176"/>
  <c r="P177"/>
  <c r="AB189" s="1"/>
  <c r="P178"/>
  <c r="P179"/>
  <c r="AB191" s="1"/>
  <c r="P180"/>
  <c r="P181"/>
  <c r="AB193" s="1"/>
  <c r="P182"/>
  <c r="P183"/>
  <c r="AB195" s="1"/>
  <c r="P184"/>
  <c r="P185"/>
  <c r="AB197" s="1"/>
  <c r="P186"/>
  <c r="P187"/>
  <c r="AB199" s="1"/>
  <c r="P188"/>
  <c r="P189"/>
  <c r="AB201" s="1"/>
  <c r="P190"/>
  <c r="P191"/>
  <c r="AB203" s="1"/>
  <c r="P192"/>
  <c r="P193"/>
  <c r="AB205" s="1"/>
  <c r="P194"/>
  <c r="P195"/>
  <c r="AB207" s="1"/>
  <c r="P196"/>
  <c r="P197"/>
  <c r="AB209" s="1"/>
  <c r="P198"/>
  <c r="P199"/>
  <c r="AB211" s="1"/>
  <c r="P200"/>
  <c r="P201"/>
  <c r="AB214" s="1"/>
  <c r="P202"/>
  <c r="P203"/>
  <c r="AB216" s="1"/>
  <c r="P204"/>
  <c r="P205"/>
  <c r="AB218" s="1"/>
  <c r="P206"/>
  <c r="P207"/>
  <c r="AB220" s="1"/>
  <c r="P208"/>
  <c r="P209"/>
  <c r="AB222" s="1"/>
  <c r="P210"/>
  <c r="P211"/>
  <c r="AB224" s="1"/>
  <c r="P212"/>
  <c r="P213"/>
  <c r="AB226" s="1"/>
  <c r="P214"/>
  <c r="P215"/>
  <c r="AB228" s="1"/>
  <c r="P216"/>
  <c r="P217"/>
  <c r="AB230" s="1"/>
  <c r="P218"/>
  <c r="P219"/>
  <c r="AB232" s="1"/>
  <c r="P220"/>
  <c r="P221"/>
  <c r="AB234" s="1"/>
  <c r="P222"/>
  <c r="P223"/>
  <c r="AB236" s="1"/>
  <c r="P224"/>
  <c r="P225"/>
  <c r="AB238" s="1"/>
  <c r="P226"/>
  <c r="P227"/>
  <c r="AB240" s="1"/>
  <c r="P228"/>
  <c r="P229"/>
  <c r="AB242" s="1"/>
  <c r="P230"/>
  <c r="P231"/>
  <c r="AB244" s="1"/>
  <c r="P232"/>
  <c r="P233"/>
  <c r="AB246" s="1"/>
  <c r="P234"/>
  <c r="P235"/>
  <c r="AB248" s="1"/>
  <c r="P236"/>
  <c r="P237"/>
  <c r="AB250" s="1"/>
  <c r="P238"/>
  <c r="P239"/>
  <c r="AB252" s="1"/>
  <c r="P240"/>
  <c r="P241"/>
  <c r="AB254" s="1"/>
  <c r="P242"/>
  <c r="P243"/>
  <c r="AB256" s="1"/>
  <c r="P244"/>
  <c r="P245"/>
  <c r="AB258" s="1"/>
  <c r="P246"/>
  <c r="P247"/>
  <c r="AB260" s="1"/>
  <c r="P248"/>
  <c r="P249"/>
  <c r="AB262" s="1"/>
  <c r="P250"/>
  <c r="P251"/>
  <c r="AB264" s="1"/>
  <c r="P252"/>
  <c r="P253"/>
  <c r="AB266" s="1"/>
  <c r="P254"/>
  <c r="P255"/>
  <c r="AB268" s="1"/>
  <c r="P256"/>
  <c r="P257"/>
  <c r="AB270" s="1"/>
  <c r="P258"/>
  <c r="P259"/>
  <c r="AB272" s="1"/>
  <c r="P260"/>
  <c r="P261"/>
  <c r="AB274" s="1"/>
  <c r="P262"/>
  <c r="P263"/>
  <c r="AB276" s="1"/>
  <c r="P264"/>
  <c r="P265"/>
  <c r="AB278" s="1"/>
  <c r="P266"/>
  <c r="P267"/>
  <c r="AB280" s="1"/>
  <c r="P268"/>
  <c r="P269"/>
  <c r="AB282" s="1"/>
  <c r="P270"/>
  <c r="P271"/>
  <c r="AB284" s="1"/>
  <c r="P272"/>
  <c r="P273"/>
  <c r="AB286" s="1"/>
  <c r="P274"/>
  <c r="P275"/>
  <c r="AB288" s="1"/>
  <c r="P276"/>
  <c r="P277"/>
  <c r="AB290" s="1"/>
  <c r="P278"/>
  <c r="P279"/>
  <c r="AB292" s="1"/>
  <c r="P280"/>
  <c r="P281"/>
  <c r="AB294" s="1"/>
  <c r="P282"/>
  <c r="P283"/>
  <c r="AB296" s="1"/>
  <c r="P284"/>
  <c r="P285"/>
  <c r="AB298" s="1"/>
  <c r="P286"/>
  <c r="P287"/>
  <c r="AB300" s="1"/>
  <c r="P288"/>
  <c r="P289"/>
  <c r="AB302" s="1"/>
  <c r="P290"/>
  <c r="P291"/>
  <c r="AB304" s="1"/>
  <c r="P292"/>
  <c r="P293"/>
  <c r="AB306" s="1"/>
  <c r="P294"/>
  <c r="P295"/>
  <c r="AB308" s="1"/>
  <c r="P296"/>
  <c r="P297"/>
  <c r="AB310" s="1"/>
  <c r="P298"/>
  <c r="P299"/>
  <c r="AB312" s="1"/>
  <c r="P300"/>
  <c r="P301"/>
  <c r="AB314" s="1"/>
  <c r="P302"/>
  <c r="P303"/>
  <c r="AB316" s="1"/>
  <c r="P304"/>
  <c r="P305"/>
  <c r="AB318" s="1"/>
  <c r="P306"/>
  <c r="P307"/>
  <c r="AB320" s="1"/>
  <c r="P308"/>
  <c r="P309"/>
  <c r="AB322" s="1"/>
  <c r="P310"/>
  <c r="P311"/>
  <c r="AB324" s="1"/>
  <c r="P312"/>
  <c r="P313"/>
  <c r="AB326" s="1"/>
  <c r="P314"/>
  <c r="P315"/>
  <c r="AB328" s="1"/>
  <c r="P316"/>
  <c r="P317"/>
  <c r="AB330" s="1"/>
  <c r="P318"/>
  <c r="P319"/>
  <c r="AB332" s="1"/>
  <c r="P320"/>
  <c r="P321"/>
  <c r="AB334" s="1"/>
  <c r="P322"/>
  <c r="P323"/>
  <c r="AB336" s="1"/>
  <c r="P324"/>
  <c r="P325"/>
  <c r="AB338" s="1"/>
  <c r="P326"/>
  <c r="P327"/>
  <c r="AB340" s="1"/>
  <c r="P328"/>
  <c r="P329"/>
  <c r="AB342" s="1"/>
  <c r="P330"/>
  <c r="P331"/>
  <c r="AB344" s="1"/>
  <c r="P332"/>
  <c r="P333"/>
  <c r="AB346" s="1"/>
  <c r="P334"/>
  <c r="P335"/>
  <c r="AB348" s="1"/>
  <c r="P336"/>
  <c r="P337"/>
  <c r="AB350" s="1"/>
  <c r="P338"/>
  <c r="P339"/>
  <c r="AB352" s="1"/>
  <c r="P340"/>
  <c r="P341"/>
  <c r="AB354" s="1"/>
  <c r="P342"/>
  <c r="P343"/>
  <c r="AB356" s="1"/>
  <c r="P344"/>
  <c r="P345"/>
  <c r="AB358" s="1"/>
  <c r="P346"/>
  <c r="P347"/>
  <c r="AB360" s="1"/>
  <c r="P348"/>
  <c r="P349"/>
  <c r="AB362" s="1"/>
  <c r="P350"/>
  <c r="P351"/>
  <c r="AB364" s="1"/>
  <c r="P352"/>
  <c r="P353"/>
  <c r="AB366" s="1"/>
  <c r="P354"/>
  <c r="P355"/>
  <c r="AB368" s="1"/>
  <c r="P356"/>
  <c r="P357"/>
  <c r="AB370" s="1"/>
  <c r="P358"/>
  <c r="P359"/>
  <c r="AB372" s="1"/>
  <c r="P360"/>
  <c r="P361"/>
  <c r="AB374" s="1"/>
  <c r="P362"/>
  <c r="P363"/>
  <c r="AB376" s="1"/>
  <c r="P364"/>
  <c r="P365"/>
  <c r="AB378" s="1"/>
  <c r="P366"/>
  <c r="P367"/>
  <c r="AB380" s="1"/>
  <c r="P368"/>
  <c r="P369"/>
  <c r="AB382" s="1"/>
  <c r="P370"/>
  <c r="P371"/>
  <c r="AB384" s="1"/>
  <c r="P372"/>
  <c r="P373"/>
  <c r="AB386" s="1"/>
  <c r="P374"/>
  <c r="P375"/>
  <c r="AB388" s="1"/>
  <c r="P376"/>
  <c r="P377"/>
  <c r="AB390" s="1"/>
  <c r="P378"/>
  <c r="P379"/>
  <c r="AB392" s="1"/>
  <c r="P380"/>
  <c r="P381"/>
  <c r="AB394" s="1"/>
  <c r="P382"/>
  <c r="P383"/>
  <c r="AB396" s="1"/>
  <c r="P384"/>
  <c r="P385"/>
  <c r="AB398" s="1"/>
  <c r="P386"/>
  <c r="P387"/>
  <c r="AB400" s="1"/>
  <c r="P388"/>
  <c r="P389"/>
  <c r="AB402" s="1"/>
  <c r="P390"/>
  <c r="P391"/>
  <c r="AB404" s="1"/>
  <c r="P392"/>
  <c r="P393"/>
  <c r="AB406" s="1"/>
  <c r="P394"/>
  <c r="P395"/>
  <c r="AB408" s="1"/>
  <c r="P396"/>
  <c r="P397"/>
  <c r="AB410" s="1"/>
  <c r="P398"/>
  <c r="P399"/>
  <c r="AB412" s="1"/>
  <c r="P400"/>
  <c r="P401"/>
  <c r="AB414" s="1"/>
  <c r="P402"/>
  <c r="P403"/>
  <c r="AB416" s="1"/>
  <c r="P404"/>
  <c r="P405"/>
  <c r="AB418" s="1"/>
  <c r="P406"/>
  <c r="P407"/>
  <c r="AB420" s="1"/>
  <c r="P408"/>
  <c r="P409"/>
  <c r="AB422" s="1"/>
  <c r="P410"/>
  <c r="P411"/>
  <c r="AB424" s="1"/>
  <c r="P412"/>
  <c r="P413"/>
  <c r="AB426" s="1"/>
  <c r="P414"/>
  <c r="P415"/>
  <c r="AB428" s="1"/>
  <c r="P416"/>
  <c r="P417"/>
  <c r="AB430" s="1"/>
  <c r="P418"/>
  <c r="P419"/>
  <c r="AB432" s="1"/>
  <c r="P420"/>
  <c r="P421"/>
  <c r="AB434" s="1"/>
  <c r="P422"/>
  <c r="P423"/>
  <c r="AB436" s="1"/>
  <c r="P424"/>
  <c r="P425"/>
  <c r="AB438" s="1"/>
  <c r="P426"/>
  <c r="P427"/>
  <c r="AB440" s="1"/>
  <c r="P428"/>
  <c r="P429"/>
  <c r="AB442" s="1"/>
  <c r="P430"/>
  <c r="P431"/>
  <c r="AB444" s="1"/>
  <c r="P432"/>
  <c r="P433"/>
  <c r="AB446" s="1"/>
  <c r="P434"/>
  <c r="P435"/>
  <c r="AB448" s="1"/>
  <c r="P436"/>
  <c r="P437"/>
  <c r="AB450" s="1"/>
  <c r="P438"/>
  <c r="P439"/>
  <c r="AB452" s="1"/>
  <c r="P440"/>
  <c r="P441"/>
  <c r="AB454" s="1"/>
  <c r="P442"/>
  <c r="P443"/>
  <c r="AB456" s="1"/>
  <c r="P444"/>
  <c r="P445"/>
  <c r="AB458" s="1"/>
  <c r="P446"/>
  <c r="P447"/>
  <c r="AB460" s="1"/>
  <c r="P448"/>
  <c r="P449"/>
  <c r="AB462" s="1"/>
  <c r="P450"/>
  <c r="P451"/>
  <c r="AB464" s="1"/>
  <c r="P452"/>
  <c r="P453"/>
  <c r="AB466" s="1"/>
  <c r="P454"/>
  <c r="P455"/>
  <c r="AB468" s="1"/>
  <c r="P456"/>
  <c r="P457"/>
  <c r="AB470" s="1"/>
  <c r="P458"/>
  <c r="P459"/>
  <c r="AB472" s="1"/>
  <c r="P460"/>
  <c r="P461"/>
  <c r="AB474" s="1"/>
  <c r="P462"/>
  <c r="P463"/>
  <c r="AB476" s="1"/>
  <c r="P464"/>
  <c r="P465"/>
  <c r="AB478" s="1"/>
  <c r="P466"/>
  <c r="P467"/>
  <c r="AB480" s="1"/>
  <c r="P468"/>
  <c r="P469"/>
  <c r="AB482" s="1"/>
  <c r="P470"/>
  <c r="P471"/>
  <c r="AB484" s="1"/>
  <c r="P472"/>
  <c r="P473"/>
  <c r="AB486" s="1"/>
  <c r="P474"/>
  <c r="P475"/>
  <c r="AB488" s="1"/>
  <c r="P476"/>
  <c r="P477"/>
  <c r="AB490" s="1"/>
  <c r="P478"/>
  <c r="P479"/>
  <c r="AB492" s="1"/>
  <c r="P480"/>
  <c r="P481"/>
  <c r="AB494" s="1"/>
  <c r="P482"/>
  <c r="P483"/>
  <c r="AB496" s="1"/>
  <c r="P484"/>
  <c r="P485"/>
  <c r="AB498" s="1"/>
  <c r="P486"/>
  <c r="P487"/>
  <c r="AB500" s="1"/>
  <c r="P488"/>
  <c r="P489"/>
  <c r="AB502" s="1"/>
  <c r="P490"/>
  <c r="P491"/>
  <c r="AB504" s="1"/>
  <c r="P492"/>
  <c r="P493"/>
  <c r="AB506" s="1"/>
  <c r="P494"/>
  <c r="P495"/>
  <c r="AB508" s="1"/>
  <c r="P496"/>
  <c r="P497"/>
  <c r="AB510" s="1"/>
  <c r="P498"/>
  <c r="P499"/>
  <c r="AB512" s="1"/>
  <c r="P500"/>
  <c r="P501"/>
  <c r="AB514" s="1"/>
  <c r="P502"/>
  <c r="P503"/>
  <c r="AB516" s="1"/>
  <c r="P504"/>
  <c r="P505"/>
  <c r="AB518" s="1"/>
  <c r="P506"/>
  <c r="P507"/>
  <c r="AB520" s="1"/>
  <c r="P508"/>
  <c r="P509"/>
  <c r="AB522" s="1"/>
  <c r="P510"/>
  <c r="P511"/>
  <c r="AB524" s="1"/>
  <c r="P512"/>
  <c r="P513"/>
  <c r="AB526" s="1"/>
  <c r="P514"/>
  <c r="P515"/>
  <c r="AB528" s="1"/>
  <c r="P516"/>
  <c r="P517"/>
  <c r="AB530" s="1"/>
  <c r="P518"/>
  <c r="P519"/>
  <c r="AB532" s="1"/>
  <c r="P520"/>
  <c r="P521"/>
  <c r="AB534" s="1"/>
  <c r="P522"/>
  <c r="P523"/>
  <c r="AB536" s="1"/>
  <c r="P524"/>
  <c r="P525"/>
  <c r="AB538" s="1"/>
  <c r="P526"/>
  <c r="P527"/>
  <c r="AB540" s="1"/>
  <c r="P528"/>
  <c r="P529"/>
  <c r="AB542" s="1"/>
  <c r="P530"/>
  <c r="P531"/>
  <c r="AB544" s="1"/>
  <c r="P532"/>
  <c r="P533"/>
  <c r="AB546" s="1"/>
  <c r="P534"/>
  <c r="P535"/>
  <c r="AB548" s="1"/>
  <c r="P536"/>
  <c r="P537"/>
  <c r="AB550" s="1"/>
  <c r="P538"/>
  <c r="P539"/>
  <c r="AB552" s="1"/>
  <c r="P540"/>
  <c r="P541"/>
  <c r="AB554" s="1"/>
  <c r="P542"/>
  <c r="P543"/>
  <c r="AB556" s="1"/>
  <c r="P544"/>
  <c r="P545"/>
  <c r="AB558" s="1"/>
  <c r="P546"/>
  <c r="P547"/>
  <c r="AB560" s="1"/>
  <c r="P548"/>
  <c r="P549"/>
  <c r="AB562" s="1"/>
  <c r="P550"/>
  <c r="P551"/>
  <c r="AB564" s="1"/>
  <c r="P552"/>
  <c r="P553"/>
  <c r="AB566" s="1"/>
  <c r="P554"/>
  <c r="P555"/>
  <c r="AB568" s="1"/>
  <c r="P556"/>
  <c r="P557"/>
  <c r="AB570" s="1"/>
  <c r="P558"/>
  <c r="P559"/>
  <c r="AB572" s="1"/>
  <c r="P560"/>
  <c r="P561"/>
  <c r="AB574" s="1"/>
  <c r="P562"/>
  <c r="P563"/>
  <c r="AB576" s="1"/>
  <c r="P564"/>
  <c r="P565"/>
  <c r="AB578" s="1"/>
  <c r="P566"/>
  <c r="P567"/>
  <c r="AB580" s="1"/>
  <c r="P568"/>
  <c r="P569"/>
  <c r="AB582" s="1"/>
  <c r="P570"/>
  <c r="P571"/>
  <c r="AB584" s="1"/>
  <c r="P572"/>
  <c r="P573"/>
  <c r="AB586" s="1"/>
  <c r="P574"/>
  <c r="P575"/>
  <c r="AB588" s="1"/>
  <c r="P576"/>
  <c r="P577"/>
  <c r="AB590" s="1"/>
  <c r="P578"/>
  <c r="P579"/>
  <c r="AB592" s="1"/>
  <c r="P580"/>
  <c r="P581"/>
  <c r="AB594" s="1"/>
  <c r="P582"/>
  <c r="P583"/>
  <c r="AB596" s="1"/>
  <c r="P584"/>
  <c r="P585"/>
  <c r="AB598" s="1"/>
  <c r="P586"/>
  <c r="P587"/>
  <c r="AB600" s="1"/>
  <c r="P588"/>
  <c r="P589"/>
  <c r="AB602" s="1"/>
  <c r="P590"/>
  <c r="P591"/>
  <c r="AB604" s="1"/>
  <c r="P592"/>
  <c r="P593"/>
  <c r="AB606" s="1"/>
  <c r="P594"/>
  <c r="P595"/>
  <c r="AB608" s="1"/>
  <c r="P596"/>
  <c r="P597"/>
  <c r="AB610" s="1"/>
  <c r="P598"/>
  <c r="P599"/>
  <c r="AB612" s="1"/>
  <c r="P600"/>
  <c r="P601"/>
  <c r="AB614" s="1"/>
  <c r="P602"/>
  <c r="P603"/>
  <c r="AB616" s="1"/>
  <c r="P604"/>
  <c r="P605"/>
  <c r="AB618" s="1"/>
  <c r="P606"/>
  <c r="P607"/>
  <c r="AB620" s="1"/>
  <c r="P608"/>
  <c r="P609"/>
  <c r="AB622" s="1"/>
  <c r="P610"/>
  <c r="P611"/>
  <c r="AB624" s="1"/>
  <c r="P612"/>
  <c r="P613"/>
  <c r="AB626" s="1"/>
  <c r="P614"/>
  <c r="P615"/>
  <c r="AB628" s="1"/>
  <c r="P616"/>
  <c r="P617"/>
  <c r="AB630" s="1"/>
  <c r="P618"/>
  <c r="P619"/>
  <c r="AB632" s="1"/>
  <c r="P620"/>
  <c r="P621"/>
  <c r="AB634" s="1"/>
  <c r="P622"/>
  <c r="P623"/>
  <c r="AB636" s="1"/>
  <c r="P624"/>
  <c r="P625"/>
  <c r="AB638" s="1"/>
  <c r="P626"/>
  <c r="P627"/>
  <c r="AB640" s="1"/>
  <c r="P628"/>
  <c r="P629"/>
  <c r="AB642" s="1"/>
  <c r="P630"/>
  <c r="P631"/>
  <c r="AB644" s="1"/>
  <c r="P632"/>
  <c r="P633"/>
  <c r="AB646" s="1"/>
  <c r="P634"/>
  <c r="P635"/>
  <c r="AB648" s="1"/>
  <c r="P636"/>
  <c r="P637"/>
  <c r="AB650" s="1"/>
  <c r="P638"/>
  <c r="P639"/>
  <c r="AB652" s="1"/>
  <c r="P640"/>
  <c r="P641"/>
  <c r="AB654" s="1"/>
  <c r="P642"/>
  <c r="P643"/>
  <c r="AB656" s="1"/>
  <c r="P644"/>
  <c r="P645"/>
  <c r="AB658" s="1"/>
  <c r="P646"/>
  <c r="P647"/>
  <c r="AB660" s="1"/>
  <c r="P648"/>
  <c r="P649"/>
  <c r="AB662" s="1"/>
  <c r="P650"/>
  <c r="P651"/>
  <c r="AB664" s="1"/>
  <c r="P652"/>
  <c r="P653"/>
  <c r="AB666" s="1"/>
  <c r="P654"/>
  <c r="P655"/>
  <c r="AB668" s="1"/>
  <c r="P656"/>
  <c r="P657"/>
  <c r="AB670" s="1"/>
  <c r="P658"/>
  <c r="P659"/>
  <c r="AB672" s="1"/>
  <c r="P660"/>
  <c r="P661"/>
  <c r="AB674" s="1"/>
  <c r="P662"/>
  <c r="P663"/>
  <c r="AB676" s="1"/>
  <c r="P664"/>
  <c r="P665"/>
  <c r="AB678" s="1"/>
  <c r="P666"/>
  <c r="P667"/>
  <c r="AB680" s="1"/>
  <c r="P668"/>
  <c r="P669"/>
  <c r="AB682" s="1"/>
  <c r="P670"/>
  <c r="P671"/>
  <c r="AB684" s="1"/>
  <c r="P672"/>
  <c r="P673"/>
  <c r="AB686" s="1"/>
  <c r="P674"/>
  <c r="P675"/>
  <c r="AB688" s="1"/>
  <c r="P676"/>
  <c r="P677"/>
  <c r="AB690" s="1"/>
  <c r="P678"/>
  <c r="P679"/>
  <c r="AB692" s="1"/>
  <c r="P680"/>
  <c r="P681"/>
  <c r="AB694" s="1"/>
  <c r="P682"/>
  <c r="P683"/>
  <c r="AB696" s="1"/>
  <c r="P684"/>
  <c r="P685"/>
  <c r="AB698" s="1"/>
  <c r="P686"/>
  <c r="P687"/>
  <c r="AB700" s="1"/>
  <c r="P688"/>
  <c r="P689"/>
  <c r="AB702" s="1"/>
  <c r="P690"/>
  <c r="P691"/>
  <c r="AB704" s="1"/>
  <c r="P692"/>
  <c r="P693"/>
  <c r="AB706" s="1"/>
  <c r="P694"/>
  <c r="P695"/>
  <c r="AB708" s="1"/>
  <c r="P696"/>
  <c r="P697"/>
  <c r="AB710" s="1"/>
  <c r="P698"/>
  <c r="P699"/>
  <c r="AB712" s="1"/>
  <c r="P700"/>
  <c r="P701"/>
  <c r="AB714" s="1"/>
  <c r="P702"/>
  <c r="P703"/>
  <c r="AB716" s="1"/>
  <c r="P704"/>
  <c r="P705"/>
  <c r="AB718" s="1"/>
  <c r="P706"/>
  <c r="P707"/>
  <c r="AB720" s="1"/>
  <c r="P708"/>
  <c r="P709"/>
  <c r="AB722" s="1"/>
  <c r="P710"/>
  <c r="P711"/>
  <c r="AB724" s="1"/>
  <c r="P712"/>
  <c r="P713"/>
  <c r="AB726" s="1"/>
  <c r="P714"/>
  <c r="P715"/>
  <c r="AB728" s="1"/>
  <c r="P716"/>
  <c r="P717"/>
  <c r="AB730" s="1"/>
  <c r="P718"/>
  <c r="P719"/>
  <c r="AB732" s="1"/>
  <c r="P720"/>
  <c r="P721"/>
  <c r="AB734" s="1"/>
  <c r="P722"/>
  <c r="P723"/>
  <c r="AB736" s="1"/>
  <c r="P724"/>
  <c r="P725"/>
  <c r="AB738" s="1"/>
  <c r="P726"/>
  <c r="P727"/>
  <c r="AB740" s="1"/>
  <c r="P728"/>
  <c r="P729"/>
  <c r="AB742" s="1"/>
  <c r="P730"/>
  <c r="P731"/>
  <c r="AB744" s="1"/>
  <c r="P732"/>
  <c r="P733"/>
  <c r="AB746" s="1"/>
  <c r="P734"/>
  <c r="P735"/>
  <c r="AB748" s="1"/>
  <c r="P736"/>
  <c r="P737"/>
  <c r="AB750" s="1"/>
  <c r="P738"/>
  <c r="P739"/>
  <c r="AB752" s="1"/>
  <c r="P740"/>
  <c r="P741"/>
  <c r="AB754" s="1"/>
  <c r="P742"/>
  <c r="P743"/>
  <c r="AB756" s="1"/>
  <c r="P744"/>
  <c r="P745"/>
  <c r="AB758" s="1"/>
  <c r="P746"/>
  <c r="P747"/>
  <c r="AB760" s="1"/>
  <c r="P748"/>
  <c r="P749"/>
  <c r="AB762" s="1"/>
  <c r="P750"/>
  <c r="P751"/>
  <c r="AB764" s="1"/>
  <c r="P752"/>
  <c r="P753"/>
  <c r="AB766" s="1"/>
  <c r="P754"/>
  <c r="P755"/>
  <c r="AB768" s="1"/>
  <c r="P756"/>
  <c r="P757"/>
  <c r="AB770" s="1"/>
  <c r="P758"/>
  <c r="P759"/>
  <c r="AB772" s="1"/>
  <c r="P760"/>
  <c r="P761"/>
  <c r="AB774" s="1"/>
  <c r="P762"/>
  <c r="P763"/>
  <c r="AB776" s="1"/>
  <c r="P764"/>
  <c r="P765"/>
  <c r="AB778" s="1"/>
  <c r="P766"/>
  <c r="P767"/>
  <c r="AB780" s="1"/>
  <c r="P768"/>
  <c r="P769"/>
  <c r="AB782" s="1"/>
  <c r="P770"/>
  <c r="P771"/>
  <c r="AB784" s="1"/>
  <c r="P772"/>
  <c r="P773"/>
  <c r="AB786" s="1"/>
  <c r="P774"/>
  <c r="P775"/>
  <c r="AB788" s="1"/>
  <c r="P776"/>
  <c r="P777"/>
  <c r="AB790" s="1"/>
  <c r="P778"/>
  <c r="P779"/>
  <c r="AB792" s="1"/>
  <c r="P780"/>
  <c r="P781"/>
  <c r="AB794" s="1"/>
  <c r="P782"/>
  <c r="P783"/>
  <c r="AB796" s="1"/>
  <c r="P784"/>
  <c r="P785"/>
  <c r="AB798" s="1"/>
  <c r="P786"/>
  <c r="P787"/>
  <c r="AB800" s="1"/>
  <c r="P3"/>
  <c r="J4"/>
  <c r="W5" s="1"/>
  <c r="J5"/>
  <c r="J6"/>
  <c r="W9" s="1"/>
  <c r="J7"/>
  <c r="J8"/>
  <c r="W12" s="1"/>
  <c r="J9"/>
  <c r="J10"/>
  <c r="W15" s="1"/>
  <c r="J11"/>
  <c r="J12"/>
  <c r="W17" s="1"/>
  <c r="J13"/>
  <c r="J14"/>
  <c r="W19" s="1"/>
  <c r="J15"/>
  <c r="J16"/>
  <c r="W21" s="1"/>
  <c r="J17"/>
  <c r="J18"/>
  <c r="W23" s="1"/>
  <c r="J19"/>
  <c r="J20"/>
  <c r="W26" s="1"/>
  <c r="J21"/>
  <c r="J22"/>
  <c r="W29" s="1"/>
  <c r="J23"/>
  <c r="J24"/>
  <c r="W31" s="1"/>
  <c r="J25"/>
  <c r="J26"/>
  <c r="W33" s="1"/>
  <c r="J27"/>
  <c r="J28"/>
  <c r="W35" s="1"/>
  <c r="J29"/>
  <c r="J30"/>
  <c r="W37" s="1"/>
  <c r="J31"/>
  <c r="J32"/>
  <c r="W39" s="1"/>
  <c r="J33"/>
  <c r="J34"/>
  <c r="W41" s="1"/>
  <c r="J35"/>
  <c r="J36"/>
  <c r="W43" s="1"/>
  <c r="J37"/>
  <c r="J38"/>
  <c r="W45" s="1"/>
  <c r="J39"/>
  <c r="J40"/>
  <c r="W47" s="1"/>
  <c r="J41"/>
  <c r="J42"/>
  <c r="W49" s="1"/>
  <c r="J43"/>
  <c r="J44"/>
  <c r="W51" s="1"/>
  <c r="J45"/>
  <c r="J46"/>
  <c r="W53" s="1"/>
  <c r="J47"/>
  <c r="J48"/>
  <c r="W55" s="1"/>
  <c r="J49"/>
  <c r="J50"/>
  <c r="W57" s="1"/>
  <c r="J51"/>
  <c r="J52"/>
  <c r="W59" s="1"/>
  <c r="J53"/>
  <c r="J54"/>
  <c r="W61" s="1"/>
  <c r="J55"/>
  <c r="J56"/>
  <c r="W63" s="1"/>
  <c r="J57"/>
  <c r="J58"/>
  <c r="W65" s="1"/>
  <c r="J59"/>
  <c r="J60"/>
  <c r="W67" s="1"/>
  <c r="J61"/>
  <c r="J62"/>
  <c r="W69" s="1"/>
  <c r="J63"/>
  <c r="J64"/>
  <c r="W71" s="1"/>
  <c r="J65"/>
  <c r="J66"/>
  <c r="W73" s="1"/>
  <c r="J67"/>
  <c r="J68"/>
  <c r="W76" s="1"/>
  <c r="J69"/>
  <c r="J70"/>
  <c r="W78" s="1"/>
  <c r="J71"/>
  <c r="J72"/>
  <c r="W80" s="1"/>
  <c r="J73"/>
  <c r="J74"/>
  <c r="W82" s="1"/>
  <c r="J75"/>
  <c r="J76"/>
  <c r="W84" s="1"/>
  <c r="J77"/>
  <c r="J78"/>
  <c r="W86" s="1"/>
  <c r="J79"/>
  <c r="J80"/>
  <c r="W88" s="1"/>
  <c r="J81"/>
  <c r="J82"/>
  <c r="W90" s="1"/>
  <c r="J83"/>
  <c r="J84"/>
  <c r="W92" s="1"/>
  <c r="J85"/>
  <c r="J86"/>
  <c r="W94" s="1"/>
  <c r="J87"/>
  <c r="J88"/>
  <c r="W96" s="1"/>
  <c r="J89"/>
  <c r="J90"/>
  <c r="W98" s="1"/>
  <c r="J91"/>
  <c r="J92"/>
  <c r="W100" s="1"/>
  <c r="J93"/>
  <c r="J94"/>
  <c r="W102" s="1"/>
  <c r="J95"/>
  <c r="J96"/>
  <c r="W104" s="1"/>
  <c r="J97"/>
  <c r="J98"/>
  <c r="W106" s="1"/>
  <c r="J99"/>
  <c r="J100"/>
  <c r="W108" s="1"/>
  <c r="J101"/>
  <c r="J102"/>
  <c r="W110" s="1"/>
  <c r="J103"/>
  <c r="J104"/>
  <c r="W112" s="1"/>
  <c r="J105"/>
  <c r="J106"/>
  <c r="W115" s="1"/>
  <c r="J107"/>
  <c r="J108"/>
  <c r="W117" s="1"/>
  <c r="J109"/>
  <c r="J110"/>
  <c r="W119" s="1"/>
  <c r="J111"/>
  <c r="J112"/>
  <c r="W121" s="1"/>
  <c r="J113"/>
  <c r="J114"/>
  <c r="W123" s="1"/>
  <c r="J115"/>
  <c r="J116"/>
  <c r="W126" s="1"/>
  <c r="J117"/>
  <c r="J118"/>
  <c r="W128" s="1"/>
  <c r="J119"/>
  <c r="J120"/>
  <c r="W131" s="1"/>
  <c r="J121"/>
  <c r="J122"/>
  <c r="W133" s="1"/>
  <c r="J123"/>
  <c r="J124"/>
  <c r="W135" s="1"/>
  <c r="J125"/>
  <c r="J126"/>
  <c r="W137" s="1"/>
  <c r="J127"/>
  <c r="J128"/>
  <c r="W139" s="1"/>
  <c r="J129"/>
  <c r="J130"/>
  <c r="W141" s="1"/>
  <c r="J131"/>
  <c r="J132"/>
  <c r="W143" s="1"/>
  <c r="J133"/>
  <c r="J134"/>
  <c r="W145" s="1"/>
  <c r="J135"/>
  <c r="J136"/>
  <c r="W147" s="1"/>
  <c r="J137"/>
  <c r="J138"/>
  <c r="W149" s="1"/>
  <c r="J139"/>
  <c r="J140"/>
  <c r="W151" s="1"/>
  <c r="J141"/>
  <c r="J142"/>
  <c r="W153" s="1"/>
  <c r="J143"/>
  <c r="J144"/>
  <c r="W155" s="1"/>
  <c r="J145"/>
  <c r="J146"/>
  <c r="W157" s="1"/>
  <c r="J147"/>
  <c r="J148"/>
  <c r="W159" s="1"/>
  <c r="J149"/>
  <c r="J150"/>
  <c r="W161" s="1"/>
  <c r="J151"/>
  <c r="J152"/>
  <c r="W163" s="1"/>
  <c r="J153"/>
  <c r="J154"/>
  <c r="W165" s="1"/>
  <c r="J155"/>
  <c r="J156"/>
  <c r="W167" s="1"/>
  <c r="J157"/>
  <c r="J158"/>
  <c r="W169" s="1"/>
  <c r="J159"/>
  <c r="J160"/>
  <c r="W171" s="1"/>
  <c r="J161"/>
  <c r="J162"/>
  <c r="W173" s="1"/>
  <c r="J163"/>
  <c r="J164"/>
  <c r="W175" s="1"/>
  <c r="J165"/>
  <c r="J166"/>
  <c r="W177" s="1"/>
  <c r="J167"/>
  <c r="J168"/>
  <c r="W179" s="1"/>
  <c r="J169"/>
  <c r="J170"/>
  <c r="W181" s="1"/>
  <c r="J171"/>
  <c r="J172"/>
  <c r="W183" s="1"/>
  <c r="J173"/>
  <c r="J174"/>
  <c r="W186" s="1"/>
  <c r="J175"/>
  <c r="J176"/>
  <c r="W188" s="1"/>
  <c r="J177"/>
  <c r="J178"/>
  <c r="W190" s="1"/>
  <c r="J179"/>
  <c r="J180"/>
  <c r="W192" s="1"/>
  <c r="J181"/>
  <c r="J182"/>
  <c r="W194" s="1"/>
  <c r="J183"/>
  <c r="J184"/>
  <c r="W196" s="1"/>
  <c r="J185"/>
  <c r="J186"/>
  <c r="W198" s="1"/>
  <c r="J187"/>
  <c r="J188"/>
  <c r="W200" s="1"/>
  <c r="J189"/>
  <c r="J190"/>
  <c r="W202" s="1"/>
  <c r="J191"/>
  <c r="J192"/>
  <c r="W204" s="1"/>
  <c r="J193"/>
  <c r="J194"/>
  <c r="W206" s="1"/>
  <c r="J195"/>
  <c r="J196"/>
  <c r="W208" s="1"/>
  <c r="J197"/>
  <c r="J198"/>
  <c r="W210" s="1"/>
  <c r="J199"/>
  <c r="J200"/>
  <c r="W212" s="1"/>
  <c r="J201"/>
  <c r="J202"/>
  <c r="W215" s="1"/>
  <c r="J203"/>
  <c r="J204"/>
  <c r="W217" s="1"/>
  <c r="J205"/>
  <c r="J206"/>
  <c r="W219" s="1"/>
  <c r="J207"/>
  <c r="J208"/>
  <c r="W221" s="1"/>
  <c r="J209"/>
  <c r="J210"/>
  <c r="W223" s="1"/>
  <c r="J211"/>
  <c r="J212"/>
  <c r="W225" s="1"/>
  <c r="J213"/>
  <c r="J214"/>
  <c r="W227" s="1"/>
  <c r="J215"/>
  <c r="J216"/>
  <c r="W229" s="1"/>
  <c r="J217"/>
  <c r="J218"/>
  <c r="W231" s="1"/>
  <c r="J219"/>
  <c r="J220"/>
  <c r="W233" s="1"/>
  <c r="J221"/>
  <c r="J222"/>
  <c r="W235" s="1"/>
  <c r="J223"/>
  <c r="J224"/>
  <c r="W237" s="1"/>
  <c r="J225"/>
  <c r="J226"/>
  <c r="W239" s="1"/>
  <c r="J227"/>
  <c r="J228"/>
  <c r="W241" s="1"/>
  <c r="J229"/>
  <c r="J230"/>
  <c r="W243" s="1"/>
  <c r="J231"/>
  <c r="J232"/>
  <c r="W245" s="1"/>
  <c r="J233"/>
  <c r="J234"/>
  <c r="W247" s="1"/>
  <c r="J235"/>
  <c r="J236"/>
  <c r="W249" s="1"/>
  <c r="J237"/>
  <c r="J238"/>
  <c r="W251" s="1"/>
  <c r="J239"/>
  <c r="J240"/>
  <c r="W253" s="1"/>
  <c r="J241"/>
  <c r="J242"/>
  <c r="W255" s="1"/>
  <c r="J243"/>
  <c r="J244"/>
  <c r="W257" s="1"/>
  <c r="J245"/>
  <c r="J246"/>
  <c r="W259" s="1"/>
  <c r="J247"/>
  <c r="J248"/>
  <c r="W261" s="1"/>
  <c r="J249"/>
  <c r="J250"/>
  <c r="W263" s="1"/>
  <c r="J251"/>
  <c r="J252"/>
  <c r="W265" s="1"/>
  <c r="J253"/>
  <c r="J254"/>
  <c r="W267" s="1"/>
  <c r="J255"/>
  <c r="J256"/>
  <c r="W269" s="1"/>
  <c r="J257"/>
  <c r="J258"/>
  <c r="W271" s="1"/>
  <c r="J259"/>
  <c r="J260"/>
  <c r="W273" s="1"/>
  <c r="J261"/>
  <c r="J262"/>
  <c r="W275" s="1"/>
  <c r="J263"/>
  <c r="J264"/>
  <c r="W277" s="1"/>
  <c r="J265"/>
  <c r="J266"/>
  <c r="W279" s="1"/>
  <c r="J267"/>
  <c r="J268"/>
  <c r="W281" s="1"/>
  <c r="J269"/>
  <c r="J270"/>
  <c r="W283" s="1"/>
  <c r="J271"/>
  <c r="J272"/>
  <c r="W285" s="1"/>
  <c r="J273"/>
  <c r="J274"/>
  <c r="W287" s="1"/>
  <c r="J275"/>
  <c r="J276"/>
  <c r="W289" s="1"/>
  <c r="J277"/>
  <c r="J278"/>
  <c r="W291" s="1"/>
  <c r="J279"/>
  <c r="J280"/>
  <c r="W293" s="1"/>
  <c r="J281"/>
  <c r="J282"/>
  <c r="W295" s="1"/>
  <c r="J283"/>
  <c r="J284"/>
  <c r="W297" s="1"/>
  <c r="J285"/>
  <c r="J286"/>
  <c r="W299" s="1"/>
  <c r="J287"/>
  <c r="J288"/>
  <c r="W301" s="1"/>
  <c r="J289"/>
  <c r="J290"/>
  <c r="W303" s="1"/>
  <c r="J291"/>
  <c r="J292"/>
  <c r="W305" s="1"/>
  <c r="J293"/>
  <c r="J294"/>
  <c r="W307" s="1"/>
  <c r="J295"/>
  <c r="J296"/>
  <c r="W309" s="1"/>
  <c r="J297"/>
  <c r="J298"/>
  <c r="W311" s="1"/>
  <c r="J299"/>
  <c r="J300"/>
  <c r="W313" s="1"/>
  <c r="J301"/>
  <c r="J302"/>
  <c r="W315" s="1"/>
  <c r="J303"/>
  <c r="J304"/>
  <c r="W317" s="1"/>
  <c r="J305"/>
  <c r="J306"/>
  <c r="W319" s="1"/>
  <c r="J307"/>
  <c r="J308"/>
  <c r="W321" s="1"/>
  <c r="J309"/>
  <c r="J310"/>
  <c r="W323" s="1"/>
  <c r="J311"/>
  <c r="J312"/>
  <c r="W325" s="1"/>
  <c r="J313"/>
  <c r="J314"/>
  <c r="W327" s="1"/>
  <c r="J315"/>
  <c r="J316"/>
  <c r="W329" s="1"/>
  <c r="J317"/>
  <c r="J318"/>
  <c r="W331" s="1"/>
  <c r="J319"/>
  <c r="J320"/>
  <c r="W333" s="1"/>
  <c r="J321"/>
  <c r="J322"/>
  <c r="W335" s="1"/>
  <c r="J323"/>
  <c r="J324"/>
  <c r="W337" s="1"/>
  <c r="J325"/>
  <c r="J326"/>
  <c r="W339" s="1"/>
  <c r="J327"/>
  <c r="J328"/>
  <c r="W341" s="1"/>
  <c r="J329"/>
  <c r="J330"/>
  <c r="W343" s="1"/>
  <c r="J331"/>
  <c r="J332"/>
  <c r="W345" s="1"/>
  <c r="J333"/>
  <c r="J334"/>
  <c r="W347" s="1"/>
  <c r="J335"/>
  <c r="J336"/>
  <c r="W349" s="1"/>
  <c r="J337"/>
  <c r="J338"/>
  <c r="W351" s="1"/>
  <c r="J339"/>
  <c r="J340"/>
  <c r="W353" s="1"/>
  <c r="J341"/>
  <c r="J342"/>
  <c r="W355" s="1"/>
  <c r="J343"/>
  <c r="J344"/>
  <c r="W357" s="1"/>
  <c r="J345"/>
  <c r="J346"/>
  <c r="W359" s="1"/>
  <c r="J347"/>
  <c r="J348"/>
  <c r="W361" s="1"/>
  <c r="J349"/>
  <c r="J350"/>
  <c r="W363" s="1"/>
  <c r="J351"/>
  <c r="J352"/>
  <c r="W365" s="1"/>
  <c r="J353"/>
  <c r="J354"/>
  <c r="W367" s="1"/>
  <c r="J355"/>
  <c r="J356"/>
  <c r="W369" s="1"/>
  <c r="J357"/>
  <c r="J358"/>
  <c r="W371" s="1"/>
  <c r="J359"/>
  <c r="J360"/>
  <c r="W373" s="1"/>
  <c r="J361"/>
  <c r="J362"/>
  <c r="W375" s="1"/>
  <c r="J363"/>
  <c r="J364"/>
  <c r="W377" s="1"/>
  <c r="J365"/>
  <c r="J366"/>
  <c r="W379" s="1"/>
  <c r="J367"/>
  <c r="J368"/>
  <c r="W381" s="1"/>
  <c r="J369"/>
  <c r="J370"/>
  <c r="W383" s="1"/>
  <c r="J371"/>
  <c r="J372"/>
  <c r="W385" s="1"/>
  <c r="J373"/>
  <c r="J374"/>
  <c r="W387" s="1"/>
  <c r="J375"/>
  <c r="J376"/>
  <c r="W389" s="1"/>
  <c r="J377"/>
  <c r="J378"/>
  <c r="W391" s="1"/>
  <c r="J379"/>
  <c r="J380"/>
  <c r="W393" s="1"/>
  <c r="J381"/>
  <c r="J382"/>
  <c r="W395" s="1"/>
  <c r="J383"/>
  <c r="J384"/>
  <c r="W397" s="1"/>
  <c r="J385"/>
  <c r="J386"/>
  <c r="W399" s="1"/>
  <c r="J387"/>
  <c r="J388"/>
  <c r="W401" s="1"/>
  <c r="J389"/>
  <c r="J390"/>
  <c r="W403" s="1"/>
  <c r="J391"/>
  <c r="J392"/>
  <c r="W405" s="1"/>
  <c r="J393"/>
  <c r="J394"/>
  <c r="W407" s="1"/>
  <c r="J395"/>
  <c r="J396"/>
  <c r="W409" s="1"/>
  <c r="J397"/>
  <c r="J398"/>
  <c r="W411" s="1"/>
  <c r="J399"/>
  <c r="J400"/>
  <c r="W413" s="1"/>
  <c r="J401"/>
  <c r="J402"/>
  <c r="W415" s="1"/>
  <c r="J403"/>
  <c r="J404"/>
  <c r="W417" s="1"/>
  <c r="J405"/>
  <c r="J406"/>
  <c r="W419" s="1"/>
  <c r="J407"/>
  <c r="J408"/>
  <c r="W421" s="1"/>
  <c r="J409"/>
  <c r="J410"/>
  <c r="W423" s="1"/>
  <c r="J411"/>
  <c r="J412"/>
  <c r="W425" s="1"/>
  <c r="J413"/>
  <c r="J414"/>
  <c r="W427" s="1"/>
  <c r="J415"/>
  <c r="J416"/>
  <c r="W429" s="1"/>
  <c r="J417"/>
  <c r="J418"/>
  <c r="W431" s="1"/>
  <c r="J419"/>
  <c r="J420"/>
  <c r="W433" s="1"/>
  <c r="J421"/>
  <c r="J422"/>
  <c r="W435" s="1"/>
  <c r="J423"/>
  <c r="J424"/>
  <c r="W437" s="1"/>
  <c r="J425"/>
  <c r="J426"/>
  <c r="W439" s="1"/>
  <c r="J427"/>
  <c r="J428"/>
  <c r="W441" s="1"/>
  <c r="J429"/>
  <c r="J430"/>
  <c r="W443" s="1"/>
  <c r="J431"/>
  <c r="J432"/>
  <c r="W445" s="1"/>
  <c r="J433"/>
  <c r="J434"/>
  <c r="W447" s="1"/>
  <c r="J435"/>
  <c r="J436"/>
  <c r="W449" s="1"/>
  <c r="J437"/>
  <c r="J438"/>
  <c r="W451" s="1"/>
  <c r="J439"/>
  <c r="J440"/>
  <c r="W453" s="1"/>
  <c r="J441"/>
  <c r="J442"/>
  <c r="W455" s="1"/>
  <c r="J443"/>
  <c r="J444"/>
  <c r="W457" s="1"/>
  <c r="J445"/>
  <c r="J446"/>
  <c r="W459" s="1"/>
  <c r="J447"/>
  <c r="J448"/>
  <c r="W461" s="1"/>
  <c r="J449"/>
  <c r="J450"/>
  <c r="W463" s="1"/>
  <c r="J451"/>
  <c r="J452"/>
  <c r="W465" s="1"/>
  <c r="J453"/>
  <c r="J454"/>
  <c r="W467" s="1"/>
  <c r="J455"/>
  <c r="J456"/>
  <c r="W469" s="1"/>
  <c r="J457"/>
  <c r="J458"/>
  <c r="W471" s="1"/>
  <c r="J459"/>
  <c r="J460"/>
  <c r="W473" s="1"/>
  <c r="J461"/>
  <c r="J462"/>
  <c r="W475" s="1"/>
  <c r="J463"/>
  <c r="J464"/>
  <c r="W477" s="1"/>
  <c r="J465"/>
  <c r="J466"/>
  <c r="W479" s="1"/>
  <c r="J467"/>
  <c r="J468"/>
  <c r="W481" s="1"/>
  <c r="J469"/>
  <c r="J470"/>
  <c r="W483" s="1"/>
  <c r="J471"/>
  <c r="J472"/>
  <c r="W485" s="1"/>
  <c r="J473"/>
  <c r="J474"/>
  <c r="W487" s="1"/>
  <c r="J475"/>
  <c r="J476"/>
  <c r="W489" s="1"/>
  <c r="J477"/>
  <c r="J478"/>
  <c r="W491" s="1"/>
  <c r="J479"/>
  <c r="J480"/>
  <c r="W493" s="1"/>
  <c r="J481"/>
  <c r="J482"/>
  <c r="W495" s="1"/>
  <c r="J483"/>
  <c r="J484"/>
  <c r="W497" s="1"/>
  <c r="J485"/>
  <c r="J486"/>
  <c r="W499" s="1"/>
  <c r="J487"/>
  <c r="J488"/>
  <c r="W501" s="1"/>
  <c r="J489"/>
  <c r="J490"/>
  <c r="W503" s="1"/>
  <c r="J491"/>
  <c r="J492"/>
  <c r="W505" s="1"/>
  <c r="J493"/>
  <c r="J494"/>
  <c r="W507" s="1"/>
  <c r="J495"/>
  <c r="J496"/>
  <c r="W509" s="1"/>
  <c r="J497"/>
  <c r="J498"/>
  <c r="W511" s="1"/>
  <c r="J499"/>
  <c r="J500"/>
  <c r="W513" s="1"/>
  <c r="J501"/>
  <c r="J502"/>
  <c r="W515" s="1"/>
  <c r="J503"/>
  <c r="J504"/>
  <c r="W517" s="1"/>
  <c r="J505"/>
  <c r="J506"/>
  <c r="W519" s="1"/>
  <c r="J507"/>
  <c r="J508"/>
  <c r="W521" s="1"/>
  <c r="J509"/>
  <c r="J510"/>
  <c r="W523" s="1"/>
  <c r="J511"/>
  <c r="J512"/>
  <c r="W525" s="1"/>
  <c r="J513"/>
  <c r="J514"/>
  <c r="W527" s="1"/>
  <c r="J515"/>
  <c r="J516"/>
  <c r="W529" s="1"/>
  <c r="J517"/>
  <c r="J518"/>
  <c r="W531" s="1"/>
  <c r="J519"/>
  <c r="J520"/>
  <c r="W533" s="1"/>
  <c r="J521"/>
  <c r="J522"/>
  <c r="W535" s="1"/>
  <c r="J523"/>
  <c r="J524"/>
  <c r="W537" s="1"/>
  <c r="J525"/>
  <c r="J526"/>
  <c r="W539" s="1"/>
  <c r="J527"/>
  <c r="J528"/>
  <c r="W541" s="1"/>
  <c r="J529"/>
  <c r="J530"/>
  <c r="W543" s="1"/>
  <c r="J531"/>
  <c r="J532"/>
  <c r="W545" s="1"/>
  <c r="J533"/>
  <c r="J534"/>
  <c r="W547" s="1"/>
  <c r="J535"/>
  <c r="J536"/>
  <c r="W549" s="1"/>
  <c r="J537"/>
  <c r="J538"/>
  <c r="W551" s="1"/>
  <c r="J539"/>
  <c r="J540"/>
  <c r="W553" s="1"/>
  <c r="J541"/>
  <c r="J542"/>
  <c r="W555" s="1"/>
  <c r="J543"/>
  <c r="J544"/>
  <c r="W557" s="1"/>
  <c r="J545"/>
  <c r="J546"/>
  <c r="W559" s="1"/>
  <c r="J547"/>
  <c r="J548"/>
  <c r="W561" s="1"/>
  <c r="J549"/>
  <c r="J550"/>
  <c r="W563" s="1"/>
  <c r="J551"/>
  <c r="J552"/>
  <c r="W565" s="1"/>
  <c r="J553"/>
  <c r="J554"/>
  <c r="W567" s="1"/>
  <c r="J555"/>
  <c r="J556"/>
  <c r="W569" s="1"/>
  <c r="J557"/>
  <c r="J558"/>
  <c r="W571" s="1"/>
  <c r="J559"/>
  <c r="J560"/>
  <c r="W573" s="1"/>
  <c r="J561"/>
  <c r="J562"/>
  <c r="W575" s="1"/>
  <c r="J563"/>
  <c r="J564"/>
  <c r="W577" s="1"/>
  <c r="J565"/>
  <c r="J566"/>
  <c r="W579" s="1"/>
  <c r="J567"/>
  <c r="J568"/>
  <c r="W581" s="1"/>
  <c r="J569"/>
  <c r="J570"/>
  <c r="W583" s="1"/>
  <c r="J571"/>
  <c r="J572"/>
  <c r="W585" s="1"/>
  <c r="J573"/>
  <c r="J574"/>
  <c r="W587" s="1"/>
  <c r="J575"/>
  <c r="J576"/>
  <c r="W589" s="1"/>
  <c r="J577"/>
  <c r="J578"/>
  <c r="W591" s="1"/>
  <c r="J579"/>
  <c r="J580"/>
  <c r="W593" s="1"/>
  <c r="J581"/>
  <c r="J582"/>
  <c r="W595" s="1"/>
  <c r="J583"/>
  <c r="J584"/>
  <c r="W597" s="1"/>
  <c r="J585"/>
  <c r="J586"/>
  <c r="W599" s="1"/>
  <c r="J587"/>
  <c r="J588"/>
  <c r="W601" s="1"/>
  <c r="J589"/>
  <c r="J590"/>
  <c r="W603" s="1"/>
  <c r="J591"/>
  <c r="J592"/>
  <c r="W605" s="1"/>
  <c r="J593"/>
  <c r="J594"/>
  <c r="W607" s="1"/>
  <c r="J595"/>
  <c r="J596"/>
  <c r="W609" s="1"/>
  <c r="J597"/>
  <c r="J598"/>
  <c r="W611" s="1"/>
  <c r="J599"/>
  <c r="J600"/>
  <c r="W613" s="1"/>
  <c r="J601"/>
  <c r="J602"/>
  <c r="W615" s="1"/>
  <c r="J603"/>
  <c r="J604"/>
  <c r="W617" s="1"/>
  <c r="J605"/>
  <c r="J606"/>
  <c r="W619" s="1"/>
  <c r="J607"/>
  <c r="J608"/>
  <c r="W621" s="1"/>
  <c r="J609"/>
  <c r="J610"/>
  <c r="W623" s="1"/>
  <c r="J611"/>
  <c r="J612"/>
  <c r="W625" s="1"/>
  <c r="J613"/>
  <c r="J614"/>
  <c r="W627" s="1"/>
  <c r="J615"/>
  <c r="J616"/>
  <c r="W629" s="1"/>
  <c r="J617"/>
  <c r="J618"/>
  <c r="W631" s="1"/>
  <c r="J619"/>
  <c r="J620"/>
  <c r="W633" s="1"/>
  <c r="J621"/>
  <c r="J622"/>
  <c r="W635" s="1"/>
  <c r="J623"/>
  <c r="J624"/>
  <c r="W637" s="1"/>
  <c r="J625"/>
  <c r="J626"/>
  <c r="W639" s="1"/>
  <c r="J627"/>
  <c r="J628"/>
  <c r="W641" s="1"/>
  <c r="J629"/>
  <c r="J630"/>
  <c r="W643" s="1"/>
  <c r="J631"/>
  <c r="J632"/>
  <c r="W645" s="1"/>
  <c r="J633"/>
  <c r="J634"/>
  <c r="W647" s="1"/>
  <c r="J635"/>
  <c r="J636"/>
  <c r="W649" s="1"/>
  <c r="J637"/>
  <c r="J638"/>
  <c r="W651" s="1"/>
  <c r="J639"/>
  <c r="J640"/>
  <c r="W653" s="1"/>
  <c r="J641"/>
  <c r="J642"/>
  <c r="W655" s="1"/>
  <c r="J643"/>
  <c r="J644"/>
  <c r="W657" s="1"/>
  <c r="J645"/>
  <c r="J646"/>
  <c r="W659" s="1"/>
  <c r="J647"/>
  <c r="J648"/>
  <c r="W661" s="1"/>
  <c r="J649"/>
  <c r="J650"/>
  <c r="W663" s="1"/>
  <c r="J651"/>
  <c r="J652"/>
  <c r="W665" s="1"/>
  <c r="J653"/>
  <c r="J654"/>
  <c r="W667" s="1"/>
  <c r="J655"/>
  <c r="J656"/>
  <c r="W669" s="1"/>
  <c r="J657"/>
  <c r="J658"/>
  <c r="W671" s="1"/>
  <c r="J659"/>
  <c r="J660"/>
  <c r="W673" s="1"/>
  <c r="J661"/>
  <c r="J662"/>
  <c r="W675" s="1"/>
  <c r="J663"/>
  <c r="J664"/>
  <c r="W677" s="1"/>
  <c r="J665"/>
  <c r="J666"/>
  <c r="W679" s="1"/>
  <c r="J667"/>
  <c r="J668"/>
  <c r="W681" s="1"/>
  <c r="J669"/>
  <c r="J670"/>
  <c r="W683" s="1"/>
  <c r="J671"/>
  <c r="J672"/>
  <c r="W685" s="1"/>
  <c r="J673"/>
  <c r="J674"/>
  <c r="W687" s="1"/>
  <c r="J675"/>
  <c r="J676"/>
  <c r="W689" s="1"/>
  <c r="J677"/>
  <c r="J678"/>
  <c r="W691" s="1"/>
  <c r="J679"/>
  <c r="J680"/>
  <c r="W693" s="1"/>
  <c r="J681"/>
  <c r="J682"/>
  <c r="W695" s="1"/>
  <c r="J683"/>
  <c r="J684"/>
  <c r="W697" s="1"/>
  <c r="J685"/>
  <c r="J686"/>
  <c r="W699" s="1"/>
  <c r="J687"/>
  <c r="J688"/>
  <c r="W701" s="1"/>
  <c r="J689"/>
  <c r="J690"/>
  <c r="W703" s="1"/>
  <c r="J691"/>
  <c r="J692"/>
  <c r="W705" s="1"/>
  <c r="J693"/>
  <c r="J694"/>
  <c r="W707" s="1"/>
  <c r="J695"/>
  <c r="J696"/>
  <c r="W709" s="1"/>
  <c r="J697"/>
  <c r="J698"/>
  <c r="W711" s="1"/>
  <c r="J699"/>
  <c r="J700"/>
  <c r="W713" s="1"/>
  <c r="J701"/>
  <c r="J702"/>
  <c r="W715" s="1"/>
  <c r="J703"/>
  <c r="J704"/>
  <c r="W717" s="1"/>
  <c r="J705"/>
  <c r="J706"/>
  <c r="W719" s="1"/>
  <c r="J707"/>
  <c r="J708"/>
  <c r="W721" s="1"/>
  <c r="J709"/>
  <c r="J710"/>
  <c r="W723" s="1"/>
  <c r="J711"/>
  <c r="J712"/>
  <c r="W725" s="1"/>
  <c r="J713"/>
  <c r="J714"/>
  <c r="W727" s="1"/>
  <c r="J715"/>
  <c r="J716"/>
  <c r="W729" s="1"/>
  <c r="J717"/>
  <c r="J718"/>
  <c r="W731" s="1"/>
  <c r="J719"/>
  <c r="J720"/>
  <c r="W733" s="1"/>
  <c r="J721"/>
  <c r="J722"/>
  <c r="W735" s="1"/>
  <c r="J723"/>
  <c r="J724"/>
  <c r="W737" s="1"/>
  <c r="J725"/>
  <c r="J726"/>
  <c r="W739" s="1"/>
  <c r="J727"/>
  <c r="J728"/>
  <c r="W741" s="1"/>
  <c r="J729"/>
  <c r="J730"/>
  <c r="W743" s="1"/>
  <c r="J731"/>
  <c r="J732"/>
  <c r="W745" s="1"/>
  <c r="J733"/>
  <c r="J734"/>
  <c r="W747" s="1"/>
  <c r="J735"/>
  <c r="J736"/>
  <c r="W749" s="1"/>
  <c r="J737"/>
  <c r="J738"/>
  <c r="W751" s="1"/>
  <c r="J739"/>
  <c r="J740"/>
  <c r="W753" s="1"/>
  <c r="J741"/>
  <c r="J742"/>
  <c r="W755" s="1"/>
  <c r="J743"/>
  <c r="J744"/>
  <c r="W757" s="1"/>
  <c r="J745"/>
  <c r="J746"/>
  <c r="W759" s="1"/>
  <c r="J747"/>
  <c r="J748"/>
  <c r="W761" s="1"/>
  <c r="J749"/>
  <c r="J750"/>
  <c r="W763" s="1"/>
  <c r="J751"/>
  <c r="J752"/>
  <c r="W765" s="1"/>
  <c r="J753"/>
  <c r="J754"/>
  <c r="W767" s="1"/>
  <c r="J755"/>
  <c r="J756"/>
  <c r="W769" s="1"/>
  <c r="J757"/>
  <c r="J758"/>
  <c r="W771" s="1"/>
  <c r="J759"/>
  <c r="J760"/>
  <c r="W773" s="1"/>
  <c r="J761"/>
  <c r="J762"/>
  <c r="W775" s="1"/>
  <c r="J763"/>
  <c r="J764"/>
  <c r="W777" s="1"/>
  <c r="J765"/>
  <c r="J766"/>
  <c r="W779" s="1"/>
  <c r="J767"/>
  <c r="J768"/>
  <c r="W781" s="1"/>
  <c r="J769"/>
  <c r="J770"/>
  <c r="W783" s="1"/>
  <c r="J771"/>
  <c r="J772"/>
  <c r="W785" s="1"/>
  <c r="J773"/>
  <c r="J774"/>
  <c r="W787" s="1"/>
  <c r="J775"/>
  <c r="J776"/>
  <c r="W789" s="1"/>
  <c r="J777"/>
  <c r="J778"/>
  <c r="W791" s="1"/>
  <c r="J779"/>
  <c r="J780"/>
  <c r="W793" s="1"/>
  <c r="J781"/>
  <c r="J782"/>
  <c r="W795" s="1"/>
  <c r="J783"/>
  <c r="J784"/>
  <c r="W797" s="1"/>
  <c r="J785"/>
  <c r="J786"/>
  <c r="W799" s="1"/>
  <c r="J787"/>
  <c r="X147" i="20" l="1"/>
  <c r="V147"/>
  <c r="X81"/>
  <c r="V81"/>
  <c r="R38"/>
  <c r="V38"/>
  <c r="X38"/>
  <c r="U38"/>
  <c r="Y147"/>
  <c r="W147"/>
  <c r="U147"/>
  <c r="Z147" s="1"/>
  <c r="AA147" s="1"/>
  <c r="Y81"/>
  <c r="W81"/>
  <c r="U81"/>
  <c r="Y38"/>
  <c r="P36"/>
  <c r="Q36" s="1"/>
  <c r="P34"/>
  <c r="Q34" s="1"/>
  <c r="P32"/>
  <c r="Q32" s="1"/>
  <c r="P30"/>
  <c r="Q30" s="1"/>
  <c r="P28"/>
  <c r="Q28" s="1"/>
  <c r="P26"/>
  <c r="Q26" s="1"/>
  <c r="P24"/>
  <c r="Q24" s="1"/>
  <c r="P22"/>
  <c r="Q22" s="1"/>
  <c r="P20"/>
  <c r="Q20" s="1"/>
  <c r="P18"/>
  <c r="Q18" s="1"/>
  <c r="P16"/>
  <c r="Q16" s="1"/>
  <c r="P14"/>
  <c r="Q14" s="1"/>
  <c r="P12"/>
  <c r="Q12" s="1"/>
  <c r="P10"/>
  <c r="Q10" s="1"/>
  <c r="Q40"/>
  <c r="Q42"/>
  <c r="Q44"/>
  <c r="Q46"/>
  <c r="Q48"/>
  <c r="Q50"/>
  <c r="Q52"/>
  <c r="Q54"/>
  <c r="Q56"/>
  <c r="Q58"/>
  <c r="P223"/>
  <c r="Q223" s="1"/>
  <c r="P221"/>
  <c r="Q221" s="1"/>
  <c r="P219"/>
  <c r="Q219" s="1"/>
  <c r="P217"/>
  <c r="Q217" s="1"/>
  <c r="P215"/>
  <c r="Q215" s="1"/>
  <c r="P213"/>
  <c r="Q213" s="1"/>
  <c r="P211"/>
  <c r="Q211" s="1"/>
  <c r="P209"/>
  <c r="Q209" s="1"/>
  <c r="P207"/>
  <c r="Q207" s="1"/>
  <c r="P205"/>
  <c r="Q205" s="1"/>
  <c r="P203"/>
  <c r="Q203" s="1"/>
  <c r="P201"/>
  <c r="Q201" s="1"/>
  <c r="P199"/>
  <c r="Q199" s="1"/>
  <c r="P197"/>
  <c r="Q197" s="1"/>
  <c r="P195"/>
  <c r="Q195" s="1"/>
  <c r="P193"/>
  <c r="Q193" s="1"/>
  <c r="P181"/>
  <c r="Q181" s="1"/>
  <c r="P179"/>
  <c r="Q179" s="1"/>
  <c r="P177"/>
  <c r="Q177" s="1"/>
  <c r="P175"/>
  <c r="Q175" s="1"/>
  <c r="P173"/>
  <c r="Q173" s="1"/>
  <c r="P171"/>
  <c r="Q171" s="1"/>
  <c r="P169"/>
  <c r="Q169" s="1"/>
  <c r="P167"/>
  <c r="Q167" s="1"/>
  <c r="P165"/>
  <c r="Q165" s="1"/>
  <c r="P163"/>
  <c r="Q163" s="1"/>
  <c r="P161"/>
  <c r="Q161" s="1"/>
  <c r="P159"/>
  <c r="Q159" s="1"/>
  <c r="P157"/>
  <c r="Q157" s="1"/>
  <c r="P155"/>
  <c r="Q155" s="1"/>
  <c r="P153"/>
  <c r="Q153" s="1"/>
  <c r="P151"/>
  <c r="Q151" s="1"/>
  <c r="P149"/>
  <c r="Q149" s="1"/>
  <c r="P145"/>
  <c r="Q145" s="1"/>
  <c r="P143"/>
  <c r="Q143" s="1"/>
  <c r="P141"/>
  <c r="Q141" s="1"/>
  <c r="P139"/>
  <c r="Q139" s="1"/>
  <c r="P137"/>
  <c r="Q137" s="1"/>
  <c r="P135"/>
  <c r="Q135" s="1"/>
  <c r="P133"/>
  <c r="Q133" s="1"/>
  <c r="P131"/>
  <c r="Q131" s="1"/>
  <c r="P129"/>
  <c r="Q129" s="1"/>
  <c r="P127"/>
  <c r="Q127" s="1"/>
  <c r="P125"/>
  <c r="Q125" s="1"/>
  <c r="P123"/>
  <c r="Q123" s="1"/>
  <c r="P121"/>
  <c r="Q121" s="1"/>
  <c r="P119"/>
  <c r="Q119" s="1"/>
  <c r="P117"/>
  <c r="Q117" s="1"/>
  <c r="P115"/>
  <c r="Q115" s="1"/>
  <c r="P113"/>
  <c r="Q113" s="1"/>
  <c r="P111"/>
  <c r="Q111" s="1"/>
  <c r="P109"/>
  <c r="Q109" s="1"/>
  <c r="P107"/>
  <c r="Q107" s="1"/>
  <c r="P105"/>
  <c r="Q105" s="1"/>
  <c r="P103"/>
  <c r="Q103" s="1"/>
  <c r="P101"/>
  <c r="Q101" s="1"/>
  <c r="P99"/>
  <c r="Q99" s="1"/>
  <c r="P97"/>
  <c r="Q97" s="1"/>
  <c r="P95"/>
  <c r="Q95" s="1"/>
  <c r="P93"/>
  <c r="Q93" s="1"/>
  <c r="P91"/>
  <c r="Q91" s="1"/>
  <c r="P89"/>
  <c r="Q89" s="1"/>
  <c r="P87"/>
  <c r="Q87" s="1"/>
  <c r="P85"/>
  <c r="Q85" s="1"/>
  <c r="P83"/>
  <c r="Q83" s="1"/>
  <c r="P79"/>
  <c r="Q79" s="1"/>
  <c r="P77"/>
  <c r="Q77" s="1"/>
  <c r="P75"/>
  <c r="Q75" s="1"/>
  <c r="P73"/>
  <c r="Q73" s="1"/>
  <c r="P71"/>
  <c r="Q71" s="1"/>
  <c r="P69"/>
  <c r="Q69" s="1"/>
  <c r="P67"/>
  <c r="Q67" s="1"/>
  <c r="P65"/>
  <c r="Q65" s="1"/>
  <c r="P63"/>
  <c r="Q63" s="1"/>
  <c r="P61"/>
  <c r="Q61" s="1"/>
  <c r="AD38"/>
  <c r="AR38" s="1"/>
  <c r="BH38" s="1"/>
  <c r="AD81"/>
  <c r="AR81" s="1"/>
  <c r="BH81" s="1"/>
  <c r="Q9"/>
  <c r="Q11"/>
  <c r="Q13"/>
  <c r="Q15"/>
  <c r="Q17"/>
  <c r="Q19"/>
  <c r="Q21"/>
  <c r="Q23"/>
  <c r="Q25"/>
  <c r="Q27"/>
  <c r="Q29"/>
  <c r="Q31"/>
  <c r="Q33"/>
  <c r="Q35"/>
  <c r="Q37"/>
  <c r="Q39"/>
  <c r="Q41"/>
  <c r="Q43"/>
  <c r="Q45"/>
  <c r="Q47"/>
  <c r="Q49"/>
  <c r="Q51"/>
  <c r="Q53"/>
  <c r="Q55"/>
  <c r="Q57"/>
  <c r="Q59"/>
  <c r="Q142"/>
  <c r="Q144"/>
  <c r="AD147"/>
  <c r="AR147" s="1"/>
  <c r="BH147" s="1"/>
  <c r="Q60"/>
  <c r="Q62"/>
  <c r="Q64"/>
  <c r="Q66"/>
  <c r="Q68"/>
  <c r="Q70"/>
  <c r="Q72"/>
  <c r="Q74"/>
  <c r="Q76"/>
  <c r="Q78"/>
  <c r="Q80"/>
  <c r="Q82"/>
  <c r="Q84"/>
  <c r="Q86"/>
  <c r="Q88"/>
  <c r="Q90"/>
  <c r="Q92"/>
  <c r="Q94"/>
  <c r="Q96"/>
  <c r="Q98"/>
  <c r="Q100"/>
  <c r="Q102"/>
  <c r="Q104"/>
  <c r="Q106"/>
  <c r="Q108"/>
  <c r="Q110"/>
  <c r="Q112"/>
  <c r="Q114"/>
  <c r="Q116"/>
  <c r="Q118"/>
  <c r="Q120"/>
  <c r="Q122"/>
  <c r="Q124"/>
  <c r="Q126"/>
  <c r="Q128"/>
  <c r="Q130"/>
  <c r="Q132"/>
  <c r="Q134"/>
  <c r="Q136"/>
  <c r="Q138"/>
  <c r="Q140"/>
  <c r="Q146"/>
  <c r="Q148"/>
  <c r="Q150"/>
  <c r="Q152"/>
  <c r="Q154"/>
  <c r="Q156"/>
  <c r="Q158"/>
  <c r="Q160"/>
  <c r="Q162"/>
  <c r="Q164"/>
  <c r="Q166"/>
  <c r="Q168"/>
  <c r="Q170"/>
  <c r="Q172"/>
  <c r="Q174"/>
  <c r="Q176"/>
  <c r="Q178"/>
  <c r="Q180"/>
  <c r="Q182"/>
  <c r="Q183"/>
  <c r="Q185"/>
  <c r="Q187"/>
  <c r="Q189"/>
  <c r="Q191"/>
  <c r="Q184"/>
  <c r="Q186"/>
  <c r="Q188"/>
  <c r="Q190"/>
  <c r="Q192"/>
  <c r="Q194"/>
  <c r="Q196"/>
  <c r="Q198"/>
  <c r="Q200"/>
  <c r="Q202"/>
  <c r="Q204"/>
  <c r="Q206"/>
  <c r="Q208"/>
  <c r="Q210"/>
  <c r="Q212"/>
  <c r="Q214"/>
  <c r="Q216"/>
  <c r="Q218"/>
  <c r="Q220"/>
  <c r="Q222"/>
  <c r="Q224"/>
  <c r="N787" i="10"/>
  <c r="N781"/>
  <c r="N777"/>
  <c r="N773"/>
  <c r="N769"/>
  <c r="N765"/>
  <c r="N761"/>
  <c r="N757"/>
  <c r="N753"/>
  <c r="N749"/>
  <c r="N746"/>
  <c r="N744"/>
  <c r="N742"/>
  <c r="N740"/>
  <c r="N738"/>
  <c r="N736"/>
  <c r="N734"/>
  <c r="N732"/>
  <c r="N730"/>
  <c r="N728"/>
  <c r="N726"/>
  <c r="N724"/>
  <c r="N722"/>
  <c r="N720"/>
  <c r="N718"/>
  <c r="N715"/>
  <c r="N711"/>
  <c r="N707"/>
  <c r="N703"/>
  <c r="N699"/>
  <c r="N695"/>
  <c r="N691"/>
  <c r="N687"/>
  <c r="N683"/>
  <c r="N679"/>
  <c r="N675"/>
  <c r="N671"/>
  <c r="N667"/>
  <c r="N663"/>
  <c r="N659"/>
  <c r="N655"/>
  <c r="N651"/>
  <c r="N647"/>
  <c r="N643"/>
  <c r="N639"/>
  <c r="N635"/>
  <c r="N631"/>
  <c r="N627"/>
  <c r="N623"/>
  <c r="N619"/>
  <c r="N615"/>
  <c r="N611"/>
  <c r="N607"/>
  <c r="N603"/>
  <c r="N599"/>
  <c r="N595"/>
  <c r="N591"/>
  <c r="N587"/>
  <c r="N583"/>
  <c r="N579"/>
  <c r="N575"/>
  <c r="N571"/>
  <c r="N567"/>
  <c r="N563"/>
  <c r="N559"/>
  <c r="N555"/>
  <c r="N551"/>
  <c r="N547"/>
  <c r="N543"/>
  <c r="N539"/>
  <c r="N535"/>
  <c r="N531"/>
  <c r="N527"/>
  <c r="N523"/>
  <c r="N519"/>
  <c r="N515"/>
  <c r="N511"/>
  <c r="N507"/>
  <c r="N503"/>
  <c r="N499"/>
  <c r="N495"/>
  <c r="N491"/>
  <c r="N487"/>
  <c r="N483"/>
  <c r="N479"/>
  <c r="N475"/>
  <c r="N471"/>
  <c r="N467"/>
  <c r="N463"/>
  <c r="N459"/>
  <c r="N455"/>
  <c r="N451"/>
  <c r="N447"/>
  <c r="N443"/>
  <c r="N439"/>
  <c r="N435"/>
  <c r="N431"/>
  <c r="N427"/>
  <c r="N423"/>
  <c r="N419"/>
  <c r="N415"/>
  <c r="N411"/>
  <c r="N407"/>
  <c r="N403"/>
  <c r="N399"/>
  <c r="N395"/>
  <c r="N391"/>
  <c r="N387"/>
  <c r="N383"/>
  <c r="N379"/>
  <c r="N375"/>
  <c r="N371"/>
  <c r="N367"/>
  <c r="N363"/>
  <c r="N359"/>
  <c r="N355"/>
  <c r="N351"/>
  <c r="N347"/>
  <c r="N343"/>
  <c r="N339"/>
  <c r="N335"/>
  <c r="N331"/>
  <c r="N327"/>
  <c r="N323"/>
  <c r="N319"/>
  <c r="N315"/>
  <c r="N311"/>
  <c r="N307"/>
  <c r="N303"/>
  <c r="N299"/>
  <c r="N295"/>
  <c r="N291"/>
  <c r="N287"/>
  <c r="N283"/>
  <c r="N279"/>
  <c r="N275"/>
  <c r="N271"/>
  <c r="N267"/>
  <c r="N263"/>
  <c r="N259"/>
  <c r="N255"/>
  <c r="N251"/>
  <c r="N247"/>
  <c r="N243"/>
  <c r="N239"/>
  <c r="N235"/>
  <c r="N231"/>
  <c r="N227"/>
  <c r="N223"/>
  <c r="N219"/>
  <c r="N215"/>
  <c r="N211"/>
  <c r="N207"/>
  <c r="N203"/>
  <c r="N199"/>
  <c r="N195"/>
  <c r="N191"/>
  <c r="N187"/>
  <c r="N183"/>
  <c r="N179"/>
  <c r="N175"/>
  <c r="N171"/>
  <c r="N167"/>
  <c r="N163"/>
  <c r="N159"/>
  <c r="N155"/>
  <c r="N151"/>
  <c r="N147"/>
  <c r="N143"/>
  <c r="N139"/>
  <c r="N135"/>
  <c r="N131"/>
  <c r="N127"/>
  <c r="N123"/>
  <c r="N119"/>
  <c r="N115"/>
  <c r="N111"/>
  <c r="N107"/>
  <c r="N103"/>
  <c r="N99"/>
  <c r="N95"/>
  <c r="N91"/>
  <c r="N87"/>
  <c r="N83"/>
  <c r="N79"/>
  <c r="N75"/>
  <c r="N71"/>
  <c r="N67"/>
  <c r="N63"/>
  <c r="N59"/>
  <c r="N55"/>
  <c r="N51"/>
  <c r="N47"/>
  <c r="N43"/>
  <c r="N39"/>
  <c r="N35"/>
  <c r="N785"/>
  <c r="N514"/>
  <c r="N510"/>
  <c r="N506"/>
  <c r="N502"/>
  <c r="N498"/>
  <c r="N494"/>
  <c r="N490"/>
  <c r="N486"/>
  <c r="N482"/>
  <c r="N478"/>
  <c r="N474"/>
  <c r="N470"/>
  <c r="N466"/>
  <c r="N462"/>
  <c r="N458"/>
  <c r="N454"/>
  <c r="N450"/>
  <c r="N446"/>
  <c r="N442"/>
  <c r="N438"/>
  <c r="N434"/>
  <c r="N430"/>
  <c r="N426"/>
  <c r="N422"/>
  <c r="N418"/>
  <c r="N414"/>
  <c r="N410"/>
  <c r="N406"/>
  <c r="N402"/>
  <c r="N398"/>
  <c r="N394"/>
  <c r="N390"/>
  <c r="N386"/>
  <c r="N382"/>
  <c r="N378"/>
  <c r="N374"/>
  <c r="N370"/>
  <c r="N366"/>
  <c r="N362"/>
  <c r="N358"/>
  <c r="N354"/>
  <c r="N350"/>
  <c r="N346"/>
  <c r="N342"/>
  <c r="N338"/>
  <c r="N334"/>
  <c r="N330"/>
  <c r="N326"/>
  <c r="N322"/>
  <c r="N318"/>
  <c r="N314"/>
  <c r="N310"/>
  <c r="N306"/>
  <c r="N302"/>
  <c r="N298"/>
  <c r="N294"/>
  <c r="N290"/>
  <c r="N286"/>
  <c r="N282"/>
  <c r="N278"/>
  <c r="N274"/>
  <c r="N270"/>
  <c r="N266"/>
  <c r="N262"/>
  <c r="N258"/>
  <c r="N254"/>
  <c r="N250"/>
  <c r="N246"/>
  <c r="N242"/>
  <c r="N238"/>
  <c r="N234"/>
  <c r="N230"/>
  <c r="N226"/>
  <c r="N222"/>
  <c r="N218"/>
  <c r="N214"/>
  <c r="N210"/>
  <c r="N206"/>
  <c r="N202"/>
  <c r="N198"/>
  <c r="N194"/>
  <c r="N190"/>
  <c r="N186"/>
  <c r="N182"/>
  <c r="N178"/>
  <c r="N174"/>
  <c r="N172"/>
  <c r="N170"/>
  <c r="N168"/>
  <c r="N166"/>
  <c r="N164"/>
  <c r="N162"/>
  <c r="N160"/>
  <c r="N158"/>
  <c r="N156"/>
  <c r="N154"/>
  <c r="N152"/>
  <c r="N150"/>
  <c r="N148"/>
  <c r="N146"/>
  <c r="N144"/>
  <c r="N142"/>
  <c r="N140"/>
  <c r="N138"/>
  <c r="N136"/>
  <c r="N134"/>
  <c r="N132"/>
  <c r="N130"/>
  <c r="N128"/>
  <c r="N126"/>
  <c r="N124"/>
  <c r="N122"/>
  <c r="N120"/>
  <c r="N118"/>
  <c r="N116"/>
  <c r="N114"/>
  <c r="N112"/>
  <c r="N110"/>
  <c r="N108"/>
  <c r="N106"/>
  <c r="N104"/>
  <c r="N102"/>
  <c r="N100"/>
  <c r="N98"/>
  <c r="N96"/>
  <c r="N94"/>
  <c r="N92"/>
  <c r="N90"/>
  <c r="N88"/>
  <c r="N86"/>
  <c r="N84"/>
  <c r="N82"/>
  <c r="N80"/>
  <c r="N78"/>
  <c r="N76"/>
  <c r="N74"/>
  <c r="N72"/>
  <c r="N70"/>
  <c r="N68"/>
  <c r="N66"/>
  <c r="N64"/>
  <c r="N62"/>
  <c r="N60"/>
  <c r="N58"/>
  <c r="N56"/>
  <c r="N54"/>
  <c r="N52"/>
  <c r="N50"/>
  <c r="N48"/>
  <c r="N46"/>
  <c r="N44"/>
  <c r="N42"/>
  <c r="N40"/>
  <c r="N38"/>
  <c r="N36"/>
  <c r="N34"/>
  <c r="N32"/>
  <c r="N30"/>
  <c r="N28"/>
  <c r="N26"/>
  <c r="N24"/>
  <c r="N22"/>
  <c r="N20"/>
  <c r="N18"/>
  <c r="N16"/>
  <c r="N14"/>
  <c r="N12"/>
  <c r="N10"/>
  <c r="N8"/>
  <c r="N6"/>
  <c r="N4"/>
  <c r="N716"/>
  <c r="N714"/>
  <c r="N712"/>
  <c r="N710"/>
  <c r="N708"/>
  <c r="N706"/>
  <c r="N704"/>
  <c r="N702"/>
  <c r="N700"/>
  <c r="N698"/>
  <c r="N696"/>
  <c r="N694"/>
  <c r="N692"/>
  <c r="N690"/>
  <c r="N688"/>
  <c r="N686"/>
  <c r="N684"/>
  <c r="N682"/>
  <c r="N680"/>
  <c r="N678"/>
  <c r="N676"/>
  <c r="N674"/>
  <c r="N672"/>
  <c r="N670"/>
  <c r="N668"/>
  <c r="N666"/>
  <c r="N664"/>
  <c r="N662"/>
  <c r="N660"/>
  <c r="N658"/>
  <c r="N656"/>
  <c r="N654"/>
  <c r="N652"/>
  <c r="N650"/>
  <c r="N648"/>
  <c r="N646"/>
  <c r="N644"/>
  <c r="N642"/>
  <c r="N640"/>
  <c r="N638"/>
  <c r="N636"/>
  <c r="N634"/>
  <c r="N632"/>
  <c r="N630"/>
  <c r="N628"/>
  <c r="N626"/>
  <c r="N624"/>
  <c r="N622"/>
  <c r="N620"/>
  <c r="N618"/>
  <c r="N616"/>
  <c r="N614"/>
  <c r="N612"/>
  <c r="N610"/>
  <c r="N608"/>
  <c r="N606"/>
  <c r="N604"/>
  <c r="N602"/>
  <c r="N600"/>
  <c r="N598"/>
  <c r="N596"/>
  <c r="N594"/>
  <c r="N592"/>
  <c r="N590"/>
  <c r="N588"/>
  <c r="N586"/>
  <c r="N584"/>
  <c r="N582"/>
  <c r="N580"/>
  <c r="N578"/>
  <c r="N576"/>
  <c r="N574"/>
  <c r="N572"/>
  <c r="N570"/>
  <c r="N568"/>
  <c r="N566"/>
  <c r="N564"/>
  <c r="N562"/>
  <c r="N560"/>
  <c r="N558"/>
  <c r="N556"/>
  <c r="N554"/>
  <c r="N552"/>
  <c r="N550"/>
  <c r="N548"/>
  <c r="N546"/>
  <c r="N544"/>
  <c r="N542"/>
  <c r="N540"/>
  <c r="N538"/>
  <c r="N536"/>
  <c r="N534"/>
  <c r="N532"/>
  <c r="N530"/>
  <c r="N528"/>
  <c r="N526"/>
  <c r="N524"/>
  <c r="N522"/>
  <c r="N520"/>
  <c r="N518"/>
  <c r="N516"/>
  <c r="N512"/>
  <c r="N508"/>
  <c r="N504"/>
  <c r="N500"/>
  <c r="N496"/>
  <c r="N492"/>
  <c r="N488"/>
  <c r="N484"/>
  <c r="N480"/>
  <c r="N476"/>
  <c r="N472"/>
  <c r="N468"/>
  <c r="N464"/>
  <c r="N460"/>
  <c r="N456"/>
  <c r="N452"/>
  <c r="N448"/>
  <c r="N444"/>
  <c r="N440"/>
  <c r="N436"/>
  <c r="N432"/>
  <c r="N428"/>
  <c r="N424"/>
  <c r="N420"/>
  <c r="N416"/>
  <c r="N412"/>
  <c r="N408"/>
  <c r="N404"/>
  <c r="N400"/>
  <c r="N396"/>
  <c r="N392"/>
  <c r="N388"/>
  <c r="N384"/>
  <c r="N380"/>
  <c r="N376"/>
  <c r="N372"/>
  <c r="N368"/>
  <c r="N364"/>
  <c r="N360"/>
  <c r="N356"/>
  <c r="N352"/>
  <c r="N348"/>
  <c r="N344"/>
  <c r="N340"/>
  <c r="N336"/>
  <c r="N332"/>
  <c r="N328"/>
  <c r="N324"/>
  <c r="N320"/>
  <c r="N316"/>
  <c r="N312"/>
  <c r="N308"/>
  <c r="N304"/>
  <c r="N300"/>
  <c r="N296"/>
  <c r="N292"/>
  <c r="N288"/>
  <c r="N284"/>
  <c r="N280"/>
  <c r="N276"/>
  <c r="N272"/>
  <c r="N268"/>
  <c r="N264"/>
  <c r="N260"/>
  <c r="N256"/>
  <c r="N252"/>
  <c r="N248"/>
  <c r="N244"/>
  <c r="N240"/>
  <c r="N236"/>
  <c r="N232"/>
  <c r="N228"/>
  <c r="N224"/>
  <c r="N220"/>
  <c r="N216"/>
  <c r="N212"/>
  <c r="N208"/>
  <c r="N204"/>
  <c r="N200"/>
  <c r="N196"/>
  <c r="N192"/>
  <c r="N188"/>
  <c r="N184"/>
  <c r="N180"/>
  <c r="N176"/>
  <c r="U11" i="1"/>
  <c r="AR3" i="3"/>
  <c r="AS3" s="1"/>
  <c r="AR786"/>
  <c r="AS786" s="1"/>
  <c r="AR784"/>
  <c r="AS784" s="1"/>
  <c r="AR782"/>
  <c r="AS782" s="1"/>
  <c r="AR780"/>
  <c r="AS780" s="1"/>
  <c r="AR778"/>
  <c r="AS778" s="1"/>
  <c r="AR776"/>
  <c r="AS776" s="1"/>
  <c r="AR774"/>
  <c r="AS774" s="1"/>
  <c r="AR772"/>
  <c r="AS772" s="1"/>
  <c r="AR770"/>
  <c r="AS770" s="1"/>
  <c r="AR768"/>
  <c r="AS768" s="1"/>
  <c r="AR766"/>
  <c r="AS766" s="1"/>
  <c r="AR764"/>
  <c r="AS764" s="1"/>
  <c r="AR762"/>
  <c r="AS762" s="1"/>
  <c r="AR760"/>
  <c r="AS760" s="1"/>
  <c r="AR758"/>
  <c r="AS758" s="1"/>
  <c r="AR756"/>
  <c r="AS756" s="1"/>
  <c r="AR754"/>
  <c r="AS754" s="1"/>
  <c r="AR752"/>
  <c r="AS752" s="1"/>
  <c r="AR750"/>
  <c r="AS750" s="1"/>
  <c r="AR748"/>
  <c r="AS748" s="1"/>
  <c r="AR746"/>
  <c r="AS746" s="1"/>
  <c r="AR744"/>
  <c r="AS744" s="1"/>
  <c r="AR742"/>
  <c r="AS742" s="1"/>
  <c r="AR740"/>
  <c r="AS740" s="1"/>
  <c r="AR738"/>
  <c r="AS738" s="1"/>
  <c r="AR736"/>
  <c r="AS736" s="1"/>
  <c r="AR734"/>
  <c r="AS734" s="1"/>
  <c r="AR732"/>
  <c r="AS732" s="1"/>
  <c r="AR730"/>
  <c r="AS730" s="1"/>
  <c r="AR728"/>
  <c r="AS728" s="1"/>
  <c r="AR726"/>
  <c r="AS726" s="1"/>
  <c r="AR724"/>
  <c r="AS724" s="1"/>
  <c r="AR722"/>
  <c r="AS722" s="1"/>
  <c r="AR720"/>
  <c r="AS720" s="1"/>
  <c r="AR718"/>
  <c r="AS718" s="1"/>
  <c r="AR716"/>
  <c r="AS716" s="1"/>
  <c r="AR714"/>
  <c r="AS714" s="1"/>
  <c r="AR712"/>
  <c r="AS712" s="1"/>
  <c r="AR710"/>
  <c r="AS710" s="1"/>
  <c r="AR708"/>
  <c r="AS708" s="1"/>
  <c r="AR706"/>
  <c r="AS706" s="1"/>
  <c r="AR704"/>
  <c r="AS704" s="1"/>
  <c r="AR702"/>
  <c r="AS702" s="1"/>
  <c r="AR700"/>
  <c r="AS700" s="1"/>
  <c r="AR698"/>
  <c r="AS698" s="1"/>
  <c r="AR696"/>
  <c r="AS696" s="1"/>
  <c r="AR694"/>
  <c r="AS694" s="1"/>
  <c r="AR692"/>
  <c r="AS692" s="1"/>
  <c r="AR690"/>
  <c r="AS690" s="1"/>
  <c r="AR688"/>
  <c r="AS688" s="1"/>
  <c r="AR686"/>
  <c r="AS686" s="1"/>
  <c r="AR684"/>
  <c r="AS684" s="1"/>
  <c r="AR682"/>
  <c r="AS682" s="1"/>
  <c r="AR680"/>
  <c r="AS680" s="1"/>
  <c r="AR678"/>
  <c r="AS678" s="1"/>
  <c r="AR676"/>
  <c r="AS676" s="1"/>
  <c r="AR674"/>
  <c r="AS674" s="1"/>
  <c r="AR672"/>
  <c r="AS672" s="1"/>
  <c r="AR670"/>
  <c r="AS670" s="1"/>
  <c r="AR668"/>
  <c r="AS668" s="1"/>
  <c r="AR666"/>
  <c r="AS666" s="1"/>
  <c r="AR664"/>
  <c r="AS664" s="1"/>
  <c r="AR662"/>
  <c r="AS662" s="1"/>
  <c r="AR660"/>
  <c r="AS660" s="1"/>
  <c r="AR658"/>
  <c r="AS658" s="1"/>
  <c r="AR656"/>
  <c r="AS656" s="1"/>
  <c r="AR654"/>
  <c r="AS654" s="1"/>
  <c r="AR652"/>
  <c r="AS652" s="1"/>
  <c r="AR650"/>
  <c r="AS650" s="1"/>
  <c r="AR648"/>
  <c r="AS648" s="1"/>
  <c r="AR646"/>
  <c r="AS646" s="1"/>
  <c r="AR644"/>
  <c r="AS644" s="1"/>
  <c r="AR642"/>
  <c r="AS642" s="1"/>
  <c r="AR640"/>
  <c r="AS640" s="1"/>
  <c r="AR638"/>
  <c r="AS638" s="1"/>
  <c r="AR636"/>
  <c r="AS636" s="1"/>
  <c r="AR634"/>
  <c r="AS634" s="1"/>
  <c r="AR632"/>
  <c r="AS632" s="1"/>
  <c r="AR630"/>
  <c r="AS630" s="1"/>
  <c r="AR628"/>
  <c r="AS628" s="1"/>
  <c r="AR626"/>
  <c r="AS626" s="1"/>
  <c r="AR624"/>
  <c r="AS624" s="1"/>
  <c r="AR622"/>
  <c r="AS622" s="1"/>
  <c r="AR620"/>
  <c r="AS620" s="1"/>
  <c r="AR618"/>
  <c r="AS618" s="1"/>
  <c r="AR616"/>
  <c r="AS616" s="1"/>
  <c r="AR614"/>
  <c r="AS614" s="1"/>
  <c r="AR612"/>
  <c r="AS612" s="1"/>
  <c r="AR610"/>
  <c r="AS610" s="1"/>
  <c r="AR608"/>
  <c r="AS608" s="1"/>
  <c r="AR606"/>
  <c r="AS606" s="1"/>
  <c r="AR604"/>
  <c r="AS604" s="1"/>
  <c r="AR602"/>
  <c r="AS602" s="1"/>
  <c r="AR600"/>
  <c r="AS600" s="1"/>
  <c r="AR598"/>
  <c r="AS598" s="1"/>
  <c r="AR596"/>
  <c r="AS596" s="1"/>
  <c r="AR594"/>
  <c r="AS594" s="1"/>
  <c r="AR592"/>
  <c r="AS592" s="1"/>
  <c r="AR590"/>
  <c r="AS590" s="1"/>
  <c r="AR588"/>
  <c r="AS588" s="1"/>
  <c r="AR586"/>
  <c r="AS586" s="1"/>
  <c r="AR584"/>
  <c r="AS584" s="1"/>
  <c r="AR582"/>
  <c r="AS582" s="1"/>
  <c r="AR580"/>
  <c r="AS580" s="1"/>
  <c r="AR578"/>
  <c r="AS578" s="1"/>
  <c r="AR576"/>
  <c r="AS576" s="1"/>
  <c r="AR574"/>
  <c r="AS574" s="1"/>
  <c r="AR572"/>
  <c r="AS572" s="1"/>
  <c r="AR570"/>
  <c r="AS570" s="1"/>
  <c r="AR568"/>
  <c r="AS568" s="1"/>
  <c r="AR566"/>
  <c r="AS566" s="1"/>
  <c r="AR564"/>
  <c r="AS564" s="1"/>
  <c r="AR562"/>
  <c r="AS562" s="1"/>
  <c r="AR560"/>
  <c r="AS560" s="1"/>
  <c r="AR558"/>
  <c r="AS558" s="1"/>
  <c r="AR556"/>
  <c r="AS556" s="1"/>
  <c r="AR554"/>
  <c r="AS554" s="1"/>
  <c r="AR552"/>
  <c r="AS552" s="1"/>
  <c r="AR550"/>
  <c r="AS550" s="1"/>
  <c r="AR548"/>
  <c r="AS548" s="1"/>
  <c r="AR546"/>
  <c r="AS546" s="1"/>
  <c r="AR544"/>
  <c r="AS544" s="1"/>
  <c r="AR542"/>
  <c r="AS542" s="1"/>
  <c r="AR540"/>
  <c r="AS540" s="1"/>
  <c r="AR538"/>
  <c r="AS538" s="1"/>
  <c r="AR536"/>
  <c r="AS536" s="1"/>
  <c r="AR534"/>
  <c r="AS534" s="1"/>
  <c r="AR532"/>
  <c r="AS532" s="1"/>
  <c r="AR530"/>
  <c r="AS530" s="1"/>
  <c r="AR528"/>
  <c r="AS528" s="1"/>
  <c r="AR526"/>
  <c r="AS526" s="1"/>
  <c r="AR524"/>
  <c r="AS524" s="1"/>
  <c r="AR522"/>
  <c r="AS522" s="1"/>
  <c r="AR520"/>
  <c r="AS520" s="1"/>
  <c r="AR518"/>
  <c r="AS518" s="1"/>
  <c r="AR516"/>
  <c r="AS516" s="1"/>
  <c r="AR514"/>
  <c r="AS514" s="1"/>
  <c r="AR512"/>
  <c r="AS512" s="1"/>
  <c r="AR510"/>
  <c r="AS510" s="1"/>
  <c r="AR508"/>
  <c r="AS508" s="1"/>
  <c r="AR506"/>
  <c r="AS506" s="1"/>
  <c r="AR504"/>
  <c r="AS504" s="1"/>
  <c r="AR502"/>
  <c r="AS502" s="1"/>
  <c r="AR500"/>
  <c r="AS500" s="1"/>
  <c r="AR498"/>
  <c r="AS498" s="1"/>
  <c r="AR496"/>
  <c r="AS496" s="1"/>
  <c r="AR494"/>
  <c r="AS494" s="1"/>
  <c r="AR492"/>
  <c r="AS492" s="1"/>
  <c r="AR490"/>
  <c r="AS490" s="1"/>
  <c r="AR488"/>
  <c r="AS488" s="1"/>
  <c r="AR486"/>
  <c r="AS486" s="1"/>
  <c r="AR484"/>
  <c r="AS484" s="1"/>
  <c r="AR482"/>
  <c r="AS482" s="1"/>
  <c r="AR480"/>
  <c r="AS480" s="1"/>
  <c r="AR478"/>
  <c r="AS478" s="1"/>
  <c r="AR476"/>
  <c r="AS476" s="1"/>
  <c r="AR474"/>
  <c r="AS474" s="1"/>
  <c r="AR472"/>
  <c r="AS472" s="1"/>
  <c r="AR470"/>
  <c r="AS470" s="1"/>
  <c r="AR468"/>
  <c r="AS468" s="1"/>
  <c r="AR466"/>
  <c r="AS466" s="1"/>
  <c r="AR464"/>
  <c r="AS464" s="1"/>
  <c r="AR462"/>
  <c r="AS462" s="1"/>
  <c r="AR460"/>
  <c r="AS460" s="1"/>
  <c r="AR458"/>
  <c r="AS458" s="1"/>
  <c r="AR456"/>
  <c r="AS456" s="1"/>
  <c r="AR454"/>
  <c r="AS454" s="1"/>
  <c r="AR452"/>
  <c r="AS452" s="1"/>
  <c r="AR450"/>
  <c r="AS450" s="1"/>
  <c r="AR448"/>
  <c r="AS448" s="1"/>
  <c r="AR446"/>
  <c r="AS446" s="1"/>
  <c r="AR444"/>
  <c r="AS444" s="1"/>
  <c r="AR442"/>
  <c r="AS442" s="1"/>
  <c r="AR440"/>
  <c r="AS440" s="1"/>
  <c r="AR438"/>
  <c r="AS438" s="1"/>
  <c r="AR436"/>
  <c r="AS436" s="1"/>
  <c r="AR434"/>
  <c r="AS434" s="1"/>
  <c r="AR432"/>
  <c r="AS432" s="1"/>
  <c r="AR430"/>
  <c r="AS430" s="1"/>
  <c r="AR428"/>
  <c r="AS428" s="1"/>
  <c r="AR426"/>
  <c r="AS426" s="1"/>
  <c r="AR424"/>
  <c r="AS424" s="1"/>
  <c r="AR422"/>
  <c r="AS422" s="1"/>
  <c r="AR420"/>
  <c r="AS420" s="1"/>
  <c r="AR418"/>
  <c r="AS418" s="1"/>
  <c r="AR416"/>
  <c r="AS416" s="1"/>
  <c r="AR414"/>
  <c r="AS414" s="1"/>
  <c r="AR412"/>
  <c r="AS412" s="1"/>
  <c r="AR410"/>
  <c r="AS410" s="1"/>
  <c r="AR408"/>
  <c r="AS408" s="1"/>
  <c r="AR406"/>
  <c r="AS406" s="1"/>
  <c r="AR404"/>
  <c r="AS404" s="1"/>
  <c r="AR402"/>
  <c r="AS402" s="1"/>
  <c r="AR400"/>
  <c r="AS400" s="1"/>
  <c r="AR398"/>
  <c r="AS398" s="1"/>
  <c r="AR396"/>
  <c r="AS396" s="1"/>
  <c r="AR394"/>
  <c r="AS394" s="1"/>
  <c r="AR392"/>
  <c r="AS392" s="1"/>
  <c r="AR390"/>
  <c r="AS390" s="1"/>
  <c r="AR388"/>
  <c r="AS388" s="1"/>
  <c r="AR386"/>
  <c r="AS386" s="1"/>
  <c r="AR384"/>
  <c r="AS384" s="1"/>
  <c r="AR382"/>
  <c r="AS382" s="1"/>
  <c r="AR380"/>
  <c r="AS380" s="1"/>
  <c r="AR378"/>
  <c r="AS378" s="1"/>
  <c r="AR376"/>
  <c r="AS376" s="1"/>
  <c r="AR374"/>
  <c r="AS374" s="1"/>
  <c r="AR372"/>
  <c r="AS372" s="1"/>
  <c r="AR370"/>
  <c r="AS370" s="1"/>
  <c r="AR368"/>
  <c r="AS368" s="1"/>
  <c r="AR366"/>
  <c r="AS366" s="1"/>
  <c r="AR364"/>
  <c r="AS364" s="1"/>
  <c r="AR362"/>
  <c r="AS362" s="1"/>
  <c r="AR360"/>
  <c r="AS360" s="1"/>
  <c r="AR358"/>
  <c r="AS358" s="1"/>
  <c r="AR356"/>
  <c r="AS356" s="1"/>
  <c r="AR354"/>
  <c r="AS354" s="1"/>
  <c r="AR352"/>
  <c r="AS352" s="1"/>
  <c r="AR350"/>
  <c r="AS350" s="1"/>
  <c r="AR348"/>
  <c r="AS348" s="1"/>
  <c r="AR346"/>
  <c r="AS346" s="1"/>
  <c r="AR344"/>
  <c r="AS344" s="1"/>
  <c r="AR342"/>
  <c r="AS342" s="1"/>
  <c r="AR340"/>
  <c r="AS340" s="1"/>
  <c r="AR338"/>
  <c r="AS338" s="1"/>
  <c r="AR336"/>
  <c r="AS336" s="1"/>
  <c r="AR334"/>
  <c r="AS334" s="1"/>
  <c r="AR332"/>
  <c r="AS332" s="1"/>
  <c r="AR330"/>
  <c r="AS330" s="1"/>
  <c r="AR328"/>
  <c r="AS328" s="1"/>
  <c r="AR326"/>
  <c r="AS326" s="1"/>
  <c r="AR324"/>
  <c r="AS324" s="1"/>
  <c r="AR322"/>
  <c r="AS322" s="1"/>
  <c r="AR320"/>
  <c r="AS320" s="1"/>
  <c r="AR318"/>
  <c r="AS318" s="1"/>
  <c r="AR316"/>
  <c r="AS316" s="1"/>
  <c r="AR314"/>
  <c r="AS314" s="1"/>
  <c r="AR312"/>
  <c r="AS312" s="1"/>
  <c r="AR310"/>
  <c r="AS310" s="1"/>
  <c r="AR308"/>
  <c r="AS308" s="1"/>
  <c r="AR306"/>
  <c r="AS306" s="1"/>
  <c r="AR304"/>
  <c r="AS304" s="1"/>
  <c r="AR302"/>
  <c r="AS302" s="1"/>
  <c r="AR300"/>
  <c r="AS300" s="1"/>
  <c r="AR298"/>
  <c r="AS298" s="1"/>
  <c r="AR296"/>
  <c r="AS296" s="1"/>
  <c r="AR294"/>
  <c r="AS294" s="1"/>
  <c r="AR292"/>
  <c r="AS292" s="1"/>
  <c r="AR290"/>
  <c r="AS290" s="1"/>
  <c r="AR288"/>
  <c r="AS288" s="1"/>
  <c r="AR286"/>
  <c r="AS286" s="1"/>
  <c r="AR284"/>
  <c r="AS284" s="1"/>
  <c r="AR282"/>
  <c r="AS282" s="1"/>
  <c r="AR280"/>
  <c r="AS280" s="1"/>
  <c r="AR278"/>
  <c r="AS278" s="1"/>
  <c r="AR276"/>
  <c r="AS276" s="1"/>
  <c r="AR274"/>
  <c r="AS274" s="1"/>
  <c r="AR272"/>
  <c r="AS272" s="1"/>
  <c r="AR270"/>
  <c r="AS270" s="1"/>
  <c r="AR268"/>
  <c r="AS268" s="1"/>
  <c r="AR266"/>
  <c r="AS266" s="1"/>
  <c r="AR264"/>
  <c r="AS264" s="1"/>
  <c r="AR262"/>
  <c r="AS262" s="1"/>
  <c r="AR260"/>
  <c r="AS260" s="1"/>
  <c r="AR258"/>
  <c r="AS258" s="1"/>
  <c r="AR256"/>
  <c r="AS256" s="1"/>
  <c r="AR254"/>
  <c r="AS254" s="1"/>
  <c r="AR252"/>
  <c r="AS252" s="1"/>
  <c r="AR250"/>
  <c r="AS250" s="1"/>
  <c r="AR248"/>
  <c r="AS248" s="1"/>
  <c r="AR246"/>
  <c r="AS246" s="1"/>
  <c r="AR244"/>
  <c r="AS244" s="1"/>
  <c r="AR242"/>
  <c r="AS242" s="1"/>
  <c r="AR240"/>
  <c r="AS240" s="1"/>
  <c r="AR238"/>
  <c r="AS238" s="1"/>
  <c r="AR236"/>
  <c r="AS236" s="1"/>
  <c r="AR234"/>
  <c r="AS234" s="1"/>
  <c r="AR232"/>
  <c r="AS232" s="1"/>
  <c r="AR230"/>
  <c r="AS230" s="1"/>
  <c r="AR228"/>
  <c r="AS228" s="1"/>
  <c r="AR226"/>
  <c r="AS226" s="1"/>
  <c r="AR224"/>
  <c r="AS224" s="1"/>
  <c r="AR222"/>
  <c r="AS222" s="1"/>
  <c r="AR220"/>
  <c r="AS220" s="1"/>
  <c r="AR218"/>
  <c r="AS218" s="1"/>
  <c r="AR216"/>
  <c r="AS216" s="1"/>
  <c r="AR214"/>
  <c r="AS214" s="1"/>
  <c r="AR212"/>
  <c r="AS212" s="1"/>
  <c r="AR210"/>
  <c r="AS210" s="1"/>
  <c r="AR208"/>
  <c r="AS208" s="1"/>
  <c r="AR206"/>
  <c r="AS206" s="1"/>
  <c r="AR204"/>
  <c r="AS204" s="1"/>
  <c r="AR202"/>
  <c r="AS202" s="1"/>
  <c r="AR200"/>
  <c r="AS200" s="1"/>
  <c r="AR198"/>
  <c r="AS198" s="1"/>
  <c r="AR196"/>
  <c r="AS196" s="1"/>
  <c r="AR194"/>
  <c r="AS194" s="1"/>
  <c r="AR192"/>
  <c r="AS192" s="1"/>
  <c r="AR190"/>
  <c r="AS190" s="1"/>
  <c r="AR188"/>
  <c r="AS188" s="1"/>
  <c r="AR186"/>
  <c r="AS186" s="1"/>
  <c r="AR184"/>
  <c r="AS184" s="1"/>
  <c r="AR182"/>
  <c r="AS182" s="1"/>
  <c r="AR180"/>
  <c r="AS180" s="1"/>
  <c r="AR178"/>
  <c r="AS178" s="1"/>
  <c r="AR176"/>
  <c r="AS176" s="1"/>
  <c r="AR174"/>
  <c r="AS174" s="1"/>
  <c r="AR172"/>
  <c r="AS172" s="1"/>
  <c r="AR170"/>
  <c r="AS170" s="1"/>
  <c r="AR168"/>
  <c r="AS168" s="1"/>
  <c r="AR166"/>
  <c r="AS166" s="1"/>
  <c r="AR164"/>
  <c r="AS164" s="1"/>
  <c r="AR162"/>
  <c r="AS162" s="1"/>
  <c r="AR160"/>
  <c r="AS160" s="1"/>
  <c r="AR158"/>
  <c r="AS158" s="1"/>
  <c r="AR156"/>
  <c r="AS156" s="1"/>
  <c r="AR154"/>
  <c r="AS154" s="1"/>
  <c r="AR152"/>
  <c r="AS152" s="1"/>
  <c r="AR150"/>
  <c r="AS150" s="1"/>
  <c r="AR148"/>
  <c r="AS148" s="1"/>
  <c r="AR146"/>
  <c r="AS146" s="1"/>
  <c r="AR144"/>
  <c r="AS144" s="1"/>
  <c r="AR142"/>
  <c r="AS142" s="1"/>
  <c r="AR140"/>
  <c r="AS140" s="1"/>
  <c r="AR138"/>
  <c r="AS138" s="1"/>
  <c r="AR136"/>
  <c r="AS136" s="1"/>
  <c r="AR134"/>
  <c r="AS134" s="1"/>
  <c r="AR132"/>
  <c r="AS132" s="1"/>
  <c r="AR130"/>
  <c r="AS130" s="1"/>
  <c r="AR128"/>
  <c r="AS128" s="1"/>
  <c r="AR126"/>
  <c r="AS126" s="1"/>
  <c r="AR124"/>
  <c r="AS124" s="1"/>
  <c r="AR122"/>
  <c r="AS122" s="1"/>
  <c r="AR120"/>
  <c r="AS120" s="1"/>
  <c r="AR118"/>
  <c r="AS118" s="1"/>
  <c r="AR116"/>
  <c r="AS116" s="1"/>
  <c r="AR114"/>
  <c r="AS114" s="1"/>
  <c r="AR112"/>
  <c r="AS112" s="1"/>
  <c r="AR110"/>
  <c r="AS110" s="1"/>
  <c r="AR108"/>
  <c r="AS108" s="1"/>
  <c r="AR106"/>
  <c r="AS106" s="1"/>
  <c r="AR104"/>
  <c r="AS104" s="1"/>
  <c r="AR102"/>
  <c r="AS102" s="1"/>
  <c r="AR100"/>
  <c r="AS100" s="1"/>
  <c r="AR98"/>
  <c r="AS98" s="1"/>
  <c r="AR96"/>
  <c r="AS96" s="1"/>
  <c r="AR94"/>
  <c r="AS94" s="1"/>
  <c r="AR92"/>
  <c r="AS92" s="1"/>
  <c r="AR90"/>
  <c r="AS90" s="1"/>
  <c r="AR88"/>
  <c r="AS88" s="1"/>
  <c r="AR86"/>
  <c r="AS86" s="1"/>
  <c r="AR84"/>
  <c r="AS84" s="1"/>
  <c r="AR82"/>
  <c r="AS82" s="1"/>
  <c r="AR80"/>
  <c r="AS80" s="1"/>
  <c r="AR78"/>
  <c r="AS78" s="1"/>
  <c r="AR76"/>
  <c r="AS76" s="1"/>
  <c r="AR74"/>
  <c r="AS74" s="1"/>
  <c r="AR72"/>
  <c r="AS72" s="1"/>
  <c r="AR70"/>
  <c r="AS70" s="1"/>
  <c r="AR68"/>
  <c r="AS68" s="1"/>
  <c r="AR66"/>
  <c r="AS66" s="1"/>
  <c r="AR64"/>
  <c r="AS64" s="1"/>
  <c r="AR62"/>
  <c r="AS62" s="1"/>
  <c r="AR60"/>
  <c r="AS60" s="1"/>
  <c r="AR58"/>
  <c r="AS58" s="1"/>
  <c r="AR56"/>
  <c r="AS56" s="1"/>
  <c r="AR54"/>
  <c r="AS54" s="1"/>
  <c r="AR52"/>
  <c r="AS52" s="1"/>
  <c r="AR50"/>
  <c r="AS50" s="1"/>
  <c r="AR48"/>
  <c r="AS48" s="1"/>
  <c r="AR46"/>
  <c r="AS46" s="1"/>
  <c r="AR44"/>
  <c r="AS44" s="1"/>
  <c r="AR42"/>
  <c r="AS42" s="1"/>
  <c r="AR40"/>
  <c r="AS40" s="1"/>
  <c r="AR38"/>
  <c r="AS38" s="1"/>
  <c r="AR36"/>
  <c r="AS36" s="1"/>
  <c r="AR34"/>
  <c r="AS34" s="1"/>
  <c r="AR32"/>
  <c r="AS32" s="1"/>
  <c r="AR30"/>
  <c r="AS30" s="1"/>
  <c r="AR28"/>
  <c r="AS28" s="1"/>
  <c r="AR26"/>
  <c r="AS26" s="1"/>
  <c r="AR24"/>
  <c r="AS24" s="1"/>
  <c r="AR22"/>
  <c r="AS22" s="1"/>
  <c r="AR20"/>
  <c r="AS20" s="1"/>
  <c r="AR18"/>
  <c r="AS18" s="1"/>
  <c r="AR16"/>
  <c r="AS16" s="1"/>
  <c r="AR14"/>
  <c r="AS14" s="1"/>
  <c r="AR12"/>
  <c r="AS12" s="1"/>
  <c r="AR10"/>
  <c r="AS10" s="1"/>
  <c r="AR8"/>
  <c r="AS8" s="1"/>
  <c r="AR6"/>
  <c r="AS6" s="1"/>
  <c r="AR4"/>
  <c r="AS4" s="1"/>
  <c r="N786" i="10"/>
  <c r="N784"/>
  <c r="N782"/>
  <c r="N780"/>
  <c r="N778"/>
  <c r="N776"/>
  <c r="N774"/>
  <c r="N772"/>
  <c r="N770"/>
  <c r="N768"/>
  <c r="N766"/>
  <c r="N764"/>
  <c r="N762"/>
  <c r="N760"/>
  <c r="N758"/>
  <c r="N756"/>
  <c r="N754"/>
  <c r="N752"/>
  <c r="N750"/>
  <c r="N748"/>
  <c r="N3"/>
  <c r="AO3" i="3"/>
  <c r="AO786"/>
  <c r="AP786" s="1"/>
  <c r="AO784"/>
  <c r="AP784" s="1"/>
  <c r="AO782"/>
  <c r="AP782" s="1"/>
  <c r="AO780"/>
  <c r="AP780" s="1"/>
  <c r="AO778"/>
  <c r="AP778" s="1"/>
  <c r="AO776"/>
  <c r="AP776" s="1"/>
  <c r="AO774"/>
  <c r="AP774" s="1"/>
  <c r="AO772"/>
  <c r="AP772" s="1"/>
  <c r="AO770"/>
  <c r="AP770" s="1"/>
  <c r="AO768"/>
  <c r="AP768" s="1"/>
  <c r="AO766"/>
  <c r="AP766" s="1"/>
  <c r="AO764"/>
  <c r="AP764" s="1"/>
  <c r="AO762"/>
  <c r="AP762" s="1"/>
  <c r="AO760"/>
  <c r="AP760" s="1"/>
  <c r="AO758"/>
  <c r="AP758" s="1"/>
  <c r="AO756"/>
  <c r="AP756" s="1"/>
  <c r="AO754"/>
  <c r="AP754" s="1"/>
  <c r="AO787"/>
  <c r="AP787" s="1"/>
  <c r="AO785"/>
  <c r="AP785" s="1"/>
  <c r="AO783"/>
  <c r="AP783" s="1"/>
  <c r="AO781"/>
  <c r="AP781" s="1"/>
  <c r="AO779"/>
  <c r="AP779" s="1"/>
  <c r="AO777"/>
  <c r="AP777" s="1"/>
  <c r="AO775"/>
  <c r="AP775" s="1"/>
  <c r="AO773"/>
  <c r="AP773" s="1"/>
  <c r="AO771"/>
  <c r="AP771" s="1"/>
  <c r="AO769"/>
  <c r="AP769" s="1"/>
  <c r="AO767"/>
  <c r="AP767" s="1"/>
  <c r="AO765"/>
  <c r="AP765" s="1"/>
  <c r="AO763"/>
  <c r="AP763" s="1"/>
  <c r="AO761"/>
  <c r="AP761" s="1"/>
  <c r="AO759"/>
  <c r="AP759" s="1"/>
  <c r="AO757"/>
  <c r="AP757" s="1"/>
  <c r="AO755"/>
  <c r="AP755" s="1"/>
  <c r="AO753"/>
  <c r="AP753" s="1"/>
  <c r="AO751"/>
  <c r="AP751" s="1"/>
  <c r="AO749"/>
  <c r="AP749" s="1"/>
  <c r="AO747"/>
  <c r="AP747" s="1"/>
  <c r="AO745"/>
  <c r="AP745" s="1"/>
  <c r="AO743"/>
  <c r="AP743" s="1"/>
  <c r="AO741"/>
  <c r="AP741" s="1"/>
  <c r="AO739"/>
  <c r="AP739" s="1"/>
  <c r="AO737"/>
  <c r="AP737" s="1"/>
  <c r="AO735"/>
  <c r="AP735" s="1"/>
  <c r="AO733"/>
  <c r="AP733" s="1"/>
  <c r="AO731"/>
  <c r="AP731" s="1"/>
  <c r="AO729"/>
  <c r="AP729" s="1"/>
  <c r="AO727"/>
  <c r="AP727" s="1"/>
  <c r="AO725"/>
  <c r="AP725" s="1"/>
  <c r="AO723"/>
  <c r="AP723" s="1"/>
  <c r="AO721"/>
  <c r="AP721" s="1"/>
  <c r="AO719"/>
  <c r="AP719" s="1"/>
  <c r="AO717"/>
  <c r="AP717" s="1"/>
  <c r="AO715"/>
  <c r="AP715" s="1"/>
  <c r="AO713"/>
  <c r="AP713" s="1"/>
  <c r="AO711"/>
  <c r="AP711" s="1"/>
  <c r="AO709"/>
  <c r="AP709" s="1"/>
  <c r="AO707"/>
  <c r="AP707" s="1"/>
  <c r="AO705"/>
  <c r="AP705" s="1"/>
  <c r="AO703"/>
  <c r="AP703" s="1"/>
  <c r="AO701"/>
  <c r="AP701" s="1"/>
  <c r="AO699"/>
  <c r="AP699" s="1"/>
  <c r="AO697"/>
  <c r="AP697" s="1"/>
  <c r="AO695"/>
  <c r="AP695" s="1"/>
  <c r="AO693"/>
  <c r="AP693" s="1"/>
  <c r="AO691"/>
  <c r="AP691" s="1"/>
  <c r="AO689"/>
  <c r="AP689" s="1"/>
  <c r="AO687"/>
  <c r="AP687" s="1"/>
  <c r="AO685"/>
  <c r="AP685" s="1"/>
  <c r="AO683"/>
  <c r="AP683" s="1"/>
  <c r="AO681"/>
  <c r="AP681" s="1"/>
  <c r="AO679"/>
  <c r="AP679" s="1"/>
  <c r="AO677"/>
  <c r="AP677" s="1"/>
  <c r="AO675"/>
  <c r="AP675" s="1"/>
  <c r="AO673"/>
  <c r="AP673" s="1"/>
  <c r="AO671"/>
  <c r="AP671" s="1"/>
  <c r="AO669"/>
  <c r="AP669" s="1"/>
  <c r="AO667"/>
  <c r="AP667" s="1"/>
  <c r="AO665"/>
  <c r="AP665" s="1"/>
  <c r="AO663"/>
  <c r="AP663" s="1"/>
  <c r="AO661"/>
  <c r="AP661" s="1"/>
  <c r="AO659"/>
  <c r="AP659" s="1"/>
  <c r="AO657"/>
  <c r="AP657" s="1"/>
  <c r="AO655"/>
  <c r="AP655" s="1"/>
  <c r="AO653"/>
  <c r="AP653" s="1"/>
  <c r="AO651"/>
  <c r="AP651" s="1"/>
  <c r="AO649"/>
  <c r="AP649" s="1"/>
  <c r="AO647"/>
  <c r="AP647" s="1"/>
  <c r="AO645"/>
  <c r="AP645" s="1"/>
  <c r="AO643"/>
  <c r="AP643" s="1"/>
  <c r="AO641"/>
  <c r="AP641" s="1"/>
  <c r="AO639"/>
  <c r="AP639" s="1"/>
  <c r="AO637"/>
  <c r="AP637" s="1"/>
  <c r="AO635"/>
  <c r="AP635" s="1"/>
  <c r="AO633"/>
  <c r="AP633" s="1"/>
  <c r="AO631"/>
  <c r="AP631" s="1"/>
  <c r="AO629"/>
  <c r="AP629" s="1"/>
  <c r="AO627"/>
  <c r="AP627" s="1"/>
  <c r="AO625"/>
  <c r="AP625" s="1"/>
  <c r="AO623"/>
  <c r="AP623" s="1"/>
  <c r="AO621"/>
  <c r="AP621" s="1"/>
  <c r="AO619"/>
  <c r="AP619" s="1"/>
  <c r="AO617"/>
  <c r="AP617" s="1"/>
  <c r="AO615"/>
  <c r="AP615" s="1"/>
  <c r="AO613"/>
  <c r="AP613" s="1"/>
  <c r="AO611"/>
  <c r="AP611" s="1"/>
  <c r="AO609"/>
  <c r="AP609" s="1"/>
  <c r="AO607"/>
  <c r="AP607" s="1"/>
  <c r="AO605"/>
  <c r="AP605" s="1"/>
  <c r="AO603"/>
  <c r="AP603" s="1"/>
  <c r="AO601"/>
  <c r="AP601" s="1"/>
  <c r="AO599"/>
  <c r="AP599" s="1"/>
  <c r="AO597"/>
  <c r="AP597" s="1"/>
  <c r="AO595"/>
  <c r="AP595" s="1"/>
  <c r="AO593"/>
  <c r="AP593" s="1"/>
  <c r="AO591"/>
  <c r="AP591" s="1"/>
  <c r="AO589"/>
  <c r="AP589" s="1"/>
  <c r="AO587"/>
  <c r="AP587" s="1"/>
  <c r="AO585"/>
  <c r="AP585" s="1"/>
  <c r="AO583"/>
  <c r="AP583" s="1"/>
  <c r="AO581"/>
  <c r="AP581" s="1"/>
  <c r="AO579"/>
  <c r="AP579" s="1"/>
  <c r="AO577"/>
  <c r="AP577" s="1"/>
  <c r="AO575"/>
  <c r="AP575" s="1"/>
  <c r="AO573"/>
  <c r="AP573" s="1"/>
  <c r="AO571"/>
  <c r="AP571" s="1"/>
  <c r="AO569"/>
  <c r="AP569" s="1"/>
  <c r="AO567"/>
  <c r="AP567" s="1"/>
  <c r="AO565"/>
  <c r="AP565" s="1"/>
  <c r="AO563"/>
  <c r="AP563" s="1"/>
  <c r="AO561"/>
  <c r="AP561" s="1"/>
  <c r="AO559"/>
  <c r="AP559" s="1"/>
  <c r="AO557"/>
  <c r="AP557" s="1"/>
  <c r="AO555"/>
  <c r="AP555" s="1"/>
  <c r="AO553"/>
  <c r="AP553" s="1"/>
  <c r="AO551"/>
  <c r="AP551" s="1"/>
  <c r="AO549"/>
  <c r="AP549" s="1"/>
  <c r="AO547"/>
  <c r="AP547" s="1"/>
  <c r="AO545"/>
  <c r="AP545" s="1"/>
  <c r="AO543"/>
  <c r="AP543" s="1"/>
  <c r="AO541"/>
  <c r="AP541" s="1"/>
  <c r="AO539"/>
  <c r="AP539" s="1"/>
  <c r="AO537"/>
  <c r="AP537" s="1"/>
  <c r="AO535"/>
  <c r="AP535" s="1"/>
  <c r="AO533"/>
  <c r="AP533" s="1"/>
  <c r="AO531"/>
  <c r="AP531" s="1"/>
  <c r="AO529"/>
  <c r="AP529" s="1"/>
  <c r="AO527"/>
  <c r="AP527" s="1"/>
  <c r="AO525"/>
  <c r="AP525" s="1"/>
  <c r="AO523"/>
  <c r="AP523" s="1"/>
  <c r="AO521"/>
  <c r="AP521" s="1"/>
  <c r="AO519"/>
  <c r="AP519" s="1"/>
  <c r="AO517"/>
  <c r="AP517" s="1"/>
  <c r="AO515"/>
  <c r="AP515" s="1"/>
  <c r="AO513"/>
  <c r="AP513" s="1"/>
  <c r="AO511"/>
  <c r="AP511" s="1"/>
  <c r="AO509"/>
  <c r="AP509" s="1"/>
  <c r="AO507"/>
  <c r="AP507" s="1"/>
  <c r="AO505"/>
  <c r="AP505" s="1"/>
  <c r="AO503"/>
  <c r="AP503" s="1"/>
  <c r="AO501"/>
  <c r="AP501" s="1"/>
  <c r="AO499"/>
  <c r="AP499" s="1"/>
  <c r="AO497"/>
  <c r="AP497" s="1"/>
  <c r="AO495"/>
  <c r="AP495" s="1"/>
  <c r="AO493"/>
  <c r="AP493" s="1"/>
  <c r="AO491"/>
  <c r="AP491" s="1"/>
  <c r="AO489"/>
  <c r="AP489" s="1"/>
  <c r="AO487"/>
  <c r="AP487" s="1"/>
  <c r="AO485"/>
  <c r="AP485" s="1"/>
  <c r="AO483"/>
  <c r="AP483" s="1"/>
  <c r="AO481"/>
  <c r="AP481" s="1"/>
  <c r="AO479"/>
  <c r="AP479" s="1"/>
  <c r="AO477"/>
  <c r="AP477" s="1"/>
  <c r="AO475"/>
  <c r="AP475" s="1"/>
  <c r="AO473"/>
  <c r="AP473" s="1"/>
  <c r="AO471"/>
  <c r="AP471" s="1"/>
  <c r="AO469"/>
  <c r="AP469" s="1"/>
  <c r="AO467"/>
  <c r="AP467" s="1"/>
  <c r="AO465"/>
  <c r="AP465" s="1"/>
  <c r="AO463"/>
  <c r="AP463" s="1"/>
  <c r="AO461"/>
  <c r="AP461" s="1"/>
  <c r="AO459"/>
  <c r="AP459" s="1"/>
  <c r="AO457"/>
  <c r="AP457" s="1"/>
  <c r="AO455"/>
  <c r="AP455" s="1"/>
  <c r="AO453"/>
  <c r="AP453" s="1"/>
  <c r="AO451"/>
  <c r="AP451" s="1"/>
  <c r="AO449"/>
  <c r="AP449" s="1"/>
  <c r="AO447"/>
  <c r="AP447" s="1"/>
  <c r="AO752"/>
  <c r="AP752" s="1"/>
  <c r="AO750"/>
  <c r="AP750" s="1"/>
  <c r="AO748"/>
  <c r="AP748" s="1"/>
  <c r="AO746"/>
  <c r="AP746" s="1"/>
  <c r="AO744"/>
  <c r="AP744" s="1"/>
  <c r="AO742"/>
  <c r="AP742" s="1"/>
  <c r="AO740"/>
  <c r="AP740" s="1"/>
  <c r="AO738"/>
  <c r="AP738" s="1"/>
  <c r="AO736"/>
  <c r="AP736" s="1"/>
  <c r="AO734"/>
  <c r="AP734" s="1"/>
  <c r="AO732"/>
  <c r="AP732" s="1"/>
  <c r="AO730"/>
  <c r="AP730" s="1"/>
  <c r="AO728"/>
  <c r="AP728" s="1"/>
  <c r="AO726"/>
  <c r="AP726" s="1"/>
  <c r="AO724"/>
  <c r="AP724" s="1"/>
  <c r="AO722"/>
  <c r="AP722" s="1"/>
  <c r="AO720"/>
  <c r="AP720" s="1"/>
  <c r="AO718"/>
  <c r="AP718" s="1"/>
  <c r="AO716"/>
  <c r="AP716" s="1"/>
  <c r="AO714"/>
  <c r="AP714" s="1"/>
  <c r="AO712"/>
  <c r="AP712" s="1"/>
  <c r="AO710"/>
  <c r="AP710" s="1"/>
  <c r="AO708"/>
  <c r="AP708" s="1"/>
  <c r="AO706"/>
  <c r="AP706" s="1"/>
  <c r="AO704"/>
  <c r="AP704" s="1"/>
  <c r="AO702"/>
  <c r="AP702" s="1"/>
  <c r="AO700"/>
  <c r="AP700" s="1"/>
  <c r="AO698"/>
  <c r="AP698" s="1"/>
  <c r="AO696"/>
  <c r="AP696" s="1"/>
  <c r="AO694"/>
  <c r="AP694" s="1"/>
  <c r="AO692"/>
  <c r="AP692" s="1"/>
  <c r="AO690"/>
  <c r="AP690" s="1"/>
  <c r="AO688"/>
  <c r="AP688" s="1"/>
  <c r="AO686"/>
  <c r="AP686" s="1"/>
  <c r="AO684"/>
  <c r="AP684" s="1"/>
  <c r="AO682"/>
  <c r="AP682" s="1"/>
  <c r="AO680"/>
  <c r="AP680" s="1"/>
  <c r="AO678"/>
  <c r="AP678" s="1"/>
  <c r="AO676"/>
  <c r="AP676" s="1"/>
  <c r="AO674"/>
  <c r="AP674" s="1"/>
  <c r="AO672"/>
  <c r="AP672" s="1"/>
  <c r="AO670"/>
  <c r="AP670" s="1"/>
  <c r="AO668"/>
  <c r="AP668" s="1"/>
  <c r="AO666"/>
  <c r="AP666" s="1"/>
  <c r="AO664"/>
  <c r="AP664" s="1"/>
  <c r="AO662"/>
  <c r="AP662" s="1"/>
  <c r="AO660"/>
  <c r="AP660" s="1"/>
  <c r="AO658"/>
  <c r="AP658" s="1"/>
  <c r="AO656"/>
  <c r="AP656" s="1"/>
  <c r="AO654"/>
  <c r="AP654" s="1"/>
  <c r="AO652"/>
  <c r="AP652" s="1"/>
  <c r="AO650"/>
  <c r="AP650" s="1"/>
  <c r="AO648"/>
  <c r="AP648" s="1"/>
  <c r="AO646"/>
  <c r="AP646" s="1"/>
  <c r="AO644"/>
  <c r="AP644" s="1"/>
  <c r="AO642"/>
  <c r="AP642" s="1"/>
  <c r="AO640"/>
  <c r="AP640" s="1"/>
  <c r="AO638"/>
  <c r="AP638" s="1"/>
  <c r="AO636"/>
  <c r="AP636" s="1"/>
  <c r="AO634"/>
  <c r="AP634" s="1"/>
  <c r="AO632"/>
  <c r="AP632" s="1"/>
  <c r="AO630"/>
  <c r="AP630" s="1"/>
  <c r="AO628"/>
  <c r="AP628" s="1"/>
  <c r="AO626"/>
  <c r="AP626" s="1"/>
  <c r="AO624"/>
  <c r="AP624" s="1"/>
  <c r="AO622"/>
  <c r="AP622" s="1"/>
  <c r="AO620"/>
  <c r="AP620" s="1"/>
  <c r="AO618"/>
  <c r="AP618" s="1"/>
  <c r="AO616"/>
  <c r="AP616" s="1"/>
  <c r="AO614"/>
  <c r="AP614" s="1"/>
  <c r="AO612"/>
  <c r="AP612" s="1"/>
  <c r="AO610"/>
  <c r="AP610" s="1"/>
  <c r="AO608"/>
  <c r="AP608" s="1"/>
  <c r="AO606"/>
  <c r="AP606" s="1"/>
  <c r="AO604"/>
  <c r="AP604" s="1"/>
  <c r="AO602"/>
  <c r="AP602" s="1"/>
  <c r="AO600"/>
  <c r="AP600" s="1"/>
  <c r="AO598"/>
  <c r="AP598" s="1"/>
  <c r="AO596"/>
  <c r="AP596" s="1"/>
  <c r="AO594"/>
  <c r="AP594" s="1"/>
  <c r="AO592"/>
  <c r="AP592" s="1"/>
  <c r="AO590"/>
  <c r="AP590" s="1"/>
  <c r="AO588"/>
  <c r="AP588" s="1"/>
  <c r="AO586"/>
  <c r="AP586" s="1"/>
  <c r="AO584"/>
  <c r="AP584" s="1"/>
  <c r="AO582"/>
  <c r="AP582" s="1"/>
  <c r="AO580"/>
  <c r="AP580" s="1"/>
  <c r="AO578"/>
  <c r="AP578" s="1"/>
  <c r="AO576"/>
  <c r="AP576" s="1"/>
  <c r="AO574"/>
  <c r="AP574" s="1"/>
  <c r="AO572"/>
  <c r="AP572" s="1"/>
  <c r="AO570"/>
  <c r="AP570" s="1"/>
  <c r="AO568"/>
  <c r="AP568" s="1"/>
  <c r="AO566"/>
  <c r="AP566" s="1"/>
  <c r="AO564"/>
  <c r="AP564" s="1"/>
  <c r="AO562"/>
  <c r="AP562" s="1"/>
  <c r="AO560"/>
  <c r="AP560" s="1"/>
  <c r="AO558"/>
  <c r="AP558" s="1"/>
  <c r="AO556"/>
  <c r="AP556" s="1"/>
  <c r="AO554"/>
  <c r="AP554" s="1"/>
  <c r="AO552"/>
  <c r="AP552" s="1"/>
  <c r="AO550"/>
  <c r="AP550" s="1"/>
  <c r="AO548"/>
  <c r="AP548" s="1"/>
  <c r="AO546"/>
  <c r="AP546" s="1"/>
  <c r="AO544"/>
  <c r="AP544" s="1"/>
  <c r="AO542"/>
  <c r="AP542" s="1"/>
  <c r="AO540"/>
  <c r="AP540" s="1"/>
  <c r="AO538"/>
  <c r="AP538" s="1"/>
  <c r="AO536"/>
  <c r="AP536" s="1"/>
  <c r="AO534"/>
  <c r="AP534" s="1"/>
  <c r="AO532"/>
  <c r="AP532" s="1"/>
  <c r="AO530"/>
  <c r="AP530" s="1"/>
  <c r="AO528"/>
  <c r="AP528" s="1"/>
  <c r="AO526"/>
  <c r="AP526" s="1"/>
  <c r="AO524"/>
  <c r="AP524" s="1"/>
  <c r="AO522"/>
  <c r="AP522" s="1"/>
  <c r="AO520"/>
  <c r="AP520" s="1"/>
  <c r="AO518"/>
  <c r="AP518" s="1"/>
  <c r="AO516"/>
  <c r="AP516" s="1"/>
  <c r="AO514"/>
  <c r="AP514" s="1"/>
  <c r="AO512"/>
  <c r="AP512" s="1"/>
  <c r="AO510"/>
  <c r="AP510" s="1"/>
  <c r="AO508"/>
  <c r="AP508" s="1"/>
  <c r="AO506"/>
  <c r="AP506" s="1"/>
  <c r="AO504"/>
  <c r="AP504" s="1"/>
  <c r="AO502"/>
  <c r="AP502" s="1"/>
  <c r="AO500"/>
  <c r="AP500" s="1"/>
  <c r="AO498"/>
  <c r="AP498" s="1"/>
  <c r="AO496"/>
  <c r="AP496" s="1"/>
  <c r="AO494"/>
  <c r="AP494" s="1"/>
  <c r="AO492"/>
  <c r="AP492" s="1"/>
  <c r="AO490"/>
  <c r="AP490" s="1"/>
  <c r="AO488"/>
  <c r="AP488" s="1"/>
  <c r="AO486"/>
  <c r="AP486" s="1"/>
  <c r="AO484"/>
  <c r="AP484" s="1"/>
  <c r="AO482"/>
  <c r="AP482" s="1"/>
  <c r="AO480"/>
  <c r="AP480" s="1"/>
  <c r="AO478"/>
  <c r="AP478" s="1"/>
  <c r="AO476"/>
  <c r="AP476" s="1"/>
  <c r="AO474"/>
  <c r="AP474" s="1"/>
  <c r="AO472"/>
  <c r="AP472" s="1"/>
  <c r="AO470"/>
  <c r="AP470" s="1"/>
  <c r="AO468"/>
  <c r="AP468" s="1"/>
  <c r="AO466"/>
  <c r="AP466" s="1"/>
  <c r="AO464"/>
  <c r="AP464" s="1"/>
  <c r="AO462"/>
  <c r="AP462" s="1"/>
  <c r="AO460"/>
  <c r="AP460" s="1"/>
  <c r="AO458"/>
  <c r="AP458" s="1"/>
  <c r="AO456"/>
  <c r="AP456" s="1"/>
  <c r="AO454"/>
  <c r="AP454" s="1"/>
  <c r="AO452"/>
  <c r="AP452" s="1"/>
  <c r="AO450"/>
  <c r="AP450" s="1"/>
  <c r="AO448"/>
  <c r="AP448" s="1"/>
  <c r="AO446"/>
  <c r="AP446" s="1"/>
  <c r="AO444"/>
  <c r="AP444" s="1"/>
  <c r="AO442"/>
  <c r="AP442" s="1"/>
  <c r="AO440"/>
  <c r="AP440" s="1"/>
  <c r="AO438"/>
  <c r="AP438" s="1"/>
  <c r="AO436"/>
  <c r="AP436" s="1"/>
  <c r="AO434"/>
  <c r="AP434" s="1"/>
  <c r="AO432"/>
  <c r="AP432" s="1"/>
  <c r="AO430"/>
  <c r="AP430" s="1"/>
  <c r="AO428"/>
  <c r="AP428" s="1"/>
  <c r="AO426"/>
  <c r="AP426" s="1"/>
  <c r="AO424"/>
  <c r="AP424" s="1"/>
  <c r="AO422"/>
  <c r="AP422" s="1"/>
  <c r="AO420"/>
  <c r="AP420" s="1"/>
  <c r="AO418"/>
  <c r="AP418" s="1"/>
  <c r="AO416"/>
  <c r="AP416" s="1"/>
  <c r="AO414"/>
  <c r="AP414" s="1"/>
  <c r="AO412"/>
  <c r="AP412" s="1"/>
  <c r="AO410"/>
  <c r="AP410" s="1"/>
  <c r="AO408"/>
  <c r="AP408" s="1"/>
  <c r="AO406"/>
  <c r="AP406" s="1"/>
  <c r="AO404"/>
  <c r="AP404" s="1"/>
  <c r="AO402"/>
  <c r="AP402" s="1"/>
  <c r="AO400"/>
  <c r="AP400" s="1"/>
  <c r="AO398"/>
  <c r="AP398" s="1"/>
  <c r="AO396"/>
  <c r="AP396" s="1"/>
  <c r="AO394"/>
  <c r="AP394" s="1"/>
  <c r="AO392"/>
  <c r="AP392" s="1"/>
  <c r="AO390"/>
  <c r="AP390" s="1"/>
  <c r="AO388"/>
  <c r="AP388" s="1"/>
  <c r="AO386"/>
  <c r="AP386" s="1"/>
  <c r="AO384"/>
  <c r="AP384" s="1"/>
  <c r="AO382"/>
  <c r="AP382" s="1"/>
  <c r="AO380"/>
  <c r="AP380" s="1"/>
  <c r="AO378"/>
  <c r="AP378" s="1"/>
  <c r="AO376"/>
  <c r="AP376" s="1"/>
  <c r="AO374"/>
  <c r="AP374" s="1"/>
  <c r="AO372"/>
  <c r="AP372" s="1"/>
  <c r="AO370"/>
  <c r="AP370" s="1"/>
  <c r="AO368"/>
  <c r="AP368" s="1"/>
  <c r="AO366"/>
  <c r="AP366" s="1"/>
  <c r="AO364"/>
  <c r="AP364" s="1"/>
  <c r="AO362"/>
  <c r="AP362" s="1"/>
  <c r="AO360"/>
  <c r="AP360" s="1"/>
  <c r="AO358"/>
  <c r="AP358" s="1"/>
  <c r="AO356"/>
  <c r="AP356" s="1"/>
  <c r="AO354"/>
  <c r="AP354" s="1"/>
  <c r="AO352"/>
  <c r="AP352" s="1"/>
  <c r="AO350"/>
  <c r="AP350" s="1"/>
  <c r="AO348"/>
  <c r="AP348" s="1"/>
  <c r="AO346"/>
  <c r="AP346" s="1"/>
  <c r="AO344"/>
  <c r="AP344" s="1"/>
  <c r="AO342"/>
  <c r="AP342" s="1"/>
  <c r="AO340"/>
  <c r="AP340" s="1"/>
  <c r="AO338"/>
  <c r="AP338" s="1"/>
  <c r="AO336"/>
  <c r="AP336" s="1"/>
  <c r="AO334"/>
  <c r="AP334" s="1"/>
  <c r="AO332"/>
  <c r="AP332" s="1"/>
  <c r="AO330"/>
  <c r="AP330" s="1"/>
  <c r="AO328"/>
  <c r="AP328" s="1"/>
  <c r="AO326"/>
  <c r="AP326" s="1"/>
  <c r="AO324"/>
  <c r="AP324" s="1"/>
  <c r="AO322"/>
  <c r="AP322" s="1"/>
  <c r="AO320"/>
  <c r="AP320" s="1"/>
  <c r="AO318"/>
  <c r="AP318" s="1"/>
  <c r="AO316"/>
  <c r="AP316" s="1"/>
  <c r="AO314"/>
  <c r="AP314" s="1"/>
  <c r="AO312"/>
  <c r="AP312" s="1"/>
  <c r="AO310"/>
  <c r="AP310" s="1"/>
  <c r="AO308"/>
  <c r="AP308" s="1"/>
  <c r="AO306"/>
  <c r="AP306" s="1"/>
  <c r="AO304"/>
  <c r="AP304" s="1"/>
  <c r="AO302"/>
  <c r="AP302" s="1"/>
  <c r="AO300"/>
  <c r="AP300" s="1"/>
  <c r="AO298"/>
  <c r="AP298" s="1"/>
  <c r="AO296"/>
  <c r="AP296" s="1"/>
  <c r="AO294"/>
  <c r="AP294" s="1"/>
  <c r="AO292"/>
  <c r="AP292" s="1"/>
  <c r="AO290"/>
  <c r="AP290" s="1"/>
  <c r="AO288"/>
  <c r="AP288" s="1"/>
  <c r="AO286"/>
  <c r="AP286" s="1"/>
  <c r="AO284"/>
  <c r="AP284" s="1"/>
  <c r="AO282"/>
  <c r="AP282" s="1"/>
  <c r="AO280"/>
  <c r="AP280" s="1"/>
  <c r="AO278"/>
  <c r="AP278" s="1"/>
  <c r="AO276"/>
  <c r="AP276" s="1"/>
  <c r="AO274"/>
  <c r="AP274" s="1"/>
  <c r="AO272"/>
  <c r="AP272" s="1"/>
  <c r="AO270"/>
  <c r="AP270" s="1"/>
  <c r="AO268"/>
  <c r="AP268" s="1"/>
  <c r="AO266"/>
  <c r="AP266" s="1"/>
  <c r="AO264"/>
  <c r="AP264" s="1"/>
  <c r="AO262"/>
  <c r="AP262" s="1"/>
  <c r="AO260"/>
  <c r="AP260" s="1"/>
  <c r="AO258"/>
  <c r="AP258" s="1"/>
  <c r="AO256"/>
  <c r="AP256" s="1"/>
  <c r="AO254"/>
  <c r="AP254" s="1"/>
  <c r="AO252"/>
  <c r="AP252" s="1"/>
  <c r="AO250"/>
  <c r="AP250" s="1"/>
  <c r="AO248"/>
  <c r="AP248" s="1"/>
  <c r="AO246"/>
  <c r="AP246" s="1"/>
  <c r="AO244"/>
  <c r="AP244" s="1"/>
  <c r="AO242"/>
  <c r="AP242" s="1"/>
  <c r="AO240"/>
  <c r="AP240" s="1"/>
  <c r="AO238"/>
  <c r="AP238" s="1"/>
  <c r="AO236"/>
  <c r="AP236" s="1"/>
  <c r="AO234"/>
  <c r="AP234" s="1"/>
  <c r="AO232"/>
  <c r="AP232" s="1"/>
  <c r="AO230"/>
  <c r="AP230" s="1"/>
  <c r="AO228"/>
  <c r="AP228" s="1"/>
  <c r="AO226"/>
  <c r="AP226" s="1"/>
  <c r="AO224"/>
  <c r="AP224" s="1"/>
  <c r="AO222"/>
  <c r="AP222" s="1"/>
  <c r="AO220"/>
  <c r="AP220" s="1"/>
  <c r="AO218"/>
  <c r="AP218" s="1"/>
  <c r="AO216"/>
  <c r="AP216" s="1"/>
  <c r="AO214"/>
  <c r="AP214" s="1"/>
  <c r="AO212"/>
  <c r="AP212" s="1"/>
  <c r="AO210"/>
  <c r="AP210" s="1"/>
  <c r="AO208"/>
  <c r="AP208" s="1"/>
  <c r="AO206"/>
  <c r="AP206" s="1"/>
  <c r="AO204"/>
  <c r="AP204" s="1"/>
  <c r="AO202"/>
  <c r="AP202" s="1"/>
  <c r="AO200"/>
  <c r="AP200" s="1"/>
  <c r="AO198"/>
  <c r="AP198" s="1"/>
  <c r="AO196"/>
  <c r="AP196" s="1"/>
  <c r="AO194"/>
  <c r="AP194" s="1"/>
  <c r="AO192"/>
  <c r="AP192" s="1"/>
  <c r="AO190"/>
  <c r="AP190" s="1"/>
  <c r="AO188"/>
  <c r="AP188" s="1"/>
  <c r="AO186"/>
  <c r="AP186" s="1"/>
  <c r="AO184"/>
  <c r="AP184" s="1"/>
  <c r="AO182"/>
  <c r="AP182" s="1"/>
  <c r="AO180"/>
  <c r="AP180" s="1"/>
  <c r="AO178"/>
  <c r="AP178" s="1"/>
  <c r="AO176"/>
  <c r="AP176" s="1"/>
  <c r="AO174"/>
  <c r="AP174" s="1"/>
  <c r="AO172"/>
  <c r="AP172" s="1"/>
  <c r="AO170"/>
  <c r="AP170" s="1"/>
  <c r="AO168"/>
  <c r="AP168" s="1"/>
  <c r="AO166"/>
  <c r="AP166" s="1"/>
  <c r="AO164"/>
  <c r="AP164" s="1"/>
  <c r="AO162"/>
  <c r="AP162" s="1"/>
  <c r="AO160"/>
  <c r="AP160" s="1"/>
  <c r="AO158"/>
  <c r="AP158" s="1"/>
  <c r="AO156"/>
  <c r="AP156" s="1"/>
  <c r="AO154"/>
  <c r="AP154" s="1"/>
  <c r="AO152"/>
  <c r="AP152" s="1"/>
  <c r="AO150"/>
  <c r="AP150" s="1"/>
  <c r="AO148"/>
  <c r="AP148" s="1"/>
  <c r="AO146"/>
  <c r="AP146" s="1"/>
  <c r="AO144"/>
  <c r="AP144" s="1"/>
  <c r="AO142"/>
  <c r="AP142" s="1"/>
  <c r="AO140"/>
  <c r="AP140" s="1"/>
  <c r="AO138"/>
  <c r="AP138" s="1"/>
  <c r="AO136"/>
  <c r="AP136" s="1"/>
  <c r="AO134"/>
  <c r="AP134" s="1"/>
  <c r="AO132"/>
  <c r="AP132" s="1"/>
  <c r="AO130"/>
  <c r="AP130" s="1"/>
  <c r="AO128"/>
  <c r="AP128" s="1"/>
  <c r="AO126"/>
  <c r="AP126" s="1"/>
  <c r="AO124"/>
  <c r="AP124" s="1"/>
  <c r="AO122"/>
  <c r="AP122" s="1"/>
  <c r="AO120"/>
  <c r="AP120" s="1"/>
  <c r="AO118"/>
  <c r="AP118" s="1"/>
  <c r="AO116"/>
  <c r="AP116" s="1"/>
  <c r="AO114"/>
  <c r="AP114" s="1"/>
  <c r="AO112"/>
  <c r="AP112" s="1"/>
  <c r="AO110"/>
  <c r="AP110" s="1"/>
  <c r="AO108"/>
  <c r="AP108" s="1"/>
  <c r="AO106"/>
  <c r="AP106" s="1"/>
  <c r="AO104"/>
  <c r="AP104" s="1"/>
  <c r="AO102"/>
  <c r="AP102" s="1"/>
  <c r="AO100"/>
  <c r="AP100" s="1"/>
  <c r="AO98"/>
  <c r="AP98" s="1"/>
  <c r="AO96"/>
  <c r="AP96" s="1"/>
  <c r="AO94"/>
  <c r="AP94" s="1"/>
  <c r="AO92"/>
  <c r="AP92" s="1"/>
  <c r="AO90"/>
  <c r="AP90" s="1"/>
  <c r="AO88"/>
  <c r="AP88" s="1"/>
  <c r="AO86"/>
  <c r="AP86" s="1"/>
  <c r="AO84"/>
  <c r="AP84" s="1"/>
  <c r="AO82"/>
  <c r="AP82" s="1"/>
  <c r="AO80"/>
  <c r="AP80" s="1"/>
  <c r="AO78"/>
  <c r="AP78" s="1"/>
  <c r="AO76"/>
  <c r="AP76" s="1"/>
  <c r="AO74"/>
  <c r="AP74" s="1"/>
  <c r="AO72"/>
  <c r="AP72" s="1"/>
  <c r="AO70"/>
  <c r="AP70" s="1"/>
  <c r="AO68"/>
  <c r="AP68" s="1"/>
  <c r="AO66"/>
  <c r="AP66" s="1"/>
  <c r="AO64"/>
  <c r="AP64" s="1"/>
  <c r="AO62"/>
  <c r="AP62" s="1"/>
  <c r="AO60"/>
  <c r="AP60" s="1"/>
  <c r="AO58"/>
  <c r="AP58" s="1"/>
  <c r="AO56"/>
  <c r="AP56" s="1"/>
  <c r="AO54"/>
  <c r="AP54" s="1"/>
  <c r="AO52"/>
  <c r="AP52" s="1"/>
  <c r="AO50"/>
  <c r="AP50" s="1"/>
  <c r="AO48"/>
  <c r="AP48" s="1"/>
  <c r="AO46"/>
  <c r="AP46" s="1"/>
  <c r="AO44"/>
  <c r="AP44" s="1"/>
  <c r="AO42"/>
  <c r="AP42" s="1"/>
  <c r="AO40"/>
  <c r="AP40" s="1"/>
  <c r="AO38"/>
  <c r="AP38" s="1"/>
  <c r="AO36"/>
  <c r="AP36" s="1"/>
  <c r="AO34"/>
  <c r="AP34" s="1"/>
  <c r="AO32"/>
  <c r="AP32" s="1"/>
  <c r="AO30"/>
  <c r="AP30" s="1"/>
  <c r="AO28"/>
  <c r="AP28" s="1"/>
  <c r="AO26"/>
  <c r="AP26" s="1"/>
  <c r="AO24"/>
  <c r="AP24" s="1"/>
  <c r="AO22"/>
  <c r="AP22" s="1"/>
  <c r="AO20"/>
  <c r="AP20" s="1"/>
  <c r="AO18"/>
  <c r="AP18" s="1"/>
  <c r="AO16"/>
  <c r="AP16" s="1"/>
  <c r="AO14"/>
  <c r="AP14" s="1"/>
  <c r="AO12"/>
  <c r="AP12" s="1"/>
  <c r="AO10"/>
  <c r="AP10" s="1"/>
  <c r="AO8"/>
  <c r="AP8" s="1"/>
  <c r="AO6"/>
  <c r="AP6" s="1"/>
  <c r="AO4"/>
  <c r="AP4" s="1"/>
  <c r="AR787"/>
  <c r="AS787" s="1"/>
  <c r="AR785"/>
  <c r="AS785" s="1"/>
  <c r="AR783"/>
  <c r="AS783" s="1"/>
  <c r="AR781"/>
  <c r="AS781" s="1"/>
  <c r="AR779"/>
  <c r="AS779" s="1"/>
  <c r="AR777"/>
  <c r="AS777" s="1"/>
  <c r="AR775"/>
  <c r="AS775" s="1"/>
  <c r="AR773"/>
  <c r="AS773" s="1"/>
  <c r="AR771"/>
  <c r="AS771" s="1"/>
  <c r="AR769"/>
  <c r="AS769" s="1"/>
  <c r="AR767"/>
  <c r="AS767" s="1"/>
  <c r="AR765"/>
  <c r="AS765" s="1"/>
  <c r="AR763"/>
  <c r="AS763" s="1"/>
  <c r="AR761"/>
  <c r="AS761" s="1"/>
  <c r="AR759"/>
  <c r="AS759" s="1"/>
  <c r="AR757"/>
  <c r="AS757" s="1"/>
  <c r="AR755"/>
  <c r="AS755" s="1"/>
  <c r="AR753"/>
  <c r="AS753" s="1"/>
  <c r="AR751"/>
  <c r="AS751" s="1"/>
  <c r="AR749"/>
  <c r="AS749" s="1"/>
  <c r="AR747"/>
  <c r="AS747" s="1"/>
  <c r="AR745"/>
  <c r="AS745" s="1"/>
  <c r="AR743"/>
  <c r="AS743" s="1"/>
  <c r="AR741"/>
  <c r="AS741" s="1"/>
  <c r="AR739"/>
  <c r="AS739" s="1"/>
  <c r="AR737"/>
  <c r="AS737" s="1"/>
  <c r="AR735"/>
  <c r="AS735" s="1"/>
  <c r="AR733"/>
  <c r="AS733" s="1"/>
  <c r="AR731"/>
  <c r="AS731" s="1"/>
  <c r="AR729"/>
  <c r="AS729" s="1"/>
  <c r="AR727"/>
  <c r="AS727" s="1"/>
  <c r="AR725"/>
  <c r="AS725" s="1"/>
  <c r="AR723"/>
  <c r="AS723" s="1"/>
  <c r="AR721"/>
  <c r="AS721" s="1"/>
  <c r="AR719"/>
  <c r="AS719" s="1"/>
  <c r="AR717"/>
  <c r="AS717" s="1"/>
  <c r="AR715"/>
  <c r="AS715" s="1"/>
  <c r="AR713"/>
  <c r="AS713" s="1"/>
  <c r="AR711"/>
  <c r="AS711" s="1"/>
  <c r="AR709"/>
  <c r="AS709" s="1"/>
  <c r="AR707"/>
  <c r="AS707" s="1"/>
  <c r="AR705"/>
  <c r="AS705" s="1"/>
  <c r="AR703"/>
  <c r="AS703" s="1"/>
  <c r="AR701"/>
  <c r="AS701" s="1"/>
  <c r="AR699"/>
  <c r="AS699" s="1"/>
  <c r="AR697"/>
  <c r="AS697" s="1"/>
  <c r="AR695"/>
  <c r="AS695" s="1"/>
  <c r="AR693"/>
  <c r="AS693" s="1"/>
  <c r="AR691"/>
  <c r="AS691" s="1"/>
  <c r="AR689"/>
  <c r="AS689" s="1"/>
  <c r="AR687"/>
  <c r="AS687" s="1"/>
  <c r="AR685"/>
  <c r="AS685" s="1"/>
  <c r="AR683"/>
  <c r="AS683" s="1"/>
  <c r="AR681"/>
  <c r="AS681" s="1"/>
  <c r="AR679"/>
  <c r="AS679" s="1"/>
  <c r="AR677"/>
  <c r="AS677" s="1"/>
  <c r="AR675"/>
  <c r="AS675" s="1"/>
  <c r="AR673"/>
  <c r="AS673" s="1"/>
  <c r="AR671"/>
  <c r="AS671" s="1"/>
  <c r="AR669"/>
  <c r="AS669" s="1"/>
  <c r="AR667"/>
  <c r="AS667" s="1"/>
  <c r="AR665"/>
  <c r="AS665" s="1"/>
  <c r="AR663"/>
  <c r="AS663" s="1"/>
  <c r="AR661"/>
  <c r="AS661" s="1"/>
  <c r="AR659"/>
  <c r="AS659" s="1"/>
  <c r="AR657"/>
  <c r="AS657" s="1"/>
  <c r="AR655"/>
  <c r="AS655" s="1"/>
  <c r="AR653"/>
  <c r="AS653" s="1"/>
  <c r="AR651"/>
  <c r="AS651" s="1"/>
  <c r="AR649"/>
  <c r="AS649" s="1"/>
  <c r="AR647"/>
  <c r="AS647" s="1"/>
  <c r="AR645"/>
  <c r="AS645" s="1"/>
  <c r="AR643"/>
  <c r="AS643" s="1"/>
  <c r="AR641"/>
  <c r="AS641" s="1"/>
  <c r="AR639"/>
  <c r="AS639" s="1"/>
  <c r="AR637"/>
  <c r="AS637" s="1"/>
  <c r="AR635"/>
  <c r="AS635" s="1"/>
  <c r="AR633"/>
  <c r="AS633" s="1"/>
  <c r="AR631"/>
  <c r="AS631" s="1"/>
  <c r="AR629"/>
  <c r="AS629" s="1"/>
  <c r="AR627"/>
  <c r="AS627" s="1"/>
  <c r="AR625"/>
  <c r="AS625" s="1"/>
  <c r="AR623"/>
  <c r="AS623" s="1"/>
  <c r="AR621"/>
  <c r="AS621" s="1"/>
  <c r="AR619"/>
  <c r="AS619" s="1"/>
  <c r="AR617"/>
  <c r="AS617" s="1"/>
  <c r="AR615"/>
  <c r="AS615" s="1"/>
  <c r="AR613"/>
  <c r="AS613" s="1"/>
  <c r="AR611"/>
  <c r="AS611" s="1"/>
  <c r="AR609"/>
  <c r="AS609" s="1"/>
  <c r="AR607"/>
  <c r="AS607" s="1"/>
  <c r="AR605"/>
  <c r="AS605" s="1"/>
  <c r="AR603"/>
  <c r="AS603" s="1"/>
  <c r="AR601"/>
  <c r="AS601" s="1"/>
  <c r="AR599"/>
  <c r="AS599" s="1"/>
  <c r="AR597"/>
  <c r="AS597" s="1"/>
  <c r="AR595"/>
  <c r="AS595" s="1"/>
  <c r="AR593"/>
  <c r="AS593" s="1"/>
  <c r="AR591"/>
  <c r="AS591" s="1"/>
  <c r="AR589"/>
  <c r="AS589" s="1"/>
  <c r="AR587"/>
  <c r="AS587" s="1"/>
  <c r="AR585"/>
  <c r="AS585" s="1"/>
  <c r="AR583"/>
  <c r="AS583" s="1"/>
  <c r="AR581"/>
  <c r="AS581" s="1"/>
  <c r="AR579"/>
  <c r="AS579" s="1"/>
  <c r="AR577"/>
  <c r="AS577" s="1"/>
  <c r="AR575"/>
  <c r="AS575" s="1"/>
  <c r="AR573"/>
  <c r="AS573" s="1"/>
  <c r="AR571"/>
  <c r="AS571" s="1"/>
  <c r="AR569"/>
  <c r="AS569" s="1"/>
  <c r="AR567"/>
  <c r="AS567" s="1"/>
  <c r="AR565"/>
  <c r="AS565" s="1"/>
  <c r="AR563"/>
  <c r="AS563" s="1"/>
  <c r="AR561"/>
  <c r="AS561" s="1"/>
  <c r="AR559"/>
  <c r="AS559" s="1"/>
  <c r="AR557"/>
  <c r="AS557" s="1"/>
  <c r="AR555"/>
  <c r="AS555" s="1"/>
  <c r="AR553"/>
  <c r="AS553" s="1"/>
  <c r="AR551"/>
  <c r="AS551" s="1"/>
  <c r="AR549"/>
  <c r="AS549" s="1"/>
  <c r="AR547"/>
  <c r="AS547" s="1"/>
  <c r="AR545"/>
  <c r="AS545" s="1"/>
  <c r="AR543"/>
  <c r="AS543" s="1"/>
  <c r="AR541"/>
  <c r="AS541" s="1"/>
  <c r="AR539"/>
  <c r="AS539" s="1"/>
  <c r="AR537"/>
  <c r="AS537" s="1"/>
  <c r="AR535"/>
  <c r="AS535" s="1"/>
  <c r="AR533"/>
  <c r="AS533" s="1"/>
  <c r="AR531"/>
  <c r="AS531" s="1"/>
  <c r="AR529"/>
  <c r="AS529" s="1"/>
  <c r="AR527"/>
  <c r="AS527" s="1"/>
  <c r="AR525"/>
  <c r="AS525" s="1"/>
  <c r="AR523"/>
  <c r="AS523" s="1"/>
  <c r="AR521"/>
  <c r="AS521" s="1"/>
  <c r="AR519"/>
  <c r="AS519" s="1"/>
  <c r="AR517"/>
  <c r="AS517" s="1"/>
  <c r="AR515"/>
  <c r="AS515" s="1"/>
  <c r="AR513"/>
  <c r="AS513" s="1"/>
  <c r="AR511"/>
  <c r="AS511" s="1"/>
  <c r="AR509"/>
  <c r="AS509" s="1"/>
  <c r="AR507"/>
  <c r="AS507" s="1"/>
  <c r="AR505"/>
  <c r="AS505" s="1"/>
  <c r="AR503"/>
  <c r="AS503" s="1"/>
  <c r="AR501"/>
  <c r="AS501" s="1"/>
  <c r="AR499"/>
  <c r="AS499" s="1"/>
  <c r="AR497"/>
  <c r="AS497" s="1"/>
  <c r="AR495"/>
  <c r="AS495" s="1"/>
  <c r="AR493"/>
  <c r="AS493" s="1"/>
  <c r="AR491"/>
  <c r="AS491" s="1"/>
  <c r="AR489"/>
  <c r="AS489" s="1"/>
  <c r="AR487"/>
  <c r="AS487" s="1"/>
  <c r="AR485"/>
  <c r="AS485" s="1"/>
  <c r="AR483"/>
  <c r="AS483" s="1"/>
  <c r="AR481"/>
  <c r="AS481" s="1"/>
  <c r="AR479"/>
  <c r="AS479" s="1"/>
  <c r="AR477"/>
  <c r="AS477" s="1"/>
  <c r="AR475"/>
  <c r="AS475" s="1"/>
  <c r="AR473"/>
  <c r="AS473" s="1"/>
  <c r="AR471"/>
  <c r="AS471" s="1"/>
  <c r="AR469"/>
  <c r="AS469" s="1"/>
  <c r="AR467"/>
  <c r="AS467" s="1"/>
  <c r="AR465"/>
  <c r="AS465" s="1"/>
  <c r="AR463"/>
  <c r="AS463" s="1"/>
  <c r="AR461"/>
  <c r="AS461" s="1"/>
  <c r="AR459"/>
  <c r="AS459" s="1"/>
  <c r="AR457"/>
  <c r="AS457" s="1"/>
  <c r="AR455"/>
  <c r="AS455" s="1"/>
  <c r="AR453"/>
  <c r="AS453" s="1"/>
  <c r="AR451"/>
  <c r="AS451" s="1"/>
  <c r="AR449"/>
  <c r="AS449" s="1"/>
  <c r="AR447"/>
  <c r="AS447" s="1"/>
  <c r="AR445"/>
  <c r="AS445" s="1"/>
  <c r="AR443"/>
  <c r="AS443" s="1"/>
  <c r="AR441"/>
  <c r="AS441" s="1"/>
  <c r="AR439"/>
  <c r="AS439" s="1"/>
  <c r="AR437"/>
  <c r="AS437" s="1"/>
  <c r="AR435"/>
  <c r="AS435" s="1"/>
  <c r="AR433"/>
  <c r="AS433" s="1"/>
  <c r="AR431"/>
  <c r="AS431" s="1"/>
  <c r="AR429"/>
  <c r="AS429" s="1"/>
  <c r="AR427"/>
  <c r="AS427" s="1"/>
  <c r="AR425"/>
  <c r="AS425" s="1"/>
  <c r="AR423"/>
  <c r="AS423" s="1"/>
  <c r="AR421"/>
  <c r="AS421" s="1"/>
  <c r="AR419"/>
  <c r="AS419" s="1"/>
  <c r="AR417"/>
  <c r="AS417" s="1"/>
  <c r="AR415"/>
  <c r="AS415" s="1"/>
  <c r="AR413"/>
  <c r="AS413" s="1"/>
  <c r="AR411"/>
  <c r="AS411" s="1"/>
  <c r="AR409"/>
  <c r="AS409" s="1"/>
  <c r="AR407"/>
  <c r="AS407" s="1"/>
  <c r="AR405"/>
  <c r="AS405" s="1"/>
  <c r="AR403"/>
  <c r="AS403" s="1"/>
  <c r="AR401"/>
  <c r="AS401" s="1"/>
  <c r="AR399"/>
  <c r="AS399" s="1"/>
  <c r="AR397"/>
  <c r="AS397" s="1"/>
  <c r="AR395"/>
  <c r="AS395" s="1"/>
  <c r="AR393"/>
  <c r="AS393" s="1"/>
  <c r="AR391"/>
  <c r="AS391" s="1"/>
  <c r="AR389"/>
  <c r="AS389" s="1"/>
  <c r="AR387"/>
  <c r="AS387" s="1"/>
  <c r="AR385"/>
  <c r="AS385" s="1"/>
  <c r="AR383"/>
  <c r="AS383" s="1"/>
  <c r="AR381"/>
  <c r="AS381" s="1"/>
  <c r="AR379"/>
  <c r="AS379" s="1"/>
  <c r="AR377"/>
  <c r="AS377" s="1"/>
  <c r="AR375"/>
  <c r="AS375" s="1"/>
  <c r="AR373"/>
  <c r="AS373" s="1"/>
  <c r="AR371"/>
  <c r="AS371" s="1"/>
  <c r="AR369"/>
  <c r="AS369" s="1"/>
  <c r="AR367"/>
  <c r="AS367" s="1"/>
  <c r="AR365"/>
  <c r="AS365" s="1"/>
  <c r="AR363"/>
  <c r="AS363" s="1"/>
  <c r="AR361"/>
  <c r="AS361" s="1"/>
  <c r="AR359"/>
  <c r="AS359" s="1"/>
  <c r="AR357"/>
  <c r="AS357" s="1"/>
  <c r="AR355"/>
  <c r="AS355" s="1"/>
  <c r="AR353"/>
  <c r="AS353" s="1"/>
  <c r="AR351"/>
  <c r="AS351" s="1"/>
  <c r="AR349"/>
  <c r="AS349" s="1"/>
  <c r="AR347"/>
  <c r="AS347" s="1"/>
  <c r="AR345"/>
  <c r="AS345" s="1"/>
  <c r="AR343"/>
  <c r="AS343" s="1"/>
  <c r="AR341"/>
  <c r="AS341" s="1"/>
  <c r="AR339"/>
  <c r="AS339" s="1"/>
  <c r="AR337"/>
  <c r="AS337" s="1"/>
  <c r="AR335"/>
  <c r="AS335" s="1"/>
  <c r="AR333"/>
  <c r="AS333" s="1"/>
  <c r="AR331"/>
  <c r="AS331" s="1"/>
  <c r="AR329"/>
  <c r="AS329" s="1"/>
  <c r="AR327"/>
  <c r="AS327" s="1"/>
  <c r="AR325"/>
  <c r="AS325" s="1"/>
  <c r="AR323"/>
  <c r="AS323" s="1"/>
  <c r="AR321"/>
  <c r="AS321" s="1"/>
  <c r="AR319"/>
  <c r="AS319" s="1"/>
  <c r="AR317"/>
  <c r="AS317" s="1"/>
  <c r="AR315"/>
  <c r="AS315" s="1"/>
  <c r="AR313"/>
  <c r="AS313" s="1"/>
  <c r="AR311"/>
  <c r="AS311" s="1"/>
  <c r="AR309"/>
  <c r="AS309" s="1"/>
  <c r="AR307"/>
  <c r="AS307" s="1"/>
  <c r="AR305"/>
  <c r="AS305" s="1"/>
  <c r="AR303"/>
  <c r="AS303" s="1"/>
  <c r="AR301"/>
  <c r="AS301" s="1"/>
  <c r="AR299"/>
  <c r="AS299" s="1"/>
  <c r="AR297"/>
  <c r="AS297" s="1"/>
  <c r="AR295"/>
  <c r="AS295" s="1"/>
  <c r="AR293"/>
  <c r="AS293" s="1"/>
  <c r="AR291"/>
  <c r="AS291" s="1"/>
  <c r="AR289"/>
  <c r="AS289" s="1"/>
  <c r="AR287"/>
  <c r="AS287" s="1"/>
  <c r="AR285"/>
  <c r="AS285" s="1"/>
  <c r="AR283"/>
  <c r="AS283" s="1"/>
  <c r="AR281"/>
  <c r="AS281" s="1"/>
  <c r="AR279"/>
  <c r="AS279" s="1"/>
  <c r="AR277"/>
  <c r="AS277" s="1"/>
  <c r="AR275"/>
  <c r="AS275" s="1"/>
  <c r="AR273"/>
  <c r="AS273" s="1"/>
  <c r="AR271"/>
  <c r="AS271" s="1"/>
  <c r="AR269"/>
  <c r="AS269" s="1"/>
  <c r="AR267"/>
  <c r="AS267" s="1"/>
  <c r="AR265"/>
  <c r="AS265" s="1"/>
  <c r="AR263"/>
  <c r="AS263" s="1"/>
  <c r="AR261"/>
  <c r="AS261" s="1"/>
  <c r="AR259"/>
  <c r="AS259" s="1"/>
  <c r="AR257"/>
  <c r="AS257" s="1"/>
  <c r="AR255"/>
  <c r="AS255" s="1"/>
  <c r="AR253"/>
  <c r="AS253" s="1"/>
  <c r="AR251"/>
  <c r="AS251" s="1"/>
  <c r="AR249"/>
  <c r="AS249" s="1"/>
  <c r="AR247"/>
  <c r="AS247" s="1"/>
  <c r="AR245"/>
  <c r="AS245" s="1"/>
  <c r="AR243"/>
  <c r="AS243" s="1"/>
  <c r="AR241"/>
  <c r="AS241" s="1"/>
  <c r="AR239"/>
  <c r="AS239" s="1"/>
  <c r="AR237"/>
  <c r="AS237" s="1"/>
  <c r="AR235"/>
  <c r="AS235" s="1"/>
  <c r="AR233"/>
  <c r="AS233" s="1"/>
  <c r="AR231"/>
  <c r="AS231" s="1"/>
  <c r="AR229"/>
  <c r="AS229" s="1"/>
  <c r="AR227"/>
  <c r="AS227" s="1"/>
  <c r="AR225"/>
  <c r="AS225" s="1"/>
  <c r="AR223"/>
  <c r="AS223" s="1"/>
  <c r="AR221"/>
  <c r="AS221" s="1"/>
  <c r="AR219"/>
  <c r="AS219" s="1"/>
  <c r="AR217"/>
  <c r="AS217" s="1"/>
  <c r="AR215"/>
  <c r="AS215" s="1"/>
  <c r="AR213"/>
  <c r="AS213" s="1"/>
  <c r="AR211"/>
  <c r="AS211" s="1"/>
  <c r="AR209"/>
  <c r="AS209" s="1"/>
  <c r="AR207"/>
  <c r="AS207" s="1"/>
  <c r="AR205"/>
  <c r="AS205" s="1"/>
  <c r="AR203"/>
  <c r="AS203" s="1"/>
  <c r="AR201"/>
  <c r="AS201" s="1"/>
  <c r="AR199"/>
  <c r="AS199" s="1"/>
  <c r="AR197"/>
  <c r="AS197" s="1"/>
  <c r="AR195"/>
  <c r="AS195" s="1"/>
  <c r="AR193"/>
  <c r="AS193" s="1"/>
  <c r="AR191"/>
  <c r="AS191" s="1"/>
  <c r="AR189"/>
  <c r="AS189" s="1"/>
  <c r="AR187"/>
  <c r="AS187" s="1"/>
  <c r="AR185"/>
  <c r="AS185" s="1"/>
  <c r="AR183"/>
  <c r="AS183" s="1"/>
  <c r="AR181"/>
  <c r="AS181" s="1"/>
  <c r="AR179"/>
  <c r="AS179" s="1"/>
  <c r="AR177"/>
  <c r="AS177" s="1"/>
  <c r="AR175"/>
  <c r="AS175" s="1"/>
  <c r="AR173"/>
  <c r="AS173" s="1"/>
  <c r="AR171"/>
  <c r="AS171" s="1"/>
  <c r="AR169"/>
  <c r="AS169" s="1"/>
  <c r="AR167"/>
  <c r="AS167" s="1"/>
  <c r="AR165"/>
  <c r="AS165" s="1"/>
  <c r="AR163"/>
  <c r="AS163" s="1"/>
  <c r="AR161"/>
  <c r="AS161" s="1"/>
  <c r="AR159"/>
  <c r="AS159" s="1"/>
  <c r="AR157"/>
  <c r="AS157" s="1"/>
  <c r="AR155"/>
  <c r="AS155" s="1"/>
  <c r="AR153"/>
  <c r="AS153" s="1"/>
  <c r="AR151"/>
  <c r="AS151" s="1"/>
  <c r="AR149"/>
  <c r="AS149" s="1"/>
  <c r="AR147"/>
  <c r="AS147" s="1"/>
  <c r="AR145"/>
  <c r="AS145" s="1"/>
  <c r="AR143"/>
  <c r="AS143" s="1"/>
  <c r="AR141"/>
  <c r="AS141" s="1"/>
  <c r="AR139"/>
  <c r="AS139" s="1"/>
  <c r="AR137"/>
  <c r="AS137" s="1"/>
  <c r="AR135"/>
  <c r="AS135" s="1"/>
  <c r="AR133"/>
  <c r="AS133" s="1"/>
  <c r="AR131"/>
  <c r="AS131" s="1"/>
  <c r="AR129"/>
  <c r="AS129" s="1"/>
  <c r="AR127"/>
  <c r="AS127" s="1"/>
  <c r="AR125"/>
  <c r="AS125" s="1"/>
  <c r="AR123"/>
  <c r="AS123" s="1"/>
  <c r="AR121"/>
  <c r="AS121" s="1"/>
  <c r="AR119"/>
  <c r="AS119" s="1"/>
  <c r="AR117"/>
  <c r="AS117" s="1"/>
  <c r="AR115"/>
  <c r="AS115" s="1"/>
  <c r="AR113"/>
  <c r="AS113" s="1"/>
  <c r="AR111"/>
  <c r="AS111" s="1"/>
  <c r="AR109"/>
  <c r="AS109" s="1"/>
  <c r="AR107"/>
  <c r="AS107" s="1"/>
  <c r="AR105"/>
  <c r="AS105" s="1"/>
  <c r="AR103"/>
  <c r="AS103" s="1"/>
  <c r="AR101"/>
  <c r="AS101" s="1"/>
  <c r="AR99"/>
  <c r="AS99" s="1"/>
  <c r="AR97"/>
  <c r="AS97" s="1"/>
  <c r="AR95"/>
  <c r="AS95" s="1"/>
  <c r="AR93"/>
  <c r="AS93" s="1"/>
  <c r="AR91"/>
  <c r="AS91" s="1"/>
  <c r="AR89"/>
  <c r="AS89" s="1"/>
  <c r="AR87"/>
  <c r="AS87" s="1"/>
  <c r="AR85"/>
  <c r="AS85" s="1"/>
  <c r="AR83"/>
  <c r="AS83" s="1"/>
  <c r="AR81"/>
  <c r="AS81" s="1"/>
  <c r="AR79"/>
  <c r="AS79" s="1"/>
  <c r="AR77"/>
  <c r="AS77" s="1"/>
  <c r="AR75"/>
  <c r="AS75" s="1"/>
  <c r="AR73"/>
  <c r="AS73" s="1"/>
  <c r="AR71"/>
  <c r="AS71" s="1"/>
  <c r="AR69"/>
  <c r="AS69" s="1"/>
  <c r="AR67"/>
  <c r="AS67" s="1"/>
  <c r="AR65"/>
  <c r="AS65" s="1"/>
  <c r="AR63"/>
  <c r="AS63" s="1"/>
  <c r="AR61"/>
  <c r="AS61" s="1"/>
  <c r="AR59"/>
  <c r="AS59" s="1"/>
  <c r="AR57"/>
  <c r="AS57" s="1"/>
  <c r="AR55"/>
  <c r="AS55" s="1"/>
  <c r="AR53"/>
  <c r="AS53" s="1"/>
  <c r="AR51"/>
  <c r="AS51" s="1"/>
  <c r="AR49"/>
  <c r="AS49" s="1"/>
  <c r="AR47"/>
  <c r="AS47" s="1"/>
  <c r="AR45"/>
  <c r="AS45" s="1"/>
  <c r="AR43"/>
  <c r="AS43" s="1"/>
  <c r="AR41"/>
  <c r="AS41" s="1"/>
  <c r="AR39"/>
  <c r="AS39" s="1"/>
  <c r="AR37"/>
  <c r="AS37" s="1"/>
  <c r="AR35"/>
  <c r="AS35" s="1"/>
  <c r="AR33"/>
  <c r="AS33" s="1"/>
  <c r="AR31"/>
  <c r="AS31" s="1"/>
  <c r="AR29"/>
  <c r="AS29" s="1"/>
  <c r="AR27"/>
  <c r="AS27" s="1"/>
  <c r="AR25"/>
  <c r="AS25" s="1"/>
  <c r="AR23"/>
  <c r="AS23" s="1"/>
  <c r="AR21"/>
  <c r="AS21" s="1"/>
  <c r="AR19"/>
  <c r="AS19" s="1"/>
  <c r="AR17"/>
  <c r="AS17" s="1"/>
  <c r="AR15"/>
  <c r="AS15" s="1"/>
  <c r="AR13"/>
  <c r="AS13" s="1"/>
  <c r="AR11"/>
  <c r="AS11" s="1"/>
  <c r="AR9"/>
  <c r="AS9" s="1"/>
  <c r="AR7"/>
  <c r="AS7" s="1"/>
  <c r="AR5"/>
  <c r="AS5" s="1"/>
  <c r="AO445"/>
  <c r="AP445" s="1"/>
  <c r="AO443"/>
  <c r="AP443" s="1"/>
  <c r="AO441"/>
  <c r="AP441" s="1"/>
  <c r="AO439"/>
  <c r="AP439" s="1"/>
  <c r="AO437"/>
  <c r="AP437" s="1"/>
  <c r="AO435"/>
  <c r="AP435" s="1"/>
  <c r="AO433"/>
  <c r="AP433" s="1"/>
  <c r="AO431"/>
  <c r="AP431" s="1"/>
  <c r="AO429"/>
  <c r="AP429" s="1"/>
  <c r="AO427"/>
  <c r="AP427" s="1"/>
  <c r="AO425"/>
  <c r="AP425" s="1"/>
  <c r="AO423"/>
  <c r="AP423" s="1"/>
  <c r="AO421"/>
  <c r="AP421" s="1"/>
  <c r="AO419"/>
  <c r="AP419" s="1"/>
  <c r="AO417"/>
  <c r="AP417" s="1"/>
  <c r="AO415"/>
  <c r="AP415" s="1"/>
  <c r="AO413"/>
  <c r="AP413" s="1"/>
  <c r="AO411"/>
  <c r="AP411" s="1"/>
  <c r="AO409"/>
  <c r="AP409" s="1"/>
  <c r="AO407"/>
  <c r="AP407" s="1"/>
  <c r="AO405"/>
  <c r="AP405" s="1"/>
  <c r="AO403"/>
  <c r="AP403" s="1"/>
  <c r="AO401"/>
  <c r="AP401" s="1"/>
  <c r="AO399"/>
  <c r="AP399" s="1"/>
  <c r="AO397"/>
  <c r="AP397" s="1"/>
  <c r="AO395"/>
  <c r="AP395" s="1"/>
  <c r="AO393"/>
  <c r="AP393" s="1"/>
  <c r="AO391"/>
  <c r="AP391" s="1"/>
  <c r="AO389"/>
  <c r="AP389" s="1"/>
  <c r="AO387"/>
  <c r="AP387" s="1"/>
  <c r="AO385"/>
  <c r="AP385" s="1"/>
  <c r="AO383"/>
  <c r="AP383" s="1"/>
  <c r="AO381"/>
  <c r="AP381" s="1"/>
  <c r="AO379"/>
  <c r="AP379" s="1"/>
  <c r="AO377"/>
  <c r="AP377" s="1"/>
  <c r="AO375"/>
  <c r="AP375" s="1"/>
  <c r="AO373"/>
  <c r="AP373" s="1"/>
  <c r="AO371"/>
  <c r="AP371" s="1"/>
  <c r="AO369"/>
  <c r="AP369" s="1"/>
  <c r="AO367"/>
  <c r="AP367" s="1"/>
  <c r="AO365"/>
  <c r="AP365" s="1"/>
  <c r="AO363"/>
  <c r="AP363" s="1"/>
  <c r="AO361"/>
  <c r="AP361" s="1"/>
  <c r="AO359"/>
  <c r="AP359" s="1"/>
  <c r="AO357"/>
  <c r="AP357" s="1"/>
  <c r="AO355"/>
  <c r="AP355" s="1"/>
  <c r="AO353"/>
  <c r="AP353" s="1"/>
  <c r="AO351"/>
  <c r="AP351" s="1"/>
  <c r="AO349"/>
  <c r="AP349" s="1"/>
  <c r="AO347"/>
  <c r="AP347" s="1"/>
  <c r="AO345"/>
  <c r="AP345" s="1"/>
  <c r="AO343"/>
  <c r="AP343" s="1"/>
  <c r="AO341"/>
  <c r="AP341" s="1"/>
  <c r="AO339"/>
  <c r="AP339" s="1"/>
  <c r="AO337"/>
  <c r="AP337" s="1"/>
  <c r="AO335"/>
  <c r="AP335" s="1"/>
  <c r="AO333"/>
  <c r="AP333" s="1"/>
  <c r="AO331"/>
  <c r="AP331" s="1"/>
  <c r="AO329"/>
  <c r="AP329" s="1"/>
  <c r="AO327"/>
  <c r="AP327" s="1"/>
  <c r="AO325"/>
  <c r="AP325" s="1"/>
  <c r="AO323"/>
  <c r="AP323" s="1"/>
  <c r="AO321"/>
  <c r="AP321" s="1"/>
  <c r="AO319"/>
  <c r="AP319" s="1"/>
  <c r="AO317"/>
  <c r="AP317" s="1"/>
  <c r="AO315"/>
  <c r="AP315" s="1"/>
  <c r="AO313"/>
  <c r="AP313" s="1"/>
  <c r="AO311"/>
  <c r="AP311" s="1"/>
  <c r="AO309"/>
  <c r="AP309" s="1"/>
  <c r="AO307"/>
  <c r="AP307" s="1"/>
  <c r="AO305"/>
  <c r="AP305" s="1"/>
  <c r="AO303"/>
  <c r="AP303" s="1"/>
  <c r="AO301"/>
  <c r="AP301" s="1"/>
  <c r="AO299"/>
  <c r="AP299" s="1"/>
  <c r="AO297"/>
  <c r="AP297" s="1"/>
  <c r="AO295"/>
  <c r="AP295" s="1"/>
  <c r="AO293"/>
  <c r="AP293" s="1"/>
  <c r="AO291"/>
  <c r="AP291" s="1"/>
  <c r="AO289"/>
  <c r="AP289" s="1"/>
  <c r="AO287"/>
  <c r="AP287" s="1"/>
  <c r="AO285"/>
  <c r="AP285" s="1"/>
  <c r="AO283"/>
  <c r="AP283" s="1"/>
  <c r="AO281"/>
  <c r="AP281" s="1"/>
  <c r="AO279"/>
  <c r="AP279" s="1"/>
  <c r="AO277"/>
  <c r="AP277" s="1"/>
  <c r="AO275"/>
  <c r="AP275" s="1"/>
  <c r="AO273"/>
  <c r="AP273" s="1"/>
  <c r="AO271"/>
  <c r="AP271" s="1"/>
  <c r="AO269"/>
  <c r="AP269" s="1"/>
  <c r="AO267"/>
  <c r="AP267" s="1"/>
  <c r="AO265"/>
  <c r="AP265" s="1"/>
  <c r="AO263"/>
  <c r="AP263" s="1"/>
  <c r="AO261"/>
  <c r="AP261" s="1"/>
  <c r="AO259"/>
  <c r="AP259" s="1"/>
  <c r="AO257"/>
  <c r="AP257" s="1"/>
  <c r="AO255"/>
  <c r="AP255" s="1"/>
  <c r="AO253"/>
  <c r="AP253" s="1"/>
  <c r="AO251"/>
  <c r="AP251" s="1"/>
  <c r="AO249"/>
  <c r="AP249" s="1"/>
  <c r="AO247"/>
  <c r="AP247" s="1"/>
  <c r="AO245"/>
  <c r="AP245" s="1"/>
  <c r="AO243"/>
  <c r="AP243" s="1"/>
  <c r="AO241"/>
  <c r="AP241" s="1"/>
  <c r="AO239"/>
  <c r="AP239" s="1"/>
  <c r="AO237"/>
  <c r="AP237" s="1"/>
  <c r="AO235"/>
  <c r="AP235" s="1"/>
  <c r="AO233"/>
  <c r="AP233" s="1"/>
  <c r="AO231"/>
  <c r="AP231" s="1"/>
  <c r="AO229"/>
  <c r="AP229" s="1"/>
  <c r="AO227"/>
  <c r="AP227" s="1"/>
  <c r="AO225"/>
  <c r="AP225" s="1"/>
  <c r="AO223"/>
  <c r="AP223" s="1"/>
  <c r="AO221"/>
  <c r="AP221" s="1"/>
  <c r="AO219"/>
  <c r="AP219" s="1"/>
  <c r="AO217"/>
  <c r="AP217" s="1"/>
  <c r="AO215"/>
  <c r="AP215" s="1"/>
  <c r="AO213"/>
  <c r="AP213" s="1"/>
  <c r="AO211"/>
  <c r="AP211" s="1"/>
  <c r="AO209"/>
  <c r="AP209" s="1"/>
  <c r="AO207"/>
  <c r="AP207" s="1"/>
  <c r="AO205"/>
  <c r="AP205" s="1"/>
  <c r="AO203"/>
  <c r="AP203" s="1"/>
  <c r="AO201"/>
  <c r="AP201" s="1"/>
  <c r="AO199"/>
  <c r="AP199" s="1"/>
  <c r="AO197"/>
  <c r="AP197" s="1"/>
  <c r="AO195"/>
  <c r="AP195" s="1"/>
  <c r="AO193"/>
  <c r="AP193" s="1"/>
  <c r="AO191"/>
  <c r="AP191" s="1"/>
  <c r="AO189"/>
  <c r="AP189" s="1"/>
  <c r="AO187"/>
  <c r="AP187" s="1"/>
  <c r="AO185"/>
  <c r="AP185" s="1"/>
  <c r="AO183"/>
  <c r="AP183" s="1"/>
  <c r="AO181"/>
  <c r="AP181" s="1"/>
  <c r="AO179"/>
  <c r="AP179" s="1"/>
  <c r="AO177"/>
  <c r="AP177" s="1"/>
  <c r="AO175"/>
  <c r="AP175" s="1"/>
  <c r="AO173"/>
  <c r="AP173" s="1"/>
  <c r="AO171"/>
  <c r="AP171" s="1"/>
  <c r="AO169"/>
  <c r="AP169" s="1"/>
  <c r="AO167"/>
  <c r="AP167" s="1"/>
  <c r="AO165"/>
  <c r="AP165" s="1"/>
  <c r="AO163"/>
  <c r="AP163" s="1"/>
  <c r="AO161"/>
  <c r="AP161" s="1"/>
  <c r="AO159"/>
  <c r="AP159" s="1"/>
  <c r="AO157"/>
  <c r="AP157" s="1"/>
  <c r="AO155"/>
  <c r="AP155" s="1"/>
  <c r="AO153"/>
  <c r="AP153" s="1"/>
  <c r="AO151"/>
  <c r="AP151" s="1"/>
  <c r="AO149"/>
  <c r="AP149" s="1"/>
  <c r="AO147"/>
  <c r="AP147" s="1"/>
  <c r="AO145"/>
  <c r="AP145" s="1"/>
  <c r="AO143"/>
  <c r="AP143" s="1"/>
  <c r="AO141"/>
  <c r="AP141" s="1"/>
  <c r="AO139"/>
  <c r="AP139" s="1"/>
  <c r="AO137"/>
  <c r="AP137" s="1"/>
  <c r="AO135"/>
  <c r="AP135" s="1"/>
  <c r="AO133"/>
  <c r="AP133" s="1"/>
  <c r="AO131"/>
  <c r="AP131" s="1"/>
  <c r="AO129"/>
  <c r="AP129" s="1"/>
  <c r="AO127"/>
  <c r="AP127" s="1"/>
  <c r="AO125"/>
  <c r="AP125" s="1"/>
  <c r="AO123"/>
  <c r="AP123" s="1"/>
  <c r="AO121"/>
  <c r="AP121" s="1"/>
  <c r="AO119"/>
  <c r="AP119" s="1"/>
  <c r="AO117"/>
  <c r="AP117" s="1"/>
  <c r="AO115"/>
  <c r="AP115" s="1"/>
  <c r="AO113"/>
  <c r="AP113" s="1"/>
  <c r="AO111"/>
  <c r="AP111" s="1"/>
  <c r="AO109"/>
  <c r="AP109" s="1"/>
  <c r="AO107"/>
  <c r="AP107" s="1"/>
  <c r="AO105"/>
  <c r="AP105" s="1"/>
  <c r="AO103"/>
  <c r="AP103" s="1"/>
  <c r="AO101"/>
  <c r="AP101" s="1"/>
  <c r="AO99"/>
  <c r="AP99" s="1"/>
  <c r="AO97"/>
  <c r="AP97" s="1"/>
  <c r="AO95"/>
  <c r="AP95" s="1"/>
  <c r="AO93"/>
  <c r="AP93" s="1"/>
  <c r="AO91"/>
  <c r="AP91" s="1"/>
  <c r="AO89"/>
  <c r="AP89" s="1"/>
  <c r="AO87"/>
  <c r="AP87" s="1"/>
  <c r="AO85"/>
  <c r="AP85" s="1"/>
  <c r="AO83"/>
  <c r="AP83" s="1"/>
  <c r="AO81"/>
  <c r="AP81" s="1"/>
  <c r="AO79"/>
  <c r="AP79" s="1"/>
  <c r="AO77"/>
  <c r="AP77" s="1"/>
  <c r="AO75"/>
  <c r="AP75" s="1"/>
  <c r="AO73"/>
  <c r="AP73" s="1"/>
  <c r="AO71"/>
  <c r="AP71" s="1"/>
  <c r="AO69"/>
  <c r="AP69" s="1"/>
  <c r="AO67"/>
  <c r="AP67" s="1"/>
  <c r="AO65"/>
  <c r="AP65" s="1"/>
  <c r="AO63"/>
  <c r="AP63" s="1"/>
  <c r="AO61"/>
  <c r="AP61" s="1"/>
  <c r="AO59"/>
  <c r="AP59" s="1"/>
  <c r="AO57"/>
  <c r="AP57" s="1"/>
  <c r="AO55"/>
  <c r="AP55" s="1"/>
  <c r="AO53"/>
  <c r="AP53" s="1"/>
  <c r="AO51"/>
  <c r="AP51" s="1"/>
  <c r="AO49"/>
  <c r="AP49" s="1"/>
  <c r="AO47"/>
  <c r="AP47" s="1"/>
  <c r="AO45"/>
  <c r="AP45" s="1"/>
  <c r="AO43"/>
  <c r="AP43" s="1"/>
  <c r="AO41"/>
  <c r="AP41" s="1"/>
  <c r="AO39"/>
  <c r="AP39" s="1"/>
  <c r="AO37"/>
  <c r="AP37" s="1"/>
  <c r="AO35"/>
  <c r="AP35" s="1"/>
  <c r="AO33"/>
  <c r="AP33" s="1"/>
  <c r="AO31"/>
  <c r="AP31" s="1"/>
  <c r="AO29"/>
  <c r="AP29" s="1"/>
  <c r="AO27"/>
  <c r="AP27" s="1"/>
  <c r="AO25"/>
  <c r="AP25" s="1"/>
  <c r="AO23"/>
  <c r="AP23" s="1"/>
  <c r="AO21"/>
  <c r="AP21" s="1"/>
  <c r="AO19"/>
  <c r="AP19" s="1"/>
  <c r="AO17"/>
  <c r="AP17" s="1"/>
  <c r="AO15"/>
  <c r="AP15" s="1"/>
  <c r="AO13"/>
  <c r="AP13" s="1"/>
  <c r="AO11"/>
  <c r="AP11" s="1"/>
  <c r="AO9"/>
  <c r="AP9" s="1"/>
  <c r="AO7"/>
  <c r="AP7" s="1"/>
  <c r="AO5"/>
  <c r="AP5" s="1"/>
  <c r="AP3"/>
  <c r="U7" i="1"/>
  <c r="W800"/>
  <c r="W798"/>
  <c r="W796"/>
  <c r="W794"/>
  <c r="W792"/>
  <c r="W790"/>
  <c r="W788"/>
  <c r="W786"/>
  <c r="W784"/>
  <c r="W782"/>
  <c r="W780"/>
  <c r="W778"/>
  <c r="W776"/>
  <c r="W774"/>
  <c r="W772"/>
  <c r="W770"/>
  <c r="W768"/>
  <c r="W766"/>
  <c r="W764"/>
  <c r="W762"/>
  <c r="W760"/>
  <c r="W758"/>
  <c r="W756"/>
  <c r="W754"/>
  <c r="W752"/>
  <c r="W750"/>
  <c r="W748"/>
  <c r="W746"/>
  <c r="W744"/>
  <c r="W742"/>
  <c r="W740"/>
  <c r="W738"/>
  <c r="W736"/>
  <c r="W734"/>
  <c r="W732"/>
  <c r="W730"/>
  <c r="W728"/>
  <c r="W726"/>
  <c r="W724"/>
  <c r="W722"/>
  <c r="W720"/>
  <c r="W718"/>
  <c r="W716"/>
  <c r="W714"/>
  <c r="W712"/>
  <c r="W710"/>
  <c r="W708"/>
  <c r="W706"/>
  <c r="W704"/>
  <c r="W702"/>
  <c r="W700"/>
  <c r="W698"/>
  <c r="W696"/>
  <c r="W694"/>
  <c r="W692"/>
  <c r="W690"/>
  <c r="W688"/>
  <c r="W686"/>
  <c r="W684"/>
  <c r="W682"/>
  <c r="W680"/>
  <c r="W678"/>
  <c r="W676"/>
  <c r="W674"/>
  <c r="W672"/>
  <c r="W670"/>
  <c r="W668"/>
  <c r="W666"/>
  <c r="W664"/>
  <c r="W662"/>
  <c r="W660"/>
  <c r="W658"/>
  <c r="W656"/>
  <c r="W654"/>
  <c r="W652"/>
  <c r="W650"/>
  <c r="W648"/>
  <c r="W646"/>
  <c r="W644"/>
  <c r="W642"/>
  <c r="W640"/>
  <c r="W638"/>
  <c r="W636"/>
  <c r="W634"/>
  <c r="W632"/>
  <c r="W630"/>
  <c r="W628"/>
  <c r="W626"/>
  <c r="W624"/>
  <c r="W622"/>
  <c r="W620"/>
  <c r="W618"/>
  <c r="W616"/>
  <c r="W614"/>
  <c r="W612"/>
  <c r="W610"/>
  <c r="W608"/>
  <c r="W606"/>
  <c r="W604"/>
  <c r="W602"/>
  <c r="W600"/>
  <c r="W598"/>
  <c r="W596"/>
  <c r="W594"/>
  <c r="W592"/>
  <c r="W590"/>
  <c r="W588"/>
  <c r="W586"/>
  <c r="W584"/>
  <c r="W582"/>
  <c r="W580"/>
  <c r="W578"/>
  <c r="W576"/>
  <c r="W574"/>
  <c r="W572"/>
  <c r="W570"/>
  <c r="W568"/>
  <c r="W566"/>
  <c r="W564"/>
  <c r="W562"/>
  <c r="W560"/>
  <c r="W558"/>
  <c r="W556"/>
  <c r="W554"/>
  <c r="W552"/>
  <c r="W550"/>
  <c r="W548"/>
  <c r="W546"/>
  <c r="W544"/>
  <c r="W542"/>
  <c r="W540"/>
  <c r="W538"/>
  <c r="W536"/>
  <c r="W534"/>
  <c r="W532"/>
  <c r="W530"/>
  <c r="W528"/>
  <c r="W526"/>
  <c r="W524"/>
  <c r="W522"/>
  <c r="W520"/>
  <c r="W518"/>
  <c r="W516"/>
  <c r="W514"/>
  <c r="W512"/>
  <c r="W510"/>
  <c r="W508"/>
  <c r="W506"/>
  <c r="W504"/>
  <c r="W502"/>
  <c r="W500"/>
  <c r="W498"/>
  <c r="AA3"/>
  <c r="Z799"/>
  <c r="Z797"/>
  <c r="Z795"/>
  <c r="Z793"/>
  <c r="Z791"/>
  <c r="Z789"/>
  <c r="Z787"/>
  <c r="Z785"/>
  <c r="Z783"/>
  <c r="Z781"/>
  <c r="Z779"/>
  <c r="Z777"/>
  <c r="Z775"/>
  <c r="Z773"/>
  <c r="Z771"/>
  <c r="Z769"/>
  <c r="Z767"/>
  <c r="Z765"/>
  <c r="Z763"/>
  <c r="Z761"/>
  <c r="Z759"/>
  <c r="Z757"/>
  <c r="Z755"/>
  <c r="Z753"/>
  <c r="Z751"/>
  <c r="Z749"/>
  <c r="Z747"/>
  <c r="Z745"/>
  <c r="Z743"/>
  <c r="Z741"/>
  <c r="Z739"/>
  <c r="Z737"/>
  <c r="Z735"/>
  <c r="Z733"/>
  <c r="Z731"/>
  <c r="Z729"/>
  <c r="Z727"/>
  <c r="Z725"/>
  <c r="Z723"/>
  <c r="Z721"/>
  <c r="Z719"/>
  <c r="Z717"/>
  <c r="Z715"/>
  <c r="Z713"/>
  <c r="Z711"/>
  <c r="Z709"/>
  <c r="Z707"/>
  <c r="Z705"/>
  <c r="Z703"/>
  <c r="Z701"/>
  <c r="Z699"/>
  <c r="Z697"/>
  <c r="Z695"/>
  <c r="Z693"/>
  <c r="Z691"/>
  <c r="Z689"/>
  <c r="Z687"/>
  <c r="Z685"/>
  <c r="Z683"/>
  <c r="Z681"/>
  <c r="Z679"/>
  <c r="Z677"/>
  <c r="Z675"/>
  <c r="Z673"/>
  <c r="Z671"/>
  <c r="Z669"/>
  <c r="Z667"/>
  <c r="Z665"/>
  <c r="Z663"/>
  <c r="Z661"/>
  <c r="Z659"/>
  <c r="Z657"/>
  <c r="Z655"/>
  <c r="Z653"/>
  <c r="Z651"/>
  <c r="Z649"/>
  <c r="Z647"/>
  <c r="Z645"/>
  <c r="Z643"/>
  <c r="Z641"/>
  <c r="Z639"/>
  <c r="Z637"/>
  <c r="Z635"/>
  <c r="Z633"/>
  <c r="Z631"/>
  <c r="Z629"/>
  <c r="Z627"/>
  <c r="Z625"/>
  <c r="Z623"/>
  <c r="Z621"/>
  <c r="Z619"/>
  <c r="Z617"/>
  <c r="Z615"/>
  <c r="Z613"/>
  <c r="Z611"/>
  <c r="Z609"/>
  <c r="Z607"/>
  <c r="Z605"/>
  <c r="Z603"/>
  <c r="Z601"/>
  <c r="Z599"/>
  <c r="Z597"/>
  <c r="Z595"/>
  <c r="Z593"/>
  <c r="Z591"/>
  <c r="Z589"/>
  <c r="Z587"/>
  <c r="Z585"/>
  <c r="Z583"/>
  <c r="Z581"/>
  <c r="Z579"/>
  <c r="Z577"/>
  <c r="Z575"/>
  <c r="Z573"/>
  <c r="Z571"/>
  <c r="Z569"/>
  <c r="Z567"/>
  <c r="Z565"/>
  <c r="Z563"/>
  <c r="Z561"/>
  <c r="Z559"/>
  <c r="Z557"/>
  <c r="Z555"/>
  <c r="Z553"/>
  <c r="Z551"/>
  <c r="Z549"/>
  <c r="Z547"/>
  <c r="Z545"/>
  <c r="Z543"/>
  <c r="Z541"/>
  <c r="Z539"/>
  <c r="Z537"/>
  <c r="Z535"/>
  <c r="Z533"/>
  <c r="Z531"/>
  <c r="Z529"/>
  <c r="Z527"/>
  <c r="Z525"/>
  <c r="Z523"/>
  <c r="Z521"/>
  <c r="Z519"/>
  <c r="Z517"/>
  <c r="Z515"/>
  <c r="Z513"/>
  <c r="Z511"/>
  <c r="Z509"/>
  <c r="Z507"/>
  <c r="Z505"/>
  <c r="Z503"/>
  <c r="Z501"/>
  <c r="Z499"/>
  <c r="Z497"/>
  <c r="Z495"/>
  <c r="Z493"/>
  <c r="Z491"/>
  <c r="Z489"/>
  <c r="Z487"/>
  <c r="Z485"/>
  <c r="Z483"/>
  <c r="Z481"/>
  <c r="Z479"/>
  <c r="Z477"/>
  <c r="Z475"/>
  <c r="Z473"/>
  <c r="Z471"/>
  <c r="Z469"/>
  <c r="Z467"/>
  <c r="Z465"/>
  <c r="Z463"/>
  <c r="Z461"/>
  <c r="Z459"/>
  <c r="Z457"/>
  <c r="Z455"/>
  <c r="Z453"/>
  <c r="Z451"/>
  <c r="Z449"/>
  <c r="Z447"/>
  <c r="Z445"/>
  <c r="Z443"/>
  <c r="Z441"/>
  <c r="Z439"/>
  <c r="Z437"/>
  <c r="Z435"/>
  <c r="Z433"/>
  <c r="Z431"/>
  <c r="Z429"/>
  <c r="Z427"/>
  <c r="Z425"/>
  <c r="Z423"/>
  <c r="Z421"/>
  <c r="Z419"/>
  <c r="Z417"/>
  <c r="Z415"/>
  <c r="Z413"/>
  <c r="Z411"/>
  <c r="Z409"/>
  <c r="Z407"/>
  <c r="Z405"/>
  <c r="Z403"/>
  <c r="Z401"/>
  <c r="Z399"/>
  <c r="Z397"/>
  <c r="Z395"/>
  <c r="Z393"/>
  <c r="Z391"/>
  <c r="Z389"/>
  <c r="Z387"/>
  <c r="Z385"/>
  <c r="Z383"/>
  <c r="Z381"/>
  <c r="Z379"/>
  <c r="Z377"/>
  <c r="Z375"/>
  <c r="Z373"/>
  <c r="Z371"/>
  <c r="Z369"/>
  <c r="Z367"/>
  <c r="Z365"/>
  <c r="Z363"/>
  <c r="Z361"/>
  <c r="Z359"/>
  <c r="Z357"/>
  <c r="Z355"/>
  <c r="Z353"/>
  <c r="Z351"/>
  <c r="Z349"/>
  <c r="Z347"/>
  <c r="Z345"/>
  <c r="Z343"/>
  <c r="Z341"/>
  <c r="Z339"/>
  <c r="Z337"/>
  <c r="Z335"/>
  <c r="Z333"/>
  <c r="Z331"/>
  <c r="Z329"/>
  <c r="Z327"/>
  <c r="Z325"/>
  <c r="Z323"/>
  <c r="Z321"/>
  <c r="Z319"/>
  <c r="Z317"/>
  <c r="Z315"/>
  <c r="Z313"/>
  <c r="Z311"/>
  <c r="Z309"/>
  <c r="Z307"/>
  <c r="Z305"/>
  <c r="Z303"/>
  <c r="Z301"/>
  <c r="Z299"/>
  <c r="Z297"/>
  <c r="Z295"/>
  <c r="Z293"/>
  <c r="Z291"/>
  <c r="Z289"/>
  <c r="Z287"/>
  <c r="Z285"/>
  <c r="Z283"/>
  <c r="Z281"/>
  <c r="Z279"/>
  <c r="Z277"/>
  <c r="Z275"/>
  <c r="Z273"/>
  <c r="Z271"/>
  <c r="Z269"/>
  <c r="Z267"/>
  <c r="Z265"/>
  <c r="Z263"/>
  <c r="Z261"/>
  <c r="Z259"/>
  <c r="Z257"/>
  <c r="Z255"/>
  <c r="Z253"/>
  <c r="Z251"/>
  <c r="Z249"/>
  <c r="Z247"/>
  <c r="Z245"/>
  <c r="Z243"/>
  <c r="Z241"/>
  <c r="Z239"/>
  <c r="Z237"/>
  <c r="Z235"/>
  <c r="Z233"/>
  <c r="Z231"/>
  <c r="Z229"/>
  <c r="Z227"/>
  <c r="Z225"/>
  <c r="Z223"/>
  <c r="Z221"/>
  <c r="Z219"/>
  <c r="Z217"/>
  <c r="Z215"/>
  <c r="Z212"/>
  <c r="Z210"/>
  <c r="Z208"/>
  <c r="Z206"/>
  <c r="Z204"/>
  <c r="Z202"/>
  <c r="Z200"/>
  <c r="Z198"/>
  <c r="Z196"/>
  <c r="Z194"/>
  <c r="Z192"/>
  <c r="Z190"/>
  <c r="Z188"/>
  <c r="Z186"/>
  <c r="Z183"/>
  <c r="Z181"/>
  <c r="Z179"/>
  <c r="Z177"/>
  <c r="Z175"/>
  <c r="Z173"/>
  <c r="Z171"/>
  <c r="Z169"/>
  <c r="Z167"/>
  <c r="Z165"/>
  <c r="Z163"/>
  <c r="Z161"/>
  <c r="Z159"/>
  <c r="Z157"/>
  <c r="Z155"/>
  <c r="Z153"/>
  <c r="Z151"/>
  <c r="Z149"/>
  <c r="Z147"/>
  <c r="Z145"/>
  <c r="Z143"/>
  <c r="Z141"/>
  <c r="Z139"/>
  <c r="Z137"/>
  <c r="Z135"/>
  <c r="Z133"/>
  <c r="Z131"/>
  <c r="Z128"/>
  <c r="Z126"/>
  <c r="Z123"/>
  <c r="Z121"/>
  <c r="Z119"/>
  <c r="Z117"/>
  <c r="Z115"/>
  <c r="Z112"/>
  <c r="Z110"/>
  <c r="Z108"/>
  <c r="Z106"/>
  <c r="Z104"/>
  <c r="Z102"/>
  <c r="Z100"/>
  <c r="Z98"/>
  <c r="Z96"/>
  <c r="Z94"/>
  <c r="Z92"/>
  <c r="Z90"/>
  <c r="Z88"/>
  <c r="Z86"/>
  <c r="Z84"/>
  <c r="Z82"/>
  <c r="Z80"/>
  <c r="Z78"/>
  <c r="Z76"/>
  <c r="Z73"/>
  <c r="Z71"/>
  <c r="Z69"/>
  <c r="Z67"/>
  <c r="Z65"/>
  <c r="Z63"/>
  <c r="Z61"/>
  <c r="Z59"/>
  <c r="Z57"/>
  <c r="Z55"/>
  <c r="Z53"/>
  <c r="Z51"/>
  <c r="Z49"/>
  <c r="Z47"/>
  <c r="Z45"/>
  <c r="Z43"/>
  <c r="Z41"/>
  <c r="Z39"/>
  <c r="Z37"/>
  <c r="Z35"/>
  <c r="Z33"/>
  <c r="Z31"/>
  <c r="Z29"/>
  <c r="Z26"/>
  <c r="Z23"/>
  <c r="Z21"/>
  <c r="Z19"/>
  <c r="Z17"/>
  <c r="Z15"/>
  <c r="Z12"/>
  <c r="Z9"/>
  <c r="Z5"/>
  <c r="AA799"/>
  <c r="AA797"/>
  <c r="AA795"/>
  <c r="AA793"/>
  <c r="AA791"/>
  <c r="AA789"/>
  <c r="AA787"/>
  <c r="AA785"/>
  <c r="AA783"/>
  <c r="AA781"/>
  <c r="AA779"/>
  <c r="AA777"/>
  <c r="AA775"/>
  <c r="AA773"/>
  <c r="AA771"/>
  <c r="AA769"/>
  <c r="AA767"/>
  <c r="AA765"/>
  <c r="AA763"/>
  <c r="AA761"/>
  <c r="AA759"/>
  <c r="AA757"/>
  <c r="AA755"/>
  <c r="AA753"/>
  <c r="AA751"/>
  <c r="AA749"/>
  <c r="AA747"/>
  <c r="AA745"/>
  <c r="AA743"/>
  <c r="AA741"/>
  <c r="AA739"/>
  <c r="AA737"/>
  <c r="AA735"/>
  <c r="AA733"/>
  <c r="AA731"/>
  <c r="AA729"/>
  <c r="AA727"/>
  <c r="AA725"/>
  <c r="AA723"/>
  <c r="AA721"/>
  <c r="AA719"/>
  <c r="AA717"/>
  <c r="AA715"/>
  <c r="AA713"/>
  <c r="AA711"/>
  <c r="AA709"/>
  <c r="AA707"/>
  <c r="AA705"/>
  <c r="AA703"/>
  <c r="AA701"/>
  <c r="AA699"/>
  <c r="AA697"/>
  <c r="AA695"/>
  <c r="AA693"/>
  <c r="AA691"/>
  <c r="AA689"/>
  <c r="AA687"/>
  <c r="AA685"/>
  <c r="AA683"/>
  <c r="AA681"/>
  <c r="AA679"/>
  <c r="AA677"/>
  <c r="AA675"/>
  <c r="AA673"/>
  <c r="AA671"/>
  <c r="AA669"/>
  <c r="AA667"/>
  <c r="AA665"/>
  <c r="AA663"/>
  <c r="AA661"/>
  <c r="AA659"/>
  <c r="AA657"/>
  <c r="AA655"/>
  <c r="AA653"/>
  <c r="AA651"/>
  <c r="AA649"/>
  <c r="AA647"/>
  <c r="AA645"/>
  <c r="AA643"/>
  <c r="AA641"/>
  <c r="AA639"/>
  <c r="AA637"/>
  <c r="AA635"/>
  <c r="AA633"/>
  <c r="AA631"/>
  <c r="AA629"/>
  <c r="AA627"/>
  <c r="AA625"/>
  <c r="AA623"/>
  <c r="AA621"/>
  <c r="AA619"/>
  <c r="AA617"/>
  <c r="AA615"/>
  <c r="AA613"/>
  <c r="AA611"/>
  <c r="AA609"/>
  <c r="AA607"/>
  <c r="AA605"/>
  <c r="AA603"/>
  <c r="AA601"/>
  <c r="AA599"/>
  <c r="AA597"/>
  <c r="AA595"/>
  <c r="AA593"/>
  <c r="AA591"/>
  <c r="AA589"/>
  <c r="AA587"/>
  <c r="AA585"/>
  <c r="AA583"/>
  <c r="AA581"/>
  <c r="AA579"/>
  <c r="AA577"/>
  <c r="AA575"/>
  <c r="AA573"/>
  <c r="AA571"/>
  <c r="AA569"/>
  <c r="AA567"/>
  <c r="AA565"/>
  <c r="AA563"/>
  <c r="AA561"/>
  <c r="AA559"/>
  <c r="AA557"/>
  <c r="AA555"/>
  <c r="AA553"/>
  <c r="AA551"/>
  <c r="AA549"/>
  <c r="AA547"/>
  <c r="AA545"/>
  <c r="AA543"/>
  <c r="AA541"/>
  <c r="AA539"/>
  <c r="AA537"/>
  <c r="AA535"/>
  <c r="AA533"/>
  <c r="AA531"/>
  <c r="AA529"/>
  <c r="AA527"/>
  <c r="AA525"/>
  <c r="AA523"/>
  <c r="AA521"/>
  <c r="AA519"/>
  <c r="AA517"/>
  <c r="AA515"/>
  <c r="AA513"/>
  <c r="AA511"/>
  <c r="AA509"/>
  <c r="AA507"/>
  <c r="AA505"/>
  <c r="AA503"/>
  <c r="AA501"/>
  <c r="AA499"/>
  <c r="AA497"/>
  <c r="AA495"/>
  <c r="AA493"/>
  <c r="AA491"/>
  <c r="AA489"/>
  <c r="AA487"/>
  <c r="AA485"/>
  <c r="AA483"/>
  <c r="AA481"/>
  <c r="AA479"/>
  <c r="AA477"/>
  <c r="AA475"/>
  <c r="AA473"/>
  <c r="AA471"/>
  <c r="AA469"/>
  <c r="AA467"/>
  <c r="AA465"/>
  <c r="AA463"/>
  <c r="AA461"/>
  <c r="AA459"/>
  <c r="AA457"/>
  <c r="AA455"/>
  <c r="AA453"/>
  <c r="AA451"/>
  <c r="AA449"/>
  <c r="AA447"/>
  <c r="AA445"/>
  <c r="AA443"/>
  <c r="AA441"/>
  <c r="AA439"/>
  <c r="AA437"/>
  <c r="AA435"/>
  <c r="AA433"/>
  <c r="AA431"/>
  <c r="AA429"/>
  <c r="AA427"/>
  <c r="AA425"/>
  <c r="AA423"/>
  <c r="AA421"/>
  <c r="AA419"/>
  <c r="AA417"/>
  <c r="AA415"/>
  <c r="AA413"/>
  <c r="AA411"/>
  <c r="AA409"/>
  <c r="AA407"/>
  <c r="AA405"/>
  <c r="AA403"/>
  <c r="AA401"/>
  <c r="AA399"/>
  <c r="AA397"/>
  <c r="AA395"/>
  <c r="AA393"/>
  <c r="AA391"/>
  <c r="AA389"/>
  <c r="AA387"/>
  <c r="AA385"/>
  <c r="AA383"/>
  <c r="AA381"/>
  <c r="AA379"/>
  <c r="AA377"/>
  <c r="AA375"/>
  <c r="AA373"/>
  <c r="AA371"/>
  <c r="AA369"/>
  <c r="AA367"/>
  <c r="AA365"/>
  <c r="AA363"/>
  <c r="AA361"/>
  <c r="AA359"/>
  <c r="AA357"/>
  <c r="AA355"/>
  <c r="AA353"/>
  <c r="AA351"/>
  <c r="AA349"/>
  <c r="AA347"/>
  <c r="AA345"/>
  <c r="AA343"/>
  <c r="AA341"/>
  <c r="AA339"/>
  <c r="AA337"/>
  <c r="AA335"/>
  <c r="AA333"/>
  <c r="AA331"/>
  <c r="AA329"/>
  <c r="AA327"/>
  <c r="AA325"/>
  <c r="AA323"/>
  <c r="AA321"/>
  <c r="AA319"/>
  <c r="AA317"/>
  <c r="AA315"/>
  <c r="AA313"/>
  <c r="AA311"/>
  <c r="AA309"/>
  <c r="AA307"/>
  <c r="AA305"/>
  <c r="AA303"/>
  <c r="AA301"/>
  <c r="AA299"/>
  <c r="AA297"/>
  <c r="AA295"/>
  <c r="AA293"/>
  <c r="AA291"/>
  <c r="AA289"/>
  <c r="AA287"/>
  <c r="AA285"/>
  <c r="AA283"/>
  <c r="AA281"/>
  <c r="AA279"/>
  <c r="AA277"/>
  <c r="AA275"/>
  <c r="AA273"/>
  <c r="AA271"/>
  <c r="AA269"/>
  <c r="AA267"/>
  <c r="AA265"/>
  <c r="AA263"/>
  <c r="AA261"/>
  <c r="AA259"/>
  <c r="AA257"/>
  <c r="AA255"/>
  <c r="AA253"/>
  <c r="AA251"/>
  <c r="AA249"/>
  <c r="AA247"/>
  <c r="AA245"/>
  <c r="AA243"/>
  <c r="AA241"/>
  <c r="AA239"/>
  <c r="AA237"/>
  <c r="AA235"/>
  <c r="AA233"/>
  <c r="AA231"/>
  <c r="AA229"/>
  <c r="AA227"/>
  <c r="AA225"/>
  <c r="AA223"/>
  <c r="AA221"/>
  <c r="AA219"/>
  <c r="AA217"/>
  <c r="AA215"/>
  <c r="AA212"/>
  <c r="AA210"/>
  <c r="AA208"/>
  <c r="AA206"/>
  <c r="AA204"/>
  <c r="AA202"/>
  <c r="AA200"/>
  <c r="AA198"/>
  <c r="AA196"/>
  <c r="AA194"/>
  <c r="AA192"/>
  <c r="AA190"/>
  <c r="AA188"/>
  <c r="AA186"/>
  <c r="AA183"/>
  <c r="AA181"/>
  <c r="AA179"/>
  <c r="AA177"/>
  <c r="AA175"/>
  <c r="AA173"/>
  <c r="AA171"/>
  <c r="AA169"/>
  <c r="AA167"/>
  <c r="AA165"/>
  <c r="AA163"/>
  <c r="AA161"/>
  <c r="AA159"/>
  <c r="AA157"/>
  <c r="AA155"/>
  <c r="AA153"/>
  <c r="AA151"/>
  <c r="AA149"/>
  <c r="AA147"/>
  <c r="AA145"/>
  <c r="AA143"/>
  <c r="AA141"/>
  <c r="AA139"/>
  <c r="AA137"/>
  <c r="AA135"/>
  <c r="AA133"/>
  <c r="AA131"/>
  <c r="AA128"/>
  <c r="AA126"/>
  <c r="AA123"/>
  <c r="AA121"/>
  <c r="AA119"/>
  <c r="AA117"/>
  <c r="AA115"/>
  <c r="AA112"/>
  <c r="AA110"/>
  <c r="AA108"/>
  <c r="AA106"/>
  <c r="AA104"/>
  <c r="AA102"/>
  <c r="AA100"/>
  <c r="AA98"/>
  <c r="AA96"/>
  <c r="AA94"/>
  <c r="AA92"/>
  <c r="AA90"/>
  <c r="AA88"/>
  <c r="AA86"/>
  <c r="AA84"/>
  <c r="AA82"/>
  <c r="AA80"/>
  <c r="AA78"/>
  <c r="AA76"/>
  <c r="AA73"/>
  <c r="AA71"/>
  <c r="AA69"/>
  <c r="AA67"/>
  <c r="AA65"/>
  <c r="AA63"/>
  <c r="AA61"/>
  <c r="AA59"/>
  <c r="AA57"/>
  <c r="AA55"/>
  <c r="AA53"/>
  <c r="AA51"/>
  <c r="AA49"/>
  <c r="AA47"/>
  <c r="AA45"/>
  <c r="AA43"/>
  <c r="AA41"/>
  <c r="AA39"/>
  <c r="AA37"/>
  <c r="AA35"/>
  <c r="AA33"/>
  <c r="AA31"/>
  <c r="AA29"/>
  <c r="AA26"/>
  <c r="AA23"/>
  <c r="AA21"/>
  <c r="AA19"/>
  <c r="AA17"/>
  <c r="AA15"/>
  <c r="AA12"/>
  <c r="AA9"/>
  <c r="AA5"/>
  <c r="X3"/>
  <c r="X800"/>
  <c r="X798"/>
  <c r="X796"/>
  <c r="X794"/>
  <c r="X792"/>
  <c r="X790"/>
  <c r="X788"/>
  <c r="X786"/>
  <c r="X784"/>
  <c r="X782"/>
  <c r="X780"/>
  <c r="X778"/>
  <c r="X776"/>
  <c r="X774"/>
  <c r="X772"/>
  <c r="W496"/>
  <c r="W494"/>
  <c r="W492"/>
  <c r="W490"/>
  <c r="W488"/>
  <c r="W486"/>
  <c r="W484"/>
  <c r="W482"/>
  <c r="W480"/>
  <c r="W478"/>
  <c r="W476"/>
  <c r="W474"/>
  <c r="W472"/>
  <c r="W470"/>
  <c r="W468"/>
  <c r="W466"/>
  <c r="W464"/>
  <c r="W462"/>
  <c r="W460"/>
  <c r="W458"/>
  <c r="W456"/>
  <c r="W454"/>
  <c r="W452"/>
  <c r="W450"/>
  <c r="W448"/>
  <c r="W446"/>
  <c r="W444"/>
  <c r="W442"/>
  <c r="W440"/>
  <c r="W438"/>
  <c r="W436"/>
  <c r="W434"/>
  <c r="W432"/>
  <c r="W430"/>
  <c r="W428"/>
  <c r="W426"/>
  <c r="W424"/>
  <c r="W422"/>
  <c r="W420"/>
  <c r="W418"/>
  <c r="W416"/>
  <c r="W414"/>
  <c r="W412"/>
  <c r="W410"/>
  <c r="W408"/>
  <c r="W406"/>
  <c r="W404"/>
  <c r="W402"/>
  <c r="W400"/>
  <c r="W398"/>
  <c r="W396"/>
  <c r="W394"/>
  <c r="W392"/>
  <c r="W390"/>
  <c r="W388"/>
  <c r="W386"/>
  <c r="W384"/>
  <c r="W382"/>
  <c r="W380"/>
  <c r="W378"/>
  <c r="W376"/>
  <c r="W374"/>
  <c r="W372"/>
  <c r="W370"/>
  <c r="W368"/>
  <c r="W366"/>
  <c r="W364"/>
  <c r="W362"/>
  <c r="W360"/>
  <c r="W358"/>
  <c r="W356"/>
  <c r="W354"/>
  <c r="W352"/>
  <c r="W350"/>
  <c r="W348"/>
  <c r="W346"/>
  <c r="W344"/>
  <c r="W342"/>
  <c r="W340"/>
  <c r="W338"/>
  <c r="W336"/>
  <c r="W334"/>
  <c r="W332"/>
  <c r="W330"/>
  <c r="W328"/>
  <c r="W326"/>
  <c r="W324"/>
  <c r="W322"/>
  <c r="W320"/>
  <c r="W318"/>
  <c r="W316"/>
  <c r="W314"/>
  <c r="W312"/>
  <c r="W310"/>
  <c r="W308"/>
  <c r="W306"/>
  <c r="W304"/>
  <c r="W302"/>
  <c r="W300"/>
  <c r="W298"/>
  <c r="W296"/>
  <c r="W294"/>
  <c r="W292"/>
  <c r="W290"/>
  <c r="W288"/>
  <c r="W286"/>
  <c r="W284"/>
  <c r="W282"/>
  <c r="W280"/>
  <c r="W278"/>
  <c r="W276"/>
  <c r="W274"/>
  <c r="W272"/>
  <c r="W270"/>
  <c r="W268"/>
  <c r="W266"/>
  <c r="W264"/>
  <c r="W262"/>
  <c r="W260"/>
  <c r="W258"/>
  <c r="W256"/>
  <c r="W254"/>
  <c r="W252"/>
  <c r="W250"/>
  <c r="W248"/>
  <c r="W246"/>
  <c r="W244"/>
  <c r="W242"/>
  <c r="W240"/>
  <c r="W238"/>
  <c r="W236"/>
  <c r="W234"/>
  <c r="W232"/>
  <c r="W230"/>
  <c r="W228"/>
  <c r="W226"/>
  <c r="W224"/>
  <c r="W222"/>
  <c r="W220"/>
  <c r="W218"/>
  <c r="W216"/>
  <c r="W214"/>
  <c r="W211"/>
  <c r="W209"/>
  <c r="W207"/>
  <c r="W205"/>
  <c r="W203"/>
  <c r="W201"/>
  <c r="W199"/>
  <c r="W197"/>
  <c r="W195"/>
  <c r="W193"/>
  <c r="W191"/>
  <c r="W189"/>
  <c r="W187"/>
  <c r="W185"/>
  <c r="W182"/>
  <c r="W180"/>
  <c r="W178"/>
  <c r="W176"/>
  <c r="W174"/>
  <c r="W172"/>
  <c r="W170"/>
  <c r="W168"/>
  <c r="W166"/>
  <c r="W164"/>
  <c r="W162"/>
  <c r="W160"/>
  <c r="W158"/>
  <c r="W156"/>
  <c r="W154"/>
  <c r="W152"/>
  <c r="W150"/>
  <c r="W148"/>
  <c r="W146"/>
  <c r="W144"/>
  <c r="W142"/>
  <c r="W140"/>
  <c r="W138"/>
  <c r="W136"/>
  <c r="W134"/>
  <c r="W132"/>
  <c r="W130"/>
  <c r="W127"/>
  <c r="W125"/>
  <c r="W122"/>
  <c r="W120"/>
  <c r="W118"/>
  <c r="W116"/>
  <c r="W113"/>
  <c r="W111"/>
  <c r="W109"/>
  <c r="W107"/>
  <c r="W105"/>
  <c r="W103"/>
  <c r="W101"/>
  <c r="W99"/>
  <c r="W97"/>
  <c r="W95"/>
  <c r="W93"/>
  <c r="W91"/>
  <c r="W89"/>
  <c r="W87"/>
  <c r="W85"/>
  <c r="W83"/>
  <c r="W81"/>
  <c r="W79"/>
  <c r="W77"/>
  <c r="W75"/>
  <c r="W72"/>
  <c r="W70"/>
  <c r="W68"/>
  <c r="W66"/>
  <c r="W64"/>
  <c r="W62"/>
  <c r="W60"/>
  <c r="W58"/>
  <c r="W56"/>
  <c r="W54"/>
  <c r="W52"/>
  <c r="W50"/>
  <c r="W48"/>
  <c r="W46"/>
  <c r="W44"/>
  <c r="W42"/>
  <c r="W40"/>
  <c r="W38"/>
  <c r="W36"/>
  <c r="W34"/>
  <c r="W32"/>
  <c r="W30"/>
  <c r="W27"/>
  <c r="W25"/>
  <c r="W22"/>
  <c r="W20"/>
  <c r="W18"/>
  <c r="W16"/>
  <c r="W14"/>
  <c r="W11"/>
  <c r="W7"/>
  <c r="AB3"/>
  <c r="AB799"/>
  <c r="AB797"/>
  <c r="AB795"/>
  <c r="AB793"/>
  <c r="AB791"/>
  <c r="AB789"/>
  <c r="AB787"/>
  <c r="AB785"/>
  <c r="AB783"/>
  <c r="AB781"/>
  <c r="AB779"/>
  <c r="AB777"/>
  <c r="AB775"/>
  <c r="AB773"/>
  <c r="AB771"/>
  <c r="AB769"/>
  <c r="AB767"/>
  <c r="AB765"/>
  <c r="AB763"/>
  <c r="AB761"/>
  <c r="AB759"/>
  <c r="AB757"/>
  <c r="AB755"/>
  <c r="AB753"/>
  <c r="AB751"/>
  <c r="AB749"/>
  <c r="AB747"/>
  <c r="AB745"/>
  <c r="AB743"/>
  <c r="AB741"/>
  <c r="AB739"/>
  <c r="AB737"/>
  <c r="AB735"/>
  <c r="AB733"/>
  <c r="AB731"/>
  <c r="AB729"/>
  <c r="AB727"/>
  <c r="AB725"/>
  <c r="AB723"/>
  <c r="AB721"/>
  <c r="AB719"/>
  <c r="AB717"/>
  <c r="AB715"/>
  <c r="AB713"/>
  <c r="AB711"/>
  <c r="AB709"/>
  <c r="AB707"/>
  <c r="AB705"/>
  <c r="AB703"/>
  <c r="AB701"/>
  <c r="AB699"/>
  <c r="AB697"/>
  <c r="AB695"/>
  <c r="AB693"/>
  <c r="AB691"/>
  <c r="AB689"/>
  <c r="AB687"/>
  <c r="AB685"/>
  <c r="AB683"/>
  <c r="AB681"/>
  <c r="AB679"/>
  <c r="AB677"/>
  <c r="AB675"/>
  <c r="AB673"/>
  <c r="AB671"/>
  <c r="AB669"/>
  <c r="AB667"/>
  <c r="AB665"/>
  <c r="AB663"/>
  <c r="AB661"/>
  <c r="AB659"/>
  <c r="AB657"/>
  <c r="AB655"/>
  <c r="AB653"/>
  <c r="AB651"/>
  <c r="AB649"/>
  <c r="AB647"/>
  <c r="AB645"/>
  <c r="AB643"/>
  <c r="AB641"/>
  <c r="AB639"/>
  <c r="AB637"/>
  <c r="AB635"/>
  <c r="AB633"/>
  <c r="AB631"/>
  <c r="AB629"/>
  <c r="AB627"/>
  <c r="AB625"/>
  <c r="AB623"/>
  <c r="AB621"/>
  <c r="AB619"/>
  <c r="AB617"/>
  <c r="AB615"/>
  <c r="AB613"/>
  <c r="AB611"/>
  <c r="AB609"/>
  <c r="AB607"/>
  <c r="AB605"/>
  <c r="AB603"/>
  <c r="AB601"/>
  <c r="AB599"/>
  <c r="AB597"/>
  <c r="AB595"/>
  <c r="AB593"/>
  <c r="AB591"/>
  <c r="AB589"/>
  <c r="AB587"/>
  <c r="AB585"/>
  <c r="AB583"/>
  <c r="AB581"/>
  <c r="AB579"/>
  <c r="AB577"/>
  <c r="AB575"/>
  <c r="AB573"/>
  <c r="AB571"/>
  <c r="AB569"/>
  <c r="AB567"/>
  <c r="AB565"/>
  <c r="AB563"/>
  <c r="AB561"/>
  <c r="AB559"/>
  <c r="AB557"/>
  <c r="AB555"/>
  <c r="AB553"/>
  <c r="AB551"/>
  <c r="AB549"/>
  <c r="AB547"/>
  <c r="AB545"/>
  <c r="AB543"/>
  <c r="AB541"/>
  <c r="AB539"/>
  <c r="AB537"/>
  <c r="AB535"/>
  <c r="AB533"/>
  <c r="AB531"/>
  <c r="AB529"/>
  <c r="AB527"/>
  <c r="AB525"/>
  <c r="AB523"/>
  <c r="AB521"/>
  <c r="AB519"/>
  <c r="AB517"/>
  <c r="AB515"/>
  <c r="AB513"/>
  <c r="AB511"/>
  <c r="AB509"/>
  <c r="AB507"/>
  <c r="AB505"/>
  <c r="AB503"/>
  <c r="AB501"/>
  <c r="AB499"/>
  <c r="AB497"/>
  <c r="AB495"/>
  <c r="AB493"/>
  <c r="AB491"/>
  <c r="AB489"/>
  <c r="AB487"/>
  <c r="AB485"/>
  <c r="AB483"/>
  <c r="AB481"/>
  <c r="AB479"/>
  <c r="AB477"/>
  <c r="AB475"/>
  <c r="AB473"/>
  <c r="AB471"/>
  <c r="AB469"/>
  <c r="AB467"/>
  <c r="AB465"/>
  <c r="AB463"/>
  <c r="AB461"/>
  <c r="AB459"/>
  <c r="AB457"/>
  <c r="AB455"/>
  <c r="AB453"/>
  <c r="AB451"/>
  <c r="AB449"/>
  <c r="AB447"/>
  <c r="AB445"/>
  <c r="AB443"/>
  <c r="AB441"/>
  <c r="AB439"/>
  <c r="AB437"/>
  <c r="AB435"/>
  <c r="AB433"/>
  <c r="AB431"/>
  <c r="AB429"/>
  <c r="AB427"/>
  <c r="AB425"/>
  <c r="AB423"/>
  <c r="AB421"/>
  <c r="AB419"/>
  <c r="AB417"/>
  <c r="AB415"/>
  <c r="AB413"/>
  <c r="AB411"/>
  <c r="AB409"/>
  <c r="AB407"/>
  <c r="AB405"/>
  <c r="AB403"/>
  <c r="AB401"/>
  <c r="AB399"/>
  <c r="AB397"/>
  <c r="AB395"/>
  <c r="AB393"/>
  <c r="AB391"/>
  <c r="AB389"/>
  <c r="AB387"/>
  <c r="AB385"/>
  <c r="AB383"/>
  <c r="AB381"/>
  <c r="AB379"/>
  <c r="AB377"/>
  <c r="AB375"/>
  <c r="AB373"/>
  <c r="AB371"/>
  <c r="AB369"/>
  <c r="AB367"/>
  <c r="AB365"/>
  <c r="AB363"/>
  <c r="AB361"/>
  <c r="AB359"/>
  <c r="AB357"/>
  <c r="AB355"/>
  <c r="AB353"/>
  <c r="AB351"/>
  <c r="AB349"/>
  <c r="AB347"/>
  <c r="AB345"/>
  <c r="AB343"/>
  <c r="AB341"/>
  <c r="AB339"/>
  <c r="AB337"/>
  <c r="AB335"/>
  <c r="AB333"/>
  <c r="AB331"/>
  <c r="AB329"/>
  <c r="AB327"/>
  <c r="AB325"/>
  <c r="AB323"/>
  <c r="AB321"/>
  <c r="AB319"/>
  <c r="AB317"/>
  <c r="AB315"/>
  <c r="AB313"/>
  <c r="AB311"/>
  <c r="AB309"/>
  <c r="AB307"/>
  <c r="AB305"/>
  <c r="AB303"/>
  <c r="AB301"/>
  <c r="AB299"/>
  <c r="AB297"/>
  <c r="AB295"/>
  <c r="AB293"/>
  <c r="AB291"/>
  <c r="AB289"/>
  <c r="AB287"/>
  <c r="AB285"/>
  <c r="AB283"/>
  <c r="AB281"/>
  <c r="AB279"/>
  <c r="AB277"/>
  <c r="AB275"/>
  <c r="AB273"/>
  <c r="AB271"/>
  <c r="AB269"/>
  <c r="AB267"/>
  <c r="AB265"/>
  <c r="AB263"/>
  <c r="AB261"/>
  <c r="AB259"/>
  <c r="AB257"/>
  <c r="AB255"/>
  <c r="AB253"/>
  <c r="AB251"/>
  <c r="AB249"/>
  <c r="AB247"/>
  <c r="AB245"/>
  <c r="AB243"/>
  <c r="AB241"/>
  <c r="AB239"/>
  <c r="AB237"/>
  <c r="AB235"/>
  <c r="AB233"/>
  <c r="AB231"/>
  <c r="AB229"/>
  <c r="AB227"/>
  <c r="AB225"/>
  <c r="AB223"/>
  <c r="AB221"/>
  <c r="AB219"/>
  <c r="AB217"/>
  <c r="AB215"/>
  <c r="AB212"/>
  <c r="AB210"/>
  <c r="AB208"/>
  <c r="AB206"/>
  <c r="AB204"/>
  <c r="AB202"/>
  <c r="AB200"/>
  <c r="AB198"/>
  <c r="AB196"/>
  <c r="AB194"/>
  <c r="AB192"/>
  <c r="AB190"/>
  <c r="AB188"/>
  <c r="AB186"/>
  <c r="AB183"/>
  <c r="AB181"/>
  <c r="AB179"/>
  <c r="AB177"/>
  <c r="AB175"/>
  <c r="AB173"/>
  <c r="AB171"/>
  <c r="AB169"/>
  <c r="AB167"/>
  <c r="AB165"/>
  <c r="AB163"/>
  <c r="AB161"/>
  <c r="AB159"/>
  <c r="AB157"/>
  <c r="AB155"/>
  <c r="AB153"/>
  <c r="AB151"/>
  <c r="AB149"/>
  <c r="AB147"/>
  <c r="AB145"/>
  <c r="AB143"/>
  <c r="AB141"/>
  <c r="AB139"/>
  <c r="AB137"/>
  <c r="AB135"/>
  <c r="AB133"/>
  <c r="AB131"/>
  <c r="AB128"/>
  <c r="AB126"/>
  <c r="AB123"/>
  <c r="AB121"/>
  <c r="AB119"/>
  <c r="AB117"/>
  <c r="AB115"/>
  <c r="AB112"/>
  <c r="AB110"/>
  <c r="AB108"/>
  <c r="AB106"/>
  <c r="AB104"/>
  <c r="AB102"/>
  <c r="AB100"/>
  <c r="AB98"/>
  <c r="AB96"/>
  <c r="AB94"/>
  <c r="AB92"/>
  <c r="AB90"/>
  <c r="AB88"/>
  <c r="AB86"/>
  <c r="AB84"/>
  <c r="AB82"/>
  <c r="AB80"/>
  <c r="AB78"/>
  <c r="AB76"/>
  <c r="AB73"/>
  <c r="AB71"/>
  <c r="AB69"/>
  <c r="AB67"/>
  <c r="AB65"/>
  <c r="AB63"/>
  <c r="AB61"/>
  <c r="AB59"/>
  <c r="AB57"/>
  <c r="AB55"/>
  <c r="AB53"/>
  <c r="AB51"/>
  <c r="AB49"/>
  <c r="AB47"/>
  <c r="AB45"/>
  <c r="AB43"/>
  <c r="AB41"/>
  <c r="AB39"/>
  <c r="AB37"/>
  <c r="AB35"/>
  <c r="AB33"/>
  <c r="AB31"/>
  <c r="AB29"/>
  <c r="AB26"/>
  <c r="AB23"/>
  <c r="AB21"/>
  <c r="AB19"/>
  <c r="AB17"/>
  <c r="AB15"/>
  <c r="AB12"/>
  <c r="AB9"/>
  <c r="AB5"/>
  <c r="U3"/>
  <c r="U799"/>
  <c r="U797"/>
  <c r="U795"/>
  <c r="U793"/>
  <c r="U791"/>
  <c r="U789"/>
  <c r="U787"/>
  <c r="U785"/>
  <c r="U783"/>
  <c r="U781"/>
  <c r="U779"/>
  <c r="U777"/>
  <c r="U775"/>
  <c r="U773"/>
  <c r="U771"/>
  <c r="U769"/>
  <c r="U767"/>
  <c r="U765"/>
  <c r="U763"/>
  <c r="U761"/>
  <c r="U759"/>
  <c r="U757"/>
  <c r="U755"/>
  <c r="U753"/>
  <c r="U751"/>
  <c r="U749"/>
  <c r="U747"/>
  <c r="U745"/>
  <c r="U743"/>
  <c r="U741"/>
  <c r="U739"/>
  <c r="U737"/>
  <c r="U735"/>
  <c r="U733"/>
  <c r="U731"/>
  <c r="U729"/>
  <c r="U727"/>
  <c r="U725"/>
  <c r="U723"/>
  <c r="U721"/>
  <c r="U719"/>
  <c r="U717"/>
  <c r="U715"/>
  <c r="U713"/>
  <c r="U711"/>
  <c r="U709"/>
  <c r="U707"/>
  <c r="U705"/>
  <c r="U703"/>
  <c r="U701"/>
  <c r="U699"/>
  <c r="U697"/>
  <c r="U695"/>
  <c r="U693"/>
  <c r="U691"/>
  <c r="U689"/>
  <c r="U687"/>
  <c r="U685"/>
  <c r="U683"/>
  <c r="U681"/>
  <c r="U679"/>
  <c r="U677"/>
  <c r="U675"/>
  <c r="U673"/>
  <c r="U671"/>
  <c r="U669"/>
  <c r="U667"/>
  <c r="U665"/>
  <c r="U663"/>
  <c r="U661"/>
  <c r="U659"/>
  <c r="U657"/>
  <c r="U655"/>
  <c r="U653"/>
  <c r="U651"/>
  <c r="U649"/>
  <c r="U647"/>
  <c r="U645"/>
  <c r="U643"/>
  <c r="U641"/>
  <c r="U639"/>
  <c r="U637"/>
  <c r="U635"/>
  <c r="U633"/>
  <c r="U631"/>
  <c r="U629"/>
  <c r="U627"/>
  <c r="U625"/>
  <c r="U623"/>
  <c r="U621"/>
  <c r="U619"/>
  <c r="U617"/>
  <c r="U615"/>
  <c r="U613"/>
  <c r="U611"/>
  <c r="U609"/>
  <c r="U607"/>
  <c r="U605"/>
  <c r="U603"/>
  <c r="U601"/>
  <c r="U599"/>
  <c r="U597"/>
  <c r="U595"/>
  <c r="U593"/>
  <c r="U591"/>
  <c r="U589"/>
  <c r="U587"/>
  <c r="U585"/>
  <c r="U583"/>
  <c r="U581"/>
  <c r="U579"/>
  <c r="U577"/>
  <c r="U575"/>
  <c r="U573"/>
  <c r="U571"/>
  <c r="U569"/>
  <c r="U567"/>
  <c r="U565"/>
  <c r="U563"/>
  <c r="U561"/>
  <c r="U559"/>
  <c r="U557"/>
  <c r="U555"/>
  <c r="U553"/>
  <c r="U551"/>
  <c r="U549"/>
  <c r="U547"/>
  <c r="U545"/>
  <c r="U543"/>
  <c r="U541"/>
  <c r="U539"/>
  <c r="U537"/>
  <c r="U535"/>
  <c r="U533"/>
  <c r="U531"/>
  <c r="U529"/>
  <c r="U527"/>
  <c r="U525"/>
  <c r="U523"/>
  <c r="U521"/>
  <c r="U519"/>
  <c r="U517"/>
  <c r="U515"/>
  <c r="U513"/>
  <c r="U511"/>
  <c r="U509"/>
  <c r="U507"/>
  <c r="U505"/>
  <c r="U503"/>
  <c r="U501"/>
  <c r="U499"/>
  <c r="U497"/>
  <c r="U495"/>
  <c r="U493"/>
  <c r="U491"/>
  <c r="U489"/>
  <c r="U487"/>
  <c r="U485"/>
  <c r="U483"/>
  <c r="U481"/>
  <c r="U479"/>
  <c r="U477"/>
  <c r="U475"/>
  <c r="U473"/>
  <c r="U471"/>
  <c r="U469"/>
  <c r="U467"/>
  <c r="U465"/>
  <c r="U463"/>
  <c r="U461"/>
  <c r="U459"/>
  <c r="U457"/>
  <c r="U455"/>
  <c r="U453"/>
  <c r="U451"/>
  <c r="U449"/>
  <c r="U447"/>
  <c r="U445"/>
  <c r="U443"/>
  <c r="U441"/>
  <c r="U439"/>
  <c r="U437"/>
  <c r="U435"/>
  <c r="U433"/>
  <c r="U431"/>
  <c r="U429"/>
  <c r="U427"/>
  <c r="U425"/>
  <c r="U423"/>
  <c r="U421"/>
  <c r="U419"/>
  <c r="U417"/>
  <c r="U415"/>
  <c r="U413"/>
  <c r="U411"/>
  <c r="U409"/>
  <c r="U407"/>
  <c r="U405"/>
  <c r="U403"/>
  <c r="U401"/>
  <c r="U399"/>
  <c r="U397"/>
  <c r="U395"/>
  <c r="U393"/>
  <c r="U391"/>
  <c r="U389"/>
  <c r="U387"/>
  <c r="U385"/>
  <c r="U383"/>
  <c r="U381"/>
  <c r="U379"/>
  <c r="U377"/>
  <c r="U375"/>
  <c r="U373"/>
  <c r="U371"/>
  <c r="U369"/>
  <c r="U367"/>
  <c r="U365"/>
  <c r="U363"/>
  <c r="U361"/>
  <c r="U359"/>
  <c r="U357"/>
  <c r="U355"/>
  <c r="U353"/>
  <c r="U351"/>
  <c r="U349"/>
  <c r="U347"/>
  <c r="U345"/>
  <c r="U343"/>
  <c r="U341"/>
  <c r="U339"/>
  <c r="U337"/>
  <c r="U335"/>
  <c r="U333"/>
  <c r="U331"/>
  <c r="U329"/>
  <c r="U327"/>
  <c r="U325"/>
  <c r="U323"/>
  <c r="U321"/>
  <c r="U319"/>
  <c r="U317"/>
  <c r="U315"/>
  <c r="U313"/>
  <c r="U311"/>
  <c r="U309"/>
  <c r="U307"/>
  <c r="U305"/>
  <c r="U303"/>
  <c r="U301"/>
  <c r="U299"/>
  <c r="U297"/>
  <c r="U295"/>
  <c r="U293"/>
  <c r="U291"/>
  <c r="U289"/>
  <c r="U287"/>
  <c r="U285"/>
  <c r="U283"/>
  <c r="U281"/>
  <c r="U279"/>
  <c r="U277"/>
  <c r="U275"/>
  <c r="U273"/>
  <c r="U271"/>
  <c r="U269"/>
  <c r="U267"/>
  <c r="U265"/>
  <c r="U263"/>
  <c r="U261"/>
  <c r="U259"/>
  <c r="U257"/>
  <c r="U255"/>
  <c r="U253"/>
  <c r="U251"/>
  <c r="U249"/>
  <c r="U247"/>
  <c r="U245"/>
  <c r="U243"/>
  <c r="U241"/>
  <c r="U239"/>
  <c r="U237"/>
  <c r="U235"/>
  <c r="U233"/>
  <c r="U231"/>
  <c r="U229"/>
  <c r="U227"/>
  <c r="U225"/>
  <c r="U223"/>
  <c r="U221"/>
  <c r="U219"/>
  <c r="U217"/>
  <c r="U215"/>
  <c r="U212"/>
  <c r="U210"/>
  <c r="U208"/>
  <c r="U206"/>
  <c r="U204"/>
  <c r="U202"/>
  <c r="U200"/>
  <c r="U198"/>
  <c r="U196"/>
  <c r="U194"/>
  <c r="U192"/>
  <c r="U190"/>
  <c r="U188"/>
  <c r="U186"/>
  <c r="U183"/>
  <c r="U181"/>
  <c r="U179"/>
  <c r="U177"/>
  <c r="U175"/>
  <c r="U173"/>
  <c r="U171"/>
  <c r="U169"/>
  <c r="U167"/>
  <c r="U165"/>
  <c r="U163"/>
  <c r="U161"/>
  <c r="U159"/>
  <c r="U157"/>
  <c r="U155"/>
  <c r="U153"/>
  <c r="U151"/>
  <c r="U149"/>
  <c r="U147"/>
  <c r="U145"/>
  <c r="U143"/>
  <c r="U141"/>
  <c r="U139"/>
  <c r="U137"/>
  <c r="U135"/>
  <c r="U133"/>
  <c r="U131"/>
  <c r="U128"/>
  <c r="U126"/>
  <c r="U123"/>
  <c r="U121"/>
  <c r="U119"/>
  <c r="U117"/>
  <c r="U115"/>
  <c r="U112"/>
  <c r="U110"/>
  <c r="U108"/>
  <c r="U106"/>
  <c r="U104"/>
  <c r="U102"/>
  <c r="U100"/>
  <c r="U98"/>
  <c r="U96"/>
  <c r="U94"/>
  <c r="U92"/>
  <c r="U90"/>
  <c r="U88"/>
  <c r="U86"/>
  <c r="U84"/>
  <c r="U82"/>
  <c r="U80"/>
  <c r="U78"/>
  <c r="U76"/>
  <c r="U73"/>
  <c r="U71"/>
  <c r="U69"/>
  <c r="U67"/>
  <c r="U65"/>
  <c r="U63"/>
  <c r="U61"/>
  <c r="U59"/>
  <c r="U57"/>
  <c r="U55"/>
  <c r="U53"/>
  <c r="U51"/>
  <c r="U49"/>
  <c r="U47"/>
  <c r="U45"/>
  <c r="U43"/>
  <c r="U41"/>
  <c r="U39"/>
  <c r="U37"/>
  <c r="U35"/>
  <c r="U33"/>
  <c r="U31"/>
  <c r="U29"/>
  <c r="U26"/>
  <c r="U23"/>
  <c r="U21"/>
  <c r="U19"/>
  <c r="U17"/>
  <c r="U15"/>
  <c r="U12"/>
  <c r="X770"/>
  <c r="X768"/>
  <c r="X766"/>
  <c r="X764"/>
  <c r="X762"/>
  <c r="X760"/>
  <c r="X758"/>
  <c r="X756"/>
  <c r="X754"/>
  <c r="X752"/>
  <c r="X750"/>
  <c r="X748"/>
  <c r="X746"/>
  <c r="X744"/>
  <c r="X742"/>
  <c r="X740"/>
  <c r="X738"/>
  <c r="X736"/>
  <c r="X734"/>
  <c r="X732"/>
  <c r="X730"/>
  <c r="X728"/>
  <c r="X726"/>
  <c r="X724"/>
  <c r="X722"/>
  <c r="X720"/>
  <c r="X718"/>
  <c r="X716"/>
  <c r="X714"/>
  <c r="X712"/>
  <c r="X710"/>
  <c r="X708"/>
  <c r="X706"/>
  <c r="X704"/>
  <c r="X702"/>
  <c r="X700"/>
  <c r="X698"/>
  <c r="X696"/>
  <c r="X694"/>
  <c r="X692"/>
  <c r="X690"/>
  <c r="X688"/>
  <c r="X686"/>
  <c r="X684"/>
  <c r="X682"/>
  <c r="X680"/>
  <c r="X678"/>
  <c r="X676"/>
  <c r="X674"/>
  <c r="X672"/>
  <c r="X670"/>
  <c r="X668"/>
  <c r="X666"/>
  <c r="X664"/>
  <c r="X662"/>
  <c r="X660"/>
  <c r="X658"/>
  <c r="X656"/>
  <c r="X654"/>
  <c r="X652"/>
  <c r="X650"/>
  <c r="X648"/>
  <c r="X646"/>
  <c r="X644"/>
  <c r="X642"/>
  <c r="X640"/>
  <c r="X638"/>
  <c r="X636"/>
  <c r="X634"/>
  <c r="X632"/>
  <c r="X630"/>
  <c r="X628"/>
  <c r="X626"/>
  <c r="X624"/>
  <c r="X622"/>
  <c r="X620"/>
  <c r="X618"/>
  <c r="X616"/>
  <c r="X614"/>
  <c r="X612"/>
  <c r="X610"/>
  <c r="X608"/>
  <c r="X606"/>
  <c r="X604"/>
  <c r="X602"/>
  <c r="X600"/>
  <c r="X598"/>
  <c r="X596"/>
  <c r="X594"/>
  <c r="X592"/>
  <c r="X590"/>
  <c r="X588"/>
  <c r="X586"/>
  <c r="X584"/>
  <c r="X582"/>
  <c r="X580"/>
  <c r="X578"/>
  <c r="X576"/>
  <c r="X574"/>
  <c r="X572"/>
  <c r="X570"/>
  <c r="X568"/>
  <c r="X566"/>
  <c r="X564"/>
  <c r="X562"/>
  <c r="X560"/>
  <c r="X558"/>
  <c r="X556"/>
  <c r="X554"/>
  <c r="X552"/>
  <c r="X550"/>
  <c r="X548"/>
  <c r="X546"/>
  <c r="X544"/>
  <c r="X542"/>
  <c r="X540"/>
  <c r="X538"/>
  <c r="X536"/>
  <c r="X534"/>
  <c r="X532"/>
  <c r="X530"/>
  <c r="X528"/>
  <c r="X526"/>
  <c r="X524"/>
  <c r="X522"/>
  <c r="X520"/>
  <c r="X518"/>
  <c r="X516"/>
  <c r="X514"/>
  <c r="X512"/>
  <c r="X510"/>
  <c r="X508"/>
  <c r="X506"/>
  <c r="X504"/>
  <c r="X502"/>
  <c r="X500"/>
  <c r="X498"/>
  <c r="X496"/>
  <c r="X494"/>
  <c r="X492"/>
  <c r="X490"/>
  <c r="X488"/>
  <c r="X486"/>
  <c r="X484"/>
  <c r="X482"/>
  <c r="X480"/>
  <c r="X478"/>
  <c r="X476"/>
  <c r="X474"/>
  <c r="X472"/>
  <c r="X470"/>
  <c r="X468"/>
  <c r="X466"/>
  <c r="X464"/>
  <c r="X462"/>
  <c r="X460"/>
  <c r="X458"/>
  <c r="X456"/>
  <c r="X454"/>
  <c r="X452"/>
  <c r="X450"/>
  <c r="X448"/>
  <c r="X446"/>
  <c r="X444"/>
  <c r="X442"/>
  <c r="X440"/>
  <c r="X438"/>
  <c r="X436"/>
  <c r="X434"/>
  <c r="X432"/>
  <c r="X430"/>
  <c r="X428"/>
  <c r="X426"/>
  <c r="X424"/>
  <c r="X422"/>
  <c r="X420"/>
  <c r="X418"/>
  <c r="X416"/>
  <c r="X414"/>
  <c r="X412"/>
  <c r="X410"/>
  <c r="X408"/>
  <c r="X406"/>
  <c r="X404"/>
  <c r="X402"/>
  <c r="X400"/>
  <c r="X398"/>
  <c r="X396"/>
  <c r="X394"/>
  <c r="X392"/>
  <c r="X390"/>
  <c r="X388"/>
  <c r="X386"/>
  <c r="X384"/>
  <c r="X382"/>
  <c r="X380"/>
  <c r="X378"/>
  <c r="X376"/>
  <c r="X374"/>
  <c r="X372"/>
  <c r="X370"/>
  <c r="X368"/>
  <c r="X366"/>
  <c r="X364"/>
  <c r="X362"/>
  <c r="X360"/>
  <c r="X358"/>
  <c r="X356"/>
  <c r="X354"/>
  <c r="X352"/>
  <c r="X350"/>
  <c r="X348"/>
  <c r="X346"/>
  <c r="X344"/>
  <c r="X342"/>
  <c r="X340"/>
  <c r="X338"/>
  <c r="X336"/>
  <c r="X334"/>
  <c r="X332"/>
  <c r="X330"/>
  <c r="X328"/>
  <c r="X326"/>
  <c r="X324"/>
  <c r="X322"/>
  <c r="X320"/>
  <c r="X318"/>
  <c r="X316"/>
  <c r="X314"/>
  <c r="X312"/>
  <c r="X310"/>
  <c r="X308"/>
  <c r="X306"/>
  <c r="X304"/>
  <c r="X302"/>
  <c r="X300"/>
  <c r="X298"/>
  <c r="X296"/>
  <c r="X294"/>
  <c r="X292"/>
  <c r="X290"/>
  <c r="X288"/>
  <c r="X286"/>
  <c r="X284"/>
  <c r="X282"/>
  <c r="X280"/>
  <c r="X278"/>
  <c r="X276"/>
  <c r="X274"/>
  <c r="X272"/>
  <c r="X270"/>
  <c r="X268"/>
  <c r="X266"/>
  <c r="X264"/>
  <c r="X262"/>
  <c r="X260"/>
  <c r="X258"/>
  <c r="X256"/>
  <c r="X254"/>
  <c r="X252"/>
  <c r="X250"/>
  <c r="X248"/>
  <c r="X246"/>
  <c r="X244"/>
  <c r="X242"/>
  <c r="X240"/>
  <c r="X238"/>
  <c r="X236"/>
  <c r="X234"/>
  <c r="X232"/>
  <c r="X230"/>
  <c r="X228"/>
  <c r="X226"/>
  <c r="X224"/>
  <c r="X222"/>
  <c r="X220"/>
  <c r="X218"/>
  <c r="X216"/>
  <c r="X214"/>
  <c r="X211"/>
  <c r="X209"/>
  <c r="X207"/>
  <c r="X205"/>
  <c r="X203"/>
  <c r="X201"/>
  <c r="X199"/>
  <c r="X197"/>
  <c r="X195"/>
  <c r="X193"/>
  <c r="X191"/>
  <c r="X189"/>
  <c r="X187"/>
  <c r="X185"/>
  <c r="X182"/>
  <c r="X180"/>
  <c r="X178"/>
  <c r="X176"/>
  <c r="X174"/>
  <c r="X172"/>
  <c r="X170"/>
  <c r="X168"/>
  <c r="X166"/>
  <c r="X164"/>
  <c r="X162"/>
  <c r="X160"/>
  <c r="X158"/>
  <c r="X156"/>
  <c r="X154"/>
  <c r="X152"/>
  <c r="X150"/>
  <c r="X148"/>
  <c r="X146"/>
  <c r="X144"/>
  <c r="X142"/>
  <c r="X140"/>
  <c r="X138"/>
  <c r="X136"/>
  <c r="X134"/>
  <c r="X132"/>
  <c r="X130"/>
  <c r="X127"/>
  <c r="X125"/>
  <c r="X122"/>
  <c r="X120"/>
  <c r="X118"/>
  <c r="X116"/>
  <c r="X113"/>
  <c r="X111"/>
  <c r="X109"/>
  <c r="X107"/>
  <c r="X105"/>
  <c r="X103"/>
  <c r="X101"/>
  <c r="X99"/>
  <c r="X97"/>
  <c r="X95"/>
  <c r="X93"/>
  <c r="X91"/>
  <c r="X89"/>
  <c r="X87"/>
  <c r="X85"/>
  <c r="X83"/>
  <c r="X81"/>
  <c r="X79"/>
  <c r="X77"/>
  <c r="X75"/>
  <c r="X72"/>
  <c r="X70"/>
  <c r="X68"/>
  <c r="X66"/>
  <c r="X64"/>
  <c r="X62"/>
  <c r="X60"/>
  <c r="X58"/>
  <c r="X56"/>
  <c r="X54"/>
  <c r="X52"/>
  <c r="X50"/>
  <c r="X48"/>
  <c r="X46"/>
  <c r="X44"/>
  <c r="X42"/>
  <c r="X40"/>
  <c r="X38"/>
  <c r="X36"/>
  <c r="X34"/>
  <c r="X32"/>
  <c r="X30"/>
  <c r="X27"/>
  <c r="X25"/>
  <c r="X22"/>
  <c r="X20"/>
  <c r="X18"/>
  <c r="X16"/>
  <c r="X14"/>
  <c r="X11"/>
  <c r="X7"/>
  <c r="Y800"/>
  <c r="Y798"/>
  <c r="Y796"/>
  <c r="Y794"/>
  <c r="Y792"/>
  <c r="Y790"/>
  <c r="Y788"/>
  <c r="Y786"/>
  <c r="Y784"/>
  <c r="Y782"/>
  <c r="Y780"/>
  <c r="Y778"/>
  <c r="Y776"/>
  <c r="Y774"/>
  <c r="Y772"/>
  <c r="Y770"/>
  <c r="Y768"/>
  <c r="Y766"/>
  <c r="Y764"/>
  <c r="Y762"/>
  <c r="Y760"/>
  <c r="Y758"/>
  <c r="Y756"/>
  <c r="Y754"/>
  <c r="Y752"/>
  <c r="Y750"/>
  <c r="Y748"/>
  <c r="Y746"/>
  <c r="Y744"/>
  <c r="Y742"/>
  <c r="Y740"/>
  <c r="Y738"/>
  <c r="Y736"/>
  <c r="Y734"/>
  <c r="Y732"/>
  <c r="Y730"/>
  <c r="Y728"/>
  <c r="Y726"/>
  <c r="Y724"/>
  <c r="Y722"/>
  <c r="Y720"/>
  <c r="Y718"/>
  <c r="Y716"/>
  <c r="Y714"/>
  <c r="Y712"/>
  <c r="Y710"/>
  <c r="Y708"/>
  <c r="Y706"/>
  <c r="Y704"/>
  <c r="Y702"/>
  <c r="Y700"/>
  <c r="Y698"/>
  <c r="Y696"/>
  <c r="Y694"/>
  <c r="Y692"/>
  <c r="Y690"/>
  <c r="Y688"/>
  <c r="Y686"/>
  <c r="Y684"/>
  <c r="Y682"/>
  <c r="Y680"/>
  <c r="Y678"/>
  <c r="Y676"/>
  <c r="Y674"/>
  <c r="Y672"/>
  <c r="Y670"/>
  <c r="Y668"/>
  <c r="Y666"/>
  <c r="Y664"/>
  <c r="Y662"/>
  <c r="Y660"/>
  <c r="Y658"/>
  <c r="Y656"/>
  <c r="Y654"/>
  <c r="Y652"/>
  <c r="Y650"/>
  <c r="Y648"/>
  <c r="Y646"/>
  <c r="Y644"/>
  <c r="Y642"/>
  <c r="Y640"/>
  <c r="Y638"/>
  <c r="Y636"/>
  <c r="Y634"/>
  <c r="Y632"/>
  <c r="Y630"/>
  <c r="Y628"/>
  <c r="Y626"/>
  <c r="Y624"/>
  <c r="Y622"/>
  <c r="Y620"/>
  <c r="Y618"/>
  <c r="Y616"/>
  <c r="Y614"/>
  <c r="Y612"/>
  <c r="Y610"/>
  <c r="Y608"/>
  <c r="Y606"/>
  <c r="Y604"/>
  <c r="Y602"/>
  <c r="Y600"/>
  <c r="Y598"/>
  <c r="Y596"/>
  <c r="Y594"/>
  <c r="Y592"/>
  <c r="Y590"/>
  <c r="Y588"/>
  <c r="Y586"/>
  <c r="Y584"/>
  <c r="Y582"/>
  <c r="Y580"/>
  <c r="Y578"/>
  <c r="Y576"/>
  <c r="Y574"/>
  <c r="Y572"/>
  <c r="Y570"/>
  <c r="Y568"/>
  <c r="Y566"/>
  <c r="Y564"/>
  <c r="Y562"/>
  <c r="Y560"/>
  <c r="Y558"/>
  <c r="Y556"/>
  <c r="Y554"/>
  <c r="Y552"/>
  <c r="Y550"/>
  <c r="Y548"/>
  <c r="Y546"/>
  <c r="Y544"/>
  <c r="Y542"/>
  <c r="Y540"/>
  <c r="Y538"/>
  <c r="Y536"/>
  <c r="Y534"/>
  <c r="Y532"/>
  <c r="Z3"/>
  <c r="Z800"/>
  <c r="Z798"/>
  <c r="Z796"/>
  <c r="Z794"/>
  <c r="Z792"/>
  <c r="Z790"/>
  <c r="Z788"/>
  <c r="Z786"/>
  <c r="Z784"/>
  <c r="Z782"/>
  <c r="Z780"/>
  <c r="Z778"/>
  <c r="Z776"/>
  <c r="Z774"/>
  <c r="Z772"/>
  <c r="Z770"/>
  <c r="Z768"/>
  <c r="Z766"/>
  <c r="Z764"/>
  <c r="Z762"/>
  <c r="Z760"/>
  <c r="Z758"/>
  <c r="Z756"/>
  <c r="Z754"/>
  <c r="Z752"/>
  <c r="Z750"/>
  <c r="Z748"/>
  <c r="Z746"/>
  <c r="Z744"/>
  <c r="Z742"/>
  <c r="Z740"/>
  <c r="Z738"/>
  <c r="Z736"/>
  <c r="Z734"/>
  <c r="Z732"/>
  <c r="Z730"/>
  <c r="Z728"/>
  <c r="Z726"/>
  <c r="Z724"/>
  <c r="Z722"/>
  <c r="Z720"/>
  <c r="Z718"/>
  <c r="Z716"/>
  <c r="Z714"/>
  <c r="Z712"/>
  <c r="Z710"/>
  <c r="Z708"/>
  <c r="Z706"/>
  <c r="Z704"/>
  <c r="Z702"/>
  <c r="Z700"/>
  <c r="Z698"/>
  <c r="Z696"/>
  <c r="Z694"/>
  <c r="Z692"/>
  <c r="Z690"/>
  <c r="Z688"/>
  <c r="Z686"/>
  <c r="Z684"/>
  <c r="Z682"/>
  <c r="Z680"/>
  <c r="Z678"/>
  <c r="Z676"/>
  <c r="Z674"/>
  <c r="Z672"/>
  <c r="Z670"/>
  <c r="Z668"/>
  <c r="Z666"/>
  <c r="Z664"/>
  <c r="Z662"/>
  <c r="Z660"/>
  <c r="Z658"/>
  <c r="Z656"/>
  <c r="Z654"/>
  <c r="Z652"/>
  <c r="Z650"/>
  <c r="Z648"/>
  <c r="Z646"/>
  <c r="Z644"/>
  <c r="Z642"/>
  <c r="Z640"/>
  <c r="Z638"/>
  <c r="Z636"/>
  <c r="Z634"/>
  <c r="Z632"/>
  <c r="Z630"/>
  <c r="Z628"/>
  <c r="Z626"/>
  <c r="Z624"/>
  <c r="Z622"/>
  <c r="Z620"/>
  <c r="Z618"/>
  <c r="Z616"/>
  <c r="Z614"/>
  <c r="Z612"/>
  <c r="Z610"/>
  <c r="Z608"/>
  <c r="Z606"/>
  <c r="Z604"/>
  <c r="Z602"/>
  <c r="Z600"/>
  <c r="Z598"/>
  <c r="Z596"/>
  <c r="Z594"/>
  <c r="Z592"/>
  <c r="Z590"/>
  <c r="Z588"/>
  <c r="Z586"/>
  <c r="Z584"/>
  <c r="Z582"/>
  <c r="Z580"/>
  <c r="Z578"/>
  <c r="Z576"/>
  <c r="Z574"/>
  <c r="Z572"/>
  <c r="Z570"/>
  <c r="Z568"/>
  <c r="Z566"/>
  <c r="Z564"/>
  <c r="Z562"/>
  <c r="Z560"/>
  <c r="Z558"/>
  <c r="Z556"/>
  <c r="Z554"/>
  <c r="Z552"/>
  <c r="Z550"/>
  <c r="Z548"/>
  <c r="Z546"/>
  <c r="Z544"/>
  <c r="Z542"/>
  <c r="Z540"/>
  <c r="Z538"/>
  <c r="Z536"/>
  <c r="Z534"/>
  <c r="Z532"/>
  <c r="Z530"/>
  <c r="Z528"/>
  <c r="Z526"/>
  <c r="Z524"/>
  <c r="Z522"/>
  <c r="Z520"/>
  <c r="Z518"/>
  <c r="Z516"/>
  <c r="Z514"/>
  <c r="Z512"/>
  <c r="Z510"/>
  <c r="Z508"/>
  <c r="Z506"/>
  <c r="Z504"/>
  <c r="Z502"/>
  <c r="Z500"/>
  <c r="Z498"/>
  <c r="Z496"/>
  <c r="Z494"/>
  <c r="Z492"/>
  <c r="Z490"/>
  <c r="Z488"/>
  <c r="Z486"/>
  <c r="Z484"/>
  <c r="Z482"/>
  <c r="Z480"/>
  <c r="Z478"/>
  <c r="Z476"/>
  <c r="Z474"/>
  <c r="Z472"/>
  <c r="Z470"/>
  <c r="Z468"/>
  <c r="Z466"/>
  <c r="Z464"/>
  <c r="Z462"/>
  <c r="Z460"/>
  <c r="Z458"/>
  <c r="Z456"/>
  <c r="Z454"/>
  <c r="Z452"/>
  <c r="Z450"/>
  <c r="Z448"/>
  <c r="Z446"/>
  <c r="Z444"/>
  <c r="Z442"/>
  <c r="Z440"/>
  <c r="Z438"/>
  <c r="Z436"/>
  <c r="Z434"/>
  <c r="Z432"/>
  <c r="Z430"/>
  <c r="Z428"/>
  <c r="Z426"/>
  <c r="Z424"/>
  <c r="Z422"/>
  <c r="Z420"/>
  <c r="Z418"/>
  <c r="Z416"/>
  <c r="Z414"/>
  <c r="Z412"/>
  <c r="Z410"/>
  <c r="Z408"/>
  <c r="Z406"/>
  <c r="Z404"/>
  <c r="Z402"/>
  <c r="Z400"/>
  <c r="Z398"/>
  <c r="Z396"/>
  <c r="Z394"/>
  <c r="Z392"/>
  <c r="Z390"/>
  <c r="Z388"/>
  <c r="Z386"/>
  <c r="Z384"/>
  <c r="Z382"/>
  <c r="Z380"/>
  <c r="Z378"/>
  <c r="Z376"/>
  <c r="Z374"/>
  <c r="Z372"/>
  <c r="Z370"/>
  <c r="Z368"/>
  <c r="Z366"/>
  <c r="Z364"/>
  <c r="Z362"/>
  <c r="Z360"/>
  <c r="Z358"/>
  <c r="Z356"/>
  <c r="Z354"/>
  <c r="Z352"/>
  <c r="Z350"/>
  <c r="Z348"/>
  <c r="Z346"/>
  <c r="Z344"/>
  <c r="Z342"/>
  <c r="Z340"/>
  <c r="Z338"/>
  <c r="Z336"/>
  <c r="Z334"/>
  <c r="Z332"/>
  <c r="Z330"/>
  <c r="Z328"/>
  <c r="Z326"/>
  <c r="Z324"/>
  <c r="Z322"/>
  <c r="Z320"/>
  <c r="Z318"/>
  <c r="Z316"/>
  <c r="Z314"/>
  <c r="Z312"/>
  <c r="Z310"/>
  <c r="Z308"/>
  <c r="Z306"/>
  <c r="Z304"/>
  <c r="Z302"/>
  <c r="Z300"/>
  <c r="Z298"/>
  <c r="Z296"/>
  <c r="Z294"/>
  <c r="Z292"/>
  <c r="Z290"/>
  <c r="Z288"/>
  <c r="Z286"/>
  <c r="Z284"/>
  <c r="Z282"/>
  <c r="Z280"/>
  <c r="Z278"/>
  <c r="Z276"/>
  <c r="Z274"/>
  <c r="Z272"/>
  <c r="Z270"/>
  <c r="Z268"/>
  <c r="Z266"/>
  <c r="Z264"/>
  <c r="Z262"/>
  <c r="Z260"/>
  <c r="Z258"/>
  <c r="Z256"/>
  <c r="Z254"/>
  <c r="Z252"/>
  <c r="Z250"/>
  <c r="Z248"/>
  <c r="Z246"/>
  <c r="Z244"/>
  <c r="Z242"/>
  <c r="Z240"/>
  <c r="Z238"/>
  <c r="Z236"/>
  <c r="Z234"/>
  <c r="Z232"/>
  <c r="Z230"/>
  <c r="Z228"/>
  <c r="Z226"/>
  <c r="Z224"/>
  <c r="Z222"/>
  <c r="Z220"/>
  <c r="Z218"/>
  <c r="Z216"/>
  <c r="Z214"/>
  <c r="Z211"/>
  <c r="Z209"/>
  <c r="Z207"/>
  <c r="Z205"/>
  <c r="Z203"/>
  <c r="Z201"/>
  <c r="Z199"/>
  <c r="Z197"/>
  <c r="Z195"/>
  <c r="Z193"/>
  <c r="Z191"/>
  <c r="Z189"/>
  <c r="Z187"/>
  <c r="Z185"/>
  <c r="Z182"/>
  <c r="Z180"/>
  <c r="Z178"/>
  <c r="Z176"/>
  <c r="Z174"/>
  <c r="Z172"/>
  <c r="Z170"/>
  <c r="Z168"/>
  <c r="Z166"/>
  <c r="Z164"/>
  <c r="Z162"/>
  <c r="Z160"/>
  <c r="Z158"/>
  <c r="Z156"/>
  <c r="Z154"/>
  <c r="Z152"/>
  <c r="Z150"/>
  <c r="Z148"/>
  <c r="Z146"/>
  <c r="Z144"/>
  <c r="Z142"/>
  <c r="Z140"/>
  <c r="Z138"/>
  <c r="Z136"/>
  <c r="Z134"/>
  <c r="Z132"/>
  <c r="Z130"/>
  <c r="Z127"/>
  <c r="Z125"/>
  <c r="Z122"/>
  <c r="Z120"/>
  <c r="Z118"/>
  <c r="Z116"/>
  <c r="Z113"/>
  <c r="Z111"/>
  <c r="Z109"/>
  <c r="Z107"/>
  <c r="Z105"/>
  <c r="Z103"/>
  <c r="Z101"/>
  <c r="Z99"/>
  <c r="Z97"/>
  <c r="Z95"/>
  <c r="Z93"/>
  <c r="Z91"/>
  <c r="Z89"/>
  <c r="Z87"/>
  <c r="Z85"/>
  <c r="Z83"/>
  <c r="Z81"/>
  <c r="Z79"/>
  <c r="Z77"/>
  <c r="Z75"/>
  <c r="Z72"/>
  <c r="Z70"/>
  <c r="Z68"/>
  <c r="Z66"/>
  <c r="Z64"/>
  <c r="Z62"/>
  <c r="Z60"/>
  <c r="Z58"/>
  <c r="Z56"/>
  <c r="Z54"/>
  <c r="Z52"/>
  <c r="Z50"/>
  <c r="Z48"/>
  <c r="Z46"/>
  <c r="Z44"/>
  <c r="Z42"/>
  <c r="Z40"/>
  <c r="Z38"/>
  <c r="Z36"/>
  <c r="Z34"/>
  <c r="Z32"/>
  <c r="Z30"/>
  <c r="Z27"/>
  <c r="Z25"/>
  <c r="Z22"/>
  <c r="Z20"/>
  <c r="Z18"/>
  <c r="Z16"/>
  <c r="Z14"/>
  <c r="Z11"/>
  <c r="Z7"/>
  <c r="AA800"/>
  <c r="AA798"/>
  <c r="AA796"/>
  <c r="AA794"/>
  <c r="AA792"/>
  <c r="AA790"/>
  <c r="AA788"/>
  <c r="AA786"/>
  <c r="AA784"/>
  <c r="AA782"/>
  <c r="AA780"/>
  <c r="AA778"/>
  <c r="AA776"/>
  <c r="AA774"/>
  <c r="AA772"/>
  <c r="AA770"/>
  <c r="AA768"/>
  <c r="AA766"/>
  <c r="AA764"/>
  <c r="AA762"/>
  <c r="AA760"/>
  <c r="AA758"/>
  <c r="AA756"/>
  <c r="AA754"/>
  <c r="AA752"/>
  <c r="AA750"/>
  <c r="AA748"/>
  <c r="AA746"/>
  <c r="AA744"/>
  <c r="AA742"/>
  <c r="AA740"/>
  <c r="AA738"/>
  <c r="AA736"/>
  <c r="AA734"/>
  <c r="AA732"/>
  <c r="AA730"/>
  <c r="AA728"/>
  <c r="AA726"/>
  <c r="AA724"/>
  <c r="AA722"/>
  <c r="AA720"/>
  <c r="AA718"/>
  <c r="AA716"/>
  <c r="AA714"/>
  <c r="AA712"/>
  <c r="AA710"/>
  <c r="AA708"/>
  <c r="AA706"/>
  <c r="AA704"/>
  <c r="AA702"/>
  <c r="AA700"/>
  <c r="AA698"/>
  <c r="AA696"/>
  <c r="AA694"/>
  <c r="AA692"/>
  <c r="AA690"/>
  <c r="AA688"/>
  <c r="AA686"/>
  <c r="AA684"/>
  <c r="AA682"/>
  <c r="AA680"/>
  <c r="AA678"/>
  <c r="AA676"/>
  <c r="AA674"/>
  <c r="AA672"/>
  <c r="AA670"/>
  <c r="AA668"/>
  <c r="AA666"/>
  <c r="AA664"/>
  <c r="AA662"/>
  <c r="AA660"/>
  <c r="AA658"/>
  <c r="AA656"/>
  <c r="AA654"/>
  <c r="AA652"/>
  <c r="AA650"/>
  <c r="AA648"/>
  <c r="AA646"/>
  <c r="AA644"/>
  <c r="AA642"/>
  <c r="AA640"/>
  <c r="AA638"/>
  <c r="AA636"/>
  <c r="AA634"/>
  <c r="AA632"/>
  <c r="AA630"/>
  <c r="AA628"/>
  <c r="AA626"/>
  <c r="AA624"/>
  <c r="AA622"/>
  <c r="AA620"/>
  <c r="AA618"/>
  <c r="AA616"/>
  <c r="AA614"/>
  <c r="AA612"/>
  <c r="AA610"/>
  <c r="AA608"/>
  <c r="AA606"/>
  <c r="AA604"/>
  <c r="AA602"/>
  <c r="AA600"/>
  <c r="AA598"/>
  <c r="AA596"/>
  <c r="AA594"/>
  <c r="AA592"/>
  <c r="AA590"/>
  <c r="AA588"/>
  <c r="AA586"/>
  <c r="AA584"/>
  <c r="AA582"/>
  <c r="AA580"/>
  <c r="AA578"/>
  <c r="AA576"/>
  <c r="AA574"/>
  <c r="AA572"/>
  <c r="AA570"/>
  <c r="AA568"/>
  <c r="AA566"/>
  <c r="AA564"/>
  <c r="AA562"/>
  <c r="AA560"/>
  <c r="AA558"/>
  <c r="AA556"/>
  <c r="AA554"/>
  <c r="AA552"/>
  <c r="AA550"/>
  <c r="AA548"/>
  <c r="AA546"/>
  <c r="AA544"/>
  <c r="AA542"/>
  <c r="AA540"/>
  <c r="AA538"/>
  <c r="AA536"/>
  <c r="AA534"/>
  <c r="AA532"/>
  <c r="AA530"/>
  <c r="AA528"/>
  <c r="AA526"/>
  <c r="AA524"/>
  <c r="AA522"/>
  <c r="AA520"/>
  <c r="AA518"/>
  <c r="AA516"/>
  <c r="AA514"/>
  <c r="AA512"/>
  <c r="AA510"/>
  <c r="AA508"/>
  <c r="AA506"/>
  <c r="AA504"/>
  <c r="AA502"/>
  <c r="AA500"/>
  <c r="AA498"/>
  <c r="AA496"/>
  <c r="AA494"/>
  <c r="AA492"/>
  <c r="AA490"/>
  <c r="AA488"/>
  <c r="AA486"/>
  <c r="AA484"/>
  <c r="AA482"/>
  <c r="AA480"/>
  <c r="AA478"/>
  <c r="AA476"/>
  <c r="Y530"/>
  <c r="AA474"/>
  <c r="AA472"/>
  <c r="AA470"/>
  <c r="AA468"/>
  <c r="AA466"/>
  <c r="AA464"/>
  <c r="AA462"/>
  <c r="AA460"/>
  <c r="AA458"/>
  <c r="AA456"/>
  <c r="AA454"/>
  <c r="AA452"/>
  <c r="AA450"/>
  <c r="AA448"/>
  <c r="AA446"/>
  <c r="AA444"/>
  <c r="AA442"/>
  <c r="AA440"/>
  <c r="AA438"/>
  <c r="AA436"/>
  <c r="AA434"/>
  <c r="AA432"/>
  <c r="AA430"/>
  <c r="AA428"/>
  <c r="AA426"/>
  <c r="AA424"/>
  <c r="AA422"/>
  <c r="AA420"/>
  <c r="AA418"/>
  <c r="AA416"/>
  <c r="AA414"/>
  <c r="AA412"/>
  <c r="AA410"/>
  <c r="AA408"/>
  <c r="AA406"/>
  <c r="AA404"/>
  <c r="AA402"/>
  <c r="AA400"/>
  <c r="AA398"/>
  <c r="AA396"/>
  <c r="AA394"/>
  <c r="AA392"/>
  <c r="AA390"/>
  <c r="AA388"/>
  <c r="AA386"/>
  <c r="AA384"/>
  <c r="AA382"/>
  <c r="AA380"/>
  <c r="AA378"/>
  <c r="AA376"/>
  <c r="AA374"/>
  <c r="AA372"/>
  <c r="AA370"/>
  <c r="AA368"/>
  <c r="AA366"/>
  <c r="AA364"/>
  <c r="AA362"/>
  <c r="AA360"/>
  <c r="AA358"/>
  <c r="AA356"/>
  <c r="AA354"/>
  <c r="AA352"/>
  <c r="AA350"/>
  <c r="AA348"/>
  <c r="AA346"/>
  <c r="AA344"/>
  <c r="AA342"/>
  <c r="AA340"/>
  <c r="AA338"/>
  <c r="AA336"/>
  <c r="AA334"/>
  <c r="AA332"/>
  <c r="AA330"/>
  <c r="AA328"/>
  <c r="AA326"/>
  <c r="AA324"/>
  <c r="AA322"/>
  <c r="AA320"/>
  <c r="AA318"/>
  <c r="AA316"/>
  <c r="AA314"/>
  <c r="AA312"/>
  <c r="AA310"/>
  <c r="AA308"/>
  <c r="AA306"/>
  <c r="AA304"/>
  <c r="AA302"/>
  <c r="AA300"/>
  <c r="AA298"/>
  <c r="AA296"/>
  <c r="AA294"/>
  <c r="AA292"/>
  <c r="AA290"/>
  <c r="AA288"/>
  <c r="AA286"/>
  <c r="AA284"/>
  <c r="AA282"/>
  <c r="AA280"/>
  <c r="AA278"/>
  <c r="AA276"/>
  <c r="AA274"/>
  <c r="AA272"/>
  <c r="AA270"/>
  <c r="AA268"/>
  <c r="AA266"/>
  <c r="AA264"/>
  <c r="AA262"/>
  <c r="AA260"/>
  <c r="AA258"/>
  <c r="AA256"/>
  <c r="AA254"/>
  <c r="AA252"/>
  <c r="AA250"/>
  <c r="AA248"/>
  <c r="AA246"/>
  <c r="AA244"/>
  <c r="AA242"/>
  <c r="AA240"/>
  <c r="AA238"/>
  <c r="AA236"/>
  <c r="AA234"/>
  <c r="AA232"/>
  <c r="AA230"/>
  <c r="AA228"/>
  <c r="AA226"/>
  <c r="AA224"/>
  <c r="AA222"/>
  <c r="AA220"/>
  <c r="AA218"/>
  <c r="AA216"/>
  <c r="AA214"/>
  <c r="AA211"/>
  <c r="AA209"/>
  <c r="AA207"/>
  <c r="AA205"/>
  <c r="AA203"/>
  <c r="AA201"/>
  <c r="AA199"/>
  <c r="AA197"/>
  <c r="AA195"/>
  <c r="AA193"/>
  <c r="AA191"/>
  <c r="AA189"/>
  <c r="AA187"/>
  <c r="AA185"/>
  <c r="AA182"/>
  <c r="AA180"/>
  <c r="AA178"/>
  <c r="AA176"/>
  <c r="AA174"/>
  <c r="AA172"/>
  <c r="AA170"/>
  <c r="AA168"/>
  <c r="AA166"/>
  <c r="AA164"/>
  <c r="AA162"/>
  <c r="AA160"/>
  <c r="AA158"/>
  <c r="AA156"/>
  <c r="AA154"/>
  <c r="AA152"/>
  <c r="AA150"/>
  <c r="AA148"/>
  <c r="AA146"/>
  <c r="AA144"/>
  <c r="AA142"/>
  <c r="AA140"/>
  <c r="AA138"/>
  <c r="AA136"/>
  <c r="AA134"/>
  <c r="AA132"/>
  <c r="AA130"/>
  <c r="AA127"/>
  <c r="AA125"/>
  <c r="AA122"/>
  <c r="AA120"/>
  <c r="AA118"/>
  <c r="AA116"/>
  <c r="AA113"/>
  <c r="AA111"/>
  <c r="AA109"/>
  <c r="AA107"/>
  <c r="AA105"/>
  <c r="AA103"/>
  <c r="AA101"/>
  <c r="AA99"/>
  <c r="AA97"/>
  <c r="AA95"/>
  <c r="AA93"/>
  <c r="AA91"/>
  <c r="AA89"/>
  <c r="AA87"/>
  <c r="AA85"/>
  <c r="AA83"/>
  <c r="AA81"/>
  <c r="AA79"/>
  <c r="AA77"/>
  <c r="AA75"/>
  <c r="AA72"/>
  <c r="AA70"/>
  <c r="AA68"/>
  <c r="AA66"/>
  <c r="AA64"/>
  <c r="AA62"/>
  <c r="AA60"/>
  <c r="AA58"/>
  <c r="AA56"/>
  <c r="AA54"/>
  <c r="AA52"/>
  <c r="AA50"/>
  <c r="AA48"/>
  <c r="AA46"/>
  <c r="AA44"/>
  <c r="AA42"/>
  <c r="AA40"/>
  <c r="AA38"/>
  <c r="AA36"/>
  <c r="AA34"/>
  <c r="AA32"/>
  <c r="AA30"/>
  <c r="AA27"/>
  <c r="AA25"/>
  <c r="AA22"/>
  <c r="AA20"/>
  <c r="AA18"/>
  <c r="AA16"/>
  <c r="AA14"/>
  <c r="AA11"/>
  <c r="AA7"/>
  <c r="W3"/>
  <c r="L3" s="1"/>
  <c r="Y3"/>
  <c r="X799"/>
  <c r="L786" s="1"/>
  <c r="X797"/>
  <c r="L784" s="1"/>
  <c r="X795"/>
  <c r="L782" s="1"/>
  <c r="X793"/>
  <c r="L780" s="1"/>
  <c r="X791"/>
  <c r="L778" s="1"/>
  <c r="X789"/>
  <c r="L776" s="1"/>
  <c r="X787"/>
  <c r="L774" s="1"/>
  <c r="X785"/>
  <c r="L772" s="1"/>
  <c r="X783"/>
  <c r="L770" s="1"/>
  <c r="X781"/>
  <c r="L768" s="1"/>
  <c r="X779"/>
  <c r="L766" s="1"/>
  <c r="X777"/>
  <c r="L764" s="1"/>
  <c r="X775"/>
  <c r="L762" s="1"/>
  <c r="X773"/>
  <c r="L760" s="1"/>
  <c r="X771"/>
  <c r="L758" s="1"/>
  <c r="X769"/>
  <c r="L756" s="1"/>
  <c r="X767"/>
  <c r="L754" s="1"/>
  <c r="X765"/>
  <c r="L752" s="1"/>
  <c r="X763"/>
  <c r="L750" s="1"/>
  <c r="X761"/>
  <c r="L748" s="1"/>
  <c r="X759"/>
  <c r="L746" s="1"/>
  <c r="X757"/>
  <c r="L744" s="1"/>
  <c r="X755"/>
  <c r="L742" s="1"/>
  <c r="X753"/>
  <c r="L740" s="1"/>
  <c r="X751"/>
  <c r="L738" s="1"/>
  <c r="X749"/>
  <c r="L736" s="1"/>
  <c r="X747"/>
  <c r="L734" s="1"/>
  <c r="X745"/>
  <c r="L732" s="1"/>
  <c r="X743"/>
  <c r="L730" s="1"/>
  <c r="X741"/>
  <c r="L728" s="1"/>
  <c r="X739"/>
  <c r="L726" s="1"/>
  <c r="X737"/>
  <c r="L724" s="1"/>
  <c r="X735"/>
  <c r="L722" s="1"/>
  <c r="X733"/>
  <c r="L720" s="1"/>
  <c r="X731"/>
  <c r="L718" s="1"/>
  <c r="X729"/>
  <c r="L716" s="1"/>
  <c r="X727"/>
  <c r="L714" s="1"/>
  <c r="X725"/>
  <c r="L712" s="1"/>
  <c r="X723"/>
  <c r="L710" s="1"/>
  <c r="X721"/>
  <c r="L708" s="1"/>
  <c r="X719"/>
  <c r="L706" s="1"/>
  <c r="X717"/>
  <c r="L704" s="1"/>
  <c r="X715"/>
  <c r="L702" s="1"/>
  <c r="X713"/>
  <c r="L700" s="1"/>
  <c r="X711"/>
  <c r="L698" s="1"/>
  <c r="X709"/>
  <c r="L696" s="1"/>
  <c r="X707"/>
  <c r="L694" s="1"/>
  <c r="X705"/>
  <c r="L692" s="1"/>
  <c r="X703"/>
  <c r="L690" s="1"/>
  <c r="X701"/>
  <c r="L688" s="1"/>
  <c r="X699"/>
  <c r="L686" s="1"/>
  <c r="X697"/>
  <c r="L684" s="1"/>
  <c r="X695"/>
  <c r="L682" s="1"/>
  <c r="X693"/>
  <c r="L680" s="1"/>
  <c r="X691"/>
  <c r="L678" s="1"/>
  <c r="X689"/>
  <c r="L676" s="1"/>
  <c r="X687"/>
  <c r="L674" s="1"/>
  <c r="X685"/>
  <c r="L672" s="1"/>
  <c r="X683"/>
  <c r="L670" s="1"/>
  <c r="X681"/>
  <c r="L668" s="1"/>
  <c r="X679"/>
  <c r="L666" s="1"/>
  <c r="X677"/>
  <c r="L664" s="1"/>
  <c r="X675"/>
  <c r="L662" s="1"/>
  <c r="X673"/>
  <c r="L660" s="1"/>
  <c r="X671"/>
  <c r="L658" s="1"/>
  <c r="X669"/>
  <c r="L656" s="1"/>
  <c r="X667"/>
  <c r="L654" s="1"/>
  <c r="X665"/>
  <c r="L652" s="1"/>
  <c r="X663"/>
  <c r="L650" s="1"/>
  <c r="X661"/>
  <c r="L648" s="1"/>
  <c r="X659"/>
  <c r="L646" s="1"/>
  <c r="X657"/>
  <c r="L644" s="1"/>
  <c r="X655"/>
  <c r="L642" s="1"/>
  <c r="X653"/>
  <c r="L640" s="1"/>
  <c r="X651"/>
  <c r="L638" s="1"/>
  <c r="X649"/>
  <c r="L636" s="1"/>
  <c r="X647"/>
  <c r="L634" s="1"/>
  <c r="X645"/>
  <c r="L632" s="1"/>
  <c r="X643"/>
  <c r="L630" s="1"/>
  <c r="X641"/>
  <c r="L628" s="1"/>
  <c r="X639"/>
  <c r="L626" s="1"/>
  <c r="X637"/>
  <c r="L624" s="1"/>
  <c r="X635"/>
  <c r="L622" s="1"/>
  <c r="X633"/>
  <c r="L620" s="1"/>
  <c r="X631"/>
  <c r="L618" s="1"/>
  <c r="X629"/>
  <c r="L616" s="1"/>
  <c r="X627"/>
  <c r="L614" s="1"/>
  <c r="X625"/>
  <c r="L612" s="1"/>
  <c r="X623"/>
  <c r="L610" s="1"/>
  <c r="X621"/>
  <c r="L608" s="1"/>
  <c r="X619"/>
  <c r="L606" s="1"/>
  <c r="X617"/>
  <c r="L604" s="1"/>
  <c r="X615"/>
  <c r="L602" s="1"/>
  <c r="X613"/>
  <c r="L600" s="1"/>
  <c r="X611"/>
  <c r="L598" s="1"/>
  <c r="X609"/>
  <c r="L596" s="1"/>
  <c r="X607"/>
  <c r="L594" s="1"/>
  <c r="X605"/>
  <c r="L592" s="1"/>
  <c r="X603"/>
  <c r="L590" s="1"/>
  <c r="X601"/>
  <c r="L588" s="1"/>
  <c r="X599"/>
  <c r="L586" s="1"/>
  <c r="X597"/>
  <c r="L584" s="1"/>
  <c r="X595"/>
  <c r="L582" s="1"/>
  <c r="X593"/>
  <c r="L580" s="1"/>
  <c r="X591"/>
  <c r="L578" s="1"/>
  <c r="X589"/>
  <c r="L576" s="1"/>
  <c r="X587"/>
  <c r="L574" s="1"/>
  <c r="X585"/>
  <c r="L572" s="1"/>
  <c r="X583"/>
  <c r="L570" s="1"/>
  <c r="X581"/>
  <c r="L568" s="1"/>
  <c r="X579"/>
  <c r="L566" s="1"/>
  <c r="X577"/>
  <c r="L564" s="1"/>
  <c r="X575"/>
  <c r="L562" s="1"/>
  <c r="X573"/>
  <c r="L560" s="1"/>
  <c r="X571"/>
  <c r="L558" s="1"/>
  <c r="X569"/>
  <c r="L556" s="1"/>
  <c r="X567"/>
  <c r="L554" s="1"/>
  <c r="X565"/>
  <c r="L552" s="1"/>
  <c r="X563"/>
  <c r="L550" s="1"/>
  <c r="X561"/>
  <c r="L548" s="1"/>
  <c r="X559"/>
  <c r="L546" s="1"/>
  <c r="X557"/>
  <c r="L544" s="1"/>
  <c r="X555"/>
  <c r="L542" s="1"/>
  <c r="X553"/>
  <c r="L540" s="1"/>
  <c r="X551"/>
  <c r="L538" s="1"/>
  <c r="X549"/>
  <c r="L536" s="1"/>
  <c r="X547"/>
  <c r="L534" s="1"/>
  <c r="X545"/>
  <c r="L532" s="1"/>
  <c r="X543"/>
  <c r="L530" s="1"/>
  <c r="X541"/>
  <c r="L528" s="1"/>
  <c r="X539"/>
  <c r="L526" s="1"/>
  <c r="X537"/>
  <c r="L524" s="1"/>
  <c r="X535"/>
  <c r="L522" s="1"/>
  <c r="X533"/>
  <c r="L520" s="1"/>
  <c r="X531"/>
  <c r="L518" s="1"/>
  <c r="X529"/>
  <c r="L516" s="1"/>
  <c r="X527"/>
  <c r="L514" s="1"/>
  <c r="X525"/>
  <c r="L512" s="1"/>
  <c r="X523"/>
  <c r="L510" s="1"/>
  <c r="X521"/>
  <c r="L508" s="1"/>
  <c r="X519"/>
  <c r="L506" s="1"/>
  <c r="X517"/>
  <c r="L504" s="1"/>
  <c r="X515"/>
  <c r="L502" s="1"/>
  <c r="X513"/>
  <c r="L500" s="1"/>
  <c r="X511"/>
  <c r="L498" s="1"/>
  <c r="X509"/>
  <c r="L496" s="1"/>
  <c r="X507"/>
  <c r="L494" s="1"/>
  <c r="X505"/>
  <c r="L492" s="1"/>
  <c r="X503"/>
  <c r="L490" s="1"/>
  <c r="X501"/>
  <c r="L488" s="1"/>
  <c r="X499"/>
  <c r="L486" s="1"/>
  <c r="X497"/>
  <c r="L484" s="1"/>
  <c r="X495"/>
  <c r="L482" s="1"/>
  <c r="X493"/>
  <c r="L480" s="1"/>
  <c r="X491"/>
  <c r="L478" s="1"/>
  <c r="X489"/>
  <c r="L476" s="1"/>
  <c r="X487"/>
  <c r="L474" s="1"/>
  <c r="X485"/>
  <c r="L472" s="1"/>
  <c r="X483"/>
  <c r="L470" s="1"/>
  <c r="X481"/>
  <c r="L468" s="1"/>
  <c r="X479"/>
  <c r="L466" s="1"/>
  <c r="X477"/>
  <c r="L464" s="1"/>
  <c r="X475"/>
  <c r="L462" s="1"/>
  <c r="X473"/>
  <c r="L460" s="1"/>
  <c r="X471"/>
  <c r="L458" s="1"/>
  <c r="X469"/>
  <c r="L456" s="1"/>
  <c r="X467"/>
  <c r="L454" s="1"/>
  <c r="X465"/>
  <c r="L452" s="1"/>
  <c r="X463"/>
  <c r="L450" s="1"/>
  <c r="X461"/>
  <c r="L448" s="1"/>
  <c r="X459"/>
  <c r="L446" s="1"/>
  <c r="X457"/>
  <c r="L444" s="1"/>
  <c r="X455"/>
  <c r="L442" s="1"/>
  <c r="X453"/>
  <c r="L440" s="1"/>
  <c r="X451"/>
  <c r="L438" s="1"/>
  <c r="X449"/>
  <c r="L436" s="1"/>
  <c r="X447"/>
  <c r="L434" s="1"/>
  <c r="X445"/>
  <c r="L432" s="1"/>
  <c r="X443"/>
  <c r="L430" s="1"/>
  <c r="X441"/>
  <c r="L428" s="1"/>
  <c r="X439"/>
  <c r="L426" s="1"/>
  <c r="X437"/>
  <c r="L424" s="1"/>
  <c r="X435"/>
  <c r="L422" s="1"/>
  <c r="X433"/>
  <c r="L420" s="1"/>
  <c r="X431"/>
  <c r="L418" s="1"/>
  <c r="X429"/>
  <c r="L416" s="1"/>
  <c r="X427"/>
  <c r="L414" s="1"/>
  <c r="X425"/>
  <c r="L412" s="1"/>
  <c r="X423"/>
  <c r="L410" s="1"/>
  <c r="X421"/>
  <c r="L408" s="1"/>
  <c r="X419"/>
  <c r="L406" s="1"/>
  <c r="X417"/>
  <c r="L404" s="1"/>
  <c r="X415"/>
  <c r="L402" s="1"/>
  <c r="X413"/>
  <c r="L400" s="1"/>
  <c r="X411"/>
  <c r="L398" s="1"/>
  <c r="X409"/>
  <c r="L396" s="1"/>
  <c r="X407"/>
  <c r="L394" s="1"/>
  <c r="X405"/>
  <c r="L392" s="1"/>
  <c r="X403"/>
  <c r="L390" s="1"/>
  <c r="X401"/>
  <c r="L388" s="1"/>
  <c r="X399"/>
  <c r="L386" s="1"/>
  <c r="X397"/>
  <c r="L384" s="1"/>
  <c r="X395"/>
  <c r="L382" s="1"/>
  <c r="X393"/>
  <c r="L380" s="1"/>
  <c r="X391"/>
  <c r="L378" s="1"/>
  <c r="X389"/>
  <c r="L376" s="1"/>
  <c r="X387"/>
  <c r="L374" s="1"/>
  <c r="X385"/>
  <c r="L372" s="1"/>
  <c r="X383"/>
  <c r="L370" s="1"/>
  <c r="X381"/>
  <c r="L368" s="1"/>
  <c r="X379"/>
  <c r="L366" s="1"/>
  <c r="X377"/>
  <c r="L364" s="1"/>
  <c r="X375"/>
  <c r="L362" s="1"/>
  <c r="X373"/>
  <c r="L360" s="1"/>
  <c r="X371"/>
  <c r="L358" s="1"/>
  <c r="X369"/>
  <c r="L356" s="1"/>
  <c r="X367"/>
  <c r="L354" s="1"/>
  <c r="X365"/>
  <c r="L352" s="1"/>
  <c r="X363"/>
  <c r="L350" s="1"/>
  <c r="X361"/>
  <c r="L348" s="1"/>
  <c r="X359"/>
  <c r="L346" s="1"/>
  <c r="X357"/>
  <c r="L344" s="1"/>
  <c r="X355"/>
  <c r="L342" s="1"/>
  <c r="X353"/>
  <c r="L340" s="1"/>
  <c r="X351"/>
  <c r="L338" s="1"/>
  <c r="X349"/>
  <c r="L336" s="1"/>
  <c r="X347"/>
  <c r="L334" s="1"/>
  <c r="X345"/>
  <c r="L332" s="1"/>
  <c r="X343"/>
  <c r="L330" s="1"/>
  <c r="X341"/>
  <c r="L328" s="1"/>
  <c r="X339"/>
  <c r="L326" s="1"/>
  <c r="X337"/>
  <c r="L324" s="1"/>
  <c r="X335"/>
  <c r="L322" s="1"/>
  <c r="X333"/>
  <c r="L320" s="1"/>
  <c r="X331"/>
  <c r="L318" s="1"/>
  <c r="X329"/>
  <c r="L316" s="1"/>
  <c r="X327"/>
  <c r="L314" s="1"/>
  <c r="X325"/>
  <c r="L312" s="1"/>
  <c r="X323"/>
  <c r="L310" s="1"/>
  <c r="X321"/>
  <c r="L308" s="1"/>
  <c r="X319"/>
  <c r="L306" s="1"/>
  <c r="X317"/>
  <c r="L304" s="1"/>
  <c r="X315"/>
  <c r="L302" s="1"/>
  <c r="X313"/>
  <c r="L300" s="1"/>
  <c r="X311"/>
  <c r="L298" s="1"/>
  <c r="X309"/>
  <c r="L296" s="1"/>
  <c r="X307"/>
  <c r="L294" s="1"/>
  <c r="X305"/>
  <c r="L292" s="1"/>
  <c r="X303"/>
  <c r="L290" s="1"/>
  <c r="X301"/>
  <c r="L288" s="1"/>
  <c r="X299"/>
  <c r="L286" s="1"/>
  <c r="X297"/>
  <c r="L284" s="1"/>
  <c r="X295"/>
  <c r="L282" s="1"/>
  <c r="X293"/>
  <c r="L280" s="1"/>
  <c r="X291"/>
  <c r="L278" s="1"/>
  <c r="X289"/>
  <c r="L276" s="1"/>
  <c r="X287"/>
  <c r="L274" s="1"/>
  <c r="X285"/>
  <c r="L272" s="1"/>
  <c r="X283"/>
  <c r="L270" s="1"/>
  <c r="X281"/>
  <c r="L268" s="1"/>
  <c r="X279"/>
  <c r="L266" s="1"/>
  <c r="X277"/>
  <c r="L264" s="1"/>
  <c r="X275"/>
  <c r="L262" s="1"/>
  <c r="X273"/>
  <c r="L260" s="1"/>
  <c r="X271"/>
  <c r="L258" s="1"/>
  <c r="X269"/>
  <c r="L256" s="1"/>
  <c r="X267"/>
  <c r="L254" s="1"/>
  <c r="X265"/>
  <c r="L252" s="1"/>
  <c r="X263"/>
  <c r="L250" s="1"/>
  <c r="X261"/>
  <c r="L248" s="1"/>
  <c r="X259"/>
  <c r="L246" s="1"/>
  <c r="X257"/>
  <c r="L244" s="1"/>
  <c r="X255"/>
  <c r="L242" s="1"/>
  <c r="X253"/>
  <c r="L240" s="1"/>
  <c r="X251"/>
  <c r="L238" s="1"/>
  <c r="X249"/>
  <c r="L236" s="1"/>
  <c r="X247"/>
  <c r="L234" s="1"/>
  <c r="X245"/>
  <c r="L232" s="1"/>
  <c r="X243"/>
  <c r="L230" s="1"/>
  <c r="X241"/>
  <c r="L228" s="1"/>
  <c r="X239"/>
  <c r="L226" s="1"/>
  <c r="X237"/>
  <c r="L224" s="1"/>
  <c r="X235"/>
  <c r="L222" s="1"/>
  <c r="X233"/>
  <c r="L220" s="1"/>
  <c r="X231"/>
  <c r="L218" s="1"/>
  <c r="X229"/>
  <c r="L216" s="1"/>
  <c r="X227"/>
  <c r="L214" s="1"/>
  <c r="X225"/>
  <c r="L212" s="1"/>
  <c r="X223"/>
  <c r="L210" s="1"/>
  <c r="X221"/>
  <c r="L208" s="1"/>
  <c r="X219"/>
  <c r="L206" s="1"/>
  <c r="X217"/>
  <c r="L204" s="1"/>
  <c r="X215"/>
  <c r="L202" s="1"/>
  <c r="X212"/>
  <c r="L200" s="1"/>
  <c r="X210"/>
  <c r="L198" s="1"/>
  <c r="X208"/>
  <c r="L196" s="1"/>
  <c r="X206"/>
  <c r="L194" s="1"/>
  <c r="X204"/>
  <c r="L192" s="1"/>
  <c r="X202"/>
  <c r="L190" s="1"/>
  <c r="X200"/>
  <c r="L188" s="1"/>
  <c r="X198"/>
  <c r="L186" s="1"/>
  <c r="X196"/>
  <c r="L184" s="1"/>
  <c r="X194"/>
  <c r="L182" s="1"/>
  <c r="X192"/>
  <c r="L180" s="1"/>
  <c r="X190"/>
  <c r="L178" s="1"/>
  <c r="X188"/>
  <c r="L176" s="1"/>
  <c r="X186"/>
  <c r="L174" s="1"/>
  <c r="X183"/>
  <c r="L172" s="1"/>
  <c r="X181"/>
  <c r="L170" s="1"/>
  <c r="X179"/>
  <c r="L168" s="1"/>
  <c r="X177"/>
  <c r="L166" s="1"/>
  <c r="X175"/>
  <c r="L164" s="1"/>
  <c r="X173"/>
  <c r="L162" s="1"/>
  <c r="X171"/>
  <c r="L160" s="1"/>
  <c r="X169"/>
  <c r="L158" s="1"/>
  <c r="X167"/>
  <c r="L156" s="1"/>
  <c r="X165"/>
  <c r="L154" s="1"/>
  <c r="X163"/>
  <c r="L152" s="1"/>
  <c r="X161"/>
  <c r="L150" s="1"/>
  <c r="X159"/>
  <c r="L148" s="1"/>
  <c r="X157"/>
  <c r="L146" s="1"/>
  <c r="X155"/>
  <c r="L144" s="1"/>
  <c r="X153"/>
  <c r="L142" s="1"/>
  <c r="X151"/>
  <c r="L140" s="1"/>
  <c r="X149"/>
  <c r="L138" s="1"/>
  <c r="X147"/>
  <c r="L136" s="1"/>
  <c r="X145"/>
  <c r="L134" s="1"/>
  <c r="X143"/>
  <c r="L132" s="1"/>
  <c r="X141"/>
  <c r="L130" s="1"/>
  <c r="X139"/>
  <c r="L128" s="1"/>
  <c r="X137"/>
  <c r="L126" s="1"/>
  <c r="X135"/>
  <c r="L124" s="1"/>
  <c r="X133"/>
  <c r="L122" s="1"/>
  <c r="X131"/>
  <c r="L120" s="1"/>
  <c r="X128"/>
  <c r="L118" s="1"/>
  <c r="X126"/>
  <c r="L116" s="1"/>
  <c r="X123"/>
  <c r="L114" s="1"/>
  <c r="X121"/>
  <c r="L112" s="1"/>
  <c r="X119"/>
  <c r="L110" s="1"/>
  <c r="X117"/>
  <c r="L108" s="1"/>
  <c r="X115"/>
  <c r="L106" s="1"/>
  <c r="X112"/>
  <c r="L104" s="1"/>
  <c r="X110"/>
  <c r="L102" s="1"/>
  <c r="X108"/>
  <c r="L100" s="1"/>
  <c r="X106"/>
  <c r="L98" s="1"/>
  <c r="X104"/>
  <c r="L96" s="1"/>
  <c r="X102"/>
  <c r="L94" s="1"/>
  <c r="X100"/>
  <c r="L92" s="1"/>
  <c r="X98"/>
  <c r="L90" s="1"/>
  <c r="X96"/>
  <c r="L88" s="1"/>
  <c r="X94"/>
  <c r="L86" s="1"/>
  <c r="X92"/>
  <c r="L84" s="1"/>
  <c r="X90"/>
  <c r="L82" s="1"/>
  <c r="X88"/>
  <c r="L80" s="1"/>
  <c r="X86"/>
  <c r="L78" s="1"/>
  <c r="X84"/>
  <c r="L76" s="1"/>
  <c r="X82"/>
  <c r="L74" s="1"/>
  <c r="X80"/>
  <c r="L72" s="1"/>
  <c r="X78"/>
  <c r="L70" s="1"/>
  <c r="X76"/>
  <c r="L68" s="1"/>
  <c r="X73"/>
  <c r="L66" s="1"/>
  <c r="X71"/>
  <c r="L64" s="1"/>
  <c r="X69"/>
  <c r="L62" s="1"/>
  <c r="X67"/>
  <c r="L60" s="1"/>
  <c r="X65"/>
  <c r="L58" s="1"/>
  <c r="X63"/>
  <c r="L56" s="1"/>
  <c r="X61"/>
  <c r="L54" s="1"/>
  <c r="X59"/>
  <c r="L52" s="1"/>
  <c r="X57"/>
  <c r="L50" s="1"/>
  <c r="X55"/>
  <c r="L48" s="1"/>
  <c r="X53"/>
  <c r="L46" s="1"/>
  <c r="X51"/>
  <c r="L44" s="1"/>
  <c r="X49"/>
  <c r="L42" s="1"/>
  <c r="X47"/>
  <c r="L40" s="1"/>
  <c r="X45"/>
  <c r="L38" s="1"/>
  <c r="X43"/>
  <c r="L36" s="1"/>
  <c r="X41"/>
  <c r="L34" s="1"/>
  <c r="X39"/>
  <c r="L32" s="1"/>
  <c r="X37"/>
  <c r="L30" s="1"/>
  <c r="X35"/>
  <c r="L28" s="1"/>
  <c r="X33"/>
  <c r="L26" s="1"/>
  <c r="X31"/>
  <c r="L24" s="1"/>
  <c r="X29"/>
  <c r="L22" s="1"/>
  <c r="X26"/>
  <c r="L20" s="1"/>
  <c r="X23"/>
  <c r="L18" s="1"/>
  <c r="X21"/>
  <c r="L16" s="1"/>
  <c r="X19"/>
  <c r="L14" s="1"/>
  <c r="X17"/>
  <c r="L12" s="1"/>
  <c r="X15"/>
  <c r="L10" s="1"/>
  <c r="X12"/>
  <c r="L8" s="1"/>
  <c r="X9"/>
  <c r="L6" s="1"/>
  <c r="X5"/>
  <c r="L4" s="1"/>
  <c r="Y799"/>
  <c r="Y797"/>
  <c r="Y795"/>
  <c r="Y793"/>
  <c r="Y791"/>
  <c r="Y789"/>
  <c r="Y787"/>
  <c r="Y785"/>
  <c r="Y783"/>
  <c r="Y781"/>
  <c r="Y779"/>
  <c r="Y777"/>
  <c r="Y775"/>
  <c r="Y773"/>
  <c r="Y771"/>
  <c r="Y769"/>
  <c r="Y767"/>
  <c r="Y765"/>
  <c r="Y763"/>
  <c r="Y761"/>
  <c r="Y759"/>
  <c r="Y757"/>
  <c r="Y755"/>
  <c r="Y753"/>
  <c r="Y751"/>
  <c r="Y749"/>
  <c r="Y747"/>
  <c r="Y745"/>
  <c r="Y743"/>
  <c r="Y741"/>
  <c r="Y739"/>
  <c r="Y737"/>
  <c r="Y735"/>
  <c r="Y733"/>
  <c r="Y731"/>
  <c r="Y729"/>
  <c r="Y727"/>
  <c r="Y725"/>
  <c r="Y723"/>
  <c r="Y721"/>
  <c r="Y719"/>
  <c r="Y717"/>
  <c r="Y715"/>
  <c r="Y713"/>
  <c r="Y711"/>
  <c r="Y709"/>
  <c r="Y707"/>
  <c r="Y705"/>
  <c r="Y703"/>
  <c r="Y701"/>
  <c r="Y699"/>
  <c r="Y697"/>
  <c r="Y695"/>
  <c r="Y693"/>
  <c r="Y691"/>
  <c r="Y689"/>
  <c r="Y687"/>
  <c r="Y685"/>
  <c r="Y683"/>
  <c r="Y681"/>
  <c r="Y679"/>
  <c r="Y677"/>
  <c r="Y675"/>
  <c r="Y673"/>
  <c r="Y671"/>
  <c r="Y669"/>
  <c r="Y667"/>
  <c r="Y665"/>
  <c r="Y663"/>
  <c r="Y661"/>
  <c r="Y659"/>
  <c r="Y657"/>
  <c r="Y655"/>
  <c r="Y653"/>
  <c r="Y651"/>
  <c r="Y649"/>
  <c r="Y647"/>
  <c r="Y645"/>
  <c r="Y643"/>
  <c r="Y641"/>
  <c r="Y639"/>
  <c r="Y637"/>
  <c r="Y635"/>
  <c r="Y633"/>
  <c r="Y631"/>
  <c r="Y629"/>
  <c r="Y627"/>
  <c r="Y625"/>
  <c r="Y623"/>
  <c r="Y621"/>
  <c r="Y619"/>
  <c r="Y617"/>
  <c r="Y615"/>
  <c r="Y613"/>
  <c r="Y611"/>
  <c r="Y609"/>
  <c r="Y607"/>
  <c r="Y605"/>
  <c r="Y603"/>
  <c r="Y601"/>
  <c r="Y599"/>
  <c r="Y597"/>
  <c r="Y595"/>
  <c r="Y593"/>
  <c r="Y591"/>
  <c r="Y589"/>
  <c r="Y587"/>
  <c r="Y585"/>
  <c r="Y583"/>
  <c r="Y581"/>
  <c r="Y579"/>
  <c r="Y577"/>
  <c r="Y575"/>
  <c r="Y573"/>
  <c r="Y571"/>
  <c r="Y569"/>
  <c r="Y567"/>
  <c r="Y565"/>
  <c r="Y563"/>
  <c r="Y561"/>
  <c r="Y559"/>
  <c r="Y557"/>
  <c r="Y555"/>
  <c r="Y553"/>
  <c r="Y551"/>
  <c r="Y549"/>
  <c r="Y547"/>
  <c r="Y545"/>
  <c r="Y543"/>
  <c r="Y541"/>
  <c r="Y539"/>
  <c r="Y537"/>
  <c r="Y535"/>
  <c r="Y533"/>
  <c r="Y531"/>
  <c r="Y529"/>
  <c r="Y527"/>
  <c r="Y525"/>
  <c r="Y523"/>
  <c r="Y521"/>
  <c r="Y519"/>
  <c r="Y517"/>
  <c r="Y515"/>
  <c r="Y513"/>
  <c r="Y511"/>
  <c r="Y528"/>
  <c r="Y526"/>
  <c r="Y524"/>
  <c r="Y522"/>
  <c r="Y520"/>
  <c r="Y518"/>
  <c r="Y516"/>
  <c r="Y514"/>
  <c r="Y512"/>
  <c r="Y510"/>
  <c r="Y508"/>
  <c r="Y506"/>
  <c r="Y504"/>
  <c r="Y502"/>
  <c r="Y500"/>
  <c r="Y498"/>
  <c r="Y496"/>
  <c r="Y494"/>
  <c r="Y492"/>
  <c r="Y490"/>
  <c r="Y488"/>
  <c r="Y486"/>
  <c r="Y484"/>
  <c r="Y482"/>
  <c r="Y480"/>
  <c r="Y478"/>
  <c r="Y476"/>
  <c r="Y474"/>
  <c r="Y472"/>
  <c r="Y470"/>
  <c r="Y468"/>
  <c r="Y466"/>
  <c r="Y464"/>
  <c r="Y462"/>
  <c r="Y460"/>
  <c r="Y458"/>
  <c r="Y456"/>
  <c r="Y454"/>
  <c r="Y452"/>
  <c r="Y450"/>
  <c r="Y448"/>
  <c r="Y446"/>
  <c r="Y444"/>
  <c r="Y442"/>
  <c r="Y440"/>
  <c r="Y438"/>
  <c r="Y436"/>
  <c r="Y434"/>
  <c r="Y432"/>
  <c r="Y430"/>
  <c r="Y428"/>
  <c r="Y426"/>
  <c r="Y424"/>
  <c r="Y422"/>
  <c r="Y420"/>
  <c r="Y418"/>
  <c r="Y416"/>
  <c r="Y414"/>
  <c r="Y412"/>
  <c r="Y410"/>
  <c r="Y408"/>
  <c r="Y406"/>
  <c r="Y404"/>
  <c r="Y402"/>
  <c r="Y400"/>
  <c r="Y398"/>
  <c r="Y396"/>
  <c r="Y394"/>
  <c r="Y392"/>
  <c r="Y390"/>
  <c r="Y388"/>
  <c r="Y386"/>
  <c r="Y384"/>
  <c r="Y382"/>
  <c r="Y380"/>
  <c r="Y378"/>
  <c r="Y376"/>
  <c r="Y374"/>
  <c r="Y372"/>
  <c r="Y370"/>
  <c r="Y368"/>
  <c r="Y366"/>
  <c r="Y364"/>
  <c r="Y362"/>
  <c r="Y360"/>
  <c r="Y358"/>
  <c r="Y356"/>
  <c r="Y354"/>
  <c r="Y352"/>
  <c r="Y350"/>
  <c r="Y348"/>
  <c r="Y346"/>
  <c r="Y344"/>
  <c r="Y342"/>
  <c r="Y340"/>
  <c r="Y338"/>
  <c r="Y336"/>
  <c r="Y334"/>
  <c r="Y332"/>
  <c r="Y330"/>
  <c r="Y328"/>
  <c r="Y326"/>
  <c r="Y324"/>
  <c r="Y322"/>
  <c r="Y320"/>
  <c r="Y318"/>
  <c r="Y316"/>
  <c r="Y314"/>
  <c r="Y312"/>
  <c r="Y310"/>
  <c r="Y308"/>
  <c r="Y306"/>
  <c r="Y304"/>
  <c r="Y302"/>
  <c r="Y300"/>
  <c r="Y298"/>
  <c r="Y296"/>
  <c r="Y294"/>
  <c r="Y292"/>
  <c r="Y290"/>
  <c r="Y288"/>
  <c r="Y286"/>
  <c r="Y284"/>
  <c r="Y282"/>
  <c r="Y280"/>
  <c r="Y278"/>
  <c r="Y276"/>
  <c r="Y274"/>
  <c r="Y272"/>
  <c r="Y270"/>
  <c r="Y268"/>
  <c r="Y266"/>
  <c r="Y264"/>
  <c r="Y262"/>
  <c r="Y260"/>
  <c r="Y258"/>
  <c r="Y256"/>
  <c r="Y254"/>
  <c r="Y252"/>
  <c r="Y250"/>
  <c r="Y248"/>
  <c r="Y246"/>
  <c r="Y244"/>
  <c r="Y242"/>
  <c r="Y240"/>
  <c r="Y238"/>
  <c r="Y236"/>
  <c r="Y234"/>
  <c r="Y232"/>
  <c r="Y230"/>
  <c r="Y228"/>
  <c r="Y226"/>
  <c r="Y224"/>
  <c r="Y222"/>
  <c r="Y220"/>
  <c r="Y218"/>
  <c r="Y216"/>
  <c r="Y214"/>
  <c r="Y211"/>
  <c r="Y209"/>
  <c r="Y207"/>
  <c r="Y205"/>
  <c r="Y203"/>
  <c r="Y201"/>
  <c r="Y199"/>
  <c r="Y197"/>
  <c r="Y195"/>
  <c r="Y193"/>
  <c r="Y191"/>
  <c r="Y189"/>
  <c r="Y187"/>
  <c r="Y185"/>
  <c r="Y182"/>
  <c r="Y180"/>
  <c r="Y178"/>
  <c r="Y176"/>
  <c r="Y174"/>
  <c r="Y172"/>
  <c r="Y170"/>
  <c r="Y168"/>
  <c r="Y166"/>
  <c r="Y164"/>
  <c r="Y162"/>
  <c r="Y160"/>
  <c r="Y158"/>
  <c r="Y156"/>
  <c r="Y154"/>
  <c r="Y152"/>
  <c r="Y150"/>
  <c r="Y148"/>
  <c r="Y146"/>
  <c r="Y144"/>
  <c r="Y142"/>
  <c r="Y140"/>
  <c r="Y138"/>
  <c r="Y136"/>
  <c r="Y134"/>
  <c r="Y132"/>
  <c r="Y130"/>
  <c r="Y127"/>
  <c r="Y125"/>
  <c r="Y122"/>
  <c r="Y120"/>
  <c r="Y118"/>
  <c r="Y116"/>
  <c r="Y113"/>
  <c r="Y111"/>
  <c r="Y109"/>
  <c r="Y107"/>
  <c r="Y105"/>
  <c r="Y103"/>
  <c r="Y101"/>
  <c r="Y99"/>
  <c r="Y97"/>
  <c r="Y95"/>
  <c r="Y93"/>
  <c r="Y91"/>
  <c r="Y89"/>
  <c r="Y87"/>
  <c r="Y85"/>
  <c r="Y83"/>
  <c r="Y81"/>
  <c r="Y79"/>
  <c r="Y77"/>
  <c r="Y75"/>
  <c r="Y72"/>
  <c r="Y70"/>
  <c r="Y68"/>
  <c r="Y66"/>
  <c r="Y64"/>
  <c r="Y62"/>
  <c r="Y60"/>
  <c r="Y58"/>
  <c r="Y56"/>
  <c r="Y54"/>
  <c r="Y52"/>
  <c r="Y50"/>
  <c r="Y48"/>
  <c r="Y46"/>
  <c r="Y44"/>
  <c r="Y42"/>
  <c r="Y40"/>
  <c r="Y38"/>
  <c r="Y36"/>
  <c r="Y34"/>
  <c r="Y32"/>
  <c r="Y30"/>
  <c r="Y27"/>
  <c r="Y25"/>
  <c r="Y22"/>
  <c r="Y20"/>
  <c r="Y18"/>
  <c r="Y16"/>
  <c r="Y14"/>
  <c r="Y11"/>
  <c r="Y7"/>
  <c r="Y509"/>
  <c r="Y507"/>
  <c r="Y505"/>
  <c r="Y503"/>
  <c r="Y501"/>
  <c r="Y499"/>
  <c r="Y497"/>
  <c r="Y495"/>
  <c r="Y493"/>
  <c r="Y491"/>
  <c r="Y489"/>
  <c r="Y487"/>
  <c r="Y485"/>
  <c r="Y483"/>
  <c r="Y481"/>
  <c r="Y479"/>
  <c r="Y477"/>
  <c r="Y475"/>
  <c r="Y473"/>
  <c r="Y471"/>
  <c r="Y469"/>
  <c r="Y467"/>
  <c r="Y465"/>
  <c r="Y463"/>
  <c r="Y461"/>
  <c r="Y459"/>
  <c r="Y457"/>
  <c r="Y455"/>
  <c r="Y453"/>
  <c r="Y451"/>
  <c r="Y449"/>
  <c r="Y447"/>
  <c r="Y445"/>
  <c r="Y443"/>
  <c r="Y441"/>
  <c r="Y439"/>
  <c r="Y437"/>
  <c r="Y435"/>
  <c r="Y433"/>
  <c r="Y431"/>
  <c r="Y429"/>
  <c r="Y427"/>
  <c r="Y425"/>
  <c r="Y423"/>
  <c r="Y421"/>
  <c r="Y419"/>
  <c r="Y417"/>
  <c r="Y415"/>
  <c r="Y413"/>
  <c r="Y411"/>
  <c r="Y409"/>
  <c r="Y407"/>
  <c r="Y405"/>
  <c r="Y403"/>
  <c r="Y401"/>
  <c r="Y399"/>
  <c r="Y397"/>
  <c r="Y395"/>
  <c r="Y393"/>
  <c r="Y391"/>
  <c r="Y389"/>
  <c r="Y387"/>
  <c r="Y385"/>
  <c r="Y383"/>
  <c r="Y381"/>
  <c r="Y379"/>
  <c r="Y377"/>
  <c r="Y375"/>
  <c r="Y373"/>
  <c r="Y371"/>
  <c r="Y369"/>
  <c r="Y367"/>
  <c r="Y365"/>
  <c r="Y363"/>
  <c r="Y361"/>
  <c r="Y359"/>
  <c r="Y357"/>
  <c r="Y355"/>
  <c r="Y353"/>
  <c r="Y351"/>
  <c r="Y349"/>
  <c r="Y347"/>
  <c r="Y345"/>
  <c r="Y343"/>
  <c r="Y341"/>
  <c r="Y339"/>
  <c r="Y337"/>
  <c r="Y335"/>
  <c r="Y333"/>
  <c r="Y331"/>
  <c r="Y329"/>
  <c r="Y327"/>
  <c r="Y325"/>
  <c r="Y323"/>
  <c r="Y321"/>
  <c r="Y319"/>
  <c r="Y317"/>
  <c r="Y315"/>
  <c r="Y313"/>
  <c r="Y311"/>
  <c r="Y309"/>
  <c r="Y307"/>
  <c r="Y305"/>
  <c r="Y303"/>
  <c r="Y301"/>
  <c r="Y299"/>
  <c r="Y297"/>
  <c r="Y295"/>
  <c r="Y293"/>
  <c r="Y291"/>
  <c r="Y289"/>
  <c r="Y287"/>
  <c r="Y285"/>
  <c r="Y283"/>
  <c r="Y281"/>
  <c r="Y279"/>
  <c r="Y277"/>
  <c r="Y275"/>
  <c r="Y273"/>
  <c r="Y271"/>
  <c r="Y269"/>
  <c r="Y267"/>
  <c r="Y265"/>
  <c r="Y263"/>
  <c r="Y261"/>
  <c r="Y259"/>
  <c r="Y257"/>
  <c r="Y255"/>
  <c r="Y253"/>
  <c r="Y251"/>
  <c r="Y249"/>
  <c r="Y247"/>
  <c r="Y245"/>
  <c r="Y243"/>
  <c r="Y241"/>
  <c r="Y239"/>
  <c r="Y237"/>
  <c r="Y235"/>
  <c r="Y233"/>
  <c r="Y231"/>
  <c r="Y229"/>
  <c r="Y227"/>
  <c r="Y225"/>
  <c r="Y223"/>
  <c r="Y221"/>
  <c r="Y219"/>
  <c r="Y217"/>
  <c r="Y215"/>
  <c r="Y212"/>
  <c r="Y210"/>
  <c r="Y208"/>
  <c r="Y206"/>
  <c r="Y204"/>
  <c r="Y202"/>
  <c r="Y200"/>
  <c r="Y198"/>
  <c r="Y196"/>
  <c r="Y194"/>
  <c r="Y192"/>
  <c r="Y190"/>
  <c r="Y188"/>
  <c r="Y186"/>
  <c r="Y183"/>
  <c r="Y181"/>
  <c r="Y179"/>
  <c r="Y177"/>
  <c r="Y175"/>
  <c r="Y173"/>
  <c r="Y171"/>
  <c r="Y169"/>
  <c r="Y167"/>
  <c r="Y165"/>
  <c r="Y163"/>
  <c r="Y161"/>
  <c r="Y159"/>
  <c r="Y157"/>
  <c r="Y155"/>
  <c r="Y153"/>
  <c r="Y151"/>
  <c r="Y149"/>
  <c r="Y147"/>
  <c r="Y145"/>
  <c r="Y143"/>
  <c r="Y141"/>
  <c r="Y139"/>
  <c r="Y137"/>
  <c r="Y135"/>
  <c r="Y133"/>
  <c r="Y131"/>
  <c r="Y128"/>
  <c r="Y126"/>
  <c r="Y123"/>
  <c r="Y121"/>
  <c r="Y119"/>
  <c r="Y117"/>
  <c r="Y115"/>
  <c r="Y112"/>
  <c r="Y110"/>
  <c r="Y108"/>
  <c r="Y106"/>
  <c r="Y104"/>
  <c r="Y102"/>
  <c r="Y100"/>
  <c r="Y98"/>
  <c r="Y96"/>
  <c r="Y94"/>
  <c r="Y92"/>
  <c r="Y90"/>
  <c r="Y88"/>
  <c r="Y86"/>
  <c r="Y84"/>
  <c r="Y82"/>
  <c r="Y80"/>
  <c r="Y78"/>
  <c r="Y76"/>
  <c r="Y73"/>
  <c r="Y71"/>
  <c r="Y69"/>
  <c r="Y67"/>
  <c r="Y65"/>
  <c r="Y63"/>
  <c r="Y61"/>
  <c r="Y59"/>
  <c r="Y57"/>
  <c r="Y55"/>
  <c r="Y53"/>
  <c r="Y51"/>
  <c r="Y49"/>
  <c r="Y47"/>
  <c r="Y45"/>
  <c r="Y43"/>
  <c r="Y41"/>
  <c r="Y39"/>
  <c r="Y37"/>
  <c r="Y35"/>
  <c r="Y33"/>
  <c r="Y31"/>
  <c r="Y29"/>
  <c r="Y26"/>
  <c r="Y23"/>
  <c r="Y21"/>
  <c r="Y19"/>
  <c r="Y17"/>
  <c r="Y15"/>
  <c r="Y12"/>
  <c r="Y9"/>
  <c r="Y5"/>
  <c r="O224" i="17"/>
  <c r="P224" s="1"/>
  <c r="Q224" s="1"/>
  <c r="O222"/>
  <c r="P222" s="1"/>
  <c r="Q222" s="1"/>
  <c r="O220"/>
  <c r="P220" s="1"/>
  <c r="Q220" s="1"/>
  <c r="O218"/>
  <c r="P218" s="1"/>
  <c r="Q218" s="1"/>
  <c r="O216"/>
  <c r="P216" s="1"/>
  <c r="Q216" s="1"/>
  <c r="O214"/>
  <c r="P214" s="1"/>
  <c r="Q214" s="1"/>
  <c r="O212"/>
  <c r="P212" s="1"/>
  <c r="Q212" s="1"/>
  <c r="O210"/>
  <c r="P210" s="1"/>
  <c r="Q210" s="1"/>
  <c r="O208"/>
  <c r="P208" s="1"/>
  <c r="Q208" s="1"/>
  <c r="O206"/>
  <c r="P206" s="1"/>
  <c r="Q206" s="1"/>
  <c r="O204"/>
  <c r="P204" s="1"/>
  <c r="Q204" s="1"/>
  <c r="O202"/>
  <c r="P202" s="1"/>
  <c r="Q202" s="1"/>
  <c r="O200"/>
  <c r="P200" s="1"/>
  <c r="Q200" s="1"/>
  <c r="O198"/>
  <c r="P198" s="1"/>
  <c r="Q198" s="1"/>
  <c r="O196"/>
  <c r="P196" s="1"/>
  <c r="Q196" s="1"/>
  <c r="O194"/>
  <c r="P194" s="1"/>
  <c r="Q194" s="1"/>
  <c r="O192"/>
  <c r="P192" s="1"/>
  <c r="Q192" s="1"/>
  <c r="O190"/>
  <c r="P190" s="1"/>
  <c r="Q190" s="1"/>
  <c r="O188"/>
  <c r="P188" s="1"/>
  <c r="Q188" s="1"/>
  <c r="O186"/>
  <c r="P186" s="1"/>
  <c r="Q186" s="1"/>
  <c r="O184"/>
  <c r="P184" s="1"/>
  <c r="Q184" s="1"/>
  <c r="O182"/>
  <c r="P182" s="1"/>
  <c r="Q182" s="1"/>
  <c r="O180"/>
  <c r="P180" s="1"/>
  <c r="Q180" s="1"/>
  <c r="O178"/>
  <c r="P178" s="1"/>
  <c r="Q178" s="1"/>
  <c r="O176"/>
  <c r="P176" s="1"/>
  <c r="Q176" s="1"/>
  <c r="O174"/>
  <c r="P174" s="1"/>
  <c r="Q174" s="1"/>
  <c r="O172"/>
  <c r="P172" s="1"/>
  <c r="Q172" s="1"/>
  <c r="O170"/>
  <c r="P170" s="1"/>
  <c r="Q170" s="1"/>
  <c r="O168"/>
  <c r="P168" s="1"/>
  <c r="Q168" s="1"/>
  <c r="O166"/>
  <c r="P166" s="1"/>
  <c r="Q166" s="1"/>
  <c r="O164"/>
  <c r="P164" s="1"/>
  <c r="Q164" s="1"/>
  <c r="O162"/>
  <c r="P162" s="1"/>
  <c r="Q162" s="1"/>
  <c r="O160"/>
  <c r="P160" s="1"/>
  <c r="Q160" s="1"/>
  <c r="O158"/>
  <c r="P158" s="1"/>
  <c r="Q158" s="1"/>
  <c r="O156"/>
  <c r="P156" s="1"/>
  <c r="Q156" s="1"/>
  <c r="O154"/>
  <c r="P154" s="1"/>
  <c r="Q154" s="1"/>
  <c r="O152"/>
  <c r="P152" s="1"/>
  <c r="Q152" s="1"/>
  <c r="O150"/>
  <c r="P150" s="1"/>
  <c r="Q150" s="1"/>
  <c r="O148"/>
  <c r="P148" s="1"/>
  <c r="Q148" s="1"/>
  <c r="O146"/>
  <c r="P146" s="1"/>
  <c r="Q146" s="1"/>
  <c r="O144"/>
  <c r="P144" s="1"/>
  <c r="Q144" s="1"/>
  <c r="O142"/>
  <c r="P142" s="1"/>
  <c r="Q142" s="1"/>
  <c r="O140"/>
  <c r="P140" s="1"/>
  <c r="Q140" s="1"/>
  <c r="O138"/>
  <c r="P138" s="1"/>
  <c r="Q138" s="1"/>
  <c r="O136"/>
  <c r="P136" s="1"/>
  <c r="Q136" s="1"/>
  <c r="O134"/>
  <c r="P134" s="1"/>
  <c r="Q134" s="1"/>
  <c r="O132"/>
  <c r="P132" s="1"/>
  <c r="Q132" s="1"/>
  <c r="O130"/>
  <c r="P130" s="1"/>
  <c r="Q130" s="1"/>
  <c r="O128"/>
  <c r="P128" s="1"/>
  <c r="Q128" s="1"/>
  <c r="O126"/>
  <c r="P126" s="1"/>
  <c r="Q126" s="1"/>
  <c r="O124"/>
  <c r="P124" s="1"/>
  <c r="Q124" s="1"/>
  <c r="O122"/>
  <c r="P122" s="1"/>
  <c r="Q122" s="1"/>
  <c r="O120"/>
  <c r="P120" s="1"/>
  <c r="Q120" s="1"/>
  <c r="O118"/>
  <c r="P118" s="1"/>
  <c r="Q118" s="1"/>
  <c r="O116"/>
  <c r="P116" s="1"/>
  <c r="Q116" s="1"/>
  <c r="O114"/>
  <c r="P114" s="1"/>
  <c r="Q114" s="1"/>
  <c r="O112"/>
  <c r="P112" s="1"/>
  <c r="Q112" s="1"/>
  <c r="O110"/>
  <c r="P110" s="1"/>
  <c r="Q110" s="1"/>
  <c r="O108"/>
  <c r="P108" s="1"/>
  <c r="Q108" s="1"/>
  <c r="O106"/>
  <c r="P106" s="1"/>
  <c r="Q106" s="1"/>
  <c r="O104"/>
  <c r="P104" s="1"/>
  <c r="Q104" s="1"/>
  <c r="O102"/>
  <c r="P102" s="1"/>
  <c r="Q102" s="1"/>
  <c r="O100"/>
  <c r="P100" s="1"/>
  <c r="Q100" s="1"/>
  <c r="O98"/>
  <c r="P98" s="1"/>
  <c r="Q98" s="1"/>
  <c r="O96"/>
  <c r="P96" s="1"/>
  <c r="Q96" s="1"/>
  <c r="O94"/>
  <c r="P94" s="1"/>
  <c r="Q94" s="1"/>
  <c r="O92"/>
  <c r="P92" s="1"/>
  <c r="Q92" s="1"/>
  <c r="O90"/>
  <c r="P90" s="1"/>
  <c r="Q90" s="1"/>
  <c r="O88"/>
  <c r="P88" s="1"/>
  <c r="Q88" s="1"/>
  <c r="O86"/>
  <c r="P86" s="1"/>
  <c r="Q86" s="1"/>
  <c r="O84"/>
  <c r="P84" s="1"/>
  <c r="Q84" s="1"/>
  <c r="O82"/>
  <c r="P82" s="1"/>
  <c r="Q82" s="1"/>
  <c r="O80"/>
  <c r="P80" s="1"/>
  <c r="Q80" s="1"/>
  <c r="O78"/>
  <c r="P78" s="1"/>
  <c r="Q78" s="1"/>
  <c r="O76"/>
  <c r="P76" s="1"/>
  <c r="Q76" s="1"/>
  <c r="O74"/>
  <c r="P74" s="1"/>
  <c r="Q74" s="1"/>
  <c r="O72"/>
  <c r="P72" s="1"/>
  <c r="Q72" s="1"/>
  <c r="O70"/>
  <c r="P70" s="1"/>
  <c r="Q70" s="1"/>
  <c r="O68"/>
  <c r="P68" s="1"/>
  <c r="Q68" s="1"/>
  <c r="O66"/>
  <c r="P66" s="1"/>
  <c r="Q66" s="1"/>
  <c r="O64"/>
  <c r="P64" s="1"/>
  <c r="Q64" s="1"/>
  <c r="O62"/>
  <c r="P62" s="1"/>
  <c r="Q62" s="1"/>
  <c r="O60"/>
  <c r="P60" s="1"/>
  <c r="Q60" s="1"/>
  <c r="O58"/>
  <c r="P58" s="1"/>
  <c r="Q58" s="1"/>
  <c r="O56"/>
  <c r="P56" s="1"/>
  <c r="Q56" s="1"/>
  <c r="O54"/>
  <c r="P54" s="1"/>
  <c r="Q54" s="1"/>
  <c r="O52"/>
  <c r="P52" s="1"/>
  <c r="Q52" s="1"/>
  <c r="O50"/>
  <c r="P50" s="1"/>
  <c r="Q50" s="1"/>
  <c r="O48"/>
  <c r="P48" s="1"/>
  <c r="Q48" s="1"/>
  <c r="O46"/>
  <c r="P46" s="1"/>
  <c r="Q46" s="1"/>
  <c r="O44"/>
  <c r="P44" s="1"/>
  <c r="Q44" s="1"/>
  <c r="O42"/>
  <c r="P42" s="1"/>
  <c r="Q42" s="1"/>
  <c r="O40"/>
  <c r="P40" s="1"/>
  <c r="Q40" s="1"/>
  <c r="O38"/>
  <c r="P38" s="1"/>
  <c r="Q38" s="1"/>
  <c r="O36"/>
  <c r="P36" s="1"/>
  <c r="Q36" s="1"/>
  <c r="O34"/>
  <c r="P34" s="1"/>
  <c r="Q34" s="1"/>
  <c r="O32"/>
  <c r="P32" s="1"/>
  <c r="Q32" s="1"/>
  <c r="O30"/>
  <c r="P30" s="1"/>
  <c r="Q30" s="1"/>
  <c r="O28"/>
  <c r="P28" s="1"/>
  <c r="Q28" s="1"/>
  <c r="O26"/>
  <c r="P26" s="1"/>
  <c r="Q26" s="1"/>
  <c r="O24"/>
  <c r="P24" s="1"/>
  <c r="Q24" s="1"/>
  <c r="O22"/>
  <c r="P22" s="1"/>
  <c r="Q22" s="1"/>
  <c r="O20"/>
  <c r="P20" s="1"/>
  <c r="Q20" s="1"/>
  <c r="O18"/>
  <c r="P18" s="1"/>
  <c r="Q18" s="1"/>
  <c r="O16"/>
  <c r="P16" s="1"/>
  <c r="Q16" s="1"/>
  <c r="O14"/>
  <c r="P14" s="1"/>
  <c r="Q14" s="1"/>
  <c r="O12"/>
  <c r="P12" s="1"/>
  <c r="Q12" s="1"/>
  <c r="O10"/>
  <c r="P10" s="1"/>
  <c r="Q10" s="1"/>
  <c r="Q13"/>
  <c r="Q11"/>
  <c r="Q223"/>
  <c r="Q221"/>
  <c r="Q219"/>
  <c r="Q217"/>
  <c r="Q215"/>
  <c r="Q213"/>
  <c r="Q211"/>
  <c r="Q209"/>
  <c r="Q207"/>
  <c r="Q205"/>
  <c r="Q203"/>
  <c r="Q201"/>
  <c r="Q199"/>
  <c r="Q197"/>
  <c r="Q195"/>
  <c r="Q193"/>
  <c r="Q191"/>
  <c r="Q189"/>
  <c r="Q187"/>
  <c r="Q185"/>
  <c r="Q183"/>
  <c r="Q181"/>
  <c r="Q179"/>
  <c r="Q177"/>
  <c r="Q175"/>
  <c r="Q173"/>
  <c r="Q171"/>
  <c r="Q169"/>
  <c r="Q167"/>
  <c r="Q165"/>
  <c r="Q163"/>
  <c r="Q161"/>
  <c r="Q159"/>
  <c r="Q157"/>
  <c r="Q155"/>
  <c r="Q153"/>
  <c r="Q151"/>
  <c r="Q149"/>
  <c r="Q147"/>
  <c r="Q145"/>
  <c r="Q143"/>
  <c r="Q141"/>
  <c r="Q139"/>
  <c r="Q137"/>
  <c r="Q135"/>
  <c r="Q133"/>
  <c r="Q131"/>
  <c r="Q129"/>
  <c r="Q127"/>
  <c r="Q123"/>
  <c r="Q119"/>
  <c r="Q115"/>
  <c r="Q111"/>
  <c r="Q107"/>
  <c r="Q103"/>
  <c r="Q99"/>
  <c r="Q95"/>
  <c r="Q91"/>
  <c r="Q87"/>
  <c r="Q83"/>
  <c r="Q79"/>
  <c r="Q75"/>
  <c r="Q71"/>
  <c r="Q67"/>
  <c r="Q63"/>
  <c r="Q59"/>
  <c r="Q55"/>
  <c r="Q51"/>
  <c r="Q47"/>
  <c r="Q43"/>
  <c r="Q39"/>
  <c r="Q35"/>
  <c r="Q31"/>
  <c r="O9"/>
  <c r="P9" s="1"/>
  <c r="Q9" s="1"/>
  <c r="O125"/>
  <c r="P125" s="1"/>
  <c r="Q125" s="1"/>
  <c r="O121"/>
  <c r="P121" s="1"/>
  <c r="Q121" s="1"/>
  <c r="O117"/>
  <c r="P117" s="1"/>
  <c r="Q117" s="1"/>
  <c r="O113"/>
  <c r="P113" s="1"/>
  <c r="Q113" s="1"/>
  <c r="O109"/>
  <c r="P109" s="1"/>
  <c r="Q109" s="1"/>
  <c r="O105"/>
  <c r="P105" s="1"/>
  <c r="Q105" s="1"/>
  <c r="O101"/>
  <c r="P101" s="1"/>
  <c r="Q101" s="1"/>
  <c r="O97"/>
  <c r="P97" s="1"/>
  <c r="Q97" s="1"/>
  <c r="O93"/>
  <c r="P93" s="1"/>
  <c r="Q93" s="1"/>
  <c r="O89"/>
  <c r="P89" s="1"/>
  <c r="Q89" s="1"/>
  <c r="O85"/>
  <c r="P85" s="1"/>
  <c r="Q85" s="1"/>
  <c r="O81"/>
  <c r="P81" s="1"/>
  <c r="Q81" s="1"/>
  <c r="O77"/>
  <c r="P77" s="1"/>
  <c r="Q77" s="1"/>
  <c r="O73"/>
  <c r="P73" s="1"/>
  <c r="Q73" s="1"/>
  <c r="O69"/>
  <c r="P69" s="1"/>
  <c r="Q69" s="1"/>
  <c r="O65"/>
  <c r="P65" s="1"/>
  <c r="Q65" s="1"/>
  <c r="O61"/>
  <c r="P61" s="1"/>
  <c r="Q61" s="1"/>
  <c r="O57"/>
  <c r="P57" s="1"/>
  <c r="Q57" s="1"/>
  <c r="O53"/>
  <c r="P53" s="1"/>
  <c r="Q53" s="1"/>
  <c r="O49"/>
  <c r="P49" s="1"/>
  <c r="Q49" s="1"/>
  <c r="O45"/>
  <c r="P45" s="1"/>
  <c r="Q45" s="1"/>
  <c r="O41"/>
  <c r="P41" s="1"/>
  <c r="Q41" s="1"/>
  <c r="O37"/>
  <c r="P37" s="1"/>
  <c r="Q37" s="1"/>
  <c r="O33"/>
  <c r="P33" s="1"/>
  <c r="Q33" s="1"/>
  <c r="O29"/>
  <c r="P29" s="1"/>
  <c r="Q29" s="1"/>
  <c r="O27"/>
  <c r="P27" s="1"/>
  <c r="Q27" s="1"/>
  <c r="O25"/>
  <c r="P25" s="1"/>
  <c r="Q25" s="1"/>
  <c r="O23"/>
  <c r="P23" s="1"/>
  <c r="Q23" s="1"/>
  <c r="O21"/>
  <c r="P21" s="1"/>
  <c r="Q21" s="1"/>
  <c r="O19"/>
  <c r="P19" s="1"/>
  <c r="Q19" s="1"/>
  <c r="O17"/>
  <c r="P17" s="1"/>
  <c r="Q17" s="1"/>
  <c r="O15"/>
  <c r="P15" s="1"/>
  <c r="Q15" s="1"/>
  <c r="Q8" i="16"/>
  <c r="R8" s="1"/>
  <c r="O104"/>
  <c r="AA104" s="1"/>
  <c r="O106"/>
  <c r="AA106" s="1"/>
  <c r="O108"/>
  <c r="AA108" s="1"/>
  <c r="O110"/>
  <c r="AA110" s="1"/>
  <c r="O112"/>
  <c r="AA112" s="1"/>
  <c r="O114"/>
  <c r="AA114" s="1"/>
  <c r="O116"/>
  <c r="AA116" s="1"/>
  <c r="O118"/>
  <c r="AA118" s="1"/>
  <c r="O120"/>
  <c r="AA120" s="1"/>
  <c r="O122"/>
  <c r="AA122" s="1"/>
  <c r="O124"/>
  <c r="AA124" s="1"/>
  <c r="O126"/>
  <c r="AA126" s="1"/>
  <c r="O128"/>
  <c r="AA128" s="1"/>
  <c r="O130"/>
  <c r="AA130" s="1"/>
  <c r="O132"/>
  <c r="AA132" s="1"/>
  <c r="O134"/>
  <c r="AA134" s="1"/>
  <c r="O136"/>
  <c r="AA136" s="1"/>
  <c r="O138"/>
  <c r="AA138" s="1"/>
  <c r="O140"/>
  <c r="AA140" s="1"/>
  <c r="O142"/>
  <c r="AA142" s="1"/>
  <c r="O144"/>
  <c r="AA144" s="1"/>
  <c r="O146"/>
  <c r="AA146" s="1"/>
  <c r="O148"/>
  <c r="AA148" s="1"/>
  <c r="O150"/>
  <c r="AA150" s="1"/>
  <c r="O152"/>
  <c r="AA152" s="1"/>
  <c r="O154"/>
  <c r="AA154" s="1"/>
  <c r="O156"/>
  <c r="AA156" s="1"/>
  <c r="O158"/>
  <c r="AA158" s="1"/>
  <c r="O160"/>
  <c r="AA160" s="1"/>
  <c r="O162"/>
  <c r="AA162" s="1"/>
  <c r="O164"/>
  <c r="AA164" s="1"/>
  <c r="O166"/>
  <c r="AA166" s="1"/>
  <c r="O168"/>
  <c r="AA168" s="1"/>
  <c r="O170"/>
  <c r="AA170" s="1"/>
  <c r="O172"/>
  <c r="AA172" s="1"/>
  <c r="O174"/>
  <c r="AA174" s="1"/>
  <c r="O176"/>
  <c r="AA176" s="1"/>
  <c r="O178"/>
  <c r="AA178" s="1"/>
  <c r="O180"/>
  <c r="AA180" s="1"/>
  <c r="O182"/>
  <c r="AA182" s="1"/>
  <c r="O184"/>
  <c r="AA184" s="1"/>
  <c r="O186"/>
  <c r="AA186" s="1"/>
  <c r="O188"/>
  <c r="AA188" s="1"/>
  <c r="O190"/>
  <c r="AA190" s="1"/>
  <c r="O192"/>
  <c r="AA192" s="1"/>
  <c r="O194"/>
  <c r="AA194" s="1"/>
  <c r="O196"/>
  <c r="AA196" s="1"/>
  <c r="O198"/>
  <c r="AA198" s="1"/>
  <c r="O200"/>
  <c r="AA200" s="1"/>
  <c r="O202"/>
  <c r="AA202" s="1"/>
  <c r="O204"/>
  <c r="AA204" s="1"/>
  <c r="O206"/>
  <c r="AA206" s="1"/>
  <c r="O208"/>
  <c r="AA208" s="1"/>
  <c r="O210"/>
  <c r="AA210" s="1"/>
  <c r="O212"/>
  <c r="AA212" s="1"/>
  <c r="O214"/>
  <c r="AA214" s="1"/>
  <c r="O216"/>
  <c r="AA216" s="1"/>
  <c r="O218"/>
  <c r="AA218" s="1"/>
  <c r="O220"/>
  <c r="AA220" s="1"/>
  <c r="O222"/>
  <c r="AA222" s="1"/>
  <c r="O224"/>
  <c r="AA224" s="1"/>
  <c r="O226"/>
  <c r="AA226" s="1"/>
  <c r="O228"/>
  <c r="AA228" s="1"/>
  <c r="O230"/>
  <c r="AA230" s="1"/>
  <c r="O232"/>
  <c r="AA232" s="1"/>
  <c r="O234"/>
  <c r="AA234" s="1"/>
  <c r="O139"/>
  <c r="AA139" s="1"/>
  <c r="O141"/>
  <c r="AA141" s="1"/>
  <c r="O143"/>
  <c r="AA143" s="1"/>
  <c r="O145"/>
  <c r="AA145" s="1"/>
  <c r="O147"/>
  <c r="AA147" s="1"/>
  <c r="O149"/>
  <c r="AA149" s="1"/>
  <c r="O151"/>
  <c r="AA151" s="1"/>
  <c r="O153"/>
  <c r="AA153" s="1"/>
  <c r="O155"/>
  <c r="AA155" s="1"/>
  <c r="O157"/>
  <c r="AA157" s="1"/>
  <c r="O159"/>
  <c r="AA159" s="1"/>
  <c r="O161"/>
  <c r="AA161" s="1"/>
  <c r="O163"/>
  <c r="AA163" s="1"/>
  <c r="O165"/>
  <c r="AA165" s="1"/>
  <c r="O167"/>
  <c r="AA167" s="1"/>
  <c r="O169"/>
  <c r="AA169" s="1"/>
  <c r="O171"/>
  <c r="AA171" s="1"/>
  <c r="O173"/>
  <c r="AA173" s="1"/>
  <c r="O175"/>
  <c r="AA175" s="1"/>
  <c r="O177"/>
  <c r="AA177" s="1"/>
  <c r="O179"/>
  <c r="AA179" s="1"/>
  <c r="O181"/>
  <c r="AA181" s="1"/>
  <c r="O183"/>
  <c r="AA183" s="1"/>
  <c r="O185"/>
  <c r="AA185" s="1"/>
  <c r="O187"/>
  <c r="AA187" s="1"/>
  <c r="O189"/>
  <c r="AA189" s="1"/>
  <c r="O191"/>
  <c r="AA191" s="1"/>
  <c r="O193"/>
  <c r="AA193" s="1"/>
  <c r="O195"/>
  <c r="AA195" s="1"/>
  <c r="O197"/>
  <c r="AA197" s="1"/>
  <c r="O199"/>
  <c r="AA199" s="1"/>
  <c r="O201"/>
  <c r="AA201" s="1"/>
  <c r="O203"/>
  <c r="AA203" s="1"/>
  <c r="O205"/>
  <c r="AA205" s="1"/>
  <c r="O207"/>
  <c r="AA207" s="1"/>
  <c r="O209"/>
  <c r="AA209" s="1"/>
  <c r="O211"/>
  <c r="AA211" s="1"/>
  <c r="O213"/>
  <c r="AA213" s="1"/>
  <c r="O215"/>
  <c r="AA215" s="1"/>
  <c r="O217"/>
  <c r="AA217" s="1"/>
  <c r="O219"/>
  <c r="AA219" s="1"/>
  <c r="O221"/>
  <c r="AA221" s="1"/>
  <c r="O223"/>
  <c r="AA223" s="1"/>
  <c r="O225"/>
  <c r="AA225" s="1"/>
  <c r="O227"/>
  <c r="AA227" s="1"/>
  <c r="O229"/>
  <c r="AA229" s="1"/>
  <c r="O231"/>
  <c r="AA231" s="1"/>
  <c r="O233"/>
  <c r="AA233" s="1"/>
  <c r="O235"/>
  <c r="AA235" s="1"/>
  <c r="O103"/>
  <c r="AA103" s="1"/>
  <c r="O105"/>
  <c r="AA105" s="1"/>
  <c r="O107"/>
  <c r="AA107" s="1"/>
  <c r="O109"/>
  <c r="AA109" s="1"/>
  <c r="O111"/>
  <c r="AA111" s="1"/>
  <c r="O113"/>
  <c r="AA113" s="1"/>
  <c r="O115"/>
  <c r="AA115" s="1"/>
  <c r="O117"/>
  <c r="AA117" s="1"/>
  <c r="O119"/>
  <c r="AA119" s="1"/>
  <c r="O121"/>
  <c r="AA121" s="1"/>
  <c r="O123"/>
  <c r="AA123" s="1"/>
  <c r="O125"/>
  <c r="AA125" s="1"/>
  <c r="O127"/>
  <c r="AA127" s="1"/>
  <c r="O129"/>
  <c r="AA129" s="1"/>
  <c r="O131"/>
  <c r="AA131" s="1"/>
  <c r="O133"/>
  <c r="AA133" s="1"/>
  <c r="O135"/>
  <c r="AA135" s="1"/>
  <c r="O137"/>
  <c r="AA137" s="1"/>
  <c r="O22"/>
  <c r="AA22" s="1"/>
  <c r="O24"/>
  <c r="AA24" s="1"/>
  <c r="O26"/>
  <c r="AA26" s="1"/>
  <c r="O28"/>
  <c r="AA28" s="1"/>
  <c r="O30"/>
  <c r="AA30" s="1"/>
  <c r="O32"/>
  <c r="AA32" s="1"/>
  <c r="O34"/>
  <c r="AA34" s="1"/>
  <c r="O36"/>
  <c r="AA36" s="1"/>
  <c r="O38"/>
  <c r="AA38" s="1"/>
  <c r="O40"/>
  <c r="AA40" s="1"/>
  <c r="O42"/>
  <c r="AA42" s="1"/>
  <c r="O44"/>
  <c r="AA44" s="1"/>
  <c r="O46"/>
  <c r="AA46" s="1"/>
  <c r="O48"/>
  <c r="AA48" s="1"/>
  <c r="O50"/>
  <c r="AA50" s="1"/>
  <c r="O52"/>
  <c r="AA52" s="1"/>
  <c r="O54"/>
  <c r="AA54" s="1"/>
  <c r="O56"/>
  <c r="AA56" s="1"/>
  <c r="O58"/>
  <c r="AA58" s="1"/>
  <c r="O60"/>
  <c r="AA60" s="1"/>
  <c r="O62"/>
  <c r="AA62" s="1"/>
  <c r="O64"/>
  <c r="AA64" s="1"/>
  <c r="O66"/>
  <c r="AA66" s="1"/>
  <c r="O68"/>
  <c r="AA68" s="1"/>
  <c r="O70"/>
  <c r="AA70" s="1"/>
  <c r="O72"/>
  <c r="AA72" s="1"/>
  <c r="O74"/>
  <c r="AA74" s="1"/>
  <c r="O76"/>
  <c r="AA76" s="1"/>
  <c r="O78"/>
  <c r="AA78" s="1"/>
  <c r="O80"/>
  <c r="AA80" s="1"/>
  <c r="O82"/>
  <c r="AA82" s="1"/>
  <c r="O84"/>
  <c r="AA84" s="1"/>
  <c r="O86"/>
  <c r="AA86" s="1"/>
  <c r="O88"/>
  <c r="AA88" s="1"/>
  <c r="O90"/>
  <c r="AA90" s="1"/>
  <c r="O92"/>
  <c r="AA92" s="1"/>
  <c r="O94"/>
  <c r="AA94" s="1"/>
  <c r="O96"/>
  <c r="AA96" s="1"/>
  <c r="O98"/>
  <c r="AA98" s="1"/>
  <c r="O100"/>
  <c r="AA100" s="1"/>
  <c r="O21"/>
  <c r="AA21" s="1"/>
  <c r="O23"/>
  <c r="AA23" s="1"/>
  <c r="O25"/>
  <c r="AA25" s="1"/>
  <c r="O27"/>
  <c r="AA27" s="1"/>
  <c r="O29"/>
  <c r="AA29" s="1"/>
  <c r="O31"/>
  <c r="AA31" s="1"/>
  <c r="O33"/>
  <c r="AA33" s="1"/>
  <c r="O35"/>
  <c r="AA35" s="1"/>
  <c r="O37"/>
  <c r="AA37" s="1"/>
  <c r="O39"/>
  <c r="AA39" s="1"/>
  <c r="O41"/>
  <c r="AA41" s="1"/>
  <c r="O43"/>
  <c r="AA43" s="1"/>
  <c r="O45"/>
  <c r="AA45" s="1"/>
  <c r="O47"/>
  <c r="AA47" s="1"/>
  <c r="O49"/>
  <c r="AA49" s="1"/>
  <c r="O51"/>
  <c r="AA51" s="1"/>
  <c r="O53"/>
  <c r="AA53" s="1"/>
  <c r="O55"/>
  <c r="AA55" s="1"/>
  <c r="O57"/>
  <c r="AA57" s="1"/>
  <c r="O59"/>
  <c r="AA59" s="1"/>
  <c r="O61"/>
  <c r="AA61" s="1"/>
  <c r="O63"/>
  <c r="AA63" s="1"/>
  <c r="O65"/>
  <c r="AA65" s="1"/>
  <c r="O67"/>
  <c r="AA67" s="1"/>
  <c r="O69"/>
  <c r="AA69" s="1"/>
  <c r="O71"/>
  <c r="AA71" s="1"/>
  <c r="O73"/>
  <c r="AA73" s="1"/>
  <c r="O75"/>
  <c r="AA75" s="1"/>
  <c r="O77"/>
  <c r="AA77" s="1"/>
  <c r="O79"/>
  <c r="AA79" s="1"/>
  <c r="O81"/>
  <c r="AA81" s="1"/>
  <c r="O83"/>
  <c r="AA83" s="1"/>
  <c r="O85"/>
  <c r="AA85" s="1"/>
  <c r="O87"/>
  <c r="AA87" s="1"/>
  <c r="O89"/>
  <c r="AA89" s="1"/>
  <c r="O91"/>
  <c r="AA91" s="1"/>
  <c r="O93"/>
  <c r="AA93" s="1"/>
  <c r="O95"/>
  <c r="AA95" s="1"/>
  <c r="O97"/>
  <c r="AA97" s="1"/>
  <c r="O99"/>
  <c r="AA99" s="1"/>
  <c r="O101"/>
  <c r="AA101" s="1"/>
  <c r="S8"/>
  <c r="T8" s="1"/>
  <c r="U8" s="1"/>
  <c r="V8" s="1"/>
  <c r="W8" s="1"/>
  <c r="AA20"/>
  <c r="AR40" i="6"/>
  <c r="AQ40"/>
  <c r="O3" i="9"/>
  <c r="AQ3" i="8"/>
  <c r="AN5"/>
  <c r="AQ5"/>
  <c r="AN7"/>
  <c r="AQ7"/>
  <c r="AN9"/>
  <c r="AQ9"/>
  <c r="AN11"/>
  <c r="AQ11"/>
  <c r="AN13"/>
  <c r="AQ13"/>
  <c r="AN15"/>
  <c r="AQ15"/>
  <c r="AN17"/>
  <c r="AQ17"/>
  <c r="AN19"/>
  <c r="AQ19"/>
  <c r="AN21"/>
  <c r="AQ21"/>
  <c r="AN23"/>
  <c r="AQ23"/>
  <c r="AN25"/>
  <c r="AQ25"/>
  <c r="AN27"/>
  <c r="AQ27"/>
  <c r="AQ29"/>
  <c r="AQ31"/>
  <c r="AQ33"/>
  <c r="AQ54"/>
  <c r="AQ56"/>
  <c r="AQ60"/>
  <c r="AQ119"/>
  <c r="AQ121"/>
  <c r="AN127"/>
  <c r="AQ127"/>
  <c r="AQ129"/>
  <c r="AN130"/>
  <c r="AQ130"/>
  <c r="AN29"/>
  <c r="AN33"/>
  <c r="AN60"/>
  <c r="AN119"/>
  <c r="AN121"/>
  <c r="AN129"/>
  <c r="AN151"/>
  <c r="AN153"/>
  <c r="AN154"/>
  <c r="AN169"/>
  <c r="AN175"/>
  <c r="AN176"/>
  <c r="AN185"/>
  <c r="AN191"/>
  <c r="AN192"/>
  <c r="AN201"/>
  <c r="AN207"/>
  <c r="AN208"/>
  <c r="AN217"/>
  <c r="AN223"/>
  <c r="AN224"/>
  <c r="AN233"/>
  <c r="AN239"/>
  <c r="AN240"/>
  <c r="AN249"/>
  <c r="AN255"/>
  <c r="AN256"/>
  <c r="AN265"/>
  <c r="AN271"/>
  <c r="AN272"/>
  <c r="AN281"/>
  <c r="AN287"/>
  <c r="AN288"/>
  <c r="AN297"/>
  <c r="AN317"/>
  <c r="AN318"/>
  <c r="AN327"/>
  <c r="AN333"/>
  <c r="AN334"/>
  <c r="AN343"/>
  <c r="AN349"/>
  <c r="AN350"/>
  <c r="AN359"/>
  <c r="AN365"/>
  <c r="AN366"/>
  <c r="AN381"/>
  <c r="AN382"/>
  <c r="AN389"/>
  <c r="AN507"/>
  <c r="AN509"/>
  <c r="AN516"/>
  <c r="AN517"/>
  <c r="AN526"/>
  <c r="AN532"/>
  <c r="AN533"/>
  <c r="AN548"/>
  <c r="AN588"/>
  <c r="AN592"/>
  <c r="AN594"/>
  <c r="AN595"/>
  <c r="AN615"/>
  <c r="AN632"/>
  <c r="AN634"/>
  <c r="AN636"/>
  <c r="AN653"/>
  <c r="AN656"/>
  <c r="AN669"/>
  <c r="AN672"/>
  <c r="AN685"/>
  <c r="AN688"/>
  <c r="AN714"/>
  <c r="AN719"/>
  <c r="AN725"/>
  <c r="AN726"/>
  <c r="AN735"/>
  <c r="AN741"/>
  <c r="AN742"/>
  <c r="AN748"/>
  <c r="AN750"/>
  <c r="AN765"/>
  <c r="AN768"/>
  <c r="AN772"/>
  <c r="AN774"/>
  <c r="AN776"/>
  <c r="AN785"/>
  <c r="AN787"/>
  <c r="AN65"/>
  <c r="AN67"/>
  <c r="AN99"/>
  <c r="AN103"/>
  <c r="AN111"/>
  <c r="AN113"/>
  <c r="AN114"/>
  <c r="AN135"/>
  <c r="AN137"/>
  <c r="AN145"/>
  <c r="AN146"/>
  <c r="AN148"/>
  <c r="AN157"/>
  <c r="AN159"/>
  <c r="AN161"/>
  <c r="AN162"/>
  <c r="AN167"/>
  <c r="AN168"/>
  <c r="AN183"/>
  <c r="AN184"/>
  <c r="AN199"/>
  <c r="AN200"/>
  <c r="AN209"/>
  <c r="AN215"/>
  <c r="AN216"/>
  <c r="AN225"/>
  <c r="AN231"/>
  <c r="AN232"/>
  <c r="AN247"/>
  <c r="AN248"/>
  <c r="AN257"/>
  <c r="AN263"/>
  <c r="AN273"/>
  <c r="AN279"/>
  <c r="AN280"/>
  <c r="AN289"/>
  <c r="AN295"/>
  <c r="AN296"/>
  <c r="AN302"/>
  <c r="AN304"/>
  <c r="AN319"/>
  <c r="AN325"/>
  <c r="AN326"/>
  <c r="AN335"/>
  <c r="AN341"/>
  <c r="AN342"/>
  <c r="AN357"/>
  <c r="AN358"/>
  <c r="AN373"/>
  <c r="AN374"/>
  <c r="AN383"/>
  <c r="AN392"/>
  <c r="AN394"/>
  <c r="AN397"/>
  <c r="AN408"/>
  <c r="AN410"/>
  <c r="AN413"/>
  <c r="AN415"/>
  <c r="AN424"/>
  <c r="AN425"/>
  <c r="AN430"/>
  <c r="AN436"/>
  <c r="AN437"/>
  <c r="AN446"/>
  <c r="AN454"/>
  <c r="AN462"/>
  <c r="AN464"/>
  <c r="AN467"/>
  <c r="AN478"/>
  <c r="AN480"/>
  <c r="AN483"/>
  <c r="AN494"/>
  <c r="AN496"/>
  <c r="AN499"/>
  <c r="AN501"/>
  <c r="AN524"/>
  <c r="AN525"/>
  <c r="AN534"/>
  <c r="AN540"/>
  <c r="AN541"/>
  <c r="AN550"/>
  <c r="AN556"/>
  <c r="AN557"/>
  <c r="AN566"/>
  <c r="AN572"/>
  <c r="AN573"/>
  <c r="AN578"/>
  <c r="AN579"/>
  <c r="AN586"/>
  <c r="AN587"/>
  <c r="AN591"/>
  <c r="AN599"/>
  <c r="AN604"/>
  <c r="AN620"/>
  <c r="AN622"/>
  <c r="AN624"/>
  <c r="AN646"/>
  <c r="AN648"/>
  <c r="AN659"/>
  <c r="AN661"/>
  <c r="AN662"/>
  <c r="AN664"/>
  <c r="AN675"/>
  <c r="AN677"/>
  <c r="AN678"/>
  <c r="AN680"/>
  <c r="AN691"/>
  <c r="AN693"/>
  <c r="AN694"/>
  <c r="AN703"/>
  <c r="AN704"/>
  <c r="AN706"/>
  <c r="AN708"/>
  <c r="AN717"/>
  <c r="AN733"/>
  <c r="AN756"/>
  <c r="AN758"/>
  <c r="AN784"/>
  <c r="AN786"/>
  <c r="W3"/>
  <c r="AN3" s="1"/>
  <c r="AO3" s="1"/>
  <c r="AN4"/>
  <c r="AN6"/>
  <c r="AQ6"/>
  <c r="AN8"/>
  <c r="AN10"/>
  <c r="AQ10"/>
  <c r="AN12"/>
  <c r="AN14"/>
  <c r="AQ14"/>
  <c r="AN16"/>
  <c r="AN18"/>
  <c r="AQ18"/>
  <c r="AN20"/>
  <c r="AN22"/>
  <c r="AN24"/>
  <c r="AN26"/>
  <c r="AN28"/>
  <c r="AN69"/>
  <c r="AQ69"/>
  <c r="AN70"/>
  <c r="AQ70"/>
  <c r="AN72"/>
  <c r="AQ72"/>
  <c r="AN80"/>
  <c r="AQ80"/>
  <c r="AQ84"/>
  <c r="AN86"/>
  <c r="AN88"/>
  <c r="AQ88"/>
  <c r="AQ92"/>
  <c r="AN96"/>
  <c r="AQ96"/>
  <c r="AN98"/>
  <c r="AN100"/>
  <c r="AQ100"/>
  <c r="AN116"/>
  <c r="AN132"/>
  <c r="AQ132"/>
  <c r="AN35"/>
  <c r="AQ35"/>
  <c r="AQ37"/>
  <c r="AN39"/>
  <c r="AQ39"/>
  <c r="AQ41"/>
  <c r="AQ43"/>
  <c r="AN45"/>
  <c r="AQ45"/>
  <c r="AN47"/>
  <c r="AQ47"/>
  <c r="AN58"/>
  <c r="AN62"/>
  <c r="AN64"/>
  <c r="AQ64"/>
  <c r="AN105"/>
  <c r="AN106"/>
  <c r="AQ106"/>
  <c r="AN108"/>
  <c r="AQ108"/>
  <c r="AN122"/>
  <c r="AQ122"/>
  <c r="AN124"/>
  <c r="AQ124"/>
  <c r="AN138"/>
  <c r="AQ138"/>
  <c r="AN140"/>
  <c r="AQ140"/>
  <c r="Q787" i="1"/>
  <c r="Q785"/>
  <c r="Q783"/>
  <c r="Q781"/>
  <c r="Q779"/>
  <c r="Q777"/>
  <c r="Q775"/>
  <c r="Q773"/>
  <c r="Q771"/>
  <c r="Q769"/>
  <c r="Q767"/>
  <c r="Q765"/>
  <c r="Q763"/>
  <c r="Q761"/>
  <c r="Q759"/>
  <c r="Q757"/>
  <c r="Q755"/>
  <c r="Q753"/>
  <c r="Q751"/>
  <c r="Q749"/>
  <c r="Q747"/>
  <c r="Q745"/>
  <c r="Q743"/>
  <c r="Q741"/>
  <c r="Q739"/>
  <c r="Q737"/>
  <c r="Q735"/>
  <c r="Q733"/>
  <c r="Q731"/>
  <c r="Q729"/>
  <c r="Q727"/>
  <c r="Q725"/>
  <c r="Q723"/>
  <c r="Q721"/>
  <c r="Q719"/>
  <c r="Q717"/>
  <c r="Q715"/>
  <c r="Q713"/>
  <c r="Q711"/>
  <c r="Q709"/>
  <c r="Q707"/>
  <c r="Q705"/>
  <c r="Q703"/>
  <c r="Q701"/>
  <c r="Q699"/>
  <c r="Q697"/>
  <c r="Q695"/>
  <c r="Q693"/>
  <c r="Q691"/>
  <c r="Q689"/>
  <c r="Q687"/>
  <c r="Q685"/>
  <c r="Q683"/>
  <c r="Q681"/>
  <c r="Q679"/>
  <c r="Q677"/>
  <c r="Q675"/>
  <c r="Q673"/>
  <c r="Q671"/>
  <c r="Q669"/>
  <c r="Q667"/>
  <c r="Q665"/>
  <c r="Q663"/>
  <c r="Q661"/>
  <c r="Q659"/>
  <c r="Q657"/>
  <c r="Q655"/>
  <c r="Q653"/>
  <c r="Q651"/>
  <c r="Q649"/>
  <c r="Q647"/>
  <c r="Q645"/>
  <c r="Q643"/>
  <c r="Q641"/>
  <c r="Q639"/>
  <c r="Q637"/>
  <c r="Q635"/>
  <c r="Q633"/>
  <c r="Q631"/>
  <c r="Q629"/>
  <c r="Q627"/>
  <c r="Q625"/>
  <c r="Q623"/>
  <c r="Q621"/>
  <c r="Q619"/>
  <c r="Q617"/>
  <c r="Q615"/>
  <c r="Q613"/>
  <c r="Q611"/>
  <c r="Q609"/>
  <c r="Q607"/>
  <c r="Q605"/>
  <c r="Q603"/>
  <c r="Q601"/>
  <c r="Q599"/>
  <c r="Q597"/>
  <c r="Q595"/>
  <c r="Q593"/>
  <c r="Q591"/>
  <c r="Q589"/>
  <c r="Q587"/>
  <c r="Q585"/>
  <c r="Q583"/>
  <c r="Q581"/>
  <c r="Q579"/>
  <c r="Q577"/>
  <c r="Q575"/>
  <c r="Q573"/>
  <c r="Q571"/>
  <c r="Q569"/>
  <c r="Q567"/>
  <c r="Q565"/>
  <c r="Q563"/>
  <c r="Q561"/>
  <c r="Q559"/>
  <c r="Q557"/>
  <c r="Q555"/>
  <c r="Q553"/>
  <c r="Q551"/>
  <c r="Q549"/>
  <c r="Q547"/>
  <c r="Q545"/>
  <c r="Q543"/>
  <c r="Q541"/>
  <c r="Q539"/>
  <c r="Q537"/>
  <c r="Q535"/>
  <c r="Q533"/>
  <c r="Q531"/>
  <c r="Q529"/>
  <c r="Q527"/>
  <c r="Q525"/>
  <c r="Q523"/>
  <c r="Q521"/>
  <c r="Q519"/>
  <c r="Q517"/>
  <c r="Q515"/>
  <c r="Q513"/>
  <c r="Q511"/>
  <c r="Q509"/>
  <c r="Q507"/>
  <c r="Q505"/>
  <c r="Q503"/>
  <c r="Q501"/>
  <c r="Q499"/>
  <c r="Q497"/>
  <c r="Q495"/>
  <c r="Q493"/>
  <c r="Q491"/>
  <c r="Q489"/>
  <c r="Q487"/>
  <c r="Q485"/>
  <c r="Q483"/>
  <c r="Q481"/>
  <c r="Q479"/>
  <c r="Q477"/>
  <c r="Q475"/>
  <c r="Q473"/>
  <c r="Q471"/>
  <c r="Q469"/>
  <c r="Q467"/>
  <c r="Q465"/>
  <c r="Q463"/>
  <c r="Q461"/>
  <c r="Q459"/>
  <c r="Q457"/>
  <c r="Q455"/>
  <c r="Q453"/>
  <c r="Q451"/>
  <c r="Q449"/>
  <c r="Q447"/>
  <c r="Q445"/>
  <c r="Q443"/>
  <c r="Q441"/>
  <c r="Q439"/>
  <c r="Q437"/>
  <c r="Q435"/>
  <c r="Q433"/>
  <c r="Q431"/>
  <c r="Q429"/>
  <c r="Q427"/>
  <c r="Q425"/>
  <c r="Q423"/>
  <c r="Q421"/>
  <c r="Q419"/>
  <c r="Q417"/>
  <c r="Q415"/>
  <c r="Q413"/>
  <c r="Q411"/>
  <c r="Q409"/>
  <c r="Q407"/>
  <c r="Q405"/>
  <c r="Q403"/>
  <c r="Q401"/>
  <c r="Q399"/>
  <c r="Q397"/>
  <c r="Q395"/>
  <c r="Q393"/>
  <c r="Q391"/>
  <c r="Q389"/>
  <c r="Q387"/>
  <c r="Q385"/>
  <c r="Q383"/>
  <c r="Q381"/>
  <c r="Q379"/>
  <c r="Q377"/>
  <c r="Q375"/>
  <c r="Q373"/>
  <c r="Q371"/>
  <c r="Q369"/>
  <c r="Q367"/>
  <c r="Q365"/>
  <c r="Q363"/>
  <c r="Q361"/>
  <c r="Q359"/>
  <c r="Q357"/>
  <c r="Q355"/>
  <c r="Q353"/>
  <c r="Q351"/>
  <c r="Q349"/>
  <c r="Q347"/>
  <c r="Q345"/>
  <c r="Q343"/>
  <c r="Q341"/>
  <c r="Q339"/>
  <c r="Q337"/>
  <c r="Q335"/>
  <c r="Q333"/>
  <c r="Q331"/>
  <c r="Q329"/>
  <c r="Q327"/>
  <c r="Q325"/>
  <c r="Q323"/>
  <c r="Q321"/>
  <c r="Q319"/>
  <c r="Q317"/>
  <c r="Q315"/>
  <c r="Q313"/>
  <c r="Q311"/>
  <c r="Q309"/>
  <c r="Q307"/>
  <c r="Q305"/>
  <c r="Q303"/>
  <c r="Q301"/>
  <c r="Q299"/>
  <c r="Q297"/>
  <c r="Q295"/>
  <c r="Q293"/>
  <c r="Q291"/>
  <c r="Q289"/>
  <c r="Q287"/>
  <c r="Q285"/>
  <c r="Q283"/>
  <c r="Q281"/>
  <c r="Q279"/>
  <c r="Q277"/>
  <c r="Q275"/>
  <c r="Q273"/>
  <c r="Q271"/>
  <c r="Q269"/>
  <c r="Q267"/>
  <c r="Q265"/>
  <c r="Q263"/>
  <c r="Q261"/>
  <c r="Q259"/>
  <c r="Q257"/>
  <c r="Q255"/>
  <c r="Q253"/>
  <c r="Q251"/>
  <c r="Q249"/>
  <c r="Q247"/>
  <c r="Q245"/>
  <c r="Q243"/>
  <c r="Q241"/>
  <c r="Q3"/>
  <c r="Q786"/>
  <c r="Q784"/>
  <c r="Q782"/>
  <c r="Q780"/>
  <c r="Q778"/>
  <c r="Q776"/>
  <c r="Q774"/>
  <c r="Q772"/>
  <c r="Q770"/>
  <c r="Q768"/>
  <c r="Q766"/>
  <c r="Q764"/>
  <c r="Q762"/>
  <c r="Q760"/>
  <c r="Q758"/>
  <c r="Q756"/>
  <c r="Q754"/>
  <c r="Q752"/>
  <c r="Q750"/>
  <c r="Q748"/>
  <c r="Q746"/>
  <c r="Q744"/>
  <c r="Q742"/>
  <c r="Q740"/>
  <c r="Q738"/>
  <c r="Q736"/>
  <c r="Q734"/>
  <c r="Q732"/>
  <c r="Q730"/>
  <c r="Q728"/>
  <c r="Q726"/>
  <c r="Q724"/>
  <c r="Q722"/>
  <c r="Q720"/>
  <c r="Q718"/>
  <c r="Q716"/>
  <c r="Q714"/>
  <c r="Q712"/>
  <c r="Q710"/>
  <c r="Q708"/>
  <c r="Q706"/>
  <c r="Q704"/>
  <c r="Q702"/>
  <c r="Q700"/>
  <c r="Q698"/>
  <c r="Q696"/>
  <c r="Q694"/>
  <c r="Q692"/>
  <c r="Q690"/>
  <c r="Q688"/>
  <c r="Q686"/>
  <c r="Q684"/>
  <c r="Q682"/>
  <c r="Q680"/>
  <c r="Q678"/>
  <c r="Q676"/>
  <c r="Q674"/>
  <c r="Q672"/>
  <c r="Q670"/>
  <c r="Q668"/>
  <c r="Q666"/>
  <c r="Q664"/>
  <c r="Q662"/>
  <c r="Q660"/>
  <c r="Q658"/>
  <c r="Q656"/>
  <c r="Q654"/>
  <c r="Q652"/>
  <c r="Q650"/>
  <c r="Q648"/>
  <c r="Q646"/>
  <c r="Q644"/>
  <c r="Q642"/>
  <c r="Q640"/>
  <c r="Q638"/>
  <c r="Q636"/>
  <c r="Q634"/>
  <c r="Q632"/>
  <c r="Q630"/>
  <c r="Q628"/>
  <c r="Q626"/>
  <c r="Q624"/>
  <c r="Q622"/>
  <c r="Q620"/>
  <c r="Q618"/>
  <c r="Q616"/>
  <c r="Q614"/>
  <c r="Q612"/>
  <c r="Q610"/>
  <c r="Q608"/>
  <c r="Q606"/>
  <c r="Q604"/>
  <c r="Q602"/>
  <c r="Q600"/>
  <c r="Q598"/>
  <c r="Q596"/>
  <c r="Q594"/>
  <c r="Q592"/>
  <c r="Q590"/>
  <c r="Q588"/>
  <c r="Q586"/>
  <c r="Q584"/>
  <c r="Q582"/>
  <c r="Q580"/>
  <c r="Q578"/>
  <c r="Q576"/>
  <c r="Q574"/>
  <c r="Q572"/>
  <c r="Q570"/>
  <c r="Q568"/>
  <c r="Q566"/>
  <c r="Q564"/>
  <c r="Q562"/>
  <c r="Q560"/>
  <c r="Q558"/>
  <c r="Q556"/>
  <c r="Q554"/>
  <c r="Q552"/>
  <c r="Q550"/>
  <c r="Q548"/>
  <c r="Q546"/>
  <c r="Q544"/>
  <c r="Q542"/>
  <c r="Q540"/>
  <c r="Q538"/>
  <c r="Q536"/>
  <c r="Q534"/>
  <c r="Q532"/>
  <c r="Q530"/>
  <c r="Q528"/>
  <c r="Q526"/>
  <c r="Q524"/>
  <c r="Q522"/>
  <c r="Q520"/>
  <c r="Q518"/>
  <c r="Q516"/>
  <c r="Q514"/>
  <c r="Q512"/>
  <c r="Q510"/>
  <c r="Q508"/>
  <c r="Q506"/>
  <c r="Q504"/>
  <c r="Q502"/>
  <c r="Q500"/>
  <c r="Q498"/>
  <c r="Q496"/>
  <c r="Q494"/>
  <c r="Q492"/>
  <c r="Q490"/>
  <c r="Q488"/>
  <c r="Q486"/>
  <c r="Q484"/>
  <c r="Q482"/>
  <c r="Q480"/>
  <c r="Q478"/>
  <c r="Q476"/>
  <c r="Q474"/>
  <c r="Q472"/>
  <c r="Q470"/>
  <c r="Q468"/>
  <c r="Q466"/>
  <c r="Q464"/>
  <c r="Q462"/>
  <c r="Q460"/>
  <c r="Q458"/>
  <c r="Q456"/>
  <c r="Q454"/>
  <c r="Q452"/>
  <c r="Q450"/>
  <c r="Q448"/>
  <c r="Q446"/>
  <c r="Q444"/>
  <c r="Q442"/>
  <c r="Q440"/>
  <c r="Q438"/>
  <c r="Q436"/>
  <c r="Q434"/>
  <c r="Q432"/>
  <c r="Q430"/>
  <c r="Q428"/>
  <c r="Q426"/>
  <c r="Q424"/>
  <c r="Q422"/>
  <c r="Q420"/>
  <c r="Q418"/>
  <c r="Q416"/>
  <c r="Q414"/>
  <c r="Q412"/>
  <c r="Q410"/>
  <c r="Q408"/>
  <c r="Q406"/>
  <c r="Q404"/>
  <c r="Q402"/>
  <c r="Q400"/>
  <c r="Q398"/>
  <c r="Q396"/>
  <c r="Q394"/>
  <c r="Q392"/>
  <c r="Q390"/>
  <c r="Q388"/>
  <c r="Q386"/>
  <c r="Q384"/>
  <c r="Q382"/>
  <c r="Q380"/>
  <c r="Q378"/>
  <c r="Q376"/>
  <c r="Q374"/>
  <c r="Q372"/>
  <c r="Q370"/>
  <c r="Q368"/>
  <c r="Q366"/>
  <c r="Q364"/>
  <c r="Q362"/>
  <c r="Q360"/>
  <c r="Q358"/>
  <c r="Q356"/>
  <c r="Q354"/>
  <c r="Q352"/>
  <c r="Q350"/>
  <c r="Q348"/>
  <c r="Q346"/>
  <c r="Q344"/>
  <c r="Q342"/>
  <c r="Q340"/>
  <c r="Q338"/>
  <c r="Q336"/>
  <c r="Q334"/>
  <c r="Q332"/>
  <c r="Q330"/>
  <c r="Q328"/>
  <c r="Q326"/>
  <c r="Q324"/>
  <c r="Q322"/>
  <c r="Q320"/>
  <c r="Q318"/>
  <c r="Q316"/>
  <c r="Q314"/>
  <c r="Q312"/>
  <c r="Q310"/>
  <c r="Q308"/>
  <c r="Q306"/>
  <c r="Q304"/>
  <c r="Q302"/>
  <c r="Q300"/>
  <c r="Q298"/>
  <c r="Q296"/>
  <c r="Q294"/>
  <c r="Q292"/>
  <c r="Q290"/>
  <c r="Q288"/>
  <c r="Q286"/>
  <c r="Q284"/>
  <c r="Q282"/>
  <c r="Q280"/>
  <c r="Q278"/>
  <c r="Q276"/>
  <c r="Q274"/>
  <c r="Q272"/>
  <c r="Q270"/>
  <c r="Q268"/>
  <c r="Q266"/>
  <c r="Q264"/>
  <c r="Q262"/>
  <c r="Q260"/>
  <c r="Q258"/>
  <c r="Q256"/>
  <c r="Q254"/>
  <c r="Q252"/>
  <c r="Q250"/>
  <c r="Q248"/>
  <c r="Q246"/>
  <c r="Q244"/>
  <c r="Q242"/>
  <c r="Q240"/>
  <c r="Q238"/>
  <c r="Q236"/>
  <c r="Q234"/>
  <c r="Q232"/>
  <c r="Q230"/>
  <c r="Q228"/>
  <c r="Q226"/>
  <c r="Q224"/>
  <c r="Q222"/>
  <c r="Q220"/>
  <c r="Q218"/>
  <c r="Q216"/>
  <c r="Q214"/>
  <c r="Q212"/>
  <c r="Q210"/>
  <c r="Q208"/>
  <c r="Q239"/>
  <c r="Q237"/>
  <c r="Q235"/>
  <c r="Q233"/>
  <c r="Q231"/>
  <c r="Q229"/>
  <c r="Q227"/>
  <c r="Q225"/>
  <c r="Q223"/>
  <c r="Q221"/>
  <c r="Q219"/>
  <c r="Q217"/>
  <c r="Q215"/>
  <c r="Q213"/>
  <c r="Q211"/>
  <c r="Q209"/>
  <c r="Q207"/>
  <c r="Q205"/>
  <c r="Q203"/>
  <c r="Q201"/>
  <c r="Q199"/>
  <c r="Q197"/>
  <c r="Q195"/>
  <c r="Q193"/>
  <c r="Q191"/>
  <c r="Q189"/>
  <c r="Q187"/>
  <c r="Q185"/>
  <c r="Q183"/>
  <c r="Q181"/>
  <c r="Q179"/>
  <c r="Q177"/>
  <c r="Q175"/>
  <c r="Q173"/>
  <c r="Q171"/>
  <c r="Q169"/>
  <c r="Q167"/>
  <c r="Q165"/>
  <c r="Q163"/>
  <c r="Q161"/>
  <c r="Q159"/>
  <c r="Q157"/>
  <c r="Q155"/>
  <c r="Q153"/>
  <c r="Q151"/>
  <c r="Q149"/>
  <c r="Q147"/>
  <c r="Q145"/>
  <c r="Q143"/>
  <c r="Q141"/>
  <c r="Q139"/>
  <c r="Q137"/>
  <c r="Q135"/>
  <c r="Q133"/>
  <c r="Q131"/>
  <c r="Q129"/>
  <c r="Q127"/>
  <c r="Q125"/>
  <c r="Q123"/>
  <c r="Q121"/>
  <c r="Q119"/>
  <c r="Q117"/>
  <c r="Q115"/>
  <c r="Q113"/>
  <c r="Q111"/>
  <c r="Q109"/>
  <c r="Q107"/>
  <c r="Q105"/>
  <c r="Q103"/>
  <c r="Q101"/>
  <c r="Q99"/>
  <c r="Q97"/>
  <c r="Q95"/>
  <c r="Q93"/>
  <c r="Q91"/>
  <c r="Q89"/>
  <c r="Q87"/>
  <c r="Q85"/>
  <c r="Q83"/>
  <c r="Q81"/>
  <c r="Q79"/>
  <c r="Q77"/>
  <c r="Q75"/>
  <c r="Q73"/>
  <c r="Q71"/>
  <c r="Q69"/>
  <c r="Q67"/>
  <c r="Q65"/>
  <c r="Q63"/>
  <c r="Q61"/>
  <c r="Q59"/>
  <c r="Q57"/>
  <c r="Q55"/>
  <c r="Q53"/>
  <c r="Q51"/>
  <c r="Q49"/>
  <c r="Q47"/>
  <c r="Q45"/>
  <c r="Q43"/>
  <c r="Q41"/>
  <c r="Q39"/>
  <c r="Q37"/>
  <c r="Q35"/>
  <c r="Q33"/>
  <c r="Q31"/>
  <c r="Q29"/>
  <c r="Q27"/>
  <c r="Q25"/>
  <c r="Q23"/>
  <c r="Q21"/>
  <c r="Q19"/>
  <c r="Q17"/>
  <c r="Q15"/>
  <c r="Q13"/>
  <c r="Q11"/>
  <c r="Q9"/>
  <c r="Q7"/>
  <c r="Q5"/>
  <c r="Q206"/>
  <c r="Q204"/>
  <c r="Q202"/>
  <c r="Q200"/>
  <c r="Q198"/>
  <c r="Q196"/>
  <c r="Q194"/>
  <c r="Q192"/>
  <c r="Q190"/>
  <c r="Q188"/>
  <c r="Q186"/>
  <c r="Q184"/>
  <c r="Q182"/>
  <c r="Q180"/>
  <c r="Q178"/>
  <c r="Q176"/>
  <c r="Q174"/>
  <c r="Q172"/>
  <c r="Q170"/>
  <c r="Q168"/>
  <c r="Q166"/>
  <c r="Q164"/>
  <c r="Q162"/>
  <c r="Q160"/>
  <c r="Q158"/>
  <c r="Q156"/>
  <c r="Q154"/>
  <c r="Q152"/>
  <c r="Q150"/>
  <c r="Q148"/>
  <c r="Q146"/>
  <c r="Q144"/>
  <c r="Q142"/>
  <c r="Q140"/>
  <c r="Q138"/>
  <c r="Q136"/>
  <c r="Q134"/>
  <c r="Q132"/>
  <c r="Q130"/>
  <c r="Q128"/>
  <c r="Q126"/>
  <c r="Q124"/>
  <c r="Q122"/>
  <c r="Q120"/>
  <c r="Q118"/>
  <c r="Q116"/>
  <c r="Q114"/>
  <c r="Q112"/>
  <c r="Q110"/>
  <c r="Q108"/>
  <c r="Q106"/>
  <c r="Q104"/>
  <c r="Q102"/>
  <c r="Q100"/>
  <c r="Q98"/>
  <c r="Q96"/>
  <c r="Q94"/>
  <c r="Q92"/>
  <c r="Q90"/>
  <c r="Q88"/>
  <c r="Q86"/>
  <c r="Q84"/>
  <c r="Q82"/>
  <c r="Q80"/>
  <c r="Q78"/>
  <c r="Q76"/>
  <c r="Q74"/>
  <c r="Q72"/>
  <c r="Q70"/>
  <c r="Q68"/>
  <c r="Q66"/>
  <c r="Q64"/>
  <c r="Q62"/>
  <c r="Q60"/>
  <c r="Q58"/>
  <c r="Q56"/>
  <c r="Q54"/>
  <c r="Q52"/>
  <c r="Q50"/>
  <c r="Q48"/>
  <c r="Q46"/>
  <c r="Q44"/>
  <c r="Q42"/>
  <c r="Q40"/>
  <c r="Q38"/>
  <c r="Q36"/>
  <c r="Q34"/>
  <c r="Q32"/>
  <c r="Q30"/>
  <c r="Q28"/>
  <c r="Q26"/>
  <c r="Q24"/>
  <c r="Q22"/>
  <c r="Q20"/>
  <c r="Q18"/>
  <c r="Q16"/>
  <c r="Q14"/>
  <c r="Q12"/>
  <c r="Q10"/>
  <c r="Q8"/>
  <c r="Q6"/>
  <c r="Q4"/>
  <c r="AB218" i="6"/>
  <c r="AB216"/>
  <c r="AB214"/>
  <c r="AB212"/>
  <c r="AB210"/>
  <c r="AB208"/>
  <c r="AB206"/>
  <c r="AB204"/>
  <c r="AB202"/>
  <c r="AB200"/>
  <c r="AB198"/>
  <c r="AB196"/>
  <c r="AB194"/>
  <c r="AB192"/>
  <c r="AB190"/>
  <c r="AB188"/>
  <c r="AB186"/>
  <c r="AB184"/>
  <c r="AB182"/>
  <c r="AB180"/>
  <c r="AB178"/>
  <c r="AB176"/>
  <c r="AB174"/>
  <c r="AB172"/>
  <c r="AB170"/>
  <c r="AB168"/>
  <c r="AB166"/>
  <c r="AB164"/>
  <c r="AB162"/>
  <c r="AB160"/>
  <c r="AB158"/>
  <c r="AB156"/>
  <c r="AB154"/>
  <c r="AB152"/>
  <c r="AB150"/>
  <c r="AB148"/>
  <c r="AB146"/>
  <c r="AB144"/>
  <c r="AB142"/>
  <c r="AB140"/>
  <c r="AB138"/>
  <c r="AB136"/>
  <c r="AB134"/>
  <c r="AB132"/>
  <c r="AB130"/>
  <c r="AB128"/>
  <c r="AB126"/>
  <c r="AB124"/>
  <c r="AB122"/>
  <c r="AB120"/>
  <c r="AB118"/>
  <c r="AB116"/>
  <c r="AB114"/>
  <c r="AB112"/>
  <c r="AB110"/>
  <c r="AB108"/>
  <c r="AB106"/>
  <c r="AB104"/>
  <c r="AB102"/>
  <c r="AB100"/>
  <c r="AB98"/>
  <c r="AB96"/>
  <c r="AB94"/>
  <c r="AB92"/>
  <c r="AB90"/>
  <c r="AB88"/>
  <c r="AB86"/>
  <c r="AB84"/>
  <c r="AB82"/>
  <c r="AB80"/>
  <c r="AB78"/>
  <c r="AB76"/>
  <c r="AB74"/>
  <c r="AB72"/>
  <c r="AB70"/>
  <c r="AB68"/>
  <c r="AB66"/>
  <c r="AB64"/>
  <c r="AB62"/>
  <c r="AB60"/>
  <c r="AB58"/>
  <c r="AB56"/>
  <c r="AB54"/>
  <c r="AB52"/>
  <c r="AB50"/>
  <c r="AB48"/>
  <c r="AB46"/>
  <c r="AB44"/>
  <c r="AB42"/>
  <c r="AB40"/>
  <c r="AB38"/>
  <c r="AB36"/>
  <c r="AB34"/>
  <c r="AB32"/>
  <c r="AB30"/>
  <c r="AB28"/>
  <c r="AB26"/>
  <c r="AB24"/>
  <c r="AB22"/>
  <c r="AB20"/>
  <c r="AB18"/>
  <c r="AB16"/>
  <c r="AB14"/>
  <c r="AB12"/>
  <c r="AB10"/>
  <c r="AB8"/>
  <c r="AB6"/>
  <c r="AB4"/>
  <c r="AB217"/>
  <c r="AB215"/>
  <c r="AB213"/>
  <c r="AB211"/>
  <c r="AB209"/>
  <c r="AB207"/>
  <c r="AB205"/>
  <c r="AB203"/>
  <c r="AB201"/>
  <c r="AB199"/>
  <c r="AB197"/>
  <c r="AB195"/>
  <c r="AB193"/>
  <c r="AB191"/>
  <c r="AB189"/>
  <c r="AB187"/>
  <c r="AB185"/>
  <c r="AB183"/>
  <c r="AB181"/>
  <c r="AB179"/>
  <c r="AB177"/>
  <c r="AB175"/>
  <c r="AB173"/>
  <c r="AB171"/>
  <c r="AB169"/>
  <c r="AB167"/>
  <c r="AB165"/>
  <c r="AB163"/>
  <c r="AB161"/>
  <c r="AB159"/>
  <c r="AB157"/>
  <c r="AB155"/>
  <c r="AB153"/>
  <c r="AB151"/>
  <c r="AB149"/>
  <c r="AB147"/>
  <c r="AB145"/>
  <c r="AB143"/>
  <c r="AB141"/>
  <c r="AB139"/>
  <c r="AB137"/>
  <c r="AB135"/>
  <c r="AB133"/>
  <c r="AB131"/>
  <c r="AB129"/>
  <c r="AB127"/>
  <c r="AB125"/>
  <c r="AB123"/>
  <c r="AB121"/>
  <c r="AB119"/>
  <c r="AB117"/>
  <c r="AB115"/>
  <c r="AB113"/>
  <c r="AB111"/>
  <c r="AB109"/>
  <c r="AB107"/>
  <c r="AB105"/>
  <c r="AB103"/>
  <c r="AB101"/>
  <c r="AB99"/>
  <c r="AB97"/>
  <c r="AB95"/>
  <c r="AB93"/>
  <c r="AB91"/>
  <c r="AB89"/>
  <c r="AB87"/>
  <c r="AB85"/>
  <c r="AB83"/>
  <c r="AB81"/>
  <c r="AB79"/>
  <c r="AB77"/>
  <c r="AB75"/>
  <c r="AB73"/>
  <c r="AB71"/>
  <c r="AB69"/>
  <c r="AB67"/>
  <c r="AB65"/>
  <c r="AB63"/>
  <c r="AB61"/>
  <c r="AB59"/>
  <c r="AB57"/>
  <c r="AB55"/>
  <c r="AB53"/>
  <c r="AB51"/>
  <c r="AB49"/>
  <c r="AB47"/>
  <c r="AB45"/>
  <c r="AB43"/>
  <c r="AB41"/>
  <c r="AB39"/>
  <c r="AB37"/>
  <c r="AB35"/>
  <c r="AB33"/>
  <c r="AB31"/>
  <c r="AB29"/>
  <c r="AB27"/>
  <c r="AB25"/>
  <c r="AB23"/>
  <c r="AB21"/>
  <c r="AB19"/>
  <c r="AB17"/>
  <c r="AB15"/>
  <c r="AB13"/>
  <c r="AB11"/>
  <c r="AB9"/>
  <c r="AB7"/>
  <c r="AB5"/>
  <c r="AQ4" i="8"/>
  <c r="AQ8"/>
  <c r="AQ12"/>
  <c r="AQ16"/>
  <c r="AQ20"/>
  <c r="AQ24"/>
  <c r="AQ28"/>
  <c r="AQ32"/>
  <c r="AQ40"/>
  <c r="AN41"/>
  <c r="AN43"/>
  <c r="AN46"/>
  <c r="AN48"/>
  <c r="AQ48"/>
  <c r="AN49"/>
  <c r="AQ49"/>
  <c r="AN51"/>
  <c r="AQ51"/>
  <c r="AN54"/>
  <c r="AN56"/>
  <c r="AQ61"/>
  <c r="AQ62"/>
  <c r="AQ78"/>
  <c r="AQ85"/>
  <c r="AQ86"/>
  <c r="AQ93"/>
  <c r="AN94"/>
  <c r="AQ94"/>
  <c r="AN101"/>
  <c r="AQ101"/>
  <c r="AN102"/>
  <c r="AQ102"/>
  <c r="AN104"/>
  <c r="AQ104"/>
  <c r="AN107"/>
  <c r="AN109"/>
  <c r="AQ109"/>
  <c r="AN110"/>
  <c r="AQ110"/>
  <c r="AN112"/>
  <c r="AQ112"/>
  <c r="AN115"/>
  <c r="AQ115"/>
  <c r="AN117"/>
  <c r="AQ117"/>
  <c r="AN118"/>
  <c r="AQ118"/>
  <c r="AN120"/>
  <c r="AQ120"/>
  <c r="AN123"/>
  <c r="AQ123"/>
  <c r="AN125"/>
  <c r="AQ125"/>
  <c r="AN126"/>
  <c r="AQ126"/>
  <c r="AN128"/>
  <c r="AQ128"/>
  <c r="AN131"/>
  <c r="AQ131"/>
  <c r="AN133"/>
  <c r="AQ133"/>
  <c r="AN134"/>
  <c r="AQ134"/>
  <c r="AN136"/>
  <c r="AQ136"/>
  <c r="AN139"/>
  <c r="AQ139"/>
  <c r="AN141"/>
  <c r="AQ141"/>
  <c r="AN142"/>
  <c r="AQ142"/>
  <c r="AN144"/>
  <c r="AQ144"/>
  <c r="AN147"/>
  <c r="AQ147"/>
  <c r="AN149"/>
  <c r="AQ149"/>
  <c r="AN150"/>
  <c r="AQ150"/>
  <c r="AN152"/>
  <c r="AQ152"/>
  <c r="AN155"/>
  <c r="AN156"/>
  <c r="AQ156"/>
  <c r="AN158"/>
  <c r="AQ158"/>
  <c r="AN160"/>
  <c r="AQ160"/>
  <c r="AN163"/>
  <c r="AN164"/>
  <c r="AQ164"/>
  <c r="AN165"/>
  <c r="AQ165"/>
  <c r="AQ166"/>
  <c r="AQ167"/>
  <c r="AN170"/>
  <c r="AN171"/>
  <c r="AN172"/>
  <c r="AQ172"/>
  <c r="AN173"/>
  <c r="AQ173"/>
  <c r="AQ174"/>
  <c r="AQ175"/>
  <c r="AN178"/>
  <c r="AN179"/>
  <c r="AN180"/>
  <c r="AQ180"/>
  <c r="AN181"/>
  <c r="AQ181"/>
  <c r="AQ182"/>
  <c r="AQ183"/>
  <c r="AN186"/>
  <c r="AN187"/>
  <c r="AN188"/>
  <c r="AQ188"/>
  <c r="AN189"/>
  <c r="AQ189"/>
  <c r="AQ190"/>
  <c r="AQ191"/>
  <c r="AN194"/>
  <c r="AN195"/>
  <c r="AN196"/>
  <c r="AQ196"/>
  <c r="AN197"/>
  <c r="AQ197"/>
  <c r="AQ198"/>
  <c r="AQ199"/>
  <c r="AN202"/>
  <c r="AN203"/>
  <c r="AN204"/>
  <c r="AQ204"/>
  <c r="AN205"/>
  <c r="AQ205"/>
  <c r="AQ206"/>
  <c r="AQ207"/>
  <c r="AN210"/>
  <c r="AN211"/>
  <c r="AN212"/>
  <c r="AQ212"/>
  <c r="AN213"/>
  <c r="AQ213"/>
  <c r="AQ214"/>
  <c r="AQ215"/>
  <c r="AN218"/>
  <c r="AN219"/>
  <c r="AN220"/>
  <c r="AQ220"/>
  <c r="AN221"/>
  <c r="AQ221"/>
  <c r="AQ222"/>
  <c r="AQ223"/>
  <c r="AN226"/>
  <c r="AN227"/>
  <c r="AN228"/>
  <c r="AQ228"/>
  <c r="AN229"/>
  <c r="AQ229"/>
  <c r="AQ230"/>
  <c r="AQ231"/>
  <c r="AN234"/>
  <c r="AN235"/>
  <c r="AN236"/>
  <c r="AQ236"/>
  <c r="AN237"/>
  <c r="AQ237"/>
  <c r="AQ238"/>
  <c r="AQ239"/>
  <c r="AN242"/>
  <c r="AN243"/>
  <c r="AN244"/>
  <c r="AQ244"/>
  <c r="AN245"/>
  <c r="AQ245"/>
  <c r="AQ246"/>
  <c r="AQ247"/>
  <c r="AN250"/>
  <c r="AN251"/>
  <c r="AN252"/>
  <c r="AQ252"/>
  <c r="AN253"/>
  <c r="AQ253"/>
  <c r="AQ254"/>
  <c r="AQ255"/>
  <c r="AN258"/>
  <c r="AN259"/>
  <c r="AN260"/>
  <c r="AQ260"/>
  <c r="AN261"/>
  <c r="AQ261"/>
  <c r="AQ262"/>
  <c r="AQ263"/>
  <c r="AN266"/>
  <c r="AN267"/>
  <c r="AN268"/>
  <c r="AQ268"/>
  <c r="AN269"/>
  <c r="AQ269"/>
  <c r="AQ270"/>
  <c r="AQ271"/>
  <c r="AN274"/>
  <c r="AN275"/>
  <c r="AN276"/>
  <c r="AQ276"/>
  <c r="AN277"/>
  <c r="AQ277"/>
  <c r="AQ278"/>
  <c r="AQ279"/>
  <c r="AN282"/>
  <c r="AN283"/>
  <c r="AN284"/>
  <c r="AQ284"/>
  <c r="AN285"/>
  <c r="AQ285"/>
  <c r="AQ286"/>
  <c r="AQ287"/>
  <c r="AN290"/>
  <c r="AN291"/>
  <c r="AN292"/>
  <c r="AQ292"/>
  <c r="AN293"/>
  <c r="AQ293"/>
  <c r="AQ294"/>
  <c r="AQ295"/>
  <c r="AN298"/>
  <c r="AN299"/>
  <c r="AN300"/>
  <c r="AQ300"/>
  <c r="AN301"/>
  <c r="AQ301"/>
  <c r="AN303"/>
  <c r="AQ303"/>
  <c r="AN305"/>
  <c r="AQ305"/>
  <c r="AN306"/>
  <c r="AQ306"/>
  <c r="AN308"/>
  <c r="AQ308"/>
  <c r="AN310"/>
  <c r="AQ310"/>
  <c r="AN312"/>
  <c r="AN313"/>
  <c r="AN314"/>
  <c r="AQ314"/>
  <c r="AN315"/>
  <c r="AQ315"/>
  <c r="AQ316"/>
  <c r="AQ317"/>
  <c r="AN320"/>
  <c r="AN321"/>
  <c r="AN322"/>
  <c r="AQ322"/>
  <c r="AN323"/>
  <c r="AQ323"/>
  <c r="AQ324"/>
  <c r="AQ325"/>
  <c r="AN328"/>
  <c r="AN329"/>
  <c r="AN330"/>
  <c r="AQ330"/>
  <c r="AN331"/>
  <c r="AQ331"/>
  <c r="AQ332"/>
  <c r="AQ333"/>
  <c r="AN336"/>
  <c r="AN337"/>
  <c r="AN338"/>
  <c r="AQ338"/>
  <c r="AN339"/>
  <c r="AQ339"/>
  <c r="AQ340"/>
  <c r="AQ341"/>
  <c r="AN344"/>
  <c r="AN345"/>
  <c r="AN346"/>
  <c r="AQ346"/>
  <c r="AN347"/>
  <c r="AQ347"/>
  <c r="AQ348"/>
  <c r="AQ349"/>
  <c r="AN352"/>
  <c r="AN353"/>
  <c r="AN354"/>
  <c r="AQ354"/>
  <c r="AN355"/>
  <c r="AQ355"/>
  <c r="AQ356"/>
  <c r="AQ357"/>
  <c r="AN360"/>
  <c r="AN361"/>
  <c r="AN362"/>
  <c r="AQ362"/>
  <c r="AN363"/>
  <c r="AQ363"/>
  <c r="AQ364"/>
  <c r="AQ365"/>
  <c r="AN368"/>
  <c r="AN369"/>
  <c r="AN370"/>
  <c r="AQ370"/>
  <c r="AN371"/>
  <c r="AQ371"/>
  <c r="AQ372"/>
  <c r="AQ373"/>
  <c r="AN376"/>
  <c r="AN377"/>
  <c r="AN378"/>
  <c r="AQ378"/>
  <c r="AN379"/>
  <c r="AQ379"/>
  <c r="AQ380"/>
  <c r="AQ381"/>
  <c r="AN384"/>
  <c r="AN385"/>
  <c r="AN386"/>
  <c r="AQ386"/>
  <c r="AN387"/>
  <c r="AN388"/>
  <c r="AQ388"/>
  <c r="AN390"/>
  <c r="AQ390"/>
  <c r="AQ391"/>
  <c r="AN393"/>
  <c r="AQ393"/>
  <c r="AN395"/>
  <c r="AN396"/>
  <c r="AQ396"/>
  <c r="AN398"/>
  <c r="AQ398"/>
  <c r="AQ399"/>
  <c r="AN401"/>
  <c r="AQ401"/>
  <c r="AN403"/>
  <c r="AN404"/>
  <c r="AQ404"/>
  <c r="AN406"/>
  <c r="AQ406"/>
  <c r="AQ407"/>
  <c r="AN409"/>
  <c r="AQ409"/>
  <c r="AN411"/>
  <c r="AN412"/>
  <c r="AQ412"/>
  <c r="AN414"/>
  <c r="AQ414"/>
  <c r="AN417"/>
  <c r="AQ417"/>
  <c r="AN419"/>
  <c r="AN420"/>
  <c r="AQ420"/>
  <c r="AN422"/>
  <c r="AQ422"/>
  <c r="AQ423"/>
  <c r="AQ424"/>
  <c r="AN427"/>
  <c r="AQ429"/>
  <c r="AN435"/>
  <c r="AQ437"/>
  <c r="AN443"/>
  <c r="AQ445"/>
  <c r="AN451"/>
  <c r="AQ453"/>
  <c r="AN461"/>
  <c r="AN469"/>
  <c r="AN477"/>
  <c r="AN485"/>
  <c r="AN493"/>
  <c r="AQ501"/>
  <c r="AN504"/>
  <c r="AQ509"/>
  <c r="AN512"/>
  <c r="AN515"/>
  <c r="AQ517"/>
  <c r="AN523"/>
  <c r="AQ525"/>
  <c r="AN531"/>
  <c r="AQ533"/>
  <c r="AN539"/>
  <c r="AQ541"/>
  <c r="AN547"/>
  <c r="AQ549"/>
  <c r="AN555"/>
  <c r="AQ557"/>
  <c r="AN563"/>
  <c r="AQ565"/>
  <c r="AN571"/>
  <c r="AQ573"/>
  <c r="AN577"/>
  <c r="AQ579"/>
  <c r="AN585"/>
  <c r="AQ587"/>
  <c r="AN593"/>
  <c r="AQ595"/>
  <c r="AN601"/>
  <c r="AQ603"/>
  <c r="AN626"/>
  <c r="AN629"/>
  <c r="AQ636"/>
  <c r="AN639"/>
  <c r="AN640"/>
  <c r="AN643"/>
  <c r="AQ708"/>
  <c r="AN716"/>
  <c r="AQ718"/>
  <c r="AN724"/>
  <c r="AQ726"/>
  <c r="AN732"/>
  <c r="AQ734"/>
  <c r="AN740"/>
  <c r="AQ742"/>
  <c r="AQ750"/>
  <c r="AN753"/>
  <c r="AQ758"/>
  <c r="AN764"/>
  <c r="AQ768"/>
  <c r="AQ774"/>
  <c r="AN778"/>
  <c r="AQ778"/>
  <c r="AN780"/>
  <c r="AQ780"/>
  <c r="AN781"/>
  <c r="AN783"/>
  <c r="AQ786"/>
  <c r="AN31"/>
  <c r="AN34"/>
  <c r="AN36"/>
  <c r="AQ36"/>
  <c r="AN37"/>
  <c r="AQ44"/>
  <c r="AQ57"/>
  <c r="AQ58"/>
  <c r="AQ65"/>
  <c r="AN66"/>
  <c r="AQ66"/>
  <c r="AN68"/>
  <c r="AQ68"/>
  <c r="AN71"/>
  <c r="AN73"/>
  <c r="AQ73"/>
  <c r="AN74"/>
  <c r="AQ74"/>
  <c r="AN76"/>
  <c r="AQ76"/>
  <c r="AN79"/>
  <c r="AN81"/>
  <c r="AQ81"/>
  <c r="AN82"/>
  <c r="AQ82"/>
  <c r="AN84"/>
  <c r="AQ89"/>
  <c r="AN90"/>
  <c r="AQ90"/>
  <c r="AN92"/>
  <c r="AQ97"/>
  <c r="AQ98"/>
  <c r="AN166"/>
  <c r="AQ168"/>
  <c r="AN174"/>
  <c r="AQ176"/>
  <c r="AN182"/>
  <c r="AQ184"/>
  <c r="AN190"/>
  <c r="AQ192"/>
  <c r="AN198"/>
  <c r="AQ200"/>
  <c r="AN206"/>
  <c r="AQ208"/>
  <c r="AN214"/>
  <c r="AQ216"/>
  <c r="AN222"/>
  <c r="AQ224"/>
  <c r="AN230"/>
  <c r="AQ232"/>
  <c r="AN238"/>
  <c r="AQ240"/>
  <c r="AN246"/>
  <c r="AQ248"/>
  <c r="AN254"/>
  <c r="AQ256"/>
  <c r="AN262"/>
  <c r="AQ264"/>
  <c r="AN270"/>
  <c r="AQ272"/>
  <c r="AN278"/>
  <c r="AQ280"/>
  <c r="AN286"/>
  <c r="AQ288"/>
  <c r="AN294"/>
  <c r="AQ296"/>
  <c r="AN316"/>
  <c r="AQ318"/>
  <c r="AN324"/>
  <c r="AQ326"/>
  <c r="AN332"/>
  <c r="AQ334"/>
  <c r="AN340"/>
  <c r="AQ342"/>
  <c r="AN348"/>
  <c r="AQ350"/>
  <c r="AN356"/>
  <c r="AQ358"/>
  <c r="AN364"/>
  <c r="AQ366"/>
  <c r="AN372"/>
  <c r="AQ374"/>
  <c r="AN380"/>
  <c r="AQ382"/>
  <c r="AN391"/>
  <c r="AN399"/>
  <c r="AN407"/>
  <c r="AQ415"/>
  <c r="AN418"/>
  <c r="AN423"/>
  <c r="AQ425"/>
  <c r="AN426"/>
  <c r="AQ426"/>
  <c r="AQ427"/>
  <c r="AQ428"/>
  <c r="AN431"/>
  <c r="AN432"/>
  <c r="AN433"/>
  <c r="AQ433"/>
  <c r="AN434"/>
  <c r="AQ434"/>
  <c r="AQ435"/>
  <c r="AQ436"/>
  <c r="AN439"/>
  <c r="AN440"/>
  <c r="AN441"/>
  <c r="AQ441"/>
  <c r="AN442"/>
  <c r="AQ442"/>
  <c r="AQ443"/>
  <c r="AQ444"/>
  <c r="AN447"/>
  <c r="AN448"/>
  <c r="AN449"/>
  <c r="AQ449"/>
  <c r="AN450"/>
  <c r="AQ451"/>
  <c r="AQ452"/>
  <c r="AN455"/>
  <c r="AN456"/>
  <c r="AN457"/>
  <c r="AQ457"/>
  <c r="AN458"/>
  <c r="AQ458"/>
  <c r="AN460"/>
  <c r="AQ460"/>
  <c r="AQ461"/>
  <c r="AN463"/>
  <c r="AQ463"/>
  <c r="AN465"/>
  <c r="AN466"/>
  <c r="AQ466"/>
  <c r="AN468"/>
  <c r="AQ468"/>
  <c r="AQ469"/>
  <c r="AN471"/>
  <c r="AQ471"/>
  <c r="AN473"/>
  <c r="AN474"/>
  <c r="AQ474"/>
  <c r="AN476"/>
  <c r="AQ476"/>
  <c r="AQ477"/>
  <c r="AN479"/>
  <c r="AQ479"/>
  <c r="AN481"/>
  <c r="AN482"/>
  <c r="AQ482"/>
  <c r="AN484"/>
  <c r="AQ484"/>
  <c r="AQ485"/>
  <c r="AN487"/>
  <c r="AQ487"/>
  <c r="AN489"/>
  <c r="AN490"/>
  <c r="AQ490"/>
  <c r="AN492"/>
  <c r="AQ492"/>
  <c r="AQ493"/>
  <c r="AN495"/>
  <c r="AQ495"/>
  <c r="AN497"/>
  <c r="AN498"/>
  <c r="AQ498"/>
  <c r="AN500"/>
  <c r="AQ500"/>
  <c r="AN503"/>
  <c r="AQ503"/>
  <c r="AN505"/>
  <c r="AQ505"/>
  <c r="AN506"/>
  <c r="AQ506"/>
  <c r="AN508"/>
  <c r="AQ508"/>
  <c r="AN511"/>
  <c r="AQ511"/>
  <c r="AN513"/>
  <c r="AQ513"/>
  <c r="AN514"/>
  <c r="AQ514"/>
  <c r="AQ515"/>
  <c r="AQ516"/>
  <c r="AN519"/>
  <c r="AN520"/>
  <c r="AN521"/>
  <c r="AQ521"/>
  <c r="AN522"/>
  <c r="AQ522"/>
  <c r="AQ523"/>
  <c r="AQ524"/>
  <c r="AN527"/>
  <c r="AN528"/>
  <c r="AN529"/>
  <c r="AQ529"/>
  <c r="AN530"/>
  <c r="AQ530"/>
  <c r="AQ531"/>
  <c r="AQ532"/>
  <c r="AN535"/>
  <c r="AN536"/>
  <c r="AN537"/>
  <c r="AQ537"/>
  <c r="AN538"/>
  <c r="AQ538"/>
  <c r="AQ539"/>
  <c r="AQ540"/>
  <c r="AN543"/>
  <c r="AN544"/>
  <c r="AN545"/>
  <c r="AQ545"/>
  <c r="AN546"/>
  <c r="AQ546"/>
  <c r="AQ547"/>
  <c r="AQ548"/>
  <c r="AN551"/>
  <c r="AN552"/>
  <c r="AN553"/>
  <c r="AQ553"/>
  <c r="AN554"/>
  <c r="AQ554"/>
  <c r="AQ555"/>
  <c r="AQ556"/>
  <c r="AN559"/>
  <c r="AN560"/>
  <c r="AN561"/>
  <c r="AQ561"/>
  <c r="AN562"/>
  <c r="AQ562"/>
  <c r="AQ563"/>
  <c r="AQ564"/>
  <c r="AN567"/>
  <c r="AN568"/>
  <c r="AN569"/>
  <c r="AQ569"/>
  <c r="AN570"/>
  <c r="AQ570"/>
  <c r="AQ571"/>
  <c r="AQ572"/>
  <c r="AN575"/>
  <c r="AQ575"/>
  <c r="AN576"/>
  <c r="AQ576"/>
  <c r="AQ577"/>
  <c r="AQ578"/>
  <c r="AN581"/>
  <c r="AN582"/>
  <c r="AN583"/>
  <c r="AQ583"/>
  <c r="AN584"/>
  <c r="AQ585"/>
  <c r="AQ586"/>
  <c r="AN589"/>
  <c r="AN590"/>
  <c r="AQ591"/>
  <c r="AQ593"/>
  <c r="AQ594"/>
  <c r="AN597"/>
  <c r="AN598"/>
  <c r="AQ599"/>
  <c r="AQ601"/>
  <c r="AQ602"/>
  <c r="AN605"/>
  <c r="AN606"/>
  <c r="AN607"/>
  <c r="AQ607"/>
  <c r="AN608"/>
  <c r="AN610"/>
  <c r="AN612"/>
  <c r="AN614"/>
  <c r="AN616"/>
  <c r="AQ616"/>
  <c r="AN617"/>
  <c r="AN619"/>
  <c r="AN621"/>
  <c r="AN623"/>
  <c r="AQ623"/>
  <c r="AN625"/>
  <c r="AQ625"/>
  <c r="AQ626"/>
  <c r="AN628"/>
  <c r="AQ628"/>
  <c r="AN630"/>
  <c r="AN631"/>
  <c r="AQ631"/>
  <c r="AN633"/>
  <c r="AQ633"/>
  <c r="AN635"/>
  <c r="AQ635"/>
  <c r="AN638"/>
  <c r="AQ638"/>
  <c r="AQ640"/>
  <c r="AN642"/>
  <c r="AQ642"/>
  <c r="AN644"/>
  <c r="AN645"/>
  <c r="AQ645"/>
  <c r="AN647"/>
  <c r="AQ647"/>
  <c r="AN649"/>
  <c r="AQ649"/>
  <c r="AN650"/>
  <c r="AQ650"/>
  <c r="AN652"/>
  <c r="AQ652"/>
  <c r="AN655"/>
  <c r="AQ655"/>
  <c r="AN657"/>
  <c r="AQ657"/>
  <c r="AN658"/>
  <c r="AQ658"/>
  <c r="AN660"/>
  <c r="AQ660"/>
  <c r="AN663"/>
  <c r="AQ663"/>
  <c r="AN665"/>
  <c r="AQ665"/>
  <c r="AN666"/>
  <c r="AQ666"/>
  <c r="AN668"/>
  <c r="AQ668"/>
  <c r="AN671"/>
  <c r="AQ671"/>
  <c r="AN673"/>
  <c r="AQ673"/>
  <c r="AN674"/>
  <c r="AQ674"/>
  <c r="AN676"/>
  <c r="AQ676"/>
  <c r="AN679"/>
  <c r="AQ679"/>
  <c r="AN681"/>
  <c r="AQ681"/>
  <c r="AN682"/>
  <c r="AQ682"/>
  <c r="AN684"/>
  <c r="AQ684"/>
  <c r="AN687"/>
  <c r="AQ687"/>
  <c r="AN689"/>
  <c r="AQ689"/>
  <c r="AN690"/>
  <c r="AQ690"/>
  <c r="AN692"/>
  <c r="AQ692"/>
  <c r="AN695"/>
  <c r="AQ695"/>
  <c r="AN696"/>
  <c r="AQ696"/>
  <c r="AN698"/>
  <c r="AQ698"/>
  <c r="AN701"/>
  <c r="AQ701"/>
  <c r="AN702"/>
  <c r="AQ702"/>
  <c r="AN705"/>
  <c r="AQ705"/>
  <c r="AN707"/>
  <c r="AQ707"/>
  <c r="AN710"/>
  <c r="AQ710"/>
  <c r="AN712"/>
  <c r="AQ712"/>
  <c r="AN713"/>
  <c r="AQ713"/>
  <c r="AN715"/>
  <c r="AQ715"/>
  <c r="AQ716"/>
  <c r="AQ717"/>
  <c r="AN720"/>
  <c r="AN721"/>
  <c r="AN722"/>
  <c r="AQ722"/>
  <c r="AN723"/>
  <c r="AQ723"/>
  <c r="AQ724"/>
  <c r="AQ725"/>
  <c r="AN728"/>
  <c r="AN729"/>
  <c r="AN730"/>
  <c r="AQ730"/>
  <c r="AN731"/>
  <c r="AQ731"/>
  <c r="AQ732"/>
  <c r="AQ733"/>
  <c r="AN736"/>
  <c r="AN737"/>
  <c r="AN738"/>
  <c r="AQ738"/>
  <c r="AN739"/>
  <c r="AQ739"/>
  <c r="AQ740"/>
  <c r="AQ741"/>
  <c r="AN744"/>
  <c r="AN745"/>
  <c r="AN746"/>
  <c r="AQ746"/>
  <c r="AN747"/>
  <c r="AQ747"/>
  <c r="AN749"/>
  <c r="AQ749"/>
  <c r="AN752"/>
  <c r="AQ752"/>
  <c r="AN754"/>
  <c r="AQ754"/>
  <c r="AN755"/>
  <c r="AQ755"/>
  <c r="AN757"/>
  <c r="AQ757"/>
  <c r="AN760"/>
  <c r="AN761"/>
  <c r="AN762"/>
  <c r="AQ762"/>
  <c r="AN763"/>
  <c r="AQ763"/>
  <c r="AQ764"/>
  <c r="AN766"/>
  <c r="AN767"/>
  <c r="AQ767"/>
  <c r="AN770"/>
  <c r="AQ772"/>
  <c r="AN773"/>
  <c r="AQ776"/>
  <c r="AQ784"/>
  <c r="AQ785"/>
  <c r="AR3"/>
  <c r="AO4"/>
  <c r="AR4"/>
  <c r="AO5"/>
  <c r="AR5"/>
  <c r="AO6"/>
  <c r="AR6"/>
  <c r="AO7"/>
  <c r="AR7"/>
  <c r="AO8"/>
  <c r="AR8"/>
  <c r="AO9"/>
  <c r="AR9"/>
  <c r="AO10"/>
  <c r="AR10"/>
  <c r="AO11"/>
  <c r="AR11"/>
  <c r="AO12"/>
  <c r="AR12"/>
  <c r="AO13"/>
  <c r="AR13"/>
  <c r="AO14"/>
  <c r="AR14"/>
  <c r="AO15"/>
  <c r="AR15"/>
  <c r="AO16"/>
  <c r="AR16"/>
  <c r="AO17"/>
  <c r="AR17"/>
  <c r="AO18"/>
  <c r="AR18"/>
  <c r="AO19"/>
  <c r="AR19"/>
  <c r="AO20"/>
  <c r="AR20"/>
  <c r="AO21"/>
  <c r="AR21"/>
  <c r="AO22"/>
  <c r="AR22"/>
  <c r="AO23"/>
  <c r="AR23"/>
  <c r="AO24"/>
  <c r="AR24"/>
  <c r="AO25"/>
  <c r="AR25"/>
  <c r="AO26"/>
  <c r="AR26"/>
  <c r="AO27"/>
  <c r="AR27"/>
  <c r="AO28"/>
  <c r="AR28"/>
  <c r="AO29"/>
  <c r="AR29"/>
  <c r="AO30"/>
  <c r="AR30"/>
  <c r="AO31"/>
  <c r="AR31"/>
  <c r="AO32"/>
  <c r="AR32"/>
  <c r="AO33"/>
  <c r="AR33"/>
  <c r="AO34"/>
  <c r="AR34"/>
  <c r="AO35"/>
  <c r="AR35"/>
  <c r="AO36"/>
  <c r="AR36"/>
  <c r="AO37"/>
  <c r="AR37"/>
  <c r="AO38"/>
  <c r="AR38"/>
  <c r="AO39"/>
  <c r="AR39"/>
  <c r="AO40"/>
  <c r="AR40"/>
  <c r="AO41"/>
  <c r="AR41"/>
  <c r="AO42"/>
  <c r="AR42"/>
  <c r="AO43"/>
  <c r="AR43"/>
  <c r="AO44"/>
  <c r="AR44"/>
  <c r="AO45"/>
  <c r="AR45"/>
  <c r="AO46"/>
  <c r="AR46"/>
  <c r="AO47"/>
  <c r="AR47"/>
  <c r="AO48"/>
  <c r="AR48"/>
  <c r="AO49"/>
  <c r="AR49"/>
  <c r="AO50"/>
  <c r="AR50"/>
  <c r="AO51"/>
  <c r="AR51"/>
  <c r="AO52"/>
  <c r="AR52"/>
  <c r="AO53"/>
  <c r="AR53"/>
  <c r="AO54"/>
  <c r="AR54"/>
  <c r="AO55"/>
  <c r="AR55"/>
  <c r="AO56"/>
  <c r="AR56"/>
  <c r="AO57"/>
  <c r="AR57"/>
  <c r="AO58"/>
  <c r="AR58"/>
  <c r="AO59"/>
  <c r="AR59"/>
  <c r="AO60"/>
  <c r="AR60"/>
  <c r="AO61"/>
  <c r="AR61"/>
  <c r="AO62"/>
  <c r="AR62"/>
  <c r="AO63"/>
  <c r="AR63"/>
  <c r="AO64"/>
  <c r="AR64"/>
  <c r="AO65"/>
  <c r="AR65"/>
  <c r="AO66"/>
  <c r="AR66"/>
  <c r="AO67"/>
  <c r="AR67"/>
  <c r="AO68"/>
  <c r="AR68"/>
  <c r="AO69"/>
  <c r="AR69"/>
  <c r="AO70"/>
  <c r="AR70"/>
  <c r="AO71"/>
  <c r="AR71"/>
  <c r="AO72"/>
  <c r="AR72"/>
  <c r="AO73"/>
  <c r="AR73"/>
  <c r="AO74"/>
  <c r="AR74"/>
  <c r="AO75"/>
  <c r="AR75"/>
  <c r="AO76"/>
  <c r="AR76"/>
  <c r="AO77"/>
  <c r="AR77"/>
  <c r="AO78"/>
  <c r="AR78"/>
  <c r="AO79"/>
  <c r="AR79"/>
  <c r="AO80"/>
  <c r="AR80"/>
  <c r="AO81"/>
  <c r="AR81"/>
  <c r="AO82"/>
  <c r="AR82"/>
  <c r="AO83"/>
  <c r="AR83"/>
  <c r="AO84"/>
  <c r="AR84"/>
  <c r="AO85"/>
  <c r="AR85"/>
  <c r="AO86"/>
  <c r="AR86"/>
  <c r="AO87"/>
  <c r="AR87"/>
  <c r="AO88"/>
  <c r="AR88"/>
  <c r="AO89"/>
  <c r="AR89"/>
  <c r="AO90"/>
  <c r="AR90"/>
  <c r="AO91"/>
  <c r="AR91"/>
  <c r="AO92"/>
  <c r="AR92"/>
  <c r="AO93"/>
  <c r="AR93"/>
  <c r="AO94"/>
  <c r="AR94"/>
  <c r="AO95"/>
  <c r="AR95"/>
  <c r="AO96"/>
  <c r="AR96"/>
  <c r="AO97"/>
  <c r="AR97"/>
  <c r="AO98"/>
  <c r="AR98"/>
  <c r="AO99"/>
  <c r="AR99"/>
  <c r="AO100"/>
  <c r="AR100"/>
  <c r="AO101"/>
  <c r="AR101"/>
  <c r="AO102"/>
  <c r="AR102"/>
  <c r="AO103"/>
  <c r="AR103"/>
  <c r="AO104"/>
  <c r="AR104"/>
  <c r="AO105"/>
  <c r="AR105"/>
  <c r="AO106"/>
  <c r="AR106"/>
  <c r="AO107"/>
  <c r="AR107"/>
  <c r="AO108"/>
  <c r="AR108"/>
  <c r="AO109"/>
  <c r="AR109"/>
  <c r="AO110"/>
  <c r="AR110"/>
  <c r="AO111"/>
  <c r="AR111"/>
  <c r="AO112"/>
  <c r="AR112"/>
  <c r="AO113"/>
  <c r="AR113"/>
  <c r="AO114"/>
  <c r="AR114"/>
  <c r="AO115"/>
  <c r="AR115"/>
  <c r="AO116"/>
  <c r="AR116"/>
  <c r="AO117"/>
  <c r="AR117"/>
  <c r="AO118"/>
  <c r="AR118"/>
  <c r="AO119"/>
  <c r="AR119"/>
  <c r="AO120"/>
  <c r="AR120"/>
  <c r="AO121"/>
  <c r="AR121"/>
  <c r="AO122"/>
  <c r="AR122"/>
  <c r="AO123"/>
  <c r="AR123"/>
  <c r="AO124"/>
  <c r="AR124"/>
  <c r="AO125"/>
  <c r="AR125"/>
  <c r="AO126"/>
  <c r="AR126"/>
  <c r="AO127"/>
  <c r="AR127"/>
  <c r="AO128"/>
  <c r="AR128"/>
  <c r="AO129"/>
  <c r="AR129"/>
  <c r="AO130"/>
  <c r="AR130"/>
  <c r="AO131"/>
  <c r="AR131"/>
  <c r="AO132"/>
  <c r="AR132"/>
  <c r="AO133"/>
  <c r="AR133"/>
  <c r="AO134"/>
  <c r="AR134"/>
  <c r="AO135"/>
  <c r="AR135"/>
  <c r="AO136"/>
  <c r="AR136"/>
  <c r="AO137"/>
  <c r="AR137"/>
  <c r="AO138"/>
  <c r="AR138"/>
  <c r="AO139"/>
  <c r="AR139"/>
  <c r="AO140"/>
  <c r="AR140"/>
  <c r="AO141"/>
  <c r="AR141"/>
  <c r="AO142"/>
  <c r="AR142"/>
  <c r="AO143"/>
  <c r="AR143"/>
  <c r="AO144"/>
  <c r="AR144"/>
  <c r="AO145"/>
  <c r="AR145"/>
  <c r="AO146"/>
  <c r="AR146"/>
  <c r="AO147"/>
  <c r="AR147"/>
  <c r="AO148"/>
  <c r="AR148"/>
  <c r="AO149"/>
  <c r="AR149"/>
  <c r="AO150"/>
  <c r="AR150"/>
  <c r="AO151"/>
  <c r="AR151"/>
  <c r="AO152"/>
  <c r="AR152"/>
  <c r="AO153"/>
  <c r="AR153"/>
  <c r="AO154"/>
  <c r="AR154"/>
  <c r="AO155"/>
  <c r="AR155"/>
  <c r="AO156"/>
  <c r="AR156"/>
  <c r="AO157"/>
  <c r="AR157"/>
  <c r="AO158"/>
  <c r="AR158"/>
  <c r="AO159"/>
  <c r="AR159"/>
  <c r="AO160"/>
  <c r="AR160"/>
  <c r="AO161"/>
  <c r="AR161"/>
  <c r="AO162"/>
  <c r="AR162"/>
  <c r="AO163"/>
  <c r="AR163"/>
  <c r="AO164"/>
  <c r="AR164"/>
  <c r="AO165"/>
  <c r="AR165"/>
  <c r="AO166"/>
  <c r="AR166"/>
  <c r="AO167"/>
  <c r="AR167"/>
  <c r="AO168"/>
  <c r="AR168"/>
  <c r="AO169"/>
  <c r="AR169"/>
  <c r="AO170"/>
  <c r="AR170"/>
  <c r="AO171"/>
  <c r="AR171"/>
  <c r="AO172"/>
  <c r="AR172"/>
  <c r="AO173"/>
  <c r="AR173"/>
  <c r="AO174"/>
  <c r="AR174"/>
  <c r="AO175"/>
  <c r="AR175"/>
  <c r="AO176"/>
  <c r="AR176"/>
  <c r="AO177"/>
  <c r="AR177"/>
  <c r="AO178"/>
  <c r="AR178"/>
  <c r="AO179"/>
  <c r="AR179"/>
  <c r="AO180"/>
  <c r="AR180"/>
  <c r="AO181"/>
  <c r="AR181"/>
  <c r="AO182"/>
  <c r="AR182"/>
  <c r="AO183"/>
  <c r="AR183"/>
  <c r="AO184"/>
  <c r="AR184"/>
  <c r="AO185"/>
  <c r="AR185"/>
  <c r="AO186"/>
  <c r="AR186"/>
  <c r="AO187"/>
  <c r="AR187"/>
  <c r="AO188"/>
  <c r="AR188"/>
  <c r="AO189"/>
  <c r="AR189"/>
  <c r="AO190"/>
  <c r="AR190"/>
  <c r="AO191"/>
  <c r="AR191"/>
  <c r="AO192"/>
  <c r="AR192"/>
  <c r="AO193"/>
  <c r="AR193"/>
  <c r="AO194"/>
  <c r="AR194"/>
  <c r="AO195"/>
  <c r="AR195"/>
  <c r="AO196"/>
  <c r="AR196"/>
  <c r="AO197"/>
  <c r="AR197"/>
  <c r="AO198"/>
  <c r="AR198"/>
  <c r="AO199"/>
  <c r="AR199"/>
  <c r="AO200"/>
  <c r="AR200"/>
  <c r="AO201"/>
  <c r="AR201"/>
  <c r="AO202"/>
  <c r="AR202"/>
  <c r="AO203"/>
  <c r="AR203"/>
  <c r="AO204"/>
  <c r="AR204"/>
  <c r="AO205"/>
  <c r="AR205"/>
  <c r="AO206"/>
  <c r="AR206"/>
  <c r="AO207"/>
  <c r="AR207"/>
  <c r="AO208"/>
  <c r="AR208"/>
  <c r="AO209"/>
  <c r="AR209"/>
  <c r="AO210"/>
  <c r="AR210"/>
  <c r="AO211"/>
  <c r="AR211"/>
  <c r="AO212"/>
  <c r="AR212"/>
  <c r="AO213"/>
  <c r="AR213"/>
  <c r="AO214"/>
  <c r="AR214"/>
  <c r="AO215"/>
  <c r="AR215"/>
  <c r="AO216"/>
  <c r="AR216"/>
  <c r="AO217"/>
  <c r="AR217"/>
  <c r="AO218"/>
  <c r="AR218"/>
  <c r="AO219"/>
  <c r="AR219"/>
  <c r="AO220"/>
  <c r="AR220"/>
  <c r="AO221"/>
  <c r="AR221"/>
  <c r="AO222"/>
  <c r="AR222"/>
  <c r="AO223"/>
  <c r="AR223"/>
  <c r="AO224"/>
  <c r="AR224"/>
  <c r="AO225"/>
  <c r="AR225"/>
  <c r="AO226"/>
  <c r="AR226"/>
  <c r="AO227"/>
  <c r="AR227"/>
  <c r="AO228"/>
  <c r="AR228"/>
  <c r="AO229"/>
  <c r="AR229"/>
  <c r="AO230"/>
  <c r="AR230"/>
  <c r="AO231"/>
  <c r="AR231"/>
  <c r="AO232"/>
  <c r="AR232"/>
  <c r="AO233"/>
  <c r="AR233"/>
  <c r="AO234"/>
  <c r="AR234"/>
  <c r="AO235"/>
  <c r="AR235"/>
  <c r="AO236"/>
  <c r="AR236"/>
  <c r="AO237"/>
  <c r="AR237"/>
  <c r="AO238"/>
  <c r="AR238"/>
  <c r="AO239"/>
  <c r="AR239"/>
  <c r="AO240"/>
  <c r="AR240"/>
  <c r="AO241"/>
  <c r="AR241"/>
  <c r="AO242"/>
  <c r="AR242"/>
  <c r="AO243"/>
  <c r="AR243"/>
  <c r="AO244"/>
  <c r="AR244"/>
  <c r="AO245"/>
  <c r="AR245"/>
  <c r="AO246"/>
  <c r="AR246"/>
  <c r="AO247"/>
  <c r="AR247"/>
  <c r="AO248"/>
  <c r="AR248"/>
  <c r="AO249"/>
  <c r="AR249"/>
  <c r="AO250"/>
  <c r="AR250"/>
  <c r="AO251"/>
  <c r="AR251"/>
  <c r="AO252"/>
  <c r="AR252"/>
  <c r="AO253"/>
  <c r="AR253"/>
  <c r="AO254"/>
  <c r="AR254"/>
  <c r="AO255"/>
  <c r="AR255"/>
  <c r="AO256"/>
  <c r="AR256"/>
  <c r="AO257"/>
  <c r="AR257"/>
  <c r="AO258"/>
  <c r="AR258"/>
  <c r="AO259"/>
  <c r="AR259"/>
  <c r="AO260"/>
  <c r="AR260"/>
  <c r="AO261"/>
  <c r="AR261"/>
  <c r="AO262"/>
  <c r="AR262"/>
  <c r="AO263"/>
  <c r="AR263"/>
  <c r="AO264"/>
  <c r="AR264"/>
  <c r="AO265"/>
  <c r="AR265"/>
  <c r="AO266"/>
  <c r="AR266"/>
  <c r="AO267"/>
  <c r="AR267"/>
  <c r="AO268"/>
  <c r="AR268"/>
  <c r="AO269"/>
  <c r="AR269"/>
  <c r="AO270"/>
  <c r="AR270"/>
  <c r="AO271"/>
  <c r="AR271"/>
  <c r="AO272"/>
  <c r="AR272"/>
  <c r="AO273"/>
  <c r="AR273"/>
  <c r="AO274"/>
  <c r="AR274"/>
  <c r="AO275"/>
  <c r="AR275"/>
  <c r="AO276"/>
  <c r="AR276"/>
  <c r="AO277"/>
  <c r="AR277"/>
  <c r="AO278"/>
  <c r="AR278"/>
  <c r="AO279"/>
  <c r="AR279"/>
  <c r="AO280"/>
  <c r="AR280"/>
  <c r="AO281"/>
  <c r="AR281"/>
  <c r="AO282"/>
  <c r="AO283"/>
  <c r="AR283"/>
  <c r="AO284"/>
  <c r="AO285"/>
  <c r="AR285"/>
  <c r="AO286"/>
  <c r="AO287"/>
  <c r="AR287"/>
  <c r="AO288"/>
  <c r="AO289"/>
  <c r="AR289"/>
  <c r="AO290"/>
  <c r="AO291"/>
  <c r="AR291"/>
  <c r="AO292"/>
  <c r="AO293"/>
  <c r="AR293"/>
  <c r="AO294"/>
  <c r="AR294"/>
  <c r="AO295"/>
  <c r="AR295"/>
  <c r="AO296"/>
  <c r="AR296"/>
  <c r="AO297"/>
  <c r="AR297"/>
  <c r="AO298"/>
  <c r="AR298"/>
  <c r="AO299"/>
  <c r="AR299"/>
  <c r="AO300"/>
  <c r="AR300"/>
  <c r="AO301"/>
  <c r="AR301"/>
  <c r="AO302"/>
  <c r="AR302"/>
  <c r="AO303"/>
  <c r="AR303"/>
  <c r="AO304"/>
  <c r="AR304"/>
  <c r="AO305"/>
  <c r="AR305"/>
  <c r="AO306"/>
  <c r="AR306"/>
  <c r="AO307"/>
  <c r="AR307"/>
  <c r="AO308"/>
  <c r="AR308"/>
  <c r="AO309"/>
  <c r="AR309"/>
  <c r="AO310"/>
  <c r="AR310"/>
  <c r="AO311"/>
  <c r="AR311"/>
  <c r="AO312"/>
  <c r="AR312"/>
  <c r="AO313"/>
  <c r="AR313"/>
  <c r="AO314"/>
  <c r="AR314"/>
  <c r="AO315"/>
  <c r="AR315"/>
  <c r="AO316"/>
  <c r="AR316"/>
  <c r="AO317"/>
  <c r="AR317"/>
  <c r="AO318"/>
  <c r="AR318"/>
  <c r="AO319"/>
  <c r="AR319"/>
  <c r="AO320"/>
  <c r="AR320"/>
  <c r="AO321"/>
  <c r="AR321"/>
  <c r="AO322"/>
  <c r="AR322"/>
  <c r="AO323"/>
  <c r="AR323"/>
  <c r="AO324"/>
  <c r="AR324"/>
  <c r="AO325"/>
  <c r="AR325"/>
  <c r="AO326"/>
  <c r="AR326"/>
  <c r="AO327"/>
  <c r="AR327"/>
  <c r="AO328"/>
  <c r="AR328"/>
  <c r="AO329"/>
  <c r="AR329"/>
  <c r="AO330"/>
  <c r="AR330"/>
  <c r="AO331"/>
  <c r="AR331"/>
  <c r="AO332"/>
  <c r="AR332"/>
  <c r="AO333"/>
  <c r="AR333"/>
  <c r="AO334"/>
  <c r="AR334"/>
  <c r="AO335"/>
  <c r="AR335"/>
  <c r="AO336"/>
  <c r="AR336"/>
  <c r="AO337"/>
  <c r="AR337"/>
  <c r="AO338"/>
  <c r="AR338"/>
  <c r="AO339"/>
  <c r="AR339"/>
  <c r="AO340"/>
  <c r="AR340"/>
  <c r="AO341"/>
  <c r="AR341"/>
  <c r="AO342"/>
  <c r="AR342"/>
  <c r="AO343"/>
  <c r="AR343"/>
  <c r="AO344"/>
  <c r="AR344"/>
  <c r="AO345"/>
  <c r="AR345"/>
  <c r="AO346"/>
  <c r="AR346"/>
  <c r="AO347"/>
  <c r="AR347"/>
  <c r="AO348"/>
  <c r="AR348"/>
  <c r="AO349"/>
  <c r="AR349"/>
  <c r="AO350"/>
  <c r="AR350"/>
  <c r="AO351"/>
  <c r="AR351"/>
  <c r="AO352"/>
  <c r="AR352"/>
  <c r="AO353"/>
  <c r="AR353"/>
  <c r="AO354"/>
  <c r="AR354"/>
  <c r="AO355"/>
  <c r="AR355"/>
  <c r="AO356"/>
  <c r="AR356"/>
  <c r="AO357"/>
  <c r="AR357"/>
  <c r="AO358"/>
  <c r="AR358"/>
  <c r="AO359"/>
  <c r="AR359"/>
  <c r="AO360"/>
  <c r="AR360"/>
  <c r="AO361"/>
  <c r="AR361"/>
  <c r="AO362"/>
  <c r="AR362"/>
  <c r="AO363"/>
  <c r="AR363"/>
  <c r="AO364"/>
  <c r="AR364"/>
  <c r="AO365"/>
  <c r="AR365"/>
  <c r="AO366"/>
  <c r="AR366"/>
  <c r="AO367"/>
  <c r="AR367"/>
  <c r="AO368"/>
  <c r="AR368"/>
  <c r="AO369"/>
  <c r="AR369"/>
  <c r="AO370"/>
  <c r="AR370"/>
  <c r="AO371"/>
  <c r="AR371"/>
  <c r="AO372"/>
  <c r="AR372"/>
  <c r="AO373"/>
  <c r="AR373"/>
  <c r="AO374"/>
  <c r="AR374"/>
  <c r="AO375"/>
  <c r="AR375"/>
  <c r="AO376"/>
  <c r="AR376"/>
  <c r="AO377"/>
  <c r="AR377"/>
  <c r="AO378"/>
  <c r="AR378"/>
  <c r="AO379"/>
  <c r="AR379"/>
  <c r="AO380"/>
  <c r="AR380"/>
  <c r="AO381"/>
  <c r="AR381"/>
  <c r="AO382"/>
  <c r="AR382"/>
  <c r="AO383"/>
  <c r="AR383"/>
  <c r="AO384"/>
  <c r="AR384"/>
  <c r="AO385"/>
  <c r="AR385"/>
  <c r="AO386"/>
  <c r="AR386"/>
  <c r="AO387"/>
  <c r="AR387"/>
  <c r="AO388"/>
  <c r="AR388"/>
  <c r="AO389"/>
  <c r="AR389"/>
  <c r="AO390"/>
  <c r="AR390"/>
  <c r="AO391"/>
  <c r="AR391"/>
  <c r="AO392"/>
  <c r="AR392"/>
  <c r="AO393"/>
  <c r="AR393"/>
  <c r="AO394"/>
  <c r="AR394"/>
  <c r="AO395"/>
  <c r="AR395"/>
  <c r="AO396"/>
  <c r="AR396"/>
  <c r="AO397"/>
  <c r="AR397"/>
  <c r="AO398"/>
  <c r="AR398"/>
  <c r="AO399"/>
  <c r="AR399"/>
  <c r="AO400"/>
  <c r="AR400"/>
  <c r="AO401"/>
  <c r="AR401"/>
  <c r="AO402"/>
  <c r="AR402"/>
  <c r="AO403"/>
  <c r="AR403"/>
  <c r="AO404"/>
  <c r="AR404"/>
  <c r="AO405"/>
  <c r="AR405"/>
  <c r="AO406"/>
  <c r="AR406"/>
  <c r="AO407"/>
  <c r="AR407"/>
  <c r="AO408"/>
  <c r="AR408"/>
  <c r="AO409"/>
  <c r="AR409"/>
  <c r="AO410"/>
  <c r="AR410"/>
  <c r="AO411"/>
  <c r="AR411"/>
  <c r="AO412"/>
  <c r="AR412"/>
  <c r="AO413"/>
  <c r="AR413"/>
  <c r="AO414"/>
  <c r="AR414"/>
  <c r="AO415"/>
  <c r="AR415"/>
  <c r="AO416"/>
  <c r="AR416"/>
  <c r="AO417"/>
  <c r="AR417"/>
  <c r="AO418"/>
  <c r="AR418"/>
  <c r="AO419"/>
  <c r="AR419"/>
  <c r="AO420"/>
  <c r="AR420"/>
  <c r="AO421"/>
  <c r="AR421"/>
  <c r="AO422"/>
  <c r="AR422"/>
  <c r="AO423"/>
  <c r="AR423"/>
  <c r="AO424"/>
  <c r="AR424"/>
  <c r="AO425"/>
  <c r="AR425"/>
  <c r="AO426"/>
  <c r="AR426"/>
  <c r="AO427"/>
  <c r="AR427"/>
  <c r="AO428"/>
  <c r="AR428"/>
  <c r="AO429"/>
  <c r="AR429"/>
  <c r="AO430"/>
  <c r="AR430"/>
  <c r="AO431"/>
  <c r="AR431"/>
  <c r="AO432"/>
  <c r="AR432"/>
  <c r="AO433"/>
  <c r="AR433"/>
  <c r="AO434"/>
  <c r="AR434"/>
  <c r="AO435"/>
  <c r="AR435"/>
  <c r="AO436"/>
  <c r="AR436"/>
  <c r="AO437"/>
  <c r="AR437"/>
  <c r="AO438"/>
  <c r="AR438"/>
  <c r="AO439"/>
  <c r="AR439"/>
  <c r="AO440"/>
  <c r="AR440"/>
  <c r="AO441"/>
  <c r="AR441"/>
  <c r="AO442"/>
  <c r="AR442"/>
  <c r="AO443"/>
  <c r="AR443"/>
  <c r="AO444"/>
  <c r="AR444"/>
  <c r="AO445"/>
  <c r="AR445"/>
  <c r="AO446"/>
  <c r="AR446"/>
  <c r="AO447"/>
  <c r="AR447"/>
  <c r="AO448"/>
  <c r="AR448"/>
  <c r="AO449"/>
  <c r="AR449"/>
  <c r="AO450"/>
  <c r="AR450"/>
  <c r="AO451"/>
  <c r="AR451"/>
  <c r="AO452"/>
  <c r="AR452"/>
  <c r="AO453"/>
  <c r="AR453"/>
  <c r="AO454"/>
  <c r="AR454"/>
  <c r="AO455"/>
  <c r="AR455"/>
  <c r="AO456"/>
  <c r="AR456"/>
  <c r="AO457"/>
  <c r="AR457"/>
  <c r="AO458"/>
  <c r="AR458"/>
  <c r="AO459"/>
  <c r="AR459"/>
  <c r="AO460"/>
  <c r="AR460"/>
  <c r="AO461"/>
  <c r="AR461"/>
  <c r="AO462"/>
  <c r="AR462"/>
  <c r="AO463"/>
  <c r="AR463"/>
  <c r="AO464"/>
  <c r="AR464"/>
  <c r="AO465"/>
  <c r="AR465"/>
  <c r="AO466"/>
  <c r="AR466"/>
  <c r="AO467"/>
  <c r="AR467"/>
  <c r="AO468"/>
  <c r="AR468"/>
  <c r="AO469"/>
  <c r="AR469"/>
  <c r="AO470"/>
  <c r="AR470"/>
  <c r="AO471"/>
  <c r="AR471"/>
  <c r="AO472"/>
  <c r="AR472"/>
  <c r="AO473"/>
  <c r="AR473"/>
  <c r="AO474"/>
  <c r="AR474"/>
  <c r="AO475"/>
  <c r="AR475"/>
  <c r="AO476"/>
  <c r="AR476"/>
  <c r="AO477"/>
  <c r="AR477"/>
  <c r="AO478"/>
  <c r="AR478"/>
  <c r="AO479"/>
  <c r="AR479"/>
  <c r="AO480"/>
  <c r="AR480"/>
  <c r="AO481"/>
  <c r="AR481"/>
  <c r="AO482"/>
  <c r="AR482"/>
  <c r="AO483"/>
  <c r="AR483"/>
  <c r="AO484"/>
  <c r="AR484"/>
  <c r="AO485"/>
  <c r="AR485"/>
  <c r="AO486"/>
  <c r="AR486"/>
  <c r="AO487"/>
  <c r="AR487"/>
  <c r="AO488"/>
  <c r="AR488"/>
  <c r="AO489"/>
  <c r="AR489"/>
  <c r="AO490"/>
  <c r="AR490"/>
  <c r="AO491"/>
  <c r="AR491"/>
  <c r="AO492"/>
  <c r="AR492"/>
  <c r="AO493"/>
  <c r="AR493"/>
  <c r="AO494"/>
  <c r="AR494"/>
  <c r="AO495"/>
  <c r="AR495"/>
  <c r="AO496"/>
  <c r="AR496"/>
  <c r="AO497"/>
  <c r="AR497"/>
  <c r="AO498"/>
  <c r="AR498"/>
  <c r="AO499"/>
  <c r="AR499"/>
  <c r="AO500"/>
  <c r="AR500"/>
  <c r="AO501"/>
  <c r="AR501"/>
  <c r="AO502"/>
  <c r="AR502"/>
  <c r="AO503"/>
  <c r="AR503"/>
  <c r="AO504"/>
  <c r="AR504"/>
  <c r="AO505"/>
  <c r="AR505"/>
  <c r="AO506"/>
  <c r="AR506"/>
  <c r="AO507"/>
  <c r="AR507"/>
  <c r="AO508"/>
  <c r="AR508"/>
  <c r="AO509"/>
  <c r="AR509"/>
  <c r="AO510"/>
  <c r="AR510"/>
  <c r="AO511"/>
  <c r="AR511"/>
  <c r="AO512"/>
  <c r="AR512"/>
  <c r="AO513"/>
  <c r="AR513"/>
  <c r="AO514"/>
  <c r="AR514"/>
  <c r="AO515"/>
  <c r="AR515"/>
  <c r="AO516"/>
  <c r="AR516"/>
  <c r="AO517"/>
  <c r="AR517"/>
  <c r="AO518"/>
  <c r="AR518"/>
  <c r="AO519"/>
  <c r="AR519"/>
  <c r="AO520"/>
  <c r="AR520"/>
  <c r="AO521"/>
  <c r="AR521"/>
  <c r="AO522"/>
  <c r="AR522"/>
  <c r="AO523"/>
  <c r="AR523"/>
  <c r="AO524"/>
  <c r="AR524"/>
  <c r="AO525"/>
  <c r="AR525"/>
  <c r="AO526"/>
  <c r="AR526"/>
  <c r="AO527"/>
  <c r="AR527"/>
  <c r="AO528"/>
  <c r="AR528"/>
  <c r="AO529"/>
  <c r="AR529"/>
  <c r="AO530"/>
  <c r="AR530"/>
  <c r="AO531"/>
  <c r="AR531"/>
  <c r="AO532"/>
  <c r="AR532"/>
  <c r="AR533"/>
  <c r="AO534"/>
  <c r="AR534"/>
  <c r="AR535"/>
  <c r="AO536"/>
  <c r="AR536"/>
  <c r="AR537"/>
  <c r="AO538"/>
  <c r="AR538"/>
  <c r="AO539"/>
  <c r="AR539"/>
  <c r="AO540"/>
  <c r="AR540"/>
  <c r="AO541"/>
  <c r="AR541"/>
  <c r="AO542"/>
  <c r="AR542"/>
  <c r="AO543"/>
  <c r="AR543"/>
  <c r="AO544"/>
  <c r="AR544"/>
  <c r="AO545"/>
  <c r="AR545"/>
  <c r="AO546"/>
  <c r="AR546"/>
  <c r="AO547"/>
  <c r="AR547"/>
  <c r="AO548"/>
  <c r="AR548"/>
  <c r="AO549"/>
  <c r="AR549"/>
  <c r="AO550"/>
  <c r="AR550"/>
  <c r="AO551"/>
  <c r="AR551"/>
  <c r="AO552"/>
  <c r="AR552"/>
  <c r="AO553"/>
  <c r="AR553"/>
  <c r="AO554"/>
  <c r="AR554"/>
  <c r="AO555"/>
  <c r="AR555"/>
  <c r="AO556"/>
  <c r="AR556"/>
  <c r="AO557"/>
  <c r="AR557"/>
  <c r="AO558"/>
  <c r="AR558"/>
  <c r="AO559"/>
  <c r="AR559"/>
  <c r="AO560"/>
  <c r="AR560"/>
  <c r="AO561"/>
  <c r="AR561"/>
  <c r="AO562"/>
  <c r="AR562"/>
  <c r="AO563"/>
  <c r="AR563"/>
  <c r="AO564"/>
  <c r="AR564"/>
  <c r="AO565"/>
  <c r="AR565"/>
  <c r="AO566"/>
  <c r="AR566"/>
  <c r="AO567"/>
  <c r="AR567"/>
  <c r="AO568"/>
  <c r="AR568"/>
  <c r="AO569"/>
  <c r="AR569"/>
  <c r="AO570"/>
  <c r="AR570"/>
  <c r="AO571"/>
  <c r="AR571"/>
  <c r="AO572"/>
  <c r="AR572"/>
  <c r="AO573"/>
  <c r="AR573"/>
  <c r="AO574"/>
  <c r="AR574"/>
  <c r="AO575"/>
  <c r="AR575"/>
  <c r="AO576"/>
  <c r="AR576"/>
  <c r="AO577"/>
  <c r="AR577"/>
  <c r="AO578"/>
  <c r="AR578"/>
  <c r="AO579"/>
  <c r="AR579"/>
  <c r="AO580"/>
  <c r="AR580"/>
  <c r="AO581"/>
  <c r="AR581"/>
  <c r="AO582"/>
  <c r="AR582"/>
  <c r="AO583"/>
  <c r="AR583"/>
  <c r="AO584"/>
  <c r="AR584"/>
  <c r="AO585"/>
  <c r="AR585"/>
  <c r="AO586"/>
  <c r="AR586"/>
  <c r="AO587"/>
  <c r="AR587"/>
  <c r="AO588"/>
  <c r="AR588"/>
  <c r="AO589"/>
  <c r="AR589"/>
  <c r="AO590"/>
  <c r="AR590"/>
  <c r="AO591"/>
  <c r="AR591"/>
  <c r="AO592"/>
  <c r="AR592"/>
  <c r="AO593"/>
  <c r="AR593"/>
  <c r="AO594"/>
  <c r="AR594"/>
  <c r="AO595"/>
  <c r="AR595"/>
  <c r="AO596"/>
  <c r="AR596"/>
  <c r="AO597"/>
  <c r="AR597"/>
  <c r="AO598"/>
  <c r="AR598"/>
  <c r="AO599"/>
  <c r="AR599"/>
  <c r="AO600"/>
  <c r="AR600"/>
  <c r="AO601"/>
  <c r="AR601"/>
  <c r="AO602"/>
  <c r="AR602"/>
  <c r="AO603"/>
  <c r="AR603"/>
  <c r="AO604"/>
  <c r="AR604"/>
  <c r="AO605"/>
  <c r="AR605"/>
  <c r="AO606"/>
  <c r="AR606"/>
  <c r="AO607"/>
  <c r="AR607"/>
  <c r="AO608"/>
  <c r="AR608"/>
  <c r="AO609"/>
  <c r="AR609"/>
  <c r="AO610"/>
  <c r="AR610"/>
  <c r="AO611"/>
  <c r="AR611"/>
  <c r="AO612"/>
  <c r="AR612"/>
  <c r="AO613"/>
  <c r="AR613"/>
  <c r="AO614"/>
  <c r="AR614"/>
  <c r="AO615"/>
  <c r="AR615"/>
  <c r="AO616"/>
  <c r="AR616"/>
  <c r="AO617"/>
  <c r="AR617"/>
  <c r="AO618"/>
  <c r="AR618"/>
  <c r="AO619"/>
  <c r="AR619"/>
  <c r="AO620"/>
  <c r="AR620"/>
  <c r="AO621"/>
  <c r="AR621"/>
  <c r="AO622"/>
  <c r="AR622"/>
  <c r="AO623"/>
  <c r="AR623"/>
  <c r="AO624"/>
  <c r="AR624"/>
  <c r="AO625"/>
  <c r="AR625"/>
  <c r="AO626"/>
  <c r="AR626"/>
  <c r="AO627"/>
  <c r="AR627"/>
  <c r="AO628"/>
  <c r="AR628"/>
  <c r="AO629"/>
  <c r="AR629"/>
  <c r="AO630"/>
  <c r="AR630"/>
  <c r="AO631"/>
  <c r="AR631"/>
  <c r="AO632"/>
  <c r="AR632"/>
  <c r="AO633"/>
  <c r="AR633"/>
  <c r="AO634"/>
  <c r="AR634"/>
  <c r="AO635"/>
  <c r="AR635"/>
  <c r="AO636"/>
  <c r="AR636"/>
  <c r="AO637"/>
  <c r="AR637"/>
  <c r="AO638"/>
  <c r="AR638"/>
  <c r="AO639"/>
  <c r="AR639"/>
  <c r="AO640"/>
  <c r="AR640"/>
  <c r="AO641"/>
  <c r="AR641"/>
  <c r="AO642"/>
  <c r="AR642"/>
  <c r="AO643"/>
  <c r="AR643"/>
  <c r="AO644"/>
  <c r="AR644"/>
  <c r="AO645"/>
  <c r="AR645"/>
  <c r="AO646"/>
  <c r="AR646"/>
  <c r="AO647"/>
  <c r="AR647"/>
  <c r="AO648"/>
  <c r="AR648"/>
  <c r="AO649"/>
  <c r="AR649"/>
  <c r="AO650"/>
  <c r="AR650"/>
  <c r="AO651"/>
  <c r="AR651"/>
  <c r="AO652"/>
  <c r="AR652"/>
  <c r="AO653"/>
  <c r="AR653"/>
  <c r="AO654"/>
  <c r="AR654"/>
  <c r="AO655"/>
  <c r="AR655"/>
  <c r="AO656"/>
  <c r="AR656"/>
  <c r="AO657"/>
  <c r="AR657"/>
  <c r="AO658"/>
  <c r="AR658"/>
  <c r="AO659"/>
  <c r="AR659"/>
  <c r="AO660"/>
  <c r="AR660"/>
  <c r="AO661"/>
  <c r="AR661"/>
  <c r="AO662"/>
  <c r="AR662"/>
  <c r="AO663"/>
  <c r="AR663"/>
  <c r="AO664"/>
  <c r="AR664"/>
  <c r="AO665"/>
  <c r="AR665"/>
  <c r="AO666"/>
  <c r="AR666"/>
  <c r="AO667"/>
  <c r="AR667"/>
  <c r="AO668"/>
  <c r="AR668"/>
  <c r="AO669"/>
  <c r="AR669"/>
  <c r="AO670"/>
  <c r="AR670"/>
  <c r="AO671"/>
  <c r="AR671"/>
  <c r="AO672"/>
  <c r="AR672"/>
  <c r="AO673"/>
  <c r="AR673"/>
  <c r="AO674"/>
  <c r="AR674"/>
  <c r="AO675"/>
  <c r="AR675"/>
  <c r="AO676"/>
  <c r="AR676"/>
  <c r="AO677"/>
  <c r="AR677"/>
  <c r="AO678"/>
  <c r="AR678"/>
  <c r="AO679"/>
  <c r="AR679"/>
  <c r="AO680"/>
  <c r="AR680"/>
  <c r="AO681"/>
  <c r="AR681"/>
  <c r="AO682"/>
  <c r="AR682"/>
  <c r="AO683"/>
  <c r="AR683"/>
  <c r="AO684"/>
  <c r="AR684"/>
  <c r="AO685"/>
  <c r="AR685"/>
  <c r="AO686"/>
  <c r="AR686"/>
  <c r="AO687"/>
  <c r="AR687"/>
  <c r="AO688"/>
  <c r="AR688"/>
  <c r="AO689"/>
  <c r="AR689"/>
  <c r="AO690"/>
  <c r="AR690"/>
  <c r="AO691"/>
  <c r="AR691"/>
  <c r="AO692"/>
  <c r="AR692"/>
  <c r="AO693"/>
  <c r="AR693"/>
  <c r="AO694"/>
  <c r="AR694"/>
  <c r="AO695"/>
  <c r="AR695"/>
  <c r="AO696"/>
  <c r="AR696"/>
  <c r="AO697"/>
  <c r="AR697"/>
  <c r="AO698"/>
  <c r="AR698"/>
  <c r="AO699"/>
  <c r="AR699"/>
  <c r="AO700"/>
  <c r="AR700"/>
  <c r="AO701"/>
  <c r="AR701"/>
  <c r="AO702"/>
  <c r="AR702"/>
  <c r="AO703"/>
  <c r="AR703"/>
  <c r="AO704"/>
  <c r="AR704"/>
  <c r="AO705"/>
  <c r="AR705"/>
  <c r="AO706"/>
  <c r="AR706"/>
  <c r="AO707"/>
  <c r="AR707"/>
  <c r="AO708"/>
  <c r="AR708"/>
  <c r="AO709"/>
  <c r="AR709"/>
  <c r="AO710"/>
  <c r="AR710"/>
  <c r="AO711"/>
  <c r="AR711"/>
  <c r="AO712"/>
  <c r="AR712"/>
  <c r="AO713"/>
  <c r="AR713"/>
  <c r="AO714"/>
  <c r="AR714"/>
  <c r="AO715"/>
  <c r="AR715"/>
  <c r="AO716"/>
  <c r="AR716"/>
  <c r="AO717"/>
  <c r="AR717"/>
  <c r="AO718"/>
  <c r="AR718"/>
  <c r="AO719"/>
  <c r="AR719"/>
  <c r="AO720"/>
  <c r="AR720"/>
  <c r="AO721"/>
  <c r="AR721"/>
  <c r="AO722"/>
  <c r="AR722"/>
  <c r="AO723"/>
  <c r="AR723"/>
  <c r="AO724"/>
  <c r="AR724"/>
  <c r="AO725"/>
  <c r="AR725"/>
  <c r="AO726"/>
  <c r="AR726"/>
  <c r="AO727"/>
  <c r="AR727"/>
  <c r="AO728"/>
  <c r="AR728"/>
  <c r="AO729"/>
  <c r="AR729"/>
  <c r="AO730"/>
  <c r="AR730"/>
  <c r="AO731"/>
  <c r="AR731"/>
  <c r="AO732"/>
  <c r="AR732"/>
  <c r="AO733"/>
  <c r="AR733"/>
  <c r="AO734"/>
  <c r="AR734"/>
  <c r="AO735"/>
  <c r="AR735"/>
  <c r="AO736"/>
  <c r="AR736"/>
  <c r="AO737"/>
  <c r="AR737"/>
  <c r="AO738"/>
  <c r="AR738"/>
  <c r="AO739"/>
  <c r="AR739"/>
  <c r="AO740"/>
  <c r="AR740"/>
  <c r="AO741"/>
  <c r="AR741"/>
  <c r="AO742"/>
  <c r="AR742"/>
  <c r="AO743"/>
  <c r="AR743"/>
  <c r="AO744"/>
  <c r="AR744"/>
  <c r="AO745"/>
  <c r="AR745"/>
  <c r="AO746"/>
  <c r="AR746"/>
  <c r="AO747"/>
  <c r="AR747"/>
  <c r="AO748"/>
  <c r="AR748"/>
  <c r="AO749"/>
  <c r="AR749"/>
  <c r="AO750"/>
  <c r="AR750"/>
  <c r="AO751"/>
  <c r="AR751"/>
  <c r="AO752"/>
  <c r="AR752"/>
  <c r="AO753"/>
  <c r="AR753"/>
  <c r="AO754"/>
  <c r="AR754"/>
  <c r="AO755"/>
  <c r="AR755"/>
  <c r="AO756"/>
  <c r="AR756"/>
  <c r="AO757"/>
  <c r="AR757"/>
  <c r="AO758"/>
  <c r="AR758"/>
  <c r="AO759"/>
  <c r="AR759"/>
  <c r="AO760"/>
  <c r="AR760"/>
  <c r="AO761"/>
  <c r="AR761"/>
  <c r="AO762"/>
  <c r="AR762"/>
  <c r="AO763"/>
  <c r="AR763"/>
  <c r="AO764"/>
  <c r="AR764"/>
  <c r="AO765"/>
  <c r="AR765"/>
  <c r="AO766"/>
  <c r="AR766"/>
  <c r="AO767"/>
  <c r="AR767"/>
  <c r="AO768"/>
  <c r="AR768"/>
  <c r="AO769"/>
  <c r="AR769"/>
  <c r="AO770"/>
  <c r="AR770"/>
  <c r="AO771"/>
  <c r="AR771"/>
  <c r="AO772"/>
  <c r="AR772"/>
  <c r="AO773"/>
  <c r="AR773"/>
  <c r="AO774"/>
  <c r="AR774"/>
  <c r="AO775"/>
  <c r="AR775"/>
  <c r="AO776"/>
  <c r="AR776"/>
  <c r="AO777"/>
  <c r="AR777"/>
  <c r="AO778"/>
  <c r="AR778"/>
  <c r="AO779"/>
  <c r="AR779"/>
  <c r="AO780"/>
  <c r="AR780"/>
  <c r="AO781"/>
  <c r="AR781"/>
  <c r="AO782"/>
  <c r="AR782"/>
  <c r="AO783"/>
  <c r="AR783"/>
  <c r="AO784"/>
  <c r="AR784"/>
  <c r="AO785"/>
  <c r="AR785"/>
  <c r="AO786"/>
  <c r="AR786"/>
  <c r="AO787"/>
  <c r="AR787"/>
  <c r="AR282"/>
  <c r="AR284"/>
  <c r="AR286"/>
  <c r="AR288"/>
  <c r="AR290"/>
  <c r="AR292"/>
  <c r="AO533"/>
  <c r="AO535"/>
  <c r="AO537"/>
  <c r="T799" i="1"/>
  <c r="T797"/>
  <c r="T795"/>
  <c r="T793"/>
  <c r="T791"/>
  <c r="T789"/>
  <c r="T787"/>
  <c r="T785"/>
  <c r="T783"/>
  <c r="T781"/>
  <c r="T779"/>
  <c r="T777"/>
  <c r="T775"/>
  <c r="T773"/>
  <c r="T771"/>
  <c r="T769"/>
  <c r="T767"/>
  <c r="T765"/>
  <c r="T763"/>
  <c r="T761"/>
  <c r="T759"/>
  <c r="T757"/>
  <c r="T755"/>
  <c r="T753"/>
  <c r="T751"/>
  <c r="T749"/>
  <c r="T747"/>
  <c r="T745"/>
  <c r="T743"/>
  <c r="T741"/>
  <c r="T739"/>
  <c r="T737"/>
  <c r="T735"/>
  <c r="T733"/>
  <c r="T731"/>
  <c r="T729"/>
  <c r="T727"/>
  <c r="T725"/>
  <c r="T723"/>
  <c r="T721"/>
  <c r="T719"/>
  <c r="T717"/>
  <c r="T715"/>
  <c r="T713"/>
  <c r="T711"/>
  <c r="T709"/>
  <c r="T707"/>
  <c r="T705"/>
  <c r="T703"/>
  <c r="T701"/>
  <c r="T699"/>
  <c r="T697"/>
  <c r="T695"/>
  <c r="T693"/>
  <c r="T691"/>
  <c r="T689"/>
  <c r="T687"/>
  <c r="T685"/>
  <c r="T683"/>
  <c r="T681"/>
  <c r="T679"/>
  <c r="T677"/>
  <c r="T675"/>
  <c r="T673"/>
  <c r="T671"/>
  <c r="T669"/>
  <c r="T667"/>
  <c r="T665"/>
  <c r="T663"/>
  <c r="T661"/>
  <c r="T659"/>
  <c r="T657"/>
  <c r="T655"/>
  <c r="T653"/>
  <c r="T651"/>
  <c r="T649"/>
  <c r="T647"/>
  <c r="T645"/>
  <c r="T643"/>
  <c r="T641"/>
  <c r="T639"/>
  <c r="T637"/>
  <c r="T635"/>
  <c r="T633"/>
  <c r="T631"/>
  <c r="T629"/>
  <c r="T627"/>
  <c r="T625"/>
  <c r="T623"/>
  <c r="T621"/>
  <c r="T619"/>
  <c r="T617"/>
  <c r="T615"/>
  <c r="T613"/>
  <c r="T611"/>
  <c r="T609"/>
  <c r="T607"/>
  <c r="T605"/>
  <c r="T603"/>
  <c r="T601"/>
  <c r="T599"/>
  <c r="T597"/>
  <c r="T595"/>
  <c r="T593"/>
  <c r="T591"/>
  <c r="T589"/>
  <c r="T587"/>
  <c r="T585"/>
  <c r="T583"/>
  <c r="T581"/>
  <c r="T579"/>
  <c r="T577"/>
  <c r="T575"/>
  <c r="T573"/>
  <c r="T571"/>
  <c r="T569"/>
  <c r="T567"/>
  <c r="T565"/>
  <c r="T563"/>
  <c r="T561"/>
  <c r="T559"/>
  <c r="T557"/>
  <c r="T555"/>
  <c r="T553"/>
  <c r="T551"/>
  <c r="T549"/>
  <c r="T547"/>
  <c r="T545"/>
  <c r="T543"/>
  <c r="T541"/>
  <c r="T539"/>
  <c r="T537"/>
  <c r="T535"/>
  <c r="T533"/>
  <c r="T531"/>
  <c r="T529"/>
  <c r="T527"/>
  <c r="T525"/>
  <c r="T523"/>
  <c r="T521"/>
  <c r="T519"/>
  <c r="T517"/>
  <c r="T515"/>
  <c r="T513"/>
  <c r="T511"/>
  <c r="T509"/>
  <c r="T507"/>
  <c r="T505"/>
  <c r="T503"/>
  <c r="T501"/>
  <c r="T499"/>
  <c r="T497"/>
  <c r="T495"/>
  <c r="T493"/>
  <c r="T491"/>
  <c r="T489"/>
  <c r="T487"/>
  <c r="T485"/>
  <c r="T483"/>
  <c r="T481"/>
  <c r="T479"/>
  <c r="T477"/>
  <c r="T475"/>
  <c r="T473"/>
  <c r="T471"/>
  <c r="T469"/>
  <c r="T467"/>
  <c r="T465"/>
  <c r="T463"/>
  <c r="T461"/>
  <c r="T459"/>
  <c r="T457"/>
  <c r="T455"/>
  <c r="T453"/>
  <c r="T451"/>
  <c r="T449"/>
  <c r="T447"/>
  <c r="T445"/>
  <c r="T443"/>
  <c r="T441"/>
  <c r="T439"/>
  <c r="T437"/>
  <c r="T435"/>
  <c r="T433"/>
  <c r="T431"/>
  <c r="T429"/>
  <c r="T427"/>
  <c r="T425"/>
  <c r="T423"/>
  <c r="T421"/>
  <c r="T419"/>
  <c r="T417"/>
  <c r="T415"/>
  <c r="T413"/>
  <c r="T411"/>
  <c r="T409"/>
  <c r="T407"/>
  <c r="T405"/>
  <c r="T403"/>
  <c r="T401"/>
  <c r="T399"/>
  <c r="T397"/>
  <c r="T395"/>
  <c r="T393"/>
  <c r="T391"/>
  <c r="T389"/>
  <c r="T387"/>
  <c r="T385"/>
  <c r="T383"/>
  <c r="T381"/>
  <c r="T379"/>
  <c r="T377"/>
  <c r="T375"/>
  <c r="T373"/>
  <c r="T371"/>
  <c r="T369"/>
  <c r="T367"/>
  <c r="T365"/>
  <c r="T363"/>
  <c r="T361"/>
  <c r="T359"/>
  <c r="T357"/>
  <c r="T355"/>
  <c r="T353"/>
  <c r="T351"/>
  <c r="T349"/>
  <c r="T347"/>
  <c r="T345"/>
  <c r="T343"/>
  <c r="T341"/>
  <c r="T339"/>
  <c r="T337"/>
  <c r="T335"/>
  <c r="T333"/>
  <c r="T331"/>
  <c r="T329"/>
  <c r="T327"/>
  <c r="T325"/>
  <c r="T323"/>
  <c r="T321"/>
  <c r="T319"/>
  <c r="T317"/>
  <c r="T315"/>
  <c r="T313"/>
  <c r="T311"/>
  <c r="T309"/>
  <c r="T800"/>
  <c r="T798"/>
  <c r="T796"/>
  <c r="T794"/>
  <c r="T792"/>
  <c r="T790"/>
  <c r="T788"/>
  <c r="T786"/>
  <c r="T784"/>
  <c r="T782"/>
  <c r="T780"/>
  <c r="T778"/>
  <c r="T776"/>
  <c r="T774"/>
  <c r="T772"/>
  <c r="T770"/>
  <c r="T768"/>
  <c r="T766"/>
  <c r="T764"/>
  <c r="T762"/>
  <c r="T760"/>
  <c r="T758"/>
  <c r="T756"/>
  <c r="T754"/>
  <c r="T752"/>
  <c r="T750"/>
  <c r="T748"/>
  <c r="T746"/>
  <c r="T744"/>
  <c r="T742"/>
  <c r="T740"/>
  <c r="T738"/>
  <c r="T736"/>
  <c r="T734"/>
  <c r="T732"/>
  <c r="T730"/>
  <c r="T728"/>
  <c r="T726"/>
  <c r="T724"/>
  <c r="T722"/>
  <c r="T720"/>
  <c r="T718"/>
  <c r="T716"/>
  <c r="T714"/>
  <c r="T712"/>
  <c r="T710"/>
  <c r="T708"/>
  <c r="T706"/>
  <c r="T704"/>
  <c r="T702"/>
  <c r="T700"/>
  <c r="T698"/>
  <c r="T696"/>
  <c r="T694"/>
  <c r="T692"/>
  <c r="T690"/>
  <c r="T688"/>
  <c r="T686"/>
  <c r="T684"/>
  <c r="T682"/>
  <c r="T680"/>
  <c r="T678"/>
  <c r="T676"/>
  <c r="T674"/>
  <c r="T672"/>
  <c r="T670"/>
  <c r="T668"/>
  <c r="T666"/>
  <c r="T664"/>
  <c r="T662"/>
  <c r="T660"/>
  <c r="T658"/>
  <c r="T656"/>
  <c r="T654"/>
  <c r="T652"/>
  <c r="T650"/>
  <c r="T648"/>
  <c r="T646"/>
  <c r="T644"/>
  <c r="T642"/>
  <c r="T640"/>
  <c r="T638"/>
  <c r="T636"/>
  <c r="T634"/>
  <c r="T632"/>
  <c r="T630"/>
  <c r="T628"/>
  <c r="T626"/>
  <c r="T624"/>
  <c r="T622"/>
  <c r="T620"/>
  <c r="T618"/>
  <c r="T616"/>
  <c r="T614"/>
  <c r="T612"/>
  <c r="T610"/>
  <c r="T608"/>
  <c r="T606"/>
  <c r="T604"/>
  <c r="T602"/>
  <c r="T600"/>
  <c r="T598"/>
  <c r="T596"/>
  <c r="T594"/>
  <c r="T592"/>
  <c r="T590"/>
  <c r="T588"/>
  <c r="T586"/>
  <c r="T584"/>
  <c r="T582"/>
  <c r="T580"/>
  <c r="T578"/>
  <c r="T576"/>
  <c r="T574"/>
  <c r="T572"/>
  <c r="T570"/>
  <c r="T568"/>
  <c r="T566"/>
  <c r="T564"/>
  <c r="T562"/>
  <c r="T560"/>
  <c r="T558"/>
  <c r="T556"/>
  <c r="T554"/>
  <c r="T552"/>
  <c r="T550"/>
  <c r="T548"/>
  <c r="T546"/>
  <c r="T544"/>
  <c r="T542"/>
  <c r="T540"/>
  <c r="T538"/>
  <c r="T536"/>
  <c r="T534"/>
  <c r="T532"/>
  <c r="T530"/>
  <c r="T528"/>
  <c r="T526"/>
  <c r="T524"/>
  <c r="T522"/>
  <c r="T520"/>
  <c r="T518"/>
  <c r="T516"/>
  <c r="T514"/>
  <c r="T512"/>
  <c r="T510"/>
  <c r="T508"/>
  <c r="T506"/>
  <c r="T504"/>
  <c r="T502"/>
  <c r="T500"/>
  <c r="T498"/>
  <c r="T496"/>
  <c r="T494"/>
  <c r="T492"/>
  <c r="T490"/>
  <c r="T488"/>
  <c r="T486"/>
  <c r="T484"/>
  <c r="T482"/>
  <c r="T480"/>
  <c r="T478"/>
  <c r="T476"/>
  <c r="T474"/>
  <c r="T472"/>
  <c r="T470"/>
  <c r="T468"/>
  <c r="T466"/>
  <c r="T464"/>
  <c r="T462"/>
  <c r="T460"/>
  <c r="T458"/>
  <c r="T456"/>
  <c r="T454"/>
  <c r="T452"/>
  <c r="T450"/>
  <c r="T448"/>
  <c r="T446"/>
  <c r="T444"/>
  <c r="T442"/>
  <c r="T440"/>
  <c r="T438"/>
  <c r="T436"/>
  <c r="T434"/>
  <c r="T432"/>
  <c r="T430"/>
  <c r="T428"/>
  <c r="T426"/>
  <c r="T424"/>
  <c r="T422"/>
  <c r="T420"/>
  <c r="T418"/>
  <c r="T416"/>
  <c r="T414"/>
  <c r="T412"/>
  <c r="T410"/>
  <c r="T408"/>
  <c r="T406"/>
  <c r="T404"/>
  <c r="T402"/>
  <c r="T400"/>
  <c r="T398"/>
  <c r="T396"/>
  <c r="T394"/>
  <c r="T392"/>
  <c r="T390"/>
  <c r="T388"/>
  <c r="T386"/>
  <c r="T384"/>
  <c r="T382"/>
  <c r="T380"/>
  <c r="T378"/>
  <c r="T376"/>
  <c r="T374"/>
  <c r="T372"/>
  <c r="T370"/>
  <c r="T368"/>
  <c r="T366"/>
  <c r="T364"/>
  <c r="T362"/>
  <c r="T360"/>
  <c r="T358"/>
  <c r="T356"/>
  <c r="T354"/>
  <c r="T352"/>
  <c r="T350"/>
  <c r="T348"/>
  <c r="T346"/>
  <c r="T344"/>
  <c r="T342"/>
  <c r="T340"/>
  <c r="T338"/>
  <c r="T336"/>
  <c r="T334"/>
  <c r="T332"/>
  <c r="T330"/>
  <c r="T328"/>
  <c r="T326"/>
  <c r="T324"/>
  <c r="T322"/>
  <c r="T320"/>
  <c r="T318"/>
  <c r="T316"/>
  <c r="T314"/>
  <c r="T312"/>
  <c r="T310"/>
  <c r="T308"/>
  <c r="T306"/>
  <c r="T304"/>
  <c r="T302"/>
  <c r="T300"/>
  <c r="T298"/>
  <c r="T296"/>
  <c r="T294"/>
  <c r="T292"/>
  <c r="T290"/>
  <c r="T288"/>
  <c r="T286"/>
  <c r="T284"/>
  <c r="T282"/>
  <c r="T280"/>
  <c r="T278"/>
  <c r="T276"/>
  <c r="T274"/>
  <c r="T272"/>
  <c r="T270"/>
  <c r="T268"/>
  <c r="T266"/>
  <c r="T264"/>
  <c r="T262"/>
  <c r="T260"/>
  <c r="T258"/>
  <c r="T256"/>
  <c r="T254"/>
  <c r="T252"/>
  <c r="T250"/>
  <c r="T248"/>
  <c r="T246"/>
  <c r="T244"/>
  <c r="T242"/>
  <c r="T240"/>
  <c r="T238"/>
  <c r="T236"/>
  <c r="T234"/>
  <c r="T232"/>
  <c r="T230"/>
  <c r="T228"/>
  <c r="T226"/>
  <c r="T224"/>
  <c r="T222"/>
  <c r="T220"/>
  <c r="T218"/>
  <c r="T216"/>
  <c r="T214"/>
  <c r="T211"/>
  <c r="T209"/>
  <c r="T207"/>
  <c r="T205"/>
  <c r="T203"/>
  <c r="T201"/>
  <c r="T199"/>
  <c r="T197"/>
  <c r="T195"/>
  <c r="T193"/>
  <c r="T191"/>
  <c r="T189"/>
  <c r="T187"/>
  <c r="T185"/>
  <c r="T182"/>
  <c r="T180"/>
  <c r="T178"/>
  <c r="T176"/>
  <c r="T174"/>
  <c r="T172"/>
  <c r="T170"/>
  <c r="T168"/>
  <c r="T166"/>
  <c r="T164"/>
  <c r="T162"/>
  <c r="T160"/>
  <c r="T158"/>
  <c r="T156"/>
  <c r="T154"/>
  <c r="T152"/>
  <c r="T150"/>
  <c r="T148"/>
  <c r="T146"/>
  <c r="T144"/>
  <c r="T142"/>
  <c r="T140"/>
  <c r="T138"/>
  <c r="T136"/>
  <c r="T134"/>
  <c r="T132"/>
  <c r="T130"/>
  <c r="T127"/>
  <c r="T125"/>
  <c r="T122"/>
  <c r="T120"/>
  <c r="T118"/>
  <c r="T116"/>
  <c r="T113"/>
  <c r="T111"/>
  <c r="T109"/>
  <c r="T107"/>
  <c r="T105"/>
  <c r="T103"/>
  <c r="T101"/>
  <c r="T99"/>
  <c r="T97"/>
  <c r="T95"/>
  <c r="T93"/>
  <c r="T91"/>
  <c r="T89"/>
  <c r="T87"/>
  <c r="T85"/>
  <c r="T83"/>
  <c r="T81"/>
  <c r="T79"/>
  <c r="T77"/>
  <c r="T75"/>
  <c r="T72"/>
  <c r="T70"/>
  <c r="T68"/>
  <c r="T66"/>
  <c r="T64"/>
  <c r="T62"/>
  <c r="T60"/>
  <c r="T58"/>
  <c r="T56"/>
  <c r="T54"/>
  <c r="T52"/>
  <c r="T50"/>
  <c r="T48"/>
  <c r="T46"/>
  <c r="T44"/>
  <c r="T42"/>
  <c r="T40"/>
  <c r="T38"/>
  <c r="T36"/>
  <c r="T34"/>
  <c r="T32"/>
  <c r="T30"/>
  <c r="T27"/>
  <c r="T25"/>
  <c r="T22"/>
  <c r="T20"/>
  <c r="T18"/>
  <c r="T16"/>
  <c r="T14"/>
  <c r="T11"/>
  <c r="T7"/>
  <c r="T307"/>
  <c r="T305"/>
  <c r="T303"/>
  <c r="T301"/>
  <c r="T299"/>
  <c r="T297"/>
  <c r="T295"/>
  <c r="T293"/>
  <c r="T291"/>
  <c r="T289"/>
  <c r="T287"/>
  <c r="T285"/>
  <c r="T283"/>
  <c r="T281"/>
  <c r="T279"/>
  <c r="T277"/>
  <c r="T275"/>
  <c r="T273"/>
  <c r="T271"/>
  <c r="T269"/>
  <c r="T267"/>
  <c r="T265"/>
  <c r="T263"/>
  <c r="T261"/>
  <c r="T259"/>
  <c r="T257"/>
  <c r="T255"/>
  <c r="T253"/>
  <c r="T251"/>
  <c r="T249"/>
  <c r="T247"/>
  <c r="T245"/>
  <c r="T243"/>
  <c r="T241"/>
  <c r="T239"/>
  <c r="T237"/>
  <c r="T235"/>
  <c r="T233"/>
  <c r="T231"/>
  <c r="T229"/>
  <c r="T227"/>
  <c r="T225"/>
  <c r="T223"/>
  <c r="T221"/>
  <c r="T219"/>
  <c r="T217"/>
  <c r="T215"/>
  <c r="T212"/>
  <c r="T210"/>
  <c r="T208"/>
  <c r="T206"/>
  <c r="T204"/>
  <c r="T202"/>
  <c r="T200"/>
  <c r="T198"/>
  <c r="T196"/>
  <c r="T194"/>
  <c r="T192"/>
  <c r="T190"/>
  <c r="T188"/>
  <c r="T186"/>
  <c r="T183"/>
  <c r="T181"/>
  <c r="T179"/>
  <c r="T177"/>
  <c r="T175"/>
  <c r="T173"/>
  <c r="T171"/>
  <c r="T169"/>
  <c r="T167"/>
  <c r="T165"/>
  <c r="T163"/>
  <c r="T161"/>
  <c r="T159"/>
  <c r="T157"/>
  <c r="T155"/>
  <c r="T153"/>
  <c r="T151"/>
  <c r="T149"/>
  <c r="T147"/>
  <c r="T145"/>
  <c r="T143"/>
  <c r="T141"/>
  <c r="T139"/>
  <c r="T137"/>
  <c r="T135"/>
  <c r="T133"/>
  <c r="T131"/>
  <c r="T128"/>
  <c r="T126"/>
  <c r="T123"/>
  <c r="T121"/>
  <c r="T119"/>
  <c r="T117"/>
  <c r="T115"/>
  <c r="T112"/>
  <c r="T110"/>
  <c r="T108"/>
  <c r="T106"/>
  <c r="T104"/>
  <c r="T102"/>
  <c r="T100"/>
  <c r="T98"/>
  <c r="T96"/>
  <c r="T94"/>
  <c r="T92"/>
  <c r="T90"/>
  <c r="T88"/>
  <c r="T86"/>
  <c r="T84"/>
  <c r="T82"/>
  <c r="T80"/>
  <c r="T78"/>
  <c r="T76"/>
  <c r="T73"/>
  <c r="T71"/>
  <c r="T69"/>
  <c r="T67"/>
  <c r="T65"/>
  <c r="T63"/>
  <c r="T61"/>
  <c r="T59"/>
  <c r="T57"/>
  <c r="T55"/>
  <c r="T53"/>
  <c r="T51"/>
  <c r="T49"/>
  <c r="T47"/>
  <c r="T45"/>
  <c r="T43"/>
  <c r="T41"/>
  <c r="T39"/>
  <c r="T37"/>
  <c r="T35"/>
  <c r="T33"/>
  <c r="T31"/>
  <c r="T29"/>
  <c r="T26"/>
  <c r="T23"/>
  <c r="T21"/>
  <c r="T19"/>
  <c r="T17"/>
  <c r="T15"/>
  <c r="T12"/>
  <c r="T9"/>
  <c r="T5"/>
  <c r="V800"/>
  <c r="V798"/>
  <c r="V796"/>
  <c r="V794"/>
  <c r="V792"/>
  <c r="V790"/>
  <c r="V788"/>
  <c r="V786"/>
  <c r="V784"/>
  <c r="V782"/>
  <c r="V780"/>
  <c r="V778"/>
  <c r="V776"/>
  <c r="V774"/>
  <c r="V772"/>
  <c r="V770"/>
  <c r="V768"/>
  <c r="V766"/>
  <c r="V764"/>
  <c r="V762"/>
  <c r="V760"/>
  <c r="V758"/>
  <c r="V756"/>
  <c r="V754"/>
  <c r="V752"/>
  <c r="V750"/>
  <c r="V748"/>
  <c r="V746"/>
  <c r="V744"/>
  <c r="V742"/>
  <c r="V740"/>
  <c r="V738"/>
  <c r="V736"/>
  <c r="V734"/>
  <c r="V732"/>
  <c r="V730"/>
  <c r="V728"/>
  <c r="V726"/>
  <c r="V724"/>
  <c r="V722"/>
  <c r="V720"/>
  <c r="V718"/>
  <c r="V716"/>
  <c r="V714"/>
  <c r="V712"/>
  <c r="V710"/>
  <c r="V708"/>
  <c r="V706"/>
  <c r="V704"/>
  <c r="V702"/>
  <c r="V700"/>
  <c r="V698"/>
  <c r="V696"/>
  <c r="V694"/>
  <c r="V692"/>
  <c r="V690"/>
  <c r="V688"/>
  <c r="V686"/>
  <c r="V684"/>
  <c r="V682"/>
  <c r="V680"/>
  <c r="V678"/>
  <c r="V676"/>
  <c r="V674"/>
  <c r="V672"/>
  <c r="V670"/>
  <c r="V668"/>
  <c r="V666"/>
  <c r="V664"/>
  <c r="V662"/>
  <c r="V660"/>
  <c r="V658"/>
  <c r="V656"/>
  <c r="V654"/>
  <c r="V652"/>
  <c r="V650"/>
  <c r="V648"/>
  <c r="V646"/>
  <c r="V644"/>
  <c r="V642"/>
  <c r="V640"/>
  <c r="V638"/>
  <c r="V636"/>
  <c r="V634"/>
  <c r="V632"/>
  <c r="V630"/>
  <c r="V628"/>
  <c r="V626"/>
  <c r="V624"/>
  <c r="V622"/>
  <c r="V620"/>
  <c r="V618"/>
  <c r="V616"/>
  <c r="V614"/>
  <c r="V612"/>
  <c r="V610"/>
  <c r="V608"/>
  <c r="V606"/>
  <c r="V604"/>
  <c r="V602"/>
  <c r="V600"/>
  <c r="V598"/>
  <c r="V596"/>
  <c r="V594"/>
  <c r="V592"/>
  <c r="V590"/>
  <c r="V588"/>
  <c r="V586"/>
  <c r="V584"/>
  <c r="V582"/>
  <c r="V580"/>
  <c r="V578"/>
  <c r="V576"/>
  <c r="V574"/>
  <c r="V572"/>
  <c r="V570"/>
  <c r="V568"/>
  <c r="V566"/>
  <c r="V564"/>
  <c r="V562"/>
  <c r="V560"/>
  <c r="V558"/>
  <c r="V556"/>
  <c r="V554"/>
  <c r="V552"/>
  <c r="V550"/>
  <c r="V548"/>
  <c r="V546"/>
  <c r="V544"/>
  <c r="V542"/>
  <c r="V540"/>
  <c r="V538"/>
  <c r="V536"/>
  <c r="V534"/>
  <c r="V532"/>
  <c r="V530"/>
  <c r="V528"/>
  <c r="V526"/>
  <c r="U9"/>
  <c r="U5"/>
  <c r="V3"/>
  <c r="V799"/>
  <c r="V797"/>
  <c r="V795"/>
  <c r="V793"/>
  <c r="V791"/>
  <c r="V789"/>
  <c r="V787"/>
  <c r="V785"/>
  <c r="V783"/>
  <c r="V781"/>
  <c r="V779"/>
  <c r="V777"/>
  <c r="V775"/>
  <c r="V773"/>
  <c r="V771"/>
  <c r="V769"/>
  <c r="V767"/>
  <c r="V765"/>
  <c r="V763"/>
  <c r="V761"/>
  <c r="V759"/>
  <c r="V757"/>
  <c r="V755"/>
  <c r="V753"/>
  <c r="V751"/>
  <c r="V749"/>
  <c r="V747"/>
  <c r="V745"/>
  <c r="V743"/>
  <c r="V741"/>
  <c r="V739"/>
  <c r="V737"/>
  <c r="V735"/>
  <c r="V733"/>
  <c r="V731"/>
  <c r="V729"/>
  <c r="V727"/>
  <c r="V725"/>
  <c r="V723"/>
  <c r="V721"/>
  <c r="V719"/>
  <c r="V717"/>
  <c r="V715"/>
  <c r="V713"/>
  <c r="V711"/>
  <c r="V709"/>
  <c r="V707"/>
  <c r="V705"/>
  <c r="V703"/>
  <c r="V701"/>
  <c r="V699"/>
  <c r="V697"/>
  <c r="V695"/>
  <c r="V693"/>
  <c r="V691"/>
  <c r="V689"/>
  <c r="V687"/>
  <c r="V685"/>
  <c r="V683"/>
  <c r="V681"/>
  <c r="V679"/>
  <c r="V677"/>
  <c r="V675"/>
  <c r="V673"/>
  <c r="V671"/>
  <c r="V669"/>
  <c r="V667"/>
  <c r="V665"/>
  <c r="V663"/>
  <c r="V661"/>
  <c r="V659"/>
  <c r="V657"/>
  <c r="V655"/>
  <c r="V653"/>
  <c r="V651"/>
  <c r="V649"/>
  <c r="V647"/>
  <c r="V645"/>
  <c r="V643"/>
  <c r="V641"/>
  <c r="V639"/>
  <c r="V637"/>
  <c r="V635"/>
  <c r="V633"/>
  <c r="V631"/>
  <c r="V629"/>
  <c r="V627"/>
  <c r="V625"/>
  <c r="V623"/>
  <c r="V621"/>
  <c r="V619"/>
  <c r="V617"/>
  <c r="V615"/>
  <c r="V613"/>
  <c r="V611"/>
  <c r="V609"/>
  <c r="V607"/>
  <c r="V605"/>
  <c r="V603"/>
  <c r="V601"/>
  <c r="V599"/>
  <c r="V597"/>
  <c r="V595"/>
  <c r="V593"/>
  <c r="V591"/>
  <c r="V589"/>
  <c r="V587"/>
  <c r="V585"/>
  <c r="V583"/>
  <c r="V581"/>
  <c r="V579"/>
  <c r="V577"/>
  <c r="V575"/>
  <c r="V573"/>
  <c r="V571"/>
  <c r="V569"/>
  <c r="V567"/>
  <c r="V565"/>
  <c r="V563"/>
  <c r="V561"/>
  <c r="V559"/>
  <c r="V557"/>
  <c r="V555"/>
  <c r="V553"/>
  <c r="V551"/>
  <c r="V549"/>
  <c r="V547"/>
  <c r="V545"/>
  <c r="V543"/>
  <c r="V541"/>
  <c r="V539"/>
  <c r="V537"/>
  <c r="V535"/>
  <c r="V533"/>
  <c r="V531"/>
  <c r="V529"/>
  <c r="V527"/>
  <c r="V525"/>
  <c r="V523"/>
  <c r="V521"/>
  <c r="V519"/>
  <c r="V517"/>
  <c r="V515"/>
  <c r="V513"/>
  <c r="V511"/>
  <c r="V509"/>
  <c r="V507"/>
  <c r="V505"/>
  <c r="V503"/>
  <c r="V501"/>
  <c r="V499"/>
  <c r="V497"/>
  <c r="V495"/>
  <c r="V493"/>
  <c r="V491"/>
  <c r="V489"/>
  <c r="V487"/>
  <c r="V485"/>
  <c r="V483"/>
  <c r="V481"/>
  <c r="V479"/>
  <c r="V477"/>
  <c r="V475"/>
  <c r="V473"/>
  <c r="V471"/>
  <c r="V469"/>
  <c r="V467"/>
  <c r="V465"/>
  <c r="V463"/>
  <c r="V461"/>
  <c r="V459"/>
  <c r="V457"/>
  <c r="V455"/>
  <c r="V453"/>
  <c r="V451"/>
  <c r="V449"/>
  <c r="V447"/>
  <c r="V445"/>
  <c r="V443"/>
  <c r="V441"/>
  <c r="V439"/>
  <c r="V437"/>
  <c r="V435"/>
  <c r="V433"/>
  <c r="V431"/>
  <c r="V429"/>
  <c r="V427"/>
  <c r="V425"/>
  <c r="V423"/>
  <c r="V421"/>
  <c r="V419"/>
  <c r="V417"/>
  <c r="V415"/>
  <c r="V413"/>
  <c r="V411"/>
  <c r="V409"/>
  <c r="V407"/>
  <c r="V405"/>
  <c r="V403"/>
  <c r="V401"/>
  <c r="V399"/>
  <c r="V397"/>
  <c r="V395"/>
  <c r="V393"/>
  <c r="V391"/>
  <c r="V389"/>
  <c r="V387"/>
  <c r="V385"/>
  <c r="V383"/>
  <c r="V381"/>
  <c r="V379"/>
  <c r="V377"/>
  <c r="V375"/>
  <c r="V373"/>
  <c r="V371"/>
  <c r="V369"/>
  <c r="V367"/>
  <c r="V365"/>
  <c r="V363"/>
  <c r="V361"/>
  <c r="V359"/>
  <c r="V357"/>
  <c r="V355"/>
  <c r="V353"/>
  <c r="V351"/>
  <c r="V349"/>
  <c r="V347"/>
  <c r="V345"/>
  <c r="V343"/>
  <c r="V341"/>
  <c r="V339"/>
  <c r="V337"/>
  <c r="V335"/>
  <c r="V333"/>
  <c r="V331"/>
  <c r="V329"/>
  <c r="V327"/>
  <c r="V325"/>
  <c r="V323"/>
  <c r="V321"/>
  <c r="V319"/>
  <c r="V317"/>
  <c r="V315"/>
  <c r="V313"/>
  <c r="V311"/>
  <c r="V309"/>
  <c r="V307"/>
  <c r="V305"/>
  <c r="V303"/>
  <c r="V301"/>
  <c r="V299"/>
  <c r="V297"/>
  <c r="V295"/>
  <c r="V293"/>
  <c r="V291"/>
  <c r="V289"/>
  <c r="V287"/>
  <c r="V285"/>
  <c r="V283"/>
  <c r="V281"/>
  <c r="V279"/>
  <c r="V277"/>
  <c r="V275"/>
  <c r="V273"/>
  <c r="V271"/>
  <c r="V269"/>
  <c r="V267"/>
  <c r="V265"/>
  <c r="V263"/>
  <c r="V261"/>
  <c r="V259"/>
  <c r="V257"/>
  <c r="V255"/>
  <c r="V253"/>
  <c r="V251"/>
  <c r="V249"/>
  <c r="V247"/>
  <c r="V245"/>
  <c r="V243"/>
  <c r="V241"/>
  <c r="V239"/>
  <c r="V237"/>
  <c r="V235"/>
  <c r="V233"/>
  <c r="V231"/>
  <c r="V229"/>
  <c r="V227"/>
  <c r="V225"/>
  <c r="V223"/>
  <c r="V221"/>
  <c r="V219"/>
  <c r="V217"/>
  <c r="V215"/>
  <c r="V212"/>
  <c r="V210"/>
  <c r="V208"/>
  <c r="V206"/>
  <c r="V204"/>
  <c r="V202"/>
  <c r="V200"/>
  <c r="V198"/>
  <c r="V196"/>
  <c r="V194"/>
  <c r="V192"/>
  <c r="V190"/>
  <c r="V188"/>
  <c r="V186"/>
  <c r="V183"/>
  <c r="V181"/>
  <c r="V179"/>
  <c r="V177"/>
  <c r="V175"/>
  <c r="V173"/>
  <c r="V171"/>
  <c r="V169"/>
  <c r="V167"/>
  <c r="V165"/>
  <c r="V163"/>
  <c r="V161"/>
  <c r="V159"/>
  <c r="V157"/>
  <c r="V155"/>
  <c r="V153"/>
  <c r="V151"/>
  <c r="V149"/>
  <c r="V147"/>
  <c r="V145"/>
  <c r="V143"/>
  <c r="V141"/>
  <c r="V139"/>
  <c r="V137"/>
  <c r="V135"/>
  <c r="V133"/>
  <c r="V131"/>
  <c r="V128"/>
  <c r="V126"/>
  <c r="V123"/>
  <c r="V121"/>
  <c r="V119"/>
  <c r="V117"/>
  <c r="V115"/>
  <c r="V112"/>
  <c r="V110"/>
  <c r="V108"/>
  <c r="V106"/>
  <c r="V104"/>
  <c r="V102"/>
  <c r="V100"/>
  <c r="V98"/>
  <c r="V96"/>
  <c r="V94"/>
  <c r="V92"/>
  <c r="V90"/>
  <c r="V88"/>
  <c r="V86"/>
  <c r="V84"/>
  <c r="V82"/>
  <c r="V80"/>
  <c r="V78"/>
  <c r="V76"/>
  <c r="V73"/>
  <c r="V71"/>
  <c r="V69"/>
  <c r="V67"/>
  <c r="V65"/>
  <c r="V63"/>
  <c r="V61"/>
  <c r="V59"/>
  <c r="V57"/>
  <c r="V55"/>
  <c r="V53"/>
  <c r="V51"/>
  <c r="V49"/>
  <c r="V47"/>
  <c r="V45"/>
  <c r="V43"/>
  <c r="V41"/>
  <c r="V39"/>
  <c r="V37"/>
  <c r="V35"/>
  <c r="V33"/>
  <c r="V31"/>
  <c r="V29"/>
  <c r="V26"/>
  <c r="V23"/>
  <c r="V21"/>
  <c r="V19"/>
  <c r="V17"/>
  <c r="V15"/>
  <c r="V12"/>
  <c r="V9"/>
  <c r="V5"/>
  <c r="V524"/>
  <c r="V522"/>
  <c r="V520"/>
  <c r="V518"/>
  <c r="V516"/>
  <c r="V514"/>
  <c r="V512"/>
  <c r="V510"/>
  <c r="V508"/>
  <c r="V506"/>
  <c r="V504"/>
  <c r="V502"/>
  <c r="V500"/>
  <c r="V498"/>
  <c r="V496"/>
  <c r="V494"/>
  <c r="V492"/>
  <c r="V490"/>
  <c r="V488"/>
  <c r="V486"/>
  <c r="V484"/>
  <c r="V482"/>
  <c r="V480"/>
  <c r="V478"/>
  <c r="V476"/>
  <c r="V474"/>
  <c r="V472"/>
  <c r="V470"/>
  <c r="V468"/>
  <c r="V466"/>
  <c r="V464"/>
  <c r="V462"/>
  <c r="V460"/>
  <c r="V458"/>
  <c r="V456"/>
  <c r="V454"/>
  <c r="V452"/>
  <c r="V450"/>
  <c r="V448"/>
  <c r="V446"/>
  <c r="V444"/>
  <c r="V442"/>
  <c r="V440"/>
  <c r="V438"/>
  <c r="V436"/>
  <c r="V434"/>
  <c r="V432"/>
  <c r="V430"/>
  <c r="V428"/>
  <c r="V426"/>
  <c r="V424"/>
  <c r="V422"/>
  <c r="V420"/>
  <c r="V418"/>
  <c r="V416"/>
  <c r="V414"/>
  <c r="V412"/>
  <c r="V410"/>
  <c r="V408"/>
  <c r="V406"/>
  <c r="V404"/>
  <c r="V402"/>
  <c r="V400"/>
  <c r="V398"/>
  <c r="V396"/>
  <c r="V394"/>
  <c r="V392"/>
  <c r="V390"/>
  <c r="V388"/>
  <c r="V386"/>
  <c r="V384"/>
  <c r="V382"/>
  <c r="V380"/>
  <c r="V378"/>
  <c r="V376"/>
  <c r="V374"/>
  <c r="V372"/>
  <c r="V370"/>
  <c r="V368"/>
  <c r="V366"/>
  <c r="V364"/>
  <c r="V362"/>
  <c r="V360"/>
  <c r="V358"/>
  <c r="V356"/>
  <c r="V354"/>
  <c r="V352"/>
  <c r="V350"/>
  <c r="V348"/>
  <c r="V346"/>
  <c r="V344"/>
  <c r="V342"/>
  <c r="V340"/>
  <c r="V338"/>
  <c r="V336"/>
  <c r="V334"/>
  <c r="V332"/>
  <c r="V330"/>
  <c r="V328"/>
  <c r="V326"/>
  <c r="V324"/>
  <c r="V322"/>
  <c r="V320"/>
  <c r="V318"/>
  <c r="V316"/>
  <c r="V314"/>
  <c r="V312"/>
  <c r="V310"/>
  <c r="V308"/>
  <c r="V306"/>
  <c r="V304"/>
  <c r="V302"/>
  <c r="V300"/>
  <c r="V298"/>
  <c r="V296"/>
  <c r="V294"/>
  <c r="V292"/>
  <c r="V290"/>
  <c r="V288"/>
  <c r="V286"/>
  <c r="V284"/>
  <c r="V282"/>
  <c r="V280"/>
  <c r="V278"/>
  <c r="V276"/>
  <c r="V274"/>
  <c r="V272"/>
  <c r="V270"/>
  <c r="V268"/>
  <c r="V266"/>
  <c r="V264"/>
  <c r="V262"/>
  <c r="V260"/>
  <c r="V258"/>
  <c r="V256"/>
  <c r="V254"/>
  <c r="V252"/>
  <c r="V250"/>
  <c r="V248"/>
  <c r="V246"/>
  <c r="V244"/>
  <c r="V242"/>
  <c r="V240"/>
  <c r="V238"/>
  <c r="V236"/>
  <c r="V234"/>
  <c r="V232"/>
  <c r="V230"/>
  <c r="V228"/>
  <c r="V226"/>
  <c r="V224"/>
  <c r="V222"/>
  <c r="V220"/>
  <c r="V218"/>
  <c r="V216"/>
  <c r="V214"/>
  <c r="V211"/>
  <c r="V209"/>
  <c r="V207"/>
  <c r="V205"/>
  <c r="V203"/>
  <c r="V201"/>
  <c r="V199"/>
  <c r="V197"/>
  <c r="V195"/>
  <c r="V193"/>
  <c r="V191"/>
  <c r="V189"/>
  <c r="V187"/>
  <c r="V185"/>
  <c r="V182"/>
  <c r="V180"/>
  <c r="V178"/>
  <c r="V176"/>
  <c r="V174"/>
  <c r="V172"/>
  <c r="V170"/>
  <c r="V168"/>
  <c r="V166"/>
  <c r="V164"/>
  <c r="V162"/>
  <c r="V160"/>
  <c r="V158"/>
  <c r="V156"/>
  <c r="V154"/>
  <c r="V152"/>
  <c r="V150"/>
  <c r="V148"/>
  <c r="V146"/>
  <c r="V144"/>
  <c r="V142"/>
  <c r="V140"/>
  <c r="V138"/>
  <c r="V136"/>
  <c r="V134"/>
  <c r="V132"/>
  <c r="V130"/>
  <c r="V127"/>
  <c r="V125"/>
  <c r="V122"/>
  <c r="V120"/>
  <c r="V118"/>
  <c r="V116"/>
  <c r="V113"/>
  <c r="V111"/>
  <c r="V109"/>
  <c r="V107"/>
  <c r="V105"/>
  <c r="V103"/>
  <c r="V101"/>
  <c r="V99"/>
  <c r="V97"/>
  <c r="V95"/>
  <c r="V93"/>
  <c r="V91"/>
  <c r="V89"/>
  <c r="V87"/>
  <c r="V85"/>
  <c r="V83"/>
  <c r="V81"/>
  <c r="V79"/>
  <c r="V77"/>
  <c r="V75"/>
  <c r="V72"/>
  <c r="V70"/>
  <c r="V68"/>
  <c r="V66"/>
  <c r="V64"/>
  <c r="V62"/>
  <c r="V60"/>
  <c r="V58"/>
  <c r="V56"/>
  <c r="V54"/>
  <c r="V52"/>
  <c r="V50"/>
  <c r="V48"/>
  <c r="V46"/>
  <c r="V44"/>
  <c r="V42"/>
  <c r="V40"/>
  <c r="V38"/>
  <c r="V36"/>
  <c r="V34"/>
  <c r="V32"/>
  <c r="V30"/>
  <c r="V27"/>
  <c r="V25"/>
  <c r="V22"/>
  <c r="V20"/>
  <c r="V18"/>
  <c r="V16"/>
  <c r="V14"/>
  <c r="V11"/>
  <c r="V7"/>
  <c r="R224" i="20" l="1"/>
  <c r="V224"/>
  <c r="X224"/>
  <c r="U224"/>
  <c r="W224"/>
  <c r="Y224"/>
  <c r="R220"/>
  <c r="V220"/>
  <c r="X220"/>
  <c r="U220"/>
  <c r="W220"/>
  <c r="Y220"/>
  <c r="R216"/>
  <c r="V216"/>
  <c r="X216"/>
  <c r="U216"/>
  <c r="W216"/>
  <c r="Y216"/>
  <c r="R212"/>
  <c r="V212"/>
  <c r="X212"/>
  <c r="U212"/>
  <c r="W212"/>
  <c r="Y212"/>
  <c r="R208"/>
  <c r="V208"/>
  <c r="X208"/>
  <c r="U208"/>
  <c r="W208"/>
  <c r="Y208"/>
  <c r="R204"/>
  <c r="V204"/>
  <c r="X204"/>
  <c r="U204"/>
  <c r="W204"/>
  <c r="Y204"/>
  <c r="R200"/>
  <c r="V200"/>
  <c r="X200"/>
  <c r="U200"/>
  <c r="W200"/>
  <c r="Y200"/>
  <c r="R196"/>
  <c r="V196"/>
  <c r="X196"/>
  <c r="U196"/>
  <c r="W196"/>
  <c r="Y196"/>
  <c r="R192"/>
  <c r="V192"/>
  <c r="X192"/>
  <c r="U192"/>
  <c r="W192"/>
  <c r="Y192"/>
  <c r="R188"/>
  <c r="V188"/>
  <c r="X188"/>
  <c r="U188"/>
  <c r="W188"/>
  <c r="Y188"/>
  <c r="R184"/>
  <c r="V184"/>
  <c r="X184"/>
  <c r="U184"/>
  <c r="W184"/>
  <c r="Y184"/>
  <c r="R189"/>
  <c r="U189"/>
  <c r="W189"/>
  <c r="Y189"/>
  <c r="V189"/>
  <c r="X189"/>
  <c r="R185"/>
  <c r="U185"/>
  <c r="W185"/>
  <c r="Y185"/>
  <c r="V185"/>
  <c r="X185"/>
  <c r="R182"/>
  <c r="V182"/>
  <c r="X182"/>
  <c r="U182"/>
  <c r="W182"/>
  <c r="Y182"/>
  <c r="R178"/>
  <c r="V178"/>
  <c r="X178"/>
  <c r="U178"/>
  <c r="W178"/>
  <c r="Y178"/>
  <c r="R174"/>
  <c r="V174"/>
  <c r="X174"/>
  <c r="U174"/>
  <c r="W174"/>
  <c r="Y174"/>
  <c r="R170"/>
  <c r="V170"/>
  <c r="X170"/>
  <c r="U170"/>
  <c r="W170"/>
  <c r="Y170"/>
  <c r="R166"/>
  <c r="V166"/>
  <c r="X166"/>
  <c r="U166"/>
  <c r="W166"/>
  <c r="Y166"/>
  <c r="R162"/>
  <c r="V162"/>
  <c r="X162"/>
  <c r="U162"/>
  <c r="W162"/>
  <c r="Y162"/>
  <c r="R158"/>
  <c r="V158"/>
  <c r="X158"/>
  <c r="U158"/>
  <c r="W158"/>
  <c r="Y158"/>
  <c r="R154"/>
  <c r="V154"/>
  <c r="X154"/>
  <c r="U154"/>
  <c r="W154"/>
  <c r="Y154"/>
  <c r="R150"/>
  <c r="V150"/>
  <c r="X150"/>
  <c r="U150"/>
  <c r="W150"/>
  <c r="Y150"/>
  <c r="R146"/>
  <c r="V146"/>
  <c r="X146"/>
  <c r="U146"/>
  <c r="W146"/>
  <c r="Y146"/>
  <c r="R138"/>
  <c r="V138"/>
  <c r="X138"/>
  <c r="U138"/>
  <c r="W138"/>
  <c r="Y138"/>
  <c r="R134"/>
  <c r="V134"/>
  <c r="X134"/>
  <c r="U134"/>
  <c r="W134"/>
  <c r="Y134"/>
  <c r="R130"/>
  <c r="V130"/>
  <c r="X130"/>
  <c r="U130"/>
  <c r="W130"/>
  <c r="Y130"/>
  <c r="R126"/>
  <c r="V126"/>
  <c r="X126"/>
  <c r="U126"/>
  <c r="W126"/>
  <c r="Y126"/>
  <c r="R122"/>
  <c r="V122"/>
  <c r="X122"/>
  <c r="U122"/>
  <c r="W122"/>
  <c r="Y122"/>
  <c r="R118"/>
  <c r="V118"/>
  <c r="X118"/>
  <c r="U118"/>
  <c r="W118"/>
  <c r="Y118"/>
  <c r="R114"/>
  <c r="V114"/>
  <c r="X114"/>
  <c r="U114"/>
  <c r="W114"/>
  <c r="Y114"/>
  <c r="R110"/>
  <c r="V110"/>
  <c r="X110"/>
  <c r="U110"/>
  <c r="W110"/>
  <c r="Y110"/>
  <c r="R106"/>
  <c r="V106"/>
  <c r="X106"/>
  <c r="U106"/>
  <c r="W106"/>
  <c r="Y106"/>
  <c r="R102"/>
  <c r="V102"/>
  <c r="X102"/>
  <c r="U102"/>
  <c r="W102"/>
  <c r="Y102"/>
  <c r="R98"/>
  <c r="V98"/>
  <c r="X98"/>
  <c r="U98"/>
  <c r="W98"/>
  <c r="Y98"/>
  <c r="R94"/>
  <c r="V94"/>
  <c r="X94"/>
  <c r="U94"/>
  <c r="W94"/>
  <c r="Y94"/>
  <c r="R90"/>
  <c r="V90"/>
  <c r="X90"/>
  <c r="U90"/>
  <c r="W90"/>
  <c r="Y90"/>
  <c r="R86"/>
  <c r="V86"/>
  <c r="X86"/>
  <c r="U86"/>
  <c r="W86"/>
  <c r="Y86"/>
  <c r="R82"/>
  <c r="V82"/>
  <c r="X82"/>
  <c r="U82"/>
  <c r="W82"/>
  <c r="Y82"/>
  <c r="R78"/>
  <c r="V78"/>
  <c r="X78"/>
  <c r="U78"/>
  <c r="W78"/>
  <c r="Y78"/>
  <c r="R74"/>
  <c r="V74"/>
  <c r="X74"/>
  <c r="U74"/>
  <c r="W74"/>
  <c r="Y74"/>
  <c r="R70"/>
  <c r="V70"/>
  <c r="X70"/>
  <c r="U70"/>
  <c r="W70"/>
  <c r="Y70"/>
  <c r="R66"/>
  <c r="V66"/>
  <c r="X66"/>
  <c r="U66"/>
  <c r="W66"/>
  <c r="Y66"/>
  <c r="R62"/>
  <c r="V62"/>
  <c r="X62"/>
  <c r="U62"/>
  <c r="W62"/>
  <c r="Y62"/>
  <c r="R142"/>
  <c r="V142"/>
  <c r="X142"/>
  <c r="U142"/>
  <c r="W142"/>
  <c r="Y142"/>
  <c r="R57"/>
  <c r="U57"/>
  <c r="W57"/>
  <c r="Y57"/>
  <c r="V57"/>
  <c r="X57"/>
  <c r="R53"/>
  <c r="U53"/>
  <c r="W53"/>
  <c r="Y53"/>
  <c r="V53"/>
  <c r="X53"/>
  <c r="R49"/>
  <c r="U49"/>
  <c r="W49"/>
  <c r="Y49"/>
  <c r="V49"/>
  <c r="X49"/>
  <c r="R45"/>
  <c r="U45"/>
  <c r="W45"/>
  <c r="Y45"/>
  <c r="V45"/>
  <c r="X45"/>
  <c r="R41"/>
  <c r="U41"/>
  <c r="W41"/>
  <c r="Y41"/>
  <c r="V41"/>
  <c r="X41"/>
  <c r="R37"/>
  <c r="U37"/>
  <c r="W37"/>
  <c r="Y37"/>
  <c r="V37"/>
  <c r="X37"/>
  <c r="R33"/>
  <c r="U33"/>
  <c r="W33"/>
  <c r="Y33"/>
  <c r="V33"/>
  <c r="X33"/>
  <c r="R29"/>
  <c r="U29"/>
  <c r="W29"/>
  <c r="Y29"/>
  <c r="V29"/>
  <c r="X29"/>
  <c r="R25"/>
  <c r="U25"/>
  <c r="W25"/>
  <c r="Y25"/>
  <c r="V25"/>
  <c r="X25"/>
  <c r="R21"/>
  <c r="U21"/>
  <c r="W21"/>
  <c r="Y21"/>
  <c r="V21"/>
  <c r="X21"/>
  <c r="R17"/>
  <c r="U17"/>
  <c r="W17"/>
  <c r="Y17"/>
  <c r="V17"/>
  <c r="X17"/>
  <c r="R13"/>
  <c r="U13"/>
  <c r="W13"/>
  <c r="Y13"/>
  <c r="V13"/>
  <c r="X13"/>
  <c r="Y9"/>
  <c r="W9"/>
  <c r="U9"/>
  <c r="X9"/>
  <c r="V9"/>
  <c r="R63"/>
  <c r="U63"/>
  <c r="W63"/>
  <c r="Y63"/>
  <c r="V63"/>
  <c r="X63"/>
  <c r="R67"/>
  <c r="U67"/>
  <c r="W67"/>
  <c r="Y67"/>
  <c r="V67"/>
  <c r="X67"/>
  <c r="R71"/>
  <c r="U71"/>
  <c r="W71"/>
  <c r="Y71"/>
  <c r="V71"/>
  <c r="X71"/>
  <c r="R75"/>
  <c r="U75"/>
  <c r="W75"/>
  <c r="Y75"/>
  <c r="V75"/>
  <c r="X75"/>
  <c r="R79"/>
  <c r="U79"/>
  <c r="W79"/>
  <c r="Y79"/>
  <c r="V79"/>
  <c r="X79"/>
  <c r="R85"/>
  <c r="U85"/>
  <c r="W85"/>
  <c r="Y85"/>
  <c r="V85"/>
  <c r="X85"/>
  <c r="R89"/>
  <c r="U89"/>
  <c r="W89"/>
  <c r="Y89"/>
  <c r="V89"/>
  <c r="X89"/>
  <c r="R93"/>
  <c r="U93"/>
  <c r="W93"/>
  <c r="Y93"/>
  <c r="V93"/>
  <c r="X93"/>
  <c r="R97"/>
  <c r="U97"/>
  <c r="W97"/>
  <c r="Y97"/>
  <c r="V97"/>
  <c r="X97"/>
  <c r="R101"/>
  <c r="U101"/>
  <c r="W101"/>
  <c r="Y101"/>
  <c r="V101"/>
  <c r="X101"/>
  <c r="R105"/>
  <c r="U105"/>
  <c r="W105"/>
  <c r="Y105"/>
  <c r="V105"/>
  <c r="X105"/>
  <c r="R109"/>
  <c r="U109"/>
  <c r="W109"/>
  <c r="Y109"/>
  <c r="V109"/>
  <c r="X109"/>
  <c r="R113"/>
  <c r="U113"/>
  <c r="W113"/>
  <c r="Y113"/>
  <c r="V113"/>
  <c r="X113"/>
  <c r="R117"/>
  <c r="U117"/>
  <c r="W117"/>
  <c r="Y117"/>
  <c r="V117"/>
  <c r="X117"/>
  <c r="R121"/>
  <c r="U121"/>
  <c r="W121"/>
  <c r="Y121"/>
  <c r="V121"/>
  <c r="X121"/>
  <c r="R125"/>
  <c r="U125"/>
  <c r="W125"/>
  <c r="Y125"/>
  <c r="V125"/>
  <c r="X125"/>
  <c r="R129"/>
  <c r="U129"/>
  <c r="W129"/>
  <c r="Y129"/>
  <c r="V129"/>
  <c r="X129"/>
  <c r="R133"/>
  <c r="U133"/>
  <c r="W133"/>
  <c r="Y133"/>
  <c r="V133"/>
  <c r="X133"/>
  <c r="R137"/>
  <c r="U137"/>
  <c r="W137"/>
  <c r="Y137"/>
  <c r="V137"/>
  <c r="X137"/>
  <c r="R141"/>
  <c r="U141"/>
  <c r="W141"/>
  <c r="Y141"/>
  <c r="V141"/>
  <c r="X141"/>
  <c r="R145"/>
  <c r="U145"/>
  <c r="W145"/>
  <c r="Y145"/>
  <c r="V145"/>
  <c r="X145"/>
  <c r="R151"/>
  <c r="U151"/>
  <c r="W151"/>
  <c r="Y151"/>
  <c r="V151"/>
  <c r="X151"/>
  <c r="R155"/>
  <c r="U155"/>
  <c r="W155"/>
  <c r="Y155"/>
  <c r="V155"/>
  <c r="X155"/>
  <c r="R159"/>
  <c r="U159"/>
  <c r="W159"/>
  <c r="Y159"/>
  <c r="V159"/>
  <c r="X159"/>
  <c r="R163"/>
  <c r="U163"/>
  <c r="W163"/>
  <c r="Y163"/>
  <c r="V163"/>
  <c r="X163"/>
  <c r="R167"/>
  <c r="U167"/>
  <c r="W167"/>
  <c r="Y167"/>
  <c r="V167"/>
  <c r="X167"/>
  <c r="R171"/>
  <c r="U171"/>
  <c r="W171"/>
  <c r="Y171"/>
  <c r="V171"/>
  <c r="X171"/>
  <c r="R175"/>
  <c r="U175"/>
  <c r="W175"/>
  <c r="Y175"/>
  <c r="V175"/>
  <c r="X175"/>
  <c r="R179"/>
  <c r="U179"/>
  <c r="W179"/>
  <c r="Y179"/>
  <c r="V179"/>
  <c r="X179"/>
  <c r="R193"/>
  <c r="U193"/>
  <c r="W193"/>
  <c r="Y193"/>
  <c r="V193"/>
  <c r="X193"/>
  <c r="R197"/>
  <c r="U197"/>
  <c r="W197"/>
  <c r="Y197"/>
  <c r="V197"/>
  <c r="X197"/>
  <c r="R201"/>
  <c r="U201"/>
  <c r="W201"/>
  <c r="Y201"/>
  <c r="V201"/>
  <c r="X201"/>
  <c r="R205"/>
  <c r="U205"/>
  <c r="W205"/>
  <c r="Y205"/>
  <c r="V205"/>
  <c r="X205"/>
  <c r="R209"/>
  <c r="U209"/>
  <c r="W209"/>
  <c r="Y209"/>
  <c r="V209"/>
  <c r="X209"/>
  <c r="R213"/>
  <c r="U213"/>
  <c r="W213"/>
  <c r="Y213"/>
  <c r="V213"/>
  <c r="X213"/>
  <c r="R217"/>
  <c r="U217"/>
  <c r="W217"/>
  <c r="Y217"/>
  <c r="V217"/>
  <c r="X217"/>
  <c r="R221"/>
  <c r="U221"/>
  <c r="W221"/>
  <c r="Y221"/>
  <c r="V221"/>
  <c r="X221"/>
  <c r="R58"/>
  <c r="V58"/>
  <c r="X58"/>
  <c r="U58"/>
  <c r="W58"/>
  <c r="Y58"/>
  <c r="R54"/>
  <c r="V54"/>
  <c r="X54"/>
  <c r="U54"/>
  <c r="W54"/>
  <c r="Y54"/>
  <c r="R50"/>
  <c r="V50"/>
  <c r="X50"/>
  <c r="U50"/>
  <c r="Y50"/>
  <c r="W50"/>
  <c r="R46"/>
  <c r="V46"/>
  <c r="X46"/>
  <c r="U46"/>
  <c r="Y46"/>
  <c r="W46"/>
  <c r="R42"/>
  <c r="V42"/>
  <c r="X42"/>
  <c r="U42"/>
  <c r="Y42"/>
  <c r="W42"/>
  <c r="R10"/>
  <c r="V10"/>
  <c r="X10"/>
  <c r="U10"/>
  <c r="W10"/>
  <c r="Y10"/>
  <c r="R14"/>
  <c r="V14"/>
  <c r="X14"/>
  <c r="U14"/>
  <c r="W14"/>
  <c r="Y14"/>
  <c r="R18"/>
  <c r="V18"/>
  <c r="X18"/>
  <c r="U18"/>
  <c r="W18"/>
  <c r="Y18"/>
  <c r="R22"/>
  <c r="V22"/>
  <c r="X22"/>
  <c r="U22"/>
  <c r="W22"/>
  <c r="Y22"/>
  <c r="R26"/>
  <c r="V26"/>
  <c r="X26"/>
  <c r="U26"/>
  <c r="W26"/>
  <c r="Y26"/>
  <c r="R30"/>
  <c r="V30"/>
  <c r="X30"/>
  <c r="U30"/>
  <c r="W30"/>
  <c r="Y30"/>
  <c r="R34"/>
  <c r="V34"/>
  <c r="X34"/>
  <c r="U34"/>
  <c r="W34"/>
  <c r="Y34"/>
  <c r="R222"/>
  <c r="V222"/>
  <c r="X222"/>
  <c r="U222"/>
  <c r="W222"/>
  <c r="Y222"/>
  <c r="R218"/>
  <c r="V218"/>
  <c r="X218"/>
  <c r="U218"/>
  <c r="W218"/>
  <c r="Y218"/>
  <c r="R214"/>
  <c r="V214"/>
  <c r="X214"/>
  <c r="U214"/>
  <c r="W214"/>
  <c r="Y214"/>
  <c r="R210"/>
  <c r="V210"/>
  <c r="X210"/>
  <c r="U210"/>
  <c r="W210"/>
  <c r="Y210"/>
  <c r="R206"/>
  <c r="V206"/>
  <c r="X206"/>
  <c r="U206"/>
  <c r="W206"/>
  <c r="Y206"/>
  <c r="R202"/>
  <c r="V202"/>
  <c r="X202"/>
  <c r="U202"/>
  <c r="W202"/>
  <c r="Y202"/>
  <c r="R198"/>
  <c r="V198"/>
  <c r="X198"/>
  <c r="U198"/>
  <c r="W198"/>
  <c r="Y198"/>
  <c r="R194"/>
  <c r="V194"/>
  <c r="X194"/>
  <c r="U194"/>
  <c r="W194"/>
  <c r="Y194"/>
  <c r="R190"/>
  <c r="V190"/>
  <c r="X190"/>
  <c r="U190"/>
  <c r="W190"/>
  <c r="Y190"/>
  <c r="R186"/>
  <c r="V186"/>
  <c r="X186"/>
  <c r="U186"/>
  <c r="W186"/>
  <c r="Y186"/>
  <c r="R191"/>
  <c r="U191"/>
  <c r="W191"/>
  <c r="Y191"/>
  <c r="V191"/>
  <c r="X191"/>
  <c r="R187"/>
  <c r="U187"/>
  <c r="W187"/>
  <c r="Y187"/>
  <c r="V187"/>
  <c r="X187"/>
  <c r="R183"/>
  <c r="U183"/>
  <c r="W183"/>
  <c r="Y183"/>
  <c r="V183"/>
  <c r="X183"/>
  <c r="R180"/>
  <c r="V180"/>
  <c r="X180"/>
  <c r="U180"/>
  <c r="W180"/>
  <c r="Y180"/>
  <c r="R176"/>
  <c r="V176"/>
  <c r="X176"/>
  <c r="U176"/>
  <c r="W176"/>
  <c r="Y176"/>
  <c r="R172"/>
  <c r="V172"/>
  <c r="X172"/>
  <c r="U172"/>
  <c r="W172"/>
  <c r="Y172"/>
  <c r="R168"/>
  <c r="V168"/>
  <c r="X168"/>
  <c r="U168"/>
  <c r="W168"/>
  <c r="Y168"/>
  <c r="R164"/>
  <c r="V164"/>
  <c r="X164"/>
  <c r="U164"/>
  <c r="W164"/>
  <c r="Y164"/>
  <c r="R160"/>
  <c r="V160"/>
  <c r="X160"/>
  <c r="U160"/>
  <c r="W160"/>
  <c r="Y160"/>
  <c r="R156"/>
  <c r="V156"/>
  <c r="X156"/>
  <c r="U156"/>
  <c r="W156"/>
  <c r="Y156"/>
  <c r="R152"/>
  <c r="V152"/>
  <c r="X152"/>
  <c r="U152"/>
  <c r="W152"/>
  <c r="Y152"/>
  <c r="R148"/>
  <c r="V148"/>
  <c r="X148"/>
  <c r="U148"/>
  <c r="W148"/>
  <c r="Y148"/>
  <c r="R140"/>
  <c r="V140"/>
  <c r="X140"/>
  <c r="U140"/>
  <c r="W140"/>
  <c r="Y140"/>
  <c r="R136"/>
  <c r="V136"/>
  <c r="X136"/>
  <c r="U136"/>
  <c r="W136"/>
  <c r="Y136"/>
  <c r="R132"/>
  <c r="V132"/>
  <c r="X132"/>
  <c r="U132"/>
  <c r="W132"/>
  <c r="Y132"/>
  <c r="R128"/>
  <c r="V128"/>
  <c r="X128"/>
  <c r="U128"/>
  <c r="W128"/>
  <c r="Y128"/>
  <c r="R124"/>
  <c r="V124"/>
  <c r="X124"/>
  <c r="U124"/>
  <c r="W124"/>
  <c r="Y124"/>
  <c r="R120"/>
  <c r="V120"/>
  <c r="X120"/>
  <c r="U120"/>
  <c r="W120"/>
  <c r="Y120"/>
  <c r="R116"/>
  <c r="V116"/>
  <c r="X116"/>
  <c r="U116"/>
  <c r="W116"/>
  <c r="Y116"/>
  <c r="R112"/>
  <c r="V112"/>
  <c r="X112"/>
  <c r="U112"/>
  <c r="W112"/>
  <c r="Y112"/>
  <c r="R108"/>
  <c r="V108"/>
  <c r="X108"/>
  <c r="U108"/>
  <c r="W108"/>
  <c r="Y108"/>
  <c r="R104"/>
  <c r="V104"/>
  <c r="X104"/>
  <c r="U104"/>
  <c r="W104"/>
  <c r="Y104"/>
  <c r="R100"/>
  <c r="V100"/>
  <c r="X100"/>
  <c r="U100"/>
  <c r="W100"/>
  <c r="Y100"/>
  <c r="R96"/>
  <c r="V96"/>
  <c r="X96"/>
  <c r="U96"/>
  <c r="W96"/>
  <c r="Y96"/>
  <c r="R92"/>
  <c r="V92"/>
  <c r="X92"/>
  <c r="U92"/>
  <c r="W92"/>
  <c r="Y92"/>
  <c r="R88"/>
  <c r="V88"/>
  <c r="X88"/>
  <c r="U88"/>
  <c r="W88"/>
  <c r="Y88"/>
  <c r="R84"/>
  <c r="V84"/>
  <c r="X84"/>
  <c r="U84"/>
  <c r="W84"/>
  <c r="Y84"/>
  <c r="R80"/>
  <c r="V80"/>
  <c r="X80"/>
  <c r="U80"/>
  <c r="W80"/>
  <c r="Y80"/>
  <c r="R76"/>
  <c r="V76"/>
  <c r="X76"/>
  <c r="U76"/>
  <c r="W76"/>
  <c r="Y76"/>
  <c r="R72"/>
  <c r="V72"/>
  <c r="X72"/>
  <c r="U72"/>
  <c r="W72"/>
  <c r="Y72"/>
  <c r="R68"/>
  <c r="V68"/>
  <c r="X68"/>
  <c r="U68"/>
  <c r="W68"/>
  <c r="Y68"/>
  <c r="R64"/>
  <c r="V64"/>
  <c r="X64"/>
  <c r="U64"/>
  <c r="W64"/>
  <c r="Y64"/>
  <c r="R60"/>
  <c r="V60"/>
  <c r="X60"/>
  <c r="U60"/>
  <c r="W60"/>
  <c r="Y60"/>
  <c r="R144"/>
  <c r="V144"/>
  <c r="X144"/>
  <c r="U144"/>
  <c r="W144"/>
  <c r="Y144"/>
  <c r="R59"/>
  <c r="U59"/>
  <c r="W59"/>
  <c r="Y59"/>
  <c r="V59"/>
  <c r="X59"/>
  <c r="R55"/>
  <c r="U55"/>
  <c r="W55"/>
  <c r="Y55"/>
  <c r="V55"/>
  <c r="X55"/>
  <c r="R51"/>
  <c r="U51"/>
  <c r="W51"/>
  <c r="Y51"/>
  <c r="X51"/>
  <c r="V51"/>
  <c r="R47"/>
  <c r="U47"/>
  <c r="W47"/>
  <c r="Y47"/>
  <c r="X47"/>
  <c r="V47"/>
  <c r="R43"/>
  <c r="U43"/>
  <c r="W43"/>
  <c r="Y43"/>
  <c r="X43"/>
  <c r="V43"/>
  <c r="R39"/>
  <c r="U39"/>
  <c r="W39"/>
  <c r="Y39"/>
  <c r="X39"/>
  <c r="V39"/>
  <c r="R35"/>
  <c r="U35"/>
  <c r="W35"/>
  <c r="Y35"/>
  <c r="V35"/>
  <c r="X35"/>
  <c r="R31"/>
  <c r="U31"/>
  <c r="W31"/>
  <c r="Y31"/>
  <c r="V31"/>
  <c r="X31"/>
  <c r="R27"/>
  <c r="U27"/>
  <c r="W27"/>
  <c r="Y27"/>
  <c r="V27"/>
  <c r="X27"/>
  <c r="R23"/>
  <c r="U23"/>
  <c r="W23"/>
  <c r="Y23"/>
  <c r="V23"/>
  <c r="X23"/>
  <c r="R19"/>
  <c r="U19"/>
  <c r="W19"/>
  <c r="Y19"/>
  <c r="V19"/>
  <c r="X19"/>
  <c r="R15"/>
  <c r="U15"/>
  <c r="W15"/>
  <c r="Y15"/>
  <c r="V15"/>
  <c r="X15"/>
  <c r="R11"/>
  <c r="U11"/>
  <c r="W11"/>
  <c r="Y11"/>
  <c r="V11"/>
  <c r="X11"/>
  <c r="R61"/>
  <c r="U61"/>
  <c r="W61"/>
  <c r="Y61"/>
  <c r="V61"/>
  <c r="X61"/>
  <c r="R65"/>
  <c r="U65"/>
  <c r="W65"/>
  <c r="Y65"/>
  <c r="V65"/>
  <c r="X65"/>
  <c r="R69"/>
  <c r="U69"/>
  <c r="W69"/>
  <c r="Y69"/>
  <c r="V69"/>
  <c r="X69"/>
  <c r="R73"/>
  <c r="U73"/>
  <c r="W73"/>
  <c r="Y73"/>
  <c r="V73"/>
  <c r="X73"/>
  <c r="R77"/>
  <c r="U77"/>
  <c r="W77"/>
  <c r="Y77"/>
  <c r="V77"/>
  <c r="X77"/>
  <c r="R83"/>
  <c r="U83"/>
  <c r="W83"/>
  <c r="Y83"/>
  <c r="V83"/>
  <c r="X83"/>
  <c r="R87"/>
  <c r="U87"/>
  <c r="W87"/>
  <c r="Y87"/>
  <c r="V87"/>
  <c r="X87"/>
  <c r="R91"/>
  <c r="U91"/>
  <c r="W91"/>
  <c r="Y91"/>
  <c r="V91"/>
  <c r="X91"/>
  <c r="R95"/>
  <c r="U95"/>
  <c r="W95"/>
  <c r="Y95"/>
  <c r="V95"/>
  <c r="X95"/>
  <c r="R99"/>
  <c r="U99"/>
  <c r="W99"/>
  <c r="Y99"/>
  <c r="V99"/>
  <c r="X99"/>
  <c r="R103"/>
  <c r="U103"/>
  <c r="W103"/>
  <c r="Y103"/>
  <c r="V103"/>
  <c r="X103"/>
  <c r="R107"/>
  <c r="U107"/>
  <c r="W107"/>
  <c r="Y107"/>
  <c r="V107"/>
  <c r="X107"/>
  <c r="R111"/>
  <c r="U111"/>
  <c r="W111"/>
  <c r="Y111"/>
  <c r="V111"/>
  <c r="X111"/>
  <c r="R115"/>
  <c r="U115"/>
  <c r="W115"/>
  <c r="Y115"/>
  <c r="V115"/>
  <c r="X115"/>
  <c r="R119"/>
  <c r="U119"/>
  <c r="W119"/>
  <c r="Y119"/>
  <c r="V119"/>
  <c r="X119"/>
  <c r="R123"/>
  <c r="U123"/>
  <c r="W123"/>
  <c r="Y123"/>
  <c r="V123"/>
  <c r="X123"/>
  <c r="R127"/>
  <c r="U127"/>
  <c r="W127"/>
  <c r="Y127"/>
  <c r="V127"/>
  <c r="X127"/>
  <c r="R131"/>
  <c r="U131"/>
  <c r="W131"/>
  <c r="Y131"/>
  <c r="V131"/>
  <c r="X131"/>
  <c r="R135"/>
  <c r="U135"/>
  <c r="W135"/>
  <c r="Y135"/>
  <c r="V135"/>
  <c r="X135"/>
  <c r="R139"/>
  <c r="U139"/>
  <c r="W139"/>
  <c r="Y139"/>
  <c r="V139"/>
  <c r="X139"/>
  <c r="R143"/>
  <c r="U143"/>
  <c r="W143"/>
  <c r="Y143"/>
  <c r="V143"/>
  <c r="X143"/>
  <c r="R149"/>
  <c r="U149"/>
  <c r="W149"/>
  <c r="Y149"/>
  <c r="V149"/>
  <c r="X149"/>
  <c r="R153"/>
  <c r="U153"/>
  <c r="W153"/>
  <c r="Y153"/>
  <c r="V153"/>
  <c r="X153"/>
  <c r="R157"/>
  <c r="U157"/>
  <c r="W157"/>
  <c r="Y157"/>
  <c r="V157"/>
  <c r="X157"/>
  <c r="R161"/>
  <c r="U161"/>
  <c r="W161"/>
  <c r="Y161"/>
  <c r="V161"/>
  <c r="X161"/>
  <c r="R165"/>
  <c r="U165"/>
  <c r="W165"/>
  <c r="Y165"/>
  <c r="V165"/>
  <c r="X165"/>
  <c r="R169"/>
  <c r="U169"/>
  <c r="W169"/>
  <c r="Y169"/>
  <c r="V169"/>
  <c r="X169"/>
  <c r="R173"/>
  <c r="U173"/>
  <c r="W173"/>
  <c r="Y173"/>
  <c r="V173"/>
  <c r="X173"/>
  <c r="R177"/>
  <c r="U177"/>
  <c r="W177"/>
  <c r="Y177"/>
  <c r="V177"/>
  <c r="X177"/>
  <c r="R181"/>
  <c r="U181"/>
  <c r="W181"/>
  <c r="Y181"/>
  <c r="V181"/>
  <c r="X181"/>
  <c r="R195"/>
  <c r="U195"/>
  <c r="W195"/>
  <c r="Y195"/>
  <c r="V195"/>
  <c r="X195"/>
  <c r="R199"/>
  <c r="U199"/>
  <c r="W199"/>
  <c r="Y199"/>
  <c r="V199"/>
  <c r="X199"/>
  <c r="R203"/>
  <c r="U203"/>
  <c r="W203"/>
  <c r="Y203"/>
  <c r="V203"/>
  <c r="X203"/>
  <c r="R207"/>
  <c r="U207"/>
  <c r="W207"/>
  <c r="Y207"/>
  <c r="V207"/>
  <c r="X207"/>
  <c r="R211"/>
  <c r="U211"/>
  <c r="W211"/>
  <c r="Y211"/>
  <c r="V211"/>
  <c r="X211"/>
  <c r="R215"/>
  <c r="U215"/>
  <c r="W215"/>
  <c r="Y215"/>
  <c r="V215"/>
  <c r="X215"/>
  <c r="R219"/>
  <c r="U219"/>
  <c r="W219"/>
  <c r="Y219"/>
  <c r="V219"/>
  <c r="X219"/>
  <c r="R223"/>
  <c r="U223"/>
  <c r="W223"/>
  <c r="Y223"/>
  <c r="V223"/>
  <c r="X223"/>
  <c r="R56"/>
  <c r="V56"/>
  <c r="X56"/>
  <c r="U56"/>
  <c r="W56"/>
  <c r="Y56"/>
  <c r="R52"/>
  <c r="V52"/>
  <c r="X52"/>
  <c r="U52"/>
  <c r="W52"/>
  <c r="Y52"/>
  <c r="R48"/>
  <c r="V48"/>
  <c r="X48"/>
  <c r="W48"/>
  <c r="U48"/>
  <c r="Y48"/>
  <c r="R44"/>
  <c r="V44"/>
  <c r="X44"/>
  <c r="W44"/>
  <c r="U44"/>
  <c r="Y44"/>
  <c r="R40"/>
  <c r="V40"/>
  <c r="X40"/>
  <c r="W40"/>
  <c r="U40"/>
  <c r="Y40"/>
  <c r="R12"/>
  <c r="V12"/>
  <c r="X12"/>
  <c r="U12"/>
  <c r="W12"/>
  <c r="Y12"/>
  <c r="R16"/>
  <c r="V16"/>
  <c r="X16"/>
  <c r="U16"/>
  <c r="W16"/>
  <c r="Y16"/>
  <c r="R20"/>
  <c r="V20"/>
  <c r="X20"/>
  <c r="U20"/>
  <c r="W20"/>
  <c r="Y20"/>
  <c r="R24"/>
  <c r="V24"/>
  <c r="X24"/>
  <c r="U24"/>
  <c r="W24"/>
  <c r="Y24"/>
  <c r="R28"/>
  <c r="V28"/>
  <c r="X28"/>
  <c r="U28"/>
  <c r="W28"/>
  <c r="Y28"/>
  <c r="R32"/>
  <c r="V32"/>
  <c r="X32"/>
  <c r="U32"/>
  <c r="W32"/>
  <c r="Y32"/>
  <c r="R36"/>
  <c r="V36"/>
  <c r="X36"/>
  <c r="U36"/>
  <c r="W36"/>
  <c r="Y36"/>
  <c r="Z81"/>
  <c r="AA81" s="1"/>
  <c r="Z38"/>
  <c r="AA38" s="1"/>
  <c r="R9"/>
  <c r="AD143"/>
  <c r="AR143" s="1"/>
  <c r="BH143" s="1"/>
  <c r="AE81"/>
  <c r="AE38"/>
  <c r="AD224"/>
  <c r="AR224" s="1"/>
  <c r="BH224" s="1"/>
  <c r="AD220"/>
  <c r="AR220" s="1"/>
  <c r="BH220" s="1"/>
  <c r="AD216"/>
  <c r="AR216" s="1"/>
  <c r="BH216" s="1"/>
  <c r="AD212"/>
  <c r="AR212" s="1"/>
  <c r="BH212" s="1"/>
  <c r="AD208"/>
  <c r="AR208" s="1"/>
  <c r="BH208" s="1"/>
  <c r="AD204"/>
  <c r="AR204" s="1"/>
  <c r="BH204" s="1"/>
  <c r="AD200"/>
  <c r="AR200" s="1"/>
  <c r="BH200" s="1"/>
  <c r="AD196"/>
  <c r="AR196" s="1"/>
  <c r="BH196" s="1"/>
  <c r="AD192"/>
  <c r="AR192" s="1"/>
  <c r="BH192" s="1"/>
  <c r="AD188"/>
  <c r="AR188" s="1"/>
  <c r="BH188" s="1"/>
  <c r="AD184"/>
  <c r="AR184" s="1"/>
  <c r="BH184" s="1"/>
  <c r="AD189"/>
  <c r="AR189" s="1"/>
  <c r="BH189" s="1"/>
  <c r="AD185"/>
  <c r="AR185" s="1"/>
  <c r="BH185" s="1"/>
  <c r="AD180"/>
  <c r="AR180" s="1"/>
  <c r="BH180" s="1"/>
  <c r="AD176"/>
  <c r="AR176" s="1"/>
  <c r="BH176" s="1"/>
  <c r="AD172"/>
  <c r="AR172" s="1"/>
  <c r="BH172" s="1"/>
  <c r="AD168"/>
  <c r="AR168" s="1"/>
  <c r="BH168" s="1"/>
  <c r="AD164"/>
  <c r="AR164" s="1"/>
  <c r="BH164" s="1"/>
  <c r="AD160"/>
  <c r="AR160" s="1"/>
  <c r="BH160" s="1"/>
  <c r="AD156"/>
  <c r="AR156" s="1"/>
  <c r="BH156" s="1"/>
  <c r="AD152"/>
  <c r="AR152" s="1"/>
  <c r="BH152" s="1"/>
  <c r="AD148"/>
  <c r="AR148" s="1"/>
  <c r="BH148" s="1"/>
  <c r="AD140"/>
  <c r="AR140" s="1"/>
  <c r="BH140" s="1"/>
  <c r="AD136"/>
  <c r="AR136" s="1"/>
  <c r="BH136" s="1"/>
  <c r="AD132"/>
  <c r="AR132" s="1"/>
  <c r="BH132" s="1"/>
  <c r="AD128"/>
  <c r="AR128" s="1"/>
  <c r="BH128" s="1"/>
  <c r="AD124"/>
  <c r="AR124" s="1"/>
  <c r="BH124" s="1"/>
  <c r="AD120"/>
  <c r="AR120" s="1"/>
  <c r="BH120" s="1"/>
  <c r="AD116"/>
  <c r="AR116" s="1"/>
  <c r="BH116" s="1"/>
  <c r="AD112"/>
  <c r="AR112" s="1"/>
  <c r="BH112" s="1"/>
  <c r="AD108"/>
  <c r="AR108" s="1"/>
  <c r="BH108" s="1"/>
  <c r="AD104"/>
  <c r="AR104" s="1"/>
  <c r="BH104" s="1"/>
  <c r="AD100"/>
  <c r="AR100" s="1"/>
  <c r="BH100" s="1"/>
  <c r="AD96"/>
  <c r="AR96" s="1"/>
  <c r="BH96" s="1"/>
  <c r="AD92"/>
  <c r="AR92" s="1"/>
  <c r="BH92" s="1"/>
  <c r="AD88"/>
  <c r="AR88" s="1"/>
  <c r="BH88" s="1"/>
  <c r="AD84"/>
  <c r="AR84" s="1"/>
  <c r="BH84" s="1"/>
  <c r="AD80"/>
  <c r="AR80" s="1"/>
  <c r="BH80" s="1"/>
  <c r="AD76"/>
  <c r="AR76" s="1"/>
  <c r="BH76" s="1"/>
  <c r="AD72"/>
  <c r="AR72" s="1"/>
  <c r="BH72" s="1"/>
  <c r="AD68"/>
  <c r="AR68" s="1"/>
  <c r="BH68" s="1"/>
  <c r="AD64"/>
  <c r="AR64" s="1"/>
  <c r="BH64" s="1"/>
  <c r="AD60"/>
  <c r="AR60" s="1"/>
  <c r="BH60" s="1"/>
  <c r="AD144"/>
  <c r="AR144" s="1"/>
  <c r="BH144" s="1"/>
  <c r="AD57"/>
  <c r="AR57" s="1"/>
  <c r="BH57" s="1"/>
  <c r="AD53"/>
  <c r="AR53" s="1"/>
  <c r="BH53" s="1"/>
  <c r="AD49"/>
  <c r="AR49" s="1"/>
  <c r="BH49" s="1"/>
  <c r="AD45"/>
  <c r="AR45" s="1"/>
  <c r="BH45" s="1"/>
  <c r="AD41"/>
  <c r="AR41" s="1"/>
  <c r="BH41" s="1"/>
  <c r="AD37"/>
  <c r="AR37" s="1"/>
  <c r="BH37" s="1"/>
  <c r="AD33"/>
  <c r="AR33" s="1"/>
  <c r="BH33" s="1"/>
  <c r="AD29"/>
  <c r="AR29" s="1"/>
  <c r="BH29" s="1"/>
  <c r="AD25"/>
  <c r="AR25" s="1"/>
  <c r="BH25" s="1"/>
  <c r="AD21"/>
  <c r="AR21" s="1"/>
  <c r="BH21" s="1"/>
  <c r="AD17"/>
  <c r="AR17" s="1"/>
  <c r="BH17" s="1"/>
  <c r="AD13"/>
  <c r="AR13" s="1"/>
  <c r="BH13" s="1"/>
  <c r="AD9"/>
  <c r="AR9" s="1"/>
  <c r="BH9" s="1"/>
  <c r="AD222"/>
  <c r="AR222" s="1"/>
  <c r="BH222" s="1"/>
  <c r="AD218"/>
  <c r="AR218" s="1"/>
  <c r="BH218" s="1"/>
  <c r="AD214"/>
  <c r="AR214" s="1"/>
  <c r="BH214" s="1"/>
  <c r="AD210"/>
  <c r="AR210" s="1"/>
  <c r="BH210" s="1"/>
  <c r="AD206"/>
  <c r="AR206" s="1"/>
  <c r="BH206" s="1"/>
  <c r="AD202"/>
  <c r="AR202" s="1"/>
  <c r="BH202" s="1"/>
  <c r="AD198"/>
  <c r="AR198" s="1"/>
  <c r="BH198" s="1"/>
  <c r="AD194"/>
  <c r="AR194" s="1"/>
  <c r="BH194" s="1"/>
  <c r="AD190"/>
  <c r="AR190" s="1"/>
  <c r="BH190" s="1"/>
  <c r="AD186"/>
  <c r="AR186" s="1"/>
  <c r="BH186" s="1"/>
  <c r="AD191"/>
  <c r="AR191" s="1"/>
  <c r="BH191" s="1"/>
  <c r="AD187"/>
  <c r="AR187" s="1"/>
  <c r="BH187" s="1"/>
  <c r="AD183"/>
  <c r="AR183" s="1"/>
  <c r="BH183" s="1"/>
  <c r="AD182"/>
  <c r="AR182" s="1"/>
  <c r="BH182" s="1"/>
  <c r="AD178"/>
  <c r="AR178" s="1"/>
  <c r="BH178" s="1"/>
  <c r="AD174"/>
  <c r="AR174" s="1"/>
  <c r="BH174" s="1"/>
  <c r="AD170"/>
  <c r="AR170" s="1"/>
  <c r="BH170" s="1"/>
  <c r="AD166"/>
  <c r="AR166" s="1"/>
  <c r="BH166" s="1"/>
  <c r="AD162"/>
  <c r="AR162" s="1"/>
  <c r="BH162" s="1"/>
  <c r="AD158"/>
  <c r="AR158" s="1"/>
  <c r="BH158" s="1"/>
  <c r="AD154"/>
  <c r="AR154" s="1"/>
  <c r="BH154" s="1"/>
  <c r="AD150"/>
  <c r="AR150" s="1"/>
  <c r="BH150" s="1"/>
  <c r="AD146"/>
  <c r="AR146" s="1"/>
  <c r="BH146" s="1"/>
  <c r="AD138"/>
  <c r="AR138" s="1"/>
  <c r="BH138" s="1"/>
  <c r="AD134"/>
  <c r="AR134" s="1"/>
  <c r="BH134" s="1"/>
  <c r="AD130"/>
  <c r="AR130" s="1"/>
  <c r="BH130" s="1"/>
  <c r="AD126"/>
  <c r="AR126" s="1"/>
  <c r="BH126" s="1"/>
  <c r="AD122"/>
  <c r="AR122" s="1"/>
  <c r="BH122" s="1"/>
  <c r="AD118"/>
  <c r="AR118" s="1"/>
  <c r="BH118" s="1"/>
  <c r="AD114"/>
  <c r="AR114" s="1"/>
  <c r="BH114" s="1"/>
  <c r="AD110"/>
  <c r="AR110" s="1"/>
  <c r="BH110" s="1"/>
  <c r="AD106"/>
  <c r="AR106" s="1"/>
  <c r="BH106" s="1"/>
  <c r="AD102"/>
  <c r="AR102" s="1"/>
  <c r="BH102" s="1"/>
  <c r="AD98"/>
  <c r="AR98" s="1"/>
  <c r="BH98" s="1"/>
  <c r="AD94"/>
  <c r="AR94" s="1"/>
  <c r="BH94" s="1"/>
  <c r="AD90"/>
  <c r="AR90" s="1"/>
  <c r="BH90" s="1"/>
  <c r="AD86"/>
  <c r="AR86" s="1"/>
  <c r="BH86" s="1"/>
  <c r="AD82"/>
  <c r="AR82" s="1"/>
  <c r="BH82" s="1"/>
  <c r="AD78"/>
  <c r="AR78" s="1"/>
  <c r="BH78" s="1"/>
  <c r="AD74"/>
  <c r="AR74" s="1"/>
  <c r="BH74" s="1"/>
  <c r="AD70"/>
  <c r="AR70" s="1"/>
  <c r="BH70" s="1"/>
  <c r="AD66"/>
  <c r="AR66" s="1"/>
  <c r="BH66" s="1"/>
  <c r="AD62"/>
  <c r="AR62" s="1"/>
  <c r="BH62" s="1"/>
  <c r="AD59"/>
  <c r="AR59" s="1"/>
  <c r="BH59" s="1"/>
  <c r="AD55"/>
  <c r="AR55" s="1"/>
  <c r="BH55" s="1"/>
  <c r="AD51"/>
  <c r="AR51" s="1"/>
  <c r="BH51" s="1"/>
  <c r="AD47"/>
  <c r="AR47" s="1"/>
  <c r="BH47" s="1"/>
  <c r="AD43"/>
  <c r="AR43" s="1"/>
  <c r="BH43" s="1"/>
  <c r="AD39"/>
  <c r="AR39" s="1"/>
  <c r="BH39" s="1"/>
  <c r="AD35"/>
  <c r="AR35" s="1"/>
  <c r="BH35" s="1"/>
  <c r="AD31"/>
  <c r="AR31" s="1"/>
  <c r="BH31" s="1"/>
  <c r="AD27"/>
  <c r="AR27" s="1"/>
  <c r="BH27" s="1"/>
  <c r="AD23"/>
  <c r="AR23" s="1"/>
  <c r="BH23" s="1"/>
  <c r="AD19"/>
  <c r="AR19" s="1"/>
  <c r="BH19" s="1"/>
  <c r="AD15"/>
  <c r="AR15" s="1"/>
  <c r="BH15" s="1"/>
  <c r="AD11"/>
  <c r="AR11" s="1"/>
  <c r="BH11" s="1"/>
  <c r="AD142"/>
  <c r="AR142" s="1"/>
  <c r="BH142" s="1"/>
  <c r="AE147"/>
  <c r="AF81"/>
  <c r="AS81" s="1"/>
  <c r="BI81" s="1"/>
  <c r="AF38"/>
  <c r="AS38" s="1"/>
  <c r="BI38" s="1"/>
  <c r="L7" i="1"/>
  <c r="L11"/>
  <c r="L15"/>
  <c r="L19"/>
  <c r="L23"/>
  <c r="L27"/>
  <c r="L31"/>
  <c r="L35"/>
  <c r="L39"/>
  <c r="L43"/>
  <c r="L47"/>
  <c r="L51"/>
  <c r="L55"/>
  <c r="L59"/>
  <c r="L63"/>
  <c r="L67"/>
  <c r="L71"/>
  <c r="L75"/>
  <c r="L79"/>
  <c r="L83"/>
  <c r="L87"/>
  <c r="L91"/>
  <c r="L95"/>
  <c r="L99"/>
  <c r="L103"/>
  <c r="L107"/>
  <c r="L111"/>
  <c r="L115"/>
  <c r="L119"/>
  <c r="L123"/>
  <c r="L127"/>
  <c r="L131"/>
  <c r="L135"/>
  <c r="L139"/>
  <c r="L143"/>
  <c r="L147"/>
  <c r="L151"/>
  <c r="L155"/>
  <c r="L159"/>
  <c r="L163"/>
  <c r="L167"/>
  <c r="L171"/>
  <c r="L175"/>
  <c r="L179"/>
  <c r="L183"/>
  <c r="L187"/>
  <c r="L191"/>
  <c r="L195"/>
  <c r="L199"/>
  <c r="L203"/>
  <c r="L207"/>
  <c r="L211"/>
  <c r="L215"/>
  <c r="L219"/>
  <c r="L223"/>
  <c r="L227"/>
  <c r="L231"/>
  <c r="L235"/>
  <c r="L239"/>
  <c r="L243"/>
  <c r="L247"/>
  <c r="L251"/>
  <c r="L255"/>
  <c r="L259"/>
  <c r="L263"/>
  <c r="L267"/>
  <c r="L271"/>
  <c r="L275"/>
  <c r="L279"/>
  <c r="L283"/>
  <c r="L287"/>
  <c r="L291"/>
  <c r="L295"/>
  <c r="L299"/>
  <c r="L303"/>
  <c r="L307"/>
  <c r="L311"/>
  <c r="L315"/>
  <c r="L319"/>
  <c r="L323"/>
  <c r="L327"/>
  <c r="L331"/>
  <c r="L335"/>
  <c r="L339"/>
  <c r="L343"/>
  <c r="L347"/>
  <c r="L351"/>
  <c r="L355"/>
  <c r="L359"/>
  <c r="L363"/>
  <c r="L367"/>
  <c r="L371"/>
  <c r="L375"/>
  <c r="L379"/>
  <c r="L383"/>
  <c r="L387"/>
  <c r="L391"/>
  <c r="L395"/>
  <c r="L399"/>
  <c r="L403"/>
  <c r="L407"/>
  <c r="L411"/>
  <c r="L415"/>
  <c r="L419"/>
  <c r="L423"/>
  <c r="L427"/>
  <c r="L431"/>
  <c r="L435"/>
  <c r="L439"/>
  <c r="L443"/>
  <c r="L447"/>
  <c r="L451"/>
  <c r="L455"/>
  <c r="L459"/>
  <c r="L463"/>
  <c r="L467"/>
  <c r="L471"/>
  <c r="L475"/>
  <c r="L479"/>
  <c r="L483"/>
  <c r="L485"/>
  <c r="L489"/>
  <c r="L493"/>
  <c r="L497"/>
  <c r="L501"/>
  <c r="L505"/>
  <c r="L509"/>
  <c r="L513"/>
  <c r="L517"/>
  <c r="L521"/>
  <c r="L525"/>
  <c r="L529"/>
  <c r="L533"/>
  <c r="L537"/>
  <c r="L541"/>
  <c r="L545"/>
  <c r="L549"/>
  <c r="L553"/>
  <c r="L557"/>
  <c r="L561"/>
  <c r="L565"/>
  <c r="L569"/>
  <c r="L573"/>
  <c r="L577"/>
  <c r="L581"/>
  <c r="L585"/>
  <c r="L589"/>
  <c r="L593"/>
  <c r="L597"/>
  <c r="L601"/>
  <c r="L605"/>
  <c r="L609"/>
  <c r="L613"/>
  <c r="L617"/>
  <c r="L621"/>
  <c r="L625"/>
  <c r="L629"/>
  <c r="L633"/>
  <c r="L637"/>
  <c r="L641"/>
  <c r="L645"/>
  <c r="L649"/>
  <c r="L653"/>
  <c r="L657"/>
  <c r="L661"/>
  <c r="L665"/>
  <c r="L669"/>
  <c r="L673"/>
  <c r="L677"/>
  <c r="L681"/>
  <c r="L685"/>
  <c r="L689"/>
  <c r="L693"/>
  <c r="L697"/>
  <c r="L701"/>
  <c r="L705"/>
  <c r="L709"/>
  <c r="L713"/>
  <c r="L717"/>
  <c r="L721"/>
  <c r="L725"/>
  <c r="L729"/>
  <c r="L733"/>
  <c r="L737"/>
  <c r="L741"/>
  <c r="L745"/>
  <c r="L749"/>
  <c r="L753"/>
  <c r="L757"/>
  <c r="L761"/>
  <c r="L765"/>
  <c r="L769"/>
  <c r="L773"/>
  <c r="L777"/>
  <c r="L781"/>
  <c r="L785"/>
  <c r="L5"/>
  <c r="L9"/>
  <c r="L13"/>
  <c r="L17"/>
  <c r="L21"/>
  <c r="L25"/>
  <c r="L29"/>
  <c r="L33"/>
  <c r="L37"/>
  <c r="L41"/>
  <c r="L45"/>
  <c r="L49"/>
  <c r="L53"/>
  <c r="L57"/>
  <c r="L61"/>
  <c r="L65"/>
  <c r="L69"/>
  <c r="L73"/>
  <c r="L77"/>
  <c r="L81"/>
  <c r="L85"/>
  <c r="L89"/>
  <c r="L93"/>
  <c r="L97"/>
  <c r="L101"/>
  <c r="L105"/>
  <c r="L109"/>
  <c r="L113"/>
  <c r="L117"/>
  <c r="L121"/>
  <c r="L125"/>
  <c r="L129"/>
  <c r="L133"/>
  <c r="L137"/>
  <c r="L141"/>
  <c r="L145"/>
  <c r="L149"/>
  <c r="L153"/>
  <c r="L157"/>
  <c r="L161"/>
  <c r="L165"/>
  <c r="L169"/>
  <c r="L173"/>
  <c r="L177"/>
  <c r="L181"/>
  <c r="L185"/>
  <c r="L189"/>
  <c r="L193"/>
  <c r="L197"/>
  <c r="L201"/>
  <c r="L205"/>
  <c r="L209"/>
  <c r="L213"/>
  <c r="L217"/>
  <c r="L221"/>
  <c r="L225"/>
  <c r="L229"/>
  <c r="L233"/>
  <c r="L237"/>
  <c r="L241"/>
  <c r="L245"/>
  <c r="L249"/>
  <c r="L253"/>
  <c r="L257"/>
  <c r="L261"/>
  <c r="L265"/>
  <c r="L269"/>
  <c r="L273"/>
  <c r="L277"/>
  <c r="L281"/>
  <c r="L285"/>
  <c r="L289"/>
  <c r="L293"/>
  <c r="L297"/>
  <c r="L301"/>
  <c r="L305"/>
  <c r="L309"/>
  <c r="L313"/>
  <c r="L317"/>
  <c r="L321"/>
  <c r="L325"/>
  <c r="L329"/>
  <c r="L333"/>
  <c r="L337"/>
  <c r="L341"/>
  <c r="L345"/>
  <c r="L349"/>
  <c r="L353"/>
  <c r="L357"/>
  <c r="L361"/>
  <c r="L365"/>
  <c r="L369"/>
  <c r="L373"/>
  <c r="L377"/>
  <c r="L381"/>
  <c r="L385"/>
  <c r="L389"/>
  <c r="L393"/>
  <c r="L397"/>
  <c r="L401"/>
  <c r="L405"/>
  <c r="L409"/>
  <c r="L413"/>
  <c r="L417"/>
  <c r="L421"/>
  <c r="L425"/>
  <c r="L429"/>
  <c r="L433"/>
  <c r="L437"/>
  <c r="L441"/>
  <c r="L445"/>
  <c r="L449"/>
  <c r="L453"/>
  <c r="L457"/>
  <c r="L461"/>
  <c r="L465"/>
  <c r="L469"/>
  <c r="L473"/>
  <c r="L477"/>
  <c r="L481"/>
  <c r="L487"/>
  <c r="L491"/>
  <c r="L495"/>
  <c r="L499"/>
  <c r="L503"/>
  <c r="L507"/>
  <c r="L511"/>
  <c r="L515"/>
  <c r="L519"/>
  <c r="L523"/>
  <c r="L527"/>
  <c r="L531"/>
  <c r="L535"/>
  <c r="L539"/>
  <c r="L543"/>
  <c r="L547"/>
  <c r="L551"/>
  <c r="L555"/>
  <c r="L559"/>
  <c r="L563"/>
  <c r="L567"/>
  <c r="L571"/>
  <c r="L575"/>
  <c r="L579"/>
  <c r="L583"/>
  <c r="L587"/>
  <c r="L591"/>
  <c r="L595"/>
  <c r="L599"/>
  <c r="L603"/>
  <c r="L607"/>
  <c r="L611"/>
  <c r="L615"/>
  <c r="L619"/>
  <c r="L623"/>
  <c r="L627"/>
  <c r="L631"/>
  <c r="L635"/>
  <c r="L639"/>
  <c r="L643"/>
  <c r="L647"/>
  <c r="L651"/>
  <c r="L655"/>
  <c r="L659"/>
  <c r="L663"/>
  <c r="L667"/>
  <c r="L671"/>
  <c r="L675"/>
  <c r="L679"/>
  <c r="L683"/>
  <c r="L687"/>
  <c r="L691"/>
  <c r="L695"/>
  <c r="L699"/>
  <c r="L703"/>
  <c r="L707"/>
  <c r="L711"/>
  <c r="L715"/>
  <c r="L719"/>
  <c r="L723"/>
  <c r="L727"/>
  <c r="L731"/>
  <c r="L735"/>
  <c r="L739"/>
  <c r="L743"/>
  <c r="L747"/>
  <c r="L751"/>
  <c r="L755"/>
  <c r="L759"/>
  <c r="L763"/>
  <c r="L767"/>
  <c r="L771"/>
  <c r="L775"/>
  <c r="L779"/>
  <c r="L783"/>
  <c r="L787"/>
  <c r="R17" i="17"/>
  <c r="AD17" s="1"/>
  <c r="R21"/>
  <c r="AD21" s="1"/>
  <c r="R25"/>
  <c r="AD25" s="1"/>
  <c r="R29"/>
  <c r="AD29" s="1"/>
  <c r="R37"/>
  <c r="AD37" s="1"/>
  <c r="R45"/>
  <c r="AD45" s="1"/>
  <c r="R53"/>
  <c r="AD53" s="1"/>
  <c r="R61"/>
  <c r="AD61" s="1"/>
  <c r="R69"/>
  <c r="AD69" s="1"/>
  <c r="R77"/>
  <c r="AD77" s="1"/>
  <c r="R85"/>
  <c r="AD85" s="1"/>
  <c r="R93"/>
  <c r="R101"/>
  <c r="R109"/>
  <c r="R117"/>
  <c r="R125"/>
  <c r="R12"/>
  <c r="AD12" s="1"/>
  <c r="R16"/>
  <c r="AD16" s="1"/>
  <c r="R20"/>
  <c r="AD20" s="1"/>
  <c r="R24"/>
  <c r="AD24" s="1"/>
  <c r="R28"/>
  <c r="AD28" s="1"/>
  <c r="R32"/>
  <c r="AD32" s="1"/>
  <c r="R36"/>
  <c r="AD36" s="1"/>
  <c r="R40"/>
  <c r="AD40" s="1"/>
  <c r="R44"/>
  <c r="AD44" s="1"/>
  <c r="R48"/>
  <c r="AD48" s="1"/>
  <c r="R52"/>
  <c r="AD52" s="1"/>
  <c r="R56"/>
  <c r="AD56" s="1"/>
  <c r="R60"/>
  <c r="AD60" s="1"/>
  <c r="R64"/>
  <c r="AD64" s="1"/>
  <c r="R68"/>
  <c r="AD68" s="1"/>
  <c r="R72"/>
  <c r="AD72" s="1"/>
  <c r="R76"/>
  <c r="AD76" s="1"/>
  <c r="R80"/>
  <c r="AD80" s="1"/>
  <c r="R84"/>
  <c r="AD84" s="1"/>
  <c r="R88"/>
  <c r="AD88" s="1"/>
  <c r="R92"/>
  <c r="R96"/>
  <c r="R100"/>
  <c r="R104"/>
  <c r="R108"/>
  <c r="R112"/>
  <c r="R116"/>
  <c r="R120"/>
  <c r="R124"/>
  <c r="R128"/>
  <c r="R132"/>
  <c r="R136"/>
  <c r="R140"/>
  <c r="R144"/>
  <c r="R148"/>
  <c r="R152"/>
  <c r="R156"/>
  <c r="R160"/>
  <c r="R164"/>
  <c r="R168"/>
  <c r="R172"/>
  <c r="R176"/>
  <c r="R180"/>
  <c r="R184"/>
  <c r="R188"/>
  <c r="R192"/>
  <c r="R196"/>
  <c r="R200"/>
  <c r="R204"/>
  <c r="R208"/>
  <c r="R212"/>
  <c r="R216"/>
  <c r="R220"/>
  <c r="R224"/>
  <c r="R15"/>
  <c r="AD15" s="1"/>
  <c r="R19"/>
  <c r="AD19" s="1"/>
  <c r="R23"/>
  <c r="AD23" s="1"/>
  <c r="R27"/>
  <c r="AD27" s="1"/>
  <c r="R33"/>
  <c r="AD33" s="1"/>
  <c r="R41"/>
  <c r="AD41" s="1"/>
  <c r="R49"/>
  <c r="AD49" s="1"/>
  <c r="R57"/>
  <c r="AD57" s="1"/>
  <c r="R65"/>
  <c r="AD65" s="1"/>
  <c r="R73"/>
  <c r="AD73" s="1"/>
  <c r="R81"/>
  <c r="AD81" s="1"/>
  <c r="R89"/>
  <c r="AD89" s="1"/>
  <c r="R97"/>
  <c r="R105"/>
  <c r="R113"/>
  <c r="R121"/>
  <c r="R9"/>
  <c r="R10"/>
  <c r="AD10" s="1"/>
  <c r="R14"/>
  <c r="AD14" s="1"/>
  <c r="R18"/>
  <c r="AD18" s="1"/>
  <c r="R22"/>
  <c r="AD22" s="1"/>
  <c r="R26"/>
  <c r="AD26" s="1"/>
  <c r="R30"/>
  <c r="AD30" s="1"/>
  <c r="R34"/>
  <c r="AD34" s="1"/>
  <c r="R38"/>
  <c r="AD38" s="1"/>
  <c r="R42"/>
  <c r="AD42" s="1"/>
  <c r="R46"/>
  <c r="AD46" s="1"/>
  <c r="R50"/>
  <c r="AD50" s="1"/>
  <c r="R54"/>
  <c r="AD54" s="1"/>
  <c r="R58"/>
  <c r="AD58" s="1"/>
  <c r="R62"/>
  <c r="AD62" s="1"/>
  <c r="R66"/>
  <c r="AD66" s="1"/>
  <c r="R70"/>
  <c r="AD70" s="1"/>
  <c r="R74"/>
  <c r="AD74" s="1"/>
  <c r="R78"/>
  <c r="AD78" s="1"/>
  <c r="R82"/>
  <c r="AD82" s="1"/>
  <c r="R86"/>
  <c r="AD86" s="1"/>
  <c r="R90"/>
  <c r="AD90" s="1"/>
  <c r="R94"/>
  <c r="R98"/>
  <c r="R102"/>
  <c r="R106"/>
  <c r="R110"/>
  <c r="R114"/>
  <c r="R118"/>
  <c r="R122"/>
  <c r="R126"/>
  <c r="R130"/>
  <c r="R134"/>
  <c r="R138"/>
  <c r="R142"/>
  <c r="R146"/>
  <c r="R150"/>
  <c r="R154"/>
  <c r="R158"/>
  <c r="R162"/>
  <c r="R166"/>
  <c r="R170"/>
  <c r="R174"/>
  <c r="R178"/>
  <c r="R182"/>
  <c r="R186"/>
  <c r="R190"/>
  <c r="R194"/>
  <c r="R198"/>
  <c r="R202"/>
  <c r="R206"/>
  <c r="R210"/>
  <c r="R214"/>
  <c r="R218"/>
  <c r="R222"/>
  <c r="R31"/>
  <c r="AD31" s="1"/>
  <c r="R39"/>
  <c r="AD39" s="1"/>
  <c r="R47"/>
  <c r="AD47" s="1"/>
  <c r="R55"/>
  <c r="AD55" s="1"/>
  <c r="R63"/>
  <c r="AD63" s="1"/>
  <c r="R71"/>
  <c r="AD71" s="1"/>
  <c r="R79"/>
  <c r="AD79" s="1"/>
  <c r="R87"/>
  <c r="AD87" s="1"/>
  <c r="R95"/>
  <c r="R103"/>
  <c r="R111"/>
  <c r="R119"/>
  <c r="R127"/>
  <c r="R131"/>
  <c r="R135"/>
  <c r="R139"/>
  <c r="R143"/>
  <c r="R147"/>
  <c r="R151"/>
  <c r="R155"/>
  <c r="R159"/>
  <c r="R163"/>
  <c r="R167"/>
  <c r="R171"/>
  <c r="R175"/>
  <c r="R179"/>
  <c r="R183"/>
  <c r="R187"/>
  <c r="R191"/>
  <c r="R195"/>
  <c r="R199"/>
  <c r="R203"/>
  <c r="R207"/>
  <c r="R211"/>
  <c r="R215"/>
  <c r="R219"/>
  <c r="R223"/>
  <c r="R13"/>
  <c r="AD13" s="1"/>
  <c r="R35"/>
  <c r="AD35" s="1"/>
  <c r="R43"/>
  <c r="AD43" s="1"/>
  <c r="R51"/>
  <c r="AD51" s="1"/>
  <c r="R59"/>
  <c r="AD59" s="1"/>
  <c r="R67"/>
  <c r="AD67" s="1"/>
  <c r="R75"/>
  <c r="AD75" s="1"/>
  <c r="R83"/>
  <c r="AD83" s="1"/>
  <c r="R91"/>
  <c r="R99"/>
  <c r="R107"/>
  <c r="R115"/>
  <c r="R123"/>
  <c r="R129"/>
  <c r="R133"/>
  <c r="R137"/>
  <c r="R141"/>
  <c r="R145"/>
  <c r="R149"/>
  <c r="R153"/>
  <c r="R157"/>
  <c r="R161"/>
  <c r="R165"/>
  <c r="R169"/>
  <c r="R173"/>
  <c r="R177"/>
  <c r="R181"/>
  <c r="R185"/>
  <c r="R189"/>
  <c r="R193"/>
  <c r="R197"/>
  <c r="R201"/>
  <c r="R205"/>
  <c r="R209"/>
  <c r="R213"/>
  <c r="R217"/>
  <c r="R221"/>
  <c r="R11"/>
  <c r="AD11" s="1"/>
  <c r="P130" i="16"/>
  <c r="Q130" s="1"/>
  <c r="AB130" s="1"/>
  <c r="P128"/>
  <c r="P99"/>
  <c r="P95"/>
  <c r="P91"/>
  <c r="P87"/>
  <c r="P83"/>
  <c r="P79"/>
  <c r="P75"/>
  <c r="P71"/>
  <c r="P67"/>
  <c r="P63"/>
  <c r="P59"/>
  <c r="P55"/>
  <c r="P51"/>
  <c r="P47"/>
  <c r="P124"/>
  <c r="Q124" s="1"/>
  <c r="AB124" s="1"/>
  <c r="P120"/>
  <c r="Q120" s="1"/>
  <c r="AB120" s="1"/>
  <c r="P116"/>
  <c r="Q116" s="1"/>
  <c r="AB116" s="1"/>
  <c r="P112"/>
  <c r="Q112" s="1"/>
  <c r="AB112" s="1"/>
  <c r="P108"/>
  <c r="Q108" s="1"/>
  <c r="AB108" s="1"/>
  <c r="P104"/>
  <c r="Q104" s="1"/>
  <c r="AB104" s="1"/>
  <c r="P101"/>
  <c r="Q101" s="1"/>
  <c r="AB101" s="1"/>
  <c r="P97"/>
  <c r="Q97" s="1"/>
  <c r="AB97" s="1"/>
  <c r="P93"/>
  <c r="Q93" s="1"/>
  <c r="AB93" s="1"/>
  <c r="P89"/>
  <c r="Q89" s="1"/>
  <c r="AB89" s="1"/>
  <c r="P85"/>
  <c r="Q85" s="1"/>
  <c r="AB85" s="1"/>
  <c r="P81"/>
  <c r="P77"/>
  <c r="P73"/>
  <c r="P69"/>
  <c r="P65"/>
  <c r="P61"/>
  <c r="P57"/>
  <c r="P53"/>
  <c r="P49"/>
  <c r="P45"/>
  <c r="P41"/>
  <c r="P37"/>
  <c r="P33"/>
  <c r="P29"/>
  <c r="P25"/>
  <c r="P21"/>
  <c r="P122"/>
  <c r="P118"/>
  <c r="Q118" s="1"/>
  <c r="AB118" s="1"/>
  <c r="P114"/>
  <c r="Q114" s="1"/>
  <c r="AB114" s="1"/>
  <c r="P110"/>
  <c r="Q110" s="1"/>
  <c r="AB110" s="1"/>
  <c r="P106"/>
  <c r="Q106" s="1"/>
  <c r="AB106" s="1"/>
  <c r="P102"/>
  <c r="Q178"/>
  <c r="AB178" s="1"/>
  <c r="Q128"/>
  <c r="AB128" s="1"/>
  <c r="Q122"/>
  <c r="AB122" s="1"/>
  <c r="Q102"/>
  <c r="AB102" s="1"/>
  <c r="P137"/>
  <c r="P135"/>
  <c r="P133"/>
  <c r="P131"/>
  <c r="P129"/>
  <c r="P127"/>
  <c r="P125"/>
  <c r="P123"/>
  <c r="P121"/>
  <c r="P119"/>
  <c r="P117"/>
  <c r="P115"/>
  <c r="P113"/>
  <c r="P111"/>
  <c r="P109"/>
  <c r="P107"/>
  <c r="P105"/>
  <c r="P103"/>
  <c r="P235"/>
  <c r="Q235" s="1"/>
  <c r="AB235" s="1"/>
  <c r="P233"/>
  <c r="P231"/>
  <c r="Q231" s="1"/>
  <c r="AB231" s="1"/>
  <c r="P229"/>
  <c r="P227"/>
  <c r="Q227" s="1"/>
  <c r="AB227" s="1"/>
  <c r="P225"/>
  <c r="P223"/>
  <c r="Q223" s="1"/>
  <c r="AB223" s="1"/>
  <c r="P221"/>
  <c r="P219"/>
  <c r="Q219" s="1"/>
  <c r="AB219" s="1"/>
  <c r="P217"/>
  <c r="P215"/>
  <c r="Q215" s="1"/>
  <c r="AB215" s="1"/>
  <c r="P213"/>
  <c r="P211"/>
  <c r="Q211" s="1"/>
  <c r="AB211" s="1"/>
  <c r="P209"/>
  <c r="P207"/>
  <c r="Q207" s="1"/>
  <c r="AB207" s="1"/>
  <c r="P205"/>
  <c r="P203"/>
  <c r="Q203" s="1"/>
  <c r="AB203" s="1"/>
  <c r="P201"/>
  <c r="P199"/>
  <c r="Q199" s="1"/>
  <c r="AB199" s="1"/>
  <c r="P197"/>
  <c r="P195"/>
  <c r="Q195" s="1"/>
  <c r="AB195" s="1"/>
  <c r="P193"/>
  <c r="P191"/>
  <c r="Q191" s="1"/>
  <c r="AB191" s="1"/>
  <c r="P189"/>
  <c r="P187"/>
  <c r="Q187" s="1"/>
  <c r="AB187" s="1"/>
  <c r="P185"/>
  <c r="P183"/>
  <c r="Q183" s="1"/>
  <c r="AB183" s="1"/>
  <c r="P181"/>
  <c r="P179"/>
  <c r="Q179" s="1"/>
  <c r="AB179" s="1"/>
  <c r="P177"/>
  <c r="P175"/>
  <c r="Q175" s="1"/>
  <c r="AB175" s="1"/>
  <c r="P173"/>
  <c r="P171"/>
  <c r="Q171" s="1"/>
  <c r="AB171" s="1"/>
  <c r="P169"/>
  <c r="P167"/>
  <c r="Q167" s="1"/>
  <c r="AB167" s="1"/>
  <c r="P165"/>
  <c r="P163"/>
  <c r="Q163" s="1"/>
  <c r="AB163" s="1"/>
  <c r="P161"/>
  <c r="P159"/>
  <c r="Q159" s="1"/>
  <c r="AB159" s="1"/>
  <c r="P157"/>
  <c r="P155"/>
  <c r="Q155" s="1"/>
  <c r="AB155" s="1"/>
  <c r="P153"/>
  <c r="P151"/>
  <c r="Q151" s="1"/>
  <c r="AB151" s="1"/>
  <c r="P149"/>
  <c r="P147"/>
  <c r="Q147" s="1"/>
  <c r="AB147" s="1"/>
  <c r="P145"/>
  <c r="P143"/>
  <c r="Q143" s="1"/>
  <c r="AB143" s="1"/>
  <c r="P141"/>
  <c r="P139"/>
  <c r="Q139" s="1"/>
  <c r="AB139" s="1"/>
  <c r="P234"/>
  <c r="P232"/>
  <c r="P230"/>
  <c r="P228"/>
  <c r="P226"/>
  <c r="P224"/>
  <c r="P222"/>
  <c r="P220"/>
  <c r="P218"/>
  <c r="P216"/>
  <c r="P214"/>
  <c r="P212"/>
  <c r="P210"/>
  <c r="P208"/>
  <c r="P206"/>
  <c r="P204"/>
  <c r="P202"/>
  <c r="P200"/>
  <c r="P198"/>
  <c r="P196"/>
  <c r="P194"/>
  <c r="P192"/>
  <c r="P190"/>
  <c r="P188"/>
  <c r="P186"/>
  <c r="P184"/>
  <c r="P182"/>
  <c r="P180"/>
  <c r="P178"/>
  <c r="R178" s="1"/>
  <c r="P176"/>
  <c r="P174"/>
  <c r="P172"/>
  <c r="P170"/>
  <c r="P168"/>
  <c r="P166"/>
  <c r="P164"/>
  <c r="P162"/>
  <c r="P160"/>
  <c r="P158"/>
  <c r="P156"/>
  <c r="P154"/>
  <c r="P152"/>
  <c r="P150"/>
  <c r="P148"/>
  <c r="P146"/>
  <c r="P144"/>
  <c r="P142"/>
  <c r="P140"/>
  <c r="P138"/>
  <c r="P136"/>
  <c r="P134"/>
  <c r="P132"/>
  <c r="P126"/>
  <c r="Q99"/>
  <c r="AB99" s="1"/>
  <c r="Q95"/>
  <c r="AB95" s="1"/>
  <c r="Q91"/>
  <c r="AB91" s="1"/>
  <c r="Q87"/>
  <c r="AB87" s="1"/>
  <c r="Q83"/>
  <c r="AB83" s="1"/>
  <c r="Q81"/>
  <c r="AB81" s="1"/>
  <c r="Q79"/>
  <c r="AB79" s="1"/>
  <c r="Q77"/>
  <c r="AB77" s="1"/>
  <c r="Q75"/>
  <c r="AB75" s="1"/>
  <c r="Q73"/>
  <c r="AB73" s="1"/>
  <c r="Q71"/>
  <c r="AB71" s="1"/>
  <c r="Q69"/>
  <c r="AB69" s="1"/>
  <c r="Q67"/>
  <c r="AB67" s="1"/>
  <c r="Q65"/>
  <c r="AB65" s="1"/>
  <c r="Q63"/>
  <c r="AB63" s="1"/>
  <c r="Q61"/>
  <c r="AB61" s="1"/>
  <c r="Q59"/>
  <c r="AB59" s="1"/>
  <c r="Q57"/>
  <c r="AB57" s="1"/>
  <c r="Q55"/>
  <c r="AB55" s="1"/>
  <c r="Q53"/>
  <c r="AB53" s="1"/>
  <c r="Q51"/>
  <c r="AB51" s="1"/>
  <c r="Q49"/>
  <c r="AB49" s="1"/>
  <c r="Q47"/>
  <c r="AB47" s="1"/>
  <c r="Q45"/>
  <c r="AB45" s="1"/>
  <c r="Q41"/>
  <c r="AB41" s="1"/>
  <c r="Q37"/>
  <c r="AB37" s="1"/>
  <c r="Q33"/>
  <c r="AB33" s="1"/>
  <c r="Q29"/>
  <c r="AB29" s="1"/>
  <c r="Q25"/>
  <c r="AB25" s="1"/>
  <c r="Q21"/>
  <c r="AB21" s="1"/>
  <c r="P43"/>
  <c r="P39"/>
  <c r="P35"/>
  <c r="P31"/>
  <c r="P27"/>
  <c r="P23"/>
  <c r="P100"/>
  <c r="Q100" s="1"/>
  <c r="AB100" s="1"/>
  <c r="P98"/>
  <c r="P96"/>
  <c r="Q96" s="1"/>
  <c r="AB96" s="1"/>
  <c r="P94"/>
  <c r="P92"/>
  <c r="Q92" s="1"/>
  <c r="AB92" s="1"/>
  <c r="P90"/>
  <c r="P88"/>
  <c r="Q88" s="1"/>
  <c r="AB88" s="1"/>
  <c r="P86"/>
  <c r="P84"/>
  <c r="Q84" s="1"/>
  <c r="AB84" s="1"/>
  <c r="P82"/>
  <c r="P80"/>
  <c r="Q80" s="1"/>
  <c r="AB80" s="1"/>
  <c r="P78"/>
  <c r="P76"/>
  <c r="Q76" s="1"/>
  <c r="AB76" s="1"/>
  <c r="P74"/>
  <c r="P72"/>
  <c r="Q72" s="1"/>
  <c r="AB72" s="1"/>
  <c r="P70"/>
  <c r="P68"/>
  <c r="Q68" s="1"/>
  <c r="AB68" s="1"/>
  <c r="P66"/>
  <c r="P64"/>
  <c r="Q64" s="1"/>
  <c r="AB64" s="1"/>
  <c r="P62"/>
  <c r="P60"/>
  <c r="Q60" s="1"/>
  <c r="AB60" s="1"/>
  <c r="P58"/>
  <c r="P56"/>
  <c r="Q56" s="1"/>
  <c r="AB56" s="1"/>
  <c r="P54"/>
  <c r="P52"/>
  <c r="Q52" s="1"/>
  <c r="AB52" s="1"/>
  <c r="P50"/>
  <c r="P48"/>
  <c r="Q48" s="1"/>
  <c r="AB48" s="1"/>
  <c r="P46"/>
  <c r="P44"/>
  <c r="Q44" s="1"/>
  <c r="AB44" s="1"/>
  <c r="P42"/>
  <c r="P40"/>
  <c r="Q40" s="1"/>
  <c r="AB40" s="1"/>
  <c r="P38"/>
  <c r="P36"/>
  <c r="Q36" s="1"/>
  <c r="AB36" s="1"/>
  <c r="P34"/>
  <c r="P32"/>
  <c r="Q32" s="1"/>
  <c r="AB32" s="1"/>
  <c r="P30"/>
  <c r="P28"/>
  <c r="Q28" s="1"/>
  <c r="AB28" s="1"/>
  <c r="P26"/>
  <c r="P24"/>
  <c r="Q24" s="1"/>
  <c r="AB24" s="1"/>
  <c r="P22"/>
  <c r="P20"/>
  <c r="AC5" i="6"/>
  <c r="AC9"/>
  <c r="AC13"/>
  <c r="AC17"/>
  <c r="AC21"/>
  <c r="AC25"/>
  <c r="AC29"/>
  <c r="AC33"/>
  <c r="AC37"/>
  <c r="AC41"/>
  <c r="AC45"/>
  <c r="AC49"/>
  <c r="AC53"/>
  <c r="AC57"/>
  <c r="AC61"/>
  <c r="AC65"/>
  <c r="AC69"/>
  <c r="AC73"/>
  <c r="AC77"/>
  <c r="AC81"/>
  <c r="AC85"/>
  <c r="AC89"/>
  <c r="AC93"/>
  <c r="AC97"/>
  <c r="AC101"/>
  <c r="AC105"/>
  <c r="AC109"/>
  <c r="AC113"/>
  <c r="AC117"/>
  <c r="AC121"/>
  <c r="AC125"/>
  <c r="AC129"/>
  <c r="AC133"/>
  <c r="AC137"/>
  <c r="AC141"/>
  <c r="AC145"/>
  <c r="AC149"/>
  <c r="AC153"/>
  <c r="AC157"/>
  <c r="AC161"/>
  <c r="AC165"/>
  <c r="AC169"/>
  <c r="AC173"/>
  <c r="AC177"/>
  <c r="AC181"/>
  <c r="AC185"/>
  <c r="AC189"/>
  <c r="AC193"/>
  <c r="AC197"/>
  <c r="AC201"/>
  <c r="AC205"/>
  <c r="AC209"/>
  <c r="AC213"/>
  <c r="AC217"/>
  <c r="AC4"/>
  <c r="AC8"/>
  <c r="AC12"/>
  <c r="AC16"/>
  <c r="AC20"/>
  <c r="AC24"/>
  <c r="AC28"/>
  <c r="AC32"/>
  <c r="AC36"/>
  <c r="AC40"/>
  <c r="AC44"/>
  <c r="AC48"/>
  <c r="AC52"/>
  <c r="AC56"/>
  <c r="AC60"/>
  <c r="AC64"/>
  <c r="AC68"/>
  <c r="AC72"/>
  <c r="AC76"/>
  <c r="AC80"/>
  <c r="AC84"/>
  <c r="AC88"/>
  <c r="AC92"/>
  <c r="AC96"/>
  <c r="AC100"/>
  <c r="AC104"/>
  <c r="AC108"/>
  <c r="AC112"/>
  <c r="AC116"/>
  <c r="AC120"/>
  <c r="AC124"/>
  <c r="AC128"/>
  <c r="AC132"/>
  <c r="AC136"/>
  <c r="AC140"/>
  <c r="AC144"/>
  <c r="AC148"/>
  <c r="AC152"/>
  <c r="AC156"/>
  <c r="AC160"/>
  <c r="AC164"/>
  <c r="AC168"/>
  <c r="AC172"/>
  <c r="AC176"/>
  <c r="AC180"/>
  <c r="AC184"/>
  <c r="AC188"/>
  <c r="AC192"/>
  <c r="AC196"/>
  <c r="AC200"/>
  <c r="AC204"/>
  <c r="AC208"/>
  <c r="AC212"/>
  <c r="AC216"/>
  <c r="AC7"/>
  <c r="AC11"/>
  <c r="AC15"/>
  <c r="AC19"/>
  <c r="AC23"/>
  <c r="AC27"/>
  <c r="AC31"/>
  <c r="AC35"/>
  <c r="AC39"/>
  <c r="AC43"/>
  <c r="AC47"/>
  <c r="AC51"/>
  <c r="AC55"/>
  <c r="AC59"/>
  <c r="AC63"/>
  <c r="AC67"/>
  <c r="AC71"/>
  <c r="AC75"/>
  <c r="AC79"/>
  <c r="AC83"/>
  <c r="AC87"/>
  <c r="AC91"/>
  <c r="AC95"/>
  <c r="AC99"/>
  <c r="AC103"/>
  <c r="AC107"/>
  <c r="AC111"/>
  <c r="AC115"/>
  <c r="AC119"/>
  <c r="AC123"/>
  <c r="AC127"/>
  <c r="AC131"/>
  <c r="AC135"/>
  <c r="AC139"/>
  <c r="AC143"/>
  <c r="AC147"/>
  <c r="AC151"/>
  <c r="AC155"/>
  <c r="AC159"/>
  <c r="AC163"/>
  <c r="AC167"/>
  <c r="AC171"/>
  <c r="AC175"/>
  <c r="AC179"/>
  <c r="AC183"/>
  <c r="AC187"/>
  <c r="AC191"/>
  <c r="AC195"/>
  <c r="AC199"/>
  <c r="AC203"/>
  <c r="AC207"/>
  <c r="AC211"/>
  <c r="AC215"/>
  <c r="AC3"/>
  <c r="AC6"/>
  <c r="AC10"/>
  <c r="AC14"/>
  <c r="AC18"/>
  <c r="AC22"/>
  <c r="AC26"/>
  <c r="AC30"/>
  <c r="AC34"/>
  <c r="AC38"/>
  <c r="AC42"/>
  <c r="AC46"/>
  <c r="AC50"/>
  <c r="AC54"/>
  <c r="AC58"/>
  <c r="AC62"/>
  <c r="AC66"/>
  <c r="AC70"/>
  <c r="AC74"/>
  <c r="AC78"/>
  <c r="AC82"/>
  <c r="AC86"/>
  <c r="AC90"/>
  <c r="AC94"/>
  <c r="AC98"/>
  <c r="AC102"/>
  <c r="AC106"/>
  <c r="AC110"/>
  <c r="AC114"/>
  <c r="AC118"/>
  <c r="AC122"/>
  <c r="AC126"/>
  <c r="AC130"/>
  <c r="AC134"/>
  <c r="AC138"/>
  <c r="AC142"/>
  <c r="AC146"/>
  <c r="AC150"/>
  <c r="AC154"/>
  <c r="AC158"/>
  <c r="AC162"/>
  <c r="AC166"/>
  <c r="AC170"/>
  <c r="AC174"/>
  <c r="AC178"/>
  <c r="AC182"/>
  <c r="AC186"/>
  <c r="AC190"/>
  <c r="AC194"/>
  <c r="AC198"/>
  <c r="AC202"/>
  <c r="AC206"/>
  <c r="AC210"/>
  <c r="AC214"/>
  <c r="AC218"/>
  <c r="AC3" i="1"/>
  <c r="AC9"/>
  <c r="AC15"/>
  <c r="AC19"/>
  <c r="AC23"/>
  <c r="AC29"/>
  <c r="AC33"/>
  <c r="AC37"/>
  <c r="AC41"/>
  <c r="AC45"/>
  <c r="AC49"/>
  <c r="AC53"/>
  <c r="AC57"/>
  <c r="AC61"/>
  <c r="AC65"/>
  <c r="AC69"/>
  <c r="AC73"/>
  <c r="AC78"/>
  <c r="AC82"/>
  <c r="AC86"/>
  <c r="AC90"/>
  <c r="AC94"/>
  <c r="AC98"/>
  <c r="AC102"/>
  <c r="AC106"/>
  <c r="AC110"/>
  <c r="AC115"/>
  <c r="AC119"/>
  <c r="AC123"/>
  <c r="AC128"/>
  <c r="AC133"/>
  <c r="AC137"/>
  <c r="AC141"/>
  <c r="AC145"/>
  <c r="AC149"/>
  <c r="AC153"/>
  <c r="AC157"/>
  <c r="AC161"/>
  <c r="AC165"/>
  <c r="AC169"/>
  <c r="AC173"/>
  <c r="AC177"/>
  <c r="AC181"/>
  <c r="AC186"/>
  <c r="AC190"/>
  <c r="AC194"/>
  <c r="AC198"/>
  <c r="AC202"/>
  <c r="AC206"/>
  <c r="AC210"/>
  <c r="AC215"/>
  <c r="AC219"/>
  <c r="AC223"/>
  <c r="AC227"/>
  <c r="AC231"/>
  <c r="AC235"/>
  <c r="AC239"/>
  <c r="AC243"/>
  <c r="AC247"/>
  <c r="AC251"/>
  <c r="AC255"/>
  <c r="AC259"/>
  <c r="AC263"/>
  <c r="AC267"/>
  <c r="AC271"/>
  <c r="AC275"/>
  <c r="AC279"/>
  <c r="AC283"/>
  <c r="AC287"/>
  <c r="AC291"/>
  <c r="AC295"/>
  <c r="AC299"/>
  <c r="AC303"/>
  <c r="AC307"/>
  <c r="AC11"/>
  <c r="AC16"/>
  <c r="AC20"/>
  <c r="AC25"/>
  <c r="AC30"/>
  <c r="AC34"/>
  <c r="AC38"/>
  <c r="AC42"/>
  <c r="AC46"/>
  <c r="AC50"/>
  <c r="AC54"/>
  <c r="AC58"/>
  <c r="AC62"/>
  <c r="AC66"/>
  <c r="AC70"/>
  <c r="AC75"/>
  <c r="AC79"/>
  <c r="AC83"/>
  <c r="AC87"/>
  <c r="AC91"/>
  <c r="AC95"/>
  <c r="AC99"/>
  <c r="AC103"/>
  <c r="AC107"/>
  <c r="AC111"/>
  <c r="AC116"/>
  <c r="AC120"/>
  <c r="AC125"/>
  <c r="AC130"/>
  <c r="AC134"/>
  <c r="AC138"/>
  <c r="AC142"/>
  <c r="AC146"/>
  <c r="AC150"/>
  <c r="AC154"/>
  <c r="AC158"/>
  <c r="AC162"/>
  <c r="AC166"/>
  <c r="AC170"/>
  <c r="AC174"/>
  <c r="AC178"/>
  <c r="AC182"/>
  <c r="AC187"/>
  <c r="AC191"/>
  <c r="AC195"/>
  <c r="AC199"/>
  <c r="AC203"/>
  <c r="AC207"/>
  <c r="AC211"/>
  <c r="AC216"/>
  <c r="AC220"/>
  <c r="AC224"/>
  <c r="AC228"/>
  <c r="AC232"/>
  <c r="AC236"/>
  <c r="AC240"/>
  <c r="AC244"/>
  <c r="AC248"/>
  <c r="AC252"/>
  <c r="AC256"/>
  <c r="AC260"/>
  <c r="AC264"/>
  <c r="AC268"/>
  <c r="AC272"/>
  <c r="AC276"/>
  <c r="AC280"/>
  <c r="AC284"/>
  <c r="AC288"/>
  <c r="AC292"/>
  <c r="AC296"/>
  <c r="AC300"/>
  <c r="AC304"/>
  <c r="AC308"/>
  <c r="AC312"/>
  <c r="AC316"/>
  <c r="AC320"/>
  <c r="AC324"/>
  <c r="AC328"/>
  <c r="AC332"/>
  <c r="AC336"/>
  <c r="AC340"/>
  <c r="AC344"/>
  <c r="AC348"/>
  <c r="AC352"/>
  <c r="AC356"/>
  <c r="AC360"/>
  <c r="AC364"/>
  <c r="AC368"/>
  <c r="AC372"/>
  <c r="AC376"/>
  <c r="AC380"/>
  <c r="AC384"/>
  <c r="AC388"/>
  <c r="AC392"/>
  <c r="AC396"/>
  <c r="AC400"/>
  <c r="AC404"/>
  <c r="AC408"/>
  <c r="AC412"/>
  <c r="AC416"/>
  <c r="AC420"/>
  <c r="AC424"/>
  <c r="AC428"/>
  <c r="AC432"/>
  <c r="AC436"/>
  <c r="AC440"/>
  <c r="AC444"/>
  <c r="AC448"/>
  <c r="AC452"/>
  <c r="AC456"/>
  <c r="AC460"/>
  <c r="AC464"/>
  <c r="AC468"/>
  <c r="AC472"/>
  <c r="AC476"/>
  <c r="AC480"/>
  <c r="AC484"/>
  <c r="AC488"/>
  <c r="AC492"/>
  <c r="AC496"/>
  <c r="AC500"/>
  <c r="AC504"/>
  <c r="AC508"/>
  <c r="AC512"/>
  <c r="AC516"/>
  <c r="AC520"/>
  <c r="AC524"/>
  <c r="AC528"/>
  <c r="AC532"/>
  <c r="AC536"/>
  <c r="AC540"/>
  <c r="AC544"/>
  <c r="AC548"/>
  <c r="AC552"/>
  <c r="AC556"/>
  <c r="AC560"/>
  <c r="AC564"/>
  <c r="AC568"/>
  <c r="AC572"/>
  <c r="AC576"/>
  <c r="AC580"/>
  <c r="AC584"/>
  <c r="AC588"/>
  <c r="AC592"/>
  <c r="AC596"/>
  <c r="AC600"/>
  <c r="AC604"/>
  <c r="AC608"/>
  <c r="AC612"/>
  <c r="AC616"/>
  <c r="AC620"/>
  <c r="AC624"/>
  <c r="AC628"/>
  <c r="AC632"/>
  <c r="AC636"/>
  <c r="AC640"/>
  <c r="AC644"/>
  <c r="AC648"/>
  <c r="AC652"/>
  <c r="AC656"/>
  <c r="AC660"/>
  <c r="AC664"/>
  <c r="AC668"/>
  <c r="AC672"/>
  <c r="AC676"/>
  <c r="AC680"/>
  <c r="AC684"/>
  <c r="AC688"/>
  <c r="AC692"/>
  <c r="AC696"/>
  <c r="AC700"/>
  <c r="AC704"/>
  <c r="AC708"/>
  <c r="AC712"/>
  <c r="AC716"/>
  <c r="AC720"/>
  <c r="AC724"/>
  <c r="AC728"/>
  <c r="AC732"/>
  <c r="AC736"/>
  <c r="AC740"/>
  <c r="AC744"/>
  <c r="AC748"/>
  <c r="AC752"/>
  <c r="AC756"/>
  <c r="AC760"/>
  <c r="AC764"/>
  <c r="AC768"/>
  <c r="AC772"/>
  <c r="AC776"/>
  <c r="AC780"/>
  <c r="AC784"/>
  <c r="AC788"/>
  <c r="AC792"/>
  <c r="AC796"/>
  <c r="AC800"/>
  <c r="AC311"/>
  <c r="AC315"/>
  <c r="AC319"/>
  <c r="AC323"/>
  <c r="AC327"/>
  <c r="AC331"/>
  <c r="AC335"/>
  <c r="AC339"/>
  <c r="AC343"/>
  <c r="AC347"/>
  <c r="AC351"/>
  <c r="AC355"/>
  <c r="AC359"/>
  <c r="AC363"/>
  <c r="AC367"/>
  <c r="AC371"/>
  <c r="AC375"/>
  <c r="AC379"/>
  <c r="AC383"/>
  <c r="AC387"/>
  <c r="AC391"/>
  <c r="AC395"/>
  <c r="AC399"/>
  <c r="AC403"/>
  <c r="AC407"/>
  <c r="AC411"/>
  <c r="AC415"/>
  <c r="AC419"/>
  <c r="AC423"/>
  <c r="AC427"/>
  <c r="AC431"/>
  <c r="AC435"/>
  <c r="AC439"/>
  <c r="AC443"/>
  <c r="AC447"/>
  <c r="AC451"/>
  <c r="AC455"/>
  <c r="AC459"/>
  <c r="AC463"/>
  <c r="AC467"/>
  <c r="AC471"/>
  <c r="AC475"/>
  <c r="AC479"/>
  <c r="AC483"/>
  <c r="AC487"/>
  <c r="AC491"/>
  <c r="AC495"/>
  <c r="AC499"/>
  <c r="AC503"/>
  <c r="AC507"/>
  <c r="AC511"/>
  <c r="AC515"/>
  <c r="AC519"/>
  <c r="AC523"/>
  <c r="AC527"/>
  <c r="AC531"/>
  <c r="AC535"/>
  <c r="AC539"/>
  <c r="AC543"/>
  <c r="AC547"/>
  <c r="AC551"/>
  <c r="AC555"/>
  <c r="AC559"/>
  <c r="AC563"/>
  <c r="AC567"/>
  <c r="AC571"/>
  <c r="AC575"/>
  <c r="AC579"/>
  <c r="AC583"/>
  <c r="AC587"/>
  <c r="AC591"/>
  <c r="AC595"/>
  <c r="AC599"/>
  <c r="AC603"/>
  <c r="AC607"/>
  <c r="AC611"/>
  <c r="AC615"/>
  <c r="AC619"/>
  <c r="AC623"/>
  <c r="AC627"/>
  <c r="AC631"/>
  <c r="AC635"/>
  <c r="AC639"/>
  <c r="AC643"/>
  <c r="AC647"/>
  <c r="AC651"/>
  <c r="AC655"/>
  <c r="AC659"/>
  <c r="AC663"/>
  <c r="AC667"/>
  <c r="AC671"/>
  <c r="AC675"/>
  <c r="AC679"/>
  <c r="AC683"/>
  <c r="AC687"/>
  <c r="AC691"/>
  <c r="AC695"/>
  <c r="AC699"/>
  <c r="AC703"/>
  <c r="AC707"/>
  <c r="AC711"/>
  <c r="AC715"/>
  <c r="AC719"/>
  <c r="AC723"/>
  <c r="AC727"/>
  <c r="AC731"/>
  <c r="AC735"/>
  <c r="AC739"/>
  <c r="AC743"/>
  <c r="AC747"/>
  <c r="AC751"/>
  <c r="AC755"/>
  <c r="AC759"/>
  <c r="AC763"/>
  <c r="AC767"/>
  <c r="AC771"/>
  <c r="AC775"/>
  <c r="AC779"/>
  <c r="AC783"/>
  <c r="AC787"/>
  <c r="AC791"/>
  <c r="AC795"/>
  <c r="AC799"/>
  <c r="AC5"/>
  <c r="AC12"/>
  <c r="AC17"/>
  <c r="AC21"/>
  <c r="AC26"/>
  <c r="AC31"/>
  <c r="AC35"/>
  <c r="AC39"/>
  <c r="AC43"/>
  <c r="AC47"/>
  <c r="AC51"/>
  <c r="AC55"/>
  <c r="AC59"/>
  <c r="AC63"/>
  <c r="AC67"/>
  <c r="AC71"/>
  <c r="AC76"/>
  <c r="AC80"/>
  <c r="AC84"/>
  <c r="AC88"/>
  <c r="AC92"/>
  <c r="AC96"/>
  <c r="AC100"/>
  <c r="AC104"/>
  <c r="AC108"/>
  <c r="AC112"/>
  <c r="AC117"/>
  <c r="AC121"/>
  <c r="AC126"/>
  <c r="AC131"/>
  <c r="AC135"/>
  <c r="AC139"/>
  <c r="AC143"/>
  <c r="AC147"/>
  <c r="AC151"/>
  <c r="AC155"/>
  <c r="AC159"/>
  <c r="AC163"/>
  <c r="AC167"/>
  <c r="AC171"/>
  <c r="AC175"/>
  <c r="AC179"/>
  <c r="AC183"/>
  <c r="AC188"/>
  <c r="AC192"/>
  <c r="AC196"/>
  <c r="AC200"/>
  <c r="AC204"/>
  <c r="AC208"/>
  <c r="AC212"/>
  <c r="AC217"/>
  <c r="AC221"/>
  <c r="AC225"/>
  <c r="AC229"/>
  <c r="AC233"/>
  <c r="AC237"/>
  <c r="AC241"/>
  <c r="AC245"/>
  <c r="AC249"/>
  <c r="AC253"/>
  <c r="AC257"/>
  <c r="AC261"/>
  <c r="AC265"/>
  <c r="AC269"/>
  <c r="AC273"/>
  <c r="AC277"/>
  <c r="AC281"/>
  <c r="AC285"/>
  <c r="AC289"/>
  <c r="AC293"/>
  <c r="AC297"/>
  <c r="AC301"/>
  <c r="AC305"/>
  <c r="AC7"/>
  <c r="AC14"/>
  <c r="AC18"/>
  <c r="AC22"/>
  <c r="AC27"/>
  <c r="AC32"/>
  <c r="AC36"/>
  <c r="AC40"/>
  <c r="AC44"/>
  <c r="AC48"/>
  <c r="AC52"/>
  <c r="AC56"/>
  <c r="AC60"/>
  <c r="AC64"/>
  <c r="AC68"/>
  <c r="AC72"/>
  <c r="AC77"/>
  <c r="AC81"/>
  <c r="AC85"/>
  <c r="AC89"/>
  <c r="AC93"/>
  <c r="AC97"/>
  <c r="AC101"/>
  <c r="AC105"/>
  <c r="AC109"/>
  <c r="AC113"/>
  <c r="AC118"/>
  <c r="AC122"/>
  <c r="AC127"/>
  <c r="AC132"/>
  <c r="AC136"/>
  <c r="AC140"/>
  <c r="AC144"/>
  <c r="AC148"/>
  <c r="AC152"/>
  <c r="AC156"/>
  <c r="AC160"/>
  <c r="AC164"/>
  <c r="AC168"/>
  <c r="AC172"/>
  <c r="AC176"/>
  <c r="AC180"/>
  <c r="AC185"/>
  <c r="AC189"/>
  <c r="AC193"/>
  <c r="AC197"/>
  <c r="AC201"/>
  <c r="AC205"/>
  <c r="AC209"/>
  <c r="AC214"/>
  <c r="AC218"/>
  <c r="AC222"/>
  <c r="AC226"/>
  <c r="AC230"/>
  <c r="AC234"/>
  <c r="AC238"/>
  <c r="AC242"/>
  <c r="AC246"/>
  <c r="AC250"/>
  <c r="AC254"/>
  <c r="AC258"/>
  <c r="AC262"/>
  <c r="AC266"/>
  <c r="AC270"/>
  <c r="AC274"/>
  <c r="AC278"/>
  <c r="AC282"/>
  <c r="AC286"/>
  <c r="AC290"/>
  <c r="AC294"/>
  <c r="AC298"/>
  <c r="AC302"/>
  <c r="AC306"/>
  <c r="AC310"/>
  <c r="AC314"/>
  <c r="AC318"/>
  <c r="AC322"/>
  <c r="AC326"/>
  <c r="AC330"/>
  <c r="AC334"/>
  <c r="AC338"/>
  <c r="AC342"/>
  <c r="AC346"/>
  <c r="AC350"/>
  <c r="AC354"/>
  <c r="AC358"/>
  <c r="AC362"/>
  <c r="AC366"/>
  <c r="AC370"/>
  <c r="AC374"/>
  <c r="AC378"/>
  <c r="AC382"/>
  <c r="AC386"/>
  <c r="AC390"/>
  <c r="AC394"/>
  <c r="AC398"/>
  <c r="AC402"/>
  <c r="AC406"/>
  <c r="AC410"/>
  <c r="AC414"/>
  <c r="AC418"/>
  <c r="AC422"/>
  <c r="AC426"/>
  <c r="AC430"/>
  <c r="AC434"/>
  <c r="AC438"/>
  <c r="AC442"/>
  <c r="AC446"/>
  <c r="AC450"/>
  <c r="AC454"/>
  <c r="AC458"/>
  <c r="AC462"/>
  <c r="AC466"/>
  <c r="AC470"/>
  <c r="AC474"/>
  <c r="AC478"/>
  <c r="AC482"/>
  <c r="AC486"/>
  <c r="AC490"/>
  <c r="AC494"/>
  <c r="AC498"/>
  <c r="AC502"/>
  <c r="AC506"/>
  <c r="AC510"/>
  <c r="AC514"/>
  <c r="AC518"/>
  <c r="AC522"/>
  <c r="AC526"/>
  <c r="AC530"/>
  <c r="AC534"/>
  <c r="AC538"/>
  <c r="AC542"/>
  <c r="AC546"/>
  <c r="AC550"/>
  <c r="AC554"/>
  <c r="AC558"/>
  <c r="AC562"/>
  <c r="AC566"/>
  <c r="AC570"/>
  <c r="AC574"/>
  <c r="AC578"/>
  <c r="AC582"/>
  <c r="AC586"/>
  <c r="AC590"/>
  <c r="AC594"/>
  <c r="AC598"/>
  <c r="AC602"/>
  <c r="AC606"/>
  <c r="AC610"/>
  <c r="AC614"/>
  <c r="AC618"/>
  <c r="AC622"/>
  <c r="AC626"/>
  <c r="AC630"/>
  <c r="AC634"/>
  <c r="AC638"/>
  <c r="AC642"/>
  <c r="AC646"/>
  <c r="AC650"/>
  <c r="AC654"/>
  <c r="AC658"/>
  <c r="AC662"/>
  <c r="AC666"/>
  <c r="AC670"/>
  <c r="AC674"/>
  <c r="AC678"/>
  <c r="AC682"/>
  <c r="AC686"/>
  <c r="AC690"/>
  <c r="AC694"/>
  <c r="AC698"/>
  <c r="AC702"/>
  <c r="AC706"/>
  <c r="AC710"/>
  <c r="AC714"/>
  <c r="AC718"/>
  <c r="AC722"/>
  <c r="AC726"/>
  <c r="AC730"/>
  <c r="AC734"/>
  <c r="AC738"/>
  <c r="AC742"/>
  <c r="AC746"/>
  <c r="AC750"/>
  <c r="AC754"/>
  <c r="AC758"/>
  <c r="AC762"/>
  <c r="AC766"/>
  <c r="AC770"/>
  <c r="AC774"/>
  <c r="AC778"/>
  <c r="AC782"/>
  <c r="AC786"/>
  <c r="AC790"/>
  <c r="AC794"/>
  <c r="AC798"/>
  <c r="AC309"/>
  <c r="AC313"/>
  <c r="AC317"/>
  <c r="AC321"/>
  <c r="AC325"/>
  <c r="AC329"/>
  <c r="AC333"/>
  <c r="AC337"/>
  <c r="AC341"/>
  <c r="AC345"/>
  <c r="AC349"/>
  <c r="AC353"/>
  <c r="AC357"/>
  <c r="AC361"/>
  <c r="AC365"/>
  <c r="AC369"/>
  <c r="AC373"/>
  <c r="AC377"/>
  <c r="AC381"/>
  <c r="AC385"/>
  <c r="AC389"/>
  <c r="AC393"/>
  <c r="AC397"/>
  <c r="AC401"/>
  <c r="AC405"/>
  <c r="AC409"/>
  <c r="AC413"/>
  <c r="AC417"/>
  <c r="AC421"/>
  <c r="AC425"/>
  <c r="AC429"/>
  <c r="AC433"/>
  <c r="AC437"/>
  <c r="AC441"/>
  <c r="AC445"/>
  <c r="AC449"/>
  <c r="AC453"/>
  <c r="AC457"/>
  <c r="AC461"/>
  <c r="AC465"/>
  <c r="AC469"/>
  <c r="AC473"/>
  <c r="AC477"/>
  <c r="AC481"/>
  <c r="AC485"/>
  <c r="AC489"/>
  <c r="AC493"/>
  <c r="AC497"/>
  <c r="AC501"/>
  <c r="AC505"/>
  <c r="AC509"/>
  <c r="AC513"/>
  <c r="AC517"/>
  <c r="AC521"/>
  <c r="AC525"/>
  <c r="AC529"/>
  <c r="AC533"/>
  <c r="AC537"/>
  <c r="AC541"/>
  <c r="AC545"/>
  <c r="AC549"/>
  <c r="AC553"/>
  <c r="AC557"/>
  <c r="AC561"/>
  <c r="AC565"/>
  <c r="AC569"/>
  <c r="AC573"/>
  <c r="AC577"/>
  <c r="AC581"/>
  <c r="AC585"/>
  <c r="AC589"/>
  <c r="AC593"/>
  <c r="AC597"/>
  <c r="AC601"/>
  <c r="AC605"/>
  <c r="AC609"/>
  <c r="AC613"/>
  <c r="AC617"/>
  <c r="AC621"/>
  <c r="AC625"/>
  <c r="AC629"/>
  <c r="AC633"/>
  <c r="AC637"/>
  <c r="AC641"/>
  <c r="AC645"/>
  <c r="AC649"/>
  <c r="AC653"/>
  <c r="AC657"/>
  <c r="AC661"/>
  <c r="AC665"/>
  <c r="AC669"/>
  <c r="AC673"/>
  <c r="AC677"/>
  <c r="AC681"/>
  <c r="AC685"/>
  <c r="AC689"/>
  <c r="AC693"/>
  <c r="AC697"/>
  <c r="AC701"/>
  <c r="AC705"/>
  <c r="AC709"/>
  <c r="AC713"/>
  <c r="AC717"/>
  <c r="AC721"/>
  <c r="AC725"/>
  <c r="AC729"/>
  <c r="AC733"/>
  <c r="AC737"/>
  <c r="AC741"/>
  <c r="AC745"/>
  <c r="AC749"/>
  <c r="AC753"/>
  <c r="AC757"/>
  <c r="AC761"/>
  <c r="AC765"/>
  <c r="AC769"/>
  <c r="AC773"/>
  <c r="AC777"/>
  <c r="AC781"/>
  <c r="AC785"/>
  <c r="AC789"/>
  <c r="AC793"/>
  <c r="AC797"/>
  <c r="AD36" i="20" l="1"/>
  <c r="AA36"/>
  <c r="AD32"/>
  <c r="AD28"/>
  <c r="AA28"/>
  <c r="AD24"/>
  <c r="AD20"/>
  <c r="AA20"/>
  <c r="AD16"/>
  <c r="AD12"/>
  <c r="AA12"/>
  <c r="AD40"/>
  <c r="AD44"/>
  <c r="AD48"/>
  <c r="AD52"/>
  <c r="AD56"/>
  <c r="AD223"/>
  <c r="AD219"/>
  <c r="AA219"/>
  <c r="AD215"/>
  <c r="AD211"/>
  <c r="AA211"/>
  <c r="AD207"/>
  <c r="AD203"/>
  <c r="AA203"/>
  <c r="AD199"/>
  <c r="AD195"/>
  <c r="AA195"/>
  <c r="AD181"/>
  <c r="AD177"/>
  <c r="AA177"/>
  <c r="AD173"/>
  <c r="AD169"/>
  <c r="AA169"/>
  <c r="AD165"/>
  <c r="AD161"/>
  <c r="AA161"/>
  <c r="AD157"/>
  <c r="AD153"/>
  <c r="AA153"/>
  <c r="AD149"/>
  <c r="AD139"/>
  <c r="AD135"/>
  <c r="AA135"/>
  <c r="AD131"/>
  <c r="AD127"/>
  <c r="AA127"/>
  <c r="AD123"/>
  <c r="AD119"/>
  <c r="AA119"/>
  <c r="AD115"/>
  <c r="AD111"/>
  <c r="AA111"/>
  <c r="AD107"/>
  <c r="AD103"/>
  <c r="AA103"/>
  <c r="AD99"/>
  <c r="AD95"/>
  <c r="AA95"/>
  <c r="AD91"/>
  <c r="AD87"/>
  <c r="AA87"/>
  <c r="AD83"/>
  <c r="AD77"/>
  <c r="AA77"/>
  <c r="AD73"/>
  <c r="AD69"/>
  <c r="AA69"/>
  <c r="AD65"/>
  <c r="AD61"/>
  <c r="AA61"/>
  <c r="Z40"/>
  <c r="AA40" s="1"/>
  <c r="Z44"/>
  <c r="AA44" s="1"/>
  <c r="Z48"/>
  <c r="AA48" s="1"/>
  <c r="Z34"/>
  <c r="Z30"/>
  <c r="Z26"/>
  <c r="Z22"/>
  <c r="Z18"/>
  <c r="Z14"/>
  <c r="Z10"/>
  <c r="Z42"/>
  <c r="AA42" s="1"/>
  <c r="Z46"/>
  <c r="Z50"/>
  <c r="AA50" s="1"/>
  <c r="Z54"/>
  <c r="Z58"/>
  <c r="AA58" s="1"/>
  <c r="Z221"/>
  <c r="Z217"/>
  <c r="Z213"/>
  <c r="Z209"/>
  <c r="Z205"/>
  <c r="Z201"/>
  <c r="Z197"/>
  <c r="Z193"/>
  <c r="Z179"/>
  <c r="Z175"/>
  <c r="Z171"/>
  <c r="Z167"/>
  <c r="Z163"/>
  <c r="Z159"/>
  <c r="Z155"/>
  <c r="Z151"/>
  <c r="Z145"/>
  <c r="Z141"/>
  <c r="Z137"/>
  <c r="Z133"/>
  <c r="Z129"/>
  <c r="Z125"/>
  <c r="Z121"/>
  <c r="Z117"/>
  <c r="Z113"/>
  <c r="Z109"/>
  <c r="Z105"/>
  <c r="Z101"/>
  <c r="Z97"/>
  <c r="Z93"/>
  <c r="Z89"/>
  <c r="Z85"/>
  <c r="Z79"/>
  <c r="Z75"/>
  <c r="Z71"/>
  <c r="Z67"/>
  <c r="Z63"/>
  <c r="Z9"/>
  <c r="AA9" s="1"/>
  <c r="AD34"/>
  <c r="AA34"/>
  <c r="AD30"/>
  <c r="AA30"/>
  <c r="AD26"/>
  <c r="AA26"/>
  <c r="AD22"/>
  <c r="AA22"/>
  <c r="AD18"/>
  <c r="AA18"/>
  <c r="AD14"/>
  <c r="AA14"/>
  <c r="AD10"/>
  <c r="AA10"/>
  <c r="AD42"/>
  <c r="AA46"/>
  <c r="AD46"/>
  <c r="AD50"/>
  <c r="AA54"/>
  <c r="AD54"/>
  <c r="AD58"/>
  <c r="AD221"/>
  <c r="AA221"/>
  <c r="AD217"/>
  <c r="AA217"/>
  <c r="AD213"/>
  <c r="AA213"/>
  <c r="AD209"/>
  <c r="AA209"/>
  <c r="AD205"/>
  <c r="AA205"/>
  <c r="AD201"/>
  <c r="AA201"/>
  <c r="AD197"/>
  <c r="AA197"/>
  <c r="AD193"/>
  <c r="AA193"/>
  <c r="AD179"/>
  <c r="AA179"/>
  <c r="AD175"/>
  <c r="AA175"/>
  <c r="AD171"/>
  <c r="AA171"/>
  <c r="AD167"/>
  <c r="AA167"/>
  <c r="AD163"/>
  <c r="AA163"/>
  <c r="AD159"/>
  <c r="AA159"/>
  <c r="AD155"/>
  <c r="AA155"/>
  <c r="AD151"/>
  <c r="AA151"/>
  <c r="AD145"/>
  <c r="AA145"/>
  <c r="AD141"/>
  <c r="AA141"/>
  <c r="AD137"/>
  <c r="AA137"/>
  <c r="AD133"/>
  <c r="AA133"/>
  <c r="AD129"/>
  <c r="AA129"/>
  <c r="AD125"/>
  <c r="AA125"/>
  <c r="AD121"/>
  <c r="AA121"/>
  <c r="AD117"/>
  <c r="AA117"/>
  <c r="AD113"/>
  <c r="AA113"/>
  <c r="AD109"/>
  <c r="AA109"/>
  <c r="AD105"/>
  <c r="AA105"/>
  <c r="AD101"/>
  <c r="AA101"/>
  <c r="AD97"/>
  <c r="AA97"/>
  <c r="AD93"/>
  <c r="AA93"/>
  <c r="AD89"/>
  <c r="AA89"/>
  <c r="AD85"/>
  <c r="AA85"/>
  <c r="AD79"/>
  <c r="AA79"/>
  <c r="AD75"/>
  <c r="AA75"/>
  <c r="AD71"/>
  <c r="AA71"/>
  <c r="AD67"/>
  <c r="AA67"/>
  <c r="AD63"/>
  <c r="AA63"/>
  <c r="Z36"/>
  <c r="Z32"/>
  <c r="AA32" s="1"/>
  <c r="Z28"/>
  <c r="Z24"/>
  <c r="AA24" s="1"/>
  <c r="Z20"/>
  <c r="Z16"/>
  <c r="AA16" s="1"/>
  <c r="Z12"/>
  <c r="Z52"/>
  <c r="AA52" s="1"/>
  <c r="Z56"/>
  <c r="AA56" s="1"/>
  <c r="Z223"/>
  <c r="AA223" s="1"/>
  <c r="Z219"/>
  <c r="Z215"/>
  <c r="AA215" s="1"/>
  <c r="Z211"/>
  <c r="Z207"/>
  <c r="AA207" s="1"/>
  <c r="Z203"/>
  <c r="Z199"/>
  <c r="AA199" s="1"/>
  <c r="Z195"/>
  <c r="Z181"/>
  <c r="AA181" s="1"/>
  <c r="Z177"/>
  <c r="Z173"/>
  <c r="AA173" s="1"/>
  <c r="Z169"/>
  <c r="Z165"/>
  <c r="AA165" s="1"/>
  <c r="Z161"/>
  <c r="Z157"/>
  <c r="AA157" s="1"/>
  <c r="Z153"/>
  <c r="Z149"/>
  <c r="AA149" s="1"/>
  <c r="Z143"/>
  <c r="AA143" s="1"/>
  <c r="Z139"/>
  <c r="AA139" s="1"/>
  <c r="Z135"/>
  <c r="Z131"/>
  <c r="AA131" s="1"/>
  <c r="Z127"/>
  <c r="Z123"/>
  <c r="AA123" s="1"/>
  <c r="Z119"/>
  <c r="Z115"/>
  <c r="AA115" s="1"/>
  <c r="Z111"/>
  <c r="Z107"/>
  <c r="AA107" s="1"/>
  <c r="Z103"/>
  <c r="Z99"/>
  <c r="AA99" s="1"/>
  <c r="Z95"/>
  <c r="Z91"/>
  <c r="AA91" s="1"/>
  <c r="Z87"/>
  <c r="Z83"/>
  <c r="AA83" s="1"/>
  <c r="Z77"/>
  <c r="Z73"/>
  <c r="AA73" s="1"/>
  <c r="Z69"/>
  <c r="Z65"/>
  <c r="AA65" s="1"/>
  <c r="Z61"/>
  <c r="Z11"/>
  <c r="AA11" s="1"/>
  <c r="Z15"/>
  <c r="AA15" s="1"/>
  <c r="Z19"/>
  <c r="AA19" s="1"/>
  <c r="Z23"/>
  <c r="AA23" s="1"/>
  <c r="Z27"/>
  <c r="AA27" s="1"/>
  <c r="Z31"/>
  <c r="AA31" s="1"/>
  <c r="Z35"/>
  <c r="AA35" s="1"/>
  <c r="Z39"/>
  <c r="AA39" s="1"/>
  <c r="Z43"/>
  <c r="AA43" s="1"/>
  <c r="Z47"/>
  <c r="AA47" s="1"/>
  <c r="Z51"/>
  <c r="AA51" s="1"/>
  <c r="Z55"/>
  <c r="AA55" s="1"/>
  <c r="Z59"/>
  <c r="AA59" s="1"/>
  <c r="Z144"/>
  <c r="AA144" s="1"/>
  <c r="Z60"/>
  <c r="AA60" s="1"/>
  <c r="Z64"/>
  <c r="AA64" s="1"/>
  <c r="Z68"/>
  <c r="AA68" s="1"/>
  <c r="Z72"/>
  <c r="AA72" s="1"/>
  <c r="Z76"/>
  <c r="AA76" s="1"/>
  <c r="Z80"/>
  <c r="AA80" s="1"/>
  <c r="Z84"/>
  <c r="AA84" s="1"/>
  <c r="Z88"/>
  <c r="AA88" s="1"/>
  <c r="Z92"/>
  <c r="AA92" s="1"/>
  <c r="Z96"/>
  <c r="AA96" s="1"/>
  <c r="Z100"/>
  <c r="AA100" s="1"/>
  <c r="Z104"/>
  <c r="AA104" s="1"/>
  <c r="Z108"/>
  <c r="AA108" s="1"/>
  <c r="Z112"/>
  <c r="AA112" s="1"/>
  <c r="Z116"/>
  <c r="AA116" s="1"/>
  <c r="Z120"/>
  <c r="AA120" s="1"/>
  <c r="Z124"/>
  <c r="AA124" s="1"/>
  <c r="Z128"/>
  <c r="AA128" s="1"/>
  <c r="Z132"/>
  <c r="AA132" s="1"/>
  <c r="Z136"/>
  <c r="AA136" s="1"/>
  <c r="Z140"/>
  <c r="AA140" s="1"/>
  <c r="Z148"/>
  <c r="AA148" s="1"/>
  <c r="Z152"/>
  <c r="AA152" s="1"/>
  <c r="Z156"/>
  <c r="AA156" s="1"/>
  <c r="Z160"/>
  <c r="AA160" s="1"/>
  <c r="Z164"/>
  <c r="AA164" s="1"/>
  <c r="Z168"/>
  <c r="AA168" s="1"/>
  <c r="Z172"/>
  <c r="AA172" s="1"/>
  <c r="Z176"/>
  <c r="AA176" s="1"/>
  <c r="Z180"/>
  <c r="AA180" s="1"/>
  <c r="Z183"/>
  <c r="AA183" s="1"/>
  <c r="Z187"/>
  <c r="AA187" s="1"/>
  <c r="Z191"/>
  <c r="AA191" s="1"/>
  <c r="Z186"/>
  <c r="AA186" s="1"/>
  <c r="Z190"/>
  <c r="AA190" s="1"/>
  <c r="Z194"/>
  <c r="AA194" s="1"/>
  <c r="Z198"/>
  <c r="AA198" s="1"/>
  <c r="Z202"/>
  <c r="AA202" s="1"/>
  <c r="Z206"/>
  <c r="AA206" s="1"/>
  <c r="Z210"/>
  <c r="AA210" s="1"/>
  <c r="Z214"/>
  <c r="AA214" s="1"/>
  <c r="Z218"/>
  <c r="AA218" s="1"/>
  <c r="Z222"/>
  <c r="AA222" s="1"/>
  <c r="Z13"/>
  <c r="AA13" s="1"/>
  <c r="Z17"/>
  <c r="AA17" s="1"/>
  <c r="Z21"/>
  <c r="AA21" s="1"/>
  <c r="Z25"/>
  <c r="AA25" s="1"/>
  <c r="Z29"/>
  <c r="AA29" s="1"/>
  <c r="Z33"/>
  <c r="AA33" s="1"/>
  <c r="Z37"/>
  <c r="AA37" s="1"/>
  <c r="Z41"/>
  <c r="AA41" s="1"/>
  <c r="Z45"/>
  <c r="AA45" s="1"/>
  <c r="Z49"/>
  <c r="AA49" s="1"/>
  <c r="Z53"/>
  <c r="AA53" s="1"/>
  <c r="Z57"/>
  <c r="AA57" s="1"/>
  <c r="Z142"/>
  <c r="AA142" s="1"/>
  <c r="Z62"/>
  <c r="AA62" s="1"/>
  <c r="Z66"/>
  <c r="AA66" s="1"/>
  <c r="Z70"/>
  <c r="AA70" s="1"/>
  <c r="Z74"/>
  <c r="AA74" s="1"/>
  <c r="Z78"/>
  <c r="AA78" s="1"/>
  <c r="Z82"/>
  <c r="AA82" s="1"/>
  <c r="Z86"/>
  <c r="AA86" s="1"/>
  <c r="Z90"/>
  <c r="AA90" s="1"/>
  <c r="Z94"/>
  <c r="AA94" s="1"/>
  <c r="Z98"/>
  <c r="AA98" s="1"/>
  <c r="Z102"/>
  <c r="AA102" s="1"/>
  <c r="Z106"/>
  <c r="AA106" s="1"/>
  <c r="Z110"/>
  <c r="AA110" s="1"/>
  <c r="Z114"/>
  <c r="AA114" s="1"/>
  <c r="Z118"/>
  <c r="AA118" s="1"/>
  <c r="Z122"/>
  <c r="AA122" s="1"/>
  <c r="Z126"/>
  <c r="AA126" s="1"/>
  <c r="Z130"/>
  <c r="AA130" s="1"/>
  <c r="Z134"/>
  <c r="AA134" s="1"/>
  <c r="Z138"/>
  <c r="AA138" s="1"/>
  <c r="Z146"/>
  <c r="AA146" s="1"/>
  <c r="Z150"/>
  <c r="AA150" s="1"/>
  <c r="Z154"/>
  <c r="AA154" s="1"/>
  <c r="Z158"/>
  <c r="AA158" s="1"/>
  <c r="Z162"/>
  <c r="AA162" s="1"/>
  <c r="Z166"/>
  <c r="AA166" s="1"/>
  <c r="Z170"/>
  <c r="AA170" s="1"/>
  <c r="Z174"/>
  <c r="AA174" s="1"/>
  <c r="Z178"/>
  <c r="AA178" s="1"/>
  <c r="Z182"/>
  <c r="AA182" s="1"/>
  <c r="Z185"/>
  <c r="AA185" s="1"/>
  <c r="Z189"/>
  <c r="AA189" s="1"/>
  <c r="Z184"/>
  <c r="AA184" s="1"/>
  <c r="Z188"/>
  <c r="AA188" s="1"/>
  <c r="Z192"/>
  <c r="AA192" s="1"/>
  <c r="Z196"/>
  <c r="AA196" s="1"/>
  <c r="Z200"/>
  <c r="AA200" s="1"/>
  <c r="Z204"/>
  <c r="AA204" s="1"/>
  <c r="Z208"/>
  <c r="AA208" s="1"/>
  <c r="Z212"/>
  <c r="AA212" s="1"/>
  <c r="Z216"/>
  <c r="AA216" s="1"/>
  <c r="Z220"/>
  <c r="AA220" s="1"/>
  <c r="Z224"/>
  <c r="AA224" s="1"/>
  <c r="AE143"/>
  <c r="AG38"/>
  <c r="AH38" s="1"/>
  <c r="AT38" s="1"/>
  <c r="BJ38" s="1"/>
  <c r="AE142"/>
  <c r="AF142" s="1"/>
  <c r="AS142" s="1"/>
  <c r="BI142" s="1"/>
  <c r="AF62"/>
  <c r="AS62" s="1"/>
  <c r="BI62" s="1"/>
  <c r="AE186"/>
  <c r="AF186" s="1"/>
  <c r="AS186" s="1"/>
  <c r="BI186" s="1"/>
  <c r="AE194"/>
  <c r="AF194" s="1"/>
  <c r="AS194" s="1"/>
  <c r="BI194" s="1"/>
  <c r="AE202"/>
  <c r="AF202" s="1"/>
  <c r="AS202" s="1"/>
  <c r="BI202" s="1"/>
  <c r="AE210"/>
  <c r="AF210" s="1"/>
  <c r="AS210" s="1"/>
  <c r="BI210" s="1"/>
  <c r="AE218"/>
  <c r="AF218" s="1"/>
  <c r="AS218" s="1"/>
  <c r="BI218" s="1"/>
  <c r="AE184"/>
  <c r="AF184" s="1"/>
  <c r="AS184" s="1"/>
  <c r="BI184" s="1"/>
  <c r="AE192"/>
  <c r="AF192" s="1"/>
  <c r="AS192" s="1"/>
  <c r="BI192" s="1"/>
  <c r="AE182"/>
  <c r="AF182" s="1"/>
  <c r="AS182" s="1"/>
  <c r="BI182" s="1"/>
  <c r="AE196"/>
  <c r="AF196" s="1"/>
  <c r="AS196" s="1"/>
  <c r="BI196" s="1"/>
  <c r="AE200"/>
  <c r="AF200" s="1"/>
  <c r="AS200" s="1"/>
  <c r="BI200" s="1"/>
  <c r="AE204"/>
  <c r="AF204" s="1"/>
  <c r="AS204" s="1"/>
  <c r="BI204" s="1"/>
  <c r="AE208"/>
  <c r="AF208" s="1"/>
  <c r="AS208" s="1"/>
  <c r="BI208" s="1"/>
  <c r="AE212"/>
  <c r="AE216"/>
  <c r="AF216" s="1"/>
  <c r="AS216" s="1"/>
  <c r="BI216" s="1"/>
  <c r="AE220"/>
  <c r="AF220" s="1"/>
  <c r="AS220" s="1"/>
  <c r="BI220" s="1"/>
  <c r="AE224"/>
  <c r="AF224" s="1"/>
  <c r="AS224" s="1"/>
  <c r="BI224" s="1"/>
  <c r="AG81"/>
  <c r="AH81" s="1"/>
  <c r="AT81" s="1"/>
  <c r="BJ81" s="1"/>
  <c r="AE190"/>
  <c r="AE198"/>
  <c r="AF198" s="1"/>
  <c r="AS198" s="1"/>
  <c r="BI198" s="1"/>
  <c r="AE206"/>
  <c r="AF206" s="1"/>
  <c r="AS206" s="1"/>
  <c r="BI206" s="1"/>
  <c r="AE214"/>
  <c r="AF214" s="1"/>
  <c r="AS214" s="1"/>
  <c r="BI214" s="1"/>
  <c r="AE222"/>
  <c r="AF189"/>
  <c r="AS189" s="1"/>
  <c r="BI189" s="1"/>
  <c r="AE188"/>
  <c r="AF188" s="1"/>
  <c r="AS188" s="1"/>
  <c r="BI188" s="1"/>
  <c r="AF147"/>
  <c r="AS147" s="1"/>
  <c r="BI147" s="1"/>
  <c r="AF157"/>
  <c r="AS157" s="1"/>
  <c r="BI157" s="1"/>
  <c r="AE11"/>
  <c r="AE15"/>
  <c r="AE19"/>
  <c r="AE23"/>
  <c r="AE27"/>
  <c r="AE31"/>
  <c r="AE35"/>
  <c r="AE39"/>
  <c r="AE43"/>
  <c r="AE47"/>
  <c r="AE51"/>
  <c r="AE55"/>
  <c r="AE59"/>
  <c r="AE62"/>
  <c r="AG62" s="1"/>
  <c r="AE66"/>
  <c r="AE70"/>
  <c r="AF70" s="1"/>
  <c r="AS70" s="1"/>
  <c r="BI70" s="1"/>
  <c r="AE74"/>
  <c r="AE78"/>
  <c r="AF78" s="1"/>
  <c r="AS78" s="1"/>
  <c r="BI78" s="1"/>
  <c r="AE82"/>
  <c r="AE86"/>
  <c r="AF86" s="1"/>
  <c r="AS86" s="1"/>
  <c r="BI86" s="1"/>
  <c r="AE90"/>
  <c r="AE94"/>
  <c r="AF94" s="1"/>
  <c r="AS94" s="1"/>
  <c r="BI94" s="1"/>
  <c r="AE98"/>
  <c r="AE102"/>
  <c r="AF102" s="1"/>
  <c r="AS102" s="1"/>
  <c r="BI102" s="1"/>
  <c r="AE106"/>
  <c r="AE110"/>
  <c r="AF110" s="1"/>
  <c r="AS110" s="1"/>
  <c r="BI110" s="1"/>
  <c r="AE114"/>
  <c r="AE118"/>
  <c r="AF118" s="1"/>
  <c r="AS118" s="1"/>
  <c r="BI118" s="1"/>
  <c r="AE122"/>
  <c r="AE126"/>
  <c r="AF126" s="1"/>
  <c r="AS126" s="1"/>
  <c r="BI126" s="1"/>
  <c r="AE130"/>
  <c r="AE134"/>
  <c r="AF134" s="1"/>
  <c r="AS134" s="1"/>
  <c r="BI134" s="1"/>
  <c r="AE138"/>
  <c r="AE146"/>
  <c r="AF146" s="1"/>
  <c r="AS146" s="1"/>
  <c r="BI146" s="1"/>
  <c r="AE150"/>
  <c r="AE154"/>
  <c r="AF154" s="1"/>
  <c r="AS154" s="1"/>
  <c r="BI154" s="1"/>
  <c r="AE158"/>
  <c r="AE162"/>
  <c r="AF162" s="1"/>
  <c r="AS162" s="1"/>
  <c r="BI162" s="1"/>
  <c r="AE166"/>
  <c r="AE170"/>
  <c r="AF170" s="1"/>
  <c r="AS170" s="1"/>
  <c r="BI170" s="1"/>
  <c r="AE174"/>
  <c r="AE178"/>
  <c r="AF178" s="1"/>
  <c r="AS178" s="1"/>
  <c r="BI178" s="1"/>
  <c r="AE183"/>
  <c r="AF183" s="1"/>
  <c r="AS183" s="1"/>
  <c r="BI183" s="1"/>
  <c r="AE187"/>
  <c r="AE191"/>
  <c r="AF191" s="1"/>
  <c r="AS191" s="1"/>
  <c r="BI191" s="1"/>
  <c r="AF190"/>
  <c r="AS190" s="1"/>
  <c r="BI190" s="1"/>
  <c r="AF222"/>
  <c r="AS222" s="1"/>
  <c r="BI222" s="1"/>
  <c r="AE9"/>
  <c r="AE13"/>
  <c r="AF13" s="1"/>
  <c r="AS13" s="1"/>
  <c r="BI13" s="1"/>
  <c r="AE17"/>
  <c r="AE21"/>
  <c r="AF21" s="1"/>
  <c r="AS21" s="1"/>
  <c r="BI21" s="1"/>
  <c r="AE25"/>
  <c r="AE29"/>
  <c r="AF29" s="1"/>
  <c r="AS29" s="1"/>
  <c r="BI29" s="1"/>
  <c r="AE33"/>
  <c r="AE37"/>
  <c r="AF37" s="1"/>
  <c r="AS37" s="1"/>
  <c r="BI37" s="1"/>
  <c r="AE41"/>
  <c r="AE45"/>
  <c r="AF45" s="1"/>
  <c r="AS45" s="1"/>
  <c r="BI45" s="1"/>
  <c r="AE49"/>
  <c r="AE53"/>
  <c r="AF53" s="1"/>
  <c r="AS53" s="1"/>
  <c r="BI53" s="1"/>
  <c r="AE57"/>
  <c r="AE144"/>
  <c r="AF144" s="1"/>
  <c r="AS144" s="1"/>
  <c r="BI144" s="1"/>
  <c r="AE60"/>
  <c r="AE64"/>
  <c r="AF64" s="1"/>
  <c r="AS64" s="1"/>
  <c r="BI64" s="1"/>
  <c r="AE68"/>
  <c r="AE72"/>
  <c r="AF72" s="1"/>
  <c r="AS72" s="1"/>
  <c r="BI72" s="1"/>
  <c r="AE76"/>
  <c r="AE80"/>
  <c r="AF80" s="1"/>
  <c r="AS80" s="1"/>
  <c r="BI80" s="1"/>
  <c r="AE84"/>
  <c r="AE88"/>
  <c r="AF88" s="1"/>
  <c r="AS88" s="1"/>
  <c r="BI88" s="1"/>
  <c r="AE92"/>
  <c r="AE96"/>
  <c r="AF96" s="1"/>
  <c r="AS96" s="1"/>
  <c r="BI96" s="1"/>
  <c r="AE100"/>
  <c r="AE104"/>
  <c r="AF104" s="1"/>
  <c r="AS104" s="1"/>
  <c r="BI104" s="1"/>
  <c r="AE108"/>
  <c r="AE112"/>
  <c r="AF112" s="1"/>
  <c r="AS112" s="1"/>
  <c r="BI112" s="1"/>
  <c r="AE116"/>
  <c r="AE120"/>
  <c r="AF120" s="1"/>
  <c r="AS120" s="1"/>
  <c r="BI120" s="1"/>
  <c r="AE124"/>
  <c r="AE128"/>
  <c r="AF128" s="1"/>
  <c r="AS128" s="1"/>
  <c r="BI128" s="1"/>
  <c r="AE132"/>
  <c r="AE136"/>
  <c r="AF136" s="1"/>
  <c r="AS136" s="1"/>
  <c r="BI136" s="1"/>
  <c r="AE140"/>
  <c r="AE148"/>
  <c r="AF148" s="1"/>
  <c r="AS148" s="1"/>
  <c r="BI148" s="1"/>
  <c r="AE152"/>
  <c r="AE156"/>
  <c r="AF156" s="1"/>
  <c r="AS156" s="1"/>
  <c r="BI156" s="1"/>
  <c r="AE160"/>
  <c r="AE164"/>
  <c r="AF164" s="1"/>
  <c r="AS164" s="1"/>
  <c r="BI164" s="1"/>
  <c r="AE168"/>
  <c r="AE172"/>
  <c r="AF172" s="1"/>
  <c r="AS172" s="1"/>
  <c r="BI172" s="1"/>
  <c r="AE176"/>
  <c r="AE180"/>
  <c r="AF180" s="1"/>
  <c r="AS180" s="1"/>
  <c r="BI180" s="1"/>
  <c r="AE185"/>
  <c r="AE189"/>
  <c r="AG189" s="1"/>
  <c r="AF212"/>
  <c r="AS212" s="1"/>
  <c r="BI212" s="1"/>
  <c r="S221" i="17"/>
  <c r="AD221"/>
  <c r="S213"/>
  <c r="AD213"/>
  <c r="S205"/>
  <c r="AD205"/>
  <c r="S197"/>
  <c r="AD197"/>
  <c r="S189"/>
  <c r="AD189"/>
  <c r="S181"/>
  <c r="AD181"/>
  <c r="S173"/>
  <c r="AD173"/>
  <c r="S165"/>
  <c r="AD165"/>
  <c r="S157"/>
  <c r="AD157"/>
  <c r="S149"/>
  <c r="AD149"/>
  <c r="S141"/>
  <c r="AD141"/>
  <c r="S133"/>
  <c r="AD133"/>
  <c r="S123"/>
  <c r="AD123"/>
  <c r="S107"/>
  <c r="AD107"/>
  <c r="S91"/>
  <c r="AD91"/>
  <c r="S219"/>
  <c r="AD219"/>
  <c r="S211"/>
  <c r="AD211"/>
  <c r="S203"/>
  <c r="AD203"/>
  <c r="S195"/>
  <c r="AD195"/>
  <c r="S187"/>
  <c r="AD187"/>
  <c r="S179"/>
  <c r="AD179"/>
  <c r="S171"/>
  <c r="AD171"/>
  <c r="S163"/>
  <c r="AD163"/>
  <c r="S155"/>
  <c r="AD155"/>
  <c r="S147"/>
  <c r="AD147"/>
  <c r="S139"/>
  <c r="AD139"/>
  <c r="S131"/>
  <c r="AD131"/>
  <c r="S119"/>
  <c r="AD119"/>
  <c r="S103"/>
  <c r="AD103"/>
  <c r="S222"/>
  <c r="AD222"/>
  <c r="S214"/>
  <c r="AD214"/>
  <c r="S206"/>
  <c r="AD206"/>
  <c r="S198"/>
  <c r="AD198"/>
  <c r="S190"/>
  <c r="AD190"/>
  <c r="S182"/>
  <c r="AD182"/>
  <c r="S174"/>
  <c r="AD174"/>
  <c r="S166"/>
  <c r="AD166"/>
  <c r="S158"/>
  <c r="AD158"/>
  <c r="S150"/>
  <c r="AD150"/>
  <c r="S142"/>
  <c r="AD142"/>
  <c r="S134"/>
  <c r="AD134"/>
  <c r="S126"/>
  <c r="AD126"/>
  <c r="S118"/>
  <c r="AD118"/>
  <c r="S110"/>
  <c r="AD110"/>
  <c r="S102"/>
  <c r="AD102"/>
  <c r="S94"/>
  <c r="AD94"/>
  <c r="S113"/>
  <c r="AD113"/>
  <c r="S97"/>
  <c r="AD97"/>
  <c r="S220"/>
  <c r="AD220"/>
  <c r="S212"/>
  <c r="AD212"/>
  <c r="S204"/>
  <c r="AD204"/>
  <c r="S196"/>
  <c r="AD196"/>
  <c r="S188"/>
  <c r="AD188"/>
  <c r="S180"/>
  <c r="AD180"/>
  <c r="S172"/>
  <c r="AD172"/>
  <c r="S164"/>
  <c r="AD164"/>
  <c r="S156"/>
  <c r="AD156"/>
  <c r="S148"/>
  <c r="AD148"/>
  <c r="S140"/>
  <c r="AD140"/>
  <c r="S132"/>
  <c r="AD132"/>
  <c r="S124"/>
  <c r="AD124"/>
  <c r="S116"/>
  <c r="AD116"/>
  <c r="S108"/>
  <c r="AD108"/>
  <c r="S100"/>
  <c r="AD100"/>
  <c r="S92"/>
  <c r="AD92"/>
  <c r="S117"/>
  <c r="AD117"/>
  <c r="S101"/>
  <c r="AD101"/>
  <c r="S217"/>
  <c r="AD217"/>
  <c r="S209"/>
  <c r="AD209"/>
  <c r="S201"/>
  <c r="AD201"/>
  <c r="S193"/>
  <c r="AD193"/>
  <c r="S185"/>
  <c r="AD185"/>
  <c r="S177"/>
  <c r="AD177"/>
  <c r="S169"/>
  <c r="AD169"/>
  <c r="S161"/>
  <c r="AD161"/>
  <c r="S153"/>
  <c r="AD153"/>
  <c r="S145"/>
  <c r="AD145"/>
  <c r="S137"/>
  <c r="AD137"/>
  <c r="S129"/>
  <c r="AD129"/>
  <c r="S115"/>
  <c r="AD115"/>
  <c r="S99"/>
  <c r="AD99"/>
  <c r="S223"/>
  <c r="AD223"/>
  <c r="S215"/>
  <c r="AD215"/>
  <c r="S207"/>
  <c r="AD207"/>
  <c r="S199"/>
  <c r="AD199"/>
  <c r="S191"/>
  <c r="AD191"/>
  <c r="S183"/>
  <c r="AD183"/>
  <c r="S175"/>
  <c r="AD175"/>
  <c r="T167"/>
  <c r="AE167" s="1"/>
  <c r="AD167"/>
  <c r="S159"/>
  <c r="AD159"/>
  <c r="S151"/>
  <c r="AD151"/>
  <c r="S143"/>
  <c r="AD143"/>
  <c r="S135"/>
  <c r="AD135"/>
  <c r="S127"/>
  <c r="AD127"/>
  <c r="S111"/>
  <c r="AD111"/>
  <c r="S95"/>
  <c r="AD95"/>
  <c r="S218"/>
  <c r="AD218"/>
  <c r="S210"/>
  <c r="AD210"/>
  <c r="S202"/>
  <c r="AD202"/>
  <c r="S194"/>
  <c r="AD194"/>
  <c r="S186"/>
  <c r="AD186"/>
  <c r="S178"/>
  <c r="AD178"/>
  <c r="S170"/>
  <c r="AD170"/>
  <c r="S162"/>
  <c r="AD162"/>
  <c r="S154"/>
  <c r="AD154"/>
  <c r="S146"/>
  <c r="AD146"/>
  <c r="S138"/>
  <c r="AD138"/>
  <c r="S130"/>
  <c r="AD130"/>
  <c r="S122"/>
  <c r="AD122"/>
  <c r="S114"/>
  <c r="AD114"/>
  <c r="S106"/>
  <c r="AD106"/>
  <c r="S98"/>
  <c r="AD98"/>
  <c r="S121"/>
  <c r="AD121"/>
  <c r="S105"/>
  <c r="AD105"/>
  <c r="S224"/>
  <c r="AD224"/>
  <c r="S216"/>
  <c r="AD216"/>
  <c r="S208"/>
  <c r="AD208"/>
  <c r="S200"/>
  <c r="AD200"/>
  <c r="S192"/>
  <c r="AD192"/>
  <c r="S184"/>
  <c r="AD184"/>
  <c r="S176"/>
  <c r="AD176"/>
  <c r="S168"/>
  <c r="AD168"/>
  <c r="S160"/>
  <c r="AD160"/>
  <c r="S152"/>
  <c r="AD152"/>
  <c r="S144"/>
  <c r="AD144"/>
  <c r="S136"/>
  <c r="AD136"/>
  <c r="S128"/>
  <c r="AD128"/>
  <c r="S120"/>
  <c r="AD120"/>
  <c r="S112"/>
  <c r="AD112"/>
  <c r="S104"/>
  <c r="AD104"/>
  <c r="S96"/>
  <c r="AD96"/>
  <c r="S125"/>
  <c r="AD125"/>
  <c r="S109"/>
  <c r="AD109"/>
  <c r="S93"/>
  <c r="AD93"/>
  <c r="Q20" i="16"/>
  <c r="AB20" s="1"/>
  <c r="S75" i="17"/>
  <c r="S59"/>
  <c r="S43"/>
  <c r="S13"/>
  <c r="S87"/>
  <c r="S71"/>
  <c r="S55"/>
  <c r="S39"/>
  <c r="S86"/>
  <c r="S78"/>
  <c r="S70"/>
  <c r="S62"/>
  <c r="S54"/>
  <c r="S46"/>
  <c r="S38"/>
  <c r="S30"/>
  <c r="S22"/>
  <c r="S14"/>
  <c r="S9"/>
  <c r="S81"/>
  <c r="S65"/>
  <c r="S49"/>
  <c r="S33"/>
  <c r="S23"/>
  <c r="S15"/>
  <c r="S84"/>
  <c r="S76"/>
  <c r="S68"/>
  <c r="S60"/>
  <c r="S52"/>
  <c r="S44"/>
  <c r="S36"/>
  <c r="S28"/>
  <c r="S20"/>
  <c r="S12"/>
  <c r="S85"/>
  <c r="S69"/>
  <c r="S53"/>
  <c r="S37"/>
  <c r="S25"/>
  <c r="S17"/>
  <c r="S11"/>
  <c r="S83"/>
  <c r="S67"/>
  <c r="S51"/>
  <c r="S35"/>
  <c r="S79"/>
  <c r="S63"/>
  <c r="S47"/>
  <c r="S31"/>
  <c r="S90"/>
  <c r="S82"/>
  <c r="S74"/>
  <c r="S66"/>
  <c r="S58"/>
  <c r="S50"/>
  <c r="S42"/>
  <c r="S34"/>
  <c r="S26"/>
  <c r="S18"/>
  <c r="S10"/>
  <c r="S89"/>
  <c r="S73"/>
  <c r="S57"/>
  <c r="S41"/>
  <c r="S27"/>
  <c r="S19"/>
  <c r="S88"/>
  <c r="S80"/>
  <c r="S72"/>
  <c r="S64"/>
  <c r="S56"/>
  <c r="S48"/>
  <c r="S40"/>
  <c r="S32"/>
  <c r="S24"/>
  <c r="S16"/>
  <c r="S77"/>
  <c r="S61"/>
  <c r="S45"/>
  <c r="S29"/>
  <c r="S21"/>
  <c r="S167"/>
  <c r="U167" s="1"/>
  <c r="T9"/>
  <c r="T11"/>
  <c r="AE11" s="1"/>
  <c r="T221"/>
  <c r="T217"/>
  <c r="T213"/>
  <c r="T209"/>
  <c r="T205"/>
  <c r="T201"/>
  <c r="T197"/>
  <c r="T193"/>
  <c r="T189"/>
  <c r="T185"/>
  <c r="T181"/>
  <c r="T177"/>
  <c r="T173"/>
  <c r="T169"/>
  <c r="T165"/>
  <c r="T161"/>
  <c r="T157"/>
  <c r="T153"/>
  <c r="T149"/>
  <c r="T145"/>
  <c r="T141"/>
  <c r="T137"/>
  <c r="T133"/>
  <c r="T129"/>
  <c r="T123"/>
  <c r="T115"/>
  <c r="T107"/>
  <c r="T99"/>
  <c r="T91"/>
  <c r="T83"/>
  <c r="AE83" s="1"/>
  <c r="T75"/>
  <c r="AE75" s="1"/>
  <c r="T67"/>
  <c r="AE67" s="1"/>
  <c r="T59"/>
  <c r="AE59" s="1"/>
  <c r="T51"/>
  <c r="AE51" s="1"/>
  <c r="T43"/>
  <c r="AE43" s="1"/>
  <c r="T35"/>
  <c r="AE35" s="1"/>
  <c r="T13"/>
  <c r="AE13" s="1"/>
  <c r="T223"/>
  <c r="T219"/>
  <c r="T215"/>
  <c r="T211"/>
  <c r="T207"/>
  <c r="T203"/>
  <c r="T199"/>
  <c r="T195"/>
  <c r="T191"/>
  <c r="T187"/>
  <c r="T183"/>
  <c r="T179"/>
  <c r="T175"/>
  <c r="T171"/>
  <c r="T163"/>
  <c r="T159"/>
  <c r="T155"/>
  <c r="T151"/>
  <c r="T147"/>
  <c r="T143"/>
  <c r="T139"/>
  <c r="T135"/>
  <c r="T131"/>
  <c r="T127"/>
  <c r="T119"/>
  <c r="T111"/>
  <c r="T103"/>
  <c r="T95"/>
  <c r="T87"/>
  <c r="AE87" s="1"/>
  <c r="T79"/>
  <c r="AE79" s="1"/>
  <c r="T71"/>
  <c r="AE71" s="1"/>
  <c r="T63"/>
  <c r="AE63" s="1"/>
  <c r="T55"/>
  <c r="AE55" s="1"/>
  <c r="T47"/>
  <c r="AE47" s="1"/>
  <c r="T39"/>
  <c r="AE39" s="1"/>
  <c r="T31"/>
  <c r="AE31" s="1"/>
  <c r="T222"/>
  <c r="T218"/>
  <c r="T214"/>
  <c r="T210"/>
  <c r="T206"/>
  <c r="T202"/>
  <c r="T198"/>
  <c r="T194"/>
  <c r="T190"/>
  <c r="T186"/>
  <c r="T182"/>
  <c r="T178"/>
  <c r="T174"/>
  <c r="T170"/>
  <c r="T166"/>
  <c r="T162"/>
  <c r="T158"/>
  <c r="T154"/>
  <c r="T150"/>
  <c r="T146"/>
  <c r="T142"/>
  <c r="T138"/>
  <c r="T134"/>
  <c r="T130"/>
  <c r="T126"/>
  <c r="T122"/>
  <c r="T118"/>
  <c r="T114"/>
  <c r="T110"/>
  <c r="T106"/>
  <c r="T102"/>
  <c r="T98"/>
  <c r="T94"/>
  <c r="T90"/>
  <c r="AE90" s="1"/>
  <c r="T86"/>
  <c r="AE86" s="1"/>
  <c r="T82"/>
  <c r="AE82" s="1"/>
  <c r="T78"/>
  <c r="AE78" s="1"/>
  <c r="T74"/>
  <c r="AE74" s="1"/>
  <c r="T70"/>
  <c r="AE70" s="1"/>
  <c r="T66"/>
  <c r="AE66" s="1"/>
  <c r="T62"/>
  <c r="AE62" s="1"/>
  <c r="T58"/>
  <c r="AE58" s="1"/>
  <c r="T54"/>
  <c r="AE54" s="1"/>
  <c r="T50"/>
  <c r="AE50" s="1"/>
  <c r="T46"/>
  <c r="AE46" s="1"/>
  <c r="T42"/>
  <c r="AE42" s="1"/>
  <c r="T38"/>
  <c r="AE38" s="1"/>
  <c r="T34"/>
  <c r="AE34" s="1"/>
  <c r="T30"/>
  <c r="AE30" s="1"/>
  <c r="T26"/>
  <c r="AE26" s="1"/>
  <c r="T22"/>
  <c r="AE22" s="1"/>
  <c r="T18"/>
  <c r="AE18" s="1"/>
  <c r="T14"/>
  <c r="AE14" s="1"/>
  <c r="T10"/>
  <c r="AE10" s="1"/>
  <c r="U9"/>
  <c r="T121"/>
  <c r="T113"/>
  <c r="T105"/>
  <c r="T97"/>
  <c r="T89"/>
  <c r="AE89" s="1"/>
  <c r="T81"/>
  <c r="AE81" s="1"/>
  <c r="T73"/>
  <c r="AE73" s="1"/>
  <c r="T65"/>
  <c r="AE65" s="1"/>
  <c r="T57"/>
  <c r="AE57" s="1"/>
  <c r="T49"/>
  <c r="AE49" s="1"/>
  <c r="T41"/>
  <c r="AE41" s="1"/>
  <c r="T33"/>
  <c r="AE33" s="1"/>
  <c r="T27"/>
  <c r="AE27" s="1"/>
  <c r="T23"/>
  <c r="AE23" s="1"/>
  <c r="T19"/>
  <c r="AE19" s="1"/>
  <c r="T15"/>
  <c r="AE15" s="1"/>
  <c r="T224"/>
  <c r="T220"/>
  <c r="T216"/>
  <c r="T212"/>
  <c r="T208"/>
  <c r="T204"/>
  <c r="T200"/>
  <c r="T196"/>
  <c r="T192"/>
  <c r="T188"/>
  <c r="T184"/>
  <c r="T180"/>
  <c r="T176"/>
  <c r="T172"/>
  <c r="T168"/>
  <c r="T164"/>
  <c r="T160"/>
  <c r="T156"/>
  <c r="T152"/>
  <c r="T148"/>
  <c r="T144"/>
  <c r="T140"/>
  <c r="T136"/>
  <c r="T132"/>
  <c r="T128"/>
  <c r="T124"/>
  <c r="T120"/>
  <c r="T116"/>
  <c r="T112"/>
  <c r="T108"/>
  <c r="T104"/>
  <c r="T100"/>
  <c r="T96"/>
  <c r="T92"/>
  <c r="T88"/>
  <c r="AE88" s="1"/>
  <c r="T84"/>
  <c r="AE84" s="1"/>
  <c r="T80"/>
  <c r="AE80" s="1"/>
  <c r="T76"/>
  <c r="AE76" s="1"/>
  <c r="T72"/>
  <c r="AE72" s="1"/>
  <c r="T68"/>
  <c r="AE68" s="1"/>
  <c r="T64"/>
  <c r="AE64" s="1"/>
  <c r="T60"/>
  <c r="AE60" s="1"/>
  <c r="T56"/>
  <c r="AE56" s="1"/>
  <c r="T52"/>
  <c r="AE52" s="1"/>
  <c r="T48"/>
  <c r="AE48" s="1"/>
  <c r="T44"/>
  <c r="AE44" s="1"/>
  <c r="T40"/>
  <c r="AE40" s="1"/>
  <c r="T36"/>
  <c r="AE36" s="1"/>
  <c r="T32"/>
  <c r="AE32" s="1"/>
  <c r="T28"/>
  <c r="AE28" s="1"/>
  <c r="T24"/>
  <c r="AE24" s="1"/>
  <c r="T20"/>
  <c r="AE20" s="1"/>
  <c r="T16"/>
  <c r="AE16" s="1"/>
  <c r="T12"/>
  <c r="AE12" s="1"/>
  <c r="T125"/>
  <c r="T117"/>
  <c r="T109"/>
  <c r="T101"/>
  <c r="T93"/>
  <c r="T85"/>
  <c r="AE85" s="1"/>
  <c r="T77"/>
  <c r="AE77" s="1"/>
  <c r="T69"/>
  <c r="AE69" s="1"/>
  <c r="T61"/>
  <c r="AE61" s="1"/>
  <c r="T53"/>
  <c r="AE53" s="1"/>
  <c r="T45"/>
  <c r="AE45" s="1"/>
  <c r="T37"/>
  <c r="AE37" s="1"/>
  <c r="T29"/>
  <c r="AE29" s="1"/>
  <c r="T25"/>
  <c r="AE25" s="1"/>
  <c r="T21"/>
  <c r="AE21" s="1"/>
  <c r="T17"/>
  <c r="AE17" s="1"/>
  <c r="R67" i="16"/>
  <c r="R75"/>
  <c r="R83"/>
  <c r="R91"/>
  <c r="R99"/>
  <c r="R69"/>
  <c r="R77"/>
  <c r="R85"/>
  <c r="R93"/>
  <c r="R101"/>
  <c r="Q209"/>
  <c r="AB209" s="1"/>
  <c r="Q213"/>
  <c r="AB213" s="1"/>
  <c r="Q217"/>
  <c r="AB217" s="1"/>
  <c r="Q221"/>
  <c r="AB221" s="1"/>
  <c r="Q225"/>
  <c r="AB225" s="1"/>
  <c r="Q229"/>
  <c r="AB229" s="1"/>
  <c r="Q233"/>
  <c r="AB233" s="1"/>
  <c r="Q135"/>
  <c r="AB135" s="1"/>
  <c r="R20"/>
  <c r="S20" s="1"/>
  <c r="AC20" s="1"/>
  <c r="R102"/>
  <c r="S102" s="1"/>
  <c r="AC102" s="1"/>
  <c r="R104"/>
  <c r="S104" s="1"/>
  <c r="AC104" s="1"/>
  <c r="R106"/>
  <c r="S106" s="1"/>
  <c r="AC106" s="1"/>
  <c r="S108"/>
  <c r="AC108" s="1"/>
  <c r="R108"/>
  <c r="S110"/>
  <c r="AC110" s="1"/>
  <c r="R110"/>
  <c r="S112"/>
  <c r="AC112" s="1"/>
  <c r="R112"/>
  <c r="S114"/>
  <c r="AC114" s="1"/>
  <c r="R114"/>
  <c r="S116"/>
  <c r="AC116" s="1"/>
  <c r="R116"/>
  <c r="S118"/>
  <c r="AC118" s="1"/>
  <c r="R118"/>
  <c r="S120"/>
  <c r="AC120" s="1"/>
  <c r="R120"/>
  <c r="S122"/>
  <c r="AC122" s="1"/>
  <c r="R122"/>
  <c r="S124"/>
  <c r="AC124" s="1"/>
  <c r="R124"/>
  <c r="S128"/>
  <c r="AC128" s="1"/>
  <c r="R128"/>
  <c r="S130"/>
  <c r="AC130" s="1"/>
  <c r="R130"/>
  <c r="R139"/>
  <c r="S139" s="1"/>
  <c r="AC139" s="1"/>
  <c r="R143"/>
  <c r="S143" s="1"/>
  <c r="AC143" s="1"/>
  <c r="R147"/>
  <c r="S147" s="1"/>
  <c r="AC147" s="1"/>
  <c r="R151"/>
  <c r="S151" s="1"/>
  <c r="AC151" s="1"/>
  <c r="R155"/>
  <c r="S155" s="1"/>
  <c r="AC155" s="1"/>
  <c r="R159"/>
  <c r="S159" s="1"/>
  <c r="AC159" s="1"/>
  <c r="R163"/>
  <c r="S163" s="1"/>
  <c r="AC163" s="1"/>
  <c r="R167"/>
  <c r="S167" s="1"/>
  <c r="AC167" s="1"/>
  <c r="R171"/>
  <c r="S171" s="1"/>
  <c r="AC171" s="1"/>
  <c r="R175"/>
  <c r="S175" s="1"/>
  <c r="AC175" s="1"/>
  <c r="R179"/>
  <c r="S179" s="1"/>
  <c r="AC179" s="1"/>
  <c r="R183"/>
  <c r="S183" s="1"/>
  <c r="AC183" s="1"/>
  <c r="R187"/>
  <c r="S187" s="1"/>
  <c r="AC187" s="1"/>
  <c r="R191"/>
  <c r="S191" s="1"/>
  <c r="AC191" s="1"/>
  <c r="R195"/>
  <c r="S195" s="1"/>
  <c r="AC195" s="1"/>
  <c r="R199"/>
  <c r="S199" s="1"/>
  <c r="AC199" s="1"/>
  <c r="R203"/>
  <c r="S203" s="1"/>
  <c r="AC203" s="1"/>
  <c r="R207"/>
  <c r="S207" s="1"/>
  <c r="AC207" s="1"/>
  <c r="R211"/>
  <c r="S211" s="1"/>
  <c r="AC211" s="1"/>
  <c r="R215"/>
  <c r="S215" s="1"/>
  <c r="AC215" s="1"/>
  <c r="R219"/>
  <c r="S219" s="1"/>
  <c r="AC219" s="1"/>
  <c r="R223"/>
  <c r="S223" s="1"/>
  <c r="AC223" s="1"/>
  <c r="R227"/>
  <c r="S227" s="1"/>
  <c r="AC227" s="1"/>
  <c r="R231"/>
  <c r="S231" s="1"/>
  <c r="AC231" s="1"/>
  <c r="R235"/>
  <c r="S235" s="1"/>
  <c r="AC235" s="1"/>
  <c r="Q126"/>
  <c r="AB126" s="1"/>
  <c r="Q132"/>
  <c r="AB132" s="1"/>
  <c r="Q134"/>
  <c r="AB134" s="1"/>
  <c r="Q136"/>
  <c r="AB136" s="1"/>
  <c r="Q138"/>
  <c r="AB138" s="1"/>
  <c r="Q140"/>
  <c r="AB140" s="1"/>
  <c r="Q142"/>
  <c r="AB142" s="1"/>
  <c r="Q144"/>
  <c r="AB144" s="1"/>
  <c r="Q146"/>
  <c r="AB146" s="1"/>
  <c r="Q148"/>
  <c r="AB148" s="1"/>
  <c r="Q150"/>
  <c r="AB150" s="1"/>
  <c r="Q152"/>
  <c r="AB152" s="1"/>
  <c r="Q154"/>
  <c r="AB154" s="1"/>
  <c r="Q156"/>
  <c r="AB156" s="1"/>
  <c r="Q158"/>
  <c r="AB158" s="1"/>
  <c r="Q160"/>
  <c r="AB160" s="1"/>
  <c r="Q162"/>
  <c r="AB162" s="1"/>
  <c r="Q164"/>
  <c r="AB164" s="1"/>
  <c r="Q166"/>
  <c r="AB166" s="1"/>
  <c r="Q168"/>
  <c r="AB168" s="1"/>
  <c r="Q170"/>
  <c r="AB170" s="1"/>
  <c r="Q172"/>
  <c r="AB172" s="1"/>
  <c r="Q174"/>
  <c r="AB174" s="1"/>
  <c r="Q176"/>
  <c r="AB176" s="1"/>
  <c r="S178"/>
  <c r="AC178" s="1"/>
  <c r="Q180"/>
  <c r="AB180" s="1"/>
  <c r="Q182"/>
  <c r="AB182" s="1"/>
  <c r="Q184"/>
  <c r="AB184" s="1"/>
  <c r="Q186"/>
  <c r="AB186" s="1"/>
  <c r="Q188"/>
  <c r="AB188" s="1"/>
  <c r="Q190"/>
  <c r="AB190" s="1"/>
  <c r="Q192"/>
  <c r="AB192" s="1"/>
  <c r="Q194"/>
  <c r="AB194" s="1"/>
  <c r="Q196"/>
  <c r="AB196" s="1"/>
  <c r="Q198"/>
  <c r="AB198" s="1"/>
  <c r="Q200"/>
  <c r="AB200" s="1"/>
  <c r="Q202"/>
  <c r="AB202" s="1"/>
  <c r="Q204"/>
  <c r="AB204" s="1"/>
  <c r="Q206"/>
  <c r="AB206" s="1"/>
  <c r="Q208"/>
  <c r="AB208" s="1"/>
  <c r="Q210"/>
  <c r="AB210" s="1"/>
  <c r="Q212"/>
  <c r="AB212" s="1"/>
  <c r="Q214"/>
  <c r="AB214" s="1"/>
  <c r="Q216"/>
  <c r="AB216" s="1"/>
  <c r="Q218"/>
  <c r="AB218" s="1"/>
  <c r="Q220"/>
  <c r="AB220" s="1"/>
  <c r="Q222"/>
  <c r="AB222" s="1"/>
  <c r="Q224"/>
  <c r="AB224" s="1"/>
  <c r="Q226"/>
  <c r="AB226" s="1"/>
  <c r="Q228"/>
  <c r="AB228" s="1"/>
  <c r="Q230"/>
  <c r="AB230" s="1"/>
  <c r="Q232"/>
  <c r="AB232" s="1"/>
  <c r="Q234"/>
  <c r="AB234" s="1"/>
  <c r="Q141"/>
  <c r="AB141" s="1"/>
  <c r="Q145"/>
  <c r="AB145" s="1"/>
  <c r="Q149"/>
  <c r="AB149" s="1"/>
  <c r="Q153"/>
  <c r="AB153" s="1"/>
  <c r="Q157"/>
  <c r="AB157" s="1"/>
  <c r="Q161"/>
  <c r="AB161" s="1"/>
  <c r="Q165"/>
  <c r="AB165" s="1"/>
  <c r="Q169"/>
  <c r="AB169" s="1"/>
  <c r="Q173"/>
  <c r="AB173" s="1"/>
  <c r="Q177"/>
  <c r="AB177" s="1"/>
  <c r="Q181"/>
  <c r="AB181" s="1"/>
  <c r="Q185"/>
  <c r="AB185" s="1"/>
  <c r="Q189"/>
  <c r="AB189" s="1"/>
  <c r="Q193"/>
  <c r="AB193" s="1"/>
  <c r="Q197"/>
  <c r="AB197" s="1"/>
  <c r="Q201"/>
  <c r="AB201" s="1"/>
  <c r="Q205"/>
  <c r="AB205" s="1"/>
  <c r="Q103"/>
  <c r="AB103" s="1"/>
  <c r="Q105"/>
  <c r="AB105" s="1"/>
  <c r="Q107"/>
  <c r="AB107" s="1"/>
  <c r="Q109"/>
  <c r="AB109" s="1"/>
  <c r="Q111"/>
  <c r="AB111" s="1"/>
  <c r="Q113"/>
  <c r="AB113" s="1"/>
  <c r="Q115"/>
  <c r="AB115" s="1"/>
  <c r="Q117"/>
  <c r="AB117" s="1"/>
  <c r="Q119"/>
  <c r="AB119" s="1"/>
  <c r="Q121"/>
  <c r="AB121" s="1"/>
  <c r="Q123"/>
  <c r="AB123" s="1"/>
  <c r="Q125"/>
  <c r="AB125" s="1"/>
  <c r="Q127"/>
  <c r="AB127" s="1"/>
  <c r="Q129"/>
  <c r="AB129" s="1"/>
  <c r="Q131"/>
  <c r="AB131" s="1"/>
  <c r="Q133"/>
  <c r="AB133" s="1"/>
  <c r="Q137"/>
  <c r="AB137" s="1"/>
  <c r="S72"/>
  <c r="AC72" s="1"/>
  <c r="Q22"/>
  <c r="AB22" s="1"/>
  <c r="Q26"/>
  <c r="AB26" s="1"/>
  <c r="Q30"/>
  <c r="AB30" s="1"/>
  <c r="Q34"/>
  <c r="AB34" s="1"/>
  <c r="Q38"/>
  <c r="AB38" s="1"/>
  <c r="Q42"/>
  <c r="AB42" s="1"/>
  <c r="Q46"/>
  <c r="AB46" s="1"/>
  <c r="Q50"/>
  <c r="AB50" s="1"/>
  <c r="Q54"/>
  <c r="AB54" s="1"/>
  <c r="Q58"/>
  <c r="AB58" s="1"/>
  <c r="Q62"/>
  <c r="AB62" s="1"/>
  <c r="Q66"/>
  <c r="AB66" s="1"/>
  <c r="Q70"/>
  <c r="AB70" s="1"/>
  <c r="Q74"/>
  <c r="AB74" s="1"/>
  <c r="Q78"/>
  <c r="AB78" s="1"/>
  <c r="Q82"/>
  <c r="AB82" s="1"/>
  <c r="Q86"/>
  <c r="AB86" s="1"/>
  <c r="Q90"/>
  <c r="AB90" s="1"/>
  <c r="Q94"/>
  <c r="AB94" s="1"/>
  <c r="Q98"/>
  <c r="AB98" s="1"/>
  <c r="R21"/>
  <c r="S21" s="1"/>
  <c r="AC21" s="1"/>
  <c r="R25"/>
  <c r="S25" s="1"/>
  <c r="AC25" s="1"/>
  <c r="R29"/>
  <c r="S29" s="1"/>
  <c r="AC29" s="1"/>
  <c r="R33"/>
  <c r="S33" s="1"/>
  <c r="AC33" s="1"/>
  <c r="R37"/>
  <c r="S37" s="1"/>
  <c r="AC37" s="1"/>
  <c r="R41"/>
  <c r="S41" s="1"/>
  <c r="AC41" s="1"/>
  <c r="R45"/>
  <c r="S45" s="1"/>
  <c r="AC45" s="1"/>
  <c r="R47"/>
  <c r="S47" s="1"/>
  <c r="AC47" s="1"/>
  <c r="R49"/>
  <c r="S49" s="1"/>
  <c r="AC49" s="1"/>
  <c r="R51"/>
  <c r="S51" s="1"/>
  <c r="AC51" s="1"/>
  <c r="R53"/>
  <c r="S53" s="1"/>
  <c r="AC53" s="1"/>
  <c r="R55"/>
  <c r="S55" s="1"/>
  <c r="AC55" s="1"/>
  <c r="R57"/>
  <c r="S57" s="1"/>
  <c r="AC57" s="1"/>
  <c r="R59"/>
  <c r="S59" s="1"/>
  <c r="AC59" s="1"/>
  <c r="R61"/>
  <c r="S61" s="1"/>
  <c r="AC61" s="1"/>
  <c r="R63"/>
  <c r="S63" s="1"/>
  <c r="AC63" s="1"/>
  <c r="R24"/>
  <c r="S24" s="1"/>
  <c r="AC24" s="1"/>
  <c r="R28"/>
  <c r="S28" s="1"/>
  <c r="AC28" s="1"/>
  <c r="R32"/>
  <c r="S32" s="1"/>
  <c r="AC32" s="1"/>
  <c r="R36"/>
  <c r="S36" s="1"/>
  <c r="AC36" s="1"/>
  <c r="R40"/>
  <c r="S40" s="1"/>
  <c r="AC40" s="1"/>
  <c r="R44"/>
  <c r="S44" s="1"/>
  <c r="AC44" s="1"/>
  <c r="R48"/>
  <c r="S48" s="1"/>
  <c r="AC48" s="1"/>
  <c r="R52"/>
  <c r="S52" s="1"/>
  <c r="AC52" s="1"/>
  <c r="R56"/>
  <c r="S56" s="1"/>
  <c r="AC56" s="1"/>
  <c r="R60"/>
  <c r="S60" s="1"/>
  <c r="AC60" s="1"/>
  <c r="R64"/>
  <c r="S64" s="1"/>
  <c r="AC64" s="1"/>
  <c r="R68"/>
  <c r="S68" s="1"/>
  <c r="AC68" s="1"/>
  <c r="R72"/>
  <c r="R76"/>
  <c r="S76" s="1"/>
  <c r="AC76" s="1"/>
  <c r="R80"/>
  <c r="S80" s="1"/>
  <c r="AC80" s="1"/>
  <c r="R84"/>
  <c r="S84" s="1"/>
  <c r="AC84" s="1"/>
  <c r="R88"/>
  <c r="S88" s="1"/>
  <c r="AC88" s="1"/>
  <c r="R92"/>
  <c r="S92" s="1"/>
  <c r="AC92" s="1"/>
  <c r="R96"/>
  <c r="S96" s="1"/>
  <c r="AC96" s="1"/>
  <c r="R100"/>
  <c r="S100" s="1"/>
  <c r="AC100" s="1"/>
  <c r="S67"/>
  <c r="AC67" s="1"/>
  <c r="S69"/>
  <c r="AC69" s="1"/>
  <c r="S75"/>
  <c r="AC75" s="1"/>
  <c r="S77"/>
  <c r="AC77" s="1"/>
  <c r="S83"/>
  <c r="AC83" s="1"/>
  <c r="S85"/>
  <c r="AC85" s="1"/>
  <c r="S91"/>
  <c r="AC91" s="1"/>
  <c r="S93"/>
  <c r="AC93" s="1"/>
  <c r="S99"/>
  <c r="AC99" s="1"/>
  <c r="S101"/>
  <c r="AC101" s="1"/>
  <c r="Q23"/>
  <c r="AB23" s="1"/>
  <c r="Q27"/>
  <c r="AB27" s="1"/>
  <c r="Q31"/>
  <c r="AB31" s="1"/>
  <c r="Q35"/>
  <c r="AB35" s="1"/>
  <c r="Q39"/>
  <c r="AB39" s="1"/>
  <c r="Q43"/>
  <c r="AB43" s="1"/>
  <c r="R71"/>
  <c r="R79"/>
  <c r="S79" s="1"/>
  <c r="AC79" s="1"/>
  <c r="R87"/>
  <c r="S87" s="1"/>
  <c r="AC87" s="1"/>
  <c r="R95"/>
  <c r="S95" s="1"/>
  <c r="AC95" s="1"/>
  <c r="R65"/>
  <c r="R73"/>
  <c r="R81"/>
  <c r="R89"/>
  <c r="S89" s="1"/>
  <c r="AC89" s="1"/>
  <c r="R97"/>
  <c r="S97" s="1"/>
  <c r="AC97" s="1"/>
  <c r="AD214" i="6"/>
  <c r="AE214" s="1"/>
  <c r="AD206"/>
  <c r="AE206" s="1"/>
  <c r="AD198"/>
  <c r="AE198" s="1"/>
  <c r="AD190"/>
  <c r="AE190" s="1"/>
  <c r="AD182"/>
  <c r="AE182" s="1"/>
  <c r="AD174"/>
  <c r="AE174" s="1"/>
  <c r="AD158"/>
  <c r="AE158" s="1"/>
  <c r="AD142"/>
  <c r="AE142" s="1"/>
  <c r="AD126"/>
  <c r="AE126" s="1"/>
  <c r="AD110"/>
  <c r="AE110" s="1"/>
  <c r="AD94"/>
  <c r="AE94" s="1"/>
  <c r="AF206"/>
  <c r="AG206" s="1"/>
  <c r="AF174"/>
  <c r="AG174" s="1"/>
  <c r="AF158"/>
  <c r="AG158" s="1"/>
  <c r="AF142"/>
  <c r="AG142" s="1"/>
  <c r="AF126"/>
  <c r="AG126" s="1"/>
  <c r="AF110"/>
  <c r="AG110" s="1"/>
  <c r="AF94"/>
  <c r="AG94" s="1"/>
  <c r="AD3"/>
  <c r="AE3" s="1"/>
  <c r="AD203"/>
  <c r="AE203" s="1"/>
  <c r="AD187"/>
  <c r="AE187" s="1"/>
  <c r="AD171"/>
  <c r="AE171" s="1"/>
  <c r="AD155"/>
  <c r="AE155" s="1"/>
  <c r="AD139"/>
  <c r="AE139" s="1"/>
  <c r="AD123"/>
  <c r="AE123" s="1"/>
  <c r="AD107"/>
  <c r="AE107" s="1"/>
  <c r="AD91"/>
  <c r="AE91" s="1"/>
  <c r="AD75"/>
  <c r="AE75" s="1"/>
  <c r="AD67"/>
  <c r="AE67" s="1"/>
  <c r="AD59"/>
  <c r="AE59" s="1"/>
  <c r="AD51"/>
  <c r="AE51" s="1"/>
  <c r="AD43"/>
  <c r="AE43" s="1"/>
  <c r="AD208"/>
  <c r="AE208" s="1"/>
  <c r="AD192"/>
  <c r="AE192" s="1"/>
  <c r="AD176"/>
  <c r="AE176" s="1"/>
  <c r="AD168"/>
  <c r="AE168" s="1"/>
  <c r="AD160"/>
  <c r="AE160" s="1"/>
  <c r="AD152"/>
  <c r="AE152" s="1"/>
  <c r="AD144"/>
  <c r="AE144" s="1"/>
  <c r="AD136"/>
  <c r="AE136" s="1"/>
  <c r="AD128"/>
  <c r="AE128" s="1"/>
  <c r="AD120"/>
  <c r="AE120" s="1"/>
  <c r="AD112"/>
  <c r="AE112" s="1"/>
  <c r="AD104"/>
  <c r="AE104" s="1"/>
  <c r="AD96"/>
  <c r="AE96" s="1"/>
  <c r="AD88"/>
  <c r="AE88" s="1"/>
  <c r="AD80"/>
  <c r="AE80" s="1"/>
  <c r="AD72"/>
  <c r="AE72" s="1"/>
  <c r="AD64"/>
  <c r="AE64" s="1"/>
  <c r="AD56"/>
  <c r="AE56" s="1"/>
  <c r="AD48"/>
  <c r="AE48" s="1"/>
  <c r="AD40"/>
  <c r="AE40" s="1"/>
  <c r="AD217"/>
  <c r="AE217" s="1"/>
  <c r="AD201"/>
  <c r="AE201" s="1"/>
  <c r="AD185"/>
  <c r="AE185" s="1"/>
  <c r="AD177"/>
  <c r="AE177" s="1"/>
  <c r="AD169"/>
  <c r="AE169" s="1"/>
  <c r="AD161"/>
  <c r="AE161" s="1"/>
  <c r="AD145"/>
  <c r="AE145" s="1"/>
  <c r="AD129"/>
  <c r="AE129" s="1"/>
  <c r="AD113"/>
  <c r="AE113" s="1"/>
  <c r="AD97"/>
  <c r="AE97" s="1"/>
  <c r="AD89"/>
  <c r="AE89" s="1"/>
  <c r="AD81"/>
  <c r="AE81" s="1"/>
  <c r="AD73"/>
  <c r="AE73" s="1"/>
  <c r="AD65"/>
  <c r="AE65" s="1"/>
  <c r="AD57"/>
  <c r="AE57" s="1"/>
  <c r="AD49"/>
  <c r="AE49" s="1"/>
  <c r="AD41"/>
  <c r="AE41" s="1"/>
  <c r="AF203"/>
  <c r="AG203" s="1"/>
  <c r="AF171"/>
  <c r="AG171" s="1"/>
  <c r="AF139"/>
  <c r="AG139" s="1"/>
  <c r="AF107"/>
  <c r="AG107" s="1"/>
  <c r="AF75"/>
  <c r="AG75" s="1"/>
  <c r="AF59"/>
  <c r="AG59" s="1"/>
  <c r="AF43"/>
  <c r="AG43" s="1"/>
  <c r="AF192"/>
  <c r="AG192" s="1"/>
  <c r="AF168"/>
  <c r="AG168" s="1"/>
  <c r="AF152"/>
  <c r="AG152" s="1"/>
  <c r="AF136"/>
  <c r="AG136" s="1"/>
  <c r="AF120"/>
  <c r="AG120" s="1"/>
  <c r="AF104"/>
  <c r="AG104" s="1"/>
  <c r="AF88"/>
  <c r="AG88" s="1"/>
  <c r="AF72"/>
  <c r="AG72" s="1"/>
  <c r="AF56"/>
  <c r="AG56" s="1"/>
  <c r="AF40"/>
  <c r="AG40" s="1"/>
  <c r="AF201"/>
  <c r="AG201" s="1"/>
  <c r="AF177"/>
  <c r="AG177" s="1"/>
  <c r="AF161"/>
  <c r="AG161" s="1"/>
  <c r="AF97"/>
  <c r="AG97" s="1"/>
  <c r="AF81"/>
  <c r="AG81" s="1"/>
  <c r="AF65"/>
  <c r="AG65" s="1"/>
  <c r="AD218"/>
  <c r="AE218" s="1"/>
  <c r="AD210"/>
  <c r="AE210" s="1"/>
  <c r="AD202"/>
  <c r="AE202" s="1"/>
  <c r="AD194"/>
  <c r="AE194" s="1"/>
  <c r="AD186"/>
  <c r="AE186" s="1"/>
  <c r="AD178"/>
  <c r="AE178" s="1"/>
  <c r="AD170"/>
  <c r="AE170" s="1"/>
  <c r="AD162"/>
  <c r="AE162" s="1"/>
  <c r="AD154"/>
  <c r="AE154" s="1"/>
  <c r="AD146"/>
  <c r="AE146" s="1"/>
  <c r="AD138"/>
  <c r="AE138" s="1"/>
  <c r="AD130"/>
  <c r="AE130" s="1"/>
  <c r="AD122"/>
  <c r="AE122" s="1"/>
  <c r="AD114"/>
  <c r="AE114" s="1"/>
  <c r="AD106"/>
  <c r="AE106" s="1"/>
  <c r="AD98"/>
  <c r="AE98" s="1"/>
  <c r="AD90"/>
  <c r="AE90" s="1"/>
  <c r="AD82"/>
  <c r="AE82" s="1"/>
  <c r="AD74"/>
  <c r="AE74" s="1"/>
  <c r="AD66"/>
  <c r="AE66" s="1"/>
  <c r="AD58"/>
  <c r="AE58" s="1"/>
  <c r="AD50"/>
  <c r="AE50" s="1"/>
  <c r="AD42"/>
  <c r="AE42" s="1"/>
  <c r="AD34"/>
  <c r="AE34" s="1"/>
  <c r="AD26"/>
  <c r="AE26" s="1"/>
  <c r="AD18"/>
  <c r="AE18" s="1"/>
  <c r="AD10"/>
  <c r="AE10" s="1"/>
  <c r="AD215"/>
  <c r="AE215" s="1"/>
  <c r="AD207"/>
  <c r="AE207" s="1"/>
  <c r="AD199"/>
  <c r="AE199" s="1"/>
  <c r="AD191"/>
  <c r="AE191" s="1"/>
  <c r="AD183"/>
  <c r="AE183" s="1"/>
  <c r="AD175"/>
  <c r="AE175" s="1"/>
  <c r="AD167"/>
  <c r="AE167" s="1"/>
  <c r="AD159"/>
  <c r="AE159" s="1"/>
  <c r="AD151"/>
  <c r="AE151" s="1"/>
  <c r="AD143"/>
  <c r="AE143" s="1"/>
  <c r="AD135"/>
  <c r="AE135" s="1"/>
  <c r="AD127"/>
  <c r="AE127" s="1"/>
  <c r="AD119"/>
  <c r="AE119" s="1"/>
  <c r="AD111"/>
  <c r="AE111" s="1"/>
  <c r="AD103"/>
  <c r="AE103" s="1"/>
  <c r="AD95"/>
  <c r="AE95" s="1"/>
  <c r="AD87"/>
  <c r="AE87" s="1"/>
  <c r="AD79"/>
  <c r="AE79" s="1"/>
  <c r="AD71"/>
  <c r="AE71" s="1"/>
  <c r="AD63"/>
  <c r="AE63" s="1"/>
  <c r="AD55"/>
  <c r="AE55" s="1"/>
  <c r="AD47"/>
  <c r="AE47" s="1"/>
  <c r="AD39"/>
  <c r="AE39" s="1"/>
  <c r="AD31"/>
  <c r="AE31" s="1"/>
  <c r="AD23"/>
  <c r="AE23" s="1"/>
  <c r="AD15"/>
  <c r="AE15" s="1"/>
  <c r="AD7"/>
  <c r="AE7" s="1"/>
  <c r="AD212"/>
  <c r="AE212" s="1"/>
  <c r="AD204"/>
  <c r="AE204" s="1"/>
  <c r="AD196"/>
  <c r="AE196" s="1"/>
  <c r="AD188"/>
  <c r="AE188" s="1"/>
  <c r="AD180"/>
  <c r="AE180" s="1"/>
  <c r="AD172"/>
  <c r="AE172" s="1"/>
  <c r="AD164"/>
  <c r="AE164" s="1"/>
  <c r="AD156"/>
  <c r="AE156" s="1"/>
  <c r="AD148"/>
  <c r="AE148" s="1"/>
  <c r="AD140"/>
  <c r="AE140" s="1"/>
  <c r="AD132"/>
  <c r="AE132" s="1"/>
  <c r="AD124"/>
  <c r="AE124" s="1"/>
  <c r="AD116"/>
  <c r="AE116" s="1"/>
  <c r="AD108"/>
  <c r="AE108" s="1"/>
  <c r="AD100"/>
  <c r="AE100" s="1"/>
  <c r="AD92"/>
  <c r="AE92" s="1"/>
  <c r="AD84"/>
  <c r="AE84" s="1"/>
  <c r="AD76"/>
  <c r="AE76" s="1"/>
  <c r="AD68"/>
  <c r="AE68" s="1"/>
  <c r="AD60"/>
  <c r="AE60" s="1"/>
  <c r="AD52"/>
  <c r="AE52" s="1"/>
  <c r="AD44"/>
  <c r="AE44" s="1"/>
  <c r="AD36"/>
  <c r="AE36" s="1"/>
  <c r="AD28"/>
  <c r="AE28" s="1"/>
  <c r="AD20"/>
  <c r="AE20" s="1"/>
  <c r="AD12"/>
  <c r="AE12" s="1"/>
  <c r="AD4"/>
  <c r="AE4" s="1"/>
  <c r="AD213"/>
  <c r="AE213" s="1"/>
  <c r="AD205"/>
  <c r="AE205" s="1"/>
  <c r="AD197"/>
  <c r="AE197" s="1"/>
  <c r="AD189"/>
  <c r="AE189" s="1"/>
  <c r="AD181"/>
  <c r="AE181" s="1"/>
  <c r="AD173"/>
  <c r="AE173" s="1"/>
  <c r="AD165"/>
  <c r="AE165" s="1"/>
  <c r="AD157"/>
  <c r="AE157" s="1"/>
  <c r="AD149"/>
  <c r="AE149" s="1"/>
  <c r="AD141"/>
  <c r="AE141" s="1"/>
  <c r="AD133"/>
  <c r="AE133" s="1"/>
  <c r="AD125"/>
  <c r="AE125" s="1"/>
  <c r="AD117"/>
  <c r="AE117" s="1"/>
  <c r="AD109"/>
  <c r="AE109" s="1"/>
  <c r="AD101"/>
  <c r="AE101" s="1"/>
  <c r="AD93"/>
  <c r="AE93" s="1"/>
  <c r="AD85"/>
  <c r="AE85" s="1"/>
  <c r="AD77"/>
  <c r="AE77" s="1"/>
  <c r="AD69"/>
  <c r="AE69" s="1"/>
  <c r="AD61"/>
  <c r="AE61" s="1"/>
  <c r="AD53"/>
  <c r="AE53" s="1"/>
  <c r="AD45"/>
  <c r="AE45" s="1"/>
  <c r="AD37"/>
  <c r="AE37" s="1"/>
  <c r="AD29"/>
  <c r="AE29" s="1"/>
  <c r="AD21"/>
  <c r="AE21" s="1"/>
  <c r="AD13"/>
  <c r="AE13" s="1"/>
  <c r="AD5"/>
  <c r="AE5" s="1"/>
  <c r="AD166"/>
  <c r="AE166" s="1"/>
  <c r="AD150"/>
  <c r="AE150" s="1"/>
  <c r="AD134"/>
  <c r="AE134" s="1"/>
  <c r="AD118"/>
  <c r="AE118" s="1"/>
  <c r="AD102"/>
  <c r="AE102" s="1"/>
  <c r="AD86"/>
  <c r="AE86" s="1"/>
  <c r="AD78"/>
  <c r="AE78" s="1"/>
  <c r="AD70"/>
  <c r="AE70" s="1"/>
  <c r="AD62"/>
  <c r="AE62" s="1"/>
  <c r="AD54"/>
  <c r="AE54" s="1"/>
  <c r="AD46"/>
  <c r="AE46" s="1"/>
  <c r="AD38"/>
  <c r="AE38" s="1"/>
  <c r="AD30"/>
  <c r="AE30" s="1"/>
  <c r="AD22"/>
  <c r="AE22" s="1"/>
  <c r="AD14"/>
  <c r="AE14" s="1"/>
  <c r="AD6"/>
  <c r="AE6" s="1"/>
  <c r="AD211"/>
  <c r="AE211" s="1"/>
  <c r="AD195"/>
  <c r="AE195" s="1"/>
  <c r="AD179"/>
  <c r="AE179" s="1"/>
  <c r="AD163"/>
  <c r="AE163" s="1"/>
  <c r="AD147"/>
  <c r="AE147" s="1"/>
  <c r="AD131"/>
  <c r="AE131" s="1"/>
  <c r="AD115"/>
  <c r="AE115" s="1"/>
  <c r="AD99"/>
  <c r="AE99" s="1"/>
  <c r="AD83"/>
  <c r="AE83" s="1"/>
  <c r="AD35"/>
  <c r="AE35" s="1"/>
  <c r="AD27"/>
  <c r="AE27" s="1"/>
  <c r="AD19"/>
  <c r="AE19" s="1"/>
  <c r="AD11"/>
  <c r="AE11" s="1"/>
  <c r="AD216"/>
  <c r="AE216" s="1"/>
  <c r="AD200"/>
  <c r="AE200" s="1"/>
  <c r="AD184"/>
  <c r="AE184" s="1"/>
  <c r="AD32"/>
  <c r="AE32" s="1"/>
  <c r="AD24"/>
  <c r="AE24" s="1"/>
  <c r="AD16"/>
  <c r="AE16" s="1"/>
  <c r="AD8"/>
  <c r="AE8" s="1"/>
  <c r="AD209"/>
  <c r="AE209" s="1"/>
  <c r="AD193"/>
  <c r="AE193" s="1"/>
  <c r="AD153"/>
  <c r="AE153" s="1"/>
  <c r="AD137"/>
  <c r="AE137" s="1"/>
  <c r="AD121"/>
  <c r="AE121" s="1"/>
  <c r="AD105"/>
  <c r="AE105" s="1"/>
  <c r="AD33"/>
  <c r="AE33" s="1"/>
  <c r="AD25"/>
  <c r="AE25" s="1"/>
  <c r="AD17"/>
  <c r="AE17" s="1"/>
  <c r="AD9"/>
  <c r="AE9" s="1"/>
  <c r="AR58" i="20" l="1"/>
  <c r="BH58" s="1"/>
  <c r="AE58"/>
  <c r="AR54"/>
  <c r="BH54" s="1"/>
  <c r="AE54"/>
  <c r="AR50"/>
  <c r="BH50" s="1"/>
  <c r="AE50"/>
  <c r="AF50"/>
  <c r="AS50" s="1"/>
  <c r="BI50" s="1"/>
  <c r="AR46"/>
  <c r="BH46" s="1"/>
  <c r="AE46"/>
  <c r="AR42"/>
  <c r="BH42" s="1"/>
  <c r="AE42"/>
  <c r="AR56"/>
  <c r="BH56" s="1"/>
  <c r="AE56"/>
  <c r="AR52"/>
  <c r="BH52" s="1"/>
  <c r="AE52"/>
  <c r="AR48"/>
  <c r="BH48" s="1"/>
  <c r="AE48"/>
  <c r="AR44"/>
  <c r="BH44" s="1"/>
  <c r="AE44"/>
  <c r="AR40"/>
  <c r="BH40" s="1"/>
  <c r="AE40"/>
  <c r="AR63"/>
  <c r="BH63" s="1"/>
  <c r="AF63"/>
  <c r="AS63" s="1"/>
  <c r="BI63" s="1"/>
  <c r="AE63"/>
  <c r="AR67"/>
  <c r="BH67" s="1"/>
  <c r="AE67"/>
  <c r="AR71"/>
  <c r="BH71" s="1"/>
  <c r="AE71"/>
  <c r="AR75"/>
  <c r="BH75" s="1"/>
  <c r="AE75"/>
  <c r="AR79"/>
  <c r="BH79" s="1"/>
  <c r="AE79"/>
  <c r="AR85"/>
  <c r="BH85" s="1"/>
  <c r="AE85"/>
  <c r="AF85"/>
  <c r="AS85" s="1"/>
  <c r="BI85" s="1"/>
  <c r="AR89"/>
  <c r="BH89" s="1"/>
  <c r="AF89"/>
  <c r="AS89" s="1"/>
  <c r="BI89" s="1"/>
  <c r="AE89"/>
  <c r="AR93"/>
  <c r="BH93" s="1"/>
  <c r="AE93"/>
  <c r="AF93"/>
  <c r="AS93" s="1"/>
  <c r="BI93" s="1"/>
  <c r="AR97"/>
  <c r="BH97" s="1"/>
  <c r="AE97"/>
  <c r="AR101"/>
  <c r="BH101" s="1"/>
  <c r="AE101"/>
  <c r="AF101"/>
  <c r="AS101" s="1"/>
  <c r="BI101" s="1"/>
  <c r="AR105"/>
  <c r="BH105" s="1"/>
  <c r="AF105"/>
  <c r="AS105" s="1"/>
  <c r="BI105" s="1"/>
  <c r="AE105"/>
  <c r="AR109"/>
  <c r="BH109" s="1"/>
  <c r="AE109"/>
  <c r="AF109"/>
  <c r="AS109" s="1"/>
  <c r="BI109" s="1"/>
  <c r="AR113"/>
  <c r="BH113" s="1"/>
  <c r="AE113"/>
  <c r="AR117"/>
  <c r="BH117" s="1"/>
  <c r="AE117"/>
  <c r="AF117"/>
  <c r="AS117" s="1"/>
  <c r="BI117" s="1"/>
  <c r="AR121"/>
  <c r="BH121" s="1"/>
  <c r="AF121"/>
  <c r="AS121" s="1"/>
  <c r="BI121" s="1"/>
  <c r="AE121"/>
  <c r="AR125"/>
  <c r="BH125" s="1"/>
  <c r="AE125"/>
  <c r="AF125"/>
  <c r="AS125" s="1"/>
  <c r="BI125" s="1"/>
  <c r="AR129"/>
  <c r="BH129" s="1"/>
  <c r="AE129"/>
  <c r="AR133"/>
  <c r="BH133" s="1"/>
  <c r="AE133"/>
  <c r="AF133"/>
  <c r="AS133" s="1"/>
  <c r="BI133" s="1"/>
  <c r="AR137"/>
  <c r="BH137" s="1"/>
  <c r="AF137"/>
  <c r="AS137" s="1"/>
  <c r="BI137" s="1"/>
  <c r="AE137"/>
  <c r="AR141"/>
  <c r="BH141" s="1"/>
  <c r="AE141"/>
  <c r="AF141"/>
  <c r="AS141" s="1"/>
  <c r="BI141" s="1"/>
  <c r="AR145"/>
  <c r="BH145" s="1"/>
  <c r="AE145"/>
  <c r="AF145" s="1"/>
  <c r="AS145" s="1"/>
  <c r="BI145" s="1"/>
  <c r="AR151"/>
  <c r="BH151" s="1"/>
  <c r="AE151"/>
  <c r="AF151" s="1"/>
  <c r="AS151" s="1"/>
  <c r="BI151" s="1"/>
  <c r="AR155"/>
  <c r="BH155" s="1"/>
  <c r="AE155"/>
  <c r="AF155" s="1"/>
  <c r="AS155" s="1"/>
  <c r="BI155" s="1"/>
  <c r="AR159"/>
  <c r="BH159" s="1"/>
  <c r="AE159"/>
  <c r="AF159" s="1"/>
  <c r="AS159" s="1"/>
  <c r="BI159" s="1"/>
  <c r="AR163"/>
  <c r="BH163" s="1"/>
  <c r="AE163"/>
  <c r="AF163" s="1"/>
  <c r="AS163" s="1"/>
  <c r="BI163" s="1"/>
  <c r="AR167"/>
  <c r="BH167" s="1"/>
  <c r="AF167"/>
  <c r="AS167" s="1"/>
  <c r="BI167" s="1"/>
  <c r="AE167"/>
  <c r="AR171"/>
  <c r="BH171" s="1"/>
  <c r="AE171"/>
  <c r="AF171" s="1"/>
  <c r="AS171" s="1"/>
  <c r="BI171" s="1"/>
  <c r="AR175"/>
  <c r="BH175" s="1"/>
  <c r="AE175"/>
  <c r="AR179"/>
  <c r="BH179" s="1"/>
  <c r="AE179"/>
  <c r="AF179" s="1"/>
  <c r="AS179" s="1"/>
  <c r="BI179" s="1"/>
  <c r="AR193"/>
  <c r="BH193" s="1"/>
  <c r="AE193"/>
  <c r="AF193"/>
  <c r="AS193" s="1"/>
  <c r="BI193" s="1"/>
  <c r="AR197"/>
  <c r="BH197" s="1"/>
  <c r="AE197"/>
  <c r="AR201"/>
  <c r="BH201" s="1"/>
  <c r="AE201"/>
  <c r="AF201"/>
  <c r="AS201" s="1"/>
  <c r="BI201" s="1"/>
  <c r="AR205"/>
  <c r="BH205" s="1"/>
  <c r="AE205"/>
  <c r="AR209"/>
  <c r="BH209" s="1"/>
  <c r="AE209"/>
  <c r="AR213"/>
  <c r="BH213" s="1"/>
  <c r="AE213"/>
  <c r="AR217"/>
  <c r="BH217" s="1"/>
  <c r="AE217"/>
  <c r="AF217"/>
  <c r="AS217" s="1"/>
  <c r="BI217" s="1"/>
  <c r="AR221"/>
  <c r="BH221" s="1"/>
  <c r="AE221"/>
  <c r="AR10"/>
  <c r="BH10" s="1"/>
  <c r="AE10"/>
  <c r="AR14"/>
  <c r="BH14" s="1"/>
  <c r="AE14"/>
  <c r="AR18"/>
  <c r="BH18" s="1"/>
  <c r="AE18"/>
  <c r="AF18"/>
  <c r="AS18" s="1"/>
  <c r="BI18" s="1"/>
  <c r="AR22"/>
  <c r="BH22" s="1"/>
  <c r="AE22"/>
  <c r="AR26"/>
  <c r="BH26" s="1"/>
  <c r="AE26"/>
  <c r="AR30"/>
  <c r="BH30" s="1"/>
  <c r="AE30"/>
  <c r="AR34"/>
  <c r="BH34" s="1"/>
  <c r="AE34"/>
  <c r="AF34"/>
  <c r="AS34" s="1"/>
  <c r="BI34" s="1"/>
  <c r="AR61"/>
  <c r="BH61" s="1"/>
  <c r="AE61"/>
  <c r="AG61" s="1"/>
  <c r="AH61" s="1"/>
  <c r="AT61" s="1"/>
  <c r="BJ61" s="1"/>
  <c r="AF61"/>
  <c r="AS61" s="1"/>
  <c r="BI61" s="1"/>
  <c r="AR65"/>
  <c r="BH65" s="1"/>
  <c r="AE65"/>
  <c r="AF65"/>
  <c r="AS65" s="1"/>
  <c r="BI65" s="1"/>
  <c r="AR69"/>
  <c r="BH69" s="1"/>
  <c r="AE69"/>
  <c r="AR73"/>
  <c r="BH73" s="1"/>
  <c r="AE73"/>
  <c r="AR77"/>
  <c r="BH77" s="1"/>
  <c r="AE77"/>
  <c r="AR83"/>
  <c r="BH83" s="1"/>
  <c r="AE83"/>
  <c r="AR87"/>
  <c r="BH87" s="1"/>
  <c r="AE87"/>
  <c r="AR91"/>
  <c r="BH91" s="1"/>
  <c r="AE91"/>
  <c r="AR95"/>
  <c r="BH95" s="1"/>
  <c r="AE95"/>
  <c r="AR99"/>
  <c r="BH99" s="1"/>
  <c r="AE99"/>
  <c r="AR103"/>
  <c r="BH103" s="1"/>
  <c r="AE103"/>
  <c r="AR107"/>
  <c r="BH107" s="1"/>
  <c r="AE107"/>
  <c r="AR111"/>
  <c r="BH111" s="1"/>
  <c r="AE111"/>
  <c r="AR115"/>
  <c r="BH115" s="1"/>
  <c r="AE115"/>
  <c r="AR119"/>
  <c r="BH119" s="1"/>
  <c r="AE119"/>
  <c r="AR123"/>
  <c r="BH123" s="1"/>
  <c r="AE123"/>
  <c r="AR127"/>
  <c r="BH127" s="1"/>
  <c r="AE127"/>
  <c r="AR131"/>
  <c r="BH131" s="1"/>
  <c r="AE131"/>
  <c r="AR135"/>
  <c r="BH135" s="1"/>
  <c r="AE135"/>
  <c r="AR139"/>
  <c r="BH139" s="1"/>
  <c r="AE139"/>
  <c r="AF139"/>
  <c r="AS139" s="1"/>
  <c r="BI139" s="1"/>
  <c r="AR149"/>
  <c r="BH149" s="1"/>
  <c r="AE149"/>
  <c r="AF149" s="1"/>
  <c r="AS149" s="1"/>
  <c r="BI149" s="1"/>
  <c r="AR153"/>
  <c r="BH153" s="1"/>
  <c r="AE153"/>
  <c r="AF153" s="1"/>
  <c r="AS153" s="1"/>
  <c r="BI153" s="1"/>
  <c r="AR157"/>
  <c r="BH157" s="1"/>
  <c r="AE157"/>
  <c r="AR161"/>
  <c r="BH161" s="1"/>
  <c r="AE161"/>
  <c r="AF161" s="1"/>
  <c r="AS161" s="1"/>
  <c r="BI161" s="1"/>
  <c r="AR165"/>
  <c r="BH165" s="1"/>
  <c r="AE165"/>
  <c r="AF165" s="1"/>
  <c r="AS165" s="1"/>
  <c r="BI165" s="1"/>
  <c r="AR169"/>
  <c r="BH169" s="1"/>
  <c r="AE169"/>
  <c r="AF169" s="1"/>
  <c r="AS169" s="1"/>
  <c r="BI169" s="1"/>
  <c r="AR173"/>
  <c r="BH173" s="1"/>
  <c r="AE173"/>
  <c r="AF173" s="1"/>
  <c r="AS173" s="1"/>
  <c r="BI173" s="1"/>
  <c r="AR177"/>
  <c r="BH177" s="1"/>
  <c r="AE177"/>
  <c r="AF177" s="1"/>
  <c r="AS177" s="1"/>
  <c r="BI177" s="1"/>
  <c r="AR181"/>
  <c r="BH181" s="1"/>
  <c r="AE181"/>
  <c r="AF181" s="1"/>
  <c r="AS181" s="1"/>
  <c r="BI181" s="1"/>
  <c r="AR195"/>
  <c r="BH195" s="1"/>
  <c r="AE195"/>
  <c r="AR199"/>
  <c r="BH199" s="1"/>
  <c r="AE199"/>
  <c r="AR203"/>
  <c r="BH203" s="1"/>
  <c r="AE203"/>
  <c r="AR207"/>
  <c r="BH207" s="1"/>
  <c r="AE207"/>
  <c r="AF207"/>
  <c r="AS207" s="1"/>
  <c r="BI207" s="1"/>
  <c r="AR211"/>
  <c r="BH211" s="1"/>
  <c r="AE211"/>
  <c r="AR215"/>
  <c r="BH215" s="1"/>
  <c r="AE215"/>
  <c r="AR219"/>
  <c r="BH219" s="1"/>
  <c r="AE219"/>
  <c r="AR223"/>
  <c r="BH223" s="1"/>
  <c r="AE223"/>
  <c r="AF223"/>
  <c r="AS223" s="1"/>
  <c r="BI223" s="1"/>
  <c r="AR12"/>
  <c r="BH12" s="1"/>
  <c r="AE12"/>
  <c r="AR16"/>
  <c r="BH16" s="1"/>
  <c r="AE16"/>
  <c r="AR20"/>
  <c r="BH20" s="1"/>
  <c r="AE20"/>
  <c r="AR24"/>
  <c r="BH24" s="1"/>
  <c r="AE24"/>
  <c r="AF24"/>
  <c r="AS24" s="1"/>
  <c r="BI24" s="1"/>
  <c r="AR28"/>
  <c r="BH28" s="1"/>
  <c r="AE28"/>
  <c r="AR32"/>
  <c r="BH32" s="1"/>
  <c r="AE32"/>
  <c r="AR36"/>
  <c r="BH36" s="1"/>
  <c r="AE36"/>
  <c r="AF143"/>
  <c r="AS143" s="1"/>
  <c r="BI143" s="1"/>
  <c r="AG224"/>
  <c r="AH224" s="1"/>
  <c r="AT224" s="1"/>
  <c r="BJ224" s="1"/>
  <c r="AG216"/>
  <c r="AH216" s="1"/>
  <c r="AT216" s="1"/>
  <c r="BJ216" s="1"/>
  <c r="AG208"/>
  <c r="AH208" s="1"/>
  <c r="AT208" s="1"/>
  <c r="BJ208" s="1"/>
  <c r="AG200"/>
  <c r="AH200" s="1"/>
  <c r="AT200" s="1"/>
  <c r="BJ200" s="1"/>
  <c r="AG192"/>
  <c r="AH192" s="1"/>
  <c r="AT192" s="1"/>
  <c r="BJ192" s="1"/>
  <c r="AG184"/>
  <c r="AH184" s="1"/>
  <c r="AT184" s="1"/>
  <c r="BJ184" s="1"/>
  <c r="AG218"/>
  <c r="AH218" s="1"/>
  <c r="AT218" s="1"/>
  <c r="BJ218" s="1"/>
  <c r="AG210"/>
  <c r="AH210" s="1"/>
  <c r="AT210" s="1"/>
  <c r="BJ210" s="1"/>
  <c r="AG202"/>
  <c r="AG194"/>
  <c r="AH194" s="1"/>
  <c r="AT194" s="1"/>
  <c r="BJ194" s="1"/>
  <c r="AG186"/>
  <c r="AH186" s="1"/>
  <c r="AT186" s="1"/>
  <c r="BJ186" s="1"/>
  <c r="AG182"/>
  <c r="AH182" s="1"/>
  <c r="AT182" s="1"/>
  <c r="BJ182" s="1"/>
  <c r="AG169"/>
  <c r="AH169" s="1"/>
  <c r="AT169" s="1"/>
  <c r="BJ169" s="1"/>
  <c r="AG179"/>
  <c r="AH179" s="1"/>
  <c r="AT179" s="1"/>
  <c r="BJ179" s="1"/>
  <c r="AG142"/>
  <c r="AH142" s="1"/>
  <c r="AT142" s="1"/>
  <c r="BJ142" s="1"/>
  <c r="AG157"/>
  <c r="AH157" s="1"/>
  <c r="AT157" s="1"/>
  <c r="BJ157" s="1"/>
  <c r="AG147"/>
  <c r="AH147" s="1"/>
  <c r="AT147" s="1"/>
  <c r="BJ147" s="1"/>
  <c r="AI61"/>
  <c r="AJ61" s="1"/>
  <c r="AV61" s="1"/>
  <c r="AI81"/>
  <c r="AJ81" s="1"/>
  <c r="AV81" s="1"/>
  <c r="AG220"/>
  <c r="AH220" s="1"/>
  <c r="AT220" s="1"/>
  <c r="BJ220" s="1"/>
  <c r="AG212"/>
  <c r="AH212" s="1"/>
  <c r="AT212" s="1"/>
  <c r="BJ212" s="1"/>
  <c r="AG204"/>
  <c r="AH204" s="1"/>
  <c r="AT204" s="1"/>
  <c r="BJ204" s="1"/>
  <c r="AG196"/>
  <c r="AH196" s="1"/>
  <c r="AT196" s="1"/>
  <c r="BJ196" s="1"/>
  <c r="AG188"/>
  <c r="AH188" s="1"/>
  <c r="AT188" s="1"/>
  <c r="BJ188" s="1"/>
  <c r="AG222"/>
  <c r="AH222" s="1"/>
  <c r="AT222" s="1"/>
  <c r="BJ222" s="1"/>
  <c r="AG214"/>
  <c r="AH214" s="1"/>
  <c r="AT214" s="1"/>
  <c r="BJ214" s="1"/>
  <c r="AG206"/>
  <c r="AH206" s="1"/>
  <c r="AT206" s="1"/>
  <c r="BJ206" s="1"/>
  <c r="AG198"/>
  <c r="AH198" s="1"/>
  <c r="AT198" s="1"/>
  <c r="BJ198" s="1"/>
  <c r="AG190"/>
  <c r="AH190" s="1"/>
  <c r="AT190" s="1"/>
  <c r="BJ190" s="1"/>
  <c r="AG161"/>
  <c r="AH161" s="1"/>
  <c r="AT161" s="1"/>
  <c r="BJ161" s="1"/>
  <c r="AG171"/>
  <c r="AH171" s="1"/>
  <c r="AT171" s="1"/>
  <c r="BJ171" s="1"/>
  <c r="AG165"/>
  <c r="AH165" s="1"/>
  <c r="AT165" s="1"/>
  <c r="BJ165" s="1"/>
  <c r="AG155"/>
  <c r="AH155" s="1"/>
  <c r="AT155" s="1"/>
  <c r="BJ155" s="1"/>
  <c r="AI38"/>
  <c r="AJ38" s="1"/>
  <c r="AV38" s="1"/>
  <c r="AH202"/>
  <c r="AT202" s="1"/>
  <c r="BJ202" s="1"/>
  <c r="AF59"/>
  <c r="AS59" s="1"/>
  <c r="BI59" s="1"/>
  <c r="AF51"/>
  <c r="AS51" s="1"/>
  <c r="BI51" s="1"/>
  <c r="AF43"/>
  <c r="AS43" s="1"/>
  <c r="BI43" s="1"/>
  <c r="AF35"/>
  <c r="AS35" s="1"/>
  <c r="BI35" s="1"/>
  <c r="AF27"/>
  <c r="AS27" s="1"/>
  <c r="BI27" s="1"/>
  <c r="AF19"/>
  <c r="AS19" s="1"/>
  <c r="BI19" s="1"/>
  <c r="AF11"/>
  <c r="AS11" s="1"/>
  <c r="BI11" s="1"/>
  <c r="AH189"/>
  <c r="AT189" s="1"/>
  <c r="BJ189" s="1"/>
  <c r="AH62"/>
  <c r="AT62" s="1"/>
  <c r="BJ62" s="1"/>
  <c r="AG180"/>
  <c r="AG172"/>
  <c r="AG164"/>
  <c r="AG156"/>
  <c r="AG148"/>
  <c r="AG136"/>
  <c r="AG128"/>
  <c r="AG120"/>
  <c r="AG112"/>
  <c r="AG104"/>
  <c r="AG96"/>
  <c r="AG88"/>
  <c r="AG80"/>
  <c r="AG72"/>
  <c r="AG64"/>
  <c r="AG144"/>
  <c r="AG53"/>
  <c r="AG45"/>
  <c r="AG37"/>
  <c r="AG29"/>
  <c r="AG21"/>
  <c r="AG13"/>
  <c r="AG191"/>
  <c r="AG183"/>
  <c r="AG178"/>
  <c r="AG170"/>
  <c r="AG162"/>
  <c r="AG154"/>
  <c r="AG146"/>
  <c r="AG134"/>
  <c r="AG126"/>
  <c r="AG118"/>
  <c r="AG110"/>
  <c r="AG102"/>
  <c r="AG94"/>
  <c r="AG86"/>
  <c r="AG78"/>
  <c r="AG70"/>
  <c r="AF185"/>
  <c r="AS185" s="1"/>
  <c r="BI185" s="1"/>
  <c r="AF176"/>
  <c r="AS176" s="1"/>
  <c r="BI176" s="1"/>
  <c r="AF168"/>
  <c r="AS168" s="1"/>
  <c r="BI168" s="1"/>
  <c r="AF160"/>
  <c r="AS160" s="1"/>
  <c r="BI160" s="1"/>
  <c r="AF152"/>
  <c r="AS152" s="1"/>
  <c r="BI152" s="1"/>
  <c r="AF140"/>
  <c r="AS140" s="1"/>
  <c r="BI140" s="1"/>
  <c r="AF132"/>
  <c r="AS132" s="1"/>
  <c r="BI132" s="1"/>
  <c r="AF124"/>
  <c r="AS124" s="1"/>
  <c r="BI124" s="1"/>
  <c r="AF116"/>
  <c r="AS116" s="1"/>
  <c r="BI116" s="1"/>
  <c r="AF108"/>
  <c r="AS108" s="1"/>
  <c r="BI108" s="1"/>
  <c r="AF100"/>
  <c r="AS100" s="1"/>
  <c r="BI100" s="1"/>
  <c r="AF92"/>
  <c r="AS92" s="1"/>
  <c r="BI92" s="1"/>
  <c r="AF84"/>
  <c r="AS84" s="1"/>
  <c r="BI84" s="1"/>
  <c r="AF76"/>
  <c r="AS76" s="1"/>
  <c r="BI76" s="1"/>
  <c r="AF68"/>
  <c r="AS68" s="1"/>
  <c r="BI68" s="1"/>
  <c r="AF60"/>
  <c r="AS60" s="1"/>
  <c r="BI60" s="1"/>
  <c r="AF57"/>
  <c r="AS57" s="1"/>
  <c r="BI57" s="1"/>
  <c r="AF49"/>
  <c r="AS49" s="1"/>
  <c r="BI49" s="1"/>
  <c r="AF41"/>
  <c r="AS41" s="1"/>
  <c r="BI41" s="1"/>
  <c r="AF33"/>
  <c r="AS33" s="1"/>
  <c r="BI33" s="1"/>
  <c r="AF25"/>
  <c r="AS25" s="1"/>
  <c r="BI25" s="1"/>
  <c r="AF17"/>
  <c r="AS17" s="1"/>
  <c r="BI17" s="1"/>
  <c r="AF9"/>
  <c r="AS9" s="1"/>
  <c r="BI9" s="1"/>
  <c r="AF187"/>
  <c r="AS187" s="1"/>
  <c r="BI187" s="1"/>
  <c r="AF174"/>
  <c r="AS174" s="1"/>
  <c r="BI174" s="1"/>
  <c r="AF166"/>
  <c r="AS166" s="1"/>
  <c r="BI166" s="1"/>
  <c r="AF158"/>
  <c r="AS158" s="1"/>
  <c r="BI158" s="1"/>
  <c r="AF150"/>
  <c r="AS150" s="1"/>
  <c r="BI150" s="1"/>
  <c r="AF138"/>
  <c r="AS138" s="1"/>
  <c r="BI138" s="1"/>
  <c r="AF130"/>
  <c r="AS130" s="1"/>
  <c r="BI130" s="1"/>
  <c r="AF122"/>
  <c r="AS122" s="1"/>
  <c r="BI122" s="1"/>
  <c r="AF114"/>
  <c r="AS114" s="1"/>
  <c r="BI114" s="1"/>
  <c r="AF106"/>
  <c r="AS106" s="1"/>
  <c r="BI106" s="1"/>
  <c r="AF98"/>
  <c r="AS98" s="1"/>
  <c r="BI98" s="1"/>
  <c r="AF90"/>
  <c r="AS90" s="1"/>
  <c r="BI90" s="1"/>
  <c r="AF82"/>
  <c r="AS82" s="1"/>
  <c r="BI82" s="1"/>
  <c r="AF74"/>
  <c r="AS74" s="1"/>
  <c r="BI74" s="1"/>
  <c r="AF66"/>
  <c r="AS66" s="1"/>
  <c r="BI66" s="1"/>
  <c r="AF55"/>
  <c r="AS55" s="1"/>
  <c r="BI55" s="1"/>
  <c r="AF47"/>
  <c r="AS47" s="1"/>
  <c r="BI47" s="1"/>
  <c r="AF39"/>
  <c r="AS39" s="1"/>
  <c r="BI39" s="1"/>
  <c r="AF31"/>
  <c r="AS31" s="1"/>
  <c r="BI31" s="1"/>
  <c r="AF23"/>
  <c r="AS23" s="1"/>
  <c r="BI23" s="1"/>
  <c r="AF15"/>
  <c r="AS15" s="1"/>
  <c r="BI15" s="1"/>
  <c r="U93" i="17"/>
  <c r="AE93"/>
  <c r="U109"/>
  <c r="AE109"/>
  <c r="U125"/>
  <c r="AE125"/>
  <c r="U96"/>
  <c r="AE96"/>
  <c r="U104"/>
  <c r="AE104"/>
  <c r="U112"/>
  <c r="AE112"/>
  <c r="U120"/>
  <c r="AE120"/>
  <c r="U128"/>
  <c r="AE128"/>
  <c r="U136"/>
  <c r="AE136"/>
  <c r="U144"/>
  <c r="AE144"/>
  <c r="U152"/>
  <c r="AE152"/>
  <c r="U160"/>
  <c r="AE160"/>
  <c r="U168"/>
  <c r="AE168"/>
  <c r="U176"/>
  <c r="AE176"/>
  <c r="U184"/>
  <c r="AE184"/>
  <c r="U192"/>
  <c r="AE192"/>
  <c r="U200"/>
  <c r="AE200"/>
  <c r="U208"/>
  <c r="AE208"/>
  <c r="U216"/>
  <c r="AE216"/>
  <c r="U224"/>
  <c r="AE224"/>
  <c r="U105"/>
  <c r="AE105"/>
  <c r="U121"/>
  <c r="AE121"/>
  <c r="U98"/>
  <c r="AE98"/>
  <c r="U106"/>
  <c r="AE106"/>
  <c r="U114"/>
  <c r="AE114"/>
  <c r="U122"/>
  <c r="AE122"/>
  <c r="U130"/>
  <c r="AE130"/>
  <c r="U138"/>
  <c r="AE138"/>
  <c r="U146"/>
  <c r="AE146"/>
  <c r="U154"/>
  <c r="AE154"/>
  <c r="U162"/>
  <c r="AE162"/>
  <c r="U170"/>
  <c r="AE170"/>
  <c r="U178"/>
  <c r="AE178"/>
  <c r="U186"/>
  <c r="AE186"/>
  <c r="U194"/>
  <c r="AE194"/>
  <c r="U202"/>
  <c r="AE202"/>
  <c r="U210"/>
  <c r="AE210"/>
  <c r="U218"/>
  <c r="AE218"/>
  <c r="U95"/>
  <c r="AE95"/>
  <c r="U111"/>
  <c r="AE111"/>
  <c r="U127"/>
  <c r="AE127"/>
  <c r="U135"/>
  <c r="AE135"/>
  <c r="U143"/>
  <c r="AE143"/>
  <c r="U151"/>
  <c r="AE151"/>
  <c r="U159"/>
  <c r="AE159"/>
  <c r="U171"/>
  <c r="AE171"/>
  <c r="U179"/>
  <c r="AE179"/>
  <c r="U187"/>
  <c r="AE187"/>
  <c r="U195"/>
  <c r="AE195"/>
  <c r="U203"/>
  <c r="AE203"/>
  <c r="U211"/>
  <c r="AE211"/>
  <c r="U219"/>
  <c r="AE219"/>
  <c r="U91"/>
  <c r="AE91"/>
  <c r="U107"/>
  <c r="AE107"/>
  <c r="U123"/>
  <c r="AE123"/>
  <c r="U133"/>
  <c r="AE133"/>
  <c r="U141"/>
  <c r="AE141"/>
  <c r="U149"/>
  <c r="AE149"/>
  <c r="U157"/>
  <c r="AE157"/>
  <c r="U165"/>
  <c r="AE165"/>
  <c r="U173"/>
  <c r="AE173"/>
  <c r="U181"/>
  <c r="AE181"/>
  <c r="U189"/>
  <c r="AE189"/>
  <c r="U197"/>
  <c r="AE197"/>
  <c r="U205"/>
  <c r="AE205"/>
  <c r="U213"/>
  <c r="AE213"/>
  <c r="U221"/>
  <c r="AE221"/>
  <c r="U101"/>
  <c r="AE101"/>
  <c r="U117"/>
  <c r="AE117"/>
  <c r="U92"/>
  <c r="AE92"/>
  <c r="U100"/>
  <c r="AE100"/>
  <c r="U108"/>
  <c r="AE108"/>
  <c r="U116"/>
  <c r="AE116"/>
  <c r="U124"/>
  <c r="AE124"/>
  <c r="U132"/>
  <c r="AE132"/>
  <c r="U140"/>
  <c r="AE140"/>
  <c r="U148"/>
  <c r="AE148"/>
  <c r="U156"/>
  <c r="AE156"/>
  <c r="U164"/>
  <c r="AE164"/>
  <c r="U172"/>
  <c r="AE172"/>
  <c r="U180"/>
  <c r="AE180"/>
  <c r="U188"/>
  <c r="AE188"/>
  <c r="U196"/>
  <c r="AE196"/>
  <c r="U204"/>
  <c r="AE204"/>
  <c r="U212"/>
  <c r="AE212"/>
  <c r="U220"/>
  <c r="AE220"/>
  <c r="U97"/>
  <c r="AE97"/>
  <c r="U113"/>
  <c r="AE113"/>
  <c r="U94"/>
  <c r="AE94"/>
  <c r="U102"/>
  <c r="AE102"/>
  <c r="U110"/>
  <c r="AE110"/>
  <c r="U118"/>
  <c r="AE118"/>
  <c r="U126"/>
  <c r="AE126"/>
  <c r="U134"/>
  <c r="AE134"/>
  <c r="U142"/>
  <c r="AE142"/>
  <c r="U150"/>
  <c r="AE150"/>
  <c r="U158"/>
  <c r="AE158"/>
  <c r="U166"/>
  <c r="AE166"/>
  <c r="U174"/>
  <c r="AE174"/>
  <c r="U182"/>
  <c r="AE182"/>
  <c r="U190"/>
  <c r="AE190"/>
  <c r="U198"/>
  <c r="AE198"/>
  <c r="U206"/>
  <c r="AE206"/>
  <c r="U214"/>
  <c r="AE214"/>
  <c r="U222"/>
  <c r="AE222"/>
  <c r="U103"/>
  <c r="AE103"/>
  <c r="U119"/>
  <c r="AE119"/>
  <c r="U131"/>
  <c r="AE131"/>
  <c r="U139"/>
  <c r="AE139"/>
  <c r="U147"/>
  <c r="AE147"/>
  <c r="U155"/>
  <c r="AE155"/>
  <c r="U163"/>
  <c r="AE163"/>
  <c r="U175"/>
  <c r="AE175"/>
  <c r="U183"/>
  <c r="AE183"/>
  <c r="U191"/>
  <c r="AE191"/>
  <c r="U199"/>
  <c r="AE199"/>
  <c r="U207"/>
  <c r="AE207"/>
  <c r="U215"/>
  <c r="AE215"/>
  <c r="U223"/>
  <c r="AE223"/>
  <c r="U99"/>
  <c r="AE99"/>
  <c r="U115"/>
  <c r="AE115"/>
  <c r="U129"/>
  <c r="AE129"/>
  <c r="U137"/>
  <c r="AE137"/>
  <c r="U145"/>
  <c r="AE145"/>
  <c r="U153"/>
  <c r="AE153"/>
  <c r="U161"/>
  <c r="AE161"/>
  <c r="U169"/>
  <c r="AE169"/>
  <c r="U177"/>
  <c r="AE177"/>
  <c r="U185"/>
  <c r="AE185"/>
  <c r="U193"/>
  <c r="AE193"/>
  <c r="U201"/>
  <c r="AE201"/>
  <c r="U209"/>
  <c r="AE209"/>
  <c r="U217"/>
  <c r="AE217"/>
  <c r="U17"/>
  <c r="U25"/>
  <c r="V25" s="1"/>
  <c r="U37"/>
  <c r="U53"/>
  <c r="V53" s="1"/>
  <c r="U69"/>
  <c r="U85"/>
  <c r="V85" s="1"/>
  <c r="U12"/>
  <c r="U20"/>
  <c r="V20" s="1"/>
  <c r="U28"/>
  <c r="U36"/>
  <c r="V36" s="1"/>
  <c r="U44"/>
  <c r="U52"/>
  <c r="V52" s="1"/>
  <c r="U60"/>
  <c r="U68"/>
  <c r="V68" s="1"/>
  <c r="U76"/>
  <c r="U84"/>
  <c r="V84" s="1"/>
  <c r="U15"/>
  <c r="V15" s="1"/>
  <c r="U23"/>
  <c r="U33"/>
  <c r="V33" s="1"/>
  <c r="U49"/>
  <c r="U65"/>
  <c r="V65" s="1"/>
  <c r="U81"/>
  <c r="U14"/>
  <c r="V14" s="1"/>
  <c r="U22"/>
  <c r="U30"/>
  <c r="V30" s="1"/>
  <c r="U38"/>
  <c r="U46"/>
  <c r="V46" s="1"/>
  <c r="U54"/>
  <c r="U62"/>
  <c r="V62" s="1"/>
  <c r="U70"/>
  <c r="U78"/>
  <c r="V78" s="1"/>
  <c r="U86"/>
  <c r="U39"/>
  <c r="U55"/>
  <c r="V55" s="1"/>
  <c r="U71"/>
  <c r="U87"/>
  <c r="V87" s="1"/>
  <c r="U35"/>
  <c r="U51"/>
  <c r="V51" s="1"/>
  <c r="U67"/>
  <c r="U83"/>
  <c r="V83" s="1"/>
  <c r="U11"/>
  <c r="U21"/>
  <c r="V21" s="1"/>
  <c r="U29"/>
  <c r="U45"/>
  <c r="V45" s="1"/>
  <c r="U61"/>
  <c r="U77"/>
  <c r="V77" s="1"/>
  <c r="U16"/>
  <c r="V16" s="1"/>
  <c r="U24"/>
  <c r="U32"/>
  <c r="V32" s="1"/>
  <c r="U40"/>
  <c r="U48"/>
  <c r="V48" s="1"/>
  <c r="U56"/>
  <c r="U64"/>
  <c r="V64" s="1"/>
  <c r="U72"/>
  <c r="U80"/>
  <c r="V80" s="1"/>
  <c r="U88"/>
  <c r="U19"/>
  <c r="U27"/>
  <c r="V27" s="1"/>
  <c r="U41"/>
  <c r="U57"/>
  <c r="V57" s="1"/>
  <c r="U73"/>
  <c r="U89"/>
  <c r="V89" s="1"/>
  <c r="U10"/>
  <c r="U18"/>
  <c r="V18" s="1"/>
  <c r="U26"/>
  <c r="U34"/>
  <c r="V34" s="1"/>
  <c r="U42"/>
  <c r="U50"/>
  <c r="V50" s="1"/>
  <c r="U58"/>
  <c r="U66"/>
  <c r="V66" s="1"/>
  <c r="U74"/>
  <c r="U82"/>
  <c r="V82" s="1"/>
  <c r="U90"/>
  <c r="U31"/>
  <c r="V31" s="1"/>
  <c r="U47"/>
  <c r="U63"/>
  <c r="V63" s="1"/>
  <c r="U79"/>
  <c r="U13"/>
  <c r="V13" s="1"/>
  <c r="U43"/>
  <c r="U59"/>
  <c r="V59" s="1"/>
  <c r="U75"/>
  <c r="V17"/>
  <c r="V37"/>
  <c r="V69"/>
  <c r="V101"/>
  <c r="V117"/>
  <c r="V12"/>
  <c r="V28"/>
  <c r="V44"/>
  <c r="V60"/>
  <c r="V76"/>
  <c r="V92"/>
  <c r="V100"/>
  <c r="V108"/>
  <c r="V116"/>
  <c r="V124"/>
  <c r="V132"/>
  <c r="V140"/>
  <c r="V148"/>
  <c r="V156"/>
  <c r="V164"/>
  <c r="V172"/>
  <c r="V180"/>
  <c r="V188"/>
  <c r="V196"/>
  <c r="V204"/>
  <c r="V212"/>
  <c r="V220"/>
  <c r="V23"/>
  <c r="V49"/>
  <c r="V81"/>
  <c r="V97"/>
  <c r="V113"/>
  <c r="V22"/>
  <c r="V38"/>
  <c r="V54"/>
  <c r="V70"/>
  <c r="V86"/>
  <c r="V94"/>
  <c r="V102"/>
  <c r="V110"/>
  <c r="V118"/>
  <c r="V126"/>
  <c r="V134"/>
  <c r="V142"/>
  <c r="V150"/>
  <c r="V158"/>
  <c r="V166"/>
  <c r="V174"/>
  <c r="V182"/>
  <c r="V190"/>
  <c r="V198"/>
  <c r="V206"/>
  <c r="V214"/>
  <c r="V222"/>
  <c r="V39"/>
  <c r="V71"/>
  <c r="V103"/>
  <c r="V119"/>
  <c r="V131"/>
  <c r="V139"/>
  <c r="V147"/>
  <c r="V155"/>
  <c r="V163"/>
  <c r="V175"/>
  <c r="V183"/>
  <c r="V191"/>
  <c r="V199"/>
  <c r="V207"/>
  <c r="V215"/>
  <c r="V223"/>
  <c r="V35"/>
  <c r="V67"/>
  <c r="V99"/>
  <c r="V115"/>
  <c r="V129"/>
  <c r="V137"/>
  <c r="V145"/>
  <c r="V153"/>
  <c r="V161"/>
  <c r="V169"/>
  <c r="V177"/>
  <c r="V185"/>
  <c r="V193"/>
  <c r="V201"/>
  <c r="V209"/>
  <c r="V217"/>
  <c r="V11"/>
  <c r="V29"/>
  <c r="V61"/>
  <c r="V93"/>
  <c r="V109"/>
  <c r="V125"/>
  <c r="V24"/>
  <c r="V40"/>
  <c r="V56"/>
  <c r="V72"/>
  <c r="V88"/>
  <c r="V96"/>
  <c r="V104"/>
  <c r="V112"/>
  <c r="V120"/>
  <c r="V128"/>
  <c r="V136"/>
  <c r="V144"/>
  <c r="V152"/>
  <c r="V160"/>
  <c r="V168"/>
  <c r="V176"/>
  <c r="V184"/>
  <c r="V192"/>
  <c r="V200"/>
  <c r="V208"/>
  <c r="V216"/>
  <c r="V224"/>
  <c r="V19"/>
  <c r="V41"/>
  <c r="V73"/>
  <c r="V105"/>
  <c r="V121"/>
  <c r="V10"/>
  <c r="V26"/>
  <c r="V42"/>
  <c r="V58"/>
  <c r="V74"/>
  <c r="V90"/>
  <c r="V98"/>
  <c r="V106"/>
  <c r="V114"/>
  <c r="V122"/>
  <c r="V130"/>
  <c r="V138"/>
  <c r="V146"/>
  <c r="V154"/>
  <c r="V162"/>
  <c r="V170"/>
  <c r="V178"/>
  <c r="V186"/>
  <c r="V194"/>
  <c r="V202"/>
  <c r="V210"/>
  <c r="V218"/>
  <c r="V47"/>
  <c r="V79"/>
  <c r="V95"/>
  <c r="V111"/>
  <c r="V127"/>
  <c r="V135"/>
  <c r="V143"/>
  <c r="V151"/>
  <c r="V159"/>
  <c r="V171"/>
  <c r="V179"/>
  <c r="V187"/>
  <c r="V195"/>
  <c r="V203"/>
  <c r="V211"/>
  <c r="V219"/>
  <c r="V43"/>
  <c r="V75"/>
  <c r="V91"/>
  <c r="V107"/>
  <c r="V123"/>
  <c r="V133"/>
  <c r="V141"/>
  <c r="V149"/>
  <c r="V157"/>
  <c r="V165"/>
  <c r="V173"/>
  <c r="V181"/>
  <c r="V189"/>
  <c r="V197"/>
  <c r="V205"/>
  <c r="V213"/>
  <c r="V221"/>
  <c r="V9"/>
  <c r="V167"/>
  <c r="R132" i="16"/>
  <c r="V95"/>
  <c r="V79"/>
  <c r="V93"/>
  <c r="V85"/>
  <c r="V51"/>
  <c r="V33"/>
  <c r="V72"/>
  <c r="V67"/>
  <c r="V61"/>
  <c r="V49"/>
  <c r="T128"/>
  <c r="U128" s="1"/>
  <c r="V128" s="1"/>
  <c r="T124"/>
  <c r="U124" s="1"/>
  <c r="V122"/>
  <c r="T118"/>
  <c r="U118" s="1"/>
  <c r="V118" s="1"/>
  <c r="T116"/>
  <c r="U116" s="1"/>
  <c r="T110"/>
  <c r="U110" s="1"/>
  <c r="V110" s="1"/>
  <c r="T108"/>
  <c r="U108" s="1"/>
  <c r="T102"/>
  <c r="U102" s="1"/>
  <c r="R43"/>
  <c r="R27"/>
  <c r="R98"/>
  <c r="S98" s="1"/>
  <c r="AC98" s="1"/>
  <c r="R90"/>
  <c r="R82"/>
  <c r="R74"/>
  <c r="R66"/>
  <c r="R58"/>
  <c r="R50"/>
  <c r="R42"/>
  <c r="R34"/>
  <c r="R26"/>
  <c r="R228"/>
  <c r="R220"/>
  <c r="R212"/>
  <c r="R204"/>
  <c r="R196"/>
  <c r="R188"/>
  <c r="R180"/>
  <c r="R172"/>
  <c r="R164"/>
  <c r="R156"/>
  <c r="R148"/>
  <c r="R140"/>
  <c r="S140" s="1"/>
  <c r="AC140" s="1"/>
  <c r="R137"/>
  <c r="S137" s="1"/>
  <c r="AC137" s="1"/>
  <c r="R127"/>
  <c r="R119"/>
  <c r="S119" s="1"/>
  <c r="AC119" s="1"/>
  <c r="R111"/>
  <c r="R103"/>
  <c r="S103" s="1"/>
  <c r="AC103" s="1"/>
  <c r="R230"/>
  <c r="R222"/>
  <c r="R214"/>
  <c r="R206"/>
  <c r="R198"/>
  <c r="R190"/>
  <c r="R182"/>
  <c r="R170"/>
  <c r="R162"/>
  <c r="R154"/>
  <c r="R146"/>
  <c r="R138"/>
  <c r="S138" s="1"/>
  <c r="AC138" s="1"/>
  <c r="R126"/>
  <c r="X33"/>
  <c r="AE33" s="1"/>
  <c r="X61"/>
  <c r="AE61" s="1"/>
  <c r="T235"/>
  <c r="U235" s="1"/>
  <c r="V235" s="1"/>
  <c r="T227"/>
  <c r="U227" s="1"/>
  <c r="V227" s="1"/>
  <c r="T219"/>
  <c r="U219" s="1"/>
  <c r="V219" s="1"/>
  <c r="V211"/>
  <c r="T211"/>
  <c r="U211" s="1"/>
  <c r="T203"/>
  <c r="U203" s="1"/>
  <c r="V203" s="1"/>
  <c r="T195"/>
  <c r="U195" s="1"/>
  <c r="V195" s="1"/>
  <c r="T187"/>
  <c r="U187" s="1"/>
  <c r="V187" s="1"/>
  <c r="T179"/>
  <c r="U179" s="1"/>
  <c r="V179" s="1"/>
  <c r="T171"/>
  <c r="U171" s="1"/>
  <c r="V171" s="1"/>
  <c r="T163"/>
  <c r="U163" s="1"/>
  <c r="V163" s="1"/>
  <c r="V155"/>
  <c r="T155"/>
  <c r="U155" s="1"/>
  <c r="V147"/>
  <c r="T147"/>
  <c r="U147" s="1"/>
  <c r="T139"/>
  <c r="U139" s="1"/>
  <c r="V139" s="1"/>
  <c r="T20"/>
  <c r="T231"/>
  <c r="U231" s="1"/>
  <c r="V231" s="1"/>
  <c r="T223"/>
  <c r="U223" s="1"/>
  <c r="V223" s="1"/>
  <c r="T215"/>
  <c r="U215" s="1"/>
  <c r="V215" s="1"/>
  <c r="T207"/>
  <c r="U207" s="1"/>
  <c r="V207" s="1"/>
  <c r="T199"/>
  <c r="U199" s="1"/>
  <c r="V199" s="1"/>
  <c r="T191"/>
  <c r="U191" s="1"/>
  <c r="V191" s="1"/>
  <c r="T183"/>
  <c r="U183" s="1"/>
  <c r="V183" s="1"/>
  <c r="T175"/>
  <c r="U175" s="1"/>
  <c r="V175" s="1"/>
  <c r="V167"/>
  <c r="T167"/>
  <c r="U167" s="1"/>
  <c r="T159"/>
  <c r="U159" s="1"/>
  <c r="V159" s="1"/>
  <c r="T151"/>
  <c r="U151" s="1"/>
  <c r="V151" s="1"/>
  <c r="V143"/>
  <c r="T143"/>
  <c r="U143" s="1"/>
  <c r="S165"/>
  <c r="AC165" s="1"/>
  <c r="S228"/>
  <c r="AC228" s="1"/>
  <c r="S220"/>
  <c r="AC220" s="1"/>
  <c r="S212"/>
  <c r="AC212" s="1"/>
  <c r="S204"/>
  <c r="AC204" s="1"/>
  <c r="S196"/>
  <c r="AC196" s="1"/>
  <c r="S188"/>
  <c r="AC188" s="1"/>
  <c r="S180"/>
  <c r="AC180" s="1"/>
  <c r="S172"/>
  <c r="AC172" s="1"/>
  <c r="S164"/>
  <c r="AC164" s="1"/>
  <c r="S156"/>
  <c r="AC156" s="1"/>
  <c r="S148"/>
  <c r="AC148" s="1"/>
  <c r="S132"/>
  <c r="AC132" s="1"/>
  <c r="R129"/>
  <c r="S129" s="1"/>
  <c r="AC129" s="1"/>
  <c r="R121"/>
  <c r="S121" s="1"/>
  <c r="AC121" s="1"/>
  <c r="R113"/>
  <c r="S113" s="1"/>
  <c r="AC113" s="1"/>
  <c r="R105"/>
  <c r="S105" s="1"/>
  <c r="AC105" s="1"/>
  <c r="R232"/>
  <c r="S232" s="1"/>
  <c r="AC232" s="1"/>
  <c r="R224"/>
  <c r="S224" s="1"/>
  <c r="AC224" s="1"/>
  <c r="R216"/>
  <c r="S216" s="1"/>
  <c r="AC216" s="1"/>
  <c r="R208"/>
  <c r="S208" s="1"/>
  <c r="AC208" s="1"/>
  <c r="R200"/>
  <c r="S200" s="1"/>
  <c r="AC200" s="1"/>
  <c r="R192"/>
  <c r="S192" s="1"/>
  <c r="AC192" s="1"/>
  <c r="R184"/>
  <c r="S184" s="1"/>
  <c r="AC184" s="1"/>
  <c r="R176"/>
  <c r="S176" s="1"/>
  <c r="AC176" s="1"/>
  <c r="R168"/>
  <c r="S168" s="1"/>
  <c r="AC168" s="1"/>
  <c r="R160"/>
  <c r="S160" s="1"/>
  <c r="AC160" s="1"/>
  <c r="R152"/>
  <c r="S152" s="1"/>
  <c r="AC152" s="1"/>
  <c r="R144"/>
  <c r="S144" s="1"/>
  <c r="AC144" s="1"/>
  <c r="R136"/>
  <c r="S136" s="1"/>
  <c r="AC136" s="1"/>
  <c r="R135"/>
  <c r="S135" s="1"/>
  <c r="AC135" s="1"/>
  <c r="R229"/>
  <c r="S229" s="1"/>
  <c r="AC229" s="1"/>
  <c r="R221"/>
  <c r="S221" s="1"/>
  <c r="AC221" s="1"/>
  <c r="R213"/>
  <c r="S213" s="1"/>
  <c r="AC213" s="1"/>
  <c r="R205"/>
  <c r="S205" s="1"/>
  <c r="AC205" s="1"/>
  <c r="R197"/>
  <c r="S197" s="1"/>
  <c r="AC197" s="1"/>
  <c r="R189"/>
  <c r="S189" s="1"/>
  <c r="AC189" s="1"/>
  <c r="R181"/>
  <c r="S181" s="1"/>
  <c r="AC181" s="1"/>
  <c r="R173"/>
  <c r="S173" s="1"/>
  <c r="AC173" s="1"/>
  <c r="R165"/>
  <c r="R157"/>
  <c r="S157" s="1"/>
  <c r="AC157" s="1"/>
  <c r="R149"/>
  <c r="S149" s="1"/>
  <c r="AC149" s="1"/>
  <c r="R141"/>
  <c r="S141" s="1"/>
  <c r="AC141" s="1"/>
  <c r="S127"/>
  <c r="AC127" s="1"/>
  <c r="S111"/>
  <c r="AC111" s="1"/>
  <c r="S230"/>
  <c r="AC230" s="1"/>
  <c r="S222"/>
  <c r="AC222" s="1"/>
  <c r="S214"/>
  <c r="AC214" s="1"/>
  <c r="S206"/>
  <c r="AC206" s="1"/>
  <c r="S198"/>
  <c r="AC198" s="1"/>
  <c r="S190"/>
  <c r="AC190" s="1"/>
  <c r="S182"/>
  <c r="AC182" s="1"/>
  <c r="S170"/>
  <c r="AC170" s="1"/>
  <c r="S162"/>
  <c r="AC162" s="1"/>
  <c r="S154"/>
  <c r="AC154" s="1"/>
  <c r="S146"/>
  <c r="AC146" s="1"/>
  <c r="S126"/>
  <c r="AC126" s="1"/>
  <c r="R133"/>
  <c r="S133" s="1"/>
  <c r="AC133" s="1"/>
  <c r="R125"/>
  <c r="S125" s="1"/>
  <c r="AC125" s="1"/>
  <c r="R117"/>
  <c r="S117" s="1"/>
  <c r="AC117" s="1"/>
  <c r="R109"/>
  <c r="S109" s="1"/>
  <c r="AC109" s="1"/>
  <c r="V124"/>
  <c r="V116"/>
  <c r="V108"/>
  <c r="V102"/>
  <c r="U20"/>
  <c r="V20" s="1"/>
  <c r="R131"/>
  <c r="S131" s="1"/>
  <c r="AC131" s="1"/>
  <c r="R123"/>
  <c r="S123" s="1"/>
  <c r="AC123" s="1"/>
  <c r="R115"/>
  <c r="S115" s="1"/>
  <c r="AC115" s="1"/>
  <c r="R107"/>
  <c r="S107" s="1"/>
  <c r="AC107" s="1"/>
  <c r="R233"/>
  <c r="S233" s="1"/>
  <c r="AC233" s="1"/>
  <c r="R225"/>
  <c r="S225" s="1"/>
  <c r="AC225" s="1"/>
  <c r="R217"/>
  <c r="S217" s="1"/>
  <c r="AC217" s="1"/>
  <c r="R209"/>
  <c r="S209" s="1"/>
  <c r="AC209" s="1"/>
  <c r="R201"/>
  <c r="S201" s="1"/>
  <c r="AC201" s="1"/>
  <c r="R193"/>
  <c r="S193" s="1"/>
  <c r="AC193" s="1"/>
  <c r="R185"/>
  <c r="S185" s="1"/>
  <c r="AC185" s="1"/>
  <c r="R177"/>
  <c r="S177" s="1"/>
  <c r="AC177" s="1"/>
  <c r="R169"/>
  <c r="S169" s="1"/>
  <c r="AC169" s="1"/>
  <c r="R161"/>
  <c r="S161" s="1"/>
  <c r="AC161" s="1"/>
  <c r="R153"/>
  <c r="S153" s="1"/>
  <c r="AC153" s="1"/>
  <c r="R145"/>
  <c r="S145" s="1"/>
  <c r="AC145" s="1"/>
  <c r="R234"/>
  <c r="S234" s="1"/>
  <c r="AC234" s="1"/>
  <c r="R226"/>
  <c r="S226" s="1"/>
  <c r="AC226" s="1"/>
  <c r="R218"/>
  <c r="S218" s="1"/>
  <c r="AC218" s="1"/>
  <c r="R210"/>
  <c r="S210" s="1"/>
  <c r="AC210" s="1"/>
  <c r="R202"/>
  <c r="S202" s="1"/>
  <c r="AC202" s="1"/>
  <c r="R194"/>
  <c r="S194" s="1"/>
  <c r="AC194" s="1"/>
  <c r="R186"/>
  <c r="S186" s="1"/>
  <c r="AC186" s="1"/>
  <c r="R174"/>
  <c r="S174" s="1"/>
  <c r="AC174" s="1"/>
  <c r="R166"/>
  <c r="S166" s="1"/>
  <c r="AC166" s="1"/>
  <c r="R158"/>
  <c r="S158" s="1"/>
  <c r="AC158" s="1"/>
  <c r="R150"/>
  <c r="S150" s="1"/>
  <c r="AC150" s="1"/>
  <c r="R142"/>
  <c r="S142" s="1"/>
  <c r="AC142" s="1"/>
  <c r="R134"/>
  <c r="S134" s="1"/>
  <c r="AC134" s="1"/>
  <c r="T130"/>
  <c r="U130" s="1"/>
  <c r="V130" s="1"/>
  <c r="T120"/>
  <c r="U120" s="1"/>
  <c r="V120" s="1"/>
  <c r="T112"/>
  <c r="U112" s="1"/>
  <c r="T104"/>
  <c r="U104" s="1"/>
  <c r="V104" s="1"/>
  <c r="T178"/>
  <c r="U178" s="1"/>
  <c r="T122"/>
  <c r="U122" s="1"/>
  <c r="T114"/>
  <c r="U114" s="1"/>
  <c r="V114" s="1"/>
  <c r="T106"/>
  <c r="U106" s="1"/>
  <c r="V97"/>
  <c r="T97"/>
  <c r="U97" s="1"/>
  <c r="T89"/>
  <c r="U89" s="1"/>
  <c r="V89" s="1"/>
  <c r="T100"/>
  <c r="U100" s="1"/>
  <c r="V100" s="1"/>
  <c r="V92"/>
  <c r="T92"/>
  <c r="U92" s="1"/>
  <c r="T84"/>
  <c r="U84" s="1"/>
  <c r="V84" s="1"/>
  <c r="V76"/>
  <c r="T76"/>
  <c r="U76" s="1"/>
  <c r="T68"/>
  <c r="U68" s="1"/>
  <c r="V68" s="1"/>
  <c r="V60"/>
  <c r="T60"/>
  <c r="U60" s="1"/>
  <c r="T52"/>
  <c r="U52" s="1"/>
  <c r="V52" s="1"/>
  <c r="T44"/>
  <c r="U44" s="1"/>
  <c r="V44" s="1"/>
  <c r="T36"/>
  <c r="U36" s="1"/>
  <c r="V36" s="1"/>
  <c r="T28"/>
  <c r="U28" s="1"/>
  <c r="V28" s="1"/>
  <c r="V87"/>
  <c r="T87"/>
  <c r="U87" s="1"/>
  <c r="V96"/>
  <c r="T96"/>
  <c r="U96" s="1"/>
  <c r="V88"/>
  <c r="T88"/>
  <c r="U88" s="1"/>
  <c r="T80"/>
  <c r="U80" s="1"/>
  <c r="V80" s="1"/>
  <c r="T64"/>
  <c r="U64" s="1"/>
  <c r="V64" s="1"/>
  <c r="T56"/>
  <c r="U56" s="1"/>
  <c r="V56" s="1"/>
  <c r="T48"/>
  <c r="U48" s="1"/>
  <c r="V48" s="1"/>
  <c r="T40"/>
  <c r="U40" s="1"/>
  <c r="V40" s="1"/>
  <c r="T32"/>
  <c r="U32" s="1"/>
  <c r="V32" s="1"/>
  <c r="T24"/>
  <c r="U24" s="1"/>
  <c r="V24" s="1"/>
  <c r="S71"/>
  <c r="AC71" s="1"/>
  <c r="T99"/>
  <c r="U99" s="1"/>
  <c r="T91"/>
  <c r="U91" s="1"/>
  <c r="V91" s="1"/>
  <c r="T83"/>
  <c r="U83" s="1"/>
  <c r="V83" s="1"/>
  <c r="T75"/>
  <c r="U75" s="1"/>
  <c r="T67"/>
  <c r="U67" s="1"/>
  <c r="W67" s="1"/>
  <c r="X67" s="1"/>
  <c r="R31"/>
  <c r="S31" s="1"/>
  <c r="AC31" s="1"/>
  <c r="T95"/>
  <c r="U95" s="1"/>
  <c r="W95" s="1"/>
  <c r="X95" s="1"/>
  <c r="T59"/>
  <c r="U59" s="1"/>
  <c r="T51"/>
  <c r="U51" s="1"/>
  <c r="W51" s="1"/>
  <c r="T41"/>
  <c r="U41" s="1"/>
  <c r="T25"/>
  <c r="U25" s="1"/>
  <c r="T57"/>
  <c r="T49"/>
  <c r="T37"/>
  <c r="T21"/>
  <c r="U21" s="1"/>
  <c r="S43"/>
  <c r="AC43" s="1"/>
  <c r="S27"/>
  <c r="AC27" s="1"/>
  <c r="S90"/>
  <c r="AC90" s="1"/>
  <c r="S82"/>
  <c r="AC82" s="1"/>
  <c r="S74"/>
  <c r="AC74" s="1"/>
  <c r="S66"/>
  <c r="AC66" s="1"/>
  <c r="S58"/>
  <c r="AC58" s="1"/>
  <c r="S50"/>
  <c r="AC50" s="1"/>
  <c r="S42"/>
  <c r="AC42" s="1"/>
  <c r="S34"/>
  <c r="AC34" s="1"/>
  <c r="S26"/>
  <c r="AC26" s="1"/>
  <c r="S81"/>
  <c r="AC81" s="1"/>
  <c r="S73"/>
  <c r="AC73" s="1"/>
  <c r="S65"/>
  <c r="AC65" s="1"/>
  <c r="R35"/>
  <c r="S35" s="1"/>
  <c r="AC35" s="1"/>
  <c r="U57"/>
  <c r="V57" s="1"/>
  <c r="U37"/>
  <c r="V37" s="1"/>
  <c r="T101"/>
  <c r="U101" s="1"/>
  <c r="T93"/>
  <c r="U93" s="1"/>
  <c r="W93" s="1"/>
  <c r="X93" s="1"/>
  <c r="T85"/>
  <c r="U85" s="1"/>
  <c r="T77"/>
  <c r="U77" s="1"/>
  <c r="T69"/>
  <c r="U69" s="1"/>
  <c r="R39"/>
  <c r="S39" s="1"/>
  <c r="AC39" s="1"/>
  <c r="R23"/>
  <c r="R94"/>
  <c r="S94" s="1"/>
  <c r="AC94" s="1"/>
  <c r="R86"/>
  <c r="S86" s="1"/>
  <c r="AC86" s="1"/>
  <c r="R78"/>
  <c r="S78" s="1"/>
  <c r="AC78" s="1"/>
  <c r="R70"/>
  <c r="S70" s="1"/>
  <c r="AC70" s="1"/>
  <c r="R62"/>
  <c r="S62" s="1"/>
  <c r="AC62" s="1"/>
  <c r="R54"/>
  <c r="S54" s="1"/>
  <c r="AC54" s="1"/>
  <c r="R46"/>
  <c r="S46" s="1"/>
  <c r="AC46" s="1"/>
  <c r="R38"/>
  <c r="S38" s="1"/>
  <c r="AC38" s="1"/>
  <c r="R30"/>
  <c r="S30" s="1"/>
  <c r="AC30" s="1"/>
  <c r="R22"/>
  <c r="S22" s="1"/>
  <c r="AC22" s="1"/>
  <c r="T79"/>
  <c r="U79" s="1"/>
  <c r="W79" s="1"/>
  <c r="X79" s="1"/>
  <c r="T63"/>
  <c r="U63" s="1"/>
  <c r="T55"/>
  <c r="U55" s="1"/>
  <c r="T47"/>
  <c r="U47" s="1"/>
  <c r="T33"/>
  <c r="T72"/>
  <c r="U72" s="1"/>
  <c r="W72" s="1"/>
  <c r="X72" s="1"/>
  <c r="T61"/>
  <c r="U61" s="1"/>
  <c r="W61" s="1"/>
  <c r="T53"/>
  <c r="U53" s="1"/>
  <c r="T45"/>
  <c r="U45" s="1"/>
  <c r="T29"/>
  <c r="U29" s="1"/>
  <c r="AF190" i="6"/>
  <c r="AG190" s="1"/>
  <c r="AF49"/>
  <c r="AG49" s="1"/>
  <c r="AF41"/>
  <c r="AG41" s="1"/>
  <c r="AF57"/>
  <c r="AG57" s="1"/>
  <c r="AF73"/>
  <c r="AG73" s="1"/>
  <c r="AF89"/>
  <c r="AG89" s="1"/>
  <c r="AF129"/>
  <c r="AG129" s="1"/>
  <c r="AF169"/>
  <c r="AG169" s="1"/>
  <c r="AF185"/>
  <c r="AG185" s="1"/>
  <c r="AF217"/>
  <c r="AG217" s="1"/>
  <c r="AF48"/>
  <c r="AG48" s="1"/>
  <c r="AF64"/>
  <c r="AG64" s="1"/>
  <c r="AF80"/>
  <c r="AG80" s="1"/>
  <c r="AF96"/>
  <c r="AG96" s="1"/>
  <c r="AF112"/>
  <c r="AG112" s="1"/>
  <c r="AF128"/>
  <c r="AG128" s="1"/>
  <c r="AF144"/>
  <c r="AG144" s="1"/>
  <c r="AF160"/>
  <c r="AG160" s="1"/>
  <c r="AF176"/>
  <c r="AG176" s="1"/>
  <c r="AF208"/>
  <c r="AG208" s="1"/>
  <c r="AF91"/>
  <c r="AG91" s="1"/>
  <c r="AF123"/>
  <c r="AG123" s="1"/>
  <c r="AF155"/>
  <c r="AG155" s="1"/>
  <c r="AF187"/>
  <c r="AG187" s="1"/>
  <c r="AF182"/>
  <c r="AG182" s="1"/>
  <c r="AF198"/>
  <c r="AG198" s="1"/>
  <c r="AF214"/>
  <c r="AG214" s="1"/>
  <c r="AF113"/>
  <c r="AG113" s="1"/>
  <c r="AF145"/>
  <c r="AG145" s="1"/>
  <c r="AF51"/>
  <c r="AG51" s="1"/>
  <c r="AF67"/>
  <c r="AG67" s="1"/>
  <c r="AF3"/>
  <c r="AG3" s="1"/>
  <c r="AF17"/>
  <c r="AG17" s="1"/>
  <c r="AF33"/>
  <c r="AG33" s="1"/>
  <c r="AF193"/>
  <c r="AG193" s="1"/>
  <c r="AF209"/>
  <c r="AG209" s="1"/>
  <c r="AF8"/>
  <c r="AG8" s="1"/>
  <c r="AF24"/>
  <c r="AG24" s="1"/>
  <c r="AF184"/>
  <c r="AG184" s="1"/>
  <c r="AF200"/>
  <c r="AG200" s="1"/>
  <c r="AF216"/>
  <c r="AG216" s="1"/>
  <c r="AF19"/>
  <c r="AG19" s="1"/>
  <c r="AF35"/>
  <c r="AG35" s="1"/>
  <c r="AF83"/>
  <c r="AG83" s="1"/>
  <c r="AF99"/>
  <c r="AG99" s="1"/>
  <c r="AF115"/>
  <c r="AG115" s="1"/>
  <c r="AF131"/>
  <c r="AG131" s="1"/>
  <c r="AF147"/>
  <c r="AG147" s="1"/>
  <c r="AF163"/>
  <c r="AG163" s="1"/>
  <c r="AF179"/>
  <c r="AG179" s="1"/>
  <c r="AF195"/>
  <c r="AG195" s="1"/>
  <c r="AF211"/>
  <c r="AG211" s="1"/>
  <c r="AF10"/>
  <c r="AG10" s="1"/>
  <c r="AF26"/>
  <c r="AG26" s="1"/>
  <c r="AF42"/>
  <c r="AG42" s="1"/>
  <c r="AF58"/>
  <c r="AG58" s="1"/>
  <c r="AF74"/>
  <c r="AG74" s="1"/>
  <c r="AF90"/>
  <c r="AG90" s="1"/>
  <c r="AF106"/>
  <c r="AG106" s="1"/>
  <c r="AF122"/>
  <c r="AG122" s="1"/>
  <c r="AF138"/>
  <c r="AG138" s="1"/>
  <c r="AF154"/>
  <c r="AG154" s="1"/>
  <c r="AF170"/>
  <c r="AG170" s="1"/>
  <c r="AF186"/>
  <c r="AG186" s="1"/>
  <c r="AF202"/>
  <c r="AG202" s="1"/>
  <c r="AF218"/>
  <c r="AG218" s="1"/>
  <c r="AH49"/>
  <c r="AH65"/>
  <c r="AH81"/>
  <c r="AH97"/>
  <c r="AH129"/>
  <c r="AH161"/>
  <c r="AH177"/>
  <c r="AH201"/>
  <c r="AH40"/>
  <c r="AH56"/>
  <c r="AH72"/>
  <c r="AH88"/>
  <c r="AH104"/>
  <c r="AH120"/>
  <c r="AH136"/>
  <c r="AH152"/>
  <c r="AH168"/>
  <c r="AH184"/>
  <c r="AH192"/>
  <c r="AH216"/>
  <c r="AH19"/>
  <c r="AH35"/>
  <c r="AH43"/>
  <c r="AH59"/>
  <c r="AH75"/>
  <c r="AH99"/>
  <c r="AH107"/>
  <c r="AH131"/>
  <c r="AH139"/>
  <c r="AH163"/>
  <c r="AH171"/>
  <c r="AH195"/>
  <c r="AH203"/>
  <c r="AH10"/>
  <c r="AH26"/>
  <c r="AH42"/>
  <c r="AH58"/>
  <c r="AH122"/>
  <c r="AH186"/>
  <c r="AF5"/>
  <c r="AG5" s="1"/>
  <c r="AF21"/>
  <c r="AG21" s="1"/>
  <c r="AF37"/>
  <c r="AG37" s="1"/>
  <c r="AF53"/>
  <c r="AG53" s="1"/>
  <c r="AF69"/>
  <c r="AG69" s="1"/>
  <c r="AF85"/>
  <c r="AG85" s="1"/>
  <c r="AF101"/>
  <c r="AG101" s="1"/>
  <c r="AF117"/>
  <c r="AG117" s="1"/>
  <c r="AF133"/>
  <c r="AG133" s="1"/>
  <c r="AF149"/>
  <c r="AG149" s="1"/>
  <c r="AF165"/>
  <c r="AG165" s="1"/>
  <c r="AF181"/>
  <c r="AG181" s="1"/>
  <c r="AF197"/>
  <c r="AG197" s="1"/>
  <c r="AF213"/>
  <c r="AG213" s="1"/>
  <c r="AF12"/>
  <c r="AG12" s="1"/>
  <c r="AF28"/>
  <c r="AG28" s="1"/>
  <c r="AF44"/>
  <c r="AG44" s="1"/>
  <c r="AF60"/>
  <c r="AG60" s="1"/>
  <c r="AF76"/>
  <c r="AG76" s="1"/>
  <c r="AF92"/>
  <c r="AG92" s="1"/>
  <c r="AF108"/>
  <c r="AG108" s="1"/>
  <c r="AF124"/>
  <c r="AG124" s="1"/>
  <c r="AF140"/>
  <c r="AG140" s="1"/>
  <c r="AF156"/>
  <c r="AG156" s="1"/>
  <c r="AF172"/>
  <c r="AG172" s="1"/>
  <c r="AF188"/>
  <c r="AG188" s="1"/>
  <c r="AF204"/>
  <c r="AG204" s="1"/>
  <c r="AF7"/>
  <c r="AG7" s="1"/>
  <c r="AF23"/>
  <c r="AG23" s="1"/>
  <c r="AF39"/>
  <c r="AG39" s="1"/>
  <c r="AF55"/>
  <c r="AG55" s="1"/>
  <c r="AF71"/>
  <c r="AG71" s="1"/>
  <c r="AF87"/>
  <c r="AG87" s="1"/>
  <c r="AF103"/>
  <c r="AG103" s="1"/>
  <c r="AF119"/>
  <c r="AG119" s="1"/>
  <c r="AF135"/>
  <c r="AG135" s="1"/>
  <c r="AF151"/>
  <c r="AG151" s="1"/>
  <c r="AF167"/>
  <c r="AG167" s="1"/>
  <c r="AF183"/>
  <c r="AG183" s="1"/>
  <c r="AF199"/>
  <c r="AG199" s="1"/>
  <c r="AF215"/>
  <c r="AG215" s="1"/>
  <c r="AF14"/>
  <c r="AG14" s="1"/>
  <c r="AF30"/>
  <c r="AG30" s="1"/>
  <c r="AF46"/>
  <c r="AG46" s="1"/>
  <c r="AF62"/>
  <c r="AG62" s="1"/>
  <c r="AF78"/>
  <c r="AG78" s="1"/>
  <c r="AH5"/>
  <c r="AH21"/>
  <c r="AH37"/>
  <c r="AH53"/>
  <c r="AH69"/>
  <c r="AH85"/>
  <c r="AI85" s="1"/>
  <c r="AM85" s="1"/>
  <c r="AN85" s="1"/>
  <c r="AH101"/>
  <c r="AH117"/>
  <c r="AH133"/>
  <c r="AH149"/>
  <c r="AH165"/>
  <c r="AH181"/>
  <c r="AH197"/>
  <c r="AH213"/>
  <c r="AH12"/>
  <c r="AH28"/>
  <c r="AH44"/>
  <c r="AH60"/>
  <c r="AH76"/>
  <c r="AH92"/>
  <c r="AH108"/>
  <c r="AH124"/>
  <c r="AH140"/>
  <c r="AH156"/>
  <c r="AH172"/>
  <c r="AH188"/>
  <c r="AH204"/>
  <c r="AH7"/>
  <c r="AH23"/>
  <c r="AH39"/>
  <c r="AH55"/>
  <c r="AH71"/>
  <c r="AH87"/>
  <c r="AH103"/>
  <c r="AH119"/>
  <c r="AH135"/>
  <c r="AH151"/>
  <c r="AH167"/>
  <c r="AH183"/>
  <c r="AH199"/>
  <c r="AH215"/>
  <c r="AH14"/>
  <c r="AH30"/>
  <c r="AH46"/>
  <c r="AH62"/>
  <c r="AH94"/>
  <c r="AH126"/>
  <c r="AH158"/>
  <c r="AH182"/>
  <c r="AH198"/>
  <c r="AH214"/>
  <c r="AF9"/>
  <c r="AG9" s="1"/>
  <c r="AF25"/>
  <c r="AG25" s="1"/>
  <c r="AF105"/>
  <c r="AG105" s="1"/>
  <c r="AF121"/>
  <c r="AG121" s="1"/>
  <c r="AF137"/>
  <c r="AG137" s="1"/>
  <c r="AF153"/>
  <c r="AG153" s="1"/>
  <c r="AF16"/>
  <c r="AG16" s="1"/>
  <c r="AF32"/>
  <c r="AG32" s="1"/>
  <c r="AF11"/>
  <c r="AG11" s="1"/>
  <c r="AF27"/>
  <c r="AG27" s="1"/>
  <c r="AF18"/>
  <c r="AG18" s="1"/>
  <c r="AF34"/>
  <c r="AG34" s="1"/>
  <c r="AF50"/>
  <c r="AG50" s="1"/>
  <c r="AF66"/>
  <c r="AG66" s="1"/>
  <c r="AF82"/>
  <c r="AG82" s="1"/>
  <c r="AF98"/>
  <c r="AG98" s="1"/>
  <c r="AF114"/>
  <c r="AG114" s="1"/>
  <c r="AF130"/>
  <c r="AG130" s="1"/>
  <c r="AF146"/>
  <c r="AG146" s="1"/>
  <c r="AF162"/>
  <c r="AG162" s="1"/>
  <c r="AF178"/>
  <c r="AG178" s="1"/>
  <c r="AF194"/>
  <c r="AG194" s="1"/>
  <c r="AF210"/>
  <c r="AG210" s="1"/>
  <c r="AH17"/>
  <c r="AH33"/>
  <c r="AH41"/>
  <c r="AH57"/>
  <c r="AH73"/>
  <c r="AH89"/>
  <c r="AH113"/>
  <c r="AI113" s="1"/>
  <c r="AM113" s="1"/>
  <c r="AN113" s="1"/>
  <c r="AH145"/>
  <c r="AH169"/>
  <c r="AH185"/>
  <c r="AH209"/>
  <c r="AI209" s="1"/>
  <c r="AM209" s="1"/>
  <c r="AN209" s="1"/>
  <c r="AH217"/>
  <c r="AH48"/>
  <c r="AH64"/>
  <c r="AH80"/>
  <c r="AH96"/>
  <c r="AH112"/>
  <c r="AH128"/>
  <c r="AH144"/>
  <c r="AH160"/>
  <c r="AH176"/>
  <c r="AH200"/>
  <c r="AH208"/>
  <c r="AH51"/>
  <c r="AH67"/>
  <c r="AI67" s="1"/>
  <c r="AM67" s="1"/>
  <c r="AN67" s="1"/>
  <c r="AH83"/>
  <c r="AH91"/>
  <c r="AH115"/>
  <c r="AH123"/>
  <c r="AH147"/>
  <c r="AH155"/>
  <c r="AH179"/>
  <c r="AH187"/>
  <c r="AH211"/>
  <c r="AH3"/>
  <c r="AH74"/>
  <c r="AH82"/>
  <c r="AF13"/>
  <c r="AG13" s="1"/>
  <c r="AF29"/>
  <c r="AG29" s="1"/>
  <c r="AF45"/>
  <c r="AG45" s="1"/>
  <c r="AF61"/>
  <c r="AG61" s="1"/>
  <c r="AF77"/>
  <c r="AG77" s="1"/>
  <c r="AF93"/>
  <c r="AG93" s="1"/>
  <c r="AF109"/>
  <c r="AG109" s="1"/>
  <c r="AF125"/>
  <c r="AG125" s="1"/>
  <c r="AF141"/>
  <c r="AG141" s="1"/>
  <c r="AF157"/>
  <c r="AG157" s="1"/>
  <c r="AF173"/>
  <c r="AG173" s="1"/>
  <c r="AF189"/>
  <c r="AG189" s="1"/>
  <c r="AF205"/>
  <c r="AG205" s="1"/>
  <c r="AF4"/>
  <c r="AG4" s="1"/>
  <c r="AF20"/>
  <c r="AG20" s="1"/>
  <c r="AF36"/>
  <c r="AG36" s="1"/>
  <c r="AF52"/>
  <c r="AG52" s="1"/>
  <c r="AF68"/>
  <c r="AG68" s="1"/>
  <c r="AF84"/>
  <c r="AG84" s="1"/>
  <c r="AF100"/>
  <c r="AG100" s="1"/>
  <c r="AF116"/>
  <c r="AG116" s="1"/>
  <c r="AF132"/>
  <c r="AG132" s="1"/>
  <c r="AF148"/>
  <c r="AG148" s="1"/>
  <c r="AF164"/>
  <c r="AG164" s="1"/>
  <c r="AF180"/>
  <c r="AG180" s="1"/>
  <c r="AF196"/>
  <c r="AG196" s="1"/>
  <c r="AF212"/>
  <c r="AG212" s="1"/>
  <c r="AF15"/>
  <c r="AG15" s="1"/>
  <c r="AF31"/>
  <c r="AG31" s="1"/>
  <c r="AF47"/>
  <c r="AG47" s="1"/>
  <c r="AF63"/>
  <c r="AG63" s="1"/>
  <c r="AF79"/>
  <c r="AG79" s="1"/>
  <c r="AF95"/>
  <c r="AG95" s="1"/>
  <c r="AF111"/>
  <c r="AG111" s="1"/>
  <c r="AF127"/>
  <c r="AG127" s="1"/>
  <c r="AF143"/>
  <c r="AG143" s="1"/>
  <c r="AF159"/>
  <c r="AG159" s="1"/>
  <c r="AF175"/>
  <c r="AG175" s="1"/>
  <c r="AF191"/>
  <c r="AG191" s="1"/>
  <c r="AF207"/>
  <c r="AG207" s="1"/>
  <c r="AF6"/>
  <c r="AG6" s="1"/>
  <c r="AF22"/>
  <c r="AG22" s="1"/>
  <c r="AF38"/>
  <c r="AG38" s="1"/>
  <c r="AF54"/>
  <c r="AG54" s="1"/>
  <c r="AF70"/>
  <c r="AG70" s="1"/>
  <c r="AF86"/>
  <c r="AG86" s="1"/>
  <c r="AF102"/>
  <c r="AG102" s="1"/>
  <c r="AF118"/>
  <c r="AG118" s="1"/>
  <c r="AF134"/>
  <c r="AG134" s="1"/>
  <c r="AF150"/>
  <c r="AG150" s="1"/>
  <c r="AF166"/>
  <c r="AG166" s="1"/>
  <c r="AH78"/>
  <c r="AI78" s="1"/>
  <c r="AM78" s="1"/>
  <c r="AN78" s="1"/>
  <c r="AH110"/>
  <c r="AI110" s="1"/>
  <c r="AM110" s="1"/>
  <c r="AN110" s="1"/>
  <c r="AH142"/>
  <c r="AI142" s="1"/>
  <c r="AM142" s="1"/>
  <c r="AN142" s="1"/>
  <c r="AH174"/>
  <c r="AH190"/>
  <c r="AH206"/>
  <c r="AI3"/>
  <c r="AM3" s="1"/>
  <c r="AI17"/>
  <c r="AM17" s="1"/>
  <c r="AN17" s="1"/>
  <c r="AI33"/>
  <c r="AM33" s="1"/>
  <c r="AN33" s="1"/>
  <c r="AI81"/>
  <c r="AM81" s="1"/>
  <c r="AN81" s="1"/>
  <c r="AI97"/>
  <c r="AM97" s="1"/>
  <c r="AN97" s="1"/>
  <c r="AI129"/>
  <c r="AM129" s="1"/>
  <c r="AN129" s="1"/>
  <c r="AI145"/>
  <c r="AM145" s="1"/>
  <c r="AN145" s="1"/>
  <c r="AI165"/>
  <c r="AM165" s="1"/>
  <c r="AN165" s="1"/>
  <c r="AI185"/>
  <c r="AM185" s="1"/>
  <c r="AN185" s="1"/>
  <c r="AI201"/>
  <c r="AM201" s="1"/>
  <c r="AN201" s="1"/>
  <c r="AI217"/>
  <c r="AM217" s="1"/>
  <c r="AN217" s="1"/>
  <c r="AI44"/>
  <c r="AM44" s="1"/>
  <c r="AN44" s="1"/>
  <c r="AI60"/>
  <c r="AM60" s="1"/>
  <c r="AN60" s="1"/>
  <c r="AI76"/>
  <c r="AM76" s="1"/>
  <c r="AN76" s="1"/>
  <c r="AI92"/>
  <c r="AM92" s="1"/>
  <c r="AN92" s="1"/>
  <c r="AI108"/>
  <c r="AM108" s="1"/>
  <c r="AN108" s="1"/>
  <c r="AI124"/>
  <c r="AM124" s="1"/>
  <c r="AN124" s="1"/>
  <c r="AI140"/>
  <c r="AM140" s="1"/>
  <c r="AN140" s="1"/>
  <c r="AI156"/>
  <c r="AM156" s="1"/>
  <c r="AN156" s="1"/>
  <c r="AI172"/>
  <c r="AM172" s="1"/>
  <c r="AN172" s="1"/>
  <c r="AI184"/>
  <c r="AM184" s="1"/>
  <c r="AN184" s="1"/>
  <c r="AI192"/>
  <c r="AM192" s="1"/>
  <c r="AN192" s="1"/>
  <c r="AI200"/>
  <c r="AM200" s="1"/>
  <c r="AN200" s="1"/>
  <c r="AI208"/>
  <c r="AM208" s="1"/>
  <c r="AN208" s="1"/>
  <c r="AI216"/>
  <c r="AM216" s="1"/>
  <c r="AN216" s="1"/>
  <c r="AI19"/>
  <c r="AM19" s="1"/>
  <c r="AN19" s="1"/>
  <c r="AI35"/>
  <c r="AM35" s="1"/>
  <c r="AN35" s="1"/>
  <c r="AI43"/>
  <c r="AM43" s="1"/>
  <c r="AN43" s="1"/>
  <c r="AI51"/>
  <c r="AM51" s="1"/>
  <c r="AN51" s="1"/>
  <c r="AI59"/>
  <c r="AM59" s="1"/>
  <c r="AN59" s="1"/>
  <c r="AI75"/>
  <c r="AM75" s="1"/>
  <c r="AN75" s="1"/>
  <c r="AI83"/>
  <c r="AM83" s="1"/>
  <c r="AN83" s="1"/>
  <c r="AI91"/>
  <c r="AM91" s="1"/>
  <c r="AN91" s="1"/>
  <c r="AI99"/>
  <c r="AM99" s="1"/>
  <c r="AN99" s="1"/>
  <c r="AI107"/>
  <c r="AM107" s="1"/>
  <c r="AN107" s="1"/>
  <c r="AI115"/>
  <c r="AM115" s="1"/>
  <c r="AN115" s="1"/>
  <c r="AI123"/>
  <c r="AM123" s="1"/>
  <c r="AN123" s="1"/>
  <c r="AI131"/>
  <c r="AM131" s="1"/>
  <c r="AN131" s="1"/>
  <c r="AI139"/>
  <c r="AM139" s="1"/>
  <c r="AN139" s="1"/>
  <c r="AI147"/>
  <c r="AM147" s="1"/>
  <c r="AN147" s="1"/>
  <c r="AI155"/>
  <c r="AM155" s="1"/>
  <c r="AN155" s="1"/>
  <c r="AI163"/>
  <c r="AM163" s="1"/>
  <c r="AN163" s="1"/>
  <c r="AI171"/>
  <c r="AM171" s="1"/>
  <c r="AN171" s="1"/>
  <c r="AI179"/>
  <c r="AM179" s="1"/>
  <c r="AN179" s="1"/>
  <c r="AI187"/>
  <c r="AM187" s="1"/>
  <c r="AN187" s="1"/>
  <c r="AI195"/>
  <c r="AM195" s="1"/>
  <c r="AN195" s="1"/>
  <c r="AI203"/>
  <c r="AM203" s="1"/>
  <c r="AN203" s="1"/>
  <c r="AI211"/>
  <c r="AM211" s="1"/>
  <c r="AN211" s="1"/>
  <c r="AI14"/>
  <c r="AM14" s="1"/>
  <c r="AN14" s="1"/>
  <c r="AI30"/>
  <c r="AM30" s="1"/>
  <c r="AN30" s="1"/>
  <c r="AI46"/>
  <c r="AM46" s="1"/>
  <c r="AN46" s="1"/>
  <c r="AI62"/>
  <c r="AM62" s="1"/>
  <c r="AN62" s="1"/>
  <c r="AI94"/>
  <c r="AM94" s="1"/>
  <c r="AN94" s="1"/>
  <c r="AI126"/>
  <c r="AM126" s="1"/>
  <c r="AN126" s="1"/>
  <c r="AI158"/>
  <c r="AM158" s="1"/>
  <c r="AN158" s="1"/>
  <c r="AI174"/>
  <c r="AM174" s="1"/>
  <c r="AN174" s="1"/>
  <c r="AI186"/>
  <c r="AM186" s="1"/>
  <c r="AN186" s="1"/>
  <c r="AI53"/>
  <c r="AM53" s="1"/>
  <c r="AN53" s="1"/>
  <c r="AI69"/>
  <c r="AM69" s="1"/>
  <c r="AN69" s="1"/>
  <c r="AI169"/>
  <c r="AM169" s="1"/>
  <c r="AN169" s="1"/>
  <c r="AI181"/>
  <c r="AM181" s="1"/>
  <c r="AN181" s="1"/>
  <c r="AI197"/>
  <c r="AM197" s="1"/>
  <c r="AN197" s="1"/>
  <c r="AI213"/>
  <c r="AM213" s="1"/>
  <c r="AN213" s="1"/>
  <c r="AI28"/>
  <c r="AM28" s="1"/>
  <c r="AN28" s="1"/>
  <c r="AI64"/>
  <c r="AM64" s="1"/>
  <c r="AN64" s="1"/>
  <c r="AI80"/>
  <c r="AM80" s="1"/>
  <c r="AN80" s="1"/>
  <c r="AI96"/>
  <c r="AM96" s="1"/>
  <c r="AN96" s="1"/>
  <c r="AI112"/>
  <c r="AM112" s="1"/>
  <c r="AN112" s="1"/>
  <c r="AI128"/>
  <c r="AM128" s="1"/>
  <c r="AN128" s="1"/>
  <c r="AI144"/>
  <c r="AM144" s="1"/>
  <c r="AN144" s="1"/>
  <c r="AI160"/>
  <c r="AM160" s="1"/>
  <c r="AN160" s="1"/>
  <c r="AI176"/>
  <c r="AM176" s="1"/>
  <c r="AN176" s="1"/>
  <c r="AI55"/>
  <c r="AM55" s="1"/>
  <c r="AN55" s="1"/>
  <c r="AI71"/>
  <c r="AM71" s="1"/>
  <c r="AN71" s="1"/>
  <c r="AI82"/>
  <c r="AM82" s="1"/>
  <c r="AN82" s="1"/>
  <c r="AI182"/>
  <c r="AM182" s="1"/>
  <c r="AN182" s="1"/>
  <c r="AI198"/>
  <c r="AM198" s="1"/>
  <c r="AN198" s="1"/>
  <c r="AI214"/>
  <c r="AM214" s="1"/>
  <c r="AN214" s="1"/>
  <c r="AI56"/>
  <c r="AM56" s="1"/>
  <c r="AN56" s="1"/>
  <c r="AI10"/>
  <c r="AM10" s="1"/>
  <c r="AF36" i="20" l="1"/>
  <c r="AS36" s="1"/>
  <c r="BI36" s="1"/>
  <c r="AF32"/>
  <c r="AS32" s="1"/>
  <c r="BI32" s="1"/>
  <c r="AF28"/>
  <c r="AS28" s="1"/>
  <c r="BI28" s="1"/>
  <c r="AF12"/>
  <c r="AS12" s="1"/>
  <c r="BI12" s="1"/>
  <c r="AF123"/>
  <c r="AS123" s="1"/>
  <c r="BI123" s="1"/>
  <c r="AF107"/>
  <c r="AS107" s="1"/>
  <c r="BI107" s="1"/>
  <c r="AF91"/>
  <c r="AS91" s="1"/>
  <c r="BI91" s="1"/>
  <c r="AF75"/>
  <c r="AS75" s="1"/>
  <c r="BI75" s="1"/>
  <c r="AF20"/>
  <c r="AS20" s="1"/>
  <c r="BI20" s="1"/>
  <c r="AF115"/>
  <c r="AS115" s="1"/>
  <c r="BI115" s="1"/>
  <c r="AF99"/>
  <c r="AS99" s="1"/>
  <c r="BI99" s="1"/>
  <c r="AF83"/>
  <c r="AS83" s="1"/>
  <c r="BI83" s="1"/>
  <c r="AF175"/>
  <c r="AS175" s="1"/>
  <c r="BI175" s="1"/>
  <c r="AF67"/>
  <c r="AS67" s="1"/>
  <c r="BI67" s="1"/>
  <c r="AF44"/>
  <c r="AS44" s="1"/>
  <c r="BI44" s="1"/>
  <c r="AF48"/>
  <c r="AS48" s="1"/>
  <c r="BI48" s="1"/>
  <c r="AF52"/>
  <c r="AS52" s="1"/>
  <c r="BI52" s="1"/>
  <c r="AG16"/>
  <c r="AG203"/>
  <c r="AG149"/>
  <c r="AH149" s="1"/>
  <c r="AT149" s="1"/>
  <c r="BJ149" s="1"/>
  <c r="AG181"/>
  <c r="AH181" s="1"/>
  <c r="AT181" s="1"/>
  <c r="BJ181" s="1"/>
  <c r="AG151"/>
  <c r="AH151" s="1"/>
  <c r="AT151" s="1"/>
  <c r="BJ151" s="1"/>
  <c r="AG145"/>
  <c r="AH145" s="1"/>
  <c r="AT145" s="1"/>
  <c r="BJ145" s="1"/>
  <c r="AG177"/>
  <c r="AH177" s="1"/>
  <c r="AT177" s="1"/>
  <c r="BJ177" s="1"/>
  <c r="AG163"/>
  <c r="AH163" s="1"/>
  <c r="AT163" s="1"/>
  <c r="BJ163" s="1"/>
  <c r="AG173"/>
  <c r="AH173" s="1"/>
  <c r="AT173" s="1"/>
  <c r="BJ173" s="1"/>
  <c r="AG159"/>
  <c r="AH159" s="1"/>
  <c r="AT159" s="1"/>
  <c r="BJ159" s="1"/>
  <c r="AG153"/>
  <c r="AH153" s="1"/>
  <c r="AT153" s="1"/>
  <c r="BJ153" s="1"/>
  <c r="AG24"/>
  <c r="AF16"/>
  <c r="AS16" s="1"/>
  <c r="BI16" s="1"/>
  <c r="AG223"/>
  <c r="AF219"/>
  <c r="AS219" s="1"/>
  <c r="BI219" s="1"/>
  <c r="AF215"/>
  <c r="AS215" s="1"/>
  <c r="BI215" s="1"/>
  <c r="AF211"/>
  <c r="AS211" s="1"/>
  <c r="BI211" s="1"/>
  <c r="AG207"/>
  <c r="AF203"/>
  <c r="AS203" s="1"/>
  <c r="BI203" s="1"/>
  <c r="AF199"/>
  <c r="AS199" s="1"/>
  <c r="BI199" s="1"/>
  <c r="AF195"/>
  <c r="AS195" s="1"/>
  <c r="BI195" s="1"/>
  <c r="AG139"/>
  <c r="AF135"/>
  <c r="AS135" s="1"/>
  <c r="BI135" s="1"/>
  <c r="AF131"/>
  <c r="AS131" s="1"/>
  <c r="BI131" s="1"/>
  <c r="AF127"/>
  <c r="AS127" s="1"/>
  <c r="BI127" s="1"/>
  <c r="AF119"/>
  <c r="AS119" s="1"/>
  <c r="BI119" s="1"/>
  <c r="AF111"/>
  <c r="AS111" s="1"/>
  <c r="BI111" s="1"/>
  <c r="AF103"/>
  <c r="AS103" s="1"/>
  <c r="BI103" s="1"/>
  <c r="AF95"/>
  <c r="AS95" s="1"/>
  <c r="BI95" s="1"/>
  <c r="AF87"/>
  <c r="AS87" s="1"/>
  <c r="BI87" s="1"/>
  <c r="AF77"/>
  <c r="AS77" s="1"/>
  <c r="BI77" s="1"/>
  <c r="AF73"/>
  <c r="AS73" s="1"/>
  <c r="BI73" s="1"/>
  <c r="AF69"/>
  <c r="AS69" s="1"/>
  <c r="BI69" s="1"/>
  <c r="AG65"/>
  <c r="AG34"/>
  <c r="AF30"/>
  <c r="AS30" s="1"/>
  <c r="BI30" s="1"/>
  <c r="AF26"/>
  <c r="AS26" s="1"/>
  <c r="BI26" s="1"/>
  <c r="AF22"/>
  <c r="AS22" s="1"/>
  <c r="BI22" s="1"/>
  <c r="AG18"/>
  <c r="AF14"/>
  <c r="AS14" s="1"/>
  <c r="BI14" s="1"/>
  <c r="AF10"/>
  <c r="AS10" s="1"/>
  <c r="BI10" s="1"/>
  <c r="AF221"/>
  <c r="AS221" s="1"/>
  <c r="BI221" s="1"/>
  <c r="AG217"/>
  <c r="AF213"/>
  <c r="AS213" s="1"/>
  <c r="BI213" s="1"/>
  <c r="AF209"/>
  <c r="AS209" s="1"/>
  <c r="BI209" s="1"/>
  <c r="AF205"/>
  <c r="AS205" s="1"/>
  <c r="BI205" s="1"/>
  <c r="AG201"/>
  <c r="AF197"/>
  <c r="AS197" s="1"/>
  <c r="BI197" s="1"/>
  <c r="AG193"/>
  <c r="AG167"/>
  <c r="AG141"/>
  <c r="AG137"/>
  <c r="AG133"/>
  <c r="AF129"/>
  <c r="AS129" s="1"/>
  <c r="BI129" s="1"/>
  <c r="AG125"/>
  <c r="AG121"/>
  <c r="AG117"/>
  <c r="AF113"/>
  <c r="AS113" s="1"/>
  <c r="BI113" s="1"/>
  <c r="AG109"/>
  <c r="AG105"/>
  <c r="AG101"/>
  <c r="AF97"/>
  <c r="AS97" s="1"/>
  <c r="BI97" s="1"/>
  <c r="AG93"/>
  <c r="AG89"/>
  <c r="AG85"/>
  <c r="AF79"/>
  <c r="AS79" s="1"/>
  <c r="BI79" s="1"/>
  <c r="AF71"/>
  <c r="AS71" s="1"/>
  <c r="BI71" s="1"/>
  <c r="AG63"/>
  <c r="AF40"/>
  <c r="AS40" s="1"/>
  <c r="BI40" s="1"/>
  <c r="AF56"/>
  <c r="AS56" s="1"/>
  <c r="BI56" s="1"/>
  <c r="AF42"/>
  <c r="AS42" s="1"/>
  <c r="BI42" s="1"/>
  <c r="AF46"/>
  <c r="AS46" s="1"/>
  <c r="BI46" s="1"/>
  <c r="AG50"/>
  <c r="AF54"/>
  <c r="AS54" s="1"/>
  <c r="BI54" s="1"/>
  <c r="AF58"/>
  <c r="AS58" s="1"/>
  <c r="BI58" s="1"/>
  <c r="AG143"/>
  <c r="AG23"/>
  <c r="AG39"/>
  <c r="AG55"/>
  <c r="AG74"/>
  <c r="AG90"/>
  <c r="AG106"/>
  <c r="AG122"/>
  <c r="AG138"/>
  <c r="AG158"/>
  <c r="AG174"/>
  <c r="AG9"/>
  <c r="AG25"/>
  <c r="AG41"/>
  <c r="AG57"/>
  <c r="AG68"/>
  <c r="AG84"/>
  <c r="AG100"/>
  <c r="AG116"/>
  <c r="AG132"/>
  <c r="AG152"/>
  <c r="AG168"/>
  <c r="AG185"/>
  <c r="AI147"/>
  <c r="AI157"/>
  <c r="AI159"/>
  <c r="AI189"/>
  <c r="AG19"/>
  <c r="AG35"/>
  <c r="AG51"/>
  <c r="AK61"/>
  <c r="AL61" s="1"/>
  <c r="AW61" s="1"/>
  <c r="AI171"/>
  <c r="AI161"/>
  <c r="AI190"/>
  <c r="AI206"/>
  <c r="AI222"/>
  <c r="AI196"/>
  <c r="AI212"/>
  <c r="AK38"/>
  <c r="AL38" s="1"/>
  <c r="AW38" s="1"/>
  <c r="AI155"/>
  <c r="AI165"/>
  <c r="AI179"/>
  <c r="AJ179" s="1"/>
  <c r="AV179" s="1"/>
  <c r="AI169"/>
  <c r="AJ169" s="1"/>
  <c r="AV169" s="1"/>
  <c r="AI186"/>
  <c r="AI202"/>
  <c r="AJ202" s="1"/>
  <c r="AV202" s="1"/>
  <c r="AI218"/>
  <c r="AI192"/>
  <c r="AJ192" s="1"/>
  <c r="AV192" s="1"/>
  <c r="AI208"/>
  <c r="AJ208" s="1"/>
  <c r="AV208" s="1"/>
  <c r="AI224"/>
  <c r="AJ224" s="1"/>
  <c r="AV224" s="1"/>
  <c r="AG15"/>
  <c r="AG31"/>
  <c r="AG47"/>
  <c r="AH47" s="1"/>
  <c r="AT47" s="1"/>
  <c r="BJ47" s="1"/>
  <c r="AG66"/>
  <c r="AH66" s="1"/>
  <c r="AT66" s="1"/>
  <c r="BJ66" s="1"/>
  <c r="AG82"/>
  <c r="AH82" s="1"/>
  <c r="AT82" s="1"/>
  <c r="BJ82" s="1"/>
  <c r="AG98"/>
  <c r="AH98" s="1"/>
  <c r="AT98" s="1"/>
  <c r="BJ98" s="1"/>
  <c r="AG114"/>
  <c r="AH114" s="1"/>
  <c r="AT114" s="1"/>
  <c r="BJ114" s="1"/>
  <c r="AG130"/>
  <c r="AH130" s="1"/>
  <c r="AT130" s="1"/>
  <c r="BJ130" s="1"/>
  <c r="AG150"/>
  <c r="AH150" s="1"/>
  <c r="AT150" s="1"/>
  <c r="BJ150" s="1"/>
  <c r="AG166"/>
  <c r="AH166" s="1"/>
  <c r="AT166" s="1"/>
  <c r="BJ166" s="1"/>
  <c r="AG187"/>
  <c r="AH187" s="1"/>
  <c r="AT187" s="1"/>
  <c r="BJ187" s="1"/>
  <c r="AG17"/>
  <c r="AH17" s="1"/>
  <c r="AT17" s="1"/>
  <c r="BJ17" s="1"/>
  <c r="AG33"/>
  <c r="AH33" s="1"/>
  <c r="AT33" s="1"/>
  <c r="BJ33" s="1"/>
  <c r="AG49"/>
  <c r="AH49" s="1"/>
  <c r="AT49" s="1"/>
  <c r="BJ49" s="1"/>
  <c r="AG60"/>
  <c r="AH60" s="1"/>
  <c r="AT60" s="1"/>
  <c r="BJ60" s="1"/>
  <c r="AG76"/>
  <c r="AH76" s="1"/>
  <c r="AT76" s="1"/>
  <c r="BJ76" s="1"/>
  <c r="AG92"/>
  <c r="AH92" s="1"/>
  <c r="AT92" s="1"/>
  <c r="BJ92" s="1"/>
  <c r="AG108"/>
  <c r="AH108" s="1"/>
  <c r="AT108" s="1"/>
  <c r="BJ108" s="1"/>
  <c r="AG124"/>
  <c r="AH124" s="1"/>
  <c r="AT124" s="1"/>
  <c r="BJ124" s="1"/>
  <c r="AG140"/>
  <c r="AH140" s="1"/>
  <c r="AT140" s="1"/>
  <c r="BJ140" s="1"/>
  <c r="AG160"/>
  <c r="AH160" s="1"/>
  <c r="AT160" s="1"/>
  <c r="BJ160" s="1"/>
  <c r="AG176"/>
  <c r="AH176" s="1"/>
  <c r="AT176" s="1"/>
  <c r="BJ176" s="1"/>
  <c r="AI163"/>
  <c r="AI173"/>
  <c r="AJ173" s="1"/>
  <c r="AV173" s="1"/>
  <c r="AI62"/>
  <c r="AJ62" s="1"/>
  <c r="AV62" s="1"/>
  <c r="AG11"/>
  <c r="AH11" s="1"/>
  <c r="AT11" s="1"/>
  <c r="BJ11" s="1"/>
  <c r="AG27"/>
  <c r="AH27" s="1"/>
  <c r="AT27" s="1"/>
  <c r="BJ27" s="1"/>
  <c r="AG43"/>
  <c r="AH43" s="1"/>
  <c r="AT43" s="1"/>
  <c r="BJ43" s="1"/>
  <c r="AG59"/>
  <c r="AH59" s="1"/>
  <c r="AT59" s="1"/>
  <c r="BJ59" s="1"/>
  <c r="AK81"/>
  <c r="AL81" s="1"/>
  <c r="AW81" s="1"/>
  <c r="AI151"/>
  <c r="AJ151" s="1"/>
  <c r="AV151" s="1"/>
  <c r="AI145"/>
  <c r="AJ145" s="1"/>
  <c r="AV145" s="1"/>
  <c r="AI177"/>
  <c r="AJ177" s="1"/>
  <c r="AV177" s="1"/>
  <c r="AI198"/>
  <c r="AJ198" s="1"/>
  <c r="AV198" s="1"/>
  <c r="AI214"/>
  <c r="AJ214" s="1"/>
  <c r="AV214" s="1"/>
  <c r="AI188"/>
  <c r="AJ188" s="1"/>
  <c r="AV188" s="1"/>
  <c r="AI204"/>
  <c r="AJ204" s="1"/>
  <c r="AV204" s="1"/>
  <c r="AI220"/>
  <c r="AJ220" s="1"/>
  <c r="AV220" s="1"/>
  <c r="AI149"/>
  <c r="AJ149" s="1"/>
  <c r="AV149" s="1"/>
  <c r="AI181"/>
  <c r="AJ181" s="1"/>
  <c r="AV181" s="1"/>
  <c r="AI142"/>
  <c r="AJ142" s="1"/>
  <c r="AV142" s="1"/>
  <c r="AI153"/>
  <c r="AJ153" s="1"/>
  <c r="AV153" s="1"/>
  <c r="AI182"/>
  <c r="AJ182" s="1"/>
  <c r="AV182" s="1"/>
  <c r="AI194"/>
  <c r="AJ194" s="1"/>
  <c r="AV194" s="1"/>
  <c r="AI210"/>
  <c r="AJ210" s="1"/>
  <c r="AV210" s="1"/>
  <c r="AI184"/>
  <c r="AJ184" s="1"/>
  <c r="AV184" s="1"/>
  <c r="AI200"/>
  <c r="AJ200" s="1"/>
  <c r="AV200" s="1"/>
  <c r="AI216"/>
  <c r="AJ216" s="1"/>
  <c r="AV216" s="1"/>
  <c r="AH15"/>
  <c r="AT15" s="1"/>
  <c r="BJ15" s="1"/>
  <c r="AJ171"/>
  <c r="AV171" s="1"/>
  <c r="AJ161"/>
  <c r="AV161" s="1"/>
  <c r="AJ190"/>
  <c r="AV190" s="1"/>
  <c r="AJ206"/>
  <c r="AV206" s="1"/>
  <c r="AJ222"/>
  <c r="AV222" s="1"/>
  <c r="AJ196"/>
  <c r="AV196" s="1"/>
  <c r="AJ212"/>
  <c r="AV212" s="1"/>
  <c r="AJ155"/>
  <c r="AV155" s="1"/>
  <c r="AJ165"/>
  <c r="AV165" s="1"/>
  <c r="AJ186"/>
  <c r="AV186" s="1"/>
  <c r="AJ218"/>
  <c r="AV218" s="1"/>
  <c r="AH23"/>
  <c r="AT23" s="1"/>
  <c r="BJ23" s="1"/>
  <c r="AH39"/>
  <c r="AT39" s="1"/>
  <c r="BJ39" s="1"/>
  <c r="AH55"/>
  <c r="AT55" s="1"/>
  <c r="BJ55" s="1"/>
  <c r="AH74"/>
  <c r="AT74" s="1"/>
  <c r="BJ74" s="1"/>
  <c r="AH90"/>
  <c r="AT90" s="1"/>
  <c r="BJ90" s="1"/>
  <c r="AH106"/>
  <c r="AT106" s="1"/>
  <c r="BJ106" s="1"/>
  <c r="AH122"/>
  <c r="AT122" s="1"/>
  <c r="BJ122" s="1"/>
  <c r="AH138"/>
  <c r="AT138" s="1"/>
  <c r="BJ138" s="1"/>
  <c r="AH158"/>
  <c r="AT158" s="1"/>
  <c r="BJ158" s="1"/>
  <c r="AH174"/>
  <c r="AT174" s="1"/>
  <c r="BJ174" s="1"/>
  <c r="AH9"/>
  <c r="AT9" s="1"/>
  <c r="BJ9" s="1"/>
  <c r="AH25"/>
  <c r="AT25" s="1"/>
  <c r="BJ25" s="1"/>
  <c r="AH41"/>
  <c r="AT41" s="1"/>
  <c r="BJ41" s="1"/>
  <c r="AH57"/>
  <c r="AT57" s="1"/>
  <c r="BJ57" s="1"/>
  <c r="AH68"/>
  <c r="AT68" s="1"/>
  <c r="BJ68" s="1"/>
  <c r="AH84"/>
  <c r="AT84" s="1"/>
  <c r="BJ84" s="1"/>
  <c r="AH100"/>
  <c r="AT100" s="1"/>
  <c r="BJ100" s="1"/>
  <c r="AH116"/>
  <c r="AT116" s="1"/>
  <c r="BJ116" s="1"/>
  <c r="AH132"/>
  <c r="AT132" s="1"/>
  <c r="BJ132" s="1"/>
  <c r="AH152"/>
  <c r="AT152" s="1"/>
  <c r="BJ152" s="1"/>
  <c r="AH168"/>
  <c r="AT168" s="1"/>
  <c r="BJ168" s="1"/>
  <c r="AH185"/>
  <c r="AT185" s="1"/>
  <c r="BJ185" s="1"/>
  <c r="AJ147"/>
  <c r="AV147" s="1"/>
  <c r="AJ157"/>
  <c r="AV157" s="1"/>
  <c r="AJ159"/>
  <c r="AV159" s="1"/>
  <c r="AH78"/>
  <c r="AT78" s="1"/>
  <c r="BJ78" s="1"/>
  <c r="AH94"/>
  <c r="AT94" s="1"/>
  <c r="BJ94" s="1"/>
  <c r="AH110"/>
  <c r="AT110" s="1"/>
  <c r="BJ110" s="1"/>
  <c r="AH126"/>
  <c r="AT126" s="1"/>
  <c r="BJ126" s="1"/>
  <c r="AH146"/>
  <c r="AT146" s="1"/>
  <c r="BJ146" s="1"/>
  <c r="AH162"/>
  <c r="AT162" s="1"/>
  <c r="BJ162" s="1"/>
  <c r="AH178"/>
  <c r="AT178" s="1"/>
  <c r="BJ178" s="1"/>
  <c r="AH191"/>
  <c r="AT191" s="1"/>
  <c r="BJ191" s="1"/>
  <c r="AH21"/>
  <c r="AT21" s="1"/>
  <c r="BJ21" s="1"/>
  <c r="AH37"/>
  <c r="AT37" s="1"/>
  <c r="BJ37" s="1"/>
  <c r="AH53"/>
  <c r="AT53" s="1"/>
  <c r="BJ53" s="1"/>
  <c r="AH64"/>
  <c r="AT64" s="1"/>
  <c r="BJ64" s="1"/>
  <c r="AH80"/>
  <c r="AT80" s="1"/>
  <c r="BJ80" s="1"/>
  <c r="AH96"/>
  <c r="AT96" s="1"/>
  <c r="BJ96" s="1"/>
  <c r="AH112"/>
  <c r="AT112" s="1"/>
  <c r="BJ112" s="1"/>
  <c r="AH128"/>
  <c r="AT128" s="1"/>
  <c r="BJ128" s="1"/>
  <c r="AH148"/>
  <c r="AT148" s="1"/>
  <c r="BJ148" s="1"/>
  <c r="AH164"/>
  <c r="AT164" s="1"/>
  <c r="BJ164" s="1"/>
  <c r="AH180"/>
  <c r="AT180" s="1"/>
  <c r="BJ180" s="1"/>
  <c r="AH70"/>
  <c r="AT70" s="1"/>
  <c r="BJ70" s="1"/>
  <c r="AH86"/>
  <c r="AT86" s="1"/>
  <c r="BJ86" s="1"/>
  <c r="AH102"/>
  <c r="AT102" s="1"/>
  <c r="BJ102" s="1"/>
  <c r="AH118"/>
  <c r="AT118" s="1"/>
  <c r="BJ118" s="1"/>
  <c r="AH134"/>
  <c r="AT134" s="1"/>
  <c r="BJ134" s="1"/>
  <c r="AH154"/>
  <c r="AT154" s="1"/>
  <c r="BJ154" s="1"/>
  <c r="AH170"/>
  <c r="AT170" s="1"/>
  <c r="BJ170" s="1"/>
  <c r="AH183"/>
  <c r="AT183" s="1"/>
  <c r="BJ183" s="1"/>
  <c r="AH13"/>
  <c r="AT13" s="1"/>
  <c r="BJ13" s="1"/>
  <c r="AH29"/>
  <c r="AT29" s="1"/>
  <c r="BJ29" s="1"/>
  <c r="AH45"/>
  <c r="AT45" s="1"/>
  <c r="BJ45" s="1"/>
  <c r="AH144"/>
  <c r="AT144" s="1"/>
  <c r="BJ144" s="1"/>
  <c r="AH72"/>
  <c r="AT72" s="1"/>
  <c r="BJ72" s="1"/>
  <c r="AH88"/>
  <c r="AT88" s="1"/>
  <c r="BJ88" s="1"/>
  <c r="AH104"/>
  <c r="AT104" s="1"/>
  <c r="BJ104" s="1"/>
  <c r="AH120"/>
  <c r="AT120" s="1"/>
  <c r="BJ120" s="1"/>
  <c r="AH136"/>
  <c r="AT136" s="1"/>
  <c r="BJ136" s="1"/>
  <c r="AH156"/>
  <c r="AT156" s="1"/>
  <c r="BJ156" s="1"/>
  <c r="AH172"/>
  <c r="AT172" s="1"/>
  <c r="BJ172" s="1"/>
  <c r="AJ189"/>
  <c r="AV189" s="1"/>
  <c r="AH19"/>
  <c r="AT19" s="1"/>
  <c r="BJ19" s="1"/>
  <c r="AH35"/>
  <c r="AT35" s="1"/>
  <c r="BJ35" s="1"/>
  <c r="AH51"/>
  <c r="AT51" s="1"/>
  <c r="BJ51" s="1"/>
  <c r="W167" i="17"/>
  <c r="W221"/>
  <c r="W205"/>
  <c r="W189"/>
  <c r="W173"/>
  <c r="W157"/>
  <c r="W141"/>
  <c r="W123"/>
  <c r="W91"/>
  <c r="W43"/>
  <c r="W211"/>
  <c r="W195"/>
  <c r="W179"/>
  <c r="W159"/>
  <c r="W143"/>
  <c r="W127"/>
  <c r="W95"/>
  <c r="W47"/>
  <c r="W210"/>
  <c r="W194"/>
  <c r="W178"/>
  <c r="W162"/>
  <c r="W146"/>
  <c r="W130"/>
  <c r="W114"/>
  <c r="W98"/>
  <c r="W74"/>
  <c r="W42"/>
  <c r="W10"/>
  <c r="W105"/>
  <c r="W41"/>
  <c r="W224"/>
  <c r="W208"/>
  <c r="W192"/>
  <c r="W176"/>
  <c r="W160"/>
  <c r="W144"/>
  <c r="W128"/>
  <c r="W112"/>
  <c r="W96"/>
  <c r="W72"/>
  <c r="W40"/>
  <c r="W125"/>
  <c r="W93"/>
  <c r="W29"/>
  <c r="W217"/>
  <c r="W201"/>
  <c r="W185"/>
  <c r="W169"/>
  <c r="W153"/>
  <c r="W137"/>
  <c r="W115"/>
  <c r="W67"/>
  <c r="W223"/>
  <c r="W207"/>
  <c r="W191"/>
  <c r="W175"/>
  <c r="W155"/>
  <c r="W139"/>
  <c r="W119"/>
  <c r="W71"/>
  <c r="W222"/>
  <c r="W206"/>
  <c r="W190"/>
  <c r="W174"/>
  <c r="W158"/>
  <c r="W142"/>
  <c r="W126"/>
  <c r="W110"/>
  <c r="W94"/>
  <c r="W70"/>
  <c r="W38"/>
  <c r="W113"/>
  <c r="W81"/>
  <c r="W23"/>
  <c r="W212"/>
  <c r="W196"/>
  <c r="W180"/>
  <c r="W164"/>
  <c r="W148"/>
  <c r="W132"/>
  <c r="W116"/>
  <c r="W100"/>
  <c r="W76"/>
  <c r="W44"/>
  <c r="W12"/>
  <c r="W101"/>
  <c r="W37"/>
  <c r="W80"/>
  <c r="W64"/>
  <c r="W48"/>
  <c r="W32"/>
  <c r="W16"/>
  <c r="W78"/>
  <c r="W62"/>
  <c r="W46"/>
  <c r="W30"/>
  <c r="W14"/>
  <c r="W65"/>
  <c r="W33"/>
  <c r="W15"/>
  <c r="W9"/>
  <c r="W213"/>
  <c r="W197"/>
  <c r="W181"/>
  <c r="W165"/>
  <c r="W149"/>
  <c r="W133"/>
  <c r="W107"/>
  <c r="W75"/>
  <c r="W219"/>
  <c r="W203"/>
  <c r="W187"/>
  <c r="W171"/>
  <c r="W151"/>
  <c r="W135"/>
  <c r="W111"/>
  <c r="W79"/>
  <c r="W218"/>
  <c r="W202"/>
  <c r="W186"/>
  <c r="W170"/>
  <c r="W154"/>
  <c r="W138"/>
  <c r="W122"/>
  <c r="W106"/>
  <c r="W90"/>
  <c r="W58"/>
  <c r="W26"/>
  <c r="W121"/>
  <c r="W73"/>
  <c r="W19"/>
  <c r="W216"/>
  <c r="W200"/>
  <c r="W184"/>
  <c r="W168"/>
  <c r="W152"/>
  <c r="W136"/>
  <c r="W120"/>
  <c r="W104"/>
  <c r="W88"/>
  <c r="W56"/>
  <c r="W24"/>
  <c r="W109"/>
  <c r="W61"/>
  <c r="W11"/>
  <c r="W209"/>
  <c r="W193"/>
  <c r="W177"/>
  <c r="W161"/>
  <c r="W145"/>
  <c r="W129"/>
  <c r="W99"/>
  <c r="W35"/>
  <c r="W215"/>
  <c r="W199"/>
  <c r="W183"/>
  <c r="W163"/>
  <c r="W147"/>
  <c r="W131"/>
  <c r="W103"/>
  <c r="W39"/>
  <c r="W214"/>
  <c r="W198"/>
  <c r="W182"/>
  <c r="W166"/>
  <c r="W150"/>
  <c r="W134"/>
  <c r="W118"/>
  <c r="W102"/>
  <c r="W86"/>
  <c r="W54"/>
  <c r="W22"/>
  <c r="W97"/>
  <c r="W49"/>
  <c r="W220"/>
  <c r="W204"/>
  <c r="W188"/>
  <c r="W172"/>
  <c r="W156"/>
  <c r="W140"/>
  <c r="W124"/>
  <c r="W108"/>
  <c r="W92"/>
  <c r="W60"/>
  <c r="W28"/>
  <c r="W117"/>
  <c r="W69"/>
  <c r="W17"/>
  <c r="W59"/>
  <c r="W13"/>
  <c r="W63"/>
  <c r="W31"/>
  <c r="W82"/>
  <c r="W66"/>
  <c r="W50"/>
  <c r="W34"/>
  <c r="W18"/>
  <c r="W89"/>
  <c r="W57"/>
  <c r="W27"/>
  <c r="W77"/>
  <c r="W45"/>
  <c r="W21"/>
  <c r="W83"/>
  <c r="W51"/>
  <c r="W87"/>
  <c r="W55"/>
  <c r="W84"/>
  <c r="W68"/>
  <c r="W52"/>
  <c r="W36"/>
  <c r="W20"/>
  <c r="W85"/>
  <c r="W53"/>
  <c r="W25"/>
  <c r="X9"/>
  <c r="X213"/>
  <c r="X197"/>
  <c r="X181"/>
  <c r="X165"/>
  <c r="X149"/>
  <c r="X133"/>
  <c r="X107"/>
  <c r="X75"/>
  <c r="X43"/>
  <c r="X219"/>
  <c r="X203"/>
  <c r="X187"/>
  <c r="X171"/>
  <c r="X151"/>
  <c r="X135"/>
  <c r="X111"/>
  <c r="X79"/>
  <c r="X47"/>
  <c r="X218"/>
  <c r="X202"/>
  <c r="X186"/>
  <c r="X170"/>
  <c r="X154"/>
  <c r="X138"/>
  <c r="X122"/>
  <c r="X106"/>
  <c r="X90"/>
  <c r="X74"/>
  <c r="X58"/>
  <c r="X42"/>
  <c r="X26"/>
  <c r="X10"/>
  <c r="X105"/>
  <c r="X73"/>
  <c r="X41"/>
  <c r="X19"/>
  <c r="X216"/>
  <c r="X200"/>
  <c r="X184"/>
  <c r="X168"/>
  <c r="X152"/>
  <c r="X136"/>
  <c r="X120"/>
  <c r="X104"/>
  <c r="X88"/>
  <c r="X72"/>
  <c r="X56"/>
  <c r="X40"/>
  <c r="X24"/>
  <c r="X125"/>
  <c r="X93"/>
  <c r="X61"/>
  <c r="X29"/>
  <c r="X11"/>
  <c r="X209"/>
  <c r="X193"/>
  <c r="X177"/>
  <c r="X161"/>
  <c r="X145"/>
  <c r="X129"/>
  <c r="X99"/>
  <c r="X67"/>
  <c r="X35"/>
  <c r="X215"/>
  <c r="X199"/>
  <c r="X183"/>
  <c r="X163"/>
  <c r="X147"/>
  <c r="X131"/>
  <c r="X103"/>
  <c r="X71"/>
  <c r="X39"/>
  <c r="X214"/>
  <c r="X198"/>
  <c r="X182"/>
  <c r="X166"/>
  <c r="X150"/>
  <c r="X134"/>
  <c r="X118"/>
  <c r="X102"/>
  <c r="X86"/>
  <c r="X70"/>
  <c r="X54"/>
  <c r="X38"/>
  <c r="X22"/>
  <c r="X113"/>
  <c r="X81"/>
  <c r="X49"/>
  <c r="X23"/>
  <c r="X220"/>
  <c r="X204"/>
  <c r="X188"/>
  <c r="X172"/>
  <c r="X156"/>
  <c r="X140"/>
  <c r="X124"/>
  <c r="X108"/>
  <c r="X92"/>
  <c r="X76"/>
  <c r="X60"/>
  <c r="X44"/>
  <c r="X28"/>
  <c r="X12"/>
  <c r="X101"/>
  <c r="X69"/>
  <c r="X37"/>
  <c r="X17"/>
  <c r="X167"/>
  <c r="X221"/>
  <c r="X205"/>
  <c r="X189"/>
  <c r="X173"/>
  <c r="X157"/>
  <c r="X141"/>
  <c r="X123"/>
  <c r="X91"/>
  <c r="X59"/>
  <c r="X13"/>
  <c r="X211"/>
  <c r="X195"/>
  <c r="X179"/>
  <c r="X159"/>
  <c r="X143"/>
  <c r="X127"/>
  <c r="X95"/>
  <c r="X63"/>
  <c r="X31"/>
  <c r="X210"/>
  <c r="X194"/>
  <c r="X178"/>
  <c r="X162"/>
  <c r="X146"/>
  <c r="X130"/>
  <c r="X114"/>
  <c r="X98"/>
  <c r="X82"/>
  <c r="X66"/>
  <c r="X50"/>
  <c r="X34"/>
  <c r="X18"/>
  <c r="X121"/>
  <c r="X89"/>
  <c r="X57"/>
  <c r="X27"/>
  <c r="X224"/>
  <c r="X208"/>
  <c r="X192"/>
  <c r="X176"/>
  <c r="X160"/>
  <c r="X144"/>
  <c r="X128"/>
  <c r="X112"/>
  <c r="X96"/>
  <c r="X80"/>
  <c r="X64"/>
  <c r="X48"/>
  <c r="X32"/>
  <c r="X16"/>
  <c r="X109"/>
  <c r="X77"/>
  <c r="X45"/>
  <c r="X21"/>
  <c r="X217"/>
  <c r="X201"/>
  <c r="X185"/>
  <c r="X169"/>
  <c r="X153"/>
  <c r="X137"/>
  <c r="X115"/>
  <c r="X83"/>
  <c r="X51"/>
  <c r="X223"/>
  <c r="X207"/>
  <c r="X191"/>
  <c r="X175"/>
  <c r="X155"/>
  <c r="X139"/>
  <c r="X119"/>
  <c r="X87"/>
  <c r="X55"/>
  <c r="X222"/>
  <c r="X206"/>
  <c r="X190"/>
  <c r="X174"/>
  <c r="X158"/>
  <c r="X142"/>
  <c r="X126"/>
  <c r="X110"/>
  <c r="X94"/>
  <c r="X78"/>
  <c r="X62"/>
  <c r="X46"/>
  <c r="X30"/>
  <c r="X14"/>
  <c r="X97"/>
  <c r="X65"/>
  <c r="X33"/>
  <c r="X15"/>
  <c r="X212"/>
  <c r="X196"/>
  <c r="X180"/>
  <c r="X164"/>
  <c r="X148"/>
  <c r="X132"/>
  <c r="X116"/>
  <c r="X100"/>
  <c r="X84"/>
  <c r="X68"/>
  <c r="X52"/>
  <c r="X36"/>
  <c r="X20"/>
  <c r="X117"/>
  <c r="X85"/>
  <c r="X53"/>
  <c r="X25"/>
  <c r="Y61" i="16"/>
  <c r="Y33"/>
  <c r="Z33" s="1"/>
  <c r="W85"/>
  <c r="X85" s="1"/>
  <c r="AE85" s="1"/>
  <c r="W122"/>
  <c r="Y79"/>
  <c r="Z79" s="1"/>
  <c r="AE79"/>
  <c r="Y93"/>
  <c r="Z93" s="1"/>
  <c r="AE93"/>
  <c r="T26"/>
  <c r="U26" s="1"/>
  <c r="T42"/>
  <c r="U42" s="1"/>
  <c r="V58"/>
  <c r="V74"/>
  <c r="T90"/>
  <c r="U90" s="1"/>
  <c r="T27"/>
  <c r="U27" s="1"/>
  <c r="Y95"/>
  <c r="Z95" s="1"/>
  <c r="AE95"/>
  <c r="Y67"/>
  <c r="Z67" s="1"/>
  <c r="AE67"/>
  <c r="X60"/>
  <c r="AE60" s="1"/>
  <c r="X108"/>
  <c r="AE108" s="1"/>
  <c r="X116"/>
  <c r="T126"/>
  <c r="U126" s="1"/>
  <c r="V146"/>
  <c r="T162"/>
  <c r="U162" s="1"/>
  <c r="T182"/>
  <c r="U182" s="1"/>
  <c r="T198"/>
  <c r="U198" s="1"/>
  <c r="T214"/>
  <c r="U214" s="1"/>
  <c r="T230"/>
  <c r="U230" s="1"/>
  <c r="V111"/>
  <c r="T127"/>
  <c r="U127" s="1"/>
  <c r="T221"/>
  <c r="U221" s="1"/>
  <c r="T135"/>
  <c r="U135" s="1"/>
  <c r="T144"/>
  <c r="U144" s="1"/>
  <c r="T160"/>
  <c r="U160" s="1"/>
  <c r="T176"/>
  <c r="U176" s="1"/>
  <c r="T192"/>
  <c r="U192" s="1"/>
  <c r="T208"/>
  <c r="U208" s="1"/>
  <c r="T224"/>
  <c r="U224" s="1"/>
  <c r="V132"/>
  <c r="T148"/>
  <c r="U148" s="1"/>
  <c r="V164"/>
  <c r="T180"/>
  <c r="U180" s="1"/>
  <c r="T196"/>
  <c r="U196" s="1"/>
  <c r="V212"/>
  <c r="T228"/>
  <c r="U228" s="1"/>
  <c r="X122"/>
  <c r="X49"/>
  <c r="X51"/>
  <c r="Y72"/>
  <c r="Z72" s="1"/>
  <c r="AE72"/>
  <c r="Y85"/>
  <c r="Z85" s="1"/>
  <c r="T34"/>
  <c r="U34" s="1"/>
  <c r="T50"/>
  <c r="U50" s="1"/>
  <c r="V66"/>
  <c r="T82"/>
  <c r="U82" s="1"/>
  <c r="V98"/>
  <c r="T43"/>
  <c r="U43" s="1"/>
  <c r="V134"/>
  <c r="T150"/>
  <c r="U150" s="1"/>
  <c r="V166"/>
  <c r="V186"/>
  <c r="V202"/>
  <c r="T218"/>
  <c r="U218" s="1"/>
  <c r="T234"/>
  <c r="U234" s="1"/>
  <c r="T153"/>
  <c r="U153" s="1"/>
  <c r="T169"/>
  <c r="U169" s="1"/>
  <c r="T185"/>
  <c r="U185" s="1"/>
  <c r="T201"/>
  <c r="U201" s="1"/>
  <c r="T217"/>
  <c r="U217" s="1"/>
  <c r="T233"/>
  <c r="U233" s="1"/>
  <c r="T115"/>
  <c r="U115" s="1"/>
  <c r="V131"/>
  <c r="X110"/>
  <c r="Y110" s="1"/>
  <c r="Z110" s="1"/>
  <c r="X118"/>
  <c r="X128"/>
  <c r="AE128" s="1"/>
  <c r="T138"/>
  <c r="U138" s="1"/>
  <c r="T154"/>
  <c r="U154" s="1"/>
  <c r="T170"/>
  <c r="U170" s="1"/>
  <c r="T190"/>
  <c r="U190" s="1"/>
  <c r="T206"/>
  <c r="U206" s="1"/>
  <c r="T222"/>
  <c r="U222" s="1"/>
  <c r="T103"/>
  <c r="U103" s="1"/>
  <c r="V119"/>
  <c r="T137"/>
  <c r="U137" s="1"/>
  <c r="T140"/>
  <c r="U140" s="1"/>
  <c r="V156"/>
  <c r="V172"/>
  <c r="T188"/>
  <c r="U188" s="1"/>
  <c r="T204"/>
  <c r="U204" s="1"/>
  <c r="T220"/>
  <c r="U220" s="1"/>
  <c r="V165"/>
  <c r="X104"/>
  <c r="AE104" s="1"/>
  <c r="W76"/>
  <c r="X134"/>
  <c r="U49"/>
  <c r="W49" s="1"/>
  <c r="W143"/>
  <c r="W167"/>
  <c r="W147"/>
  <c r="W155"/>
  <c r="W211"/>
  <c r="T158"/>
  <c r="U158" s="1"/>
  <c r="V158" s="1"/>
  <c r="T117"/>
  <c r="U117" s="1"/>
  <c r="V117" s="1"/>
  <c r="T133"/>
  <c r="U133" s="1"/>
  <c r="V133" s="1"/>
  <c r="V141"/>
  <c r="T141"/>
  <c r="U141" s="1"/>
  <c r="T157"/>
  <c r="U157" s="1"/>
  <c r="V157" s="1"/>
  <c r="V173"/>
  <c r="T173"/>
  <c r="U173" s="1"/>
  <c r="T189"/>
  <c r="U189" s="1"/>
  <c r="V189" s="1"/>
  <c r="T205"/>
  <c r="U205" s="1"/>
  <c r="V205" s="1"/>
  <c r="T105"/>
  <c r="U105" s="1"/>
  <c r="V105" s="1"/>
  <c r="T121"/>
  <c r="U121" s="1"/>
  <c r="V121" s="1"/>
  <c r="X151"/>
  <c r="X175"/>
  <c r="X223"/>
  <c r="X163"/>
  <c r="X219"/>
  <c r="X114"/>
  <c r="T142"/>
  <c r="U142" s="1"/>
  <c r="V142" s="1"/>
  <c r="T174"/>
  <c r="U174" s="1"/>
  <c r="V174" s="1"/>
  <c r="V194"/>
  <c r="T194"/>
  <c r="U194" s="1"/>
  <c r="V210"/>
  <c r="T210"/>
  <c r="U210" s="1"/>
  <c r="V226"/>
  <c r="T226"/>
  <c r="U226" s="1"/>
  <c r="T145"/>
  <c r="U145" s="1"/>
  <c r="V145" s="1"/>
  <c r="T161"/>
  <c r="U161" s="1"/>
  <c r="V161" s="1"/>
  <c r="T177"/>
  <c r="U177" s="1"/>
  <c r="V177" s="1"/>
  <c r="T193"/>
  <c r="U193" s="1"/>
  <c r="V193" s="1"/>
  <c r="V209"/>
  <c r="T209"/>
  <c r="U209" s="1"/>
  <c r="T225"/>
  <c r="U225" s="1"/>
  <c r="V225" s="1"/>
  <c r="T107"/>
  <c r="U107" s="1"/>
  <c r="V107" s="1"/>
  <c r="T123"/>
  <c r="U123" s="1"/>
  <c r="V123" s="1"/>
  <c r="T109"/>
  <c r="U109" s="1"/>
  <c r="V109" s="1"/>
  <c r="T125"/>
  <c r="U125" s="1"/>
  <c r="V125" s="1"/>
  <c r="T149"/>
  <c r="U149" s="1"/>
  <c r="V149" s="1"/>
  <c r="T181"/>
  <c r="U181" s="1"/>
  <c r="V181" s="1"/>
  <c r="V197"/>
  <c r="T197"/>
  <c r="U197" s="1"/>
  <c r="T213"/>
  <c r="U213" s="1"/>
  <c r="V213" s="1"/>
  <c r="T229"/>
  <c r="U229" s="1"/>
  <c r="V229" s="1"/>
  <c r="T136"/>
  <c r="U136" s="1"/>
  <c r="V136" s="1"/>
  <c r="T152"/>
  <c r="U152" s="1"/>
  <c r="V152" s="1"/>
  <c r="T168"/>
  <c r="U168" s="1"/>
  <c r="V168" s="1"/>
  <c r="T184"/>
  <c r="U184" s="1"/>
  <c r="V184" s="1"/>
  <c r="V200"/>
  <c r="T200"/>
  <c r="U200" s="1"/>
  <c r="T216"/>
  <c r="U216" s="1"/>
  <c r="V216" s="1"/>
  <c r="T232"/>
  <c r="U232" s="1"/>
  <c r="V232" s="1"/>
  <c r="V113"/>
  <c r="T113"/>
  <c r="U113" s="1"/>
  <c r="V129"/>
  <c r="T129"/>
  <c r="U129" s="1"/>
  <c r="X159"/>
  <c r="X183"/>
  <c r="X215"/>
  <c r="X231"/>
  <c r="X139"/>
  <c r="X171"/>
  <c r="X187"/>
  <c r="X227"/>
  <c r="X143"/>
  <c r="X167"/>
  <c r="X147"/>
  <c r="X155"/>
  <c r="X211"/>
  <c r="Y60"/>
  <c r="Z60" s="1"/>
  <c r="Y108"/>
  <c r="Z108" s="1"/>
  <c r="Y128"/>
  <c r="Z128" s="1"/>
  <c r="T58"/>
  <c r="U58" s="1"/>
  <c r="W58" s="1"/>
  <c r="X58" s="1"/>
  <c r="T66"/>
  <c r="U66" s="1"/>
  <c r="W66" s="1"/>
  <c r="T74"/>
  <c r="U74" s="1"/>
  <c r="W74" s="1"/>
  <c r="X74" s="1"/>
  <c r="T98"/>
  <c r="U98" s="1"/>
  <c r="W98" s="1"/>
  <c r="W88"/>
  <c r="X88" s="1"/>
  <c r="W96"/>
  <c r="W87"/>
  <c r="X87" s="1"/>
  <c r="W60"/>
  <c r="W92"/>
  <c r="X92" s="1"/>
  <c r="W97"/>
  <c r="W104"/>
  <c r="W120"/>
  <c r="X120" s="1"/>
  <c r="V106"/>
  <c r="T134"/>
  <c r="U134" s="1"/>
  <c r="W134" s="1"/>
  <c r="T146"/>
  <c r="U146" s="1"/>
  <c r="W146" s="1"/>
  <c r="T166"/>
  <c r="U166" s="1"/>
  <c r="W166" s="1"/>
  <c r="T186"/>
  <c r="U186" s="1"/>
  <c r="W186" s="1"/>
  <c r="X186" s="1"/>
  <c r="T202"/>
  <c r="U202" s="1"/>
  <c r="W202" s="1"/>
  <c r="X202" s="1"/>
  <c r="T111"/>
  <c r="U111" s="1"/>
  <c r="W111" s="1"/>
  <c r="T119"/>
  <c r="U119" s="1"/>
  <c r="W119" s="1"/>
  <c r="T131"/>
  <c r="U131" s="1"/>
  <c r="W131" s="1"/>
  <c r="X131" s="1"/>
  <c r="T132"/>
  <c r="U132" s="1"/>
  <c r="W132" s="1"/>
  <c r="X132" s="1"/>
  <c r="T156"/>
  <c r="U156" s="1"/>
  <c r="W156" s="1"/>
  <c r="T164"/>
  <c r="U164" s="1"/>
  <c r="W164" s="1"/>
  <c r="T172"/>
  <c r="U172" s="1"/>
  <c r="W172" s="1"/>
  <c r="T212"/>
  <c r="U212" s="1"/>
  <c r="W212" s="1"/>
  <c r="X212" s="1"/>
  <c r="T165"/>
  <c r="U165" s="1"/>
  <c r="W165" s="1"/>
  <c r="W102"/>
  <c r="X102" s="1"/>
  <c r="W110"/>
  <c r="W118"/>
  <c r="W128"/>
  <c r="X111"/>
  <c r="X119"/>
  <c r="X165"/>
  <c r="W114"/>
  <c r="W130"/>
  <c r="X130" s="1"/>
  <c r="W20"/>
  <c r="V112"/>
  <c r="V178"/>
  <c r="V217"/>
  <c r="V233"/>
  <c r="V126"/>
  <c r="V138"/>
  <c r="V150"/>
  <c r="V154"/>
  <c r="V162"/>
  <c r="V170"/>
  <c r="V182"/>
  <c r="V190"/>
  <c r="V198"/>
  <c r="V206"/>
  <c r="V214"/>
  <c r="V218"/>
  <c r="V222"/>
  <c r="V230"/>
  <c r="V234"/>
  <c r="V153"/>
  <c r="V169"/>
  <c r="V185"/>
  <c r="V201"/>
  <c r="V103"/>
  <c r="V115"/>
  <c r="V127"/>
  <c r="V137"/>
  <c r="V221"/>
  <c r="V135"/>
  <c r="V140"/>
  <c r="V144"/>
  <c r="V148"/>
  <c r="V160"/>
  <c r="V176"/>
  <c r="V180"/>
  <c r="V188"/>
  <c r="V192"/>
  <c r="V196"/>
  <c r="V204"/>
  <c r="V208"/>
  <c r="V220"/>
  <c r="V224"/>
  <c r="V228"/>
  <c r="W108"/>
  <c r="W116"/>
  <c r="W124"/>
  <c r="X124" s="1"/>
  <c r="W151"/>
  <c r="W159"/>
  <c r="W175"/>
  <c r="W183"/>
  <c r="W191"/>
  <c r="X191" s="1"/>
  <c r="W199"/>
  <c r="X199" s="1"/>
  <c r="W207"/>
  <c r="X207" s="1"/>
  <c r="W215"/>
  <c r="W223"/>
  <c r="W231"/>
  <c r="W139"/>
  <c r="W163"/>
  <c r="W171"/>
  <c r="W179"/>
  <c r="X179" s="1"/>
  <c r="W187"/>
  <c r="W195"/>
  <c r="X195" s="1"/>
  <c r="W203"/>
  <c r="X203" s="1"/>
  <c r="W219"/>
  <c r="W227"/>
  <c r="W235"/>
  <c r="X235" s="1"/>
  <c r="V45"/>
  <c r="V55"/>
  <c r="T30"/>
  <c r="U30" s="1"/>
  <c r="V30" s="1"/>
  <c r="T46"/>
  <c r="U46" s="1"/>
  <c r="V46" s="1"/>
  <c r="T62"/>
  <c r="U62" s="1"/>
  <c r="V62" s="1"/>
  <c r="V78"/>
  <c r="T78"/>
  <c r="U78" s="1"/>
  <c r="V94"/>
  <c r="T94"/>
  <c r="U94" s="1"/>
  <c r="T39"/>
  <c r="U39" s="1"/>
  <c r="V39" s="1"/>
  <c r="T35"/>
  <c r="U35" s="1"/>
  <c r="T31"/>
  <c r="U31" s="1"/>
  <c r="X24"/>
  <c r="X56"/>
  <c r="X80"/>
  <c r="X84"/>
  <c r="V29"/>
  <c r="V53"/>
  <c r="V47"/>
  <c r="V63"/>
  <c r="T22"/>
  <c r="U22" s="1"/>
  <c r="V22" s="1"/>
  <c r="T38"/>
  <c r="U38" s="1"/>
  <c r="V38" s="1"/>
  <c r="T54"/>
  <c r="U54" s="1"/>
  <c r="V54" s="1"/>
  <c r="T70"/>
  <c r="U70" s="1"/>
  <c r="V70" s="1"/>
  <c r="V86"/>
  <c r="T86"/>
  <c r="U86" s="1"/>
  <c r="X100"/>
  <c r="T65"/>
  <c r="U65" s="1"/>
  <c r="V65" s="1"/>
  <c r="V73"/>
  <c r="T73"/>
  <c r="U73" s="1"/>
  <c r="T81"/>
  <c r="U81" s="1"/>
  <c r="V81" s="1"/>
  <c r="T71"/>
  <c r="U71" s="1"/>
  <c r="V71" s="1"/>
  <c r="X97"/>
  <c r="U33"/>
  <c r="W33" s="1"/>
  <c r="Z61"/>
  <c r="V26"/>
  <c r="V34"/>
  <c r="V42"/>
  <c r="V50"/>
  <c r="X66"/>
  <c r="V82"/>
  <c r="V90"/>
  <c r="X98"/>
  <c r="V27"/>
  <c r="V43"/>
  <c r="W83"/>
  <c r="V25"/>
  <c r="V99"/>
  <c r="S23"/>
  <c r="AC23" s="1"/>
  <c r="X96"/>
  <c r="X76"/>
  <c r="X83"/>
  <c r="W37"/>
  <c r="X37" s="1"/>
  <c r="W57"/>
  <c r="X57" s="1"/>
  <c r="V69"/>
  <c r="V77"/>
  <c r="V101"/>
  <c r="W91"/>
  <c r="X91" s="1"/>
  <c r="V21"/>
  <c r="V41"/>
  <c r="V59"/>
  <c r="V75"/>
  <c r="W24"/>
  <c r="W32"/>
  <c r="X32" s="1"/>
  <c r="W40"/>
  <c r="X40" s="1"/>
  <c r="W48"/>
  <c r="X48" s="1"/>
  <c r="W56"/>
  <c r="W64"/>
  <c r="X64" s="1"/>
  <c r="W80"/>
  <c r="W28"/>
  <c r="X28" s="1"/>
  <c r="W36"/>
  <c r="X36" s="1"/>
  <c r="W44"/>
  <c r="X44" s="1"/>
  <c r="W52"/>
  <c r="X52" s="1"/>
  <c r="W68"/>
  <c r="X68" s="1"/>
  <c r="W84"/>
  <c r="W100"/>
  <c r="W89"/>
  <c r="X89" s="1"/>
  <c r="AH25" i="6"/>
  <c r="AI25" s="1"/>
  <c r="AM25" s="1"/>
  <c r="AN25" s="1"/>
  <c r="AH218"/>
  <c r="AI218" s="1"/>
  <c r="AM218" s="1"/>
  <c r="AN218" s="1"/>
  <c r="AQ218" s="1"/>
  <c r="AH154"/>
  <c r="AI154" s="1"/>
  <c r="AM154" s="1"/>
  <c r="AN154" s="1"/>
  <c r="AH90"/>
  <c r="AH24"/>
  <c r="AI24" s="1"/>
  <c r="AM24" s="1"/>
  <c r="AN24" s="1"/>
  <c r="AH202"/>
  <c r="AI202" s="1"/>
  <c r="AM202" s="1"/>
  <c r="AN202" s="1"/>
  <c r="AQ202" s="1"/>
  <c r="AH170"/>
  <c r="AI170" s="1"/>
  <c r="AM170" s="1"/>
  <c r="AN170" s="1"/>
  <c r="AQ170" s="1"/>
  <c r="AH138"/>
  <c r="AI138" s="1"/>
  <c r="AM138" s="1"/>
  <c r="AN138" s="1"/>
  <c r="AQ138" s="1"/>
  <c r="AH106"/>
  <c r="AH8"/>
  <c r="AI8" s="1"/>
  <c r="AM8" s="1"/>
  <c r="AH193"/>
  <c r="AI193" s="1"/>
  <c r="AM193" s="1"/>
  <c r="AN193" s="1"/>
  <c r="AO214"/>
  <c r="AP214" s="1"/>
  <c r="AR214" s="1"/>
  <c r="AQ214"/>
  <c r="AO56"/>
  <c r="AP56" s="1"/>
  <c r="AR56" s="1"/>
  <c r="AQ56"/>
  <c r="AO198"/>
  <c r="AP198" s="1"/>
  <c r="AR198" s="1"/>
  <c r="AQ198"/>
  <c r="AO138"/>
  <c r="AP138" s="1"/>
  <c r="AR138" s="1"/>
  <c r="AO71"/>
  <c r="AP71" s="1"/>
  <c r="AR71" s="1"/>
  <c r="AQ71"/>
  <c r="AO176"/>
  <c r="AP176" s="1"/>
  <c r="AR176" s="1"/>
  <c r="AQ176"/>
  <c r="AO144"/>
  <c r="AP144" s="1"/>
  <c r="AR144" s="1"/>
  <c r="AQ144"/>
  <c r="AO112"/>
  <c r="AP112" s="1"/>
  <c r="AR112" s="1"/>
  <c r="AQ112"/>
  <c r="AO80"/>
  <c r="AP80" s="1"/>
  <c r="AR80" s="1"/>
  <c r="AQ80"/>
  <c r="AO28"/>
  <c r="AP28" s="1"/>
  <c r="AR28" s="1"/>
  <c r="AQ28"/>
  <c r="AO197"/>
  <c r="AP197" s="1"/>
  <c r="AR197" s="1"/>
  <c r="AQ197"/>
  <c r="AO169"/>
  <c r="AP169" s="1"/>
  <c r="AR169" s="1"/>
  <c r="AQ169"/>
  <c r="AO53"/>
  <c r="AP53" s="1"/>
  <c r="AR53" s="1"/>
  <c r="AQ53"/>
  <c r="AO202"/>
  <c r="AP202" s="1"/>
  <c r="AR202" s="1"/>
  <c r="AO174"/>
  <c r="AP174" s="1"/>
  <c r="AR174" s="1"/>
  <c r="AQ174"/>
  <c r="AO142"/>
  <c r="AP142" s="1"/>
  <c r="AR142" s="1"/>
  <c r="AQ142"/>
  <c r="AO110"/>
  <c r="AP110" s="1"/>
  <c r="AR110" s="1"/>
  <c r="AQ110"/>
  <c r="AO78"/>
  <c r="AP78" s="1"/>
  <c r="AR78" s="1"/>
  <c r="AQ78"/>
  <c r="AO46"/>
  <c r="AP46" s="1"/>
  <c r="AR46" s="1"/>
  <c r="AQ46"/>
  <c r="AO14"/>
  <c r="AP14" s="1"/>
  <c r="AR14" s="1"/>
  <c r="AQ14"/>
  <c r="AO203"/>
  <c r="AP203" s="1"/>
  <c r="AR203" s="1"/>
  <c r="AQ203"/>
  <c r="AO187"/>
  <c r="AP187" s="1"/>
  <c r="AR187" s="1"/>
  <c r="AQ187"/>
  <c r="AO171"/>
  <c r="AP171" s="1"/>
  <c r="AR171" s="1"/>
  <c r="AQ171"/>
  <c r="AO155"/>
  <c r="AP155" s="1"/>
  <c r="AR155" s="1"/>
  <c r="AQ155"/>
  <c r="AO139"/>
  <c r="AP139" s="1"/>
  <c r="AR139" s="1"/>
  <c r="AQ139"/>
  <c r="AO123"/>
  <c r="AP123" s="1"/>
  <c r="AR123" s="1"/>
  <c r="AQ123"/>
  <c r="AO107"/>
  <c r="AP107" s="1"/>
  <c r="AR107" s="1"/>
  <c r="AQ107"/>
  <c r="AO91"/>
  <c r="AP91" s="1"/>
  <c r="AR91" s="1"/>
  <c r="AQ91"/>
  <c r="AO75"/>
  <c r="AP75" s="1"/>
  <c r="AR75" s="1"/>
  <c r="AQ75"/>
  <c r="AO59"/>
  <c r="AP59" s="1"/>
  <c r="AR59" s="1"/>
  <c r="AQ59"/>
  <c r="AO43"/>
  <c r="AP43" s="1"/>
  <c r="AR43" s="1"/>
  <c r="AQ43"/>
  <c r="AO19"/>
  <c r="AP19" s="1"/>
  <c r="AR19" s="1"/>
  <c r="AQ19"/>
  <c r="AO208"/>
  <c r="AP208" s="1"/>
  <c r="AR208" s="1"/>
  <c r="AQ208"/>
  <c r="AO192"/>
  <c r="AP192" s="1"/>
  <c r="AR192" s="1"/>
  <c r="AQ192"/>
  <c r="AO172"/>
  <c r="AP172" s="1"/>
  <c r="AR172" s="1"/>
  <c r="AQ172"/>
  <c r="AO140"/>
  <c r="AP140" s="1"/>
  <c r="AR140" s="1"/>
  <c r="AQ140"/>
  <c r="AO108"/>
  <c r="AP108" s="1"/>
  <c r="AR108" s="1"/>
  <c r="AQ108"/>
  <c r="AO76"/>
  <c r="AP76" s="1"/>
  <c r="AR76" s="1"/>
  <c r="AQ76"/>
  <c r="AO44"/>
  <c r="AP44" s="1"/>
  <c r="AR44" s="1"/>
  <c r="AQ44"/>
  <c r="AO217"/>
  <c r="AP217" s="1"/>
  <c r="AR217" s="1"/>
  <c r="AQ217"/>
  <c r="AO201"/>
  <c r="AP201" s="1"/>
  <c r="AR201" s="1"/>
  <c r="AQ201"/>
  <c r="AO185"/>
  <c r="AP185" s="1"/>
  <c r="AR185" s="1"/>
  <c r="AQ185"/>
  <c r="AO145"/>
  <c r="AP145" s="1"/>
  <c r="AR145" s="1"/>
  <c r="AQ145"/>
  <c r="AO113"/>
  <c r="AP113" s="1"/>
  <c r="AR113" s="1"/>
  <c r="AQ113"/>
  <c r="AO81"/>
  <c r="AP81" s="1"/>
  <c r="AR81" s="1"/>
  <c r="AQ81"/>
  <c r="AO25"/>
  <c r="AP25" s="1"/>
  <c r="AR25" s="1"/>
  <c r="AQ25"/>
  <c r="AO85"/>
  <c r="AP85" s="1"/>
  <c r="AR85" s="1"/>
  <c r="AQ85"/>
  <c r="AO182"/>
  <c r="AP182" s="1"/>
  <c r="AR182" s="1"/>
  <c r="AQ182"/>
  <c r="AO154"/>
  <c r="AP154" s="1"/>
  <c r="AR154" s="1"/>
  <c r="AQ154"/>
  <c r="AO82"/>
  <c r="AP82" s="1"/>
  <c r="AR82" s="1"/>
  <c r="AQ82"/>
  <c r="AO55"/>
  <c r="AP55" s="1"/>
  <c r="AR55" s="1"/>
  <c r="AQ55"/>
  <c r="AO160"/>
  <c r="AP160" s="1"/>
  <c r="AR160" s="1"/>
  <c r="AQ160"/>
  <c r="AO128"/>
  <c r="AP128" s="1"/>
  <c r="AR128" s="1"/>
  <c r="AQ128"/>
  <c r="AO96"/>
  <c r="AP96" s="1"/>
  <c r="AR96" s="1"/>
  <c r="AQ96"/>
  <c r="AO64"/>
  <c r="AP64" s="1"/>
  <c r="AR64" s="1"/>
  <c r="AQ64"/>
  <c r="AO213"/>
  <c r="AP213" s="1"/>
  <c r="AR213" s="1"/>
  <c r="AQ213"/>
  <c r="AO181"/>
  <c r="AP181" s="1"/>
  <c r="AR181" s="1"/>
  <c r="AQ181"/>
  <c r="AO69"/>
  <c r="AP69" s="1"/>
  <c r="AR69" s="1"/>
  <c r="AQ69"/>
  <c r="AO218"/>
  <c r="AP218" s="1"/>
  <c r="AR218" s="1"/>
  <c r="AO186"/>
  <c r="AP186" s="1"/>
  <c r="AR186" s="1"/>
  <c r="AQ186"/>
  <c r="AO158"/>
  <c r="AP158" s="1"/>
  <c r="AR158" s="1"/>
  <c r="AQ158"/>
  <c r="AO126"/>
  <c r="AP126" s="1"/>
  <c r="AR126" s="1"/>
  <c r="AQ126"/>
  <c r="AO94"/>
  <c r="AP94" s="1"/>
  <c r="AR94" s="1"/>
  <c r="AQ94"/>
  <c r="AO62"/>
  <c r="AP62" s="1"/>
  <c r="AR62" s="1"/>
  <c r="AQ62"/>
  <c r="AO30"/>
  <c r="AP30" s="1"/>
  <c r="AR30" s="1"/>
  <c r="AQ30"/>
  <c r="AO211"/>
  <c r="AP211" s="1"/>
  <c r="AR211" s="1"/>
  <c r="AQ211"/>
  <c r="AO195"/>
  <c r="AP195" s="1"/>
  <c r="AR195" s="1"/>
  <c r="AQ195"/>
  <c r="AO179"/>
  <c r="AP179" s="1"/>
  <c r="AR179" s="1"/>
  <c r="AQ179"/>
  <c r="AO163"/>
  <c r="AP163" s="1"/>
  <c r="AR163" s="1"/>
  <c r="AQ163"/>
  <c r="AO147"/>
  <c r="AP147" s="1"/>
  <c r="AR147" s="1"/>
  <c r="AQ147"/>
  <c r="AO131"/>
  <c r="AP131" s="1"/>
  <c r="AR131" s="1"/>
  <c r="AQ131"/>
  <c r="AO115"/>
  <c r="AP115" s="1"/>
  <c r="AR115" s="1"/>
  <c r="AQ115"/>
  <c r="AO99"/>
  <c r="AP99" s="1"/>
  <c r="AR99" s="1"/>
  <c r="AQ99"/>
  <c r="AO83"/>
  <c r="AP83" s="1"/>
  <c r="AR83" s="1"/>
  <c r="AQ83"/>
  <c r="AO67"/>
  <c r="AP67" s="1"/>
  <c r="AR67" s="1"/>
  <c r="AQ67"/>
  <c r="AO51"/>
  <c r="AP51" s="1"/>
  <c r="AR51" s="1"/>
  <c r="AQ51"/>
  <c r="AO35"/>
  <c r="AP35" s="1"/>
  <c r="AR35" s="1"/>
  <c r="AQ35"/>
  <c r="AO216"/>
  <c r="AP216" s="1"/>
  <c r="AR216" s="1"/>
  <c r="AQ216"/>
  <c r="AO200"/>
  <c r="AP200" s="1"/>
  <c r="AR200" s="1"/>
  <c r="AQ200"/>
  <c r="AO184"/>
  <c r="AP184" s="1"/>
  <c r="AR184" s="1"/>
  <c r="AQ184"/>
  <c r="AO156"/>
  <c r="AP156" s="1"/>
  <c r="AR156" s="1"/>
  <c r="AQ156"/>
  <c r="AO124"/>
  <c r="AP124" s="1"/>
  <c r="AR124" s="1"/>
  <c r="AQ124"/>
  <c r="AO92"/>
  <c r="AP92" s="1"/>
  <c r="AR92" s="1"/>
  <c r="AQ92"/>
  <c r="AO60"/>
  <c r="AP60" s="1"/>
  <c r="AR60" s="1"/>
  <c r="AQ60"/>
  <c r="AO24"/>
  <c r="AP24" s="1"/>
  <c r="AR24" s="1"/>
  <c r="AQ24"/>
  <c r="AO209"/>
  <c r="AP209" s="1"/>
  <c r="AR209" s="1"/>
  <c r="AQ209"/>
  <c r="AO193"/>
  <c r="AP193" s="1"/>
  <c r="AR193" s="1"/>
  <c r="AQ193"/>
  <c r="AO165"/>
  <c r="AP165" s="1"/>
  <c r="AR165" s="1"/>
  <c r="AQ165"/>
  <c r="AO129"/>
  <c r="AP129" s="1"/>
  <c r="AR129" s="1"/>
  <c r="AQ129"/>
  <c r="AO97"/>
  <c r="AP97" s="1"/>
  <c r="AR97" s="1"/>
  <c r="AQ97"/>
  <c r="AO33"/>
  <c r="AP33" s="1"/>
  <c r="AR33" s="1"/>
  <c r="AQ33"/>
  <c r="AO17"/>
  <c r="AP17" s="1"/>
  <c r="AR17" s="1"/>
  <c r="AQ17"/>
  <c r="AH137"/>
  <c r="AI137" s="1"/>
  <c r="AM137" s="1"/>
  <c r="AN137" s="1"/>
  <c r="AH105"/>
  <c r="AI105" s="1"/>
  <c r="AM105" s="1"/>
  <c r="AN105" s="1"/>
  <c r="AH9"/>
  <c r="AI9" s="1"/>
  <c r="AM9" s="1"/>
  <c r="AN10"/>
  <c r="AN9"/>
  <c r="AN3"/>
  <c r="AN8"/>
  <c r="AH166"/>
  <c r="AI166" s="1"/>
  <c r="AM166" s="1"/>
  <c r="AN166" s="1"/>
  <c r="AH134"/>
  <c r="AI134" s="1"/>
  <c r="AM134" s="1"/>
  <c r="AN134" s="1"/>
  <c r="AH102"/>
  <c r="AI102" s="1"/>
  <c r="AM102" s="1"/>
  <c r="AN102" s="1"/>
  <c r="AH70"/>
  <c r="AI70" s="1"/>
  <c r="AM70" s="1"/>
  <c r="AN70" s="1"/>
  <c r="AH150"/>
  <c r="AI150" s="1"/>
  <c r="AM150" s="1"/>
  <c r="AN150" s="1"/>
  <c r="AH118"/>
  <c r="AI118" s="1"/>
  <c r="AM118" s="1"/>
  <c r="AN118" s="1"/>
  <c r="AH86"/>
  <c r="AI86" s="1"/>
  <c r="AM86" s="1"/>
  <c r="AN86" s="1"/>
  <c r="AH54"/>
  <c r="AI54" s="1"/>
  <c r="AM54" s="1"/>
  <c r="AN54" s="1"/>
  <c r="AH38"/>
  <c r="AI38" s="1"/>
  <c r="AM38" s="1"/>
  <c r="AN38" s="1"/>
  <c r="AH22"/>
  <c r="AI22" s="1"/>
  <c r="AM22" s="1"/>
  <c r="AN22" s="1"/>
  <c r="AH6"/>
  <c r="AI6" s="1"/>
  <c r="AM6" s="1"/>
  <c r="AH207"/>
  <c r="AI207" s="1"/>
  <c r="AM207" s="1"/>
  <c r="AN207" s="1"/>
  <c r="AH191"/>
  <c r="AI191" s="1"/>
  <c r="AM191" s="1"/>
  <c r="AN191" s="1"/>
  <c r="AH175"/>
  <c r="AI175" s="1"/>
  <c r="AM175" s="1"/>
  <c r="AN175" s="1"/>
  <c r="AH159"/>
  <c r="AI159" s="1"/>
  <c r="AM159" s="1"/>
  <c r="AN159" s="1"/>
  <c r="AH143"/>
  <c r="AI143" s="1"/>
  <c r="AM143" s="1"/>
  <c r="AN143" s="1"/>
  <c r="AH127"/>
  <c r="AI127" s="1"/>
  <c r="AM127" s="1"/>
  <c r="AN127" s="1"/>
  <c r="AH111"/>
  <c r="AI111" s="1"/>
  <c r="AM111" s="1"/>
  <c r="AN111" s="1"/>
  <c r="AH95"/>
  <c r="AI95" s="1"/>
  <c r="AM95" s="1"/>
  <c r="AN95" s="1"/>
  <c r="AH79"/>
  <c r="AI79" s="1"/>
  <c r="AM79" s="1"/>
  <c r="AN79" s="1"/>
  <c r="AH63"/>
  <c r="AI63" s="1"/>
  <c r="AM63" s="1"/>
  <c r="AN63" s="1"/>
  <c r="AH47"/>
  <c r="AI47" s="1"/>
  <c r="AM47" s="1"/>
  <c r="AN47" s="1"/>
  <c r="AH31"/>
  <c r="AI31" s="1"/>
  <c r="AM31" s="1"/>
  <c r="AN31" s="1"/>
  <c r="AH15"/>
  <c r="AI15" s="1"/>
  <c r="AM15" s="1"/>
  <c r="AH212"/>
  <c r="AI212" s="1"/>
  <c r="AM212" s="1"/>
  <c r="AN212" s="1"/>
  <c r="AH196"/>
  <c r="AI196" s="1"/>
  <c r="AM196" s="1"/>
  <c r="AN196" s="1"/>
  <c r="AH180"/>
  <c r="AI180" s="1"/>
  <c r="AM180" s="1"/>
  <c r="AN180" s="1"/>
  <c r="AH164"/>
  <c r="AI164" s="1"/>
  <c r="AM164" s="1"/>
  <c r="AN164" s="1"/>
  <c r="AH148"/>
  <c r="AI148" s="1"/>
  <c r="AM148" s="1"/>
  <c r="AN148" s="1"/>
  <c r="AH132"/>
  <c r="AI132" s="1"/>
  <c r="AM132" s="1"/>
  <c r="AN132" s="1"/>
  <c r="AH116"/>
  <c r="AI116" s="1"/>
  <c r="AM116" s="1"/>
  <c r="AN116" s="1"/>
  <c r="AH100"/>
  <c r="AI100" s="1"/>
  <c r="AM100" s="1"/>
  <c r="AN100" s="1"/>
  <c r="AH84"/>
  <c r="AI84" s="1"/>
  <c r="AM84" s="1"/>
  <c r="AN84" s="1"/>
  <c r="AH68"/>
  <c r="AI68" s="1"/>
  <c r="AM68" s="1"/>
  <c r="AN68" s="1"/>
  <c r="AH52"/>
  <c r="AI52" s="1"/>
  <c r="AM52" s="1"/>
  <c r="AN52" s="1"/>
  <c r="AH36"/>
  <c r="AH20"/>
  <c r="AH4"/>
  <c r="AH205"/>
  <c r="AI205" s="1"/>
  <c r="AM205" s="1"/>
  <c r="AN205" s="1"/>
  <c r="AH189"/>
  <c r="AH173"/>
  <c r="AI173" s="1"/>
  <c r="AM173" s="1"/>
  <c r="AN173" s="1"/>
  <c r="AH157"/>
  <c r="AI157" s="1"/>
  <c r="AM157" s="1"/>
  <c r="AN157" s="1"/>
  <c r="AH141"/>
  <c r="AI141" s="1"/>
  <c r="AM141" s="1"/>
  <c r="AN141" s="1"/>
  <c r="AH125"/>
  <c r="AI125" s="1"/>
  <c r="AM125" s="1"/>
  <c r="AN125" s="1"/>
  <c r="AH109"/>
  <c r="AI109" s="1"/>
  <c r="AM109" s="1"/>
  <c r="AN109" s="1"/>
  <c r="AH93"/>
  <c r="AI93" s="1"/>
  <c r="AM93" s="1"/>
  <c r="AN93" s="1"/>
  <c r="AH77"/>
  <c r="AI77" s="1"/>
  <c r="AM77" s="1"/>
  <c r="AN77" s="1"/>
  <c r="AH61"/>
  <c r="AI61" s="1"/>
  <c r="AM61" s="1"/>
  <c r="AN61" s="1"/>
  <c r="AH45"/>
  <c r="AI45" s="1"/>
  <c r="AM45" s="1"/>
  <c r="AN45" s="1"/>
  <c r="AH29"/>
  <c r="AI29" s="1"/>
  <c r="AM29" s="1"/>
  <c r="AN29" s="1"/>
  <c r="AH13"/>
  <c r="AI13" s="1"/>
  <c r="AM13" s="1"/>
  <c r="AH32"/>
  <c r="AI32" s="1"/>
  <c r="AM32" s="1"/>
  <c r="AN32" s="1"/>
  <c r="AH16"/>
  <c r="AI16" s="1"/>
  <c r="AM16" s="1"/>
  <c r="AN16" s="1"/>
  <c r="AH153"/>
  <c r="AI153" s="1"/>
  <c r="AM153" s="1"/>
  <c r="AN153" s="1"/>
  <c r="AH121"/>
  <c r="AI121" s="1"/>
  <c r="AM121" s="1"/>
  <c r="AN121" s="1"/>
  <c r="AH210"/>
  <c r="AI210" s="1"/>
  <c r="AM210" s="1"/>
  <c r="AN210" s="1"/>
  <c r="AH194"/>
  <c r="AI194" s="1"/>
  <c r="AM194" s="1"/>
  <c r="AN194" s="1"/>
  <c r="AH178"/>
  <c r="AH162"/>
  <c r="AH146"/>
  <c r="AH130"/>
  <c r="AH114"/>
  <c r="AI114" s="1"/>
  <c r="AM114" s="1"/>
  <c r="AN114" s="1"/>
  <c r="AH98"/>
  <c r="AI98" s="1"/>
  <c r="AM98" s="1"/>
  <c r="AN98" s="1"/>
  <c r="AH66"/>
  <c r="AI66" s="1"/>
  <c r="AM66" s="1"/>
  <c r="AN66" s="1"/>
  <c r="AH50"/>
  <c r="AI50" s="1"/>
  <c r="AM50" s="1"/>
  <c r="AN50" s="1"/>
  <c r="AH34"/>
  <c r="AI34" s="1"/>
  <c r="AM34" s="1"/>
  <c r="AN34" s="1"/>
  <c r="AH18"/>
  <c r="AI18" s="1"/>
  <c r="AM18" s="1"/>
  <c r="AN18" s="1"/>
  <c r="AH27"/>
  <c r="AI27" s="1"/>
  <c r="AM27" s="1"/>
  <c r="AN27" s="1"/>
  <c r="AH11"/>
  <c r="AI11" s="1"/>
  <c r="AM11" s="1"/>
  <c r="AI4"/>
  <c r="AM4" s="1"/>
  <c r="AI73"/>
  <c r="AM73" s="1"/>
  <c r="AN73" s="1"/>
  <c r="AI65"/>
  <c r="AM65" s="1"/>
  <c r="AN65" s="1"/>
  <c r="AI41"/>
  <c r="AM41" s="1"/>
  <c r="AN41" s="1"/>
  <c r="AI206"/>
  <c r="AM206" s="1"/>
  <c r="AN206" s="1"/>
  <c r="AI190"/>
  <c r="AM190" s="1"/>
  <c r="AN190" s="1"/>
  <c r="AI178"/>
  <c r="AM178" s="1"/>
  <c r="AN178" s="1"/>
  <c r="AI162"/>
  <c r="AM162" s="1"/>
  <c r="AN162" s="1"/>
  <c r="AI146"/>
  <c r="AM146" s="1"/>
  <c r="AN146" s="1"/>
  <c r="AI130"/>
  <c r="AM130" s="1"/>
  <c r="AN130" s="1"/>
  <c r="AI106"/>
  <c r="AM106" s="1"/>
  <c r="AN106" s="1"/>
  <c r="AI90"/>
  <c r="AM90" s="1"/>
  <c r="AN90" s="1"/>
  <c r="AI74"/>
  <c r="AM74" s="1"/>
  <c r="AN74" s="1"/>
  <c r="AI58"/>
  <c r="AM58" s="1"/>
  <c r="AN58" s="1"/>
  <c r="AI42"/>
  <c r="AM42" s="1"/>
  <c r="AN42" s="1"/>
  <c r="AI26"/>
  <c r="AM26" s="1"/>
  <c r="AN26" s="1"/>
  <c r="AI215"/>
  <c r="AM215" s="1"/>
  <c r="AN215" s="1"/>
  <c r="AI199"/>
  <c r="AM199" s="1"/>
  <c r="AN199" s="1"/>
  <c r="AI183"/>
  <c r="AM183" s="1"/>
  <c r="AN183" s="1"/>
  <c r="AI167"/>
  <c r="AM167" s="1"/>
  <c r="AN167" s="1"/>
  <c r="AI151"/>
  <c r="AM151" s="1"/>
  <c r="AN151" s="1"/>
  <c r="AI135"/>
  <c r="AM135" s="1"/>
  <c r="AN135" s="1"/>
  <c r="AI119"/>
  <c r="AM119" s="1"/>
  <c r="AN119" s="1"/>
  <c r="AI103"/>
  <c r="AM103" s="1"/>
  <c r="AN103" s="1"/>
  <c r="AI87"/>
  <c r="AM87" s="1"/>
  <c r="AN87" s="1"/>
  <c r="AI39"/>
  <c r="AM39" s="1"/>
  <c r="AN39" s="1"/>
  <c r="AI23"/>
  <c r="AM23" s="1"/>
  <c r="AN23" s="1"/>
  <c r="AI7"/>
  <c r="AM7" s="1"/>
  <c r="AI204"/>
  <c r="AM204" s="1"/>
  <c r="AN204" s="1"/>
  <c r="AI188"/>
  <c r="AM188" s="1"/>
  <c r="AN188" s="1"/>
  <c r="AI168"/>
  <c r="AM168" s="1"/>
  <c r="AN168" s="1"/>
  <c r="AI152"/>
  <c r="AM152" s="1"/>
  <c r="AN152" s="1"/>
  <c r="AI136"/>
  <c r="AM136" s="1"/>
  <c r="AN136" s="1"/>
  <c r="AI120"/>
  <c r="AM120" s="1"/>
  <c r="AN120" s="1"/>
  <c r="AI104"/>
  <c r="AM104" s="1"/>
  <c r="AN104" s="1"/>
  <c r="AI88"/>
  <c r="AM88" s="1"/>
  <c r="AN88" s="1"/>
  <c r="AI72"/>
  <c r="AM72" s="1"/>
  <c r="AN72" s="1"/>
  <c r="AI48"/>
  <c r="AM48" s="1"/>
  <c r="AN48" s="1"/>
  <c r="AI36"/>
  <c r="AM36" s="1"/>
  <c r="AN36" s="1"/>
  <c r="AI20"/>
  <c r="AM20" s="1"/>
  <c r="AN20" s="1"/>
  <c r="AI189"/>
  <c r="AM189" s="1"/>
  <c r="AN189" s="1"/>
  <c r="AI177"/>
  <c r="AM177" s="1"/>
  <c r="AN177" s="1"/>
  <c r="AI161"/>
  <c r="AM161" s="1"/>
  <c r="AN161" s="1"/>
  <c r="AI149"/>
  <c r="AM149" s="1"/>
  <c r="AN149" s="1"/>
  <c r="AI133"/>
  <c r="AM133" s="1"/>
  <c r="AN133" s="1"/>
  <c r="AI117"/>
  <c r="AM117" s="1"/>
  <c r="AN117" s="1"/>
  <c r="AI101"/>
  <c r="AM101" s="1"/>
  <c r="AN101" s="1"/>
  <c r="AI89"/>
  <c r="AM89" s="1"/>
  <c r="AN89" s="1"/>
  <c r="AI37"/>
  <c r="AM37" s="1"/>
  <c r="AN37" s="1"/>
  <c r="AI21"/>
  <c r="AM21" s="1"/>
  <c r="AN21" s="1"/>
  <c r="AI5"/>
  <c r="AM5" s="1"/>
  <c r="AI122"/>
  <c r="AM122" s="1"/>
  <c r="AN122" s="1"/>
  <c r="AI12"/>
  <c r="AM12" s="1"/>
  <c r="AI49"/>
  <c r="AM49" s="1"/>
  <c r="AN49" s="1"/>
  <c r="AI57"/>
  <c r="AM57" s="1"/>
  <c r="AN57" s="1"/>
  <c r="AH63" i="20" l="1"/>
  <c r="AT63" s="1"/>
  <c r="BJ63" s="1"/>
  <c r="AH89"/>
  <c r="AT89" s="1"/>
  <c r="BJ89" s="1"/>
  <c r="AH105"/>
  <c r="AT105" s="1"/>
  <c r="BJ105" s="1"/>
  <c r="AH121"/>
  <c r="AT121" s="1"/>
  <c r="BJ121" s="1"/>
  <c r="AH137"/>
  <c r="AT137" s="1"/>
  <c r="BJ137" s="1"/>
  <c r="AH167"/>
  <c r="AT167" s="1"/>
  <c r="BJ167" s="1"/>
  <c r="AH65"/>
  <c r="AT65" s="1"/>
  <c r="BJ65" s="1"/>
  <c r="AH139"/>
  <c r="AT139" s="1"/>
  <c r="BJ139" s="1"/>
  <c r="AH207"/>
  <c r="AT207" s="1"/>
  <c r="BJ207" s="1"/>
  <c r="AH223"/>
  <c r="AT223" s="1"/>
  <c r="BJ223" s="1"/>
  <c r="AH24"/>
  <c r="AT24" s="1"/>
  <c r="BJ24" s="1"/>
  <c r="AH203"/>
  <c r="AT203" s="1"/>
  <c r="BJ203" s="1"/>
  <c r="AH16"/>
  <c r="AT16" s="1"/>
  <c r="BJ16" s="1"/>
  <c r="AG58"/>
  <c r="AG46"/>
  <c r="AG56"/>
  <c r="AG71"/>
  <c r="AG97"/>
  <c r="AG129"/>
  <c r="AG205"/>
  <c r="AG213"/>
  <c r="AG10"/>
  <c r="AG22"/>
  <c r="AG30"/>
  <c r="AG73"/>
  <c r="AG87"/>
  <c r="AG103"/>
  <c r="AG119"/>
  <c r="AG131"/>
  <c r="AG195"/>
  <c r="AG215"/>
  <c r="AH50"/>
  <c r="AT50" s="1"/>
  <c r="BJ50" s="1"/>
  <c r="AH85"/>
  <c r="AT85" s="1"/>
  <c r="BJ85" s="1"/>
  <c r="AH93"/>
  <c r="AT93" s="1"/>
  <c r="BJ93" s="1"/>
  <c r="AH101"/>
  <c r="AT101" s="1"/>
  <c r="BJ101" s="1"/>
  <c r="AH109"/>
  <c r="AT109" s="1"/>
  <c r="BJ109" s="1"/>
  <c r="AH117"/>
  <c r="AT117" s="1"/>
  <c r="BJ117" s="1"/>
  <c r="AH125"/>
  <c r="AT125" s="1"/>
  <c r="BJ125" s="1"/>
  <c r="AH133"/>
  <c r="AT133" s="1"/>
  <c r="BJ133" s="1"/>
  <c r="AH141"/>
  <c r="AT141" s="1"/>
  <c r="BJ141" s="1"/>
  <c r="AH193"/>
  <c r="AT193" s="1"/>
  <c r="BJ193" s="1"/>
  <c r="AH201"/>
  <c r="AT201" s="1"/>
  <c r="BJ201" s="1"/>
  <c r="AH217"/>
  <c r="AT217" s="1"/>
  <c r="BJ217" s="1"/>
  <c r="AH18"/>
  <c r="AT18" s="1"/>
  <c r="BJ18" s="1"/>
  <c r="AH34"/>
  <c r="AT34" s="1"/>
  <c r="BJ34" s="1"/>
  <c r="AG54"/>
  <c r="AG42"/>
  <c r="AG40"/>
  <c r="AG79"/>
  <c r="AG113"/>
  <c r="AG197"/>
  <c r="AG209"/>
  <c r="AG221"/>
  <c r="AG14"/>
  <c r="AG26"/>
  <c r="AG69"/>
  <c r="AG77"/>
  <c r="AG95"/>
  <c r="AG111"/>
  <c r="AG127"/>
  <c r="AG135"/>
  <c r="AG199"/>
  <c r="AG211"/>
  <c r="AG219"/>
  <c r="AG52"/>
  <c r="AG48"/>
  <c r="AG44"/>
  <c r="AG67"/>
  <c r="AG175"/>
  <c r="AG83"/>
  <c r="AG99"/>
  <c r="AG115"/>
  <c r="AG20"/>
  <c r="AG75"/>
  <c r="AG91"/>
  <c r="AG107"/>
  <c r="AG123"/>
  <c r="AG12"/>
  <c r="AG28"/>
  <c r="AG32"/>
  <c r="AG36"/>
  <c r="AH143"/>
  <c r="AT143" s="1"/>
  <c r="BJ143" s="1"/>
  <c r="AI47"/>
  <c r="AI15"/>
  <c r="AJ15" s="1"/>
  <c r="AV15" s="1"/>
  <c r="AJ163"/>
  <c r="AV163" s="1"/>
  <c r="AH31"/>
  <c r="AT31" s="1"/>
  <c r="BJ31" s="1"/>
  <c r="AK200"/>
  <c r="AL200" s="1"/>
  <c r="AW200" s="1"/>
  <c r="AK210"/>
  <c r="AL210" s="1"/>
  <c r="AW210" s="1"/>
  <c r="AK182"/>
  <c r="AL182" s="1"/>
  <c r="AW182" s="1"/>
  <c r="AK142"/>
  <c r="AL142" s="1"/>
  <c r="AW142" s="1"/>
  <c r="AK149"/>
  <c r="AL149" s="1"/>
  <c r="AW149" s="1"/>
  <c r="AK204"/>
  <c r="AL204" s="1"/>
  <c r="AW204" s="1"/>
  <c r="AK214"/>
  <c r="AL214" s="1"/>
  <c r="AW214" s="1"/>
  <c r="AK177"/>
  <c r="AL177" s="1"/>
  <c r="AW177" s="1"/>
  <c r="AK151"/>
  <c r="AL151" s="1"/>
  <c r="AW151" s="1"/>
  <c r="AI59"/>
  <c r="AJ59" s="1"/>
  <c r="AV59" s="1"/>
  <c r="AI27"/>
  <c r="AK173"/>
  <c r="AL173" s="1"/>
  <c r="AW173" s="1"/>
  <c r="AI160"/>
  <c r="AI124"/>
  <c r="AJ124" s="1"/>
  <c r="AV124" s="1"/>
  <c r="AI92"/>
  <c r="AI60"/>
  <c r="AJ60" s="1"/>
  <c r="AV60" s="1"/>
  <c r="AI33"/>
  <c r="AI187"/>
  <c r="AJ187" s="1"/>
  <c r="AV187" s="1"/>
  <c r="AI150"/>
  <c r="AI114"/>
  <c r="AJ114" s="1"/>
  <c r="AV114" s="1"/>
  <c r="AI82"/>
  <c r="AI35"/>
  <c r="AJ35" s="1"/>
  <c r="AV35" s="1"/>
  <c r="AK189"/>
  <c r="AL189" s="1"/>
  <c r="AW189" s="1"/>
  <c r="AI172"/>
  <c r="AJ172" s="1"/>
  <c r="AV172" s="1"/>
  <c r="AI136"/>
  <c r="AI104"/>
  <c r="AJ104" s="1"/>
  <c r="AV104" s="1"/>
  <c r="AI72"/>
  <c r="AI45"/>
  <c r="AJ45" s="1"/>
  <c r="AV45" s="1"/>
  <c r="AI13"/>
  <c r="AI170"/>
  <c r="AJ170" s="1"/>
  <c r="AV170" s="1"/>
  <c r="AI134"/>
  <c r="AI102"/>
  <c r="AJ102" s="1"/>
  <c r="AV102" s="1"/>
  <c r="AI70"/>
  <c r="AI164"/>
  <c r="AJ164" s="1"/>
  <c r="AV164" s="1"/>
  <c r="AI128"/>
  <c r="AI96"/>
  <c r="AJ96" s="1"/>
  <c r="AV96" s="1"/>
  <c r="AI64"/>
  <c r="AI37"/>
  <c r="AJ37" s="1"/>
  <c r="AV37" s="1"/>
  <c r="AI191"/>
  <c r="AI162"/>
  <c r="AJ162" s="1"/>
  <c r="AV162" s="1"/>
  <c r="AI126"/>
  <c r="AI94"/>
  <c r="AJ94" s="1"/>
  <c r="AV94" s="1"/>
  <c r="AK216"/>
  <c r="AL216" s="1"/>
  <c r="AW216" s="1"/>
  <c r="AK184"/>
  <c r="AL184" s="1"/>
  <c r="AW184" s="1"/>
  <c r="AK194"/>
  <c r="AL194" s="1"/>
  <c r="AW194" s="1"/>
  <c r="AK153"/>
  <c r="AL153" s="1"/>
  <c r="AW153" s="1"/>
  <c r="AK181"/>
  <c r="AL181" s="1"/>
  <c r="AW181" s="1"/>
  <c r="AK220"/>
  <c r="AL220" s="1"/>
  <c r="AW220" s="1"/>
  <c r="AK188"/>
  <c r="AL188" s="1"/>
  <c r="AW188" s="1"/>
  <c r="AK198"/>
  <c r="AL198" s="1"/>
  <c r="AW198" s="1"/>
  <c r="AK145"/>
  <c r="AL145" s="1"/>
  <c r="AW145" s="1"/>
  <c r="AK159"/>
  <c r="AL159" s="1"/>
  <c r="AW159" s="1"/>
  <c r="AK147"/>
  <c r="AL147" s="1"/>
  <c r="AW147" s="1"/>
  <c r="AI168"/>
  <c r="AJ168" s="1"/>
  <c r="AV168" s="1"/>
  <c r="AI132"/>
  <c r="AJ132" s="1"/>
  <c r="AV132" s="1"/>
  <c r="AI100"/>
  <c r="AJ100" s="1"/>
  <c r="AV100" s="1"/>
  <c r="AI68"/>
  <c r="AJ68" s="1"/>
  <c r="AV68" s="1"/>
  <c r="AI41"/>
  <c r="AJ41" s="1"/>
  <c r="AV41" s="1"/>
  <c r="AI9"/>
  <c r="AJ9" s="1"/>
  <c r="AV9" s="1"/>
  <c r="BK9" s="1"/>
  <c r="AI158"/>
  <c r="AJ158" s="1"/>
  <c r="AV158" s="1"/>
  <c r="AI122"/>
  <c r="AJ122" s="1"/>
  <c r="AV122" s="1"/>
  <c r="AI90"/>
  <c r="AJ90" s="1"/>
  <c r="AV90" s="1"/>
  <c r="AI55"/>
  <c r="AJ55" s="1"/>
  <c r="AV55" s="1"/>
  <c r="AI23"/>
  <c r="AJ23" s="1"/>
  <c r="AV23" s="1"/>
  <c r="AK208"/>
  <c r="AL208" s="1"/>
  <c r="AW208" s="1"/>
  <c r="AK218"/>
  <c r="AL218" s="1"/>
  <c r="AW218" s="1"/>
  <c r="AK186"/>
  <c r="AL186" s="1"/>
  <c r="AW186" s="1"/>
  <c r="AK179"/>
  <c r="AL179" s="1"/>
  <c r="AW179" s="1"/>
  <c r="AK155"/>
  <c r="AL155" s="1"/>
  <c r="AW155" s="1"/>
  <c r="AK196"/>
  <c r="AL196" s="1"/>
  <c r="AW196" s="1"/>
  <c r="AK206"/>
  <c r="AL206" s="1"/>
  <c r="AW206" s="1"/>
  <c r="AK161"/>
  <c r="AL161" s="1"/>
  <c r="AW161" s="1"/>
  <c r="AI43"/>
  <c r="AJ43" s="1"/>
  <c r="AV43" s="1"/>
  <c r="AI11"/>
  <c r="AJ11" s="1"/>
  <c r="AV11" s="1"/>
  <c r="AI176"/>
  <c r="AJ176" s="1"/>
  <c r="AV176" s="1"/>
  <c r="AI140"/>
  <c r="AJ140" s="1"/>
  <c r="AV140" s="1"/>
  <c r="AI108"/>
  <c r="AJ108" s="1"/>
  <c r="AV108" s="1"/>
  <c r="AI76"/>
  <c r="AJ76" s="1"/>
  <c r="AV76" s="1"/>
  <c r="AI49"/>
  <c r="AJ49" s="1"/>
  <c r="AV49" s="1"/>
  <c r="AI17"/>
  <c r="AJ17" s="1"/>
  <c r="AV17" s="1"/>
  <c r="AI166"/>
  <c r="AJ166" s="1"/>
  <c r="AV166" s="1"/>
  <c r="AI130"/>
  <c r="AJ130" s="1"/>
  <c r="AV130" s="1"/>
  <c r="AI98"/>
  <c r="AJ98" s="1"/>
  <c r="AV98" s="1"/>
  <c r="AI66"/>
  <c r="AJ66" s="1"/>
  <c r="AV66" s="1"/>
  <c r="AI51"/>
  <c r="AJ51" s="1"/>
  <c r="AV51" s="1"/>
  <c r="AI19"/>
  <c r="AJ19" s="1"/>
  <c r="AV19" s="1"/>
  <c r="AK62"/>
  <c r="AL62" s="1"/>
  <c r="AW62" s="1"/>
  <c r="AI156"/>
  <c r="AJ156" s="1"/>
  <c r="AV156" s="1"/>
  <c r="AI120"/>
  <c r="AJ120" s="1"/>
  <c r="AV120" s="1"/>
  <c r="AI88"/>
  <c r="AJ88" s="1"/>
  <c r="AV88" s="1"/>
  <c r="AI144"/>
  <c r="AJ144" s="1"/>
  <c r="AV144" s="1"/>
  <c r="AI29"/>
  <c r="AJ29" s="1"/>
  <c r="AV29" s="1"/>
  <c r="AI183"/>
  <c r="AJ183" s="1"/>
  <c r="AV183" s="1"/>
  <c r="AI154"/>
  <c r="AJ154" s="1"/>
  <c r="AV154" s="1"/>
  <c r="AI118"/>
  <c r="AJ118" s="1"/>
  <c r="AV118" s="1"/>
  <c r="AI86"/>
  <c r="AJ86" s="1"/>
  <c r="AV86" s="1"/>
  <c r="AI180"/>
  <c r="AJ180" s="1"/>
  <c r="AV180" s="1"/>
  <c r="AI148"/>
  <c r="AJ148" s="1"/>
  <c r="AV148" s="1"/>
  <c r="AI112"/>
  <c r="AJ112" s="1"/>
  <c r="AV112" s="1"/>
  <c r="AI80"/>
  <c r="AJ80" s="1"/>
  <c r="AV80" s="1"/>
  <c r="AI53"/>
  <c r="AJ53" s="1"/>
  <c r="AV53" s="1"/>
  <c r="AI21"/>
  <c r="AJ21" s="1"/>
  <c r="AV21" s="1"/>
  <c r="AI178"/>
  <c r="AJ178" s="1"/>
  <c r="AV178" s="1"/>
  <c r="AI146"/>
  <c r="AJ146" s="1"/>
  <c r="AV146" s="1"/>
  <c r="AI110"/>
  <c r="AJ110" s="1"/>
  <c r="AV110" s="1"/>
  <c r="AI78"/>
  <c r="AJ78" s="1"/>
  <c r="AV78" s="1"/>
  <c r="AK157"/>
  <c r="AL157" s="1"/>
  <c r="AW157" s="1"/>
  <c r="AI185"/>
  <c r="AJ185" s="1"/>
  <c r="AV185" s="1"/>
  <c r="AI152"/>
  <c r="AJ152" s="1"/>
  <c r="AV152" s="1"/>
  <c r="AI116"/>
  <c r="AJ116" s="1"/>
  <c r="AV116" s="1"/>
  <c r="AI84"/>
  <c r="AJ84" s="1"/>
  <c r="AV84" s="1"/>
  <c r="AI57"/>
  <c r="AJ57" s="1"/>
  <c r="AV57" s="1"/>
  <c r="AI25"/>
  <c r="AJ25" s="1"/>
  <c r="AV25" s="1"/>
  <c r="AI174"/>
  <c r="AJ174" s="1"/>
  <c r="AV174" s="1"/>
  <c r="AI138"/>
  <c r="AJ138" s="1"/>
  <c r="AV138" s="1"/>
  <c r="AI106"/>
  <c r="AJ106" s="1"/>
  <c r="AV106" s="1"/>
  <c r="AI74"/>
  <c r="AJ74" s="1"/>
  <c r="AV74" s="1"/>
  <c r="AI39"/>
  <c r="AJ39" s="1"/>
  <c r="AV39" s="1"/>
  <c r="AK224"/>
  <c r="AL224" s="1"/>
  <c r="AW224" s="1"/>
  <c r="AK192"/>
  <c r="AL192" s="1"/>
  <c r="AW192" s="1"/>
  <c r="AK202"/>
  <c r="AL202" s="1"/>
  <c r="AW202" s="1"/>
  <c r="AK169"/>
  <c r="AL169" s="1"/>
  <c r="AW169" s="1"/>
  <c r="AK165"/>
  <c r="AL165" s="1"/>
  <c r="AW165" s="1"/>
  <c r="AK212"/>
  <c r="AL212" s="1"/>
  <c r="AW212" s="1"/>
  <c r="AK222"/>
  <c r="AL222" s="1"/>
  <c r="AW222" s="1"/>
  <c r="AK190"/>
  <c r="AL190" s="1"/>
  <c r="AW190" s="1"/>
  <c r="AK171"/>
  <c r="AL171" s="1"/>
  <c r="AW171" s="1"/>
  <c r="AJ27"/>
  <c r="AV27" s="1"/>
  <c r="AJ136"/>
  <c r="AV136" s="1"/>
  <c r="AJ72"/>
  <c r="AV72" s="1"/>
  <c r="AJ13"/>
  <c r="AV13" s="1"/>
  <c r="AJ134"/>
  <c r="AV134" s="1"/>
  <c r="AJ70"/>
  <c r="AV70" s="1"/>
  <c r="AJ128"/>
  <c r="AV128" s="1"/>
  <c r="AJ64"/>
  <c r="AV64" s="1"/>
  <c r="AJ191"/>
  <c r="AV191" s="1"/>
  <c r="AJ126"/>
  <c r="AV126" s="1"/>
  <c r="AJ160"/>
  <c r="AV160" s="1"/>
  <c r="AJ92"/>
  <c r="AV92" s="1"/>
  <c r="AJ33"/>
  <c r="AV33" s="1"/>
  <c r="AJ150"/>
  <c r="AV150" s="1"/>
  <c r="AJ82"/>
  <c r="AV82" s="1"/>
  <c r="AJ47"/>
  <c r="AV47" s="1"/>
  <c r="Y53" i="17"/>
  <c r="Z53" s="1"/>
  <c r="Y117"/>
  <c r="Z117" s="1"/>
  <c r="Y36"/>
  <c r="Z36" s="1"/>
  <c r="Y68"/>
  <c r="Z68" s="1"/>
  <c r="Y100"/>
  <c r="Z100" s="1"/>
  <c r="Y132"/>
  <c r="Z132" s="1"/>
  <c r="Y164"/>
  <c r="Z164" s="1"/>
  <c r="Y196"/>
  <c r="Z196" s="1"/>
  <c r="Y15"/>
  <c r="Z15" s="1"/>
  <c r="Y65"/>
  <c r="Z65" s="1"/>
  <c r="Y14"/>
  <c r="Z14" s="1"/>
  <c r="Y46"/>
  <c r="Z46" s="1"/>
  <c r="Y78"/>
  <c r="Z78" s="1"/>
  <c r="Y110"/>
  <c r="Z110" s="1"/>
  <c r="Y142"/>
  <c r="Z142" s="1"/>
  <c r="Y174"/>
  <c r="Z174" s="1"/>
  <c r="Y206"/>
  <c r="Z206" s="1"/>
  <c r="Y55"/>
  <c r="Z55" s="1"/>
  <c r="Y119"/>
  <c r="Z119" s="1"/>
  <c r="Y155"/>
  <c r="Z155" s="1"/>
  <c r="Y191"/>
  <c r="Z191" s="1"/>
  <c r="Y223"/>
  <c r="Z223" s="1"/>
  <c r="Y83"/>
  <c r="Z83" s="1"/>
  <c r="Y137"/>
  <c r="Z137" s="1"/>
  <c r="Y169"/>
  <c r="Z169" s="1"/>
  <c r="Y201"/>
  <c r="Z201" s="1"/>
  <c r="Y21"/>
  <c r="Z21" s="1"/>
  <c r="Y77"/>
  <c r="Z77" s="1"/>
  <c r="Y16"/>
  <c r="Z16" s="1"/>
  <c r="Y48"/>
  <c r="Z48" s="1"/>
  <c r="Y80"/>
  <c r="Z80" s="1"/>
  <c r="Y112"/>
  <c r="Z112" s="1"/>
  <c r="Y144"/>
  <c r="Z144" s="1"/>
  <c r="Y176"/>
  <c r="Z176" s="1"/>
  <c r="Y208"/>
  <c r="Z208" s="1"/>
  <c r="Y27"/>
  <c r="Z27" s="1"/>
  <c r="Y89"/>
  <c r="Z89" s="1"/>
  <c r="Y18"/>
  <c r="Z18" s="1"/>
  <c r="Y50"/>
  <c r="Z50" s="1"/>
  <c r="Y82"/>
  <c r="Z82" s="1"/>
  <c r="Y114"/>
  <c r="Z114" s="1"/>
  <c r="Y146"/>
  <c r="Z146" s="1"/>
  <c r="Y178"/>
  <c r="Z178" s="1"/>
  <c r="Y210"/>
  <c r="Z210" s="1"/>
  <c r="Y63"/>
  <c r="Z63" s="1"/>
  <c r="Y127"/>
  <c r="Z127" s="1"/>
  <c r="Y159"/>
  <c r="Z159" s="1"/>
  <c r="Y195"/>
  <c r="Z195" s="1"/>
  <c r="Y13"/>
  <c r="Z13" s="1"/>
  <c r="Y91"/>
  <c r="Z91" s="1"/>
  <c r="Y141"/>
  <c r="Z141" s="1"/>
  <c r="Y173"/>
  <c r="Z173" s="1"/>
  <c r="Y205"/>
  <c r="Z205" s="1"/>
  <c r="Y167"/>
  <c r="Z167" s="1"/>
  <c r="Y37"/>
  <c r="Z37" s="1"/>
  <c r="Y101"/>
  <c r="Z101" s="1"/>
  <c r="Y28"/>
  <c r="Z28" s="1"/>
  <c r="Y60"/>
  <c r="Z60" s="1"/>
  <c r="Y92"/>
  <c r="Z92" s="1"/>
  <c r="Y124"/>
  <c r="Z124" s="1"/>
  <c r="Y156"/>
  <c r="Z156" s="1"/>
  <c r="Y188"/>
  <c r="Z188" s="1"/>
  <c r="Y220"/>
  <c r="Z220" s="1"/>
  <c r="Y49"/>
  <c r="Z49" s="1"/>
  <c r="Y113"/>
  <c r="Z113" s="1"/>
  <c r="Y38"/>
  <c r="Z38" s="1"/>
  <c r="Y70"/>
  <c r="Z70" s="1"/>
  <c r="Y102"/>
  <c r="Z102" s="1"/>
  <c r="Y134"/>
  <c r="Z134" s="1"/>
  <c r="Y166"/>
  <c r="Z166" s="1"/>
  <c r="Y198"/>
  <c r="Z198" s="1"/>
  <c r="Y39"/>
  <c r="Z39" s="1"/>
  <c r="Y103"/>
  <c r="Z103" s="1"/>
  <c r="Y147"/>
  <c r="Z147" s="1"/>
  <c r="Y183"/>
  <c r="Z183" s="1"/>
  <c r="Y215"/>
  <c r="Z215" s="1"/>
  <c r="Y67"/>
  <c r="Z67" s="1"/>
  <c r="Y129"/>
  <c r="Z129" s="1"/>
  <c r="Y161"/>
  <c r="Z161" s="1"/>
  <c r="Y193"/>
  <c r="Z193" s="1"/>
  <c r="Y11"/>
  <c r="Z11" s="1"/>
  <c r="Y61"/>
  <c r="Z61" s="1"/>
  <c r="Y125"/>
  <c r="Z125" s="1"/>
  <c r="Y40"/>
  <c r="Z40" s="1"/>
  <c r="Y72"/>
  <c r="Z72" s="1"/>
  <c r="Y104"/>
  <c r="Z104" s="1"/>
  <c r="Y136"/>
  <c r="Z136" s="1"/>
  <c r="Y168"/>
  <c r="Z168" s="1"/>
  <c r="Y200"/>
  <c r="Z200" s="1"/>
  <c r="Y19"/>
  <c r="Z19" s="1"/>
  <c r="Y73"/>
  <c r="Z73" s="1"/>
  <c r="Y10"/>
  <c r="Z10" s="1"/>
  <c r="Y42"/>
  <c r="Z42" s="1"/>
  <c r="Y74"/>
  <c r="Z74" s="1"/>
  <c r="Y106"/>
  <c r="Z106" s="1"/>
  <c r="Y138"/>
  <c r="Z138" s="1"/>
  <c r="Y170"/>
  <c r="Z170" s="1"/>
  <c r="Y202"/>
  <c r="Z202" s="1"/>
  <c r="Y47"/>
  <c r="Z47" s="1"/>
  <c r="Y111"/>
  <c r="Z111" s="1"/>
  <c r="Y151"/>
  <c r="Z151" s="1"/>
  <c r="Y187"/>
  <c r="Z187" s="1"/>
  <c r="Y219"/>
  <c r="Z219" s="1"/>
  <c r="Y75"/>
  <c r="Z75" s="1"/>
  <c r="Y133"/>
  <c r="Z133" s="1"/>
  <c r="Y165"/>
  <c r="Z165" s="1"/>
  <c r="Y197"/>
  <c r="Z197" s="1"/>
  <c r="Y9"/>
  <c r="Z9" s="1"/>
  <c r="Y25"/>
  <c r="Z25" s="1"/>
  <c r="Y85"/>
  <c r="Z85" s="1"/>
  <c r="Y20"/>
  <c r="Z20" s="1"/>
  <c r="Y52"/>
  <c r="Z52" s="1"/>
  <c r="Y84"/>
  <c r="Z84" s="1"/>
  <c r="Y116"/>
  <c r="Z116" s="1"/>
  <c r="Y148"/>
  <c r="Z148" s="1"/>
  <c r="Y180"/>
  <c r="Z180" s="1"/>
  <c r="Y212"/>
  <c r="Z212" s="1"/>
  <c r="Y33"/>
  <c r="Z33" s="1"/>
  <c r="Y97"/>
  <c r="Z97" s="1"/>
  <c r="Y30"/>
  <c r="Z30" s="1"/>
  <c r="Y62"/>
  <c r="Z62" s="1"/>
  <c r="Y94"/>
  <c r="Z94" s="1"/>
  <c r="Y126"/>
  <c r="Z126" s="1"/>
  <c r="Y158"/>
  <c r="Z158" s="1"/>
  <c r="Y190"/>
  <c r="Z190" s="1"/>
  <c r="Y222"/>
  <c r="Z222" s="1"/>
  <c r="Y87"/>
  <c r="Z87" s="1"/>
  <c r="Y139"/>
  <c r="Z139" s="1"/>
  <c r="Y175"/>
  <c r="Z175" s="1"/>
  <c r="Y207"/>
  <c r="Z207" s="1"/>
  <c r="Y51"/>
  <c r="Z51" s="1"/>
  <c r="Y115"/>
  <c r="Z115" s="1"/>
  <c r="Y153"/>
  <c r="Z153" s="1"/>
  <c r="Y185"/>
  <c r="Z185" s="1"/>
  <c r="Y217"/>
  <c r="Z217" s="1"/>
  <c r="Y45"/>
  <c r="Z45" s="1"/>
  <c r="Y109"/>
  <c r="Z109" s="1"/>
  <c r="Y32"/>
  <c r="Z32" s="1"/>
  <c r="Y64"/>
  <c r="Z64" s="1"/>
  <c r="Y96"/>
  <c r="Z96" s="1"/>
  <c r="Y128"/>
  <c r="Z128" s="1"/>
  <c r="Y160"/>
  <c r="Z160" s="1"/>
  <c r="Y192"/>
  <c r="Z192" s="1"/>
  <c r="Y224"/>
  <c r="Z224" s="1"/>
  <c r="Y57"/>
  <c r="Z57" s="1"/>
  <c r="Y121"/>
  <c r="Z121" s="1"/>
  <c r="Y34"/>
  <c r="Z34" s="1"/>
  <c r="Y66"/>
  <c r="Z66" s="1"/>
  <c r="Y98"/>
  <c r="Z98" s="1"/>
  <c r="Y130"/>
  <c r="Z130" s="1"/>
  <c r="Y162"/>
  <c r="Z162" s="1"/>
  <c r="Y194"/>
  <c r="Z194" s="1"/>
  <c r="Y31"/>
  <c r="Z31" s="1"/>
  <c r="Y95"/>
  <c r="Z95" s="1"/>
  <c r="Y143"/>
  <c r="Z143" s="1"/>
  <c r="Y179"/>
  <c r="Z179" s="1"/>
  <c r="Y211"/>
  <c r="Z211" s="1"/>
  <c r="Y59"/>
  <c r="Z59" s="1"/>
  <c r="Y123"/>
  <c r="Z123" s="1"/>
  <c r="Y157"/>
  <c r="Z157" s="1"/>
  <c r="Y189"/>
  <c r="Z189" s="1"/>
  <c r="Y221"/>
  <c r="Z221" s="1"/>
  <c r="Y17"/>
  <c r="Z17" s="1"/>
  <c r="Y69"/>
  <c r="Z69" s="1"/>
  <c r="Y12"/>
  <c r="Z12" s="1"/>
  <c r="Y44"/>
  <c r="Z44" s="1"/>
  <c r="Y76"/>
  <c r="Z76" s="1"/>
  <c r="Y108"/>
  <c r="Z108" s="1"/>
  <c r="Y140"/>
  <c r="Z140" s="1"/>
  <c r="Y172"/>
  <c r="Z172" s="1"/>
  <c r="Y204"/>
  <c r="Z204" s="1"/>
  <c r="Y23"/>
  <c r="Z23" s="1"/>
  <c r="Y81"/>
  <c r="Z81" s="1"/>
  <c r="Y22"/>
  <c r="Z22" s="1"/>
  <c r="Y54"/>
  <c r="Z54" s="1"/>
  <c r="Y86"/>
  <c r="Z86" s="1"/>
  <c r="Y118"/>
  <c r="Z118" s="1"/>
  <c r="Y150"/>
  <c r="Z150" s="1"/>
  <c r="Y182"/>
  <c r="Z182" s="1"/>
  <c r="Y214"/>
  <c r="Z214" s="1"/>
  <c r="Y71"/>
  <c r="Z71" s="1"/>
  <c r="Y131"/>
  <c r="Z131" s="1"/>
  <c r="Y163"/>
  <c r="Z163" s="1"/>
  <c r="Y199"/>
  <c r="Z199" s="1"/>
  <c r="Y35"/>
  <c r="Z35" s="1"/>
  <c r="Y99"/>
  <c r="Z99" s="1"/>
  <c r="Y145"/>
  <c r="Z145" s="1"/>
  <c r="Y177"/>
  <c r="Z177" s="1"/>
  <c r="Y209"/>
  <c r="Z209" s="1"/>
  <c r="Y29"/>
  <c r="Z29" s="1"/>
  <c r="Y93"/>
  <c r="Z93" s="1"/>
  <c r="Y24"/>
  <c r="Z24" s="1"/>
  <c r="Y56"/>
  <c r="Z56" s="1"/>
  <c r="Y88"/>
  <c r="Z88" s="1"/>
  <c r="Y120"/>
  <c r="Z120" s="1"/>
  <c r="Y152"/>
  <c r="Z152" s="1"/>
  <c r="Y184"/>
  <c r="Z184" s="1"/>
  <c r="Y216"/>
  <c r="Z216" s="1"/>
  <c r="Y41"/>
  <c r="Z41" s="1"/>
  <c r="Y105"/>
  <c r="Z105" s="1"/>
  <c r="Y26"/>
  <c r="Z26" s="1"/>
  <c r="Y58"/>
  <c r="Z58" s="1"/>
  <c r="Y90"/>
  <c r="Z90" s="1"/>
  <c r="Y122"/>
  <c r="Z122" s="1"/>
  <c r="Y154"/>
  <c r="Z154" s="1"/>
  <c r="Y186"/>
  <c r="Z186" s="1"/>
  <c r="Y218"/>
  <c r="Z218" s="1"/>
  <c r="Y79"/>
  <c r="Z79" s="1"/>
  <c r="Y135"/>
  <c r="Z135" s="1"/>
  <c r="Y171"/>
  <c r="Z171" s="1"/>
  <c r="Y203"/>
  <c r="Z203" s="1"/>
  <c r="Y43"/>
  <c r="Z43" s="1"/>
  <c r="Y107"/>
  <c r="Z107" s="1"/>
  <c r="Y149"/>
  <c r="Z149" s="1"/>
  <c r="Y181"/>
  <c r="Z181" s="1"/>
  <c r="Y213"/>
  <c r="Z213" s="1"/>
  <c r="W26" i="16"/>
  <c r="X166"/>
  <c r="W90"/>
  <c r="Y89"/>
  <c r="Z89" s="1"/>
  <c r="AE89"/>
  <c r="Y52"/>
  <c r="Z52" s="1"/>
  <c r="AE52"/>
  <c r="Y36"/>
  <c r="Z36" s="1"/>
  <c r="AE36"/>
  <c r="Y40"/>
  <c r="Z40" s="1"/>
  <c r="AE40"/>
  <c r="W59"/>
  <c r="W101"/>
  <c r="Y37"/>
  <c r="Z37" s="1"/>
  <c r="AE37"/>
  <c r="Y83"/>
  <c r="Z83" s="1"/>
  <c r="AE83"/>
  <c r="Y76"/>
  <c r="Z76" s="1"/>
  <c r="AE76"/>
  <c r="W25"/>
  <c r="Y98"/>
  <c r="Z98" s="1"/>
  <c r="AE98"/>
  <c r="W82"/>
  <c r="W50"/>
  <c r="W34"/>
  <c r="Y97"/>
  <c r="Z97" s="1"/>
  <c r="AE97"/>
  <c r="Y100"/>
  <c r="Z100" s="1"/>
  <c r="AE100"/>
  <c r="W47"/>
  <c r="W29"/>
  <c r="Y80"/>
  <c r="Z80" s="1"/>
  <c r="AE80"/>
  <c r="Y24"/>
  <c r="Z24" s="1"/>
  <c r="AE24"/>
  <c r="W45"/>
  <c r="Y203"/>
  <c r="Z203" s="1"/>
  <c r="AE203"/>
  <c r="Y207"/>
  <c r="Z207" s="1"/>
  <c r="AE207"/>
  <c r="Y191"/>
  <c r="Z191" s="1"/>
  <c r="AE191"/>
  <c r="W228"/>
  <c r="W135"/>
  <c r="W201"/>
  <c r="W234"/>
  <c r="W214"/>
  <c r="Y202"/>
  <c r="Z202" s="1"/>
  <c r="AE202"/>
  <c r="Y119"/>
  <c r="Z119" s="1"/>
  <c r="AE119"/>
  <c r="Y131"/>
  <c r="Z131" s="1"/>
  <c r="AE131"/>
  <c r="Y186"/>
  <c r="Z186" s="1"/>
  <c r="AE186"/>
  <c r="Y87"/>
  <c r="Z87" s="1"/>
  <c r="AE87"/>
  <c r="Y88"/>
  <c r="Z88" s="1"/>
  <c r="AE88"/>
  <c r="Y74"/>
  <c r="Z74" s="1"/>
  <c r="AE74"/>
  <c r="Y58"/>
  <c r="Z58" s="1"/>
  <c r="AE58"/>
  <c r="Y211"/>
  <c r="Z211" s="1"/>
  <c r="AE211"/>
  <c r="Y147"/>
  <c r="Z147" s="1"/>
  <c r="AE147"/>
  <c r="Y143"/>
  <c r="Z143" s="1"/>
  <c r="AE143"/>
  <c r="Y187"/>
  <c r="Z187" s="1"/>
  <c r="AE187"/>
  <c r="Y139"/>
  <c r="Z139" s="1"/>
  <c r="AE139"/>
  <c r="Y215"/>
  <c r="Z215" s="1"/>
  <c r="AE215"/>
  <c r="Y159"/>
  <c r="Z159" s="1"/>
  <c r="AE159"/>
  <c r="Y114"/>
  <c r="Z114" s="1"/>
  <c r="AE114"/>
  <c r="Y163"/>
  <c r="Z163" s="1"/>
  <c r="AE163"/>
  <c r="Y175"/>
  <c r="Z175" s="1"/>
  <c r="AE175"/>
  <c r="Y166"/>
  <c r="AE166"/>
  <c r="X172"/>
  <c r="AE172" s="1"/>
  <c r="Y172"/>
  <c r="X156"/>
  <c r="AE156" s="1"/>
  <c r="Y156"/>
  <c r="AE118"/>
  <c r="Y118"/>
  <c r="Z118" s="1"/>
  <c r="AE51"/>
  <c r="Y51"/>
  <c r="Z51" s="1"/>
  <c r="AE49"/>
  <c r="Y49"/>
  <c r="Z49" s="1"/>
  <c r="AE122"/>
  <c r="Y122"/>
  <c r="Z122" s="1"/>
  <c r="X164"/>
  <c r="AE164" s="1"/>
  <c r="Y164"/>
  <c r="X146"/>
  <c r="AE146" s="1"/>
  <c r="Y146"/>
  <c r="Z146" s="1"/>
  <c r="AE116"/>
  <c r="Y116"/>
  <c r="Z116" s="1"/>
  <c r="Y68"/>
  <c r="Z68" s="1"/>
  <c r="AE68"/>
  <c r="Y44"/>
  <c r="Z44" s="1"/>
  <c r="AE44"/>
  <c r="Y28"/>
  <c r="Z28" s="1"/>
  <c r="AE28"/>
  <c r="Y64"/>
  <c r="Z64" s="1"/>
  <c r="AE64"/>
  <c r="Y48"/>
  <c r="Z48" s="1"/>
  <c r="AE48"/>
  <c r="Y32"/>
  <c r="Z32" s="1"/>
  <c r="AE32"/>
  <c r="W75"/>
  <c r="W41"/>
  <c r="X41" s="1"/>
  <c r="Y91"/>
  <c r="Z91" s="1"/>
  <c r="AE91"/>
  <c r="Y57"/>
  <c r="Z57" s="1"/>
  <c r="AE57"/>
  <c r="Y92"/>
  <c r="Z92" s="1"/>
  <c r="AE92"/>
  <c r="Y96"/>
  <c r="Z96" s="1"/>
  <c r="AE96"/>
  <c r="Y66"/>
  <c r="Z66" s="1"/>
  <c r="AE66"/>
  <c r="W42"/>
  <c r="X42" s="1"/>
  <c r="W63"/>
  <c r="W53"/>
  <c r="Y84"/>
  <c r="Z84" s="1"/>
  <c r="AE84"/>
  <c r="Y56"/>
  <c r="Z56" s="1"/>
  <c r="AE56"/>
  <c r="W55"/>
  <c r="Y235"/>
  <c r="Z235" s="1"/>
  <c r="AE235"/>
  <c r="Y195"/>
  <c r="Z195" s="1"/>
  <c r="AE195"/>
  <c r="Y179"/>
  <c r="Z179" s="1"/>
  <c r="AE179"/>
  <c r="Y199"/>
  <c r="Z199" s="1"/>
  <c r="AE199"/>
  <c r="Y124"/>
  <c r="Z124" s="1"/>
  <c r="AE124"/>
  <c r="W208"/>
  <c r="W188"/>
  <c r="X188" s="1"/>
  <c r="W148"/>
  <c r="W182"/>
  <c r="W162"/>
  <c r="X162" s="1"/>
  <c r="W217"/>
  <c r="W112"/>
  <c r="Y130"/>
  <c r="Z130" s="1"/>
  <c r="AE130"/>
  <c r="Y165"/>
  <c r="Z165" s="1"/>
  <c r="AE165"/>
  <c r="Y111"/>
  <c r="Z111" s="1"/>
  <c r="AE111"/>
  <c r="Y102"/>
  <c r="Z102" s="1"/>
  <c r="AE102"/>
  <c r="Y212"/>
  <c r="Z212" s="1"/>
  <c r="AE212"/>
  <c r="Y132"/>
  <c r="Z132" s="1"/>
  <c r="AE132"/>
  <c r="Y120"/>
  <c r="Z120" s="1"/>
  <c r="AE120"/>
  <c r="Y155"/>
  <c r="Z155" s="1"/>
  <c r="AE155"/>
  <c r="Y167"/>
  <c r="Z167" s="1"/>
  <c r="AE167"/>
  <c r="Y227"/>
  <c r="Z227" s="1"/>
  <c r="AE227"/>
  <c r="Y171"/>
  <c r="Z171" s="1"/>
  <c r="AE171"/>
  <c r="Y231"/>
  <c r="Z231" s="1"/>
  <c r="AE231"/>
  <c r="Y183"/>
  <c r="Z183" s="1"/>
  <c r="AE183"/>
  <c r="Y219"/>
  <c r="Z219" s="1"/>
  <c r="AE219"/>
  <c r="Y223"/>
  <c r="Z223" s="1"/>
  <c r="AE223"/>
  <c r="Y151"/>
  <c r="Z151" s="1"/>
  <c r="AE151"/>
  <c r="Y134"/>
  <c r="AE134"/>
  <c r="Y104"/>
  <c r="Z104" s="1"/>
  <c r="W73"/>
  <c r="Z134"/>
  <c r="W173"/>
  <c r="W94"/>
  <c r="W78"/>
  <c r="Z164"/>
  <c r="W141"/>
  <c r="X105"/>
  <c r="X133"/>
  <c r="X121"/>
  <c r="X117"/>
  <c r="X224"/>
  <c r="X160"/>
  <c r="X127"/>
  <c r="X103"/>
  <c r="X218"/>
  <c r="X206"/>
  <c r="X138"/>
  <c r="X233"/>
  <c r="X112"/>
  <c r="X106"/>
  <c r="X173"/>
  <c r="X141"/>
  <c r="W86"/>
  <c r="X86" s="1"/>
  <c r="W178"/>
  <c r="X178" s="1"/>
  <c r="Z156"/>
  <c r="W106"/>
  <c r="Z166"/>
  <c r="Z172"/>
  <c r="W204"/>
  <c r="X204" s="1"/>
  <c r="W180"/>
  <c r="X180" s="1"/>
  <c r="W127"/>
  <c r="W103"/>
  <c r="W153"/>
  <c r="X153" s="1"/>
  <c r="W218"/>
  <c r="W198"/>
  <c r="X198" s="1"/>
  <c r="W138"/>
  <c r="W129"/>
  <c r="W113"/>
  <c r="W232"/>
  <c r="W216"/>
  <c r="W200"/>
  <c r="X200" s="1"/>
  <c r="W184"/>
  <c r="X184" s="1"/>
  <c r="W168"/>
  <c r="W152"/>
  <c r="X152" s="1"/>
  <c r="W136"/>
  <c r="W229"/>
  <c r="X229" s="1"/>
  <c r="W213"/>
  <c r="W197"/>
  <c r="X197" s="1"/>
  <c r="W181"/>
  <c r="W149"/>
  <c r="W125"/>
  <c r="W109"/>
  <c r="X109" s="1"/>
  <c r="W123"/>
  <c r="W107"/>
  <c r="W225"/>
  <c r="W209"/>
  <c r="X209" s="1"/>
  <c r="W193"/>
  <c r="X193" s="1"/>
  <c r="W177"/>
  <c r="X177" s="1"/>
  <c r="W161"/>
  <c r="W145"/>
  <c r="X145" s="1"/>
  <c r="W226"/>
  <c r="X226" s="1"/>
  <c r="W210"/>
  <c r="X210" s="1"/>
  <c r="W194"/>
  <c r="W174"/>
  <c r="X174" s="1"/>
  <c r="W142"/>
  <c r="W144"/>
  <c r="X144" s="1"/>
  <c r="W233"/>
  <c r="X228"/>
  <c r="X208"/>
  <c r="X176"/>
  <c r="X148"/>
  <c r="X140"/>
  <c r="X135"/>
  <c r="X115"/>
  <c r="X201"/>
  <c r="X169"/>
  <c r="X234"/>
  <c r="X222"/>
  <c r="X214"/>
  <c r="X182"/>
  <c r="X150"/>
  <c r="X126"/>
  <c r="X217"/>
  <c r="X129"/>
  <c r="X113"/>
  <c r="X232"/>
  <c r="X216"/>
  <c r="X168"/>
  <c r="X136"/>
  <c r="X213"/>
  <c r="X181"/>
  <c r="X149"/>
  <c r="X125"/>
  <c r="X123"/>
  <c r="X107"/>
  <c r="X225"/>
  <c r="X161"/>
  <c r="X194"/>
  <c r="X142"/>
  <c r="W224"/>
  <c r="W192"/>
  <c r="X192" s="1"/>
  <c r="W160"/>
  <c r="W140"/>
  <c r="W137"/>
  <c r="X137" s="1"/>
  <c r="W115"/>
  <c r="W185"/>
  <c r="X185" s="1"/>
  <c r="W230"/>
  <c r="X230" s="1"/>
  <c r="W206"/>
  <c r="W170"/>
  <c r="X170" s="1"/>
  <c r="W150"/>
  <c r="W126"/>
  <c r="X20"/>
  <c r="W220"/>
  <c r="X220" s="1"/>
  <c r="W196"/>
  <c r="X196" s="1"/>
  <c r="W176"/>
  <c r="W221"/>
  <c r="X221" s="1"/>
  <c r="W169"/>
  <c r="W222"/>
  <c r="W190"/>
  <c r="X190" s="1"/>
  <c r="W154"/>
  <c r="X154" s="1"/>
  <c r="W121"/>
  <c r="W105"/>
  <c r="W205"/>
  <c r="X205" s="1"/>
  <c r="W189"/>
  <c r="X189" s="1"/>
  <c r="W157"/>
  <c r="X157" s="1"/>
  <c r="W133"/>
  <c r="W117"/>
  <c r="W158"/>
  <c r="X158" s="1"/>
  <c r="X71"/>
  <c r="X65"/>
  <c r="X62"/>
  <c r="X30"/>
  <c r="X46"/>
  <c r="X75"/>
  <c r="T23"/>
  <c r="U23" s="1"/>
  <c r="V23" s="1"/>
  <c r="X25"/>
  <c r="X90"/>
  <c r="X26"/>
  <c r="X73"/>
  <c r="X94"/>
  <c r="X78"/>
  <c r="W77"/>
  <c r="X77" s="1"/>
  <c r="W27"/>
  <c r="X27" s="1"/>
  <c r="V31"/>
  <c r="V35"/>
  <c r="X59"/>
  <c r="X101"/>
  <c r="X99"/>
  <c r="X43"/>
  <c r="X82"/>
  <c r="X50"/>
  <c r="X34"/>
  <c r="X63"/>
  <c r="X47"/>
  <c r="X53"/>
  <c r="X29"/>
  <c r="X55"/>
  <c r="X45"/>
  <c r="W21"/>
  <c r="X21" s="1"/>
  <c r="W39"/>
  <c r="X39" s="1"/>
  <c r="W99"/>
  <c r="W69"/>
  <c r="X69" s="1"/>
  <c r="W71"/>
  <c r="W81"/>
  <c r="X81" s="1"/>
  <c r="W65"/>
  <c r="W43"/>
  <c r="W70"/>
  <c r="X70" s="1"/>
  <c r="W54"/>
  <c r="X54" s="1"/>
  <c r="W38"/>
  <c r="X38" s="1"/>
  <c r="W22"/>
  <c r="X22" s="1"/>
  <c r="W62"/>
  <c r="W46"/>
  <c r="W30"/>
  <c r="AO170" i="6"/>
  <c r="AP170" s="1"/>
  <c r="AR170" s="1"/>
  <c r="AO57"/>
  <c r="AP57" s="1"/>
  <c r="AR57" s="1"/>
  <c r="AQ57"/>
  <c r="AO37"/>
  <c r="AP37" s="1"/>
  <c r="AR37" s="1"/>
  <c r="AQ37"/>
  <c r="AO133"/>
  <c r="AP133" s="1"/>
  <c r="AR133" s="1"/>
  <c r="AQ133"/>
  <c r="AO189"/>
  <c r="AP189" s="1"/>
  <c r="AR189" s="1"/>
  <c r="AQ189"/>
  <c r="AO72"/>
  <c r="AP72" s="1"/>
  <c r="AR72" s="1"/>
  <c r="AQ72"/>
  <c r="AO136"/>
  <c r="AP136" s="1"/>
  <c r="AR136" s="1"/>
  <c r="AQ136"/>
  <c r="AO204"/>
  <c r="AP204" s="1"/>
  <c r="AR204" s="1"/>
  <c r="AQ204"/>
  <c r="AO87"/>
  <c r="AP87" s="1"/>
  <c r="AR87" s="1"/>
  <c r="AQ87"/>
  <c r="AO151"/>
  <c r="AP151" s="1"/>
  <c r="AR151" s="1"/>
  <c r="AQ151"/>
  <c r="AO215"/>
  <c r="AP215" s="1"/>
  <c r="AR215" s="1"/>
  <c r="AQ215"/>
  <c r="AO74"/>
  <c r="AP74" s="1"/>
  <c r="AR74" s="1"/>
  <c r="AQ74"/>
  <c r="AO146"/>
  <c r="AP146" s="1"/>
  <c r="AR146" s="1"/>
  <c r="AQ146"/>
  <c r="AO206"/>
  <c r="AP206" s="1"/>
  <c r="AR206" s="1"/>
  <c r="AQ206"/>
  <c r="AO34"/>
  <c r="AP34" s="1"/>
  <c r="AR34" s="1"/>
  <c r="AQ34"/>
  <c r="AO114"/>
  <c r="AP114" s="1"/>
  <c r="AR114" s="1"/>
  <c r="AQ114"/>
  <c r="AO153"/>
  <c r="AP153" s="1"/>
  <c r="AR153" s="1"/>
  <c r="AQ153"/>
  <c r="AO29"/>
  <c r="AP29" s="1"/>
  <c r="AR29" s="1"/>
  <c r="AQ29"/>
  <c r="AO93"/>
  <c r="AP93" s="1"/>
  <c r="AR93" s="1"/>
  <c r="AQ93"/>
  <c r="AO157"/>
  <c r="AP157" s="1"/>
  <c r="AR157" s="1"/>
  <c r="AQ157"/>
  <c r="AO68"/>
  <c r="AP68" s="1"/>
  <c r="AR68" s="1"/>
  <c r="AQ68"/>
  <c r="AO132"/>
  <c r="AP132" s="1"/>
  <c r="AR132" s="1"/>
  <c r="AQ132"/>
  <c r="AO196"/>
  <c r="AP196" s="1"/>
  <c r="AR196" s="1"/>
  <c r="AQ196"/>
  <c r="AO79"/>
  <c r="AP79" s="1"/>
  <c r="AR79" s="1"/>
  <c r="AQ79"/>
  <c r="AO143"/>
  <c r="AP143" s="1"/>
  <c r="AR143" s="1"/>
  <c r="AQ143"/>
  <c r="AO207"/>
  <c r="AP207" s="1"/>
  <c r="AR207" s="1"/>
  <c r="AQ207"/>
  <c r="AO118"/>
  <c r="AP118" s="1"/>
  <c r="AR118" s="1"/>
  <c r="AQ118"/>
  <c r="AO134"/>
  <c r="AP134" s="1"/>
  <c r="AR134" s="1"/>
  <c r="AQ134"/>
  <c r="AO9"/>
  <c r="AP9" s="1"/>
  <c r="AR9" s="1"/>
  <c r="AQ9"/>
  <c r="AO101"/>
  <c r="AP101" s="1"/>
  <c r="AR101" s="1"/>
  <c r="AQ101"/>
  <c r="AO161"/>
  <c r="AP161" s="1"/>
  <c r="AR161" s="1"/>
  <c r="AQ161"/>
  <c r="AO36"/>
  <c r="AP36" s="1"/>
  <c r="AR36" s="1"/>
  <c r="AQ36"/>
  <c r="AO104"/>
  <c r="AP104" s="1"/>
  <c r="AR104" s="1"/>
  <c r="AQ104"/>
  <c r="AO168"/>
  <c r="AP168" s="1"/>
  <c r="AR168" s="1"/>
  <c r="AQ168"/>
  <c r="AO23"/>
  <c r="AP23" s="1"/>
  <c r="AR23" s="1"/>
  <c r="AQ23"/>
  <c r="AO119"/>
  <c r="AP119" s="1"/>
  <c r="AR119" s="1"/>
  <c r="AQ119"/>
  <c r="AO183"/>
  <c r="AP183" s="1"/>
  <c r="AR183" s="1"/>
  <c r="AQ183"/>
  <c r="AO42"/>
  <c r="AP42" s="1"/>
  <c r="AR42" s="1"/>
  <c r="AQ42"/>
  <c r="AO106"/>
  <c r="AP106" s="1"/>
  <c r="AR106" s="1"/>
  <c r="AQ106"/>
  <c r="AO178"/>
  <c r="AP178" s="1"/>
  <c r="AR178" s="1"/>
  <c r="AQ178"/>
  <c r="AO65"/>
  <c r="AP65" s="1"/>
  <c r="AR65" s="1"/>
  <c r="AQ65"/>
  <c r="AO27"/>
  <c r="AP27" s="1"/>
  <c r="AR27" s="1"/>
  <c r="AQ27"/>
  <c r="AO66"/>
  <c r="AP66" s="1"/>
  <c r="AR66" s="1"/>
  <c r="AQ66"/>
  <c r="AO210"/>
  <c r="AP210" s="1"/>
  <c r="AR210" s="1"/>
  <c r="AQ210"/>
  <c r="AO32"/>
  <c r="AP32" s="1"/>
  <c r="AR32" s="1"/>
  <c r="AQ32"/>
  <c r="AO61"/>
  <c r="AP61" s="1"/>
  <c r="AR61" s="1"/>
  <c r="AQ61"/>
  <c r="AO125"/>
  <c r="AP125" s="1"/>
  <c r="AR125" s="1"/>
  <c r="AQ125"/>
  <c r="AO100"/>
  <c r="AP100" s="1"/>
  <c r="AR100" s="1"/>
  <c r="AQ100"/>
  <c r="AO164"/>
  <c r="AP164" s="1"/>
  <c r="AR164" s="1"/>
  <c r="AQ164"/>
  <c r="AO47"/>
  <c r="AP47" s="1"/>
  <c r="AR47" s="1"/>
  <c r="AQ47"/>
  <c r="AO111"/>
  <c r="AP111" s="1"/>
  <c r="AR111" s="1"/>
  <c r="AQ111"/>
  <c r="AO175"/>
  <c r="AP175" s="1"/>
  <c r="AR175" s="1"/>
  <c r="AQ175"/>
  <c r="AO22"/>
  <c r="AP22" s="1"/>
  <c r="AR22" s="1"/>
  <c r="AQ22"/>
  <c r="AO54"/>
  <c r="AP54" s="1"/>
  <c r="AR54" s="1"/>
  <c r="AQ54"/>
  <c r="AO70"/>
  <c r="AP70" s="1"/>
  <c r="AR70" s="1"/>
  <c r="AQ70"/>
  <c r="AO8"/>
  <c r="AP8" s="1"/>
  <c r="AR8" s="1"/>
  <c r="AQ8"/>
  <c r="AO137"/>
  <c r="AP137" s="1"/>
  <c r="AR137" s="1"/>
  <c r="AQ137"/>
  <c r="AO49"/>
  <c r="AP49" s="1"/>
  <c r="AR49" s="1"/>
  <c r="AQ49"/>
  <c r="AO122"/>
  <c r="AP122" s="1"/>
  <c r="AR122" s="1"/>
  <c r="AQ122"/>
  <c r="AO21"/>
  <c r="AP21" s="1"/>
  <c r="AR21" s="1"/>
  <c r="AQ21"/>
  <c r="AO89"/>
  <c r="AP89" s="1"/>
  <c r="AR89" s="1"/>
  <c r="AQ89"/>
  <c r="AO117"/>
  <c r="AP117" s="1"/>
  <c r="AR117" s="1"/>
  <c r="AQ117"/>
  <c r="AO149"/>
  <c r="AP149" s="1"/>
  <c r="AR149" s="1"/>
  <c r="AQ149"/>
  <c r="AO177"/>
  <c r="AP177" s="1"/>
  <c r="AR177" s="1"/>
  <c r="AQ177"/>
  <c r="AO20"/>
  <c r="AP20" s="1"/>
  <c r="AR20" s="1"/>
  <c r="AQ20"/>
  <c r="AO48"/>
  <c r="AP48" s="1"/>
  <c r="AR48" s="1"/>
  <c r="AQ48"/>
  <c r="AO88"/>
  <c r="AP88" s="1"/>
  <c r="AR88" s="1"/>
  <c r="AQ88"/>
  <c r="AO120"/>
  <c r="AP120" s="1"/>
  <c r="AR120" s="1"/>
  <c r="AQ120"/>
  <c r="AO152"/>
  <c r="AP152" s="1"/>
  <c r="AR152" s="1"/>
  <c r="AQ152"/>
  <c r="AO188"/>
  <c r="AP188" s="1"/>
  <c r="AR188" s="1"/>
  <c r="AQ188"/>
  <c r="AO39"/>
  <c r="AP39" s="1"/>
  <c r="AR39" s="1"/>
  <c r="AQ39"/>
  <c r="AO103"/>
  <c r="AP103" s="1"/>
  <c r="AR103" s="1"/>
  <c r="AQ103"/>
  <c r="AO135"/>
  <c r="AP135" s="1"/>
  <c r="AR135" s="1"/>
  <c r="AQ135"/>
  <c r="AO167"/>
  <c r="AP167" s="1"/>
  <c r="AR167" s="1"/>
  <c r="AQ167"/>
  <c r="AO199"/>
  <c r="AP199" s="1"/>
  <c r="AR199" s="1"/>
  <c r="AQ199"/>
  <c r="AO26"/>
  <c r="AP26" s="1"/>
  <c r="AR26" s="1"/>
  <c r="AQ26"/>
  <c r="AO58"/>
  <c r="AP58" s="1"/>
  <c r="AR58" s="1"/>
  <c r="AQ58"/>
  <c r="AO90"/>
  <c r="AP90" s="1"/>
  <c r="AR90" s="1"/>
  <c r="AQ90"/>
  <c r="AO130"/>
  <c r="AP130" s="1"/>
  <c r="AR130" s="1"/>
  <c r="AQ130"/>
  <c r="AO162"/>
  <c r="AP162" s="1"/>
  <c r="AR162" s="1"/>
  <c r="AQ162"/>
  <c r="AO190"/>
  <c r="AP190" s="1"/>
  <c r="AR190" s="1"/>
  <c r="AQ190"/>
  <c r="AO41"/>
  <c r="AP41" s="1"/>
  <c r="AR41" s="1"/>
  <c r="AQ41"/>
  <c r="AO73"/>
  <c r="AP73" s="1"/>
  <c r="AR73" s="1"/>
  <c r="AQ73"/>
  <c r="AO18"/>
  <c r="AP18" s="1"/>
  <c r="AR18" s="1"/>
  <c r="AQ18"/>
  <c r="AO50"/>
  <c r="AP50" s="1"/>
  <c r="AR50" s="1"/>
  <c r="AQ50"/>
  <c r="AO98"/>
  <c r="AP98" s="1"/>
  <c r="AR98" s="1"/>
  <c r="AQ98"/>
  <c r="AO194"/>
  <c r="AP194" s="1"/>
  <c r="AR194" s="1"/>
  <c r="AQ194"/>
  <c r="AO121"/>
  <c r="AP121" s="1"/>
  <c r="AR121" s="1"/>
  <c r="AQ121"/>
  <c r="AO16"/>
  <c r="AP16" s="1"/>
  <c r="AR16" s="1"/>
  <c r="AQ16"/>
  <c r="AO45"/>
  <c r="AP45" s="1"/>
  <c r="AR45" s="1"/>
  <c r="AQ45"/>
  <c r="AO77"/>
  <c r="AP77" s="1"/>
  <c r="AR77" s="1"/>
  <c r="AQ77"/>
  <c r="AO109"/>
  <c r="AP109" s="1"/>
  <c r="AR109" s="1"/>
  <c r="AQ109"/>
  <c r="AO141"/>
  <c r="AP141" s="1"/>
  <c r="AR141" s="1"/>
  <c r="AQ141"/>
  <c r="AO173"/>
  <c r="AP173" s="1"/>
  <c r="AR173" s="1"/>
  <c r="AQ173"/>
  <c r="AO205"/>
  <c r="AP205" s="1"/>
  <c r="AR205" s="1"/>
  <c r="AQ205"/>
  <c r="AO52"/>
  <c r="AP52" s="1"/>
  <c r="AR52" s="1"/>
  <c r="AQ52"/>
  <c r="AO84"/>
  <c r="AP84" s="1"/>
  <c r="AR84" s="1"/>
  <c r="AQ84"/>
  <c r="AO116"/>
  <c r="AP116" s="1"/>
  <c r="AR116" s="1"/>
  <c r="AQ116"/>
  <c r="AO148"/>
  <c r="AP148" s="1"/>
  <c r="AR148" s="1"/>
  <c r="AQ148"/>
  <c r="AO180"/>
  <c r="AP180" s="1"/>
  <c r="AR180" s="1"/>
  <c r="AQ180"/>
  <c r="AO212"/>
  <c r="AP212" s="1"/>
  <c r="AR212" s="1"/>
  <c r="AQ212"/>
  <c r="AO31"/>
  <c r="AP31" s="1"/>
  <c r="AR31" s="1"/>
  <c r="AQ31"/>
  <c r="AO63"/>
  <c r="AP63" s="1"/>
  <c r="AR63" s="1"/>
  <c r="AQ63"/>
  <c r="AO95"/>
  <c r="AP95" s="1"/>
  <c r="AR95" s="1"/>
  <c r="AQ95"/>
  <c r="AO127"/>
  <c r="AP127" s="1"/>
  <c r="AR127" s="1"/>
  <c r="AQ127"/>
  <c r="AO159"/>
  <c r="AP159" s="1"/>
  <c r="AR159" s="1"/>
  <c r="AQ159"/>
  <c r="AO191"/>
  <c r="AP191" s="1"/>
  <c r="AR191" s="1"/>
  <c r="AQ191"/>
  <c r="AO38"/>
  <c r="AP38" s="1"/>
  <c r="AR38" s="1"/>
  <c r="AQ38"/>
  <c r="AO86"/>
  <c r="AP86" s="1"/>
  <c r="AR86" s="1"/>
  <c r="AQ86"/>
  <c r="AO150"/>
  <c r="AP150" s="1"/>
  <c r="AR150" s="1"/>
  <c r="AQ150"/>
  <c r="AO102"/>
  <c r="AP102" s="1"/>
  <c r="AR102" s="1"/>
  <c r="AQ102"/>
  <c r="AO166"/>
  <c r="AP166" s="1"/>
  <c r="AR166" s="1"/>
  <c r="AQ166"/>
  <c r="AO3"/>
  <c r="AP3" s="1"/>
  <c r="AR3" s="1"/>
  <c r="AQ3"/>
  <c r="AO10"/>
  <c r="AP10" s="1"/>
  <c r="AR10" s="1"/>
  <c r="AQ10"/>
  <c r="AO105"/>
  <c r="AP105" s="1"/>
  <c r="AR105" s="1"/>
  <c r="AQ105"/>
  <c r="AN7"/>
  <c r="AN11"/>
  <c r="AN13"/>
  <c r="AN6"/>
  <c r="AN12"/>
  <c r="AN5"/>
  <c r="AN4"/>
  <c r="AN15"/>
  <c r="AH32" i="20" l="1"/>
  <c r="AT32" s="1"/>
  <c r="BJ32" s="1"/>
  <c r="AH12"/>
  <c r="AT12" s="1"/>
  <c r="BJ12" s="1"/>
  <c r="AH107"/>
  <c r="AT107" s="1"/>
  <c r="BJ107" s="1"/>
  <c r="AH75"/>
  <c r="AT75" s="1"/>
  <c r="BJ75" s="1"/>
  <c r="AH115"/>
  <c r="AT115" s="1"/>
  <c r="BJ115" s="1"/>
  <c r="AH83"/>
  <c r="AT83" s="1"/>
  <c r="BJ83" s="1"/>
  <c r="AH67"/>
  <c r="AT67" s="1"/>
  <c r="BJ67" s="1"/>
  <c r="AH48"/>
  <c r="AT48" s="1"/>
  <c r="BJ48" s="1"/>
  <c r="AH219"/>
  <c r="AT219" s="1"/>
  <c r="BJ219" s="1"/>
  <c r="AH199"/>
  <c r="AT199" s="1"/>
  <c r="BJ199" s="1"/>
  <c r="AH127"/>
  <c r="AT127" s="1"/>
  <c r="BJ127" s="1"/>
  <c r="AH95"/>
  <c r="AT95" s="1"/>
  <c r="BJ95" s="1"/>
  <c r="AH69"/>
  <c r="AT69" s="1"/>
  <c r="BJ69" s="1"/>
  <c r="AH14"/>
  <c r="AT14" s="1"/>
  <c r="BJ14" s="1"/>
  <c r="AH209"/>
  <c r="AT209" s="1"/>
  <c r="BJ209" s="1"/>
  <c r="AH113"/>
  <c r="AT113" s="1"/>
  <c r="BJ113" s="1"/>
  <c r="AH40"/>
  <c r="AT40" s="1"/>
  <c r="BJ40" s="1"/>
  <c r="AH54"/>
  <c r="AT54" s="1"/>
  <c r="BJ54" s="1"/>
  <c r="AH195"/>
  <c r="AT195" s="1"/>
  <c r="BJ195" s="1"/>
  <c r="AH119"/>
  <c r="AT119" s="1"/>
  <c r="BJ119" s="1"/>
  <c r="AH87"/>
  <c r="AT87" s="1"/>
  <c r="BJ87" s="1"/>
  <c r="AH30"/>
  <c r="AT30" s="1"/>
  <c r="BJ30" s="1"/>
  <c r="AH10"/>
  <c r="AT10" s="1"/>
  <c r="BJ10" s="1"/>
  <c r="AH205"/>
  <c r="AT205" s="1"/>
  <c r="BJ205" s="1"/>
  <c r="AH97"/>
  <c r="AT97" s="1"/>
  <c r="BJ97" s="1"/>
  <c r="AH56"/>
  <c r="AT56" s="1"/>
  <c r="BJ56" s="1"/>
  <c r="AH58"/>
  <c r="AT58" s="1"/>
  <c r="BJ58" s="1"/>
  <c r="AH36"/>
  <c r="AT36" s="1"/>
  <c r="BJ36" s="1"/>
  <c r="AH28"/>
  <c r="AT28" s="1"/>
  <c r="BJ28" s="1"/>
  <c r="AH123"/>
  <c r="AT123" s="1"/>
  <c r="BJ123" s="1"/>
  <c r="AH91"/>
  <c r="AT91" s="1"/>
  <c r="BJ91" s="1"/>
  <c r="AH20"/>
  <c r="AT20" s="1"/>
  <c r="BJ20" s="1"/>
  <c r="AH99"/>
  <c r="AT99" s="1"/>
  <c r="BJ99" s="1"/>
  <c r="AH175"/>
  <c r="AT175" s="1"/>
  <c r="BJ175" s="1"/>
  <c r="AH44"/>
  <c r="AT44" s="1"/>
  <c r="BJ44" s="1"/>
  <c r="AH52"/>
  <c r="AT52" s="1"/>
  <c r="BJ52" s="1"/>
  <c r="AH211"/>
  <c r="AT211" s="1"/>
  <c r="BJ211" s="1"/>
  <c r="AH135"/>
  <c r="AT135" s="1"/>
  <c r="BJ135" s="1"/>
  <c r="AH111"/>
  <c r="AT111" s="1"/>
  <c r="BJ111" s="1"/>
  <c r="AH77"/>
  <c r="AT77" s="1"/>
  <c r="BJ77" s="1"/>
  <c r="AH26"/>
  <c r="AT26" s="1"/>
  <c r="BJ26" s="1"/>
  <c r="AH221"/>
  <c r="AT221" s="1"/>
  <c r="BJ221" s="1"/>
  <c r="AH197"/>
  <c r="AT197" s="1"/>
  <c r="BJ197" s="1"/>
  <c r="AH79"/>
  <c r="AT79" s="1"/>
  <c r="BJ79" s="1"/>
  <c r="AH42"/>
  <c r="AT42" s="1"/>
  <c r="BJ42" s="1"/>
  <c r="AH215"/>
  <c r="AT215" s="1"/>
  <c r="BJ215" s="1"/>
  <c r="AH131"/>
  <c r="AT131" s="1"/>
  <c r="BJ131" s="1"/>
  <c r="AH103"/>
  <c r="AT103" s="1"/>
  <c r="BJ103" s="1"/>
  <c r="AH73"/>
  <c r="AT73" s="1"/>
  <c r="BJ73" s="1"/>
  <c r="AH22"/>
  <c r="AT22" s="1"/>
  <c r="BJ22" s="1"/>
  <c r="AH213"/>
  <c r="AT213" s="1"/>
  <c r="BJ213" s="1"/>
  <c r="AH129"/>
  <c r="AT129" s="1"/>
  <c r="BJ129" s="1"/>
  <c r="AH71"/>
  <c r="AT71" s="1"/>
  <c r="BJ71" s="1"/>
  <c r="AH46"/>
  <c r="AT46" s="1"/>
  <c r="BJ46" s="1"/>
  <c r="AI34"/>
  <c r="AI18"/>
  <c r="AI217"/>
  <c r="AI201"/>
  <c r="AI193"/>
  <c r="AI141"/>
  <c r="AI133"/>
  <c r="AI125"/>
  <c r="AI117"/>
  <c r="AI109"/>
  <c r="AI101"/>
  <c r="AI93"/>
  <c r="AI85"/>
  <c r="AI50"/>
  <c r="AI16"/>
  <c r="AI203"/>
  <c r="AI24"/>
  <c r="AI223"/>
  <c r="AI207"/>
  <c r="AI139"/>
  <c r="AI65"/>
  <c r="AI167"/>
  <c r="AI137"/>
  <c r="AI121"/>
  <c r="AI105"/>
  <c r="AI89"/>
  <c r="AI63"/>
  <c r="AI143"/>
  <c r="AJ143" s="1"/>
  <c r="AV143" s="1"/>
  <c r="AI31"/>
  <c r="AJ31" s="1"/>
  <c r="AV31" s="1"/>
  <c r="AK39"/>
  <c r="AL39" s="1"/>
  <c r="AW39" s="1"/>
  <c r="AK74"/>
  <c r="AL74" s="1"/>
  <c r="AW74" s="1"/>
  <c r="AK106"/>
  <c r="AL106" s="1"/>
  <c r="AW106" s="1"/>
  <c r="AK138"/>
  <c r="AL138" s="1"/>
  <c r="AW138" s="1"/>
  <c r="AK174"/>
  <c r="AL174" s="1"/>
  <c r="AW174" s="1"/>
  <c r="AK25"/>
  <c r="AL25" s="1"/>
  <c r="AW25" s="1"/>
  <c r="AK57"/>
  <c r="AL57" s="1"/>
  <c r="AW57" s="1"/>
  <c r="AK84"/>
  <c r="AL84" s="1"/>
  <c r="AW84" s="1"/>
  <c r="AK116"/>
  <c r="AL116" s="1"/>
  <c r="AW116" s="1"/>
  <c r="AK152"/>
  <c r="AL152" s="1"/>
  <c r="AW152" s="1"/>
  <c r="AK185"/>
  <c r="AL185" s="1"/>
  <c r="AW185" s="1"/>
  <c r="AK78"/>
  <c r="AL78" s="1"/>
  <c r="AW78" s="1"/>
  <c r="AK110"/>
  <c r="AL110" s="1"/>
  <c r="AW110" s="1"/>
  <c r="AK146"/>
  <c r="AL146" s="1"/>
  <c r="AW146" s="1"/>
  <c r="AK178"/>
  <c r="AL178" s="1"/>
  <c r="AW178" s="1"/>
  <c r="AK21"/>
  <c r="AL21" s="1"/>
  <c r="AW21" s="1"/>
  <c r="AK53"/>
  <c r="AL53" s="1"/>
  <c r="AW53" s="1"/>
  <c r="AK80"/>
  <c r="AL80" s="1"/>
  <c r="AW80" s="1"/>
  <c r="AK112"/>
  <c r="AL112" s="1"/>
  <c r="AW112" s="1"/>
  <c r="AK148"/>
  <c r="AL148" s="1"/>
  <c r="AW148" s="1"/>
  <c r="AK180"/>
  <c r="AL180" s="1"/>
  <c r="AW180" s="1"/>
  <c r="AK86"/>
  <c r="AL86" s="1"/>
  <c r="AW86" s="1"/>
  <c r="AK118"/>
  <c r="AL118" s="1"/>
  <c r="AW118" s="1"/>
  <c r="AK154"/>
  <c r="AL154" s="1"/>
  <c r="AW154" s="1"/>
  <c r="AK183"/>
  <c r="AL183" s="1"/>
  <c r="AW183" s="1"/>
  <c r="AK29"/>
  <c r="AL29" s="1"/>
  <c r="AW29" s="1"/>
  <c r="AK144"/>
  <c r="AL144" s="1"/>
  <c r="AW144" s="1"/>
  <c r="AK88"/>
  <c r="AL88" s="1"/>
  <c r="AW88" s="1"/>
  <c r="AK120"/>
  <c r="AL120" s="1"/>
  <c r="AW120" s="1"/>
  <c r="AK156"/>
  <c r="AL156" s="1"/>
  <c r="AW156" s="1"/>
  <c r="AK19"/>
  <c r="AL19" s="1"/>
  <c r="AW19" s="1"/>
  <c r="AK51"/>
  <c r="AL51" s="1"/>
  <c r="AW51" s="1"/>
  <c r="AK66"/>
  <c r="AL66" s="1"/>
  <c r="AW66" s="1"/>
  <c r="AK98"/>
  <c r="AL98" s="1"/>
  <c r="AW98" s="1"/>
  <c r="AK130"/>
  <c r="AL130" s="1"/>
  <c r="AW130" s="1"/>
  <c r="AK166"/>
  <c r="AL166" s="1"/>
  <c r="AW166" s="1"/>
  <c r="AK17"/>
  <c r="AL17" s="1"/>
  <c r="AW17" s="1"/>
  <c r="AK49"/>
  <c r="AL49" s="1"/>
  <c r="AW49" s="1"/>
  <c r="AK76"/>
  <c r="AL76" s="1"/>
  <c r="AW76" s="1"/>
  <c r="AK108"/>
  <c r="AL108" s="1"/>
  <c r="AW108" s="1"/>
  <c r="AK140"/>
  <c r="AL140" s="1"/>
  <c r="AW140" s="1"/>
  <c r="AK176"/>
  <c r="AL176" s="1"/>
  <c r="AW176" s="1"/>
  <c r="AK11"/>
  <c r="AL11" s="1"/>
  <c r="AW11" s="1"/>
  <c r="AK43"/>
  <c r="AL43" s="1"/>
  <c r="AW43" s="1"/>
  <c r="AK23"/>
  <c r="AL23" s="1"/>
  <c r="AW23" s="1"/>
  <c r="AK55"/>
  <c r="AL55" s="1"/>
  <c r="AW55" s="1"/>
  <c r="AK90"/>
  <c r="AL90" s="1"/>
  <c r="AW90" s="1"/>
  <c r="AK122"/>
  <c r="AL122" s="1"/>
  <c r="AW122" s="1"/>
  <c r="AK158"/>
  <c r="AL158" s="1"/>
  <c r="AW158" s="1"/>
  <c r="AK9"/>
  <c r="AL9" s="1"/>
  <c r="AW9" s="1"/>
  <c r="AK41"/>
  <c r="AL41" s="1"/>
  <c r="AW41" s="1"/>
  <c r="AK68"/>
  <c r="AL68" s="1"/>
  <c r="AW68" s="1"/>
  <c r="AK100"/>
  <c r="AL100" s="1"/>
  <c r="AW100" s="1"/>
  <c r="AK132"/>
  <c r="AL132" s="1"/>
  <c r="AW132" s="1"/>
  <c r="AK168"/>
  <c r="AL168" s="1"/>
  <c r="AW168" s="1"/>
  <c r="AK94"/>
  <c r="AL94" s="1"/>
  <c r="AW94" s="1"/>
  <c r="AK126"/>
  <c r="AL126" s="1"/>
  <c r="AW126" s="1"/>
  <c r="AK162"/>
  <c r="AL162" s="1"/>
  <c r="AW162" s="1"/>
  <c r="AK191"/>
  <c r="AL191" s="1"/>
  <c r="AW191" s="1"/>
  <c r="AK37"/>
  <c r="AL37" s="1"/>
  <c r="AW37" s="1"/>
  <c r="AK64"/>
  <c r="AL64" s="1"/>
  <c r="AW64" s="1"/>
  <c r="AK96"/>
  <c r="AL96" s="1"/>
  <c r="AW96" s="1"/>
  <c r="AK128"/>
  <c r="AL128" s="1"/>
  <c r="AW128" s="1"/>
  <c r="AK164"/>
  <c r="AL164" s="1"/>
  <c r="AW164" s="1"/>
  <c r="AK70"/>
  <c r="AL70" s="1"/>
  <c r="AW70" s="1"/>
  <c r="AK102"/>
  <c r="AL102" s="1"/>
  <c r="AW102" s="1"/>
  <c r="AK134"/>
  <c r="AL134" s="1"/>
  <c r="AW134" s="1"/>
  <c r="AK170"/>
  <c r="AL170" s="1"/>
  <c r="AW170" s="1"/>
  <c r="AK13"/>
  <c r="AL13" s="1"/>
  <c r="AW13" s="1"/>
  <c r="AK45"/>
  <c r="AL45" s="1"/>
  <c r="AW45" s="1"/>
  <c r="AK72"/>
  <c r="AL72" s="1"/>
  <c r="AW72" s="1"/>
  <c r="AK104"/>
  <c r="AL104" s="1"/>
  <c r="AW104" s="1"/>
  <c r="AK136"/>
  <c r="AL136" s="1"/>
  <c r="AW136" s="1"/>
  <c r="AK172"/>
  <c r="AL172" s="1"/>
  <c r="AW172" s="1"/>
  <c r="AK35"/>
  <c r="AL35" s="1"/>
  <c r="AW35" s="1"/>
  <c r="AK82"/>
  <c r="AL82" s="1"/>
  <c r="AW82" s="1"/>
  <c r="AK114"/>
  <c r="AL114" s="1"/>
  <c r="AW114" s="1"/>
  <c r="AK150"/>
  <c r="AL150" s="1"/>
  <c r="AW150" s="1"/>
  <c r="AK187"/>
  <c r="AL187" s="1"/>
  <c r="AW187" s="1"/>
  <c r="AK33"/>
  <c r="AL33" s="1"/>
  <c r="AW33" s="1"/>
  <c r="AK60"/>
  <c r="AL60" s="1"/>
  <c r="AW60" s="1"/>
  <c r="AK92"/>
  <c r="AL92" s="1"/>
  <c r="AW92" s="1"/>
  <c r="AK124"/>
  <c r="AL124" s="1"/>
  <c r="AW124" s="1"/>
  <c r="AK160"/>
  <c r="AL160" s="1"/>
  <c r="AW160" s="1"/>
  <c r="AK27"/>
  <c r="AL27" s="1"/>
  <c r="AW27" s="1"/>
  <c r="AK163"/>
  <c r="AL163" s="1"/>
  <c r="AW163" s="1"/>
  <c r="AK59"/>
  <c r="AL59" s="1"/>
  <c r="AW59" s="1"/>
  <c r="AK15"/>
  <c r="AL15" s="1"/>
  <c r="AW15" s="1"/>
  <c r="AK47"/>
  <c r="AL47" s="1"/>
  <c r="AW47" s="1"/>
  <c r="Y70" i="16"/>
  <c r="Z70" s="1"/>
  <c r="AE70"/>
  <c r="Y53"/>
  <c r="Z53" s="1"/>
  <c r="AE53"/>
  <c r="Y22"/>
  <c r="Z22" s="1"/>
  <c r="AE22"/>
  <c r="Y54"/>
  <c r="Z54" s="1"/>
  <c r="AE54"/>
  <c r="Y81"/>
  <c r="Z81" s="1"/>
  <c r="AE81"/>
  <c r="Y69"/>
  <c r="Z69" s="1"/>
  <c r="AE69"/>
  <c r="Y39"/>
  <c r="Z39" s="1"/>
  <c r="AE39"/>
  <c r="Y45"/>
  <c r="Z45" s="1"/>
  <c r="AE45"/>
  <c r="Y29"/>
  <c r="Z29" s="1"/>
  <c r="AE29"/>
  <c r="Y47"/>
  <c r="Z47" s="1"/>
  <c r="AE47"/>
  <c r="Y34"/>
  <c r="Z34" s="1"/>
  <c r="AE34"/>
  <c r="Y82"/>
  <c r="Z82" s="1"/>
  <c r="AE82"/>
  <c r="Y99"/>
  <c r="Z99" s="1"/>
  <c r="AE99"/>
  <c r="Y59"/>
  <c r="Z59" s="1"/>
  <c r="AE59"/>
  <c r="Y77"/>
  <c r="Z77" s="1"/>
  <c r="AE77"/>
  <c r="Y94"/>
  <c r="Z94" s="1"/>
  <c r="AE94"/>
  <c r="Y73"/>
  <c r="Z73" s="1"/>
  <c r="AE73"/>
  <c r="Y42"/>
  <c r="Z42" s="1"/>
  <c r="AE42"/>
  <c r="Y25"/>
  <c r="Z25" s="1"/>
  <c r="AE25"/>
  <c r="Y41"/>
  <c r="Z41" s="1"/>
  <c r="AE41"/>
  <c r="Y46"/>
  <c r="Z46" s="1"/>
  <c r="AE46"/>
  <c r="Y62"/>
  <c r="Z62" s="1"/>
  <c r="AE62"/>
  <c r="Y71"/>
  <c r="Z71" s="1"/>
  <c r="AE71"/>
  <c r="Y157"/>
  <c r="Z157" s="1"/>
  <c r="AE157"/>
  <c r="Y205"/>
  <c r="Z205" s="1"/>
  <c r="AE205"/>
  <c r="Y190"/>
  <c r="Z190" s="1"/>
  <c r="AE190"/>
  <c r="Y220"/>
  <c r="Z220" s="1"/>
  <c r="AE220"/>
  <c r="Y170"/>
  <c r="Z170" s="1"/>
  <c r="AE170"/>
  <c r="Y230"/>
  <c r="Z230" s="1"/>
  <c r="AE230"/>
  <c r="Y192"/>
  <c r="Z192" s="1"/>
  <c r="AE192"/>
  <c r="Y194"/>
  <c r="Z194" s="1"/>
  <c r="AE194"/>
  <c r="Y161"/>
  <c r="Z161" s="1"/>
  <c r="AE161"/>
  <c r="Y225"/>
  <c r="Z225" s="1"/>
  <c r="AE225"/>
  <c r="Y123"/>
  <c r="Z123" s="1"/>
  <c r="AE123"/>
  <c r="Y149"/>
  <c r="Z149" s="1"/>
  <c r="AE149"/>
  <c r="Y213"/>
  <c r="Z213" s="1"/>
  <c r="AE213"/>
  <c r="Y168"/>
  <c r="Z168" s="1"/>
  <c r="AE168"/>
  <c r="Y216"/>
  <c r="Z216" s="1"/>
  <c r="AE216"/>
  <c r="Y113"/>
  <c r="Z113" s="1"/>
  <c r="AE113"/>
  <c r="Y217"/>
  <c r="Z217" s="1"/>
  <c r="AE217"/>
  <c r="Y150"/>
  <c r="Z150" s="1"/>
  <c r="AE150"/>
  <c r="Y182"/>
  <c r="Z182" s="1"/>
  <c r="AE182"/>
  <c r="Y222"/>
  <c r="Z222" s="1"/>
  <c r="AE222"/>
  <c r="Y169"/>
  <c r="Z169" s="1"/>
  <c r="AE169"/>
  <c r="Y115"/>
  <c r="Z115" s="1"/>
  <c r="AE115"/>
  <c r="Y140"/>
  <c r="Z140" s="1"/>
  <c r="AE140"/>
  <c r="Y176"/>
  <c r="Z176" s="1"/>
  <c r="AE176"/>
  <c r="Y208"/>
  <c r="Z208" s="1"/>
  <c r="AE208"/>
  <c r="Y198"/>
  <c r="Z198" s="1"/>
  <c r="AE198"/>
  <c r="Y153"/>
  <c r="Z153" s="1"/>
  <c r="AE153"/>
  <c r="Y204"/>
  <c r="Z204" s="1"/>
  <c r="AE204"/>
  <c r="Y173"/>
  <c r="Z173" s="1"/>
  <c r="AE173"/>
  <c r="Y112"/>
  <c r="Z112" s="1"/>
  <c r="AE112"/>
  <c r="Y138"/>
  <c r="Z138" s="1"/>
  <c r="AE138"/>
  <c r="Y218"/>
  <c r="Z218" s="1"/>
  <c r="AE218"/>
  <c r="Y127"/>
  <c r="Z127" s="1"/>
  <c r="AE127"/>
  <c r="Y224"/>
  <c r="Z224" s="1"/>
  <c r="AE224"/>
  <c r="Y121"/>
  <c r="Z121" s="1"/>
  <c r="AE121"/>
  <c r="Y105"/>
  <c r="Z105" s="1"/>
  <c r="AE105"/>
  <c r="Y38"/>
  <c r="Z38" s="1"/>
  <c r="AE38"/>
  <c r="Y21"/>
  <c r="Z21" s="1"/>
  <c r="AE21"/>
  <c r="Y55"/>
  <c r="Z55" s="1"/>
  <c r="AE55"/>
  <c r="Y63"/>
  <c r="Z63" s="1"/>
  <c r="AE63"/>
  <c r="Y50"/>
  <c r="Z50" s="1"/>
  <c r="AE50"/>
  <c r="Y43"/>
  <c r="Z43" s="1"/>
  <c r="AE43"/>
  <c r="Y101"/>
  <c r="Z101" s="1"/>
  <c r="AE101"/>
  <c r="Y27"/>
  <c r="Z27" s="1"/>
  <c r="AE27"/>
  <c r="Y78"/>
  <c r="Z78" s="1"/>
  <c r="AE78"/>
  <c r="Y86"/>
  <c r="Z86" s="1"/>
  <c r="AE86"/>
  <c r="Y26"/>
  <c r="Z26" s="1"/>
  <c r="AE26"/>
  <c r="Y90"/>
  <c r="Z90" s="1"/>
  <c r="AE90"/>
  <c r="Y75"/>
  <c r="Z75" s="1"/>
  <c r="AE75"/>
  <c r="Y30"/>
  <c r="Z30" s="1"/>
  <c r="AE30"/>
  <c r="Y65"/>
  <c r="Z65" s="1"/>
  <c r="AE65"/>
  <c r="Y158"/>
  <c r="Z158" s="1"/>
  <c r="AE158"/>
  <c r="Y189"/>
  <c r="Z189" s="1"/>
  <c r="AE189"/>
  <c r="Y154"/>
  <c r="Z154" s="1"/>
  <c r="AE154"/>
  <c r="Y221"/>
  <c r="Z221" s="1"/>
  <c r="AE221"/>
  <c r="Y196"/>
  <c r="Z196" s="1"/>
  <c r="AE196"/>
  <c r="Y20"/>
  <c r="Z20" s="1"/>
  <c r="AE20"/>
  <c r="Y185"/>
  <c r="Z185" s="1"/>
  <c r="AE185"/>
  <c r="Y137"/>
  <c r="Z137" s="1"/>
  <c r="AE137"/>
  <c r="Y142"/>
  <c r="Z142" s="1"/>
  <c r="AE142"/>
  <c r="Y226"/>
  <c r="Z226" s="1"/>
  <c r="AE226"/>
  <c r="Y193"/>
  <c r="Z193" s="1"/>
  <c r="AE193"/>
  <c r="Y107"/>
  <c r="Z107" s="1"/>
  <c r="AE107"/>
  <c r="Y125"/>
  <c r="Z125" s="1"/>
  <c r="AE125"/>
  <c r="Y181"/>
  <c r="Z181" s="1"/>
  <c r="AE181"/>
  <c r="Y136"/>
  <c r="Z136" s="1"/>
  <c r="AE136"/>
  <c r="Y200"/>
  <c r="Z200" s="1"/>
  <c r="AE200"/>
  <c r="Y232"/>
  <c r="Z232" s="1"/>
  <c r="AE232"/>
  <c r="Y129"/>
  <c r="Z129" s="1"/>
  <c r="AE129"/>
  <c r="Y126"/>
  <c r="Z126" s="1"/>
  <c r="AE126"/>
  <c r="Y162"/>
  <c r="Z162" s="1"/>
  <c r="AE162"/>
  <c r="Y214"/>
  <c r="Z214" s="1"/>
  <c r="AE214"/>
  <c r="Y234"/>
  <c r="Z234" s="1"/>
  <c r="AE234"/>
  <c r="Y201"/>
  <c r="Z201" s="1"/>
  <c r="AE201"/>
  <c r="Y135"/>
  <c r="Z135" s="1"/>
  <c r="AE135"/>
  <c r="Y148"/>
  <c r="Z148" s="1"/>
  <c r="AE148"/>
  <c r="Y188"/>
  <c r="Z188" s="1"/>
  <c r="AE188"/>
  <c r="Y228"/>
  <c r="Z228" s="1"/>
  <c r="AE228"/>
  <c r="Y144"/>
  <c r="Z144" s="1"/>
  <c r="AE144"/>
  <c r="Y174"/>
  <c r="Z174" s="1"/>
  <c r="AE174"/>
  <c r="Y210"/>
  <c r="Z210" s="1"/>
  <c r="AE210"/>
  <c r="Y145"/>
  <c r="Z145" s="1"/>
  <c r="AE145"/>
  <c r="Y177"/>
  <c r="Z177" s="1"/>
  <c r="AE177"/>
  <c r="Y209"/>
  <c r="Z209" s="1"/>
  <c r="AE209"/>
  <c r="Y109"/>
  <c r="Z109" s="1"/>
  <c r="AE109"/>
  <c r="Y197"/>
  <c r="Z197" s="1"/>
  <c r="AE197"/>
  <c r="Y229"/>
  <c r="Z229" s="1"/>
  <c r="AE229"/>
  <c r="Y152"/>
  <c r="Z152" s="1"/>
  <c r="AE152"/>
  <c r="Y184"/>
  <c r="Z184" s="1"/>
  <c r="AE184"/>
  <c r="Y180"/>
  <c r="Z180" s="1"/>
  <c r="AE180"/>
  <c r="Y178"/>
  <c r="Z178" s="1"/>
  <c r="AE178"/>
  <c r="Y141"/>
  <c r="Z141" s="1"/>
  <c r="AE141"/>
  <c r="Y106"/>
  <c r="Z106" s="1"/>
  <c r="AE106"/>
  <c r="Y233"/>
  <c r="Z233" s="1"/>
  <c r="AE233"/>
  <c r="Y206"/>
  <c r="Z206" s="1"/>
  <c r="AE206"/>
  <c r="Y103"/>
  <c r="Z103" s="1"/>
  <c r="AE103"/>
  <c r="Y160"/>
  <c r="Z160" s="1"/>
  <c r="AE160"/>
  <c r="Y117"/>
  <c r="Z117" s="1"/>
  <c r="AE117"/>
  <c r="Y133"/>
  <c r="Z133" s="1"/>
  <c r="AE133"/>
  <c r="X31"/>
  <c r="AE31" s="1"/>
  <c r="W31"/>
  <c r="X35"/>
  <c r="W35"/>
  <c r="W23"/>
  <c r="X23" s="1"/>
  <c r="AO12" i="6"/>
  <c r="AP12" s="1"/>
  <c r="AR12" s="1"/>
  <c r="AQ12"/>
  <c r="AO7"/>
  <c r="AP7" s="1"/>
  <c r="AR7" s="1"/>
  <c r="AQ7"/>
  <c r="AO4"/>
  <c r="AP4" s="1"/>
  <c r="AR4" s="1"/>
  <c r="AQ4"/>
  <c r="AO13"/>
  <c r="AP13" s="1"/>
  <c r="AR13" s="1"/>
  <c r="AQ13"/>
  <c r="AO15"/>
  <c r="AP15" s="1"/>
  <c r="AR15" s="1"/>
  <c r="AQ15"/>
  <c r="AO5"/>
  <c r="AP5" s="1"/>
  <c r="AR5" s="1"/>
  <c r="AQ5"/>
  <c r="AO6"/>
  <c r="AP6" s="1"/>
  <c r="AR6" s="1"/>
  <c r="AQ6"/>
  <c r="AO11"/>
  <c r="AP11" s="1"/>
  <c r="AR11" s="1"/>
  <c r="AQ11"/>
  <c r="AJ63" i="20" l="1"/>
  <c r="AV63" s="1"/>
  <c r="AJ105"/>
  <c r="AV105" s="1"/>
  <c r="AJ137"/>
  <c r="AV137" s="1"/>
  <c r="AJ65"/>
  <c r="AV65" s="1"/>
  <c r="AJ207"/>
  <c r="AV207" s="1"/>
  <c r="AJ24"/>
  <c r="AV24" s="1"/>
  <c r="AJ16"/>
  <c r="AV16" s="1"/>
  <c r="AJ85"/>
  <c r="AV85" s="1"/>
  <c r="AJ101"/>
  <c r="AV101" s="1"/>
  <c r="AJ117"/>
  <c r="AV117" s="1"/>
  <c r="AJ133"/>
  <c r="AV133" s="1"/>
  <c r="AJ193"/>
  <c r="AV193" s="1"/>
  <c r="AJ217"/>
  <c r="AV217" s="1"/>
  <c r="AJ34"/>
  <c r="AV34" s="1"/>
  <c r="AJ89"/>
  <c r="AV89" s="1"/>
  <c r="AJ121"/>
  <c r="AV121" s="1"/>
  <c r="AJ167"/>
  <c r="AV167" s="1"/>
  <c r="AJ139"/>
  <c r="AV139" s="1"/>
  <c r="AJ223"/>
  <c r="AV223" s="1"/>
  <c r="AJ203"/>
  <c r="AV203" s="1"/>
  <c r="AJ50"/>
  <c r="AV50" s="1"/>
  <c r="AJ93"/>
  <c r="AV93" s="1"/>
  <c r="AJ109"/>
  <c r="AV109" s="1"/>
  <c r="AJ125"/>
  <c r="AV125" s="1"/>
  <c r="AJ141"/>
  <c r="AV141" s="1"/>
  <c r="AJ201"/>
  <c r="AV201" s="1"/>
  <c r="AJ18"/>
  <c r="AV18" s="1"/>
  <c r="AK31"/>
  <c r="AL31" s="1"/>
  <c r="AW31" s="1"/>
  <c r="AI46"/>
  <c r="AI71"/>
  <c r="AI129"/>
  <c r="AI213"/>
  <c r="AI22"/>
  <c r="AI73"/>
  <c r="AI103"/>
  <c r="AI131"/>
  <c r="AI215"/>
  <c r="AI42"/>
  <c r="AI79"/>
  <c r="AI197"/>
  <c r="AI221"/>
  <c r="AI26"/>
  <c r="AI77"/>
  <c r="AI111"/>
  <c r="AI135"/>
  <c r="AI211"/>
  <c r="AI52"/>
  <c r="AI44"/>
  <c r="AI175"/>
  <c r="AI99"/>
  <c r="AI20"/>
  <c r="AI91"/>
  <c r="AI123"/>
  <c r="AI28"/>
  <c r="AI36"/>
  <c r="AI58"/>
  <c r="AI56"/>
  <c r="AI97"/>
  <c r="AI205"/>
  <c r="AI10"/>
  <c r="AI30"/>
  <c r="AI87"/>
  <c r="AI119"/>
  <c r="AI195"/>
  <c r="AI54"/>
  <c r="AI40"/>
  <c r="AI113"/>
  <c r="AI209"/>
  <c r="AI14"/>
  <c r="AI69"/>
  <c r="AI95"/>
  <c r="AI127"/>
  <c r="AI199"/>
  <c r="AI219"/>
  <c r="AI48"/>
  <c r="AI67"/>
  <c r="AI83"/>
  <c r="AI115"/>
  <c r="AI75"/>
  <c r="AI107"/>
  <c r="AI12"/>
  <c r="AI32"/>
  <c r="AK143"/>
  <c r="AL143" s="1"/>
  <c r="AW143" s="1"/>
  <c r="Y23" i="16"/>
  <c r="Z23" s="1"/>
  <c r="AE23"/>
  <c r="Y35"/>
  <c r="Z35" s="1"/>
  <c r="AE35"/>
  <c r="Y31"/>
  <c r="Z31" s="1"/>
  <c r="AJ107" i="20" l="1"/>
  <c r="AV107" s="1"/>
  <c r="AJ67"/>
  <c r="AV67" s="1"/>
  <c r="AJ127"/>
  <c r="AV127" s="1"/>
  <c r="AJ209"/>
  <c r="AV209" s="1"/>
  <c r="AJ195"/>
  <c r="AV195" s="1"/>
  <c r="AJ10"/>
  <c r="AV10" s="1"/>
  <c r="BK10" s="1"/>
  <c r="AJ58"/>
  <c r="AV58" s="1"/>
  <c r="AJ91"/>
  <c r="AV91" s="1"/>
  <c r="AJ211"/>
  <c r="AV211" s="1"/>
  <c r="AJ26"/>
  <c r="AV26" s="1"/>
  <c r="AJ42"/>
  <c r="AV42" s="1"/>
  <c r="AJ73"/>
  <c r="AV73" s="1"/>
  <c r="AJ71"/>
  <c r="AV71" s="1"/>
  <c r="AJ32"/>
  <c r="AV32" s="1"/>
  <c r="AJ115"/>
  <c r="AV115" s="1"/>
  <c r="AJ219"/>
  <c r="AV219" s="1"/>
  <c r="AJ69"/>
  <c r="AV69" s="1"/>
  <c r="AJ40"/>
  <c r="AV40" s="1"/>
  <c r="AJ87"/>
  <c r="AV87" s="1"/>
  <c r="AJ97"/>
  <c r="AV97" s="1"/>
  <c r="AJ28"/>
  <c r="AV28" s="1"/>
  <c r="AJ99"/>
  <c r="AV99" s="1"/>
  <c r="AJ44"/>
  <c r="AV44" s="1"/>
  <c r="AJ111"/>
  <c r="AV111" s="1"/>
  <c r="AJ197"/>
  <c r="AV197" s="1"/>
  <c r="AJ131"/>
  <c r="AV131" s="1"/>
  <c r="AJ213"/>
  <c r="AV213" s="1"/>
  <c r="AJ12"/>
  <c r="AV12" s="1"/>
  <c r="AJ75"/>
  <c r="AV75" s="1"/>
  <c r="AJ83"/>
  <c r="AV83" s="1"/>
  <c r="AJ48"/>
  <c r="AV48" s="1"/>
  <c r="AJ199"/>
  <c r="AV199" s="1"/>
  <c r="AJ95"/>
  <c r="AV95" s="1"/>
  <c r="AJ14"/>
  <c r="AV14" s="1"/>
  <c r="AJ113"/>
  <c r="AV113" s="1"/>
  <c r="AJ54"/>
  <c r="AV54" s="1"/>
  <c r="AJ119"/>
  <c r="AV119" s="1"/>
  <c r="AJ30"/>
  <c r="AV30" s="1"/>
  <c r="AJ205"/>
  <c r="AV205" s="1"/>
  <c r="AJ56"/>
  <c r="AV56" s="1"/>
  <c r="AJ36"/>
  <c r="AV36" s="1"/>
  <c r="AJ123"/>
  <c r="AV123" s="1"/>
  <c r="AJ20"/>
  <c r="AV20" s="1"/>
  <c r="AJ175"/>
  <c r="AV175" s="1"/>
  <c r="AJ52"/>
  <c r="AV52" s="1"/>
  <c r="AJ135"/>
  <c r="AV135" s="1"/>
  <c r="AJ77"/>
  <c r="AV77" s="1"/>
  <c r="AJ221"/>
  <c r="AV221" s="1"/>
  <c r="AJ79"/>
  <c r="AV79" s="1"/>
  <c r="AJ215"/>
  <c r="AV215" s="1"/>
  <c r="AJ103"/>
  <c r="AV103" s="1"/>
  <c r="AJ22"/>
  <c r="AV22" s="1"/>
  <c r="AJ129"/>
  <c r="AV129" s="1"/>
  <c r="AJ46"/>
  <c r="AV46" s="1"/>
  <c r="AK18"/>
  <c r="AL18" s="1"/>
  <c r="AW18" s="1"/>
  <c r="AK201"/>
  <c r="AL201" s="1"/>
  <c r="AW201" s="1"/>
  <c r="AK141"/>
  <c r="AL141" s="1"/>
  <c r="AW141" s="1"/>
  <c r="AK125"/>
  <c r="AL125" s="1"/>
  <c r="AW125" s="1"/>
  <c r="AK109"/>
  <c r="AL109" s="1"/>
  <c r="AW109" s="1"/>
  <c r="AK93"/>
  <c r="AL93" s="1"/>
  <c r="AW93" s="1"/>
  <c r="AK50"/>
  <c r="AL50" s="1"/>
  <c r="AW50" s="1"/>
  <c r="AK203"/>
  <c r="AL203" s="1"/>
  <c r="AW203" s="1"/>
  <c r="AK223"/>
  <c r="AL223" s="1"/>
  <c r="AW223" s="1"/>
  <c r="AK139"/>
  <c r="AL139" s="1"/>
  <c r="AW139" s="1"/>
  <c r="AK167"/>
  <c r="AL167" s="1"/>
  <c r="AW167" s="1"/>
  <c r="AK121"/>
  <c r="AL121" s="1"/>
  <c r="AW121" s="1"/>
  <c r="AK89"/>
  <c r="AL89" s="1"/>
  <c r="AW89" s="1"/>
  <c r="AK34"/>
  <c r="AL34" s="1"/>
  <c r="AW34" s="1"/>
  <c r="AK217"/>
  <c r="AL217" s="1"/>
  <c r="AW217" s="1"/>
  <c r="AK193"/>
  <c r="AL193" s="1"/>
  <c r="AW193" s="1"/>
  <c r="AK133"/>
  <c r="AL133" s="1"/>
  <c r="AW133" s="1"/>
  <c r="AK117"/>
  <c r="AL117" s="1"/>
  <c r="AW117" s="1"/>
  <c r="AK101"/>
  <c r="AL101" s="1"/>
  <c r="AW101" s="1"/>
  <c r="AK85"/>
  <c r="AL85" s="1"/>
  <c r="AW85" s="1"/>
  <c r="AK16"/>
  <c r="AL16" s="1"/>
  <c r="AW16" s="1"/>
  <c r="AK24"/>
  <c r="AL24" s="1"/>
  <c r="AW24" s="1"/>
  <c r="AK207"/>
  <c r="AL207" s="1"/>
  <c r="AW207" s="1"/>
  <c r="AK65"/>
  <c r="AL65" s="1"/>
  <c r="AW65" s="1"/>
  <c r="AK137"/>
  <c r="AL137" s="1"/>
  <c r="AW137" s="1"/>
  <c r="AK105"/>
  <c r="AL105" s="1"/>
  <c r="AW105" s="1"/>
  <c r="AK63"/>
  <c r="AL63" s="1"/>
  <c r="AW63" s="1"/>
  <c r="AK46" l="1"/>
  <c r="AL46" s="1"/>
  <c r="AW46" s="1"/>
  <c r="AK129"/>
  <c r="AL129" s="1"/>
  <c r="AW129" s="1"/>
  <c r="AK22"/>
  <c r="AL22" s="1"/>
  <c r="AW22" s="1"/>
  <c r="AK103"/>
  <c r="AL103" s="1"/>
  <c r="AW103" s="1"/>
  <c r="AK215"/>
  <c r="AL215" s="1"/>
  <c r="AW215" s="1"/>
  <c r="AK79"/>
  <c r="AL79" s="1"/>
  <c r="AW79" s="1"/>
  <c r="AK221"/>
  <c r="AL221" s="1"/>
  <c r="AW221" s="1"/>
  <c r="AK77"/>
  <c r="AL77" s="1"/>
  <c r="AW77" s="1"/>
  <c r="AK135"/>
  <c r="AL135" s="1"/>
  <c r="AW135" s="1"/>
  <c r="AK52"/>
  <c r="AL52" s="1"/>
  <c r="AW52" s="1"/>
  <c r="AK175"/>
  <c r="AL175" s="1"/>
  <c r="AW175" s="1"/>
  <c r="AK20"/>
  <c r="AL20" s="1"/>
  <c r="AW20" s="1"/>
  <c r="AK123"/>
  <c r="AL123" s="1"/>
  <c r="AW123" s="1"/>
  <c r="AK36"/>
  <c r="AL36" s="1"/>
  <c r="AW36" s="1"/>
  <c r="AK56"/>
  <c r="AL56" s="1"/>
  <c r="AW56" s="1"/>
  <c r="AK205"/>
  <c r="AL205" s="1"/>
  <c r="AW205" s="1"/>
  <c r="AK30"/>
  <c r="AL30" s="1"/>
  <c r="AW30" s="1"/>
  <c r="AK119"/>
  <c r="AL119" s="1"/>
  <c r="AW119" s="1"/>
  <c r="AK54"/>
  <c r="AL54" s="1"/>
  <c r="AW54" s="1"/>
  <c r="AK113"/>
  <c r="AL113" s="1"/>
  <c r="AW113" s="1"/>
  <c r="AK14"/>
  <c r="AL14" s="1"/>
  <c r="AW14" s="1"/>
  <c r="AK95"/>
  <c r="AL95" s="1"/>
  <c r="AW95" s="1"/>
  <c r="AK199"/>
  <c r="AL199" s="1"/>
  <c r="AW199" s="1"/>
  <c r="AK48"/>
  <c r="AL48" s="1"/>
  <c r="AW48" s="1"/>
  <c r="AK83"/>
  <c r="AL83" s="1"/>
  <c r="AW83" s="1"/>
  <c r="AK75"/>
  <c r="AL75" s="1"/>
  <c r="AW75" s="1"/>
  <c r="AK12"/>
  <c r="AL12" s="1"/>
  <c r="AW12" s="1"/>
  <c r="AK213"/>
  <c r="AL213" s="1"/>
  <c r="AW213" s="1"/>
  <c r="AK131"/>
  <c r="AL131" s="1"/>
  <c r="AW131" s="1"/>
  <c r="AK197"/>
  <c r="AL197" s="1"/>
  <c r="AW197" s="1"/>
  <c r="AK111"/>
  <c r="AL111" s="1"/>
  <c r="AW111" s="1"/>
  <c r="AK44"/>
  <c r="AL44" s="1"/>
  <c r="AW44" s="1"/>
  <c r="AK99"/>
  <c r="AL99" s="1"/>
  <c r="AW99" s="1"/>
  <c r="AK28"/>
  <c r="AL28" s="1"/>
  <c r="AW28" s="1"/>
  <c r="AK97"/>
  <c r="AL97" s="1"/>
  <c r="AW97" s="1"/>
  <c r="AK87"/>
  <c r="AL87" s="1"/>
  <c r="AW87" s="1"/>
  <c r="AK40"/>
  <c r="AL40" s="1"/>
  <c r="AW40" s="1"/>
  <c r="AK69"/>
  <c r="AL69" s="1"/>
  <c r="AW69" s="1"/>
  <c r="AK219"/>
  <c r="AL219" s="1"/>
  <c r="AW219" s="1"/>
  <c r="AK115"/>
  <c r="AL115" s="1"/>
  <c r="AW115" s="1"/>
  <c r="AK32"/>
  <c r="AL32" s="1"/>
  <c r="AW32" s="1"/>
  <c r="AK71"/>
  <c r="AL71" s="1"/>
  <c r="AW71" s="1"/>
  <c r="AK73"/>
  <c r="AL73" s="1"/>
  <c r="AW73" s="1"/>
  <c r="AK42"/>
  <c r="AL42" s="1"/>
  <c r="AW42" s="1"/>
  <c r="AK26"/>
  <c r="AL26" s="1"/>
  <c r="AW26" s="1"/>
  <c r="AK211"/>
  <c r="AL211" s="1"/>
  <c r="AW211" s="1"/>
  <c r="AK91"/>
  <c r="AL91" s="1"/>
  <c r="AW91" s="1"/>
  <c r="AK58"/>
  <c r="AL58" s="1"/>
  <c r="AW58" s="1"/>
  <c r="AK10"/>
  <c r="AL10" s="1"/>
  <c r="AW10" s="1"/>
  <c r="AK195"/>
  <c r="AL195" s="1"/>
  <c r="AW195" s="1"/>
  <c r="AK209"/>
  <c r="AL209" s="1"/>
  <c r="AW209" s="1"/>
  <c r="AK127"/>
  <c r="AL127" s="1"/>
  <c r="AW127" s="1"/>
  <c r="AK67"/>
  <c r="AL67" s="1"/>
  <c r="AW67" s="1"/>
  <c r="AK107"/>
  <c r="AL107" s="1"/>
  <c r="AW107" s="1"/>
</calcChain>
</file>

<file path=xl/comments1.xml><?xml version="1.0" encoding="utf-8"?>
<comments xmlns="http://schemas.openxmlformats.org/spreadsheetml/2006/main">
  <authors>
    <author>SFR</author>
  </authors>
  <commentList>
    <comment ref="AH9" authorId="0">
      <text>
        <r>
          <rPr>
            <b/>
            <sz val="8"/>
            <color indexed="81"/>
            <rFont val="Tahoma"/>
            <family val="2"/>
          </rPr>
          <t>SFR:</t>
        </r>
        <r>
          <rPr>
            <sz val="8"/>
            <color indexed="81"/>
            <rFont val="Tahoma"/>
            <family val="2"/>
          </rPr>
          <t xml:space="preserve">
likely report rounding difference.  Consume is 0.05.</t>
        </r>
      </text>
    </comment>
  </commentList>
</comments>
</file>

<file path=xl/comments2.xml><?xml version="1.0" encoding="utf-8"?>
<comments xmlns="http://schemas.openxmlformats.org/spreadsheetml/2006/main">
  <authors>
    <author>SFR</author>
  </authors>
  <commentList>
    <comment ref="T6" authorId="0">
      <text>
        <r>
          <rPr>
            <b/>
            <sz val="8"/>
            <color indexed="81"/>
            <rFont val="Tahoma"/>
            <family val="2"/>
          </rPr>
          <t>SFR:</t>
        </r>
        <r>
          <rPr>
            <sz val="8"/>
            <color indexed="81"/>
            <rFont val="Tahoma"/>
            <family val="2"/>
          </rPr>
          <t xml:space="preserve">
Preburn loading is off in Consume 3.0 (old fuelbed import).  The algorithm is likely okay.</t>
        </r>
      </text>
    </comment>
  </commentList>
</comments>
</file>

<file path=xl/comments3.xml><?xml version="1.0" encoding="utf-8"?>
<comments xmlns="http://schemas.openxmlformats.org/spreadsheetml/2006/main">
  <authors>
    <author>SFR</author>
  </authors>
  <commentList>
    <comment ref="E22" authorId="0">
      <text>
        <r>
          <rPr>
            <b/>
            <sz val="8"/>
            <color indexed="81"/>
            <rFont val="Tahoma"/>
            <family val="2"/>
          </rPr>
          <t>SFR:</t>
        </r>
        <r>
          <rPr>
            <sz val="8"/>
            <color indexed="81"/>
            <rFont val="Tahoma"/>
            <family val="2"/>
          </rPr>
          <t xml:space="preserve">
Preburn loading is off in Consume 3.0 (old fuelbed import).  The algorithm is likely okay.</t>
        </r>
      </text>
    </comment>
    <comment ref="P22" authorId="0">
      <text>
        <r>
          <rPr>
            <b/>
            <sz val="8"/>
            <color indexed="81"/>
            <rFont val="Tahoma"/>
            <family val="2"/>
          </rPr>
          <t>SFR:</t>
        </r>
        <r>
          <rPr>
            <sz val="8"/>
            <color indexed="81"/>
            <rFont val="Tahoma"/>
            <family val="2"/>
          </rPr>
          <t xml:space="preserve">
likely report rounding difference.  Consume is 0.05.</t>
        </r>
      </text>
    </comment>
  </commentList>
</comments>
</file>

<file path=xl/comments4.xml><?xml version="1.0" encoding="utf-8"?>
<comments xmlns="http://schemas.openxmlformats.org/spreadsheetml/2006/main">
  <authors>
    <author>SFR</author>
  </authors>
  <commentList>
    <comment ref="AI2" authorId="0">
      <text>
        <r>
          <rPr>
            <b/>
            <sz val="8"/>
            <color indexed="81"/>
            <rFont val="Tahoma"/>
            <family val="2"/>
          </rPr>
          <t>SFR:</t>
        </r>
        <r>
          <rPr>
            <sz val="8"/>
            <color indexed="81"/>
            <rFont val="Tahoma"/>
            <family val="2"/>
          </rPr>
          <t xml:space="preserve">
Some negative values here.
</t>
        </r>
      </text>
    </comment>
    <comment ref="B16" authorId="0">
      <text>
        <r>
          <rPr>
            <b/>
            <sz val="8"/>
            <color indexed="81"/>
            <rFont val="Tahoma"/>
            <family val="2"/>
          </rPr>
          <t>SFR:</t>
        </r>
        <r>
          <rPr>
            <sz val="8"/>
            <color indexed="81"/>
            <rFont val="Tahoma"/>
            <family val="2"/>
          </rPr>
          <t xml:space="preserve">
I'm confused.  Does the reduction equation first apply to ground lichen, then moss, then litter?
</t>
        </r>
      </text>
    </comment>
    <comment ref="B19" authorId="0">
      <text>
        <r>
          <rPr>
            <b/>
            <sz val="8"/>
            <color indexed="81"/>
            <rFont val="Tahoma"/>
            <family val="2"/>
          </rPr>
          <t>SFR:</t>
        </r>
        <r>
          <rPr>
            <sz val="8"/>
            <color indexed="81"/>
            <rFont val="Tahoma"/>
            <family val="2"/>
          </rPr>
          <t xml:space="preserve">
This doesn't make sense to me.  I would think it would go like this:  If FFRed &gt; dephtLitter, then Duff Red = Ffred - depth Litter</t>
        </r>
      </text>
    </comment>
  </commentList>
</comments>
</file>

<file path=xl/sharedStrings.xml><?xml version="1.0" encoding="utf-8"?>
<sst xmlns="http://schemas.openxmlformats.org/spreadsheetml/2006/main" count="19702" uniqueCount="3162">
  <si>
    <t>intercept</t>
  </si>
  <si>
    <t>y = -2.6573 - (0.0956 * PreLiveShrubs) + (0.0473 * PostPercBlack)</t>
  </si>
  <si>
    <t>PreLiveShrubs</t>
  </si>
  <si>
    <t>Prop Consumed = EXP (y) / (1 + EXP (y))</t>
  </si>
  <si>
    <t>PostPercBlack</t>
  </si>
  <si>
    <t>y</t>
  </si>
  <si>
    <t>Squirrel middens</t>
  </si>
  <si>
    <t xml:space="preserve">tons/acre = </t>
  </si>
  <si>
    <t>0.9274 * Preburn Loading</t>
  </si>
  <si>
    <t>CANOPY</t>
  </si>
  <si>
    <t>Specified by user</t>
  </si>
  <si>
    <t>SHRUB</t>
  </si>
  <si>
    <t>NONWOODY</t>
  </si>
  <si>
    <t>Woody timelag class</t>
  </si>
  <si>
    <t>WESTERN</t>
  </si>
  <si>
    <t>Consumption equation</t>
  </si>
  <si>
    <t>x 1</t>
  </si>
  <si>
    <t>x 0.8650</t>
  </si>
  <si>
    <t>x 0.7844</t>
  </si>
  <si>
    <t>y = 3.1052 - (0.0559 x 1000hr FM)</t>
  </si>
  <si>
    <t>y = 0.7869 - (0.0387 x 1000hr FM)</t>
  </si>
  <si>
    <t>y = 0.3960 - (0.0389 x 1000hr FM)</t>
  </si>
  <si>
    <t>y = 4.0139 - (0.0600 x Duff FM) + (0.8341 x Loading)</t>
  </si>
  <si>
    <t>y = 2.1218 - (0.0438 x Duff FM)</t>
  </si>
  <si>
    <t>y = 0.8022 - (0.0266 x Duff FM)</t>
  </si>
  <si>
    <t>SOUTHERN</t>
  </si>
  <si>
    <t>x 0.4022</t>
  </si>
  <si>
    <t>y = 0.0302 - (0.0379 x Duff FM)</t>
  </si>
  <si>
    <r>
      <t xml:space="preserve">Proportion </t>
    </r>
    <r>
      <rPr>
        <sz val="10"/>
        <color theme="1"/>
        <rFont val="Arial"/>
        <family val="2"/>
      </rPr>
      <t>Consume</t>
    </r>
    <r>
      <rPr>
        <b/>
        <sz val="10"/>
        <color theme="1"/>
        <rFont val="Arial"/>
        <family val="2"/>
      </rPr>
      <t xml:space="preserve">d </t>
    </r>
    <r>
      <rPr>
        <b/>
        <vertAlign val="subscript"/>
        <sz val="10"/>
        <color theme="1"/>
        <rFont val="Arial"/>
        <family val="2"/>
      </rPr>
      <t>3-9 inch sound wood</t>
    </r>
    <r>
      <rPr>
        <sz val="10"/>
        <color theme="1"/>
        <rFont val="Arial"/>
        <family val="2"/>
      </rPr>
      <t xml:space="preserve"> (dimensionless) = EXP (y) / (1 + EXP (y))</t>
    </r>
  </si>
  <si>
    <t>y = 0.5052 - (0.0434 x Duff FM)</t>
  </si>
  <si>
    <t>Forest Floor Reduction</t>
  </si>
  <si>
    <t xml:space="preserve">Reduction = </t>
  </si>
  <si>
    <t>Preburn forest floor depth x Prop Reduced</t>
  </si>
  <si>
    <t>BOREAL</t>
  </si>
  <si>
    <t>Prop Reduced Equation</t>
  </si>
  <si>
    <t>y = 1.2383 - (0.0114 x Duff FM)</t>
  </si>
  <si>
    <t>y = (-0.0061 x DuffFM) + (0.6179 x Pre Forest Floor Depth)</t>
  </si>
  <si>
    <t>y = -0.8085 - (0.0213 x Duff FM) + (1.0626 x Pre Forest Floor Depth)</t>
  </si>
  <si>
    <t>Litter reduction:</t>
  </si>
  <si>
    <t>Type</t>
  </si>
  <si>
    <t>Derivation</t>
  </si>
  <si>
    <t>Bulk Density (tons/acre-inch)</t>
  </si>
  <si>
    <t>Dead litter and moss</t>
  </si>
  <si>
    <t>Fibric peat (sphagnum or sedge)</t>
  </si>
  <si>
    <t>Humus or muck</t>
  </si>
  <si>
    <t>Humic peat</t>
  </si>
  <si>
    <t>Basal accumulation</t>
  </si>
  <si>
    <t>n/a</t>
  </si>
  <si>
    <t>Duff reduction:</t>
  </si>
  <si>
    <t>If depthLitter &lt;= reduction, then reduction = depth litter, else reduction = forest floor reduction</t>
  </si>
  <si>
    <t>Ground lichen</t>
  </si>
  <si>
    <t>Moss (both types)</t>
  </si>
  <si>
    <t>Short needle pine</t>
  </si>
  <si>
    <t>Long needle pine</t>
  </si>
  <si>
    <t>Other conifer</t>
  </si>
  <si>
    <t>Deciduous hardwood</t>
  </si>
  <si>
    <t>Evergreen hardwood</t>
  </si>
  <si>
    <t>Palm frond</t>
  </si>
  <si>
    <t>Grass</t>
  </si>
  <si>
    <t>Duff - upper</t>
  </si>
  <si>
    <t>Duff - lower</t>
  </si>
  <si>
    <t xml:space="preserve">Litter </t>
  </si>
  <si>
    <t xml:space="preserve">Consumption = Reduction * Bulk Density </t>
  </si>
  <si>
    <t>Else reduction = FF reduction</t>
  </si>
  <si>
    <t>Else reduction = 0</t>
  </si>
  <si>
    <t>If depthDuff &gt; depthLitter, then reduction = FF reduction - depthLitter</t>
  </si>
  <si>
    <t>If upperduffDepth &lt; duffReduction, reduction = upperduffDepth</t>
  </si>
  <si>
    <t>Else, reduction = duff reduction</t>
  </si>
  <si>
    <t>Upper duff reduction:</t>
  </si>
  <si>
    <t>Lower duff reduction:</t>
  </si>
  <si>
    <r>
      <t>If Depth</t>
    </r>
    <r>
      <rPr>
        <vertAlign val="subscript"/>
        <sz val="10"/>
        <color theme="1"/>
        <rFont val="Arial"/>
        <family val="2"/>
      </rPr>
      <t>Upper Duff</t>
    </r>
    <r>
      <rPr>
        <sz val="10"/>
        <color theme="1"/>
        <rFont val="Arial"/>
        <family val="2"/>
      </rPr>
      <t xml:space="preserve"> is less than total Duff Reduction,</t>
    </r>
  </si>
  <si>
    <t>If upperduffDepth &lt; duffReduction, reduction = duffReduction - upperduffDepth</t>
  </si>
  <si>
    <t>Else, reduction = 0</t>
  </si>
  <si>
    <t>Fuelbed number</t>
  </si>
  <si>
    <t>Fuelbed Name</t>
  </si>
  <si>
    <t>Tree_overstory_crown_loading</t>
  </si>
  <si>
    <t>Tree_midstory_crown_loading</t>
  </si>
  <si>
    <t>Tree_understory_crown_loading</t>
  </si>
  <si>
    <t>Snag_class1_foliage_loading</t>
  </si>
  <si>
    <t>Snag_class1_wood_loading</t>
  </si>
  <si>
    <t>Snag_class1_other_loading</t>
  </si>
  <si>
    <t>Snag_class2_loading</t>
  </si>
  <si>
    <t>Snag_class3_loading</t>
  </si>
  <si>
    <t>LadderFuels_loading</t>
  </si>
  <si>
    <t>Shrubs_primary_crown_loading</t>
  </si>
  <si>
    <t>Shrubs_secondary_crown_loading</t>
  </si>
  <si>
    <t>Shrubs_needleDrape_loading</t>
  </si>
  <si>
    <t>Nonwoody_primary_loading</t>
  </si>
  <si>
    <t>Nonwoody_secondary_loading</t>
  </si>
  <si>
    <t>Woody_sound_zero_to_quarter_loading</t>
  </si>
  <si>
    <t>Woody_sound_quarter_to_one_loading</t>
  </si>
  <si>
    <t>Woody_sound_one_to_three_loading</t>
  </si>
  <si>
    <t>Woody_sound_three_to_nine_loading</t>
  </si>
  <si>
    <t>Woody_sound_nine_to_twenty_loading</t>
  </si>
  <si>
    <t>Woody_sound_GT_twenty_loading</t>
  </si>
  <si>
    <t>Woody_rotten_three_to_nine_loading</t>
  </si>
  <si>
    <t>Woody_rotten_nine_to_twenty_loading</t>
  </si>
  <si>
    <t>Woody_rotten_GT_twenty_loading</t>
  </si>
  <si>
    <t>Woody_wfa_jackpots_loading</t>
  </si>
  <si>
    <t>Woody_wfa_piles_loading</t>
  </si>
  <si>
    <t>Woody_wfa_windrows_loading</t>
  </si>
  <si>
    <t>Woody_stumps_sound_loading</t>
  </si>
  <si>
    <t>Woody_stumps_rotten_loading</t>
  </si>
  <si>
    <t>Woody_stumps_lightered_loading</t>
  </si>
  <si>
    <t>LLM_litter_loading</t>
  </si>
  <si>
    <t>LLM_lichen_loading</t>
  </si>
  <si>
    <t>LLM_moss_loading</t>
  </si>
  <si>
    <t>GroundFuel_upperDuff_loading</t>
  </si>
  <si>
    <t>GroundFuel_lowerDuff_loading</t>
  </si>
  <si>
    <t>GroundFuel_basalAccumulations_loading</t>
  </si>
  <si>
    <t>GroundFuel_squirrelMiddens_loading</t>
  </si>
  <si>
    <t>Custom RI (BTU/ft²/min)</t>
  </si>
  <si>
    <t>Custom RI_Shrub (BTU/ft2/min)</t>
  </si>
  <si>
    <t>Custom RI_Nonwoody (BTU/ft2/min)</t>
  </si>
  <si>
    <t>Custom RI_Woody (BTU/ft2/min)</t>
  </si>
  <si>
    <t>Custom RI_LLM (BTU/ft2/min)</t>
  </si>
  <si>
    <t>Custom FL (ft)</t>
  </si>
  <si>
    <t>Custom ROS (ft/min)</t>
  </si>
  <si>
    <t>Custom Crosswalk FBPS 13</t>
  </si>
  <si>
    <t>Custom FL%</t>
  </si>
  <si>
    <t>Custom ROS%</t>
  </si>
  <si>
    <t>Custom Crosswalk 40</t>
  </si>
  <si>
    <t>Version</t>
  </si>
  <si>
    <t>Black cottonwood -- Douglas-fir   -- quaking aspen riparian forest</t>
  </si>
  <si>
    <t xml:space="preserve"> 2.2 853   Feb_15_2011</t>
  </si>
  <si>
    <t>Western hemlock -- western   redcedar -- Douglas-fir forest</t>
  </si>
  <si>
    <t xml:space="preserve"> 2.2 853 Feb_15_2011</t>
  </si>
  <si>
    <t>Douglas-fir forest</t>
  </si>
  <si>
    <t>Douglas-fir / ceanothus   forest</t>
  </si>
  <si>
    <t>Douglas-fir -- white   fir forest</t>
  </si>
  <si>
    <t>Oregon white oak -- Douglas-fir   forest</t>
  </si>
  <si>
    <t xml:space="preserve">   2.2 853 Feb_15_2011</t>
  </si>
  <si>
    <t>Douglas-fir -- sugar   pine -- tanoak forest</t>
  </si>
  <si>
    <t>Western hemlock -- Douglas-fir   -- western redcedar / vine maple forest</t>
  </si>
  <si>
    <t>Douglas-fir -- western   hemlock -- western redcedar / vine maple forest</t>
  </si>
  <si>
    <t>Western hemlock -- Douglas-fir   -- Sitka spruce forest</t>
  </si>
  <si>
    <t>Douglas-fir / western   hemlock -- Sitka spruce forest</t>
  </si>
  <si>
    <t>Red fir -- mountain hemlock   -- lodgepole pine -- western white pine forest</t>
  </si>
  <si>
    <t>Mountain hemlock -- Pacific   silver fir forest</t>
  </si>
  <si>
    <t>California black oak   woodland</t>
  </si>
  <si>
    <t>Jeffrey pine -- red fir   -- white fir / greenleaf -- snowbrush forest</t>
  </si>
  <si>
    <t>Jeffrey pine -- ponderosa   pine -- Douglas-fir -- California black oak forest</t>
  </si>
  <si>
    <t>Red fir forest</t>
  </si>
  <si>
    <t>Douglas-fir / oceanspray   forest</t>
  </si>
  <si>
    <t>White fir -- giant sequoia   -- sugar pine forest</t>
  </si>
  <si>
    <t>Western juniper / curl-leaf   mountain mahogany woodland</t>
  </si>
  <si>
    <t>Lodgepole pine forest</t>
  </si>
  <si>
    <t>Pacific ponderosa pine   -- Douglas-fir forest</t>
  </si>
  <si>
    <t>Pinyon -- Utah juniper   forest</t>
  </si>
  <si>
    <t>Interior ponderosa pine   -- limber pine forest</t>
  </si>
  <si>
    <t>Ponderosa pine -- two   needle pinyon -- Utah juniper forest</t>
  </si>
  <si>
    <t>Ponderosa pine savanna</t>
  </si>
  <si>
    <t>Interior ponderosa pine   -- Engelmann spruce -- Douglas-fir forest</t>
  </si>
  <si>
    <t>Turbinella oak -- alderleaf   mountain mahogany shrubland</t>
  </si>
  <si>
    <t>Ponderosa pine / pinyon   pine -- Utah juniper forest</t>
  </si>
  <si>
    <t>Gambel oak / big sagebrush   shrubland</t>
  </si>
  <si>
    <t>Interior Douglas-fir   -- interior ponderosa pine / gambel oak forest</t>
  </si>
  <si>
    <t>California live oak --   blue oak woodland</t>
  </si>
  <si>
    <t>Ponderosa pine -- Jeffrey   pine forest</t>
  </si>
  <si>
    <t>38 Douglas-fir -- madrone   -- tanoak forest</t>
  </si>
  <si>
    <t>Sugar pine -- Douglas-fir   -- oak forest</t>
  </si>
  <si>
    <t>Tobosa -- grama grassland</t>
  </si>
  <si>
    <t>Idaho fescue -- bluebunch   wheatgrass grassland</t>
  </si>
  <si>
    <t>Quaking aspen / Engelmann   spruce forest</t>
  </si>
  <si>
    <t>Arizona white oak --   gray oak -- Emory oak woodland</t>
  </si>
  <si>
    <t>Scrub oak chaparral shrubland</t>
  </si>
  <si>
    <t>Pine -- oak forest</t>
  </si>
  <si>
    <t>Chamise chaparral shrubland</t>
  </si>
  <si>
    <t xml:space="preserve"> 2.2   853 Feb_15_2011</t>
  </si>
  <si>
    <t>Redwood -- tanoak forest</t>
  </si>
  <si>
    <t>Douglas-fir -- tanoak   -- madrone -- California bay forest</t>
  </si>
  <si>
    <t>Creosote bush shrubland</t>
  </si>
  <si>
    <t>Coastal sage shrubland</t>
  </si>
  <si>
    <t>Douglas-fir -- Pacific   ponderosa pine / oceanspray forest</t>
  </si>
  <si>
    <t>Pacific ponderosa pine   forest</t>
  </si>
  <si>
    <t>Douglas-fir -- white   fir -- interior ponderosa pine forest</t>
  </si>
  <si>
    <t>Western juniper / sagebrush   savanna</t>
  </si>
  <si>
    <t>Sagebrush shrubland</t>
  </si>
  <si>
    <t>Wheatgrass -- cheatgrass   grassland</t>
  </si>
  <si>
    <t>Subalpine fir -- Engelmann   spruce -- Douglas-fir -- lodgepole pine forest</t>
  </si>
  <si>
    <t>Whitebark pine / subalpine   fir forest</t>
  </si>
  <si>
    <t>Huckleberry - heather   shrublands</t>
  </si>
  <si>
    <t>Showy sedge -- alpine   black sedge grassland</t>
  </si>
  <si>
    <t>Purple tussockgrass --   California oatgrass grassland</t>
  </si>
  <si>
    <t>Bluebunch wheatgrass   -- bluegrass grassland</t>
  </si>
  <si>
    <t>Interior ponderosa pine   -- Douglas-fir forest</t>
  </si>
  <si>
    <t>Western juniper / sagebrush   -- bitterbrush shrubland</t>
  </si>
  <si>
    <t>Subalpine fir -- lodgepole   pine -- whitebark pine -- Engelmann spruce forest</t>
  </si>
  <si>
    <t>Ohia / Florida hopbush   -- kupaoa forest</t>
  </si>
  <si>
    <t>Ohia / uluhe forest</t>
  </si>
  <si>
    <t>Koa / pukiawe forest</t>
  </si>
  <si>
    <t>Mamani -- naio savanna</t>
  </si>
  <si>
    <t>Slash pine / New Caledonia   pine forest</t>
  </si>
  <si>
    <t>Slash pine / molasses   grass forest</t>
  </si>
  <si>
    <t>Eucalyptus plantation   forest</t>
  </si>
  <si>
    <t>Florida hopbush - Mauna   Loa beggarticks shrubland</t>
  </si>
  <si>
    <t>Pili grass -- broomsedge   bluestem grassland</t>
  </si>
  <si>
    <t>Fountain grass grassland</t>
  </si>
  <si>
    <t>Pukiawe / Columbia bluestem   grassland</t>
  </si>
  <si>
    <t>White leadtree / Guinea   grass shrubland</t>
  </si>
  <si>
    <t>Molasses grass grassland</t>
  </si>
  <si>
    <t>Ohia / Broomsedge bluestem   savanna</t>
  </si>
  <si>
    <t>Black spruce / lichen   forest</t>
  </si>
  <si>
    <t>Black spruce / feathermoss   forest</t>
  </si>
  <si>
    <t>Black spruce / sphagnum   moss forest</t>
  </si>
  <si>
    <t>Black spruce / cottonsedge   woodland</t>
  </si>
  <si>
    <t>White oak -- northern   red oak forest</t>
  </si>
  <si>
    <t>White spruce / prickly   rose forest</t>
  </si>
  <si>
    <t>Quaking aspen -- paper   birch -- white spruce -- black spruce forest</t>
  </si>
  <si>
    <t>Paper birch -- quaking   aspen forest</t>
  </si>
  <si>
    <t>Balsam poplar -- quaking   aspen forest</t>
  </si>
  <si>
    <t>Willow -- mountain alder   shrubland</t>
  </si>
  <si>
    <t>Cottongrass grassland</t>
  </si>
  <si>
    <t>Marsh Labrador tea --   lingonberry tundra shrubland</t>
  </si>
  <si>
    <t>Bluejoint reedgrass grassland</t>
  </si>
  <si>
    <t>Altai fescue grassland</t>
  </si>
  <si>
    <t>White spruce forest</t>
  </si>
  <si>
    <t>White spruce -- paper   birch forest</t>
  </si>
  <si>
    <t>Paper birch -- quaking   aspen -- white spruce forest</t>
  </si>
  <si>
    <t>Red spruce -- balsam   fir forest</t>
  </si>
  <si>
    <t>Pitch pine / scrub oaks   forest</t>
  </si>
  <si>
    <t>Eastern white pine --   northern red oak -- red maple forest</t>
  </si>
  <si>
    <t>American beech -- yellow   birch -- sugar maple forest</t>
  </si>
  <si>
    <t>Virginia pine -- pitch   pine -- shortleaf pine forest</t>
  </si>
  <si>
    <t>Rhododendron -- blueberry   -- mountain laurel shrubland</t>
  </si>
  <si>
    <t>Oak -- pine / mountain   laurel forest</t>
  </si>
  <si>
    <t>White oak -- northern   red oak -- black oak -- hickory forest</t>
  </si>
  <si>
    <t>Pitch pine -- oak forest</t>
  </si>
  <si>
    <t>Oak -- hickory -- pine   -- eastern hemlock forest</t>
  </si>
  <si>
    <t>Green ash -- American   elm forest</t>
  </si>
  <si>
    <t>Bluestem -- Indian grass   -- switchgrass grassland</t>
  </si>
  <si>
    <t>Tall fescue -- foxtail   -- purple bluestem grassland</t>
  </si>
  <si>
    <t>White oak -- northern   red oak -- hickory forest</t>
  </si>
  <si>
    <t>Eastern redcedar -- oak   / bluestem savanna</t>
  </si>
  <si>
    <t>Red pine -- eastern white   pine forest</t>
  </si>
  <si>
    <t>Jack pine / black spruce   forest</t>
  </si>
  <si>
    <t>Quaking aspen -- paper   birch forest</t>
  </si>
  <si>
    <t>Quaking aspen -- paper   birch -- white spruce -- balsam fir forest</t>
  </si>
  <si>
    <t>Jack pine forest</t>
  </si>
  <si>
    <t>Jack pine savanna</t>
  </si>
  <si>
    <t>Red pine -- White pine   forest</t>
  </si>
  <si>
    <t>Bur oak savanna</t>
  </si>
  <si>
    <t>Slash pine plantation   forest</t>
  </si>
  <si>
    <t>Loblolly pine -- shortleaf   pine -- mixed hardwoods forest</t>
  </si>
  <si>
    <t>Loblolly pine -- slash   pine forest</t>
  </si>
  <si>
    <t>Sand pine forest</t>
  </si>
  <si>
    <t>Longleaf pine / three-awned   grass -- pitcher plant savanna</t>
  </si>
  <si>
    <t>Gallberry -- fetterbush   shrubland</t>
  </si>
  <si>
    <t>PPond pine / gallberry   -- fetterbush shrubland</t>
  </si>
  <si>
    <t>Live oak / sea oats savanna</t>
  </si>
  <si>
    <t>Live oak -- sabal palm   forest</t>
  </si>
  <si>
    <t>Smooth cordgrass -- black   needlerush grassland</t>
  </si>
  <si>
    <t>Loblolly pine -- shortleaf   pine forest</t>
  </si>
  <si>
    <t>Red maple -- oak -- hickory   -- sweetgum forest</t>
  </si>
  <si>
    <t>Pond pine forest</t>
  </si>
  <si>
    <t>Longleaf pine -- slash   pine / saw palmetto -- gallberry forest</t>
  </si>
  <si>
    <t>Longleaf pine / turkey   oak forest</t>
  </si>
  <si>
    <t>Turkey oak -- bluejack   oak forest</t>
  </si>
  <si>
    <t>Longleaf pine / yaupon   forest</t>
  </si>
  <si>
    <t>Sand pine -- oak forest</t>
  </si>
  <si>
    <t>Slash pine -- longleaf   pine / gallberry forest</t>
  </si>
  <si>
    <t>Longleaf pine -- slash   pine / gallberry forest</t>
  </si>
  <si>
    <t>Loblolly pine / bluestem   forest</t>
  </si>
  <si>
    <t>Sawgrass -- Muhlenbergia   grassland</t>
  </si>
  <si>
    <t>Grand fir -- Douglas-fir   forest</t>
  </si>
  <si>
    <t>Pinyon -- Utah juniper   woodland</t>
  </si>
  <si>
    <t>Interior ponderosa pine   forest</t>
  </si>
  <si>
    <t>Giant sequoia -- white   fir -- sugar pine forest</t>
  </si>
  <si>
    <t>Douglas-fir -- madrone   / tanoak forest</t>
  </si>
  <si>
    <t>Gambel oak -- bigtooth   maple forest</t>
  </si>
  <si>
    <t>Ponderosa pine -- white   fir / quaking aspen forest</t>
  </si>
  <si>
    <t>Wheatgrass -- ryegrass   grassland</t>
  </si>
  <si>
    <t>Quaking aspen forest</t>
  </si>
  <si>
    <t>White fir -- gambel oak   forest</t>
  </si>
  <si>
    <t>White fir forest</t>
  </si>
  <si>
    <t>Ponderosa pine / Utah   juniper forest</t>
  </si>
  <si>
    <t>Gambel oak -- Rocky Mountain   juniper -- ponderosa pine forest</t>
  </si>
  <si>
    <t>Mesquite savanna</t>
  </si>
  <si>
    <t>Huckleberry -- heather   shrubland</t>
  </si>
  <si>
    <t>Pacific silver fir --   mountain hemlock forest</t>
  </si>
  <si>
    <t>Saw palmetto / three-awned   grass shrubland</t>
  </si>
  <si>
    <t>Longleaf pine -- loblolly   pine forest</t>
  </si>
  <si>
    <t>Pitch pine / scrub oaks   shrubland</t>
  </si>
  <si>
    <t>Ohia / broomsedge bluestem   savanna</t>
  </si>
  <si>
    <t>Post oak -- blackjack   oak forest</t>
  </si>
  <si>
    <t>Balsam fir -- white spruce   -- mixed hardwoods forest</t>
  </si>
  <si>
    <t>Sugar maple -- basswood   forest</t>
  </si>
  <si>
    <t>American beech -- yellow   birch -- sugar maple -- red spruce forest</t>
  </si>
  <si>
    <t>American beech -- yellow   birch -- sugar maple -- eastern hemlock forest</t>
  </si>
  <si>
    <t>Sugar maple -- yellow   poplar -- American beech -- oak forest</t>
  </si>
  <si>
    <t>Red spruce -- Fraser   fir / rhododendron forest</t>
  </si>
  <si>
    <t>Mangrove forest</t>
  </si>
  <si>
    <t>Engelmann spruce -- Douglas-fir   -- white fir -- interior ponderosa pine forest</t>
  </si>
  <si>
    <t>American beech -- sugar   maple forest</t>
  </si>
  <si>
    <t>Chestnut oak -- white   oak -- northern red oak forest</t>
  </si>
  <si>
    <t>Oak -- pine -- magnolia   forest</t>
  </si>
  <si>
    <t>Black spruce -- northern   white cedar -- larch forest</t>
  </si>
  <si>
    <t>Bluestem -- Gulf cordgrass   grassland</t>
  </si>
  <si>
    <t>Shortleaf pine -- post   oak -- black oak forest</t>
  </si>
  <si>
    <t>Loblolly pine forest</t>
  </si>
  <si>
    <t>Willow oak -- laurel   oak -- water oak forest</t>
  </si>
  <si>
    <t>Green ash -- American   elm -- silver maple -- cottonwood forest</t>
  </si>
  <si>
    <t>Limber pine -- interior   ponderosa pine forest</t>
  </si>
  <si>
    <t>Eastern white pine --   eastern hemlock forest</t>
  </si>
  <si>
    <t>Bald cypress -- water   tupelo forest</t>
  </si>
  <si>
    <t>Pond cypress / Muhlenbergia   -- sawgrass savanna</t>
  </si>
  <si>
    <t>Longleaf pine -- slash   pine / saw palmetto forest</t>
  </si>
  <si>
    <t>California central   valley riparian</t>
  </si>
  <si>
    <t>Intermountain montane subalpine   riparian</t>
  </si>
  <si>
    <t>Warm desert riparian</t>
  </si>
  <si>
    <t>Conifer swamp</t>
  </si>
  <si>
    <t>Red alder</t>
  </si>
  <si>
    <t>Knobcone pine forest</t>
  </si>
  <si>
    <t>Palo verde shrubland</t>
  </si>
  <si>
    <t xml:space="preserve">Low sagebrush </t>
  </si>
  <si>
    <t>Blackbrush</t>
  </si>
  <si>
    <t>Greasewood</t>
  </si>
  <si>
    <t>Salt-desert shrub</t>
  </si>
  <si>
    <t xml:space="preserve">Gambel oak </t>
  </si>
  <si>
    <t>Mountain mahogany</t>
  </si>
  <si>
    <t>Limber pine -- bristlecone pine</t>
  </si>
  <si>
    <t>Interior alpine forb-grass</t>
  </si>
  <si>
    <t>Northern California coastal   shrub</t>
  </si>
  <si>
    <t>Rocky Mountain bigtooth maple</t>
  </si>
  <si>
    <t>Bluejoint   reedgrass -- water sedge grassland</t>
  </si>
  <si>
    <t>North Pacific avalanche chute   forest</t>
  </si>
  <si>
    <t>Western larch forest</t>
  </si>
  <si>
    <t>Recently   Logged Timerland-Shrubland Cover</t>
  </si>
  <si>
    <t>Recently   Logged Timberland-Woodland Cover</t>
  </si>
  <si>
    <t>Ouachita   Montane Oak Forest</t>
  </si>
  <si>
    <t>Southern   and Central Appalachian Cove Forest</t>
  </si>
  <si>
    <t>Central   and Southern Appalachian Montane Oak Forest</t>
  </si>
  <si>
    <t>West   Gulf Coastal Plain Mesic Hardwood Forest</t>
  </si>
  <si>
    <t>Southern   Coastal Plain Dry Upland Hardwood Forest</t>
  </si>
  <si>
    <t>Eastern   Great Plains Tallgrass Aspen Parkland</t>
  </si>
  <si>
    <t>Appalachian   Shale Barrens</t>
  </si>
  <si>
    <t>Southern   Appalachian Montane Pine Forest and Woodland</t>
  </si>
  <si>
    <t>Edwards   Plateau Limestone Savanna and Woodland</t>
  </si>
  <si>
    <t>Acadian   -- Appalachian Alpine and Subalpine Woodlands and   Barrens</t>
  </si>
  <si>
    <t>Northern   Oak Barrens</t>
  </si>
  <si>
    <t>Nashville   Basin Limestone Glade and Woodland</t>
  </si>
  <si>
    <t>Cumberland   Sandstone Glade and Barrens</t>
  </si>
  <si>
    <t>Calcareous   Glade and Woodland</t>
  </si>
  <si>
    <t>West   Gulf Coastal Plain Glade and Barrens</t>
  </si>
  <si>
    <t>Great   Lakes Alvar</t>
  </si>
  <si>
    <t xml:space="preserve">Llano   Uplift Acidic Woodland and Glade </t>
  </si>
  <si>
    <t>Great   Lakes Wet-Mesic Lakeplain Prairie</t>
  </si>
  <si>
    <t>Bluegrass   Savanna and Woodland</t>
  </si>
  <si>
    <t>Arkansas   Valley Prairie and Woodland</t>
  </si>
  <si>
    <t>Highland   Rim Prairie and Barrens</t>
  </si>
  <si>
    <t>Southern   Coastal Plain Nonriverine Cypress Dome</t>
  </si>
  <si>
    <t>Gulf   Coastal Plain Seepage Swamp and Baygall</t>
  </si>
  <si>
    <t>Tamaulipan   Riparian Forest</t>
  </si>
  <si>
    <t>Laurentian-Acadian   Alkaline Conifer-Hardwood Swamp</t>
  </si>
  <si>
    <t>Melaleuca   forest</t>
  </si>
  <si>
    <t>Introduced   Upland Vegetation - Treed</t>
  </si>
  <si>
    <t>Mississippi   River Alluvial Plain Loess Slope Forest</t>
  </si>
  <si>
    <t>East   Gulf Coastal Plain Limestone Forest</t>
  </si>
  <si>
    <t>South   Florida Hardwood Hammock</t>
  </si>
  <si>
    <t>Atlantic   Coastal Plain Maritime Grassland and Woodland</t>
  </si>
  <si>
    <t>Mississippi   River Dune Woodland</t>
  </si>
  <si>
    <t>Tamaulipan   Clay Grassland</t>
  </si>
  <si>
    <t>South   Texas Sand Sheet Grassland</t>
  </si>
  <si>
    <t>South   Texas Coastal Grassland</t>
  </si>
  <si>
    <t>South   Florida Cypress Dome</t>
  </si>
  <si>
    <t>Carolina   Bay savanna</t>
  </si>
  <si>
    <t>Caribbean   Swamp Forest</t>
  </si>
  <si>
    <t>Central   Interior and Appalachian Swamp Forest</t>
  </si>
  <si>
    <t>Great   Plains Prairie Pothole</t>
  </si>
  <si>
    <t>Eastern   Great Plains Marsh</t>
  </si>
  <si>
    <t xml:space="preserve">Central   Interior and Appalachian Wetland </t>
  </si>
  <si>
    <t>Atlantic   Coastal Plain Nonriverine Swamp Forest</t>
  </si>
  <si>
    <t>North-Central   Interior Wet Flatwoods</t>
  </si>
  <si>
    <t>Edwards   Plateau Slope Forest and Woodland</t>
  </si>
  <si>
    <t>Edwards   Plateau Mesic Canyon</t>
  </si>
  <si>
    <t>Ruderal   Upland-Old Field</t>
  </si>
  <si>
    <t>Ruderal   Forest-Northern and Central Hardwood and Conifer</t>
  </si>
  <si>
    <t>Managed   Tree Plantation-Northern and Central Hardwood and   Conifer Plantation Group</t>
  </si>
  <si>
    <t>Introduced   Wetland Vegetation-Tree</t>
  </si>
  <si>
    <t>South   Florida Coastal Strand and Maritime Hammock</t>
  </si>
  <si>
    <t>South   Texas Lomas</t>
  </si>
  <si>
    <t>Douglas-fir -- ponderosa pine   forest 0-15 yrs shrubland</t>
  </si>
  <si>
    <t>Douglas-fir -- ponderosa pine   forest 0-15 yrs grassland</t>
  </si>
  <si>
    <t>Douglas-fir -- ponderosa pine   forest 0-15 years shrubland</t>
  </si>
  <si>
    <t>Douglas-fir -- ponderosa pine   -- grand fir forest 15-25 yrs</t>
  </si>
  <si>
    <t xml:space="preserve">Douglas-fir -- ponderosa pine   -- grand fir forest 15 to 25 years </t>
  </si>
  <si>
    <t xml:space="preserve">Douglas-fir -- ponderosa pine   -- grand fir forest 15-25 years </t>
  </si>
  <si>
    <t>Douglas fir -- ponderosa pine   -- grand fir forest 15-25 years</t>
  </si>
  <si>
    <t>Douglas fir -- ponderosa pine   -- grand fir forest 15-25 yrs</t>
  </si>
  <si>
    <t>Douglas-fir   -- ponderosa pine -- grand fir forest 25-40 yrs</t>
  </si>
  <si>
    <t>Douglas-fir -- ponderosa pine   -- grand fir forest 25-40 years</t>
  </si>
  <si>
    <t>Douglas-fir -- ponderosa pine   -- grand fir forest 25-40 yrs</t>
  </si>
  <si>
    <t>Dry Douglas-fir -- ponderosa   pine -- grand fir forest 40-80 yrs</t>
  </si>
  <si>
    <t>Dry Douglas-fir --   ponderosa pine -- grand fir forest 40-80 yrs</t>
  </si>
  <si>
    <t>Douglas-fir -- ponderosa pine   -- grand fir forest 40-80 yrs</t>
  </si>
  <si>
    <t>Douglas-fir -- ponderosa pine   -- grand fir forest 80-150 yrs</t>
  </si>
  <si>
    <t>Douglas-fir -- ponderosa   pine -- grand fir forest 80-150 yrs</t>
  </si>
  <si>
    <t>Douglas-fir -- ponderosa pine   -- grand fir forest over 150 yrs</t>
  </si>
  <si>
    <t>Douglas-fir -- ponderosa   pine -- grand fir forest over 150 yrs</t>
  </si>
  <si>
    <t>Douglas-fir - grand fir forest   0-30 yr</t>
  </si>
  <si>
    <t>Douglas-fir -- grand fir forest   0-30 yr</t>
  </si>
  <si>
    <t>Douglas-fir -- grand fir forest   30-60 yr</t>
  </si>
  <si>
    <t>Douglas-fir -- grand fir forest   60-90 yr</t>
  </si>
  <si>
    <t>Douglas-fir -- grand fir forest   90-150 yr</t>
  </si>
  <si>
    <t>Douglas-fir -- grand fir forest   over 150 yr</t>
  </si>
  <si>
    <t>Douglas-fir - grand fir forest   over 150 yr</t>
  </si>
  <si>
    <t>Grand fir -- western hemlock forest   0-30 yr</t>
  </si>
  <si>
    <t>Grand fir -- western hemlock forest   30-60 yr</t>
  </si>
  <si>
    <t>Grand fir -- western hemlock forest</t>
  </si>
  <si>
    <t>Grand fir -- western hemlock forest   60-90 yr</t>
  </si>
  <si>
    <t>Grand fir - western hemlock forest   60-90 yr</t>
  </si>
  <si>
    <t>Grand fir -- western hemlock forest   90-150 yr</t>
  </si>
  <si>
    <t>Grand fir -- western hemlock   forest 90-150 yr</t>
  </si>
  <si>
    <t>Grand fir -- western hemlock forest   over 150 yr</t>
  </si>
  <si>
    <t>Wet Avalanche Opening</t>
  </si>
  <si>
    <t>Wet riparian forest</t>
  </si>
  <si>
    <t>Western hemlock --   Pacific silver fir -- mountain hemlock forest 0-30   yr</t>
  </si>
  <si>
    <t xml:space="preserve">Western hemlock --   Pacific silver fir -- mountain hemlock forest 0-30   yr </t>
  </si>
  <si>
    <t xml:space="preserve">Western hemlock -- Pacific silver   fir -- mountain hemlock forest 30-60 yr </t>
  </si>
  <si>
    <t>Western hemlock -- Pacific silver   fir -- mountain hemlock forest 60-90 yr</t>
  </si>
  <si>
    <t xml:space="preserve">Western hemlock -- Pacific silver   fir -- mountain hemlock forest 90-200 yr </t>
  </si>
  <si>
    <t>Western hemlock -- Pacific silver   fir -- mountain hemlock forest over 200 yr</t>
  </si>
  <si>
    <t>Subalpine forest</t>
  </si>
  <si>
    <t>Subalpine forest 0-10 yr</t>
  </si>
  <si>
    <t>Subalpine forest 10-40   yr</t>
  </si>
  <si>
    <t>Subalpine forest 40-90   yr</t>
  </si>
  <si>
    <t>Subalpine forest 90-120   yr</t>
  </si>
  <si>
    <t>Subalpine forest over   120 yr</t>
  </si>
  <si>
    <t>Subalpine forest over   120 yrs old</t>
  </si>
  <si>
    <t>Subalpine fir -- whitebark   pine -- subalpine larch forest 100-300 yr</t>
  </si>
  <si>
    <t>Whitebark pine forest   0-50 yr</t>
  </si>
  <si>
    <t>Whitebark pine forest   over 50 yr</t>
  </si>
  <si>
    <t>Western perennial grassland</t>
  </si>
  <si>
    <t>Bitterbrush -- sagebrush shrubland</t>
  </si>
  <si>
    <t>Deciduous shrubland</t>
  </si>
  <si>
    <t>Black cottonwood --   Douglas-fir -- trembling aspen forest</t>
  </si>
  <si>
    <t>Black cottonwood -- Douglas-fir   -- trembling aspen forest</t>
  </si>
  <si>
    <t>Western white pine -- western larch   forest</t>
  </si>
  <si>
    <t>Engelmann spruce -- lodgepole pine   forest</t>
  </si>
  <si>
    <t>Western hemlock forest 0-30   yr</t>
  </si>
  <si>
    <t>Western hemlock forest 30-60   yr</t>
  </si>
  <si>
    <t>Western hemlock forest 60-90   yr</t>
  </si>
  <si>
    <t>Western hemlock forest 90-200   yr</t>
  </si>
  <si>
    <t>Western hemlock forest over   200 yr</t>
  </si>
  <si>
    <t>Lodgepole pine forest   0-10 yr</t>
  </si>
  <si>
    <t>Lodgepole pine forest   10-20 yr</t>
  </si>
  <si>
    <t>Lodgepole pine forest   20-40 yr</t>
  </si>
  <si>
    <t>Lodgepole pine forest   40-80 yr</t>
  </si>
  <si>
    <t>Lodgepole pine forest   over 80 yrs</t>
  </si>
  <si>
    <t>Trembling aspen -- Engelmann   spruce forest</t>
  </si>
  <si>
    <t>Oregon white oak forest</t>
  </si>
  <si>
    <t>Oregon white oak -- ponderosa   pine forest</t>
  </si>
  <si>
    <t>Oregon white oak -- Douglas-fir   -- ponderosa pine forest</t>
  </si>
  <si>
    <t>Oregon white oak -- trembling   aspen forest</t>
  </si>
  <si>
    <t>Oregon white oak -- trembling aspen   forest</t>
  </si>
  <si>
    <t xml:space="preserve">Ponderosa pine forest 0-15 yr shrubland   </t>
  </si>
  <si>
    <t>Ponderosa pine forest 0-15 yr shrubland</t>
  </si>
  <si>
    <t>Ponderosa pine forest 0-15 yr grassland</t>
  </si>
  <si>
    <t>Ponderosa pine forest 0-15 grassland</t>
  </si>
  <si>
    <t>Ponderosa pine forest 15-25 yr</t>
  </si>
  <si>
    <t>Ponderosa pine forest 15-25   yr</t>
  </si>
  <si>
    <t>Ponderosa pine forest 25-40 yr</t>
  </si>
  <si>
    <t>Ponderosa pine forest   25-40 yr</t>
  </si>
  <si>
    <t>Ponderosa pine forest 40-80 yr</t>
  </si>
  <si>
    <t>Ponderosa pine forest   40-80 yr</t>
  </si>
  <si>
    <t>Ponderosa pine / bitterbrush forest   40-80 yr</t>
  </si>
  <si>
    <t>Ponderosa pine forest 80-150 yr</t>
  </si>
  <si>
    <t>Ponderosa pine forest 80-150   yr</t>
  </si>
  <si>
    <t>Ponderosa pine forest   80-150 yr</t>
  </si>
  <si>
    <t>Pondersa pine / bitterbrush   forest 80-150 yr</t>
  </si>
  <si>
    <t>Ponderosa pine / pinegrass   forest over 150 yr</t>
  </si>
  <si>
    <t>Ponderosa pine / bitterbrush forest   over 150 yr</t>
  </si>
  <si>
    <t>Ponderosa pine forest   over 150 yr</t>
  </si>
  <si>
    <t>Western larch forest   0-15 yr</t>
  </si>
  <si>
    <t>Western larch forest   15-40 yr</t>
  </si>
  <si>
    <t>Western larch forest   40-80 yr</t>
  </si>
  <si>
    <t>Western larch forest   80-150 yr</t>
  </si>
  <si>
    <t>Western larch forest   over 150 yr</t>
  </si>
  <si>
    <t>Douglas-fir   / ninebark - snowberry forest 0-15 yr</t>
  </si>
  <si>
    <t xml:space="preserve">Douglas-fir / ninebark forest   15-40 yr </t>
  </si>
  <si>
    <t xml:space="preserve">Douglas-fir / ninebark   forest 40-80 yr </t>
  </si>
  <si>
    <t>Douglas-fir / ninebark   forest 40-80 yr</t>
  </si>
  <si>
    <t>Douglas-fir / ninebark   forest 80-150 yr</t>
  </si>
  <si>
    <t>Douglas-fir / ninebark   forest over 150 yr</t>
  </si>
  <si>
    <t>Ponderosa pine -- western   larch -- Douglas-fir forest 0-25 yrs</t>
  </si>
  <si>
    <t>Ponderosa pine -- western   larch -- Douglas-fir forest 0-25 yr</t>
  </si>
  <si>
    <t>Ponderosa pine -- western larch   -- Douglas-fir forest 25-40 yr</t>
  </si>
  <si>
    <t>Ponderosa pine -- western   larch -- Douglas-fir forest 20-40 yr</t>
  </si>
  <si>
    <t>Ponderosa pine -- western larch   -- Douglas-fir forest 40-80 yr</t>
  </si>
  <si>
    <t>Ponderosa pine --   western larch -- Douglas-fir forest 40-80 yr</t>
  </si>
  <si>
    <t>Ponderosa pine --   western larch -- Douglas-fir forest 80-150 yr</t>
  </si>
  <si>
    <t>Ponderosa pine -- western   larch -- Douglas-fir forest 80-150 yr</t>
  </si>
  <si>
    <t>Ponderosa pine -- western   larch -- Douglas-fir forest 40-80 yr</t>
  </si>
  <si>
    <t>Ponderosa pine --   western larch -- Douglas-fir forest 80-100 yr</t>
  </si>
  <si>
    <t>Ponderosa pine --   western larch -- Douglas-fir forest over 150 yr</t>
  </si>
  <si>
    <t>Ponderosa pine -- western   larch -- Douglas-fir forest over 150 yr</t>
  </si>
  <si>
    <t>Ponderosa pine -- western larch   -- Douglas-fir forest 80-150 yr</t>
  </si>
  <si>
    <t>Western larch -- Douglas-fir   / snowberry forest 0-20 yr</t>
  </si>
  <si>
    <t>Western larch -- Douglas-fir   forest 20-40 yr</t>
  </si>
  <si>
    <t>Western larch -- Douglas-fir   forest 40-80 yr</t>
  </si>
  <si>
    <t>Western larch -- Douglas-fir   forest 80-150 yr</t>
  </si>
  <si>
    <t>Western larch -- Douglas-fir   forest over 150 yr</t>
  </si>
  <si>
    <t>Western larch -- Douglas-fir   -- lodgepole pine forest 0-20 yr</t>
  </si>
  <si>
    <t>Western larch -- Douglas-fir   -- lodgepole pine forest</t>
  </si>
  <si>
    <t>Western larch -- Douglas-fir   -- lodgepole pine forest 20-40 yr</t>
  </si>
  <si>
    <t>Western larch -- Douglas-fir   -- lodgepole pine 20-40 yr</t>
  </si>
  <si>
    <t>Western larch -- Douglas-fir   -- lodgepole forest 20-40 yr</t>
  </si>
  <si>
    <t>Western larch -- Douglas-fir   -- lodgepole pine forest 40-80 yr</t>
  </si>
  <si>
    <t>Western larch -- Douglas-fir   -- lodgepole pine 40-80 yr</t>
  </si>
  <si>
    <t>Western larch -- Douglas-fir   -- lodgepole pine 80-150 yr</t>
  </si>
  <si>
    <t>Western larch -- Douglas-fir   -- lodgepole pine forest 80-150 yr</t>
  </si>
  <si>
    <t>Western larch -- Douglas-fir   -- lodgepole pine forest over 150 yr</t>
  </si>
  <si>
    <t>Western larch -- lodgepole   pine forest 0-15 yr</t>
  </si>
  <si>
    <t>Western larch -- lodgepole   forest 15-40 yr</t>
  </si>
  <si>
    <t>Western larch -- lodgepole   pine forest 40-80 yr</t>
  </si>
  <si>
    <t>Western larch -- lodgepole   pine forest over 80 yr</t>
  </si>
  <si>
    <t>Young subalpine larch (avalanche)</t>
  </si>
  <si>
    <t>Old subalpine larch   (natural loading)</t>
  </si>
  <si>
    <t>High elevation heather   (natural loading)</t>
  </si>
  <si>
    <t>High elevation grass/sedge (dry   site with natural loadings)</t>
  </si>
  <si>
    <t>Subalpine grassland</t>
  </si>
  <si>
    <t>Subalpine grasslands</t>
  </si>
  <si>
    <t>Huckleberry - false huckleberry   shrubland</t>
  </si>
  <si>
    <t xml:space="preserve">Willow shrubland </t>
  </si>
  <si>
    <t>Cheatgrass grassland</t>
  </si>
  <si>
    <t>Bunchgrass grassland</t>
  </si>
  <si>
    <t>Wheatgrass - brome grassland</t>
  </si>
  <si>
    <t>Bitterbrush shrubland</t>
  </si>
  <si>
    <t>Serviceberry shrubland</t>
  </si>
  <si>
    <t>Redstem ceanothus shrubland</t>
  </si>
  <si>
    <t>Snowbrush ceanothus shrubland</t>
  </si>
  <si>
    <t>Avalanche chute forest</t>
  </si>
  <si>
    <t>Douglas-fir -- ponderosa pine   0-15 yr shrubland</t>
  </si>
  <si>
    <t>Douglas-fir -- ponderosa pine   0-15 years shrubland</t>
  </si>
  <si>
    <t>Douglas-fir -- ponderosa pine   0-15 years grassland</t>
  </si>
  <si>
    <t xml:space="preserve">Douglas-fir -- ponderosa pine   0-15 years shrubland </t>
  </si>
  <si>
    <t xml:space="preserve">Douglas-fir -- ponderosa pine   0-15 years grassland </t>
  </si>
  <si>
    <t>Douglas-fir -- ponderosa pine   -- grand fir forest 15-25 years</t>
  </si>
  <si>
    <t>Douglas-fir   -- ponderosa pine -- grand fir forest 25-40 years</t>
  </si>
  <si>
    <t xml:space="preserve">Douglas-fir   -- ponderosa pine -- grand fir forest 25-40 </t>
  </si>
  <si>
    <t xml:space="preserve">Douglas-fir -- ponderosa pine   -- grand fir forest 25-40 years </t>
  </si>
  <si>
    <t>Douglas-fir -- ponderosa pine   -- grand fir forest 40-80 years</t>
  </si>
  <si>
    <t>Douglas-fir -- ponderosa   pine -- grand fir forest 40-80 years</t>
  </si>
  <si>
    <t>Douglas-fir -- ponderosa pine   -- grand fir forset 40-80 years</t>
  </si>
  <si>
    <t>Douglas-fir -- ponderosa pine   -- grand fir forest 80-150 years</t>
  </si>
  <si>
    <t>Douglas-fir -- ponderosa   pine -- grand fir forest 80-150 years</t>
  </si>
  <si>
    <t>Douglas-fir -- ponderosa pine   grand fir forest over 150 years</t>
  </si>
  <si>
    <t>Douglas-fir -- ponderosa   pine -- grand fir forest over 150 years</t>
  </si>
  <si>
    <t>Douglas-fir -- ponderosa pine   -- grand fir forest over 150 years</t>
  </si>
  <si>
    <t>Grand fir -- western hemlock forest   0-30 years</t>
  </si>
  <si>
    <t xml:space="preserve">Grand fir -- western hemlock forest   30-60 years </t>
  </si>
  <si>
    <t>Grand fir -- western hemlock forest   30-60 years</t>
  </si>
  <si>
    <t>Grand fir -- western hemlock forest   60-90 years</t>
  </si>
  <si>
    <t>Grand fir -- western hemlock forest   90-150 years</t>
  </si>
  <si>
    <t>Grand fir -- western hemlock   forest 90-150 years</t>
  </si>
  <si>
    <t>Grand fir -- western hemlock forest   over 150 years</t>
  </si>
  <si>
    <t>Western hemlock --   Pacific silver fir -- mountain hemlock forest 0-30   years</t>
  </si>
  <si>
    <t>Western hemlock -- Pacific silver   fir -- mountain hemlock forest 30-60 years</t>
  </si>
  <si>
    <t xml:space="preserve">Western hemlock -- Pacific silver   fir -- mountain hemlock forest 30-60 years </t>
  </si>
  <si>
    <t>Western hemlock -- Pacific silver   fir -- mountain hemlock forest 60-90 years</t>
  </si>
  <si>
    <t>Western hemlock -- Pacific silver   fir -- mountain hemlock forest 90-200 years</t>
  </si>
  <si>
    <t>Western hemlock -- Pacific silver   fir -- mountain hemlock forest over 200 years</t>
  </si>
  <si>
    <t>Subalpine forest 0-10 years</t>
  </si>
  <si>
    <t>Subalpine forest 10-40   years</t>
  </si>
  <si>
    <t>Subalpine forest 40-90   years</t>
  </si>
  <si>
    <t>Subalpine forest 90-120   years</t>
  </si>
  <si>
    <t>Subalpine forest over   120 years</t>
  </si>
  <si>
    <t>Western hemlock forest 0-30   years</t>
  </si>
  <si>
    <t>Western hemlock forest 30-60   years</t>
  </si>
  <si>
    <t>Western hemlock forest 60-90   years</t>
  </si>
  <si>
    <t>Western hemlock forest 90-200   years</t>
  </si>
  <si>
    <t>Western hemlock forest over   200 years</t>
  </si>
  <si>
    <t>Western hemlock over 200 years</t>
  </si>
  <si>
    <t xml:space="preserve">Lodgepole pine forest   0-10 years </t>
  </si>
  <si>
    <t>Lodgepole pine forest   0-10 years</t>
  </si>
  <si>
    <t>Lodgepole pine forest   10-20 years</t>
  </si>
  <si>
    <t xml:space="preserve">Lodgepole pine forest   20-40 years </t>
  </si>
  <si>
    <t>Lodgepole pine forest   20-40 years</t>
  </si>
  <si>
    <t>Lodgepole pine forest   40-80 years</t>
  </si>
  <si>
    <t xml:space="preserve">Lodgepole pine forest   40-80 years </t>
  </si>
  <si>
    <t xml:space="preserve">Lodgepole pine forest   over 80 years </t>
  </si>
  <si>
    <t>Ponderosa pine 0-15 years   shrubland planted</t>
  </si>
  <si>
    <t>Ponderosa pine forest 0-15   years shrubland planted</t>
  </si>
  <si>
    <t>Ponderosa pine 0-15 years   grassland planted</t>
  </si>
  <si>
    <t>Ponderosa pine forest 15-25   years</t>
  </si>
  <si>
    <t xml:space="preserve">Ponderosa pine forest 15-25   yrs </t>
  </si>
  <si>
    <t xml:space="preserve">Ponderosa pine forest   25-40 years </t>
  </si>
  <si>
    <t xml:space="preserve">Ponderosa pine 40-80   years </t>
  </si>
  <si>
    <t xml:space="preserve">Ponderosa pine forest   40-80 years </t>
  </si>
  <si>
    <t>Ponderosa pine forest   40-80 years</t>
  </si>
  <si>
    <t>Ponderosa pine forest   80-150 years</t>
  </si>
  <si>
    <t>Ponderosa pine forest   80-150 year</t>
  </si>
  <si>
    <t xml:space="preserve">Ponderosa pine forest   80-150 years </t>
  </si>
  <si>
    <t>Ponderosa pine forest   over 150 years</t>
  </si>
  <si>
    <t xml:space="preserve">Ponderosa pine forest   over 150 years </t>
  </si>
  <si>
    <t xml:space="preserve">Ponderosa pine -- Douglas-fir   0-25 years </t>
  </si>
  <si>
    <t xml:space="preserve">Ponderosa pine -- Douglas-fir   forest 0-25 years </t>
  </si>
  <si>
    <t xml:space="preserve">Ponderosa pine -- Douglas-fir   forest 25-40 years </t>
  </si>
  <si>
    <t>Ponderosa pine -- Douglas-fir   forest 25-40 years</t>
  </si>
  <si>
    <t xml:space="preserve">Ponderosa pine -- Douglas-fir   forest 40-80 years </t>
  </si>
  <si>
    <t xml:space="preserve">Ponderosa pine --   Douglas-fir forest 40-80 years </t>
  </si>
  <si>
    <t xml:space="preserve">Ponderosa pine --   Douglas-fir forest 80-150 years </t>
  </si>
  <si>
    <t>Ponderosa pine -- Douglas-fir   forest 80-150 years</t>
  </si>
  <si>
    <t>Ponderosa pine --   Douglas-fir forest 80-150 years</t>
  </si>
  <si>
    <t xml:space="preserve">Ponderosa pine --   Douglas-fir forest over 150 years </t>
  </si>
  <si>
    <t>Ponderosa pine --   Douglas-fir forest over 150 years</t>
  </si>
  <si>
    <t>Ponderosa pine -- Douglas-fir   forest over 150 years</t>
  </si>
  <si>
    <t xml:space="preserve">Ponderosa pine -- Douglas-fir   forest 80-150 years </t>
  </si>
  <si>
    <t>Noble fir -- Douglas-   fir -- western hemlock forest 0-20 years</t>
  </si>
  <si>
    <t>Noble fir -- Douglas-fir   -- western hemlock 20-40 years</t>
  </si>
  <si>
    <t xml:space="preserve">Noble fir -- Douglas-fir   -- western hemlock forest 40-90 years </t>
  </si>
  <si>
    <t>Noble fir -- Douglas-fir   -- western hemlock forest over 90 years</t>
  </si>
  <si>
    <t xml:space="preserve">Noble fir -- Douglas-fir   -- western hemlock forest 0-20 years </t>
  </si>
  <si>
    <t>Noble fir -- Douglas-fir   -- western hemlock forest 20-40 years</t>
  </si>
  <si>
    <t>Noble fir -- Douglas-fir   -- western hemlock forest 40-60 years</t>
  </si>
  <si>
    <t>Noble fir -- Douglas-fir   -- western hemlock forest 60-90 years</t>
  </si>
  <si>
    <t>Mountain hemlock --   lodgepole pine forest 0-40 years</t>
  </si>
  <si>
    <t xml:space="preserve">Mountain hemlock --   lodgepole pine forest 40-90 years </t>
  </si>
  <si>
    <t>Mountain hemlock --   lodgepole pine forest 90-150 years</t>
  </si>
  <si>
    <t>Mountain hemlock forest   over 150 years</t>
  </si>
  <si>
    <t xml:space="preserve">Bitterbrush -- rabbitbrush   shrubland 0-5 years </t>
  </si>
  <si>
    <t xml:space="preserve">Bitterbrush -- rabbitbrush shrubland   5-10 years </t>
  </si>
  <si>
    <t xml:space="preserve">Bitterbrush -- rabbitbrush shrubland   10-20 years </t>
  </si>
  <si>
    <t>Bitterbrush -- rabbitbrush   shrubland 20-40 years</t>
  </si>
  <si>
    <t xml:space="preserve">Bitterbrush -- ravvitbrush shrubland   over 40 years </t>
  </si>
  <si>
    <t>Wheatgrass grassland 0-1 year</t>
  </si>
  <si>
    <t>Wheatgrass grassland 1-5 years</t>
  </si>
  <si>
    <t>Western juniper / bitterbrush   / bunchgrass savanna 0-20 years</t>
  </si>
  <si>
    <t>Western juniper / bitterbrush   / bunchgrass savanna 20-40 years</t>
  </si>
  <si>
    <t>Western juniper / bitterbrush   / bunchgrass savanna 40-80 years</t>
  </si>
  <si>
    <t>Western juniper / bitterbrush   / bunchgrass savanna 80-150 years post fire</t>
  </si>
  <si>
    <t xml:space="preserve">Western juniper / bitterbrush   / bunchgrass savanna 80-150 years </t>
  </si>
  <si>
    <t>Western juniper / bitterbrush   / bunchgrass savanna over 150 years</t>
  </si>
  <si>
    <t>Oregon white oak forest 0-20   years post fire</t>
  </si>
  <si>
    <t xml:space="preserve">Oregon white oak forest 20-40   years </t>
  </si>
  <si>
    <t>Oregon white oak forest 40-80   years</t>
  </si>
  <si>
    <t xml:space="preserve">Oregon white oak forest over   80 years </t>
  </si>
  <si>
    <t>Sagebrush shrubland 0-10 years</t>
  </si>
  <si>
    <t>Sagebrush shrubland 10-20   years</t>
  </si>
  <si>
    <t>Sagebrush shrubland 20-40   years</t>
  </si>
  <si>
    <t>Sagebrush shrubland 40-80   years</t>
  </si>
  <si>
    <t>Sagebrush shrubland 80+ years</t>
  </si>
  <si>
    <t>Jeffrey pine -- white   fir forest 0-7 years shrubland</t>
  </si>
  <si>
    <t xml:space="preserve">Jeffrey pine -- white   fir forest 7-25 years </t>
  </si>
  <si>
    <t xml:space="preserve">Jeffrey pine -- white   fir forest 25-50 years </t>
  </si>
  <si>
    <t xml:space="preserve">Jeffrey pine -- white   fir forest 50-80 years </t>
  </si>
  <si>
    <t xml:space="preserve">Jeffrey pine -- white   fir forest 80-120 years </t>
  </si>
  <si>
    <t xml:space="preserve">Jeffrey pine -- white   fir forest over 120 years </t>
  </si>
  <si>
    <t>Jeffrey pine -- white   fir forest 80-120 years</t>
  </si>
  <si>
    <t>Jeffrey pine -- white   fir forest over 120 years</t>
  </si>
  <si>
    <t>Jeffrey pine -- white   fir forest 0-10 years grassland</t>
  </si>
  <si>
    <t>Jeffrey pine -- white   fir forest 10-25 years</t>
  </si>
  <si>
    <t>Red fir forest 0-10   years</t>
  </si>
  <si>
    <t xml:space="preserve">Red fir forest 10-25   years </t>
  </si>
  <si>
    <t>Red fir forest 25-50   years</t>
  </si>
  <si>
    <t>Red fir forest 50-80   years</t>
  </si>
  <si>
    <t>Red fir forest 50-80 years</t>
  </si>
  <si>
    <t>Red fir forest 80-120   years</t>
  </si>
  <si>
    <t>Red fir forest 80-120 years</t>
  </si>
  <si>
    <t>Red fir forest over   120 years</t>
  </si>
  <si>
    <t>Red fir forest over 120 years</t>
  </si>
  <si>
    <t xml:space="preserve"> Lodgepole pine forest   20-40 years </t>
  </si>
  <si>
    <t>Whitebark pine -- lodgepole   pine forest 0-10 yrs</t>
  </si>
  <si>
    <t>Whitebark pine --   lodgepole pine forest 10-40 yrs</t>
  </si>
  <si>
    <t>Whitebark pine --   lodgepole pine forest 40-90 yrs</t>
  </si>
  <si>
    <t>Whitebark pine --   lodgepole pine forest 90-120 yrs</t>
  </si>
  <si>
    <t>Whitebark pine --   lodgepole pine forest over 120 yrs</t>
  </si>
  <si>
    <t>Whitebark pine -- lodgepole   pine forest</t>
  </si>
  <si>
    <t>Trembling aspen forest</t>
  </si>
  <si>
    <t>Mountain hemlock forest 0-10   yrs</t>
  </si>
  <si>
    <t>Mountain hemlock subalpine   forest 10-40 yrs</t>
  </si>
  <si>
    <t>Mountain hemlock forest   40-90 yrs</t>
  </si>
  <si>
    <t>Mountain hemlock forest   90-120 yrs</t>
  </si>
  <si>
    <t>Mountain hemlock forest   over 120 yrs</t>
  </si>
  <si>
    <t>Mixed conifer forest   0-7 yrs</t>
  </si>
  <si>
    <t>Mixed conifer forest   7-25 yrs</t>
  </si>
  <si>
    <t>Mixed conifer forest   25-50 yrs</t>
  </si>
  <si>
    <t>Mixed conifer forest   50-80 yrs</t>
  </si>
  <si>
    <t>Mixed conifer forest   80-120 yrs</t>
  </si>
  <si>
    <t>Mixed conifer forest   over 120 yrs</t>
  </si>
  <si>
    <t>Mixed conifer forest   0-10 yrs</t>
  </si>
  <si>
    <t>Mixed conifer forest   10-25 yrs</t>
  </si>
  <si>
    <t>Jeffrey   pine -- white fir forest 80-120 years</t>
  </si>
  <si>
    <t>Huckleberry   oak shrubland</t>
  </si>
  <si>
    <t>Greenleaf   manzanita shrubland</t>
  </si>
  <si>
    <t>Shorthair   reedgrass -- threadleaf sedge grassland</t>
  </si>
  <si>
    <t>Quaking   aspen sapling forest</t>
  </si>
  <si>
    <t>Quaking   aspen pole forest</t>
  </si>
  <si>
    <t>Snag1f</t>
  </si>
  <si>
    <t>Snag1</t>
  </si>
  <si>
    <t>Snag2</t>
  </si>
  <si>
    <t>Snag3</t>
  </si>
  <si>
    <t>Ladder fuels</t>
  </si>
  <si>
    <t>Consumption</t>
  </si>
  <si>
    <t>CONSUMPTION</t>
  </si>
  <si>
    <t>Prop combustion</t>
  </si>
  <si>
    <t>Over</t>
  </si>
  <si>
    <t>Mid</t>
  </si>
  <si>
    <t>Under</t>
  </si>
  <si>
    <t>Ladder</t>
  </si>
  <si>
    <t>Flaming</t>
  </si>
  <si>
    <t>Smoldering</t>
  </si>
  <si>
    <t>Residual</t>
  </si>
  <si>
    <t>Overstory</t>
  </si>
  <si>
    <t>Midstory</t>
  </si>
  <si>
    <t>Understory</t>
  </si>
  <si>
    <t>Prop canopy consumed</t>
  </si>
  <si>
    <t>% canopy consumed</t>
  </si>
  <si>
    <t>Fuelbed #</t>
  </si>
  <si>
    <t>(activity vs natural or regional equations)</t>
  </si>
  <si>
    <t xml:space="preserve">Note:  these calculations will not vary by equation type </t>
  </si>
  <si>
    <t>prop c</t>
  </si>
  <si>
    <t>NW consumption</t>
  </si>
  <si>
    <t>NW loading</t>
  </si>
  <si>
    <t>Shrub loading</t>
  </si>
  <si>
    <t>Shrub consumption</t>
  </si>
  <si>
    <t>Percent black</t>
  </si>
  <si>
    <t>1hr</t>
  </si>
  <si>
    <t>S10hr</t>
  </si>
  <si>
    <t xml:space="preserve">S100hr </t>
  </si>
  <si>
    <t xml:space="preserve">S1000hr </t>
  </si>
  <si>
    <t>S10,000 hr</t>
  </si>
  <si>
    <t>S&gt;10,000hr</t>
  </si>
  <si>
    <t>R1000hr</t>
  </si>
  <si>
    <t>R10,000hr</t>
  </si>
  <si>
    <t>R&gt;10,000hr</t>
  </si>
  <si>
    <t>LOADING VALUES</t>
  </si>
  <si>
    <t>Coeff</t>
  </si>
  <si>
    <t>A</t>
  </si>
  <si>
    <t>B</t>
  </si>
  <si>
    <t>1000hr FM</t>
  </si>
  <si>
    <t>prop</t>
  </si>
  <si>
    <t xml:space="preserve"> </t>
  </si>
  <si>
    <t>S&gt;10,000 hr</t>
  </si>
  <si>
    <t>S1hr</t>
  </si>
  <si>
    <t>S100hr</t>
  </si>
  <si>
    <t>S1000hr</t>
  </si>
  <si>
    <t>S10,000hr</t>
  </si>
  <si>
    <t>S&gt;20,000hr</t>
  </si>
  <si>
    <t>Duff FM</t>
  </si>
  <si>
    <t>SOUTHEAST PINE CONSUMPTION VALUES</t>
  </si>
  <si>
    <t>WESTERN PONDEROSA PINE CONSUMPTION EQUATIONS</t>
  </si>
  <si>
    <t>TOTAL SOUND</t>
  </si>
  <si>
    <t>loading</t>
  </si>
  <si>
    <t>consumption</t>
  </si>
  <si>
    <t>TOTAL ROTTEN</t>
  </si>
  <si>
    <t>dif</t>
  </si>
  <si>
    <t>litter</t>
  </si>
  <si>
    <t>lichen</t>
  </si>
  <si>
    <t>moss</t>
  </si>
  <si>
    <t>upperDuff</t>
  </si>
  <si>
    <t>lowerDuff</t>
  </si>
  <si>
    <t>BA</t>
  </si>
  <si>
    <t>SM</t>
  </si>
  <si>
    <t>S_Stumps</t>
  </si>
  <si>
    <t>R_Stumps</t>
  </si>
  <si>
    <t>L_Stumps</t>
  </si>
  <si>
    <t>Stump Subcategory</t>
  </si>
  <si>
    <t xml:space="preserve">Proportion Consumed* </t>
  </si>
  <si>
    <t>Sound</t>
  </si>
  <si>
    <t>Rotten</t>
  </si>
  <si>
    <t>Lightered</t>
  </si>
  <si>
    <t>Total loading</t>
  </si>
  <si>
    <t>Total consumption</t>
  </si>
  <si>
    <t>Loading</t>
  </si>
  <si>
    <t>fuelbedID</t>
  </si>
  <si>
    <t>Note:  could only do the FCCS 216 because I needed depths from the csv files.</t>
  </si>
  <si>
    <t>Ask Kjell if he could create csvs from the two input/intermediate.csv FCCS --&gt; Consume export files</t>
  </si>
  <si>
    <t>DEPTHS</t>
  </si>
  <si>
    <t>LOADINGS</t>
  </si>
  <si>
    <t>FFDepth</t>
  </si>
  <si>
    <t>prop reduced</t>
  </si>
  <si>
    <t>coeff</t>
  </si>
  <si>
    <t>FFRed</t>
  </si>
  <si>
    <t>MossRed</t>
  </si>
  <si>
    <t>LichenRed</t>
  </si>
  <si>
    <t>LitterRed</t>
  </si>
  <si>
    <t>LLMRed</t>
  </si>
  <si>
    <t>Dif</t>
  </si>
  <si>
    <t>Snag1fw</t>
  </si>
  <si>
    <t>Snag1f_total</t>
  </si>
  <si>
    <t>Note: sound wood loadings are off.  I bet</t>
  </si>
  <si>
    <t>we have since corrected the Sound PDs</t>
  </si>
  <si>
    <t>from rotten PD to sound PD.</t>
  </si>
  <si>
    <t>Cons_lichen</t>
  </si>
  <si>
    <t>Cons_Moss</t>
  </si>
  <si>
    <t>Cons_Litter</t>
  </si>
  <si>
    <t>moss_type</t>
  </si>
  <si>
    <t>litter_arrangement</t>
  </si>
  <si>
    <t>litter_shortpine_relcov</t>
  </si>
  <si>
    <t>litter_longpine_relcov</t>
  </si>
  <si>
    <t>litter_othercon_relcov</t>
  </si>
  <si>
    <t>litter_bldecid_relcov</t>
  </si>
  <si>
    <t>litter_blevergreen_relcov</t>
  </si>
  <si>
    <t>litter_palm_relcov</t>
  </si>
  <si>
    <t>litter_grass_relcov</t>
  </si>
  <si>
    <t>WeightedLitterBD</t>
  </si>
  <si>
    <t>upperDuffRed</t>
  </si>
  <si>
    <t>lowerDuffRed</t>
  </si>
  <si>
    <t>FFRed-LLMRed</t>
  </si>
  <si>
    <t>ConsUpperDuff</t>
  </si>
  <si>
    <t>ConsLowerDuff</t>
  </si>
  <si>
    <t>duff_upper_deriv</t>
  </si>
  <si>
    <t>duff_lower_deriv</t>
  </si>
  <si>
    <t>UpperDuffBD</t>
  </si>
  <si>
    <t>FuelbedNumber</t>
  </si>
  <si>
    <t>SiteName</t>
  </si>
  <si>
    <t>SiteDescription</t>
  </si>
  <si>
    <t>Ecoregion</t>
  </si>
  <si>
    <t>VegetationForm</t>
  </si>
  <si>
    <t>NaturalFireRegime</t>
  </si>
  <si>
    <t>CoverType</t>
  </si>
  <si>
    <t>TreeOverstoryLoading</t>
  </si>
  <si>
    <t>TreeMidstoryLoading</t>
  </si>
  <si>
    <t>TreeUnderstoryLoading</t>
  </si>
  <si>
    <t>Shrubs_primary_loading</t>
  </si>
  <si>
    <t>Shrubs_secondary_loading</t>
  </si>
  <si>
    <t>Shrubs_primary_percent_cover</t>
  </si>
  <si>
    <t>Shrubs_secondary_percent_cover</t>
  </si>
  <si>
    <t>Nonwoody_primary_percent_live</t>
  </si>
  <si>
    <t>Nonwoody_secondary_percent_live</t>
  </si>
  <si>
    <t>Woody_sound_0_quarter</t>
  </si>
  <si>
    <t>Woody_sound_quarter_1</t>
  </si>
  <si>
    <t>Woody_sound_1_3</t>
  </si>
  <si>
    <t>Woody_sound_3_9</t>
  </si>
  <si>
    <t>Woody_sound_9_20</t>
  </si>
  <si>
    <t>Woody_sound_gt20</t>
  </si>
  <si>
    <t>Woody_rotten_3_9</t>
  </si>
  <si>
    <t>Woody_rotten_9_20</t>
  </si>
  <si>
    <t>Woody_rotten_gt20</t>
  </si>
  <si>
    <t>Woody_stump_sound</t>
  </si>
  <si>
    <t>Woody_stump_rotten</t>
  </si>
  <si>
    <t>Woody_stump_lightered</t>
  </si>
  <si>
    <t>LLM_litter_depth</t>
  </si>
  <si>
    <t>LLM_litter_percent_cover</t>
  </si>
  <si>
    <t>LLM_lichen_depth</t>
  </si>
  <si>
    <t>LLM_lichen_percent_cover</t>
  </si>
  <si>
    <t>LLM_moss_depth</t>
  </si>
  <si>
    <t>LLM_moss_percent_cover</t>
  </si>
  <si>
    <t>LLM_moss_type</t>
  </si>
  <si>
    <t>LLM_litterneedle_short_percent_cover</t>
  </si>
  <si>
    <t>LLM_litterneedle_long_percent_cover</t>
  </si>
  <si>
    <t>LLM_litterneedle_other_percent_cover</t>
  </si>
  <si>
    <t>LLM_litterneedle_broadleaf_deciduous_percent_cover</t>
  </si>
  <si>
    <t>LLM_litterneedle_broadleaf_evergreen_percent_cover</t>
  </si>
  <si>
    <t>LLM_litterneedle_palmfrond_percent_cover</t>
  </si>
  <si>
    <t>LLM_litterneedle_grass_percent_cover</t>
  </si>
  <si>
    <t>DuffLower_percent</t>
  </si>
  <si>
    <t>DuffLower_depth</t>
  </si>
  <si>
    <t>DuffLower_derivation</t>
  </si>
  <si>
    <t>DuffUpper_percent</t>
  </si>
  <si>
    <t>DuffUpper_depth</t>
  </si>
  <si>
    <t>DuffUpper_derivation</t>
  </si>
  <si>
    <t>GroundFuel_basalAccumulations_depth</t>
  </si>
  <si>
    <t>GroundFuel_basalAccumulations_radius</t>
  </si>
  <si>
    <t>GroundFuel_basalAccumulations_percent</t>
  </si>
  <si>
    <t>SquirrelMidden_depth</t>
  </si>
  <si>
    <t>SquirrelMidden_density</t>
  </si>
  <si>
    <t>SquirrelMidden_radius</t>
  </si>
  <si>
    <t>Black cottonwood -- Douglas-fir -- quaking aspen riparian forest</t>
  </si>
  <si>
    <t>Mixed forests such as these are composed of black cottonwood with other conifer and hardwood species, found along rivers and floodplains throughout the Pacific Northwest. Conifers can include Douglas-fir, ponderosa pine, grand fir, Engelmann spruce, and other species.  Hardwoods can consist of various species of cottonwood, aspen, alder, maple, or birch.</t>
  </si>
  <si>
    <t>Western hemlock -- western redcedar -- Douglas-fir forest</t>
  </si>
  <si>
    <t>This is an example of old-growth forests found in the temperate coastal ranges west of the Cascade Range in Oregon and Washington. Douglas-fir is often dominant with codominant western hemlock and western redcedar.</t>
  </si>
  <si>
    <t>This Douglas-fir forest fuelbed of the Pacific Northwest was clearcut 50 years previously and the second-growth stand was precommercially thinned 1 to 3 years previously.</t>
  </si>
  <si>
    <t>Douglas-fir / ceanothus forest</t>
  </si>
  <si>
    <t>This dry Douglas-fir forest fuelbed of the eastern Cascade Range was clearcut and burned 15 to 20 years previously, resulting in a ceanothus brushland. This forest type occurs at mid-elevations in the Cascade Range and northern U.S. Rocky Mountains.</t>
  </si>
  <si>
    <t>Douglas-fir -- white fir forest</t>
  </si>
  <si>
    <t>Forests composed of white fir, Douglas-fir, and other conifers are located in the southern Cascade Range and Sierra Nevada. These are cool forests of moderate to high elevation (3,000 to 5,000 feet) which characterize mid-seral conditions. This fuelbed represents forests between 80 and 120 years old.</t>
  </si>
  <si>
    <t>Oregon white oak -- Douglas-fir forest</t>
  </si>
  <si>
    <t>Oregon white oak forests are found in the inland valleys of southeastern Vancouver Island through western Washington, western Oregon, and northern California. In the absence of fire throughout the 20th century, Douglas-fir invaded most pure oak stands. The Douglas-fir trees in this fuelbed were selectively thinned less than 5 years previously.</t>
  </si>
  <si>
    <t>Douglas-fir -- sugar pine -- tanoak forest</t>
  </si>
  <si>
    <t>Mixed forests dominated by Douglas-fir, sugar pine, and tanoak are common mid-elevation forests of the west slopes of the northern Sierra Nevada and coastal Pacific Northwest.</t>
  </si>
  <si>
    <t>Western hemlock -- Douglas-fir -- western redcedar / vine maple forest</t>
  </si>
  <si>
    <t>Old-growth Douglas-fir, western hemlock, and western redcedar forests are commonly associated with vine maple and other productive understory vegetation in mesic habitats. These forests are abundant on the west side of the Cascade Range in Washington and northern Oregon.</t>
  </si>
  <si>
    <t>Douglas-fir -- western hemlock -- western redcedar / vine maple forest</t>
  </si>
  <si>
    <t>Douglas-fir dominates second-growth mesic mixed-conifer forests of the west side of the Cascade Range in Washington and northern Oregon. This fuelbed represents stands that were clearcut 40 to 60 years previously.</t>
  </si>
  <si>
    <t>Western hemlock -- Douglas-fir -- Sitka spruce forest</t>
  </si>
  <si>
    <t>This fuelbed represents forests on the Pacific Northwest coast, from southern Oregon to British Columbia. Moist to wet conditions support large old-growth Sitka spruce, Douglas-fir, and western hemlock.</t>
  </si>
  <si>
    <t>Douglas-fir / western hemlock -- Sitka spruce forest</t>
  </si>
  <si>
    <t>Moist to wet conditions along the Pacific Northwest coast, from southern Oregon to British Columbia, support very large Douglas-fir, western hemlock, and Sitka spruce. This fuelbed represents stands that were clearcut 40 to 60 years previously.</t>
  </si>
  <si>
    <t>Red fir -- mountain hemlock -- lodgepole pine -- western white pine forest</t>
  </si>
  <si>
    <t>This fuelbed represents upper montane forests on the west side of the northern Sierra Nevada, composed of a mix of mountain hemlock, red fir, white pine, and lodgepole pine.</t>
  </si>
  <si>
    <t>Mountain hemlock -- Pacific silver fir forest</t>
  </si>
  <si>
    <t>Pacific silver fir and mountain hemlock are common associates at high elevations in montane and subalpine forests along the western slopes of the Cascade Range. These forests are typically cool and moist. A wildfire occurred 35 years previously in this fuelbed, and the recovering stand is currently dominated by mountain hemlock.</t>
  </si>
  <si>
    <t>California black oak woodland</t>
  </si>
  <si>
    <t xml:space="preserve">Pure stands of California black oak are found in the foothills and shallow soils of low mountains in California and southwestern Oregon. California black oak woodlands are found only in pure stands when site conditions are unfavorable for conifers, or when these stands are maintained through thinning and prescribed fire. </t>
  </si>
  <si>
    <t>Jeffrey pine -- red fir -- white fir / greenleaf -- snowbrush forest</t>
  </si>
  <si>
    <t>Jeffrey pine-dominated mixed conifer forests are widespread at middle to upper elevations in the Sierra Nevada, are generally open, and contain a prominent shrub layer.</t>
  </si>
  <si>
    <t>Jeffrey pine -- ponderosa pine -- Douglas-fir -- California black oak forest</t>
  </si>
  <si>
    <t>Mixed forests of Jeffrey pine, ponderosa pine, and California black oak are common throughout the Sierra Nevada. These stands are maintained by periodic underburning. This fuelbed has not burned for more than 50 years, and has a midstory and understory dominated by shade-tolerant conifers such as white fir, Douglas-fir, and incense cedar.</t>
  </si>
  <si>
    <t>Pure stands of red fir are widespread in the central and southern Sierra Nevada. These forests occur above white fir -- sugar pine communities at the upper edge of the lower montane, and are dominant in the upper montane. This fuelbed represents stands that are usually dense, with very little shrub and grass present.</t>
  </si>
  <si>
    <t>Douglas-fir / oceanspray forest</t>
  </si>
  <si>
    <t>Forests composed of mixed Douglas-fir and ponderosa pine occur in the U.S. Rocky Mountains and east of the Cascade Range. Fire exclusion and historic high-grade logging of mature ponderosa pine has favored dominance of the shade-tolerant Douglas-fir. This 80- to 250-year-old stand was treated with prescribed fire 5 years previously. This fuelbed was developed based on data from North Cascades National Park Complex.</t>
  </si>
  <si>
    <t>White fir -- giant sequoia -- sugar pine forest</t>
  </si>
  <si>
    <t>Giant sequoia groves with other mixed conifers occur in the montane forests of the Sierra Nevada. Fire is essential to the continued vigor of these forests. Fire exclusion has caused live and dead fuel loadings to increase substantially. This fuelbed was developed based on data from Sequoia and Kings Canyon National Parks.</t>
  </si>
  <si>
    <t>Western juniper / curl-leaf mountain mahogany woodland</t>
  </si>
  <si>
    <t>Mixed forest fuelbed located on dry, steep slopes, ridges, and subalpine areas of the west side of the Sierra Nevada. Western juniper occurs with various species such as Jeffrey pine, white fir, mountain mahogany, and ponderosa pine.</t>
  </si>
  <si>
    <t>Lodgepole pine is often the seral species in montane forests of Washington, Oregon, and the U.S. Rocky Mountains. This fuelbed represents a 10-year old forest stand of lodgepole pine that replaced an older stand of lodgepole pine after a stand-replacing fire.</t>
  </si>
  <si>
    <t>Mature stands of pure lodgepole pine occur in mid-montane forests of Washington, Oregon, and the U.S. Rocky Mountains. At maturity, these stands are usually dense and even aged. This fuelbed represents an 80-year old stand.</t>
  </si>
  <si>
    <t>Lodgepole pine forests occur in montane forests throughout Washington, Oregon, and the U.S. Rocky Mountains. This fuelbed represents a stand over 80 years old that was attacked by bark beetles less than 5 years previously.</t>
  </si>
  <si>
    <t>Pacific ponderosa pine -- Douglas-fir forest</t>
  </si>
  <si>
    <t>This fuelbed is an example of a stand dominated by ponderosa pine occurring throughout the ponderosa pine zone of the Pacific Northwest and U.S. Rocky Mountains. Although Douglas-fir is commonly associated with these dry forests, fire exclusion, and high-grade logging have increased the ratio of Douglas-fir to ponderosa pine beyond historic levels.</t>
  </si>
  <si>
    <t>Pinyon -- Utah juniper forest</t>
  </si>
  <si>
    <t>Pinyon pine and juniper are common associates in the woodlands of the Southwest and are extensively distributed throughout the region. This fuelbed was developed based on data from Zion National Park.</t>
  </si>
  <si>
    <t>Interior ponderosa pine -- limber pine forest</t>
  </si>
  <si>
    <t>Ponderosa pine forests of the interior western U.S. have changed dramatically within the past century of fire exclusion. Dense understories of pine and sclerophyllous shrubs exacerbate hazardous fuel conditions. This fuelbed was developed based on data from Bryce Canyon National Park.</t>
  </si>
  <si>
    <t>Ponderosa pine -- two needle pinyon -- Utah juniper forest</t>
  </si>
  <si>
    <t>This fuelbed represents transitional forests containing ponderosa pine, pinyon pine, and juniper that often occur on montane forest plateaus as an ecotone between interior ponderosa pine forests and pinyon-juniper forests of the Southwest. Utah juniper may be replaced by alligator juniper or other types of juniper in the south.</t>
  </si>
  <si>
    <t xml:space="preserve">Fire exclusion has reduced the area of open ponderosa pine stands in native bunchgrass savannas. This fuelbed represents a savanna in which grazing has encouraged replacement of native bunchgrasses with range grasses. </t>
  </si>
  <si>
    <t>Interior ponderosa pine -- Engelmann spruce -- Douglas-fir forest</t>
  </si>
  <si>
    <t xml:space="preserve">Ponderosa pine, Douglas-fir, and Engelmann spruce are common associates in the mixed conifer forests of the U.S. Rocky Mountains and the Southwest. Large diameter trees have been thinned in this fuelbed, and slash was left on site. </t>
  </si>
  <si>
    <t>Turbinella oak -- alderleaf mountain mahogany shrubland</t>
  </si>
  <si>
    <t xml:space="preserve">This fuelbed represents Arizona chaparral that exists on over 3 million acres of mid-elevation foothills, mountain slopes, and canyons in Nevada, Arizona, New Mexico, and Texas. It usually occurs at elevations of 3,000 to 6,000 feet and borders oak woodlands, pinyon-juniper woodlands, and grasslands. </t>
  </si>
  <si>
    <t>Ponderosa pine / pinyon pine -- Utah juniper forest</t>
  </si>
  <si>
    <t>Transitional forests containing ponderosa pine, pinyon pine, and juniper often occur on montane forest plateaus as an ecotone between interior ponderosa pine forests and pinyon-juniper forests of the Southwest. This fuelbed was developed based on data from Lake Mead National Recreation Area.</t>
  </si>
  <si>
    <t>Gambel oak / big sagebrush shrubland</t>
  </si>
  <si>
    <t>Gambel oak and sagebrush are often codominants in the shrublands of the southern and central U.S. Rocky Mountains of Arizona, New Mexico, Colorado, and Utah. The shrublands are maintained through wildfire. This shrubland fuelbed burned 20 to 40 years previously.</t>
  </si>
  <si>
    <t>Interior Douglas-fir -- interior ponderosa pine / gambel oak forest</t>
  </si>
  <si>
    <t>This fuelbed represents mixed Douglas-fir and ponderosa pine conifer forests of the Southwest. Fire exclusion has created hazardous fuel conditions.</t>
  </si>
  <si>
    <t>California live oak -- blue oak woodland</t>
  </si>
  <si>
    <t xml:space="preserve">This fuelbed represents woodlands and savannas in California coastal, inland valleys,  and Sierra Nevada foothills. </t>
  </si>
  <si>
    <t>11,12,158</t>
  </si>
  <si>
    <t>Ponderosa pine -- Jeffrey pine forest</t>
  </si>
  <si>
    <t>Mature conifer forest of the Sierra Nevada composed of mixed long-needle pines. Fire exclusion in this fuelbed has increased trees such as Douglas-fir, white fir, and incense cedar in the understory.</t>
  </si>
  <si>
    <t>38	Douglas-fir -- madrone -- tanoak forest</t>
  </si>
  <si>
    <t>This fuelbed represents mature mixed evergreen forests dominated by Douglas-fir, tanoak, and madrone occurring along the Pacific coast from southern Oregon to California at low to moderate elevations (sea level to 4,500 feet).</t>
  </si>
  <si>
    <t>Sugar pine -- Douglas-fir -- oak forest</t>
  </si>
  <si>
    <t>Mixed conifer forests with oak midstories are found primarily in the Sierra Nevada, interior coast ranges of Mendocino and Lake counties of California, Klamath Mountains, and the southern Cascade Range. This stand is typical of dry, exposed sites on moderate to steep slopes. Fire scarring and charred bark are evidence that this forest has experienced frequent low severity fires.</t>
  </si>
  <si>
    <t>Tobosa and grama grasslands are common in the Chihuahuan semidesert of the Southwest. These grasslands were originally dominated by bunchgrasses, but with fire exclusion and grazing, may be invaded by annual grasses, shrubs, pinyon pine, and juniper. This fuelbed represents grasslands that have been invaded by shrubs and annual grasses.</t>
  </si>
  <si>
    <t>Idaho fescue -- bluebunch wheatgrass grassland</t>
  </si>
  <si>
    <t>Perennial bunchgrass communities used to be more frequent in the Pacific Northwest than they are now. They are being lost due to development, grazing, and the absence of fire. This grassland fuelbed occurs in the Wallowa Mountains and Blue Mountains.</t>
  </si>
  <si>
    <t>1,2,140,176,240</t>
  </si>
  <si>
    <t>Quaking aspen / Engelmann spruce forest</t>
  </si>
  <si>
    <t>Quaking aspen forests with mixed conifer understories are common in the U.S. Rocky Mountains and other Western ranges. Quaking aspens occur in nearly pure stands as the seral community after fire, but in some locations are eventually replaced by mixed conifers through fire exclusion.</t>
  </si>
  <si>
    <t>Arizona white oak -- gray oak -- Emory oak woodland</t>
  </si>
  <si>
    <t>Arid Southwestern evergreen oak woodlands can be composed of many species of oaks, depending on elevation. Lower elevations can include Mexican blue oak (Quercus oblongifolia), and higher elevations can include silverleaf oak (Q. hypoleucoides). This mid-elevation mature forest fuelbed consists of Emory oak (Q. emoryi), Arizona white oak (Q. arizonia), and gray oak (Q. grisea). Various pinyon and juniper species are also common subcomponents of this forest type. This forest type has been subject to grazing and fire exclusion for the past 100 years.</t>
  </si>
  <si>
    <t>Southern California scrub oak chaparral covers over 300,000 acres in the San Bernardino Mountains and along the coast. It is found at elevations of 2,700 to 5,100 feet, where it intersperses with mixed evergreen forest. Chaparral is heavily influenced by fire, which brings the system to an early successional status This fuelbed is a mature scrub oak chaparral type over 50 years old.</t>
  </si>
  <si>
    <t>Madrean mixed pine and oak forests extend north from Mexico to the southern part of New Mexico and Arizona. These forests can be composed of many species of pines and oaks such as Chihuahua pine (Pinus leiophylla), Apache pine (P. engelmannii), southwestern white pine (P. strobiformis), border pinyon (P. discolor), silverleaf oak (Quercus hypoleucoides), netleaf oak (Q. rugosa), Emory oak (Q. emoryi), Arizona white oak (Q. arizonica) and gray oak (Q. grisea). There can also be a subcomponent of juniper, Douglas-fir, and ponderosa pine in these stands. Pine-oak forests occur at elevations between 5,500 and 7,500 feet. This mature stand is about 100 years old, and fire has been excluded for the past 50 years.</t>
  </si>
  <si>
    <t>This chaparral type is mostly restricted to coastal mountain areas south from San Diego County north to interior Mendocino County in California, covering more than 1.5 million acres. At lower elevations, chamise (Adenostoma fasciculatum) is found with coastal sage shrubs. At higher elevations, chamise is codominant with arctostaphylos or ceanothus or both.</t>
  </si>
  <si>
    <t>Coastal redwood occurs with mixed conifers at low elevations in forests of coastal northern California. These forests historically experienced frequent low severity wildfires, as is evident from the numerous fire scars and charred bark on coast redwood trees.</t>
  </si>
  <si>
    <t>Douglas-fir -- tanoak -- madrone -- California bay forest</t>
  </si>
  <si>
    <t>Mixed hardwood stands of tanoak, California bay, and Pacific madrone are found in mesic sites scattered throughout the southern and coastal mountains of California. These stands are usually dominated by Douglas-fir in the overstory.</t>
  </si>
  <si>
    <t>Creosote bush (Larrea tridentata) dominates scrublands in the Mojave, Sonoran, and Chihuahuan deserts throughout the Southwest. Each desert community has a unique shrub and herbaceous component that accompanies creosote bush, and many have a cactus component as well. Historically, these desert communities burned very infrequently due to low fuel presence. Due to fire exclusion and heavy grazing, they are now invading surrounding grasslands or are being invaded by nonnative grasses that change the fire regime. This is a regional fuelbed that spans all 3 desert types.</t>
  </si>
  <si>
    <t>Coastal sage scrub is a California chaparral community of low stature. It is found along the Pacific coast from Monterey Bay to Baja California, although much has been lost to agriculture and urban development. Coastal sage scrub is seral to chaparral and maintained by fire.</t>
  </si>
  <si>
    <t>Douglas-fir -- Pacific ponderosa pine / oceanspray forest</t>
  </si>
  <si>
    <t>Dry Douglas-fir dominated mixed conifer forests with shrub understories are located in the U.S. Rocky Mountains and northeastern Cascade Range in the dry Douglas-fir zone. Pacific ponderosa pine is a common codominant in this forest type; however, fire exclusion has reduced the presence of the less shade-tolerant ponderosa pine. This fuelbed was developed based on data from the North Cascades National Park Service Complex.</t>
  </si>
  <si>
    <t>Pacific ponderosa pine forest</t>
  </si>
  <si>
    <t>Open stands of ponderosa pine are fire-dependent forests of the Cascade Range, Sierra Nevada, and U.S. Rocky Mountains. Dense thickets of ponderosa pine are common due to fire exclusion. This fuelbed was developed based on data from Lake Roosevelt National Recreation Area.</t>
  </si>
  <si>
    <t>Douglas-fir -- white fir -- interior ponderosa pine forest</t>
  </si>
  <si>
    <t>Douglas-fir and ponderosa pine are typically codominant in the montane zone of the U.S. Rocky Mountains and the Southwest. Ponderosa pine tends to dominate the lower and drier sites, and Douglas-fir the higher and wetter sites. Fire exclusion has increased the density of shade-tolerant trees such as white fir. This fuelbed was developed based on data from Grand Canyon National Park.</t>
  </si>
  <si>
    <t>Western juniper / sagebrush savanna</t>
  </si>
  <si>
    <t>Western juniper savannas are transitional between ponderosa pine forests and sagebrush steppe in eastern Oregon and throughout the Great Basin. Fire exclusion has resulted in juniper encroachment into bordering sagebrush steppe. This fuelbed was developed based on data from John Day Fossil Beds National Monument.</t>
  </si>
  <si>
    <t>Sagebrush steppe occurs throughout the Great Basin. Sagebrush densities have increased and native bunchgrass densities have decreased due to fire exclusion. In this sagebrush steppe in eastern Oregon, overgrazing and cultivation have also facilitated establishment of nonnative annual grasses. This fuelbed was developed based on data from John Day Fossil Beds National Monument.</t>
  </si>
  <si>
    <t>Wheatgrass -- cheatgrass grassland</t>
  </si>
  <si>
    <t>Native bunchgrass once dominated the Great Basin. Overgrazing, agriculture and other disturbances have significantly altered these grasslands, which are now dominated by nonnative grass species. This fuelbed was developed based on data from John Day Fossil Beds National Monument.</t>
  </si>
  <si>
    <t>1,2</t>
  </si>
  <si>
    <t>Juniper savannas are transitional between ponderosa pine forests and sagebrush steppe in eastern Oregon and throughout the Great Basin. Fire exclusion has resulted in juniper encroachment into bordering sagebrush steppe. This stand was prescribed burned 2 years previously to reduce juniper density. This fuelbed was developed based on data from John Day Fossil Beds National Monument.</t>
  </si>
  <si>
    <t>Subalpine fir -- Engelmann spruce -- Douglas-fir -- lodgepole pine forest</t>
  </si>
  <si>
    <t>Subalpine fir, Engelmann spruce and lodgepole pine are common in montane forests of Washington, Oregon, and the U.S. Rocky Mountains. This forest type is cool and moist, in a transition zone between the montane mixed conifer forests below and the subalpine forests above.</t>
  </si>
  <si>
    <t>Sagebrush steppe occurs throughout the Great Basin. Sagebrush densities have increased and native bunchgrass densities have decreased due to fire exclusion. In this sagebrush steppe in eastern Oregon, overgrazing and cultivation have also encouraged invasion of nonnative annual grasses. This area was prescribed burned 2 years previously to reduce sagebrush densities and potentially stimulate native bunchgrass recovery (although this has not yet occurred). This fuelbed was developed based on data from John Day Fossil Beds National Monument.</t>
  </si>
  <si>
    <t>Whitebark pine / subalpine fir forest</t>
  </si>
  <si>
    <t>Whitebark pine stands occur at high elevation in Washington, Oregon and the U.S. Rocky Mountains. Whitebark pine is often the seral and dominant tree species in more xeric regions, along with subalpine fir and mountain hemlock. This mature forest (100 to 300 years) contains subalpine fir and whitebark pine. In this stand, many whitebark pine are dead due to white pine blister rust.</t>
  </si>
  <si>
    <t>Huckleberry - heather shrublands</t>
  </si>
  <si>
    <t>Subalpine meadows of the Pacific Northwest are commonly dominated by mountain huckleberry and heather. Huckleberry is dominant for 7 to 9 years after disturbances such as fires or avalanches, and may be maintained indefinitely on harsh sites. There was a wildfire on this site 7 years earlier.</t>
  </si>
  <si>
    <t>Showy sedge -- alpine black sedge grassland</t>
  </si>
  <si>
    <t>Montane meadows in the subalpine are often dominated by sedges, grasses, and herbaceous species for up to 100 years after disturbances. Sedges may persist indefinitely in areas above tree line in mountain ranges of the West. These meadows are typically cold and wet, and have a short growing season.</t>
  </si>
  <si>
    <t>Purple tussockgrass -- California oatgrass grassland</t>
  </si>
  <si>
    <t>Coastal prairie grasslands are fire dependent and found on coastal terraces of California, from Monterey to the Oregon border. Over the past 150 years, these prairies have been extensively invaded by nonnative annual grasses due to competition, grazing, cultivation and fire exclusion. These grasslands host a wide diversity of grass and forb species, and local distributions may not be represented by this fuelbed.</t>
  </si>
  <si>
    <t>Bluebunch wheatgrass -- bluegrass grassland</t>
  </si>
  <si>
    <t>Prairie grasslands occur throughout the Midwest. This prairie is a mixed-grass prairie that is transitional between short and tall grass prairies in South Dakota. Historically, fire occurred at intervals of less than 35 years.</t>
  </si>
  <si>
    <t>Interior ponderosa pine -- Douglas-fir forest</t>
  </si>
  <si>
    <t>Mixed Douglas-fir and ponderosa pine conifer forests of the northern U.S. Rocky Mountains. Fire exclusion has created elevated levels of hazardous fuels.</t>
  </si>
  <si>
    <t>Western juniper / sagebrush -- bitterbrush shrubland</t>
  </si>
  <si>
    <t>This eastern Oregon site has a mix of sagebrush (Artemesia spp.) and bitterbrush (Purshia tridentata) with scattered western juniper. Fire exclusion has resulted in western juniper encroachment into the sagebrush assemblage. Sagebrush shrublands are widespread throughout the Great Basin, with juniper woodlands above them in elevation and grasslands below.</t>
  </si>
  <si>
    <t>Subalpine fir -- lodgepole pine -- whitebark pine -- Engelmann spruce forest</t>
  </si>
  <si>
    <t>This fuelbed represents subalpine fir, lodgepole pine, whitebark pine, and Engelmann spruce forests found throughout the Rocky Mountains in the U.S., and in the Columbia Mountains and Interior Plateau in Canada. This forest assemblage is usually found above 6,000 feet.</t>
  </si>
  <si>
    <t>Ohia / Florida hopbush -- kupaoa forest</t>
  </si>
  <si>
    <t>Ohia is the sole tree in this dry broadleaf woodland of the Hawaiian submontane zone. Understories consisting of mixed microphyllous shrubs and grasses are common in this woodland. Ohia woodlands are widely distributed throughout Hawaii at elevations between 1,000 and 4,000 feet.</t>
  </si>
  <si>
    <t>Ohia rainforests with uluhe (Dicranopteris linearis) climbing fern understories, are typically open with thick, tall mats of uluhe. These rainforests occur at elevations between 1,500 and 4,400 feet. Although wildfires are uncommon in the rainforests of Hawaii, they can occur in uluhe fern-dominated sites after several weeks of drought.</t>
  </si>
  <si>
    <t>Koa-dominated evergreen broadleaf montane seasonal forest with pukiawe (Styphelia tameiameiae) shrub and several nonnative grasses in the understory occur throughout the Hawaiian Islands at elevations between 4,000 and 6,000 feet.</t>
  </si>
  <si>
    <t>Mamani- and naio-dominated lowland forests and woodlands with microphyllous shrub understory occur in the subalpine zones throughout the Hawaiian Islands.</t>
  </si>
  <si>
    <t>Slash pine / New Caledonia pine forest</t>
  </si>
  <si>
    <t>This fuelbed is a plantation of slash pine with New Caledonia pine in the understory, found in Hawaii.</t>
  </si>
  <si>
    <t>Slash pine / molasses grass forest</t>
  </si>
  <si>
    <t>This fuelbed is a plantation of slash pine with molasses grass (Melinus minutiflora) in the understory, planted on the dry uplands of Hawaii.</t>
  </si>
  <si>
    <t>Eucalyptus plantation forest</t>
  </si>
  <si>
    <t>This fuelbed represents the eucalyptus plantations common in Hawaii.</t>
  </si>
  <si>
    <t>Florida hopbush - Mauna Loa beggarticks shrubland</t>
  </si>
  <si>
    <t>This fuelbed represents shrublands of Florida hopbush (Dodonaea viscosa) and other microphyllous shrubs occurring from near sea level into the subalpine zones of Hawaii.</t>
  </si>
  <si>
    <t>Pili grass -- broomsedge bluestem grassland</t>
  </si>
  <si>
    <t>Pili grass (Heteropogon contours) is a vigorous native bunchgrass of the Hawaiian coastal lowlands.  This fuelbed represents a Pili grassland that contains nonnative grasses such as broomsedge bluestem.</t>
  </si>
  <si>
    <t>This fuelbed represents Hawaiian grasslands invaded by fountain grass (Pennisetum setaceum). This nonnative bunchgrass is particularly invasive on the leeward side of the islands below 4,000 feet.</t>
  </si>
  <si>
    <t>Pukiawe / Columbia bluestem grassland</t>
  </si>
  <si>
    <t>This fuelbed represents nonnative grasslands dominated by Colombian bluestem (Schizachyrium condensatum) with scattered pukiawe (Styphelia tameiameiae) and other microphyllous shrubs that occur in the Hawaiian lowlands.</t>
  </si>
  <si>
    <t>White leadtree / Guinea grass shrubland</t>
  </si>
  <si>
    <t>This Hawaiian shrubland fuelbed is dominated by white leadtree (Leucaena leucocephala) and other mixed microphyllous shrubs with a dense herbaceous layer composed of the exotic bunchgrass Guinea grass (Urochloa maxima).</t>
  </si>
  <si>
    <t>This Hawaiian submontane grassland fuelbed is dominated by molasses grass (Melinis minutiflora), a nonnative sodgrass. Molasses grass is found in dry and mesic environments from sea level to 4,500 feet throughout the Hawaiian Islands.</t>
  </si>
  <si>
    <t>Ohia / Broomsedge bluestem savanna</t>
  </si>
  <si>
    <t>Broomsedge bluestem (Andropogon virginicus) is a nonnative fine bunchgrass that has invaded the grasslands of Hawaii. It is the dominant grass species in this savanna fuelbed with scattered ohia trees.</t>
  </si>
  <si>
    <t>Black spruce / lichen forest</t>
  </si>
  <si>
    <t>Black spruce woodland fuelbed with a lichen and feathermoss forest floor, between 50 and 150 years old. Found on cold, well-drained uplands in interior, western, and southcentral Alaska. This fuelbed is comparable to the black spruce woodland of Viereck et al. (1992).</t>
  </si>
  <si>
    <t>Black spruce / feathermoss forest</t>
  </si>
  <si>
    <t>Black spruce woodland fuelbed with a feathermoss forest floor, between 50 and 150 years old. Found on floodplains and uplands in interior, western, and southcentral Alaska. This fuelbed is comparable to the black spruce woodland of Viereck et al. (1992).</t>
  </si>
  <si>
    <t>Black spruce forest fuelbed with a feathermoss forest floor, between 50 and 150 years old. Found on floodplains and uplands in interior and southcentral Alaska. This fuelbed is comparable to the closed black spruce forest of Viereck et al. (1992).</t>
  </si>
  <si>
    <t>Black spruce / sphagnum moss forest</t>
  </si>
  <si>
    <t>Black spruce woodland fuelbed with a sphagnum moss forest floor, between 50 and 150 years old. Found on cold, wet sites, often near tree line, in interior, western, and southcentral Alaska. This fuelbed is comparable to the black spruce dwarf tree woodland of Viereck et al. (1992).</t>
  </si>
  <si>
    <t>Black spruce / cottonsedge woodland</t>
  </si>
  <si>
    <t>Black spruce woodland fuelbed with a cottongrass (Eriophorum spp.) tussock understory, between 50 and 150 years old. Found on cold, wet sites, often near tree line, in interior, western, and southcentral Alaska. This fuelbed is comparable to the black spruce dwarf tree woodland of Viereck et al. (1992).</t>
  </si>
  <si>
    <t>White oak -- northern red oak forest</t>
  </si>
  <si>
    <t>White oak and northern red oak dominated forest in the Midwest. Occurs on dry-mesic sites with flat to rolling topography throughout the central and northcentral eastern U.S. (generally at elevations below 1,100 feet). Other canopy components can include black hickory, shagbark hickory, maples, and other Midwest oaks such as bur oak and pin oak depending on geographic location. This fuelbed represents stands greater than 50 years old.</t>
  </si>
  <si>
    <t>52,54</t>
  </si>
  <si>
    <t>White spruce / prickly rose forest</t>
  </si>
  <si>
    <t>White spruce forest with a prickly rose (Rosa acicularis) understory and a feathermoss forest floor, between 100 and 200 years old. Found on floodplains in interior, western, and southcentral Alaska. This fuelbed is comparable to the open white spruce forest of Viereck et al. (1992).</t>
  </si>
  <si>
    <t>Quaking aspen -- paper birch -- white spruce -- black spruce forest</t>
  </si>
  <si>
    <t>Quaking aspen and paper birch forest undergoing succession to white and black spruce forest, between 50 and 100 years old. Found on floodplains and uplands in interior and southcentral Alaska. This fuelbed is comparable to the closed spruce-paper birch-quaking aspen forest of Viereck et al. (1992).</t>
  </si>
  <si>
    <t>Paper birch -- quaking aspen forest</t>
  </si>
  <si>
    <t>Paper birch and quaking aspen forest, between 25 and 75 years old. Found on uplands in interior and southcentral Alaska. This fuelbed is comparable to the closed paper birch -- quaking aspen forest of Viereck et al. (1992).</t>
  </si>
  <si>
    <t>Balsam poplar -- quaking aspen forest</t>
  </si>
  <si>
    <t>Balsam poplar and quaking aspen forest, between 25 and 100 years old. Found on floodplains in interior, western, and southcentral Alaska. This fuelbed is comparable to the closed quaking aspen -- balsam poplar forest of Viereck et al. (1992).</t>
  </si>
  <si>
    <t>Willow -- mountain alder shrubland</t>
  </si>
  <si>
    <t>Willow and alder shrubland. Found on floodplains and along streams and beaches throughout Alaska, and at transitions from forested to non-forested areas. This fuelbed is comparable to the closed tall alder -- willow shrub community of Viereck et al. (1992).</t>
  </si>
  <si>
    <t>Cottongrass (Eriophorum spp.) and sedge (Carex spp.) tussock tundra with low ericaceous shrubs, sphagnum moss, and lichens. Found over permafrost throughout much of Alaska, but primarily in northern and western Alaska. This fuelbed is comparable to the tussock tundra of Viereck et al. (1992).</t>
  </si>
  <si>
    <t>Marsh Labrador tea -- lingonberry tundra shrubland</t>
  </si>
  <si>
    <t>Low ericaceous shrub tundra dominated by Labrador tea (Ledum groenlandicum), lingonberry (Vaccinium vitus-idaea), and blueberry (Vaccinium spp.). Found on uplands in interior, western, and northern Alaska. This fuelbed is comparable to the Vaccinium dwarf shrub tundra of Viereck et al. (1992).</t>
  </si>
  <si>
    <t>Bluejoint reedgrass (Calamagrostis canadensis) meadow. Found on nearly every type of topography throughout Alaska, with the exception of windswept alpine sites. This fuelbed is comparable to the bluejoint meadow of Viereck et al. (1992).</t>
  </si>
  <si>
    <t>Grassland dominated by medium height grasses such as fescue and hair grasses. Found on moist sites throughout Alaska. This fuelbed is comparable to the midgrass -- herb vegetation type of Viereck et al. (1992).</t>
  </si>
  <si>
    <t>White spruce forest with a feathermoss forest floor, between 100 and 200 years old. Found on well-drained floodplains and uplands throughout Alaska. This fuelbed is comparable to the closed white spruce forest of Viereck et al. (1992).</t>
  </si>
  <si>
    <t>White spruce forest fuelbed with a feathermoss forest floor, between 100 and 200 years old. The larger white spruce (greater than 5 inches dbh) have recently been attacked by spruce bark beetles. Found on well-drained floodplains and uplands in southcentral Alaska.</t>
  </si>
  <si>
    <t>White spruce -- paper birch forest</t>
  </si>
  <si>
    <t>White spruce and paper birch forest undergoing succession to white spruce forest, with a feathermoss and birch litter forest floor. This stand is between 50 and 150 years old. Similar sites are found on well-drained floodplains and uplands throughout Alaska. This fuelbed is comparable to the closed spruce-paper birch forest of Viereck et al. (1992).</t>
  </si>
  <si>
    <t>White spruce and paper birch forest with a feathermoss and birch litter forest floor.  This stand is between 50 and 150 years old. The larger white spruce (greater than 5 in. dbh) have recently been attacked by spruce bark beetles. Found on well-drained floodplains and uplands in southcentral Alaska.</t>
  </si>
  <si>
    <t>Paper birch -- quaking aspen -- white spruce forest</t>
  </si>
  <si>
    <t>Paper birch and quaking aspen forest undergoing succession to white spruce forest, between 50 and 100 years old. Found on floodplains and uplands in interior and southcentral Alaska. This fuelbed is comparable to the closed spruce -- paper birch -- quaking aspen forest of Viereck et al. (1992).</t>
  </si>
  <si>
    <t>Red spruce -- balsam fir forest</t>
  </si>
  <si>
    <t>Mature red spruce -- balsam fir forest after spruce budworm infestation 1 to 15 years previously. Generally occurs at elevations between 800 to 3,000 feet; elevation decreases with increases in latitude.</t>
  </si>
  <si>
    <t>Pitch pine / scrub oaks forest</t>
  </si>
  <si>
    <t>Woodlands dominated by pitch pine on low elevation dry sites, often on sands or exposed ledges. Occurs along north Atlantic coastal plain north to midcoast Maine, west to central New York and south into the southern Appalachian Mountains to Virginia. In the northern end of its range, this type generally occurs lower than 1,700 in elevation, while farther south it occurs between 1,500 and 4,000 feet. This fuelbed was established after fire more than 50 years previously. The canopy may also contain other pine species depending on geographic location.</t>
  </si>
  <si>
    <t>Eastern white pine -- northern red oak -- red maple forest</t>
  </si>
  <si>
    <t>Eastern white pine and northern red oak are dominant with red maple as a common canopy associate. Northern hardwood species such as beech, birch, ash, and sugar maple may also be present. This forest type extends through New England west and south along the Appalachian Mountains, typically lower than 3,000 feet in elevation. This fuelbed represents a forest from 50 to 100 years old.</t>
  </si>
  <si>
    <t>American beech -- yellow birch -- sugar maple forest</t>
  </si>
  <si>
    <t>Northern hardwoods forest dominated by beech, birch, and sugar maple. One of the most common forests in north central to northeastern North America, generally occurring below 2,500 feet in elevation. This fuelbed may occur on former farm fields, around settled areas, or on industrial forestlands, and represents stands greater than 60 years old with a history of selective tree harvest.</t>
  </si>
  <si>
    <t>38,42,44</t>
  </si>
  <si>
    <t>Virginia pine -- pitch pine -- shortleaf pine forest</t>
  </si>
  <si>
    <t>Dry pine forest, typically dominated by a mixture of Virginia pine, pitch pine, and shortleaf pine. The deciduous tree component increases with fire exclusion. This forest type is found primarily on upper slopes and ridgetops of the southern Appalachian Mountains up to 2,500 feet in elevation. This forest type can occur on xeric soils in Alabama, Georgia, Indiana, Kentucky, North Carolina, Ohio, Pennsylvania, South Carolina, Tennessee, Virginia, and West Virginia. This fuelbed represents stands from 40 to 80 years old.</t>
  </si>
  <si>
    <t>63,68,69</t>
  </si>
  <si>
    <t>Rhododendron -- blueberry -- mountain laurel shrubland</t>
  </si>
  <si>
    <t>Heath balds found on upper slopes and ridgetops generally above 3,500 feet in elevation in the southern Appalachian Mountains in Tennessee, North Carolina, Kentucky, Georgia, Virginia and potentially in Alabama, South Carolina, and West Virginia. This vegetation type can originate from small-scale disturbances such as landslides, windfall and localized fires, or can persist for many decades at higher elevations and on exposed rocky sites. Most examples of this shrubland are at least 100 years old.</t>
  </si>
  <si>
    <t>Oak -- pine / mountain laurel forest</t>
  </si>
  <si>
    <t>Predominantly old-growth oak -- pine / mountain laurel forest throughout the Appalachian Mountains on ridges and slopes from 1,000 to 3,500 feet in elevation and characterized by a mixed oak and pine overstory with a very dense mountain laurel (Kalmia latifolia) shrub layer. This forest type, with a shortleaf pine component, also occurs in the Ouachita and Ozark mountains of the Midwest. Fire exclusion (50+ years) promotes dominance of oaks and other hardwoods.</t>
  </si>
  <si>
    <t>63,76,77</t>
  </si>
  <si>
    <t>Predominantly old-growth oak -- pine / mountain laurel forest throughout the Appalachian Mountains on ridges and slopes from 1,000 to 3,500 feet in elevation and characterized by a mixed oak and pine overstory with a very dense mountain laurel shrub layer. The canopy pine component of this fuelbed has been reduced by southern pine beetle damage that occurred about 10 years previously.</t>
  </si>
  <si>
    <t>White oak -- northern red oak -- black oak -- hickory forest</t>
  </si>
  <si>
    <t>Found on dissected hills and valleys from about 300 to 600 feet in elevation. This fuelbed includes oak -- hickory forests in the central U.S. (Illinois, Missouri, Arkansas and surrounding areas) and in the east from Georgia into New Hampshire. These forests are second growth and fire has been excluded for at least 40 to 50 years. Fire exclusion favors establishment of red maple and reduces oak regeneration.</t>
  </si>
  <si>
    <t>Pitch pine- and oak-dominated forests on dry soils in the northeastern U.S. most commonly occur in New York, New Jersey, Connecticut, and Pennsylvania, but similar forests range north into Maine. This fuelbed represents stands greater than 60 years old.</t>
  </si>
  <si>
    <t>Oak -- hickory -- pine -- eastern hemlock forest</t>
  </si>
  <si>
    <t>Oak -- hickory -- pine -- eastern hemlock forest occur on dissected hills and valleys, from about 300 to 600 feet in elevation. Eastern hemlock occurs predominately in moist coves and along north-facing slopes while pine species occur on drier sites.</t>
  </si>
  <si>
    <t>Green ash -- American elm forest</t>
  </si>
  <si>
    <t>This fuelbed represents stands of 40- to 70-year-old bottomland hardwood forests dominated by green ash and American elm and other mixed hardwoods including oak species, black walnut, hackberry, sugarberry, and maples. Such forests occur throughout the southeastern and central U.S.</t>
  </si>
  <si>
    <t>Bluestem -- Indian grass -- switchgrass grassland</t>
  </si>
  <si>
    <t>This grassland fuelbed is a tallgrass prairie with low to moderate shrub cover and few if any trees present, and occurs throughout central North America. Encroaching trees can include oaks, juniper, elm, hackberry, cottonwood, or honey locust. Time since fire ranges from 1 to 10 years.</t>
  </si>
  <si>
    <t>Tall fescue -- foxtail -- purple bluestem grassland</t>
  </si>
  <si>
    <t>This grassland fuelbed is found throughout central North America. It represents old pastures or agricultural fields that were converted from tallgrass prairie; the old fields are dominated by nonnative grasses. Recently abandoned fields (1-3 years) have few trees while older fields (3-15 years) generally have higher tree/shrub cover.</t>
  </si>
  <si>
    <t>White oak -- northern red oak -- hickory forest</t>
  </si>
  <si>
    <t>Oak -- hickory forests are found throughout the central and eastern U.S. This slash fuelbed represents 1- to 2-year-old clearcut oak -- hickory forests. The slash has leaves attached because harvest occurred during the growing season, and scattered trees are present.</t>
  </si>
  <si>
    <t>Eastern redcedar -- oak / bluestem savanna</t>
  </si>
  <si>
    <t>Cedar glades and cedar -- hardwood woodlands characterized by open eastern redcedar overstory often with a bluestem-dominated herbaceous layer on thin soils over calcareous substrates. This fuelbed type occurs in Tennessee, Alabama, Missouri, and Arkansas. Scattered occurrences of similar vegetation are found on alkaline soils throughout the central and northeastern U.S.</t>
  </si>
  <si>
    <t>Red pine -- eastern white pine forest</t>
  </si>
  <si>
    <t>Old growth red and white pine forests are found throughout the upper Great Lakes States. Most forests of this type have undergone fire exclusion for 50+ years. Old growth forests in this area are highly susceptible to windthrow during severe thunderstorms. Similar forests occur in the Northeast.</t>
  </si>
  <si>
    <t>30,31</t>
  </si>
  <si>
    <t>Jack pine / black spruce forest</t>
  </si>
  <si>
    <t>Low elevation jack pine forests that are part of the southern boreal forest in Minnesota and Michigan. Jack pine dominates the overstory while black spruce dominates the midstory and understory. This fuelbed represents stands from 30 to 70 years old.</t>
  </si>
  <si>
    <t>Quaking aspen -- paper birch forest</t>
  </si>
  <si>
    <t>Aspen and birch forest of the northern Great Lake States and adjacent Canadian provinces. Elevation ranges from 600 to 1,200 feet. This fuelbed represents stands less than 60 years old.</t>
  </si>
  <si>
    <t>20,22</t>
  </si>
  <si>
    <t>Quaking aspen -- paper birch -- white spruce -- balsam fir forest</t>
  </si>
  <si>
    <t>Southern boreal mixed forest dominated by quaking aspen and paper birch with white spruce and balsam fir in the overstory and midstory. Black spruce, pines and other conifers are also possible canopy components. This forest type develops after clearcutting and stand replacing fires. Early seral forest is dominated by hardwoods, but over time spruce and fir become more important canopy components. This fuelbed represents stands from 20 to 70 years old.</t>
  </si>
  <si>
    <t>16,20,22</t>
  </si>
  <si>
    <t>Dry jack pine forest found at low elevations throughout the northern Great Lake States on outwash soils and in the northeastern U.S. This fuelbed represents a mature forest, without fire for about 75 years.</t>
  </si>
  <si>
    <t>Open jack pine savanna occurs in the northern Great Lake States on dry soils.</t>
  </si>
  <si>
    <t>Young jack pine forest occurs at low elevations throughout northern Great Lake States on outwash soils. This fuelbed represents a regenerating jack pine stand 15 years after fire.</t>
  </si>
  <si>
    <t>Red pine -- White pine forest</t>
  </si>
  <si>
    <t>Old growth red pine -- white pine forest after severe windthrow. This fuelbed describes loadings 1-2 years after large windstorm events (such as the July 4, 1999 storm in Minnesota).</t>
  </si>
  <si>
    <t>Oak woodlands or savannas bordering and occurring within prairie-dominated regions. These savannas are generally dominated by bur oak. This savanna type is maintained by fire and is found from South Dakota west into Wyoming, south into Oklahoma, and east into Missouri and Iowa. The structure of this fuelbed is fairly homogeneous, although canopy species, shrubs and herbaceous vegetation vary throughout this region. Fire exclusion has allowed encroachment of other oaks and mixed deciduous species.</t>
  </si>
  <si>
    <t>Red spruce --  balsam fir forest</t>
  </si>
  <si>
    <t>Mature red spruce -- balsam fir forest which generally occurs between 800 and 3,000 feet. Fire frequency has increased since European occupation. Red spruce -- balsam fir forests are susceptible to spruce budworm infestations. This fuelbed is described from a site that was clearcut for agricultural use and abandoned over 100 years previously.</t>
  </si>
  <si>
    <t>Slash pine plantation forest</t>
  </si>
  <si>
    <t>Slash pine forest planted after a clearcut harvest less than 45 years previously. Slash pine plantations are common throughout the Southeast coastal plain and southern Piedmont regions. This fuelbed represents a stand that was commercially thinned about 2 years previously with thinning slash present.</t>
  </si>
  <si>
    <t>Loblolly pine -- shortleaf pine -- mixed hardwoods forest</t>
  </si>
  <si>
    <t>Maturing (&gt;45 years old), second growth loblolly pine and shortleaf pine forests occurring throughout the interior of the Southeast coastal plain. Scattered slash pine and longleaf pine may be present. Longer intervals between disturbances (i.e., fires and logging) favor hardwood dominance.</t>
  </si>
  <si>
    <t>Maturing (&gt;45 years old), second growth loblolly and shortleaf pine forests occurring throughout the interior of the Southeast coastal plain. Various hardwood species are codominant in the canopy. This fuelbed represents a stand approximately 10-12 years after southern pine beetle infestation.</t>
  </si>
  <si>
    <t>Loblolly pine -- slash pine forest</t>
  </si>
  <si>
    <t>Conservation Reserve Program (CRP) plantations found throughout the southeastern U.S. This description based on a 20-year-old CRP plantation on medium site index. Sparse shrub and herbaceous layers. This fuelbed based on loblolly pine, but slash pine is also planted in CRP plantations.</t>
  </si>
  <si>
    <t>70,72</t>
  </si>
  <si>
    <t>Conservation Reserve Program (CRP) plantations found throughout the southeastern U.S. This description based on a 20-year-old CRP plantation on medium site index commercially thinned 5 years previously. Sparse shrub and herbaceous layers. This fuelbed based on loblolly pine, but slash pine is also planted in CRP plantations.</t>
  </si>
  <si>
    <t>Xeric sand pine scrub forests, 20 to 60 years old, occurring along the central ridge of Florida and coastal Alabama and Florida, with a relatively closed canopy dominated by sand pine with scrub oaks in the understory.</t>
  </si>
  <si>
    <t>Longleaf pine / three-awned grass -- pitcher plant savanna</t>
  </si>
  <si>
    <t>Mesic to wet savannas with very open, scattered longleaf pine over a diverse herbaceous layer dominated by grasses and many forb species, 2-3 years after prescribed fire. History of periodic prescribed fire maintains herbaceous layer diversity by reducing cover native and nonative understory shrubs and trees.</t>
  </si>
  <si>
    <t>Canopy of longleaf pine with a sparse to very dense shrub layer and a diverse herbaceous layer. The small tree-shrub layer increases in cover with fire exclusion, generally occurring in patches rather than continuous strata; species include wax myrtle (Morella cerifera), sweetbay magnolia (Magnolia virginiana), titi (Cyrilla racemiflora), and gallberry (Ilex glabra). This description is typical of a site with more than 25 years of fire exclusion.</t>
  </si>
  <si>
    <t>Gallberry -- fetterbush shrubland</t>
  </si>
  <si>
    <t>Low pocosins are an evergreen and deciduous shrub bog with a dense shrub stratum and a few emergent pond pines. Low pocosin is distinguished by organic soil (peat) depth of greater than 5 feet. The shrubs are from 5 to 10 feet tall. Low pocosin occurs on the coastal plain from Virginia to Florida but is mostly restricted to the outer coastal plain of North Carolina. Age ranges from 10 to 50 years since fire.</t>
  </si>
  <si>
    <t>PPond pine / gallberry -- fetterbush shrubland</t>
  </si>
  <si>
    <t>High pocosin shrublands range from Virginia south to Florida on the coastal plain. High pocosin is an evergreen and deciduous shrub bog with emergent trees over a dense shrub understory on organic soils (peat) less than 5 feet deep. The canopy stratum is dominated by pond pine and loblolly bay. Age ranges from 20 to 60 years since fire.</t>
  </si>
  <si>
    <t>Coastal dune savanna with live oak over diverse assemblage of dune grasses and forbs and salt tolerant shrubs. The degree of canopy and shrub cover varies widely depending on proximity to coast and level of protection by foredunes. Occurs on dry sandy soils near the southern Atlantic and Gulf coasts. In some parts of the range, pines may also occur as scattered individuals in the canopy.</t>
  </si>
  <si>
    <t>Live oak -- sabal palm forest</t>
  </si>
  <si>
    <t>Maritime forests found principally on the lee sides of dunes throughout the southern Atlantic and Gulf Coastal plains in Virginia, North Carolina, South Carolina, Georgia, Florida and Alabama. The area closer to the coast may be wind-pruned, but further inland trees are more protected and reach normal heights.</t>
  </si>
  <si>
    <t>Smooth cordgrass -- black needlerush grassland</t>
  </si>
  <si>
    <t>Tidal marsh vegetation occurring on the Atlantic coast from Maine to northeastern Florida and along the Gulf Coast to Texas dominated by smooth cordgrass (Spartina alterniflora) and black needlerush (Juncus roemerianus).</t>
  </si>
  <si>
    <t>Common reed (Phragmites australis) invasion of a black needlerush and smooth cordgrass southern marsh. Invasion by common reed often results from changes in hydrology, particularly reductions of tidal energy and salinity (i.e., through dikes or tide gates), increases of sedimentation or by increased nutrient inputs. This fuelbed is most common in the north and mid-Atlantic States, but is increasing in the Gulf States as well. Invasion by common reed, a native weedy species, began 5 to 10 years previously.</t>
  </si>
  <si>
    <t>Loblolly pine -- shortleaf pine forest</t>
  </si>
  <si>
    <t>Dense, naturally regenerating, predominantly loblolly pine and shortleaf pine forest occurring throughout the interior of the southeastern coastal plain. Clearcut 10 to 15 years previously. Scattered slash pine and longleaf pine may be present, depending on geographic location. Various hardwood species may be co-dominant in the canopy.</t>
  </si>
  <si>
    <t>Red maple -- oak -- hickory -- sweetgum forest</t>
  </si>
  <si>
    <t>A 50- to 80-year-old upland red maple, oak, hickory, and sweetgum forest primarily in the Piedmont of the southeastern U.S. Larger canopy trees have been removed by logging at many locations in the last 50-75 years.</t>
  </si>
  <si>
    <t>51,52</t>
  </si>
  <si>
    <t>Pond pine dominated woodland occurs in coastal areas of North Carolina and less frequently in Florida and South Carolina. This fuelbed represents 50- to 90-year old stands with somewhat open canopies.</t>
  </si>
  <si>
    <t>Longleaf pine -- slash pine / saw palmetto -- gallberry forest</t>
  </si>
  <si>
    <t>Longleaf pine and slash pine forest occurring throughout the southeastern coastal plain from Virginia south to Florida and west to into Texas characterized by an overstory of longleaf pine and slash pine and a shrub layer dominated by saw palmetto (Serenoa repens) and/or gallberry (Ilex glabra). Saw palmetto is less important or not present in the Carolinas and Virginia. Fire exclusion for 30 or more years.</t>
  </si>
  <si>
    <t>This fuelbed describes a 10- to 15-year-old second growth forest, predominantly composed of loblolly and shortleaf pine, and occurring throughout the interior of the southeastern coastal plain. Scattered slash pine and longleaf pine may also be included, depending on geographic location. Various hardwood species may be co-dominant in the canopy. The dense, naturally-regenerating forest was precommercially thinned less than 1 year previously to reduce stocking. Thinning slash and shrubs are the primary fuels.</t>
  </si>
  <si>
    <t>Longleaf pine / turkey oak forest</t>
  </si>
  <si>
    <t>Xeric longleaf pine -- turkey oak forests occurring throughout the Southeast coastal plain from Virginia south to Florida and west into Texas on well-drained soils, about 20 years after fire. Fire exclusion increases oak component and sand pine, slash pine, and loblolly pine. The typical lower canopy layer is dominated by turkey oak with other mixed oaks often including bluejack oak and sand live oak. Depending on geographic location, other oaks may occur as canopy associates.</t>
  </si>
  <si>
    <t>Xeric longleaf pine -- turkey oak forests occurring throughout the Southeast coastal plain from Virginia south to Florida and west into Texas on well-drained soils with a history of regular prescribed fire. This fuelbed represents a stand 1 to 2 years after prescribed fire.</t>
  </si>
  <si>
    <t>Turkey oak -- bluejack oak forest</t>
  </si>
  <si>
    <t>Oak scrub forest in dry pine -- oak forest regions throughout the Southeast coastal plain after long-term fire exclusion or removal of overstory pine species or as long-term dominant vegetation on xeric sites. Depending on the geographic location of the type, many oak species may occur, including blackjack oak, sand live oak, sand post oak, myrtle oak, Arkansas oak, post oak, and live oak.</t>
  </si>
  <si>
    <t>75,96</t>
  </si>
  <si>
    <t>Longleaf pine / yaupon forest</t>
  </si>
  <si>
    <t>Xeric longleaf pine forests, occurring throughout the Southeast coastal plain from Virginia south to Florida and west into Texas on well-drained soils, with mechanical reduction of midstory oaks less than 1 year previously. Fire exclusion favors sand pine, turkey oaks and other scrubby oaks. Restoration efforts often include sand pine and oak reduction through thinning or herbicides and prescribed burning.</t>
  </si>
  <si>
    <t>Xeric sand pine scrub forests occurring along the central ridge of Florida and coastal Florida and Alabama with a relatively closed canopy dominated by sand pine and a dense to somewhat open subcanopy of mixed scrub oaks. This fuelbed represents a forest that regenerated from fire around 70 years previously.</t>
  </si>
  <si>
    <t>Xeric sand pine scrub forests occurring along the central ridge of Florida and coastal Florida and Alabama with an open overstory of sand pine and a dense subcanopy of mixed scrub oaks including myrtle oak, sand post oak, scrub oak, turkey oak, Chapman oak, and laurel oak. This fuelbed represents a 90- to 120-year old forest with a sparse overstory due to pine mortality.</t>
  </si>
  <si>
    <t>Slash pine -- longleaf pine / gallberry forest</t>
  </si>
  <si>
    <t>Slash pine, longleaf pine, and gallberry forest occurring throughout the southeastern coastal plain from Virginia south to Florida and west to into Texas. Characterized by a dense overstory of longleaf pine and slash pine and a dense shrub layer dominated by gallberry (Ilex glabra). Fire has been excluded for 40 or more years.</t>
  </si>
  <si>
    <t>Longleaf pine -- slash pine / gallberry forest</t>
  </si>
  <si>
    <t>This forest is found throughout the Southeast coastal plain from Virginia south to Florida and west to into Texas, and is characterized by an open overstory of longleaf pine with occasional slash pine. The shrub layer is moderate to very dense with clumps of gallberry (Ilex glabra). The herbaceous layer is sparse and dominated by wiregrasses (Aristida spp.) or bluestem (Andropogon spp.). Prescribed fire is used every 2-3 years to maintain an open structure and reduce shrub density.</t>
  </si>
  <si>
    <t>67,75,289</t>
  </si>
  <si>
    <t>Loblolly pine / bluestem forest</t>
  </si>
  <si>
    <t>Young loblolly pine plantation (2-10 years) in winter or spring with grasses fully cured (this fuelbed can be modified for other conditions by altering the percentage live in the nonwoody vegetation).</t>
  </si>
  <si>
    <t>Sawgrass -- Muhlenbergia grassland</t>
  </si>
  <si>
    <t xml:space="preserve">Tropical wet prairies of southern Florida dominated by sawgrass (Cladium mariscus ssp. jamaicense) and muhly grass (Muhlenbergia filipes). This fuelbed represents an intact wet prairie. </t>
  </si>
  <si>
    <t>Grand fir -- Douglas-fir forest</t>
  </si>
  <si>
    <t>Mixed conifer forests dominated by grand fir occur in the northern Cascade Range and northern U.S. Rocky Mountains and usually occur at higher elevations in the mixed conifer zone and lower elevations of the subalpine zone. Grand fir is replaced by white fir in the southern Cascade Range, southern U.S. Rocky Mountains, and Sierra Nevada. This forest is over 200 years old.</t>
  </si>
  <si>
    <t>Pinyon -- Utah juniper woodland</t>
  </si>
  <si>
    <t>Pinyon pine and juniper are common associates in the woodlands of the Great Basin. These woodlands have an extensive distribution throughout the Southwest and are especially well developed on mesas, plateaus, piedmonts, slopes and ridges from Colorado, Utah, Nevada, and southeastern California through Arizona, New Mexico, and Texas. Utah juniper can be replaced by alligator juniper, Rocky Mountain juniper, one-seed juniper, or other juniper species in some sites.</t>
  </si>
  <si>
    <t>Interior ponderosa pine forest</t>
  </si>
  <si>
    <t>Interior West ponderosa pine forest with dense thickets of ponderosa pine. This fuelbed was developed based on data from Grand Canyon National Park.</t>
  </si>
  <si>
    <t>Fire-excluded ponderosa pine forest has been selectively thinned to recreate an open stand of pine. Mistletoe-infested trees have been removed and the stand is prepared for prescribed burn treatment. This fuelbed was developed based on data from Lake Roosevelt National Recreation Area.</t>
  </si>
  <si>
    <t>Native bunchgrass once dominated the Great Basin. Overgrazing, agriculture, and other disturbances have significantly altered these grasslands, which are now dominated by nonnative grass species. This fuelbed was developed for a grassland that was burned 2 years previously and is based on data from John Day Fossil Beds National Monument.</t>
  </si>
  <si>
    <t>1,2,174</t>
  </si>
  <si>
    <t>Giant sequoia -- white fir -- sugar pine forest</t>
  </si>
  <si>
    <t>Sequoia -- mixed conifer forests of the Sierra Nevada. This site was prescribed burned 10 years previously to reduce white fir establishment. This fuelbed was developed based on data from Sequoia and Kings Canyon National Parks.</t>
  </si>
  <si>
    <t>Douglas-fir -- madrone / tanoak forest</t>
  </si>
  <si>
    <t>Dry Douglas-fir forests with Pacific madrone and tanoak are common in the coastal Pacific Northwest from southern California to southern Oregon. A moderately severe wildfire burned through this forest 6 years previously. This fuelbed was developed based on data from the Silver Fire Recovery Project on the Galice Ranger District, Siskiyou National Forest.</t>
  </si>
  <si>
    <t>Gambel oak -- bigtooth maple forest</t>
  </si>
  <si>
    <t>Mixed forests of gambel oak with ponderosa pine, bigtooth maple, and other species occur in the intermountain West. Fire exclusion in this forest resulted in increased fuel loads. This fuelbed was developed based on data from Zion National Park.</t>
  </si>
  <si>
    <t>Mixed forests of gambel oak with ponderosa pine, bigtooth maple and other species occur in the intermountain West. This fuelbed represents a gambel oak -- bigtooth maple forest that was prescribed burned 5 years previously to reduce hazardous fuel loads. This fuelbed was developed based on data from Zion National Park.</t>
  </si>
  <si>
    <t>Gambel oak and sagebrush are often codominant in the shrublands of the southern and central Rocky Mountains of Arizona, New Mexico, Colorado, and Utah. The shrublands are maintained through wildfire. This fuelbed was developed based on data from Zion National Park.</t>
  </si>
  <si>
    <t>Ponderosa pine -- white fir / quaking aspen forest</t>
  </si>
  <si>
    <t>Southwestern montane mixed conifer forest dominated by white fir, Douglas-fir, Engelmann spruce, and ponderosa pine with a sparse understory. This fuelbed was developed based on data from Grand Canyon National Park.</t>
  </si>
  <si>
    <t>Southwestern montane mixed conifer forest dominated by white fir, Douglas-fir, Engelmann spruce, ponderosa pine and quaking aspen. Prescribed burned 2 years previously. This fuelbed was developed based on data from Grand Canyon National Park.</t>
  </si>
  <si>
    <t>Wheatgrass -- ryegrass grassland</t>
  </si>
  <si>
    <t>Agricultural field of nonnative annual grasses and forbs burned and replanted 10 years previously. This fuelbed was developed based on data from Whitman Mission National Historic Site.</t>
  </si>
  <si>
    <t>This interior West ponderosa pine forest exhibits dense thickets of pine due to fire exclusion. To reduce tree density and fuels, this stand was treated twice with prescribed fire, the second of which occurred 2 years previoiusly. This fuelbed was developed based on data from Grand Canyon National Park.</t>
  </si>
  <si>
    <t>A Southwest montane mixed conifer forest 2 years after wildfire.   The remaining stand is dominated by white fir, Douglas-fir, Engelmann spruce, and ponderosa pine and has a high density of recently dead snags.  This fuelbed was developed based on data from Grand Canyon National Park.</t>
  </si>
  <si>
    <t xml:space="preserve">Quaking aspen forests are found throughout the intermountain West.  This fuelbed was developed based on data from Zion National Park and is dominated by quaking aspen with a small component of gambel oak, ponderosa pine, and white fir. </t>
  </si>
  <si>
    <t>This quaking aspen forest was burned in a prescribed fire 2 years previously to reduce conifer encroachment and fuel buildup. This fuelbed was developed based on data from Zion National Park and represents a forest in which fire has been excluded for over 50 years.</t>
  </si>
  <si>
    <t>White fir -- gambel oak forest</t>
  </si>
  <si>
    <t>Interior West forest dominated by white fir and gambel oak. This fuelbed was developed based on data from Zion National Park and represents a forest in which fire has been excluded for over 50 years.</t>
  </si>
  <si>
    <t>This fuelbed represents a Southwest mixed conifer forest that was prescribed burned 5 years previously to reduce white fir density. This fuelbed was developed based on data from Zion National Park.</t>
  </si>
  <si>
    <t>Southwestern montane mixed conifer forest dominated by ponderosa pine with dense understory of sclerophyllous shrubs and seedling trees. This fuelbed represents a forest that was prescribed burned 10 years previously to reduce hazardous fuels in a fire-excluded stand. This fuelbed was developed based on data from Bryce Canyon National Park.</t>
  </si>
  <si>
    <t>Ponderosa pine / Utah juniper forest</t>
  </si>
  <si>
    <t>Southwestern transitional pinyon -- juniper and ponderosa pine forest prescribed burned 5 years previously to reduce ponderosa pine densities to pre-settlement levels. This fuelbed was developed based on data from Lake Mead National Recreation Area.</t>
  </si>
  <si>
    <t>Pinyon -- juniper woodlands of the Great Basin are found throughout the Southwest. This fuelbed represents a pinyon -- Utah juniper woodland 2 years after prescribed fire. This fuelbed was developed based on data from Zion National Park.</t>
  </si>
  <si>
    <t>Gambel oak -- Rocky Mountain juniper -- ponderosa pine forest</t>
  </si>
  <si>
    <t>Arid oak woodland composed of gambel oak, ponderosa pine, pinyon and juniper species. These forests are found from 6,000 to 9,000 feet in elevation in the Southwest, and are over 50 years old. Because of fire exclusion and grazing, the species composition in these forests has moved from an open gambel oak-dominated savanna to a more dense mixed conifer forest.</t>
  </si>
  <si>
    <t>Mesquite (Prosopis spp.) occurs in both shrub and tree form throughout the Southwest. In washes and riparian areas, it can grow 40 feet high. In dry areas, it usually grows in shrub form. Over the past century, mesquite density has greatly increased across range lands due to fire exclusion and seed dispersal by cattle, and is now a significant management concern for ranchers and farmers. This fuelbed represents a dense, dry-site mesquite shrubland developed through long-term grazing and fire exclusion.</t>
  </si>
  <si>
    <t>Southwest sagebrush steppe with increased density of sagebrush due to fire exclusion, creating hazardous fuel conditions. This fuelbed was developed based on data from Zion National Park.</t>
  </si>
  <si>
    <t>Southwest sagebrush steppe prescribed burned 2 years previously to reduce density of sagebrush. This fuelbed was developed based on data from Zion National Park.</t>
  </si>
  <si>
    <t>Perennial bunchgrass communities were previously more frequent in the Pacific Northwest. Development, grazing and the absence of fire have contributed to the decline of these assemblages. This grassland fuelbed occurs in the Wallowa Mountains and Blue Mountains, and was severely burned 5 years previously.</t>
  </si>
  <si>
    <t>Chihuahuan semi-desert grassland typically found in Southwest. Originally dominated by bunchgrasses but may be invaded by annual grasses, shrubs, pinyon pine, and juniper. This fuelbed represents the original condition without significant annual grass or shrub invasion.</t>
  </si>
  <si>
    <t>Huckleberry -- heather shrubland</t>
  </si>
  <si>
    <t>Subalpine meadows of the Pacific Northwest are commonly dominated by huckleberry (Vaccinium) and heather. Huckleberry is dominant for 7 to 9 years after disturbances such as fire or avalanches, and may be maintained indefinitely on some sites. This fuelbed represents conditions after a longer time since disturbance and is dominated by heathers (Cassiope mertensiana and Phyllodoce spp.).</t>
  </si>
  <si>
    <t>Pacific silver fir -- mountain hemlock forest</t>
  </si>
  <si>
    <t>This fuelbed represents mature Pacific silver fir and mountain hemlock forests occurring on cool, moist sites at high elevations in montane and subalpine forests along the western slopes of the Cascade Crest. Forests are open grown with dense understories of false azalea (Menziesia ferruginea), white-flowered rhododendron (Rhododendron albiflorum) and sedge species.</t>
  </si>
  <si>
    <t>Mixed forests dominated by Douglas-fir, sugar pine and tanoak are common mid-elevation forests of the western slopes of the northern Sierra Nevada and coastal Pacific Northwest. This forest was moderately burned in a wildfire 6 years previously. This fuelbed was developed based on data from the Silver Fire Recovery Project in the Galice Ranger District, Siskiyou National Forest.</t>
  </si>
  <si>
    <t>Saw palmetto / three-awned grass shrubland</t>
  </si>
  <si>
    <t>Dry to mesic shrublands dominated by saw palmetto (Serenoa repens) and mixed grasses typical of Florida flatwoods. This shrubland is maintained by periodic fire, but a similar vegetation composition can develop after logging in pine and palmetto flatwoods. Fire exclusion leads to denser saw palmetto and tree encroachment.</t>
  </si>
  <si>
    <t>Longleaf pine -- loblolly pine forest</t>
  </si>
  <si>
    <t>Sixty-five year-old longleaf pine or loblolly pine forests damaged by windthrow associated with hurricanes along the southeastern Atlantic and Gulf coasts.</t>
  </si>
  <si>
    <t>66,67,70</t>
  </si>
  <si>
    <t>Sixty-five year-old longleaf pine or loblolly pine forests damaged by windthrow associated with hurricanes along the southeastern Atlantic and Gulf coasts. This fuelbed was treated with prescribed headfires 6 months earlier in the spring to reduce fuel loads</t>
  </si>
  <si>
    <t>Pitch pine / scrub oaks shrubland</t>
  </si>
  <si>
    <t>Shrubland dominated by pitch pine regeneration and shrubby oaks on dry sites, often on sands or exposed ledges. This fuelbed represents regeneration 5-10 years after severe wildfire in a pitch pine and scrub oak forest. Occurs along the Atlantic coastal plain in New Jersey north to midcoast Maine, west to central New York and south into the southern Appalachian Mountains to Virginia.</t>
  </si>
  <si>
    <t>49,63</t>
  </si>
  <si>
    <t>Ohia rainforests with uluhe (Dicranopteris emarginata) climbing fern understories are typically open stands with thick, tall mats of uluhe. These rainforests occur at elevations of 1,500 to 4,400 feet. Although wildfires are uncommon in the rainforests of Hawaii, one did occur at this site 5 years previously after several weeks of drought.</t>
  </si>
  <si>
    <t>Pili grass (Heteropogon contortus) is a fire stimulated native bunchgrass of the Hawaiian coastal lowlands that has endured both grazing and competition from broomsedge bluestem (Andropogon virginicus) and other nonnative grasses. This grassland burned in a low severity wildland fire 5 years previously.</t>
  </si>
  <si>
    <t>This Hawaiian submontane grassland is dominated by the coarse nonnative sod grass molasses grass (Melinis minutiflora). It burned in a low severity fire 5 years previously.</t>
  </si>
  <si>
    <t>Ohia / broomsedge bluestem savanna</t>
  </si>
  <si>
    <t>Broomsedge bluestem (Andropogon virginicus) is a nonnative fine bunchgrass that has invaded native grasslands of Hawaii. It is a successful colonizer and survivor after wildfire. This savanna has scattered ohia trees and was burned 5 years previously.</t>
  </si>
  <si>
    <t>Post oak -- blackjack oak forest</t>
  </si>
  <si>
    <t>This fuelbed, commonly referred to as crosstimbers"</t>
  </si>
  <si>
    <t xml:space="preserve"> is composed of post oak and blackjack oak in a broadleaf forest or woodland on rolling hills in central Texas through central Oklahoma and extending into southeastern Kansas. It varies from closed forest to open woodland with open prairie inclusions depending on soils and rainfall. Under fire exclusion</t>
  </si>
  <si>
    <t xml:space="preserve"> oak root sprouts</t>
  </si>
  <si>
    <t xml:space="preserve"> understory growth and vines can create ladder fuels. Long-term grazing causes annual grasses to increase. This fuelbed represents forests more than 50 years old."</t>
  </si>
  <si>
    <t>Balsam fir -- white spruce -- mixed hardwoods forest</t>
  </si>
  <si>
    <t>White spruce and balsam fir forest occurring on gentle to moderate, typically lower, slopes of the Great Lakes region. Canopy codominants vary but can include maples, quaking aspen, and paper birch. This fuelbed type is common in northern Michigan, Wisconsin, and Minnesota, ranging into Canada.</t>
  </si>
  <si>
    <t>Sugar maple -- basswood forest</t>
  </si>
  <si>
    <t>Deciduous forest dominated by sugar maple and basswood with various other tree species including northern red oak, white ash, and elm species occurring in the overstory. Primarily in Minnesota, Wisconsin, and Iowa, but can also occur throughout the central and northern hardwood forest regions. Basswood and maple are fire-sensitive. Mature forests dominated by these species do not burn readily and have generally had long fire-free periods (~150 years or more) or have had only patchy surface fires.</t>
  </si>
  <si>
    <t>American beech -- yellow birch -- sugar maple -- red spruce forest</t>
  </si>
  <si>
    <t>Northern hardwoods forest with a significant spruce and/or hemlock component. Occurs at low to mid elevations (generally below 3,000 feet) in Connecticut, Massachusetts, Maine, New Hampshire, New Jersey, New York, Rhode Island, and Vermont. This fuelbed represents forests more than 50 years old.</t>
  </si>
  <si>
    <t>26,27,38</t>
  </si>
  <si>
    <t>American beech -- yellow birch -- sugar maple -- eastern hemlock forest</t>
  </si>
  <si>
    <t>Northern hardwoods forest with a significant hemlock and/or balsam fir component. Occurs in the northern portions of the Lake States. This fuelbed represents forests from 50 to 100 years old.</t>
  </si>
  <si>
    <t>15,36,38</t>
  </si>
  <si>
    <t>Sugar maple -- yellow poplar -- American beech -- oak forest</t>
  </si>
  <si>
    <t>This fuelbed represents mixed mesophytic forests. Western variant is usually found at elevations from 1,000 to 3,000 feet in Tennessee, Kentucky, Ohio, Pennsylvania, West Virginia, Illinois, Indiana and Missouri. Eastern variant is usually found at elevations from 2,000 to 4,500 feet in protected sites of the southern Blue Ridge (North Carolina, South Carolina, Georgia, Tennessee, and Virginia), the Cumberland Mountains of Kentucky, and the Allegheny Plateau of West Virginia and Ohio. These forests have highly variable canopy composition; characteristic canopy dominants can include American beech, sugar maple, yellow poplar, oaks, basswood and buckeye.</t>
  </si>
  <si>
    <t>41,56</t>
  </si>
  <si>
    <t>Red spruce -- Fraser fir / rhododendron forest</t>
  </si>
  <si>
    <t>High elevation (above 4,500 feet) conifer forest in the southern Appalachian mountains occurring in North Carolina, Tennessee, and Virginia. Dominated by red spruce and Fraser fir with a variable deciduous canopy component depending on elevation. Red spruce dominates at the lower end of the elevation range, while Fraser fir dominates the upper end of the elevation range. Dense evergreen shrub stratum. The balsam woolly adelgid has affected much of this forest type, killing mature Fraser fir trees.</t>
  </si>
  <si>
    <t>Tall mangrove forest composed of zones dominated by red mangrove at lower elevations and black mangrove farther inland or composed of mixed red, white, and black mangroves. Found near the coast and along waterways in south Florida.</t>
  </si>
  <si>
    <t>Engelmann spruce -- Douglas-fir -- white fir -- interior ponderosa pine forest</t>
  </si>
  <si>
    <t>Ponderosa pine, Douglas-fir, and Engelmann spruce are found in small patches throughout the montane zone in the mixed conifer forests of the U.S. Rocky Mountains and the Southwest, as well as the Grand Canyon area. Grand fir is a common component of these stands in the northern Rocky Mountains, and white fir in the Southwest. These stands are usually located at elevations above 5,000 feet. The fuel density in this mature stand has increased due to fire exclusion, creating hazardous fuel conditions.</t>
  </si>
  <si>
    <t>American beech -- sugar maple forest</t>
  </si>
  <si>
    <t>Mesic forest occurring mainly from Michigan and Indiana east to western New York. Scattered patches of this forest type are possible within the range of sugar maple and American beech. This fuelbed represents forests greater than 60 years old.</t>
  </si>
  <si>
    <t>Chestnut oak -- white oak -- northern red oak forest</t>
  </si>
  <si>
    <t>Dry to dry-mesic oak-dominated forests occurring in the Appalachian Mountains on ridgetops and upper slopes, generally at elevations from 700 to 3,000 feet. This fuelbed type is most commonly found in North Carolina, South Carolina, Tennessee, Kentucky, Virginia, West Virginia, and New England and extends into Ohio, Pennsylvania, Alabama and Georgia. Similar forests can occur on dry soils throughout the range of chestnut oak. This fuelbed represents stands from 50 to 100 years old.</t>
  </si>
  <si>
    <t>34,50</t>
  </si>
  <si>
    <t>Oak -- pine -- magnolia forest</t>
  </si>
  <si>
    <t>Mesic forests dominated by a mixture of American beech, southern magnolia, and oaks, often with pines in the overstory.  These forests generally occur in small stands within ravines and coves, or in mesic upland forests that were previously dominated by pines where fire has been excluded.  Common throughout the Southeast coastal plain.</t>
  </si>
  <si>
    <t>Black spruce -- northern white cedar -- larch forest</t>
  </si>
  <si>
    <t>Northern conifer bogs dominated by pure stands or mixtures of black spruce, northern white cedar or eastern larch on deep peat soils. This fuelbed represents 20 to 50 year-old stands. Conifer bogs occur throughout the northern Great Lake States region and in the northeastern U.S. up to 1,300 feet in elevation.</t>
  </si>
  <si>
    <t>16,19,29</t>
  </si>
  <si>
    <t>Bluestem -- Gulf cordgrass grassland</t>
  </si>
  <si>
    <t>Bluestem (Andropogon spp.) -- sacahuista (Nolina microcarpa) prairie vegetation of the Gulf Coastal Plain of Texas and Louisiana. Woody species occur along streams that bisect the area and have encroached on interior portions of this prairie system leading to a mosaic pattern of shrub dominated areas within the prairie matrix. Fire exclusion leads to higher shrub cover. This fuelbed represents a site with moderate shrub encroachment.</t>
  </si>
  <si>
    <t>Shortleaf pine -- post oak -- black oak forest</t>
  </si>
  <si>
    <t>Dry forests dominated by shortleaf pine and mixed oak species, usually post oak and black oak. Other oaks may also be present depending on geographic location and soil type. These forests occur mainly in the western Gulf Coastal Plain and Interior Highlands of the southern U.S. from Oklahoma, Missouri, and Texas east to Mississippi; also occur farther east in the southern Appalachian Mountains and Piedmont on dry, low elevation ridges, generally below 2,000 feet. This fuelbed represents stands from 50 to 90 years old.</t>
  </si>
  <si>
    <t>Loblolly pine-dominated forests occur throughout the Southeast coastal plain and Piedmont regions from Texas east and north to Virginia. Shortleaf pine, Virginia pine and longleaf pine may also be present in the canopy depending on geographic location within the region. Fuelbed represents stands from 30 to 80 years old.</t>
  </si>
  <si>
    <t>Willow oak -- laurel oak -- water oak forest</t>
  </si>
  <si>
    <t>Oak-dominated bottomland forests are common alluvial forest types throughout the southeastern and central U.S. The canopy species composition varies with length of inundation and geographic region. This fuelbed represents stands from 25 to 70 years old.</t>
  </si>
  <si>
    <t>81,83,88</t>
  </si>
  <si>
    <t>Green ash -- American elm -- silver maple -- cottonwood forest</t>
  </si>
  <si>
    <t>Northern floodplain forest dominated by a mixture of elms, green ash, cottonwood, and silver maple.  This forest type occurs mainly in the midwestern U.S. but also is present in the Northeast. American elm makes up less of the overstory than in the past because of Dutch elm disease. Red maple may also be a dominant canopy species rather than silver maple in parts of the range. This fuelbed represents stands ranging from 40 to 85 years old.</t>
  </si>
  <si>
    <t>Limber pine -- interior ponderosa pine forest</t>
  </si>
  <si>
    <t>Limber pine occurs throughout the U.S. Rocky Mountains, Great Basin, and southern California. It can be codominant with many species including Douglas-fir, ponderosa pine, white pine, and juniper species. Limber pine usually occupies dry, exposed sites. This is a mature stand from which fire has been excluded.</t>
  </si>
  <si>
    <t>Eastern white pine -- eastern hemlock forest</t>
  </si>
  <si>
    <t>This fuelbed is an example of forests dominated by eastern white pine and eastern hemlock in the Northeast, Great Lake States, and south along the Appalachian Mountains to North Carolina and Tennessee. At the northern part of the range it is typically found at elevations below 2,000 feet, while farther south the type is found at elevations of 2,000 to 3,500 feet. This fuelbed represents stands from 40 to 70 years old.</t>
  </si>
  <si>
    <t>Bald cypress -- water tupelo forest</t>
  </si>
  <si>
    <t>Swamp forest dominated by bald cypress and water tupelo occurs in very poorly drained areas of floodplains throughout the Southeast coastal plain and throughout the Southeast U.S. This fuelbed represents stands from 70 to 150 years old. This fuelbed will burn only in very dry years because it is normally flooded for much of the year.</t>
  </si>
  <si>
    <t>Pond cypress / Muhlenbergia -- sawgrass savanna</t>
  </si>
  <si>
    <t>Savanna of dwarf pond cypress over muhlenbergia grass (Muhlenbergia filipes) and sawgrass (Cladium mariscus) in south Florida. This fuelbed is generally very open due to the short stature of the cypress trees. These systems are typically mature (greater than 100 years), although the trees are small. Surface fires are frequent.</t>
  </si>
  <si>
    <t>Longleaf pine -- slash pine / saw palmetto forest</t>
  </si>
  <si>
    <t>Longleaf pine, slash pine, and saw palmetto (Serenoa repens) forest resulting from fire exclusion occur throughout the Southeast coastal plain from Virginia south to Florida and west to into Texas. This forest type is characterized by a dense overstory of longleaf pine and slash pine and a very dense shrub layer dominated by saw palmetto. Saw palmetto is less important or absent from these forests in the Carolinas and Virginia. Fire has been excluded for 30 years.</t>
  </si>
  <si>
    <t>California central valley riparian</t>
  </si>
  <si>
    <t>This California Central Valley riparian woodland or shrubland occurs on small to mid-sized rivers and is maintained by periodic flooding and sediment scouring which maintains the vegetation. Several invasive species, including Tamarix spp., Ailanthus altissima, and Arundo donax, can be problematic.</t>
  </si>
  <si>
    <t>Intermountain montane subalpine riparian</t>
  </si>
  <si>
    <t xml:space="preserve">Montane subalpine meadows oftenare dominated by willows, sedges, grasses and herbaceous species for up to 100 years following disturbances.  Sedges may persist indefinately in areas above the timberline in mountain ranges of the West.  These meadows are typically cold and wet, and have a short growing season.  This includes riparian meadows. </t>
  </si>
  <si>
    <t>Warm desert riparian woodlands or shrublands occur in riparian corridors at mid to low elevations, from less than 3600 up to 6000 feet. This fuelbed occurs in the desert southwest in Arizona, California, New Mexico, Nevada and Texas. Species composition is dependent on elevation range. Lower elevation sites tend to be dominated by mesquite species while higher elevation sites are dominated by cottonwoods, sycamores, walnuts and willows.</t>
  </si>
  <si>
    <t>Conifer swamp forest dominated by various mixes of Engelmann spruce and subalpine fir occurring in the central and northern Rocky Mountains. Other potential canopy dominants include western redcedar and western hemlock.</t>
  </si>
  <si>
    <t xml:space="preserve">This forest is dominated by red alder with a mix of Douglas-fir and western hemlock and is found along the Pacific Coast from southeast Alaska to Santa Barbara, California and seldom occurs more than 200 miles inland or at a elevation greater than 3,000 feet.     </t>
  </si>
  <si>
    <t xml:space="preserve">Knobcone pine forests occur in southern Oregon and have a discontinuous distribution throughout California. Knobcone pine generally comprises the majority of the stocking.  It can be codominant with many species including Douglas-fir, digger pine, and live oak.  </t>
  </si>
  <si>
    <t>Shrublands dominated by palo verde (Parkinsonia spp.) that are common in the Sonoran desert in California and Arizona at elevations below 4000 feet.</t>
  </si>
  <si>
    <t xml:space="preserve">Low sagebrush steppe occurs in Wyoming, western Montana, southern Idaho, eastern Oregon, northern Nevada, Utah, northwestern Colorado and northeastern California.  Vegetation is composed of sagebrush, grasses and forbs. </t>
  </si>
  <si>
    <t>Shrublands dominated by blackbrush (Coleogyne ramosissima) that are common on the Colorado plateau of Utah and Arizona and less frequent in the Mohave desert region of Nevada and California at elevations from 3300 to 5200 feet.</t>
  </si>
  <si>
    <t>The greasewood fuelbed type is generally located in areas of high salinity and or alkalinity with a high water table or subject to frequent overflow flooding.  Each desert community has a unique shrub and herbaceous component that accompanies greasewood. Historically, these desert communities burned very infrequently due to low fuel presence. Due to fire suppression and heavy grazing, they are now invading surrounding grasslands or are being invaded by exotic grasses, which is changing the natural fire regime. This is a regional fuelbed that spans all three desert types.</t>
  </si>
  <si>
    <t xml:space="preserve">The salt-desert shrub fuelbed type is generally located in the low elevation landscapes in the temperate deserts of the Great Basin and surrounding areas of the United States.  It is found in alluvial terraces,lake basins, salt flats, and valleys.  </t>
  </si>
  <si>
    <t xml:space="preserve">Gambel oak and sagebrush are often codominants in the shrublands of the southern and central Rockies of Arizona, New Mexico, Colorado, and Utah. The shrublands are maintained through wildfire. </t>
  </si>
  <si>
    <t xml:space="preserve">Mountain mahogany are often in small tree or shrub form that reach heights between 6 and 27 feet and commonly occur in the drier sites of the Western United States.  It is often associated with service berry, big and black sagebrush, bitterbrush, and rabbit brush along with wheat grass and Idaho fescue. Most sites have been disturbed fire and or grazing.  </t>
  </si>
  <si>
    <t xml:space="preserve">Limber and bristlecone pine dominated stands occur along harsh timberline sites in most states of the Rocky Mountains and Great Basin where old to moderately old, open stands form the vegetative climax.      </t>
  </si>
  <si>
    <t>Subalpine meadows may be dominated by sedges, grasses and herbaceous species for up to 100 years following disturbances.  Sedges may persist indefinately in areas above the timberline in mountain ranges of the West.  These meadows are typically cold and wet, and have a short growing season.</t>
  </si>
  <si>
    <t>Northern California coastal shrub</t>
  </si>
  <si>
    <t xml:space="preserve">Northern California coastal shrub is a soft chaparral community ranging from 15 to 20 feet tall with evergreen foliage.  It occurs discontinously from Santa Cruz, California to the Olympic Peninsula of Washington.  </t>
  </si>
  <si>
    <t xml:space="preserve">This forest is dominated by bigtooth maple and may occur in relatively pure stands or found to be interdispersed with oak, sagebrush, and Douglas-fir.  It grows in single or multi-stem form and ranges from 12 to 30 feet in height.  It occurs mainly in southeast Idaho, southwest Wyoming, Utah, and eastern Nevada.  </t>
  </si>
  <si>
    <t>Bluejoint reedgrass -- water sedge grassland</t>
  </si>
  <si>
    <t>Seasonally to permananlty inundated grasslands occurring throughout much of the western United States. Various grasses and sedges may dominate this fuelbed depending on elevation, topographic position, soils and hydrology.</t>
  </si>
  <si>
    <t>North Pacific avalanche chute forest</t>
  </si>
  <si>
    <t>Wet avalanche opening, includes Sitka alder, mountain hemlock, Pacific silver fir, and Engelmann spruce.</t>
  </si>
  <si>
    <t>Western Larch, lodgepole stand found at mid-upper elevations across eastern Cascades.  Dry seedlings &amp; saplings regenerating in an opening created 80+ years ago by wildfire and no salvage.  Self pruning and suppressed trees have increased fuel loading, canopy is closed creating a cool understory with limited grass growth.  Shade tolerant shrubs are flourishing.</t>
  </si>
  <si>
    <t>Western hemlock -- Alaska cedar forest</t>
  </si>
  <si>
    <t xml:space="preserve">Western hemlock and Alaska cedar forest. Occurs throughout southeast Alaska from 1000 to 2000 ft elevation. Alaska cedar codominates the overstory but western hemlock dominates in the lower canopy strata. </t>
  </si>
  <si>
    <t>Sitka spruce -- Western hemlock forest</t>
  </si>
  <si>
    <t>Sitka spruce and western hemlock forests occur throughout southeast Alaska and along the coast west into central Alaska. This fuelbed represents mixed stand conditions in which the overstory is codominated by Sitka spruce and western hemlock. However, stands may be dominated strongly by either nominal species.</t>
  </si>
  <si>
    <t>Trembling aspen / sagebrush boreal woodland</t>
  </si>
  <si>
    <t>Open boreal trembling aspen woodland interspersed with grassland and shrubland vegetation dominated by sagebrush species (Alaska wormwood and prairie sagewort), reedgrass, brome and fescue species. This fuelbed typically  occurs on steep, south-facing slopes in the boreal and boreal transition regions of Alaska.</t>
  </si>
  <si>
    <t>White spruce woodland</t>
  </si>
  <si>
    <t>White spruce woodland. Occurs on exposed sites near treeline in Alaska, especially in the Brooks and Alaska Ranges.  A discontinuous shrub layer dominated by birch, willow and alder species is usually present with lichens and feathermosses filling the gaps among shrubs and  trees.</t>
  </si>
  <si>
    <t>White spruce -- mountain hemlock forest</t>
  </si>
  <si>
    <t xml:space="preserve">White spruce and mountain hemlock forest. Occurs in southcentral and southeastern Alaska on upper mountain slopes or steep slopes at lower elevations.  </t>
  </si>
  <si>
    <t>Willow --  birch shrubland</t>
  </si>
  <si>
    <t>Willow and birch shrubland. Occur on mesic sites including upper slopes, flats, side slopes throughout boreal and boreal transition areas of Alaska. Willow and birch species dominate the upper shrub layer, while ericaceous species dominate the lower shrub layer. Grasses, lichens and mosses occur in open areas among the shrubs.</t>
  </si>
  <si>
    <t>Sedge -- shrub bog</t>
  </si>
  <si>
    <t>Sedge and shrub bogs occur throughout much of Alaska. Cottongrass species (Eriophorum spp.) and sedges (Carex spp.) dominate the nonwoody layer and a low ericaceous shrub layer is typically present.  Organic soils are composed of sphagnum or sedge peat.</t>
  </si>
  <si>
    <t>Conifer peatland savanna</t>
  </si>
  <si>
    <t>Conifer peatlands occur at various topo-positions throughout southern Alaska. Scattered stunted trees form an open canopy over sedge and shrub dominated peatland. Single tree species or combinations of mountain hemlock and Alaska cedar are typical (some conifer peatland canopies are composed of shore pine). Cottongrass species (Eriophorum spp.) and sedges (Carex spp.) dominate the nonwoody layer and a low ericaceous shrub layer is typically present.  Organic soils are composed of sphagnum or sedge peat.</t>
  </si>
  <si>
    <t>Mountain heath tundra shrubland</t>
  </si>
  <si>
    <t>Mountain heath tundra types occur in alpine settings throughout south-central and southeastern Alaska. The dominant species are Phyllodoce spp. with other ericaceous species present. Various herbaceous species, lichens and mosses occur scattered among the dwarf shrubs. Scattered stunted or krummholz trees may be present.</t>
  </si>
  <si>
    <t>American dunegrass grassland</t>
  </si>
  <si>
    <t xml:space="preserve">American dunegrass (Leymus mollis ssp. mollis) grassland. Occurs on coastal and near-coastal sand dunes around Alaska. Other common species include red fescue, speargrass, beach pea, and common cowparsnip. </t>
  </si>
  <si>
    <t>Sitka alder -- salmonberry shrubland</t>
  </si>
  <si>
    <t xml:space="preserve">Alder and salmonberry shrubland. Occurs in southern Alaska, near treeline in the southeastern region and from low to mid elevations on the Alaska Peninsula and the Aleutians.  Sitka alder and salmonberry dominate the often dense shrub layer with reedgrass and various forbs and ferns in the herbaceous layer. </t>
  </si>
  <si>
    <t>Balsam poplar -- paper birch forest</t>
  </si>
  <si>
    <t>Balsam poplar and paper birch forest.  Found on floodplains in southern Alaska. Canopy is codominated by balsam poplar and paper birch. Alder and willow occur in the typically sparse shrub layer.</t>
  </si>
  <si>
    <t>Dryas tundra shrubland</t>
  </si>
  <si>
    <t xml:space="preserve">Dryas tundra types occur on windswept alpine sites throughout the northern two-thirds of Alaska.  Dryas spp. are typically dominant, but other dwarf shrubs, sedges or lichens may codominate. </t>
  </si>
  <si>
    <t>Cassiope dwarf tundra shrubland</t>
  </si>
  <si>
    <t xml:space="preserve">Cassiope tundra types occur in moist alpine settings throughout Alaska. The dominant species are Cassiope spp. with other dwarf ericaceous, willow, and birch species. Various herbaceous species, lichens and mosses occur scattered among the dwarf shrubs. </t>
  </si>
  <si>
    <t>Sweetgale shrubland</t>
  </si>
  <si>
    <t xml:space="preserve">Sweetgale shrub bogs occur on poorly drained sites in southwestern, south-central and southeastern Alaska.  Myrica gale is the dominant shrub with codominant ericaceous and willow species. Various sedges and bluejoint reedgrass are prominent herbaceous species. </t>
  </si>
  <si>
    <t>Alaskan Tidal marsh grassland</t>
  </si>
  <si>
    <t xml:space="preserve">Tidal marsh vegetation occurs throughout the coastal areas of Alaska.  These herbaceous communities are typically dominated by sedges (often Carex lyngbyei). Grasses (often Puccinellia spp.) and forbs may also be dominant or important in tidal marshes. </t>
  </si>
  <si>
    <t>Alaskan freshwater marsh grassland</t>
  </si>
  <si>
    <t xml:space="preserve">Freshwater marsh vegetation occurs throughout Alaska.  These herbaceous communities are typically dominated by rushes (often Scirpus tabernaemontani or Eleocharis palustris). Grasses and forbs may also be dominant or important in freshwater marshes, however, these systems typically occur in deeper water than rush-dominated marshes. </t>
  </si>
  <si>
    <t>Alaskan wet meadow grassland</t>
  </si>
  <si>
    <t>Wet meadows occur in alpine settings in boreal and boreal transition regions of Alaska. Sedges and grasses such as Carex aquatilis or C. bigelowii and Eriophorum angustifolium (tall cottongrass) dominate the vegetation. The shrub layer is generally less than 25% cover and comprised of Salix spp., Betula nana and potentially some ericaceous species such as Empetrum nigrum.</t>
  </si>
  <si>
    <t>Alaskan herbaceous wet meadow grassland</t>
  </si>
  <si>
    <t>Herbaceous wet meadows occur in most topo-positions and regions of Alaska. This fuelbed contains some common species, but composition is highly variable across sites.  These meadows are typically dominated by forbs with sedges and grasses as associated species.</t>
  </si>
  <si>
    <t>Recently Logged Timerland-Shrubland Cover</t>
  </si>
  <si>
    <t>Recently logged timberland. Can occur throughout the eastern United States on sites managed for wood production. Established less than 10 years ago following clearcut harvest.  Stand dominated by shrubs with scattered trees. Some pine regeneration may be present.</t>
  </si>
  <si>
    <t>Recently Logged Timberland-Woodland Cover</t>
  </si>
  <si>
    <t xml:space="preserve">Recently logged timberland. Can occur throughout the eastern United States on sites managed for wood products. Established following clearcut harvest less than 10 years ago. Stand composed of open overstory with moderate shrub and nonwoody cover. </t>
  </si>
  <si>
    <t>Ouachita Montane Oak Forest</t>
  </si>
  <si>
    <t>Ouachita montane oak forest. Occurs above 2400 feet in the mountains of Arkansas and Oklahoma. Stands typically dominated by white oak, post oak and blackjack oak. Stand structure ranges from open woodland to dense thickets of typically stunted trees. This fuelbed represents a fairly dense thicket of small-stature trees.</t>
  </si>
  <si>
    <t>Southern and Central Appalachian Cove Forest</t>
  </si>
  <si>
    <t>Southern and Central Appalachian cove forests. Consists of mesophytic hardwood (some with hemlock) on sheltered topographic positions below 5000 feet in elevation in the Southern Blue Ridge and central Appalachian Mountains.  These forests have highly variable canopy composition; characteristic canopy dominants can include sugar maple, yellow poplar, white ash, and basswood.</t>
  </si>
  <si>
    <t>56,41</t>
  </si>
  <si>
    <t>Central and Southern Appalachian Montane Oak Forest</t>
  </si>
  <si>
    <t>Central and southern Appalachian montane oak forest. Occurs above 3500 feet in the central and southern Appalachian mountains. Stands typically dominated by northern red oak, but some stands may be dominated or co-dominated by white oak. Stand structure ranges from open woodland to dense thickets of typically stunted trees. This fuelbed represents a dense thicket of somewhat short-stature trees.</t>
  </si>
  <si>
    <t>West Gulf Coastal Plain Mesic Hardwood Forest</t>
  </si>
  <si>
    <t xml:space="preserve">West Gulf Coastal Plain mesic hardwood forest. Mesic forests occurring in Louisiana, Texas and Arkansas. Stands are dominated by a mixture of American beech, southern magnolia, and oaks. Scattered pines may be present in the canopy. These forests generally occur in small stands on sites that are topographically protected from fire.  </t>
  </si>
  <si>
    <t>41,81</t>
  </si>
  <si>
    <t>Southern Coastal Plain Dry Upland Hardwood Forest</t>
  </si>
  <si>
    <t>Southern Coastal Plain dry upland hardwood forest. Occurs in the East Gulf Coastal Plain in Alabama, Florida, Georgia and Mississippi. Stands are typically dominated by Darlington oak (Quercus hemisphaerica), but may be dominated by white oak, post oak, or southern red oak. Scattered pines may be present in the canopy.</t>
  </si>
  <si>
    <t>Eastern Great Plains Tallgrass Aspen Parkland</t>
  </si>
  <si>
    <t xml:space="preserve">Eastern great plains aspen parkland. Occurs in northwestern Minnesota and adjacent Canada (Manitoba). Stands are open woodlands to forests dominated by trembling aspen. There is often a moderately dense shrub layer and a component of tallgrass species in the nonwoody stratum. Fire exclusion in this vegetation type has allowed trees and shrubs to become dominant, while the tallgrass herbaceous layer has become less important. </t>
  </si>
  <si>
    <t>Appalachian Shale Barrens</t>
  </si>
  <si>
    <t>Appalachian shale barrens. Occur at low elevations in the Appalachian Mountains on exposed shale ridges. Open patchy woodlands of Virginia pine and chestnut oak with distinctive herbaceous vegetation.</t>
  </si>
  <si>
    <t>Southern Appalachian Montane Pine Forest and Woodland</t>
  </si>
  <si>
    <t>Southern Appalachian montane pine forest and woodland. Occurs in the southern Appalachian Mountains between 2,000 and 5,000 feet. Typically woodlands dominated by table mountain pine with or without pitch pine and Virginia pine. A dense ericaceous shrub stratum is usually present. The nonwoody stratum is generally sparse.</t>
  </si>
  <si>
    <t>Edwards Plateau Limestone Savanna and Woodland</t>
  </si>
  <si>
    <t xml:space="preserve">Edwards Plateau limestone savanna, woodland and shrublands. These systems are characterized by dominance of evergreen oaks (such as Quercus fusiformis, Q. buckleyi, or Q. sinuata var. brevifolia), often with Ashe juniper. The structure may range from shrubland to open savannas to dense mottes of trees. This fuelbed type occurs in the Edwards Plateau region of Texas. </t>
  </si>
  <si>
    <t>Acadian -- Appalachian Alpine and Subalpine Woodlands and Barrens</t>
  </si>
  <si>
    <t xml:space="preserve">Acadian and Appalachian woodlands and barrens occur at high elevations in the northeastern US and southeastern Canada.  These systems are characterized by a dominant dwarf shrub layer, sometimes with stunted Picea mariana and Abies balsamea scattered throughout. Patches of bare ground and rock are also common, as are areas of mosses or lichens. </t>
  </si>
  <si>
    <t>Northern Oak Barrens</t>
  </si>
  <si>
    <t xml:space="preserve">Northern oak barrens occur in the northeastern US and southeastern Canada. They are typically dominated by pin oak and black oak with jack pine, or other conifers, as common associates. Stand structure ranges from open savanna to a more closed woodland with a scattered to near continuous nonwoody layer of grasses and a highly variable mix of forbs.  </t>
  </si>
  <si>
    <t>Nashville Basin Limestone Glade and Woodland</t>
  </si>
  <si>
    <t xml:space="preserve">Nashville basin limestone glade and woodland vegetation occurs in central Tennessee. Stand structure is variable, ranging from open savannas and woodlands to shrublands and grasslands to rocky outcroppings with lichens and mosses. </t>
  </si>
  <si>
    <t>Cumberland Sandstone Glade and Barrens</t>
  </si>
  <si>
    <t xml:space="preserve">Cumberland sandstone glade and barrens vegetation occurs in east-central Tennessee and is composed of bluestem grasses with highly variable mixed forbs and lichens. A sparse canopy layer of Virginia pine, red maple or other dry site pines and oaks is possible. Rocky outcrops with lichens and very sparse herbaceous vegetation are common. </t>
  </si>
  <si>
    <t>Calcareous Glade and Woodland</t>
  </si>
  <si>
    <t xml:space="preserve">This calcareous glade and woodland vegetation occurs in the central Appalachians, central Alabama, and the Interior Highlands of the Ozark, Ouachita, and Interior Low Plateau regions. The vegetation is typically dominated by mixed grasses and forb under an open canopy of eastern redcedar and chinkapin oak. An open shrub layer is also frequently present. </t>
  </si>
  <si>
    <t>West Gulf Coastal Plain Glade and Barrens</t>
  </si>
  <si>
    <t xml:space="preserve">Glade vegetation occurring in the West Gulf Coastal Plain from Texas to Arkansas on shallow soils and rocky outcrops. This fuelbed is dominated by short grasses and a variable suite of forbs. A sparse canopy layer of post oak, pines or other trees is possible. Rocky outcrops with lichens and mosses are common. </t>
  </si>
  <si>
    <t>Great Lakes Alvar</t>
  </si>
  <si>
    <t xml:space="preserve">This alvar vegetation occurs in the Great Lakes basin of the northern US and southern Ontario. The structure is variable, ranging from open outcrops, grasslands or shrublands, to woodlands. Typically alvars are mosaics of these conditions based on soil development. Alvars are often composed of mixed grasslands with sparse overstories of white spruce, northern white-cedar, or jack pine interspersed with shrublands of juniper and other shrubs that thrive on calcareous soils. </t>
  </si>
  <si>
    <t xml:space="preserve">Llano Uplift Acidic Woodland and Glade </t>
  </si>
  <si>
    <t>Acidic forest, woodland and glade vegetation of the Llano Uplift region in Texas. These systems are characterized by forest and woodland patches dominated by evergreen oaks interspersed with grasslands and sparsely vegetated rock outcrops. This fuelbed represents the woodland structure of the system.</t>
  </si>
  <si>
    <t>Great Lakes Wet-Mesic Lakeplain Prairie</t>
  </si>
  <si>
    <t>Great Lakes wet-mesic lakeplain prairie vegetation occurs in the southern central Great Lakes region and is dominated by tall grasses with some low shrubs present. Small stature scattered individuals of northern red maple, trembling aspen, green ash, or pin oak are also possible.</t>
  </si>
  <si>
    <t>Bluegrass Savanna and Woodland</t>
  </si>
  <si>
    <t xml:space="preserve">Bluegrass savanna and woodland vegetation occurs in the Bluegrass Basin of Kentucky. Stand structure varies from open savanna to a more dense woodland of bur oak and chinkapin oak. Extensive canebrakes of giant cane can dominate the understory. </t>
  </si>
  <si>
    <t>Arkansas Valley Prairie and Woodland</t>
  </si>
  <si>
    <t xml:space="preserve">Arkansas Valley prairie and woodland vegetation occurs in Arkansas and Oklahoma. It  is dominated by tall grasses with or without an open to more dense woodland canopy of shortleaf pine, post oak (or other oaks such as black, blackjack or white oaks). Fire suppression leads to an increase in oak and pine cover and allows other woody species to colonize the prairies. This fuelbed represents a savanna structure with a sparse tree canopy over the dominant tallgrass prairie species. </t>
  </si>
  <si>
    <t>Highland Rim Prairie and Barrens</t>
  </si>
  <si>
    <t xml:space="preserve">This prairie vegetation occurs in central Tennesee. Similar vegetation is found in Kentucky, Alabama, Georgia and eastern Tennessee. Stands are dominated by tall grasses with or without an open to dense woodland canopy of oaks (typically southern red, blackjack or post oaks; other possible oaks include shingle, white or chestnut). Fire suppression leads to an increase in oak cover and allows other woody species to colonize the prairies. This fuelbed represents a savanna structure with a sparse tree canopy over the dominant tallgrass prairie species. </t>
  </si>
  <si>
    <t>Southern Coastal Plain Nonriverine Cypress Dome</t>
  </si>
  <si>
    <t>Southern Coastal Plain nonriverine cypress domes are dominated by pondcypress with a mixture of other hydrophytic trees and shrubs. Herbaceous vegetation can be dense and is typically dominated by sedges (Carex spp. and Rhynchospora spp. are typical). The shrub stratum may be sparse or dense and is typically more dense toward the outside of the dome where trees are smaller and less dense. Muck or peat soils are common.</t>
  </si>
  <si>
    <t>Gulf Coastal Plain Seepage Swamp and Baygall</t>
  </si>
  <si>
    <t xml:space="preserve">Gulf Coastal Plain seepage swamp and baygall vegetation occurs throughout the Gulf Coastal Plain on acidic, seepage-influenced soils. Stands are dominated by a mixture of swamp tupelo and sweetbay magnolia. Other canopy and subcanopy trees include tulip poplar, sweetgum, oaks, hollies and maples. Scattered pines may be present in the canopy. </t>
  </si>
  <si>
    <t>Tamaulipan Riparian Forest</t>
  </si>
  <si>
    <t xml:space="preserve">Tamaulipan riparian forests and woodlands occur in southern Texas along the Rio Grande. Sugarberry and cedar elm typically dominate the canopy with southwestern and subtropical species in the subcanopy and shrub layer. The herbaceous layer is widespread in younger stands but limited in older stands. </t>
  </si>
  <si>
    <t>Laurentian-Acadian Alkaline Conifer-Hardwood Swamp</t>
  </si>
  <si>
    <t>Laurentian-Acadian alkaline conifer and hardwood swamps occur in the north central US, east into New England. Stands are dominated by northern white cedar (Thuja occidentalis) with other northern conifers and hardwoods in association. The shrub layer is open to dense depending on canopy density and the herbaceous layer is typically sparse. A surface vegetation layer of mosses, including sphagnum mosses is common.</t>
  </si>
  <si>
    <t>Melaleuca forest</t>
  </si>
  <si>
    <t>Tropical wet sawgrass and muhly grass prairies of southern Florida invaded by Melaleuca quinquenervia. This broadleaf evergreen tree forms dense thickets or forests in wetlands and uplands.</t>
  </si>
  <si>
    <t>Introduced Upland Vegetation - Treed</t>
  </si>
  <si>
    <t>Forest dominated by introduced species including black locust, tree-of-heaven, or Norway maple occurring throughout the  midwestern, northeastern and parts of the southeastern US. This fuelbed represents a forest dominated by black locust outside of its natural range, with tree-of-heaven and Norway maple as possible associated species.</t>
  </si>
  <si>
    <t>Mississippi River Alluvial Plain Loess Slope Forest</t>
  </si>
  <si>
    <t>Mississippi River Alluvial Plain slope forest dominated by mixed oaks and other hardwood species on loess soils. This forest type is found on Crowley's Ridge in Arkansas.</t>
  </si>
  <si>
    <t>East Gulf Coastal Plain Limestone Forest</t>
  </si>
  <si>
    <t>Oak dominated forest occurring on calcareous soils in the eastern Gulf Coastal Plain region. Chinkapin oak and Shumard's oak, often with other oak species, white ash, southern shagbark hickory, and maples dominate the canopy. The shrub and herbaceous layers are typically well-developed and diverse.</t>
  </si>
  <si>
    <t>South Florida Hardwood Hammock</t>
  </si>
  <si>
    <t xml:space="preserve">South Florida hardwood hammocks occur on limestone rocklands. Stands are dominated by tropical evergreen trees. Typical stand structure is a dense canopy with a sparse herbaceous layer and variable shrub layer. Epiphytic ferns, orchids and bromeliads are common on trees and shrubs. </t>
  </si>
  <si>
    <t>Atlantic Coastal Plain Maritime Grassland and Woodland</t>
  </si>
  <si>
    <t xml:space="preserve">Martitime vegetation of the Atlantic Coastal Plain ranging from open herbaceous vegetation to woodlands on stable dunes or slightly inland. This fuelbed represents a moderate condition of patchy grassland vegetation interspersed with shrubs and an open canopy of stunted trees. </t>
  </si>
  <si>
    <t>Mississippi River Dune Woodland</t>
  </si>
  <si>
    <t xml:space="preserve">Mississippi River dune woodlands occur in Missouri, Arkansas and southern Indiana. These woodlands typically have an open canopy of dry site oaks over a grass or mixed herbaceous layer. The shrub layer of small trees and shrubs may be present.  </t>
  </si>
  <si>
    <t>Tamaulipan Clay Grassland</t>
  </si>
  <si>
    <t xml:space="preserve">Grassland vegetation with scattered mottes of honey mesquite and Texas live oak on clay soils along the coastal plain of Texas. </t>
  </si>
  <si>
    <t>South Texas Sand Sheet Grassland</t>
  </si>
  <si>
    <t xml:space="preserve">Grassland occuring in the southern tip of Texas on wind deposited sands. Typically dominated by bluestems and brownseed crowngrass along with other grasses and forbs. </t>
  </si>
  <si>
    <t>South Texas Coastal Grassland</t>
  </si>
  <si>
    <t>Grassland occurring in southern Texas on dunes, swales, and barrier islands. Typically dominated by mixed grasses, forbs and vines (depending on topographic position). This fuelbed represents the swale grassland of the coastal matrix. Sparse shrub layer of wax myrtle or acacia and honey mesquite may be present. In the absence of fire, shrubs become more dominant.</t>
  </si>
  <si>
    <t>South Florida Cypress Dome</t>
  </si>
  <si>
    <t>South Fllorida cypress domes are dominated by pondcypress with a mixture of other hydrophytic trees and shrubs. Herbaceous vegetation on the surface is sparse, although epiphytic ferns, bromeliads and orchids are very common in the shrubs and trees.</t>
  </si>
  <si>
    <t>Carolina Bay savanna</t>
  </si>
  <si>
    <t xml:space="preserve">Carolina bay savannas are elliptical wetlands occurring primarily in the Atlantic Coastal Plain of North and South Carolina and Georgia. The bays have highly variable species composition and structure. This fuelbed represents a grassland with an open canopy of pondcypress and scattered shrubs (the shrubs may also occur in an ecotonal zone around the grassland). </t>
  </si>
  <si>
    <t>Caribbean Swamp Forest</t>
  </si>
  <si>
    <t>Caribbean swamp forests occur in southern Florida and are dominated by pondcypress and mixed hardwoods. The composition is a mixture of temperate and tropical species in the canopy, shrub and nonwoody layers. Herbaceous vegetation may be sparse or widespread depending on canopy and shrub density. Epiphytic ferns, bromeliads and orchids are very common in the shrubs and trees.</t>
  </si>
  <si>
    <t>Central Interior and Appalachian Swamp Forest</t>
  </si>
  <si>
    <t xml:space="preserve">Central Interior and Appalachian swamp forests occur in northern midwestern U.S. but are also present in the Northeast. Elms, ashes and maples dominate the canopy and birch, white pine, red spruce and eastern hemlock are possible associates. </t>
  </si>
  <si>
    <t>Great Plains Prairie Pothole</t>
  </si>
  <si>
    <t>Prairie potholes are typically dominated by herbaceous vegetation. Bulrushes are a common dominant species, although vegetation composition is highly variable depending on topograpy, hydrology, and salinity. This fuelbed represents pothole vegetation dominated by bulrushes with standing water through much of the growing season and very little soil organic matter content.</t>
  </si>
  <si>
    <t>Eastern Great Plains Marsh</t>
  </si>
  <si>
    <t>Great Plains marshes are dominated by tall grasses including prairie cordgrass and western bluejoint. These wet grasslands occur in riparian areas from north central US south to Texas. In some areas, the soils may have high organic matter content.</t>
  </si>
  <si>
    <t xml:space="preserve">Central Interior and Appalachian Wetland </t>
  </si>
  <si>
    <t xml:space="preserve">Central Interior and Appalachian wetlands composed of srhubs and a dense herbaceous layer on muck or peat soils. These wetlands occur in the north central US and east into the Appalachians. Sedges often dominate these wetlands and a mix of generally short shrubs may be scattered or dense over the herbaceous layer. </t>
  </si>
  <si>
    <t>Atlantic Coastal Plain Nonriverine Swamp Forest</t>
  </si>
  <si>
    <t xml:space="preserve">Nonriverine swamp forest dominated by bald cypress and water tupelo that occurs in very poorly drained areas of the mid-Atlantic Coastal Plain. The shrub layer in these swamps tends to be more dense than in riverine swamps. </t>
  </si>
  <si>
    <t>North-Central Interior Wet Flatwoods</t>
  </si>
  <si>
    <t>North-Central Interior wet flatwoods occur on poorly drained uplands or as depressions on glacial plains throughout the glaciated midwest and east into New England. Stands are dominated by oak species with a variety of associated hardwoods that vary by geographic location.</t>
  </si>
  <si>
    <t>Edwards Plateau Slope Forest and Woodland</t>
  </si>
  <si>
    <t xml:space="preserve">Edwards Plateau slope forest and woodland. These systems are characterized by dominance of evergreen oaks (such as Quercus fusiformis, Q. buckleyi, or Q. sinuata var. brevifolia), often with Ashe juniper. The structure ranges from open to closed canopy over a variable shrub layer with grassy openings. This fuelbed type occurs in the Edwards Plateau region of Texas. </t>
  </si>
  <si>
    <t>Edwards Plateau Mesic Canyon</t>
  </si>
  <si>
    <t xml:space="preserve">Edwards Plateau mesic canyon forest. These mesic forests are characterized by dominance of evergreen oaks (such as Quercus fusiformis, Q. buckleyi, or Q. sinuata var. brevifolia) and other hardwoods. The structure ranges from open to closed canopy over a variable shrub layer with grassy openings. This fuelbed type occurs in the Edwards Plateau region of Texas. </t>
  </si>
  <si>
    <t>Ruderal Upland-Old Field</t>
  </si>
  <si>
    <t>This grassland fuelbed represents old fields in the central and eastern US that are transitioning toward shrub and tree development. Composition varies by geographic location.</t>
  </si>
  <si>
    <t>Ruderal Forest-Northern and Central Hardwood and Conifer</t>
  </si>
  <si>
    <t>A northern hardwood forest with beech and pin cherry as the most abundant species in the midstory. These species dominated the regeneration following selection cuts in the past. Some beech, sugar maple and yellow birch have grown through to the overstory. This fuelbed represents stands greater than 60 years old with a history of selective tree harvests but no recent management.</t>
  </si>
  <si>
    <t>21,38</t>
  </si>
  <si>
    <t>Managed Tree Plantation-Northern and Central Hardwood and Conifer Plantation Group</t>
  </si>
  <si>
    <t>Red pine plantations are common throughout the Great Lakes region. The canopy is dominated by red pine, with other species naturally regenerating beneath in the midstory and understory. This fuelbed represents a 40 to 50 year old plantation that was thinned about 10 years ago.</t>
  </si>
  <si>
    <t>Introduced Wetland Vegetation-Tree</t>
  </si>
  <si>
    <t>Introduced wetland vegetation dominated by Chinese tallow tree (Triadica sebifera). Stands occur throughout the southeastern coastal plain. Tallow tree invades all types of wetland vegetation from forests to grasslands. This fuelbed represents a dense forest established in a former coastal grassland.</t>
  </si>
  <si>
    <t>South Florida Coastal Strand and Maritime Hammock</t>
  </si>
  <si>
    <t xml:space="preserve">South Florida Coastal Strand and Maritime Hammock. This hardwood hammock vegetation occurs in South Florida on various substrates from shallow soils over limestone rock to deeper organic soils built up over time in marshes. The area closer to the coast may be wind-pruned, but further inland trees are more protected and reach normal heights. The closed canopy is dominated by a wide variety of tropical hardwoods over a fairly sparse shrub layer and very sparse nonwoody layer. </t>
  </si>
  <si>
    <t>South Texas Lomas</t>
  </si>
  <si>
    <t xml:space="preserve">South Texas Lomas. This evergreen thornscrub vegetation occurs on xeric clay loam soils adjacent to tidal flats in South Texas.  </t>
  </si>
  <si>
    <t>Douglas-fir -- ponderosa pine forest 0-15 yrs shrubland</t>
  </si>
  <si>
    <t xml:space="preserve">Dry Douglas-fir and ponderosa pine forest. Occurs at middle elevations of the Cascade Range. Established 0 to 15 years ago after wildfire with no salvage, resulting in a shrubland with less than 10% overstory present. </t>
  </si>
  <si>
    <t xml:space="preserve">Dry Douglas-fir and ponderosa pine forest. Occurs at middle elevations in the Cascade Range. Established 0 to 15 years ago from seed tree or shelterwood harvest, with no slash treatment, resulting in a shrubland with less than 10% overstory present.  </t>
  </si>
  <si>
    <t>Douglas-fir -- ponderosa pine forest 0-15 yrs grassland</t>
  </si>
  <si>
    <t xml:space="preserve">Dry Douglas-fir and ponderosa pine forest. Occurs at middle elevations of the Cascade Range. Established 0 to 15 years ago after by wildfire, with no salvage, resulting in a grassland with less than 10% overstory present.  </t>
  </si>
  <si>
    <t xml:space="preserve">Dry Douglas-fir and ponderosa pine forest. Occurs at middle elevations of the Cascade Range. Established 0 to 15 years ago from regeneration harvest, with no slash treatment, resulting in a grassland with less than 10% overstory present. </t>
  </si>
  <si>
    <t>Douglas-fir -- ponderosa pine forest 0-15 years shrubland</t>
  </si>
  <si>
    <t xml:space="preserve">Dry Douglas-fir and ponderosa pine forest. Occurs at middle elevations of the Cascade Range. Established 10 to 15 years ago by clearcut harvest and prescribed burning, or wildfire and salvage logging, resulting in a  shrubland with less than 10% overstory present.  </t>
  </si>
  <si>
    <t xml:space="preserve">Dry Douglas-fir and ponderosa pine forest. Occurs at middle elevations of the Cascade Range.  Established 10 to 15 years ago from wildfire and salvage logging, or clearcut harvest and prescribed burning, resulting in a grassland with less than 10% overstory present.  </t>
  </si>
  <si>
    <t>Douglas-fir -- ponderosa pine -- grand fir forest 15-25 yrs</t>
  </si>
  <si>
    <t xml:space="preserve">Dry Douglas fir, ponderosa pine and grand fir forest. Occurs at middle elevations of the Cascade Range. Established 15 to 25 years ago following wildfire with no salvage and no subsequent management. Stands are composed of low density seedlings and saplings. Douglas-fir and ponderosa pine are co-dominant in the overstory and grand fir and Douglas-fir co-dominate the regeneration layer. There is a minor component of defoliators present.   </t>
  </si>
  <si>
    <t xml:space="preserve">Douglas-fir -- ponderosa pine -- grand fir forest 15 to 25 years </t>
  </si>
  <si>
    <t>Dry Douglas-fir, ponderosa pine, and grand fir forest. Occurs at middle elevations of the Cascade Range. Established 15 to 25 years ago following a clearcut harvest with no slash treatment . Stands are composed of low density seedlings and saplings and have a low woody fuel load.  Douglas-fir and ponderosa pine are co-dominant in the overstory and grand fir and Douglas-fir co-dominate the regeneration layer.  Presence of defoliators, but not enough to be considered a change agent.</t>
  </si>
  <si>
    <t xml:space="preserve">Douglas-fir -- ponderosa pine -- grand fir forest 15-25 years </t>
  </si>
  <si>
    <t>Dry Douglas-fir, ponderosa pine, and grand fir forest. Occurs at middle elevations of the Cascade Range. Established 15 to 25 years ago following clearcut and prescribed burning, or wildfire and salvage logging, with no subsequent management. Stand is composed of low density seedlings and saplings.  Douglas-fir and ponderosa pine are co-dominant in the overstory.  Grand fir and Douglas-fir co-dominate the regeneration layer.  Presence of defoliators, but not enough to be considered a change agent.</t>
  </si>
  <si>
    <t>Douglas fir -- ponderosa pine --  grand fir forest 15-25 years</t>
  </si>
  <si>
    <t>Dry Douglas-fir, ponderosa pine,  and grand fir forest. Occurs at middle elevations of the Cascade Range. Established 15 to 25 years ago following wildfire with no salvage and no subsequent management. Stands composed of high density seedlings and saplings.  Douglas-fir and ponderosa pine co-dominate the overstor.  Grand fir and Douglas-fir co-dominate the regeneration layer.  Minor insect infestation, but not enough to be called a change agent.</t>
  </si>
  <si>
    <t>Douglas fir -- ponderosa pine -- grand fir forest 15-25 yrs</t>
  </si>
  <si>
    <t>Dry Douglas-fir, ponderosa pine, and grand fir forest. Occurs at middle elevations of the Cascade Range. Established 15 to 25 years ago after regeneration cut with no slash treatment and no subsequent management. Forest is composed of high density seedlings and saplings. Douglas-fir and ponderosa pine co-dominate the overstory.  Grand fir and Douglas-fir co-dominate the regeneration layer. Small number snags due to defoliators but not enough to be consider change agent.</t>
  </si>
  <si>
    <t>Dry Douglas-fir, ponderosa pine, and grand fir forest. Occurs at middle elevations of the Cascade Range. Established 15 to 25 years ago after clearcut and prescribed burning, or wildfire and salvage logging, with no subsequent management. Stand composed of low density seedlings and saplings.  Douglas-fir and ponderosa pine co-dominate the overstory.  Grand fir and Douglas-fir co-dominate the regeneration layer.  Presence of defoliators, but not enough to be considered a change agent.</t>
  </si>
  <si>
    <t>Douglas-fir -- ponderosa pine -- grand fir forest 25-40 yrs</t>
  </si>
  <si>
    <t xml:space="preserve">Dry Douglas-fir, ponderosa pine, and grand fir forest. Occur at middle elevations of the Cascade Range. Stands are 25 to 40 years old and have had a recent precommercial thinning followed by prescribed burning, or piling and burning, to reduce woody fuels. Structure varies from open forest to woodland and some stands are open enough that ponderosa pine and lodgepole pine are present in the regeneration layer.  Douglas-fir and ponderosa pine co-dominate the overstory. Grand fir and Douglas-fir co-dominate the regeneration layer.  </t>
  </si>
  <si>
    <t>Dry Douglas-fir, ponderosa pine and grand fir forest. Occurs at middle elevations of the Cascade Range. Stands are 25 to 40 years old and have had a recent precommercial thinning followed by prescribed burning, or piling and burning, to reduce woody fuels. Stand structure varies from open forest to woodland and some sites are open enough that ponderosa pine and lodgepole pine are present in the regeneration layer.  Douglas-fir and ponderosa pine co-dominate the overstory and grand fir and Douglas-fir co-dominate in the regeneration layer.</t>
  </si>
  <si>
    <t xml:space="preserve">Dry Douglas-fir, ponderosa pine and grand fir forest.  Occurs at middle elevations of the Cascade Range. Stands are 25 to 40 years old and have had a precommercial thinning followed by prescribed burning, or piling and burning, to reduce woody fuels. Stand structure varies from open forest to woodland and some sites are open enough that ponderosa pine and lodgepole pine are present in the regeneration layer.  Douglas-fir and ponderosa pine co-dominate the overstory and grand fir and Douglas-fir co-dominate in the regeneration layer.  </t>
  </si>
  <si>
    <t>Douglas-fir -- ponderosa pine -- grand fir forest 25-40 years</t>
  </si>
  <si>
    <t xml:space="preserve">Dry Douglas-fir, ponderosa pine and grand fir forest. Occurs at middle elevations of the Cascade Range. Stands are 25-40 years old and have had a recent precommercial thinning with no slash treatment. Stand structure varies from open forest to woodland and some sites re open enough that ponderosa pine and lodgepole pine are present in the regeneration layer.  Douglas-fir and ponderosa pine co-dominate the overstory and grand fir and Douglas-fir co-dominate in the regeneration layer.  </t>
  </si>
  <si>
    <t>Dry Douglas-fir, ponderosa pine and grand fir forest. Occurs at middle elevations of the Cascade Range. Stands are composed of dry poles, were established 25 to 40 years ago following wildfire and have had no subsequent management. Douglas-fir and ponderosa pine co-dominate the overstory and grand fir and Douglas-fir co-dominate the regeneration layer.</t>
  </si>
  <si>
    <t>Dry Douglas-fir, ponderosa pine and grand fir forest. Occurs at middle elevations of the Cascade Range. Stands are 25 to 40 years old, composed of low density seedlings and saplings, and have not been managed since initiation.  Douglas-fir and ponderosa pine co-dominate the overstory and grand fir and Douglas-fir co-dominate the regeneration layer.  Presence of defoliators, but not enough to be considered a change agent.</t>
  </si>
  <si>
    <t>Dry Douglas-fir, ponderosa pine and grand fir forest. Occurs at middle elevations of the Cascade Range. Stands are composed of high density seedlings and saplings that established 25 to 40 years ago after clearcut harvest and have had no subsequent management. Douglas-fir and ponderosa pine co-dominate the overstory and grand fir and Douglas-fir co-dominate the regeneration layer. Presence of defoliators but not enough to be consider change agent.</t>
  </si>
  <si>
    <t>Dry Douglas-fir -- ponderosa pine -- grand fir forest 40-80 yrs</t>
  </si>
  <si>
    <t xml:space="preserve">Dry Douglas-fir, ponderosa pine and grand fir forest. Occurs at middle elevations of the Cascade Range. Established 40 to 80 years ago after wildfire and salvage logging, or clearcut harvest and prescribed fire. Stand had recent select tree harvest and prescribed burn to reduce woody fuels, resulting in a single layer, low density forest with light woody fuel loads.  Ponderosa pine is usually the older species in the stand but Douglas-fir and ponderosa pine co-dominate overstory. Grand fir and Douglas-fir co-dominate the regeneration layer. </t>
  </si>
  <si>
    <t xml:space="preserve">Dry Douglas-fir, ponderosa pine, grand fir forest. Occurs at middle elevations of the Cascade Range. Established 40 to 80 years ago after wildfire and salvage logging, or clearcut harvest and prescribed burning.   Stand had selective tree harvest with no slash treatment, resulting in a single layer, low density forest, with low woody fuel loads. Ponderosa pine is usually the older species in the stand but Douglas-fir and ponderosa pine are co-dominant. Grand fir and Douglas-fir co-dominate the regeneration layer. </t>
  </si>
  <si>
    <t>Douglas-fir -- ponderosa pine -- grand fir forest 40-80 yrs</t>
  </si>
  <si>
    <t>Dry Douglas-fir, ponderosa pine, grand fir forest. Occurs at middle elevations of the Cascade Range. Established 40 to 80 years ago after wildfire with no subsequent management.  Douglas-fir and ponderosa pine are co-dominate.  Ponderosa pine is usually the older species in the stand.  Grand fir and Douglas-fir co-dominate the regeneration layer.  Insects present but not enough to be a change agent.</t>
  </si>
  <si>
    <t>Dry Douglas-fir, ponderosa pine,  grand fir forest. Occurs at middle elevations of the Cascade Range. Established 40 to 80 years ago after wildfire or clearcut with no subsequent management. Single layer stands with high density canopy and high woody fuel loadings. Ponderosa pine is usually the older species in the stand but Douglas-fir and ponderosa pine are co-dominant.  Grand fir and Douglas-fir co-dominate the regeneration layer.  Insects present but not enough to be considered a change agent.</t>
  </si>
  <si>
    <t>Douglas-fir -- ponderosa pine -- grand fir forest 80-150 yrs</t>
  </si>
  <si>
    <t>Dry Douglas-fir, ponderosa pine, grand fir forest. Occurs at middle elevations of the Cascade Range. Stands are 80 to 150 years old and are generally open and co-dominated by ponderosa pine and Douglas-fir in early to mid seral stages. Stands had recent select tree harvest followed by prescribed burning. The understory is dominated by grasses and sedges.  Common shrub associates include serviceberry, shiny-leaf spirea, and ocean-spray.</t>
  </si>
  <si>
    <t>Dry Douglas-fir, ponderosa pine, grand fir forest. Occurs at middle elevations of the Cascade Range. Stands are 80-150 years old and have had repeated select tree harvests followed by prescribed fire to reduce woody fuels. The structure is typcially open, with canopy cover approaching 60%.  Ponderosa pine is usually the older species but Douglas-fir and ponderosa pine co-dominate. The open structure of these stands allows ponderosa pine to continue its role as co-dominant.  Douglas-fir is slightly more dominant in the regeneration layer.  Bluebunch wheatgrass, along with elk sedge and/or pinegrass dominate all sites.  Several shrubs are common but none are well represented, including bitterbrush, serviceberry, bitter cherry, snowbrush ceonothus and common snowberry.</t>
  </si>
  <si>
    <t>Dry Douglas-fir, ponderosa pine, grand fir forest. Occurs at middle elevations of the Cascade Range. Stands are 80-150 years old and have had repeated select tree harvests. The structure is typcially open, with canopy cover approaching 60%.  Ponderosa pine is usually the older species but Douglas-fir and ponderosa pine co-dominate. The open structure of these stands allows ponderosa pine to continue its role as co-dominant.  Douglas-fir is slightly more dominant in the regeneration layer.  Bluebunch wheatgrass, along with elk sedge and/or pinegrass dominate all sites.  Several shrubs are common but none are well represented, including bitterbrush, serviceberry, bitter cherry, snowbrush ceonothus and common snowberry.</t>
  </si>
  <si>
    <t>Dry Douglas-fir, ponderosa pine and grand fir forest. Occurs at middle elevations of the Cascade Range. Established 80-150 years ago, stands have been thinned and selectively harvested in the past, but have had no recent management. Douglas-fir, often with ponderosa pine, dominates the sparse overstory of mid to late seral stands.  Grand fir, lodgepole pine and several other tree species may also occur.  The overstory is usually very open, almost a woodland in some cases, due to harsh site conditions.  Grand fir and Douglas-fir co-dominate the regeneration layer. Some sites are open enough that ponderosa pine and lodgepole pine are present in the regeneration layer.</t>
  </si>
  <si>
    <t>Dry Douglas-fir, ponderosa pine, grand fir forest. Occurs at middle elevations of the Cascade Range. Stands established 80 to 150 years ago following wildfire or clearcut harvest with no subsequent management and have insect and disease damage. Douglas-fir and ponderosa pine were co-dominant in earlier seral stages, but Douglas fir is dominant now and ponderosa pine occcurs as scattered large trees. The understory is a discontinuous shrub layer interspersed with herbs.  Common snowberry and creeping snowberry are dominant shrubs; other common shrubs include serviceberry, oceanspray, and Oregon grape.</t>
  </si>
  <si>
    <t>Douglas-fir -- ponderosa pine -- grand fir forest over 150 yrs</t>
  </si>
  <si>
    <t>Dry Douglas-fir, ponderosa pine, grand fir forest. Established over 150 years ago following disturbance with a history of select tree harvests. Stands had recent select tree harvest followed by prescribed fire to reduce woody fuels and have medium density canopy and woody fuel loads.  Western larch may be present in overstory. _x000D_
530,Douglas-fir -- ponderosa pine -- grand fir forest over 150 yrs,Dry Douglas-fir</t>
  </si>
  <si>
    <t xml:space="preserve"> ponderosa pine</t>
  </si>
  <si>
    <t xml:space="preserve"> and grand fir forest. Occurs at middle elevations of the Cascade Range. Established over 150 years ago after wildfire with no active management through stand development. Stands have past insect damage but no recent management activity or natural change agents.  Douglas-fir dominates the overstory and grand fir and Douglas-fir co-dominate the regeneration layer. "</t>
  </si>
  <si>
    <t>Dry Douglas-fir, ponderosa pine, grand fir forest. Occurs at middle elevations of the Cascade Range. Established more than 150 years ago following wildfire or clearcut harvest. Stands have a history of thinning and select tree harvests, often with prescribed fire to reduce woody fuels. Stands had recent selection cut with no treatment of woody fuels. _x000D_
532,Douglas-fir -- ponderosa pine -- grand fir forest over 150 yrs,Dry Douglas-fir</t>
  </si>
  <si>
    <t xml:space="preserve"> grand fir forest. Occurs at middle elevations of the Cascade Range. Established over 150 years ago following wildfire or clearcut harvest.  Stands have history of thinning and select tree harvests</t>
  </si>
  <si>
    <t xml:space="preserve"> but little active management in last 70 to 100 years. Douglas-fir and grand fir dominate all tree layers."</t>
  </si>
  <si>
    <t>Douglas-fir - grand fir forest 0-30 yr</t>
  </si>
  <si>
    <t>Moist Douglas-fir and grand fir forest. Established less than 30 years ago after wildfire. Occur in the mixed conifer zone and lower elevations of the subalpine forests within the northern Cascade Range. Western hemlock and western larch may be present.</t>
  </si>
  <si>
    <t>Douglas-fir -- grand fir forest 0-30 yr</t>
  </si>
  <si>
    <t>Moist Douglas-fir and grand fir forest. Established less than 30 years ago from a wildfire and salvage logging or a clearcut harvest with prescribed burn treatment. Occurs at mid elevations in the mixed conifer zone within the northern Cascade Range.</t>
  </si>
  <si>
    <t>Douglas-fir -- grand fir forest 30-60 yr</t>
  </si>
  <si>
    <t>Moist Douglas-fir and grand fir forest. Established 30 to 60 years ago from a wildfire. Occurs at mid elevations in the mixed conifer zone within the northern Cascade Range. Stand was recently precommercially thinned and has low tree density. Western hemlock and western larch may be present.</t>
  </si>
  <si>
    <t>Moist Douglas-fir and grand fir forest. Occurs a mid elevations in the mixed conifer zone of the northern Cascade Range. Established 30 to 60 years ago after wildfire and salvage logging, or clearcutting and prescribed burning. Stand was recently thinned with a pile and burn fuel treatment. Western hemlock and western larch may be present.</t>
  </si>
  <si>
    <t>Moist Douglas-fir and grand fir forest. Occurs at mid elevations in the mixed conifer zone of the northern Cascade Range.  Established 30 to 60 years ago after wildfire. High density stand with no management history.  Western hemlock and western larch may be present.</t>
  </si>
  <si>
    <t>Moist Douglas-fir and grand fir forest. Occurs at mid elevations in the mixed conifer zone of the northern Cascade Range. Established 30 to 60 years ago after clearcutting and prescribed fire, or wildfire and salvage logging with no subsequent management.</t>
  </si>
  <si>
    <t>Douglas-fir -- grand fir forest 60-90 yr</t>
  </si>
  <si>
    <t>Moist Douglas-fir and grand fir forest. Occurs at mid elevations in the mixed conifer zone within the northern Cascade Range. Established 60-90 years ago by clearcut and burn or wildfire and salvage.  Stand was recently selectively cut with a pile and burn fuel treatment.  Western hemlock and western larch may be present.</t>
  </si>
  <si>
    <t>Moist Douglas-fir and grand fir forest. Occurs at mid elevations in the mixed conifer zone within the northern Cascade Range. Established 60 to 90 years ago after clearcutting and prescribed burning, or wildfire and salvage.  Recently selectively cut with no fuel treatment.  Western hemlock and western larch may be present.</t>
  </si>
  <si>
    <t>Moist Douglas-fir and grand fir forest. Occurs at mid elevations in the mixed conifer zone within the northern Cascade Range. Established 60 to 90 ago from wildfire and has had no subsequent management. Western hemlock and western larch may be present.</t>
  </si>
  <si>
    <t>Douglas-fir -- grand fir forest 90-150 yr</t>
  </si>
  <si>
    <t>Moist Douglas-fir and grand fir forest. Occurs at mid elevations in the mixed conifer zone within the northern Cascade Range. Established 90 to 150 years ago from a clearcut or wildfire. Recently selectively cut and prescribed burned. Western hemlock and western larch may be present.</t>
  </si>
  <si>
    <t>Moist Douglas-fir and grand fir forest.  Occurs at mid elevations in the mixed conifer zone within the northern Cascade Range. Established 90 to 150 years ago from wildfire. This fuelbed was recently selectivley cut and received no additional treatment. Western hemlock and western larch may be present.</t>
  </si>
  <si>
    <t>Moist Douglas-fir and grand fir forest. Occurs at mid elevations in the mixed conifer zone within the northern Cascade Range. Established 90 to 150 years ago from wildfire or clearcut cut and prescribed burn and had no subsequent management. Multi-layer stand with high stem density and high fuel load. Western hemlock and western larch may be present.</t>
  </si>
  <si>
    <t>Douglas-fir -- grand fir forest over 150 yr</t>
  </si>
  <si>
    <t>Moist Douglas-fir and grand fir forest. Occurs at mid elevations in the mixed conifer zone within the northern Cascade Range. Established over 150 years ago from wildfire and salvage logging or clearcut and prescribed fire. Stand has history of thinning and 1 or 2 select tree harvests but no recent management. Stand has medium tree density and a multi-layered canopy.</t>
  </si>
  <si>
    <t>Douglas-fir - grand fir forest over 150 yr</t>
  </si>
  <si>
    <t>Moist Douglas fir and grand fir forest. Occurs at mid elevations in the mixed conifer zone of the northern Cascade Range.  Established over 150 years ago following a wildfire. Stand may have been thinned and selectively cut in th past but has had no recent management activities.  Western hemlock and western larch may be present.</t>
  </si>
  <si>
    <t>Grand fir -- western hemlock forest 0-30 yr</t>
  </si>
  <si>
    <t xml:space="preserve">Moist grand fir and western hemlock forest. Occurs at mid elevations in the mixed conifer zone of the northern Cascade Range. Established less than 30 years ago after either clearcut and prescribed burning, or wildfire and salvage logging. </t>
  </si>
  <si>
    <t xml:space="preserve">Moist grand fir and western hemlock forest. Occurs at mid elevations in the montane conifer zone of the northern Cascade Range. Established less than 30 years ago after wildfire and has medium tree density. </t>
  </si>
  <si>
    <t>Grand fir -- western hemlock forest 30-60 yr</t>
  </si>
  <si>
    <t>Moist grand fir and western hemlock forest. Occurs at mid elevations in the mixed conifer zone of the northern Cascade Range. Established 30 to 60 years ago following a wildfire. Recently thinned resulting in a medium density stand and medium fuel load.</t>
  </si>
  <si>
    <t xml:space="preserve">Moist grand fir and western hemlock forest. Occurs at mid elevations in the mixed conifer zone of the northern Cascade Range. Established 30 to 60 years ago after wildfire and salvage logging, or clearcut harvest and prescribed burning. Recently precommercially thinned and burned either by prescribed fire or piling and burning. </t>
  </si>
  <si>
    <t xml:space="preserve">Moist grand fir and western hemlock forest. Established 30 to 60 years ago following wildfire and has had no subsequent management.  Occurs at mid elevations in the mixed conifer zone of the northern Cascade Range. </t>
  </si>
  <si>
    <t>Moist grand fir and western hemlock forest. Occurs at mid elevations in the mixed conifer zone of the northern Cascade Range. Established 30 to 60 years ago after wildfire and salvage logging, or clearcut harvest and prescribed burning, with no subsequent management activities.</t>
  </si>
  <si>
    <t>Grand fir -- western hemlock forest 60-90 yr</t>
  </si>
  <si>
    <t xml:space="preserve">Moist grand fir and western hemlock forest. Established 60 to 90 years ago after wildfire. Occurs at mid elevations in the mixed conifer zone of the northern Cascade Range. Stand was recently selectively cut and prescribed burned. </t>
  </si>
  <si>
    <t xml:space="preserve">Moist grand fir and western hemlock forest. Occurs at mid elevations in the mixed conifer zone of the northern Cascade Range. Established 60 to 90 years ago following wildfire or clearcut and has been precommercially thinned, but hasn't had any recent management activities. </t>
  </si>
  <si>
    <t>Moist grand fir and western hemlock forest. Occurs at mid elevations in the mixed conifer zone of the northern Cascade Range. Established 60 to 90 years ago after wildfire and has had no subsequent management.</t>
  </si>
  <si>
    <t>Grand fir - western hemlock forest 60-90 yr</t>
  </si>
  <si>
    <t>Moist grand fir and western hemlock forest. Occurs at mid elevations in the mixed conifer zone of the northern Cascade Range. Established after wildfire or clearcut harvest 60 to 90 years ago and has had no subsequent management.</t>
  </si>
  <si>
    <t>Grand fir -- western hemlock forest 90-150 yr</t>
  </si>
  <si>
    <t xml:space="preserve">Moist grand fir and western hemlock forest. Occurs at mid elevations in the mixed conifer zone of the northern Cascade Range.  Established 90 to 150 years ago.  Stand was recently selectively cut and prescribed burned. </t>
  </si>
  <si>
    <t xml:space="preserve">Moist grand fir and western hemlock forest. Occurs at mid elevations in the mixed conifer zone of the northern Cascade Range. Established 90 to 150 years ago.  Stand was recently selectively cut. </t>
  </si>
  <si>
    <t>Moist grand fir and western hemlock forest. Occurs at mid elevations in the mixed conifer zone of the northern Cascade Range. Established 90 to 150 years ago after wildfire or clearcut harvest and has had no subsequent management. Canopy is single layered.</t>
  </si>
  <si>
    <t>Grand fir -- western hemlock forest over 150 yr</t>
  </si>
  <si>
    <t xml:space="preserve">Moist grand fir and western hemlock forest. Occurs at mid elevations in the mixed conifer zone of the northern Cascade Range. Established over 150 years ago after wildfire or clearcut harvest.  Stand has been thinned, selectively cut and prescribed burned in the past but has had no recent management. </t>
  </si>
  <si>
    <t>Moist grand fir and western hemlock forest. Occurs at mid elevations in the mixed conifer zone of the northern Cascade Range. Established over 150 years old after wildfire or clearcut harvest and has had no subsequent management.</t>
  </si>
  <si>
    <t>Wet Avalanche opening, includes Sitka alder, mountain hemlock, Pacific silver fir, Engelmann spruce.</t>
  </si>
  <si>
    <t>Wet riparian forest composed of Sitka alder, willow, Engelmann spruce, mountain hemlock and Pacific silver fir with recent flooding.</t>
  </si>
  <si>
    <t>Western hemlock -- Pacific silver fir -- mountain hemlock forest 0-30 yr</t>
  </si>
  <si>
    <t xml:space="preserve">Western hemlock, Pacific silver fir, and mountain hemlock forest. Occurs at high elevations in montane and subalpine forests along the western slopes of the Cascade Range. Established less than 30 years ago from clearcutting and prescribed fire, or wildfire and salvage logging. </t>
  </si>
  <si>
    <t xml:space="preserve">Western hemlock -- Pacific silver fir -- mountain hemlock forest 0-30 yr </t>
  </si>
  <si>
    <t>Western hemlock, Pacific silver fir, and mountain hemlock forest. Occurs at high elevations in montane and subalpine forests along the western crest of the Cascade Range. Established less than 30 years ago after wildfire. Forests are typically moist and cool.</t>
  </si>
  <si>
    <t xml:space="preserve">Western hemlock -- Pacific silver fir -- mountain hemlock forest 30-60 yr </t>
  </si>
  <si>
    <t xml:space="preserve">Western hemlock, Pacific silver fir, and mountain hemlock forest. Established 30 to 60 years ago after wildfire with no subsequent management. Occurs at high elevations in montane and subalpine forests along the western slopes of the Cascade Range. Single-layered canopy with high tree density and woody fuel loading. These forests are typically moist and cool. </t>
  </si>
  <si>
    <t>Western hemlock, Pacific silver fir, and mountain hemlock forest. Established 30 to 60 years ago after regeneration cut and prescribed burn, or wildfire and salvage logging, with no subsequent management. Occurs at high elevations in montane and subalpine forests along the western slopes of the Cascade Range. Canopy is multilayered. These forests are typically moist and cool.</t>
  </si>
  <si>
    <t>Western hemlock -- Pacific silver fir -- mountain hemlock forest 60-90 yr</t>
  </si>
  <si>
    <t>Western hemlock, Pacific silver fir, and mountain hemlock forest. Occurs at high elevations in montane and subalpine forests along the western slope of the Cascade Range. Established 60 to 90 years ago after wildfire or clearcut harvest and has had no subsequent management. Single layer, high density stand with high woody fuel load. These forests are typically moist and cool.</t>
  </si>
  <si>
    <t xml:space="preserve">Western hemlock -- Pacific silver fir -- mountain hemlock forest 90-200 yr </t>
  </si>
  <si>
    <t xml:space="preserve">Western hemlock, Pacific silver fir, and mountain hemlock forest. Occurs at high elevations in the Cascade Range.  Established 90 to 200 years ago after wildfire or clearcut harvest and has had no subsequent management. Multi-layered, high density stand. </t>
  </si>
  <si>
    <t>Western hemlock -- Pacific silver fir -- mountain hemlock forest over 200 yr</t>
  </si>
  <si>
    <t xml:space="preserve">Western hemlock, Pacific silver fir, and mountain hemlock forest. Occurs at high elevations in montane and subalpine forests along the western slopes of the Cascade Crest. Established over 200 years ago after wildfire or clearcut harvest and has had no subsequent management.  Multi-layered, high density stand with high woody fuel load. Pacific silver fir and mountain hemlock are common associates. These forests are typically moist and cool. </t>
  </si>
  <si>
    <t>Dry subalpine forest. Low density and natural fuel load. Growth limited by lack of moisture.</t>
  </si>
  <si>
    <t>Subalpine forest disturbed by avalanche. Current canopy is composed of trembling aspen.</t>
  </si>
  <si>
    <t>Subalpine forest established after wildfire less than 10 years ago. Occurs at high elevations in the Cascade Range. Snags, fireweed, herbs, and willow present in this low density stand.</t>
  </si>
  <si>
    <t>Subalpine forest 10-40 yr</t>
  </si>
  <si>
    <t>Subalpine forest. Occurs at high elevations in the Cascade Range. Dense stand of lodgepole pine seedlings and saplings from 10 to 40 years old. The majority of snags have fallen.</t>
  </si>
  <si>
    <t>Subalpine forest 40-90 yr</t>
  </si>
  <si>
    <t>Subalpine forest.  Occurs at high elevations in the Cascade Range. Established 40 to 90 years ago after wildfire no subsequent management.  Stand has subalpine fir in the understory with natural woody fuel  loading characterized by few fine fuels and decomposing large woody debris.</t>
  </si>
  <si>
    <t>Subalpine forest 90-120 yr</t>
  </si>
  <si>
    <t>Subalpine forest.  Occurs at high elevations in the Cascade Range. Established 90 to 120 years ago after wildfire with no subsequent management.  Single-layered lodgepole pine stand with subalpine fir understory.</t>
  </si>
  <si>
    <t>Subalpine forest over 120 yr</t>
  </si>
  <si>
    <t>Subalpine forest. Subalpine fir, lodgepole pine, whitebark pine and Engelmann spruce forests are found throughout the Rocky Mountains in the United States, and in the Cascade Range and the Interior Plateau of British Columbia, Canada. These mature stands are usually found at elevations above 4,000 feet. Layered, medium density stand that established over 120 years ago after wildfire with no subsequent management.</t>
  </si>
  <si>
    <t>Subalpine forest over 120 yrs old</t>
  </si>
  <si>
    <t>Subalpine forest. Subalpine fir, lodgepole pine, whitebark pine and Engelmann spruce forests are found throughout the Rocky Mountains in the United States, and in the Cascade Mountains and the Interior Plateau in Canada. These mature stands are usually found at elevations above 4,000 feet. High density stand that established over 120 years ago after wildfire with no subsequent management.</t>
  </si>
  <si>
    <t>Subalpine fir -- whitebark pine -- subalpine larch forest 100-300 yr</t>
  </si>
  <si>
    <t xml:space="preserve">Subalpine fir, whitebark pine, and subalpine larch parkland. Occurs along timberline in Washington, Oregon, and the Rocky Mountains. Established 100 to 300 years ago. Whitebark pine in this stand suffered from white pine blister rust in the past.  Whitebark pine is often the seral and dominant tree species in drier regions, associated with subalpine fir and mountain hemlock. </t>
  </si>
  <si>
    <t>Whitebark pine forest 0-50 yr</t>
  </si>
  <si>
    <t>Whitebark pine forest.  Established 0 to 50 years following wildfire and has natural fuel loads. Whitebark pine  dominated stands occur along the timberline in Washington, Oregon and the Rocky Mountains.  Whitebark pine is often the seral and dominant tree species with subalpine fir and mountain hemlock in drier regions.</t>
  </si>
  <si>
    <t>Whitebark pine forest over 50 yr</t>
  </si>
  <si>
    <t xml:space="preserve">Whitebark pine forest.  Low-density stand with natural fuel loading, greater than 50 years old.  Whitebark pine and subalpine larch dominated stands occur along the timberline in Washington, Oregon and the Rocky Mountains.  Whitebark pine is often the seral and dominant tree species occurring with subalpine fir in drier regions. </t>
  </si>
  <si>
    <t xml:space="preserve">Western perennial grassland.  Low density, native bunchgrass meadow with natural fuel load. Perennial bunchgrass community composition is being altered by grazing, exotic species, and fire exclusion. </t>
  </si>
  <si>
    <t>1,2,171,174,240,313</t>
  </si>
  <si>
    <t>Bitterbrush and sagebrush shrubland. Recent fire exclusion, grazing, and introduction of exotic species. Medium density and natural load.</t>
  </si>
  <si>
    <t>140,4,5,165,186,187,189,190,198</t>
  </si>
  <si>
    <t>Deciduous shrubland with bitter cherry, ceonothus, snowberry, and rose. Recent fire exclusion, grazing, and the introduction of exotic species.</t>
  </si>
  <si>
    <t>Black cottonwood -- Douglas-fir -- trembling aspen forest</t>
  </si>
  <si>
    <t xml:space="preserve">Young black cottonwood forests with both coniferous and deciduous trees. Occurs along rivers and floodplains throughout the Pacific Northwest. Coniferous component may consist of Douglas-fir, ponderosa pine, grand fir, Engelmann spruce, and other species. Deciduous component can consist of various species of cottonwood, aspen, alder, maple or birch. These deciduous riparian forests rarely burn, but are subject to disturbances such as flooding and changes in river channels. </t>
  </si>
  <si>
    <t>129,142,13</t>
  </si>
  <si>
    <t xml:space="preserve">Old black cottonwood forest with coniferous and decidious trees. Occurs along rivers and floodplains throughout the Pacific Northwest. Conifer species can include Douglas-fir, ponderosa pine, grand fir, and Engelmann spruce. Deciduous trees can include various species of cottonwood, aspen, alder, maple or birch. These forests rarely burn, but are subject to disturbance such as flooding and changes in river channels. </t>
  </si>
  <si>
    <t>Western white pine -- western larch forest</t>
  </si>
  <si>
    <t xml:space="preserve">Western white pine and western larch forest. Mature stand of western white pine heavily infected with blister rust. Regenerating Douglas-fir and grand fir occur under a scattered overstory of western white pine. Recently invaded by Douglas-fir tussock moth. Heavy fuel loading of decaying logs. </t>
  </si>
  <si>
    <t>Engelmann spruce -- lodgepole pine forest</t>
  </si>
  <si>
    <t>Engelmann spruce and lodgepole pine forest. Overmature forest with significant insect damage and large amounts of standing snags and woody fuel loading. Lacking understory regeneration.</t>
  </si>
  <si>
    <t>Western hemlock forest 0-30 yr</t>
  </si>
  <si>
    <t>Dry western hemlock forest. Codominant species may include Douglas-fir, lodgepole pine, western white pine, subalpine fir, western larch and ponderosa pine. Established 30 years ago following a wildfire. Very rocky or severely degraded sites with low moisture and nutrient holding capacity in an area of strong maritime climate. Medium density stand and medium fuel load.</t>
  </si>
  <si>
    <t>Western hemlock forest 30-60 yr</t>
  </si>
  <si>
    <t>Dry western hemlock forest. Codominant species may include Douglas-fir, lodgepole pine, western white pine, subalpine fir, western larch and ponderosa pine. Very rocky or severely degraded sites with low moisture and nutrient holding capacity in an area of strong maritime climate. Established 30 to 60 years ago following wildfire with no subsequent management. High density stand with high fuel load.</t>
  </si>
  <si>
    <t>Western hemlock forest 60-90 yr</t>
  </si>
  <si>
    <t>Dry western hemlock forest. Codominant species may include Douglas-fir, lodgepole pine, western white pine, subalpine fir, western larch and an occasional ponderosa pine. Very rocky or severely degraded sites with low moisture and nutrient holding capacity in an area of strong maritime climate. Established 60-90 years ago following wildfire with no subsequent management. High density, multi-layered stand with medium fuel load.</t>
  </si>
  <si>
    <t>Western hemlock forest 90-200 yr</t>
  </si>
  <si>
    <t>Dry western hemlock forest. Codominant species may include Douglas-fir, lodgepole pine, western white pine, subalpine fir, western larch and an occasional ponderosa pine. Very rocky or severely degraded sites with low moisture and nutrient holding capacity in an area of strong maritime climate. Established 90 to 200 years ago after wildfire. Multilayered stand with no history of management.</t>
  </si>
  <si>
    <t>Western hemlock forest over 200 yr</t>
  </si>
  <si>
    <t>Dry western hemlock forest. Very rocky or severely degraded sites with low moisture and nutrient holding capacity in an area of strong maritime climate.  Established over 200 years ago.  Multi-layered, medium density stand with no history of management.  Co-dominant species may include Douglas-fir, lodgepole pine, western white pine, subalpine fir, western larch and ponderosa pine.</t>
  </si>
  <si>
    <t>Dry western hemlock forest. Very rocky or severely degraded sites with low moisture and nutrient holding capacity in an area of strong maritime climate.  Established over 200 years ago.  Multi-layered, high density stand with no history of management. Codominant species may include Douglas-fir, lodgepole pine, western white pine, subalpine fir, western larch and ponderosa pine.</t>
  </si>
  <si>
    <t>Lodgepole pine forest 0-10 yr</t>
  </si>
  <si>
    <t xml:space="preserve">Lodgepole pine forest. Occurs in montane forests of Washington, Oregon, and the Rocky Mountains. Established approximately 10 years ago after a stand-replacing wildfire. </t>
  </si>
  <si>
    <t xml:space="preserve">Lodgepole pine forest. Occurs in montane forests of Washington, Oregon, and the Rocky Mountains. Established less than 10 years ago after clearcut harvest of an older lodgepole pine stand. The slash was treated with prescribed fire after the harvest.  </t>
  </si>
  <si>
    <t>Lodgepole pine forest 10-20 yr</t>
  </si>
  <si>
    <t xml:space="preserve">Lodgepole pine forest.  Occurs in montane forests of Washington, Oregon and the Rocky Mountains. Established 10 to 20 years ago following a stand-replacing fire with no subsequent management. Lodgepole pine is often the seral species on such sites. </t>
  </si>
  <si>
    <t>Lodgepole pine forest 20-40 yr</t>
  </si>
  <si>
    <t xml:space="preserve">Lodgepole pine forest. Occurs in montane forests of Washington, Oregon and the Rocky Mountains. This fuelbed represents a young stand of lodgepole pine that established after a stand-replacing fire 20 to 40 years ago with no subsequent management. </t>
  </si>
  <si>
    <t xml:space="preserve">Lodgepole pine forest. Occurs in montane forests of Washington, Oregon and the Rocky Mountains. This fuelbed represents a young stand of lodgepole pine that established 20 to 40 years ago after a clearcut harvest and prescribed fire to reduce woody fuels.  The stand was recently precommercially thinned. </t>
  </si>
  <si>
    <t>Lodgepole pine forest 40-80 yr</t>
  </si>
  <si>
    <t>Lodgepole pine forest. Occurs in the middle montane forests of Washington, Oregon and the Rocky Mountains.  This fuelbed represents a forest of lodgepole pine that established 40 to 80 years ago after a wildfire with no subsequent management.</t>
  </si>
  <si>
    <t xml:space="preserve">Lodgepole pine forest. Occurs in middle montane forests of Washington, Oregon, and the Rocky Mountains. Established after a clearcut and prescribed fire 40 to 80 years ago.  Stand was precommercially thinned at 10-20 years but has had no subsequent management. </t>
  </si>
  <si>
    <t>Lodgepole pine forest over 80 yrs</t>
  </si>
  <si>
    <t xml:space="preserve">Lodgepole pine forest. Occurs in middle montane forests of Washington, Oregon, and the Rocky Mountains. Established over 80 years ago after a clearcut and prescribed fire. The stand was attacked by pine bark beetles 10 years ago. Few needles remain, and fallen snags are accumulating (decay classes 2 and 3). </t>
  </si>
  <si>
    <t>Trembling aspen -- Engelmann spruce forest</t>
  </si>
  <si>
    <t xml:space="preserve">Trembling aspen and Englemann spruce forest. Occurs on the east slopes of the northern Cascade Range and Okanogan Highlands. Fire has been excluded. Aspen forests with mixed conifer understories are common in these areas. Trembling aspen occurs in nearly pure stands as the seral community following fire, but they are eventually replaced by mixed conifers through fire exclusion. </t>
  </si>
  <si>
    <t>Trembling aspen and Engelmann spruce forest.  Young aspen forests with mixed conifer understories are common on the east slopes of the northern Cascade Range and the Okanogan Highlands. Established following wildfire. Trembling aspen occur in nearly pure stands as the seral community following fire.</t>
  </si>
  <si>
    <t>Oregon white oak forest.  Resprouting Oregon white oak is common in lower elevations in southcentral Washington Cascade Range.  It occurs in pure stands at the lowest forested locations and mixed stands at higher elevations. Regeneration is often from sprouting in limbs above ground after fire.</t>
  </si>
  <si>
    <t>Oregon white oak  -- ponderosa pine forest</t>
  </si>
  <si>
    <t xml:space="preserve">Oregon white oak and ponderosa pine forest. Occurs at low elevations on hot, steep, middle and lower slopes. This forest type represents the hottest, driest forest and woodland habitats on the Wenatchee National Forest and represent the lower limit for forest growth. Both species are overstory components of these woodlands. Shrubs are normally inconspicuous. The undergrowth is largely dominated by grasses and forbs. Bitterbrush is present in small amounts and serviceberry may also be present. Sampled on south to east aspects, and also likely occurs on west aspects. </t>
  </si>
  <si>
    <t>140,1,174</t>
  </si>
  <si>
    <t>Oregon white oak -- Douglas-fir -- ponderosa pine forest</t>
  </si>
  <si>
    <t>Oregon white oak, Douglas-fir and ponderosa pine forest. Hot, dry sites at the lower edge of conifer forest and woodland. Established by wildfire. All tree species are overstory components of these woodlands. Scattered old Oregon white oak, Douglas-fir or ponderosa pine mixed with younger trees (approximately 100 yr) is a common structure. Douglas-fir and ponderosa pine can establish and maintain themselves in these stands, but tree regeneration is limited to times when favorable climatic conditions occur. Conifer regeneration appears to be episodic in these habitats, and may be too marginal for conifers to successfully reproduce on a continuous basis.  Pinegrass and elk sedge characterize the grass- and forb-dominated undergrowth.  Shrubs are present, but few are well-represented. This fuelbed is based on resprouting from the trunk and root crown; 3-year-old sprouts may average 9 feet in height due to an already developed root system, as opposed to shoots developing from acorns which may take as long as 10 years for saplings to attain 3.3 feet in height.</t>
  </si>
  <si>
    <t>Oregon white oak, Douglas-fir and ponderosa pine forest. Hot, dry sites at the lower edge of conifer forest and woodland. Fire has been excluded. All species above are overstory components of these woodlands.  Scattered, old Oregon white oak, Douglas-fir or ponderosa pine mixed with younger trees (approximately 100 yr) is a common structure. Douglas-fir and ponderosa pine can establish and maintain themselves in these stands, but tree regeneration is limited to times when favorable climatic conditions occur. Pinegrass and elk sedge characterize the grass- and forb-dominated undergrowth. Shrubs are present, but few are well represented.</t>
  </si>
  <si>
    <t>Oregon white oak -- trembling aspen forest</t>
  </si>
  <si>
    <t>Oregon white oak and trembling aspen forest. Gently-sloping dry river terraces. Oregon white oak, Douglas-fir, and ponderosa pine are constant overstory components of these relatively dense stands.  Common stand structures include dense, old Oregon white oak, Douglas-fir and ponderosa pine mixed with younger trees. Douglas-fir and ponderosa pine do reproduce and establish in these stands.  Black cottonwood and trembling aspen are important associates in some stands.  The undergrowth is a mixture of medium and tall shrubs. Common snowberry is usually abundant, except where unusually dense California hazel and other tall shrubs suppress it.</t>
  </si>
  <si>
    <t xml:space="preserve">Oregon white oak and trembling aspen forest. Dry river terraces. Established after wildfire. Oregon white oak, Douglas-fir and ponderosa pine are constant overstory components of these relatively dense stands.  Common stand structures include dense, old Oregon white oak, Douglas-fir and ponderosa pine mixed with younger trees.  Black cottonwood and trembling aspen are important associates in some stands. The undergrowth is a rich mixture of medium and tall shrubs. Common snowberry is usually abundant, except where unusually dense California hazel and other tall shrubs suppress it.  This fuelbed is based on resprouting from oak trunks and root crowns.  </t>
  </si>
  <si>
    <t>Subalpine forest. Cool, moist forest in a transition zone between montane mixed conifer and subalpine forests in Washington, Oregon, and the Rocky Mountains. Older forest with insect outbreaks. Subalpine fir, Engelmann spruce, and lodgepole pine are common co-dominants.</t>
  </si>
  <si>
    <t xml:space="preserve">Ponderosa pine forest 0-15 yr shrubland </t>
  </si>
  <si>
    <t>Ponderosa pine forest. Occurs at low to middle elevations in the eastern Cascade Range. Established 10-15 years ago after a wildfire. Shrubland, canopy cover is less than 10%._x000D_
614,Ponderosa pine forest 0-15 yr shrubland,Ponderosa pine forest. Low to middle elevations of the eastern Cascade Range. Established less than 15 years ago from seed tree or shelterwood harvest. Shrubland with less than 10% overstory present. ,340</t>
  </si>
  <si>
    <t>330"</t>
  </si>
  <si>
    <t>Ponderosa pine forest. Occurs at low to middle elevations in the eastern Cascade Range. Established less than 15 years ago by wildfire. Grassland, with less than 10% overstory.</t>
  </si>
  <si>
    <t xml:space="preserve">Ponderosa pine forest.  Occurs at low to middle elevations in the eastern Cascade Range.  Established less than 15 years ago from seed tree or shelterwood harvest (no prescribed fire). Grassland with less that 10% overstory. </t>
  </si>
  <si>
    <t>Ponderosa pine forest. Occurs at low to middle elevations of the eastern Cascade Range. Established less than 15 years ago by clearcutting and prescribed burning or pile burning, or by wildfire and salvage logging. Shrubland with less than 10% overstory.</t>
  </si>
  <si>
    <t>Ponderosa pine forest. Occurs at low to middle elevations of the eastern Cascade Range. Established less than 15 years ago by clearcutting and prescribed burning or pile burning, or by wildfire and salvage logging. Grassland with less than a 10% overstory.</t>
  </si>
  <si>
    <t>Ponderosa pine forest. Located in the low to middle elevations in the eastern Cascade Range. Established 15 to 25 years ago after wildfire with no subsequent management. Low density of trees. Some tree seedlings and saplings have become established.</t>
  </si>
  <si>
    <t>Ponderosa pine forest. Occurs at low to middle elevations in the eastern Cascade Range. Established 15 to 25 years ago after clearcut harvest and prescribed burning, or by wildfire and salvage logging. Mature shrubland with low-density tree regeneration._x000D_
621,Ponderosa pine forest 15-25 yr,Ponderosa pine forest. Occurs at low to middle elevations in the eastern Cascade Range. Established 15 to 25 years ago after seed tree or shelterwood harvest with no subsequent management. Mature shrubland with tree regeneration._x000D_
622,Ponderosa pine forest 15-25 yr,Ponderosa pine forest. Occurs at low to middle elevations in the eastern Cascade Range. Established after wildfire 15 to 25 years ago. Dense dry seedlings and saplings have become established.,340</t>
  </si>
  <si>
    <t>Ponderosa pine forest. Occurs at low to middle elevations in eastern Cascade Range. Established 15 to 25 years ago after clearcut harvest and prescribed burning, or by wildfire and salvage logging. High density seedlings and saplings in the understory._x000D_
624,Ponderosa pine forest 15-25 yr,Ponderosa pine forest. Occurs at low to middle elevations in the eastern Cascade Range. Established 15 to 25 years ago after seed tree or shelterwood harvest</t>
  </si>
  <si>
    <t xml:space="preserve"> resulting in a grassland. High density tree regeneration."</t>
  </si>
  <si>
    <t>Ponderosa pine forest. Occurs at low to middle elevations of the eastern Cascade Range. Established 25 to 40 years ago after wildfire. Recently precommercially thinned and burned by prescribed fire. Stand composed of low density, pole-sized conifers.</t>
  </si>
  <si>
    <t>Ponderosa pine forest.  Occurs at low to middle elevations in the eastern Cascade Range.  Established 25-40 years ago after clearcut and precribed burning, or wildfire and salvage logging. Stand was recently precommercially thinned and prescribed burned, resulting in low tree density.  _x000D_
627,Ponderosa pine forest 25-40 yr,Ponderosa pine forest. Occurs at low to middle elevations of the eastern Cascade Range. Established 25 to 40 years ago after clearcutting and prescribed burning</t>
  </si>
  <si>
    <t xml:space="preserve"> or wildfire and salvage logging.  Dry seedlings and saplings have become established. Stand was recently precommercially thinned</t>
  </si>
  <si>
    <t xml:space="preserve"> resulting in low tree density. </t>
  </si>
  <si>
    <t>Ponderosa pine forest. Occurs at low to middle elevations of the eastern Cascade Range. Established 25 to 40 years ago after wildfire with no subsequent management. High density stand of pole-sized conifers.</t>
  </si>
  <si>
    <t>Dry Douglas-fir, ponderosa pine, grand fir forest. Established over 150 years ago following disturbance with a history of select tree harvests. Stands had recent select tree harvest followed by prescribed fire to reduce woody fuels and have medium density canopy and woody fuel loads.  Western larch may be present in overstory. _x000D_
630,Ponderosa pine forest 40-80 yr,Ponderosa pine forest. Occurs at low to middle elevations of the eastern Cascade Range. Established 40 to 80 years ago by wildfire with recent insect and disease disturbance. Shrub stratum is composed of low density</t>
  </si>
  <si>
    <t xml:space="preserve"> bitterbrush and/or sagebrush.</t>
  </si>
  <si>
    <t>Dry Douglas-fir, ponderosa pine, grand fir forest. Occurs at middle elevations of the Cascade Range. Established more than 150 years ago following wildfire or clearcut harvest. Stands have a history of thinning and select tree harvests, often with prescribed fire to reduce woody fuels. Stands had recent selection cut with no treatment of woody fuels. _x000D_
632,Ponderosa pine forest 40-80 yr,Ponderosa pine forest. Occurs at low to middle elevations in the eastern Cascade Range. Established 40-80 years ago after wildfire or clearcut harvest. Stand was recently selectively cut and treated with prescribed fire</t>
  </si>
  <si>
    <t xml:space="preserve"> resulting in low density."</t>
  </si>
  <si>
    <t>Ponderosa pine forest. Occurs at low to middle elevations of the eastern Cascade Range. Established 40 to 80 years ago by wildfire. Low density is result of past precommercial thinning and recent select tree harvest.</t>
  </si>
  <si>
    <t>Ponderosa pine / bitterbrush forest 40-80 yr</t>
  </si>
  <si>
    <t>Ponderosa pine forest. Occurs at low to middle elevations of the eastern Cascade Range. Established 40 to 80 years ago by wildfire. Single layer, low density stand with bitterbrush and/or sagebrush shrubs.</t>
  </si>
  <si>
    <t>Ponderosa pine forest. Occurs at low to middle elevations of the eastern Cascade Range. Established 40 to 80 years ago after wildfire and salvage logging, or clearcut and prescribed burning. High density stand.</t>
  </si>
  <si>
    <t>Ponderosa pine forest. Occurs at low to middle elevations of the eastern Cascade Range. Established 40 to 80 years ago after wildfire. Single layer, high density stand.</t>
  </si>
  <si>
    <t>Ponderosa pine forest.  Occurs at low to middle elevations of the eastern Cascade Range.  Established 80 to 150 years ago.  Low density with a grass understory, resulting from recent selection cut and prescribed burn.</t>
  </si>
  <si>
    <t>Ponderosa pine forest. Occurs at low to middle elevations of the eastern Cascade Range. Established 80 to 150 years ago by wildfire. Low density due to past select tree harvest. No recent management activity.</t>
  </si>
  <si>
    <t>Ponderosa pine forest. Occurs at low to middle elevations of the eastern Cascade Range. Established 80 to 150 years ago following wildfire or clearcut harvest.  High density stand with significant mortality due to insects and disease.</t>
  </si>
  <si>
    <t>Ponderosa pine forest.  Occurs at low to middle elevations of the eastern Cascade Range. Established 80 to 150 years ago following wildfire or clearcut harvest. High density stand with no history of management.</t>
  </si>
  <si>
    <t>Pondersa pine / bitterbrush forest 80-150 yr</t>
  </si>
  <si>
    <t>Ponderosa pine and bitterbrush forest. Occurs at low to middle elevations of the eastern Cascade Range. Established 80 to 150 years ago following wildfire or clearcut harvest. Low density stands with bitterbrush and or sagebrush shrub layer, resulting from early precommercial thinning. No recent management activity.</t>
  </si>
  <si>
    <t>Ponderosa pine / pinegrass forest over 150 yr</t>
  </si>
  <si>
    <t>Ponderosa pine forest. Occurs at low to middle elevations of the eastern Cascade Range. Established over 150 years ago following wildfire or clearcut harvest. Stand had recent select tree harvest and was treated with prescribed fire resulting in a low density canopy with a pinegrass understory.</t>
  </si>
  <si>
    <t>Ponderosa pine forest. Occurs at low to middle elevations of the eastern Cascade Range. Established over 150 years ago after wildfire or clearcut harvest. Stand had recent select tree harvest resulting in a low density canopy with pinegrass understory.</t>
  </si>
  <si>
    <t>Ponderosa pine / bitterbrush forest over 150 yr</t>
  </si>
  <si>
    <t>Ponderosa pine bitterbrush forest. Occurs at low to middle elevations of the eastern Cascade Range. Established 150 years ago and was precommercially thinned at approximately 25 years and no subsequent management. Stand is composed of low density trees with a bitterbrush and/or sagebrush understory.</t>
  </si>
  <si>
    <t>Ponderosa pine forest over 150 yr</t>
  </si>
  <si>
    <t>Ponderosa pine forest. Occurs at low to middle elevations of the eastern Cascade Range. High density stand that was established over 150 years ago and has no history of management.</t>
  </si>
  <si>
    <t xml:space="preserve">Ponderosa pine forest. Occurs at low to middle elevations of the eastern Cascade Range. Stand was established over 150 years ago and has no history of management. Insect and disease infestations have resulted in heavy downed woody fuel load. </t>
  </si>
  <si>
    <t>Western larch forest 0-15 yr</t>
  </si>
  <si>
    <t>Western larch forest. Occurs at middle to high elevations in the eastern Cascade Range. Established less than 15 years ago by wildfire with subsequent salvage logging, or clearcut harvest and prescribed fire. Selectively managed favoring western larch. Has seedling and sapling regeneration.</t>
  </si>
  <si>
    <t>Western larch forest.  Occurs at mid to high elevations in the eastern Cascade Range. Established less than 15 years ago by wildfire with no postfire salvage. Selectively managed to favor western larch.</t>
  </si>
  <si>
    <t>Western larch forest 15-40 yr</t>
  </si>
  <si>
    <t>Western larch forest.  Occurs at mid to high elevations across the eastern Cascade Range.  Established 15 to 40 years ago by wildfire with salvage logging. Stand had recent precommercial thinning and prescribed burning to reduce stand density and favor western larch.</t>
  </si>
  <si>
    <t>Western larch forest. Occurs at middle to high elevations across the eastern Cascade Range.  Established 15 to 40 years ago by wildfire.  Recently precommercially thinned, to favor western larch, and prescribed burned to reduce woody fuels. Snags created by wildfire are beginning to fall and contribute to coarse woody debris.</t>
  </si>
  <si>
    <t>Western larch forest. Occurs at middle to high elevations across the eastern Cascade Range. Established 15 to 40 years ago by wildfire.  Stand was precommercially thinned to favor western larch. Snags created by wildfire are beginning to fall and contribute to coarse woody debris.</t>
  </si>
  <si>
    <t>Western larch forest 40-80 yr</t>
  </si>
  <si>
    <t>Western larch forest. Occurs at mid to high elevations across the eastern Cascade Range.  Established 40 to 80 years ago from a wildfire and salvage logging or  clearcut and prescribed burning.  Stand was previously precommercially thinned and prescribed burned. Recent select tree harvest, favoring western larch, with prescribed burn woody fuel treatment.</t>
  </si>
  <si>
    <t>Western larch forest. Occurs at middle to high elevations across the eastern Cascade Range. Established after wildfire 40 to 80 years ago.  Stand has been managed with a precommercial thinning and prescribed burn to favor larch and most recently selectively cut and treated with prescribed fire.</t>
  </si>
  <si>
    <t>Western larch forest. Occurs at mid to high elevations in the eastern Cascade Range.  Established 40 to 80 years ago after wildfire with no salvage logging.  Over time this stand of pole-sized trees has had a precommercial thinning and a recent select tree harvest with no treatment to reduce woody fuels.</t>
  </si>
  <si>
    <t>Western larch forest. Occurs at middle to high elevations across the eastern Cascade Range. Established 15 to 40 years ago following a wildfire.  Stands have no history of management and are composed of high density, pole-sized mixed conifers with a sparse, grassy understory. Snags created by wildfire are falling, resulting in high woody fuel loads. (Follows 148)</t>
  </si>
  <si>
    <t>Western larch forest 80-150 yr</t>
  </si>
  <si>
    <t>Western larch forest. Occurs at middle to high elevations of the Cascade Range. Established 80 to 150  years ago by wildfire and/or clearcutting.  Stand has a history of active management and was recently selectively cut and treated with prescribed fire to reduce stand density and favor western larch.</t>
  </si>
  <si>
    <t>Western larch forest. Occurs at middle to high elevations in the eastern Cascade Range. Established 80 to 150 years ago by wildfire. Subsequent precommercial thinning and selection cuts reduced stand density and removed competing conifers, maintaining a stand of pure larch.  An additional recent selection cut with no treatment of woody fuels resulted in a low density forest with high woody debris loading.</t>
  </si>
  <si>
    <t>Western larch forest over 150 yr</t>
  </si>
  <si>
    <t>Western larch forest. Occurs at middle to high elevations of the eastern Cascade Range. Established over 150 years ago by wildfire and salvage logging, or clearcutting and prescribed burning. Stand had subsequent precommercial thinning and two selection cuts with fuel treatments reduced stand density. An additional recent select cut with prescribed fire to reduce woody fuels removed competing conifers and resulted in an open park-like stand of western larch.</t>
  </si>
  <si>
    <t>Western larch forest. Occurs at middle to high elevations in eastern Cascade Range. Established more than 150 years ago by wildfire and salvage logging, or by clearcut harvest and prescribed burning.  Stand previously had precommercial thinning and 2 selection cuts with no woody fuel treatments. Recent select tree harvest reduced stand density, removed competing conifers, and resulted in an open stand of western larch with moderate woody fuel loading and duff layer.</t>
  </si>
  <si>
    <t>Douglas-fir / ninebark - snowberry forest 0-15 yr</t>
  </si>
  <si>
    <t>Douglas-fir and ninebark forest. Occurs at low to mid elevations of the eastern Cascade Range. Established less than 15 years ago after wildfire with salvage logging, or clearcut harvest and prescribed burning. Ninebark, snowberry, and pinegrass dominate shrub and nonwoody fuels.</t>
  </si>
  <si>
    <t xml:space="preserve">Douglas-fir / ninebark forest 15-40 yr </t>
  </si>
  <si>
    <t>Douglas-fir and ninebark forest. Occurs at low to middle elevations of the eastern Cascade Range. Established 15 to 40 years ago after clearcut or wildfire. Stand was recently precommercially thinned, piled and burned, and grazed. Stand density is low. Ninebark, snowberry, and pinegrass dominate shrub and nonwoody fuels.</t>
  </si>
  <si>
    <t xml:space="preserve">Douglas-fir / ninebark forest 40-80 yr </t>
  </si>
  <si>
    <t>Douglas-fir and ninebark forest. Occurs at low to mid elevations in the eastern Cascade Range. Established following clearcut harvest or wildfire 40 to 80 years ago. Ninebark, snowberry, and pinegrass dominate shrub and nonwoody fuels. Precommercial thinning, pile burning, and grazing treatments reduced stand density.</t>
  </si>
  <si>
    <t>Douglas-fir / ninebark forest 40-80 yr</t>
  </si>
  <si>
    <t>Douglas-fir and ninebark forest. Occurs at low to mid elevations in the eastern Cascade Range. Established 40 to 80 years ago by clearcut harvest or wildfire.  Past grazing and precommercial thinning and a recent precommercial thinning reduced stand density. Ninebark, snowberry, and pinegrass dominate shrub and nonwoody fuels.</t>
  </si>
  <si>
    <t>Douglas-fir and ninebark forest. Occurs at low to mid elevations in the eastern Cascade Range. Established 40 to 80 years ago following wildfire or clearcut harvest. Stand was precommercially thinned and grazed early but has had no recent management. Ninebark, snowberry, and pinegrass dominate shrub and nonwoody fuels. Some dog hair thickets and dense understory are developing.</t>
  </si>
  <si>
    <t>Douglas-fir / ninebark forest 80-150 yr</t>
  </si>
  <si>
    <t>Douglas-fir and ninebark forest. Occurs at low to mid elevations in the eastern Cascade Range. Established 80 to 150 years after wildfire or clearcut harvest. Stand was previously thinned and grazed. Recent selective cut with prescribed fire has opened canopy, reduced woody fuels, and stimulated grass and shrub species. Pinegrass dominates nonwoody fuels.</t>
  </si>
  <si>
    <t>Douglas-fir and ninebark forest.  Occurs at low to mid elevations in the eastern Cascade Range. Established 80 to 150 years ago after wildfire or clearcut harvest. Stand was previously precommercially thinned and grazed. A recent selective cut with no woody fuels treatment has opened the canopy and stimulated grass and shrub species. Pinegrass dominates nonwoody fuels.</t>
  </si>
  <si>
    <t>Douglas-fir and ninebark forest. Occurs at low to mid elevations in the eastern Cascade Range. Established 80 to 150 years ago following clearcut harvest or wildfire. Stand was thinned and grazed early but has had no subsequent management. Natural fuel accumulations and higher stand density results in closed canopy, limiting understory growth and shrub species. Pinegrass dominates nonwoody fuels.</t>
  </si>
  <si>
    <t>Douglas-fir  / ninebark forest over 150 yr</t>
  </si>
  <si>
    <t>Douglas-fir and ninebark forest. Occurs at low to mid elevations in the eastern Cascade Range. Established over 150 years ago following a clearcut harvest or wildfire. Stand was grazed, precommercially thinned, selectively cut and prescribed burned in the past, but has had no recent management. Falling snags have created canopy gaps and understory tree regeneration occurs in clumps in these openings. Grass and shrub growth are also vigorous in the gaps. Pinegrass dominates nonwoody fuels.</t>
  </si>
  <si>
    <t>Ponderosa pine -- western larch -- Douglas-fir forest 0-25 yrs</t>
  </si>
  <si>
    <t>Ponderosa pine, western larch, and Douglas-fir forest. Occurs at low to mid elevations in the eastern Cascade Range. Established less than 25 years ago following wildfire.</t>
  </si>
  <si>
    <t>Ponderosa pine -- western larch -- Douglas-fir forest 0-25 yr</t>
  </si>
  <si>
    <t>Ponderosa pine, western larch, Douglas-fir forest.  Occurs at low to mid elevations in the eastern Cascade Range. Established less than 25 years ago following wildfire and salvage logging.  Tree regeneration is in the stand initiation phase, with brush establishing in the open sites.</t>
  </si>
  <si>
    <t>Ponderosa pine -- western larch -- Douglas-fir forest 25-40 yr</t>
  </si>
  <si>
    <t>Ponderosa pine, western larch, and Douglas-fir forest. Occurs at low to mid elevations in the eastern Cascade Range. Multi-layer young forest, 25 to 40 years old, with poles, seedlings and saplings, and some shrubs, sparsely distributed with grasses. Needle litter is perched on the grasses.</t>
  </si>
  <si>
    <t>Ponderosa pine -- western larch -- Douglas-fir forest 20-40 yr</t>
  </si>
  <si>
    <t>Ponderosa pine, western larch, and Douglas-fir forest. Occurs at low to mid elevations in the eastern Cascade Range. Established 25 to 40 years ago following wildfire with salvage logging. Multi-layer, high density, young forest, 25 to 40 years old, with poles, seedlings and saplings, and natural fuel accumulations.  Shrubs are sparsely distributed with grass. Needle litter is perched on the grasses.</t>
  </si>
  <si>
    <t>Ponderosa pine -- western larch -- Douglas-fir forest 40-80 yr</t>
  </si>
  <si>
    <t>Ponderosa pine, western larch, and Douglas-fir forest. Occurs at low to mid elevations in the eastern Cascade Range. Established 40 to 80 years ago following wildfire and salvage logging. Recent thinning and prescribed fire to reduce woody fuels, along with insect damage, have resulted in an open canopy. Shrubs are sparsely distributed with grass. Needle litter is perched on the grasses.</t>
  </si>
  <si>
    <t>Ponderosa pine, western larch, and Douglas-fir forest. Occurs at low to mid elevations in the eastern Cascade Range. Recently precommercially thinned. Maturing forest, 40 to 80 years old, with open canopy, and shrubs sparsely distributed with grass. Needle litter is perched on the grasses. Stand showing signs of insect damage but not enough to be a change agent.</t>
  </si>
  <si>
    <t>Ponderosa pine -- western larch -- Douglas-fir forest 80-150 yr</t>
  </si>
  <si>
    <t>Ponderosa pine, western larch, and Douglas-fir forest. Occurs at low to mid elevations in the eastern Cascade Range. Multi-layer, mature forest, 80 to 150 years old, moderate density, with natural fuel accumulations. Established after wildfire and salvage logging, with precommercial thin and prescribed fire over  40 years ago. Ground cover dominated by snowberry and pinegrass with needle litter perched on the grasses.</t>
  </si>
  <si>
    <t>Ponderosa pine, western larch, Douglas-fir forest.  Occurs at low to mid elevations in the eastern Cascade Range.  Single layer mature forest, 80 to 150 years old, low density. Recent thinning followed by prescribed fire to reduce woody fuels. Understory dominated by snowberry, boxwood, wheatgrass, and pinegrass. Needle litter is perched on the grasses.</t>
  </si>
  <si>
    <t>Ponderosa pine, western larch, and Douglas-fir forest. Occurs at low to mid elevations in the eastern Cascade Range. Single-layer mature forest, 80 to 150 years old, low density due to a recent selective tree harvest. Understory dominated by snowberry, wheatgrass, boxwood, and pinegrass. Needle litter is perched on the grasses.</t>
  </si>
  <si>
    <t>Ponderosa pine, western larch, and Douglas-fir forest. Occurs at low to mid elevations in the eastern Cascade Range. Single layer mature forest, 40 to 80 years old, medium density, with natural fuel accumulations. Ground cover dominated by pinegrass. Needle litter is perched on the grasses.</t>
  </si>
  <si>
    <t>Ponderosa pine, western larch, and Douglas-fir forest. Occurs at low to mid elevations in the eastern Cascade Range. Single-layer mature forest, 40 to 80 years old, medium density, with natural fuel accumulations. Ground cover dominated by pinegrass. Needle litter is perched on the grasses.</t>
  </si>
  <si>
    <t>Ponderosa pine -- western larch -- Douglas-fir forest 80-100 yr</t>
  </si>
  <si>
    <t>Ponderosa pine, western larch, and Douglas-fir forest. Occurs at low to mid elevations of the eastern Cascade Range. Single-layer mature forest, 80 to 100 years old, with understory re-initiation. Medium density stand with natural fuel accumulations. Ground cover dominated by pinegrass with needle litter perched on the grasses.</t>
  </si>
  <si>
    <t>Ponderosa pine, western larch, and Douglas-fir forest.  Occurs at low to mid elevations of the eastern Cascade Range. Established after fire with salvage logging 80 to 150 years ago. Single-layer mature forest with understory re-initiation. Medium density stand with no history of active management resulting in natural fuel accumulations. Ground cover dominated by pinegrass. Needle litter is perched on the grasses.</t>
  </si>
  <si>
    <t>Ponderosa pine -- western larch -- Douglas-fir forest over 150 yr</t>
  </si>
  <si>
    <t>Ponderosa pine, western larch, and Douglas-fir forest.  Occurs at low to mid elevations in the eastern Cascade Range. Multi-story mature forest, more than 150 years old.  Medium density stand with with no history of active management resulting in heavy natural fuel accumulations. Ground cover dominated by pinegrass. Needle litter is perched on the grasses.</t>
  </si>
  <si>
    <t>Ponderosa pine, western larch, and Douglas-fir forest.  Occurs at low to middle elevations in the eastern Cascade Range. Single-layer mature forest, over 150 years old. Recent selective tree harvest followed by prescribed fire resulted in low density stand with light fuel accumulations. Ground cover dominated by pinegrass. Needle litter is perched on the grasses.</t>
  </si>
  <si>
    <t>Ponderosa pine, western larch, and Douglas-fir forest.  Occurs at low to mid elevations in the eastern Cascade Range. Single-layer mature forest, over 150 years old. Low density stand following selective tree harvest. Ground cover dominated by pinegrass. Needle litter is perched on the grasses.</t>
  </si>
  <si>
    <t>Ponderosa pine, western larch, and Douglas-fir forest.  Occurs at low to middle elevations in the eastern Cascade Range. Stands are over 150 years old and have had selective tree harvests in the past but no recent management activities. Single-layer mature forest, low density, light natural fuel loadings. Ground cover dominated by snowberry, wheatgrass, boxwood, and pinegrass. Needle litter is perched on the grasses.</t>
  </si>
  <si>
    <t>Ponderosa pine, western larch, and Douglas-fir forest at low to middle elevations in the eastern Cascade Range. From 80 to 150 years old, selectively logged and burned with prescribed fire recently. Single-layer mature forest, open, light fuel loadings, and dry brush sparsely distributed with grasses. Needle litter is perched on the grasses.</t>
  </si>
  <si>
    <t>Ponderosa pine, western larch, and Douglas-fir forest.  Occurs at low to middle elevations in the eastern Cascade Range. Single-layer mature, open forest with some understory re-initiation, over 150 years old.  Stands had precommercial thin and selective tree harvest in the past but no recent management activities. Light woody fuel loadings with some new fallen snags. Understory of dry brush sparsely distributed among grasses. Needle litter is perched on the grasses.</t>
  </si>
  <si>
    <t>Ponderosa pine, western larch, and Douglas-fir forest.  Occurs at low to mid elevations in the eastern Cascade Range. Single-layer mature, open forest, 80 to 150 years old with a recent selective tree harvest.  Sparse understory of shrubs and grasses. Needle litter is perched on the grasses.</t>
  </si>
  <si>
    <t>Western larch -- Douglas-fir / snowberry forest 0-20 yr</t>
  </si>
  <si>
    <t>Dry western larch, Douglas-fir forest.  Occurs in the eastern Cascade Range. Initiated less than 20 years ago following wildfire. Larch and Douglas-fir seedlings and saplings are flourishing. Shrub growth has been stimulated. Larch needles make up the litter layer. Woody fuel loadings are light and natural as snags fall and decay.</t>
  </si>
  <si>
    <t>Dry western larch, Douglas-fir, and snowberry forest.  Occurs east of the Cascade Range. Established less than 20 years ago following wildfire and salvage logging, or clearcutting and prescribed burning. Larch and Douglas-fir seedlings and saplings are flourishing.  Snags and overstory are limited.  Shrub growth has been stimulated.  Grass and larch needles make up the litter layer. Woody fuel loadings are light and natural as snags fall and decay.</t>
  </si>
  <si>
    <t>Western larch -- Douglas-fir forest 20-40 yr</t>
  </si>
  <si>
    <t>Dry western larch and Douglas-fir forest.  Occurs east of the Cascade Range.  Established 20 to 40 years ago after a wildfire with recent precommercial thinning and prescribed burning favoring larch. Stand has also been grazed. Larch dominates the midstory. Shrubs, grass, and larch needles contribute to the litter layer. Moderate woody fuel loadings.</t>
  </si>
  <si>
    <t>Dry western larch, Douglas-fir forest.  Occurs east of the Cascade Range. Established 20 to 40 years ago from wildfire and salvage logging, or clearcut and prescribed burning.  Recent precommercial thinning, favoring larch, and prescribed burning resulted in larch dominating the midstory.  Stand has also been grazed. Brush, grass, and larch needles contribute to the litter layer. Moderate woody fuel loadings.</t>
  </si>
  <si>
    <t>Dry western larch and Douglas-fir forest.  Occurs east of the Cascade Range.  Established 20 to 40 years ago following wildfire and had a recent precommercial thin to favor larch. Larch dominates the midstory. Stand has also been grazed. Shrubs, grass, and larch needles contribute to the litter layer.</t>
  </si>
  <si>
    <t>Dry western larch and Douglas-fir forest.  Occurs east of the Cascade Range. Established 20 to 40 years ago from wildfire. Larch and Douglas-fir seedlings and saplings are flourishing.  Stem exclusion in the midstory is occurring due to high stand density. Shrub growth has been stimulated.  Grass and larch needles make up the litter layer. Fuel loadings are increasing as snags fall and decay.</t>
  </si>
  <si>
    <t>Dry western larch and Douglas-fir forest.  Occurs east of the Cascade Range.  Established 20 to 40 ago from wildfire and salvage logging, or clearcutting and prescribed burning. Larch and Douglas-fir seedlings and saplings are flourishing. Stem exclusion in the midstory is occurring due to high stand density. Shrub growth has been stimulated.  Grass and larch needles make up the litter layer. Fuel loadings are light and natural.</t>
  </si>
  <si>
    <t>Western larch -- Douglas-fir forest 40-80 yr</t>
  </si>
  <si>
    <t>Dry western larch and Douglas-fir forest.  Occurs east of the Cascade Range.  Established 40 to 80 years ago after wildfire. Precommercial thin favoring larch in the past with no recent management activity. Larch dominates the overstory, and Douglas-fir is re-initiating in the understory.  Brush, grass, and larch needles contribute to the litter layer. Woody fuel loadings are increasing as snags from wildfire fall.</t>
  </si>
  <si>
    <t>Dry western larch and Douglas-fir forest.  Occurs in the eastern Cascade Range.  Established 40 to 80 years ago from wildfire and salvage logging, or from clearcutting and prescribed burning. Precommercial thin favoring larch in the past with no recent management activities. Larch dominates the overstory, with Douglas-fir filling in the understory.  Shrubs, grass, and larch needles contribute to the litter layer. Fuel loadings are light and natural.</t>
  </si>
  <si>
    <t>Dry western larch, Douglas-fir forest.  Occurs in the eastern Cascade Range.  Established 40 to 80 years ago after wildfire. This young multistory forest is dense with stunted growth.  Snags are falling from the wildfire.  The understory is composed of sparse shrubs and patchy grass.</t>
  </si>
  <si>
    <t>Western larch -- Douglas-fir forest 80-150 yr</t>
  </si>
  <si>
    <t>Dry western larch and Douglas-fir forest.  Occurs east of the Cascade Range. Established 80 to 150 years ago after wildfire. Old, single layer forest with recent select tree harvest favoring larch followed by prescribed burn treatment of slash and ground fuels. Grass and brush growth have been stimulated.</t>
  </si>
  <si>
    <t>Dry western larch and Douglas-fir forest.  Occurs in the eastern Cascade Range.  Established 80 to 150 years after wildfire and salvage logging, or from clearcut and prescribed burning. The stand was precommercially thinned, favoring larch, and has had a recent select tree harvest cut followed by prescribed burning to treat slash. Larch dominates the overstory following the thinning, and Douglas-fir dominates the understory. Diameter and height growth are increased due to early release thinning. Shrubs, grass, and larch needles contribute to the litter layer. Fuel loadings are light and natural following prescribed fire treatment.</t>
  </si>
  <si>
    <t>Dry western larch and Douglas-fir forest.  Occurs in the eastern Cascade Range.  Established 80 to 150 years ago after wildfire. Stand had precommercial thinning, favoring larch, and a recent selective tree harvest followed by prescribed fire to treat slash. Larch dominates the overstory, with Douglas-fir in the understory. Diameter and height growth are increased due to early release thinning. Shrubs, grass, and larch needles contribute to the litter layer.</t>
  </si>
  <si>
    <t>Dry western larch and Douglas-fir forest.  Occurs in the eastern Cascade Range.  Established 80 to 150 yrs ago. Single-layer doghair thicket with high density,  natural woody fuel loadings and stagnant growth. Dense canopy shades out most of the grass and shrub layers. Pole-size snags lean against dead branches.</t>
  </si>
  <si>
    <t>Western larch -- Douglas-fir forest over 150 yr</t>
  </si>
  <si>
    <t>Dry western larch and Douglas-fir forest.  Occurs in the eastern Cascade Range. Established over 150 years ago after wildfire and salvage logging, or clearcut harvest and prescribed burning.  Stand had precommercial thin, favoring larch, and select tree harvest at maturity.  Large diameter park-like stand with some understory re-initiation. Shrubs, grass, and larch needles contribute to the litter layer.  Woody fuel loadings include some snags and accumulating branch debris.</t>
  </si>
  <si>
    <t>Dry western larch and Douglas-fir forest.  Occurs in the eastern Cascade Range. Established over 150 years ago after wildfire and has not been actively managed. Dense canopy shades out most of the grass and brush layer. Pole-size snags lean against dead branches. Diameter and height growth is stagnant. Heavy woody fuel accumulations.</t>
  </si>
  <si>
    <t>Western larch -- Douglas-fir -- lodgepole pine forest 0-20 yr</t>
  </si>
  <si>
    <t>Dry western larch, Douglas-fir, and lodgepole forest.  Occurs at mid to upper elevations in the eastern Cascade Range. Seedlings and saplings regenerated after wildfire less than 20 years ago.</t>
  </si>
  <si>
    <t>Western larch -- Douglas-fir -- lodgepole pine forest</t>
  </si>
  <si>
    <t>Dry western larch, Douglas-fir, and lodgepole pine forest.  Occurs at mid to upper elevations in the eastern Cascade Range. Seedlings and saplings regenerated less than 20 years ago after wildfire and salvage logging, or clearcut harvest and prescribed burning.</t>
  </si>
  <si>
    <t>Western larch -- Douglas-fir -- lodgepole pine forest 20-40 yr</t>
  </si>
  <si>
    <t>Dry western larch, Douglas-fir, and lodgepole forest.  Occurs at mid to upper elevations in the eastern Cascade Range. Seedlings and saplings regenerating after a wildfire 20 to 40 years ago. The stand had a precommercial thin with a pile and burn fuel treatment during the stem exclusion stage.  Stand has also been grazed. Grass and needle litter dominate the understory.</t>
  </si>
  <si>
    <t>Dry western larch, Douglas-fir, and lodgepole pine stand.  Occurs at mid to upper elevations in the eastern Cascade Range. Seedlings and saplings regenerating after a wildfire with subsequent salvage logging 20 to 40 years ago. The stand had a precommercial thin with a pile and burn fuel treatment during stem exclusion phase. Stand has also been grazed.</t>
  </si>
  <si>
    <t>Dry western larch, Douglas-fir, and lodgepole forest.  Occurs at mid to upper elevations in the eastern Cascade Range. Seedlings and saplings regenerated in an opening created 20 to 40 years ago by wildfire. The stand was precommercially thinned in the stem exclusion stage. Stand has also been grazed. Grass and needle litter dominate the understory.</t>
  </si>
  <si>
    <t>Western larch -- Douglas-fir -- lodgepole pine 20-40 yr</t>
  </si>
  <si>
    <t>Dry western larch, Douglas-fir, and lodgepole forest.  Occurs at mid to upper elevations in the eastern Cascade Range. Seedlings and saplings regenerated in an opening created 20 to 40 years ago by wildfire. The stand is showing signs of overstocking in the stem exclusion stage. Grass and needle litter dominate the understory.</t>
  </si>
  <si>
    <t>Western larch -- Douglas-fir -- lodgepole forest 20-40 yr</t>
  </si>
  <si>
    <t>Dry western larch, Douglas-fir, and lodgepole forest. Occurs at mid and upper elevations in the eastern Cascade Range. Seedlings and saplings regenerated in an opening created 20 to 40 years ago by wildfire and salvage logging, or clearcut harvest with prescribed burning. No recent management activity. Grass and needle litter are diminishing.</t>
  </si>
  <si>
    <t>Western larch -- Douglas-fir -- lodgepole pine forest 40-80 yr</t>
  </si>
  <si>
    <t>Dry western larch, Douglas-fir, and lodgepole pine forest. Occurs at mid to high elevations in the eastern Cascade Range. Established 40 to 80 years ago after wildfire.  Stand was thinned once, allowing for some height and diameter growth, but has had no recent management activity. The shaded understory is dominated by low shrubs and herbs. Grass and needle cast are diminishing.</t>
  </si>
  <si>
    <t>Western larch -- Douglas-fir -- lodgepole pine 40-80 yr</t>
  </si>
  <si>
    <t>Dry western larch, Douglas-fir, lodgepole pine forest.  Occurs at mid to high elevations in the eastern Cascade Range.  Established after wildfire 40 to 80 years ago.  Stand was previously precommercially thinned and has had no recent management activity.  Shaded understory is dominated by low brush and herbaceous species.  Grass and needle cast are diminishing.</t>
  </si>
  <si>
    <t>Dry western larch, Douglas-fir, and lodgepole pine forest. Occurs at mid to high elevations in the eastern Cascade Range.  Established after wildfire 40 to 80 years ago with no subsequent management.  Forest has developed into a dense dog hair thicket with tight pole spacing and leaning snags on branches. The shaded understory is dominated by low brush and herbs. Grass and needle litter are diminishing.</t>
  </si>
  <si>
    <t>Western larch -- Douglas-fir -- lodgepole pine 80-150 yr</t>
  </si>
  <si>
    <t>Dry western larch, Douglas-fir, lodgepole pine forest.  Occurs at mid to high elevations in the eastern Cascade Range. Established after wildfire 80 to 150 years ago. This stand has been thinned once, allowing for some height and diameter growth, and recently had select tree harvest followed by a prescribed burn. The open understory is dominated by low brush and herbaceous species.</t>
  </si>
  <si>
    <t>Western larch -- Douglas-fir -- lodgepole pine forest 80-150 yr</t>
  </si>
  <si>
    <t>Dry western larch, Douglas-fir, lodgepole pine forest.  Occurs at mid to high elevations east of the Cascade Range.  Established after wildfire 80 to 150 years ago. This stand has been thinned once, allowing for some height and diameter growth, and had recent select tree harvest with no woody fuel treatment. The open understory is dominated by low brush and herbaceous species.</t>
  </si>
  <si>
    <t>Dry western larch, Douglas-fir, and lodgepole pine forest.  Occurs at mid to high elevations east of the Cascade Range. Established after wildfire 80 to 150 years ago.  This forest has developed into a dense dog hair thicket with tight pole spacing and leaning snags. Suppressed trees are beginning to fall, increasing fuel loads. Shaded understory is dominated by low brush and herbs. Grass and needle litter are diminishing.</t>
  </si>
  <si>
    <t>Western larch -- Douglas-fir -- lodgepole pine forest over 150 yr</t>
  </si>
  <si>
    <t>Dry western larch, Douglas-fir, and lodgepole pine forest.  Occurs at mid to high elevations east of the Cascade Range. Established after wildfire over 150 years ago.  The stand has had several thinning treatments to create an open stand but no recent management activity. The open understory is dominated by low shrubs and herbs.</t>
  </si>
  <si>
    <t>Dry western larch, Douglas-fir, and lodgepole pine forest.  Occurs at mid to upper elevations east of the Cascade Range. Established after wildfire over 150 years ago with no history of active management.  Stand has developed into a dense dog hair thicket with tight pole spacing and leaning snags. Suppressed trees and weakened lodgepole are falling, significantly increasing fuel loading. The shaded understory with heavy ground fuels has diminished shrub and grass growth.</t>
  </si>
  <si>
    <t>Western larch -- lodgepole pine forest 0-15 yr</t>
  </si>
  <si>
    <t>Western larch and lodgepole pine forest.  Occurs at mid to higher elevations east of the Cascade Range.  Seedlings and saplings are regenerating in an opening created less than 15 years ago by wildfire.</t>
  </si>
  <si>
    <t>Western larch -- lodgepole forest 15-40 yr</t>
  </si>
  <si>
    <t>Western larch and lodgepole pine forest. Occurs at mid to high elevations east of the Cascade Range. Dense seedlings and saplings are regenerating following a wildfire 15 to 40 years ago.</t>
  </si>
  <si>
    <t>Western larch -- lodgepole pine forest 40-80 yr</t>
  </si>
  <si>
    <t>Western larch and lodgepole forest.  Occurs at mid to high elevations east of the Cascade Range. Dry seedlings and saplings have regenerated in an opening created 40 to 80 years ago by wildfire. no history of active management. Self-pruned branches and suppressed trees are starting to fall.  The canopy is closed, creating a cool understory with limited grass and shrub growth.</t>
  </si>
  <si>
    <t>Western larch -- lodgepole pine forest over 80 yr</t>
  </si>
  <si>
    <t>Western larch and lodgepole pine forest.  Occurs at mid to high elevations in the eastern Cascade Range.  Dry seedlings and saplings regenerated in an opening created more than 80 years ago by wildfire. No history of active management. Self-pruned branches and fallen suppressed trees have increased fuel loading and the canopy is closed, creating a cool understory with limited grass growth. Shade-tolerant shrubs dominate the understory.</t>
  </si>
  <si>
    <t>Young or small diameter stands of subalpine larch with krumholtz associations.  Could be maintained by avalanche.</t>
  </si>
  <si>
    <t>Old subalpine larch (natural loading)</t>
  </si>
  <si>
    <t>Old subalpine larch with natural loadings.  Park-like stands. High elevation stands next to timberline. Sedge, heath, huckleberry understory.  No recent change agent.</t>
  </si>
  <si>
    <t>High elevation heather (natural loading)</t>
  </si>
  <si>
    <t>High elevation heather meadows with natural loadings. No recent change agent.</t>
  </si>
  <si>
    <t>High elevation grass/sedge (dry site with natural loadings)</t>
  </si>
  <si>
    <t xml:space="preserve"> High elevation grass/sedge, dry site with natural loadings.  Subalpine montane meadows dominated by sedges, grasses and herbaceous species for up to 100 years following disturbance. Sedges may persist indefinitely in areas above the timberline in mountain ranges of the western United States. These meadows are typically cold and wet, and have a short growing season.</t>
  </si>
  <si>
    <t xml:space="preserve">Subalpine grassland.  Subalpine or montane meadows dominated by willows, sedges, grasses and herbaceous species for up to 100 years following disturbance. Sedges may persist indefinitely in areas above the timberline in mountain ranges of the West. These meadows are typically cold and wet, and have a short growing season. Include riparian meadows. </t>
  </si>
  <si>
    <t>Subalpine grasslands. High-elevation montane meadows may be dominated by herbaceous species for up to 100 years following disturbance. These meadows are typically cool and wet, and have a short growing season. They include subalpine meadows below timberline but not riparian bottoms.</t>
  </si>
  <si>
    <t>Huckleberry - false huckleberry shrubland</t>
  </si>
  <si>
    <t>Huckleberry and false huckleberry shrubland with scattered subalpine larch. Occurs generally above treeline, with natural fuel loadings. _x000D_
731,Sagebrush shrubland,High-elevation sagebrush shrubland with lodgepole pine</t>
  </si>
  <si>
    <t xml:space="preserve"> subalpine fir</t>
  </si>
  <si>
    <t xml:space="preserve"> whitebark pine. Natural fuel loading. Example locations include Salmon Meadows</t>
  </si>
  <si>
    <t xml:space="preserve"> Bald Mountain</t>
  </si>
  <si>
    <t xml:space="preserve"> and Chumstick Mountain in the Okanogan-Wenatchee National Forest. Affected by grazing."</t>
  </si>
  <si>
    <t>Non-riparian willow shrubland above timberline. Near the crest of the Cascade Range in such sites as the Alpine Lakes and Pasayten wilderness areas. The fuel load is very light and burns infrequently.</t>
  </si>
  <si>
    <t>Annual cheatgrass grassland. Occurs at low to mid elevations east of the Cascade Range.  Grazing or wildfire are change agents that maintain cheatgrass dominance.</t>
  </si>
  <si>
    <t>Perennial bunchgrass and balsamroot dominated grassland with natural fuel loads. Occurs at low elevations east of the Cascade Range. Perennial bunchgrass communities were more frequent in the Pacific Northwest than they are now. Grazing and the absence of fire allow shifts toward other vegetation types.</t>
  </si>
  <si>
    <t>Wheatgrass - brome grassland.  Occurs at low to mid elevations east of the Cascade Range. Nonnative perennial grassland or agricultural field.</t>
  </si>
  <si>
    <t>Sagebrush steppe community occurring at low to mid elevations east of the Cascade Range. Sagebrush densities have increased, and native bunchgrass densities have decreased, due to fire exclusion. Fire exclusion and grazing are the change agents.</t>
  </si>
  <si>
    <t xml:space="preserve"> Bitterbrush shrubland at low to mid elevations east of the Cascade Range.  Affected by grazing and fire exclusion.</t>
  </si>
  <si>
    <t>Open shrubland dominated by serviceberry and chokecherry with a significant grass component. Occurs at low to mid elevations east of the Cascade Range, primarily on north-facing slopes.</t>
  </si>
  <si>
    <t>Redstem ceanothus shrubland occurring east of the Cascade Range. Affected by prescribed fire or wildfire.</t>
  </si>
  <si>
    <t>Snowbrush ceanothus shrubland occurring at low to middle elevations in the eastern Cascade Range. Affected by prescribed fire or wildfire.</t>
  </si>
  <si>
    <t>Black cottonwood, Douglas-fir, and trembling aspen forest.  Forests composed of black cottonwood with a coniferous and a deciduous component are found along rivers and floodplains throughout the Pacific Northwest. The coniferous component can consist of Douglas-fir, ponderosa pine, grand fir, Engelmann spruce, and other species. The deciduous component can consist of various species of cottonwood, aspen, alder, maple, or birch. These deciduous riparian forests rarely burn, but are subject to disturbances such as flooding and changes in river channels.</t>
  </si>
  <si>
    <t>Wet opening with Sitka alder, mountain hemlock, Pacific silver fir, and Engelmann spruce. Caused by an avalanche.</t>
  </si>
  <si>
    <t>Trembling aspen - Engelmann spruce forest. Aspen forests with mixed conifer understories are common in the Rocky Mountains and other Western mountain ranges. Trembling aspen occurs in nearly pure stands as the seral community following fire, but is eventually replaced by mixed conifers through fire exclusion.</t>
  </si>
  <si>
    <t>Subalpine fir, Engelmann spruce, Douglas-fir, and lodgepole pine forest.  Commonly occurs in montane forests of Washington, Oregon and the Rocky Mountains.  This forest type is cool and moist, in a transition zone between montane mixed conifer forests below and subalpine forests above.</t>
  </si>
  <si>
    <t>Douglas-fir -- ponderosa pine 0-15 yr shrubland</t>
  </si>
  <si>
    <t>Dry Douglas-fir and ponderosa pine forest. Occurs at middle elevations of the Cascade Range. Established less than 15 years ago after wildfire with no salvage, resulting in a shrubland with less than 10% overstory present.</t>
  </si>
  <si>
    <t>Douglas-fir -- ponderosa pine  0-15 years shrubland</t>
  </si>
  <si>
    <t>Dry Douglas-fir and ponderosa pine forest. Occurs at middle elevations in the Cascade Range. Established less than 15 years ago from seed tree or shelterwood harvest, with no slash treatment, resulting in a shrubland with less than 10% overstory present.</t>
  </si>
  <si>
    <t>Douglas-fir -- ponderosa pine  0-15 years grassland</t>
  </si>
  <si>
    <t>Dry Douglas-fir and ponderosa pine forest. Occurs at middle elevations of the Cascade Range. Established less than 15 years ago after by wildfire, with no salvage, resulting in a grassland with less than 10% overstory present.</t>
  </si>
  <si>
    <t>Dry Douglas-fir and ponderosa pine forest. Occurs at middle elevations of the Cascade Range. Established less than 15 years ago from regeneration harvest, with no slash treatment, resulting in a grassland with less than 10% overstory present.</t>
  </si>
  <si>
    <t xml:space="preserve">Douglas-fir -- ponderosa pine 0-15 years shrubland </t>
  </si>
  <si>
    <t xml:space="preserve">Dry Douglas-fir and ponderosa pine forest. Occurs at middle elevations of the Cascade Range. Established less than 15 years ago by clearcut harvest and prescribed burning, or wildfire and salvage logging, resulting in a shrubland with less than 10% overstory present.  </t>
  </si>
  <si>
    <t xml:space="preserve">Douglas-fir -- ponderosa pine 0-15 years grassland </t>
  </si>
  <si>
    <t>Dry Douglas-fir and ponderosa pine forest. Occurs at middle elevations of the Cascade Range.  Established less than 15 years ago from wildfire and salvage logging, or clearcut harvest and prescribed burning, resulting in a grassland with less than 10% overstory present.</t>
  </si>
  <si>
    <t>Douglas-fir -- ponderosa pine -- grand fir forest 15-25 years</t>
  </si>
  <si>
    <t>Dry Douglas-fir, ponderosa pine and grand fir forest. Occurs at middle elevations of the Cascade Range. Established 15 to 25 years ago following wildfire with no salvage and no subsequent management. Stands are composed of low density seedlings and saplings. Douglas-fir and ponderosa pine are co-dominant in the overstory and grand fir and Douglas-fir co-dominate the regeneration layer. There is a minor component of defoliators present.</t>
  </si>
  <si>
    <t xml:space="preserve">Dry Douglas-fir, ponderosa pine, and grand fir forest. Occurs at middle elevations of the Cascade Range. Established 15 to 25 years ago following a clearcut harvest with no slash treatment. Stands are composed of low density seedlings and saplings and have a low woody fuel load.  Douglas-fir and ponderosa pine are co-dominant in the overstory and grand fir and Douglas-fir co-dominate the regeneration layer.  Presence of defoliators, but not enough to be considered a change agent. </t>
  </si>
  <si>
    <t xml:space="preserve">Dry Douglas-fir, ponderosa pine, and grand fir forest. Occurs at middle elevations of the Cascade Range. Established 15 to 25 years ago following clearcut and prescribed burning, or wildfire and salvage logging, with no subsequent management. Stand is composed of low density seedlings and saplings.  Douglas-fir and ponderosa pine are co-dominant in the overstory.  Grand fir and Douglas-fir co-dominate the regeneration layer.  Presence of defoliators, but not enough to be considered a change agent. </t>
  </si>
  <si>
    <t xml:space="preserve">Dry Douglas-fir, ponderosa pine, and grand fir forest. Occurs at middle elevations of the Cascade Range. Established 15 to 25 years ago following wildfire with no salvage and no subsequent management. Stands composed of high density seedlings and saplings.  Douglas-fir and ponderosa pine co-dominate the overstory.  Grand fir and Douglas-fir co-dominate the regeneration layer.  Minor insect infestation, but not enough to be called a change agent. </t>
  </si>
  <si>
    <t xml:space="preserve">Dry Douglas-fir, ponderosa pine, and grand fir forest. Occurs at middle elevations of the Cascade Range. Established 15 to 25 years ago after regeneration cut with no slash treatment and no subsequent management. Forest is composed of high density seedlings and saplings. Douglas-fir and ponderosa pine co-dominate the overstory.  Grand fir and Douglas-fir co-dominate the regeneration layer. Small number snags due to defoliators but not enough to be consider change agent. </t>
  </si>
  <si>
    <t xml:space="preserve">Dry Douglas-fir, ponderosa pine, and grand fir forest. Occurs at middle elevations of the Cascade Range. Established 15 to 25 years ago after clearcut and prescribed burning, or wildfire and salvage logging, with no subsequent management. Stand composed of low density seedlings and saplings.  Douglas-fir and ponderosa pine co-dominate the overstory.  Grand fir and Douglas-fir co-dominate the regeneration layer.  Presence of defoliators, but not enough to be considered a change agent. </t>
  </si>
  <si>
    <t xml:space="preserve">Dry Douglas-fir, ponderosa pine, and grand fir forest. Occur at middle elevations of the Cascade Range. Stands are 25 to 40 years old and have had a recent precommercial thinning followed by prescribed burning, or piling and burning, to reduce woody fuels. Structure varies from open forest to woodland and some stands are open enough that ponderosa pine and lodgepole pine are present in the regeneration layer.  Douglas-fir and ponderosa pine co-dominate the overstory. Grand fir and Douglas-fir co-dominate the regeneration layer. </t>
  </si>
  <si>
    <t xml:space="preserve">Douglas-fir, ponderosa pine and grand fir forest. Occurs at middle elevations of the Cascade Range. Stands are 25 to 40 years old and have had a recent precommercial thinning followed by prescribed burning, or piling and burning, to reduce woody fuels. Stand structure varies from open forest to woodland and some sites are open enough that ponderosa pine and lodgepole pine are present in the regeneration layer.  Douglas-fir and ponderosa pine co-dominate the overstory and grand fir and Douglas-fir co-dominate in the regeneration layer. </t>
  </si>
  <si>
    <t xml:space="preserve">Douglas-fir -- ponderosa pine -- grand fir forest 25-40 </t>
  </si>
  <si>
    <t xml:space="preserve">Dry Douglas-fir, ponderosa pine and grand fir forest.  Occurs at middle elevations of the Cascade Range. Stands are 25 to 40 years old and have had a precommercial thinning followed by prescribed burning, or piling and burning, to reduce woody fuels. Stand structure varies from open forest to woodland and some sites are open enough that ponderosa pine and lodgepole pine are present in the regeneration layer.  Douglas-fir and ponderosa pine co-dominate the overstory and grand fir and Douglas-fir co-dominate in the regeneration layer. </t>
  </si>
  <si>
    <t xml:space="preserve">Douglas-fir -- ponderosa pine -- grand fir forest 25-40 years </t>
  </si>
  <si>
    <t xml:space="preserve">Dry Douglas-fir, ponderosa pine and grand fir forest. Occurs at middle elevations of the Cascade Range. Stands are 25-40 years old and have had a recent precommercial thinning with no slash treatment. Stand structure varies from open forest to woodland and some sites re open enough that ponderosa pine and lodgepole pine are present in the regeneration layer.  Douglas-fir and ponderosa pine co-dominate the overstory and grand fir and Douglas-fir co-dominate in the regeneration layer. </t>
  </si>
  <si>
    <t xml:space="preserve">Dry Douglas-fir, ponderosa pine and grand fir forest. Occurs at middle elevations of the Cascade Range. Stands are composed of dry poles, were established 25 to 40 years ago following wildfire and have had no subsequent management. Douglas-fir and ponderosa pine co-dominate the overstory and grand fir and Douglas-fir co-dominate the regeneration layer. </t>
  </si>
  <si>
    <t xml:space="preserve">Dry Douglas-fir, ponderosa pine and grand fir forest. Occurs at middle elevations of the Cascade Range. Stands are 25 to 40 years old, composed of low density seedlings and saplings, and have not been managed since initiation.  Douglas-fir and ponderosa pine co-dominate the overstory and grand fir and Douglas-fir co-dominate the regeneration layer.  Presence of defoliators, but not enough to be considered a change agent. </t>
  </si>
  <si>
    <t xml:space="preserve">Dry Douglas-fir, ponderosa pine and grand fir forest. Occurs at middle elevations of the Cascade Range. Stands are composed of high density seedlings and saplings that established 25 to 40 years ago after clearcut harvest and have had no subsequent management. Douglas-fir and ponderosa pine co-dominate the overstory and grand fir and Douglas-fir co-dominate the regeneration layer. Presence of defoliators but not enough to be consider change agent. </t>
  </si>
  <si>
    <t>Douglas-fir -- ponderosa pine -- grand fir forest 40-80 years</t>
  </si>
  <si>
    <t xml:space="preserve">Dry Douglas-fir, ponderosa pine, grand fir forest. Occurs at middle elevations of the Cascade Range. Established 40 to 80 years ago after wildfire with no subsequent management.  Douglas-fir and ponderosa pine are co-dominate.  Ponderosa pine is usually the older species in the stand.  Grand fir and Douglas-fir co-dominate the regeneration layer.  Insects present but not enough to be a change agent. </t>
  </si>
  <si>
    <t>Douglas-fir -- ponderosa pine -- grand fir forset 40-80 years</t>
  </si>
  <si>
    <t xml:space="preserve">Dry Douglas-fir, ponderosa pine, grand fir forest. Occurs at middle elevations of the Cascade Range. Established 40 to 80 years ago after wildfire or clearcut with no subsequent management. Single layer stands with high density canopy and high woody fuel loadings. Ponderosa pine is usually the older species in the stand but Douglas-fir and ponderosa pine are co-dominant.  Grand fir and Douglas-fir co-dominate the regeneration layer.  Insects present but not enough to be considered a change agent. </t>
  </si>
  <si>
    <t>Douglas-fir -- ponderosa pine -- grand fir forest 80-150 years</t>
  </si>
  <si>
    <t>Dry Douglas-fir, ponderosa pine, grand fir forest. Occurs at middle elevations of the Cascade Range. Stands are 80 to 150 years old and are generally open and co-dominated by ponderosa pine and Douglas-fir in early to mid seral stages. Stands had recent select tree harvest followed by prescribed burning.</t>
  </si>
  <si>
    <t>Dry Douglas-fir, ponderosa pine, grand fir forest. Occurs at middle elevations of the Cascade Range. Stands are 80-150 years old and have had repeated select tree harvests followed by prescribed fire to reduce woody fuels.</t>
  </si>
  <si>
    <t>Douglas-fir -- ponderosa pine --  grand fir forest 80-150 years</t>
  </si>
  <si>
    <t>Dry Douglas-fir, ponderosa pine, grand fir forest. Occurs at middle elevations of the Cascade Range. Stands are 80-150 years old and have had repeated select tree harvests.</t>
  </si>
  <si>
    <t>Dry Douglas-fir, ponderosa pine, grand fir forest. Occurs at middle elevations of the Cascade Range. Stands established 80 to 150 years ago following wildfire or clearcut harvest with no subsequent management and have insect and disease damage. Douglas-fir and ponderosa pine were co-dominant in earlier seral stages, but Douglas fir is dominant now and ponderosa pine occurs as scattered large trees.</t>
  </si>
  <si>
    <t>Douglas-fir -- ponderosa pine grand fir forest over 150 years</t>
  </si>
  <si>
    <t xml:space="preserve">Dry Douglas-fir, ponderosa pine, grand fir forest. Established over 150 years ago following disturbance with a history of select tree harvests. Stands had recent select tree harvest followed by prescribed fire to reduce woody fuels and have medium density canopy and woody fuel loads.  Western larch may be present in overstory. </t>
  </si>
  <si>
    <t>Douglas-fir -- ponderosa pine -- grand fir forest over 150 years</t>
  </si>
  <si>
    <t>Dry Douglas-fir, ponderosa pine, and grand fir forest. Occurs at middle elevations of the Cascade Range. Established over 150 years ago after wildfire with no active management through stand development. Stands have past insect damage but no recent management activity or natural change agents.  Douglas-fir dominates the overstory and grand fir and Douglas-fir co-dominate the regeneration layer.</t>
  </si>
  <si>
    <t>Dry Douglas-fir, ponderosa pine, grand fir forest. Occurs at middle elevations of the Cascade Range. Established more than 150 years ago following wildfire or clearcut harvest. Stands have a history of thinning and select tree harvests, often with prescribed fire to reduce woody fuels. Stands had recent selection cut with no treatment of woody fuels</t>
  </si>
  <si>
    <t>Dry Douglas-fir, ponderosa pine, grand fir forest. Occurs at middle elevations of the Cascade Range. Established over 150 years ago following wildfire or clearcut harvest.  Stands have history of thinning and select tree harvests, but little active management in last 70 to 100 years. Douglas-fir and grand fir dominate all tree layers.</t>
  </si>
  <si>
    <t>Grand fir -- western hemlock forest 0-30 years</t>
  </si>
  <si>
    <t>Moist grand fir and western hemlock forest. Occurs at mid elevations in the mixed conifer zone of the northern Cascade Range. Established less than 30 years ago after either clearcut and prescribed burning, or wildfire and salvage logging.</t>
  </si>
  <si>
    <t>Moist grand fir and western hemlock forest. Occurs at mid elevations in the montane conifer zone of the northern Cascade Range. Established less than 30 years ago after wildfire and has medium tree density.</t>
  </si>
  <si>
    <t xml:space="preserve">Grand fir -- western hemlock forest 30-60 years </t>
  </si>
  <si>
    <t xml:space="preserve">Moist grand fir and western hemlock forest. Occurs at mid elevations in the mixed conifer zone of the northern Cascade Range. Established 30 to 60 years ago following a wildfire. Recently thinned resulting in a medium density stand and medium fuel load. </t>
  </si>
  <si>
    <t>Grand fir -- western hemlock forest 30-60 years</t>
  </si>
  <si>
    <t xml:space="preserve">Moist grand fir and western hemlock forest. Occurs at mid elevations in the mixed conifer zone of the northern Cascade Range. Established 30 to 60 years ago after wildfire and salvage logging, or clearcut harvest and prescribed burning. Recently precommercially thinned with woody fuels reduced by either prescribed burning or piling and  burning. </t>
  </si>
  <si>
    <t xml:space="preserve">Moist grand fir and western hemlock forest. Occurs at mid elevations in the mixed conifer zone of the northern Cascade Range. Established 30 to 60 years ago after wildfire and salvage logging, or clearcut harvest and prescribed burning, with no subsequent management activities. </t>
  </si>
  <si>
    <t>Grand fir -- western hemlock forest 60-90 years</t>
  </si>
  <si>
    <t xml:space="preserve">Moist grand fir and western hemlock forest. Occurs at mid elevations in the mixed conifer zone of the northern Cascade Range. Established 60 to 90 years ago after wildfire and has had no subsequent management. </t>
  </si>
  <si>
    <t xml:space="preserve">Moist grand fir and western hemlock forest. Occurs at mid elevations in the mixed conifer zone of the northern Cascade Range. Established after wildfire or clearcut harvest 60 to 90 years ago and has had no subsequent management. </t>
  </si>
  <si>
    <t>Grand fir -- western hemlock forest 90-150 years</t>
  </si>
  <si>
    <t xml:space="preserve">Moist grand fir and western hemlock forest. Occurs at mid elevations in the mixed conifer zone of the northern Cascade Range. Established 90 to 150 years ago after wildfire or clearcut harvest and has had no subsequent management. Canopy is single layered. </t>
  </si>
  <si>
    <t>Grand fir -- western hemlock forest over 150 years</t>
  </si>
  <si>
    <t xml:space="preserve">Moist grand fir and western hemlock forest. Occurs at mid elevations in the mixed conifer zone of the northern Cascade Range. Established over 150 years old after wildfire or clearcut harvest and has had no subsequent management. </t>
  </si>
  <si>
    <t>Western hemlock -- Pacific silver fir -- mountain hemlock forest 0-30 years</t>
  </si>
  <si>
    <t>Western hemlock, Pacific silver fir, and mountain hemlock forest. Occurs at high elevations in montane and subalpine forests along the western slopes of the Cascade Range. Established less than 30 years ago from clearcutting and prescribed fire, or wildfire and salvage logging.</t>
  </si>
  <si>
    <t>Western hemlock -- Pacific silver fir -- mountain hemlock forest 30-60 years</t>
  </si>
  <si>
    <t xml:space="preserve">Western hemlock -- Pacific silver fir -- mountain hemlock forest 30-60 years </t>
  </si>
  <si>
    <t xml:space="preserve">Western hemlock, Pacific silver fir, and mountain hemlock forest. Established 30 to 60 years ago after regeneration cut and prescribed burn, or wildfire and salvage logging, with no subsequent management. Occurs at high elevations in montane and subalpine forests along the western slopes of the Cascade Range. Canopy is multilayered. These forests are typically moist and cool. </t>
  </si>
  <si>
    <t>Western hemlock -- Pacific silver fir -- mountain hemlock forest 60-90 years</t>
  </si>
  <si>
    <t xml:space="preserve">Western hemlock, Pacific silver fir, and mountain hemlock forest. Occurs at high elevations in montane and subalpine forests along the western slope of the Cascade Range. Established 60 to 90 years ago after wildfire or clearcut harvest and has had no subsequent management. Single layer, high density stand with high woody fuel load. These forests are typically moist and cool. </t>
  </si>
  <si>
    <t>Western hemlock -- Pacific silver fir -- mountain hemlock forest 90-200 years</t>
  </si>
  <si>
    <t>Western hemlock -- Pacific silver fir -- mountain hemlock forest over 200 years</t>
  </si>
  <si>
    <t>Subalpine forest disturbed by avalanche 0 to 10 years ago. Current canopy is composed of trembling aspen.</t>
  </si>
  <si>
    <t>Subalpine forest 10-40 years</t>
  </si>
  <si>
    <t>Subalpine forest 40-90 years</t>
  </si>
  <si>
    <t>Subalpine forest.  Occurs at high elevations in the Cascade Range. Established 40 to 90 years ago after wildfire no subsequent management.  Stand has subalpine fir in the understory with natural woody fuel loading characterized by few fine fuels and decomposing large woody debris.</t>
  </si>
  <si>
    <t>Subalpine forest 90-120 years</t>
  </si>
  <si>
    <t>Subalpine forest over 120 years</t>
  </si>
  <si>
    <t>Subalpine forest. Subalpine fir, lodgepole pine, whitebark pine and Engelmann spruce forests are found throughout the Rocky Mountains in the United States, and in the Cascade Range and the Interior Plateau of British Columbia, Canada. These mature stands are usually found at elevations above 4,000 feet. Layered, medium density stand that established over 120 years ago after wildfire with no subsequent management. Insects and disease reduced lodgepole pine density.</t>
  </si>
  <si>
    <t>Subalpine forest. Subalpine fir, lodgepole pine, whitebark pine and Engelmann spruce forests are found throughout the Rocky Mountains in the United States, and in the Cascade Mountains and the Interior Plateau in Canada. These mature stands are usually found at elevations above 4,000 feet. High density stand that established over 120 years ago after wildfire with no subsequent management. Insects and disease reduced lodgepole pine density.</t>
  </si>
  <si>
    <t>Western hemlock forest 0-30 years</t>
  </si>
  <si>
    <t>Western hemlock forest 30-60 years</t>
  </si>
  <si>
    <t>Western hemlock forest 60-90 years</t>
  </si>
  <si>
    <t>Western hemlock forest  90-200 years</t>
  </si>
  <si>
    <t>Western hemlock forest over 200 years</t>
  </si>
  <si>
    <t xml:space="preserve">Lodgepole pine forest 0-10 years </t>
  </si>
  <si>
    <t>Lodgepole pine forest. Occurs in montane forests of Washington, Oregon, and the Rocky Mountains. Established approximately 10 years ago after a stand-replacing wildfire.</t>
  </si>
  <si>
    <t>Lodgepole pine forest 0-10 years</t>
  </si>
  <si>
    <t>Lodgepole pine forest. Occurs in montane forests of Washington, Oregon, and the Rocky Mountains. Established less than 10 years ago after clearcut harvest of an older lodgepole pine stand. The slash was treated with prescribed fire after the harvest.</t>
  </si>
  <si>
    <t>Lodgepole pine forest 10-20 years</t>
  </si>
  <si>
    <t xml:space="preserve">Lodgepole pine forest 20-40 years </t>
  </si>
  <si>
    <t>Lodgepole pine forest 20-40 years</t>
  </si>
  <si>
    <t>Lodgepole pine forest 40-80 years</t>
  </si>
  <si>
    <t xml:space="preserve">Lodgepole pine forest. Occurs in the middle montane forests of Washington, Oregon and the Rocky Mountains.  This fuelbed represents a forest of lodgepole pine that established 40 to 80 years ago after a wildfire with no subsequent management. </t>
  </si>
  <si>
    <t xml:space="preserve">Lodgepole pine forest 40-80 years </t>
  </si>
  <si>
    <t xml:space="preserve">Lodgepole pine forest over 80 years </t>
  </si>
  <si>
    <t>Ponderosa pine  0-15 years shrubland planted</t>
  </si>
  <si>
    <t xml:space="preserve">Ponderosa pine forest. Occurs at low to mid elevations of the eastern Cascades. Established  less than 15 years ago after clearcut harvest and prescribed burn, or wildfire and salvage logging.  Shrubland with less than 10% overstory present. Understory of medium density planted pines (50-200 tpa). </t>
  </si>
  <si>
    <t>Ponderosa pine forest 0-15 years shrubland planted</t>
  </si>
  <si>
    <t>Ponderosa pine forest. Occurs at low to mid elevations of the eastern Cascades. Established less than 15 years ago after clearcut harvest and prescribed burn, or wildfire and salvage logging.  Shrubland with less than 10% overstory present. Understory of high density planted pines (over 200 tpa).</t>
  </si>
  <si>
    <t>Ponderosa pine  0-15 years grassland planted</t>
  </si>
  <si>
    <t>Ponderosa pine forest. Occurs at low to mid elevations of the eastern Cascades. Established less than 15 years ago after clearcut harvest and prescribed burn, or wildfire and salvage logging.  Grassland with less than 10% overstory present. Understory of low density planted pines (&lt;50 tpa).</t>
  </si>
  <si>
    <t>Ponderosa pine forest. Occurs at low to mid elevations of the eastern Cascades. Established less than 15 years ago after clearcut harvest and prescribed burn, or wildfire and salvage logging.  Shrubland with less than 10% overstory present. Understory of low density planted pines (&lt;50 tpa).</t>
  </si>
  <si>
    <t>Ponderosa pine forest 15-25 years</t>
  </si>
  <si>
    <t>Ponderosa pine forest. Occurs at low to middle elevations of the eastern Cascade Range. Established 15 to 25 years ago after wildfire and salvage logging, or clearcut harvest and prescribed burning. Stands were planted at medium or high density. High density stands were precommercially thinned and burned recently. Current stands have medium density saplings in understory and a sparse overstory. _x000D_
918,Ponderosa pine forest 15-25 yrs ,Ponderosa pine forest. Occurs at low to middle elevations of the eastern Cascade Range. Established 15 to 25 years ago after wildfire and salvage logging or clearcut harvest and prescribed burning. Stands were planted at low or high density. Current stands have low density saplings in understory and a sparse overstory due to low survival of high density planted seedlings. _x000D_
920,Ponderosa pine forest 25-40 years ,Ponderosa pine forest. Occurs at low to middle elevations of the eastern Cascade Range. Established 25 to 40 years ago after wildfire and salvage logging or clearcut harvest and prescribed burning. Stands were planted at medium density and have had no subsequent management. _x000D_
921,Ponderosa pine forest 25-40 years ,Ponderosa pine forest. Occurs at low to middle elevations of the eastern Cascade Range. Established 25 to 40 years ago after wildfire and salvage logging or clearcut harvest and prescribed burning. Current stands result from natural development of low density stands or commercial thinning of medium density stands. _x000D_
923,Ponderosa pine 40-80 years ,Ponderosa pine forest. Occurs at low to middle elevations of the eastern Cascade Range. Established 25 to 40 years ago after wildfire and salvage logging or clearcut harvest and prescribed burning. Current stands result from natural development of low density stands or commercial thinning of medium density stands. _x000D_
924,Ponderosa pine forest 40-80 years ,Ponderosa pine forest. Occurs at low to middle elevations in eastern Cascade Range. Established 40 to 80 years ago after clearcut harvest and prescribed burning</t>
  </si>
  <si>
    <t xml:space="preserve"> or by wildfire and salvage logging. Stands had  recent prescribed burning treatment.  </t>
  </si>
  <si>
    <t>Ponderosa pine forest 40-80 years</t>
  </si>
  <si>
    <t>Ponderosa pine forest. Occurs at low to middle elevations in eastern Cascade Range. Established 40 to 80 years ago after clearcut harvest and prescribed burning, or by wildfire and salvage logging. Stands had recent select  tree harvest and prescribed fire fuel treatment.  _x000D_
926,Ponderosa pine forest 40-80 years ,Ponderosa pine forest.  Occurs at low to middle elevations in the eastern Cascade Range.  Established 40 to 80 years ago after clearcut harvest and prescribed burning</t>
  </si>
  <si>
    <t xml:space="preserve"> or by wildfire and salvage logging. Stands were planted at low density or had low seedling survival and have had no subsequent management.  </t>
  </si>
  <si>
    <t>Ponderosa pine forest 80-150 years</t>
  </si>
  <si>
    <t>Ponderosa pine forest. Occurs at low to middle elevations of the eastern Cascade Range. Established 80 to 150 years ago after clearcutting and prescribed burning, or wildfire and salvage logging. Stands were planted at medium density with no subsequent management. _x000D_
928,Ponderosa pine forest 80-150 years,Ponderosa pine forest. Occurs at low to middle elevations of the eastern Cascade Range. Established 80 to 150 years ago after clearcutting and prescribed burning</t>
  </si>
  <si>
    <t xml:space="preserve"> or wildfire and salvage logging. Stands were planted at medium density with no subsequent management. </t>
  </si>
  <si>
    <t>Ponderosa pine forest 80-150 year</t>
  </si>
  <si>
    <t>Ponderosa pine forest. Occurs at low to middle elevations of the eastern Cascade Range. Established 80 to 150 years ago after clearcutting and prescribed burning, or wildfire and salvage logging. Stands were recently commercially thinned and woody fuels were treated with prescribed fire.  _x000D_
930,Ponderosa pine forest 80-150 years ,Ponderosa pine forest. Occurs at low to middle elevations of the eastern Cascade Range. Established 80 to 150 years ago after clearcutting and prescribed burning</t>
  </si>
  <si>
    <t xml:space="preserve"> or wildfire and salvage logging. Stands were commercially thinned in the past but have had no recent management activities. </t>
  </si>
  <si>
    <t>Ponderosa pine forest over 150 years</t>
  </si>
  <si>
    <t>Ponderosa pine forest. Occurs at low to middle elevations of the eastern Cascade Range. Established over 150 years ago after clearcutting and prescribed burning, or wildfire and salvage logging with no subsequent management. _x000D_
933,Ponderosa pine forest over 150 years,Ponderosa pine forest. Occurs at low to middle elevations of the eastern Cascade Range. Established over 150 years ago after clearcutting and prescribed burning</t>
  </si>
  <si>
    <t xml:space="preserve"> or wildfire and salvage logging. Low density is result of a recent select tree harvest followed by prescribed fire to reduce woody fuels</t>
  </si>
  <si>
    <t xml:space="preserve">Ponderosa pine forest over 150 years </t>
  </si>
  <si>
    <t>Ponderosa pine forest. Occurs at low to middle elevations of the eastern Cascade Range. Established over 150 years ago after clearcutting and prescribed burning, or wildfire and salvage logging. Low density is result of past select tree harvest followed by prescribed fire to reduce woody fuels. _x000D_
969,Ponderosa pine -- Douglas-fir 0-25 years ,Ponderosa pine and Douglas-fir forest. Occurs at low to mid elevations in the eastern Cascade Range. Established less than 25 years ago following wildfire. ,340</t>
  </si>
  <si>
    <t xml:space="preserve">Ponderosa pine -- Douglas-fir forest 0-25 years </t>
  </si>
  <si>
    <t>Ponderosa pine and Douglas-fir forest.  Occurs at low to mid elevations in the eastern Cascade Range. Established less than 25 years ago following wildfire and salvage logging.  Tree regeneration is in the stand initiation phase, with brush establishing in the open sites.</t>
  </si>
  <si>
    <t xml:space="preserve">Ponderosa pine -- Douglas-fir forest 25-40 years </t>
  </si>
  <si>
    <t xml:space="preserve">Ponderosa pine and Douglas-fir forest. Occurs at low to mid elevations in the eastern Cascade Range. Multi-layer young forest, 25 to 40 years old, with poles, seedlings and saplings, and some shrubs, sparsely distributed with grasses. Needle litter is perched on the grasses. </t>
  </si>
  <si>
    <t>Ponderosa pine -- Douglas-fir forest 25-40 years</t>
  </si>
  <si>
    <t xml:space="preserve">Ponderosa pine and Douglas-fir forest. Occurs at low to mid elevations in the eastern Cascade Range. Established 25 to 40 years ago following wildfire with salvage logging. Multi-layer, high density, young forest, 25 to 40 years old, with poles, seedlings and saplings, and natural fuel accumulations.  Shrubs are sparsely distributed with grass. Needle litter is perched on the grasses. </t>
  </si>
  <si>
    <t xml:space="preserve">Ponderosa pine -- Douglas-fir forest 40-80 years </t>
  </si>
  <si>
    <t xml:space="preserve">Ponderosa pine and Douglas-fir forest. Occurs at low to mid elevations in the eastern Cascade Range. Established 40 to 80 years ago following wildfire and salvage logging. Recent thinning and prescribed fire to reduce woody fuels, along with insect damage, have resulted in an open canopy. Shrubs are sparsely distributed with grass. Needle litter is perched on the grasses. </t>
  </si>
  <si>
    <t xml:space="preserve">Ponderosa pine and Douglas-fir forest. Occurs at low to mid elevations in the eastern Cascade Range. Recently precommercially thinned. Maturing forest, 40 to 80 years old, with open canopy, and shrubs sparsely distributed with grass. Needle litter is perched on the grasses. Stand showing signs of insect damage but not enough to be a change agent. </t>
  </si>
  <si>
    <t xml:space="preserve">Ponderosa pine -- Douglas-fir forest 80-150 years </t>
  </si>
  <si>
    <t xml:space="preserve">Ponderosa pine and Douglas-fir forest. Occurs at low to mid elevations in the eastern Cascade Range. Multi-layer, mature forest, 80 to 150 years old, moderate density, with natural fuel accumulations. Established after wildfire and salvage logging, with no subsequent management. Needle litter perched on the grasses. </t>
  </si>
  <si>
    <t>Ponderosa pine -- Douglas-fir forest 80-150 years</t>
  </si>
  <si>
    <t xml:space="preserve">Ponderosa pine and Douglas-fir forest.  Occurs at low to mid elevations in the eastern Cascade Range.  Single layer mature forest, 80 to 150 years old, low density. Recent precommercial thinning followed by prescribed fire.  Needle litter is perched on the grasses. </t>
  </si>
  <si>
    <t xml:space="preserve">Ponderosa pine and Douglas-fir forest. Occurs at low to mid elevations in the eastern Cascade Range. Single-layer mature forest, 80 to 150 years old, low density due to a recent selective tree harvest.  Needle litter is perched on the grasses. </t>
  </si>
  <si>
    <t xml:space="preserve">Ponderosa pine and Douglas-fir forest. Occurs at low to mid elevations in the eastern Cascade Range. Single layer mature forest, 40 to 80 years old, medium density, with natural fuel accumulations.  Needle litter is perched on the grasses. </t>
  </si>
  <si>
    <t xml:space="preserve">Ponderosa pine and Douglas-fir forest. Occurs at low to mid elevations in the eastern Cascade Range. Single-layer mature forest, 40 to 80 years old, medium density, with natural fuel accumulations. Needle litter is perched on the grasses. </t>
  </si>
  <si>
    <t xml:space="preserve">Ponderosa pine and Douglas-fir forest. Occurs at low to mid elevations of the eastern Cascade Range. Single-layer mature forest, 80 to 150 years old, with understory re-initiation. Medium density stand with natural fuel accumulations. Needle litter perched on the grasses. </t>
  </si>
  <si>
    <t xml:space="preserve">Ponderosa pine and Douglas-fir forest.  Occurs at low to mid elevations of the eastern Cascade Range. Established after fire with salvage logging 80 to 150 years ago. Single-layer mature forest with understory re-initiation. Medium density stand with no history of active management resulting in natural fuel accumulations. Needle litter is perched on the grasses. </t>
  </si>
  <si>
    <t xml:space="preserve">Ponderosa pine -- Douglas-fir forest over 150 years </t>
  </si>
  <si>
    <t xml:space="preserve">Ponderosa pine and Douglas-fir forest.  Occurs at low to mid elevations in the eastern Cascade Range. Multi-story mature forest, more than 150 years old.  Medium density stand with with no history of active management resulting in heavy natural fuel accumulations. Needle litter is perched on the grasses. </t>
  </si>
  <si>
    <t>Ponderosa pine -- Douglas-fir forest over 150 years</t>
  </si>
  <si>
    <t xml:space="preserve">Ponderosa pine and Douglas-fir forest.  Occurs at low to middle elevations in the eastern Cascade Range. Single-layer mature forest, over 150 years old. Recent selective tree harvest followed by prescribed fire resulted in low density stand with light fuel accumulations. Needle litter is perched on the grasses. </t>
  </si>
  <si>
    <t xml:space="preserve">Ponderosa pine and Douglas-fir forest.  Occurs at low to mid elevations in the eastern Cascade Range. Single-layer mature forest, over 150 years old. Low density stand following selective tree harvest. Needle litter is perched on the grasses. </t>
  </si>
  <si>
    <t xml:space="preserve">Ponderosa pine and Douglas-fir forest.  Occurs at low to middle elevations in the eastern Cascade Range. Stands are over 150 years old and have had selective tree harvests in the past but no recent management activities. Single-layer mature forest, low density, light natural fuel loadings. Needle litter is perched on the grasses. </t>
  </si>
  <si>
    <t xml:space="preserve">Ponderosa pine and Douglas-fir forest. Occurs at low to middle elevations in the eastern Cascade Range. From 80 to 150 years old, selectively logged and burned with prescribed fire recently. Single-layer mature forest, open, light fuel loadings, and dry brush sparsely distributed with grasses. Needle litter is perched on the grasses. </t>
  </si>
  <si>
    <t xml:space="preserve">Ponderosa pine and Douglas-fir forest.  Occurs at low to middle elevations in the eastern Cascade Range. Single-layer mature, open forest with some understory re-initiation, over 150 years old.  Stands had precommercial thin and selective tree harvest in the past but no recent management activities. Light woody fuel loadings with some new fallen snags. Understory of dry brush sparsely distributed among grasses. Needle litter is perched on the grasses. </t>
  </si>
  <si>
    <t xml:space="preserve">Ponderosa pine -- Douglas-fir forest  80-150 years </t>
  </si>
  <si>
    <t xml:space="preserve">Ponderosa pine and Douglas-fir forest.  Occurs at low to mid elevations in the eastern Cascade Range. Single-layer mature, open forest, 80 to 150 years old with a recent selective tree harvest.  Sparse understory of shrubs and grasses. Needle litter is perched on the grasses. </t>
  </si>
  <si>
    <t>Noble fir -- Douglas- fir -- western hemlock forest 0-20 years</t>
  </si>
  <si>
    <t>Noble fir, Douglas-fir, and western hemlock forest. Occurs at mid to high elevations throughout much of the Cascade range in Oregon and Washington. Established less than 20 years ago following wildfire.  Snags are still standing.</t>
  </si>
  <si>
    <t>Noble fir -- Douglas-fir -- western hemlock 20-40 years</t>
  </si>
  <si>
    <t>Noble fir, Douglas-fir, and western hemlock forest. Occurs at mid to high elevations throughout much of the Cascade range in Oregon and Washington. Established 20 to 40 years ago following wildfire with no subsequent management. Noble fir and Douglas-fir seedlings and saplings dominate the canopy and the majority of snags have fallen, contributing to woody fuel loads.</t>
  </si>
  <si>
    <t xml:space="preserve">Noble fir -- Douglas-fir -- western hemlock forest 40-90 years </t>
  </si>
  <si>
    <t xml:space="preserve">Noble fir, Douglas-fir, and western hemlock forest. Occurs at mid to high elevations throughout much of the Cascade range in Oregon and Washington. Established 40 to 90 years ago following wildfire with no subsequent management. Noble fir seedlings and saplings dominate the canopy. Large woody fuels from the wildfire are decomposing. </t>
  </si>
  <si>
    <t>Noble fir -- Douglas-fir -- western hemlock forest over 90 years</t>
  </si>
  <si>
    <t xml:space="preserve">Noble fir, Douglas-fir, and western hemlock forest. Occurs at mid to high elevations throughout much of the Cascade range in Oregon and Washington. Established over 90 years ago following wildfire with no subsequent management. Overmature stands dominated by noble fir.  </t>
  </si>
  <si>
    <t xml:space="preserve">Noble fir -- Douglas-fir -- western hemlock forest 0-20 years </t>
  </si>
  <si>
    <t>Noble fir, Douglas-fir, and western hemlock forest. Occurs at mid to high elevations throughout much of the Cascade range in Oregon and Washington. Established less than 20 years ago following wildfire and salvage logging.</t>
  </si>
  <si>
    <t>Noble fir -- Douglas-fir -- western hemlock forest 20-40 years</t>
  </si>
  <si>
    <t xml:space="preserve">Noble fir, Douglas-fir, and western hemlock forest. Occurs at mid to high elevations throughout much of the Cascade range in Oregon and Washington. Established 20 to 40 years ago following wildfire and salvage logging.  Recently precommercially thinned with no fuel treatment. </t>
  </si>
  <si>
    <t>Noble fir -- Douglas-fir -- western hemlock forest 40-60 years</t>
  </si>
  <si>
    <t xml:space="preserve">Noble fir, Douglas-fir, and western hemlock forest. Occurs at mid to high elevations throughout much of the Cascade range in Oregon and Washington. Established 40 to 60 years ago following wildfire and salvage logging.  Recently precommercially thinned with no fuel treatment. </t>
  </si>
  <si>
    <t>Noble fir -- Douglas-fir -- western hemlock forest 60-90 years</t>
  </si>
  <si>
    <t>Noble fir, Douglas-fir, and western hemlock forest. Occurs at mid to high elevations throughout much of the Cascade range in Oregon and Washington. Established 60 to 90 years ago following wildfire and salvage logging.  Precommercially thinned in the past and had a recent selection cut with no fuel treatment.  _x000D_
997,Noble fir -- Douglas-fir -- western hemlock forest over 90 years,Noble fir</t>
  </si>
  <si>
    <t xml:space="preserve"> Douglas-fir</t>
  </si>
  <si>
    <t xml:space="preserve"> and western hemlock forest. Occurs at mid to high elevations throughout much of the Cascade range in Oregon and Washington. Established over 90 years ago following wildfire and salvage logging.  Precommercially thinned and selectively cut in the past and had a recent selection cut with no fuel treatment.  </t>
  </si>
  <si>
    <t>Noble fir, Douglas-fir, and western hemlock forest. Occurs at mid to high elevations throughout much of the Cascade range in Oregon and Washington. Established 20 to 40 years ago following wildfire and salvage logging. Recently precommercially thinned for wildlife habitat enhancement, with no woody fuels treatment. _x000D_
999,Noble fir -- Douglas-fir -- western hemlock forest 40-60 years,Noble fir</t>
  </si>
  <si>
    <t xml:space="preserve"> and western hemlock forest. Occurs at mid to high elevations throughout much of the Cascade range in Oregon and Washington. Established 40 to 60 years ago following wildfire and salvage logging. Recently precommercially thinned for wildlife habitat enhancement</t>
  </si>
  <si>
    <t xml:space="preserve"> with no woody fuels treatment. "</t>
  </si>
  <si>
    <t xml:space="preserve">Noble fir, Douglas-fir, and western hemlock forest. Occurs at mid to high elevations throughout much of the Cascade range in Oregon and Washington. Established 60 to 90 years ago following wildfire and salvage logging. Recent selection cut for wildlife habitat enhancement, with no woody fuels treatment. Understory left intact for thermal cover. </t>
  </si>
  <si>
    <t xml:space="preserve">Noble fir, Douglas-fir, and western hemlock forest. Occurs at mid to high elevations throughout much of the Cascade range in Oregon and Washington. Established over 90 years ago following wildfire and salvage logging. Recent selection cut for wildlife habitat enhancement, with no woody fuels treatment. Understory left intact for thermal cover. </t>
  </si>
  <si>
    <t>Mountain hemlock -- lodgepole pine forest 0-40 years</t>
  </si>
  <si>
    <t xml:space="preserve">Mountain hemlock and lodgepole pine forest. Occurs at high elevations in montane and subalpine zones on the eastern side of the Cascade Crest in Oregon on Warm Springs Agency lands and throughout the Pacific Northwest.  Established less than 40 years ago following wildfire. </t>
  </si>
  <si>
    <t xml:space="preserve">Mountain hemlock -- lodgepole pine forest 40-90 years </t>
  </si>
  <si>
    <t xml:space="preserve">Mountain hemlock and lodgepole pine forest. Occurs at high elevations in montane and subalpine zones on the eastern side of the Cascade Crest in Oregon on Warm Springs Agency lands and throughout the Pacific Northwest.  Established 40 to 90 years ago following wildfire. Single layered lodgepole dominated stand with mountain hemlock in understory.  </t>
  </si>
  <si>
    <t>Mountain hemlock -- lodgepole pine forest 90-150 years</t>
  </si>
  <si>
    <t>Mountain hemlock and lodgepole pine forest. Occurs at high elevations in montane and subalpine zones on the eastern side of the Cascade Crest in Oregon on Warm Springs Agency lands and throughout the Pacific Northwest.  Established 90 to 150 years ago following wildfire. Lodgepole pine was the early seral species and has been impacted by insects and disease; it is now contributing to woody fuel loads.</t>
  </si>
  <si>
    <t>Mountain hemlock forest over 150 years</t>
  </si>
  <si>
    <t>Mountain hemlock forest. Occurs at high elevations in montane and subalpine zones on the eastern side of the Cascade Crest in Oregon on Warm Springs Agency lands and throughout the Pacific Northwest.  Established over 150 years ago following wildfire.</t>
  </si>
  <si>
    <t xml:space="preserve">Bitterbrush -- rabbitbrush shrubland 0-5 years </t>
  </si>
  <si>
    <t>Bitterbrush and rabbitbrush shrubland. Occurs throughout central Oregon and the Great Basin, with juniper woodlands above in elevation and grasslands below. This fuelbed represents bitterbrush and sagebrush shrublands 0-5 years after prescribed fire or wildfire.</t>
  </si>
  <si>
    <t>4,5,7</t>
  </si>
  <si>
    <t xml:space="preserve">Bitterbrush -- rabbitbrush shrubland 5-10 years </t>
  </si>
  <si>
    <t>Bitterbrush and rabbitbrush shrubland. Occurs throughout central Oregon and the Great Basin, with juniper woodlands above in elevation and grasslands below. Established 5 to 10 years ago after prescribed fire or wildfire with no subsequent management.</t>
  </si>
  <si>
    <t xml:space="preserve">Bitterbrush -- rabbitbrush shrubland 10-20 years </t>
  </si>
  <si>
    <t>Bitterbrush and rabbitbrush shrubland. Occurs throughout central Oregon and the Great Basin, with juniper woodlands above in elevation and grasslands below. Established 10 to 20 years ago after prescribed fire or wildfire with no subsequent management.</t>
  </si>
  <si>
    <t>Bitterbrush -- rabbitbrush shrubland 20-40 years</t>
  </si>
  <si>
    <t>Bitterbrush and rabbitbrush shrubland. Occurs throughout central Oregon and the Great Basin, with juniper woodlands above in elevation and grasslands below. Established 20 to 40 years ago after prescribed fire or wildfire with no subsequent management.</t>
  </si>
  <si>
    <t xml:space="preserve">Bitterbrush -- ravvitbrush shrubland over 40 years </t>
  </si>
  <si>
    <t>Bitterbrush and rabbitbrush shrubland. Occurs throughout central Oregon and the Great Basin, with juniper woodlands above in elevation and grasslands below. Established over 40 years ago after prescribed fire or wildfire with no subsequent management.</t>
  </si>
  <si>
    <t xml:space="preserve">Bluebunch wheatgrass grassland.  Occurs throughout eastern Oregon and Washington and western Idaho. Established less than 1 year ago after prescribed fire or wildfire. </t>
  </si>
  <si>
    <t>Bluebunch wheatgrass grassland.  Occurs throughout eastern Oregon and Washington, and western Idaho. Established 1 to 5 years after prescribed fire or wildfire with no subsequent management.</t>
  </si>
  <si>
    <t>Bluebunch wheatgrass grassland.  Occurs throughout eastern Oregon and Washington, and western Idaho. Established 1 to 5 years after prescribed fire or wildfire. Cheatgrass has recently become a dominant invasive species.</t>
  </si>
  <si>
    <t>Bluebunch wheatgrass grassland.  Occurs throughout eastern Oregon and Washington, and western Idaho. Established 1 to 5 years after prescribed fire or wildfire. Sites have been grazed for several years.</t>
  </si>
  <si>
    <t>Western juniper / bitterbrush / bunchgrass savanna 0-20 years</t>
  </si>
  <si>
    <t>Western juniper, bitterbrush and bunchgrass savanna. Occurs as transitional ecosystem between ponderosa pine forests and sagebrush steppe in eastern Oregon and throughout the Great Basin. Established less than 20 years ago after prescribed fire or wildfire.</t>
  </si>
  <si>
    <t>145,7</t>
  </si>
  <si>
    <t>Western juniper / bitterbrush / bunchgrass savanna 20-40 years</t>
  </si>
  <si>
    <t>Western juniper, bitterbrush and bunchgrass savanna. Occurs as transitional ecosystem between ponderosa pine forests and sagebrush steppe in eastern Oregon and throughout the Great Basin. Established 20 to 40 years ago after prescribed fire or wildfire.</t>
  </si>
  <si>
    <t>Western juniper / bitterbrush / bunchgrass savanna  40-80 years</t>
  </si>
  <si>
    <t>Western juniper, bitterbrush and bunchgrass savanna. Occurs as transitional ecosystem between ponderosa pine forests and sagebrush steppe in eastern Oregon and throughout the Great Basin. Established 40 to 80 years ago after prescribed fire or wildfire.</t>
  </si>
  <si>
    <t>Western juniper / bitterbrush / bunchgrass savanna 80-150 years post fire</t>
  </si>
  <si>
    <t>Western juniper, bitterbrush and bunchgrass savanna. Occurs as transitional ecosystem between ponderosa pine forests and sagebrush steppe in eastern Oregon and throughout the Great Basin. Established 80 to 150 years ago after prescribed fire or wildfire.</t>
  </si>
  <si>
    <t xml:space="preserve">Western juniper / bitterbrush / bunchgrass savanna  80-150 years </t>
  </si>
  <si>
    <t>Western juniper, bitterbrush and bunchgrass savanna. Occurs as transitional ecosystem between ponderosa pine forests and sagebrush steppe in eastern Oregon and throughout the Great Basin. Established 80 to 150 years ago after prescribed fire or wildfire. Recent select tree harvest followed  by prescribed fire to reduce woody fuels.</t>
  </si>
  <si>
    <t>Western juniper, bitterbrush and bunchgrass savanna. Occurs as transitional ecosystem between ponderosa pine forests and sagebrush steppe in eastern Oregon and throughout the Great Basin. Established 80 to 150 years ago after prescribed fire or wildfire. Recent select tree harvest to reduce juniper density.</t>
  </si>
  <si>
    <t>Western juniper / bitterbrush / bunchgrass savanna over 150 years</t>
  </si>
  <si>
    <t xml:space="preserve">Western juniper, bitterbrush and bunchgrass savanna. Occurs as transitional ecosystem between ponderosa pine forests and sagebrush steppe in eastern Oregon and throughout the Great Basin. Established over 150 years ago after prescribed fire or wildfire. </t>
  </si>
  <si>
    <t>Oregon white oak forest 0-20 years post fire</t>
  </si>
  <si>
    <t>Oregon white oak forest.  Occurs in the inland valleys of southeastern Vancouver Island through western Washington, western and central Oregon, and northern California. This fuelbed represents an Oregon white oak forest less than 20 years after prescribed fire or wildfire.</t>
  </si>
  <si>
    <t xml:space="preserve">Oregon white oak forest 20-40 years </t>
  </si>
  <si>
    <t>Oregon white oak forest.  Occurs in the inland valleys of southeastern Vancouver Island through western Washington, western and central Oregon, and northern California. This fuelbed represents an Oregon white oak forest 20 to 40 years after prescribed fire or wildfire.</t>
  </si>
  <si>
    <t>Oregon white oak forest 40-80 years</t>
  </si>
  <si>
    <t>Oregon white oak forest.  Occurs in the inland valleys of southeastern Vancouver Island through western Washington, western and central Oregon, and northern California. This fuelbed represents an Oregon white oak forest 40 to 80 years after prescribed fire or wildfire.</t>
  </si>
  <si>
    <t xml:space="preserve">Oregon white oak forest over 80 years </t>
  </si>
  <si>
    <t>Oregon white oak forest.  Occurs in the inland valleys of southeastern Vancouver Island through western Washington, western and central Oregon, and northern California. This fuelbed represents an Oregon white oak forest over 80 years after prescribed fire or wildfire.</t>
  </si>
  <si>
    <t>Sagebrush shrubland. Occurs in central Oregon and throughout the Great Basin. Sagebrush densities have increased and native bunchgrass densities have decreased with fire exclusion. This fuelbed represents sagebrush shrublands less than 10 years after prescribed fire or wildfire.</t>
  </si>
  <si>
    <t>Sagebrush shrubland 10-20 years</t>
  </si>
  <si>
    <t>Sagebrush shrubland. Occurs in central Oregon and throughout the Great Basin. Sagebrush densities have increased and native bunchgrass densities have decreased with fire exclusion. This fuelbed represents sagebrush shrublands 10 to 20 years after prescribed fire or wildfire.</t>
  </si>
  <si>
    <t>Sagebrush shrubland 20-40 years</t>
  </si>
  <si>
    <t>Sagebrush shrubland. Occurs in central Oregon and throughout the Great Basin. Sagebrush densities have increased and native bunchgrass densities have decreased with fire exclusion. This fuelbed represents sagebrush shrublands 20 to 40 years after prescribed fire or wildfire.</t>
  </si>
  <si>
    <t>Sagebrush shrubland 40-80 years</t>
  </si>
  <si>
    <t>Sagebrush shrubland. Occurs in central Oregon and throughout the Great Basin. Sagebrush densities have increased and native bunchgrass densities have decreased with fire exclusion. This fuelbed represents sagebrush shrublands 40 to 80 years after prescribed fire or wildfire.</t>
  </si>
  <si>
    <t>Sagebrush shrubland. Occurs in central Oregon and throughout the Great Basin. Sagebrush densities have increased and native bunchgrass densities have decreased with fire exclusion. This fuelbed represents sagebrush shrublands over 80 years after prescribed fire or wildfire.</t>
  </si>
  <si>
    <t>Jeffrey pine -- white fir forest 0-7 years shrubland</t>
  </si>
  <si>
    <t xml:space="preserve">Jeffrey pine and white fir forest. Occurs at middle elevations in the Lake Tahoe basin. Established following stand-replacement wildfire less than 7 years ago, resulting in a shrubland with snags and less than 10% live overstory tree cover.  </t>
  </si>
  <si>
    <t xml:space="preserve">Jeffrey pine -- white fir forest 7-25 years </t>
  </si>
  <si>
    <t xml:space="preserve">Jeffrey pine and white fir forest.  Occurs at middle elevations in the Lake Tahoe Basin. Established followingstand-replacement wildfire 7 to 25 years ago with no subsequent management.  Jeffrey pine and white fir seedlings and saplings have become established within the thinning shrub cover.  </t>
  </si>
  <si>
    <t xml:space="preserve">Jeffrey pine -- white fir forest 25-50 years </t>
  </si>
  <si>
    <t xml:space="preserve">Jeffrey pine and white fir forest. Occurs at middle elevations in the Lake Tahoe Basin. Established following stand-replacement wildfire 25 to 50 years ago with no subsequent management.  Stands composed of high density poles. </t>
  </si>
  <si>
    <t xml:space="preserve">Jeffrey pine -- white fir forest 50-80 years </t>
  </si>
  <si>
    <t xml:space="preserve">Jeffrey pine and white fir forest. Occurs at middle elevations in the Lake Tahoe Basin. Established following stand-replacement wildfire 50 to 80 years ago with no subsequent management. Stands have a single layer, medium density canopy and medium woody fuel load. </t>
  </si>
  <si>
    <t xml:space="preserve">Jeffrey pine -- white fir forest 80-120 years </t>
  </si>
  <si>
    <t>Jeffrey pine and white fir forest. Occurs at middle elevations of the Lake Tahoe Basin. Established following stand-replacement wildfire 80 to 120 years ago with no subsequent management, resulting in a high density stand._x000D_
1106,Jeffrey pine -- white fir forest over 120 years ,Jeffrey pine and white fir forest. Occurs at middle elevations in the Lake Tahoe Basin. Established more than 120 years ago following stand-replacement wildfire with no subsequent management</t>
  </si>
  <si>
    <t xml:space="preserve"> resulting in a high density stand.  </t>
  </si>
  <si>
    <t>Jeffrey pine -- white fir forest 80-120 years</t>
  </si>
  <si>
    <t>Jeffrey pine and white fir forest. Occurs at middle elevations in the Lake Tahoe Basin. Established following stand-replacement wildfire 80 to 120 years ago.   Stand structure is the result of recent select tree harvest and prescribed fire or low intensity wildfire.</t>
  </si>
  <si>
    <t>Jeffrey pine and white fir forest. Occurs at middle elevations of the Lake Tahoe Basin. Established following stand-replacement wildfire 80 to 120 years ago.  Stand structure is the result of a recent select tree harvest with no woody fuels treatment.</t>
  </si>
  <si>
    <t>Jeffrey pine and white fir forest. Occurs at middle elevations of the Lake Tahoe Basin. Established 80 to 120 years ago following stand-replacement wildfire.  Stand structure is the result of a recent select tree harvest with woody fuels reduced by piling and burning.</t>
  </si>
  <si>
    <t>Jeffrey pine and white fir forest. Occurs at middle elevations of the Lake Tahoe Basin. Established 80 to 120 years ago followingstand-replacement wildfire.  Stand structure is the result of a recent select tree harvest with woody fuels piled but not burned.</t>
  </si>
  <si>
    <t>Jeffrey pine -- white fir forest over 120 years</t>
  </si>
  <si>
    <t xml:space="preserve">Jeffrey pine and white fir forest. Occurs at middle elevations of the Lake Tahoe Basin. Established more than 120 years ago following stand-replacement wildfire.  Stand structure is the result of a recent select tree harvest with woody fuels reduced by prescribed burning or piling and burning. </t>
  </si>
  <si>
    <t xml:space="preserve">Jeffrey pine -- white fir forest over 120 years </t>
  </si>
  <si>
    <t xml:space="preserve">Jeffrey pine and white fir forest. Occurs at middle elevations of the Lake Tahoe Basin.  Established over 120 years ago following stand-replacement wildfire.  Stand structure is result of a recent select tree harvest with no woody fuels treatment.  </t>
  </si>
  <si>
    <t>Jeffrey pine -- white fir forest 0-10 years grassland</t>
  </si>
  <si>
    <t xml:space="preserve">Jeffrey pine and white fir forest. Occurs at middle elevations of the Lake Tahoe Basin. Established following stand-replacement wildfire less than 10 years ago, resulting in a grassland with snags and less than 10% live overstory tree cover.  </t>
  </si>
  <si>
    <t>Jeffrey pine -- white fir forest 10-25 years</t>
  </si>
  <si>
    <t>Jeffrey pine and white fir forest. Occurs at middle elevations of the Lake Tahoe Basin. Established 10 to 25 years ago following stand-replacement wildfire with no subsequent management.  Dense dry seedlings and saplings have become established.</t>
  </si>
  <si>
    <t>Jeffrey pine and white fir forest. Occurs at middle elevations of the Lake Tahoe Basin. Established over 120 years ago following stand-replacement wildfire. Stand has had select tree harvest followed by prescribed fire in the past but has had no subsequent management.</t>
  </si>
  <si>
    <t xml:space="preserve">Jeffrey pine and white fir forest. Occurs at middle elevation of the Lake Tahoe Basin. Established over 120 years ago following stand-replacement wildfire. Stand structure is the result of two select tree harvests with no woody fuel reduction treatments. </t>
  </si>
  <si>
    <t xml:space="preserve">Jeffrey pine and white fir forest. Occurs at middle elevations of the Lake Tahoe Basin. Established over 120 years ago following stand-replacement wildfire. Recent select tree harvest with woody fuels reduced by prescribed burning or piling and burning. </t>
  </si>
  <si>
    <t>Jeffrey pine and white fir forest. Occurs at middle elevations of the Lake Tahoe Basin. Established over 120 years ago following stand-replacement wildfire.  Stand has had a recent select tree harvest with no woody fuel reduction treatment.</t>
  </si>
  <si>
    <t>Jeffrey pine and white fir forest. Occurs at middle elevations of the Lake Tahoe Basin. Established over 120 years ago following stand-replacement wildfire.  Stand has had a recent select tree harvest with woody fuels piled but not burned.</t>
  </si>
  <si>
    <t xml:space="preserve">Jeffrey pine and white fir forest. Occurs at middle elevations of the Lake Tahoe Basin. Established over 120 years ago following stand-replacement wildfire. Stand had a select tree harvest with woody fuels piled and burned in the past and has had a recent select tree harvest with woody fuels piled but not burned. </t>
  </si>
  <si>
    <t>Red fir forest 0-10 years</t>
  </si>
  <si>
    <t xml:space="preserve">Dry red fir forest. Occurs at middle elevations of the Lake Tahoe Basin. Established less than 10 years ago following stand-replacement wildfire with no salvage, resulting in a  shrubland with snags and less than 10% cover of live overstory trees. </t>
  </si>
  <si>
    <t xml:space="preserve">Red fir forest 10-25 years </t>
  </si>
  <si>
    <t xml:space="preserve">Dry red fir forest. Occurs at middle elevations of the Lake Tahoe Basin. Established 10 to 25 years ago following stand-replacement wildfire with no subsequent management. Seedlings and saplings have established at low density and there is a minor component of defoliators but not significant enough to consider a change agent. </t>
  </si>
  <si>
    <t>Red fir forest 25-50 years</t>
  </si>
  <si>
    <t xml:space="preserve">Dry red fir forest. Occurs at middle elevations of the Lake Tahoe Basin. Established 25 to 50 years ago following  stand-replacementwildfire and has had no subsequent management. </t>
  </si>
  <si>
    <t>Dry red fir forest. Occurs at middle elevations of the Lake Tahoe Basin. Established 50 to 80 years ago following stand-replacement wildfire and has had no subsequent management. There are defoliating insects present but not enough to consider a change agent.</t>
  </si>
  <si>
    <t>Dry red fir forest. Occurs at middle elevations in the Lake Tahoe Basin. Established 50 to 80 years ago following stand-replacement wildfire. Stand had a recent precommercial thin with woody fuels reduced by piling and burning.</t>
  </si>
  <si>
    <t xml:space="preserve">Dry red fir forest. Occurs at middle elevations in the Lake Tahoe Basin. Established 50 to 80 years ago following stand-replacement wildfire.  Stand has had a  recent precommercial thin with woody fuels piled but not burned.  </t>
  </si>
  <si>
    <t xml:space="preserve">Dry red fir forest. Occurs at middle elevations of the Lake Tahoe Basin. Established 80 to 120 years ago followingstand-replacement wildfire and has had no subsequent management. </t>
  </si>
  <si>
    <t>Dry red fir forest. Occurs at middle elevation in the Lake Tahoe Basin. Established 80 to 120 years ago followingstand-replacement wildfire.  Stand may have had a precommercial thin during the years 25-50 and has had a recent low intensity wildfire or prescribed underburn followed by a select tree harvest with woody fuels piled and burned.</t>
  </si>
  <si>
    <t>Dry red fir  forest. Occurs at middle elevations in the Lake Tahoe Basin. Established 80 to 120 years ago following stand-replacement wildfire.  Stand was precommercially thinned with woody fuels piled and burned during the years 25 to 50 and has had no subsequent management.</t>
  </si>
  <si>
    <t xml:space="preserve">Dry red fir forest. Occurs at middle elevations in the Lake Tahoe Basin. Established 80 to 120 years ago following stand-replacement wildfire.  Stand was precommercially thinned with woody fuels piled but not burned in years 25 to 50 and has had no subsequent management. </t>
  </si>
  <si>
    <t>Dry red fir forest. Occurs at middle elevations in the Lake Tahoe Basin. Established 80 to 120 years ago following stand-replacement wildfire.  Stand was precommercially thinned with woody fuels piled and burned in years 25 to 50. Recent select tree harvest with woody fuels piled but not burned.</t>
  </si>
  <si>
    <t xml:space="preserve">Red fir forest.Occurs at mid elevations of the Lake Tahoe Basin. Established over 120 years ago following stand-replacement wildfire and has had no subsequent management.  Stand has some insect damage.  </t>
  </si>
  <si>
    <t>Dry red fir forest. Established over 120 years ago following stand-replacement wildfire. Stand has dense canopy and medium woody fuel load.  Stand was precommercially thinned and selectively harvested in the past with woody fuels piled and burned. Recent prescribed underburn or low intensity wildfire followed by select tree harvest with woody fuels reduced by piling and burning. Some examples have developed relatively dense understories of red fir and stand-replacement fires are more common.</t>
  </si>
  <si>
    <t xml:space="preserve">Dry red fir forest. Occurs at middle elevations of the Lake Tahoe Basin. Established over 120 years ago following stand-replacement wildfire. Stand had previous select tree harvest with woody fuels piled and burned. Recent select tree harvest with woody fuels piled but not burned.  Some examples have developed relatively dense understories of red fir and stand-replacement fires are more common. </t>
  </si>
  <si>
    <t xml:space="preserve">Dry red fir  forest. Occurs at middle elevations of the Lake Tahoe Basin. Established over 120 years ago following stand-replacement wildfire. Stand was thinned and selectively harvested in the past with woody fuels piled but has had no recent management.  Some recent insect damage, but not significant enough to consider a change agent. </t>
  </si>
  <si>
    <t>Dry red fir forest. Occurs at middle elevations of the Lake Tahoe Basin. Established over 120 years ago following stand-replacement wildfire.  Stand had select tree harvest with woody fuels piled and burned in the 50 to 80 year range, but has had no recent management. Some recent insect damage, but not significant enough to consider a change agent.</t>
  </si>
  <si>
    <t xml:space="preserve">Moist lodgepole pine forest. Occurs on moist sites, often in topographic depressions, at all elevations of the Lake Tahoe Basin. Established less than 10 years ago following stand-replacement wildfire with no subsequent management. </t>
  </si>
  <si>
    <t xml:space="preserve">Moist lodgepole pine forest. Occurs on moist sites, often in topographic depressions, at all elevations of the Lake Tahoe Basin. Established less than 10 years ago following clearcut harvest and prescribed fire to reduce woody fuel loads.  </t>
  </si>
  <si>
    <t xml:space="preserve">Moist lodgepole pine forest. Occurs on moist sites, often in topographic depressions, at all elevations of the Lake Tahoe Basin. Established 10 to 20 years ago following a stand-replacement wildfire and has had no subsequent management. </t>
  </si>
  <si>
    <t xml:space="preserve">Moist lodgepole pine forest. Occurs on moist sites, often in topographic depressions, at all elevations of the Lake Tahoe Basin. Established 20 to 40 years ago following a stand-replacement wildfire and has had no subsequent management.  </t>
  </si>
  <si>
    <t xml:space="preserve"> Lodgepole pine forest 20-40 years </t>
  </si>
  <si>
    <t xml:space="preserve">Moist lodgepole pine forest. Occurs on moist sites, often in topographic depressions, at all elevations of the Lake Tahoe Basin. Established 20 to 40 years ago following clearcut harvest and prescribed fire. Stand was recently precommercially thinned with no woody fuel reduction treatment.  </t>
  </si>
  <si>
    <t xml:space="preserve">Moist lodgepole pine forest. Occurs on moist sites, often in topographic depressions, at all elevations of the Lake Tahoe Basin. Established 40 to 80 years ago following stand-replacement wildfire and has had no subsequent management.  </t>
  </si>
  <si>
    <t xml:space="preserve">Moist lodgepole pine forest. Occurs on moist sites, often in topographic depressions, at all elevations of the Lake Tahoe Basin. Established 40 to 80 years ago following clearcut harvest and was precommercially thinned in the past, but has had no recent management. </t>
  </si>
  <si>
    <t xml:space="preserve">Moist lodgepole pine forest. Occurs on moist sites, often in topographic depressions, at all elevations of the Lake Tahoe Basin. Established over 80 years ago following stand-replacement wildfire and has had no subsequent management. Stand attacked by pine bark beetles in the last 10 years. Many standing snags are present and are beginning to fall, adding to woody fuel accumulations.   </t>
  </si>
  <si>
    <t>Whitebark pine -- lodgepole pine forest 0-10 yrs</t>
  </si>
  <si>
    <t xml:space="preserve">Whitebark pine and lodgepole pine forest. Occurs at high elevations of the Lake Tahoe Basin. Established following stand-replacement wildfire less than 10 years ago. Dominated by tree regeneration including lodgepole pine and whitebark pine. Snags are present. </t>
  </si>
  <si>
    <t>Whitebark pine -- lodgepole pine forest 10-40 yrs</t>
  </si>
  <si>
    <t>Whitebark pine and lodgepole pine forest. Occurs at high elevations of the Lake Tahoe Basin. Dominated by dense lodgepole pine and whitebark pine seedlings and saplings. Established following stand-replacement wildfire 10 to 40 years ago with no recent disturbance or management.</t>
  </si>
  <si>
    <t>Whitebark pine -- lodgepole pine forest 40-90 yrs</t>
  </si>
  <si>
    <t>Whitebark pine and lodgepole pine forest. Occurs at high elevations of the Lake Tahoe Basin. Established 40 to 90 years ago following stand-replacement wildfire with no subsequent disturbance or management. Lodgepole pine and whitebark pine poles dominate the canopy and regeneration is continuing to establish. Natural woody fuel loadings with large woody debris decomposing.</t>
  </si>
  <si>
    <t>Whitebark pine -- lodgepole pine forest 90-120 yrs</t>
  </si>
  <si>
    <t xml:space="preserve">Whitebark pine and lodgepole pine forest. Occurs at high elevations of the Lake Tahoe Basin. Established 90 to 120 years ago following stand-replacement wildfire with no subsequent management or disturbance. </t>
  </si>
  <si>
    <t>Whitebark pine -- lodgepole pine forest over 120 yrs</t>
  </si>
  <si>
    <t>Whitebark pine and lodgepole pine forest. Occurs at high elevations of the Lake Tahoe Basin. Established over 120 years ago following stand-replacement wildfire with no subsequent disturbance or management. This fuelbed represents a medium density, mature stand.</t>
  </si>
  <si>
    <t>Whitebark pine and lodgepole pine forest. Occurs at high elevations of the Lake Tahoe Basin. Established over 120 years ago following stand-replacement wildfire with no subsequent disturbance or management. This fuelbed represents a high density, mature stand.</t>
  </si>
  <si>
    <t>Whitebark pine -- lodgepole pine forest</t>
  </si>
  <si>
    <t>Dry whitebark pine and lodgepole pine forest. Occurs at high elevations of the Lake Tahoe Basin. Low density stands with natural woody fuel loads and no history of management.</t>
  </si>
  <si>
    <t xml:space="preserve">Trembling aspen forest established following avalanche in the subalpine zone.  Occurs at high elevations of the Lake Tahoe Basin. </t>
  </si>
  <si>
    <t>Mountain hemlock forest 0-10 yrs</t>
  </si>
  <si>
    <t>Mountain hemlock subalpine forest. Occurs at high elevations of the Lake Tahoe Basin. Established less than 10 years ago following stand-replacement wildfire. Stands are dominated by tree regeneration (may include lodgepole pine, western white pine, red fir), shrubs and scattered snags.</t>
  </si>
  <si>
    <t>Mountain hemlock subalpine forest 10-40 yrs</t>
  </si>
  <si>
    <t xml:space="preserve">Mountain hemlock subalpine forest. Occurs at high elevations of the Lake Tahoe Basin. Established 10 to 40 years ago following stand-replacement wildfire with no subsequent management.  Dominated by pine and mountain hemlock seedlings and saplings. </t>
  </si>
  <si>
    <t>Mountain hemlock forest 40-90 yrs</t>
  </si>
  <si>
    <t>Mountain hemlock subalpine forest. Occurs at high elevations of the Lake Tahoe Basin. Established 40 to 90 years ago following stand-replacement wildfire. Lodgepole pine and mountain hemlock dominate the canopy and regeneration is continuing to establish. Natural woody fuel loadings with large woody debris decomposing.</t>
  </si>
  <si>
    <t>Mountain hemlock forest 90-120 yrs</t>
  </si>
  <si>
    <t xml:space="preserve">Mountain hemlock subalpine forest. Occurs at high elevations of the Lake Tahoe Basin. Established 90 to 120 years ago following stand-replacement wildfire and has had no subsequent management. </t>
  </si>
  <si>
    <t>Mountain hemlock forest over 120 yrs</t>
  </si>
  <si>
    <t xml:space="preserve">Mountain hemlock subalpine forest. Occurs at high elevations of the Lake Tahoe Basin. Medium density stand established over 120 years ago following stand-replacement wildfire with no subsequent management.  </t>
  </si>
  <si>
    <t xml:space="preserve">Mountain hemlock subalpine forest. Occurs at high elevations of the Lake Tahoe Basin. High density stand established over 120 years ago following stand-replacement wildfire with no subsequent management. </t>
  </si>
  <si>
    <t>Mixed conifer forest 0-7 yrs</t>
  </si>
  <si>
    <t xml:space="preserve">Mixed conifer forest. Occurs at middle elevations in the Lake Tahoe Basin. Established less than 7 years ago following stand-replacement wildfire with no salvage harvest. Stand is currently dominated by shrubs with 10% cover of trees. </t>
  </si>
  <si>
    <t>Mixed conifer forest 7-25 yrs</t>
  </si>
  <si>
    <t xml:space="preserve">Mixed conifer forest. Occurs at middle elevations of the Lake Tahoe Basin. Established 7 to 25 years ago following stand-replacement wildfire with no subsequent management. Stand is dominated by shrubs with seedlings and saplings in the canopy. </t>
  </si>
  <si>
    <t>Mixed conifer forest 25-50 yrs</t>
  </si>
  <si>
    <t>Mixed conifer forest. Occurs at middle elevations of the Lake Tahoe Basin. Established 25 to 50 years ago following stand-replacement wildfire with no subsequent management. High density stand of sapling and  pole-sized mixed conifers.</t>
  </si>
  <si>
    <t>Mixed conifer forest 50-80 yrs</t>
  </si>
  <si>
    <t xml:space="preserve">Mixed conifer forest. Occurs at middle elevations of the Lake Tahoe Basin. Established 50 to 80 years ago following stand-replacement wildfire with no subsequent management. Medium density stand with moderate woody fuel loads. </t>
  </si>
  <si>
    <t>Mixed conifer forest 80-120 yrs</t>
  </si>
  <si>
    <t>Mixed conifer forest. Occurs at middle elevations of the Lake Tahoe Basin. Established 80 to 120 years ago following stand-replacement wildfire with no subsequent management. High density stand.</t>
  </si>
  <si>
    <t>Mixed conifer forest over 120 yrs</t>
  </si>
  <si>
    <t>Mixed conifer forest. Occurs at mid elevations of the Lake Tahoe Basin. Established over 120 years ago following stand-replacement wildfire with no subsequent management. High density stand.</t>
  </si>
  <si>
    <t xml:space="preserve">Mixed conifer forest. Occurs at middle elevations of the Lake Tahoe Basin. Established 80 to 120 years ago following stand-replacement wildfire with no salvage harvest. Recent select tree harvest followed by prescribed fire or low intensity wildfire.   </t>
  </si>
  <si>
    <t>Mixed conifer forest. Occurs at middle elevations of the Lake Tahoe Basin. Established 80 to 120 years ago following stand-replacement wildfire. Recent select tree harvest with no fuel reduction treatment.</t>
  </si>
  <si>
    <t>Mixed conifer forest. Occurs at middle elevations of the Lake Tahoe Basin. Established 80 to 120 years ago following stand-replacement wildfire. Recent select tree harvest with the logging slash piled and burned.</t>
  </si>
  <si>
    <t>Mixed conifer forest. Occurs at middle elevations of the Lake Tahoe Basin. Established 80 to 120 years ago following stand-replacement wildfire. Recent select tree harvest with logging slash piled but not burned.</t>
  </si>
  <si>
    <t>Mixed conifer forest. Occurs at middle elevations of the Lake Tahoe Basin. Established over 120 years ago following stand-replacement wildfire.  Recent select tree harvest with logging slash piled and burned or treated with prescribed fire.</t>
  </si>
  <si>
    <t xml:space="preserve">Mixed conifer forest. Occurs at middle elevations of the Lake Tahoe Basin. Established over 120 years ago following stand-replacement wildfire. Recent select tree harvest with no logging slash treatment.  </t>
  </si>
  <si>
    <t>Mixed conifer forest  0-10 yrs</t>
  </si>
  <si>
    <t>Mixed conifer forest. Occurs at middle elevations of the Lake Tahoe Basin. Established less than 10 years ago following stand-replacement wildfire with no salvage harvest. Stand is dominated by herbaceous vegetation with 10% cover of canopy trees.</t>
  </si>
  <si>
    <t>Mixed conifer forest 10-25 yrs</t>
  </si>
  <si>
    <t xml:space="preserve">Mixed conifer forest. Occurs at middle elevations of the Lake Tahoe Basin. Established 10 to 25 years ago following stand-replacement wildfire with no salvage harvest and no subsequent management. Stand is composed of seedlings and saplings. </t>
  </si>
  <si>
    <t>Mixed conifer forest. Occurs at middle elevations of the Lake Tahoe Basin. Established over 120 years ago following stand-replacement wildfire. Stands have had past select tree harvests but no recent management.</t>
  </si>
  <si>
    <t xml:space="preserve">Mixed conifer forest. Occurs at middle elevations of the Lake Tahoe Basin. Established over 120 years ago following stand-replacement wildfire. Stands have had two select tree harvests with no treatment of logging slash. </t>
  </si>
  <si>
    <t>Mixed conifer forest. Occurs at middle elevations of the Lake Tahoe Basin. Established over 120 years ago following stand-replacement wildfire. Recent select tree harvest with logging slash piled and burned or treated with prescribed fire.</t>
  </si>
  <si>
    <t>Mixed conifer forest. Occurs at middle elevations of the Lake Tahoe Basin. Established over 120 years ago following stand-replacement wildfire. Recent select tree harvest with no treatment of logging slash.</t>
  </si>
  <si>
    <t>Mixed conifer forest. Occurs at middle elevations of the Lake Tahoe Basin. Established over 120 years ago following stand-replacement wildfire. Stands have no history of management until a recent select tree harvest with logging slash piled but not burned.</t>
  </si>
  <si>
    <t>Mixed conifer forest. Occurs at middle elevations of the Lake Tahoe Basin. Established over 120 years ago following stand-replacement wildfire. Recent select tree harvest with logging slash piled but not burned.</t>
  </si>
  <si>
    <t xml:space="preserve">Mixed conifer forest. Occurs at middle elevations in the Lake Tahoe Basin. Established less than 7 years ago following stand-replacement wildfire with salvage harvest. Stand is currently dominated by shrubs with 10% cover of trees. </t>
  </si>
  <si>
    <t xml:space="preserve">Mixed conifer forest. Occurs at middle elevations of the Lake Tahoe Basin. Established 7 to 25 years ago following stand-replacement wildfire with salvage harvest and no subsequent management. Stand is dominated by shrubs with seedlings and saplings in the canopy. </t>
  </si>
  <si>
    <t xml:space="preserve">Jeffrey pine and white fir forest. Occurs at middle elevations in the Lake Tahoe basin. Established following stand-replacement wildfire and salvage harvest less than 7 years ago, resulting in a shrubland with few snags and less than 10% understory tree cover.  </t>
  </si>
  <si>
    <t xml:space="preserve">Jeffrey pine and white fir forest.  Occurs at middle elevations in the Lake Tahoe Basin. Established following stand-replacement wildfire and salvage harvest 7 to 25 years ago with no subsequent management.  Jeffrey pine and white fir seedlings and saplings have become established in the thinning shrub cover.  </t>
  </si>
  <si>
    <t>Jeffrey pine and white fir forest. Occurs at middle elevations of the Lake Tahoe Basin. Established following stand-replacement wildfire 80 to 120 years ago.  Stand structure is the result of a recent select tree, cut to length harvest with mastication of logging slash and small shrubs and trees.</t>
  </si>
  <si>
    <t>Mixed conifer forest. Occurs at middle elevations of the Lake Tahoe Basin. Established 80 to 120 years ago following stand-replacement wildfire. Recent select tree, cut to length harvest with mastication of logging slash, shrubs and small trees.</t>
  </si>
  <si>
    <t>Dry red fir forest. Occurs at middle elevations in the Lake Tahoe Basin. Established 80 to 120 years ago following stand-replacement wildfire.  Stand was precommercially thinned with woody fuels piled and burned in years 25 to 50. Recent select tree, cut to length harvest with mastication of logging slash, shrubs and small trees.</t>
  </si>
  <si>
    <t>Jeffrey pine and white fir forest. Occurs at middle elevations of the Lake Tahoe Basin. Established over 120 years ago following stand-replacement wildfire. Stand has had select tree harvest followed by mastication in the past but has had no subsequent management.</t>
  </si>
  <si>
    <t>Mixed conifer forest. Occurs at middle elevations of the Lake Tahoe Basin. Established over 120 years ago following stand-replacement wildfire. Stands have had past select tree harvest with mastication but no recent management.</t>
  </si>
  <si>
    <t xml:space="preserve">Dry red fir  forest. Occurs at middle elevations of the Lake Tahoe Basin. Established over 120 years ago following stand-replacement wildfire. Stand was thinned and selectively harvested in the past with woody fuels masticated but has had no recent management.  Some recent insect damage, but not significant enough to consider a change agent. </t>
  </si>
  <si>
    <t>Huckleberry oak shrubland</t>
  </si>
  <si>
    <t>Huckleberry oak shrublands occur in the mountains of Oregon and California typically on thin, rocky soils along ridges and upper slopes in the subalpine and montane zones from 2,300 to over 10,000 feet. This fuelbed is a mature huckleberry oak shrubland type over 40 years old.</t>
  </si>
  <si>
    <t>Greenleaf manzanita shrubland</t>
  </si>
  <si>
    <t>Greenleaf manzanita shrublands occur from the eastern Sierra Nevada east to Colorado and Arizona in summer-dry sites generally on rocky soils from 2,600 to 9,800 feet in elevation. This fuelbed is a mature greenleaf manzanita shrubland over 40 years old.</t>
  </si>
  <si>
    <t>Shorthair reedgrass -- threadleaf sedge grassland</t>
  </si>
  <si>
    <t>Alpine and subalpine meadows dominated by shorthair reedgrass and threadleaf sedge occur between 4,200 and 12,500 feet in the Sierra Nevada.  Many forb species occur in the meadows and shrubs such as dwarf bilberry and willows may be present. These meadows are typically cold and wet, and have a short growing season.</t>
  </si>
  <si>
    <t>Quaking aspen sapling forest</t>
  </si>
  <si>
    <t xml:space="preserve">Young quaking aspen forest. Occurs following disturbance, especially near riparian areas, throughout the Lake Tahoe basin. </t>
  </si>
  <si>
    <t>Quaking aspen pole forest</t>
  </si>
  <si>
    <t>Quaking aspen forest. Aspen forests develop following disturbance, especially near riparian areas, throughout the Lake Tahoe basin. This fuelbed is dominated by pole-sized aspen over a rich herbaceous layer.</t>
  </si>
  <si>
    <t>Filename</t>
  </si>
  <si>
    <t>ROS (ft/min)</t>
  </si>
  <si>
    <t>FL (ft)</t>
  </si>
  <si>
    <t>Reaction Intensity Surface (BTU/ft2/min)</t>
  </si>
  <si>
    <t>RI_Shrub (BTU/ft2/min)</t>
  </si>
  <si>
    <t>RI_Nonwoody (BTU/ft2/min)</t>
  </si>
  <si>
    <t>RI_Woody (BTU/ft2/min)</t>
  </si>
  <si>
    <t>RI_LLM (BTU/ft2/min)</t>
  </si>
  <si>
    <t>Crosswalk FBPS 13</t>
  </si>
  <si>
    <t>ROS% 13</t>
  </si>
  <si>
    <t>FL% 13</t>
  </si>
  <si>
    <t>Crosswalk 40</t>
  </si>
  <si>
    <t>ROS% 40</t>
  </si>
  <si>
    <t>FL% 40</t>
  </si>
  <si>
    <t>FCC Code</t>
  </si>
  <si>
    <t>SFB surface fire behavior</t>
  </si>
  <si>
    <t>RP reaction potential</t>
  </si>
  <si>
    <t>SP spread potential</t>
  </si>
  <si>
    <t>FLP flame length potential</t>
  </si>
  <si>
    <t>CFP crown fire potential</t>
  </si>
  <si>
    <t>CI crown initiation</t>
  </si>
  <si>
    <t>CT crown-to-crown transmissivity</t>
  </si>
  <si>
    <t>RC crownfire rate of spread</t>
  </si>
  <si>
    <t>AFP Available Fuel Potential</t>
  </si>
  <si>
    <t>FA Flame Available</t>
  </si>
  <si>
    <t>SA Smolder Available</t>
  </si>
  <si>
    <t>RA Residual smolder available</t>
  </si>
  <si>
    <t>W_ClassC</t>
  </si>
  <si>
    <t>W_ClassR</t>
  </si>
  <si>
    <t>W_ClassS</t>
  </si>
  <si>
    <t>Depth_shrub</t>
  </si>
  <si>
    <t>Depth_nonWoody</t>
  </si>
  <si>
    <t>Depth_woody</t>
  </si>
  <si>
    <t>Depth_LLM</t>
  </si>
  <si>
    <t>Depth_surfaceFuels</t>
  </si>
  <si>
    <t>Depth_lowFuels</t>
  </si>
  <si>
    <t>PercentCover_shrub</t>
  </si>
  <si>
    <t>PercentCover_nonwoody</t>
  </si>
  <si>
    <t>PercentCover_woody</t>
  </si>
  <si>
    <t>PercentCover_LLM</t>
  </si>
  <si>
    <t>Tree_bole_loading</t>
  </si>
  <si>
    <t>Tree_aboveground_loading</t>
  </si>
  <si>
    <t>c:\1src\fera_src\fuelbeds\all\FB_0001_FCCS.xml</t>
  </si>
  <si>
    <t>TL4</t>
  </si>
  <si>
    <t xml:space="preserve"> 2.2 859   Mar_08_2011</t>
  </si>
  <si>
    <t>c:\1src\fera_src\fuelbeds\all\FB_0002_FCCS.xml</t>
  </si>
  <si>
    <t>SB3</t>
  </si>
  <si>
    <t xml:space="preserve"> 2.2 859 Mar_08_2011</t>
  </si>
  <si>
    <t>c:\1src\fera_src\fuelbeds\all\FB_0003_FCCS.xml</t>
  </si>
  <si>
    <t>c:\1src\fera_src\fuelbeds\all\FB_0004_FCCS.xml</t>
  </si>
  <si>
    <t>c:\1src\fera_src\fuelbeds\all\FB_0005_FCCS.xml</t>
  </si>
  <si>
    <t>c:\1src\fera_src\fuelbeds\all\FB_0006_FCCS.xml</t>
  </si>
  <si>
    <t>TU4</t>
  </si>
  <si>
    <t xml:space="preserve">   2.2 859 Mar_08_2011</t>
  </si>
  <si>
    <t>c:\1src\fera_src\fuelbeds\all\FB_0007_FCCS.xml</t>
  </si>
  <si>
    <t>TL8</t>
  </si>
  <si>
    <t>c:\1src\fera_src\fuelbeds\all\FB_0008_FCCS.xml</t>
  </si>
  <si>
    <t>TU3</t>
  </si>
  <si>
    <t>c:\1src\fera_src\fuelbeds\all\FB_0009_FCCS.xml</t>
  </si>
  <si>
    <t>c:\1src\fera_src\fuelbeds\all\FB_0010_FCCS.xml</t>
  </si>
  <si>
    <t>c:\1src\fera_src\fuelbeds\all\FB_0011_FCCS.xml</t>
  </si>
  <si>
    <t>TU5</t>
  </si>
  <si>
    <t>c:\1src\fera_src\fuelbeds\all\FB_0012_FCCS.xml</t>
  </si>
  <si>
    <t>TL3</t>
  </si>
  <si>
    <t>c:\1src\fera_src\fuelbeds\all\FB_0013_FCCS.xml</t>
  </si>
  <si>
    <t>c:\1src\fera_src\fuelbeds\all\FB_0014_FCCS.xml</t>
  </si>
  <si>
    <t>TL5</t>
  </si>
  <si>
    <t>c:\1src\fera_src\fuelbeds\all\FB_0015_FCCS.xml</t>
  </si>
  <si>
    <t>TU2</t>
  </si>
  <si>
    <t>c:\1src\fera_src\fuelbeds\all\FB_0016_FCCS.xml</t>
  </si>
  <si>
    <t>c:\1src\fera_src\fuelbeds\all\FB_0017_FCCS.xml</t>
  </si>
  <si>
    <t>TL9</t>
  </si>
  <si>
    <t>c:\1src\fera_src\fuelbeds\all\FB_0018_FCCS.xml</t>
  </si>
  <si>
    <t>TL6</t>
  </si>
  <si>
    <t>c:\1src\fera_src\fuelbeds\all\FB_0019_FCCS.xml</t>
  </si>
  <si>
    <t>c:\1src\fera_src\fuelbeds\all\FB_0020_FCCS.xml</t>
  </si>
  <si>
    <t>c:\1src\fera_src\fuelbeds\all\FB_0021_FCCS.xml</t>
  </si>
  <si>
    <t>c:\1src\fera_src\fuelbeds\all\FB_0022_FCCS.xml</t>
  </si>
  <si>
    <t>c:\1src\fera_src\fuelbeds\all\FB_0023_FCCS.xml</t>
  </si>
  <si>
    <t>TU1</t>
  </si>
  <si>
    <t>c:\1src\fera_src\fuelbeds\all\FB_0024_FCCS.xml</t>
  </si>
  <si>
    <t>c:\1src\fera_src\fuelbeds\all\FB_0025_FCCS.xml</t>
  </si>
  <si>
    <t>c:\1src\fera_src\fuelbeds\all\FB_0026_FCCS.xml</t>
  </si>
  <si>
    <t>c:\1src\fera_src\fuelbeds\all\FB_0027_FCCS.xml</t>
  </si>
  <si>
    <t>c:\1src\fera_src\fuelbeds\all\FB_0028_FCCS.xml</t>
  </si>
  <si>
    <t>c:\1src\fera_src\fuelbeds\all\FB_0029_FCCS.xml</t>
  </si>
  <si>
    <t>c:\1src\fera_src\fuelbeds\all\FB_0030_FCCS.xml</t>
  </si>
  <si>
    <t>c:\1src\fera_src\fuelbeds\all\FB_0032_FCCS.xml</t>
  </si>
  <si>
    <t>TL7</t>
  </si>
  <si>
    <t>c:\1src\fera_src\fuelbeds\all\FB_0033_FCCS.xml</t>
  </si>
  <si>
    <t>c:\1src\fera_src\fuelbeds\all\FB_0034_FCCS.xml</t>
  </si>
  <si>
    <t>c:\1src\fera_src\fuelbeds\all\FB_0036_FCCS.xml</t>
  </si>
  <si>
    <t>c:\1src\fera_src\fuelbeds\all\FB_0037_FCCS.xml</t>
  </si>
  <si>
    <t>c:\1src\fera_src\fuelbeds\all\FB_0038_FCCS.xml</t>
  </si>
  <si>
    <t>c:\1src\fera_src\fuelbeds\all\FB_0039_FCCS.xml</t>
  </si>
  <si>
    <t>c:\1src\fera_src\fuelbeds\all\FB_0040_FCCS.xml</t>
  </si>
  <si>
    <t>SH2</t>
  </si>
  <si>
    <t>c:\1src\fera_src\fuelbeds\all\FB_0041_FCCS.xml</t>
  </si>
  <si>
    <t>GR3</t>
  </si>
  <si>
    <t>c:\1src\fera_src\fuelbeds\all\FB_0042_FCCS.xml</t>
  </si>
  <si>
    <t>c:\1src\fera_src\fuelbeds\all\FB_0043_FCCS.xml</t>
  </si>
  <si>
    <t>c:\1src\fera_src\fuelbeds\all\FB_0044_FCCS.xml</t>
  </si>
  <si>
    <t>c:\1src\fera_src\fuelbeds\all\FB_0045_FCCS.xml</t>
  </si>
  <si>
    <t>c:\1src\fera_src\fuelbeds\all\FB_0046_FCCS.xml</t>
  </si>
  <si>
    <t xml:space="preserve"> 2.2   859 Mar_08_2011</t>
  </si>
  <si>
    <t>c:\1src\fera_src\fuelbeds\all\FB_0047_FCCS.xml</t>
  </si>
  <si>
    <t>c:\1src\fera_src\fuelbeds\all\FB_0048_FCCS.xml</t>
  </si>
  <si>
    <t>c:\1src\fera_src\fuelbeds\all\FB_0049_FCCS.xml</t>
  </si>
  <si>
    <t>c:\1src\fera_src\fuelbeds\all\FB_0051_FCCS.xml</t>
  </si>
  <si>
    <t>SH7</t>
  </si>
  <si>
    <t>c:\1src\fera_src\fuelbeds\all\FB_0052_FCCS.xml</t>
  </si>
  <si>
    <t>c:\1src\fera_src\fuelbeds\all\FB_0053_FCCS.xml</t>
  </si>
  <si>
    <t>c:\1src\fera_src\fuelbeds\all\FB_0054_FCCS.xml</t>
  </si>
  <si>
    <t>c:\1src\fera_src\fuelbeds\all\FB_0055_FCCS.xml</t>
  </si>
  <si>
    <t>c:\1src\fera_src\fuelbeds\all\FB_0056_FCCS.xml</t>
  </si>
  <si>
    <t>c:\1src\fera_src\fuelbeds\all\FB_0057_FCCS.xml</t>
  </si>
  <si>
    <t>c:\1src\fera_src\fuelbeds\all\FB_0058_FCCS.xml</t>
  </si>
  <si>
    <t>c:\1src\fera_src\fuelbeds\all\FB_0059_FCCS.xml</t>
  </si>
  <si>
    <t>c:\1src\fera_src\fuelbeds\all\FB_0060_FCCS.xml</t>
  </si>
  <si>
    <t>c:\1src\fera_src\fuelbeds\all\FB_0061_FCCS.xml</t>
  </si>
  <si>
    <t>c:\1src\fera_src\fuelbeds\all\FB_0062_FCCS.xml</t>
  </si>
  <si>
    <t>c:\1src\fera_src\fuelbeds\all\FB_0063_FCCS.xml</t>
  </si>
  <si>
    <t>SH4</t>
  </si>
  <si>
    <t>c:\1src\fera_src\fuelbeds\all\FB_0065_FCCS.xml</t>
  </si>
  <si>
    <t>GR5</t>
  </si>
  <si>
    <t>c:\1src\fera_src\fuelbeds\all\FB_0066_FCCS.xml</t>
  </si>
  <si>
    <t>c:\1src\fera_src\fuelbeds\all\FB_0067_FCCS.xml</t>
  </si>
  <si>
    <t>c:\1src\fera_src\fuelbeds\all\FB_0069_FCCS.xml</t>
  </si>
  <si>
    <t>c:\1src\fera_src\fuelbeds\all\FB_0070_FCCS.xml</t>
  </si>
  <si>
    <t>c:\1src\fera_src\fuelbeds\all\FB_0071_FCCS.xml</t>
  </si>
  <si>
    <t>c:\1src\fera_src\fuelbeds\all\FB_0072_FCCS.xml</t>
  </si>
  <si>
    <t>c:\1src\fera_src\fuelbeds\all\FB_0073_FCCS.xml</t>
  </si>
  <si>
    <t>c:\1src\fera_src\fuelbeds\all\FB_0074_FCCS.xml</t>
  </si>
  <si>
    <t>c:\1src\fera_src\fuelbeds\all\FB_0075_FCCS.xml</t>
  </si>
  <si>
    <t>c:\1src\fera_src\fuelbeds\all\FB_0076_FCCS.xml</t>
  </si>
  <si>
    <t>c:\1src\fera_src\fuelbeds\all\FB_0077_FCCS.xml</t>
  </si>
  <si>
    <t>c:\1src\fera_src\fuelbeds\all\FB_0078_FCCS.xml</t>
  </si>
  <si>
    <t>c:\1src\fera_src\fuelbeds\all\FB_0079_FCCS.xml</t>
  </si>
  <si>
    <t>c:\1src\fera_src\fuelbeds\all\FB_0080_FCCS.xml</t>
  </si>
  <si>
    <t>c:\1src\fera_src\fuelbeds\all\FB_0081_FCCS.xml</t>
  </si>
  <si>
    <t>c:\1src\fera_src\fuelbeds\all\FB_0082_FCCS.xml</t>
  </si>
  <si>
    <t>c:\1src\fera_src\fuelbeds\all\FB_0083_FCCS.xml</t>
  </si>
  <si>
    <t>c:\1src\fera_src\fuelbeds\all\FB_0084_FCCS.xml</t>
  </si>
  <si>
    <t>c:\1src\fera_src\fuelbeds\all\FB_0085_FCCS.xml</t>
  </si>
  <si>
    <t>c:\1src\fera_src\fuelbeds\all\FB_0086_FCCS.xml</t>
  </si>
  <si>
    <t>c:\1src\fera_src\fuelbeds\all\FB_0087_FCCS.xml</t>
  </si>
  <si>
    <t>SB1</t>
  </si>
  <si>
    <t>c:\1src\fera_src\fuelbeds\all\FB_0088_FCCS.xml</t>
  </si>
  <si>
    <t>c:\1src\fera_src\fuelbeds\all\FB_0089_FCCS.xml</t>
  </si>
  <si>
    <t>c:\1src\fera_src\fuelbeds\all\FB_0090_FCCS.xml</t>
  </si>
  <si>
    <t>c:\1src\fera_src\fuelbeds\all\FB_0091_FCCS.xml</t>
  </si>
  <si>
    <t>c:\1src\fera_src\fuelbeds\all\FB_0092_FCCS.xml</t>
  </si>
  <si>
    <t>c:\1src\fera_src\fuelbeds\all\FB_0093_FCCS.xml</t>
  </si>
  <si>
    <t>c:\1src\fera_src\fuelbeds\all\FB_0094_FCCS.xml</t>
  </si>
  <si>
    <t>c:\1src\fera_src\fuelbeds\all\FB_0095_FCCS.xml</t>
  </si>
  <si>
    <t>c:\1src\fera_src\fuelbeds\all\FB_0097_FCCS.xml</t>
  </si>
  <si>
    <t>c:\1src\fera_src\fuelbeds\all\FB_0098_FCCS.xml</t>
  </si>
  <si>
    <t>c:\1src\fera_src\fuelbeds\all\FB_0099_FCCS.xml</t>
  </si>
  <si>
    <t>GR8</t>
  </si>
  <si>
    <t>c:\1src\fera_src\fuelbeds\all\FB_0100_FCCS.xml</t>
  </si>
  <si>
    <t>c:\1src\fera_src\fuelbeds\all\FB_0101_FCCS.xml</t>
  </si>
  <si>
    <t>c:\1src\fera_src\fuelbeds\all\FB_0102_FCCS.xml</t>
  </si>
  <si>
    <t>c:\1src\fera_src\fuelbeds\all\FB_0103_FCCS.xml</t>
  </si>
  <si>
    <t>c:\1src\fera_src\fuelbeds\all\FB_0104_FCCS.xml</t>
  </si>
  <si>
    <t>c:\1src\fera_src\fuelbeds\all\FB_0105_FCCS.xml</t>
  </si>
  <si>
    <t>c:\1src\fera_src\fuelbeds\all\FB_0106_FCCS.xml</t>
  </si>
  <si>
    <t>c:\1src\fera_src\fuelbeds\all\FB_0107_FCCS.xml</t>
  </si>
  <si>
    <t>c:\1src\fera_src\fuelbeds\all\FB_0109_FCCS.xml</t>
  </si>
  <si>
    <t>c:\1src\fera_src\fuelbeds\all\FB_0110_FCCS.xml</t>
  </si>
  <si>
    <t>c:\1src\fera_src\fuelbeds\all\FB_0114_FCCS.xml</t>
  </si>
  <si>
    <t>c:\1src\fera_src\fuelbeds\all\FB_0115_FCCS.xml</t>
  </si>
  <si>
    <t>c:\1src\fera_src\fuelbeds\all\FB_0120_FCCS.xml</t>
  </si>
  <si>
    <t>c:\1src\fera_src\fuelbeds\all\FB_0121_FCCS.xml</t>
  </si>
  <si>
    <t>c:\1src\fera_src\fuelbeds\all\FB_0123_FCCS.xml</t>
  </si>
  <si>
    <t>c:\1src\fera_src\fuelbeds\all\FB_0124_FCCS.xml</t>
  </si>
  <si>
    <t>c:\1src\fera_src\fuelbeds\all\FB_0125_FCCS.xml</t>
  </si>
  <si>
    <t>c:\1src\fera_src\fuelbeds\all\FB_0129_FCCS.xml</t>
  </si>
  <si>
    <t>c:\1src\fera_src\fuelbeds\all\FB_0131_FCCS.xml</t>
  </si>
  <si>
    <t>c:\1src\fera_src\fuelbeds\all\FB_0133_FCCS.xml</t>
  </si>
  <si>
    <t>c:\1src\fera_src\fuelbeds\all\FB_0134_FCCS.xml</t>
  </si>
  <si>
    <t>c:\1src\fera_src\fuelbeds\all\FB_0135_FCCS.xml</t>
  </si>
  <si>
    <t>c:\1src\fera_src\fuelbeds\all\FB_0138_FCCS.xml</t>
  </si>
  <si>
    <t>c:\1src\fera_src\fuelbeds\all\FB_0140_FCCS.xml</t>
  </si>
  <si>
    <t>c:\1src\fera_src\fuelbeds\all\FB_0142_FCCS.xml</t>
  </si>
  <si>
    <t>c:\1src\fera_src\fuelbeds\all\FB_0143_FCCS.xml</t>
  </si>
  <si>
    <t>c:\1src\fera_src\fuelbeds\all\FB_0146_FCCS.xml</t>
  </si>
  <si>
    <t>c:\1src\fera_src\fuelbeds\all\FB_0147_FCCS.xml</t>
  </si>
  <si>
    <t>c:\1src\fera_src\fuelbeds\all\FB_0148_FCCS.xml</t>
  </si>
  <si>
    <t>c:\1src\fera_src\fuelbeds\all\FB_0152_FCCS.xml</t>
  </si>
  <si>
    <t>c:\1src\fera_src\fuelbeds\all\FB_0154_FCCS.xml</t>
  </si>
  <si>
    <t>c:\1src\fera_src\fuelbeds\all\FB_0155_FCCS.xml</t>
  </si>
  <si>
    <t>c:\1src\fera_src\fuelbeds\all\FB_0156_FCCS.xml</t>
  </si>
  <si>
    <t>c:\1src\fera_src\fuelbeds\all\FB_0157_FCCS.xml</t>
  </si>
  <si>
    <t>c:\1src\fera_src\fuelbeds\all\FB_0158_FCCS.xml</t>
  </si>
  <si>
    <t>c:\1src\fera_src\fuelbeds\all\FB_0161_FCCS.xml</t>
  </si>
  <si>
    <t>c:\1src\fera_src\fuelbeds\all\FB_0162_FCCS.xml</t>
  </si>
  <si>
    <t>c:\1src\fera_src\fuelbeds\all\FB_0164_FCCS.xml</t>
  </si>
  <si>
    <t>c:\1src\fera_src\fuelbeds\all\FB_0165_FCCS.xml</t>
  </si>
  <si>
    <t>c:\1src\fera_src\fuelbeds\all\FB_0166_FCCS.xml</t>
  </si>
  <si>
    <t>c:\1src\fera_src\fuelbeds\all\FB_0168_FCCS.xml</t>
  </si>
  <si>
    <t>c:\1src\fera_src\fuelbeds\all\FB_0170_FCCS.xml</t>
  </si>
  <si>
    <t>c:\1src\fera_src\fuelbeds\all\FB_0173_FCCS.xml</t>
  </si>
  <si>
    <t>c:\1src\fera_src\fuelbeds\all\FB_0174_FCCS.xml</t>
  </si>
  <si>
    <t>c:\1src\fera_src\fuelbeds\all\FB_0175_FCCS.xml</t>
  </si>
  <si>
    <t>c:\1src\fera_src\fuelbeds\all\FB_0176_FCCS.xml</t>
  </si>
  <si>
    <t>GR7</t>
  </si>
  <si>
    <t>c:\1src\fera_src\fuelbeds\all\FB_0178_FCCS.xml</t>
  </si>
  <si>
    <t>c:\1src\fera_src\fuelbeds\all\FB_0180_FCCS.xml</t>
  </si>
  <si>
    <t>c:\1src\fera_src\fuelbeds\all\FB_0181_FCCS.xml</t>
  </si>
  <si>
    <t>c:\1src\fera_src\fuelbeds\all\FB_0182_FCCS.xml</t>
  </si>
  <si>
    <t>c:\1src\fera_src\fuelbeds\all\FB_0183_FCCS.xml</t>
  </si>
  <si>
    <t>c:\1src\fera_src\fuelbeds\all\FB_0184_FCCS.xml</t>
  </si>
  <si>
    <t>c:\1src\fera_src\fuelbeds\all\FB_0185_FCCS.xml</t>
  </si>
  <si>
    <t>c:\1src\fera_src\fuelbeds\all\FB_0186_FCCS.xml</t>
  </si>
  <si>
    <t>c:\1src\fera_src\fuelbeds\all\FB_0187_FCCS.xml</t>
  </si>
  <si>
    <t>c:\1src\fera_src\fuelbeds\all\FB_0188_FCCS.xml</t>
  </si>
  <si>
    <t>c:\1src\fera_src\fuelbeds\all\FB_0189_FCCS.xml</t>
  </si>
  <si>
    <t>c:\1src\fera_src\fuelbeds\all\FB_0190_FCCS.xml</t>
  </si>
  <si>
    <t>c:\1src\fera_src\fuelbeds\all\FB_0191_FCCS.xml</t>
  </si>
  <si>
    <t>c:\1src\fera_src\fuelbeds\all\FB_0196_FCCS.xml</t>
  </si>
  <si>
    <t>c:\1src\fera_src\fuelbeds\all\FB_0203_FCCS.xml</t>
  </si>
  <si>
    <t>c:\1src\fera_src\fuelbeds\all\FB_0208_FCCS.xml</t>
  </si>
  <si>
    <t>c:\1src\fera_src\fuelbeds\all\FB_0210_FCCS.xml</t>
  </si>
  <si>
    <t>c:\1src\fera_src\fuelbeds\all\FB_0211_FCCS.xml</t>
  </si>
  <si>
    <t>c:\1src\fera_src\fuelbeds\all\FB_0212_FCCS.xml</t>
  </si>
  <si>
    <t>c:\1src\fera_src\fuelbeds\all\FB_0213_FCCS.xml</t>
  </si>
  <si>
    <t>c:\1src\fera_src\fuelbeds\all\FB_0214_FCCS.xml</t>
  </si>
  <si>
    <t>c:\1src\fera_src\fuelbeds\all\FB_0215_FCCS.xml</t>
  </si>
  <si>
    <t>c:\1src\fera_src\fuelbeds\all\FB_0216_FCCS.xml</t>
  </si>
  <si>
    <t>c:\1src\fera_src\fuelbeds\all\FB_0217_FCCS.xml</t>
  </si>
  <si>
    <t>c:\1src\fera_src\fuelbeds\all\FB_0218_FCCS.xml</t>
  </si>
  <si>
    <t>c:\1src\fera_src\fuelbeds\all\FB_0219_FCCS.xml</t>
  </si>
  <si>
    <t>c:\1src\fera_src\fuelbeds\all\FB_0220_FCCS.xml</t>
  </si>
  <si>
    <t>c:\1src\fera_src\fuelbeds\all\FB_0221_FCCS.xml</t>
  </si>
  <si>
    <t>c:\1src\fera_src\fuelbeds\all\FB_0222_FCCS.xml</t>
  </si>
  <si>
    <t>c:\1src\fera_src\fuelbeds\all\FB_0223_FCCS.xml</t>
  </si>
  <si>
    <t>c:\1src\fera_src\fuelbeds\all\FB_0224_FCCS.xml</t>
  </si>
  <si>
    <t>c:\1src\fera_src\fuelbeds\all\FB_0225_FCCS.xml</t>
  </si>
  <si>
    <t>c:\1src\fera_src\fuelbeds\all\FB_0226_FCCS.xml</t>
  </si>
  <si>
    <t>c:\1src\fera_src\fuelbeds\all\FB_0227_FCCS.xml</t>
  </si>
  <si>
    <t>c:\1src\fera_src\fuelbeds\all\FB_0228_FCCS.xml</t>
  </si>
  <si>
    <t>c:\1src\fera_src\fuelbeds\all\FB_0229_FCCS.xml</t>
  </si>
  <si>
    <t>c:\1src\fera_src\fuelbeds\all\FB_0230_FCCS.xml</t>
  </si>
  <si>
    <t>c:\1src\fera_src\fuelbeds\all\FB_0231_FCCS.xml</t>
  </si>
  <si>
    <t>c:\1src\fera_src\fuelbeds\all\FB_0232_FCCS.xml</t>
  </si>
  <si>
    <t>c:\1src\fera_src\fuelbeds\all\FB_0233_FCCS.xml</t>
  </si>
  <si>
    <t>c:\1src\fera_src\fuelbeds\all\FB_0234_FCCS.xml</t>
  </si>
  <si>
    <t>c:\1src\fera_src\fuelbeds\all\FB_0235_FCCS.xml</t>
  </si>
  <si>
    <t>c:\1src\fera_src\fuelbeds\all\FB_0236_FCCS.xml</t>
  </si>
  <si>
    <t>c:\1src\fera_src\fuelbeds\all\FB_0237_FCCS.xml</t>
  </si>
  <si>
    <t>c:\1src\fera_src\fuelbeds\all\FB_0238_FCCS.xml</t>
  </si>
  <si>
    <t>c:\1src\fera_src\fuelbeds\all\FB_0239_FCCS.xml</t>
  </si>
  <si>
    <t>c:\1src\fera_src\fuelbeds\all\FB_0240_FCCS.xml</t>
  </si>
  <si>
    <t>c:\1src\fera_src\fuelbeds\all\FB_0241_FCCS.xml</t>
  </si>
  <si>
    <t>c:\1src\fera_src\fuelbeds\all\FB_0242_FCCS.xml</t>
  </si>
  <si>
    <t>c:\1src\fera_src\fuelbeds\all\FB_0243_FCCS.xml</t>
  </si>
  <si>
    <t>c:\1src\fera_src\fuelbeds\all\FB_0260_FCCS.xml</t>
  </si>
  <si>
    <t>c:\1src\fera_src\fuelbeds\all\FB_0261_FCCS.xml</t>
  </si>
  <si>
    <t>c:\1src\fera_src\fuelbeds\all\FB_0262_FCCS.xml</t>
  </si>
  <si>
    <t>c:\1src\fera_src\fuelbeds\all\FB_0263_FCCS.xml</t>
  </si>
  <si>
    <t>c:\1src\fera_src\fuelbeds\all\FB_0264_FCCS.xml</t>
  </si>
  <si>
    <t>c:\1src\fera_src\fuelbeds\all\FB_0265_FCCS.xml</t>
  </si>
  <si>
    <t>c:\1src\fera_src\fuelbeds\all\FB_0266_FCCS.xml</t>
  </si>
  <si>
    <t>c:\1src\fera_src\fuelbeds\all\FB_0267_FCCS.xml</t>
  </si>
  <si>
    <t>c:\1src\fera_src\fuelbeds\all\FB_0268_FCCS.xml</t>
  </si>
  <si>
    <t>c:\1src\fera_src\fuelbeds\all\FB_0269_FCCS.xml</t>
  </si>
  <si>
    <t>c:\1src\fera_src\fuelbeds\all\FB_0270_FCCS.xml</t>
  </si>
  <si>
    <t>c:\1src\fera_src\fuelbeds\all\FB_0272_FCCS.xml</t>
  </si>
  <si>
    <t>c:\1src\fera_src\fuelbeds\all\FB_0273_FCCS.xml</t>
  </si>
  <si>
    <t>c:\1src\fera_src\fuelbeds\all\FB_0274_FCCS.xml</t>
  </si>
  <si>
    <t>c:\1src\fera_src\fuelbeds\all\FB_0275_FCCS.xml</t>
  </si>
  <si>
    <t>c:\1src\fera_src\fuelbeds\all\FB_0276_FCCS.xml</t>
  </si>
  <si>
    <t>c:\1src\fera_src\fuelbeds\all\FB_0279_FCCS.xml</t>
  </si>
  <si>
    <t>c:\1src\fera_src\fuelbeds\all\FB_0280_FCCS.xml</t>
  </si>
  <si>
    <t>SH5</t>
  </si>
  <si>
    <t>c:\1src\fera_src\fuelbeds\all\FB_0281_FCCS.xml</t>
  </si>
  <si>
    <t>c:\1src\fera_src\fuelbeds\all\FB_0282_FCCS.xml</t>
  </si>
  <si>
    <t>c:\1src\fera_src\fuelbeds\all\FB_0283_FCCS.xml</t>
  </si>
  <si>
    <t>c:\1src\fera_src\fuelbeds\all\FB_0284_FCCS.xml</t>
  </si>
  <si>
    <t>c:\1src\fera_src\fuelbeds\all\FB_0286_FCCS.xml</t>
  </si>
  <si>
    <t>c:\1src\fera_src\fuelbeds\all\FB_0287_FCCS.xml</t>
  </si>
  <si>
    <t>c:\1src\fera_src\fuelbeds\all\FB_0288_FCCS.xml</t>
  </si>
  <si>
    <t>c:\1src\fera_src\fuelbeds\all\FB_0289_FCCS.xml</t>
  </si>
  <si>
    <t>c:\1src\fera_src\fuelbeds\all\FB_0291_FCCS.xml</t>
  </si>
  <si>
    <t>c:\1src\fera_src\fuelbeds\all\FB_0301_LF.xml</t>
  </si>
  <si>
    <t>c:\1src\fera_src\fuelbeds\all\FB_0302_LF.xml</t>
  </si>
  <si>
    <t>c:\1src\fera_src\fuelbeds\all\FB_0303_LF.xml</t>
  </si>
  <si>
    <t>c:\1src\fera_src\fuelbeds\all\FB_0304_LF.xml</t>
  </si>
  <si>
    <t>c:\1src\fera_src\fuelbeds\all\FB_0305_LF.xml</t>
  </si>
  <si>
    <t>c:\1src\fera_src\fuelbeds\all\FB_0306_LF.xml</t>
  </si>
  <si>
    <t>c:\1src\fera_src\fuelbeds\all\FB_0307_LF.xml</t>
  </si>
  <si>
    <t>c:\1src\fera_src\fuelbeds\all\FB_0308_LF.xml</t>
  </si>
  <si>
    <t>TL1</t>
  </si>
  <si>
    <t>c:\1src\fera_src\fuelbeds\all\FB_0309_LF.xml</t>
  </si>
  <si>
    <t>c:\1src\fera_src\fuelbeds\all\FB_0310_LF.xml</t>
  </si>
  <si>
    <t>c:\1src\fera_src\fuelbeds\all\FB_0311_LF.xml</t>
  </si>
  <si>
    <t>c:\1src\fera_src\fuelbeds\all\FB_0312_LF.xml</t>
  </si>
  <si>
    <t>c:\1src\fera_src\fuelbeds\all\FB_0313_LF.xml</t>
  </si>
  <si>
    <t>c:\1src\fera_src\fuelbeds\all\FB_0314_LF.xml</t>
  </si>
  <si>
    <t>c:\1src\fera_src\fuelbeds\all\FB_0315_LF.xml</t>
  </si>
  <si>
    <t>c:\1src\fera_src\fuelbeds\all\FB_0316_LF.xml</t>
  </si>
  <si>
    <t>c:\1src\fera_src\fuelbeds\all\FB_0317_LF.xml</t>
  </si>
  <si>
    <t>c:\1src\fera_src\fuelbeds\all\FB_0318_LF.xml</t>
  </si>
  <si>
    <t>c:\1src\fera_src\fuelbeds\all\FB_0319_LF.xml</t>
  </si>
  <si>
    <t>c:\1src\fera_src\fuelbeds\all\FB_0320_LF.xml</t>
  </si>
  <si>
    <t>c:\1src\fera_src\fuelbeds\all\FB_0321_LF.xml</t>
  </si>
  <si>
    <t>Western   hemlock -- Alaska cedar forest</t>
  </si>
  <si>
    <t>c:\1src\fera_src\fuelbeds\all\FB_0322_LF.xml</t>
  </si>
  <si>
    <t>Sitka   spruce -- Western hemlock forest</t>
  </si>
  <si>
    <t>c:\1src\fera_src\fuelbeds\all\FB_0323_LF.xml</t>
  </si>
  <si>
    <t>Trembling   aspen / sagebrush boreal woodland</t>
  </si>
  <si>
    <t>c:\1src\fera_src\fuelbeds\all\FB_0324_LF.xml</t>
  </si>
  <si>
    <t>White   spruce woodland</t>
  </si>
  <si>
    <t>c:\1src\fera_src\fuelbeds\all\FB_0325_LF.xml</t>
  </si>
  <si>
    <t>White   spruce -- mountain hemlock forest</t>
  </si>
  <si>
    <t>c:\1src\fera_src\fuelbeds\all\FB_0326_LF.xml</t>
  </si>
  <si>
    <t>Willow   -- birch shrubland</t>
  </si>
  <si>
    <t>c:\1src\fera_src\fuelbeds\all\FB_0327_LF.xml</t>
  </si>
  <si>
    <t>Sedge   -- shrub bog</t>
  </si>
  <si>
    <t>c:\1src\fera_src\fuelbeds\all\FB_0328_LF.xml</t>
  </si>
  <si>
    <t>Conifer   peatland savanna</t>
  </si>
  <si>
    <t>c:\1src\fera_src\fuelbeds\all\FB_0329_LF.xml</t>
  </si>
  <si>
    <t>Mountain   heath tundra shrubland</t>
  </si>
  <si>
    <t>c:\1src\fera_src\fuelbeds\all\FB_0330_LF.xml</t>
  </si>
  <si>
    <t>American   dunegrass grassland</t>
  </si>
  <si>
    <t>c:\1src\fera_src\fuelbeds\all\FB_0331_LF.xml</t>
  </si>
  <si>
    <t>Sitka   alder -- salmonberry shrubland</t>
  </si>
  <si>
    <t>c:\1src\fera_src\fuelbeds\all\FB_0332_LF.xml</t>
  </si>
  <si>
    <t>Balsam   poplar -- paper birch forest</t>
  </si>
  <si>
    <t>c:\1src\fera_src\fuelbeds\all\FB_0333_LF.xml</t>
  </si>
  <si>
    <t>Dryas   tundra shrubland</t>
  </si>
  <si>
    <t>c:\1src\fera_src\fuelbeds\all\FB_0334_LF.xml</t>
  </si>
  <si>
    <t>Cassiope   dwarf tundra shrubland</t>
  </si>
  <si>
    <t>c:\1src\fera_src\fuelbeds\all\FB_0335_LF.xml</t>
  </si>
  <si>
    <t>Sweetgale   shrubland</t>
  </si>
  <si>
    <t>c:\1src\fera_src\fuelbeds\all\FB_0336_LF.xml</t>
  </si>
  <si>
    <t>Alaskan   Tidal marsh grassland</t>
  </si>
  <si>
    <t>c:\1src\fera_src\fuelbeds\all\FB_0337_LF.xml</t>
  </si>
  <si>
    <t>Alaskan   freshwater marsh grassland</t>
  </si>
  <si>
    <t>GR4</t>
  </si>
  <si>
    <t>c:\1src\fera_src\fuelbeds\all\FB_0338_LF.xml</t>
  </si>
  <si>
    <t>Alaskan   wet meadow grassland</t>
  </si>
  <si>
    <t>c:\1src\fera_src\fuelbeds\all\FB_0339_LF.xml</t>
  </si>
  <si>
    <t>Alaskan   herbaceous wet meadow grassland</t>
  </si>
  <si>
    <t>c:\1src\fera_src\fuelbeds\all\FB_0401_LF.xml</t>
  </si>
  <si>
    <t>c:\1src\fera_src\fuelbeds\all\FB_0402_LF.xml</t>
  </si>
  <si>
    <t>c:\1src\fera_src\fuelbeds\all\FB_0403_LF.xml</t>
  </si>
  <si>
    <t>c:\1src\fera_src\fuelbeds\all\FB_0404_LF.xml</t>
  </si>
  <si>
    <t>c:\1src\fera_src\fuelbeds\all\FB_0405_LF.xml</t>
  </si>
  <si>
    <t>c:\1src\fera_src\fuelbeds\all\FB_0406_LF.xml</t>
  </si>
  <si>
    <t>c:\1src\fera_src\fuelbeds\all\FB_0407_LF.xml</t>
  </si>
  <si>
    <t>c:\1src\fera_src\fuelbeds\all\FB_0408_LF.xml</t>
  </si>
  <si>
    <t>c:\1src\fera_src\fuelbeds\all\FB_0409_LF.xml</t>
  </si>
  <si>
    <t>c:\1src\fera_src\fuelbeds\all\FB_0410_LF.xml</t>
  </si>
  <si>
    <t>c:\1src\fera_src\fuelbeds\all\FB_0411_LF.xml</t>
  </si>
  <si>
    <t>c:\1src\fera_src\fuelbeds\all\FB_0412_LF.xml</t>
  </si>
  <si>
    <t>c:\1src\fera_src\fuelbeds\all\FB_0413_LF.xml</t>
  </si>
  <si>
    <t>c:\1src\fera_src\fuelbeds\all\FB_0414_LF.xml</t>
  </si>
  <si>
    <t>c:\1src\fera_src\fuelbeds\all\FB_0415_LF.xml</t>
  </si>
  <si>
    <t>c:\1src\fera_src\fuelbeds\all\FB_0416_LF.xml</t>
  </si>
  <si>
    <t>c:\1src\fera_src\fuelbeds\all\FB_0417_LF.xml</t>
  </si>
  <si>
    <t>c:\1src\fera_src\fuelbeds\all\FB_0418_LF.xml</t>
  </si>
  <si>
    <t>c:\1src\fera_src\fuelbeds\all\FB_0419_LF.xml</t>
  </si>
  <si>
    <t>c:\1src\fera_src\fuelbeds\all\FB_0420_LF.xml</t>
  </si>
  <si>
    <t>c:\1src\fera_src\fuelbeds\all\FB_0421_LF.xml</t>
  </si>
  <si>
    <t>c:\1src\fera_src\fuelbeds\all\FB_0422_LF.xml</t>
  </si>
  <si>
    <t>c:\1src\fera_src\fuelbeds\all\FB_0423_LF.xml</t>
  </si>
  <si>
    <t>c:\1src\fera_src\fuelbeds\all\FB_0424_LF.xml</t>
  </si>
  <si>
    <t>c:\1src\fera_src\fuelbeds\all\FB_0425_LF.xml</t>
  </si>
  <si>
    <t>c:\1src\fera_src\fuelbeds\all\FB_0426_LF.xml</t>
  </si>
  <si>
    <t>c:\1src\fera_src\fuelbeds\all\FB_0427_LF.xml</t>
  </si>
  <si>
    <t>c:\1src\fera_src\fuelbeds\all\FB_0428_LF.xml</t>
  </si>
  <si>
    <t>c:\1src\fera_src\fuelbeds\all\FB_0429_LF.xml</t>
  </si>
  <si>
    <t>c:\1src\fera_src\fuelbeds\all\FB_0430_LF.xml</t>
  </si>
  <si>
    <t>c:\1src\fera_src\fuelbeds\all\FB_0431_LF.xml</t>
  </si>
  <si>
    <t>c:\1src\fera_src\fuelbeds\all\FB_0432_LF.xml</t>
  </si>
  <si>
    <t>c:\1src\fera_src\fuelbeds\all\FB_0433_LF.xml</t>
  </si>
  <si>
    <t>c:\1src\fera_src\fuelbeds\all\FB_0434_LF.xml</t>
  </si>
  <si>
    <t>c:\1src\fera_src\fuelbeds\all\FB_0435_LF.xml</t>
  </si>
  <si>
    <t>c:\1src\fera_src\fuelbeds\all\FB_0436_LF.xml</t>
  </si>
  <si>
    <t>c:\1src\fera_src\fuelbeds\all\FB_0437_LF.xml</t>
  </si>
  <si>
    <t>c:\1src\fera_src\fuelbeds\all\FB_0438_LF.xml</t>
  </si>
  <si>
    <t>c:\1src\fera_src\fuelbeds\all\FB_0439_LF.xml</t>
  </si>
  <si>
    <t>c:\1src\fera_src\fuelbeds\all\FB_0440_LF.xml</t>
  </si>
  <si>
    <t>c:\1src\fera_src\fuelbeds\all\FB_0441_LF.xml</t>
  </si>
  <si>
    <t>c:\1src\fera_src\fuelbeds\all\FB_0442_LF.xml</t>
  </si>
  <si>
    <t>c:\1src\fera_src\fuelbeds\all\FB_0443_LF.xml</t>
  </si>
  <si>
    <t>c:\1src\fera_src\fuelbeds\all\FB_0445_LF.xml</t>
  </si>
  <si>
    <t>c:\1src\fera_src\fuelbeds\all\FB_0448_LF.xml</t>
  </si>
  <si>
    <t>c:\1src\fera_src\fuelbeds\all\FB_0449_LF.xml</t>
  </si>
  <si>
    <t>c:\1src\fera_src\fuelbeds\all\FB_0450_LF.xml</t>
  </si>
  <si>
    <t>c:\1src\fera_src\fuelbeds\all\FB_0451_LF.xml</t>
  </si>
  <si>
    <t>c:\1src\fera_src\fuelbeds\all\FB_0453_LF.xml</t>
  </si>
  <si>
    <t>c:\1src\fera_src\fuelbeds\all\FB_0454_LF.xml</t>
  </si>
  <si>
    <t>c:\1src\fera_src\fuelbeds\all\FB_0455_LF.xml</t>
  </si>
  <si>
    <t>c:\1src\fera_src\fuelbeds\all\FB_0456_LF.xml</t>
  </si>
  <si>
    <t>c:\1src\fera_src\fuelbeds\all\FB_0457_LF.xml</t>
  </si>
  <si>
    <t>c:\1src\fera_src\fuelbeds\all\FB_0458_LF.xml</t>
  </si>
  <si>
    <t>c:\1src\fera_src\fuelbeds\all\FB_0501_OW001.xml</t>
  </si>
  <si>
    <t>c:\1src\fera_src\fuelbeds\all\FB_0502_OW002.xml</t>
  </si>
  <si>
    <t>c:\1src\fera_src\fuelbeds\all\FB_0503_OW003.xml</t>
  </si>
  <si>
    <t>c:\1src\fera_src\fuelbeds\all\FB_0504_OW004.xml</t>
  </si>
  <si>
    <t>c:\1src\fera_src\fuelbeds\all\FB_0505_OW005.xml</t>
  </si>
  <si>
    <t>c:\1src\fera_src\fuelbeds\all\FB_0506_OW006.xml</t>
  </si>
  <si>
    <t>c:\1src\fera_src\fuelbeds\all\FB_0507_OW007.xml</t>
  </si>
  <si>
    <t>c:\1src\fera_src\fuelbeds\all\FB_0508_OW008.xml</t>
  </si>
  <si>
    <t>c:\1src\fera_src\fuelbeds\all\FB_0509_OW009.xml</t>
  </si>
  <si>
    <t>c:\1src\fera_src\fuelbeds\all\FB_0510_OW010.xml</t>
  </si>
  <si>
    <t>c:\1src\fera_src\fuelbeds\all\FB_0511_OW011.xml</t>
  </si>
  <si>
    <t>c:\1src\fera_src\fuelbeds\all\FB_0512_OW012.xml</t>
  </si>
  <si>
    <t>c:\1src\fera_src\fuelbeds\all\FB_0513_OW013.xml</t>
  </si>
  <si>
    <t>c:\1src\fera_src\fuelbeds\all\FB_0514_OW014.xml</t>
  </si>
  <si>
    <t>c:\1src\fera_src\fuelbeds\all\FB_0515_OW015.xml</t>
  </si>
  <si>
    <t>c:\1src\fera_src\fuelbeds\all\FB_0516_OW016.xml</t>
  </si>
  <si>
    <t>c:\1src\fera_src\fuelbeds\all\FB_0517_OW017.xml</t>
  </si>
  <si>
    <t>c:\1src\fera_src\fuelbeds\all\FB_0518_OW018.xml</t>
  </si>
  <si>
    <t>c:\1src\fera_src\fuelbeds\all\FB_0519_OW019.xml</t>
  </si>
  <si>
    <t>c:\1src\fera_src\fuelbeds\all\FB_0520_OW020.xml</t>
  </si>
  <si>
    <t>c:\1src\fera_src\fuelbeds\all\FB_0521_OW021.xml</t>
  </si>
  <si>
    <t>c:\1src\fera_src\fuelbeds\all\FB_0522_OW022.xml</t>
  </si>
  <si>
    <t>c:\1src\fera_src\fuelbeds\all\FB_0523_OW023.xml</t>
  </si>
  <si>
    <t>c:\1src\fera_src\fuelbeds\all\FB_0524_OW024.xml</t>
  </si>
  <si>
    <t>c:\1src\fera_src\fuelbeds\all\FB_0525_OW025.xml</t>
  </si>
  <si>
    <t>c:\1src\fera_src\fuelbeds\all\FB_0526_OW026.xml</t>
  </si>
  <si>
    <t>c:\1src\fera_src\fuelbeds\all\FB_0527_OW027.xml</t>
  </si>
  <si>
    <t>c:\1src\fera_src\fuelbeds\all\FB_0528_OW028.xml</t>
  </si>
  <si>
    <t>c:\1src\fera_src\fuelbeds\all\FB_0529_OW029.xml</t>
  </si>
  <si>
    <t>c:\1src\fera_src\fuelbeds\all\FB_0530_OW030.xml</t>
  </si>
  <si>
    <t>c:\1src\fera_src\fuelbeds\all\FB_0531_OW031.xml</t>
  </si>
  <si>
    <t>c:\1src\fera_src\fuelbeds\all\FB_0532_OW032.xml</t>
  </si>
  <si>
    <t>c:\1src\fera_src\fuelbeds\all\FB_0533_OW033.xml</t>
  </si>
  <si>
    <t>c:\1src\fera_src\fuelbeds\all\FB_0534_OW034.xml</t>
  </si>
  <si>
    <t>c:\1src\fera_src\fuelbeds\all\FB_0535_OW035.xml</t>
  </si>
  <si>
    <t>c:\1src\fera_src\fuelbeds\all\FB_0536_OW036.xml</t>
  </si>
  <si>
    <t>c:\1src\fera_src\fuelbeds\all\FB_0537_OW037.xml</t>
  </si>
  <si>
    <t>c:\1src\fera_src\fuelbeds\all\FB_0538_OW038.xml</t>
  </si>
  <si>
    <t>c:\1src\fera_src\fuelbeds\all\FB_0539_OW039.xml</t>
  </si>
  <si>
    <t>c:\1src\fera_src\fuelbeds\all\FB_0540_OW040.xml</t>
  </si>
  <si>
    <t>c:\1src\fera_src\fuelbeds\all\FB_0541_OW041.xml</t>
  </si>
  <si>
    <t>c:\1src\fera_src\fuelbeds\all\FB_0542_OW042.xml</t>
  </si>
  <si>
    <t>c:\1src\fera_src\fuelbeds\all\FB_0543_OW043.xml</t>
  </si>
  <si>
    <t>c:\1src\fera_src\fuelbeds\all\FB_0544_OW044.xml</t>
  </si>
  <si>
    <t>c:\1src\fera_src\fuelbeds\all\FB_0545_OW045.xml</t>
  </si>
  <si>
    <t>c:\1src\fera_src\fuelbeds\all\FB_0546_OW046.xml</t>
  </si>
  <si>
    <t>c:\1src\fera_src\fuelbeds\all\FB_0547_OW047.xml</t>
  </si>
  <si>
    <t>c:\1src\fera_src\fuelbeds\all\FB_0548_OW048.xml</t>
  </si>
  <si>
    <t>c:\1src\fera_src\fuelbeds\all\FB_0549_OW049.xml</t>
  </si>
  <si>
    <t>c:\1src\fera_src\fuelbeds\all\FB_0550_OW050.xml</t>
  </si>
  <si>
    <t>c:\1src\fera_src\fuelbeds\all\FB_0551_OW051.xml</t>
  </si>
  <si>
    <t>c:\1src\fera_src\fuelbeds\all\FB_0552_OW052.xml</t>
  </si>
  <si>
    <t>c:\1src\fera_src\fuelbeds\all\FB_0553_OW053.xml</t>
  </si>
  <si>
    <t>c:\1src\fera_src\fuelbeds\all\FB_0554_OW054.xml</t>
  </si>
  <si>
    <t>c:\1src\fera_src\fuelbeds\all\FB_0555_OW055.xml</t>
  </si>
  <si>
    <t>c:\1src\fera_src\fuelbeds\all\FB_0556_OW056.xml</t>
  </si>
  <si>
    <t>c:\1src\fera_src\fuelbeds\all\FB_0557_OW057.xml</t>
  </si>
  <si>
    <t>c:\1src\fera_src\fuelbeds\all\FB_0558_OW058.xml</t>
  </si>
  <si>
    <t>c:\1src\fera_src\fuelbeds\all\FB_0559_OW059.xml</t>
  </si>
  <si>
    <t>c:\1src\fera_src\fuelbeds\all\FB_0560_OW060.xml</t>
  </si>
  <si>
    <t>c:\1src\fera_src\fuelbeds\all\FB_0561_OW061.xml</t>
  </si>
  <si>
    <t>c:\1src\fera_src\fuelbeds\all\FB_0562_OW062.xml</t>
  </si>
  <si>
    <t>c:\1src\fera_src\fuelbeds\all\FB_0563_OW063.xml</t>
  </si>
  <si>
    <t>c:\1src\fera_src\fuelbeds\all\FB_0564_OW064.xml</t>
  </si>
  <si>
    <t>c:\1src\fera_src\fuelbeds\all\FB_0565_OW065.xml</t>
  </si>
  <si>
    <t>c:\1src\fera_src\fuelbeds\all\FB_0566_OW066.xml</t>
  </si>
  <si>
    <t>c:\1src\fera_src\fuelbeds\all\FB_0567_OW067.xml</t>
  </si>
  <si>
    <t>c:\1src\fera_src\fuelbeds\all\FB_0568_OW068.xml</t>
  </si>
  <si>
    <t>c:\1src\fera_src\fuelbeds\all\FB_0569_OW069.xml</t>
  </si>
  <si>
    <t>c:\1src\fera_src\fuelbeds\all\FB_0570_OW070.xml</t>
  </si>
  <si>
    <t>c:\1src\fera_src\fuelbeds\all\FB_0571_OW071.xml</t>
  </si>
  <si>
    <t>c:\1src\fera_src\fuelbeds\all\FB_0572_OW072.xml</t>
  </si>
  <si>
    <t>c:\1src\fera_src\fuelbeds\all\FB_0573_OW073.xml</t>
  </si>
  <si>
    <t>c:\1src\fera_src\fuelbeds\all\FB_0574_OW074.xml</t>
  </si>
  <si>
    <t>c:\1src\fera_src\fuelbeds\all\FB_0575_OW075.xml</t>
  </si>
  <si>
    <t>c:\1src\fera_src\fuelbeds\all\FB_0576_OW076.xml</t>
  </si>
  <si>
    <t>c:\1src\fera_src\fuelbeds\all\FB_0577_OW077.xml</t>
  </si>
  <si>
    <t>c:\1src\fera_src\fuelbeds\all\FB_0578_OW078.xml</t>
  </si>
  <si>
    <t>c:\1src\fera_src\fuelbeds\all\FB_0579_OW079.xml</t>
  </si>
  <si>
    <t>c:\1src\fera_src\fuelbeds\all\FB_0580_OW080.xml</t>
  </si>
  <si>
    <t>c:\1src\fera_src\fuelbeds\all\FB_0581_OW081.xml</t>
  </si>
  <si>
    <t>c:\1src\fera_src\fuelbeds\all\FB_0582_OW082.xml</t>
  </si>
  <si>
    <t>c:\1src\fera_src\fuelbeds\all\FB_0583_OW083.xml</t>
  </si>
  <si>
    <t>c:\1src\fera_src\fuelbeds\all\FB_0584_OW084.xml</t>
  </si>
  <si>
    <t>c:\1src\fera_src\fuelbeds\all\FB_0585_OW085.xml</t>
  </si>
  <si>
    <t>c:\1src\fera_src\fuelbeds\all\FB_0586_OW086.xml</t>
  </si>
  <si>
    <t>c:\1src\fera_src\fuelbeds\all\FB_0587_OW087.xml</t>
  </si>
  <si>
    <t>c:\1src\fera_src\fuelbeds\all\FB_0588_OW088.xml</t>
  </si>
  <si>
    <t>c:\1src\fera_src\fuelbeds\all\FB_0589_OW089.xml</t>
  </si>
  <si>
    <t>c:\1src\fera_src\fuelbeds\all\FB_0590_OW090.xml</t>
  </si>
  <si>
    <t>c:\1src\fera_src\fuelbeds\all\FB_0591_OW091.xml</t>
  </si>
  <si>
    <t>c:\1src\fera_src\fuelbeds\all\FB_0592_OW092.xml</t>
  </si>
  <si>
    <t>c:\1src\fera_src\fuelbeds\all\FB_0593_OW093.xml</t>
  </si>
  <si>
    <t>c:\1src\fera_src\fuelbeds\all\FB_0594_OW094.xml</t>
  </si>
  <si>
    <t>c:\1src\fera_src\fuelbeds\all\FB_0595_OW095.xml</t>
  </si>
  <si>
    <t>c:\1src\fera_src\fuelbeds\all\FB_0596_OW096.xml</t>
  </si>
  <si>
    <t>c:\1src\fera_src\fuelbeds\all\FB_0597_OW097.xml</t>
  </si>
  <si>
    <t>c:\1src\fera_src\fuelbeds\all\FB_0598_OW098.xml</t>
  </si>
  <si>
    <t>c:\1src\fera_src\fuelbeds\all\FB_0599_OW099.xml</t>
  </si>
  <si>
    <t>c:\1src\fera_src\fuelbeds\all\FB_0600_OW100.xml</t>
  </si>
  <si>
    <t>c:\1src\fera_src\fuelbeds\all\FB_0601_OW101.xml</t>
  </si>
  <si>
    <t>c:\1src\fera_src\fuelbeds\all\FB_0602_OW102.xml</t>
  </si>
  <si>
    <t>c:\1src\fera_src\fuelbeds\all\FB_0603_OW103.xml</t>
  </si>
  <si>
    <t>c:\1src\fera_src\fuelbeds\all\FB_0604_OW104.xml</t>
  </si>
  <si>
    <t>c:\1src\fera_src\fuelbeds\all\FB_0605_OW105.xml</t>
  </si>
  <si>
    <t>c:\1src\fera_src\fuelbeds\all\FB_0606_OW106.xml</t>
  </si>
  <si>
    <t>c:\1src\fera_src\fuelbeds\all\FB_0607_OW107.xml</t>
  </si>
  <si>
    <t>c:\1src\fera_src\fuelbeds\all\FB_0608_OW108.xml</t>
  </si>
  <si>
    <t>c:\1src\fera_src\fuelbeds\all\FB_0609_OW109.xml</t>
  </si>
  <si>
    <t>c:\1src\fera_src\fuelbeds\all\FB_0610_OW110.xml</t>
  </si>
  <si>
    <t>c:\1src\fera_src\fuelbeds\all\FB_0611_OW111.xml</t>
  </si>
  <si>
    <t>c:\1src\fera_src\fuelbeds\all\FB_0612_OW112.xml</t>
  </si>
  <si>
    <t>c:\1src\fera_src\fuelbeds\all\FB_0613_OW113.xml</t>
  </si>
  <si>
    <t>c:\1src\fera_src\fuelbeds\all\FB_0614_OW114.xml</t>
  </si>
  <si>
    <t>c:\1src\fera_src\fuelbeds\all\FB_0615_OW115.xml</t>
  </si>
  <si>
    <t>c:\1src\fera_src\fuelbeds\all\FB_0616_OW116.xml</t>
  </si>
  <si>
    <t>c:\1src\fera_src\fuelbeds\all\FB_0617_OW117.xml</t>
  </si>
  <si>
    <t>c:\1src\fera_src\fuelbeds\all\FB_0618_OW118.xml</t>
  </si>
  <si>
    <t>c:\1src\fera_src\fuelbeds\all\FB_0619_OW119.xml</t>
  </si>
  <si>
    <t>c:\1src\fera_src\fuelbeds\all\FB_0620_OW120.xml</t>
  </si>
  <si>
    <t>c:\1src\fera_src\fuelbeds\all\FB_0621_OW121.xml</t>
  </si>
  <si>
    <t>SB2</t>
  </si>
  <si>
    <t>c:\1src\fera_src\fuelbeds\all\FB_0622_OW122.xml</t>
  </si>
  <si>
    <t>c:\1src\fera_src\fuelbeds\all\FB_0623_OW123.xml</t>
  </si>
  <si>
    <t>c:\1src\fera_src\fuelbeds\all\FB_0624_OW124.xml</t>
  </si>
  <si>
    <t>c:\1src\fera_src\fuelbeds\all\FB_0625_OW125.xml</t>
  </si>
  <si>
    <t>c:\1src\fera_src\fuelbeds\all\FB_0626_OW126.xml</t>
  </si>
  <si>
    <t>c:\1src\fera_src\fuelbeds\all\FB_0627_OW127.xml</t>
  </si>
  <si>
    <t>c:\1src\fera_src\fuelbeds\all\FB_0628_OW128.xml</t>
  </si>
  <si>
    <t>c:\1src\fera_src\fuelbeds\all\FB_0629_OW129.xml</t>
  </si>
  <si>
    <t>c:\1src\fera_src\fuelbeds\all\FB_0630_OW130.xml</t>
  </si>
  <si>
    <t>c:\1src\fera_src\fuelbeds\all\FB_0631_OW131.xml</t>
  </si>
  <si>
    <t>c:\1src\fera_src\fuelbeds\all\FB_0632_OW132.xml</t>
  </si>
  <si>
    <t>c:\1src\fera_src\fuelbeds\all\FB_0633_OW133.xml</t>
  </si>
  <si>
    <t>c:\1src\fera_src\fuelbeds\all\FB_0634_OW134.xml</t>
  </si>
  <si>
    <t>c:\1src\fera_src\fuelbeds\all\FB_0635_OW135.xml</t>
  </si>
  <si>
    <t>c:\1src\fera_src\fuelbeds\all\FB_0636_OW136.xml</t>
  </si>
  <si>
    <t>c:\1src\fera_src\fuelbeds\all\FB_0637_OW137.xml</t>
  </si>
  <si>
    <t>c:\1src\fera_src\fuelbeds\all\FB_0638_OW138.xml</t>
  </si>
  <si>
    <t>c:\1src\fera_src\fuelbeds\all\FB_0639_OW139.xml</t>
  </si>
  <si>
    <t>c:\1src\fera_src\fuelbeds\all\FB_0640_OW140.xml</t>
  </si>
  <si>
    <t>c:\1src\fera_src\fuelbeds\all\FB_0641_OW141.xml</t>
  </si>
  <si>
    <t>c:\1src\fera_src\fuelbeds\all\FB_0642_OW142.xml</t>
  </si>
  <si>
    <t>c:\1src\fera_src\fuelbeds\all\FB_0643_OW143.xml</t>
  </si>
  <si>
    <t>c:\1src\fera_src\fuelbeds\all\FB_0644_OW144.xml</t>
  </si>
  <si>
    <t>c:\1src\fera_src\fuelbeds\all\FB_0645_OW145.xml</t>
  </si>
  <si>
    <t>c:\1src\fera_src\fuelbeds\all\FB_0646_OW146.xml</t>
  </si>
  <si>
    <t>c:\1src\fera_src\fuelbeds\all\FB_0647_OW147.xml</t>
  </si>
  <si>
    <t>c:\1src\fera_src\fuelbeds\all\FB_0648_OW148.xml</t>
  </si>
  <si>
    <t>c:\1src\fera_src\fuelbeds\all\FB_0649_OW149.xml</t>
  </si>
  <si>
    <t>c:\1src\fera_src\fuelbeds\all\FB_0650_OW150.xml</t>
  </si>
  <si>
    <t>c:\1src\fera_src\fuelbeds\all\FB_0651_OW151.xml</t>
  </si>
  <si>
    <t>c:\1src\fera_src\fuelbeds\all\FB_0652_OW152.xml</t>
  </si>
  <si>
    <t>c:\1src\fera_src\fuelbeds\all\FB_0653_OW153.xml</t>
  </si>
  <si>
    <t>c:\1src\fera_src\fuelbeds\all\FB_0654_OW154.xml</t>
  </si>
  <si>
    <t>c:\1src\fera_src\fuelbeds\all\FB_0655_OW155.xml</t>
  </si>
  <si>
    <t>c:\1src\fera_src\fuelbeds\all\FB_0656_OW156.xml</t>
  </si>
  <si>
    <t>c:\1src\fera_src\fuelbeds\all\FB_0657_OW157.xml</t>
  </si>
  <si>
    <t>c:\1src\fera_src\fuelbeds\all\FB_0658_OW158.xml</t>
  </si>
  <si>
    <t>c:\1src\fera_src\fuelbeds\all\FB_0659_OW159.xml</t>
  </si>
  <si>
    <t>c:\1src\fera_src\fuelbeds\all\FB_0660_OW160.xml</t>
  </si>
  <si>
    <t>c:\1src\fera_src\fuelbeds\all\FB_0661_OW161.xml</t>
  </si>
  <si>
    <t>c:\1src\fera_src\fuelbeds\all\FB_0662_OW162.xml</t>
  </si>
  <si>
    <t>c:\1src\fera_src\fuelbeds\all\FB_0663_OW163.xml</t>
  </si>
  <si>
    <t>c:\1src\fera_src\fuelbeds\all\FB_0664_OW164.xml</t>
  </si>
  <si>
    <t>c:\1src\fera_src\fuelbeds\all\FB_0665_OW165.xml</t>
  </si>
  <si>
    <t>c:\1src\fera_src\fuelbeds\all\FB_0666_OW166.xml</t>
  </si>
  <si>
    <t>c:\1src\fera_src\fuelbeds\all\FB_0667_OW167.xml</t>
  </si>
  <si>
    <t>c:\1src\fera_src\fuelbeds\all\FB_0668_OW168.xml</t>
  </si>
  <si>
    <t>c:\1src\fera_src\fuelbeds\all\FB_0669_OW169.xml</t>
  </si>
  <si>
    <t>c:\1src\fera_src\fuelbeds\all\FB_0670_OW170.xml</t>
  </si>
  <si>
    <t>c:\1src\fera_src\fuelbeds\all\FB_0671_OW171.xml</t>
  </si>
  <si>
    <t>c:\1src\fera_src\fuelbeds\all\FB_0672_OW172.xml</t>
  </si>
  <si>
    <t>c:\1src\fera_src\fuelbeds\all\FB_0673_OW173.xml</t>
  </si>
  <si>
    <t>c:\1src\fera_src\fuelbeds\all\FB_0674_OW174.xml</t>
  </si>
  <si>
    <t>c:\1src\fera_src\fuelbeds\all\FB_0675_OW175.xml</t>
  </si>
  <si>
    <t>c:\1src\fera_src\fuelbeds\all\FB_0676_OW176.xml</t>
  </si>
  <si>
    <t>c:\1src\fera_src\fuelbeds\all\FB_0677_OW177.xml</t>
  </si>
  <si>
    <t>c:\1src\fera_src\fuelbeds\all\FB_0678_OW178.xml</t>
  </si>
  <si>
    <t>c:\1src\fera_src\fuelbeds\all\FB_0679_OW179.xml</t>
  </si>
  <si>
    <t>c:\1src\fera_src\fuelbeds\all\FB_0680_OW180.xml</t>
  </si>
  <si>
    <t>c:\1src\fera_src\fuelbeds\all\FB_0681_OW181.xml</t>
  </si>
  <si>
    <t>c:\1src\fera_src\fuelbeds\all\FB_0682_OW182.xml</t>
  </si>
  <si>
    <t>c:\1src\fera_src\fuelbeds\all\FB_0683_OW183.xml</t>
  </si>
  <si>
    <t>c:\1src\fera_src\fuelbeds\all\FB_0684_OW184.xml</t>
  </si>
  <si>
    <t>c:\1src\fera_src\fuelbeds\all\FB_0685_OW185.xml</t>
  </si>
  <si>
    <t>c:\1src\fera_src\fuelbeds\all\FB_0686_OW186.xml</t>
  </si>
  <si>
    <t>c:\1src\fera_src\fuelbeds\all\FB_0687_OW187.xml</t>
  </si>
  <si>
    <t>c:\1src\fera_src\fuelbeds\all\FB_0688_OW188.xml</t>
  </si>
  <si>
    <t>c:\1src\fera_src\fuelbeds\all\FB_0689_OW189.xml</t>
  </si>
  <si>
    <t>c:\1src\fera_src\fuelbeds\all\FB_0690_OW190.xml</t>
  </si>
  <si>
    <t>c:\1src\fera_src\fuelbeds\all\FB_0691_OW191.xml</t>
  </si>
  <si>
    <t>c:\1src\fera_src\fuelbeds\all\FB_0692_OW192.xml</t>
  </si>
  <si>
    <t>c:\1src\fera_src\fuelbeds\all\FB_0693_OW193.xml</t>
  </si>
  <si>
    <t>c:\1src\fera_src\fuelbeds\all\FB_0694_OW194.xml</t>
  </si>
  <si>
    <t>c:\1src\fera_src\fuelbeds\all\FB_0695_OW195.xml</t>
  </si>
  <si>
    <t>c:\1src\fera_src\fuelbeds\all\FB_0696_OW196.xml</t>
  </si>
  <si>
    <t>c:\1src\fera_src\fuelbeds\all\FB_0697_OW197.xml</t>
  </si>
  <si>
    <t>c:\1src\fera_src\fuelbeds\all\FB_0698_OW198.xml</t>
  </si>
  <si>
    <t>c:\1src\fera_src\fuelbeds\all\FB_0699_OW199.xml</t>
  </si>
  <si>
    <t>c:\1src\fera_src\fuelbeds\all\FB_0700_OW200.xml</t>
  </si>
  <si>
    <t>c:\1src\fera_src\fuelbeds\all\FB_0701_OW201.xml</t>
  </si>
  <si>
    <t>c:\1src\fera_src\fuelbeds\all\FB_0702_OW202.xml</t>
  </si>
  <si>
    <t>c:\1src\fera_src\fuelbeds\all\FB_0703_OW203.xml</t>
  </si>
  <si>
    <t>c:\1src\fera_src\fuelbeds\all\FB_0704_OW204.xml</t>
  </si>
  <si>
    <t>c:\1src\fera_src\fuelbeds\all\FB_0705_OW205.xml</t>
  </si>
  <si>
    <t>c:\1src\fera_src\fuelbeds\all\FB_0706_OW206.xml</t>
  </si>
  <si>
    <t>c:\1src\fera_src\fuelbeds\all\FB_0707_OW207.xml</t>
  </si>
  <si>
    <t>c:\1src\fera_src\fuelbeds\all\FB_0708_OW208.xml</t>
  </si>
  <si>
    <t>c:\1src\fera_src\fuelbeds\all\FB_0709_OW209.xml</t>
  </si>
  <si>
    <t>c:\1src\fera_src\fuelbeds\all\FB_0710_OW210.xml</t>
  </si>
  <si>
    <t>c:\1src\fera_src\fuelbeds\all\FB_0711_OW211.xml</t>
  </si>
  <si>
    <t>c:\1src\fera_src\fuelbeds\all\FB_0712_OW212.xml</t>
  </si>
  <si>
    <t>c:\1src\fera_src\fuelbeds\all\FB_0713_OW213.xml</t>
  </si>
  <si>
    <t>c:\1src\fera_src\fuelbeds\all\FB_0714_OW214.xml</t>
  </si>
  <si>
    <t>c:\1src\fera_src\fuelbeds\all\FB_0715_OW215.xml</t>
  </si>
  <si>
    <t>c:\1src\fera_src\fuelbeds\all\FB_0716_OW216.xml</t>
  </si>
  <si>
    <t>c:\1src\fera_src\fuelbeds\all\FB_0717_OW217.xml</t>
  </si>
  <si>
    <t>c:\1src\fera_src\fuelbeds\all\FB_0718_OW218.xml</t>
  </si>
  <si>
    <t>c:\1src\fera_src\fuelbeds\all\FB_0719_OW219.xml</t>
  </si>
  <si>
    <t>c:\1src\fera_src\fuelbeds\all\FB_0720_OW220.xml</t>
  </si>
  <si>
    <t>c:\1src\fera_src\fuelbeds\all\FB_0721_OW221.xml</t>
  </si>
  <si>
    <t>c:\1src\fera_src\fuelbeds\all\FB_0722_OW222.xml</t>
  </si>
  <si>
    <t>c:\1src\fera_src\fuelbeds\all\FB_0723_OW223.xml</t>
  </si>
  <si>
    <t>c:\1src\fera_src\fuelbeds\all\FB_0724_OW224.xml</t>
  </si>
  <si>
    <t>c:\1src\fera_src\fuelbeds\all\FB_0725_OW225.xml</t>
  </si>
  <si>
    <t>c:\1src\fera_src\fuelbeds\all\FB_0726_OW226.xml</t>
  </si>
  <si>
    <t>c:\1src\fera_src\fuelbeds\all\FB_0727_OW227.xml</t>
  </si>
  <si>
    <t>c:\1src\fera_src\fuelbeds\all\FB_0728_OW228.xml</t>
  </si>
  <si>
    <t>c:\1src\fera_src\fuelbeds\all\FB_0729_OW229.xml</t>
  </si>
  <si>
    <t>c:\1src\fera_src\fuelbeds\all\FB_0730_OW230.xml</t>
  </si>
  <si>
    <t>c:\1src\fera_src\fuelbeds\all\FB_0731_OW231.xml</t>
  </si>
  <si>
    <t>c:\1src\fera_src\fuelbeds\all\FB_0732_OW232.xml</t>
  </si>
  <si>
    <t>c:\1src\fera_src\fuelbeds\all\FB_0733_OW233.xml</t>
  </si>
  <si>
    <t>c:\1src\fera_src\fuelbeds\all\FB_0734_OW234.xml</t>
  </si>
  <si>
    <t>c:\1src\fera_src\fuelbeds\all\FB_0735_OW235.xml</t>
  </si>
  <si>
    <t>c:\1src\fera_src\fuelbeds\all\FB_0736_OW236.xml</t>
  </si>
  <si>
    <t>c:\1src\fera_src\fuelbeds\all\FB_0737_OW237.xml</t>
  </si>
  <si>
    <t>c:\1src\fera_src\fuelbeds\all\FB_0738_OW238.xml</t>
  </si>
  <si>
    <t>c:\1src\fera_src\fuelbeds\all\FB_0739_OW239.xml</t>
  </si>
  <si>
    <t>c:\1src\fera_src\fuelbeds\all\FB_0740_OW240.xml</t>
  </si>
  <si>
    <t>c:\1src\fera_src\fuelbeds\all\FB_0741_OW241.xml</t>
  </si>
  <si>
    <t>c:\1src\fera_src\fuelbeds\all\FB_0742_OW242.xml</t>
  </si>
  <si>
    <t>c:\1src\fera_src\fuelbeds\all\FB_0743_OW243.xml</t>
  </si>
  <si>
    <t>c:\1src\fera_src\fuelbeds\all\FB_0744_OW244.xml</t>
  </si>
  <si>
    <t>c:\1src\fera_src\fuelbeds\all\FB_0745_OW245.xml</t>
  </si>
  <si>
    <t>c:\1src\fera_src\fuelbeds\all\FB_0801_CO001.xml</t>
  </si>
  <si>
    <t>c:\1src\fera_src\fuelbeds\all\FB_0802_CO002.xml</t>
  </si>
  <si>
    <t>c:\1src\fera_src\fuelbeds\all\FB_0803_CO003.xml</t>
  </si>
  <si>
    <t>c:\1src\fera_src\fuelbeds\all\FB_0804_CO004.xml</t>
  </si>
  <si>
    <t>c:\1src\fera_src\fuelbeds\all\FB_0805_CO005.xml</t>
  </si>
  <si>
    <t>c:\1src\fera_src\fuelbeds\all\FB_0806_CO006.xml</t>
  </si>
  <si>
    <t>c:\1src\fera_src\fuelbeds\all\FB_0807_CO007.xml</t>
  </si>
  <si>
    <t>c:\1src\fera_src\fuelbeds\all\FB_0808_CO008.xml</t>
  </si>
  <si>
    <t>c:\1src\fera_src\fuelbeds\all\FB_0809_CO009.xml</t>
  </si>
  <si>
    <t>c:\1src\fera_src\fuelbeds\all\FB_0810_CO010.xml</t>
  </si>
  <si>
    <t>c:\1src\fera_src\fuelbeds\all\FB_0811_CO011.xml</t>
  </si>
  <si>
    <t>c:\1src\fera_src\fuelbeds\all\FB_0812_CO012.xml</t>
  </si>
  <si>
    <t>c:\1src\fera_src\fuelbeds\all\FB_0813_CO013.xml</t>
  </si>
  <si>
    <t>c:\1src\fera_src\fuelbeds\all\FB_0814_CO014.xml</t>
  </si>
  <si>
    <t>c:\1src\fera_src\fuelbeds\all\FB_0815_CO015.xml</t>
  </si>
  <si>
    <t>c:\1src\fera_src\fuelbeds\all\FB_0816_CO016.xml</t>
  </si>
  <si>
    <t>c:\1src\fera_src\fuelbeds\all\FB_0817_CO017.xml</t>
  </si>
  <si>
    <t>c:\1src\fera_src\fuelbeds\all\FB_0818_CO018.xml</t>
  </si>
  <si>
    <t>c:\1src\fera_src\fuelbeds\all\FB_0819_CO019.xml</t>
  </si>
  <si>
    <t>c:\1src\fera_src\fuelbeds\all\FB_0820_CO020.xml</t>
  </si>
  <si>
    <t>c:\1src\fera_src\fuelbeds\all\FB_0821_CO021.xml</t>
  </si>
  <si>
    <t>c:\1src\fera_src\fuelbeds\all\FB_0822_CO022.xml</t>
  </si>
  <si>
    <t>c:\1src\fera_src\fuelbeds\all\FB_0823_CO023.xml</t>
  </si>
  <si>
    <t>c:\1src\fera_src\fuelbeds\all\FB_0824_CO024.xml</t>
  </si>
  <si>
    <t>c:\1src\fera_src\fuelbeds\all\FB_0825_CO025.xml</t>
  </si>
  <si>
    <t>c:\1src\fera_src\fuelbeds\all\FB_0826_CO026.xml</t>
  </si>
  <si>
    <t>c:\1src\fera_src\fuelbeds\all\FB_0827_CO027.xml</t>
  </si>
  <si>
    <t>c:\1src\fera_src\fuelbeds\all\FB_0828_CO028.xml</t>
  </si>
  <si>
    <t>c:\1src\fera_src\fuelbeds\all\FB_0829_CO029.xml</t>
  </si>
  <si>
    <t>c:\1src\fera_src\fuelbeds\all\FB_0830_CO030.xml</t>
  </si>
  <si>
    <t>c:\1src\fera_src\fuelbeds\all\FB_0831_CO031.xml</t>
  </si>
  <si>
    <t>c:\1src\fera_src\fuelbeds\all\FB_0832_CO032.xml</t>
  </si>
  <si>
    <t>c:\1src\fera_src\fuelbeds\all\FB_0847_CO047.xml</t>
  </si>
  <si>
    <t>c:\1src\fera_src\fuelbeds\all\FB_0848_CO048.xml</t>
  </si>
  <si>
    <t>c:\1src\fera_src\fuelbeds\all\FB_0849_CO049.xml</t>
  </si>
  <si>
    <t>c:\1src\fera_src\fuelbeds\all\FB_0850_CO050.xml</t>
  </si>
  <si>
    <t>c:\1src\fera_src\fuelbeds\all\FB_0851_CO051.xml</t>
  </si>
  <si>
    <t>c:\1src\fera_src\fuelbeds\all\FB_0852_CO052.xml</t>
  </si>
  <si>
    <t>c:\1src\fera_src\fuelbeds\all\FB_0853_CO053.xml</t>
  </si>
  <si>
    <t>c:\1src\fera_src\fuelbeds\all\FB_0854_CO054.xml</t>
  </si>
  <si>
    <t>c:\1src\fera_src\fuelbeds\all\FB_0855_CO055.xml</t>
  </si>
  <si>
    <t>c:\1src\fera_src\fuelbeds\all\FB_0856_CO056.xml</t>
  </si>
  <si>
    <t>c:\1src\fera_src\fuelbeds\all\FB_0857_CO057.xml</t>
  </si>
  <si>
    <t>c:\1src\fera_src\fuelbeds\all\FB_0858_CO058.xml</t>
  </si>
  <si>
    <t>c:\1src\fera_src\fuelbeds\all\FB_0859_CO059.xml</t>
  </si>
  <si>
    <t>c:\1src\fera_src\fuelbeds\all\FB_0860_CO060.xml</t>
  </si>
  <si>
    <t>c:\1src\fera_src\fuelbeds\all\FB_0861_CO061.xml</t>
  </si>
  <si>
    <t>c:\1src\fera_src\fuelbeds\all\FB_0864_CO064.xml</t>
  </si>
  <si>
    <t>c:\1src\fera_src\fuelbeds\all\FB_0865_CO065.xml</t>
  </si>
  <si>
    <t>c:\1src\fera_src\fuelbeds\all\FB_0866_CO066.xml</t>
  </si>
  <si>
    <t>c:\1src\fera_src\fuelbeds\all\FB_0867_CO067.xml</t>
  </si>
  <si>
    <t>c:\1src\fera_src\fuelbeds\all\FB_0868_CO068.xml</t>
  </si>
  <si>
    <t>c:\1src\fera_src\fuelbeds\all\FB_0869_CO069.xml</t>
  </si>
  <si>
    <t>c:\1src\fera_src\fuelbeds\all\FB_0870_CO070.xml</t>
  </si>
  <si>
    <t>c:\1src\fera_src\fuelbeds\all\FB_0871_CO071.xml</t>
  </si>
  <si>
    <t>c:\1src\fera_src\fuelbeds\all\FB_0872_CO072.xml</t>
  </si>
  <si>
    <t>c:\1src\fera_src\fuelbeds\all\FB_0873_CO073.xml</t>
  </si>
  <si>
    <t>c:\1src\fera_src\fuelbeds\all\FB_0874_CO074.xml</t>
  </si>
  <si>
    <t>c:\1src\fera_src\fuelbeds\all\FB_0875_CO075.xml</t>
  </si>
  <si>
    <t>c:\1src\fera_src\fuelbeds\all\FB_0876_CO076.xml</t>
  </si>
  <si>
    <t>c:\1src\fera_src\fuelbeds\all\FB_0877_CO077.xml</t>
  </si>
  <si>
    <t>c:\1src\fera_src\fuelbeds\all\FB_0878_CO078.xml</t>
  </si>
  <si>
    <t>c:\1src\fera_src\fuelbeds\all\FB_0889_CO089.xml</t>
  </si>
  <si>
    <t>c:\1src\fera_src\fuelbeds\all\FB_0890_CO090.xml</t>
  </si>
  <si>
    <t>c:\1src\fera_src\fuelbeds\all\FB_0891_CO091.xml</t>
  </si>
  <si>
    <t>c:\1src\fera_src\fuelbeds\all\FB_0892_CO092.xml</t>
  </si>
  <si>
    <t>c:\1src\fera_src\fuelbeds\all\FB_0893_CO093.xml</t>
  </si>
  <si>
    <t>c:\1src\fera_src\fuelbeds\all\FB_0894_CO094.xml</t>
  </si>
  <si>
    <t>c:\1src\fera_src\fuelbeds\all\FB_0895_CO095.xml</t>
  </si>
  <si>
    <t>c:\1src\fera_src\fuelbeds\all\FB_0896_CO096.xml</t>
  </si>
  <si>
    <t>c:\1src\fera_src\fuelbeds\all\FB_0897_CO097.xml</t>
  </si>
  <si>
    <t>c:\1src\fera_src\fuelbeds\all\FB_0898_CO098.xml</t>
  </si>
  <si>
    <t>c:\1src\fera_src\fuelbeds\all\FB_0899_CO099.xml</t>
  </si>
  <si>
    <t>c:\1src\fera_src\fuelbeds\all\FB_0900_CO100.xml</t>
  </si>
  <si>
    <t>c:\1src\fera_src\fuelbeds\all\FB_0901_CO101.xml</t>
  </si>
  <si>
    <t>c:\1src\fera_src\fuelbeds\all\FB_0902_CO102.xml</t>
  </si>
  <si>
    <t>c:\1src\fera_src\fuelbeds\all\FB_0913_CO113.xml</t>
  </si>
  <si>
    <t>c:\1src\fera_src\fuelbeds\all\FB_0914_CO114.xml</t>
  </si>
  <si>
    <t>c:\1src\fera_src\fuelbeds\all\FB_0915_CO115.xml</t>
  </si>
  <si>
    <t>c:\1src\fera_src\fuelbeds\all\FB_0916_CO116.xml</t>
  </si>
  <si>
    <t>c:\1src\fera_src\fuelbeds\all\FB_0917_CO117.xml</t>
  </si>
  <si>
    <t>c:\1src\fera_src\fuelbeds\all\FB_0918_CO118.xml</t>
  </si>
  <si>
    <t>c:\1src\fera_src\fuelbeds\all\FB_0920_CO120.xml</t>
  </si>
  <si>
    <t>c:\1src\fera_src\fuelbeds\all\FB_0921_CO121.xml</t>
  </si>
  <si>
    <t>c:\1src\fera_src\fuelbeds\all\FB_0923_CO123.xml</t>
  </si>
  <si>
    <t>c:\1src\fera_src\fuelbeds\all\FB_0924_CO124.xml</t>
  </si>
  <si>
    <t>c:\1src\fera_src\fuelbeds\all\FB_0925_CO125.xml</t>
  </si>
  <si>
    <t>c:\1src\fera_src\fuelbeds\all\FB_0926_CO126.xml</t>
  </si>
  <si>
    <t>c:\1src\fera_src\fuelbeds\all\FB_0927_CO127.xml</t>
  </si>
  <si>
    <t>c:\1src\fera_src\fuelbeds\all\FB_0928_CO128.xml</t>
  </si>
  <si>
    <t>c:\1src\fera_src\fuelbeds\all\FB_0929_CO129.xml</t>
  </si>
  <si>
    <t>c:\1src\fera_src\fuelbeds\all\FB_0930_CO130.xml</t>
  </si>
  <si>
    <t>c:\1src\fera_src\fuelbeds\all\FB_0931_CO131.xml</t>
  </si>
  <si>
    <t>c:\1src\fera_src\fuelbeds\all\FB_0933_CO133.xml</t>
  </si>
  <si>
    <t>c:\1src\fera_src\fuelbeds\all\FB_0934_CO134.xml</t>
  </si>
  <si>
    <t>c:\1src\fera_src\fuelbeds\all\FB_0969_CO169.xml</t>
  </si>
  <si>
    <t>c:\1src\fera_src\fuelbeds\all\FB_0970_CO170.xml</t>
  </si>
  <si>
    <t>c:\1src\fera_src\fuelbeds\all\FB_0971_CO171.xml</t>
  </si>
  <si>
    <t>c:\1src\fera_src\fuelbeds\all\FB_0972_CO172.xml</t>
  </si>
  <si>
    <t>c:\1src\fera_src\fuelbeds\all\FB_0973_CO173.xml</t>
  </si>
  <si>
    <t>c:\1src\fera_src\fuelbeds\all\FB_0974_CO174.xml</t>
  </si>
  <si>
    <t>c:\1src\fera_src\fuelbeds\all\FB_0975_CO175.xml</t>
  </si>
  <si>
    <t>c:\1src\fera_src\fuelbeds\all\FB_0976_CO176.xml</t>
  </si>
  <si>
    <t>c:\1src\fera_src\fuelbeds\all\FB_0977_CO177.xml</t>
  </si>
  <si>
    <t>c:\1src\fera_src\fuelbeds\all\FB_0978_CO178.xml</t>
  </si>
  <si>
    <t>c:\1src\fera_src\fuelbeds\all\FB_0979_CO179.xml</t>
  </si>
  <si>
    <t>c:\1src\fera_src\fuelbeds\all\FB_0980_CO180.xml</t>
  </si>
  <si>
    <t>c:\1src\fera_src\fuelbeds\all\FB_0981_CO181.xml</t>
  </si>
  <si>
    <t>c:\1src\fera_src\fuelbeds\all\FB_0982_CO182.xml</t>
  </si>
  <si>
    <t>c:\1src\fera_src\fuelbeds\all\FB_0983_CO183.xml</t>
  </si>
  <si>
    <t>c:\1src\fera_src\fuelbeds\all\FB_0984_CO184.xml</t>
  </si>
  <si>
    <t>c:\1src\fera_src\fuelbeds\all\FB_0985_CO185.xml</t>
  </si>
  <si>
    <t>c:\1src\fera_src\fuelbeds\all\FB_0986_CO186.xml</t>
  </si>
  <si>
    <t>c:\1src\fera_src\fuelbeds\all\FB_0987_CO187.xml</t>
  </si>
  <si>
    <t>c:\1src\fera_src\fuelbeds\all\FB_0988_CO188.xml</t>
  </si>
  <si>
    <t>c:\1src\fera_src\fuelbeds\all\FB_0989_CO189.xml</t>
  </si>
  <si>
    <t>c:\1src\fera_src\fuelbeds\all\FB_0990_CO190.xml</t>
  </si>
  <si>
    <t>c:\1src\fera_src\fuelbeds\all\FB_0991_CO191.xml</t>
  </si>
  <si>
    <t>c:\1src\fera_src\fuelbeds\all\FB_0992_CO192.xml</t>
  </si>
  <si>
    <t>c:\1src\fera_src\fuelbeds\all\FB_0993_CO193.xml</t>
  </si>
  <si>
    <t>c:\1src\fera_src\fuelbeds\all\FB_0994_CO194.xml</t>
  </si>
  <si>
    <t>c:\1src\fera_src\fuelbeds\all\FB_0995_CO195.xml</t>
  </si>
  <si>
    <t>c:\1src\fera_src\fuelbeds\all\FB_0996_CO196.xml</t>
  </si>
  <si>
    <t>c:\1src\fera_src\fuelbeds\all\FB_0997_CO197.xml</t>
  </si>
  <si>
    <t>c:\1src\fera_src\fuelbeds\all\FB_0998_CO198.xml</t>
  </si>
  <si>
    <t>c:\1src\fera_src\fuelbeds\all\FB_0999_CO199.xml</t>
  </si>
  <si>
    <t>c:\1src\fera_src\fuelbeds\all\FB_1000_CO200.xml</t>
  </si>
  <si>
    <t>c:\1src\fera_src\fuelbeds\all\FB_1001_CO201.xml</t>
  </si>
  <si>
    <t>c:\1src\fera_src\fuelbeds\all\FB_1002_CO202.xml</t>
  </si>
  <si>
    <t>c:\1src\fera_src\fuelbeds\all\FB_1003_CO203.xml</t>
  </si>
  <si>
    <t>c:\1src\fera_src\fuelbeds\all\FB_1004_CO204.xml</t>
  </si>
  <si>
    <t>c:\1src\fera_src\fuelbeds\all\FB_1005_CO205.xml</t>
  </si>
  <si>
    <t>c:\1src\fera_src\fuelbeds\all\FB_1006_CO206.xml</t>
  </si>
  <si>
    <t>c:\1src\fera_src\fuelbeds\all\FB_1007_CO207.xml</t>
  </si>
  <si>
    <t>c:\1src\fera_src\fuelbeds\all\FB_1008_CO208.xml</t>
  </si>
  <si>
    <t>c:\1src\fera_src\fuelbeds\all\FB_1009_CO209.xml</t>
  </si>
  <si>
    <t>c:\1src\fera_src\fuelbeds\all\FB_1010_CO210.xml</t>
  </si>
  <si>
    <t>c:\1src\fera_src\fuelbeds\all\FB_1011_CO211.xml</t>
  </si>
  <si>
    <t>GR2</t>
  </si>
  <si>
    <t>c:\1src\fera_src\fuelbeds\all\FB_1012_CO212.xml</t>
  </si>
  <si>
    <t>c:\1src\fera_src\fuelbeds\all\FB_1013_CO213.xml</t>
  </si>
  <si>
    <t>c:\1src\fera_src\fuelbeds\all\FB_1014_CO214.xml</t>
  </si>
  <si>
    <t>c:\1src\fera_src\fuelbeds\all\FB_1015_CO215.xml</t>
  </si>
  <si>
    <t>c:\1src\fera_src\fuelbeds\all\FB_1016_CO216.xml</t>
  </si>
  <si>
    <t>c:\1src\fera_src\fuelbeds\all\FB_1017_CO217.xml</t>
  </si>
  <si>
    <t>c:\1src\fera_src\fuelbeds\all\FB_1018_CO218.xml</t>
  </si>
  <si>
    <t>c:\1src\fera_src\fuelbeds\all\FB_1019_CO219.xml</t>
  </si>
  <si>
    <t>c:\1src\fera_src\fuelbeds\all\FB_1020_CO220.xml</t>
  </si>
  <si>
    <t>c:\1src\fera_src\fuelbeds\all\FB_1021_CO221.xml</t>
  </si>
  <si>
    <t>c:\1src\fera_src\fuelbeds\all\FB_1022_CO222.xml</t>
  </si>
  <si>
    <t>c:\1src\fera_src\fuelbeds\all\FB_1023_CO223.xml</t>
  </si>
  <si>
    <t>c:\1src\fera_src\fuelbeds\all\FB_1024_CO224.xml</t>
  </si>
  <si>
    <t>c:\1src\fera_src\fuelbeds\all\FB_1025_CO225.xml</t>
  </si>
  <si>
    <t>c:\1src\fera_src\fuelbeds\all\FB_1026_CO226.xml</t>
  </si>
  <si>
    <t>c:\1src\fera_src\fuelbeds\all\FB_1027_CO227.xml</t>
  </si>
  <si>
    <t>c:\1src\fera_src\fuelbeds\all\FB_1028_CO228.xml</t>
  </si>
  <si>
    <t>c:\1src\fera_src\fuelbeds\all\FB_1029_CO229.xml</t>
  </si>
  <si>
    <t>c:\1src\fera_src\fuelbeds\all\FB_1030_CO230.xml</t>
  </si>
  <si>
    <t>c:\1src\fera_src\fuelbeds\all\FB_1101_LT01.xml</t>
  </si>
  <si>
    <t>c:\1src\fera_src\fuelbeds\all\FB_1102_LT02.xml</t>
  </si>
  <si>
    <t>c:\1src\fera_src\fuelbeds\all\FB_1103_LT03.xml</t>
  </si>
  <si>
    <t>c:\1src\fera_src\fuelbeds\all\FB_1104_LT04.xml</t>
  </si>
  <si>
    <t>c:\1src\fera_src\fuelbeds\all\FB_1105_LT05.xml</t>
  </si>
  <si>
    <t>c:\1src\fera_src\fuelbeds\all\FB_1106_LT06.xml</t>
  </si>
  <si>
    <t>c:\1src\fera_src\fuelbeds\all\FB_1107_LT07.xml</t>
  </si>
  <si>
    <t>c:\1src\fera_src\fuelbeds\all\FB_1108_LT08.xml</t>
  </si>
  <si>
    <t>c:\1src\fera_src\fuelbeds\all\FB_1109_LT09.xml</t>
  </si>
  <si>
    <t>c:\1src\fera_src\fuelbeds\all\FB_1110_LT10.xml</t>
  </si>
  <si>
    <t>c:\1src\fera_src\fuelbeds\all\FB_1111_LT11.xml</t>
  </si>
  <si>
    <t>c:\1src\fera_src\fuelbeds\all\FB_1112_LT12.xml</t>
  </si>
  <si>
    <t>c:\1src\fera_src\fuelbeds\all\FB_1113_LT13.xml</t>
  </si>
  <si>
    <t>c:\1src\fera_src\fuelbeds\all\FB_1114_LT14.xml</t>
  </si>
  <si>
    <t>c:\1src\fera_src\fuelbeds\all\FB_1115_LT15.xml</t>
  </si>
  <si>
    <t>c:\1src\fera_src\fuelbeds\all\FB_1116_LT16.xml</t>
  </si>
  <si>
    <t>c:\1src\fera_src\fuelbeds\all\FB_1117_LT17.xml</t>
  </si>
  <si>
    <t>c:\1src\fera_src\fuelbeds\all\FB_1118_LT18.xml</t>
  </si>
  <si>
    <t>c:\1src\fera_src\fuelbeds\all\FB_1119_LT19.xml</t>
  </si>
  <si>
    <t>c:\1src\fera_src\fuelbeds\all\FB_1120_LT20.xml</t>
  </si>
  <si>
    <t>c:\1src\fera_src\fuelbeds\all\FB_1121_LT21.xml</t>
  </si>
  <si>
    <t>c:\1src\fera_src\fuelbeds\all\FB_1122_LT22.xml</t>
  </si>
  <si>
    <t>c:\1src\fera_src\fuelbeds\all\FB_1123_LT23.xml</t>
  </si>
  <si>
    <t>c:\1src\fera_src\fuelbeds\all\FB_1124_LT24.xml</t>
  </si>
  <si>
    <t>c:\1src\fera_src\fuelbeds\all\FB_1125_LT25.xml</t>
  </si>
  <si>
    <t>c:\1src\fera_src\fuelbeds\all\FB_1126_LT26.xml</t>
  </si>
  <si>
    <t>c:\1src\fera_src\fuelbeds\all\FB_1127_LT27.xml</t>
  </si>
  <si>
    <t>c:\1src\fera_src\fuelbeds\all\FB_1128_LT28.xml</t>
  </si>
  <si>
    <t>c:\1src\fera_src\fuelbeds\all\FB_1129_LT29.xml</t>
  </si>
  <si>
    <t>c:\1src\fera_src\fuelbeds\all\FB_1130_LT30.xml</t>
  </si>
  <si>
    <t>c:\1src\fera_src\fuelbeds\all\FB_1131_LT31.xml</t>
  </si>
  <si>
    <t>c:\1src\fera_src\fuelbeds\all\FB_1132_LT32.xml</t>
  </si>
  <si>
    <t>c:\1src\fera_src\fuelbeds\all\FB_1133_LT33.xml</t>
  </si>
  <si>
    <t>c:\1src\fera_src\fuelbeds\all\FB_1134_LT34.xml</t>
  </si>
  <si>
    <t>c:\1src\fera_src\fuelbeds\all\FB_1135_LT35.xml</t>
  </si>
  <si>
    <t>c:\1src\fera_src\fuelbeds\all\FB_1136_LT36.xml</t>
  </si>
  <si>
    <t>c:\1src\fera_src\fuelbeds\all\FB_1137_LT37.xml</t>
  </si>
  <si>
    <t>c:\1src\fera_src\fuelbeds\all\FB_1138_LT38.xml</t>
  </si>
  <si>
    <t>c:\1src\fera_src\fuelbeds\all\FB_1139_LT39.xml</t>
  </si>
  <si>
    <t>c:\1src\fera_src\fuelbeds\all\FB_1140_LT40.xml</t>
  </si>
  <si>
    <t>c:\1src\fera_src\fuelbeds\all\FB_1141_LT41.xml</t>
  </si>
  <si>
    <t>c:\1src\fera_src\fuelbeds\all\FB_1142_LT42.xml</t>
  </si>
  <si>
    <t>c:\1src\fera_src\fuelbeds\all\FB_1143_LT43.xml</t>
  </si>
  <si>
    <t>c:\1src\fera_src\fuelbeds\all\FB_1144_LT44.xml</t>
  </si>
  <si>
    <t>c:\1src\fera_src\fuelbeds\all\FB_1145_LT45.xml</t>
  </si>
  <si>
    <t>c:\1src\fera_src\fuelbeds\all\FB_1146_LT46.xml</t>
  </si>
  <si>
    <t>c:\1src\fera_src\fuelbeds\all\FB_1147_LT47.xml</t>
  </si>
  <si>
    <t>c:\1src\fera_src\fuelbeds\all\FB_1148_LT48.xml</t>
  </si>
  <si>
    <t>c:\1src\fera_src\fuelbeds\all\FB_1149_LT49.xml</t>
  </si>
  <si>
    <t>c:\1src\fera_src\fuelbeds\all\FB_1150_LT50.xml</t>
  </si>
  <si>
    <t>c:\1src\fera_src\fuelbeds\all\FB_1151_LT51.xml</t>
  </si>
  <si>
    <t>c:\1src\fera_src\fuelbeds\all\FB_1152_LT52.xml</t>
  </si>
  <si>
    <t>c:\1src\fera_src\fuelbeds\all\FB_1154_LT54.xml</t>
  </si>
  <si>
    <t>c:\1src\fera_src\fuelbeds\all\FB_1155_LT55.xml</t>
  </si>
  <si>
    <t>c:\1src\fera_src\fuelbeds\all\FB_1156_LT56.xml</t>
  </si>
  <si>
    <t>c:\1src\fera_src\fuelbeds\all\FB_1157_LT57.xml</t>
  </si>
  <si>
    <t>c:\1src\fera_src\fuelbeds\all\FB_1158_LT58.xml</t>
  </si>
  <si>
    <t>c:\1src\fera_src\fuelbeds\all\FB_1159_LT59.xml</t>
  </si>
  <si>
    <t>c:\1src\fera_src\fuelbeds\all\FB_1160_LT60.xml</t>
  </si>
  <si>
    <t>c:\1src\fera_src\fuelbeds\all\FB_1161_LT61.xml</t>
  </si>
  <si>
    <t>c:\1src\fera_src\fuelbeds\all\FB_1162_LT62.xml</t>
  </si>
  <si>
    <t>c:\1src\fera_src\fuelbeds\all\FB_1163_LT63.xml</t>
  </si>
  <si>
    <t>c:\1src\fera_src\fuelbeds\all\FB_1164_LT64.xml</t>
  </si>
  <si>
    <t>c:\1src\fera_src\fuelbeds\all\FB_1165_LT65.xml</t>
  </si>
  <si>
    <t>c:\1src\fera_src\fuelbeds\all\FB_1166_LT66.xml</t>
  </si>
  <si>
    <t>c:\1src\fera_src\fuelbeds\all\FB_1167_LT67.xml</t>
  </si>
  <si>
    <t>c:\1src\fera_src\fuelbeds\all\FB_1168_LT68.xml</t>
  </si>
  <si>
    <t>c:\1src\fera_src\fuelbeds\all\FB_1169_LT69.xml</t>
  </si>
  <si>
    <t>c:\1src\fera_src\fuelbeds\all\FB_1170_LT70.xml</t>
  </si>
  <si>
    <t>c:\1src\fera_src\fuelbeds\all\FB_1171_LT71.xml</t>
  </si>
  <si>
    <t>c:\1src\fera_src\fuelbeds\all\FB_1172_LT72.xml</t>
  </si>
  <si>
    <t>c:\1src\fera_src\fuelbeds\all\FB_1173_LT73.xml</t>
  </si>
  <si>
    <t>c:\1src\fera_src\fuelbeds\all\FB_1174_LT74.xml</t>
  </si>
  <si>
    <t>c:\1src\fera_src\fuelbeds\all\FB_1175_LT75.xml</t>
  </si>
  <si>
    <t>c:\1src\fera_src\fuelbeds\all\FB_1176_LT76.xml</t>
  </si>
  <si>
    <t>c:\1src\fera_src\fuelbeds\all\FB_1177_LT77.xml</t>
  </si>
  <si>
    <t>c:\1src\fera_src\fuelbeds\all\FB_1178_LT78.xml</t>
  </si>
  <si>
    <t>c:\1src\fera_src\fuelbeds\all\FB_1179_LT79.xml</t>
  </si>
  <si>
    <t>c:\1src\fera_src\fuelbeds\all\FB_1180_LT80.xml</t>
  </si>
  <si>
    <t>c:\1src\fera_src\fuelbeds\all\FB_1181_LT81.xml</t>
  </si>
  <si>
    <t>c:\1src\fera_src\fuelbeds\all\FB_1182_LT82.xml</t>
  </si>
  <si>
    <t>c:\1src\fera_src\fuelbeds\all\FB_1183_LT83.xml</t>
  </si>
  <si>
    <t>c:\1src\fera_src\fuelbeds\all\FB_1184_LT84.xml</t>
  </si>
  <si>
    <t>c:\1src\fera_src\fuelbeds\all\FB_1185_LT85.xml</t>
  </si>
  <si>
    <t>c:\1src\fera_src\fuelbeds\all\FB_1186_LT86.xml</t>
  </si>
  <si>
    <t>c:\1src\fera_src\fuelbeds\all\FB_1187_LT87.xml</t>
  </si>
  <si>
    <t>c:\1src\fera_src\fuelbeds\all\FB_1188_LT88.xml</t>
  </si>
  <si>
    <t>c:\1src\fera_src\fuelbeds\all\FB_1189_LT89.xml</t>
  </si>
  <si>
    <t>c:\1src\fera_src\fuelbeds\all\FB_1190_LT90.xml</t>
  </si>
  <si>
    <t>c:\1src\fera_src\fuelbeds\all\FB_1191_LT91.xml</t>
  </si>
  <si>
    <t>c:\1src\fera_src\fuelbeds\all\FB_1192_LT92.xml</t>
  </si>
  <si>
    <t>c:\1src\fera_src\fuelbeds\all\FB_1193_LT93.xml</t>
  </si>
  <si>
    <t>c:\1src\fera_src\fuelbeds\all\FB_1194_LT94.xml</t>
  </si>
  <si>
    <t>COVER</t>
  </si>
  <si>
    <t>Boreal FF Red</t>
  </si>
  <si>
    <t>UDuffRed</t>
  </si>
  <si>
    <t>LDuffRed</t>
  </si>
  <si>
    <t>DuffRed</t>
  </si>
  <si>
    <t>FF Red</t>
  </si>
  <si>
    <t>inches</t>
  </si>
  <si>
    <t>Lichen</t>
  </si>
  <si>
    <t>Moss</t>
  </si>
  <si>
    <t>Litter</t>
  </si>
  <si>
    <t>Upper Duff</t>
  </si>
  <si>
    <t>Lower duff</t>
  </si>
  <si>
    <t>RED</t>
  </si>
  <si>
    <t>Duff FM =</t>
  </si>
  <si>
    <t>UpperDuff</t>
  </si>
  <si>
    <t>LowerDuff</t>
  </si>
  <si>
    <t>PREBURN LOADING</t>
  </si>
  <si>
    <t>CONSUME 3.0</t>
  </si>
  <si>
    <t>SAMPLE DATA</t>
  </si>
  <si>
    <t>REDUCTION BY STRATUM</t>
  </si>
  <si>
    <t>Litter - Short needle pine</t>
  </si>
  <si>
    <t>LowerDuffBD</t>
  </si>
  <si>
    <t>BULK DENSITIES</t>
  </si>
  <si>
    <t>Lower Duff</t>
  </si>
  <si>
    <t>CONSUMPTION BY STRATUM</t>
  </si>
  <si>
    <t>PERCENT COVER</t>
  </si>
  <si>
    <t>LOADINGS BY STRATUM</t>
  </si>
  <si>
    <t>Uduff</t>
  </si>
  <si>
    <t>Lduff</t>
  </si>
  <si>
    <t>(input)</t>
  </si>
  <si>
    <t>fuelbed</t>
  </si>
  <si>
    <t>SUMMARY</t>
  </si>
  <si>
    <t>litter-lichen-moss</t>
  </si>
  <si>
    <t>nonwoody</t>
  </si>
  <si>
    <t>shrub</t>
  </si>
  <si>
    <t>woody fuels</t>
  </si>
  <si>
    <t>ground fuels</t>
  </si>
  <si>
    <t>canopy</t>
  </si>
  <si>
    <t>total</t>
  </si>
  <si>
    <t>snags class 3</t>
  </si>
  <si>
    <t>snags class 1 foliage</t>
  </si>
  <si>
    <t>ladder fuels</t>
  </si>
  <si>
    <t>snags class 1 wood</t>
  </si>
  <si>
    <t>snags class 2</t>
  </si>
  <si>
    <t>understory</t>
  </si>
  <si>
    <t>overstory</t>
  </si>
  <si>
    <t>midstory</t>
  </si>
  <si>
    <t>snags class 1 no foliage</t>
  </si>
  <si>
    <t>GROUND FUELS</t>
  </si>
  <si>
    <t>duff lower</t>
  </si>
  <si>
    <t>basal accumulations</t>
  </si>
  <si>
    <t>duff upper</t>
  </si>
  <si>
    <t>squirrel middens</t>
  </si>
  <si>
    <t>LITTER-LICHEN-MOSS</t>
  </si>
  <si>
    <t>primary dead</t>
  </si>
  <si>
    <t>secondary live</t>
  </si>
  <si>
    <t>primary live</t>
  </si>
  <si>
    <t>secondary dead</t>
  </si>
  <si>
    <t>WOODY FUELS</t>
  </si>
  <si>
    <t>1000-hr fuels rotten</t>
  </si>
  <si>
    <t>1000-hr fuels sound</t>
  </si>
  <si>
    <t>stumps rotten</t>
  </si>
  <si>
    <t>100-hr fuels</t>
  </si>
  <si>
    <t>1-hr fuels</t>
  </si>
  <si>
    <t>stumps lightered</t>
  </si>
  <si>
    <t>10-hr fuels</t>
  </si>
  <si>
    <t>10k+-hr fuels sound</t>
  </si>
  <si>
    <t>10000-hr fuels rotten</t>
  </si>
  <si>
    <t>10000-hr fuels sound</t>
  </si>
  <si>
    <t>10k+-hr fuels rotten</t>
  </si>
  <si>
    <t>stumps sound</t>
  </si>
  <si>
    <t>-summary-</t>
  </si>
  <si>
    <t>-canopy-</t>
  </si>
  <si>
    <t>-ground fuels-</t>
  </si>
  <si>
    <t>-litter-lichen-moss-</t>
  </si>
  <si>
    <t>-nonwoody-</t>
  </si>
  <si>
    <t>-shrub-</t>
  </si>
  <si>
    <t>-woody fuels-</t>
  </si>
  <si>
    <t>Parameter                       Value(s)</t>
  </si>
  <si>
    <t>--------------------------------------------------------------</t>
  </si>
  <si>
    <t>Burn type                       ['natural']</t>
  </si>
  <si>
    <t>FCCS fuelbeds (ID#)             ['']</t>
  </si>
  <si>
    <t>Fuelbed area (acres)            [ 100.]</t>
  </si>
  <si>
    <t>Fuelbed ecoregion               ['western']</t>
  </si>
  <si>
    <t>Fuel moisture (1000-hr, %)      [ 20.]</t>
  </si>
  <si>
    <t>Fuel moisture (duff, %)         [ 20.]</t>
  </si>
  <si>
    <t>Canopy consumption (%)          [ 20.]</t>
  </si>
  <si>
    <t>Shrub blackened (%)             [ 0.]</t>
  </si>
  <si>
    <t>Output units                    ['tons_ac']</t>
  </si>
  <si>
    <t>R_Stump</t>
  </si>
  <si>
    <t>100hr</t>
  </si>
  <si>
    <t>L_Stump</t>
  </si>
  <si>
    <t>10hr</t>
  </si>
  <si>
    <t>S_Stump</t>
  </si>
  <si>
    <t>DIF_S_Stump</t>
  </si>
  <si>
    <t>DIF_R_Stump</t>
  </si>
  <si>
    <t>DIF_L_Stump</t>
  </si>
  <si>
    <t xml:space="preserve">We have exact correspondence between this test spreadsheet, Consume 3.0, </t>
  </si>
  <si>
    <t>and Consume 4.0</t>
  </si>
  <si>
    <t>NOTE TO KJELL (3/31/11)</t>
  </si>
  <si>
    <t>(Inputs)</t>
  </si>
  <si>
    <t>PREDICTED CONSUMPTION (EXCEL CALCULATIONS)</t>
  </si>
  <si>
    <t>DIFFERENCE (PREDICTED minus CONSUME 4.0)</t>
  </si>
  <si>
    <r>
      <t>Consume 4.0 (Python) Output</t>
    </r>
    <r>
      <rPr>
        <sz val="11"/>
        <color theme="1"/>
        <rFont val="Calibri"/>
        <family val="2"/>
        <scheme val="minor"/>
      </rPr>
      <t xml:space="preserve"> (Green text = exact match to Consume 3.0  red highlight = difference)</t>
    </r>
  </si>
  <si>
    <t xml:space="preserve">We need to rerun Consume 4.0 (Python) </t>
  </si>
  <si>
    <t>using Southern Woody Natural Consumption Equations</t>
  </si>
  <si>
    <t>Predicted Nonwoody and Shrub Consumption (Excel)</t>
  </si>
  <si>
    <t>Consume 4.0 (Python Output)</t>
  </si>
  <si>
    <t>NOTE: Shrub preburn loadings in Consume 3.0 are out of date. All predictions are way off (see PythonConsume tab)</t>
  </si>
  <si>
    <t>Not surprisingly, there is an exact match between NW consumption</t>
  </si>
  <si>
    <t xml:space="preserve">predicted here and in Consume 3.0 and Consume 4.0.  </t>
  </si>
  <si>
    <t>It's just a single proportion value.</t>
  </si>
  <si>
    <t>x3</t>
  </si>
  <si>
    <t xml:space="preserve">I'm puzzled by the discrepancy in shrub calcs.  We should check the </t>
  </si>
  <si>
    <t>actual equation in the Python code and see what's going on.</t>
  </si>
  <si>
    <t>Preburn loading</t>
  </si>
  <si>
    <t>Predicted consumption (Excel)</t>
  </si>
  <si>
    <t>Total Canopy</t>
  </si>
  <si>
    <t>DIFFERENCE</t>
  </si>
  <si>
    <t>Consume 4.0 (Python) completely ignores Ladder Fuel consumption (error)</t>
  </si>
  <si>
    <t>We'll have to dig into the other discrepancies.</t>
  </si>
  <si>
    <t xml:space="preserve">I wonder if the ConsumeData tab reflects our recent change </t>
  </si>
  <si>
    <t>in Class 1 Snag Wood loading.</t>
  </si>
  <si>
    <r>
      <t xml:space="preserve">Python Consume Output </t>
    </r>
    <r>
      <rPr>
        <sz val="11"/>
        <color theme="1"/>
        <rFont val="Calibri"/>
        <family val="2"/>
        <scheme val="minor"/>
      </rPr>
      <t>(Green  = exact match to Consume 3.0 output, red = dif)</t>
    </r>
  </si>
  <si>
    <t xml:space="preserve">We have an exact match between </t>
  </si>
  <si>
    <t>Expected values (Excel) and Consume 4.0 (Python)</t>
  </si>
  <si>
    <t>LitterBD</t>
  </si>
  <si>
    <t>CONSUMPTION BY STRATUM (tons/acre)</t>
  </si>
  <si>
    <t>CONSUME 4.0 (PYTHON OUTPUT)</t>
  </si>
  <si>
    <t>reduction (intermediate value)</t>
  </si>
  <si>
    <t>and bulk density values.</t>
  </si>
  <si>
    <t>Lots of differences here.  I'd like to compare</t>
  </si>
  <si>
    <t>SIMPLE REDUCTION BY STRATUM</t>
  </si>
  <si>
    <t>SUM</t>
  </si>
  <si>
    <t>DIF</t>
  </si>
  <si>
    <t>DIF column shows why this wouldn't work.</t>
  </si>
  <si>
    <t>This method reduces Lichen then Moss then Litter then Upper duff then lower duff</t>
  </si>
  <si>
    <t>LOTS OF DIFFERENCE HERE.</t>
  </si>
</sst>
</file>

<file path=xl/styles.xml><?xml version="1.0" encoding="utf-8"?>
<styleSheet xmlns="http://schemas.openxmlformats.org/spreadsheetml/2006/main">
  <numFmts count="2">
    <numFmt numFmtId="164" formatCode="0.0"/>
    <numFmt numFmtId="165" formatCode="0.000"/>
  </numFmts>
  <fonts count="36">
    <font>
      <sz val="11"/>
      <color theme="1"/>
      <name val="Calibri"/>
      <family val="2"/>
      <scheme val="minor"/>
    </font>
    <font>
      <b/>
      <sz val="11"/>
      <color theme="1"/>
      <name val="Calibri"/>
      <family val="2"/>
      <scheme val="minor"/>
    </font>
    <font>
      <sz val="10"/>
      <color theme="1"/>
      <name val="Arial"/>
      <family val="2"/>
    </font>
    <font>
      <b/>
      <sz val="12"/>
      <color theme="1"/>
      <name val="Calibri"/>
      <family val="2"/>
      <scheme val="minor"/>
    </font>
    <font>
      <sz val="12"/>
      <color theme="1"/>
      <name val="Calibri"/>
      <family val="2"/>
      <scheme val="minor"/>
    </font>
    <font>
      <b/>
      <sz val="12"/>
      <name val="Calibri"/>
      <family val="2"/>
      <scheme val="minor"/>
    </font>
    <font>
      <sz val="12"/>
      <name val="Calibri"/>
      <family val="2"/>
      <scheme val="minor"/>
    </font>
    <font>
      <b/>
      <sz val="10"/>
      <color theme="1"/>
      <name val="Arial"/>
      <family val="2"/>
    </font>
    <font>
      <b/>
      <vertAlign val="subscript"/>
      <sz val="10"/>
      <color theme="1"/>
      <name val="Arial"/>
      <family val="2"/>
    </font>
    <font>
      <vertAlign val="subscript"/>
      <sz val="10"/>
      <color theme="1"/>
      <name val="Arial"/>
      <family val="2"/>
    </font>
    <font>
      <b/>
      <sz val="8"/>
      <color theme="1"/>
      <name val="Arial"/>
      <family val="2"/>
    </font>
    <font>
      <sz val="8"/>
      <color theme="1"/>
      <name val="Arial"/>
      <family val="2"/>
    </font>
    <font>
      <sz val="8"/>
      <color indexed="81"/>
      <name val="Tahoma"/>
      <family val="2"/>
    </font>
    <font>
      <b/>
      <sz val="8"/>
      <color indexed="81"/>
      <name val="Tahoma"/>
      <family val="2"/>
    </font>
    <font>
      <sz val="11"/>
      <color rgb="FF9C0006"/>
      <name val="Calibri"/>
      <family val="2"/>
      <scheme val="minor"/>
    </font>
    <font>
      <i/>
      <sz val="10"/>
      <color theme="1"/>
      <name val="Arial"/>
      <family val="2"/>
    </font>
    <font>
      <sz val="11"/>
      <name val="Calibri"/>
      <family val="2"/>
      <scheme val="minor"/>
    </font>
    <font>
      <sz val="10"/>
      <color theme="1"/>
      <name val="Calibri"/>
      <family val="2"/>
      <scheme val="minor"/>
    </font>
    <font>
      <sz val="11"/>
      <color theme="1"/>
      <name val="Calibri"/>
      <family val="2"/>
      <scheme val="minor"/>
    </font>
    <font>
      <sz val="11"/>
      <color rgb="FF3F3F76"/>
      <name val="Calibri"/>
      <family val="2"/>
      <scheme val="minor"/>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00B050"/>
      <name val="Calibri"/>
      <family val="2"/>
      <scheme val="minor"/>
    </font>
    <font>
      <sz val="12"/>
      <color rgb="FFFF0000"/>
      <name val="Calibri"/>
      <family val="2"/>
      <scheme val="minor"/>
    </font>
    <font>
      <b/>
      <sz val="11"/>
      <color rgb="FFFF0000"/>
      <name val="Calibri"/>
      <family val="2"/>
      <scheme val="minor"/>
    </font>
  </fonts>
  <fills count="35">
    <fill>
      <patternFill patternType="none"/>
    </fill>
    <fill>
      <patternFill patternType="gray125"/>
    </fill>
    <fill>
      <patternFill patternType="solid">
        <fgColor rgb="FFFFC7CE"/>
      </patternFill>
    </fill>
    <fill>
      <patternFill patternType="solid">
        <fgColor rgb="FFFFFF00"/>
        <bgColor indexed="64"/>
      </patternFill>
    </fill>
    <fill>
      <patternFill patternType="solid">
        <fgColor theme="0"/>
        <bgColor indexed="64"/>
      </patternFill>
    </fill>
    <fill>
      <patternFill patternType="solid">
        <fgColor rgb="FFFFCC99"/>
      </patternFill>
    </fill>
    <fill>
      <patternFill patternType="solid">
        <fgColor rgb="FFFFFFCC"/>
      </patternFill>
    </fill>
    <fill>
      <patternFill patternType="solid">
        <fgColor rgb="FFC6EFCE"/>
      </patternFill>
    </fill>
    <fill>
      <patternFill patternType="solid">
        <fgColor rgb="FFFFEB9C"/>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3">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s>
  <cellStyleXfs count="42">
    <xf numFmtId="0" fontId="0" fillId="0" borderId="0"/>
    <xf numFmtId="0" fontId="14" fillId="2" borderId="0" applyNumberFormat="0" applyBorder="0" applyAlignment="0" applyProtection="0"/>
    <xf numFmtId="0" fontId="19" fillId="5" borderId="15" applyNumberFormat="0" applyAlignment="0" applyProtection="0"/>
    <xf numFmtId="0" fontId="18" fillId="6" borderId="16" applyNumberFormat="0" applyFont="0" applyAlignment="0" applyProtection="0"/>
    <xf numFmtId="0" fontId="21" fillId="0" borderId="0" applyNumberFormat="0" applyFill="0" applyBorder="0" applyAlignment="0" applyProtection="0"/>
    <xf numFmtId="0" fontId="22" fillId="0" borderId="24" applyNumberFormat="0" applyFill="0" applyAlignment="0" applyProtection="0"/>
    <xf numFmtId="0" fontId="23" fillId="0" borderId="25" applyNumberFormat="0" applyFill="0" applyAlignment="0" applyProtection="0"/>
    <xf numFmtId="0" fontId="24" fillId="0" borderId="26" applyNumberFormat="0" applyFill="0" applyAlignment="0" applyProtection="0"/>
    <xf numFmtId="0" fontId="24" fillId="0" borderId="0" applyNumberFormat="0" applyFill="0" applyBorder="0" applyAlignment="0" applyProtection="0"/>
    <xf numFmtId="0" fontId="25" fillId="7" borderId="0" applyNumberFormat="0" applyBorder="0" applyAlignment="0" applyProtection="0"/>
    <xf numFmtId="0" fontId="26" fillId="8" borderId="0" applyNumberFormat="0" applyBorder="0" applyAlignment="0" applyProtection="0"/>
    <xf numFmtId="0" fontId="27" fillId="9" borderId="27" applyNumberFormat="0" applyAlignment="0" applyProtection="0"/>
    <xf numFmtId="0" fontId="28" fillId="9" borderId="15" applyNumberFormat="0" applyAlignment="0" applyProtection="0"/>
    <xf numFmtId="0" fontId="29" fillId="0" borderId="28" applyNumberFormat="0" applyFill="0" applyAlignment="0" applyProtection="0"/>
    <xf numFmtId="0" fontId="30" fillId="10" borderId="29" applyNumberFormat="0" applyAlignment="0" applyProtection="0"/>
    <xf numFmtId="0" fontId="20" fillId="0" borderId="0" applyNumberFormat="0" applyFill="0" applyBorder="0" applyAlignment="0" applyProtection="0"/>
    <xf numFmtId="0" fontId="31" fillId="0" borderId="0" applyNumberFormat="0" applyFill="0" applyBorder="0" applyAlignment="0" applyProtection="0"/>
    <xf numFmtId="0" fontId="1" fillId="0" borderId="30" applyNumberFormat="0" applyFill="0" applyAlignment="0" applyProtection="0"/>
    <xf numFmtId="0" fontId="3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2" fillId="22" borderId="0" applyNumberFormat="0" applyBorder="0" applyAlignment="0" applyProtection="0"/>
    <xf numFmtId="0" fontId="3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32" fillId="34" borderId="0" applyNumberFormat="0" applyBorder="0" applyAlignment="0" applyProtection="0"/>
  </cellStyleXfs>
  <cellXfs count="138">
    <xf numFmtId="0" fontId="0" fillId="0" borderId="0" xfId="0"/>
    <xf numFmtId="0" fontId="1" fillId="0" borderId="0" xfId="0" applyFont="1"/>
    <xf numFmtId="0" fontId="2" fillId="0" borderId="0" xfId="0" applyFont="1"/>
    <xf numFmtId="0" fontId="4" fillId="0" borderId="0" xfId="0" applyFont="1"/>
    <xf numFmtId="0" fontId="3" fillId="0" borderId="0" xfId="0" applyFont="1" applyAlignment="1">
      <alignment horizontal="left"/>
    </xf>
    <xf numFmtId="0" fontId="5" fillId="0" borderId="0" xfId="0" applyFont="1" applyAlignment="1">
      <alignment horizontal="left"/>
    </xf>
    <xf numFmtId="0" fontId="6" fillId="0" borderId="0" xfId="0" applyFont="1"/>
    <xf numFmtId="0" fontId="6" fillId="0" borderId="0" xfId="0" applyFont="1" applyFill="1" applyAlignment="1"/>
    <xf numFmtId="0" fontId="6" fillId="0" borderId="0" xfId="0" applyFont="1" applyAlignment="1"/>
    <xf numFmtId="0" fontId="5" fillId="0" borderId="0" xfId="0" applyFont="1" applyAlignment="1">
      <alignment horizontal="left" wrapText="1"/>
    </xf>
    <xf numFmtId="0" fontId="4" fillId="0" borderId="0" xfId="0" applyFont="1" applyAlignment="1">
      <alignment horizontal="left"/>
    </xf>
    <xf numFmtId="2" fontId="4" fillId="0" borderId="0" xfId="0" applyNumberFormat="1" applyFont="1" applyAlignment="1">
      <alignment horizontal="left"/>
    </xf>
    <xf numFmtId="0" fontId="4" fillId="0" borderId="0" xfId="0" applyFont="1" applyFill="1" applyAlignment="1">
      <alignment horizontal="left"/>
    </xf>
    <xf numFmtId="0" fontId="5" fillId="0" borderId="1" xfId="0" applyFont="1" applyFill="1" applyBorder="1" applyAlignment="1">
      <alignment horizontal="center"/>
    </xf>
    <xf numFmtId="2" fontId="5" fillId="0" borderId="1" xfId="0" applyNumberFormat="1" applyFont="1" applyFill="1" applyBorder="1" applyAlignment="1">
      <alignment horizontal="center" wrapText="1"/>
    </xf>
    <xf numFmtId="2" fontId="4" fillId="0" borderId="0" xfId="0" applyNumberFormat="1" applyFont="1"/>
    <xf numFmtId="0" fontId="7" fillId="0" borderId="0" xfId="0" applyFont="1"/>
    <xf numFmtId="0" fontId="7" fillId="0" borderId="0" xfId="0" applyFont="1" applyFill="1" applyBorder="1"/>
    <xf numFmtId="0" fontId="11" fillId="0" borderId="0" xfId="0" applyFont="1" applyBorder="1"/>
    <xf numFmtId="0" fontId="7" fillId="0" borderId="0" xfId="0" applyFont="1" applyBorder="1"/>
    <xf numFmtId="0" fontId="11" fillId="0" borderId="0" xfId="0" applyFont="1" applyBorder="1" applyAlignment="1">
      <alignment horizontal="left" indent="1"/>
    </xf>
    <xf numFmtId="0" fontId="0" fillId="0" borderId="0" xfId="0" applyFont="1" applyBorder="1" applyAlignment="1">
      <alignment horizontal="left" indent="1"/>
    </xf>
    <xf numFmtId="0" fontId="1" fillId="0" borderId="0" xfId="0" applyFont="1" applyBorder="1"/>
    <xf numFmtId="0" fontId="1" fillId="0" borderId="7" xfId="0" applyFont="1" applyBorder="1"/>
    <xf numFmtId="0" fontId="1" fillId="0" borderId="8" xfId="0" applyFont="1" applyBorder="1"/>
    <xf numFmtId="0" fontId="1" fillId="0" borderId="9" xfId="0" applyFont="1" applyBorder="1"/>
    <xf numFmtId="0" fontId="0" fillId="0" borderId="10" xfId="0" applyFont="1" applyBorder="1"/>
    <xf numFmtId="0" fontId="0" fillId="0" borderId="2" xfId="0" applyFont="1" applyBorder="1"/>
    <xf numFmtId="0" fontId="0" fillId="0" borderId="11" xfId="0" applyFont="1" applyBorder="1"/>
    <xf numFmtId="0" fontId="0" fillId="0" borderId="2" xfId="0" applyFont="1" applyBorder="1" applyAlignment="1">
      <alignment horizontal="left" indent="1"/>
    </xf>
    <xf numFmtId="0" fontId="0" fillId="0" borderId="11" xfId="0" applyFont="1" applyBorder="1" applyAlignment="1">
      <alignment wrapText="1"/>
    </xf>
    <xf numFmtId="0" fontId="0" fillId="0" borderId="12" xfId="0" applyFont="1" applyBorder="1"/>
    <xf numFmtId="0" fontId="0" fillId="0" borderId="13" xfId="0" applyFont="1" applyBorder="1"/>
    <xf numFmtId="0" fontId="0" fillId="0" borderId="14" xfId="0" applyFont="1" applyBorder="1" applyAlignment="1">
      <alignment wrapText="1"/>
    </xf>
    <xf numFmtId="2" fontId="0" fillId="0" borderId="0" xfId="0" applyNumberFormat="1"/>
    <xf numFmtId="164" fontId="0" fillId="0" borderId="0" xfId="0" applyNumberFormat="1"/>
    <xf numFmtId="0" fontId="10" fillId="0" borderId="0" xfId="0" applyFont="1" applyBorder="1" applyAlignment="1"/>
    <xf numFmtId="0" fontId="7" fillId="0" borderId="0" xfId="0" applyFont="1" applyAlignment="1">
      <alignment horizontal="left" indent="5"/>
    </xf>
    <xf numFmtId="0" fontId="15" fillId="0" borderId="0" xfId="0" applyFont="1" applyAlignment="1">
      <alignment horizontal="left" indent="5"/>
    </xf>
    <xf numFmtId="0" fontId="7" fillId="0" borderId="0" xfId="0" applyFont="1" applyAlignment="1">
      <alignment horizontal="left" indent="10"/>
    </xf>
    <xf numFmtId="0" fontId="0" fillId="3" borderId="0" xfId="0" applyFill="1"/>
    <xf numFmtId="164" fontId="0" fillId="3" borderId="0" xfId="0" applyNumberFormat="1" applyFill="1"/>
    <xf numFmtId="2" fontId="0" fillId="3" borderId="0" xfId="0" applyNumberFormat="1" applyFill="1"/>
    <xf numFmtId="0" fontId="0" fillId="0" borderId="0" xfId="0" applyFill="1"/>
    <xf numFmtId="164" fontId="0" fillId="0" borderId="0" xfId="0" applyNumberFormat="1" applyFill="1"/>
    <xf numFmtId="2" fontId="0" fillId="0" borderId="0" xfId="0" applyNumberFormat="1" applyFill="1"/>
    <xf numFmtId="2" fontId="4" fillId="0" borderId="0" xfId="0" applyNumberFormat="1" applyFont="1" applyFill="1"/>
    <xf numFmtId="0" fontId="0" fillId="4" borderId="0" xfId="0" applyFill="1"/>
    <xf numFmtId="164" fontId="0" fillId="4" borderId="0" xfId="0" applyNumberFormat="1" applyFill="1"/>
    <xf numFmtId="2" fontId="0" fillId="4" borderId="0" xfId="0" applyNumberFormat="1" applyFill="1"/>
    <xf numFmtId="2" fontId="4" fillId="4" borderId="0" xfId="0" applyNumberFormat="1" applyFont="1" applyFill="1"/>
    <xf numFmtId="0" fontId="17" fillId="0" borderId="0" xfId="0" applyFont="1"/>
    <xf numFmtId="0" fontId="17" fillId="3" borderId="0" xfId="0" applyFont="1" applyFill="1"/>
    <xf numFmtId="2" fontId="4" fillId="3" borderId="0" xfId="0" applyNumberFormat="1" applyFont="1" applyFill="1"/>
    <xf numFmtId="0" fontId="1" fillId="6" borderId="16" xfId="3" applyFont="1"/>
    <xf numFmtId="2" fontId="0" fillId="6" borderId="16" xfId="3" applyNumberFormat="1" applyFont="1"/>
    <xf numFmtId="2" fontId="0" fillId="4" borderId="16" xfId="3" applyNumberFormat="1" applyFont="1" applyFill="1"/>
    <xf numFmtId="0" fontId="0" fillId="6" borderId="16" xfId="3" applyFont="1"/>
    <xf numFmtId="0" fontId="19" fillId="5" borderId="15" xfId="2"/>
    <xf numFmtId="2" fontId="19" fillId="5" borderId="15" xfId="2" applyNumberFormat="1"/>
    <xf numFmtId="2" fontId="0" fillId="3" borderId="16" xfId="3" applyNumberFormat="1" applyFont="1" applyFill="1"/>
    <xf numFmtId="2" fontId="19" fillId="3" borderId="15" xfId="2" applyNumberFormat="1" applyFill="1"/>
    <xf numFmtId="0" fontId="1" fillId="0" borderId="0" xfId="0" applyFont="1" applyFill="1"/>
    <xf numFmtId="0" fontId="10" fillId="0" borderId="0" xfId="0" applyFont="1" applyFill="1" applyBorder="1" applyAlignment="1"/>
    <xf numFmtId="2" fontId="0" fillId="0" borderId="16" xfId="3" applyNumberFormat="1" applyFont="1" applyFill="1"/>
    <xf numFmtId="2" fontId="19" fillId="0" borderId="15" xfId="2" applyNumberFormat="1" applyFill="1"/>
    <xf numFmtId="0" fontId="0" fillId="0" borderId="10" xfId="0" applyFont="1" applyFill="1" applyBorder="1"/>
    <xf numFmtId="0" fontId="0" fillId="0" borderId="2" xfId="0" applyFont="1" applyFill="1" applyBorder="1" applyAlignment="1">
      <alignment horizontal="left" indent="1"/>
    </xf>
    <xf numFmtId="0" fontId="0" fillId="0" borderId="11" xfId="0" applyFont="1" applyFill="1" applyBorder="1" applyAlignment="1">
      <alignment wrapText="1"/>
    </xf>
    <xf numFmtId="0" fontId="0" fillId="0" borderId="0" xfId="0" applyNumberFormat="1"/>
    <xf numFmtId="3" fontId="0" fillId="0" borderId="0" xfId="0" applyNumberFormat="1"/>
    <xf numFmtId="11" fontId="0" fillId="0" borderId="0" xfId="0" applyNumberFormat="1"/>
    <xf numFmtId="0" fontId="0" fillId="0" borderId="0" xfId="0" applyNumberFormat="1" applyAlignment="1">
      <alignment wrapText="1"/>
    </xf>
    <xf numFmtId="0" fontId="0" fillId="0" borderId="0" xfId="0" applyAlignment="1">
      <alignment wrapText="1"/>
    </xf>
    <xf numFmtId="1" fontId="0" fillId="0" borderId="0" xfId="0" applyNumberFormat="1"/>
    <xf numFmtId="1" fontId="0" fillId="3" borderId="0" xfId="0" applyNumberFormat="1" applyFill="1"/>
    <xf numFmtId="0" fontId="0" fillId="3" borderId="0" xfId="0" applyNumberFormat="1" applyFill="1"/>
    <xf numFmtId="2" fontId="3" fillId="0" borderId="0" xfId="0" applyNumberFormat="1" applyFont="1"/>
    <xf numFmtId="2" fontId="0" fillId="0" borderId="0" xfId="0" applyNumberFormat="1" applyFont="1"/>
    <xf numFmtId="0" fontId="0" fillId="0" borderId="2" xfId="0" applyBorder="1" applyAlignment="1">
      <alignment horizontal="left"/>
    </xf>
    <xf numFmtId="1" fontId="0" fillId="0" borderId="0" xfId="0" applyNumberFormat="1" applyFill="1"/>
    <xf numFmtId="2" fontId="0" fillId="0" borderId="0" xfId="0" applyNumberFormat="1" applyFont="1" applyFill="1"/>
    <xf numFmtId="0" fontId="0" fillId="0" borderId="0" xfId="0" applyFont="1"/>
    <xf numFmtId="164" fontId="0" fillId="0" borderId="0" xfId="0" applyNumberFormat="1" applyFont="1"/>
    <xf numFmtId="0" fontId="1" fillId="0" borderId="17" xfId="0" applyFont="1" applyBorder="1"/>
    <xf numFmtId="0" fontId="0" fillId="0" borderId="18" xfId="0" applyBorder="1"/>
    <xf numFmtId="0" fontId="0" fillId="0" borderId="19" xfId="0" applyBorder="1"/>
    <xf numFmtId="0" fontId="1" fillId="0" borderId="20" xfId="0" applyFont="1" applyBorder="1"/>
    <xf numFmtId="0" fontId="1" fillId="0" borderId="21" xfId="0" applyFont="1" applyBorder="1"/>
    <xf numFmtId="164" fontId="0" fillId="0" borderId="20" xfId="0" applyNumberFormat="1" applyBorder="1"/>
    <xf numFmtId="164" fontId="0" fillId="0" borderId="0" xfId="0" applyNumberFormat="1" applyBorder="1"/>
    <xf numFmtId="164" fontId="0" fillId="0" borderId="21" xfId="0" applyNumberFormat="1" applyBorder="1"/>
    <xf numFmtId="164" fontId="0" fillId="0" borderId="20" xfId="0" applyNumberFormat="1" applyFill="1" applyBorder="1"/>
    <xf numFmtId="164" fontId="0" fillId="0" borderId="0" xfId="0" applyNumberFormat="1" applyFill="1" applyBorder="1"/>
    <xf numFmtId="164" fontId="0" fillId="0" borderId="21" xfId="0" applyNumberFormat="1" applyFill="1" applyBorder="1"/>
    <xf numFmtId="164" fontId="0" fillId="0" borderId="22" xfId="0" applyNumberFormat="1" applyBorder="1"/>
    <xf numFmtId="164" fontId="0" fillId="0" borderId="23" xfId="0" applyNumberFormat="1" applyBorder="1"/>
    <xf numFmtId="164" fontId="0" fillId="0" borderId="6" xfId="0" applyNumberFormat="1" applyBorder="1"/>
    <xf numFmtId="0" fontId="1" fillId="0" borderId="3" xfId="0" applyFont="1" applyBorder="1"/>
    <xf numFmtId="0" fontId="1" fillId="0" borderId="5" xfId="0" applyFont="1" applyBorder="1"/>
    <xf numFmtId="0" fontId="0" fillId="0" borderId="4" xfId="0" applyFont="1" applyBorder="1"/>
    <xf numFmtId="0" fontId="0" fillId="0" borderId="6" xfId="0" applyFont="1" applyBorder="1" applyAlignment="1">
      <alignment wrapText="1"/>
    </xf>
    <xf numFmtId="0" fontId="0" fillId="0" borderId="0" xfId="0" applyFont="1" applyFill="1" applyBorder="1"/>
    <xf numFmtId="0" fontId="0" fillId="0" borderId="0" xfId="0"/>
    <xf numFmtId="2" fontId="14" fillId="2" borderId="16" xfId="1" applyNumberFormat="1" applyBorder="1"/>
    <xf numFmtId="0" fontId="19" fillId="6" borderId="16" xfId="3" applyFont="1"/>
    <xf numFmtId="2" fontId="19" fillId="6" borderId="16" xfId="3" applyNumberFormat="1" applyFont="1"/>
    <xf numFmtId="2" fontId="33" fillId="6" borderId="16" xfId="3" applyNumberFormat="1" applyFont="1"/>
    <xf numFmtId="165" fontId="14" fillId="2" borderId="16" xfId="1" applyNumberFormat="1" applyBorder="1"/>
    <xf numFmtId="2" fontId="14" fillId="2" borderId="0" xfId="1" applyNumberFormat="1" applyBorder="1"/>
    <xf numFmtId="2" fontId="33" fillId="0" borderId="0" xfId="0" applyNumberFormat="1" applyFont="1"/>
    <xf numFmtId="0" fontId="33" fillId="0" borderId="0" xfId="0" applyFont="1"/>
    <xf numFmtId="2" fontId="14" fillId="2" borderId="0" xfId="1" applyNumberFormat="1"/>
    <xf numFmtId="0" fontId="16" fillId="0" borderId="0" xfId="0" applyFont="1"/>
    <xf numFmtId="2" fontId="16" fillId="0" borderId="0" xfId="0" applyNumberFormat="1" applyFont="1"/>
    <xf numFmtId="165" fontId="0" fillId="0" borderId="0" xfId="0" applyNumberFormat="1" applyFont="1"/>
    <xf numFmtId="2" fontId="33" fillId="0" borderId="16" xfId="3" applyNumberFormat="1" applyFont="1" applyFill="1"/>
    <xf numFmtId="2" fontId="16" fillId="0" borderId="0" xfId="0" applyNumberFormat="1" applyFont="1" applyFill="1"/>
    <xf numFmtId="0" fontId="0" fillId="0" borderId="0" xfId="0" applyFill="1" applyBorder="1"/>
    <xf numFmtId="2" fontId="33" fillId="0" borderId="0" xfId="0" applyNumberFormat="1" applyFont="1" applyFill="1" applyBorder="1"/>
    <xf numFmtId="2" fontId="0" fillId="0" borderId="0" xfId="0" applyNumberFormat="1" applyFill="1" applyBorder="1"/>
    <xf numFmtId="2" fontId="16" fillId="0" borderId="0" xfId="1" applyNumberFormat="1" applyFont="1" applyFill="1"/>
    <xf numFmtId="2" fontId="6" fillId="0" borderId="0" xfId="0" applyNumberFormat="1" applyFont="1" applyFill="1"/>
    <xf numFmtId="2" fontId="6" fillId="0" borderId="0" xfId="0" applyNumberFormat="1" applyFont="1"/>
    <xf numFmtId="0" fontId="20" fillId="0" borderId="17" xfId="0" applyFont="1" applyBorder="1"/>
    <xf numFmtId="0" fontId="20" fillId="0" borderId="18" xfId="0" applyFont="1" applyBorder="1"/>
    <xf numFmtId="0" fontId="20" fillId="0" borderId="19" xfId="0" applyFont="1" applyBorder="1"/>
    <xf numFmtId="0" fontId="20" fillId="0" borderId="22" xfId="0" applyFont="1" applyBorder="1"/>
    <xf numFmtId="0" fontId="20" fillId="0" borderId="23" xfId="0" applyFont="1" applyBorder="1"/>
    <xf numFmtId="0" fontId="0" fillId="0" borderId="6" xfId="0" applyBorder="1"/>
    <xf numFmtId="0" fontId="34" fillId="0" borderId="31" xfId="0" applyFont="1" applyBorder="1"/>
    <xf numFmtId="0" fontId="4" fillId="0" borderId="5" xfId="0" applyFont="1" applyBorder="1"/>
    <xf numFmtId="0" fontId="4" fillId="0" borderId="31" xfId="0" applyFont="1" applyBorder="1"/>
    <xf numFmtId="0" fontId="20" fillId="0" borderId="32" xfId="0" applyFont="1" applyBorder="1"/>
    <xf numFmtId="0" fontId="20" fillId="0" borderId="4" xfId="0" applyFont="1" applyBorder="1"/>
    <xf numFmtId="0" fontId="19" fillId="0" borderId="16" xfId="3" applyFont="1" applyFill="1"/>
    <xf numFmtId="0" fontId="35" fillId="0" borderId="17" xfId="0" applyFont="1" applyBorder="1"/>
    <xf numFmtId="0" fontId="20" fillId="0" borderId="6" xfId="0" applyFont="1" applyBorder="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1" builtinId="27" customBuiltin="1"/>
    <cellStyle name="Calculation" xfId="12" builtinId="22" customBuiltin="1"/>
    <cellStyle name="Check Cell" xfId="14" builtinId="23" customBuiltin="1"/>
    <cellStyle name="Explanatory Text" xfId="16"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Input" xfId="2" builtinId="20" customBuiltin="1"/>
    <cellStyle name="Linked Cell" xfId="13" builtinId="24" customBuiltin="1"/>
    <cellStyle name="Neutral" xfId="10" builtinId="28" customBuiltin="1"/>
    <cellStyle name="Normal" xfId="0" builtinId="0"/>
    <cellStyle name="Note" xfId="3" builtinId="10" customBuiltin="1"/>
    <cellStyle name="Output" xfId="11" builtinId="21" customBuiltin="1"/>
    <cellStyle name="Title" xfId="4" builtinId="15" customBuiltin="1"/>
    <cellStyle name="Total" xfId="17" builtinId="25" customBuiltin="1"/>
    <cellStyle name="Warning Text" xfId="15"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AX786"/>
  <sheetViews>
    <sheetView workbookViewId="0">
      <selection activeCell="C3" sqref="C3"/>
    </sheetView>
  </sheetViews>
  <sheetFormatPr defaultRowHeight="15"/>
  <cols>
    <col min="2" max="2" width="59.140625" customWidth="1"/>
    <col min="3" max="3" width="29.140625" bestFit="1" customWidth="1"/>
    <col min="4" max="4" width="28.5703125" bestFit="1" customWidth="1"/>
    <col min="5" max="5" width="30.42578125" bestFit="1" customWidth="1"/>
    <col min="6" max="6" width="26.5703125" bestFit="1" customWidth="1"/>
    <col min="7" max="7" width="25.28515625" bestFit="1" customWidth="1"/>
    <col min="8" max="8" width="25.140625" bestFit="1" customWidth="1"/>
    <col min="9" max="10" width="19.140625" bestFit="1" customWidth="1"/>
    <col min="11" max="11" width="9.5703125" bestFit="1" customWidth="1"/>
    <col min="12" max="12" width="10.5703125" bestFit="1" customWidth="1"/>
    <col min="13" max="19" width="9.5703125" bestFit="1" customWidth="1"/>
    <col min="20" max="25" width="10.5703125" bestFit="1" customWidth="1"/>
    <col min="26" max="26" width="9.5703125" bestFit="1" customWidth="1"/>
    <col min="28" max="28" width="29.7109375" bestFit="1" customWidth="1"/>
    <col min="29" max="29" width="11.5703125" bestFit="1" customWidth="1"/>
    <col min="30" max="30" width="10.5703125" bestFit="1" customWidth="1"/>
    <col min="31" max="31" width="9.5703125" bestFit="1" customWidth="1"/>
    <col min="32" max="32" width="10.5703125" bestFit="1" customWidth="1"/>
    <col min="33" max="33" width="9.5703125" bestFit="1" customWidth="1"/>
    <col min="34" max="34" width="10.5703125" bestFit="1" customWidth="1"/>
    <col min="35" max="36" width="11.5703125" bestFit="1" customWidth="1"/>
    <col min="37" max="37" width="9.5703125" bestFit="1" customWidth="1"/>
    <col min="38" max="38" width="35.7109375" bestFit="1" customWidth="1"/>
  </cols>
  <sheetData>
    <row r="1" spans="1:50" s="1" customFormat="1">
      <c r="A1" s="1" t="s">
        <v>73</v>
      </c>
      <c r="B1" s="1" t="s">
        <v>74</v>
      </c>
      <c r="C1" s="1" t="s">
        <v>75</v>
      </c>
      <c r="D1" s="1" t="s">
        <v>76</v>
      </c>
      <c r="E1" s="1" t="s">
        <v>77</v>
      </c>
      <c r="F1" s="1" t="s">
        <v>78</v>
      </c>
      <c r="G1" s="1" t="s">
        <v>79</v>
      </c>
      <c r="H1" s="1" t="s">
        <v>80</v>
      </c>
      <c r="I1" s="1" t="s">
        <v>81</v>
      </c>
      <c r="J1" s="1" t="s">
        <v>82</v>
      </c>
      <c r="K1" s="1" t="s">
        <v>83</v>
      </c>
      <c r="L1" s="1" t="s">
        <v>84</v>
      </c>
      <c r="M1" s="1" t="s">
        <v>85</v>
      </c>
      <c r="N1" s="1" t="s">
        <v>86</v>
      </c>
      <c r="O1" s="1" t="s">
        <v>87</v>
      </c>
      <c r="P1" s="1" t="s">
        <v>88</v>
      </c>
      <c r="Q1" s="1" t="s">
        <v>89</v>
      </c>
      <c r="R1" s="1" t="s">
        <v>90</v>
      </c>
      <c r="S1" s="1" t="s">
        <v>91</v>
      </c>
      <c r="T1" s="1" t="s">
        <v>92</v>
      </c>
      <c r="U1" s="1" t="s">
        <v>93</v>
      </c>
      <c r="V1" s="1" t="s">
        <v>94</v>
      </c>
      <c r="W1" s="1" t="s">
        <v>95</v>
      </c>
      <c r="X1" s="1" t="s">
        <v>96</v>
      </c>
      <c r="Y1" s="1" t="s">
        <v>97</v>
      </c>
      <c r="Z1" s="1" t="s">
        <v>98</v>
      </c>
      <c r="AA1" s="1" t="s">
        <v>99</v>
      </c>
      <c r="AB1" s="1" t="s">
        <v>100</v>
      </c>
      <c r="AC1" s="1" t="s">
        <v>101</v>
      </c>
      <c r="AD1" s="1" t="s">
        <v>102</v>
      </c>
      <c r="AE1" s="1" t="s">
        <v>103</v>
      </c>
      <c r="AF1" s="1" t="s">
        <v>104</v>
      </c>
      <c r="AG1" s="1" t="s">
        <v>105</v>
      </c>
      <c r="AH1" s="1" t="s">
        <v>106</v>
      </c>
      <c r="AI1" s="1" t="s">
        <v>107</v>
      </c>
      <c r="AJ1" s="1" t="s">
        <v>108</v>
      </c>
      <c r="AK1" s="1" t="s">
        <v>109</v>
      </c>
      <c r="AL1" s="1" t="s">
        <v>110</v>
      </c>
      <c r="AM1" s="1" t="s">
        <v>111</v>
      </c>
      <c r="AN1" s="1" t="s">
        <v>112</v>
      </c>
      <c r="AO1" s="1" t="s">
        <v>113</v>
      </c>
      <c r="AP1" s="1" t="s">
        <v>114</v>
      </c>
      <c r="AQ1" s="1" t="s">
        <v>115</v>
      </c>
      <c r="AR1" s="1" t="s">
        <v>116</v>
      </c>
      <c r="AS1" s="1" t="s">
        <v>117</v>
      </c>
      <c r="AT1" s="1" t="s">
        <v>118</v>
      </c>
      <c r="AU1" s="1" t="s">
        <v>119</v>
      </c>
      <c r="AV1" s="1" t="s">
        <v>120</v>
      </c>
      <c r="AW1" s="1" t="s">
        <v>121</v>
      </c>
      <c r="AX1" s="1" t="s">
        <v>122</v>
      </c>
    </row>
    <row r="2" spans="1:50">
      <c r="A2">
        <v>1</v>
      </c>
      <c r="B2" t="s">
        <v>123</v>
      </c>
      <c r="C2" s="35">
        <v>19.441265000000001</v>
      </c>
      <c r="D2" s="35">
        <v>8.7245240000000006</v>
      </c>
      <c r="E2" s="35">
        <v>0.51363780000000003</v>
      </c>
      <c r="F2" s="35"/>
      <c r="G2" s="35"/>
      <c r="H2" s="35">
        <v>0.88215922999999996</v>
      </c>
      <c r="I2" s="35">
        <v>0.25014936999999998</v>
      </c>
      <c r="J2" s="35">
        <v>1.1762124</v>
      </c>
      <c r="K2" s="35">
        <v>0</v>
      </c>
      <c r="L2" s="35">
        <v>1.15097</v>
      </c>
      <c r="M2" s="35">
        <v>0</v>
      </c>
      <c r="N2" s="35">
        <v>0</v>
      </c>
      <c r="O2" s="35">
        <v>0.2</v>
      </c>
      <c r="P2" s="35">
        <v>0</v>
      </c>
      <c r="Q2" s="35">
        <v>0.2</v>
      </c>
      <c r="R2" s="35">
        <v>0.8</v>
      </c>
      <c r="S2" s="35">
        <v>3.5000002000000001</v>
      </c>
      <c r="T2" s="35">
        <v>0.5</v>
      </c>
      <c r="U2" s="35">
        <v>0.5</v>
      </c>
      <c r="V2" s="35">
        <v>0</v>
      </c>
      <c r="W2" s="35">
        <v>3.0000002000000001</v>
      </c>
      <c r="X2" s="35">
        <v>4</v>
      </c>
      <c r="Y2" s="35">
        <v>5</v>
      </c>
      <c r="Z2" s="35"/>
      <c r="AA2" s="35"/>
      <c r="AB2" s="35"/>
      <c r="AC2" s="35">
        <v>0</v>
      </c>
      <c r="AD2" s="35">
        <v>2.9405309000000001E-2</v>
      </c>
      <c r="AE2" s="35">
        <v>0</v>
      </c>
      <c r="AF2" s="35">
        <v>1.5350001</v>
      </c>
      <c r="AG2" s="35">
        <v>2.5000004000000002E-3</v>
      </c>
      <c r="AH2" s="35">
        <v>0.3</v>
      </c>
      <c r="AI2" s="35">
        <v>4</v>
      </c>
      <c r="AJ2" s="35">
        <v>33</v>
      </c>
      <c r="AK2" s="35"/>
      <c r="AX2" t="s">
        <v>124</v>
      </c>
    </row>
    <row r="3" spans="1:50">
      <c r="A3">
        <v>2</v>
      </c>
      <c r="B3" t="s">
        <v>125</v>
      </c>
      <c r="C3" s="35">
        <v>13.562626</v>
      </c>
      <c r="D3" s="35">
        <v>7.0436525000000003</v>
      </c>
      <c r="E3" s="35">
        <v>0.35577634000000002</v>
      </c>
      <c r="F3" s="35">
        <v>9.9685050000000003E-4</v>
      </c>
      <c r="G3" s="35">
        <v>12.864820999999999</v>
      </c>
      <c r="H3" s="35"/>
      <c r="I3" s="35">
        <v>12.864820999999999</v>
      </c>
      <c r="J3" s="35">
        <v>6.4324107000000001</v>
      </c>
      <c r="K3" s="35">
        <v>0.5</v>
      </c>
      <c r="L3" s="35">
        <v>0.71664505999999994</v>
      </c>
      <c r="M3" s="35">
        <v>1.0709200999999999</v>
      </c>
      <c r="N3" s="35">
        <v>1.5000001000000001</v>
      </c>
      <c r="O3" s="35">
        <v>0.15</v>
      </c>
      <c r="P3" s="35">
        <v>1.0000001E-2</v>
      </c>
      <c r="Q3" s="35">
        <v>1</v>
      </c>
      <c r="R3" s="35">
        <v>2</v>
      </c>
      <c r="S3" s="35">
        <v>4</v>
      </c>
      <c r="T3" s="35">
        <v>2</v>
      </c>
      <c r="U3" s="35">
        <v>3.0000002000000001</v>
      </c>
      <c r="V3" s="35">
        <v>6.0000004999999996</v>
      </c>
      <c r="W3" s="35">
        <v>1</v>
      </c>
      <c r="X3" s="35">
        <v>3.0000002000000001</v>
      </c>
      <c r="Y3" s="35">
        <v>4</v>
      </c>
      <c r="Z3" s="35"/>
      <c r="AA3" s="35"/>
      <c r="AB3" s="35"/>
      <c r="AC3" s="35">
        <v>0</v>
      </c>
      <c r="AD3" s="35">
        <v>9.1891593999999993E-2</v>
      </c>
      <c r="AE3" s="35">
        <v>0</v>
      </c>
      <c r="AF3" s="35">
        <v>1.5009999999999999</v>
      </c>
      <c r="AG3" s="35">
        <v>1.5000002000000001E-3</v>
      </c>
      <c r="AH3" s="35">
        <v>0.11250001</v>
      </c>
      <c r="AI3" s="35">
        <v>3.0000002000000001</v>
      </c>
      <c r="AJ3" s="35">
        <v>42.750003999999997</v>
      </c>
      <c r="AK3" s="35"/>
      <c r="AX3" t="s">
        <v>126</v>
      </c>
    </row>
    <row r="4" spans="1:50">
      <c r="A4">
        <v>3</v>
      </c>
      <c r="B4" t="s">
        <v>127</v>
      </c>
      <c r="C4" s="35">
        <v>8.5663029999999996</v>
      </c>
      <c r="D4" s="35">
        <v>0</v>
      </c>
      <c r="E4" s="35">
        <v>0.58570783999999998</v>
      </c>
      <c r="F4" s="35"/>
      <c r="G4" s="35"/>
      <c r="H4" s="35"/>
      <c r="I4" s="35">
        <v>2.2972896</v>
      </c>
      <c r="J4" s="35">
        <v>2.2972896</v>
      </c>
      <c r="K4" s="35">
        <v>0.5</v>
      </c>
      <c r="L4" s="35">
        <v>0.63779010000000003</v>
      </c>
      <c r="M4" s="35">
        <v>0</v>
      </c>
      <c r="N4" s="35">
        <v>0</v>
      </c>
      <c r="O4" s="35">
        <v>0.3</v>
      </c>
      <c r="P4" s="35">
        <v>1.0000001E-2</v>
      </c>
      <c r="Q4" s="35">
        <v>2.5</v>
      </c>
      <c r="R4" s="35">
        <v>3.5000002000000001</v>
      </c>
      <c r="S4" s="35">
        <v>3.6000000999999999</v>
      </c>
      <c r="T4" s="35">
        <v>10.700001</v>
      </c>
      <c r="U4" s="35">
        <v>0</v>
      </c>
      <c r="V4" s="35">
        <v>0</v>
      </c>
      <c r="W4" s="35">
        <v>2.5</v>
      </c>
      <c r="X4" s="35">
        <v>0</v>
      </c>
      <c r="Y4" s="35">
        <v>0</v>
      </c>
      <c r="Z4" s="35"/>
      <c r="AA4" s="35"/>
      <c r="AB4" s="35"/>
      <c r="AC4" s="35">
        <v>0</v>
      </c>
      <c r="AD4" s="35">
        <v>6.6161941999999998</v>
      </c>
      <c r="AE4" s="35">
        <v>0</v>
      </c>
      <c r="AF4" s="35">
        <v>2.26125</v>
      </c>
      <c r="AG4" s="35"/>
      <c r="AH4" s="35">
        <v>7.5000003000000003E-3</v>
      </c>
      <c r="AI4" s="35">
        <v>5.94</v>
      </c>
      <c r="AJ4" s="35">
        <v>30.78</v>
      </c>
      <c r="AK4" s="35"/>
      <c r="AX4" t="s">
        <v>126</v>
      </c>
    </row>
    <row r="5" spans="1:50">
      <c r="A5">
        <v>4</v>
      </c>
      <c r="B5" t="s">
        <v>128</v>
      </c>
      <c r="C5" s="35">
        <v>3.5038575999999999</v>
      </c>
      <c r="D5" s="35">
        <v>0</v>
      </c>
      <c r="E5" s="35">
        <v>0.24904345</v>
      </c>
      <c r="F5" s="35">
        <v>1.1867271E-5</v>
      </c>
      <c r="G5" s="35">
        <v>0.15315266999999999</v>
      </c>
      <c r="H5" s="35"/>
      <c r="I5" s="35"/>
      <c r="J5" s="35"/>
      <c r="K5" s="35">
        <v>0</v>
      </c>
      <c r="L5" s="35">
        <v>2.7</v>
      </c>
      <c r="M5" s="35">
        <v>0.25518000000000002</v>
      </c>
      <c r="N5" s="35">
        <v>0</v>
      </c>
      <c r="O5" s="35">
        <v>0.5</v>
      </c>
      <c r="P5" s="35">
        <v>0.1</v>
      </c>
      <c r="Q5" s="35">
        <v>0.2</v>
      </c>
      <c r="R5" s="35">
        <v>0.3</v>
      </c>
      <c r="S5" s="35">
        <v>3.8000001999999999</v>
      </c>
      <c r="T5" s="35">
        <v>0</v>
      </c>
      <c r="U5" s="35">
        <v>0</v>
      </c>
      <c r="V5" s="35">
        <v>0</v>
      </c>
      <c r="W5" s="35">
        <v>12.000000999999999</v>
      </c>
      <c r="X5" s="35">
        <v>7.0000004999999996</v>
      </c>
      <c r="Y5" s="35">
        <v>4.5</v>
      </c>
      <c r="Z5" s="35"/>
      <c r="AA5" s="35"/>
      <c r="AB5" s="35"/>
      <c r="AC5" s="35">
        <v>0</v>
      </c>
      <c r="AD5" s="35">
        <v>13.232388500000001</v>
      </c>
      <c r="AE5" s="35">
        <v>0</v>
      </c>
      <c r="AF5" s="35">
        <v>2.2687501999999999</v>
      </c>
      <c r="AG5" s="35"/>
      <c r="AH5" s="35"/>
      <c r="AI5" s="35">
        <v>2</v>
      </c>
      <c r="AJ5" s="35">
        <v>9</v>
      </c>
      <c r="AK5" s="35"/>
      <c r="AX5" t="s">
        <v>126</v>
      </c>
    </row>
    <row r="6" spans="1:50">
      <c r="A6">
        <v>5</v>
      </c>
      <c r="B6" t="s">
        <v>129</v>
      </c>
      <c r="C6" s="35">
        <v>13.201457</v>
      </c>
      <c r="D6" s="35">
        <v>6.3392878000000001</v>
      </c>
      <c r="E6" s="35">
        <v>1.3951397999999999</v>
      </c>
      <c r="F6" s="35">
        <v>1.5031876999999999E-4</v>
      </c>
      <c r="G6" s="35">
        <v>1.9399337000000001</v>
      </c>
      <c r="H6" s="35"/>
      <c r="I6" s="35">
        <v>0.91891586999999997</v>
      </c>
      <c r="J6" s="35">
        <v>0.73768526000000001</v>
      </c>
      <c r="K6" s="35">
        <v>0.5</v>
      </c>
      <c r="L6" s="35">
        <v>1.7635449999999999</v>
      </c>
      <c r="M6" s="35">
        <v>0</v>
      </c>
      <c r="N6" s="35">
        <v>1.5000001000000001</v>
      </c>
      <c r="O6" s="35">
        <v>0.2</v>
      </c>
      <c r="P6" s="35">
        <v>1.0000001E-2</v>
      </c>
      <c r="Q6" s="35">
        <v>0.5</v>
      </c>
      <c r="R6" s="35">
        <v>1.6</v>
      </c>
      <c r="S6" s="35">
        <v>3.3000001999999999</v>
      </c>
      <c r="T6" s="35">
        <v>4.3</v>
      </c>
      <c r="U6" s="35">
        <v>8.9000009999999996</v>
      </c>
      <c r="V6" s="35">
        <v>3.4</v>
      </c>
      <c r="W6" s="35">
        <v>0.8</v>
      </c>
      <c r="X6" s="35">
        <v>1.6</v>
      </c>
      <c r="Y6" s="35">
        <v>0.6</v>
      </c>
      <c r="Z6" s="35"/>
      <c r="AA6" s="35"/>
      <c r="AB6" s="35"/>
      <c r="AC6" s="35">
        <v>2.2108414999999999E-2</v>
      </c>
      <c r="AD6" s="35">
        <v>3.6756635000000003E-2</v>
      </c>
      <c r="AE6" s="35">
        <v>0</v>
      </c>
      <c r="AF6" s="35">
        <v>5.86</v>
      </c>
      <c r="AG6" s="35"/>
      <c r="AH6" s="35"/>
      <c r="AI6" s="35">
        <v>3.5600002000000002</v>
      </c>
      <c r="AJ6" s="35">
        <v>9.6120000000000001</v>
      </c>
      <c r="AK6" s="35">
        <v>0.3</v>
      </c>
      <c r="AX6" t="s">
        <v>126</v>
      </c>
    </row>
    <row r="7" spans="1:50">
      <c r="A7">
        <v>6</v>
      </c>
      <c r="B7" t="s">
        <v>130</v>
      </c>
      <c r="C7" s="35">
        <v>5.6192403000000004</v>
      </c>
      <c r="D7" s="35">
        <v>6.5108050000000004</v>
      </c>
      <c r="E7" s="35">
        <v>0.10349071</v>
      </c>
      <c r="F7" s="35">
        <v>3.1013135000000001E-4</v>
      </c>
      <c r="G7" s="35">
        <v>4.0023900000000001</v>
      </c>
      <c r="H7" s="35"/>
      <c r="I7" s="35"/>
      <c r="J7" s="35">
        <v>7.8221563999999999</v>
      </c>
      <c r="K7" s="35">
        <v>0</v>
      </c>
      <c r="L7" s="35">
        <v>1.0950850999999999</v>
      </c>
      <c r="M7" s="35">
        <v>0</v>
      </c>
      <c r="N7" s="35">
        <v>0</v>
      </c>
      <c r="O7" s="35">
        <v>0.6</v>
      </c>
      <c r="P7" s="35">
        <v>0.1</v>
      </c>
      <c r="Q7" s="35">
        <v>0.1</v>
      </c>
      <c r="R7" s="35">
        <v>0.4</v>
      </c>
      <c r="S7" s="35">
        <v>0.8</v>
      </c>
      <c r="T7" s="35">
        <v>2.6000000999999999</v>
      </c>
      <c r="U7" s="35">
        <v>2.2000000000000002</v>
      </c>
      <c r="V7" s="35">
        <v>0</v>
      </c>
      <c r="W7" s="35">
        <v>0.3</v>
      </c>
      <c r="X7" s="35">
        <v>0.70000004999999998</v>
      </c>
      <c r="Y7" s="35">
        <v>0.70000004999999998</v>
      </c>
      <c r="Z7" s="35"/>
      <c r="AA7" s="35"/>
      <c r="AB7" s="35"/>
      <c r="AC7" s="35">
        <v>0.21048671999999999</v>
      </c>
      <c r="AD7" s="35">
        <v>0.122522146</v>
      </c>
      <c r="AE7" s="35">
        <v>0</v>
      </c>
      <c r="AF7" s="35">
        <v>1.47</v>
      </c>
      <c r="AG7" s="35">
        <v>1.4999999999999999E-4</v>
      </c>
      <c r="AH7" s="35">
        <v>3.1800000000000002E-2</v>
      </c>
      <c r="AI7" s="35">
        <v>0.76000005000000004</v>
      </c>
      <c r="AJ7" s="35">
        <v>3.42</v>
      </c>
      <c r="AK7" s="35">
        <v>1.2</v>
      </c>
      <c r="AX7" t="s">
        <v>131</v>
      </c>
    </row>
    <row r="8" spans="1:50">
      <c r="A8">
        <v>7</v>
      </c>
      <c r="B8" t="s">
        <v>132</v>
      </c>
      <c r="C8" s="35">
        <v>11.499841</v>
      </c>
      <c r="D8" s="35">
        <v>7.4058970000000004</v>
      </c>
      <c r="E8" s="35">
        <v>0.39203998000000001</v>
      </c>
      <c r="F8" s="35"/>
      <c r="G8" s="35"/>
      <c r="H8" s="35"/>
      <c r="I8" s="35"/>
      <c r="J8" s="35">
        <v>1.8296638000000001</v>
      </c>
      <c r="K8" s="35">
        <v>3.0000002000000001</v>
      </c>
      <c r="L8" s="35">
        <v>0.45321499999999998</v>
      </c>
      <c r="M8" s="35">
        <v>0</v>
      </c>
      <c r="N8" s="35">
        <v>0</v>
      </c>
      <c r="O8" s="35">
        <v>2.0000001E-2</v>
      </c>
      <c r="P8" s="35">
        <v>0</v>
      </c>
      <c r="Q8" s="35">
        <v>1</v>
      </c>
      <c r="R8" s="35">
        <v>3.2</v>
      </c>
      <c r="S8" s="35">
        <v>1.9000001</v>
      </c>
      <c r="T8" s="35">
        <v>0.6</v>
      </c>
      <c r="U8" s="35">
        <v>0.70000004999999998</v>
      </c>
      <c r="V8" s="35">
        <v>1.7</v>
      </c>
      <c r="W8" s="35">
        <v>4.9000000000000004</v>
      </c>
      <c r="X8" s="35">
        <v>5.4</v>
      </c>
      <c r="Y8" s="35">
        <v>14.200001</v>
      </c>
      <c r="Z8" s="35">
        <v>1.3232388000000001E-3</v>
      </c>
      <c r="AA8" s="35"/>
      <c r="AB8" s="35"/>
      <c r="AC8" s="35"/>
      <c r="AD8" s="35"/>
      <c r="AE8" s="35"/>
      <c r="AF8" s="35">
        <v>1.2040001</v>
      </c>
      <c r="AG8" s="35">
        <v>2E-3</v>
      </c>
      <c r="AH8" s="35">
        <v>7.4999999999999997E-2</v>
      </c>
      <c r="AI8" s="35">
        <v>3.1680001999999998</v>
      </c>
      <c r="AJ8" s="35">
        <v>16.038</v>
      </c>
      <c r="AK8" s="35"/>
      <c r="AX8" t="s">
        <v>124</v>
      </c>
    </row>
    <row r="9" spans="1:50">
      <c r="A9">
        <v>8</v>
      </c>
      <c r="B9" t="s">
        <v>133</v>
      </c>
      <c r="C9" s="35">
        <v>6.5549090000000003</v>
      </c>
      <c r="D9" s="35">
        <v>9.9876120000000004</v>
      </c>
      <c r="E9" s="35">
        <v>0.34327020000000003</v>
      </c>
      <c r="F9" s="35">
        <v>1.4240724000000001E-3</v>
      </c>
      <c r="G9" s="35">
        <v>18.378316999999999</v>
      </c>
      <c r="H9" s="35"/>
      <c r="I9" s="35">
        <v>4.4230489999999998</v>
      </c>
      <c r="J9" s="35">
        <v>2.948699</v>
      </c>
      <c r="K9" s="35">
        <v>0.5</v>
      </c>
      <c r="L9" s="35">
        <v>0.43139005000000002</v>
      </c>
      <c r="M9" s="35">
        <v>0.29904500000000001</v>
      </c>
      <c r="N9" s="35">
        <v>0</v>
      </c>
      <c r="O9" s="35">
        <v>1.0000001E-2</v>
      </c>
      <c r="P9" s="35">
        <v>1.0000001E-2</v>
      </c>
      <c r="Q9" s="35">
        <v>1</v>
      </c>
      <c r="R9" s="35">
        <v>2</v>
      </c>
      <c r="S9" s="35">
        <v>4</v>
      </c>
      <c r="T9" s="35">
        <v>10</v>
      </c>
      <c r="U9" s="35">
        <v>20</v>
      </c>
      <c r="V9" s="35">
        <v>10</v>
      </c>
      <c r="W9" s="35">
        <v>2</v>
      </c>
      <c r="X9" s="35">
        <v>10</v>
      </c>
      <c r="Y9" s="35">
        <v>5</v>
      </c>
      <c r="Z9" s="35"/>
      <c r="AA9" s="35"/>
      <c r="AB9" s="35"/>
      <c r="AC9" s="35">
        <v>0</v>
      </c>
      <c r="AD9" s="35">
        <v>9.1891593999999993E-2</v>
      </c>
      <c r="AE9" s="35">
        <v>0</v>
      </c>
      <c r="AF9" s="35">
        <v>3.0049999999999999</v>
      </c>
      <c r="AG9" s="35">
        <v>1.5000002000000001E-3</v>
      </c>
      <c r="AH9" s="35">
        <v>0.10500000399999999</v>
      </c>
      <c r="AI9" s="35">
        <v>15.840001000000001</v>
      </c>
      <c r="AJ9" s="35">
        <v>53.460003</v>
      </c>
      <c r="AK9" s="35"/>
      <c r="AX9" t="s">
        <v>126</v>
      </c>
    </row>
    <row r="10" spans="1:50">
      <c r="A10">
        <v>9</v>
      </c>
      <c r="B10" t="s">
        <v>134</v>
      </c>
      <c r="C10" s="35">
        <v>8.1936370000000007</v>
      </c>
      <c r="D10" s="35">
        <v>0</v>
      </c>
      <c r="E10" s="35">
        <v>2.4069166000000002</v>
      </c>
      <c r="F10" s="35"/>
      <c r="G10" s="35"/>
      <c r="H10" s="35"/>
      <c r="I10" s="35">
        <v>4.5945790000000004</v>
      </c>
      <c r="J10" s="35">
        <v>3.4459344999999999</v>
      </c>
      <c r="K10" s="35">
        <v>0.5</v>
      </c>
      <c r="L10" s="35">
        <v>0.73328506999999998</v>
      </c>
      <c r="M10" s="35">
        <v>0</v>
      </c>
      <c r="N10" s="35">
        <v>1.5000001000000001</v>
      </c>
      <c r="O10" s="35">
        <v>0.15</v>
      </c>
      <c r="P10" s="35">
        <v>0</v>
      </c>
      <c r="Q10" s="35">
        <v>1.5000001000000001</v>
      </c>
      <c r="R10" s="35">
        <v>2.6000000999999999</v>
      </c>
      <c r="S10" s="35">
        <v>2.5</v>
      </c>
      <c r="T10" s="35">
        <v>2</v>
      </c>
      <c r="U10" s="35">
        <v>3.7000003000000001</v>
      </c>
      <c r="V10" s="35">
        <v>7.0000004999999996</v>
      </c>
      <c r="W10" s="35">
        <v>4.7000003000000001</v>
      </c>
      <c r="X10" s="35">
        <v>8</v>
      </c>
      <c r="Y10" s="35">
        <v>20</v>
      </c>
      <c r="Z10" s="35">
        <v>2.8716123000000001E-3</v>
      </c>
      <c r="AA10" s="35"/>
      <c r="AB10" s="35"/>
      <c r="AC10" s="35">
        <v>0</v>
      </c>
      <c r="AD10" s="35">
        <v>1.4825176</v>
      </c>
      <c r="AE10" s="35">
        <v>0</v>
      </c>
      <c r="AF10" s="35">
        <v>1.5050001</v>
      </c>
      <c r="AG10" s="35">
        <v>1.5000002000000001E-3</v>
      </c>
      <c r="AH10" s="35">
        <v>0.15</v>
      </c>
      <c r="AI10" s="35">
        <v>3.8400002</v>
      </c>
      <c r="AJ10" s="35">
        <v>18</v>
      </c>
      <c r="AK10" s="35"/>
      <c r="AX10" t="s">
        <v>131</v>
      </c>
    </row>
    <row r="11" spans="1:50">
      <c r="A11">
        <v>10</v>
      </c>
      <c r="B11" t="s">
        <v>135</v>
      </c>
      <c r="C11" s="35">
        <v>11.747089000000001</v>
      </c>
      <c r="D11" s="35">
        <v>13.375622999999999</v>
      </c>
      <c r="E11" s="35">
        <v>0.65836589999999995</v>
      </c>
      <c r="F11" s="35">
        <v>2.0253476000000001E-4</v>
      </c>
      <c r="G11" s="35">
        <v>2.6138054999999998</v>
      </c>
      <c r="H11" s="35"/>
      <c r="I11" s="35">
        <v>0.61261069999999995</v>
      </c>
      <c r="J11" s="35">
        <v>0.40840712000000001</v>
      </c>
      <c r="K11" s="35">
        <v>0.5</v>
      </c>
      <c r="L11" s="35">
        <v>0.33339000000000002</v>
      </c>
      <c r="M11" s="35">
        <v>0.38770500000000002</v>
      </c>
      <c r="N11" s="35">
        <v>0</v>
      </c>
      <c r="O11" s="35">
        <v>0.3</v>
      </c>
      <c r="P11" s="35">
        <v>0.05</v>
      </c>
      <c r="Q11" s="35">
        <v>1.3000001000000001</v>
      </c>
      <c r="R11" s="35">
        <v>1</v>
      </c>
      <c r="S11" s="35">
        <v>1</v>
      </c>
      <c r="T11" s="35">
        <v>5</v>
      </c>
      <c r="U11" s="35">
        <v>35</v>
      </c>
      <c r="V11" s="35">
        <v>5</v>
      </c>
      <c r="W11" s="35">
        <v>2</v>
      </c>
      <c r="X11" s="35">
        <v>10</v>
      </c>
      <c r="Y11" s="35">
        <v>5</v>
      </c>
      <c r="Z11" s="35"/>
      <c r="AA11" s="35"/>
      <c r="AB11" s="35"/>
      <c r="AC11" s="35">
        <v>0</v>
      </c>
      <c r="AD11" s="35">
        <v>9.1891593999999993E-2</v>
      </c>
      <c r="AE11" s="35">
        <v>0</v>
      </c>
      <c r="AF11" s="35">
        <v>3.0049999999999999</v>
      </c>
      <c r="AG11" s="35">
        <v>6.0000009999999996E-3</v>
      </c>
      <c r="AH11" s="35">
        <v>0.21000000999999999</v>
      </c>
      <c r="AI11" s="35">
        <v>22.800001000000002</v>
      </c>
      <c r="AJ11" s="35">
        <v>34.200000000000003</v>
      </c>
      <c r="AK11" s="35"/>
      <c r="AX11" t="s">
        <v>126</v>
      </c>
    </row>
    <row r="12" spans="1:50">
      <c r="A12">
        <v>11</v>
      </c>
      <c r="B12" t="s">
        <v>136</v>
      </c>
      <c r="C12" s="35">
        <v>12.1955805</v>
      </c>
      <c r="D12" s="35">
        <v>0</v>
      </c>
      <c r="E12" s="35">
        <v>0.15923359000000001</v>
      </c>
      <c r="F12" s="35">
        <v>1.8987631999999998E-5</v>
      </c>
      <c r="G12" s="35">
        <v>0.24504424999999999</v>
      </c>
      <c r="H12" s="35"/>
      <c r="I12" s="35">
        <v>0.24504424999999999</v>
      </c>
      <c r="J12" s="35">
        <v>6.8918695000000003</v>
      </c>
      <c r="K12" s="35">
        <v>0.5</v>
      </c>
      <c r="L12" s="35">
        <v>0.10130501</v>
      </c>
      <c r="M12" s="35">
        <v>0.38770500000000002</v>
      </c>
      <c r="N12" s="35">
        <v>0</v>
      </c>
      <c r="O12" s="35">
        <v>0.2</v>
      </c>
      <c r="P12" s="35">
        <v>0.05</v>
      </c>
      <c r="Q12" s="35">
        <v>1</v>
      </c>
      <c r="R12" s="35">
        <v>2</v>
      </c>
      <c r="S12" s="35">
        <v>4</v>
      </c>
      <c r="T12" s="35">
        <v>5</v>
      </c>
      <c r="U12" s="35">
        <v>5</v>
      </c>
      <c r="V12" s="35">
        <v>5</v>
      </c>
      <c r="W12" s="35">
        <v>5</v>
      </c>
      <c r="X12" s="35">
        <v>5</v>
      </c>
      <c r="Y12" s="35">
        <v>5</v>
      </c>
      <c r="Z12" s="35">
        <v>4.1351215999999996E-3</v>
      </c>
      <c r="AA12" s="35"/>
      <c r="AB12" s="35"/>
      <c r="AC12" s="35">
        <v>0</v>
      </c>
      <c r="AD12" s="35">
        <v>1.9144083999999999</v>
      </c>
      <c r="AE12" s="35">
        <v>0</v>
      </c>
      <c r="AF12" s="35">
        <v>3.0049999999999999</v>
      </c>
      <c r="AG12" s="35">
        <v>5.0000000000000001E-4</v>
      </c>
      <c r="AH12" s="35">
        <v>0.21000000999999999</v>
      </c>
      <c r="AI12" s="35">
        <v>4.8</v>
      </c>
      <c r="AJ12" s="35">
        <v>7.2000003000000001</v>
      </c>
      <c r="AK12" s="35"/>
      <c r="AX12" t="s">
        <v>126</v>
      </c>
    </row>
    <row r="13" spans="1:50">
      <c r="A13">
        <v>12</v>
      </c>
      <c r="B13" t="s">
        <v>137</v>
      </c>
      <c r="C13" s="35">
        <v>16.115590999999998</v>
      </c>
      <c r="D13" s="35">
        <v>0</v>
      </c>
      <c r="E13" s="35">
        <v>9.4356179999999998E-2</v>
      </c>
      <c r="F13" s="35">
        <v>3.2896074000000002E-4</v>
      </c>
      <c r="G13" s="35">
        <v>4.2453909999999997</v>
      </c>
      <c r="H13" s="35"/>
      <c r="I13" s="35">
        <v>10.368831999999999</v>
      </c>
      <c r="J13" s="35">
        <v>1.1723068999999999</v>
      </c>
      <c r="K13" s="35">
        <v>4.0000002999999999E-2</v>
      </c>
      <c r="L13" s="35">
        <v>1.0270001000000001E-2</v>
      </c>
      <c r="M13" s="35">
        <v>0</v>
      </c>
      <c r="N13" s="35">
        <v>0</v>
      </c>
      <c r="O13" s="35">
        <v>0.05</v>
      </c>
      <c r="P13" s="35">
        <v>1.0000001E-2</v>
      </c>
      <c r="Q13" s="35">
        <v>0.3</v>
      </c>
      <c r="R13" s="35">
        <v>0.6</v>
      </c>
      <c r="S13" s="35">
        <v>1.1000000000000001</v>
      </c>
      <c r="T13" s="35">
        <v>0.6</v>
      </c>
      <c r="U13" s="35">
        <v>4.5</v>
      </c>
      <c r="V13" s="35">
        <v>7.0000004999999996</v>
      </c>
      <c r="W13" s="35">
        <v>0.5</v>
      </c>
      <c r="X13" s="35">
        <v>3.6000000999999999</v>
      </c>
      <c r="Y13" s="35">
        <v>5</v>
      </c>
      <c r="Z13" s="35"/>
      <c r="AA13" s="35"/>
      <c r="AB13" s="35"/>
      <c r="AC13" s="35">
        <v>0</v>
      </c>
      <c r="AD13" s="35">
        <v>4.6328680000000001E-3</v>
      </c>
      <c r="AE13" s="35">
        <v>0</v>
      </c>
      <c r="AF13" s="35">
        <v>3.8544996</v>
      </c>
      <c r="AG13" s="35"/>
      <c r="AH13" s="35">
        <v>1.2E-2</v>
      </c>
      <c r="AI13" s="35">
        <v>6.1440000000000001</v>
      </c>
      <c r="AJ13" s="35">
        <v>12.672002000000001</v>
      </c>
      <c r="AK13" s="35">
        <v>0.3</v>
      </c>
      <c r="AX13" t="s">
        <v>126</v>
      </c>
    </row>
    <row r="14" spans="1:50">
      <c r="A14">
        <v>13</v>
      </c>
      <c r="B14" t="s">
        <v>138</v>
      </c>
      <c r="C14" s="35">
        <v>3.8898215</v>
      </c>
      <c r="D14" s="35">
        <v>0</v>
      </c>
      <c r="E14" s="35">
        <v>0.37086993000000001</v>
      </c>
      <c r="F14" s="35">
        <v>1.1424225500000001E-4</v>
      </c>
      <c r="G14" s="35">
        <v>1.4743495</v>
      </c>
      <c r="H14" s="35"/>
      <c r="I14" s="35">
        <v>14.743496</v>
      </c>
      <c r="J14" s="35">
        <v>3.6858740000000001</v>
      </c>
      <c r="K14" s="35">
        <v>4.0000002999999999E-2</v>
      </c>
      <c r="L14" s="35">
        <v>0.24502502000000001</v>
      </c>
      <c r="M14" s="35">
        <v>0.20176501999999999</v>
      </c>
      <c r="N14" s="35">
        <v>0</v>
      </c>
      <c r="O14" s="35">
        <v>0.2</v>
      </c>
      <c r="P14" s="35">
        <v>0</v>
      </c>
      <c r="Q14" s="35">
        <v>0.4</v>
      </c>
      <c r="R14" s="35">
        <v>0.6</v>
      </c>
      <c r="S14" s="35">
        <v>1</v>
      </c>
      <c r="T14" s="35">
        <v>13.000000999999999</v>
      </c>
      <c r="U14" s="35">
        <v>4</v>
      </c>
      <c r="V14" s="35">
        <v>7.0000004999999996</v>
      </c>
      <c r="W14" s="35">
        <v>3.0000002000000001</v>
      </c>
      <c r="X14" s="35">
        <v>1</v>
      </c>
      <c r="Y14" s="35">
        <v>7.0000004999999996</v>
      </c>
      <c r="Z14" s="35"/>
      <c r="AA14" s="35"/>
      <c r="AB14" s="35"/>
      <c r="AC14" s="35"/>
      <c r="AD14" s="35"/>
      <c r="AE14" s="35"/>
      <c r="AF14" s="35">
        <v>0.5988</v>
      </c>
      <c r="AG14" s="35">
        <v>5.0000009999999996E-3</v>
      </c>
      <c r="AH14" s="35">
        <v>4.5000006000000002E-2</v>
      </c>
      <c r="AI14" s="35">
        <v>4.6720003999999999</v>
      </c>
      <c r="AJ14" s="35">
        <v>12.848001</v>
      </c>
      <c r="AK14" s="35"/>
      <c r="AX14" t="s">
        <v>124</v>
      </c>
    </row>
    <row r="15" spans="1:50">
      <c r="A15">
        <v>14</v>
      </c>
      <c r="B15" t="s">
        <v>139</v>
      </c>
      <c r="C15" s="35">
        <v>19.602003</v>
      </c>
      <c r="D15" s="35">
        <v>0</v>
      </c>
      <c r="E15" s="35">
        <v>3.2669999999999998E-2</v>
      </c>
      <c r="F15" s="35"/>
      <c r="G15" s="35"/>
      <c r="H15" s="35"/>
      <c r="I15" s="35"/>
      <c r="J15" s="35"/>
      <c r="K15" s="35">
        <v>0</v>
      </c>
      <c r="L15" s="35">
        <v>0.10082501000000001</v>
      </c>
      <c r="M15" s="35">
        <v>0</v>
      </c>
      <c r="N15" s="35">
        <v>0</v>
      </c>
      <c r="O15" s="35">
        <v>0.1</v>
      </c>
      <c r="P15" s="35">
        <v>0</v>
      </c>
      <c r="Q15" s="35">
        <v>0.25</v>
      </c>
      <c r="R15" s="35">
        <v>0.5</v>
      </c>
      <c r="S15" s="35">
        <v>0.90000004</v>
      </c>
      <c r="T15" s="35">
        <v>1.25</v>
      </c>
      <c r="U15" s="35">
        <v>0</v>
      </c>
      <c r="V15" s="35">
        <v>0</v>
      </c>
      <c r="W15" s="35">
        <v>0</v>
      </c>
      <c r="X15" s="35">
        <v>0</v>
      </c>
      <c r="Y15" s="35">
        <v>0</v>
      </c>
      <c r="Z15" s="35"/>
      <c r="AA15" s="35"/>
      <c r="AB15" s="35"/>
      <c r="AC15" s="35"/>
      <c r="AD15" s="35"/>
      <c r="AE15" s="35"/>
      <c r="AF15" s="35">
        <v>3.1125001999999999</v>
      </c>
      <c r="AG15" s="35"/>
      <c r="AH15" s="35"/>
      <c r="AI15" s="35">
        <v>1.9200002</v>
      </c>
      <c r="AJ15" s="35">
        <v>0.72</v>
      </c>
      <c r="AK15" s="35"/>
      <c r="AX15" t="s">
        <v>131</v>
      </c>
    </row>
    <row r="16" spans="1:50">
      <c r="A16">
        <v>15</v>
      </c>
      <c r="B16" t="s">
        <v>140</v>
      </c>
      <c r="C16" s="35">
        <v>13.972307000000001</v>
      </c>
      <c r="D16" s="35">
        <v>0</v>
      </c>
      <c r="E16" s="35">
        <v>0.40269563000000003</v>
      </c>
      <c r="F16" s="35">
        <v>1.1214569500000001E-4</v>
      </c>
      <c r="G16" s="35">
        <v>0.82702430000000005</v>
      </c>
      <c r="H16" s="35"/>
      <c r="I16" s="35">
        <v>5.8810624999999996</v>
      </c>
      <c r="J16" s="35">
        <v>1.1486449999999999</v>
      </c>
      <c r="K16" s="35">
        <v>0</v>
      </c>
      <c r="L16" s="35">
        <v>3.3525900000000002</v>
      </c>
      <c r="M16" s="35">
        <v>2.4090001E-2</v>
      </c>
      <c r="N16" s="35">
        <v>0</v>
      </c>
      <c r="O16" s="35">
        <v>4.0000002999999999E-2</v>
      </c>
      <c r="P16" s="35">
        <v>1.0000001E-2</v>
      </c>
      <c r="Q16" s="35">
        <v>8.0000005999999999E-2</v>
      </c>
      <c r="R16" s="35">
        <v>0.70000004999999998</v>
      </c>
      <c r="S16" s="35">
        <v>0.23</v>
      </c>
      <c r="T16" s="35">
        <v>1.7500001000000001</v>
      </c>
      <c r="U16" s="35">
        <v>5</v>
      </c>
      <c r="V16" s="35">
        <v>6.0000004999999996</v>
      </c>
      <c r="W16" s="35">
        <v>0.5</v>
      </c>
      <c r="X16" s="35">
        <v>2</v>
      </c>
      <c r="Y16" s="35">
        <v>2</v>
      </c>
      <c r="Z16" s="35"/>
      <c r="AA16" s="35"/>
      <c r="AB16" s="35"/>
      <c r="AC16" s="35">
        <v>0.10390818</v>
      </c>
      <c r="AD16" s="35">
        <v>1.6540486E-2</v>
      </c>
      <c r="AE16" s="35">
        <v>0</v>
      </c>
      <c r="AF16" s="35">
        <v>3.2824000999999998</v>
      </c>
      <c r="AG16" s="35"/>
      <c r="AH16" s="35"/>
      <c r="AI16" s="35">
        <v>4.8640002999999998</v>
      </c>
      <c r="AJ16" s="35">
        <v>50.616</v>
      </c>
      <c r="AK16" s="35">
        <v>0.3</v>
      </c>
      <c r="AX16" t="s">
        <v>131</v>
      </c>
    </row>
    <row r="17" spans="1:50">
      <c r="A17">
        <v>16</v>
      </c>
      <c r="B17" t="s">
        <v>141</v>
      </c>
      <c r="C17" s="35">
        <v>3.6008882999999998</v>
      </c>
      <c r="D17" s="35">
        <v>4.1685619999999997</v>
      </c>
      <c r="E17" s="35">
        <v>0.56406719999999999</v>
      </c>
      <c r="F17" s="35">
        <v>7.1203629999999998E-4</v>
      </c>
      <c r="G17" s="35">
        <v>12.252212999999999</v>
      </c>
      <c r="H17" s="35"/>
      <c r="I17" s="35">
        <v>4.5741595999999998</v>
      </c>
      <c r="J17" s="35"/>
      <c r="K17" s="35">
        <v>0</v>
      </c>
      <c r="L17" s="35">
        <v>0.93136006999999998</v>
      </c>
      <c r="M17" s="35">
        <v>0</v>
      </c>
      <c r="N17" s="35">
        <v>1.5000001000000001</v>
      </c>
      <c r="O17" s="35">
        <v>0.1</v>
      </c>
      <c r="P17" s="35">
        <v>0.1</v>
      </c>
      <c r="Q17" s="35">
        <v>0.3</v>
      </c>
      <c r="R17" s="35">
        <v>1.4000001</v>
      </c>
      <c r="S17" s="35">
        <v>1.8000001000000001</v>
      </c>
      <c r="T17" s="35">
        <v>0.8</v>
      </c>
      <c r="U17" s="35">
        <v>2.5</v>
      </c>
      <c r="V17" s="35">
        <v>0</v>
      </c>
      <c r="W17" s="35">
        <v>0.70000004999999998</v>
      </c>
      <c r="X17" s="35">
        <v>2.5</v>
      </c>
      <c r="Y17" s="35">
        <v>0</v>
      </c>
      <c r="Z17" s="35"/>
      <c r="AA17" s="35"/>
      <c r="AB17" s="35"/>
      <c r="AC17" s="35"/>
      <c r="AD17" s="35"/>
      <c r="AE17" s="35"/>
      <c r="AF17" s="35">
        <v>3.0100004999999999</v>
      </c>
      <c r="AG17" s="35"/>
      <c r="AH17" s="35"/>
      <c r="AI17" s="35">
        <v>3.5200002000000001</v>
      </c>
      <c r="AJ17" s="35">
        <v>7.9200005999999998</v>
      </c>
      <c r="AK17" s="35">
        <v>0.3</v>
      </c>
      <c r="AX17" t="s">
        <v>126</v>
      </c>
    </row>
    <row r="18" spans="1:50">
      <c r="A18">
        <v>17</v>
      </c>
      <c r="B18" t="s">
        <v>142</v>
      </c>
      <c r="C18" s="35">
        <v>24.652784</v>
      </c>
      <c r="D18" s="35">
        <v>0</v>
      </c>
      <c r="E18" s="35">
        <v>0.32199552999999997</v>
      </c>
      <c r="F18" s="35">
        <v>2.0248529999999999E-4</v>
      </c>
      <c r="G18" s="35">
        <v>1.4932383</v>
      </c>
      <c r="H18" s="35"/>
      <c r="I18" s="35">
        <v>15.219547</v>
      </c>
      <c r="J18" s="35">
        <v>1.8235885999999999</v>
      </c>
      <c r="K18" s="35">
        <v>0</v>
      </c>
      <c r="L18" s="35">
        <v>0</v>
      </c>
      <c r="M18" s="35">
        <v>0</v>
      </c>
      <c r="N18" s="35">
        <v>0</v>
      </c>
      <c r="O18" s="35">
        <v>6.0000001999999997E-2</v>
      </c>
      <c r="P18" s="35">
        <v>0</v>
      </c>
      <c r="Q18" s="35">
        <v>0.90000004</v>
      </c>
      <c r="R18" s="35">
        <v>3.1000000999999999</v>
      </c>
      <c r="S18" s="35">
        <v>3.0000002000000001</v>
      </c>
      <c r="T18" s="35">
        <v>1</v>
      </c>
      <c r="U18" s="35">
        <v>1</v>
      </c>
      <c r="V18" s="35">
        <v>1</v>
      </c>
      <c r="W18" s="35">
        <v>1</v>
      </c>
      <c r="X18" s="35">
        <v>0.8</v>
      </c>
      <c r="Y18" s="35">
        <v>0</v>
      </c>
      <c r="Z18" s="35"/>
      <c r="AA18" s="35"/>
      <c r="AB18" s="35"/>
      <c r="AC18" s="35"/>
      <c r="AD18" s="35"/>
      <c r="AE18" s="35"/>
      <c r="AF18" s="35">
        <v>4.8</v>
      </c>
      <c r="AG18" s="35"/>
      <c r="AH18" s="35">
        <v>3.7499999999999999E-2</v>
      </c>
      <c r="AI18" s="35">
        <v>13.920000999999999</v>
      </c>
      <c r="AJ18" s="35">
        <v>40.716003000000001</v>
      </c>
      <c r="AK18" s="35">
        <v>0.3</v>
      </c>
      <c r="AX18" t="s">
        <v>131</v>
      </c>
    </row>
    <row r="19" spans="1:50">
      <c r="A19">
        <v>18</v>
      </c>
      <c r="B19" t="s">
        <v>143</v>
      </c>
      <c r="C19" s="35">
        <v>0.80498886000000003</v>
      </c>
      <c r="D19" s="35">
        <v>6.3594116999999999</v>
      </c>
      <c r="E19" s="35">
        <v>0.35038580000000003</v>
      </c>
      <c r="F19" s="35">
        <v>6.4748349999999997E-4</v>
      </c>
      <c r="G19" s="35">
        <v>8.8894415000000002</v>
      </c>
      <c r="H19" s="35"/>
      <c r="I19" s="35">
        <v>0.43209475000000003</v>
      </c>
      <c r="J19" s="35">
        <v>1.7938468000000001</v>
      </c>
      <c r="K19" s="35">
        <v>0.5</v>
      </c>
      <c r="L19" s="35">
        <v>0.120805</v>
      </c>
      <c r="M19" s="35">
        <v>2.7800003E-2</v>
      </c>
      <c r="N19" s="35">
        <v>0</v>
      </c>
      <c r="O19" s="35">
        <v>0.1</v>
      </c>
      <c r="P19" s="35">
        <v>7.0000000000000007E-2</v>
      </c>
      <c r="Q19" s="35">
        <v>0.4</v>
      </c>
      <c r="R19" s="35">
        <v>0.8</v>
      </c>
      <c r="S19" s="35">
        <v>0.2</v>
      </c>
      <c r="T19" s="35">
        <v>1.1000000000000001</v>
      </c>
      <c r="U19" s="35">
        <v>2.7</v>
      </c>
      <c r="V19" s="35">
        <v>6.3</v>
      </c>
      <c r="W19" s="35">
        <v>0.90000004</v>
      </c>
      <c r="X19" s="35">
        <v>0.8</v>
      </c>
      <c r="Y19" s="35">
        <v>0</v>
      </c>
      <c r="Z19" s="35"/>
      <c r="AA19" s="35"/>
      <c r="AB19" s="35"/>
      <c r="AC19" s="35">
        <v>0.10782865</v>
      </c>
      <c r="AD19" s="35">
        <v>0.45945793000000001</v>
      </c>
      <c r="AE19" s="35">
        <v>0</v>
      </c>
      <c r="AF19" s="35">
        <v>0.89250010000000002</v>
      </c>
      <c r="AG19" s="35">
        <v>3.5000003000000002E-3</v>
      </c>
      <c r="AH19" s="35">
        <v>2.325E-2</v>
      </c>
      <c r="AI19" s="35">
        <v>1.36</v>
      </c>
      <c r="AJ19" s="35">
        <v>9.18</v>
      </c>
      <c r="AK19" s="35">
        <v>1.5000001000000001</v>
      </c>
      <c r="AX19" t="s">
        <v>126</v>
      </c>
    </row>
    <row r="20" spans="1:50">
      <c r="A20">
        <v>19</v>
      </c>
      <c r="B20" t="s">
        <v>144</v>
      </c>
      <c r="C20" s="35">
        <v>5.8072400000000002</v>
      </c>
      <c r="D20" s="35">
        <v>8.2048489999999994</v>
      </c>
      <c r="E20" s="35">
        <v>4.3771266999999998</v>
      </c>
      <c r="F20" s="35"/>
      <c r="G20" s="35"/>
      <c r="H20" s="35"/>
      <c r="I20" s="35"/>
      <c r="J20" s="35">
        <v>37.179336999999997</v>
      </c>
      <c r="K20" s="35">
        <v>0</v>
      </c>
      <c r="L20" s="35">
        <v>4.8039999999999999E-2</v>
      </c>
      <c r="M20" s="35">
        <v>0</v>
      </c>
      <c r="N20" s="35">
        <v>0</v>
      </c>
      <c r="O20" s="35">
        <v>1.0000001E-2</v>
      </c>
      <c r="P20" s="35">
        <v>0</v>
      </c>
      <c r="Q20" s="35">
        <v>0.5</v>
      </c>
      <c r="R20" s="35">
        <v>1.5000001000000001</v>
      </c>
      <c r="S20" s="35">
        <v>3.0000002000000001</v>
      </c>
      <c r="T20" s="35">
        <v>0.5</v>
      </c>
      <c r="U20" s="35">
        <v>4</v>
      </c>
      <c r="V20" s="35">
        <v>19</v>
      </c>
      <c r="W20" s="35">
        <v>0.70000004999999998</v>
      </c>
      <c r="X20" s="35">
        <v>2.5</v>
      </c>
      <c r="Y20" s="35">
        <v>8</v>
      </c>
      <c r="Z20" s="35">
        <v>6.8918679999999996E-2</v>
      </c>
      <c r="AA20" s="35"/>
      <c r="AB20" s="35"/>
      <c r="AC20" s="35"/>
      <c r="AD20" s="35"/>
      <c r="AE20" s="35"/>
      <c r="AF20" s="35">
        <v>3.6012002999999999</v>
      </c>
      <c r="AG20" s="35"/>
      <c r="AH20" s="35"/>
      <c r="AI20" s="35">
        <v>4.76</v>
      </c>
      <c r="AJ20" s="35">
        <v>21.42</v>
      </c>
      <c r="AK20" s="35">
        <v>0.3</v>
      </c>
      <c r="AX20" t="s">
        <v>124</v>
      </c>
    </row>
    <row r="21" spans="1:50">
      <c r="A21">
        <v>20</v>
      </c>
      <c r="B21" t="s">
        <v>145</v>
      </c>
      <c r="C21" s="35">
        <v>1.5093540999999999</v>
      </c>
      <c r="D21" s="35">
        <v>2.1303453000000001</v>
      </c>
      <c r="E21" s="35">
        <v>0</v>
      </c>
      <c r="F21" s="35"/>
      <c r="G21" s="35"/>
      <c r="H21" s="35"/>
      <c r="I21" s="35"/>
      <c r="J21" s="35"/>
      <c r="K21" s="35">
        <v>3.0000002000000001</v>
      </c>
      <c r="L21" s="35">
        <v>0.52471500000000004</v>
      </c>
      <c r="M21" s="35">
        <v>6.4600003000000001E-3</v>
      </c>
      <c r="N21" s="35">
        <v>0</v>
      </c>
      <c r="O21" s="35">
        <v>0.05</v>
      </c>
      <c r="P21" s="35">
        <v>0.3</v>
      </c>
      <c r="Q21" s="35">
        <v>0.05</v>
      </c>
      <c r="R21" s="35">
        <v>0.1</v>
      </c>
      <c r="S21" s="35">
        <v>0.5</v>
      </c>
      <c r="T21" s="35">
        <v>1</v>
      </c>
      <c r="U21" s="35">
        <v>0</v>
      </c>
      <c r="V21" s="35">
        <v>0</v>
      </c>
      <c r="W21" s="35">
        <v>0</v>
      </c>
      <c r="X21" s="35">
        <v>2</v>
      </c>
      <c r="Y21" s="35">
        <v>4</v>
      </c>
      <c r="Z21" s="35"/>
      <c r="AA21" s="35"/>
      <c r="AB21" s="35"/>
      <c r="AC21" s="35"/>
      <c r="AD21" s="35"/>
      <c r="AE21" s="35"/>
      <c r="AF21" s="35">
        <v>1.4550000000000001</v>
      </c>
      <c r="AG21" s="35">
        <v>1.5000002000000001E-3</v>
      </c>
      <c r="AH21" s="35">
        <v>7.5000003000000003E-3</v>
      </c>
      <c r="AI21" s="35">
        <v>1.2</v>
      </c>
      <c r="AJ21" s="35">
        <v>2.7</v>
      </c>
      <c r="AK21" s="35"/>
      <c r="AX21" t="s">
        <v>131</v>
      </c>
    </row>
    <row r="22" spans="1:50">
      <c r="A22">
        <v>21</v>
      </c>
      <c r="B22" t="s">
        <v>146</v>
      </c>
      <c r="C22" s="35">
        <v>0.63249122999999996</v>
      </c>
      <c r="D22" s="35">
        <v>0</v>
      </c>
      <c r="E22" s="35">
        <v>0</v>
      </c>
      <c r="F22" s="35">
        <v>4.1298094E-6</v>
      </c>
      <c r="G22" s="35">
        <v>5.3297116999999998E-2</v>
      </c>
      <c r="H22" s="35"/>
      <c r="I22" s="35">
        <v>4.9185615</v>
      </c>
      <c r="J22" s="35">
        <v>5.7004694999999996</v>
      </c>
      <c r="K22" s="35">
        <v>0</v>
      </c>
      <c r="L22" s="35">
        <v>1.0950001000000001E-3</v>
      </c>
      <c r="M22" s="35">
        <v>0</v>
      </c>
      <c r="N22" s="35">
        <v>0</v>
      </c>
      <c r="O22" s="35">
        <v>2.0000001E-2</v>
      </c>
      <c r="P22" s="35">
        <v>0</v>
      </c>
      <c r="Q22" s="35">
        <v>0.2</v>
      </c>
      <c r="R22" s="35">
        <v>1</v>
      </c>
      <c r="S22" s="35">
        <v>2.5</v>
      </c>
      <c r="T22" s="35">
        <v>8</v>
      </c>
      <c r="U22" s="35">
        <v>0.5</v>
      </c>
      <c r="V22" s="35">
        <v>0</v>
      </c>
      <c r="W22" s="35">
        <v>0.70000004999999998</v>
      </c>
      <c r="X22" s="35">
        <v>0.2</v>
      </c>
      <c r="Y22" s="35">
        <v>0</v>
      </c>
      <c r="Z22" s="35">
        <v>3.9697163000000001E-2</v>
      </c>
      <c r="AA22" s="35"/>
      <c r="AB22" s="35"/>
      <c r="AC22" s="35">
        <v>5.6352319999999996E-3</v>
      </c>
      <c r="AD22" s="35">
        <v>1.8378317000000002E-2</v>
      </c>
      <c r="AE22" s="35">
        <v>0</v>
      </c>
      <c r="AF22" s="35">
        <v>1.4964999999999999</v>
      </c>
      <c r="AG22" s="35">
        <v>5.0000000000000001E-4</v>
      </c>
      <c r="AH22" s="35">
        <v>3.0000000000000001E-3</v>
      </c>
      <c r="AI22" s="35">
        <v>2</v>
      </c>
      <c r="AJ22" s="35">
        <v>4.5</v>
      </c>
      <c r="AK22" s="35">
        <v>0.3</v>
      </c>
      <c r="AX22" t="s">
        <v>131</v>
      </c>
    </row>
    <row r="23" spans="1:50">
      <c r="A23">
        <v>22</v>
      </c>
      <c r="B23" t="s">
        <v>146</v>
      </c>
      <c r="C23" s="35">
        <v>4.1255674000000004</v>
      </c>
      <c r="D23" s="35">
        <v>0</v>
      </c>
      <c r="E23" s="35">
        <v>0</v>
      </c>
      <c r="F23" s="35">
        <v>6.8925109999999997E-6</v>
      </c>
      <c r="G23" s="35">
        <v>8.8951059999999998E-2</v>
      </c>
      <c r="H23" s="35"/>
      <c r="I23" s="35">
        <v>8.8951059999999998E-2</v>
      </c>
      <c r="J23" s="35">
        <v>8.8951059999999998E-2</v>
      </c>
      <c r="K23" s="35">
        <v>4.0000002999999999E-2</v>
      </c>
      <c r="L23" s="35">
        <v>5.5000006000000001E-4</v>
      </c>
      <c r="M23" s="35">
        <v>0</v>
      </c>
      <c r="N23" s="35">
        <v>0</v>
      </c>
      <c r="O23" s="35">
        <v>0.2</v>
      </c>
      <c r="P23" s="35">
        <v>0</v>
      </c>
      <c r="Q23" s="35">
        <v>0.4</v>
      </c>
      <c r="R23" s="35">
        <v>2.2000000000000002</v>
      </c>
      <c r="S23" s="35">
        <v>2.8000001999999999</v>
      </c>
      <c r="T23" s="35">
        <v>8.3000000000000007</v>
      </c>
      <c r="U23" s="35">
        <v>0.70000004999999998</v>
      </c>
      <c r="V23" s="35">
        <v>0.5</v>
      </c>
      <c r="W23" s="35">
        <v>0.8</v>
      </c>
      <c r="X23" s="35">
        <v>0.5</v>
      </c>
      <c r="Y23" s="35">
        <v>0.5</v>
      </c>
      <c r="Z23" s="35">
        <v>3.9697163000000001E-2</v>
      </c>
      <c r="AA23" s="35"/>
      <c r="AB23" s="35"/>
      <c r="AC23" s="35">
        <v>5.6352319999999996E-3</v>
      </c>
      <c r="AD23" s="35">
        <v>1.8378317000000002E-2</v>
      </c>
      <c r="AE23" s="35">
        <v>0</v>
      </c>
      <c r="AF23" s="35">
        <v>1.4895</v>
      </c>
      <c r="AG23" s="35">
        <v>5.0000000000000001E-4</v>
      </c>
      <c r="AH23" s="35">
        <v>6.0000000000000001E-3</v>
      </c>
      <c r="AI23" s="35">
        <v>4</v>
      </c>
      <c r="AJ23" s="35">
        <v>9</v>
      </c>
      <c r="AK23" s="35"/>
      <c r="AX23" t="s">
        <v>126</v>
      </c>
    </row>
    <row r="24" spans="1:50">
      <c r="A24">
        <v>23</v>
      </c>
      <c r="B24" t="s">
        <v>146</v>
      </c>
      <c r="C24" s="35">
        <v>3.7805727</v>
      </c>
      <c r="D24" s="35">
        <v>0</v>
      </c>
      <c r="E24" s="35">
        <v>5.0211229999999997E-3</v>
      </c>
      <c r="F24" s="35">
        <v>1.9358486E-3</v>
      </c>
      <c r="G24" s="35">
        <v>24.983027</v>
      </c>
      <c r="H24" s="35"/>
      <c r="I24" s="35">
        <v>24.983027</v>
      </c>
      <c r="J24" s="35">
        <v>3.6321677999999999</v>
      </c>
      <c r="K24" s="35">
        <v>4.0000002999999999E-2</v>
      </c>
      <c r="L24" s="35">
        <v>0.33415001999999999</v>
      </c>
      <c r="M24" s="35">
        <v>0</v>
      </c>
      <c r="N24" s="35">
        <v>0</v>
      </c>
      <c r="O24" s="35">
        <v>0.17</v>
      </c>
      <c r="P24" s="35">
        <v>0</v>
      </c>
      <c r="Q24" s="35">
        <v>0.2</v>
      </c>
      <c r="R24" s="35">
        <v>1.1000000000000001</v>
      </c>
      <c r="S24" s="35">
        <v>1.6</v>
      </c>
      <c r="T24" s="35">
        <v>9.7000010000000003</v>
      </c>
      <c r="U24" s="35">
        <v>8.7000010000000003</v>
      </c>
      <c r="V24" s="35">
        <v>1</v>
      </c>
      <c r="W24" s="35">
        <v>3.3000001999999999</v>
      </c>
      <c r="X24" s="35">
        <v>2.3000001999999999</v>
      </c>
      <c r="Y24" s="35">
        <v>1</v>
      </c>
      <c r="Z24" s="35">
        <v>0.16540485999999999</v>
      </c>
      <c r="AA24" s="35"/>
      <c r="AB24" s="35"/>
      <c r="AC24" s="35">
        <v>5.6352319999999996E-3</v>
      </c>
      <c r="AD24" s="35">
        <v>3.6756635999999998E-3</v>
      </c>
      <c r="AE24" s="35">
        <v>0</v>
      </c>
      <c r="AF24" s="35">
        <v>1.4825001</v>
      </c>
      <c r="AG24" s="35">
        <v>5.0000000000000001E-4</v>
      </c>
      <c r="AH24" s="35">
        <v>1.5000001000000001E-2</v>
      </c>
      <c r="AI24" s="35">
        <v>2</v>
      </c>
      <c r="AJ24" s="35">
        <v>4.5</v>
      </c>
      <c r="AK24" s="35">
        <v>0.3</v>
      </c>
      <c r="AX24" t="s">
        <v>126</v>
      </c>
    </row>
    <row r="25" spans="1:50">
      <c r="A25">
        <v>24</v>
      </c>
      <c r="B25" t="s">
        <v>147</v>
      </c>
      <c r="C25" s="35">
        <v>3.6799490000000001</v>
      </c>
      <c r="D25" s="35">
        <v>1.8687241000000001</v>
      </c>
      <c r="E25" s="35">
        <v>0.17249763000000001</v>
      </c>
      <c r="F25" s="35">
        <v>1.1867272E-4</v>
      </c>
      <c r="G25" s="35">
        <v>2.0420356000000002</v>
      </c>
      <c r="H25" s="35"/>
      <c r="I25" s="35">
        <v>0.72364629999999996</v>
      </c>
      <c r="J25" s="35">
        <v>1.1486448</v>
      </c>
      <c r="K25" s="35">
        <v>3.0000002000000001</v>
      </c>
      <c r="L25" s="35">
        <v>0</v>
      </c>
      <c r="M25" s="35">
        <v>0</v>
      </c>
      <c r="N25" s="35">
        <v>0</v>
      </c>
      <c r="O25" s="35">
        <v>0.5</v>
      </c>
      <c r="P25" s="35">
        <v>0</v>
      </c>
      <c r="Q25" s="35">
        <v>0.1</v>
      </c>
      <c r="R25" s="35">
        <v>0.2</v>
      </c>
      <c r="S25" s="35">
        <v>0.75000005999999997</v>
      </c>
      <c r="T25" s="35">
        <v>2</v>
      </c>
      <c r="U25" s="35">
        <v>0.8</v>
      </c>
      <c r="V25" s="35">
        <v>0</v>
      </c>
      <c r="W25" s="35">
        <v>1.8000001000000001</v>
      </c>
      <c r="X25" s="35">
        <v>0.2</v>
      </c>
      <c r="Y25" s="35">
        <v>0.5</v>
      </c>
      <c r="Z25" s="35"/>
      <c r="AA25" s="35"/>
      <c r="AB25" s="35"/>
      <c r="AC25" s="35">
        <v>3.2139967999999998E-2</v>
      </c>
      <c r="AD25" s="35">
        <v>0.45945793000000001</v>
      </c>
      <c r="AE25" s="35">
        <v>1.2507466</v>
      </c>
      <c r="AF25" s="35">
        <v>1.9775001000000001</v>
      </c>
      <c r="AG25" s="35"/>
      <c r="AH25" s="35">
        <v>4.5000003000000002E-3</v>
      </c>
      <c r="AI25" s="35">
        <v>3.2</v>
      </c>
      <c r="AJ25" s="35">
        <v>1.7600001000000001</v>
      </c>
      <c r="AK25" s="35">
        <v>1.5000001000000001</v>
      </c>
      <c r="AX25" t="s">
        <v>126</v>
      </c>
    </row>
    <row r="26" spans="1:50">
      <c r="A26">
        <v>25</v>
      </c>
      <c r="B26" t="s">
        <v>148</v>
      </c>
      <c r="C26" s="35">
        <v>6.7843312999999998</v>
      </c>
      <c r="D26" s="35">
        <v>1.5363070000000001</v>
      </c>
      <c r="E26" s="35">
        <v>1.372506</v>
      </c>
      <c r="F26" s="35">
        <v>2.2808894999999999E-4</v>
      </c>
      <c r="G26" s="35">
        <v>1.9623963</v>
      </c>
      <c r="H26" s="35"/>
      <c r="I26" s="35">
        <v>16.413972999999999</v>
      </c>
      <c r="J26" s="35"/>
      <c r="K26" s="35">
        <v>3.0000002000000001</v>
      </c>
      <c r="L26" s="35">
        <v>0.23364499999999999</v>
      </c>
      <c r="M26" s="35">
        <v>0</v>
      </c>
      <c r="N26" s="35">
        <v>0</v>
      </c>
      <c r="O26" s="35">
        <v>4.0000002999999999E-2</v>
      </c>
      <c r="P26" s="35">
        <v>1.0000001E-2</v>
      </c>
      <c r="Q26" s="35">
        <v>0.3</v>
      </c>
      <c r="R26" s="35">
        <v>0.5</v>
      </c>
      <c r="S26" s="35">
        <v>1.2</v>
      </c>
      <c r="T26" s="35">
        <v>1</v>
      </c>
      <c r="U26" s="35">
        <v>1</v>
      </c>
      <c r="V26" s="35">
        <v>0</v>
      </c>
      <c r="W26" s="35"/>
      <c r="X26" s="35"/>
      <c r="Y26" s="35"/>
      <c r="Z26" s="35"/>
      <c r="AA26" s="35"/>
      <c r="AB26" s="35"/>
      <c r="AC26" s="35"/>
      <c r="AD26" s="35"/>
      <c r="AE26" s="35"/>
      <c r="AF26" s="35">
        <v>1.1860001</v>
      </c>
      <c r="AG26" s="35"/>
      <c r="AH26" s="35"/>
      <c r="AI26" s="35">
        <v>1.2800001000000001</v>
      </c>
      <c r="AJ26" s="35">
        <v>5.0400004000000003</v>
      </c>
      <c r="AK26" s="35">
        <v>0.3</v>
      </c>
      <c r="AX26" t="s">
        <v>126</v>
      </c>
    </row>
    <row r="27" spans="1:50">
      <c r="A27">
        <v>26</v>
      </c>
      <c r="B27" t="s">
        <v>149</v>
      </c>
      <c r="C27" s="35">
        <v>0.7823485</v>
      </c>
      <c r="D27" s="35">
        <v>4.6143109999999998</v>
      </c>
      <c r="E27" s="35">
        <v>0.20527217</v>
      </c>
      <c r="F27" s="35"/>
      <c r="G27" s="35"/>
      <c r="H27" s="35"/>
      <c r="I27" s="35">
        <v>0.30329537000000001</v>
      </c>
      <c r="J27" s="35">
        <v>3.4648186999999999</v>
      </c>
      <c r="K27" s="35">
        <v>0.5</v>
      </c>
      <c r="L27" s="35">
        <v>1.6575800000000001</v>
      </c>
      <c r="M27" s="35">
        <v>4.3744999999999999E-2</v>
      </c>
      <c r="N27" s="35">
        <v>0</v>
      </c>
      <c r="O27" s="35">
        <v>7.0000000000000007E-2</v>
      </c>
      <c r="P27" s="35">
        <v>1.0000001E-2</v>
      </c>
      <c r="Q27" s="35">
        <v>0</v>
      </c>
      <c r="R27" s="35">
        <v>0.1</v>
      </c>
      <c r="S27" s="35">
        <v>0.4</v>
      </c>
      <c r="T27" s="35">
        <v>0.3</v>
      </c>
      <c r="U27" s="35">
        <v>2.9</v>
      </c>
      <c r="V27" s="35">
        <v>9.4000009999999996</v>
      </c>
      <c r="W27" s="35">
        <v>0.4</v>
      </c>
      <c r="X27" s="35">
        <v>0</v>
      </c>
      <c r="Y27" s="35">
        <v>0</v>
      </c>
      <c r="Z27" s="35"/>
      <c r="AA27" s="35"/>
      <c r="AB27" s="35"/>
      <c r="AC27" s="35"/>
      <c r="AD27" s="35"/>
      <c r="AE27" s="35"/>
      <c r="AF27" s="35">
        <v>2.4</v>
      </c>
      <c r="AG27" s="35"/>
      <c r="AH27" s="35"/>
      <c r="AI27" s="35">
        <v>1.8000001000000001</v>
      </c>
      <c r="AJ27" s="35">
        <v>2.7</v>
      </c>
      <c r="AK27" s="35">
        <v>1.5000001000000001</v>
      </c>
      <c r="AX27" t="s">
        <v>131</v>
      </c>
    </row>
    <row r="28" spans="1:50">
      <c r="A28">
        <v>27</v>
      </c>
      <c r="B28" t="s">
        <v>150</v>
      </c>
      <c r="C28" s="35">
        <v>1.5524785999999999</v>
      </c>
      <c r="D28" s="35">
        <v>1.7833247999999999</v>
      </c>
      <c r="E28" s="35">
        <v>0.16686203999999999</v>
      </c>
      <c r="F28" s="35">
        <v>7.1198679999999998E-5</v>
      </c>
      <c r="G28" s="35">
        <v>1.0810025000000001</v>
      </c>
      <c r="H28" s="35"/>
      <c r="I28" s="35">
        <v>0.77214455999999998</v>
      </c>
      <c r="J28" s="35">
        <v>0.61771566</v>
      </c>
      <c r="K28" s="35">
        <v>3.0000002000000001</v>
      </c>
      <c r="L28" s="35">
        <v>0.17363001</v>
      </c>
      <c r="M28" s="35">
        <v>0</v>
      </c>
      <c r="N28" s="35">
        <v>1.5000001000000001</v>
      </c>
      <c r="O28" s="35">
        <v>0.5</v>
      </c>
      <c r="P28" s="35">
        <v>0</v>
      </c>
      <c r="Q28" s="35">
        <v>0.2</v>
      </c>
      <c r="R28" s="35">
        <v>0.3</v>
      </c>
      <c r="S28" s="35">
        <v>1</v>
      </c>
      <c r="T28" s="35">
        <v>2</v>
      </c>
      <c r="U28" s="35">
        <v>0</v>
      </c>
      <c r="V28" s="35">
        <v>0</v>
      </c>
      <c r="W28" s="35">
        <v>1</v>
      </c>
      <c r="X28" s="35">
        <v>2</v>
      </c>
      <c r="Y28" s="35">
        <v>6.0000004999999996</v>
      </c>
      <c r="Z28" s="35">
        <v>4.4107963000000004E-3</v>
      </c>
      <c r="AA28" s="35"/>
      <c r="AB28" s="35"/>
      <c r="AC28" s="35">
        <v>0</v>
      </c>
      <c r="AD28" s="35">
        <v>5.9014826999999999E-2</v>
      </c>
      <c r="AE28" s="35">
        <v>0</v>
      </c>
      <c r="AF28" s="35">
        <v>1.4750000000000001</v>
      </c>
      <c r="AG28" s="35"/>
      <c r="AH28" s="35"/>
      <c r="AI28" s="35">
        <v>0.48000005000000001</v>
      </c>
      <c r="AJ28" s="35">
        <v>0.54</v>
      </c>
      <c r="AK28" s="35">
        <v>1.5000001000000001</v>
      </c>
      <c r="AX28" t="s">
        <v>126</v>
      </c>
    </row>
    <row r="29" spans="1:50">
      <c r="A29">
        <v>28</v>
      </c>
      <c r="B29" t="s">
        <v>151</v>
      </c>
      <c r="C29" s="35">
        <v>0.75467706000000001</v>
      </c>
      <c r="D29" s="35">
        <v>1.0781099999999999</v>
      </c>
      <c r="E29" s="35">
        <v>0</v>
      </c>
      <c r="F29" s="35"/>
      <c r="G29" s="35"/>
      <c r="H29" s="35"/>
      <c r="I29" s="35">
        <v>7.3513270000000004</v>
      </c>
      <c r="J29" s="35"/>
      <c r="K29" s="35">
        <v>0</v>
      </c>
      <c r="L29" s="35">
        <v>8.0270010000000003E-2</v>
      </c>
      <c r="M29" s="35">
        <v>0</v>
      </c>
      <c r="N29" s="35">
        <v>1.5000001000000001</v>
      </c>
      <c r="O29" s="35">
        <v>0.8</v>
      </c>
      <c r="P29" s="35">
        <v>0</v>
      </c>
      <c r="Q29" s="35">
        <v>0.05</v>
      </c>
      <c r="R29" s="35">
        <v>0.1</v>
      </c>
      <c r="S29" s="35">
        <v>0.2</v>
      </c>
      <c r="T29" s="35">
        <v>0.3</v>
      </c>
      <c r="U29" s="35">
        <v>0.5</v>
      </c>
      <c r="V29" s="35">
        <v>0</v>
      </c>
      <c r="W29" s="35">
        <v>0.5</v>
      </c>
      <c r="X29" s="35">
        <v>1</v>
      </c>
      <c r="Y29" s="35">
        <v>2</v>
      </c>
      <c r="Z29" s="35"/>
      <c r="AA29" s="35"/>
      <c r="AB29" s="35"/>
      <c r="AC29" s="35">
        <v>0.17592920000000001</v>
      </c>
      <c r="AD29" s="35">
        <v>0</v>
      </c>
      <c r="AE29" s="35">
        <v>0</v>
      </c>
      <c r="AF29" s="35">
        <v>1.325</v>
      </c>
      <c r="AG29" s="35"/>
      <c r="AH29" s="35"/>
      <c r="AI29" s="35">
        <v>1.1200000000000001</v>
      </c>
      <c r="AJ29" s="35">
        <v>2.5200002000000001</v>
      </c>
      <c r="AK29" s="35">
        <v>0.3</v>
      </c>
      <c r="AX29" t="s">
        <v>126</v>
      </c>
    </row>
    <row r="30" spans="1:50">
      <c r="A30">
        <v>29</v>
      </c>
      <c r="B30" t="s">
        <v>152</v>
      </c>
      <c r="C30" s="35">
        <v>10.349857</v>
      </c>
      <c r="D30" s="35">
        <v>0</v>
      </c>
      <c r="E30" s="35">
        <v>0</v>
      </c>
      <c r="F30" s="35"/>
      <c r="G30" s="35"/>
      <c r="H30" s="35"/>
      <c r="I30" s="35"/>
      <c r="J30" s="35">
        <v>0.74432189999999998</v>
      </c>
      <c r="K30" s="35">
        <v>0</v>
      </c>
      <c r="L30" s="35">
        <v>1.6575800000000001</v>
      </c>
      <c r="M30" s="35">
        <v>4.3744999999999999E-2</v>
      </c>
      <c r="N30" s="35">
        <v>0</v>
      </c>
      <c r="O30" s="35">
        <v>0.1</v>
      </c>
      <c r="P30" s="35">
        <v>0.1</v>
      </c>
      <c r="Q30" s="35">
        <v>1</v>
      </c>
      <c r="R30" s="35">
        <v>1.5000001000000001</v>
      </c>
      <c r="S30" s="35">
        <v>2</v>
      </c>
      <c r="T30" s="35">
        <v>6.0000004999999996</v>
      </c>
      <c r="U30" s="35">
        <v>12.000000999999999</v>
      </c>
      <c r="V30" s="35">
        <v>0</v>
      </c>
      <c r="W30" s="35">
        <v>5</v>
      </c>
      <c r="X30" s="35">
        <v>11.000000999999999</v>
      </c>
      <c r="Y30" s="35">
        <v>0</v>
      </c>
      <c r="Z30" s="35"/>
      <c r="AA30" s="35"/>
      <c r="AB30" s="35"/>
      <c r="AC30" s="35">
        <v>0.30925842999999997</v>
      </c>
      <c r="AD30" s="35">
        <v>0.21642310000000001</v>
      </c>
      <c r="AE30" s="35">
        <v>0</v>
      </c>
      <c r="AF30" s="35">
        <v>0.6</v>
      </c>
      <c r="AG30" s="35"/>
      <c r="AH30" s="35"/>
      <c r="AI30" s="35">
        <v>2.2400000000000002</v>
      </c>
      <c r="AJ30" s="35">
        <v>12.6</v>
      </c>
      <c r="AK30" s="35"/>
      <c r="AX30" t="s">
        <v>126</v>
      </c>
    </row>
    <row r="31" spans="1:50">
      <c r="A31">
        <v>30</v>
      </c>
      <c r="B31" t="s">
        <v>153</v>
      </c>
      <c r="C31" s="35">
        <v>0</v>
      </c>
      <c r="D31" s="35">
        <v>0</v>
      </c>
      <c r="E31" s="35">
        <v>0</v>
      </c>
      <c r="F31" s="35"/>
      <c r="G31" s="35"/>
      <c r="H31" s="35"/>
      <c r="I31" s="35"/>
      <c r="J31" s="35"/>
      <c r="K31" s="35">
        <v>0</v>
      </c>
      <c r="L31" s="35">
        <v>2.0345200999999999</v>
      </c>
      <c r="M31" s="35">
        <v>0</v>
      </c>
      <c r="N31" s="35">
        <v>0</v>
      </c>
      <c r="O31" s="35">
        <v>0.1</v>
      </c>
      <c r="P31" s="35">
        <v>0</v>
      </c>
      <c r="Q31" s="35">
        <v>0.1</v>
      </c>
      <c r="R31" s="35">
        <v>0.3</v>
      </c>
      <c r="S31" s="35">
        <v>0</v>
      </c>
      <c r="T31" s="35">
        <v>0</v>
      </c>
      <c r="U31" s="35">
        <v>0</v>
      </c>
      <c r="V31" s="35">
        <v>0</v>
      </c>
      <c r="W31" s="35"/>
      <c r="X31" s="35"/>
      <c r="Y31" s="35"/>
      <c r="Z31" s="35"/>
      <c r="AA31" s="35"/>
      <c r="AB31" s="35"/>
      <c r="AC31" s="35"/>
      <c r="AD31" s="35"/>
      <c r="AE31" s="35"/>
      <c r="AF31" s="35">
        <v>1.5100001000000001</v>
      </c>
      <c r="AG31" s="35"/>
      <c r="AH31" s="35">
        <v>7.5000003000000003E-3</v>
      </c>
      <c r="AI31" s="35">
        <v>0.2</v>
      </c>
      <c r="AJ31" s="35">
        <v>0.45000002</v>
      </c>
      <c r="AK31" s="35"/>
      <c r="AX31" t="s">
        <v>126</v>
      </c>
    </row>
    <row r="32" spans="1:50">
      <c r="A32">
        <v>32</v>
      </c>
      <c r="B32" t="s">
        <v>154</v>
      </c>
      <c r="C32" s="35">
        <v>0.43124404999999999</v>
      </c>
      <c r="D32" s="35">
        <v>5.6924213999999997</v>
      </c>
      <c r="E32" s="35">
        <v>2.0462862999999998</v>
      </c>
      <c r="F32" s="35"/>
      <c r="G32" s="35"/>
      <c r="H32" s="35"/>
      <c r="I32" s="35">
        <v>0.71160847000000005</v>
      </c>
      <c r="J32" s="35"/>
      <c r="K32" s="35">
        <v>3.0000002000000001</v>
      </c>
      <c r="L32" s="35">
        <v>1.2104999999999999E-2</v>
      </c>
      <c r="M32" s="35">
        <v>0</v>
      </c>
      <c r="N32" s="35">
        <v>0</v>
      </c>
      <c r="O32" s="35">
        <v>0</v>
      </c>
      <c r="P32" s="35">
        <v>0</v>
      </c>
      <c r="Q32" s="35">
        <v>0.1</v>
      </c>
      <c r="R32" s="35">
        <v>0.90000004</v>
      </c>
      <c r="S32" s="35">
        <v>1.3000001000000001</v>
      </c>
      <c r="T32" s="35">
        <v>1.4000001</v>
      </c>
      <c r="U32" s="35">
        <v>0</v>
      </c>
      <c r="V32" s="35">
        <v>0</v>
      </c>
      <c r="W32" s="35">
        <v>0.4</v>
      </c>
      <c r="X32" s="35">
        <v>0.5</v>
      </c>
      <c r="Y32" s="35">
        <v>5.9</v>
      </c>
      <c r="Z32" s="35"/>
      <c r="AA32" s="35"/>
      <c r="AB32" s="35"/>
      <c r="AC32" s="35"/>
      <c r="AD32" s="35"/>
      <c r="AE32" s="35"/>
      <c r="AF32" s="35">
        <v>2.4</v>
      </c>
      <c r="AG32" s="35"/>
      <c r="AH32" s="35"/>
      <c r="AI32" s="35">
        <v>1.2800001000000001</v>
      </c>
      <c r="AJ32" s="35">
        <v>1.2600001000000001</v>
      </c>
      <c r="AK32" s="35">
        <v>0.3</v>
      </c>
      <c r="AX32" t="s">
        <v>126</v>
      </c>
    </row>
    <row r="33" spans="1:50">
      <c r="A33">
        <v>33</v>
      </c>
      <c r="B33" t="s">
        <v>155</v>
      </c>
      <c r="C33" s="35">
        <v>0.35937002000000001</v>
      </c>
      <c r="D33" s="35">
        <v>1.617165</v>
      </c>
      <c r="E33" s="35">
        <v>0</v>
      </c>
      <c r="F33" s="35"/>
      <c r="G33" s="35"/>
      <c r="H33" s="35">
        <v>8.5765489999999993E-3</v>
      </c>
      <c r="I33" s="35">
        <v>8.5765489999999993E-3</v>
      </c>
      <c r="J33" s="35">
        <v>6.1261066999999999E-3</v>
      </c>
      <c r="K33" s="35">
        <v>0</v>
      </c>
      <c r="L33" s="35">
        <v>0.29910004000000001</v>
      </c>
      <c r="M33" s="35">
        <v>0</v>
      </c>
      <c r="N33" s="35">
        <v>0</v>
      </c>
      <c r="O33" s="35">
        <v>0.23</v>
      </c>
      <c r="P33" s="35">
        <v>0</v>
      </c>
      <c r="Q33" s="35">
        <v>0.2</v>
      </c>
      <c r="R33" s="35">
        <v>0.2</v>
      </c>
      <c r="S33" s="35">
        <v>0.2</v>
      </c>
      <c r="T33" s="35">
        <v>0.2</v>
      </c>
      <c r="U33" s="35">
        <v>0</v>
      </c>
      <c r="V33" s="35">
        <v>0</v>
      </c>
      <c r="W33" s="35">
        <v>0</v>
      </c>
      <c r="X33" s="35">
        <v>0</v>
      </c>
      <c r="Y33" s="35">
        <v>0</v>
      </c>
      <c r="Z33" s="35"/>
      <c r="AA33" s="35"/>
      <c r="AB33" s="35"/>
      <c r="AC33" s="35">
        <v>1.0583241000000001E-3</v>
      </c>
      <c r="AD33" s="35">
        <v>9.0053753000000002E-4</v>
      </c>
      <c r="AE33" s="35">
        <v>0</v>
      </c>
      <c r="AF33" s="35">
        <v>2.8000001999999999</v>
      </c>
      <c r="AG33" s="35"/>
      <c r="AH33" s="35"/>
      <c r="AI33" s="35">
        <v>0.64000005000000004</v>
      </c>
      <c r="AJ33" s="35">
        <v>1.08</v>
      </c>
      <c r="AK33" s="35"/>
      <c r="AX33" t="s">
        <v>126</v>
      </c>
    </row>
    <row r="34" spans="1:50">
      <c r="A34">
        <v>34</v>
      </c>
      <c r="B34" t="s">
        <v>156</v>
      </c>
      <c r="C34" s="35">
        <v>0.90561247</v>
      </c>
      <c r="D34" s="35">
        <v>0</v>
      </c>
      <c r="E34" s="35">
        <v>3.4295334999999998</v>
      </c>
      <c r="F34" s="35">
        <v>3.5097452999999999E-4</v>
      </c>
      <c r="G34" s="35">
        <v>5.1765594000000004</v>
      </c>
      <c r="H34" s="35">
        <v>9.1891593999999993E-2</v>
      </c>
      <c r="I34" s="35">
        <v>5.0730285999999998</v>
      </c>
      <c r="J34" s="35">
        <v>4.2275242999999998</v>
      </c>
      <c r="K34" s="35">
        <v>3.0000002000000001</v>
      </c>
      <c r="L34" s="35">
        <v>0.87931999999999999</v>
      </c>
      <c r="M34" s="35">
        <v>0</v>
      </c>
      <c r="N34" s="35">
        <v>0</v>
      </c>
      <c r="O34" s="35">
        <v>0.2</v>
      </c>
      <c r="P34" s="35">
        <v>0</v>
      </c>
      <c r="Q34" s="35">
        <v>0.1</v>
      </c>
      <c r="R34" s="35">
        <v>1.5000001000000001</v>
      </c>
      <c r="S34" s="35">
        <v>4</v>
      </c>
      <c r="T34" s="35">
        <v>2</v>
      </c>
      <c r="U34" s="35">
        <v>3.0000002000000001</v>
      </c>
      <c r="V34" s="35">
        <v>5</v>
      </c>
      <c r="W34" s="35">
        <v>1.8000001000000001</v>
      </c>
      <c r="X34" s="35">
        <v>1.7</v>
      </c>
      <c r="Y34" s="35">
        <v>0</v>
      </c>
      <c r="Z34" s="35">
        <v>1.4702654E-3</v>
      </c>
      <c r="AA34" s="35"/>
      <c r="AB34" s="35"/>
      <c r="AC34" s="35">
        <v>4.8301986999999998E-2</v>
      </c>
      <c r="AD34" s="35">
        <v>2.9405309000000001E-2</v>
      </c>
      <c r="AE34" s="35">
        <v>0</v>
      </c>
      <c r="AF34" s="35">
        <v>1.7760004</v>
      </c>
      <c r="AG34" s="35"/>
      <c r="AH34" s="35"/>
      <c r="AI34" s="35">
        <v>3.0000002000000001</v>
      </c>
      <c r="AJ34" s="35">
        <v>6.7500004999999996</v>
      </c>
      <c r="AK34" s="35">
        <v>0.3</v>
      </c>
      <c r="AX34" t="s">
        <v>126</v>
      </c>
    </row>
    <row r="35" spans="1:50">
      <c r="A35">
        <v>36</v>
      </c>
      <c r="B35" t="s">
        <v>157</v>
      </c>
      <c r="C35" s="35">
        <v>1.2087901000000001</v>
      </c>
      <c r="D35" s="35">
        <v>0</v>
      </c>
      <c r="E35" s="35">
        <v>0</v>
      </c>
      <c r="F35" s="35"/>
      <c r="G35" s="35"/>
      <c r="H35" s="35">
        <v>0.30630534999999998</v>
      </c>
      <c r="I35" s="35">
        <v>0.30630534999999998</v>
      </c>
      <c r="J35" s="35">
        <v>0.30630534999999998</v>
      </c>
      <c r="K35" s="35">
        <v>0</v>
      </c>
      <c r="L35" s="35">
        <v>1.5810051000000001</v>
      </c>
      <c r="M35" s="35">
        <v>0</v>
      </c>
      <c r="N35" s="35">
        <v>0</v>
      </c>
      <c r="O35" s="35">
        <v>0.4</v>
      </c>
      <c r="P35" s="35">
        <v>0</v>
      </c>
      <c r="Q35" s="35">
        <v>0.5</v>
      </c>
      <c r="R35" s="35">
        <v>0.5</v>
      </c>
      <c r="S35" s="35">
        <v>1</v>
      </c>
      <c r="T35" s="35">
        <v>1</v>
      </c>
      <c r="U35" s="35">
        <v>1</v>
      </c>
      <c r="V35" s="35">
        <v>0.2</v>
      </c>
      <c r="W35" s="35">
        <v>0.2</v>
      </c>
      <c r="X35" s="35">
        <v>0.2</v>
      </c>
      <c r="Y35" s="35">
        <v>0.2</v>
      </c>
      <c r="Z35" s="35">
        <v>8.2702429999999998E-4</v>
      </c>
      <c r="AA35" s="35"/>
      <c r="AB35" s="35"/>
      <c r="AC35" s="35">
        <v>5.6573216000000003E-2</v>
      </c>
      <c r="AD35" s="35">
        <v>1.1486448999999999E-2</v>
      </c>
      <c r="AE35" s="35">
        <v>0</v>
      </c>
      <c r="AF35" s="35">
        <v>1.075</v>
      </c>
      <c r="AG35" s="35"/>
      <c r="AH35" s="35"/>
      <c r="AI35" s="35">
        <v>1.6</v>
      </c>
      <c r="AJ35" s="35">
        <v>2.7</v>
      </c>
      <c r="AK35" s="35"/>
      <c r="AX35" t="s">
        <v>124</v>
      </c>
    </row>
    <row r="36" spans="1:50">
      <c r="A36">
        <v>37</v>
      </c>
      <c r="B36" t="s">
        <v>158</v>
      </c>
      <c r="C36" s="35">
        <v>7.4001469999999996</v>
      </c>
      <c r="D36" s="35">
        <v>1.0436105</v>
      </c>
      <c r="E36" s="35">
        <v>0.17853503000000001</v>
      </c>
      <c r="F36" s="35">
        <v>1.4810354E-4</v>
      </c>
      <c r="G36" s="35">
        <v>1.9113449</v>
      </c>
      <c r="H36" s="35"/>
      <c r="I36" s="35">
        <v>6.1261063</v>
      </c>
      <c r="J36" s="35">
        <v>3.6756636999999999</v>
      </c>
      <c r="K36" s="35">
        <v>3.0000002000000001</v>
      </c>
      <c r="L36" s="35">
        <v>0.21630000999999999</v>
      </c>
      <c r="M36" s="35">
        <v>1.302</v>
      </c>
      <c r="N36" s="35">
        <v>1.5000001000000001</v>
      </c>
      <c r="O36" s="35">
        <v>0.3</v>
      </c>
      <c r="P36" s="35">
        <v>1.0000001E-2</v>
      </c>
      <c r="Q36" s="35">
        <v>0.1</v>
      </c>
      <c r="R36" s="35">
        <v>1</v>
      </c>
      <c r="S36" s="35">
        <v>1.5000001000000001</v>
      </c>
      <c r="T36" s="35">
        <v>1.2</v>
      </c>
      <c r="U36" s="35">
        <v>2.5</v>
      </c>
      <c r="V36" s="35">
        <v>0</v>
      </c>
      <c r="W36" s="35">
        <v>0.6</v>
      </c>
      <c r="X36" s="35">
        <v>2.5</v>
      </c>
      <c r="Y36" s="35">
        <v>0</v>
      </c>
      <c r="Z36" s="35"/>
      <c r="AA36" s="35"/>
      <c r="AB36" s="35"/>
      <c r="AC36" s="35"/>
      <c r="AD36" s="35"/>
      <c r="AE36" s="35"/>
      <c r="AF36" s="35">
        <v>0.8937001</v>
      </c>
      <c r="AG36" s="35"/>
      <c r="AH36" s="35">
        <v>2.2500000999999999E-3</v>
      </c>
      <c r="AI36" s="35">
        <v>6.8</v>
      </c>
      <c r="AJ36" s="35">
        <v>15.300001</v>
      </c>
      <c r="AK36" s="35">
        <v>0.3</v>
      </c>
      <c r="AX36" t="s">
        <v>126</v>
      </c>
    </row>
    <row r="37" spans="1:50">
      <c r="A37">
        <v>38</v>
      </c>
      <c r="B37" t="s">
        <v>159</v>
      </c>
      <c r="C37" s="35">
        <v>4.8299329999999996</v>
      </c>
      <c r="D37" s="35">
        <v>10.161676999999999</v>
      </c>
      <c r="E37" s="35">
        <v>3.8106290999999999</v>
      </c>
      <c r="F37" s="35"/>
      <c r="G37" s="35"/>
      <c r="H37" s="35"/>
      <c r="I37" s="35">
        <v>13.676684</v>
      </c>
      <c r="J37" s="35"/>
      <c r="K37" s="35">
        <v>3.0000002000000001</v>
      </c>
      <c r="L37" s="35">
        <v>0.62250000000000005</v>
      </c>
      <c r="M37" s="35">
        <v>1.095E-2</v>
      </c>
      <c r="N37" s="35">
        <v>0</v>
      </c>
      <c r="O37" s="35">
        <v>0.2</v>
      </c>
      <c r="P37" s="35">
        <v>0</v>
      </c>
      <c r="Q37" s="35">
        <v>1</v>
      </c>
      <c r="R37" s="35">
        <v>2</v>
      </c>
      <c r="S37" s="35">
        <v>2</v>
      </c>
      <c r="T37" s="35">
        <v>3.0000002000000001</v>
      </c>
      <c r="U37" s="35">
        <v>3.0000002000000001</v>
      </c>
      <c r="V37" s="35">
        <v>7.0000004999999996</v>
      </c>
      <c r="W37" s="35"/>
      <c r="X37" s="35"/>
      <c r="Y37" s="35"/>
      <c r="Z37" s="35"/>
      <c r="AA37" s="35"/>
      <c r="AB37" s="35"/>
      <c r="AC37" s="35"/>
      <c r="AD37" s="35"/>
      <c r="AE37" s="35"/>
      <c r="AF37" s="35">
        <v>3.0100001999999999</v>
      </c>
      <c r="AG37" s="35"/>
      <c r="AH37" s="35"/>
      <c r="AI37" s="35">
        <v>5.6000003999999999</v>
      </c>
      <c r="AJ37" s="35">
        <v>1.8000001000000001</v>
      </c>
      <c r="AK37" s="35"/>
      <c r="AX37" t="s">
        <v>131</v>
      </c>
    </row>
    <row r="38" spans="1:50">
      <c r="A38">
        <v>39</v>
      </c>
      <c r="B38" t="s">
        <v>160</v>
      </c>
      <c r="C38" s="35">
        <v>4.6574359999999997</v>
      </c>
      <c r="D38" s="35">
        <v>12.450877</v>
      </c>
      <c r="E38" s="35">
        <v>2.5933449999999998</v>
      </c>
      <c r="F38" s="35">
        <v>3.3821717999999998E-5</v>
      </c>
      <c r="G38" s="35">
        <v>0.45945799999999998</v>
      </c>
      <c r="H38" s="35">
        <v>0.34459347000000001</v>
      </c>
      <c r="I38" s="35">
        <v>0.45945799999999998</v>
      </c>
      <c r="J38" s="35">
        <v>0.45945796</v>
      </c>
      <c r="K38" s="35">
        <v>3.0000002000000001</v>
      </c>
      <c r="L38" s="35">
        <v>0.13389499999999999</v>
      </c>
      <c r="M38" s="35">
        <v>0</v>
      </c>
      <c r="N38" s="35">
        <v>0</v>
      </c>
      <c r="O38" s="35">
        <v>0.1</v>
      </c>
      <c r="P38" s="35">
        <v>0</v>
      </c>
      <c r="Q38" s="35">
        <v>0.4</v>
      </c>
      <c r="R38" s="35">
        <v>2.1000000999999999</v>
      </c>
      <c r="S38" s="35">
        <v>1.1000000000000001</v>
      </c>
      <c r="T38" s="35">
        <v>2.6000000999999999</v>
      </c>
      <c r="U38" s="35">
        <v>1.5000001000000001</v>
      </c>
      <c r="V38" s="35">
        <v>0</v>
      </c>
      <c r="W38" s="35">
        <v>0.70000004999999998</v>
      </c>
      <c r="X38" s="35">
        <v>0.4</v>
      </c>
      <c r="Y38" s="35">
        <v>0</v>
      </c>
      <c r="Z38" s="35">
        <v>1.6540486E-3</v>
      </c>
      <c r="AA38" s="35"/>
      <c r="AB38" s="35"/>
      <c r="AC38" s="35">
        <v>0</v>
      </c>
      <c r="AD38" s="35">
        <v>0.12507467</v>
      </c>
      <c r="AE38" s="35">
        <v>0</v>
      </c>
      <c r="AF38" s="35">
        <v>2.4008001999999999</v>
      </c>
      <c r="AG38" s="35"/>
      <c r="AH38" s="35">
        <v>4.5000003000000002E-3</v>
      </c>
      <c r="AI38" s="35">
        <v>2.5600002000000002</v>
      </c>
      <c r="AJ38" s="35">
        <v>5.76</v>
      </c>
      <c r="AK38" s="35">
        <v>0.3</v>
      </c>
      <c r="AX38" t="s">
        <v>126</v>
      </c>
    </row>
    <row r="39" spans="1:50">
      <c r="A39">
        <v>40</v>
      </c>
      <c r="B39" t="s">
        <v>161</v>
      </c>
      <c r="C39" s="35">
        <v>0</v>
      </c>
      <c r="D39" s="35">
        <v>0</v>
      </c>
      <c r="E39" s="35">
        <v>0</v>
      </c>
      <c r="F39" s="35"/>
      <c r="G39" s="35"/>
      <c r="H39" s="35"/>
      <c r="I39" s="35"/>
      <c r="J39" s="35"/>
      <c r="K39" s="35">
        <v>0</v>
      </c>
      <c r="L39" s="35">
        <v>0.64800000000000002</v>
      </c>
      <c r="M39" s="35">
        <v>0</v>
      </c>
      <c r="N39" s="35">
        <v>0</v>
      </c>
      <c r="O39" s="35">
        <v>8.0000005999999999E-2</v>
      </c>
      <c r="P39" s="35">
        <v>0</v>
      </c>
      <c r="Q39" s="35"/>
      <c r="R39" s="35"/>
      <c r="S39" s="35"/>
      <c r="T39" s="35"/>
      <c r="U39" s="35"/>
      <c r="V39" s="35"/>
      <c r="W39" s="35"/>
      <c r="X39" s="35"/>
      <c r="Y39" s="35"/>
      <c r="Z39" s="35"/>
      <c r="AA39" s="35"/>
      <c r="AB39" s="35"/>
      <c r="AC39" s="35"/>
      <c r="AD39" s="35"/>
      <c r="AE39" s="35"/>
      <c r="AF39" s="35"/>
      <c r="AG39" s="35"/>
      <c r="AH39" s="35"/>
      <c r="AI39" s="35"/>
      <c r="AJ39" s="35"/>
      <c r="AK39" s="35"/>
      <c r="AX39" t="s">
        <v>126</v>
      </c>
    </row>
    <row r="40" spans="1:50">
      <c r="A40">
        <v>41</v>
      </c>
      <c r="B40" t="s">
        <v>162</v>
      </c>
      <c r="C40" s="35">
        <v>0</v>
      </c>
      <c r="D40" s="35">
        <v>0</v>
      </c>
      <c r="E40" s="35">
        <v>0</v>
      </c>
      <c r="F40" s="35"/>
      <c r="G40" s="35"/>
      <c r="H40" s="35"/>
      <c r="I40" s="35"/>
      <c r="J40" s="35"/>
      <c r="K40" s="35">
        <v>0</v>
      </c>
      <c r="L40" s="35">
        <v>0</v>
      </c>
      <c r="M40" s="35">
        <v>0</v>
      </c>
      <c r="N40" s="35">
        <v>0</v>
      </c>
      <c r="O40" s="35">
        <v>0.55000000000000004</v>
      </c>
      <c r="P40" s="35">
        <v>0.1</v>
      </c>
      <c r="Q40" s="35"/>
      <c r="R40" s="35"/>
      <c r="S40" s="35"/>
      <c r="T40" s="35"/>
      <c r="U40" s="35"/>
      <c r="V40" s="35"/>
      <c r="W40" s="35"/>
      <c r="X40" s="35"/>
      <c r="Y40" s="35"/>
      <c r="Z40" s="35"/>
      <c r="AA40" s="35"/>
      <c r="AB40" s="35"/>
      <c r="AC40" s="35"/>
      <c r="AD40" s="35"/>
      <c r="AE40" s="35"/>
      <c r="AF40" s="35">
        <v>0.46</v>
      </c>
      <c r="AG40" s="35"/>
      <c r="AH40" s="35">
        <v>6.0000001999999997E-2</v>
      </c>
      <c r="AI40" s="35"/>
      <c r="AJ40" s="35"/>
      <c r="AK40" s="35"/>
      <c r="AX40" t="s">
        <v>126</v>
      </c>
    </row>
    <row r="41" spans="1:50">
      <c r="A41">
        <v>42</v>
      </c>
      <c r="B41" t="s">
        <v>163</v>
      </c>
      <c r="C41" s="35">
        <v>6.6798387000000004</v>
      </c>
      <c r="D41" s="35">
        <v>0</v>
      </c>
      <c r="E41" s="35">
        <v>0.60847879999999999</v>
      </c>
      <c r="F41" s="35">
        <v>4.3871822999999999E-5</v>
      </c>
      <c r="G41" s="35">
        <v>0.37745747000000002</v>
      </c>
      <c r="H41" s="35">
        <v>6.5345129999999996</v>
      </c>
      <c r="I41" s="35">
        <v>0.37745747000000002</v>
      </c>
      <c r="J41" s="35">
        <v>0.26961249999999998</v>
      </c>
      <c r="K41" s="35">
        <v>0</v>
      </c>
      <c r="L41" s="35">
        <v>6.4999999999999997E-3</v>
      </c>
      <c r="M41" s="35">
        <v>5.4749999999999998E-3</v>
      </c>
      <c r="N41" s="35">
        <v>0</v>
      </c>
      <c r="O41" s="35">
        <v>0.3</v>
      </c>
      <c r="P41" s="35">
        <v>0.1</v>
      </c>
      <c r="Q41" s="35">
        <v>0.3</v>
      </c>
      <c r="R41" s="35">
        <v>0.70000004999999998</v>
      </c>
      <c r="S41" s="35">
        <v>1.8000001000000001</v>
      </c>
      <c r="T41" s="35">
        <v>9</v>
      </c>
      <c r="U41" s="35">
        <v>0.6</v>
      </c>
      <c r="V41" s="35">
        <v>0</v>
      </c>
      <c r="W41" s="35">
        <v>5</v>
      </c>
      <c r="X41" s="35">
        <v>0</v>
      </c>
      <c r="Y41" s="35">
        <v>0</v>
      </c>
      <c r="Z41" s="35"/>
      <c r="AA41" s="35"/>
      <c r="AB41" s="35"/>
      <c r="AC41" s="35">
        <v>7.1089459999999993E-2</v>
      </c>
      <c r="AD41" s="35">
        <v>1.0005974000000001E-2</v>
      </c>
      <c r="AE41" s="35">
        <v>0</v>
      </c>
      <c r="AF41" s="35">
        <v>1.1500001</v>
      </c>
      <c r="AG41" s="35"/>
      <c r="AH41" s="35">
        <v>7.5000003000000003E-3</v>
      </c>
      <c r="AI41" s="35">
        <v>1.32</v>
      </c>
      <c r="AJ41" s="35">
        <v>9.9000009999999996</v>
      </c>
      <c r="AK41" s="35"/>
      <c r="AX41" t="s">
        <v>131</v>
      </c>
    </row>
    <row r="42" spans="1:50">
      <c r="A42">
        <v>43</v>
      </c>
      <c r="B42" t="s">
        <v>164</v>
      </c>
      <c r="C42" s="35">
        <v>1.7981567000000001</v>
      </c>
      <c r="D42" s="35">
        <v>0</v>
      </c>
      <c r="E42" s="35">
        <v>1.8143610999999999</v>
      </c>
      <c r="F42" s="35"/>
      <c r="G42" s="35"/>
      <c r="H42" s="35">
        <v>0.61261069999999995</v>
      </c>
      <c r="I42" s="35">
        <v>0.52071900000000004</v>
      </c>
      <c r="J42" s="35">
        <v>0.45945796</v>
      </c>
      <c r="K42" s="35">
        <v>3.0000002000000001</v>
      </c>
      <c r="L42" s="35">
        <v>0.35560000000000003</v>
      </c>
      <c r="M42" s="35">
        <v>0</v>
      </c>
      <c r="N42" s="35">
        <v>0</v>
      </c>
      <c r="O42" s="35">
        <v>0.1</v>
      </c>
      <c r="P42" s="35">
        <v>0.4</v>
      </c>
      <c r="Q42" s="35">
        <v>0.1</v>
      </c>
      <c r="R42" s="35">
        <v>0.4</v>
      </c>
      <c r="S42" s="35">
        <v>0.8</v>
      </c>
      <c r="T42" s="35">
        <v>1</v>
      </c>
      <c r="U42" s="35">
        <v>0</v>
      </c>
      <c r="V42" s="35">
        <v>0</v>
      </c>
      <c r="W42" s="35"/>
      <c r="X42" s="35"/>
      <c r="Y42" s="35"/>
      <c r="Z42" s="35">
        <v>0.110269904</v>
      </c>
      <c r="AA42" s="35"/>
      <c r="AB42" s="35"/>
      <c r="AC42" s="35">
        <v>5.0287305999999997E-2</v>
      </c>
      <c r="AD42" s="35">
        <v>0</v>
      </c>
      <c r="AE42" s="35">
        <v>0</v>
      </c>
      <c r="AF42" s="35">
        <v>0.89250010000000002</v>
      </c>
      <c r="AG42" s="35"/>
      <c r="AH42" s="35">
        <v>1.5000001000000001E-2</v>
      </c>
      <c r="AI42" s="35">
        <v>0.64000005000000004</v>
      </c>
      <c r="AJ42" s="35">
        <v>1.44</v>
      </c>
      <c r="AK42" s="35"/>
      <c r="AX42" t="s">
        <v>126</v>
      </c>
    </row>
    <row r="43" spans="1:50">
      <c r="A43">
        <v>44</v>
      </c>
      <c r="B43" t="s">
        <v>165</v>
      </c>
      <c r="C43" s="35">
        <v>0</v>
      </c>
      <c r="D43" s="35">
        <v>0</v>
      </c>
      <c r="E43" s="35">
        <v>0</v>
      </c>
      <c r="F43" s="35"/>
      <c r="G43" s="35"/>
      <c r="H43" s="35"/>
      <c r="I43" s="35"/>
      <c r="J43" s="35"/>
      <c r="K43" s="35">
        <v>0</v>
      </c>
      <c r="L43" s="35">
        <v>4.5241249999999997</v>
      </c>
      <c r="M43" s="35">
        <v>0</v>
      </c>
      <c r="N43" s="35">
        <v>0</v>
      </c>
      <c r="O43" s="35">
        <v>0</v>
      </c>
      <c r="P43" s="35">
        <v>0</v>
      </c>
      <c r="Q43" s="35">
        <v>0.5</v>
      </c>
      <c r="R43" s="35">
        <v>0.25</v>
      </c>
      <c r="S43" s="35">
        <v>0.25</v>
      </c>
      <c r="T43" s="35">
        <v>0</v>
      </c>
      <c r="U43" s="35">
        <v>0</v>
      </c>
      <c r="V43" s="35">
        <v>0</v>
      </c>
      <c r="W43" s="35"/>
      <c r="X43" s="35"/>
      <c r="Y43" s="35"/>
      <c r="Z43" s="35"/>
      <c r="AA43" s="35"/>
      <c r="AB43" s="35"/>
      <c r="AC43" s="35"/>
      <c r="AD43" s="35"/>
      <c r="AE43" s="35"/>
      <c r="AF43" s="35">
        <v>6.2000003000000001</v>
      </c>
      <c r="AG43" s="35"/>
      <c r="AH43" s="35"/>
      <c r="AI43" s="35">
        <v>0.6</v>
      </c>
      <c r="AJ43" s="35">
        <v>0</v>
      </c>
      <c r="AK43" s="35"/>
      <c r="AX43" t="s">
        <v>126</v>
      </c>
    </row>
    <row r="44" spans="1:50">
      <c r="A44">
        <v>45</v>
      </c>
      <c r="B44" t="s">
        <v>166</v>
      </c>
      <c r="C44" s="35">
        <v>1.2819708999999999</v>
      </c>
      <c r="D44" s="35">
        <v>0.88091399999999997</v>
      </c>
      <c r="E44" s="35">
        <v>0.67169522999999998</v>
      </c>
      <c r="F44" s="35"/>
      <c r="G44" s="35"/>
      <c r="H44" s="35"/>
      <c r="I44" s="35">
        <v>2.9650354000000001</v>
      </c>
      <c r="J44" s="35">
        <v>2.9650354000000001</v>
      </c>
      <c r="K44" s="35">
        <v>3.0000002000000001</v>
      </c>
      <c r="L44" s="35">
        <v>0.82586503</v>
      </c>
      <c r="M44" s="35">
        <v>0</v>
      </c>
      <c r="N44" s="35">
        <v>0</v>
      </c>
      <c r="O44" s="35">
        <v>0.1</v>
      </c>
      <c r="P44" s="35">
        <v>0</v>
      </c>
      <c r="Q44" s="35">
        <v>0.4</v>
      </c>
      <c r="R44" s="35">
        <v>1</v>
      </c>
      <c r="S44" s="35">
        <v>1</v>
      </c>
      <c r="T44" s="35">
        <v>4</v>
      </c>
      <c r="U44" s="35">
        <v>1</v>
      </c>
      <c r="V44" s="35">
        <v>0</v>
      </c>
      <c r="W44" s="35">
        <v>3.0000002000000001</v>
      </c>
      <c r="X44" s="35">
        <v>0.5</v>
      </c>
      <c r="Y44" s="35">
        <v>0</v>
      </c>
      <c r="Z44" s="35">
        <v>1.3783738E-2</v>
      </c>
      <c r="AA44" s="35"/>
      <c r="AB44" s="35"/>
      <c r="AC44" s="35">
        <v>4.2071983E-2</v>
      </c>
      <c r="AD44" s="35">
        <v>0</v>
      </c>
      <c r="AE44" s="35">
        <v>0</v>
      </c>
      <c r="AF44" s="35">
        <v>4.4550004000000003</v>
      </c>
      <c r="AG44" s="35"/>
      <c r="AH44" s="35"/>
      <c r="AI44" s="35">
        <v>1.2</v>
      </c>
      <c r="AJ44" s="35">
        <v>2.7</v>
      </c>
      <c r="AK44" s="35"/>
      <c r="AX44" t="s">
        <v>131</v>
      </c>
    </row>
    <row r="45" spans="1:50">
      <c r="A45">
        <v>46</v>
      </c>
      <c r="B45" t="s">
        <v>167</v>
      </c>
      <c r="C45" s="35">
        <v>0</v>
      </c>
      <c r="D45" s="35">
        <v>0</v>
      </c>
      <c r="E45" s="35">
        <v>0</v>
      </c>
      <c r="F45" s="35"/>
      <c r="G45" s="35"/>
      <c r="H45" s="35"/>
      <c r="I45" s="35"/>
      <c r="J45" s="35"/>
      <c r="K45" s="35">
        <v>0</v>
      </c>
      <c r="L45" s="35">
        <v>5.1784905999999999</v>
      </c>
      <c r="M45" s="35">
        <v>7.4499999999999997E-2</v>
      </c>
      <c r="N45" s="35">
        <v>0</v>
      </c>
      <c r="O45" s="35">
        <v>0</v>
      </c>
      <c r="P45" s="35">
        <v>0</v>
      </c>
      <c r="Q45" s="35">
        <v>0.5</v>
      </c>
      <c r="R45" s="35">
        <v>1</v>
      </c>
      <c r="S45" s="35">
        <v>1</v>
      </c>
      <c r="T45" s="35">
        <v>0</v>
      </c>
      <c r="U45" s="35">
        <v>0</v>
      </c>
      <c r="V45" s="35">
        <v>0</v>
      </c>
      <c r="W45" s="35"/>
      <c r="X45" s="35"/>
      <c r="Y45" s="35"/>
      <c r="Z45" s="35"/>
      <c r="AA45" s="35"/>
      <c r="AB45" s="35"/>
      <c r="AC45" s="35"/>
      <c r="AD45" s="35"/>
      <c r="AE45" s="35"/>
      <c r="AF45" s="35">
        <v>0.5</v>
      </c>
      <c r="AG45" s="35"/>
      <c r="AH45" s="35"/>
      <c r="AI45" s="35">
        <v>0.96000010000000002</v>
      </c>
      <c r="AJ45" s="35">
        <v>2.16</v>
      </c>
      <c r="AK45" s="35"/>
      <c r="AX45" t="s">
        <v>168</v>
      </c>
    </row>
    <row r="46" spans="1:50">
      <c r="A46">
        <v>47</v>
      </c>
      <c r="B46" t="s">
        <v>169</v>
      </c>
      <c r="C46" s="35">
        <v>4.2261914999999997</v>
      </c>
      <c r="D46" s="35">
        <v>9.0495900000000002</v>
      </c>
      <c r="E46" s="35">
        <v>1.795674</v>
      </c>
      <c r="F46" s="35">
        <v>4.5570320000000002E-4</v>
      </c>
      <c r="G46" s="35">
        <v>11.762124</v>
      </c>
      <c r="H46" s="35">
        <v>1.9603539999999999</v>
      </c>
      <c r="I46" s="35">
        <v>11.762124</v>
      </c>
      <c r="J46" s="35">
        <v>11.762124</v>
      </c>
      <c r="K46" s="35">
        <v>0</v>
      </c>
      <c r="L46" s="35">
        <v>1.4243300000000001</v>
      </c>
      <c r="M46" s="35">
        <v>0</v>
      </c>
      <c r="N46" s="35">
        <v>1.5000001000000001</v>
      </c>
      <c r="O46" s="35">
        <v>0.5</v>
      </c>
      <c r="P46" s="35">
        <v>0</v>
      </c>
      <c r="Q46" s="35">
        <v>0.4</v>
      </c>
      <c r="R46" s="35">
        <v>2</v>
      </c>
      <c r="S46" s="35">
        <v>3.0000002000000001</v>
      </c>
      <c r="T46" s="35">
        <v>8</v>
      </c>
      <c r="U46" s="35">
        <v>12.000000999999999</v>
      </c>
      <c r="V46" s="35">
        <v>8</v>
      </c>
      <c r="W46" s="35">
        <v>6.0000004999999996</v>
      </c>
      <c r="X46" s="35">
        <v>8</v>
      </c>
      <c r="Y46" s="35">
        <v>6.0000004999999996</v>
      </c>
      <c r="Z46" s="35">
        <v>5.8810618000000002E-2</v>
      </c>
      <c r="AA46" s="35"/>
      <c r="AB46" s="35"/>
      <c r="AC46" s="35">
        <v>0.21925702999999999</v>
      </c>
      <c r="AD46" s="35">
        <v>5.0029864000000002</v>
      </c>
      <c r="AE46" s="35">
        <v>0</v>
      </c>
      <c r="AF46" s="35">
        <v>3.0010002</v>
      </c>
      <c r="AG46" s="35">
        <v>5.0000005999999999E-5</v>
      </c>
      <c r="AH46" s="35">
        <v>5.1000003000000002E-2</v>
      </c>
      <c r="AI46" s="35">
        <v>16</v>
      </c>
      <c r="AJ46" s="35">
        <v>35.200000000000003</v>
      </c>
      <c r="AK46" s="35">
        <v>0.3</v>
      </c>
      <c r="AX46" t="s">
        <v>131</v>
      </c>
    </row>
    <row r="47" spans="1:50">
      <c r="A47">
        <v>48</v>
      </c>
      <c r="B47" t="s">
        <v>170</v>
      </c>
      <c r="C47" s="35">
        <v>9.87941</v>
      </c>
      <c r="D47" s="35">
        <v>8.9777170000000002</v>
      </c>
      <c r="E47" s="35">
        <v>2.8064835000000001</v>
      </c>
      <c r="F47" s="35"/>
      <c r="G47" s="35"/>
      <c r="H47" s="35">
        <v>4.020257</v>
      </c>
      <c r="I47" s="35">
        <v>3.4459344999999999</v>
      </c>
      <c r="J47" s="35">
        <v>1.7229673000000001</v>
      </c>
      <c r="K47" s="35">
        <v>3.0000002000000001</v>
      </c>
      <c r="L47" s="35">
        <v>1.93066</v>
      </c>
      <c r="M47" s="35">
        <v>0.93893009999999999</v>
      </c>
      <c r="N47" s="35">
        <v>0</v>
      </c>
      <c r="O47" s="35">
        <v>0.1</v>
      </c>
      <c r="P47" s="35">
        <v>0</v>
      </c>
      <c r="Q47" s="35">
        <v>0.5</v>
      </c>
      <c r="R47" s="35">
        <v>1</v>
      </c>
      <c r="S47" s="35">
        <v>2</v>
      </c>
      <c r="T47" s="35">
        <v>2</v>
      </c>
      <c r="U47" s="35">
        <v>1.5000001000000001</v>
      </c>
      <c r="V47" s="35">
        <v>1.5000001000000001</v>
      </c>
      <c r="W47" s="35">
        <v>2</v>
      </c>
      <c r="X47" s="35">
        <v>2</v>
      </c>
      <c r="Y47" s="35">
        <v>4</v>
      </c>
      <c r="Z47" s="35">
        <v>1.3232388499999999E-2</v>
      </c>
      <c r="AA47" s="35"/>
      <c r="AB47" s="35"/>
      <c r="AC47" s="35">
        <v>7.068584E-2</v>
      </c>
      <c r="AD47" s="35">
        <v>0.10337803499999999</v>
      </c>
      <c r="AE47" s="35">
        <v>0</v>
      </c>
      <c r="AF47" s="35">
        <v>3.0700002</v>
      </c>
      <c r="AG47" s="35">
        <v>1.2500000000000001E-2</v>
      </c>
      <c r="AH47" s="35">
        <v>0.15</v>
      </c>
      <c r="AI47" s="35">
        <v>8</v>
      </c>
      <c r="AJ47" s="35">
        <v>9</v>
      </c>
      <c r="AK47" s="35"/>
      <c r="AX47" t="s">
        <v>126</v>
      </c>
    </row>
    <row r="48" spans="1:50">
      <c r="A48">
        <v>49</v>
      </c>
      <c r="B48" t="s">
        <v>171</v>
      </c>
      <c r="C48" s="35">
        <v>0</v>
      </c>
      <c r="D48" s="35">
        <v>0</v>
      </c>
      <c r="E48" s="35">
        <v>0</v>
      </c>
      <c r="F48" s="35"/>
      <c r="G48" s="35"/>
      <c r="H48" s="35"/>
      <c r="I48" s="35"/>
      <c r="J48" s="35"/>
      <c r="K48" s="35">
        <v>0</v>
      </c>
      <c r="L48" s="35">
        <v>0.41519502000000003</v>
      </c>
      <c r="M48" s="35">
        <v>0</v>
      </c>
      <c r="N48" s="35">
        <v>0</v>
      </c>
      <c r="O48" s="35">
        <v>0.1</v>
      </c>
      <c r="P48" s="35">
        <v>0</v>
      </c>
      <c r="Q48" s="35">
        <v>0.1</v>
      </c>
      <c r="R48" s="35">
        <v>0.2</v>
      </c>
      <c r="S48" s="35">
        <v>0</v>
      </c>
      <c r="T48" s="35">
        <v>0</v>
      </c>
      <c r="U48" s="35">
        <v>0</v>
      </c>
      <c r="V48" s="35">
        <v>0</v>
      </c>
      <c r="W48" s="35"/>
      <c r="X48" s="35"/>
      <c r="Y48" s="35"/>
      <c r="Z48" s="35"/>
      <c r="AA48" s="35"/>
      <c r="AB48" s="35"/>
      <c r="AC48" s="35"/>
      <c r="AD48" s="35"/>
      <c r="AE48" s="35"/>
      <c r="AF48" s="35">
        <v>0.75500005000000003</v>
      </c>
      <c r="AG48" s="35"/>
      <c r="AH48" s="35"/>
      <c r="AI48" s="35">
        <v>0</v>
      </c>
      <c r="AJ48" s="35">
        <v>0</v>
      </c>
      <c r="AK48" s="35"/>
      <c r="AX48" t="s">
        <v>124</v>
      </c>
    </row>
    <row r="49" spans="1:50">
      <c r="A49">
        <v>51</v>
      </c>
      <c r="B49" t="s">
        <v>172</v>
      </c>
      <c r="C49" s="35">
        <v>0</v>
      </c>
      <c r="D49" s="35">
        <v>0</v>
      </c>
      <c r="E49" s="35">
        <v>0</v>
      </c>
      <c r="F49" s="35"/>
      <c r="G49" s="35"/>
      <c r="H49" s="35"/>
      <c r="I49" s="35"/>
      <c r="J49" s="35"/>
      <c r="K49" s="35">
        <v>0</v>
      </c>
      <c r="L49" s="35">
        <v>1.2148601000000001</v>
      </c>
      <c r="M49" s="35">
        <v>2.2678099999999999</v>
      </c>
      <c r="N49" s="35">
        <v>0</v>
      </c>
      <c r="O49" s="35">
        <v>0</v>
      </c>
      <c r="P49" s="35">
        <v>0</v>
      </c>
      <c r="Q49" s="35">
        <v>0.1</v>
      </c>
      <c r="R49" s="35">
        <v>0.1</v>
      </c>
      <c r="S49" s="35">
        <v>0</v>
      </c>
      <c r="T49" s="35">
        <v>0</v>
      </c>
      <c r="U49" s="35">
        <v>0</v>
      </c>
      <c r="V49" s="35">
        <v>0</v>
      </c>
      <c r="W49" s="35">
        <v>0</v>
      </c>
      <c r="X49" s="35">
        <v>0</v>
      </c>
      <c r="Y49" s="35">
        <v>0</v>
      </c>
      <c r="Z49" s="35"/>
      <c r="AA49" s="35"/>
      <c r="AB49" s="35"/>
      <c r="AC49" s="35"/>
      <c r="AD49" s="35"/>
      <c r="AE49" s="35"/>
      <c r="AF49" s="35">
        <v>9.3000000000000007</v>
      </c>
      <c r="AG49" s="35"/>
      <c r="AH49" s="35"/>
      <c r="AI49" s="35">
        <v>0</v>
      </c>
      <c r="AJ49" s="35">
        <v>0</v>
      </c>
      <c r="AK49" s="35"/>
      <c r="AX49" t="s">
        <v>126</v>
      </c>
    </row>
    <row r="50" spans="1:50">
      <c r="A50">
        <v>52</v>
      </c>
      <c r="B50" t="s">
        <v>173</v>
      </c>
      <c r="C50" s="35">
        <v>1.8168310000000001</v>
      </c>
      <c r="D50" s="35">
        <v>10.595666</v>
      </c>
      <c r="E50" s="35">
        <v>1.1097347</v>
      </c>
      <c r="F50" s="35">
        <v>8.0531856E-5</v>
      </c>
      <c r="G50" s="35">
        <v>1.039301</v>
      </c>
      <c r="H50" s="35"/>
      <c r="I50" s="35">
        <v>1.1038166</v>
      </c>
      <c r="J50" s="35">
        <v>2.6498685000000002</v>
      </c>
      <c r="K50" s="35">
        <v>3.0000002000000001</v>
      </c>
      <c r="L50" s="35">
        <v>0.159915</v>
      </c>
      <c r="M50" s="35">
        <v>5.5675006999999999E-2</v>
      </c>
      <c r="N50" s="35">
        <v>0</v>
      </c>
      <c r="O50" s="35">
        <v>0.2</v>
      </c>
      <c r="P50" s="35">
        <v>1.0000001E-2</v>
      </c>
      <c r="Q50" s="35">
        <v>0.4</v>
      </c>
      <c r="R50" s="35">
        <v>0.90000004</v>
      </c>
      <c r="S50" s="35">
        <v>0.4</v>
      </c>
      <c r="T50" s="35">
        <v>0.4</v>
      </c>
      <c r="U50" s="35">
        <v>1.1000000000000001</v>
      </c>
      <c r="V50" s="35">
        <v>0.6</v>
      </c>
      <c r="W50" s="35">
        <v>0.4</v>
      </c>
      <c r="X50" s="35">
        <v>2.4</v>
      </c>
      <c r="Y50" s="35">
        <v>0</v>
      </c>
      <c r="Z50" s="35"/>
      <c r="AA50" s="35"/>
      <c r="AB50" s="35"/>
      <c r="AC50" s="35">
        <v>0.2156573</v>
      </c>
      <c r="AD50" s="35">
        <v>0.24504428</v>
      </c>
      <c r="AE50" s="35">
        <v>0</v>
      </c>
      <c r="AF50" s="35">
        <v>2.0846</v>
      </c>
      <c r="AG50" s="35">
        <v>5.2000005000000004E-3</v>
      </c>
      <c r="AH50" s="35">
        <v>4.0800005E-2</v>
      </c>
      <c r="AI50" s="35">
        <v>2.0400002000000002</v>
      </c>
      <c r="AJ50" s="35">
        <v>12.240000999999999</v>
      </c>
      <c r="AK50" s="35">
        <v>1.5000001000000001</v>
      </c>
      <c r="AX50" t="s">
        <v>124</v>
      </c>
    </row>
    <row r="51" spans="1:50">
      <c r="A51">
        <v>53</v>
      </c>
      <c r="B51" t="s">
        <v>174</v>
      </c>
      <c r="C51" s="35">
        <v>9.217841</v>
      </c>
      <c r="D51" s="35">
        <v>0</v>
      </c>
      <c r="E51" s="35">
        <v>0.29501283</v>
      </c>
      <c r="F51" s="35">
        <v>1.8023413999999999E-4</v>
      </c>
      <c r="G51" s="35">
        <v>3.1013411999999998</v>
      </c>
      <c r="H51" s="35"/>
      <c r="I51" s="35">
        <v>1.9603539999999999</v>
      </c>
      <c r="J51" s="35">
        <v>0.43137999999999999</v>
      </c>
      <c r="K51" s="35">
        <v>3.0000002000000001</v>
      </c>
      <c r="L51" s="35">
        <v>0</v>
      </c>
      <c r="M51" s="35">
        <v>0</v>
      </c>
      <c r="N51" s="35">
        <v>0</v>
      </c>
      <c r="O51" s="35">
        <v>0.05</v>
      </c>
      <c r="P51" s="35">
        <v>1.0000001E-2</v>
      </c>
      <c r="Q51" s="35">
        <v>0.1</v>
      </c>
      <c r="R51" s="35">
        <v>1.5000001000000001</v>
      </c>
      <c r="S51" s="35">
        <v>1.5000001000000001</v>
      </c>
      <c r="T51" s="35">
        <v>8</v>
      </c>
      <c r="U51" s="35">
        <v>3.0000002000000001</v>
      </c>
      <c r="V51" s="35">
        <v>0</v>
      </c>
      <c r="W51" s="35">
        <v>3.0000002000000001</v>
      </c>
      <c r="X51" s="35">
        <v>1.5000001000000001</v>
      </c>
      <c r="Y51" s="35">
        <v>0</v>
      </c>
      <c r="Z51" s="35">
        <v>9.1891590000000006E-3</v>
      </c>
      <c r="AA51" s="35"/>
      <c r="AB51" s="35"/>
      <c r="AC51" s="35">
        <v>3.8713589999999999E-2</v>
      </c>
      <c r="AD51" s="35">
        <v>2.5882801E-2</v>
      </c>
      <c r="AE51" s="35">
        <v>0</v>
      </c>
      <c r="AF51" s="35">
        <v>1.7886002000000001</v>
      </c>
      <c r="AG51" s="35">
        <v>1.5000002000000001E-3</v>
      </c>
      <c r="AH51" s="35">
        <v>0.126</v>
      </c>
      <c r="AI51" s="35">
        <v>3.4</v>
      </c>
      <c r="AJ51" s="35">
        <v>15.300001</v>
      </c>
      <c r="AK51" s="35">
        <v>1.5000001000000001</v>
      </c>
      <c r="AX51" t="s">
        <v>126</v>
      </c>
    </row>
    <row r="52" spans="1:50">
      <c r="A52">
        <v>54</v>
      </c>
      <c r="B52" t="s">
        <v>175</v>
      </c>
      <c r="C52" s="35">
        <v>3.3356729000000001</v>
      </c>
      <c r="D52" s="35">
        <v>16.536085</v>
      </c>
      <c r="E52" s="35">
        <v>5.8805237000000004</v>
      </c>
      <c r="F52" s="35"/>
      <c r="G52" s="35"/>
      <c r="H52" s="35"/>
      <c r="I52" s="35">
        <v>39.240400000000001</v>
      </c>
      <c r="J52" s="35"/>
      <c r="K52" s="35">
        <v>3.0000002000000001</v>
      </c>
      <c r="L52" s="35">
        <v>9.8045010000000002E-2</v>
      </c>
      <c r="M52" s="35">
        <v>0</v>
      </c>
      <c r="N52" s="35">
        <v>0</v>
      </c>
      <c r="O52" s="35">
        <v>0.1</v>
      </c>
      <c r="P52" s="35">
        <v>1.0000001E-2</v>
      </c>
      <c r="Q52" s="35">
        <v>0.3</v>
      </c>
      <c r="R52" s="35">
        <v>2.4</v>
      </c>
      <c r="S52" s="35">
        <v>4.9000000000000004</v>
      </c>
      <c r="T52" s="35">
        <v>0.5</v>
      </c>
      <c r="U52" s="35">
        <v>3.0000002000000001</v>
      </c>
      <c r="V52" s="35">
        <v>4</v>
      </c>
      <c r="W52" s="35">
        <v>1</v>
      </c>
      <c r="X52" s="35">
        <v>3.0000002000000001</v>
      </c>
      <c r="Y52" s="35">
        <v>4</v>
      </c>
      <c r="Z52" s="35">
        <v>4.4107965999999998E-2</v>
      </c>
      <c r="AA52" s="35"/>
      <c r="AB52" s="35"/>
      <c r="AC52" s="35">
        <v>0</v>
      </c>
      <c r="AD52" s="35">
        <v>0.22053981</v>
      </c>
      <c r="AE52" s="35">
        <v>0</v>
      </c>
      <c r="AF52" s="35">
        <v>2.4160001000000002</v>
      </c>
      <c r="AG52" s="35">
        <v>2.5000000000000001E-4</v>
      </c>
      <c r="AH52" s="35">
        <v>2.9999999999999997E-4</v>
      </c>
      <c r="AI52" s="35">
        <v>6.0800004000000003</v>
      </c>
      <c r="AJ52" s="35">
        <v>20.52</v>
      </c>
      <c r="AK52" s="35">
        <v>0.3</v>
      </c>
      <c r="AX52" t="s">
        <v>126</v>
      </c>
    </row>
    <row r="53" spans="1:50">
      <c r="A53">
        <v>55</v>
      </c>
      <c r="B53" t="s">
        <v>176</v>
      </c>
      <c r="C53" s="35">
        <v>2.5012154999999998</v>
      </c>
      <c r="D53" s="35">
        <v>0</v>
      </c>
      <c r="E53" s="35">
        <v>1.9750977000000001</v>
      </c>
      <c r="F53" s="35"/>
      <c r="G53" s="35"/>
      <c r="H53" s="35"/>
      <c r="I53" s="35"/>
      <c r="J53" s="35"/>
      <c r="K53" s="35">
        <v>0</v>
      </c>
      <c r="L53" s="35">
        <v>0.44791500000000001</v>
      </c>
      <c r="M53" s="35">
        <v>0</v>
      </c>
      <c r="N53" s="35">
        <v>0</v>
      </c>
      <c r="O53" s="35">
        <v>0.6</v>
      </c>
      <c r="P53" s="35">
        <v>1.0000001E-2</v>
      </c>
      <c r="Q53" s="35">
        <v>0.2</v>
      </c>
      <c r="R53" s="35">
        <v>0.4</v>
      </c>
      <c r="S53" s="35">
        <v>0.8</v>
      </c>
      <c r="T53" s="35">
        <v>0</v>
      </c>
      <c r="U53" s="35">
        <v>0</v>
      </c>
      <c r="V53" s="35">
        <v>0</v>
      </c>
      <c r="W53" s="35">
        <v>0</v>
      </c>
      <c r="X53" s="35">
        <v>0</v>
      </c>
      <c r="Y53" s="35">
        <v>0</v>
      </c>
      <c r="Z53" s="35"/>
      <c r="AA53" s="35"/>
      <c r="AB53" s="35"/>
      <c r="AC53" s="35"/>
      <c r="AD53" s="35"/>
      <c r="AE53" s="35"/>
      <c r="AF53" s="35">
        <v>0.27200000000000002</v>
      </c>
      <c r="AG53" s="35">
        <v>1.7500002000000001E-3</v>
      </c>
      <c r="AH53" s="35">
        <v>6.7500006000000001E-3</v>
      </c>
      <c r="AI53" s="35">
        <v>0.12000001</v>
      </c>
      <c r="AJ53" s="35">
        <v>0.27</v>
      </c>
      <c r="AK53" s="35"/>
      <c r="AX53" t="s">
        <v>126</v>
      </c>
    </row>
    <row r="54" spans="1:50">
      <c r="A54">
        <v>56</v>
      </c>
      <c r="B54" t="s">
        <v>177</v>
      </c>
      <c r="C54" s="35">
        <v>0</v>
      </c>
      <c r="D54" s="35">
        <v>0</v>
      </c>
      <c r="E54" s="35">
        <v>0</v>
      </c>
      <c r="F54" s="35"/>
      <c r="G54" s="35"/>
      <c r="H54" s="35"/>
      <c r="I54" s="35"/>
      <c r="J54" s="35"/>
      <c r="K54" s="35">
        <v>0</v>
      </c>
      <c r="L54" s="35">
        <v>1.5737501</v>
      </c>
      <c r="M54" s="35">
        <v>0</v>
      </c>
      <c r="N54" s="35">
        <v>0</v>
      </c>
      <c r="O54" s="35">
        <v>0.70000004999999998</v>
      </c>
      <c r="P54" s="35">
        <v>1.0000001E-2</v>
      </c>
      <c r="Q54" s="35"/>
      <c r="R54" s="35"/>
      <c r="S54" s="35"/>
      <c r="T54" s="35"/>
      <c r="U54" s="35"/>
      <c r="V54" s="35"/>
      <c r="W54" s="35"/>
      <c r="X54" s="35"/>
      <c r="Y54" s="35"/>
      <c r="Z54" s="35"/>
      <c r="AA54" s="35"/>
      <c r="AB54" s="35"/>
      <c r="AC54" s="35"/>
      <c r="AD54" s="35"/>
      <c r="AE54" s="35"/>
      <c r="AF54" s="35">
        <v>0.185</v>
      </c>
      <c r="AG54" s="35">
        <v>4.7999999999999996E-3</v>
      </c>
      <c r="AH54" s="35">
        <v>2.3850003000000002E-2</v>
      </c>
      <c r="AI54" s="35">
        <v>0</v>
      </c>
      <c r="AJ54" s="35">
        <v>0</v>
      </c>
      <c r="AK54" s="35"/>
      <c r="AX54" t="s">
        <v>126</v>
      </c>
    </row>
    <row r="55" spans="1:50">
      <c r="A55">
        <v>57</v>
      </c>
      <c r="B55" t="s">
        <v>178</v>
      </c>
      <c r="C55" s="35">
        <v>0</v>
      </c>
      <c r="D55" s="35">
        <v>0</v>
      </c>
      <c r="E55" s="35">
        <v>0</v>
      </c>
      <c r="F55" s="35"/>
      <c r="G55" s="35"/>
      <c r="H55" s="35"/>
      <c r="I55" s="35"/>
      <c r="J55" s="35"/>
      <c r="K55" s="35">
        <v>0</v>
      </c>
      <c r="L55" s="35">
        <v>0</v>
      </c>
      <c r="M55" s="35">
        <v>0</v>
      </c>
      <c r="N55" s="35">
        <v>0</v>
      </c>
      <c r="O55" s="35">
        <v>0.1</v>
      </c>
      <c r="P55" s="35">
        <v>1.0000001E-2</v>
      </c>
      <c r="Q55" s="35"/>
      <c r="R55" s="35"/>
      <c r="S55" s="35"/>
      <c r="T55" s="35"/>
      <c r="U55" s="35"/>
      <c r="V55" s="35"/>
      <c r="W55" s="35"/>
      <c r="X55" s="35"/>
      <c r="Y55" s="35"/>
      <c r="Z55" s="35"/>
      <c r="AA55" s="35"/>
      <c r="AB55" s="35"/>
      <c r="AC55" s="35"/>
      <c r="AD55" s="35"/>
      <c r="AE55" s="35"/>
      <c r="AF55" s="35">
        <v>0.22100001999999999</v>
      </c>
      <c r="AG55" s="35">
        <v>1.6000001999999999E-3</v>
      </c>
      <c r="AH55" s="35">
        <v>2.2500000999999999E-3</v>
      </c>
      <c r="AI55" s="35"/>
      <c r="AJ55" s="35"/>
      <c r="AK55" s="35"/>
      <c r="AX55" t="s">
        <v>124</v>
      </c>
    </row>
    <row r="56" spans="1:50">
      <c r="A56">
        <v>58</v>
      </c>
      <c r="B56" t="s">
        <v>176</v>
      </c>
      <c r="C56" s="35">
        <v>2.3597670000000002</v>
      </c>
      <c r="D56" s="35">
        <v>0</v>
      </c>
      <c r="E56" s="35">
        <v>1.1967022</v>
      </c>
      <c r="F56" s="35">
        <v>1.356963E-5</v>
      </c>
      <c r="G56" s="35">
        <v>0.11674826000000001</v>
      </c>
      <c r="H56" s="35"/>
      <c r="I56" s="35">
        <v>0.21511670999999999</v>
      </c>
      <c r="J56" s="35"/>
      <c r="K56" s="35">
        <v>0</v>
      </c>
      <c r="L56" s="35">
        <v>5.246E-2</v>
      </c>
      <c r="M56" s="35">
        <v>0</v>
      </c>
      <c r="N56" s="35">
        <v>0</v>
      </c>
      <c r="O56" s="35">
        <v>0.1</v>
      </c>
      <c r="P56" s="35">
        <v>0.05</v>
      </c>
      <c r="Q56" s="35"/>
      <c r="R56" s="35"/>
      <c r="S56" s="35"/>
      <c r="T56" s="35"/>
      <c r="U56" s="35"/>
      <c r="V56" s="35"/>
      <c r="W56" s="35"/>
      <c r="X56" s="35"/>
      <c r="Y56" s="35"/>
      <c r="Z56" s="35"/>
      <c r="AA56" s="35"/>
      <c r="AB56" s="35"/>
      <c r="AC56" s="35"/>
      <c r="AD56" s="35"/>
      <c r="AE56" s="35"/>
      <c r="AF56" s="35">
        <v>0.3</v>
      </c>
      <c r="AG56" s="35">
        <v>8.5000009999999999E-4</v>
      </c>
      <c r="AH56" s="35">
        <v>3.4500002E-3</v>
      </c>
      <c r="AI56" s="35"/>
      <c r="AJ56" s="35"/>
      <c r="AK56" s="35"/>
      <c r="AX56" t="s">
        <v>124</v>
      </c>
    </row>
    <row r="57" spans="1:50">
      <c r="A57">
        <v>59</v>
      </c>
      <c r="B57" t="s">
        <v>179</v>
      </c>
      <c r="C57" s="35">
        <v>0.34700763000000001</v>
      </c>
      <c r="D57" s="35">
        <v>5.2180530000000003</v>
      </c>
      <c r="E57" s="35">
        <v>0.28749603000000001</v>
      </c>
      <c r="F57" s="35">
        <v>1.4440096E-3</v>
      </c>
      <c r="G57" s="35">
        <v>18.635615999999999</v>
      </c>
      <c r="H57" s="35"/>
      <c r="I57" s="35">
        <v>9.3178079999999994</v>
      </c>
      <c r="J57" s="35">
        <v>6.4011683000000001</v>
      </c>
      <c r="K57" s="35">
        <v>0.5</v>
      </c>
      <c r="L57" s="35">
        <v>1.0032251000000001</v>
      </c>
      <c r="M57" s="35">
        <v>0</v>
      </c>
      <c r="N57" s="35">
        <v>0</v>
      </c>
      <c r="O57" s="35">
        <v>0.3</v>
      </c>
      <c r="P57" s="35">
        <v>0</v>
      </c>
      <c r="Q57" s="35">
        <v>0.5</v>
      </c>
      <c r="R57" s="35">
        <v>1</v>
      </c>
      <c r="S57" s="35">
        <v>2</v>
      </c>
      <c r="T57" s="35">
        <v>6.3</v>
      </c>
      <c r="U57" s="35">
        <v>3.9</v>
      </c>
      <c r="V57" s="35">
        <v>0.3</v>
      </c>
      <c r="W57" s="35">
        <v>6.3</v>
      </c>
      <c r="X57" s="35">
        <v>3.9</v>
      </c>
      <c r="Y57" s="35">
        <v>0.3</v>
      </c>
      <c r="Z57" s="35">
        <v>4.1167434000000003E-2</v>
      </c>
      <c r="AA57" s="35"/>
      <c r="AB57" s="35"/>
      <c r="AC57" s="35"/>
      <c r="AD57" s="35"/>
      <c r="AE57" s="35"/>
      <c r="AF57" s="35">
        <v>0.90150005</v>
      </c>
      <c r="AG57" s="35">
        <v>5.0000009999999996E-3</v>
      </c>
      <c r="AH57" s="35">
        <v>0.57750005000000004</v>
      </c>
      <c r="AI57" s="35">
        <v>8.1600009999999994</v>
      </c>
      <c r="AJ57" s="35">
        <v>35.640003</v>
      </c>
      <c r="AK57" s="35"/>
      <c r="AX57" t="s">
        <v>131</v>
      </c>
    </row>
    <row r="58" spans="1:50">
      <c r="A58">
        <v>60</v>
      </c>
      <c r="B58" t="s">
        <v>177</v>
      </c>
      <c r="C58" s="35">
        <v>0</v>
      </c>
      <c r="D58" s="35">
        <v>0</v>
      </c>
      <c r="E58" s="35">
        <v>0</v>
      </c>
      <c r="F58" s="35"/>
      <c r="G58" s="35"/>
      <c r="H58" s="35"/>
      <c r="I58" s="35"/>
      <c r="J58" s="35"/>
      <c r="K58" s="35">
        <v>0</v>
      </c>
      <c r="L58" s="35">
        <v>0.34499002000000001</v>
      </c>
      <c r="M58" s="35">
        <v>0</v>
      </c>
      <c r="N58" s="35">
        <v>0</v>
      </c>
      <c r="O58" s="35">
        <v>0.1</v>
      </c>
      <c r="P58" s="35">
        <v>0.1</v>
      </c>
      <c r="Q58" s="35"/>
      <c r="R58" s="35"/>
      <c r="S58" s="35"/>
      <c r="T58" s="35"/>
      <c r="U58" s="35"/>
      <c r="V58" s="35"/>
      <c r="W58" s="35"/>
      <c r="X58" s="35"/>
      <c r="Y58" s="35"/>
      <c r="Z58" s="35"/>
      <c r="AA58" s="35"/>
      <c r="AB58" s="35"/>
      <c r="AC58" s="35"/>
      <c r="AD58" s="35"/>
      <c r="AE58" s="35"/>
      <c r="AF58" s="35">
        <v>3.45</v>
      </c>
      <c r="AG58" s="35">
        <v>2.5000004000000002E-3</v>
      </c>
      <c r="AH58" s="35"/>
      <c r="AI58" s="35"/>
      <c r="AJ58" s="35"/>
      <c r="AK58" s="35"/>
      <c r="AX58" t="s">
        <v>126</v>
      </c>
    </row>
    <row r="59" spans="1:50">
      <c r="A59">
        <v>61</v>
      </c>
      <c r="B59" t="s">
        <v>180</v>
      </c>
      <c r="C59" s="35">
        <v>7.6725500000000002</v>
      </c>
      <c r="D59" s="35">
        <v>0</v>
      </c>
      <c r="E59" s="35">
        <v>3.7733859999999999</v>
      </c>
      <c r="F59" s="35">
        <v>1.9150927E-3</v>
      </c>
      <c r="G59" s="35">
        <v>16.074902000000002</v>
      </c>
      <c r="H59" s="35"/>
      <c r="I59" s="35">
        <v>26.791505999999998</v>
      </c>
      <c r="J59" s="35">
        <v>4.4107966000000003</v>
      </c>
      <c r="K59" s="35">
        <v>0.5</v>
      </c>
      <c r="L59" s="35">
        <v>0.43389</v>
      </c>
      <c r="M59" s="35">
        <v>0</v>
      </c>
      <c r="N59" s="35">
        <v>0</v>
      </c>
      <c r="O59" s="35">
        <v>0.2</v>
      </c>
      <c r="P59" s="35">
        <v>0</v>
      </c>
      <c r="Q59" s="35">
        <v>0.1</v>
      </c>
      <c r="R59" s="35">
        <v>0.4</v>
      </c>
      <c r="S59" s="35">
        <v>1.7</v>
      </c>
      <c r="T59" s="35">
        <v>4.4000000000000004</v>
      </c>
      <c r="U59" s="35">
        <v>13.6</v>
      </c>
      <c r="V59" s="35">
        <v>0</v>
      </c>
      <c r="W59" s="35">
        <v>5.4</v>
      </c>
      <c r="X59" s="35">
        <v>19.5</v>
      </c>
      <c r="Y59" s="35">
        <v>0</v>
      </c>
      <c r="Z59" s="35">
        <v>1.9848581000000001E-2</v>
      </c>
      <c r="AA59" s="35"/>
      <c r="AB59" s="35"/>
      <c r="AC59" s="35">
        <v>0.30960396000000001</v>
      </c>
      <c r="AD59" s="35">
        <v>0.17643185</v>
      </c>
      <c r="AE59" s="35">
        <v>0</v>
      </c>
      <c r="AF59" s="35">
        <v>2.3240001000000001</v>
      </c>
      <c r="AG59" s="35"/>
      <c r="AH59" s="35">
        <v>7.5000003000000003E-3</v>
      </c>
      <c r="AI59" s="35">
        <v>3.3600001000000002</v>
      </c>
      <c r="AJ59" s="35">
        <v>12.320001</v>
      </c>
      <c r="AK59" s="35"/>
      <c r="AX59" t="s">
        <v>131</v>
      </c>
    </row>
    <row r="60" spans="1:50">
      <c r="A60">
        <v>62</v>
      </c>
      <c r="B60" t="s">
        <v>181</v>
      </c>
      <c r="C60" s="35">
        <v>0</v>
      </c>
      <c r="D60" s="35">
        <v>0</v>
      </c>
      <c r="E60" s="35">
        <v>0</v>
      </c>
      <c r="F60" s="35"/>
      <c r="G60" s="35"/>
      <c r="H60" s="35"/>
      <c r="I60" s="35"/>
      <c r="J60" s="35"/>
      <c r="K60" s="35">
        <v>0</v>
      </c>
      <c r="L60" s="35">
        <v>0.78232497000000001</v>
      </c>
      <c r="M60" s="35">
        <v>0.40352502000000001</v>
      </c>
      <c r="N60" s="35">
        <v>0</v>
      </c>
      <c r="O60" s="35">
        <v>0.1</v>
      </c>
      <c r="P60" s="35">
        <v>1.0000001E-2</v>
      </c>
      <c r="Q60" s="35"/>
      <c r="R60" s="35"/>
      <c r="S60" s="35"/>
      <c r="T60" s="35"/>
      <c r="U60" s="35"/>
      <c r="V60" s="35"/>
      <c r="W60" s="35"/>
      <c r="X60" s="35"/>
      <c r="Y60" s="35"/>
      <c r="Z60" s="35"/>
      <c r="AA60" s="35"/>
      <c r="AB60" s="35"/>
      <c r="AC60" s="35"/>
      <c r="AD60" s="35"/>
      <c r="AE60" s="35"/>
      <c r="AF60" s="35">
        <v>1.25</v>
      </c>
      <c r="AG60" s="35">
        <v>1E-3</v>
      </c>
      <c r="AH60" s="35">
        <v>2.4E-2</v>
      </c>
      <c r="AI60" s="35"/>
      <c r="AJ60" s="35"/>
      <c r="AK60" s="35"/>
      <c r="AX60" t="s">
        <v>131</v>
      </c>
    </row>
    <row r="61" spans="1:50">
      <c r="A61">
        <v>63</v>
      </c>
      <c r="B61" t="s">
        <v>182</v>
      </c>
      <c r="C61" s="35">
        <v>0</v>
      </c>
      <c r="D61" s="35">
        <v>0</v>
      </c>
      <c r="E61" s="35">
        <v>0</v>
      </c>
      <c r="F61" s="35"/>
      <c r="G61" s="35"/>
      <c r="H61" s="35"/>
      <c r="I61" s="35"/>
      <c r="J61" s="35"/>
      <c r="K61" s="35">
        <v>0</v>
      </c>
      <c r="L61" s="35">
        <v>0</v>
      </c>
      <c r="M61" s="35">
        <v>0</v>
      </c>
      <c r="N61" s="35">
        <v>0</v>
      </c>
      <c r="O61" s="35">
        <v>1.25</v>
      </c>
      <c r="P61" s="35">
        <v>0.1</v>
      </c>
      <c r="Q61" s="35"/>
      <c r="R61" s="35"/>
      <c r="S61" s="35"/>
      <c r="T61" s="35"/>
      <c r="U61" s="35"/>
      <c r="V61" s="35"/>
      <c r="W61" s="35"/>
      <c r="X61" s="35"/>
      <c r="Y61" s="35"/>
      <c r="Z61" s="35"/>
      <c r="AA61" s="35"/>
      <c r="AB61" s="35"/>
      <c r="AC61" s="35"/>
      <c r="AD61" s="35"/>
      <c r="AE61" s="35"/>
      <c r="AF61" s="35">
        <v>1.1500001</v>
      </c>
      <c r="AG61" s="35"/>
      <c r="AH61" s="35">
        <v>5.2500001999999997E-2</v>
      </c>
      <c r="AI61" s="35"/>
      <c r="AJ61" s="35"/>
      <c r="AK61" s="35"/>
      <c r="AX61" t="s">
        <v>126</v>
      </c>
    </row>
    <row r="62" spans="1:50">
      <c r="A62">
        <v>65</v>
      </c>
      <c r="B62" t="s">
        <v>183</v>
      </c>
      <c r="C62" s="35">
        <v>0</v>
      </c>
      <c r="D62" s="35">
        <v>0</v>
      </c>
      <c r="E62" s="35">
        <v>0</v>
      </c>
      <c r="F62" s="35"/>
      <c r="G62" s="35"/>
      <c r="H62" s="35"/>
      <c r="I62" s="35"/>
      <c r="J62" s="35"/>
      <c r="K62" s="35">
        <v>0</v>
      </c>
      <c r="L62" s="35">
        <v>0</v>
      </c>
      <c r="M62" s="35">
        <v>0</v>
      </c>
      <c r="N62" s="35">
        <v>0</v>
      </c>
      <c r="O62" s="35">
        <v>1.5000001000000001</v>
      </c>
      <c r="P62" s="35">
        <v>0.3</v>
      </c>
      <c r="Q62" s="35"/>
      <c r="R62" s="35"/>
      <c r="S62" s="35"/>
      <c r="T62" s="35"/>
      <c r="U62" s="35"/>
      <c r="V62" s="35"/>
      <c r="W62" s="35"/>
      <c r="X62" s="35"/>
      <c r="Y62" s="35"/>
      <c r="Z62" s="35"/>
      <c r="AA62" s="35"/>
      <c r="AB62" s="35"/>
      <c r="AC62" s="35"/>
      <c r="AD62" s="35"/>
      <c r="AE62" s="35"/>
      <c r="AF62" s="35">
        <v>1.1500001</v>
      </c>
      <c r="AG62" s="35"/>
      <c r="AH62" s="35"/>
      <c r="AI62" s="35">
        <v>0.72</v>
      </c>
      <c r="AJ62" s="35">
        <v>1.6200000999999999</v>
      </c>
      <c r="AK62" s="35"/>
      <c r="AX62" t="s">
        <v>131</v>
      </c>
    </row>
    <row r="63" spans="1:50">
      <c r="A63">
        <v>66</v>
      </c>
      <c r="B63" t="s">
        <v>184</v>
      </c>
      <c r="C63" s="35">
        <v>0</v>
      </c>
      <c r="D63" s="35">
        <v>0</v>
      </c>
      <c r="E63" s="35">
        <v>0</v>
      </c>
      <c r="F63" s="35"/>
      <c r="G63" s="35"/>
      <c r="H63" s="35"/>
      <c r="I63" s="35"/>
      <c r="J63" s="35"/>
      <c r="K63" s="35">
        <v>0</v>
      </c>
      <c r="L63" s="35">
        <v>2.9440000000000001E-2</v>
      </c>
      <c r="M63" s="35">
        <v>0</v>
      </c>
      <c r="N63" s="35">
        <v>0</v>
      </c>
      <c r="O63" s="35">
        <v>1</v>
      </c>
      <c r="P63" s="35">
        <v>1.0000001E-2</v>
      </c>
      <c r="Q63" s="35"/>
      <c r="R63" s="35"/>
      <c r="S63" s="35"/>
      <c r="T63" s="35"/>
      <c r="U63" s="35"/>
      <c r="V63" s="35"/>
      <c r="W63" s="35"/>
      <c r="X63" s="35"/>
      <c r="Y63" s="35"/>
      <c r="Z63" s="35"/>
      <c r="AA63" s="35"/>
      <c r="AB63" s="35"/>
      <c r="AC63" s="35"/>
      <c r="AD63" s="35"/>
      <c r="AE63" s="35"/>
      <c r="AF63" s="35">
        <v>5.7500004999999996</v>
      </c>
      <c r="AG63" s="35"/>
      <c r="AH63" s="35"/>
      <c r="AI63" s="35">
        <v>1.1200000000000001</v>
      </c>
      <c r="AJ63" s="35">
        <v>23.1</v>
      </c>
      <c r="AK63" s="35"/>
      <c r="AX63" t="s">
        <v>168</v>
      </c>
    </row>
    <row r="64" spans="1:50">
      <c r="A64">
        <v>67</v>
      </c>
      <c r="B64" t="s">
        <v>185</v>
      </c>
      <c r="C64" s="35">
        <v>2.5299649999999998</v>
      </c>
      <c r="D64" s="35">
        <v>3.2343299999999999</v>
      </c>
      <c r="E64" s="35">
        <v>0</v>
      </c>
      <c r="F64" s="35">
        <v>7.4043809999999998E-4</v>
      </c>
      <c r="G64" s="35">
        <v>10.766985</v>
      </c>
      <c r="H64" s="35"/>
      <c r="I64" s="35">
        <v>9.8570989999999998</v>
      </c>
      <c r="J64" s="35">
        <v>7.5823830000000001</v>
      </c>
      <c r="K64" s="35">
        <v>3.0000002000000001</v>
      </c>
      <c r="L64" s="35">
        <v>1.5982350000000001</v>
      </c>
      <c r="M64" s="35">
        <v>0</v>
      </c>
      <c r="N64" s="35">
        <v>0</v>
      </c>
      <c r="O64" s="35">
        <v>0.75000005999999997</v>
      </c>
      <c r="P64" s="35">
        <v>0</v>
      </c>
      <c r="Q64" s="35">
        <v>0.5</v>
      </c>
      <c r="R64" s="35">
        <v>1.4000001</v>
      </c>
      <c r="S64" s="35">
        <v>1.2</v>
      </c>
      <c r="T64" s="35">
        <v>4</v>
      </c>
      <c r="U64" s="35">
        <v>2</v>
      </c>
      <c r="V64" s="35">
        <v>0</v>
      </c>
      <c r="W64" s="35">
        <v>1.6</v>
      </c>
      <c r="X64" s="35">
        <v>1</v>
      </c>
      <c r="Y64" s="35">
        <v>0</v>
      </c>
      <c r="Z64" s="35">
        <v>5.8810620000000003E-3</v>
      </c>
      <c r="AA64" s="35"/>
      <c r="AB64" s="35"/>
      <c r="AC64" s="35">
        <v>0.28555053000000002</v>
      </c>
      <c r="AD64" s="35">
        <v>0.17229671999999999</v>
      </c>
      <c r="AE64" s="35">
        <v>0</v>
      </c>
      <c r="AF64" s="35">
        <v>2.0230000000000001</v>
      </c>
      <c r="AG64" s="35"/>
      <c r="AH64" s="35">
        <v>4.5000003000000002E-3</v>
      </c>
      <c r="AI64" s="35">
        <v>6.4</v>
      </c>
      <c r="AJ64" s="35">
        <v>14.400001</v>
      </c>
      <c r="AK64" s="35">
        <v>0.3</v>
      </c>
      <c r="AX64" t="s">
        <v>126</v>
      </c>
    </row>
    <row r="65" spans="1:50">
      <c r="A65">
        <v>69</v>
      </c>
      <c r="B65" t="s">
        <v>186</v>
      </c>
      <c r="C65" s="35">
        <v>2.7599614000000001E-2</v>
      </c>
      <c r="D65" s="35">
        <v>0</v>
      </c>
      <c r="E65" s="35">
        <v>3.4499518E-3</v>
      </c>
      <c r="F65" s="35"/>
      <c r="G65" s="35"/>
      <c r="H65" s="35"/>
      <c r="I65" s="35"/>
      <c r="J65" s="35"/>
      <c r="K65" s="35">
        <v>0</v>
      </c>
      <c r="L65" s="35">
        <v>1.3130299999999999</v>
      </c>
      <c r="M65" s="35">
        <v>0</v>
      </c>
      <c r="N65" s="35">
        <v>0</v>
      </c>
      <c r="O65" s="35">
        <v>0.2</v>
      </c>
      <c r="P65" s="35">
        <v>0</v>
      </c>
      <c r="Q65" s="35">
        <v>0.2</v>
      </c>
      <c r="R65" s="35">
        <v>0.4</v>
      </c>
      <c r="S65" s="35">
        <v>0.2</v>
      </c>
      <c r="T65" s="35">
        <v>0</v>
      </c>
      <c r="U65" s="35">
        <v>0</v>
      </c>
      <c r="V65" s="35">
        <v>0</v>
      </c>
      <c r="W65" s="35"/>
      <c r="X65" s="35"/>
      <c r="Y65" s="35"/>
      <c r="Z65" s="35"/>
      <c r="AA65" s="35"/>
      <c r="AB65" s="35"/>
      <c r="AC65" s="35"/>
      <c r="AD65" s="35"/>
      <c r="AE65" s="35"/>
      <c r="AF65" s="35">
        <v>0.53000002999999996</v>
      </c>
      <c r="AG65" s="35"/>
      <c r="AH65" s="35"/>
      <c r="AI65" s="35">
        <v>8.0000005999999999E-2</v>
      </c>
      <c r="AJ65" s="35">
        <v>0</v>
      </c>
      <c r="AK65" s="35">
        <v>0.3</v>
      </c>
      <c r="AX65" t="s">
        <v>126</v>
      </c>
    </row>
    <row r="66" spans="1:50">
      <c r="A66">
        <v>70</v>
      </c>
      <c r="B66" t="s">
        <v>187</v>
      </c>
      <c r="C66" s="35">
        <v>6.9166154999999998</v>
      </c>
      <c r="D66" s="35">
        <v>2.445154</v>
      </c>
      <c r="E66" s="35">
        <v>0.19262233000000001</v>
      </c>
      <c r="F66" s="35">
        <v>9.1271910000000002E-4</v>
      </c>
      <c r="G66" s="35">
        <v>8.3391629999999992</v>
      </c>
      <c r="H66" s="35"/>
      <c r="I66" s="35">
        <v>8.3391629999999992</v>
      </c>
      <c r="J66" s="35">
        <v>8.0405149999999992</v>
      </c>
      <c r="K66" s="35">
        <v>0.5</v>
      </c>
      <c r="L66" s="35">
        <v>1.1139051</v>
      </c>
      <c r="M66" s="35">
        <v>0</v>
      </c>
      <c r="N66" s="35">
        <v>0</v>
      </c>
      <c r="O66" s="35">
        <v>0.2</v>
      </c>
      <c r="P66" s="35">
        <v>0</v>
      </c>
      <c r="Q66" s="35">
        <v>0.3</v>
      </c>
      <c r="R66" s="35">
        <v>1.2</v>
      </c>
      <c r="S66" s="35">
        <v>2.5</v>
      </c>
      <c r="T66" s="35">
        <v>12.000000999999999</v>
      </c>
      <c r="U66" s="35">
        <v>7.0000004999999996</v>
      </c>
      <c r="V66" s="35">
        <v>0</v>
      </c>
      <c r="W66" s="35">
        <v>8.7000010000000003</v>
      </c>
      <c r="X66" s="35">
        <v>5.5000004999999996</v>
      </c>
      <c r="Y66" s="35">
        <v>0</v>
      </c>
      <c r="Z66" s="35">
        <v>3.9697163000000001E-2</v>
      </c>
      <c r="AA66" s="35"/>
      <c r="AB66" s="35"/>
      <c r="AC66" s="35">
        <v>0.12490430499999999</v>
      </c>
      <c r="AD66" s="35">
        <v>9.2657349999999999E-2</v>
      </c>
      <c r="AE66" s="35">
        <v>0</v>
      </c>
      <c r="AF66" s="35">
        <v>2.3839999999999999</v>
      </c>
      <c r="AG66" s="35"/>
      <c r="AH66" s="35">
        <v>7.5000003000000003E-3</v>
      </c>
      <c r="AI66" s="35">
        <v>4.32</v>
      </c>
      <c r="AJ66" s="35">
        <v>9.7200000000000006</v>
      </c>
      <c r="AK66" s="35"/>
      <c r="AX66" t="s">
        <v>126</v>
      </c>
    </row>
    <row r="67" spans="1:50">
      <c r="A67">
        <v>71</v>
      </c>
      <c r="B67" t="s">
        <v>188</v>
      </c>
      <c r="C67" s="35">
        <v>2.9501007000000001</v>
      </c>
      <c r="D67" s="35">
        <v>0</v>
      </c>
      <c r="E67" s="35">
        <v>0</v>
      </c>
      <c r="F67" s="35"/>
      <c r="G67" s="35"/>
      <c r="H67" s="35"/>
      <c r="I67" s="35"/>
      <c r="J67" s="35"/>
      <c r="K67" s="35">
        <v>0</v>
      </c>
      <c r="L67" s="35">
        <v>2.05219</v>
      </c>
      <c r="M67" s="35">
        <v>0</v>
      </c>
      <c r="N67" s="35">
        <v>0</v>
      </c>
      <c r="O67" s="35">
        <v>0.5</v>
      </c>
      <c r="P67" s="35">
        <v>0.1</v>
      </c>
      <c r="Q67" s="35">
        <v>0.4</v>
      </c>
      <c r="R67" s="35">
        <v>0.5</v>
      </c>
      <c r="S67" s="35">
        <v>0.8</v>
      </c>
      <c r="T67" s="35">
        <v>0.4</v>
      </c>
      <c r="U67" s="35">
        <v>0</v>
      </c>
      <c r="V67" s="35">
        <v>0</v>
      </c>
      <c r="W67" s="35">
        <v>0.5</v>
      </c>
      <c r="X67" s="35">
        <v>0</v>
      </c>
      <c r="Y67" s="35">
        <v>0</v>
      </c>
      <c r="Z67" s="35"/>
      <c r="AA67" s="35"/>
      <c r="AB67" s="35"/>
      <c r="AC67" s="35"/>
      <c r="AD67" s="35"/>
      <c r="AE67" s="35"/>
      <c r="AF67" s="35">
        <v>3.6720003999999999</v>
      </c>
      <c r="AG67" s="35"/>
      <c r="AH67" s="35"/>
      <c r="AI67" s="35"/>
      <c r="AJ67" s="35"/>
      <c r="AK67" s="35"/>
      <c r="AX67" t="s">
        <v>126</v>
      </c>
    </row>
    <row r="68" spans="1:50">
      <c r="A68">
        <v>72</v>
      </c>
      <c r="B68" t="s">
        <v>189</v>
      </c>
      <c r="C68" s="35">
        <v>3.9465363</v>
      </c>
      <c r="D68" s="35">
        <v>0</v>
      </c>
      <c r="E68" s="35">
        <v>0</v>
      </c>
      <c r="F68" s="35"/>
      <c r="G68" s="35"/>
      <c r="H68" s="35">
        <v>7.3543919999999999E-2</v>
      </c>
      <c r="I68" s="35">
        <v>7.3543919999999999E-2</v>
      </c>
      <c r="J68" s="35">
        <v>5.5157936999999997E-2</v>
      </c>
      <c r="K68" s="35">
        <v>4.0000002999999999E-2</v>
      </c>
      <c r="L68" s="35">
        <v>0.19571002000000001</v>
      </c>
      <c r="M68" s="35">
        <v>0</v>
      </c>
      <c r="N68" s="35">
        <v>0</v>
      </c>
      <c r="O68" s="35">
        <v>6.0000004999999996</v>
      </c>
      <c r="P68" s="35">
        <v>0.3</v>
      </c>
      <c r="Q68" s="35">
        <v>0.2</v>
      </c>
      <c r="R68" s="35">
        <v>0.4</v>
      </c>
      <c r="S68" s="35">
        <v>0</v>
      </c>
      <c r="T68" s="35">
        <v>0</v>
      </c>
      <c r="U68" s="35">
        <v>0</v>
      </c>
      <c r="V68" s="35">
        <v>0</v>
      </c>
      <c r="W68" s="35">
        <v>0</v>
      </c>
      <c r="X68" s="35">
        <v>0</v>
      </c>
      <c r="Y68" s="35">
        <v>0</v>
      </c>
      <c r="Z68" s="35"/>
      <c r="AA68" s="35"/>
      <c r="AB68" s="35"/>
      <c r="AC68" s="35"/>
      <c r="AD68" s="35"/>
      <c r="AE68" s="35"/>
      <c r="AF68" s="35">
        <v>5.5800004000000003</v>
      </c>
      <c r="AG68" s="35"/>
      <c r="AH68" s="35"/>
      <c r="AI68" s="35"/>
      <c r="AJ68" s="35"/>
      <c r="AK68" s="35"/>
      <c r="AX68" t="s">
        <v>126</v>
      </c>
    </row>
    <row r="69" spans="1:50">
      <c r="A69">
        <v>73</v>
      </c>
      <c r="B69" t="s">
        <v>190</v>
      </c>
      <c r="C69" s="35">
        <v>17.981570000000001</v>
      </c>
      <c r="D69" s="35">
        <v>0</v>
      </c>
      <c r="E69" s="35">
        <v>0</v>
      </c>
      <c r="F69" s="35"/>
      <c r="G69" s="35"/>
      <c r="H69" s="35">
        <v>4.1847304999999997</v>
      </c>
      <c r="I69" s="35">
        <v>4.1847304999999997</v>
      </c>
      <c r="J69" s="35">
        <v>3.4061759999999999</v>
      </c>
      <c r="K69" s="35">
        <v>0</v>
      </c>
      <c r="L69" s="35">
        <v>0.27200000000000002</v>
      </c>
      <c r="M69" s="35">
        <v>0</v>
      </c>
      <c r="N69" s="35">
        <v>0</v>
      </c>
      <c r="O69" s="35">
        <v>3.0000002000000001</v>
      </c>
      <c r="P69" s="35">
        <v>0</v>
      </c>
      <c r="Q69" s="35">
        <v>0.90000004</v>
      </c>
      <c r="R69" s="35">
        <v>1.4000001</v>
      </c>
      <c r="S69" s="35">
        <v>4.5</v>
      </c>
      <c r="T69" s="35">
        <v>0.1</v>
      </c>
      <c r="U69" s="35">
        <v>0.1</v>
      </c>
      <c r="V69" s="35">
        <v>0.1</v>
      </c>
      <c r="W69" s="35">
        <v>0.1</v>
      </c>
      <c r="X69" s="35">
        <v>0.1</v>
      </c>
      <c r="Y69" s="35">
        <v>0.1</v>
      </c>
      <c r="Z69" s="35"/>
      <c r="AA69" s="35"/>
      <c r="AB69" s="35"/>
      <c r="AC69" s="35"/>
      <c r="AD69" s="35"/>
      <c r="AE69" s="35"/>
      <c r="AF69" s="35">
        <v>5.4360002999999999</v>
      </c>
      <c r="AG69" s="35"/>
      <c r="AH69" s="35"/>
      <c r="AI69" s="35"/>
      <c r="AJ69" s="35"/>
      <c r="AK69" s="35"/>
      <c r="AX69" t="s">
        <v>126</v>
      </c>
    </row>
    <row r="70" spans="1:50">
      <c r="A70">
        <v>74</v>
      </c>
      <c r="B70" t="s">
        <v>191</v>
      </c>
      <c r="C70" s="35">
        <v>2.9814639999999999</v>
      </c>
      <c r="D70" s="35">
        <v>0</v>
      </c>
      <c r="E70" s="35">
        <v>0</v>
      </c>
      <c r="F70" s="35"/>
      <c r="G70" s="35"/>
      <c r="H70" s="35">
        <v>5.0316879999999999</v>
      </c>
      <c r="I70" s="35">
        <v>5.0316879999999999</v>
      </c>
      <c r="J70" s="35">
        <v>2.9253995000000002</v>
      </c>
      <c r="K70" s="35">
        <v>3.0000002000000001</v>
      </c>
      <c r="L70" s="35">
        <v>0.12039999999999999</v>
      </c>
      <c r="M70" s="35">
        <v>0</v>
      </c>
      <c r="N70" s="35">
        <v>0</v>
      </c>
      <c r="O70" s="35">
        <v>0.70000004999999998</v>
      </c>
      <c r="P70" s="35">
        <v>2.0000001E-2</v>
      </c>
      <c r="Q70" s="35">
        <v>0.2</v>
      </c>
      <c r="R70" s="35">
        <v>0.70000004999999998</v>
      </c>
      <c r="S70" s="35">
        <v>2.2000000000000002</v>
      </c>
      <c r="T70" s="35">
        <v>1.9000001</v>
      </c>
      <c r="U70" s="35">
        <v>0</v>
      </c>
      <c r="V70" s="35">
        <v>0</v>
      </c>
      <c r="W70" s="35">
        <v>1.9000001</v>
      </c>
      <c r="X70" s="35">
        <v>0</v>
      </c>
      <c r="Y70" s="35">
        <v>0</v>
      </c>
      <c r="Z70" s="35"/>
      <c r="AA70" s="35"/>
      <c r="AB70" s="35"/>
      <c r="AC70" s="35"/>
      <c r="AD70" s="35"/>
      <c r="AE70" s="35"/>
      <c r="AF70" s="35">
        <v>2.7800001999999999</v>
      </c>
      <c r="AG70" s="35"/>
      <c r="AH70" s="35"/>
      <c r="AI70" s="35"/>
      <c r="AJ70" s="35"/>
      <c r="AK70" s="35"/>
      <c r="AX70" t="s">
        <v>126</v>
      </c>
    </row>
    <row r="71" spans="1:50">
      <c r="A71">
        <v>75</v>
      </c>
      <c r="B71" t="s">
        <v>192</v>
      </c>
      <c r="C71" s="35">
        <v>5.7944703000000004</v>
      </c>
      <c r="D71" s="35">
        <v>0</v>
      </c>
      <c r="E71" s="35">
        <v>0.12872634999999999</v>
      </c>
      <c r="F71" s="35"/>
      <c r="G71" s="35"/>
      <c r="H71" s="35"/>
      <c r="I71" s="35"/>
      <c r="J71" s="35">
        <v>0.90421110000000005</v>
      </c>
      <c r="K71" s="35">
        <v>0</v>
      </c>
      <c r="L71" s="35">
        <v>4.9960006000000001E-2</v>
      </c>
      <c r="M71" s="35">
        <v>0</v>
      </c>
      <c r="N71" s="35">
        <v>0</v>
      </c>
      <c r="O71" s="35">
        <v>0</v>
      </c>
      <c r="P71" s="35">
        <v>0</v>
      </c>
      <c r="Q71" s="35">
        <v>0.1</v>
      </c>
      <c r="R71" s="35">
        <v>1.2</v>
      </c>
      <c r="S71" s="35">
        <v>1.9000001</v>
      </c>
      <c r="T71" s="35">
        <v>0.5</v>
      </c>
      <c r="U71" s="35">
        <v>1.5000001000000001</v>
      </c>
      <c r="V71" s="35">
        <v>1</v>
      </c>
      <c r="W71" s="35">
        <v>0.5</v>
      </c>
      <c r="X71" s="35">
        <v>1.5000001000000001</v>
      </c>
      <c r="Y71" s="35">
        <v>1</v>
      </c>
      <c r="Z71" s="35"/>
      <c r="AA71" s="35"/>
      <c r="AB71" s="35"/>
      <c r="AC71" s="35"/>
      <c r="AD71" s="35"/>
      <c r="AE71" s="35"/>
      <c r="AF71" s="35">
        <v>7.5000004999999996</v>
      </c>
      <c r="AG71" s="35"/>
      <c r="AH71" s="35"/>
      <c r="AI71" s="35">
        <v>15.200001</v>
      </c>
      <c r="AJ71" s="35">
        <v>34.200000000000003</v>
      </c>
      <c r="AK71" s="35">
        <v>0.3</v>
      </c>
      <c r="AX71" t="s">
        <v>126</v>
      </c>
    </row>
    <row r="72" spans="1:50">
      <c r="A72">
        <v>76</v>
      </c>
      <c r="B72" t="s">
        <v>193</v>
      </c>
      <c r="C72" s="35">
        <v>2.0958459999999999</v>
      </c>
      <c r="D72" s="35">
        <v>0</v>
      </c>
      <c r="E72" s="35">
        <v>0</v>
      </c>
      <c r="F72" s="35"/>
      <c r="G72" s="35"/>
      <c r="H72" s="35"/>
      <c r="I72" s="35">
        <v>2.1612900000000002</v>
      </c>
      <c r="J72" s="35">
        <v>1.668876</v>
      </c>
      <c r="K72" s="35">
        <v>0</v>
      </c>
      <c r="L72" s="35">
        <v>8.2500000000000004E-3</v>
      </c>
      <c r="M72" s="35">
        <v>0</v>
      </c>
      <c r="N72" s="35">
        <v>0</v>
      </c>
      <c r="O72" s="35">
        <v>3.0000002000000001</v>
      </c>
      <c r="P72" s="35">
        <v>2.0000001E-2</v>
      </c>
      <c r="Q72" s="35">
        <v>0.1</v>
      </c>
      <c r="R72" s="35">
        <v>0.4</v>
      </c>
      <c r="S72" s="35">
        <v>0.5</v>
      </c>
      <c r="T72" s="35">
        <v>0.5</v>
      </c>
      <c r="U72" s="35">
        <v>1.5000001000000001</v>
      </c>
      <c r="V72" s="35">
        <v>0.3</v>
      </c>
      <c r="W72" s="35">
        <v>0.5</v>
      </c>
      <c r="X72" s="35">
        <v>1.5000001000000001</v>
      </c>
      <c r="Y72" s="35">
        <v>0.3</v>
      </c>
      <c r="Z72" s="35"/>
      <c r="AA72" s="35"/>
      <c r="AB72" s="35"/>
      <c r="AC72" s="35"/>
      <c r="AD72" s="35"/>
      <c r="AE72" s="35"/>
      <c r="AF72" s="35">
        <v>6.1380005000000004</v>
      </c>
      <c r="AG72" s="35"/>
      <c r="AH72" s="35"/>
      <c r="AI72" s="35">
        <v>25.080002</v>
      </c>
      <c r="AJ72" s="35">
        <v>25.650002000000001</v>
      </c>
      <c r="AK72" s="35"/>
      <c r="AX72" t="s">
        <v>126</v>
      </c>
    </row>
    <row r="73" spans="1:50">
      <c r="A73">
        <v>77</v>
      </c>
      <c r="B73" t="s">
        <v>194</v>
      </c>
      <c r="C73" s="35">
        <v>5.4885599999999997</v>
      </c>
      <c r="D73" s="35">
        <v>7.57944</v>
      </c>
      <c r="E73" s="35">
        <v>4.0510799999999998</v>
      </c>
      <c r="F73" s="35"/>
      <c r="G73" s="35"/>
      <c r="H73" s="35"/>
      <c r="I73" s="35">
        <v>1.6720434</v>
      </c>
      <c r="J73" s="35">
        <v>10.169154000000001</v>
      </c>
      <c r="K73" s="35">
        <v>0.1</v>
      </c>
      <c r="L73" s="35">
        <v>0.54400000000000004</v>
      </c>
      <c r="M73" s="35">
        <v>0</v>
      </c>
      <c r="N73" s="35">
        <v>0</v>
      </c>
      <c r="O73" s="35">
        <v>0.05</v>
      </c>
      <c r="P73" s="35">
        <v>0</v>
      </c>
      <c r="Q73" s="35">
        <v>0.8</v>
      </c>
      <c r="R73" s="35">
        <v>3.3000001999999999</v>
      </c>
      <c r="S73" s="35">
        <v>4.2000003000000001</v>
      </c>
      <c r="T73" s="35">
        <v>4</v>
      </c>
      <c r="U73" s="35">
        <v>1</v>
      </c>
      <c r="V73" s="35">
        <v>6.0000004999999996</v>
      </c>
      <c r="W73" s="35">
        <v>2</v>
      </c>
      <c r="X73" s="35">
        <v>0.5</v>
      </c>
      <c r="Y73" s="35">
        <v>0.5</v>
      </c>
      <c r="Z73" s="35">
        <v>1.3232388499999999E-2</v>
      </c>
      <c r="AA73" s="35"/>
      <c r="AB73" s="35"/>
      <c r="AC73" s="35"/>
      <c r="AD73" s="35"/>
      <c r="AE73" s="35"/>
      <c r="AF73" s="35">
        <v>5.5800004000000003</v>
      </c>
      <c r="AG73" s="35"/>
      <c r="AH73" s="35"/>
      <c r="AI73" s="35">
        <v>15.68</v>
      </c>
      <c r="AJ73" s="35">
        <v>35.280003000000001</v>
      </c>
      <c r="AK73" s="35">
        <v>1.2</v>
      </c>
      <c r="AX73" t="s">
        <v>124</v>
      </c>
    </row>
    <row r="74" spans="1:50">
      <c r="A74">
        <v>78</v>
      </c>
      <c r="B74" t="s">
        <v>195</v>
      </c>
      <c r="C74" s="35">
        <v>0</v>
      </c>
      <c r="D74" s="35">
        <v>0</v>
      </c>
      <c r="E74" s="35">
        <v>0</v>
      </c>
      <c r="F74" s="35"/>
      <c r="G74" s="35"/>
      <c r="H74" s="35"/>
      <c r="I74" s="35"/>
      <c r="J74" s="35"/>
      <c r="K74" s="35">
        <v>0</v>
      </c>
      <c r="L74" s="35">
        <v>2.5720800000000001</v>
      </c>
      <c r="M74" s="35">
        <v>0</v>
      </c>
      <c r="N74" s="35">
        <v>0</v>
      </c>
      <c r="O74" s="35">
        <v>0.90000004</v>
      </c>
      <c r="P74" s="35">
        <v>0</v>
      </c>
      <c r="Q74" s="35">
        <v>1.1000000000000001</v>
      </c>
      <c r="R74" s="35">
        <v>2.5</v>
      </c>
      <c r="S74" s="35">
        <v>0.6</v>
      </c>
      <c r="T74" s="35">
        <v>0</v>
      </c>
      <c r="U74" s="35">
        <v>0</v>
      </c>
      <c r="V74" s="35">
        <v>0</v>
      </c>
      <c r="W74" s="35">
        <v>0</v>
      </c>
      <c r="X74" s="35">
        <v>0</v>
      </c>
      <c r="Y74" s="35">
        <v>0</v>
      </c>
      <c r="Z74" s="35"/>
      <c r="AA74" s="35"/>
      <c r="AB74" s="35"/>
      <c r="AC74" s="35"/>
      <c r="AD74" s="35"/>
      <c r="AE74" s="35"/>
      <c r="AF74" s="35">
        <v>3.9780000000000002</v>
      </c>
      <c r="AG74" s="35"/>
      <c r="AH74" s="35"/>
      <c r="AI74" s="35"/>
      <c r="AJ74" s="35"/>
      <c r="AK74" s="35"/>
      <c r="AX74" t="s">
        <v>126</v>
      </c>
    </row>
    <row r="75" spans="1:50">
      <c r="A75">
        <v>79</v>
      </c>
      <c r="B75" t="s">
        <v>196</v>
      </c>
      <c r="C75" s="35">
        <v>0</v>
      </c>
      <c r="D75" s="35">
        <v>0</v>
      </c>
      <c r="E75" s="35">
        <v>0</v>
      </c>
      <c r="F75" s="35"/>
      <c r="G75" s="35"/>
      <c r="H75" s="35"/>
      <c r="I75" s="35"/>
      <c r="J75" s="35"/>
      <c r="K75" s="35">
        <v>0</v>
      </c>
      <c r="L75" s="35">
        <v>0.32467499999999999</v>
      </c>
      <c r="M75" s="35">
        <v>0</v>
      </c>
      <c r="N75" s="35">
        <v>0</v>
      </c>
      <c r="O75" s="35">
        <v>2.5</v>
      </c>
      <c r="P75" s="35">
        <v>0</v>
      </c>
      <c r="Q75" s="35">
        <v>0.1</v>
      </c>
      <c r="R75" s="35">
        <v>0</v>
      </c>
      <c r="S75" s="35">
        <v>0</v>
      </c>
      <c r="T75" s="35">
        <v>0</v>
      </c>
      <c r="U75" s="35">
        <v>0</v>
      </c>
      <c r="V75" s="35">
        <v>0</v>
      </c>
      <c r="W75" s="35"/>
      <c r="X75" s="35"/>
      <c r="Y75" s="35"/>
      <c r="Z75" s="35"/>
      <c r="AA75" s="35"/>
      <c r="AB75" s="35"/>
      <c r="AC75" s="35"/>
      <c r="AD75" s="35"/>
      <c r="AE75" s="35"/>
      <c r="AF75" s="35">
        <v>2.3000001999999999</v>
      </c>
      <c r="AG75" s="35"/>
      <c r="AH75" s="35"/>
      <c r="AI75" s="35"/>
      <c r="AJ75" s="35"/>
      <c r="AK75" s="35"/>
      <c r="AX75" t="s">
        <v>126</v>
      </c>
    </row>
    <row r="76" spans="1:50">
      <c r="A76">
        <v>80</v>
      </c>
      <c r="B76" t="s">
        <v>197</v>
      </c>
      <c r="C76" s="35">
        <v>0</v>
      </c>
      <c r="D76" s="35">
        <v>0</v>
      </c>
      <c r="E76" s="35">
        <v>0</v>
      </c>
      <c r="F76" s="35"/>
      <c r="G76" s="35"/>
      <c r="H76" s="35"/>
      <c r="I76" s="35"/>
      <c r="J76" s="35"/>
      <c r="K76" s="35">
        <v>0</v>
      </c>
      <c r="L76" s="35">
        <v>7.6615005999999999E-2</v>
      </c>
      <c r="M76" s="35">
        <v>0</v>
      </c>
      <c r="N76" s="35">
        <v>0</v>
      </c>
      <c r="O76" s="35">
        <v>5</v>
      </c>
      <c r="P76" s="35">
        <v>0.1</v>
      </c>
      <c r="Q76" s="35">
        <v>0.1</v>
      </c>
      <c r="R76" s="35">
        <v>0.3</v>
      </c>
      <c r="S76" s="35">
        <v>0.3</v>
      </c>
      <c r="T76" s="35">
        <v>0</v>
      </c>
      <c r="U76" s="35">
        <v>0</v>
      </c>
      <c r="V76" s="35">
        <v>0</v>
      </c>
      <c r="W76" s="35"/>
      <c r="X76" s="35"/>
      <c r="Y76" s="35"/>
      <c r="Z76" s="35"/>
      <c r="AA76" s="35"/>
      <c r="AB76" s="35"/>
      <c r="AC76" s="35"/>
      <c r="AD76" s="35"/>
      <c r="AE76" s="35"/>
      <c r="AF76" s="35">
        <v>1.6100000999999999</v>
      </c>
      <c r="AG76" s="35"/>
      <c r="AH76" s="35"/>
      <c r="AI76" s="35"/>
      <c r="AJ76" s="35"/>
      <c r="AK76" s="35"/>
      <c r="AX76" t="s">
        <v>131</v>
      </c>
    </row>
    <row r="77" spans="1:50">
      <c r="A77">
        <v>81</v>
      </c>
      <c r="B77" t="s">
        <v>198</v>
      </c>
      <c r="C77" s="35">
        <v>0</v>
      </c>
      <c r="D77" s="35">
        <v>0</v>
      </c>
      <c r="E77" s="35">
        <v>0</v>
      </c>
      <c r="F77" s="35"/>
      <c r="G77" s="35"/>
      <c r="H77" s="35"/>
      <c r="I77" s="35"/>
      <c r="J77" s="35"/>
      <c r="K77" s="35">
        <v>0</v>
      </c>
      <c r="L77" s="35">
        <v>0.19863501</v>
      </c>
      <c r="M77" s="35">
        <v>0</v>
      </c>
      <c r="N77" s="35">
        <v>0</v>
      </c>
      <c r="O77" s="35">
        <v>3.8000001999999999</v>
      </c>
      <c r="P77" s="35">
        <v>2.0000001E-2</v>
      </c>
      <c r="Q77" s="35">
        <v>0.1</v>
      </c>
      <c r="R77" s="35">
        <v>0.1</v>
      </c>
      <c r="S77" s="35">
        <v>0</v>
      </c>
      <c r="T77" s="35">
        <v>0</v>
      </c>
      <c r="U77" s="35">
        <v>0</v>
      </c>
      <c r="V77" s="35">
        <v>0</v>
      </c>
      <c r="W77" s="35"/>
      <c r="X77" s="35"/>
      <c r="Y77" s="35"/>
      <c r="Z77" s="35"/>
      <c r="AA77" s="35"/>
      <c r="AB77" s="35"/>
      <c r="AC77" s="35"/>
      <c r="AD77" s="35"/>
      <c r="AE77" s="35"/>
      <c r="AF77" s="35">
        <v>2.9520000999999998</v>
      </c>
      <c r="AG77" s="35"/>
      <c r="AH77" s="35"/>
      <c r="AI77" s="35"/>
      <c r="AJ77" s="35"/>
      <c r="AK77" s="35"/>
      <c r="AX77" t="s">
        <v>126</v>
      </c>
    </row>
    <row r="78" spans="1:50">
      <c r="A78">
        <v>82</v>
      </c>
      <c r="B78" t="s">
        <v>199</v>
      </c>
      <c r="C78" s="35">
        <v>0</v>
      </c>
      <c r="D78" s="35">
        <v>0</v>
      </c>
      <c r="E78" s="35">
        <v>0</v>
      </c>
      <c r="F78" s="35"/>
      <c r="G78" s="35"/>
      <c r="H78" s="35"/>
      <c r="I78" s="35"/>
      <c r="J78" s="35"/>
      <c r="K78" s="35">
        <v>0</v>
      </c>
      <c r="L78" s="35">
        <v>9.1460003999999998E-2</v>
      </c>
      <c r="M78" s="35">
        <v>0</v>
      </c>
      <c r="N78" s="35">
        <v>0</v>
      </c>
      <c r="O78" s="35">
        <v>4.5</v>
      </c>
      <c r="P78" s="35">
        <v>0</v>
      </c>
      <c r="Q78" s="35">
        <v>0.2</v>
      </c>
      <c r="R78" s="35">
        <v>0.3</v>
      </c>
      <c r="S78" s="35">
        <v>0.1</v>
      </c>
      <c r="T78" s="35">
        <v>0</v>
      </c>
      <c r="U78" s="35">
        <v>0</v>
      </c>
      <c r="V78" s="35">
        <v>0</v>
      </c>
      <c r="W78" s="35"/>
      <c r="X78" s="35"/>
      <c r="Y78" s="35"/>
      <c r="Z78" s="35"/>
      <c r="AA78" s="35"/>
      <c r="AB78" s="35"/>
      <c r="AC78" s="35"/>
      <c r="AD78" s="35"/>
      <c r="AE78" s="35"/>
      <c r="AF78" s="35">
        <v>2.38</v>
      </c>
      <c r="AG78" s="35"/>
      <c r="AH78" s="35"/>
      <c r="AI78" s="35"/>
      <c r="AJ78" s="35"/>
      <c r="AK78" s="35"/>
      <c r="AX78" t="s">
        <v>126</v>
      </c>
    </row>
    <row r="79" spans="1:50">
      <c r="A79">
        <v>83</v>
      </c>
      <c r="B79" t="s">
        <v>200</v>
      </c>
      <c r="C79" s="35">
        <v>0</v>
      </c>
      <c r="D79" s="35">
        <v>0</v>
      </c>
      <c r="E79" s="35">
        <v>0</v>
      </c>
      <c r="F79" s="35"/>
      <c r="G79" s="35"/>
      <c r="H79" s="35"/>
      <c r="I79" s="35"/>
      <c r="J79" s="35"/>
      <c r="K79" s="35">
        <v>0</v>
      </c>
      <c r="L79" s="35">
        <v>1.4144000999999999</v>
      </c>
      <c r="M79" s="35">
        <v>0</v>
      </c>
      <c r="N79" s="35">
        <v>0</v>
      </c>
      <c r="O79" s="35">
        <v>5</v>
      </c>
      <c r="P79" s="35">
        <v>0</v>
      </c>
      <c r="Q79" s="35">
        <v>0.1</v>
      </c>
      <c r="R79" s="35">
        <v>0</v>
      </c>
      <c r="S79" s="35">
        <v>0</v>
      </c>
      <c r="T79" s="35">
        <v>0</v>
      </c>
      <c r="U79" s="35">
        <v>0</v>
      </c>
      <c r="V79" s="35">
        <v>0</v>
      </c>
      <c r="W79" s="35"/>
      <c r="X79" s="35"/>
      <c r="Y79" s="35"/>
      <c r="Z79" s="35"/>
      <c r="AA79" s="35"/>
      <c r="AB79" s="35"/>
      <c r="AC79" s="35"/>
      <c r="AD79" s="35"/>
      <c r="AE79" s="35"/>
      <c r="AF79" s="35">
        <v>4.6320003999999999</v>
      </c>
      <c r="AG79" s="35"/>
      <c r="AH79" s="35"/>
      <c r="AI79" s="35"/>
      <c r="AJ79" s="35"/>
      <c r="AK79" s="35"/>
      <c r="AX79" t="s">
        <v>126</v>
      </c>
    </row>
    <row r="80" spans="1:50">
      <c r="A80">
        <v>84</v>
      </c>
      <c r="B80" t="s">
        <v>201</v>
      </c>
      <c r="C80" s="35">
        <v>7.8146644000000001E-2</v>
      </c>
      <c r="D80" s="35">
        <v>0</v>
      </c>
      <c r="E80" s="35">
        <v>0</v>
      </c>
      <c r="F80" s="35"/>
      <c r="G80" s="35"/>
      <c r="H80" s="35"/>
      <c r="I80" s="35"/>
      <c r="J80" s="35"/>
      <c r="K80" s="35">
        <v>0</v>
      </c>
      <c r="L80" s="35">
        <v>1.8768001999999999</v>
      </c>
      <c r="M80" s="35">
        <v>0</v>
      </c>
      <c r="N80" s="35">
        <v>0</v>
      </c>
      <c r="O80" s="35">
        <v>4</v>
      </c>
      <c r="P80" s="35">
        <v>0</v>
      </c>
      <c r="Q80" s="35">
        <v>0.1</v>
      </c>
      <c r="R80" s="35">
        <v>0.2</v>
      </c>
      <c r="S80" s="35">
        <v>0.5</v>
      </c>
      <c r="T80" s="35">
        <v>0</v>
      </c>
      <c r="U80" s="35">
        <v>0</v>
      </c>
      <c r="V80" s="35">
        <v>0</v>
      </c>
      <c r="W80" s="35">
        <v>0</v>
      </c>
      <c r="X80" s="35">
        <v>0</v>
      </c>
      <c r="Y80" s="35">
        <v>0</v>
      </c>
      <c r="Z80" s="35"/>
      <c r="AA80" s="35"/>
      <c r="AB80" s="35"/>
      <c r="AC80" s="35"/>
      <c r="AD80" s="35"/>
      <c r="AE80" s="35"/>
      <c r="AF80" s="35">
        <v>5.0800004000000003</v>
      </c>
      <c r="AG80" s="35"/>
      <c r="AH80" s="35"/>
      <c r="AI80" s="35"/>
      <c r="AJ80" s="35"/>
      <c r="AK80" s="35"/>
      <c r="AX80" t="s">
        <v>126</v>
      </c>
    </row>
    <row r="81" spans="1:50">
      <c r="A81">
        <v>85</v>
      </c>
      <c r="B81" t="s">
        <v>202</v>
      </c>
      <c r="C81" s="35">
        <v>1.1212344000000001</v>
      </c>
      <c r="D81" s="35">
        <v>0</v>
      </c>
      <c r="E81" s="35">
        <v>3.2343301999999997E-2</v>
      </c>
      <c r="F81" s="35"/>
      <c r="G81" s="35"/>
      <c r="H81" s="35">
        <v>0.12007168</v>
      </c>
      <c r="I81" s="35">
        <v>0.20812423999999999</v>
      </c>
      <c r="J81" s="35">
        <v>0.16009556999999999</v>
      </c>
      <c r="K81" s="35">
        <v>0</v>
      </c>
      <c r="L81" s="35">
        <v>0.16709499999999999</v>
      </c>
      <c r="M81" s="35">
        <v>0.68976504000000005</v>
      </c>
      <c r="N81" s="35">
        <v>0</v>
      </c>
      <c r="O81" s="35">
        <v>0.05</v>
      </c>
      <c r="P81" s="35">
        <v>2.0000001E-2</v>
      </c>
      <c r="Q81" s="35">
        <v>0.2</v>
      </c>
      <c r="R81" s="35">
        <v>0.3</v>
      </c>
      <c r="S81" s="35">
        <v>1</v>
      </c>
      <c r="T81" s="35">
        <v>1.5000001000000001</v>
      </c>
      <c r="U81" s="35">
        <v>0</v>
      </c>
      <c r="V81" s="35">
        <v>0</v>
      </c>
      <c r="W81" s="35">
        <v>1</v>
      </c>
      <c r="X81" s="35">
        <v>0</v>
      </c>
      <c r="Y81" s="35">
        <v>0</v>
      </c>
      <c r="Z81" s="35">
        <v>9.924291E-3</v>
      </c>
      <c r="AA81" s="35"/>
      <c r="AB81" s="35"/>
      <c r="AC81" s="35">
        <v>2.0653356000000001E-2</v>
      </c>
      <c r="AD81" s="35">
        <v>1.2007168E-2</v>
      </c>
      <c r="AE81" s="35">
        <v>0</v>
      </c>
      <c r="AF81" s="35">
        <v>1.5000001000000001</v>
      </c>
      <c r="AG81" s="35">
        <v>0.70000004999999998</v>
      </c>
      <c r="AH81" s="35">
        <v>0.93750005999999997</v>
      </c>
      <c r="AI81" s="35">
        <v>32</v>
      </c>
      <c r="AJ81" s="35">
        <v>21.6</v>
      </c>
      <c r="AK81" s="35"/>
      <c r="AL81">
        <v>0.4</v>
      </c>
      <c r="AX81" t="s">
        <v>126</v>
      </c>
    </row>
    <row r="82" spans="1:50">
      <c r="A82">
        <v>86</v>
      </c>
      <c r="B82" t="s">
        <v>203</v>
      </c>
      <c r="C82" s="35">
        <v>1.1212344000000001</v>
      </c>
      <c r="D82" s="35">
        <v>0</v>
      </c>
      <c r="E82" s="35">
        <v>3.2343301999999997E-2</v>
      </c>
      <c r="F82" s="35"/>
      <c r="G82" s="35"/>
      <c r="H82" s="35">
        <v>0.12007168</v>
      </c>
      <c r="I82" s="35">
        <v>0.19352369</v>
      </c>
      <c r="J82" s="35">
        <v>0.16009556999999999</v>
      </c>
      <c r="K82" s="35">
        <v>0</v>
      </c>
      <c r="L82" s="35">
        <v>0.16709499999999999</v>
      </c>
      <c r="M82" s="35">
        <v>0.68976504000000005</v>
      </c>
      <c r="N82" s="35">
        <v>0</v>
      </c>
      <c r="O82" s="35">
        <v>2.0000001E-2</v>
      </c>
      <c r="P82" s="35">
        <v>2.0000001E-2</v>
      </c>
      <c r="Q82" s="35">
        <v>0.2</v>
      </c>
      <c r="R82" s="35">
        <v>0.3</v>
      </c>
      <c r="S82" s="35">
        <v>1</v>
      </c>
      <c r="T82" s="35">
        <v>1.5000001000000001</v>
      </c>
      <c r="U82" s="35">
        <v>0</v>
      </c>
      <c r="V82" s="35">
        <v>0</v>
      </c>
      <c r="W82" s="35">
        <v>1</v>
      </c>
      <c r="X82" s="35">
        <v>0</v>
      </c>
      <c r="Y82" s="35">
        <v>0</v>
      </c>
      <c r="Z82" s="35">
        <v>9.924291E-3</v>
      </c>
      <c r="AA82" s="35"/>
      <c r="AB82" s="35"/>
      <c r="AC82" s="35">
        <v>2.0653356000000001E-2</v>
      </c>
      <c r="AD82" s="35">
        <v>1.2007168E-2</v>
      </c>
      <c r="AE82" s="35">
        <v>0</v>
      </c>
      <c r="AF82" s="35">
        <v>1.5000001000000001</v>
      </c>
      <c r="AG82" s="35">
        <v>0.1</v>
      </c>
      <c r="AH82" s="35">
        <v>3.1875002000000001</v>
      </c>
      <c r="AI82" s="35">
        <v>30.400002000000001</v>
      </c>
      <c r="AJ82" s="35">
        <v>21.6</v>
      </c>
      <c r="AK82" s="35"/>
      <c r="AL82">
        <v>0.4</v>
      </c>
      <c r="AX82" t="s">
        <v>126</v>
      </c>
    </row>
    <row r="83" spans="1:50">
      <c r="A83">
        <v>87</v>
      </c>
      <c r="B83" t="s">
        <v>203</v>
      </c>
      <c r="C83" s="35">
        <v>7.2448997000000004</v>
      </c>
      <c r="D83" s="35">
        <v>0</v>
      </c>
      <c r="E83" s="35">
        <v>1.9405981999999999E-2</v>
      </c>
      <c r="F83" s="35"/>
      <c r="G83" s="35"/>
      <c r="H83" s="35">
        <v>1.5634334999999999</v>
      </c>
      <c r="I83" s="35">
        <v>1.8761201999999999</v>
      </c>
      <c r="J83" s="35">
        <v>1.4070902000000001</v>
      </c>
      <c r="K83" s="35">
        <v>0.5</v>
      </c>
      <c r="L83" s="35">
        <v>0.2</v>
      </c>
      <c r="M83" s="35">
        <v>0.33613001999999997</v>
      </c>
      <c r="N83" s="35">
        <v>0</v>
      </c>
      <c r="O83" s="35">
        <v>1.0000001E-2</v>
      </c>
      <c r="P83" s="35">
        <v>2.0000001E-2</v>
      </c>
      <c r="Q83" s="35">
        <v>0.1</v>
      </c>
      <c r="R83" s="35">
        <v>0.2</v>
      </c>
      <c r="S83" s="35">
        <v>0.5</v>
      </c>
      <c r="T83" s="35">
        <v>1</v>
      </c>
      <c r="U83" s="35">
        <v>0</v>
      </c>
      <c r="V83" s="35">
        <v>0</v>
      </c>
      <c r="W83" s="35">
        <v>0.5</v>
      </c>
      <c r="X83" s="35">
        <v>0</v>
      </c>
      <c r="Y83" s="35">
        <v>0</v>
      </c>
      <c r="Z83" s="35">
        <v>2.7567476E-2</v>
      </c>
      <c r="AA83" s="35"/>
      <c r="AB83" s="35"/>
      <c r="AC83" s="35">
        <v>0.10756957</v>
      </c>
      <c r="AD83" s="35">
        <v>6.2537334999999999E-2</v>
      </c>
      <c r="AE83" s="35">
        <v>0</v>
      </c>
      <c r="AF83" s="35">
        <v>3.0000002000000001</v>
      </c>
      <c r="AG83" s="35">
        <v>0.05</v>
      </c>
      <c r="AH83" s="35">
        <v>3.0000002000000001</v>
      </c>
      <c r="AI83" s="35">
        <v>32</v>
      </c>
      <c r="AJ83" s="35">
        <v>32.4</v>
      </c>
      <c r="AK83" s="35"/>
      <c r="AL83">
        <v>0.4</v>
      </c>
      <c r="AX83" t="s">
        <v>131</v>
      </c>
    </row>
    <row r="84" spans="1:50">
      <c r="A84">
        <v>88</v>
      </c>
      <c r="B84" t="s">
        <v>204</v>
      </c>
      <c r="C84" s="35">
        <v>0.51749290000000003</v>
      </c>
      <c r="D84" s="35">
        <v>0</v>
      </c>
      <c r="E84" s="35">
        <v>4.3124403999999998E-2</v>
      </c>
      <c r="F84" s="35"/>
      <c r="G84" s="35"/>
      <c r="H84" s="35">
        <v>4.0840710000000002E-2</v>
      </c>
      <c r="I84" s="35">
        <v>6.1261059999999999E-2</v>
      </c>
      <c r="J84" s="35">
        <v>3.2672565000000001E-2</v>
      </c>
      <c r="K84" s="35">
        <v>0</v>
      </c>
      <c r="L84" s="35">
        <v>0.25064500000000001</v>
      </c>
      <c r="M84" s="35">
        <v>6.7040004E-2</v>
      </c>
      <c r="N84" s="35">
        <v>0</v>
      </c>
      <c r="O84" s="35">
        <v>2.0000001E-2</v>
      </c>
      <c r="P84" s="35">
        <v>2.0000001E-2</v>
      </c>
      <c r="Q84" s="35">
        <v>0.2</v>
      </c>
      <c r="R84" s="35">
        <v>0.3</v>
      </c>
      <c r="S84" s="35">
        <v>1</v>
      </c>
      <c r="T84" s="35">
        <v>1</v>
      </c>
      <c r="U84" s="35">
        <v>0</v>
      </c>
      <c r="V84" s="35">
        <v>0</v>
      </c>
      <c r="W84" s="35">
        <v>1</v>
      </c>
      <c r="X84" s="35">
        <v>0</v>
      </c>
      <c r="Y84" s="35">
        <v>0</v>
      </c>
      <c r="Z84" s="35">
        <v>9.924291E-3</v>
      </c>
      <c r="AA84" s="35"/>
      <c r="AB84" s="35"/>
      <c r="AC84" s="35">
        <v>1.0537428E-2</v>
      </c>
      <c r="AD84" s="35">
        <v>6.1261066999999999E-3</v>
      </c>
      <c r="AE84" s="35">
        <v>0</v>
      </c>
      <c r="AF84" s="35">
        <v>1.5000001000000001</v>
      </c>
      <c r="AG84" s="35">
        <v>0.05</v>
      </c>
      <c r="AH84" s="35">
        <v>20.250001999999999</v>
      </c>
      <c r="AI84" s="35">
        <v>144</v>
      </c>
      <c r="AJ84" s="35">
        <v>297</v>
      </c>
      <c r="AK84" s="35"/>
      <c r="AL84">
        <v>0.4</v>
      </c>
      <c r="AX84" t="s">
        <v>168</v>
      </c>
    </row>
    <row r="85" spans="1:50">
      <c r="A85">
        <v>89</v>
      </c>
      <c r="B85" t="s">
        <v>205</v>
      </c>
      <c r="C85" s="35">
        <v>0.51749290000000003</v>
      </c>
      <c r="D85" s="35">
        <v>0</v>
      </c>
      <c r="E85" s="35">
        <v>4.3124403999999998E-2</v>
      </c>
      <c r="F85" s="35"/>
      <c r="G85" s="35"/>
      <c r="H85" s="35">
        <v>4.0840710000000002E-2</v>
      </c>
      <c r="I85" s="35">
        <v>6.1261059999999999E-2</v>
      </c>
      <c r="J85" s="35">
        <v>3.2672565000000001E-2</v>
      </c>
      <c r="K85" s="35">
        <v>0</v>
      </c>
      <c r="L85" s="35">
        <v>0.16709499999999999</v>
      </c>
      <c r="M85" s="35">
        <v>5.0279999999999998E-2</v>
      </c>
      <c r="N85" s="35">
        <v>0</v>
      </c>
      <c r="O85" s="35">
        <v>1</v>
      </c>
      <c r="P85" s="35">
        <v>2.0000001E-2</v>
      </c>
      <c r="Q85" s="35">
        <v>0.2</v>
      </c>
      <c r="R85" s="35">
        <v>0.3</v>
      </c>
      <c r="S85" s="35">
        <v>1</v>
      </c>
      <c r="T85" s="35">
        <v>1</v>
      </c>
      <c r="U85" s="35">
        <v>0</v>
      </c>
      <c r="V85" s="35">
        <v>0</v>
      </c>
      <c r="W85" s="35">
        <v>1</v>
      </c>
      <c r="X85" s="35">
        <v>0</v>
      </c>
      <c r="Y85" s="35">
        <v>0</v>
      </c>
      <c r="Z85" s="35">
        <v>9.924291E-3</v>
      </c>
      <c r="AA85" s="35"/>
      <c r="AB85" s="35"/>
      <c r="AC85" s="35">
        <v>1.0537428E-2</v>
      </c>
      <c r="AD85" s="35">
        <v>6.1261066999999999E-3</v>
      </c>
      <c r="AE85" s="35">
        <v>0</v>
      </c>
      <c r="AF85" s="35">
        <v>1.5000001000000001</v>
      </c>
      <c r="AG85" s="35"/>
      <c r="AH85" s="35">
        <v>12.000000999999999</v>
      </c>
      <c r="AI85" s="35">
        <v>72</v>
      </c>
      <c r="AJ85" s="35">
        <v>198.00002000000001</v>
      </c>
      <c r="AK85" s="35"/>
      <c r="AL85">
        <v>0.4</v>
      </c>
      <c r="AX85" t="s">
        <v>126</v>
      </c>
    </row>
    <row r="86" spans="1:50">
      <c r="A86">
        <v>90</v>
      </c>
      <c r="B86" t="s">
        <v>206</v>
      </c>
      <c r="C86" s="35">
        <v>8.9842499999999994</v>
      </c>
      <c r="D86" s="35">
        <v>4.4104510000000001</v>
      </c>
      <c r="E86" s="35">
        <v>1.0454401</v>
      </c>
      <c r="F86" s="35"/>
      <c r="G86" s="35"/>
      <c r="H86" s="35">
        <v>0.98017699999999996</v>
      </c>
      <c r="I86" s="35">
        <v>1.7969911999999999</v>
      </c>
      <c r="J86" s="35">
        <v>0.73513280000000003</v>
      </c>
      <c r="K86" s="35">
        <v>0</v>
      </c>
      <c r="L86" s="35">
        <v>0.37656499999999998</v>
      </c>
      <c r="M86" s="35">
        <v>0</v>
      </c>
      <c r="N86" s="35">
        <v>0</v>
      </c>
      <c r="O86" s="35">
        <v>1.0000001E-2</v>
      </c>
      <c r="P86" s="35">
        <v>0</v>
      </c>
      <c r="Q86" s="35">
        <v>1</v>
      </c>
      <c r="R86" s="35">
        <v>1.4000001</v>
      </c>
      <c r="S86" s="35">
        <v>1.5000001000000001</v>
      </c>
      <c r="T86" s="35">
        <v>5</v>
      </c>
      <c r="U86" s="35">
        <v>4</v>
      </c>
      <c r="V86" s="35">
        <v>0</v>
      </c>
      <c r="W86" s="35">
        <v>1</v>
      </c>
      <c r="X86" s="35">
        <v>0</v>
      </c>
      <c r="Y86" s="35">
        <v>0</v>
      </c>
      <c r="Z86" s="35">
        <v>0.55134945999999996</v>
      </c>
      <c r="AA86" s="35"/>
      <c r="AB86" s="35"/>
      <c r="AC86" s="35">
        <v>0</v>
      </c>
      <c r="AD86" s="35">
        <v>0.20420355000000001</v>
      </c>
      <c r="AE86" s="35">
        <v>0</v>
      </c>
      <c r="AF86" s="35">
        <v>6.2000003000000001</v>
      </c>
      <c r="AG86" s="35"/>
      <c r="AH86" s="35"/>
      <c r="AI86" s="35">
        <v>6.8</v>
      </c>
      <c r="AJ86" s="35">
        <v>15.300001</v>
      </c>
      <c r="AK86" s="35"/>
      <c r="AX86" t="s">
        <v>126</v>
      </c>
    </row>
    <row r="87" spans="1:50">
      <c r="A87">
        <v>91</v>
      </c>
      <c r="B87" t="s">
        <v>207</v>
      </c>
      <c r="C87" s="35">
        <v>7.5467709999999997</v>
      </c>
      <c r="D87" s="35">
        <v>0</v>
      </c>
      <c r="E87" s="35">
        <v>3.2343301999999997E-2</v>
      </c>
      <c r="F87" s="35"/>
      <c r="G87" s="35"/>
      <c r="H87" s="35">
        <v>2.7567477</v>
      </c>
      <c r="I87" s="35">
        <v>5.5134954</v>
      </c>
      <c r="J87" s="35">
        <v>3.6756635000000002</v>
      </c>
      <c r="K87" s="35">
        <v>0.5</v>
      </c>
      <c r="L87" s="35">
        <v>0.27943499999999999</v>
      </c>
      <c r="M87" s="35">
        <v>0.28605999999999998</v>
      </c>
      <c r="N87" s="35">
        <v>0</v>
      </c>
      <c r="O87" s="35">
        <v>3.0000000999999998E-2</v>
      </c>
      <c r="P87" s="35">
        <v>2.0000001E-2</v>
      </c>
      <c r="Q87" s="35">
        <v>0.2</v>
      </c>
      <c r="R87" s="35">
        <v>0.4</v>
      </c>
      <c r="S87" s="35">
        <v>1.2</v>
      </c>
      <c r="T87" s="35">
        <v>1.5000001000000001</v>
      </c>
      <c r="U87" s="35">
        <v>0</v>
      </c>
      <c r="V87" s="35">
        <v>0</v>
      </c>
      <c r="W87" s="35">
        <v>0.5</v>
      </c>
      <c r="X87" s="35">
        <v>0</v>
      </c>
      <c r="Y87" s="35">
        <v>0</v>
      </c>
      <c r="Z87" s="35">
        <v>2.2972899000000001E-2</v>
      </c>
      <c r="AA87" s="35"/>
      <c r="AB87" s="35"/>
      <c r="AC87" s="35">
        <v>0.13744469000000001</v>
      </c>
      <c r="AD87" s="35">
        <v>9.1891593999999993E-2</v>
      </c>
      <c r="AE87" s="35">
        <v>0</v>
      </c>
      <c r="AF87" s="35">
        <v>3.0500001999999999</v>
      </c>
      <c r="AG87" s="35">
        <v>0.05</v>
      </c>
      <c r="AH87" s="35">
        <v>3.0000002000000001</v>
      </c>
      <c r="AI87" s="35">
        <v>21.6</v>
      </c>
      <c r="AJ87" s="35">
        <v>27.000001999999999</v>
      </c>
      <c r="AK87" s="35"/>
      <c r="AL87">
        <v>0.4</v>
      </c>
      <c r="AX87" t="s">
        <v>126</v>
      </c>
    </row>
    <row r="88" spans="1:50">
      <c r="A88">
        <v>92</v>
      </c>
      <c r="B88" t="s">
        <v>208</v>
      </c>
      <c r="C88" s="35">
        <v>5.2271999999999998</v>
      </c>
      <c r="D88" s="35">
        <v>2.5874643000000002</v>
      </c>
      <c r="E88" s="35">
        <v>1.3603789E-2</v>
      </c>
      <c r="F88" s="35"/>
      <c r="G88" s="35"/>
      <c r="H88" s="35">
        <v>1.5315268</v>
      </c>
      <c r="I88" s="35">
        <v>3.0630535999999999</v>
      </c>
      <c r="J88" s="35">
        <v>2.0420356000000002</v>
      </c>
      <c r="K88" s="35">
        <v>0.5</v>
      </c>
      <c r="L88" s="35">
        <v>6.5530000000000005E-2</v>
      </c>
      <c r="M88" s="35">
        <v>0.27220499999999997</v>
      </c>
      <c r="N88" s="35">
        <v>0</v>
      </c>
      <c r="O88" s="35">
        <v>1.0000001E-2</v>
      </c>
      <c r="P88" s="35">
        <v>2.0000001E-2</v>
      </c>
      <c r="Q88" s="35">
        <v>0.4</v>
      </c>
      <c r="R88" s="35">
        <v>0.6</v>
      </c>
      <c r="S88" s="35">
        <v>1.5000001000000001</v>
      </c>
      <c r="T88" s="35">
        <v>3.0000002000000001</v>
      </c>
      <c r="U88" s="35">
        <v>0</v>
      </c>
      <c r="V88" s="35">
        <v>0</v>
      </c>
      <c r="W88" s="35">
        <v>1.5000001000000001</v>
      </c>
      <c r="X88" s="35">
        <v>0</v>
      </c>
      <c r="Y88" s="35">
        <v>0</v>
      </c>
      <c r="Z88" s="35">
        <v>4.5945796999999997E-2</v>
      </c>
      <c r="AA88" s="35"/>
      <c r="AB88" s="35"/>
      <c r="AC88" s="35">
        <v>7.4067419999999995E-2</v>
      </c>
      <c r="AD88" s="35">
        <v>5.1050887000000003E-2</v>
      </c>
      <c r="AE88" s="35">
        <v>0</v>
      </c>
      <c r="AF88" s="35">
        <v>4.6200004000000003</v>
      </c>
      <c r="AG88" s="35">
        <v>2.0000001E-2</v>
      </c>
      <c r="AH88" s="35">
        <v>0.6</v>
      </c>
      <c r="AI88" s="35">
        <v>14.400001</v>
      </c>
      <c r="AJ88" s="35">
        <v>16.2</v>
      </c>
      <c r="AK88" s="35"/>
      <c r="AL88">
        <v>0.4</v>
      </c>
      <c r="AX88" t="s">
        <v>126</v>
      </c>
    </row>
    <row r="89" spans="1:50">
      <c r="A89">
        <v>93</v>
      </c>
      <c r="B89" t="s">
        <v>209</v>
      </c>
      <c r="C89" s="35">
        <v>12.251250000000001</v>
      </c>
      <c r="D89" s="35">
        <v>0</v>
      </c>
      <c r="E89" s="35">
        <v>2.4358751000000001E-2</v>
      </c>
      <c r="F89" s="35"/>
      <c r="G89" s="35"/>
      <c r="H89" s="35"/>
      <c r="I89" s="35">
        <v>5.1050890000000004</v>
      </c>
      <c r="J89" s="35">
        <v>2.7567477</v>
      </c>
      <c r="K89" s="35">
        <v>0</v>
      </c>
      <c r="L89" s="35">
        <v>8.0000005999999999E-2</v>
      </c>
      <c r="M89" s="35">
        <v>0.27887002</v>
      </c>
      <c r="N89" s="35">
        <v>0</v>
      </c>
      <c r="O89" s="35">
        <v>1.0000001E-2</v>
      </c>
      <c r="P89" s="35">
        <v>1.0000001E-2</v>
      </c>
      <c r="Q89" s="35">
        <v>0.3</v>
      </c>
      <c r="R89" s="35">
        <v>0.4</v>
      </c>
      <c r="S89" s="35">
        <v>0.8</v>
      </c>
      <c r="T89" s="35">
        <v>3.0000002000000001</v>
      </c>
      <c r="U89" s="35">
        <v>3.0000002000000001</v>
      </c>
      <c r="V89" s="35">
        <v>0</v>
      </c>
      <c r="W89" s="35">
        <v>1</v>
      </c>
      <c r="X89" s="35">
        <v>1</v>
      </c>
      <c r="Y89" s="35">
        <v>0</v>
      </c>
      <c r="Z89" s="35">
        <v>4.5945796999999997E-2</v>
      </c>
      <c r="AA89" s="35"/>
      <c r="AB89" s="35"/>
      <c r="AC89" s="35">
        <v>0.12311903</v>
      </c>
      <c r="AD89" s="35">
        <v>7.3513270000000006E-2</v>
      </c>
      <c r="AE89" s="35">
        <v>0</v>
      </c>
      <c r="AF89" s="35">
        <v>6.2000003000000001</v>
      </c>
      <c r="AG89" s="35">
        <v>2.0000001E-2</v>
      </c>
      <c r="AH89" s="35">
        <v>0.6</v>
      </c>
      <c r="AI89" s="35">
        <v>21.6</v>
      </c>
      <c r="AJ89" s="35">
        <v>16.2</v>
      </c>
      <c r="AK89" s="35"/>
      <c r="AX89" t="s">
        <v>124</v>
      </c>
    </row>
    <row r="90" spans="1:50">
      <c r="A90">
        <v>94</v>
      </c>
      <c r="B90" t="s">
        <v>210</v>
      </c>
      <c r="C90" s="35">
        <v>11.434500999999999</v>
      </c>
      <c r="D90" s="35">
        <v>0</v>
      </c>
      <c r="E90" s="35">
        <v>3.2539323000000002E-2</v>
      </c>
      <c r="F90" s="35"/>
      <c r="G90" s="35"/>
      <c r="H90" s="35"/>
      <c r="I90" s="35">
        <v>3.7522403999999998</v>
      </c>
      <c r="J90" s="35">
        <v>3.7522403999999998</v>
      </c>
      <c r="K90" s="35">
        <v>0</v>
      </c>
      <c r="L90" s="35">
        <v>0.4</v>
      </c>
      <c r="M90" s="35">
        <v>0.14024500000000001</v>
      </c>
      <c r="N90" s="35">
        <v>0</v>
      </c>
      <c r="O90" s="35">
        <v>1.0000001E-2</v>
      </c>
      <c r="P90" s="35">
        <v>2.0000001E-2</v>
      </c>
      <c r="Q90" s="35">
        <v>0.2</v>
      </c>
      <c r="R90" s="35">
        <v>0.3</v>
      </c>
      <c r="S90" s="35">
        <v>1.5000001000000001</v>
      </c>
      <c r="T90" s="35">
        <v>2</v>
      </c>
      <c r="U90" s="35">
        <v>1</v>
      </c>
      <c r="V90" s="35">
        <v>0</v>
      </c>
      <c r="W90" s="35">
        <v>1</v>
      </c>
      <c r="X90" s="35">
        <v>0.5</v>
      </c>
      <c r="Y90" s="35">
        <v>0</v>
      </c>
      <c r="Z90" s="35">
        <v>2.2972899000000001E-2</v>
      </c>
      <c r="AA90" s="35"/>
      <c r="AB90" s="35"/>
      <c r="AC90" s="35">
        <v>6.6599599999999995E-2</v>
      </c>
      <c r="AD90" s="35">
        <v>5.0029869999999997E-2</v>
      </c>
      <c r="AE90" s="35">
        <v>0</v>
      </c>
      <c r="AF90" s="35">
        <v>6.2000003000000001</v>
      </c>
      <c r="AG90" s="35"/>
      <c r="AH90" s="35">
        <v>0.15</v>
      </c>
      <c r="AI90" s="35">
        <v>14.400001</v>
      </c>
      <c r="AJ90" s="35">
        <v>16.2</v>
      </c>
      <c r="AK90" s="35"/>
      <c r="AX90" t="s">
        <v>126</v>
      </c>
    </row>
    <row r="91" spans="1:50">
      <c r="A91">
        <v>95</v>
      </c>
      <c r="B91" t="s">
        <v>211</v>
      </c>
      <c r="C91" s="35">
        <v>0</v>
      </c>
      <c r="D91" s="35">
        <v>0</v>
      </c>
      <c r="E91" s="35">
        <v>0</v>
      </c>
      <c r="F91" s="35"/>
      <c r="G91" s="35"/>
      <c r="H91" s="35"/>
      <c r="I91" s="35"/>
      <c r="J91" s="35"/>
      <c r="K91" s="35">
        <v>0</v>
      </c>
      <c r="L91" s="35">
        <v>2.5600002000000002</v>
      </c>
      <c r="M91" s="35">
        <v>0</v>
      </c>
      <c r="N91" s="35">
        <v>0</v>
      </c>
      <c r="O91" s="35">
        <v>0.05</v>
      </c>
      <c r="P91" s="35">
        <v>0.05</v>
      </c>
      <c r="Q91" s="35">
        <v>0.2</v>
      </c>
      <c r="R91" s="35">
        <v>0.5</v>
      </c>
      <c r="S91" s="35">
        <v>0.5</v>
      </c>
      <c r="T91" s="35">
        <v>0.5</v>
      </c>
      <c r="U91" s="35">
        <v>0</v>
      </c>
      <c r="V91" s="35">
        <v>0</v>
      </c>
      <c r="W91" s="35">
        <v>0.4</v>
      </c>
      <c r="X91" s="35">
        <v>0</v>
      </c>
      <c r="Y91" s="35">
        <v>0</v>
      </c>
      <c r="Z91" s="35"/>
      <c r="AA91" s="35"/>
      <c r="AB91" s="35"/>
      <c r="AC91" s="35"/>
      <c r="AD91" s="35"/>
      <c r="AE91" s="35"/>
      <c r="AF91" s="35">
        <v>3.1000000999999999</v>
      </c>
      <c r="AG91" s="35"/>
      <c r="AH91" s="35"/>
      <c r="AI91" s="35">
        <v>7.2000003000000001</v>
      </c>
      <c r="AJ91" s="35">
        <v>16.2</v>
      </c>
      <c r="AK91" s="35"/>
      <c r="AX91" t="s">
        <v>126</v>
      </c>
    </row>
    <row r="92" spans="1:50">
      <c r="A92">
        <v>97</v>
      </c>
      <c r="B92" t="s">
        <v>212</v>
      </c>
      <c r="C92" s="35">
        <v>0</v>
      </c>
      <c r="D92" s="35">
        <v>0</v>
      </c>
      <c r="E92" s="35">
        <v>0</v>
      </c>
      <c r="F92" s="35"/>
      <c r="G92" s="35"/>
      <c r="H92" s="35"/>
      <c r="I92" s="35"/>
      <c r="J92" s="35"/>
      <c r="K92" s="35">
        <v>0</v>
      </c>
      <c r="L92" s="35">
        <v>0.11905001</v>
      </c>
      <c r="M92" s="35">
        <v>0</v>
      </c>
      <c r="N92" s="35">
        <v>0</v>
      </c>
      <c r="O92" s="35">
        <v>3.0000002000000001</v>
      </c>
      <c r="P92" s="35">
        <v>0</v>
      </c>
      <c r="Q92" s="35"/>
      <c r="R92" s="35"/>
      <c r="S92" s="35"/>
      <c r="T92" s="35"/>
      <c r="U92" s="35"/>
      <c r="V92" s="35"/>
      <c r="W92" s="35"/>
      <c r="X92" s="35"/>
      <c r="Y92" s="35"/>
      <c r="Z92" s="35"/>
      <c r="AA92" s="35"/>
      <c r="AB92" s="35"/>
      <c r="AC92" s="35"/>
      <c r="AD92" s="35"/>
      <c r="AE92" s="35"/>
      <c r="AF92" s="35"/>
      <c r="AG92" s="35">
        <v>0.05</v>
      </c>
      <c r="AH92" s="35">
        <v>4.5</v>
      </c>
      <c r="AI92" s="35">
        <v>40</v>
      </c>
      <c r="AJ92" s="35">
        <v>110.00001</v>
      </c>
      <c r="AK92" s="35"/>
      <c r="AX92" t="s">
        <v>124</v>
      </c>
    </row>
    <row r="93" spans="1:50">
      <c r="A93">
        <v>98</v>
      </c>
      <c r="B93" t="s">
        <v>213</v>
      </c>
      <c r="C93" s="35">
        <v>0</v>
      </c>
      <c r="D93" s="35">
        <v>0</v>
      </c>
      <c r="E93" s="35">
        <v>0</v>
      </c>
      <c r="F93" s="35"/>
      <c r="G93" s="35"/>
      <c r="H93" s="35"/>
      <c r="I93" s="35"/>
      <c r="J93" s="35"/>
      <c r="K93" s="35">
        <v>0</v>
      </c>
      <c r="L93" s="35">
        <v>1.2558</v>
      </c>
      <c r="M93" s="35">
        <v>0</v>
      </c>
      <c r="N93" s="35">
        <v>0</v>
      </c>
      <c r="O93" s="35">
        <v>0.2</v>
      </c>
      <c r="P93" s="35">
        <v>0</v>
      </c>
      <c r="Q93" s="35"/>
      <c r="R93" s="35"/>
      <c r="S93" s="35"/>
      <c r="T93" s="35"/>
      <c r="U93" s="35"/>
      <c r="V93" s="35"/>
      <c r="W93" s="35"/>
      <c r="X93" s="35"/>
      <c r="Y93" s="35"/>
      <c r="Z93" s="35"/>
      <c r="AA93" s="35"/>
      <c r="AB93" s="35"/>
      <c r="AC93" s="35"/>
      <c r="AD93" s="35"/>
      <c r="AE93" s="35"/>
      <c r="AF93" s="35">
        <v>3.1000000999999999</v>
      </c>
      <c r="AG93" s="35">
        <v>0.2</v>
      </c>
      <c r="AH93" s="35">
        <v>0.37500002999999998</v>
      </c>
      <c r="AI93" s="35">
        <v>4</v>
      </c>
      <c r="AJ93" s="35">
        <v>3.6000000999999999</v>
      </c>
      <c r="AK93" s="35"/>
      <c r="AX93" t="s">
        <v>126</v>
      </c>
    </row>
    <row r="94" spans="1:50">
      <c r="A94">
        <v>99</v>
      </c>
      <c r="B94" t="s">
        <v>214</v>
      </c>
      <c r="C94" s="35">
        <v>0</v>
      </c>
      <c r="D94" s="35">
        <v>0</v>
      </c>
      <c r="E94" s="35">
        <v>0</v>
      </c>
      <c r="F94" s="35"/>
      <c r="G94" s="35"/>
      <c r="H94" s="35"/>
      <c r="I94" s="35"/>
      <c r="J94" s="35"/>
      <c r="K94" s="35">
        <v>0</v>
      </c>
      <c r="L94" s="35">
        <v>0</v>
      </c>
      <c r="M94" s="35">
        <v>0</v>
      </c>
      <c r="N94" s="35">
        <v>0</v>
      </c>
      <c r="O94" s="35">
        <v>5</v>
      </c>
      <c r="P94" s="35">
        <v>0</v>
      </c>
      <c r="Q94" s="35"/>
      <c r="R94" s="35"/>
      <c r="S94" s="35"/>
      <c r="T94" s="35"/>
      <c r="U94" s="35"/>
      <c r="V94" s="35"/>
      <c r="W94" s="35"/>
      <c r="X94" s="35"/>
      <c r="Y94" s="35"/>
      <c r="Z94" s="35"/>
      <c r="AA94" s="35"/>
      <c r="AB94" s="35"/>
      <c r="AC94" s="35"/>
      <c r="AD94" s="35"/>
      <c r="AE94" s="35"/>
      <c r="AF94" s="35">
        <v>6.9</v>
      </c>
      <c r="AG94" s="35"/>
      <c r="AH94" s="35"/>
      <c r="AI94" s="35">
        <v>7.2000003000000001</v>
      </c>
      <c r="AJ94" s="35">
        <v>19.800001000000002</v>
      </c>
      <c r="AK94" s="35"/>
      <c r="AX94" t="s">
        <v>126</v>
      </c>
    </row>
    <row r="95" spans="1:50">
      <c r="A95">
        <v>100</v>
      </c>
      <c r="B95" t="s">
        <v>215</v>
      </c>
      <c r="C95" s="35">
        <v>0</v>
      </c>
      <c r="D95" s="35">
        <v>0</v>
      </c>
      <c r="E95" s="35">
        <v>0</v>
      </c>
      <c r="F95" s="35"/>
      <c r="G95" s="35"/>
      <c r="H95" s="35"/>
      <c r="I95" s="35"/>
      <c r="J95" s="35"/>
      <c r="K95" s="35">
        <v>0</v>
      </c>
      <c r="L95" s="35">
        <v>0</v>
      </c>
      <c r="M95" s="35">
        <v>0</v>
      </c>
      <c r="N95" s="35">
        <v>0</v>
      </c>
      <c r="O95" s="35">
        <v>3.0000002000000001</v>
      </c>
      <c r="P95" s="35">
        <v>1</v>
      </c>
      <c r="Q95" s="35"/>
      <c r="R95" s="35"/>
      <c r="S95" s="35"/>
      <c r="T95" s="35"/>
      <c r="U95" s="35"/>
      <c r="V95" s="35"/>
      <c r="W95" s="35"/>
      <c r="X95" s="35"/>
      <c r="Y95" s="35"/>
      <c r="Z95" s="35"/>
      <c r="AA95" s="35"/>
      <c r="AB95" s="35"/>
      <c r="AC95" s="35"/>
      <c r="AD95" s="35"/>
      <c r="AE95" s="35"/>
      <c r="AF95" s="35">
        <v>4.6000003999999999</v>
      </c>
      <c r="AG95" s="35"/>
      <c r="AH95" s="35">
        <v>0.15</v>
      </c>
      <c r="AI95" s="35">
        <v>2</v>
      </c>
      <c r="AJ95" s="35">
        <v>5.5000004999999996</v>
      </c>
      <c r="AK95" s="35"/>
      <c r="AX95" t="s">
        <v>126</v>
      </c>
    </row>
    <row r="96" spans="1:50">
      <c r="A96">
        <v>101</v>
      </c>
      <c r="B96" t="s">
        <v>216</v>
      </c>
      <c r="C96" s="35">
        <v>9.6598649999999999</v>
      </c>
      <c r="D96" s="35">
        <v>0</v>
      </c>
      <c r="E96" s="35">
        <v>3.2343301999999997E-2</v>
      </c>
      <c r="F96" s="35"/>
      <c r="G96" s="35"/>
      <c r="H96" s="35">
        <v>5.7432249999999998</v>
      </c>
      <c r="I96" s="35">
        <v>9.5720414999999992</v>
      </c>
      <c r="J96" s="35">
        <v>6.3813610000000001</v>
      </c>
      <c r="K96" s="35">
        <v>0.5</v>
      </c>
      <c r="L96" s="35">
        <v>0.16986000000000001</v>
      </c>
      <c r="M96" s="35">
        <v>0.53374500000000002</v>
      </c>
      <c r="N96" s="35">
        <v>0</v>
      </c>
      <c r="O96" s="35">
        <v>1.0000001E-2</v>
      </c>
      <c r="P96" s="35">
        <v>2.0000001E-2</v>
      </c>
      <c r="Q96" s="35">
        <v>0.3</v>
      </c>
      <c r="R96" s="35">
        <v>0.5</v>
      </c>
      <c r="S96" s="35">
        <v>1.5000001000000001</v>
      </c>
      <c r="T96" s="35">
        <v>2</v>
      </c>
      <c r="U96" s="35">
        <v>0</v>
      </c>
      <c r="V96" s="35">
        <v>0</v>
      </c>
      <c r="W96" s="35">
        <v>0.5</v>
      </c>
      <c r="X96" s="35">
        <v>0</v>
      </c>
      <c r="Y96" s="35">
        <v>0</v>
      </c>
      <c r="Z96" s="35">
        <v>4.5945796999999997E-2</v>
      </c>
      <c r="AA96" s="35"/>
      <c r="AB96" s="35"/>
      <c r="AC96" s="35">
        <v>0.19089542000000001</v>
      </c>
      <c r="AD96" s="35">
        <v>0.12762722000000001</v>
      </c>
      <c r="AE96" s="35">
        <v>0</v>
      </c>
      <c r="AF96" s="35">
        <v>3.0000002000000001</v>
      </c>
      <c r="AG96" s="35">
        <v>0.05</v>
      </c>
      <c r="AH96" s="35">
        <v>2.6250002000000001</v>
      </c>
      <c r="AI96" s="35">
        <v>21.6</v>
      </c>
      <c r="AJ96" s="35">
        <v>27.000001999999999</v>
      </c>
      <c r="AK96" s="35"/>
      <c r="AL96">
        <v>0.4</v>
      </c>
      <c r="AX96" t="s">
        <v>126</v>
      </c>
    </row>
    <row r="97" spans="1:50">
      <c r="A97">
        <v>102</v>
      </c>
      <c r="B97" t="s">
        <v>216</v>
      </c>
      <c r="C97" s="35">
        <v>5.3905500000000002</v>
      </c>
      <c r="D97" s="35">
        <v>0</v>
      </c>
      <c r="E97" s="35">
        <v>6.4686603999999995E-2</v>
      </c>
      <c r="F97" s="35">
        <v>2.3259849E-3</v>
      </c>
      <c r="G97" s="35">
        <v>20.011949999999999</v>
      </c>
      <c r="H97" s="35">
        <v>16.081028</v>
      </c>
      <c r="I97" s="35">
        <v>13.783738</v>
      </c>
      <c r="J97" s="35">
        <v>6.3813610000000001</v>
      </c>
      <c r="K97" s="35">
        <v>3.0000002000000001</v>
      </c>
      <c r="L97" s="35">
        <v>0.48972001999999998</v>
      </c>
      <c r="M97" s="35">
        <v>0.53374500000000002</v>
      </c>
      <c r="N97" s="35">
        <v>0</v>
      </c>
      <c r="O97" s="35">
        <v>1</v>
      </c>
      <c r="P97" s="35">
        <v>0.05</v>
      </c>
      <c r="Q97" s="35">
        <v>1</v>
      </c>
      <c r="R97" s="35">
        <v>1.5000001000000001</v>
      </c>
      <c r="S97" s="35">
        <v>3.0000002000000001</v>
      </c>
      <c r="T97" s="35">
        <v>20</v>
      </c>
      <c r="U97" s="35">
        <v>5</v>
      </c>
      <c r="V97" s="35">
        <v>0</v>
      </c>
      <c r="W97" s="35">
        <v>0.5</v>
      </c>
      <c r="X97" s="35">
        <v>0</v>
      </c>
      <c r="Y97" s="35">
        <v>0</v>
      </c>
      <c r="Z97" s="35">
        <v>0.45945793000000001</v>
      </c>
      <c r="AA97" s="35"/>
      <c r="AB97" s="35"/>
      <c r="AC97" s="35">
        <v>0.51541760000000003</v>
      </c>
      <c r="AD97" s="35">
        <v>0.34459347000000001</v>
      </c>
      <c r="AE97" s="35">
        <v>0</v>
      </c>
      <c r="AF97" s="35">
        <v>3.0000002000000001</v>
      </c>
      <c r="AG97" s="35">
        <v>0.05</v>
      </c>
      <c r="AH97" s="35">
        <v>2.25</v>
      </c>
      <c r="AI97" s="35">
        <v>21.6</v>
      </c>
      <c r="AJ97" s="35">
        <v>27.000001999999999</v>
      </c>
      <c r="AK97" s="35"/>
      <c r="AL97">
        <v>0.4</v>
      </c>
      <c r="AX97" t="s">
        <v>168</v>
      </c>
    </row>
    <row r="98" spans="1:50">
      <c r="A98">
        <v>103</v>
      </c>
      <c r="B98" t="s">
        <v>217</v>
      </c>
      <c r="C98" s="35">
        <v>12.4825535</v>
      </c>
      <c r="D98" s="35">
        <v>0</v>
      </c>
      <c r="E98" s="35">
        <v>9.0691930000000004E-2</v>
      </c>
      <c r="F98" s="35">
        <v>4.4502266999999999E-5</v>
      </c>
      <c r="G98" s="35">
        <v>0.38288167000000001</v>
      </c>
      <c r="H98" s="35">
        <v>1.5315266999999999</v>
      </c>
      <c r="I98" s="35">
        <v>7.5044810000000002</v>
      </c>
      <c r="J98" s="35">
        <v>5.0029874000000003</v>
      </c>
      <c r="K98" s="35">
        <v>0.5</v>
      </c>
      <c r="L98" s="35">
        <v>0.6</v>
      </c>
      <c r="M98" s="35">
        <v>0.36960503</v>
      </c>
      <c r="N98" s="35">
        <v>0</v>
      </c>
      <c r="O98" s="35">
        <v>1.0000001E-2</v>
      </c>
      <c r="P98" s="35">
        <v>2.0000001E-2</v>
      </c>
      <c r="Q98" s="35">
        <v>0.5</v>
      </c>
      <c r="R98" s="35">
        <v>0.70000004999999998</v>
      </c>
      <c r="S98" s="35">
        <v>1.5000001000000001</v>
      </c>
      <c r="T98" s="35">
        <v>3.0000002000000001</v>
      </c>
      <c r="U98" s="35">
        <v>2</v>
      </c>
      <c r="V98" s="35">
        <v>0</v>
      </c>
      <c r="W98" s="35">
        <v>1</v>
      </c>
      <c r="X98" s="35">
        <v>1</v>
      </c>
      <c r="Y98" s="35">
        <v>0</v>
      </c>
      <c r="Z98" s="35">
        <v>4.5945796999999997E-2</v>
      </c>
      <c r="AA98" s="35"/>
      <c r="AB98" s="35"/>
      <c r="AC98" s="35">
        <v>0.17057194000000001</v>
      </c>
      <c r="AD98" s="35">
        <v>0.10005973999999999</v>
      </c>
      <c r="AE98" s="35">
        <v>0</v>
      </c>
      <c r="AF98" s="35">
        <v>4.6200004000000003</v>
      </c>
      <c r="AG98" s="35">
        <v>0.1</v>
      </c>
      <c r="AH98" s="35">
        <v>1.2</v>
      </c>
      <c r="AI98" s="35">
        <v>14.400001</v>
      </c>
      <c r="AJ98" s="35">
        <v>19.800001000000002</v>
      </c>
      <c r="AK98" s="35"/>
      <c r="AL98">
        <v>0.4</v>
      </c>
      <c r="AX98" t="s">
        <v>126</v>
      </c>
    </row>
    <row r="99" spans="1:50">
      <c r="A99">
        <v>104</v>
      </c>
      <c r="B99" t="s">
        <v>217</v>
      </c>
      <c r="C99" s="35">
        <v>11.855289000000001</v>
      </c>
      <c r="D99" s="35">
        <v>0</v>
      </c>
      <c r="E99" s="35">
        <v>0.13603789999999999</v>
      </c>
      <c r="F99" s="35">
        <v>1.281665E-3</v>
      </c>
      <c r="G99" s="35">
        <v>11.026991000000001</v>
      </c>
      <c r="H99" s="35">
        <v>6.4324107000000001</v>
      </c>
      <c r="I99" s="35">
        <v>7.5044810000000002</v>
      </c>
      <c r="J99" s="35">
        <v>5.0029874000000003</v>
      </c>
      <c r="K99" s="35">
        <v>3.0000002000000001</v>
      </c>
      <c r="L99" s="35">
        <v>1.2</v>
      </c>
      <c r="M99" s="35">
        <v>0.36960503</v>
      </c>
      <c r="N99" s="35">
        <v>0</v>
      </c>
      <c r="O99" s="35">
        <v>1</v>
      </c>
      <c r="P99" s="35">
        <v>0.05</v>
      </c>
      <c r="Q99" s="35">
        <v>1.5000001000000001</v>
      </c>
      <c r="R99" s="35">
        <v>2</v>
      </c>
      <c r="S99" s="35">
        <v>3.0000002000000001</v>
      </c>
      <c r="T99" s="35">
        <v>15.000000999999999</v>
      </c>
      <c r="U99" s="35">
        <v>5</v>
      </c>
      <c r="V99" s="35">
        <v>0</v>
      </c>
      <c r="W99" s="35">
        <v>1</v>
      </c>
      <c r="X99" s="35">
        <v>1</v>
      </c>
      <c r="Y99" s="35">
        <v>0</v>
      </c>
      <c r="Z99" s="35">
        <v>2.0675607</v>
      </c>
      <c r="AA99" s="35"/>
      <c r="AB99" s="35"/>
      <c r="AC99" s="35">
        <v>0.29409236</v>
      </c>
      <c r="AD99" s="35">
        <v>0.18378319000000001</v>
      </c>
      <c r="AE99" s="35">
        <v>0</v>
      </c>
      <c r="AF99" s="35">
        <v>4.5600003999999998</v>
      </c>
      <c r="AG99" s="35">
        <v>3.0000000999999998E-2</v>
      </c>
      <c r="AH99" s="35">
        <v>0.90000009999999997</v>
      </c>
      <c r="AI99" s="35">
        <v>14.400001</v>
      </c>
      <c r="AJ99" s="35">
        <v>19.800001000000002</v>
      </c>
      <c r="AK99" s="35"/>
      <c r="AL99">
        <v>0.4</v>
      </c>
      <c r="AX99" t="s">
        <v>126</v>
      </c>
    </row>
    <row r="100" spans="1:50">
      <c r="A100">
        <v>105</v>
      </c>
      <c r="B100" t="s">
        <v>218</v>
      </c>
      <c r="C100" s="35">
        <v>12.179376</v>
      </c>
      <c r="D100" s="35">
        <v>4.1608520000000002</v>
      </c>
      <c r="E100" s="35">
        <v>9.5135049999999999E-2</v>
      </c>
      <c r="F100" s="35">
        <v>4.4502266999999999E-5</v>
      </c>
      <c r="G100" s="35">
        <v>0.38288167000000001</v>
      </c>
      <c r="H100" s="35">
        <v>1.5315266999999999</v>
      </c>
      <c r="I100" s="35">
        <v>7.5044813000000001</v>
      </c>
      <c r="J100" s="35">
        <v>5.0029874000000003</v>
      </c>
      <c r="K100" s="35">
        <v>0.5</v>
      </c>
      <c r="L100" s="35">
        <v>0.6</v>
      </c>
      <c r="M100" s="35">
        <v>0.36101</v>
      </c>
      <c r="N100" s="35">
        <v>0</v>
      </c>
      <c r="O100" s="35">
        <v>1.0000001E-2</v>
      </c>
      <c r="P100" s="35">
        <v>0.05</v>
      </c>
      <c r="Q100" s="35">
        <v>0.4</v>
      </c>
      <c r="R100" s="35">
        <v>0.5</v>
      </c>
      <c r="S100" s="35">
        <v>1.5000001000000001</v>
      </c>
      <c r="T100" s="35">
        <v>5</v>
      </c>
      <c r="U100" s="35">
        <v>3.0000002000000001</v>
      </c>
      <c r="V100" s="35">
        <v>0</v>
      </c>
      <c r="W100" s="35">
        <v>2</v>
      </c>
      <c r="X100" s="35">
        <v>2</v>
      </c>
      <c r="Y100" s="35">
        <v>0</v>
      </c>
      <c r="Z100" s="35">
        <v>4.5945796999999997E-2</v>
      </c>
      <c r="AA100" s="35"/>
      <c r="AB100" s="35"/>
      <c r="AC100" s="35">
        <v>0.16334541</v>
      </c>
      <c r="AD100" s="35">
        <v>0.10005973999999999</v>
      </c>
      <c r="AE100" s="35">
        <v>0</v>
      </c>
      <c r="AF100" s="35">
        <v>6.1600003000000001</v>
      </c>
      <c r="AG100" s="35">
        <v>2.0000001E-2</v>
      </c>
      <c r="AH100" s="35">
        <v>0.6</v>
      </c>
      <c r="AI100" s="35">
        <v>14.400001</v>
      </c>
      <c r="AJ100" s="35">
        <v>16.2</v>
      </c>
      <c r="AK100" s="35"/>
      <c r="AL100">
        <v>0.4</v>
      </c>
      <c r="AX100" t="s">
        <v>124</v>
      </c>
    </row>
    <row r="101" spans="1:50">
      <c r="A101">
        <v>106</v>
      </c>
      <c r="B101" t="s">
        <v>219</v>
      </c>
      <c r="C101" s="35">
        <v>1.0041125</v>
      </c>
      <c r="D101" s="35">
        <v>0.1563804</v>
      </c>
      <c r="E101" s="35">
        <v>7.1874014999999999E-2</v>
      </c>
      <c r="F101" s="35">
        <v>6.9343414999999999E-4</v>
      </c>
      <c r="G101" s="35">
        <v>6.7540319999999996</v>
      </c>
      <c r="H101" s="35"/>
      <c r="I101" s="35">
        <v>6.7540319999999996</v>
      </c>
      <c r="J101" s="35"/>
      <c r="K101" s="35">
        <v>0.5</v>
      </c>
      <c r="L101" s="35">
        <v>0.20143000999999999</v>
      </c>
      <c r="M101" s="35">
        <v>5.4650005000000001E-2</v>
      </c>
      <c r="N101" s="35">
        <v>0</v>
      </c>
      <c r="O101" s="35">
        <v>0.05</v>
      </c>
      <c r="P101" s="35">
        <v>0.05</v>
      </c>
      <c r="Q101" s="35">
        <v>1</v>
      </c>
      <c r="R101" s="35">
        <v>1.7</v>
      </c>
      <c r="S101" s="35">
        <v>3.3000001999999999</v>
      </c>
      <c r="T101" s="35">
        <v>17.5</v>
      </c>
      <c r="U101" s="35">
        <v>17.5</v>
      </c>
      <c r="V101" s="35">
        <v>0</v>
      </c>
      <c r="W101" s="35">
        <v>3.5000002000000001</v>
      </c>
      <c r="X101" s="35">
        <v>3.5000002000000001</v>
      </c>
      <c r="Y101" s="35">
        <v>0</v>
      </c>
      <c r="Z101" s="35">
        <v>0.46313359999999998</v>
      </c>
      <c r="AA101" s="35"/>
      <c r="AB101" s="35"/>
      <c r="AC101" s="35">
        <v>0.56373799999999996</v>
      </c>
      <c r="AD101" s="35">
        <v>0.40202573000000003</v>
      </c>
      <c r="AE101" s="35">
        <v>0.20101285999999999</v>
      </c>
      <c r="AF101" s="35">
        <v>5.9880003999999998</v>
      </c>
      <c r="AG101" s="35">
        <v>3.0000000999999998E-2</v>
      </c>
      <c r="AH101" s="35">
        <v>1.5000001000000001</v>
      </c>
      <c r="AI101" s="35">
        <v>3.9600002999999999</v>
      </c>
      <c r="AJ101" s="35">
        <v>26.730001000000001</v>
      </c>
      <c r="AK101" s="35"/>
      <c r="AX101" t="s">
        <v>126</v>
      </c>
    </row>
    <row r="102" spans="1:50">
      <c r="A102">
        <v>107</v>
      </c>
      <c r="B102" t="s">
        <v>220</v>
      </c>
      <c r="C102" s="35">
        <v>2.0167847000000001</v>
      </c>
      <c r="D102" s="35">
        <v>0.28566652999999997</v>
      </c>
      <c r="E102" s="35">
        <v>0.33725247000000003</v>
      </c>
      <c r="F102" s="35">
        <v>5.8149626000000001E-6</v>
      </c>
      <c r="G102" s="35">
        <v>0.10005973999999999</v>
      </c>
      <c r="H102" s="35">
        <v>50.029873000000002</v>
      </c>
      <c r="I102" s="35">
        <v>0.20011947999999999</v>
      </c>
      <c r="J102" s="35">
        <v>0.20011947999999999</v>
      </c>
      <c r="K102" s="35">
        <v>3.0000002000000001</v>
      </c>
      <c r="L102" s="35">
        <v>0.59369503999999995</v>
      </c>
      <c r="M102" s="35">
        <v>1.095E-2</v>
      </c>
      <c r="N102" s="35">
        <v>0</v>
      </c>
      <c r="O102" s="35">
        <v>1.0000001E-2</v>
      </c>
      <c r="P102" s="35">
        <v>1.0000001E-2</v>
      </c>
      <c r="Q102" s="35">
        <v>0.1</v>
      </c>
      <c r="R102" s="35">
        <v>0.70000004999999998</v>
      </c>
      <c r="S102" s="35">
        <v>0.5</v>
      </c>
      <c r="T102" s="35">
        <v>0.1</v>
      </c>
      <c r="U102" s="35">
        <v>0</v>
      </c>
      <c r="V102" s="35">
        <v>0</v>
      </c>
      <c r="W102" s="35">
        <v>0.2</v>
      </c>
      <c r="X102" s="35">
        <v>0</v>
      </c>
      <c r="Y102" s="35">
        <v>0</v>
      </c>
      <c r="Z102" s="35">
        <v>1.4702654E-3</v>
      </c>
      <c r="AA102" s="35"/>
      <c r="AB102" s="35"/>
      <c r="AC102" s="35"/>
      <c r="AD102" s="35"/>
      <c r="AE102" s="35"/>
      <c r="AF102" s="35">
        <v>2.9850001000000002</v>
      </c>
      <c r="AG102" s="35">
        <v>1.2500000000000001E-2</v>
      </c>
      <c r="AH102" s="35">
        <v>3.7499999999999999E-2</v>
      </c>
      <c r="AI102" s="35">
        <v>10.8</v>
      </c>
      <c r="AJ102" s="35">
        <v>24.300001000000002</v>
      </c>
      <c r="AK102" s="35"/>
      <c r="AX102" t="s">
        <v>126</v>
      </c>
    </row>
    <row r="103" spans="1:50">
      <c r="A103">
        <v>109</v>
      </c>
      <c r="B103" t="s">
        <v>221</v>
      </c>
      <c r="C103" s="35">
        <v>10.284516999999999</v>
      </c>
      <c r="D103" s="35">
        <v>10.182150999999999</v>
      </c>
      <c r="E103" s="35">
        <v>1.0423038</v>
      </c>
      <c r="F103" s="35">
        <v>8.0104079999999996E-5</v>
      </c>
      <c r="G103" s="35">
        <v>1.0337803000000001</v>
      </c>
      <c r="H103" s="35">
        <v>2.4666317000000002</v>
      </c>
      <c r="I103" s="35">
        <v>3.1585333000000002</v>
      </c>
      <c r="J103" s="35">
        <v>1.2634133999999999</v>
      </c>
      <c r="K103" s="35">
        <v>0.3</v>
      </c>
      <c r="L103" s="35">
        <v>1.5547051000000001</v>
      </c>
      <c r="M103" s="35">
        <v>0</v>
      </c>
      <c r="N103" s="35">
        <v>0</v>
      </c>
      <c r="O103" s="35">
        <v>0.4</v>
      </c>
      <c r="P103" s="35">
        <v>0</v>
      </c>
      <c r="Q103" s="35">
        <v>0.3</v>
      </c>
      <c r="R103" s="35">
        <v>0.5</v>
      </c>
      <c r="S103" s="35">
        <v>1</v>
      </c>
      <c r="T103" s="35">
        <v>1.2</v>
      </c>
      <c r="U103" s="35">
        <v>0.5</v>
      </c>
      <c r="V103" s="35">
        <v>0.5</v>
      </c>
      <c r="W103" s="35">
        <v>0.75000005999999997</v>
      </c>
      <c r="X103" s="35">
        <v>0.3</v>
      </c>
      <c r="Y103" s="35">
        <v>0</v>
      </c>
      <c r="Z103" s="35">
        <v>1.4886435999999999E-2</v>
      </c>
      <c r="AA103" s="35"/>
      <c r="AB103" s="35"/>
      <c r="AC103" s="35">
        <v>0</v>
      </c>
      <c r="AD103" s="35">
        <v>2.5525442999999998E-2</v>
      </c>
      <c r="AE103" s="35">
        <v>0</v>
      </c>
      <c r="AF103" s="35">
        <v>4.6349999999999998</v>
      </c>
      <c r="AG103" s="35"/>
      <c r="AH103" s="35">
        <v>7.4999999999999997E-2</v>
      </c>
      <c r="AI103" s="35">
        <v>3.6000000999999999</v>
      </c>
      <c r="AJ103" s="35">
        <v>8.1</v>
      </c>
      <c r="AK103" s="35"/>
      <c r="AX103" t="s">
        <v>126</v>
      </c>
    </row>
    <row r="104" spans="1:50">
      <c r="A104">
        <v>110</v>
      </c>
      <c r="B104" t="s">
        <v>222</v>
      </c>
      <c r="C104" s="35">
        <v>6.0112800000000002</v>
      </c>
      <c r="D104" s="35">
        <v>10.617749999999999</v>
      </c>
      <c r="E104" s="35">
        <v>2.5155902000000001</v>
      </c>
      <c r="F104" s="35"/>
      <c r="G104" s="35"/>
      <c r="H104" s="35">
        <v>2.9356982999999999</v>
      </c>
      <c r="I104" s="35">
        <v>2.1586018</v>
      </c>
      <c r="J104" s="35">
        <v>0.86344069999999995</v>
      </c>
      <c r="K104" s="35">
        <v>0</v>
      </c>
      <c r="L104" s="35">
        <v>0.15339501</v>
      </c>
      <c r="M104" s="35">
        <v>0</v>
      </c>
      <c r="N104" s="35">
        <v>0</v>
      </c>
      <c r="O104" s="35">
        <v>0.1</v>
      </c>
      <c r="P104" s="35">
        <v>0</v>
      </c>
      <c r="Q104" s="35">
        <v>0.4</v>
      </c>
      <c r="R104" s="35">
        <v>0.5</v>
      </c>
      <c r="S104" s="35">
        <v>1</v>
      </c>
      <c r="T104" s="35">
        <v>1</v>
      </c>
      <c r="U104" s="35">
        <v>5</v>
      </c>
      <c r="V104" s="35">
        <v>0</v>
      </c>
      <c r="W104" s="35">
        <v>0.5</v>
      </c>
      <c r="X104" s="35">
        <v>1</v>
      </c>
      <c r="Y104" s="35">
        <v>0</v>
      </c>
      <c r="Z104" s="35"/>
      <c r="AA104" s="35"/>
      <c r="AB104" s="35"/>
      <c r="AC104" s="35">
        <v>0.26124304999999998</v>
      </c>
      <c r="AD104" s="35">
        <v>2.0033544E-2</v>
      </c>
      <c r="AE104" s="35">
        <v>0</v>
      </c>
      <c r="AF104" s="35">
        <v>3.1000000999999999</v>
      </c>
      <c r="AG104" s="35"/>
      <c r="AH104" s="35">
        <v>0.15</v>
      </c>
      <c r="AI104" s="35">
        <v>3.9600002999999999</v>
      </c>
      <c r="AJ104" s="35">
        <v>10.89</v>
      </c>
      <c r="AK104" s="35"/>
      <c r="AX104" t="s">
        <v>126</v>
      </c>
    </row>
    <row r="105" spans="1:50">
      <c r="A105">
        <v>114</v>
      </c>
      <c r="B105" t="s">
        <v>223</v>
      </c>
      <c r="C105" s="35">
        <v>1.5956030999999999</v>
      </c>
      <c r="D105" s="35">
        <v>0.92913489999999999</v>
      </c>
      <c r="E105" s="35">
        <v>2.1562199999999998</v>
      </c>
      <c r="F105" s="35"/>
      <c r="G105" s="35"/>
      <c r="H105" s="35">
        <v>1.1435398000000001</v>
      </c>
      <c r="I105" s="35">
        <v>1.9043512</v>
      </c>
      <c r="J105" s="35">
        <v>0.95217560000000001</v>
      </c>
      <c r="K105" s="35">
        <v>0</v>
      </c>
      <c r="L105" s="35">
        <v>0.34836002999999999</v>
      </c>
      <c r="M105" s="35">
        <v>0</v>
      </c>
      <c r="N105" s="35">
        <v>0</v>
      </c>
      <c r="O105" s="35">
        <v>0.1</v>
      </c>
      <c r="P105" s="35">
        <v>0.1</v>
      </c>
      <c r="Q105" s="35">
        <v>0.2</v>
      </c>
      <c r="R105" s="35">
        <v>0.70000004999999998</v>
      </c>
      <c r="S105" s="35">
        <v>0.4</v>
      </c>
      <c r="T105" s="35">
        <v>0.3</v>
      </c>
      <c r="U105" s="35">
        <v>0.5</v>
      </c>
      <c r="V105" s="35">
        <v>0</v>
      </c>
      <c r="W105" s="35">
        <v>0.2</v>
      </c>
      <c r="X105" s="35">
        <v>0.3</v>
      </c>
      <c r="Y105" s="35">
        <v>0</v>
      </c>
      <c r="Z105" s="35">
        <v>7.3513270000000004E-3</v>
      </c>
      <c r="AA105" s="35"/>
      <c r="AB105" s="35"/>
      <c r="AC105" s="35">
        <v>0</v>
      </c>
      <c r="AD105" s="35">
        <v>3.6756635000000003E-2</v>
      </c>
      <c r="AE105" s="35">
        <v>0</v>
      </c>
      <c r="AF105" s="35">
        <v>4.5449999999999999</v>
      </c>
      <c r="AG105" s="35"/>
      <c r="AH105" s="35"/>
      <c r="AI105" s="35">
        <v>7.2000003000000001</v>
      </c>
      <c r="AJ105" s="35">
        <v>12.6</v>
      </c>
      <c r="AK105" s="35"/>
      <c r="AX105" t="s">
        <v>131</v>
      </c>
    </row>
    <row r="106" spans="1:50">
      <c r="A106">
        <v>115</v>
      </c>
      <c r="B106" t="s">
        <v>224</v>
      </c>
      <c r="C106" s="35">
        <v>0.21170159999999999</v>
      </c>
      <c r="D106" s="35">
        <v>0</v>
      </c>
      <c r="E106" s="35">
        <v>0</v>
      </c>
      <c r="F106" s="35"/>
      <c r="G106" s="35"/>
      <c r="H106" s="35"/>
      <c r="I106" s="35"/>
      <c r="J106" s="35"/>
      <c r="K106" s="35">
        <v>0</v>
      </c>
      <c r="L106" s="35">
        <v>7.2519650000000002</v>
      </c>
      <c r="M106" s="35">
        <v>0.36175000000000002</v>
      </c>
      <c r="N106" s="35">
        <v>0</v>
      </c>
      <c r="O106" s="35">
        <v>0.05</v>
      </c>
      <c r="P106" s="35">
        <v>0</v>
      </c>
      <c r="Q106" s="35">
        <v>0.2</v>
      </c>
      <c r="R106" s="35">
        <v>0.70000004999999998</v>
      </c>
      <c r="S106" s="35">
        <v>2</v>
      </c>
      <c r="T106" s="35">
        <v>0</v>
      </c>
      <c r="U106" s="35">
        <v>0</v>
      </c>
      <c r="V106" s="35">
        <v>0</v>
      </c>
      <c r="W106" s="35">
        <v>0.2</v>
      </c>
      <c r="X106" s="35">
        <v>0</v>
      </c>
      <c r="Y106" s="35">
        <v>0</v>
      </c>
      <c r="Z106" s="35"/>
      <c r="AA106" s="35"/>
      <c r="AB106" s="35"/>
      <c r="AC106" s="35"/>
      <c r="AD106" s="35"/>
      <c r="AE106" s="35"/>
      <c r="AF106" s="35">
        <v>6.1740003000000003</v>
      </c>
      <c r="AG106" s="35"/>
      <c r="AH106" s="35">
        <v>0.22500002</v>
      </c>
      <c r="AI106" s="35">
        <v>4</v>
      </c>
      <c r="AJ106" s="35">
        <v>36</v>
      </c>
      <c r="AK106" s="35"/>
      <c r="AX106" t="s">
        <v>126</v>
      </c>
    </row>
    <row r="107" spans="1:50">
      <c r="A107">
        <v>120</v>
      </c>
      <c r="B107" t="s">
        <v>225</v>
      </c>
      <c r="C107" s="35">
        <v>4.2915315999999999</v>
      </c>
      <c r="D107" s="35">
        <v>3.0840483000000001</v>
      </c>
      <c r="E107" s="35">
        <v>0</v>
      </c>
      <c r="F107" s="35"/>
      <c r="G107" s="35"/>
      <c r="H107" s="35"/>
      <c r="I107" s="35">
        <v>0.51050890000000004</v>
      </c>
      <c r="J107" s="35">
        <v>0.45945796</v>
      </c>
      <c r="K107" s="35">
        <v>0</v>
      </c>
      <c r="L107" s="35">
        <v>5.4</v>
      </c>
      <c r="M107" s="35">
        <v>0</v>
      </c>
      <c r="N107" s="35">
        <v>0</v>
      </c>
      <c r="O107" s="35">
        <v>0.05</v>
      </c>
      <c r="P107" s="35">
        <v>0</v>
      </c>
      <c r="Q107" s="35">
        <v>0.5</v>
      </c>
      <c r="R107" s="35">
        <v>1</v>
      </c>
      <c r="S107" s="35">
        <v>1.5000001000000001</v>
      </c>
      <c r="T107" s="35">
        <v>1.5000001000000001</v>
      </c>
      <c r="U107" s="35">
        <v>1.8000001000000001</v>
      </c>
      <c r="V107" s="35">
        <v>0</v>
      </c>
      <c r="W107" s="35">
        <v>0.8</v>
      </c>
      <c r="X107" s="35">
        <v>0</v>
      </c>
      <c r="Y107" s="35">
        <v>0</v>
      </c>
      <c r="Z107" s="35"/>
      <c r="AA107" s="35"/>
      <c r="AB107" s="35"/>
      <c r="AC107" s="35"/>
      <c r="AD107" s="35"/>
      <c r="AE107" s="35"/>
      <c r="AF107" s="35">
        <v>6.1159999999999997</v>
      </c>
      <c r="AG107" s="35">
        <v>6.2500000000000003E-3</v>
      </c>
      <c r="AH107" s="35">
        <v>3.7499999999999999E-2</v>
      </c>
      <c r="AI107" s="35">
        <v>3.6000000999999999</v>
      </c>
      <c r="AJ107" s="35">
        <v>16.2</v>
      </c>
      <c r="AK107" s="35"/>
      <c r="AX107" t="s">
        <v>126</v>
      </c>
    </row>
    <row r="108" spans="1:50">
      <c r="A108">
        <v>121</v>
      </c>
      <c r="B108" t="s">
        <v>225</v>
      </c>
      <c r="C108" s="35">
        <v>3.1559222</v>
      </c>
      <c r="D108" s="35">
        <v>2.4672382000000002</v>
      </c>
      <c r="E108" s="35">
        <v>2.3522403000000001</v>
      </c>
      <c r="F108" s="35">
        <v>5.3402709999999997E-5</v>
      </c>
      <c r="G108" s="35">
        <v>1.3783738999999999</v>
      </c>
      <c r="H108" s="35"/>
      <c r="I108" s="35">
        <v>28.716121999999999</v>
      </c>
      <c r="J108" s="35">
        <v>0.40840712000000001</v>
      </c>
      <c r="K108" s="35">
        <v>0</v>
      </c>
      <c r="L108" s="35">
        <v>5.4</v>
      </c>
      <c r="M108" s="35">
        <v>0</v>
      </c>
      <c r="N108" s="35">
        <v>0</v>
      </c>
      <c r="O108" s="35">
        <v>0.1</v>
      </c>
      <c r="P108" s="35">
        <v>0</v>
      </c>
      <c r="Q108" s="35">
        <v>2</v>
      </c>
      <c r="R108" s="35">
        <v>3.0000002000000001</v>
      </c>
      <c r="S108" s="35">
        <v>4</v>
      </c>
      <c r="T108" s="35">
        <v>8.8000000000000007</v>
      </c>
      <c r="U108" s="35">
        <v>14.6</v>
      </c>
      <c r="V108" s="35">
        <v>5.8</v>
      </c>
      <c r="W108" s="35">
        <v>0.8</v>
      </c>
      <c r="X108" s="35">
        <v>0</v>
      </c>
      <c r="Y108" s="35">
        <v>0</v>
      </c>
      <c r="Z108" s="35">
        <v>9.924291E-3</v>
      </c>
      <c r="AA108" s="35"/>
      <c r="AB108" s="35"/>
      <c r="AC108" s="35">
        <v>0</v>
      </c>
      <c r="AD108" s="35">
        <v>7.6576340000000007E-2</v>
      </c>
      <c r="AE108" s="35">
        <v>0</v>
      </c>
      <c r="AF108" s="35">
        <v>9.1740010000000005</v>
      </c>
      <c r="AG108" s="35">
        <v>6.2500000000000003E-3</v>
      </c>
      <c r="AH108" s="35">
        <v>3.7499999999999999E-2</v>
      </c>
      <c r="AI108" s="35">
        <v>3.6000000999999999</v>
      </c>
      <c r="AJ108" s="35">
        <v>16.2</v>
      </c>
      <c r="AK108" s="35"/>
      <c r="AX108" t="s">
        <v>168</v>
      </c>
    </row>
    <row r="109" spans="1:50">
      <c r="A109">
        <v>123</v>
      </c>
      <c r="B109" t="s">
        <v>226</v>
      </c>
      <c r="C109" s="35">
        <v>15.681602</v>
      </c>
      <c r="D109" s="35">
        <v>3.0491997999999998</v>
      </c>
      <c r="E109" s="35">
        <v>0.62073003999999998</v>
      </c>
      <c r="F109" s="35"/>
      <c r="G109" s="35"/>
      <c r="H109" s="35">
        <v>0.57432240000000001</v>
      </c>
      <c r="I109" s="35">
        <v>0.57432240000000001</v>
      </c>
      <c r="J109" s="35">
        <v>0.57432240000000001</v>
      </c>
      <c r="K109" s="35">
        <v>0</v>
      </c>
      <c r="L109" s="35">
        <v>1</v>
      </c>
      <c r="M109" s="35">
        <v>0.31301003999999999</v>
      </c>
      <c r="N109" s="35">
        <v>0</v>
      </c>
      <c r="O109" s="35">
        <v>0.05</v>
      </c>
      <c r="P109" s="35">
        <v>1.0000001E-2</v>
      </c>
      <c r="Q109" s="35">
        <v>0.6</v>
      </c>
      <c r="R109" s="35">
        <v>1.2</v>
      </c>
      <c r="S109" s="35">
        <v>1.6</v>
      </c>
      <c r="T109" s="35">
        <v>1.5000001000000001</v>
      </c>
      <c r="U109" s="35">
        <v>1.8000001000000001</v>
      </c>
      <c r="V109" s="35">
        <v>0</v>
      </c>
      <c r="W109" s="35">
        <v>0.8</v>
      </c>
      <c r="X109" s="35">
        <v>0</v>
      </c>
      <c r="Y109" s="35">
        <v>0</v>
      </c>
      <c r="Z109" s="35">
        <v>0.55134945999999996</v>
      </c>
      <c r="AA109" s="35"/>
      <c r="AB109" s="35"/>
      <c r="AC109" s="35">
        <v>0</v>
      </c>
      <c r="AD109" s="35">
        <v>0.20420355000000001</v>
      </c>
      <c r="AE109" s="35">
        <v>0</v>
      </c>
      <c r="AF109" s="35">
        <v>8.0320009999999993</v>
      </c>
      <c r="AG109" s="35"/>
      <c r="AH109" s="35"/>
      <c r="AI109" s="35">
        <v>6.8</v>
      </c>
      <c r="AJ109" s="35">
        <v>15.300001</v>
      </c>
      <c r="AK109" s="35"/>
      <c r="AX109" t="s">
        <v>126</v>
      </c>
    </row>
    <row r="110" spans="1:50">
      <c r="A110">
        <v>124</v>
      </c>
      <c r="B110" t="s">
        <v>227</v>
      </c>
      <c r="C110" s="35">
        <v>2.4902381999999998</v>
      </c>
      <c r="D110" s="35">
        <v>2.5030123999999998</v>
      </c>
      <c r="E110" s="35">
        <v>0.69608879999999995</v>
      </c>
      <c r="F110" s="35">
        <v>1.7088869E-6</v>
      </c>
      <c r="G110" s="35">
        <v>2.9405312999999999E-2</v>
      </c>
      <c r="H110" s="35">
        <v>9.8017710000000008E-3</v>
      </c>
      <c r="I110" s="35">
        <v>7.8414170000000005E-2</v>
      </c>
      <c r="J110" s="35">
        <v>3.9207086000000002E-2</v>
      </c>
      <c r="K110" s="35">
        <v>0</v>
      </c>
      <c r="L110" s="35">
        <v>0.93233999999999995</v>
      </c>
      <c r="M110" s="35">
        <v>0</v>
      </c>
      <c r="N110" s="35">
        <v>0</v>
      </c>
      <c r="O110" s="35">
        <v>0.1</v>
      </c>
      <c r="P110" s="35">
        <v>1.0000001E-2</v>
      </c>
      <c r="Q110" s="35">
        <v>0.2</v>
      </c>
      <c r="R110" s="35">
        <v>0.5</v>
      </c>
      <c r="S110" s="35">
        <v>0.5</v>
      </c>
      <c r="T110" s="35">
        <v>0.1</v>
      </c>
      <c r="U110" s="35">
        <v>0.1</v>
      </c>
      <c r="V110" s="35">
        <v>0</v>
      </c>
      <c r="W110" s="35">
        <v>0.2</v>
      </c>
      <c r="X110" s="35">
        <v>0</v>
      </c>
      <c r="Y110" s="35">
        <v>0</v>
      </c>
      <c r="Z110" s="35"/>
      <c r="AA110" s="35"/>
      <c r="AB110" s="35"/>
      <c r="AC110" s="35"/>
      <c r="AD110" s="35"/>
      <c r="AE110" s="35"/>
      <c r="AF110" s="35">
        <v>4.5750003000000001</v>
      </c>
      <c r="AG110" s="35">
        <v>1.2500000000000001E-2</v>
      </c>
      <c r="AH110" s="35"/>
      <c r="AI110" s="35">
        <v>5.76</v>
      </c>
      <c r="AJ110" s="35">
        <v>12.960001</v>
      </c>
      <c r="AK110" s="35"/>
      <c r="AX110" t="s">
        <v>168</v>
      </c>
    </row>
    <row r="111" spans="1:50">
      <c r="A111">
        <v>125</v>
      </c>
      <c r="B111" t="s">
        <v>228</v>
      </c>
      <c r="C111" s="35">
        <v>12.448577999999999</v>
      </c>
      <c r="D111" s="35">
        <v>3.9204004000000001</v>
      </c>
      <c r="E111" s="35">
        <v>0.83853005999999997</v>
      </c>
      <c r="F111" s="35">
        <v>1.0413529E-5</v>
      </c>
      <c r="G111" s="35">
        <v>0.20675609</v>
      </c>
      <c r="H111" s="35">
        <v>1.6885079999999999</v>
      </c>
      <c r="I111" s="35">
        <v>1.5008961000000001</v>
      </c>
      <c r="J111" s="35">
        <v>0.75044805000000003</v>
      </c>
      <c r="K111" s="35">
        <v>0</v>
      </c>
      <c r="L111" s="35">
        <v>1</v>
      </c>
      <c r="M111" s="35">
        <v>0.31774000000000002</v>
      </c>
      <c r="N111" s="35">
        <v>0</v>
      </c>
      <c r="O111" s="35">
        <v>0.05</v>
      </c>
      <c r="P111" s="35">
        <v>0</v>
      </c>
      <c r="Q111" s="35">
        <v>2.0000001E-2</v>
      </c>
      <c r="R111" s="35">
        <v>0.4</v>
      </c>
      <c r="S111" s="35">
        <v>0.70000004999999998</v>
      </c>
      <c r="T111" s="35">
        <v>1.8000001000000001</v>
      </c>
      <c r="U111" s="35">
        <v>1.8000001000000001</v>
      </c>
      <c r="V111" s="35">
        <v>0</v>
      </c>
      <c r="W111" s="35">
        <v>0.5</v>
      </c>
      <c r="X111" s="35">
        <v>0</v>
      </c>
      <c r="Y111" s="35">
        <v>0</v>
      </c>
      <c r="Z111" s="35">
        <v>0.55134945999999996</v>
      </c>
      <c r="AA111" s="35"/>
      <c r="AB111" s="35"/>
      <c r="AC111" s="35">
        <v>0</v>
      </c>
      <c r="AD111" s="35">
        <v>0.20420355000000001</v>
      </c>
      <c r="AE111" s="35">
        <v>0</v>
      </c>
      <c r="AF111" s="35">
        <v>6.1860002999999999</v>
      </c>
      <c r="AG111" s="35"/>
      <c r="AH111" s="35"/>
      <c r="AI111" s="35">
        <v>2.0400002000000002</v>
      </c>
      <c r="AJ111" s="35">
        <v>6.1200004000000003</v>
      </c>
      <c r="AK111" s="35">
        <v>0.3</v>
      </c>
      <c r="AX111" t="s">
        <v>126</v>
      </c>
    </row>
    <row r="112" spans="1:50">
      <c r="A112">
        <v>129</v>
      </c>
      <c r="B112" t="s">
        <v>229</v>
      </c>
      <c r="C112" s="35">
        <v>13.721399</v>
      </c>
      <c r="D112" s="35">
        <v>7.8408011999999996</v>
      </c>
      <c r="E112" s="35">
        <v>3.1363199000000002</v>
      </c>
      <c r="F112" s="35"/>
      <c r="G112" s="35"/>
      <c r="H112" s="35">
        <v>1.9144086</v>
      </c>
      <c r="I112" s="35">
        <v>1.7867812999999999</v>
      </c>
      <c r="J112" s="35">
        <v>1.5315266999999999</v>
      </c>
      <c r="K112" s="35">
        <v>0</v>
      </c>
      <c r="L112" s="35">
        <v>0.67943500000000001</v>
      </c>
      <c r="M112" s="35">
        <v>0.10886999999999999</v>
      </c>
      <c r="N112" s="35">
        <v>0</v>
      </c>
      <c r="O112" s="35">
        <v>0.1</v>
      </c>
      <c r="P112" s="35">
        <v>1.0000001E-2</v>
      </c>
      <c r="Q112" s="35">
        <v>0.1</v>
      </c>
      <c r="R112" s="35">
        <v>0.2</v>
      </c>
      <c r="S112" s="35">
        <v>1.5000001000000001</v>
      </c>
      <c r="T112" s="35">
        <v>1.5000001000000001</v>
      </c>
      <c r="U112" s="35">
        <v>1.5000001000000001</v>
      </c>
      <c r="V112" s="35">
        <v>0</v>
      </c>
      <c r="W112" s="35">
        <v>0.5</v>
      </c>
      <c r="X112" s="35">
        <v>0.5</v>
      </c>
      <c r="Y112" s="35">
        <v>0</v>
      </c>
      <c r="Z112" s="35">
        <v>1.8378317000000002E-2</v>
      </c>
      <c r="AA112" s="35"/>
      <c r="AB112" s="35"/>
      <c r="AC112" s="35">
        <v>0.27611659999999999</v>
      </c>
      <c r="AD112" s="35">
        <v>0.10210176999999999</v>
      </c>
      <c r="AE112" s="35">
        <v>0</v>
      </c>
      <c r="AF112" s="35">
        <v>1.5500001000000001</v>
      </c>
      <c r="AG112" s="35"/>
      <c r="AH112" s="35"/>
      <c r="AI112" s="35">
        <v>0.4</v>
      </c>
      <c r="AJ112" s="35">
        <v>0.90000004</v>
      </c>
      <c r="AK112" s="35"/>
      <c r="AX112" t="s">
        <v>126</v>
      </c>
    </row>
    <row r="113" spans="1:50">
      <c r="A113">
        <v>131</v>
      </c>
      <c r="B113" t="s">
        <v>230</v>
      </c>
      <c r="C113" s="35">
        <v>0.64229219999999998</v>
      </c>
      <c r="D113" s="35">
        <v>0</v>
      </c>
      <c r="E113" s="35">
        <v>0</v>
      </c>
      <c r="F113" s="35"/>
      <c r="G113" s="35"/>
      <c r="H113" s="35"/>
      <c r="I113" s="35"/>
      <c r="J113" s="35"/>
      <c r="K113" s="35">
        <v>0</v>
      </c>
      <c r="L113" s="35">
        <v>0.134635</v>
      </c>
      <c r="M113" s="35">
        <v>0</v>
      </c>
      <c r="N113" s="35">
        <v>0</v>
      </c>
      <c r="O113" s="35">
        <v>3.0000002000000001</v>
      </c>
      <c r="P113" s="35">
        <v>0.3</v>
      </c>
      <c r="Q113" s="35"/>
      <c r="R113" s="35"/>
      <c r="S113" s="35"/>
      <c r="T113" s="35"/>
      <c r="U113" s="35"/>
      <c r="V113" s="35"/>
      <c r="W113" s="35"/>
      <c r="X113" s="35"/>
      <c r="Y113" s="35"/>
      <c r="Z113" s="35"/>
      <c r="AA113" s="35"/>
      <c r="AB113" s="35"/>
      <c r="AC113" s="35"/>
      <c r="AD113" s="35"/>
      <c r="AE113" s="35"/>
      <c r="AF113" s="35">
        <v>6.8910003</v>
      </c>
      <c r="AG113" s="35"/>
      <c r="AH113" s="35">
        <v>0.39</v>
      </c>
      <c r="AI113" s="35"/>
      <c r="AJ113" s="35"/>
      <c r="AK113" s="35"/>
      <c r="AX113" t="s">
        <v>131</v>
      </c>
    </row>
    <row r="114" spans="1:50">
      <c r="A114">
        <v>133</v>
      </c>
      <c r="B114" t="s">
        <v>231</v>
      </c>
      <c r="C114" s="35">
        <v>0.54232203999999995</v>
      </c>
      <c r="D114" s="35">
        <v>0</v>
      </c>
      <c r="E114" s="35">
        <v>0</v>
      </c>
      <c r="F114" s="35"/>
      <c r="G114" s="35"/>
      <c r="H114" s="35"/>
      <c r="I114" s="35"/>
      <c r="J114" s="35"/>
      <c r="K114" s="35">
        <v>0</v>
      </c>
      <c r="L114" s="35">
        <v>0.27316501999999998</v>
      </c>
      <c r="M114" s="35">
        <v>0</v>
      </c>
      <c r="N114" s="35">
        <v>0</v>
      </c>
      <c r="O114" s="35">
        <v>3.0000002000000001</v>
      </c>
      <c r="P114" s="35">
        <v>0</v>
      </c>
      <c r="Q114" s="35">
        <v>0.4</v>
      </c>
      <c r="R114" s="35">
        <v>0.2</v>
      </c>
      <c r="S114" s="35">
        <v>0</v>
      </c>
      <c r="T114" s="35">
        <v>0</v>
      </c>
      <c r="U114" s="35">
        <v>0</v>
      </c>
      <c r="V114" s="35">
        <v>0</v>
      </c>
      <c r="W114" s="35">
        <v>0</v>
      </c>
      <c r="X114" s="35">
        <v>0</v>
      </c>
      <c r="Y114" s="35">
        <v>0</v>
      </c>
      <c r="Z114" s="35"/>
      <c r="AA114" s="35"/>
      <c r="AB114" s="35"/>
      <c r="AC114" s="35"/>
      <c r="AD114" s="35"/>
      <c r="AE114" s="35"/>
      <c r="AF114" s="35">
        <v>4.6639999999999997</v>
      </c>
      <c r="AG114" s="35"/>
      <c r="AH114" s="35"/>
      <c r="AI114" s="35"/>
      <c r="AJ114" s="35"/>
      <c r="AK114" s="35"/>
      <c r="AX114" t="s">
        <v>126</v>
      </c>
    </row>
    <row r="115" spans="1:50">
      <c r="A115">
        <v>134</v>
      </c>
      <c r="B115" t="s">
        <v>232</v>
      </c>
      <c r="C115" s="35">
        <v>0.32669997000000001</v>
      </c>
      <c r="D115" s="35">
        <v>0</v>
      </c>
      <c r="E115" s="35">
        <v>0</v>
      </c>
      <c r="F115" s="35"/>
      <c r="G115" s="35"/>
      <c r="H115" s="35"/>
      <c r="I115" s="35"/>
      <c r="J115" s="35"/>
      <c r="K115" s="35">
        <v>0</v>
      </c>
      <c r="L115" s="35">
        <v>1.1792951</v>
      </c>
      <c r="M115" s="35">
        <v>0</v>
      </c>
      <c r="N115" s="35">
        <v>0</v>
      </c>
      <c r="O115" s="35">
        <v>0.2</v>
      </c>
      <c r="P115" s="35">
        <v>0</v>
      </c>
      <c r="Q115" s="35">
        <v>1.4000001</v>
      </c>
      <c r="R115" s="35">
        <v>3.2</v>
      </c>
      <c r="S115" s="35">
        <v>6.9</v>
      </c>
      <c r="T115" s="35">
        <v>7.9000006000000003</v>
      </c>
      <c r="U115" s="35">
        <v>2.8000001999999999</v>
      </c>
      <c r="V115" s="35">
        <v>0</v>
      </c>
      <c r="W115" s="35">
        <v>2.5</v>
      </c>
      <c r="X115" s="35">
        <v>1</v>
      </c>
      <c r="Y115" s="35">
        <v>0</v>
      </c>
      <c r="Z115" s="35"/>
      <c r="AA115" s="35"/>
      <c r="AB115" s="35"/>
      <c r="AC115" s="35">
        <v>4.9705253000000003</v>
      </c>
      <c r="AD115" s="35">
        <v>0.19347523</v>
      </c>
      <c r="AE115" s="35">
        <v>0</v>
      </c>
      <c r="AF115" s="35">
        <v>4.59</v>
      </c>
      <c r="AG115" s="35"/>
      <c r="AH115" s="35"/>
      <c r="AI115" s="35">
        <v>1.36</v>
      </c>
      <c r="AJ115" s="35">
        <v>5.76</v>
      </c>
      <c r="AK115" s="35"/>
      <c r="AX115" t="s">
        <v>126</v>
      </c>
    </row>
    <row r="116" spans="1:50">
      <c r="A116">
        <v>135</v>
      </c>
      <c r="B116" t="s">
        <v>233</v>
      </c>
      <c r="C116" s="35">
        <v>0.81348306000000004</v>
      </c>
      <c r="D116" s="35">
        <v>1.0846441</v>
      </c>
      <c r="E116" s="35">
        <v>0</v>
      </c>
      <c r="F116" s="35">
        <v>8.7743630000000007E-6</v>
      </c>
      <c r="G116" s="35">
        <v>7.5491495000000006E-2</v>
      </c>
      <c r="H116" s="35">
        <v>7.5491495000000006E-2</v>
      </c>
      <c r="I116" s="35">
        <v>0.32353496999999998</v>
      </c>
      <c r="J116" s="35">
        <v>0.32353496999999998</v>
      </c>
      <c r="K116" s="35">
        <v>0</v>
      </c>
      <c r="L116" s="35">
        <v>0.19896501</v>
      </c>
      <c r="M116" s="35">
        <v>0</v>
      </c>
      <c r="N116" s="35">
        <v>0</v>
      </c>
      <c r="O116" s="35">
        <v>1</v>
      </c>
      <c r="P116" s="35">
        <v>0.5</v>
      </c>
      <c r="Q116" s="35">
        <v>0.2</v>
      </c>
      <c r="R116" s="35">
        <v>0.4</v>
      </c>
      <c r="S116" s="35">
        <v>0.8</v>
      </c>
      <c r="T116" s="35">
        <v>0</v>
      </c>
      <c r="U116" s="35">
        <v>0</v>
      </c>
      <c r="V116" s="35">
        <v>0</v>
      </c>
      <c r="W116" s="35">
        <v>0</v>
      </c>
      <c r="X116" s="35">
        <v>0</v>
      </c>
      <c r="Y116" s="35">
        <v>0</v>
      </c>
      <c r="Z116" s="35"/>
      <c r="AA116" s="35"/>
      <c r="AB116" s="35"/>
      <c r="AC116" s="35"/>
      <c r="AD116" s="35"/>
      <c r="AE116" s="35"/>
      <c r="AF116" s="35">
        <v>1.4375001000000001</v>
      </c>
      <c r="AG116" s="35">
        <v>1.2500000000000001E-2</v>
      </c>
      <c r="AH116" s="35">
        <v>3.7499999999999999E-2</v>
      </c>
      <c r="AI116" s="35">
        <v>0.12000001</v>
      </c>
      <c r="AJ116" s="35">
        <v>0.27</v>
      </c>
      <c r="AK116" s="35"/>
      <c r="AX116" t="s">
        <v>126</v>
      </c>
    </row>
    <row r="117" spans="1:50">
      <c r="A117">
        <v>138</v>
      </c>
      <c r="B117" t="s">
        <v>234</v>
      </c>
      <c r="C117" s="35">
        <v>4.0519689999999997</v>
      </c>
      <c r="D117" s="35">
        <v>7.1178945999999996</v>
      </c>
      <c r="E117" s="35">
        <v>1.5606724000000001</v>
      </c>
      <c r="F117" s="35"/>
      <c r="G117" s="35"/>
      <c r="H117" s="35"/>
      <c r="I117" s="35">
        <v>15.630758999999999</v>
      </c>
      <c r="J117" s="35"/>
      <c r="K117" s="35">
        <v>0.5</v>
      </c>
      <c r="L117" s="35">
        <v>0.32000002</v>
      </c>
      <c r="M117" s="35">
        <v>0</v>
      </c>
      <c r="N117" s="35">
        <v>0</v>
      </c>
      <c r="O117" s="35">
        <v>0.1</v>
      </c>
      <c r="P117" s="35">
        <v>0</v>
      </c>
      <c r="Q117" s="35">
        <v>0.90000004</v>
      </c>
      <c r="R117" s="35">
        <v>1.5000001000000001</v>
      </c>
      <c r="S117" s="35">
        <v>1.9000001</v>
      </c>
      <c r="T117" s="35">
        <v>4.8</v>
      </c>
      <c r="U117" s="35">
        <v>5.2000003000000001</v>
      </c>
      <c r="V117" s="35">
        <v>0</v>
      </c>
      <c r="W117" s="35">
        <v>1.4000001</v>
      </c>
      <c r="X117" s="35">
        <v>2.1000000999999999</v>
      </c>
      <c r="Y117" s="35">
        <v>0</v>
      </c>
      <c r="Z117" s="35">
        <v>9.1891593999999993E-2</v>
      </c>
      <c r="AA117" s="35"/>
      <c r="AB117" s="35"/>
      <c r="AC117" s="35"/>
      <c r="AD117" s="35"/>
      <c r="AE117" s="35"/>
      <c r="AF117" s="35">
        <v>2.3984000000000001</v>
      </c>
      <c r="AG117" s="35">
        <v>1.2500000000000001E-2</v>
      </c>
      <c r="AH117" s="35">
        <v>0.39</v>
      </c>
      <c r="AI117" s="35">
        <v>6.1200004000000003</v>
      </c>
      <c r="AJ117" s="35">
        <v>13.77</v>
      </c>
      <c r="AK117" s="35">
        <v>0.3</v>
      </c>
      <c r="AX117" t="s">
        <v>131</v>
      </c>
    </row>
    <row r="118" spans="1:50">
      <c r="A118">
        <v>140</v>
      </c>
      <c r="B118" t="s">
        <v>235</v>
      </c>
      <c r="C118" s="35">
        <v>5.2324276000000003</v>
      </c>
      <c r="D118" s="35">
        <v>0.58217940000000001</v>
      </c>
      <c r="E118" s="35">
        <v>4.8565270000000001E-2</v>
      </c>
      <c r="F118" s="35"/>
      <c r="G118" s="35"/>
      <c r="H118" s="35"/>
      <c r="I118" s="35">
        <v>4.3890142000000001</v>
      </c>
      <c r="J118" s="35"/>
      <c r="K118" s="35">
        <v>0</v>
      </c>
      <c r="L118" s="35">
        <v>0.10677499999999999</v>
      </c>
      <c r="M118" s="35">
        <v>0.8</v>
      </c>
      <c r="N118" s="35">
        <v>0</v>
      </c>
      <c r="O118" s="35">
        <v>2.0000001E-2</v>
      </c>
      <c r="P118" s="35">
        <v>0.70000004999999998</v>
      </c>
      <c r="Q118" s="35">
        <v>0.3</v>
      </c>
      <c r="R118" s="35">
        <v>0.3</v>
      </c>
      <c r="S118" s="35">
        <v>0.1</v>
      </c>
      <c r="T118" s="35">
        <v>0.4</v>
      </c>
      <c r="U118" s="35">
        <v>0</v>
      </c>
      <c r="V118" s="35">
        <v>0</v>
      </c>
      <c r="W118" s="35">
        <v>0.1</v>
      </c>
      <c r="X118" s="35">
        <v>0</v>
      </c>
      <c r="Y118" s="35">
        <v>0</v>
      </c>
      <c r="Z118" s="35"/>
      <c r="AA118" s="35"/>
      <c r="AB118" s="35"/>
      <c r="AC118" s="35"/>
      <c r="AD118" s="35"/>
      <c r="AE118" s="35"/>
      <c r="AF118" s="35">
        <v>2.4</v>
      </c>
      <c r="AG118" s="35">
        <v>0.05</v>
      </c>
      <c r="AH118" s="35">
        <v>0.15</v>
      </c>
      <c r="AI118" s="35">
        <v>5.7000003000000001</v>
      </c>
      <c r="AJ118" s="35">
        <v>12.825001</v>
      </c>
      <c r="AK118" s="35"/>
      <c r="AX118" t="s">
        <v>126</v>
      </c>
    </row>
    <row r="119" spans="1:50">
      <c r="A119">
        <v>142</v>
      </c>
      <c r="B119" t="s">
        <v>236</v>
      </c>
      <c r="C119" s="35">
        <v>11.434500999999999</v>
      </c>
      <c r="D119" s="35">
        <v>4.9919763000000001</v>
      </c>
      <c r="E119" s="35">
        <v>0.82642037000000002</v>
      </c>
      <c r="F119" s="35"/>
      <c r="G119" s="35"/>
      <c r="H119" s="35">
        <v>5.0029870000000001</v>
      </c>
      <c r="I119" s="35">
        <v>10.005974</v>
      </c>
      <c r="J119" s="35">
        <v>4.5026890000000002</v>
      </c>
      <c r="K119" s="35">
        <v>0</v>
      </c>
      <c r="L119" s="35">
        <v>0.22828001000000001</v>
      </c>
      <c r="M119" s="35">
        <v>0</v>
      </c>
      <c r="N119" s="35">
        <v>0</v>
      </c>
      <c r="O119" s="35">
        <v>1.0000001E-2</v>
      </c>
      <c r="P119" s="35">
        <v>0.1</v>
      </c>
      <c r="Q119" s="35">
        <v>0.5</v>
      </c>
      <c r="R119" s="35">
        <v>1</v>
      </c>
      <c r="S119" s="35">
        <v>3.0000002000000001</v>
      </c>
      <c r="T119" s="35">
        <v>3.0000002000000001</v>
      </c>
      <c r="U119" s="35">
        <v>0</v>
      </c>
      <c r="V119" s="35">
        <v>0</v>
      </c>
      <c r="W119" s="35">
        <v>1</v>
      </c>
      <c r="X119" s="35">
        <v>0</v>
      </c>
      <c r="Y119" s="35">
        <v>0</v>
      </c>
      <c r="Z119" s="35">
        <v>9.924291E-3</v>
      </c>
      <c r="AA119" s="35"/>
      <c r="AB119" s="35"/>
      <c r="AC119" s="35"/>
      <c r="AD119" s="35"/>
      <c r="AE119" s="35"/>
      <c r="AF119" s="35">
        <v>3.0900002</v>
      </c>
      <c r="AG119" s="35"/>
      <c r="AH119" s="35">
        <v>0.15</v>
      </c>
      <c r="AI119" s="35">
        <v>7.2000003000000001</v>
      </c>
      <c r="AJ119" s="35">
        <v>16.2</v>
      </c>
      <c r="AK119" s="35"/>
      <c r="AX119" t="s">
        <v>131</v>
      </c>
    </row>
    <row r="120" spans="1:50">
      <c r="A120">
        <v>143</v>
      </c>
      <c r="B120" t="s">
        <v>237</v>
      </c>
      <c r="C120" s="35">
        <v>16.944949999999999</v>
      </c>
      <c r="D120" s="35">
        <v>4.422212</v>
      </c>
      <c r="E120" s="35">
        <v>3.9253013000000001</v>
      </c>
      <c r="F120" s="35">
        <v>2.6651914999999999E-5</v>
      </c>
      <c r="G120" s="35">
        <v>0.25014936999999998</v>
      </c>
      <c r="H120" s="35">
        <v>0.95567250000000004</v>
      </c>
      <c r="I120" s="35">
        <v>12.2522135</v>
      </c>
      <c r="J120" s="35">
        <v>7.3002770000000003</v>
      </c>
      <c r="K120" s="35">
        <v>3.0000002000000001</v>
      </c>
      <c r="L120" s="35">
        <v>1.44</v>
      </c>
      <c r="M120" s="35">
        <v>0.31659502</v>
      </c>
      <c r="N120" s="35">
        <v>0</v>
      </c>
      <c r="O120" s="35">
        <v>0.5</v>
      </c>
      <c r="P120" s="35">
        <v>0</v>
      </c>
      <c r="Q120" s="35">
        <v>0.4</v>
      </c>
      <c r="R120" s="35">
        <v>0.6</v>
      </c>
      <c r="S120" s="35">
        <v>1.3000001000000001</v>
      </c>
      <c r="T120" s="35">
        <v>2</v>
      </c>
      <c r="U120" s="35">
        <v>2</v>
      </c>
      <c r="V120" s="35">
        <v>0</v>
      </c>
      <c r="W120" s="35">
        <v>0.3</v>
      </c>
      <c r="X120" s="35">
        <v>0</v>
      </c>
      <c r="Y120" s="35">
        <v>0</v>
      </c>
      <c r="Z120" s="35">
        <v>5.5134952000000001E-2</v>
      </c>
      <c r="AA120" s="35"/>
      <c r="AB120" s="35"/>
      <c r="AC120" s="35">
        <v>0</v>
      </c>
      <c r="AD120" s="35">
        <v>5.1050887000000003E-2</v>
      </c>
      <c r="AE120" s="35">
        <v>0</v>
      </c>
      <c r="AF120" s="35">
        <v>6.19</v>
      </c>
      <c r="AG120" s="35">
        <v>2.5000000000000001E-2</v>
      </c>
      <c r="AH120" s="35">
        <v>7.4999999999999997E-2</v>
      </c>
      <c r="AI120" s="35">
        <v>7.6000003999999999</v>
      </c>
      <c r="AJ120" s="35">
        <v>17.100000000000001</v>
      </c>
      <c r="AK120" s="35"/>
      <c r="AX120" t="s">
        <v>126</v>
      </c>
    </row>
    <row r="121" spans="1:50">
      <c r="A121">
        <v>146</v>
      </c>
      <c r="B121" t="s">
        <v>238</v>
      </c>
      <c r="C121" s="35">
        <v>2.8749601999999999</v>
      </c>
      <c r="D121" s="35">
        <v>0.87596445999999994</v>
      </c>
      <c r="E121" s="35">
        <v>0.89646479999999995</v>
      </c>
      <c r="F121" s="35">
        <v>3.0083527000000001E-4</v>
      </c>
      <c r="G121" s="35">
        <v>3.8824198000000001</v>
      </c>
      <c r="H121" s="35"/>
      <c r="I121" s="35">
        <v>2.5882797000000002</v>
      </c>
      <c r="J121" s="35">
        <v>1.8378317</v>
      </c>
      <c r="K121" s="35">
        <v>0.5</v>
      </c>
      <c r="L121" s="35">
        <v>6.8540009999999998E-2</v>
      </c>
      <c r="M121" s="35">
        <v>0.10929999999999999</v>
      </c>
      <c r="N121" s="35">
        <v>0</v>
      </c>
      <c r="O121" s="35">
        <v>0.1</v>
      </c>
      <c r="P121" s="35">
        <v>1.0000001E-2</v>
      </c>
      <c r="Q121" s="35">
        <v>0.2</v>
      </c>
      <c r="R121" s="35">
        <v>0.8</v>
      </c>
      <c r="S121" s="35">
        <v>1</v>
      </c>
      <c r="T121" s="35">
        <v>6.0000004999999996</v>
      </c>
      <c r="U121" s="35">
        <v>0</v>
      </c>
      <c r="V121" s="35">
        <v>0</v>
      </c>
      <c r="W121" s="35">
        <v>1.5000001000000001</v>
      </c>
      <c r="X121" s="35">
        <v>0</v>
      </c>
      <c r="Y121" s="35">
        <v>0</v>
      </c>
      <c r="Z121" s="35">
        <v>5.5134952000000001E-2</v>
      </c>
      <c r="AA121" s="35"/>
      <c r="AB121" s="35"/>
      <c r="AC121" s="35"/>
      <c r="AD121" s="35"/>
      <c r="AE121" s="35"/>
      <c r="AF121" s="35">
        <v>2.3439999999999999</v>
      </c>
      <c r="AG121" s="35">
        <v>0.27</v>
      </c>
      <c r="AH121" s="35">
        <v>0.8100001</v>
      </c>
      <c r="AI121" s="35">
        <v>4.8</v>
      </c>
      <c r="AJ121" s="35">
        <v>10.8</v>
      </c>
      <c r="AK121" s="35"/>
      <c r="AX121" t="s">
        <v>126</v>
      </c>
    </row>
    <row r="122" spans="1:50">
      <c r="A122">
        <v>147</v>
      </c>
      <c r="B122" t="s">
        <v>239</v>
      </c>
      <c r="C122" s="35">
        <v>1.617165</v>
      </c>
      <c r="D122" s="35">
        <v>0.56349223999999998</v>
      </c>
      <c r="E122" s="35">
        <v>0.27856624000000002</v>
      </c>
      <c r="F122" s="35">
        <v>2.7057372999999999E-5</v>
      </c>
      <c r="G122" s="35">
        <v>0.34918806000000002</v>
      </c>
      <c r="H122" s="35"/>
      <c r="I122" s="35">
        <v>0.34918806000000002</v>
      </c>
      <c r="J122" s="35">
        <v>0.10210178</v>
      </c>
      <c r="K122" s="35">
        <v>0</v>
      </c>
      <c r="L122" s="35">
        <v>0.51413505999999998</v>
      </c>
      <c r="M122" s="35">
        <v>0</v>
      </c>
      <c r="N122" s="35">
        <v>0</v>
      </c>
      <c r="O122" s="35">
        <v>0.3</v>
      </c>
      <c r="P122" s="35">
        <v>1.0000001E-2</v>
      </c>
      <c r="Q122" s="35">
        <v>0.1</v>
      </c>
      <c r="R122" s="35">
        <v>0.1</v>
      </c>
      <c r="S122" s="35">
        <v>0.1</v>
      </c>
      <c r="T122" s="35">
        <v>0.3</v>
      </c>
      <c r="U122" s="35">
        <v>0</v>
      </c>
      <c r="V122" s="35">
        <v>0</v>
      </c>
      <c r="W122" s="35">
        <v>0</v>
      </c>
      <c r="X122" s="35">
        <v>0</v>
      </c>
      <c r="Y122" s="35">
        <v>0</v>
      </c>
      <c r="Z122" s="35"/>
      <c r="AA122" s="35"/>
      <c r="AB122" s="35"/>
      <c r="AC122" s="35"/>
      <c r="AD122" s="35"/>
      <c r="AE122" s="35"/>
      <c r="AF122" s="35">
        <v>1.2900001000000001</v>
      </c>
      <c r="AG122" s="35">
        <v>5.0000009999999996E-3</v>
      </c>
      <c r="AH122" s="35">
        <v>1.5000001000000001E-2</v>
      </c>
      <c r="AI122" s="35">
        <v>1.1200000000000001</v>
      </c>
      <c r="AJ122" s="35">
        <v>2.5200002000000001</v>
      </c>
      <c r="AK122" s="35"/>
      <c r="AX122" t="s">
        <v>126</v>
      </c>
    </row>
    <row r="123" spans="1:50">
      <c r="A123">
        <v>148</v>
      </c>
      <c r="B123" t="s">
        <v>238</v>
      </c>
      <c r="C123" s="35">
        <v>1.1772963000000001</v>
      </c>
      <c r="D123" s="35">
        <v>0</v>
      </c>
      <c r="E123" s="35">
        <v>1.07811E-2</v>
      </c>
      <c r="F123" s="35">
        <v>1.038386E-7</v>
      </c>
      <c r="G123" s="35">
        <v>1.3400856E-3</v>
      </c>
      <c r="H123" s="35"/>
      <c r="I123" s="35">
        <v>24.81073</v>
      </c>
      <c r="J123" s="35">
        <v>7.8567309999999999</v>
      </c>
      <c r="K123" s="35">
        <v>3.0000002000000001</v>
      </c>
      <c r="L123" s="35">
        <v>0.17174500000000001</v>
      </c>
      <c r="M123" s="35">
        <v>0</v>
      </c>
      <c r="N123" s="35">
        <v>0</v>
      </c>
      <c r="O123" s="35">
        <v>0.05</v>
      </c>
      <c r="P123" s="35">
        <v>1.0000001E-2</v>
      </c>
      <c r="Q123" s="35">
        <v>0.1</v>
      </c>
      <c r="R123" s="35">
        <v>0.5</v>
      </c>
      <c r="S123" s="35">
        <v>1.3000001000000001</v>
      </c>
      <c r="T123" s="35">
        <v>10</v>
      </c>
      <c r="U123" s="35">
        <v>0</v>
      </c>
      <c r="V123" s="35">
        <v>0</v>
      </c>
      <c r="W123" s="35">
        <v>1.5000001000000001</v>
      </c>
      <c r="X123" s="35">
        <v>0</v>
      </c>
      <c r="Y123" s="35">
        <v>0</v>
      </c>
      <c r="Z123" s="35">
        <v>5.5134952000000001E-2</v>
      </c>
      <c r="AA123" s="35"/>
      <c r="AB123" s="35"/>
      <c r="AC123" s="35"/>
      <c r="AD123" s="35"/>
      <c r="AE123" s="35"/>
      <c r="AF123" s="35">
        <v>3.2640004</v>
      </c>
      <c r="AG123" s="35">
        <v>0.09</v>
      </c>
      <c r="AH123" s="35">
        <v>0.27000004</v>
      </c>
      <c r="AI123" s="35">
        <v>1.3000001000000001</v>
      </c>
      <c r="AJ123" s="35">
        <v>2.9250001999999999</v>
      </c>
      <c r="AK123" s="35"/>
      <c r="AX123" t="s">
        <v>126</v>
      </c>
    </row>
    <row r="124" spans="1:50">
      <c r="A124">
        <v>152</v>
      </c>
      <c r="B124" t="s">
        <v>240</v>
      </c>
      <c r="C124" s="35">
        <v>0.42667021999999999</v>
      </c>
      <c r="D124" s="35">
        <v>0</v>
      </c>
      <c r="E124" s="35">
        <v>0</v>
      </c>
      <c r="F124" s="35">
        <v>7.5653839999999999E-4</v>
      </c>
      <c r="G124" s="35">
        <v>19.526962000000001</v>
      </c>
      <c r="H124" s="35"/>
      <c r="I124" s="35">
        <v>8.6148369999999996</v>
      </c>
      <c r="J124" s="35"/>
      <c r="K124" s="35">
        <v>3.0000002000000001</v>
      </c>
      <c r="L124" s="35">
        <v>0.18</v>
      </c>
      <c r="M124" s="35">
        <v>0</v>
      </c>
      <c r="N124" s="35">
        <v>0</v>
      </c>
      <c r="O124" s="35">
        <v>0.2</v>
      </c>
      <c r="P124" s="35">
        <v>0</v>
      </c>
      <c r="Q124" s="35">
        <v>2</v>
      </c>
      <c r="R124" s="35">
        <v>3.0000002000000001</v>
      </c>
      <c r="S124" s="35">
        <v>4</v>
      </c>
      <c r="T124" s="35">
        <v>12.500000999999999</v>
      </c>
      <c r="U124" s="35">
        <v>15.000000999999999</v>
      </c>
      <c r="V124" s="35">
        <v>10</v>
      </c>
      <c r="W124" s="35">
        <v>1.4000001</v>
      </c>
      <c r="X124" s="35">
        <v>2.1000000999999999</v>
      </c>
      <c r="Y124" s="35">
        <v>0</v>
      </c>
      <c r="Z124" s="35">
        <v>0.31757730000000001</v>
      </c>
      <c r="AA124" s="35"/>
      <c r="AB124" s="35"/>
      <c r="AC124" s="35">
        <v>0.80626047000000001</v>
      </c>
      <c r="AD124" s="35">
        <v>2.4504423000000001E-2</v>
      </c>
      <c r="AE124" s="35">
        <v>0</v>
      </c>
      <c r="AF124" s="35">
        <v>2.3984000000000001</v>
      </c>
      <c r="AG124" s="35">
        <v>0.10500001</v>
      </c>
      <c r="AH124" s="35">
        <v>0.68249994999999997</v>
      </c>
      <c r="AI124" s="35">
        <v>5.4</v>
      </c>
      <c r="AJ124" s="35">
        <v>12.150001</v>
      </c>
      <c r="AK124" s="35"/>
      <c r="AX124" t="s">
        <v>168</v>
      </c>
    </row>
    <row r="125" spans="1:50">
      <c r="A125">
        <v>154</v>
      </c>
      <c r="B125" t="s">
        <v>241</v>
      </c>
      <c r="C125" s="35">
        <v>6.4686604000000001</v>
      </c>
      <c r="D125" s="35">
        <v>5.4885599999999997</v>
      </c>
      <c r="E125" s="35">
        <v>1.5518251999999999</v>
      </c>
      <c r="F125" s="35"/>
      <c r="G125" s="35"/>
      <c r="H125" s="35">
        <v>0.25495227999999998</v>
      </c>
      <c r="I125" s="35">
        <v>0.26546462999999998</v>
      </c>
      <c r="J125" s="35">
        <v>0.35107695999999999</v>
      </c>
      <c r="K125" s="35">
        <v>0</v>
      </c>
      <c r="L125" s="35">
        <v>0.3</v>
      </c>
      <c r="M125" s="35">
        <v>0</v>
      </c>
      <c r="N125" s="35">
        <v>0</v>
      </c>
      <c r="O125" s="35">
        <v>0.3</v>
      </c>
      <c r="P125" s="35">
        <v>0</v>
      </c>
      <c r="Q125" s="35">
        <v>0.2</v>
      </c>
      <c r="R125" s="35">
        <v>0.5</v>
      </c>
      <c r="S125" s="35">
        <v>0.5</v>
      </c>
      <c r="T125" s="35">
        <v>1</v>
      </c>
      <c r="U125" s="35">
        <v>0.5</v>
      </c>
      <c r="V125" s="35">
        <v>0</v>
      </c>
      <c r="W125" s="35">
        <v>0</v>
      </c>
      <c r="X125" s="35">
        <v>0</v>
      </c>
      <c r="Y125" s="35">
        <v>0</v>
      </c>
      <c r="Z125" s="35"/>
      <c r="AA125" s="35"/>
      <c r="AB125" s="35"/>
      <c r="AC125" s="35"/>
      <c r="AD125" s="35"/>
      <c r="AE125" s="35"/>
      <c r="AF125" s="35">
        <v>4.7160000000000002</v>
      </c>
      <c r="AG125" s="35"/>
      <c r="AH125" s="35"/>
      <c r="AI125" s="35">
        <v>1.44</v>
      </c>
      <c r="AJ125" s="35">
        <v>2.16</v>
      </c>
      <c r="AK125" s="35"/>
      <c r="AX125" t="s">
        <v>126</v>
      </c>
    </row>
    <row r="126" spans="1:50">
      <c r="A126">
        <v>155</v>
      </c>
      <c r="B126" t="s">
        <v>219</v>
      </c>
      <c r="C126" s="35">
        <v>5.1665644999999998</v>
      </c>
      <c r="D126" s="35">
        <v>2.4018988999999999</v>
      </c>
      <c r="E126" s="35">
        <v>0</v>
      </c>
      <c r="F126" s="35"/>
      <c r="G126" s="35"/>
      <c r="H126" s="35">
        <v>2.2130557999999998</v>
      </c>
      <c r="I126" s="35">
        <v>2.2130557999999998</v>
      </c>
      <c r="J126" s="35">
        <v>1.7229673000000001</v>
      </c>
      <c r="K126" s="35">
        <v>0.5</v>
      </c>
      <c r="L126" s="35">
        <v>7.9435000000000006E-2</v>
      </c>
      <c r="M126" s="35">
        <v>0</v>
      </c>
      <c r="N126" s="35">
        <v>0</v>
      </c>
      <c r="O126" s="35">
        <v>0.05</v>
      </c>
      <c r="P126" s="35">
        <v>0</v>
      </c>
      <c r="Q126" s="35">
        <v>0.5</v>
      </c>
      <c r="R126" s="35">
        <v>1</v>
      </c>
      <c r="S126" s="35">
        <v>0.5</v>
      </c>
      <c r="T126" s="35">
        <v>1.5000001000000001</v>
      </c>
      <c r="U126" s="35">
        <v>0.4</v>
      </c>
      <c r="V126" s="35">
        <v>0</v>
      </c>
      <c r="W126" s="35">
        <v>2</v>
      </c>
      <c r="X126" s="35">
        <v>0.75000005999999997</v>
      </c>
      <c r="Y126" s="35">
        <v>0</v>
      </c>
      <c r="Z126" s="35">
        <v>0.19848584</v>
      </c>
      <c r="AA126" s="35"/>
      <c r="AB126" s="35"/>
      <c r="AC126" s="35">
        <v>7.1585780000000002E-2</v>
      </c>
      <c r="AD126" s="35">
        <v>5.1050887000000003E-2</v>
      </c>
      <c r="AE126" s="35">
        <v>0</v>
      </c>
      <c r="AF126" s="35">
        <v>3.0200002000000001</v>
      </c>
      <c r="AG126" s="35"/>
      <c r="AH126" s="35">
        <v>3.7499999999999999E-2</v>
      </c>
      <c r="AI126" s="35">
        <v>11.88</v>
      </c>
      <c r="AJ126" s="35">
        <v>32.670001999999997</v>
      </c>
      <c r="AK126" s="35"/>
      <c r="AX126" t="s">
        <v>131</v>
      </c>
    </row>
    <row r="127" spans="1:50">
      <c r="A127">
        <v>156</v>
      </c>
      <c r="B127" t="s">
        <v>242</v>
      </c>
      <c r="C127" s="35">
        <v>3.2343304000000002</v>
      </c>
      <c r="D127" s="35">
        <v>0</v>
      </c>
      <c r="E127" s="35">
        <v>0</v>
      </c>
      <c r="F127" s="35">
        <v>8.9004519999999993E-6</v>
      </c>
      <c r="G127" s="35">
        <v>0.15315266999999999</v>
      </c>
      <c r="H127" s="35"/>
      <c r="I127" s="35"/>
      <c r="J127" s="35"/>
      <c r="K127" s="35">
        <v>0</v>
      </c>
      <c r="L127" s="35">
        <v>1.94</v>
      </c>
      <c r="M127" s="35">
        <v>0</v>
      </c>
      <c r="N127" s="35">
        <v>0</v>
      </c>
      <c r="O127" s="35">
        <v>0.05</v>
      </c>
      <c r="P127" s="35">
        <v>0.05</v>
      </c>
      <c r="Q127" s="35">
        <v>1.6</v>
      </c>
      <c r="R127" s="35">
        <v>0.84000003000000001</v>
      </c>
      <c r="S127" s="35">
        <v>1.5000001000000001</v>
      </c>
      <c r="T127" s="35">
        <v>2</v>
      </c>
      <c r="U127" s="35">
        <v>0</v>
      </c>
      <c r="V127" s="35">
        <v>0</v>
      </c>
      <c r="W127" s="35">
        <v>7.0000000000000007E-2</v>
      </c>
      <c r="X127" s="35">
        <v>0</v>
      </c>
      <c r="Y127" s="35">
        <v>0</v>
      </c>
      <c r="Z127" s="35">
        <v>1.9848581000000001E-2</v>
      </c>
      <c r="AA127" s="35"/>
      <c r="AB127" s="35"/>
      <c r="AC127" s="35">
        <v>8.0896019999999999E-2</v>
      </c>
      <c r="AD127" s="35">
        <v>0.10210176999999999</v>
      </c>
      <c r="AE127" s="35">
        <v>0</v>
      </c>
      <c r="AF127" s="35">
        <v>2.94</v>
      </c>
      <c r="AG127" s="35"/>
      <c r="AH127" s="35"/>
      <c r="AI127" s="35">
        <v>1.7</v>
      </c>
      <c r="AJ127" s="35">
        <v>7.6500006000000003</v>
      </c>
      <c r="AK127" s="35"/>
      <c r="AX127" t="s">
        <v>126</v>
      </c>
    </row>
    <row r="128" spans="1:50">
      <c r="A128">
        <v>157</v>
      </c>
      <c r="B128" t="s">
        <v>243</v>
      </c>
      <c r="C128" s="35">
        <v>5.2072716000000003</v>
      </c>
      <c r="D128" s="35">
        <v>5.1095879999999996</v>
      </c>
      <c r="E128" s="35">
        <v>1.8513001</v>
      </c>
      <c r="F128" s="35">
        <v>6.2303170000000001E-5</v>
      </c>
      <c r="G128" s="35">
        <v>0.91891590000000001</v>
      </c>
      <c r="H128" s="35">
        <v>0.3920708</v>
      </c>
      <c r="I128" s="35">
        <v>1.9909846</v>
      </c>
      <c r="J128" s="35">
        <v>0.35939824999999997</v>
      </c>
      <c r="K128" s="35">
        <v>0</v>
      </c>
      <c r="L128" s="35">
        <v>0.91734000000000004</v>
      </c>
      <c r="M128" s="35">
        <v>0.46896502000000001</v>
      </c>
      <c r="N128" s="35">
        <v>1.5000001000000001</v>
      </c>
      <c r="O128" s="35">
        <v>0.1</v>
      </c>
      <c r="P128" s="35">
        <v>1.0000001E-2</v>
      </c>
      <c r="Q128" s="35">
        <v>1</v>
      </c>
      <c r="R128" s="35">
        <v>1.3000001000000001</v>
      </c>
      <c r="S128" s="35">
        <v>1.3000001000000001</v>
      </c>
      <c r="T128" s="35">
        <v>0.70000004999999998</v>
      </c>
      <c r="U128" s="35">
        <v>0.70000004999999998</v>
      </c>
      <c r="V128" s="35">
        <v>0.70000004999999998</v>
      </c>
      <c r="W128" s="35">
        <v>0.90000004</v>
      </c>
      <c r="X128" s="35">
        <v>0</v>
      </c>
      <c r="Y128" s="35">
        <v>0</v>
      </c>
      <c r="Z128" s="35"/>
      <c r="AA128" s="35"/>
      <c r="AB128" s="35"/>
      <c r="AC128" s="35">
        <v>0.15139778000000001</v>
      </c>
      <c r="AD128" s="35">
        <v>0.20420355000000001</v>
      </c>
      <c r="AE128" s="35">
        <v>0</v>
      </c>
      <c r="AF128" s="35">
        <v>6.0439999999999996</v>
      </c>
      <c r="AG128" s="35">
        <v>5.0000004000000002E-3</v>
      </c>
      <c r="AH128" s="35">
        <v>1.5000001000000001E-2</v>
      </c>
      <c r="AI128" s="35">
        <v>3.4</v>
      </c>
      <c r="AJ128" s="35">
        <v>7.6500006000000003</v>
      </c>
      <c r="AK128" s="35">
        <v>0.3</v>
      </c>
      <c r="AX128" t="s">
        <v>126</v>
      </c>
    </row>
    <row r="129" spans="1:50">
      <c r="A129">
        <v>158</v>
      </c>
      <c r="B129" t="s">
        <v>243</v>
      </c>
      <c r="C129" s="35">
        <v>6.3126062999999997</v>
      </c>
      <c r="D129" s="35">
        <v>6.5065569999999999</v>
      </c>
      <c r="E129" s="35">
        <v>2.4066901000000001</v>
      </c>
      <c r="F129" s="35">
        <v>5.5380595000000003E-5</v>
      </c>
      <c r="G129" s="35">
        <v>0.81681424000000002</v>
      </c>
      <c r="H129" s="35">
        <v>0.3920708</v>
      </c>
      <c r="I129" s="35">
        <v>9.9549240000000001</v>
      </c>
      <c r="J129" s="35">
        <v>5.3909735999999997</v>
      </c>
      <c r="K129" s="35">
        <v>3.0000002000000001</v>
      </c>
      <c r="L129" s="35">
        <v>1.46774</v>
      </c>
      <c r="M129" s="35">
        <v>0.82069004000000001</v>
      </c>
      <c r="N129" s="35">
        <v>0</v>
      </c>
      <c r="O129" s="35">
        <v>0.1</v>
      </c>
      <c r="P129" s="35">
        <v>1.0000001E-2</v>
      </c>
      <c r="Q129" s="35">
        <v>0.3</v>
      </c>
      <c r="R129" s="35">
        <v>1.1000000000000001</v>
      </c>
      <c r="S129" s="35">
        <v>1.9000001</v>
      </c>
      <c r="T129" s="35">
        <v>10.400001</v>
      </c>
      <c r="U129" s="35">
        <v>10</v>
      </c>
      <c r="V129" s="35">
        <v>9</v>
      </c>
      <c r="W129" s="35">
        <v>7.0000004999999996</v>
      </c>
      <c r="X129" s="35">
        <v>4</v>
      </c>
      <c r="Y129" s="35">
        <v>0</v>
      </c>
      <c r="Z129" s="35">
        <v>3.5286369999999997E-2</v>
      </c>
      <c r="AA129" s="35"/>
      <c r="AB129" s="35"/>
      <c r="AC129" s="35">
        <v>1.1354834</v>
      </c>
      <c r="AD129" s="35">
        <v>0.20420355000000001</v>
      </c>
      <c r="AE129" s="35">
        <v>0</v>
      </c>
      <c r="AF129" s="35">
        <v>9.06</v>
      </c>
      <c r="AG129" s="35">
        <v>5.0000004000000002E-3</v>
      </c>
      <c r="AH129" s="35">
        <v>1.5000001000000001E-2</v>
      </c>
      <c r="AI129" s="35">
        <v>3.4</v>
      </c>
      <c r="AJ129" s="35">
        <v>7.6500006000000003</v>
      </c>
      <c r="AK129" s="35">
        <v>1.2</v>
      </c>
      <c r="AX129" t="s">
        <v>126</v>
      </c>
    </row>
    <row r="130" spans="1:50">
      <c r="A130">
        <v>161</v>
      </c>
      <c r="B130" t="s">
        <v>244</v>
      </c>
      <c r="C130" s="35">
        <v>2.9108972999999998</v>
      </c>
      <c r="D130" s="35">
        <v>0</v>
      </c>
      <c r="E130" s="35">
        <v>0.26135999999999998</v>
      </c>
      <c r="F130" s="35"/>
      <c r="G130" s="35"/>
      <c r="H130" s="35"/>
      <c r="I130" s="35">
        <v>8.1681420000000005E-2</v>
      </c>
      <c r="J130" s="35"/>
      <c r="K130" s="35">
        <v>0</v>
      </c>
      <c r="L130" s="35">
        <v>0.49990000000000001</v>
      </c>
      <c r="M130" s="35">
        <v>0</v>
      </c>
      <c r="N130" s="35">
        <v>1.5000001000000001</v>
      </c>
      <c r="O130" s="35">
        <v>0.1</v>
      </c>
      <c r="P130" s="35">
        <v>1.0000001E-2</v>
      </c>
      <c r="Q130" s="35">
        <v>1.2</v>
      </c>
      <c r="R130" s="35">
        <v>0.84000003000000001</v>
      </c>
      <c r="S130" s="35">
        <v>0.25</v>
      </c>
      <c r="T130" s="35">
        <v>0.5</v>
      </c>
      <c r="U130" s="35">
        <v>0</v>
      </c>
      <c r="V130" s="35">
        <v>0</v>
      </c>
      <c r="W130" s="35">
        <v>1</v>
      </c>
      <c r="X130" s="35">
        <v>0</v>
      </c>
      <c r="Y130" s="35">
        <v>0</v>
      </c>
      <c r="Z130" s="35"/>
      <c r="AA130" s="35"/>
      <c r="AB130" s="35"/>
      <c r="AC130" s="35"/>
      <c r="AD130" s="35"/>
      <c r="AE130" s="35"/>
      <c r="AF130" s="35">
        <v>3.0019999999999998</v>
      </c>
      <c r="AG130" s="35"/>
      <c r="AH130" s="35"/>
      <c r="AI130" s="35">
        <v>3.8000001999999999</v>
      </c>
      <c r="AJ130" s="35">
        <v>8.5500000000000007</v>
      </c>
      <c r="AK130" s="35"/>
      <c r="AX130" t="s">
        <v>126</v>
      </c>
    </row>
    <row r="131" spans="1:50">
      <c r="A131">
        <v>162</v>
      </c>
      <c r="B131" t="s">
        <v>244</v>
      </c>
      <c r="C131" s="35">
        <v>2.4257475999999998</v>
      </c>
      <c r="D131" s="35">
        <v>0</v>
      </c>
      <c r="E131" s="35">
        <v>0.26135999999999998</v>
      </c>
      <c r="F131" s="35"/>
      <c r="G131" s="35"/>
      <c r="H131" s="35"/>
      <c r="I131" s="35"/>
      <c r="J131" s="35"/>
      <c r="K131" s="35">
        <v>0</v>
      </c>
      <c r="L131" s="35">
        <v>0.74985002999999995</v>
      </c>
      <c r="M131" s="35">
        <v>0</v>
      </c>
      <c r="N131" s="35">
        <v>0</v>
      </c>
      <c r="O131" s="35">
        <v>0.1</v>
      </c>
      <c r="P131" s="35">
        <v>1.0000001E-2</v>
      </c>
      <c r="Q131" s="35">
        <v>0.5</v>
      </c>
      <c r="R131" s="35">
        <v>4.3</v>
      </c>
      <c r="S131" s="35">
        <v>3.7000003000000001</v>
      </c>
      <c r="T131" s="35">
        <v>2.7</v>
      </c>
      <c r="U131" s="35">
        <v>0</v>
      </c>
      <c r="V131" s="35">
        <v>0</v>
      </c>
      <c r="W131" s="35">
        <v>1.6</v>
      </c>
      <c r="X131" s="35">
        <v>0</v>
      </c>
      <c r="Y131" s="35">
        <v>0</v>
      </c>
      <c r="Z131" s="35">
        <v>3.6756635000000003E-2</v>
      </c>
      <c r="AA131" s="35"/>
      <c r="AB131" s="35"/>
      <c r="AC131" s="35">
        <v>0.3655988</v>
      </c>
      <c r="AD131" s="35">
        <v>0</v>
      </c>
      <c r="AE131" s="35">
        <v>0</v>
      </c>
      <c r="AF131" s="35">
        <v>3.0019999999999998</v>
      </c>
      <c r="AG131" s="35"/>
      <c r="AH131" s="35"/>
      <c r="AI131" s="35">
        <v>3.8000001999999999</v>
      </c>
      <c r="AJ131" s="35">
        <v>8.5500000000000007</v>
      </c>
      <c r="AK131" s="35"/>
      <c r="AX131" t="s">
        <v>126</v>
      </c>
    </row>
    <row r="132" spans="1:50">
      <c r="A132">
        <v>164</v>
      </c>
      <c r="B132" t="s">
        <v>245</v>
      </c>
      <c r="C132" s="35">
        <v>2.4149666000000001</v>
      </c>
      <c r="D132" s="35">
        <v>0</v>
      </c>
      <c r="E132" s="35">
        <v>0.92564999999999997</v>
      </c>
      <c r="F132" s="35"/>
      <c r="G132" s="35"/>
      <c r="H132" s="35"/>
      <c r="I132" s="35">
        <v>0.73513280000000003</v>
      </c>
      <c r="J132" s="35"/>
      <c r="K132" s="35">
        <v>0.3</v>
      </c>
      <c r="L132" s="35">
        <v>0.95726509999999998</v>
      </c>
      <c r="M132" s="35">
        <v>0.19057499999999999</v>
      </c>
      <c r="N132" s="35">
        <v>0</v>
      </c>
      <c r="O132" s="35">
        <v>1.0000001E-2</v>
      </c>
      <c r="P132" s="35">
        <v>0</v>
      </c>
      <c r="Q132" s="35">
        <v>1.5000001000000001</v>
      </c>
      <c r="R132" s="35">
        <v>1.5000001000000001</v>
      </c>
      <c r="S132" s="35">
        <v>0.3</v>
      </c>
      <c r="T132" s="35">
        <v>1</v>
      </c>
      <c r="U132" s="35">
        <v>0.5</v>
      </c>
      <c r="V132" s="35">
        <v>0</v>
      </c>
      <c r="W132" s="35">
        <v>0.1</v>
      </c>
      <c r="X132" s="35">
        <v>0</v>
      </c>
      <c r="Y132" s="35">
        <v>0</v>
      </c>
      <c r="Z132" s="35"/>
      <c r="AA132" s="35"/>
      <c r="AB132" s="35"/>
      <c r="AC132" s="35"/>
      <c r="AD132" s="35"/>
      <c r="AE132" s="35"/>
      <c r="AF132" s="35">
        <v>2.9600002999999999</v>
      </c>
      <c r="AG132" s="35">
        <v>1.0000001E-2</v>
      </c>
      <c r="AH132" s="35"/>
      <c r="AI132" s="35">
        <v>2.4</v>
      </c>
      <c r="AJ132" s="35">
        <v>5.4</v>
      </c>
      <c r="AK132" s="35"/>
      <c r="AX132" t="s">
        <v>126</v>
      </c>
    </row>
    <row r="133" spans="1:50">
      <c r="A133">
        <v>165</v>
      </c>
      <c r="B133" t="s">
        <v>246</v>
      </c>
      <c r="C133" s="35">
        <v>0.26952755</v>
      </c>
      <c r="D133" s="35">
        <v>0.16335002000000001</v>
      </c>
      <c r="E133" s="35">
        <v>0</v>
      </c>
      <c r="F133" s="35"/>
      <c r="G133" s="35"/>
      <c r="H133" s="35"/>
      <c r="I133" s="35"/>
      <c r="J133" s="35"/>
      <c r="K133" s="35">
        <v>0</v>
      </c>
      <c r="L133" s="35">
        <v>0.79</v>
      </c>
      <c r="M133" s="35">
        <v>0.38842001999999998</v>
      </c>
      <c r="N133" s="35">
        <v>0</v>
      </c>
      <c r="O133" s="35">
        <v>0.3</v>
      </c>
      <c r="P133" s="35">
        <v>0.05</v>
      </c>
      <c r="Q133" s="35">
        <v>0.1</v>
      </c>
      <c r="R133" s="35">
        <v>0.16000001</v>
      </c>
      <c r="S133" s="35">
        <v>0.14000000000000001</v>
      </c>
      <c r="T133" s="35">
        <v>0.2</v>
      </c>
      <c r="U133" s="35">
        <v>0.1</v>
      </c>
      <c r="V133" s="35">
        <v>0</v>
      </c>
      <c r="W133" s="35"/>
      <c r="X133" s="35"/>
      <c r="Y133" s="35"/>
      <c r="Z133" s="35"/>
      <c r="AA133" s="35"/>
      <c r="AB133" s="35"/>
      <c r="AC133" s="35"/>
      <c r="AD133" s="35"/>
      <c r="AE133" s="35"/>
      <c r="AF133" s="35">
        <v>1.1685000999999999</v>
      </c>
      <c r="AG133" s="35"/>
      <c r="AH133" s="35"/>
      <c r="AI133" s="35">
        <v>0.4</v>
      </c>
      <c r="AJ133" s="35">
        <v>0.90000004</v>
      </c>
      <c r="AK133" s="35"/>
      <c r="AX133" t="s">
        <v>131</v>
      </c>
    </row>
    <row r="134" spans="1:50">
      <c r="A134">
        <v>166</v>
      </c>
      <c r="B134" t="s">
        <v>246</v>
      </c>
      <c r="C134" s="35">
        <v>1.0781102</v>
      </c>
      <c r="D134" s="35">
        <v>2.8697330000000001</v>
      </c>
      <c r="E134" s="35">
        <v>1.1478931000000001</v>
      </c>
      <c r="F134" s="35">
        <v>2.0767728000000001E-5</v>
      </c>
      <c r="G134" s="35">
        <v>0.35735624999999999</v>
      </c>
      <c r="H134" s="35"/>
      <c r="I134" s="35">
        <v>1.5315266999999999</v>
      </c>
      <c r="J134" s="35">
        <v>0.13069026</v>
      </c>
      <c r="K134" s="35">
        <v>0</v>
      </c>
      <c r="L134" s="35">
        <v>3.8500000999999999</v>
      </c>
      <c r="M134" s="35">
        <v>1.0378901</v>
      </c>
      <c r="N134" s="35">
        <v>1.5000001000000001</v>
      </c>
      <c r="O134" s="35">
        <v>0.2</v>
      </c>
      <c r="P134" s="35">
        <v>1.0000001E-2</v>
      </c>
      <c r="Q134" s="35">
        <v>0.2</v>
      </c>
      <c r="R134" s="35">
        <v>0.5</v>
      </c>
      <c r="S134" s="35">
        <v>0.3</v>
      </c>
      <c r="T134" s="35">
        <v>0.5</v>
      </c>
      <c r="U134" s="35">
        <v>0.2</v>
      </c>
      <c r="V134" s="35">
        <v>0</v>
      </c>
      <c r="W134" s="35"/>
      <c r="X134" s="35"/>
      <c r="Y134" s="35"/>
      <c r="Z134" s="35"/>
      <c r="AA134" s="35"/>
      <c r="AB134" s="35"/>
      <c r="AC134" s="35">
        <v>0</v>
      </c>
      <c r="AD134" s="35">
        <v>0</v>
      </c>
      <c r="AE134" s="35">
        <v>3.6756635999999998E-3</v>
      </c>
      <c r="AF134" s="35">
        <v>1.2975000000000001</v>
      </c>
      <c r="AG134" s="35"/>
      <c r="AH134" s="35"/>
      <c r="AI134" s="35">
        <v>5.44</v>
      </c>
      <c r="AJ134" s="35">
        <v>12.240000999999999</v>
      </c>
      <c r="AK134" s="35">
        <v>0.3</v>
      </c>
      <c r="AX134" t="s">
        <v>126</v>
      </c>
    </row>
    <row r="135" spans="1:50">
      <c r="A135">
        <v>168</v>
      </c>
      <c r="B135" t="s">
        <v>247</v>
      </c>
      <c r="C135" s="35">
        <v>6.4686603999999995E-2</v>
      </c>
      <c r="D135" s="35">
        <v>0</v>
      </c>
      <c r="E135" s="35">
        <v>1.293732E-2</v>
      </c>
      <c r="F135" s="35"/>
      <c r="G135" s="35"/>
      <c r="H135" s="35"/>
      <c r="I135" s="35"/>
      <c r="J135" s="35"/>
      <c r="K135" s="35">
        <v>0</v>
      </c>
      <c r="L135" s="35">
        <v>3.8736253</v>
      </c>
      <c r="M135" s="35">
        <v>0</v>
      </c>
      <c r="N135" s="35">
        <v>1.5000001000000001</v>
      </c>
      <c r="O135" s="35">
        <v>0.1</v>
      </c>
      <c r="P135" s="35">
        <v>0</v>
      </c>
      <c r="Q135" s="35"/>
      <c r="R135" s="35"/>
      <c r="S135" s="35"/>
      <c r="T135" s="35"/>
      <c r="U135" s="35"/>
      <c r="V135" s="35"/>
      <c r="W135" s="35"/>
      <c r="X135" s="35"/>
      <c r="Y135" s="35"/>
      <c r="Z135" s="35"/>
      <c r="AA135" s="35"/>
      <c r="AB135" s="35"/>
      <c r="AC135" s="35"/>
      <c r="AD135" s="35"/>
      <c r="AE135" s="35"/>
      <c r="AF135" s="35">
        <v>3.0950000000000002</v>
      </c>
      <c r="AG135" s="35"/>
      <c r="AH135" s="35">
        <v>0.6</v>
      </c>
      <c r="AI135" s="35">
        <v>3.2</v>
      </c>
      <c r="AJ135" s="35">
        <v>990.00005999999996</v>
      </c>
      <c r="AK135" s="35"/>
      <c r="AX135" t="s">
        <v>126</v>
      </c>
    </row>
    <row r="136" spans="1:50">
      <c r="A136">
        <v>170</v>
      </c>
      <c r="B136" t="s">
        <v>248</v>
      </c>
      <c r="C136" s="35">
        <v>0.81573737000000002</v>
      </c>
      <c r="D136" s="35">
        <v>0</v>
      </c>
      <c r="E136" s="35">
        <v>3.6577329999999998E-2</v>
      </c>
      <c r="F136" s="35"/>
      <c r="G136" s="35"/>
      <c r="H136" s="35"/>
      <c r="I136" s="35">
        <v>0.10210178</v>
      </c>
      <c r="J136" s="35">
        <v>5.7432245E-2</v>
      </c>
      <c r="K136" s="35">
        <v>0</v>
      </c>
      <c r="L136" s="35">
        <v>3.3320002999999998</v>
      </c>
      <c r="M136" s="35">
        <v>1.1625000000000001</v>
      </c>
      <c r="N136" s="35">
        <v>1.5000001000000001</v>
      </c>
      <c r="O136" s="35">
        <v>0.1</v>
      </c>
      <c r="P136" s="35">
        <v>0</v>
      </c>
      <c r="Q136" s="35"/>
      <c r="R136" s="35"/>
      <c r="S136" s="35"/>
      <c r="T136" s="35"/>
      <c r="U136" s="35"/>
      <c r="V136" s="35"/>
      <c r="W136" s="35"/>
      <c r="X136" s="35"/>
      <c r="Y136" s="35"/>
      <c r="Z136" s="35"/>
      <c r="AA136" s="35"/>
      <c r="AB136" s="35"/>
      <c r="AC136" s="35"/>
      <c r="AD136" s="35"/>
      <c r="AE136" s="35"/>
      <c r="AF136" s="35">
        <v>6.1320003999999999</v>
      </c>
      <c r="AG136" s="35"/>
      <c r="AH136" s="35">
        <v>0.15</v>
      </c>
      <c r="AI136" s="35">
        <v>3.2</v>
      </c>
      <c r="AJ136" s="35">
        <v>220.00002000000001</v>
      </c>
      <c r="AK136" s="35"/>
      <c r="AX136" t="s">
        <v>124</v>
      </c>
    </row>
    <row r="137" spans="1:50">
      <c r="A137">
        <v>173</v>
      </c>
      <c r="B137" t="s">
        <v>249</v>
      </c>
      <c r="C137" s="35">
        <v>1.4701500999999999</v>
      </c>
      <c r="D137" s="35">
        <v>0</v>
      </c>
      <c r="E137" s="35">
        <v>0</v>
      </c>
      <c r="F137" s="35"/>
      <c r="G137" s="35"/>
      <c r="H137" s="35"/>
      <c r="I137" s="35"/>
      <c r="J137" s="35"/>
      <c r="K137" s="35">
        <v>0</v>
      </c>
      <c r="L137" s="35">
        <v>0.36225003</v>
      </c>
      <c r="M137" s="35">
        <v>0</v>
      </c>
      <c r="N137" s="35">
        <v>0</v>
      </c>
      <c r="O137" s="35">
        <v>0.1</v>
      </c>
      <c r="P137" s="35">
        <v>0.1</v>
      </c>
      <c r="Q137" s="35">
        <v>0.2</v>
      </c>
      <c r="R137" s="35">
        <v>0.2</v>
      </c>
      <c r="S137" s="35">
        <v>0.5</v>
      </c>
      <c r="T137" s="35">
        <v>0</v>
      </c>
      <c r="U137" s="35">
        <v>0</v>
      </c>
      <c r="V137" s="35">
        <v>0</v>
      </c>
      <c r="W137" s="35">
        <v>0</v>
      </c>
      <c r="X137" s="35">
        <v>0</v>
      </c>
      <c r="Y137" s="35">
        <v>0</v>
      </c>
      <c r="Z137" s="35"/>
      <c r="AA137" s="35"/>
      <c r="AB137" s="35"/>
      <c r="AC137" s="35"/>
      <c r="AD137" s="35"/>
      <c r="AE137" s="35"/>
      <c r="AF137" s="35">
        <v>0.68500006000000002</v>
      </c>
      <c r="AG137" s="35"/>
      <c r="AH137" s="35"/>
      <c r="AI137" s="35"/>
      <c r="AJ137" s="35"/>
      <c r="AK137" s="35"/>
      <c r="AX137" t="s">
        <v>126</v>
      </c>
    </row>
    <row r="138" spans="1:50">
      <c r="A138">
        <v>174</v>
      </c>
      <c r="B138" t="s">
        <v>250</v>
      </c>
      <c r="C138" s="35">
        <v>8.7956350000000008</v>
      </c>
      <c r="D138" s="35">
        <v>1.5799215</v>
      </c>
      <c r="E138" s="35">
        <v>0</v>
      </c>
      <c r="F138" s="35"/>
      <c r="G138" s="35"/>
      <c r="H138" s="35"/>
      <c r="I138" s="35">
        <v>2.0011950000000001</v>
      </c>
      <c r="J138" s="35">
        <v>3.6593274999999998</v>
      </c>
      <c r="K138" s="35">
        <v>4.0000002999999999E-2</v>
      </c>
      <c r="L138" s="35">
        <v>2.1120000000000001</v>
      </c>
      <c r="M138" s="35">
        <v>0.13830002</v>
      </c>
      <c r="N138" s="35">
        <v>1.5000001000000001</v>
      </c>
      <c r="O138" s="35">
        <v>0.1</v>
      </c>
      <c r="P138" s="35">
        <v>0.1</v>
      </c>
      <c r="Q138" s="35">
        <v>0.5</v>
      </c>
      <c r="R138" s="35">
        <v>0.5</v>
      </c>
      <c r="S138" s="35">
        <v>0.5</v>
      </c>
      <c r="T138" s="35">
        <v>1.5000001000000001</v>
      </c>
      <c r="U138" s="35">
        <v>1</v>
      </c>
      <c r="V138" s="35">
        <v>0</v>
      </c>
      <c r="W138" s="35"/>
      <c r="X138" s="35"/>
      <c r="Y138" s="35"/>
      <c r="Z138" s="35"/>
      <c r="AA138" s="35"/>
      <c r="AB138" s="35"/>
      <c r="AC138" s="35">
        <v>0.16451942999999999</v>
      </c>
      <c r="AD138" s="35">
        <v>4.0023897000000003E-2</v>
      </c>
      <c r="AE138" s="35">
        <v>0</v>
      </c>
      <c r="AF138" s="35">
        <v>5.69</v>
      </c>
      <c r="AG138" s="35">
        <v>0.05</v>
      </c>
      <c r="AH138" s="35"/>
      <c r="AI138" s="35">
        <v>3.0000002000000001</v>
      </c>
      <c r="AJ138" s="35">
        <v>3.3750002000000001</v>
      </c>
      <c r="AK138" s="35">
        <v>1.2</v>
      </c>
      <c r="AX138" t="s">
        <v>126</v>
      </c>
    </row>
    <row r="139" spans="1:50">
      <c r="A139">
        <v>175</v>
      </c>
      <c r="B139" t="s">
        <v>251</v>
      </c>
      <c r="C139" s="35">
        <v>0</v>
      </c>
      <c r="D139" s="35">
        <v>0</v>
      </c>
      <c r="E139" s="35">
        <v>0</v>
      </c>
      <c r="F139" s="35"/>
      <c r="G139" s="35"/>
      <c r="H139" s="35"/>
      <c r="I139" s="35"/>
      <c r="J139" s="35"/>
      <c r="K139" s="35">
        <v>0</v>
      </c>
      <c r="L139" s="35">
        <v>0</v>
      </c>
      <c r="M139" s="35">
        <v>0</v>
      </c>
      <c r="N139" s="35">
        <v>0</v>
      </c>
      <c r="O139" s="35">
        <v>4</v>
      </c>
      <c r="P139" s="35">
        <v>0</v>
      </c>
      <c r="Q139" s="35"/>
      <c r="R139" s="35"/>
      <c r="S139" s="35"/>
      <c r="T139" s="35"/>
      <c r="U139" s="35"/>
      <c r="V139" s="35"/>
      <c r="W139" s="35"/>
      <c r="X139" s="35"/>
      <c r="Y139" s="35"/>
      <c r="Z139" s="35"/>
      <c r="AA139" s="35"/>
      <c r="AB139" s="35"/>
      <c r="AC139" s="35"/>
      <c r="AD139" s="35"/>
      <c r="AE139" s="35"/>
      <c r="AF139" s="35">
        <v>3.45</v>
      </c>
      <c r="AG139" s="35"/>
      <c r="AH139" s="35"/>
      <c r="AI139" s="35">
        <v>2</v>
      </c>
      <c r="AJ139" s="35">
        <v>108.00001</v>
      </c>
      <c r="AK139" s="35"/>
      <c r="AX139" t="s">
        <v>126</v>
      </c>
    </row>
    <row r="140" spans="1:50">
      <c r="A140">
        <v>176</v>
      </c>
      <c r="B140" t="s">
        <v>251</v>
      </c>
      <c r="C140" s="35">
        <v>0</v>
      </c>
      <c r="D140" s="35">
        <v>0</v>
      </c>
      <c r="E140" s="35">
        <v>0</v>
      </c>
      <c r="F140" s="35"/>
      <c r="G140" s="35"/>
      <c r="H140" s="35"/>
      <c r="I140" s="35"/>
      <c r="J140" s="35"/>
      <c r="K140" s="35">
        <v>0</v>
      </c>
      <c r="L140" s="35">
        <v>0</v>
      </c>
      <c r="M140" s="35">
        <v>0</v>
      </c>
      <c r="N140" s="35">
        <v>0</v>
      </c>
      <c r="O140" s="35">
        <v>4</v>
      </c>
      <c r="P140" s="35">
        <v>0</v>
      </c>
      <c r="Q140" s="35"/>
      <c r="R140" s="35"/>
      <c r="S140" s="35"/>
      <c r="T140" s="35"/>
      <c r="U140" s="35"/>
      <c r="V140" s="35"/>
      <c r="W140" s="35"/>
      <c r="X140" s="35"/>
      <c r="Y140" s="35"/>
      <c r="Z140" s="35"/>
      <c r="AA140" s="35"/>
      <c r="AB140" s="35"/>
      <c r="AC140" s="35"/>
      <c r="AD140" s="35"/>
      <c r="AE140" s="35"/>
      <c r="AF140" s="35">
        <v>6.9</v>
      </c>
      <c r="AG140" s="35"/>
      <c r="AH140" s="35"/>
      <c r="AI140" s="35">
        <v>7.2000003000000001</v>
      </c>
      <c r="AJ140" s="35">
        <v>291.60000000000002</v>
      </c>
      <c r="AK140" s="35"/>
      <c r="AX140" t="s">
        <v>126</v>
      </c>
    </row>
    <row r="141" spans="1:50">
      <c r="A141">
        <v>178</v>
      </c>
      <c r="B141" t="s">
        <v>252</v>
      </c>
      <c r="C141" s="35">
        <v>3.0179893999999998</v>
      </c>
      <c r="D141" s="35">
        <v>0.57499206000000003</v>
      </c>
      <c r="E141" s="35">
        <v>0</v>
      </c>
      <c r="F141" s="35"/>
      <c r="G141" s="35"/>
      <c r="H141" s="35"/>
      <c r="I141" s="35"/>
      <c r="J141" s="35"/>
      <c r="K141" s="35">
        <v>3.0000002000000001</v>
      </c>
      <c r="L141" s="35">
        <v>0.73932003999999996</v>
      </c>
      <c r="M141" s="35">
        <v>0.61271500000000001</v>
      </c>
      <c r="N141" s="35">
        <v>0</v>
      </c>
      <c r="O141" s="35">
        <v>0.1</v>
      </c>
      <c r="P141" s="35">
        <v>0</v>
      </c>
      <c r="Q141" s="35">
        <v>0.90000004</v>
      </c>
      <c r="R141" s="35">
        <v>3.6000000999999999</v>
      </c>
      <c r="S141" s="35">
        <v>6.2000003000000001</v>
      </c>
      <c r="T141" s="35">
        <v>10.6</v>
      </c>
      <c r="U141" s="35">
        <v>0</v>
      </c>
      <c r="V141" s="35">
        <v>0</v>
      </c>
      <c r="W141" s="35">
        <v>4.4000000000000004</v>
      </c>
      <c r="X141" s="35">
        <v>1.4000001</v>
      </c>
      <c r="Y141" s="35">
        <v>0</v>
      </c>
      <c r="Z141" s="35"/>
      <c r="AA141" s="35"/>
      <c r="AB141" s="35"/>
      <c r="AC141" s="35">
        <v>0</v>
      </c>
      <c r="AD141" s="35">
        <v>0.20420355000000001</v>
      </c>
      <c r="AE141" s="35">
        <v>0</v>
      </c>
      <c r="AF141" s="35">
        <v>6.0439999999999996</v>
      </c>
      <c r="AG141" s="35">
        <v>5.0000004000000002E-3</v>
      </c>
      <c r="AH141" s="35">
        <v>1.5000001000000001E-2</v>
      </c>
      <c r="AI141" s="35">
        <v>4.0800004000000003</v>
      </c>
      <c r="AJ141" s="35">
        <v>9.18</v>
      </c>
      <c r="AK141" s="35"/>
      <c r="AX141" t="s">
        <v>168</v>
      </c>
    </row>
    <row r="142" spans="1:50">
      <c r="A142">
        <v>180</v>
      </c>
      <c r="B142" t="s">
        <v>253</v>
      </c>
      <c r="C142" s="35">
        <v>6.9314847000000004</v>
      </c>
      <c r="D142" s="35">
        <v>4.41045</v>
      </c>
      <c r="E142" s="35">
        <v>0.80994374000000002</v>
      </c>
      <c r="F142" s="35"/>
      <c r="G142" s="35"/>
      <c r="H142" s="35">
        <v>1.7867812000000001</v>
      </c>
      <c r="I142" s="35"/>
      <c r="J142" s="35"/>
      <c r="K142" s="35">
        <v>0</v>
      </c>
      <c r="L142" s="35">
        <v>0.59551509999999996</v>
      </c>
      <c r="M142" s="35">
        <v>0</v>
      </c>
      <c r="N142" s="35">
        <v>0</v>
      </c>
      <c r="O142" s="35">
        <v>0.25</v>
      </c>
      <c r="P142" s="35">
        <v>0</v>
      </c>
      <c r="Q142" s="35">
        <v>0.4</v>
      </c>
      <c r="R142" s="35">
        <v>0.70000004999999998</v>
      </c>
      <c r="S142" s="35">
        <v>1.4000001</v>
      </c>
      <c r="T142" s="35">
        <v>1.8000001000000001</v>
      </c>
      <c r="U142" s="35">
        <v>1.8000001000000001</v>
      </c>
      <c r="V142" s="35">
        <v>0</v>
      </c>
      <c r="W142" s="35">
        <v>0.5</v>
      </c>
      <c r="X142" s="35">
        <v>0.70000004999999998</v>
      </c>
      <c r="Y142" s="35">
        <v>0</v>
      </c>
      <c r="Z142" s="35">
        <v>8.8215925000000001E-2</v>
      </c>
      <c r="AA142" s="35"/>
      <c r="AB142" s="35"/>
      <c r="AC142" s="35">
        <v>0.60344774000000001</v>
      </c>
      <c r="AD142" s="35">
        <v>0.19848582000000001</v>
      </c>
      <c r="AE142" s="35">
        <v>0</v>
      </c>
      <c r="AF142" s="35">
        <v>6.2000003000000001</v>
      </c>
      <c r="AG142" s="35"/>
      <c r="AH142" s="35"/>
      <c r="AI142" s="35">
        <v>6.4</v>
      </c>
      <c r="AJ142" s="35">
        <v>14.400001</v>
      </c>
      <c r="AK142" s="35"/>
      <c r="AX142" t="s">
        <v>126</v>
      </c>
    </row>
    <row r="143" spans="1:50">
      <c r="A143">
        <v>181</v>
      </c>
      <c r="B143" t="s">
        <v>254</v>
      </c>
      <c r="C143" s="35">
        <v>4.1634650000000004</v>
      </c>
      <c r="D143" s="35">
        <v>0</v>
      </c>
      <c r="E143" s="35">
        <v>1.3884752</v>
      </c>
      <c r="F143" s="35">
        <v>1.1107765E-4</v>
      </c>
      <c r="G143" s="35">
        <v>1.9113454000000001</v>
      </c>
      <c r="H143" s="35"/>
      <c r="I143" s="35">
        <v>1.7643187</v>
      </c>
      <c r="J143" s="35">
        <v>1.4702656999999999</v>
      </c>
      <c r="K143" s="35">
        <v>3.0000002000000001</v>
      </c>
      <c r="L143" s="35">
        <v>3.2487452000000001</v>
      </c>
      <c r="M143" s="35">
        <v>0</v>
      </c>
      <c r="N143" s="35">
        <v>1.5000001000000001</v>
      </c>
      <c r="O143" s="35">
        <v>0</v>
      </c>
      <c r="P143" s="35">
        <v>0</v>
      </c>
      <c r="Q143" s="35">
        <v>1</v>
      </c>
      <c r="R143" s="35">
        <v>1.5000001000000001</v>
      </c>
      <c r="S143" s="35">
        <v>1.5000001000000001</v>
      </c>
      <c r="T143" s="35">
        <v>2</v>
      </c>
      <c r="U143" s="35">
        <v>1</v>
      </c>
      <c r="V143" s="35">
        <v>0.5</v>
      </c>
      <c r="W143" s="35">
        <v>0.5</v>
      </c>
      <c r="X143" s="35">
        <v>0.5</v>
      </c>
      <c r="Y143" s="35">
        <v>0</v>
      </c>
      <c r="Z143" s="35"/>
      <c r="AA143" s="35"/>
      <c r="AB143" s="35"/>
      <c r="AC143" s="35">
        <v>3.1988616999999997E-2</v>
      </c>
      <c r="AD143" s="35">
        <v>1.6336283E-2</v>
      </c>
      <c r="AE143" s="35">
        <v>6.1261070000000001E-2</v>
      </c>
      <c r="AF143" s="35">
        <v>4.59</v>
      </c>
      <c r="AG143" s="35"/>
      <c r="AH143" s="35">
        <v>0.33750000000000002</v>
      </c>
      <c r="AI143" s="35">
        <v>12.8</v>
      </c>
      <c r="AJ143" s="35">
        <v>43.2</v>
      </c>
      <c r="AK143" s="35"/>
      <c r="AX143" t="s">
        <v>126</v>
      </c>
    </row>
    <row r="144" spans="1:50">
      <c r="A144">
        <v>182</v>
      </c>
      <c r="B144" t="s">
        <v>255</v>
      </c>
      <c r="C144" s="35">
        <v>2.4796531000000002</v>
      </c>
      <c r="D144" s="35">
        <v>0</v>
      </c>
      <c r="E144" s="35">
        <v>3.5626640000000001E-2</v>
      </c>
      <c r="F144" s="35"/>
      <c r="G144" s="35"/>
      <c r="H144" s="35"/>
      <c r="I144" s="35">
        <v>1.5437789</v>
      </c>
      <c r="J144" s="35">
        <v>0.91891604999999998</v>
      </c>
      <c r="K144" s="35">
        <v>0</v>
      </c>
      <c r="L144" s="35">
        <v>6.3700004000000003</v>
      </c>
      <c r="M144" s="35">
        <v>0</v>
      </c>
      <c r="N144" s="35">
        <v>1.5000001000000001</v>
      </c>
      <c r="O144" s="35">
        <v>0.1</v>
      </c>
      <c r="P144" s="35">
        <v>0.1</v>
      </c>
      <c r="Q144" s="35">
        <v>0.1</v>
      </c>
      <c r="R144" s="35">
        <v>0.4</v>
      </c>
      <c r="S144" s="35">
        <v>0.3</v>
      </c>
      <c r="T144" s="35">
        <v>0.5</v>
      </c>
      <c r="U144" s="35">
        <v>0</v>
      </c>
      <c r="V144" s="35">
        <v>0</v>
      </c>
      <c r="W144" s="35"/>
      <c r="X144" s="35"/>
      <c r="Y144" s="35"/>
      <c r="Z144" s="35"/>
      <c r="AA144" s="35"/>
      <c r="AB144" s="35"/>
      <c r="AC144" s="35">
        <v>0</v>
      </c>
      <c r="AD144" s="35">
        <v>1.5315267E-2</v>
      </c>
      <c r="AE144" s="35">
        <v>0</v>
      </c>
      <c r="AF144" s="35">
        <v>5.1600003000000001</v>
      </c>
      <c r="AG144" s="35"/>
      <c r="AH144" s="35"/>
      <c r="AI144" s="35">
        <v>11.200001</v>
      </c>
      <c r="AJ144" s="35">
        <v>25.2</v>
      </c>
      <c r="AK144" s="35"/>
      <c r="AX144" t="s">
        <v>124</v>
      </c>
    </row>
    <row r="145" spans="1:50">
      <c r="A145">
        <v>183</v>
      </c>
      <c r="B145" t="s">
        <v>252</v>
      </c>
      <c r="C145" s="35">
        <v>2.6392137999999998</v>
      </c>
      <c r="D145" s="35">
        <v>0</v>
      </c>
      <c r="E145" s="35">
        <v>0.52271999999999996</v>
      </c>
      <c r="F145" s="35"/>
      <c r="G145" s="35"/>
      <c r="H145" s="35"/>
      <c r="I145" s="35"/>
      <c r="J145" s="35"/>
      <c r="K145" s="35">
        <v>0.3</v>
      </c>
      <c r="L145" s="35">
        <v>0.90032005000000004</v>
      </c>
      <c r="M145" s="35">
        <v>0.76589006000000004</v>
      </c>
      <c r="N145" s="35">
        <v>0</v>
      </c>
      <c r="O145" s="35">
        <v>0.2</v>
      </c>
      <c r="P145" s="35">
        <v>0</v>
      </c>
      <c r="Q145" s="35">
        <v>0.90000004</v>
      </c>
      <c r="R145" s="35">
        <v>4</v>
      </c>
      <c r="S145" s="35">
        <v>8.2000010000000003</v>
      </c>
      <c r="T145" s="35">
        <v>10.6</v>
      </c>
      <c r="U145" s="35">
        <v>0</v>
      </c>
      <c r="V145" s="35">
        <v>0</v>
      </c>
      <c r="W145" s="35">
        <v>4.4000000000000004</v>
      </c>
      <c r="X145" s="35">
        <v>1.4000001</v>
      </c>
      <c r="Y145" s="35">
        <v>0</v>
      </c>
      <c r="Z145" s="35"/>
      <c r="AA145" s="35"/>
      <c r="AB145" s="35"/>
      <c r="AC145" s="35">
        <v>2.2452576</v>
      </c>
      <c r="AD145" s="35">
        <v>0.20420355000000001</v>
      </c>
      <c r="AE145" s="35">
        <v>0</v>
      </c>
      <c r="AF145" s="35">
        <v>6.0439999999999996</v>
      </c>
      <c r="AG145" s="35">
        <v>5.0000004000000002E-3</v>
      </c>
      <c r="AH145" s="35">
        <v>1.5000001000000001E-2</v>
      </c>
      <c r="AI145" s="35">
        <v>4.0800004000000003</v>
      </c>
      <c r="AJ145" s="35">
        <v>9.18</v>
      </c>
      <c r="AK145" s="35"/>
      <c r="AX145" t="s">
        <v>126</v>
      </c>
    </row>
    <row r="146" spans="1:50">
      <c r="A146">
        <v>184</v>
      </c>
      <c r="B146" t="s">
        <v>256</v>
      </c>
      <c r="C146" s="35">
        <v>4.555015</v>
      </c>
      <c r="D146" s="35">
        <v>9.8010020000000004</v>
      </c>
      <c r="E146" s="35">
        <v>1.8945333</v>
      </c>
      <c r="F146" s="35"/>
      <c r="G146" s="35"/>
      <c r="H146" s="35">
        <v>0.2756748</v>
      </c>
      <c r="I146" s="35">
        <v>1.8608046</v>
      </c>
      <c r="J146" s="35">
        <v>0.49008849999999998</v>
      </c>
      <c r="K146" s="35">
        <v>0</v>
      </c>
      <c r="L146" s="35">
        <v>0.39300000000000002</v>
      </c>
      <c r="M146" s="35">
        <v>0.20658001000000001</v>
      </c>
      <c r="N146" s="35">
        <v>1.5000001000000001</v>
      </c>
      <c r="O146" s="35">
        <v>0.2</v>
      </c>
      <c r="P146" s="35">
        <v>0</v>
      </c>
      <c r="Q146" s="35">
        <v>0.1</v>
      </c>
      <c r="R146" s="35">
        <v>0.5</v>
      </c>
      <c r="S146" s="35">
        <v>1</v>
      </c>
      <c r="T146" s="35">
        <v>0.8</v>
      </c>
      <c r="U146" s="35">
        <v>0</v>
      </c>
      <c r="V146" s="35">
        <v>0</v>
      </c>
      <c r="W146" s="35">
        <v>0.2</v>
      </c>
      <c r="X146" s="35">
        <v>0</v>
      </c>
      <c r="Y146" s="35">
        <v>0</v>
      </c>
      <c r="Z146" s="35"/>
      <c r="AA146" s="35"/>
      <c r="AB146" s="35"/>
      <c r="AC146" s="35">
        <v>5.6177796999999996E-3</v>
      </c>
      <c r="AD146" s="35">
        <v>1.6336284E-3</v>
      </c>
      <c r="AE146" s="35">
        <v>1.2762722000000001E-2</v>
      </c>
      <c r="AF146" s="35">
        <v>5.2830005</v>
      </c>
      <c r="AG146" s="35">
        <v>3.7499999999999999E-2</v>
      </c>
      <c r="AH146" s="35">
        <v>0.15</v>
      </c>
      <c r="AI146" s="35">
        <v>3.2</v>
      </c>
      <c r="AJ146" s="35">
        <v>1.8000001000000001</v>
      </c>
      <c r="AK146" s="35">
        <v>0.3</v>
      </c>
      <c r="AX146" t="s">
        <v>168</v>
      </c>
    </row>
    <row r="147" spans="1:50">
      <c r="A147">
        <v>185</v>
      </c>
      <c r="B147" t="s">
        <v>256</v>
      </c>
      <c r="C147" s="35">
        <v>2.8059611000000002</v>
      </c>
      <c r="D147" s="35">
        <v>0.98010010000000003</v>
      </c>
      <c r="E147" s="35">
        <v>0.86871169999999998</v>
      </c>
      <c r="F147" s="35"/>
      <c r="G147" s="35"/>
      <c r="H147" s="35"/>
      <c r="I147" s="35">
        <v>0.66161939999999997</v>
      </c>
      <c r="J147" s="35">
        <v>0.30630534999999998</v>
      </c>
      <c r="K147" s="35">
        <v>0</v>
      </c>
      <c r="L147" s="35">
        <v>0.24300002000000001</v>
      </c>
      <c r="M147" s="35">
        <v>0</v>
      </c>
      <c r="N147" s="35">
        <v>0</v>
      </c>
      <c r="O147" s="35">
        <v>0.2</v>
      </c>
      <c r="P147" s="35">
        <v>0</v>
      </c>
      <c r="Q147" s="35">
        <v>0.1</v>
      </c>
      <c r="R147" s="35">
        <v>0.2</v>
      </c>
      <c r="S147" s="35">
        <v>0.2</v>
      </c>
      <c r="T147" s="35">
        <v>0.1</v>
      </c>
      <c r="U147" s="35">
        <v>0</v>
      </c>
      <c r="V147" s="35">
        <v>0</v>
      </c>
      <c r="W147" s="35">
        <v>0</v>
      </c>
      <c r="X147" s="35">
        <v>0</v>
      </c>
      <c r="Y147" s="35">
        <v>0</v>
      </c>
      <c r="Z147" s="35"/>
      <c r="AA147" s="35"/>
      <c r="AB147" s="35"/>
      <c r="AC147" s="35">
        <v>0</v>
      </c>
      <c r="AD147" s="35">
        <v>4.5945793000000002E-3</v>
      </c>
      <c r="AE147" s="35">
        <v>1.2762722000000001E-2</v>
      </c>
      <c r="AF147" s="35">
        <v>1.3850001000000001</v>
      </c>
      <c r="AG147" s="35">
        <v>3.7499999999999999E-2</v>
      </c>
      <c r="AH147" s="35">
        <v>6.0000001999999997E-2</v>
      </c>
      <c r="AI147" s="35">
        <v>0.16000001</v>
      </c>
      <c r="AJ147" s="35">
        <v>0.36</v>
      </c>
      <c r="AK147" s="35"/>
      <c r="AX147" t="s">
        <v>126</v>
      </c>
    </row>
    <row r="148" spans="1:50">
      <c r="A148">
        <v>186</v>
      </c>
      <c r="B148" t="s">
        <v>257</v>
      </c>
      <c r="C148" s="35">
        <v>9.4089609999999997</v>
      </c>
      <c r="D148" s="35">
        <v>2.48292</v>
      </c>
      <c r="E148" s="35">
        <v>0.98010010000000003</v>
      </c>
      <c r="F148" s="35"/>
      <c r="G148" s="35"/>
      <c r="H148" s="35">
        <v>0.2756748</v>
      </c>
      <c r="I148" s="35">
        <v>0.45945796</v>
      </c>
      <c r="J148" s="35">
        <v>0.12762722000000001</v>
      </c>
      <c r="K148" s="35">
        <v>0</v>
      </c>
      <c r="L148" s="35">
        <v>0.37804502000000001</v>
      </c>
      <c r="M148" s="35">
        <v>0.20658001000000001</v>
      </c>
      <c r="N148" s="35">
        <v>0</v>
      </c>
      <c r="O148" s="35">
        <v>0.1</v>
      </c>
      <c r="P148" s="35">
        <v>0</v>
      </c>
      <c r="Q148" s="35">
        <v>0.2</v>
      </c>
      <c r="R148" s="35">
        <v>0.5</v>
      </c>
      <c r="S148" s="35">
        <v>0.14000000000000001</v>
      </c>
      <c r="T148" s="35">
        <v>0.3</v>
      </c>
      <c r="U148" s="35">
        <v>0.5</v>
      </c>
      <c r="V148" s="35">
        <v>0</v>
      </c>
      <c r="W148" s="35">
        <v>0.1</v>
      </c>
      <c r="X148" s="35">
        <v>0.1</v>
      </c>
      <c r="Y148" s="35">
        <v>0</v>
      </c>
      <c r="Z148" s="35"/>
      <c r="AA148" s="35"/>
      <c r="AB148" s="35"/>
      <c r="AC148" s="35">
        <v>0</v>
      </c>
      <c r="AD148" s="35">
        <v>0.58810616000000004</v>
      </c>
      <c r="AE148" s="35">
        <v>1.0210178E-2</v>
      </c>
      <c r="AF148" s="35">
        <v>5.3243999999999998</v>
      </c>
      <c r="AG148" s="35">
        <v>3.7499999999999999E-2</v>
      </c>
      <c r="AH148" s="35">
        <v>0.15</v>
      </c>
      <c r="AI148" s="35">
        <v>3.6000000999999999</v>
      </c>
      <c r="AJ148" s="35">
        <v>2.9250001999999999</v>
      </c>
      <c r="AK148" s="35"/>
      <c r="AX148" t="s">
        <v>131</v>
      </c>
    </row>
    <row r="149" spans="1:50">
      <c r="A149">
        <v>187</v>
      </c>
      <c r="B149" t="s">
        <v>258</v>
      </c>
      <c r="C149" s="35">
        <v>4.085547</v>
      </c>
      <c r="D149" s="35">
        <v>0</v>
      </c>
      <c r="E149" s="35">
        <v>0.24642982999999999</v>
      </c>
      <c r="F149" s="35"/>
      <c r="G149" s="35"/>
      <c r="H149" s="35"/>
      <c r="I149" s="35">
        <v>1.6540486000000001</v>
      </c>
      <c r="J149" s="35">
        <v>0.76576334000000001</v>
      </c>
      <c r="K149" s="35">
        <v>0</v>
      </c>
      <c r="L149" s="35">
        <v>0.73200005000000001</v>
      </c>
      <c r="M149" s="35">
        <v>0.24933000999999999</v>
      </c>
      <c r="N149" s="35">
        <v>0</v>
      </c>
      <c r="O149" s="35">
        <v>0.2</v>
      </c>
      <c r="P149" s="35">
        <v>0</v>
      </c>
      <c r="Q149" s="35">
        <v>0.8</v>
      </c>
      <c r="R149" s="35">
        <v>4</v>
      </c>
      <c r="S149" s="35">
        <v>6.2000003000000001</v>
      </c>
      <c r="T149" s="35">
        <v>1.2</v>
      </c>
      <c r="U149" s="35">
        <v>1.5000001000000001</v>
      </c>
      <c r="V149" s="35">
        <v>0</v>
      </c>
      <c r="W149" s="35">
        <v>0.2</v>
      </c>
      <c r="X149" s="35">
        <v>0</v>
      </c>
      <c r="Y149" s="35">
        <v>0</v>
      </c>
      <c r="Z149" s="35"/>
      <c r="AA149" s="35"/>
      <c r="AB149" s="35"/>
      <c r="AC149" s="35">
        <v>1.4426239E-2</v>
      </c>
      <c r="AD149" s="35">
        <v>1.6336284E-3</v>
      </c>
      <c r="AE149" s="35">
        <v>1.2762722000000001E-2</v>
      </c>
      <c r="AF149" s="35">
        <v>3.7170002000000002</v>
      </c>
      <c r="AG149" s="35">
        <v>3.7499999999999999E-2</v>
      </c>
      <c r="AH149" s="35">
        <v>0.15</v>
      </c>
      <c r="AI149" s="35">
        <v>7.2000003000000001</v>
      </c>
      <c r="AJ149" s="35">
        <v>2.9250001999999999</v>
      </c>
      <c r="AK149" s="35"/>
      <c r="AX149" t="s">
        <v>126</v>
      </c>
    </row>
    <row r="150" spans="1:50">
      <c r="A150">
        <v>188</v>
      </c>
      <c r="B150" t="s">
        <v>259</v>
      </c>
      <c r="C150" s="35">
        <v>2.5874643000000002</v>
      </c>
      <c r="D150" s="35">
        <v>0</v>
      </c>
      <c r="E150" s="35">
        <v>2.1725552000000001</v>
      </c>
      <c r="F150" s="35"/>
      <c r="G150" s="35"/>
      <c r="H150" s="35">
        <v>0.18378319000000001</v>
      </c>
      <c r="I150" s="35">
        <v>0.29405308000000002</v>
      </c>
      <c r="J150" s="35">
        <v>0.15315266999999999</v>
      </c>
      <c r="K150" s="35">
        <v>0.5</v>
      </c>
      <c r="L150" s="35">
        <v>0.58870005999999997</v>
      </c>
      <c r="M150" s="35">
        <v>0</v>
      </c>
      <c r="N150" s="35">
        <v>1.5000001000000001</v>
      </c>
      <c r="O150" s="35">
        <v>0</v>
      </c>
      <c r="P150" s="35">
        <v>0</v>
      </c>
      <c r="Q150" s="35">
        <v>0.4</v>
      </c>
      <c r="R150" s="35">
        <v>0.6</v>
      </c>
      <c r="S150" s="35">
        <v>0.4</v>
      </c>
      <c r="T150" s="35">
        <v>1.1000000000000001</v>
      </c>
      <c r="U150" s="35">
        <v>0</v>
      </c>
      <c r="V150" s="35">
        <v>0</v>
      </c>
      <c r="W150" s="35">
        <v>0</v>
      </c>
      <c r="X150" s="35">
        <v>0</v>
      </c>
      <c r="Y150" s="35">
        <v>0</v>
      </c>
      <c r="Z150" s="35"/>
      <c r="AA150" s="35"/>
      <c r="AB150" s="35"/>
      <c r="AC150" s="35">
        <v>1.9733131000000001E-2</v>
      </c>
      <c r="AD150" s="35">
        <v>2.5525445000000001E-3</v>
      </c>
      <c r="AE150" s="35">
        <v>0</v>
      </c>
      <c r="AF150" s="35">
        <v>2.1364002000000002</v>
      </c>
      <c r="AG150" s="35">
        <v>7.4999999999999997E-2</v>
      </c>
      <c r="AH150" s="35"/>
      <c r="AI150" s="35">
        <v>3.6000000999999999</v>
      </c>
      <c r="AJ150" s="35">
        <v>8.1</v>
      </c>
      <c r="AK150" s="35">
        <v>0.3</v>
      </c>
      <c r="AX150" t="s">
        <v>126</v>
      </c>
    </row>
    <row r="151" spans="1:50">
      <c r="A151">
        <v>189</v>
      </c>
      <c r="B151" t="s">
        <v>259</v>
      </c>
      <c r="C151" s="35">
        <v>2.8749601999999999</v>
      </c>
      <c r="D151" s="35">
        <v>3.4916065000000001</v>
      </c>
      <c r="E151" s="35">
        <v>3.0777861999999998</v>
      </c>
      <c r="F151" s="35"/>
      <c r="G151" s="35"/>
      <c r="H151" s="35">
        <v>1.2507467000000001</v>
      </c>
      <c r="I151" s="35">
        <v>1.0005975</v>
      </c>
      <c r="J151" s="35">
        <v>0.58810616000000004</v>
      </c>
      <c r="K151" s="35">
        <v>0</v>
      </c>
      <c r="L151" s="35">
        <v>0.72742003</v>
      </c>
      <c r="M151" s="35">
        <v>0</v>
      </c>
      <c r="N151" s="35">
        <v>1.5000001000000001</v>
      </c>
      <c r="O151" s="35">
        <v>0</v>
      </c>
      <c r="P151" s="35">
        <v>0</v>
      </c>
      <c r="Q151" s="35">
        <v>0.6</v>
      </c>
      <c r="R151" s="35">
        <v>0.70000004999999998</v>
      </c>
      <c r="S151" s="35">
        <v>0.8</v>
      </c>
      <c r="T151" s="35">
        <v>4.1000003999999999</v>
      </c>
      <c r="U151" s="35">
        <v>2.1000000999999999</v>
      </c>
      <c r="V151" s="35">
        <v>0</v>
      </c>
      <c r="W151" s="35">
        <v>0.2</v>
      </c>
      <c r="X151" s="35">
        <v>0.2</v>
      </c>
      <c r="Y151" s="35">
        <v>0</v>
      </c>
      <c r="Z151" s="35">
        <v>3.3080973E-2</v>
      </c>
      <c r="AA151" s="35"/>
      <c r="AB151" s="35"/>
      <c r="AC151" s="35">
        <v>1.7540562999999999E-2</v>
      </c>
      <c r="AD151" s="35">
        <v>1.9144084E-3</v>
      </c>
      <c r="AE151" s="35">
        <v>0</v>
      </c>
      <c r="AF151" s="35">
        <v>2.1574</v>
      </c>
      <c r="AG151" s="35">
        <v>1.5000001000000001E-2</v>
      </c>
      <c r="AH151" s="35"/>
      <c r="AI151" s="35">
        <v>6.3360003999999996</v>
      </c>
      <c r="AJ151" s="35">
        <v>14.256000500000001</v>
      </c>
      <c r="AK151" s="35">
        <v>0.3</v>
      </c>
      <c r="AX151" t="s">
        <v>126</v>
      </c>
    </row>
    <row r="152" spans="1:50">
      <c r="A152">
        <v>190</v>
      </c>
      <c r="B152" t="s">
        <v>260</v>
      </c>
      <c r="C152" s="35">
        <v>2.5874640000000002</v>
      </c>
      <c r="D152" s="35">
        <v>1.0408663</v>
      </c>
      <c r="E152" s="35">
        <v>6.2255953000000003E-2</v>
      </c>
      <c r="F152" s="35"/>
      <c r="G152" s="35"/>
      <c r="H152" s="35"/>
      <c r="I152" s="35">
        <v>0.47783621999999998</v>
      </c>
      <c r="J152" s="35">
        <v>0.25525445000000002</v>
      </c>
      <c r="K152" s="35">
        <v>0</v>
      </c>
      <c r="L152" s="35">
        <v>8.0460004999999999</v>
      </c>
      <c r="M152" s="35">
        <v>0</v>
      </c>
      <c r="N152" s="35">
        <v>1.5000001000000001</v>
      </c>
      <c r="O152" s="35">
        <v>0.1</v>
      </c>
      <c r="P152" s="35">
        <v>0</v>
      </c>
      <c r="Q152" s="35">
        <v>0.15</v>
      </c>
      <c r="R152" s="35">
        <v>0.4</v>
      </c>
      <c r="S152" s="35">
        <v>0.3</v>
      </c>
      <c r="T152" s="35">
        <v>1.2</v>
      </c>
      <c r="U152" s="35">
        <v>0</v>
      </c>
      <c r="V152" s="35">
        <v>0</v>
      </c>
      <c r="W152" s="35">
        <v>0.1</v>
      </c>
      <c r="X152" s="35">
        <v>0</v>
      </c>
      <c r="Y152" s="35">
        <v>0</v>
      </c>
      <c r="Z152" s="35"/>
      <c r="AA152" s="35"/>
      <c r="AB152" s="35"/>
      <c r="AC152" s="35">
        <v>0</v>
      </c>
      <c r="AD152" s="35">
        <v>1.2762722E-3</v>
      </c>
      <c r="AE152" s="35">
        <v>3.1906804000000001E-3</v>
      </c>
      <c r="AF152" s="35">
        <v>1.4635</v>
      </c>
      <c r="AG152" s="35"/>
      <c r="AH152" s="35"/>
      <c r="AI152" s="35">
        <v>5.1000003999999999</v>
      </c>
      <c r="AJ152" s="35">
        <v>11.475</v>
      </c>
      <c r="AK152" s="35">
        <v>0.3</v>
      </c>
      <c r="AX152" t="s">
        <v>124</v>
      </c>
    </row>
    <row r="153" spans="1:50">
      <c r="A153">
        <v>191</v>
      </c>
      <c r="B153" t="s">
        <v>261</v>
      </c>
      <c r="C153" s="35">
        <v>1.9405981999999999</v>
      </c>
      <c r="D153" s="35">
        <v>0</v>
      </c>
      <c r="E153" s="35">
        <v>5.1749284999999999E-2</v>
      </c>
      <c r="F153" s="35"/>
      <c r="G153" s="35"/>
      <c r="H153" s="35"/>
      <c r="I153" s="35">
        <v>0.60393196000000005</v>
      </c>
      <c r="J153" s="35">
        <v>0.30885783</v>
      </c>
      <c r="K153" s="35">
        <v>0</v>
      </c>
      <c r="L153" s="35">
        <v>3.2500002000000001</v>
      </c>
      <c r="M153" s="35">
        <v>0.11305001000000001</v>
      </c>
      <c r="N153" s="35">
        <v>1.5000001000000001</v>
      </c>
      <c r="O153" s="35">
        <v>0.2</v>
      </c>
      <c r="P153" s="35">
        <v>0</v>
      </c>
      <c r="Q153" s="35">
        <v>8.0000005999999999E-2</v>
      </c>
      <c r="R153" s="35">
        <v>0.35000002000000002</v>
      </c>
      <c r="S153" s="35">
        <v>0.4</v>
      </c>
      <c r="T153" s="35">
        <v>1</v>
      </c>
      <c r="U153" s="35">
        <v>0</v>
      </c>
      <c r="V153" s="35">
        <v>0</v>
      </c>
      <c r="W153" s="35">
        <v>0</v>
      </c>
      <c r="X153" s="35">
        <v>0</v>
      </c>
      <c r="Y153" s="35">
        <v>0</v>
      </c>
      <c r="Z153" s="35"/>
      <c r="AA153" s="35"/>
      <c r="AB153" s="35"/>
      <c r="AC153" s="35"/>
      <c r="AD153" s="35"/>
      <c r="AE153" s="35"/>
      <c r="AF153" s="35">
        <v>2.95</v>
      </c>
      <c r="AG153" s="35"/>
      <c r="AH153" s="35"/>
      <c r="AI153" s="35">
        <v>1.2800001000000001</v>
      </c>
      <c r="AJ153" s="35">
        <v>2.88</v>
      </c>
      <c r="AK153" s="35"/>
      <c r="AX153" t="s">
        <v>126</v>
      </c>
    </row>
    <row r="154" spans="1:50">
      <c r="A154">
        <v>196</v>
      </c>
      <c r="B154" t="s">
        <v>262</v>
      </c>
      <c r="C154" s="35">
        <v>0</v>
      </c>
      <c r="D154" s="35">
        <v>0</v>
      </c>
      <c r="E154" s="35">
        <v>0.32343304</v>
      </c>
      <c r="F154" s="35"/>
      <c r="G154" s="35"/>
      <c r="H154" s="35"/>
      <c r="I154" s="35"/>
      <c r="J154" s="35"/>
      <c r="K154" s="35">
        <v>0</v>
      </c>
      <c r="L154" s="35">
        <v>0.27006000000000002</v>
      </c>
      <c r="M154" s="35">
        <v>0</v>
      </c>
      <c r="N154" s="35">
        <v>1.5000001000000001</v>
      </c>
      <c r="O154" s="35">
        <v>0.1</v>
      </c>
      <c r="P154" s="35">
        <v>0</v>
      </c>
      <c r="Q154" s="35">
        <v>0.3</v>
      </c>
      <c r="R154" s="35">
        <v>0.56000000000000005</v>
      </c>
      <c r="S154" s="35">
        <v>0.15</v>
      </c>
      <c r="T154" s="35">
        <v>0.5</v>
      </c>
      <c r="U154" s="35">
        <v>0</v>
      </c>
      <c r="V154" s="35">
        <v>0</v>
      </c>
      <c r="W154" s="35">
        <v>1</v>
      </c>
      <c r="X154" s="35">
        <v>0.5</v>
      </c>
      <c r="Y154" s="35">
        <v>0</v>
      </c>
      <c r="Z154" s="35"/>
      <c r="AA154" s="35"/>
      <c r="AB154" s="35"/>
      <c r="AC154" s="35">
        <v>0.82259727000000005</v>
      </c>
      <c r="AD154" s="35">
        <v>1.8378317000000002E-2</v>
      </c>
      <c r="AE154" s="35">
        <v>0</v>
      </c>
      <c r="AF154" s="35">
        <v>7.1879999999999997</v>
      </c>
      <c r="AG154" s="35"/>
      <c r="AH154" s="35"/>
      <c r="AI154" s="35">
        <v>0.52000004</v>
      </c>
      <c r="AJ154" s="35">
        <v>1.1700001</v>
      </c>
      <c r="AK154" s="35"/>
      <c r="AX154" t="s">
        <v>126</v>
      </c>
    </row>
    <row r="155" spans="1:50">
      <c r="A155">
        <v>203</v>
      </c>
      <c r="B155" t="s">
        <v>263</v>
      </c>
      <c r="C155" s="35">
        <v>0</v>
      </c>
      <c r="D155" s="35">
        <v>0</v>
      </c>
      <c r="E155" s="35">
        <v>0</v>
      </c>
      <c r="F155" s="35"/>
      <c r="G155" s="35"/>
      <c r="H155" s="35"/>
      <c r="I155" s="35"/>
      <c r="J155" s="35"/>
      <c r="K155" s="35">
        <v>0</v>
      </c>
      <c r="L155" s="35">
        <v>0</v>
      </c>
      <c r="M155" s="35">
        <v>0</v>
      </c>
      <c r="N155" s="35">
        <v>0</v>
      </c>
      <c r="O155" s="35">
        <v>3.0000002000000001</v>
      </c>
      <c r="P155" s="35">
        <v>0</v>
      </c>
      <c r="Q155" s="35"/>
      <c r="R155" s="35"/>
      <c r="S155" s="35"/>
      <c r="T155" s="35"/>
      <c r="U155" s="35"/>
      <c r="V155" s="35"/>
      <c r="W155" s="35"/>
      <c r="X155" s="35"/>
      <c r="Y155" s="35"/>
      <c r="Z155" s="35"/>
      <c r="AA155" s="35"/>
      <c r="AB155" s="35"/>
      <c r="AC155" s="35"/>
      <c r="AD155" s="35"/>
      <c r="AE155" s="35"/>
      <c r="AF155" s="35">
        <v>4.6000003999999999</v>
      </c>
      <c r="AG155" s="35"/>
      <c r="AH155" s="35"/>
      <c r="AI155" s="35">
        <v>0</v>
      </c>
      <c r="AJ155" s="35">
        <v>0</v>
      </c>
      <c r="AK155" s="35"/>
      <c r="AX155" t="s">
        <v>168</v>
      </c>
    </row>
    <row r="156" spans="1:50">
      <c r="A156">
        <v>208</v>
      </c>
      <c r="B156" t="s">
        <v>264</v>
      </c>
      <c r="C156" s="35">
        <v>4.6574353999999998</v>
      </c>
      <c r="D156" s="35">
        <v>5.3043016999999999</v>
      </c>
      <c r="E156" s="35">
        <v>1.2513919</v>
      </c>
      <c r="F156" s="35">
        <v>1.7302479E-3</v>
      </c>
      <c r="G156" s="35">
        <v>22.329657000000001</v>
      </c>
      <c r="H156" s="35"/>
      <c r="I156" s="35">
        <v>39.697166000000003</v>
      </c>
      <c r="J156" s="35">
        <v>46.313366000000002</v>
      </c>
      <c r="K156" s="35">
        <v>0.5</v>
      </c>
      <c r="L156" s="35">
        <v>0.77541000000000004</v>
      </c>
      <c r="M156" s="35">
        <v>0</v>
      </c>
      <c r="N156" s="35">
        <v>0</v>
      </c>
      <c r="O156" s="35">
        <v>0.05</v>
      </c>
      <c r="P156" s="35">
        <v>1.0000001E-2</v>
      </c>
      <c r="Q156" s="35">
        <v>0.5</v>
      </c>
      <c r="R156" s="35">
        <v>1.6</v>
      </c>
      <c r="S156" s="35">
        <v>3.3000001999999999</v>
      </c>
      <c r="T156" s="35">
        <v>4.3</v>
      </c>
      <c r="U156" s="35">
        <v>8.9000009999999996</v>
      </c>
      <c r="V156" s="35">
        <v>3.4</v>
      </c>
      <c r="W156" s="35">
        <v>0.8</v>
      </c>
      <c r="X156" s="35">
        <v>1.6</v>
      </c>
      <c r="Y156" s="35">
        <v>0.6</v>
      </c>
      <c r="Z156" s="35">
        <v>1.3232388499999999E-2</v>
      </c>
      <c r="AA156" s="35"/>
      <c r="AB156" s="35"/>
      <c r="AC156" s="35">
        <v>1.7092774000000002E-2</v>
      </c>
      <c r="AD156" s="35">
        <v>3.6756635000000003E-2</v>
      </c>
      <c r="AE156" s="35">
        <v>0</v>
      </c>
      <c r="AF156" s="35">
        <v>1.2</v>
      </c>
      <c r="AG156" s="35">
        <v>2.5000004000000002E-3</v>
      </c>
      <c r="AH156" s="35">
        <v>3.0000000999999998E-2</v>
      </c>
      <c r="AI156" s="35">
        <v>7.1200004000000003</v>
      </c>
      <c r="AJ156" s="35">
        <v>16.02</v>
      </c>
      <c r="AK156" s="35">
        <v>0.3</v>
      </c>
      <c r="AX156" t="s">
        <v>126</v>
      </c>
    </row>
    <row r="157" spans="1:50">
      <c r="A157">
        <v>210</v>
      </c>
      <c r="B157" t="s">
        <v>265</v>
      </c>
      <c r="C157" s="35">
        <v>0.56061720000000004</v>
      </c>
      <c r="D157" s="35">
        <v>0.71874004999999996</v>
      </c>
      <c r="E157" s="35">
        <v>0</v>
      </c>
      <c r="F157" s="35"/>
      <c r="G157" s="35"/>
      <c r="H157" s="35"/>
      <c r="I157" s="35">
        <v>0.86010529999999996</v>
      </c>
      <c r="J157" s="35">
        <v>1.7202105999999999</v>
      </c>
      <c r="K157" s="35">
        <v>3.0000002000000001</v>
      </c>
      <c r="L157" s="35">
        <v>0.53525999999999996</v>
      </c>
      <c r="M157" s="35">
        <v>0</v>
      </c>
      <c r="N157" s="35">
        <v>0</v>
      </c>
      <c r="O157" s="35">
        <v>0.1</v>
      </c>
      <c r="P157" s="35">
        <v>0</v>
      </c>
      <c r="Q157" s="35">
        <v>0.2</v>
      </c>
      <c r="R157" s="35">
        <v>0.4</v>
      </c>
      <c r="S157" s="35">
        <v>1</v>
      </c>
      <c r="T157" s="35">
        <v>0.3</v>
      </c>
      <c r="U157" s="35">
        <v>0</v>
      </c>
      <c r="V157" s="35">
        <v>0</v>
      </c>
      <c r="W157" s="35">
        <v>0.2</v>
      </c>
      <c r="X157" s="35">
        <v>0.2</v>
      </c>
      <c r="Y157" s="35">
        <v>0</v>
      </c>
      <c r="Z157" s="35">
        <v>2.6464776999999998E-2</v>
      </c>
      <c r="AA157" s="35"/>
      <c r="AB157" s="35"/>
      <c r="AC157" s="35"/>
      <c r="AD157" s="35"/>
      <c r="AE157" s="35"/>
      <c r="AF157" s="35">
        <v>1.4875001000000001</v>
      </c>
      <c r="AG157" s="35"/>
      <c r="AH157" s="35"/>
      <c r="AI157" s="35">
        <v>0.16000001</v>
      </c>
      <c r="AJ157" s="35">
        <v>0.36</v>
      </c>
      <c r="AK157" s="35"/>
      <c r="AX157" t="s">
        <v>126</v>
      </c>
    </row>
    <row r="158" spans="1:50">
      <c r="A158">
        <v>211</v>
      </c>
      <c r="B158" t="s">
        <v>266</v>
      </c>
      <c r="C158" s="35">
        <v>2.3718420999999998</v>
      </c>
      <c r="D158" s="35">
        <v>3.6655739999999999</v>
      </c>
      <c r="E158" s="35">
        <v>1.1996424000000001</v>
      </c>
      <c r="F158" s="35"/>
      <c r="G158" s="35"/>
      <c r="H158" s="35"/>
      <c r="I158" s="35">
        <v>1.8608047000000001</v>
      </c>
      <c r="J158" s="35"/>
      <c r="K158" s="35">
        <v>3.0000002000000001</v>
      </c>
      <c r="L158" s="35">
        <v>9.9245E-2</v>
      </c>
      <c r="M158" s="35">
        <v>0</v>
      </c>
      <c r="N158" s="35">
        <v>0</v>
      </c>
      <c r="O158" s="35">
        <v>0.1</v>
      </c>
      <c r="P158" s="35">
        <v>1.0000001E-2</v>
      </c>
      <c r="Q158" s="35">
        <v>0.1</v>
      </c>
      <c r="R158" s="35">
        <v>0.5</v>
      </c>
      <c r="S158" s="35">
        <v>0.90000004</v>
      </c>
      <c r="T158" s="35">
        <v>0.4</v>
      </c>
      <c r="U158" s="35">
        <v>1.2</v>
      </c>
      <c r="V158" s="35">
        <v>0</v>
      </c>
      <c r="W158" s="35">
        <v>0.4</v>
      </c>
      <c r="X158" s="35">
        <v>0.3</v>
      </c>
      <c r="Y158" s="35">
        <v>0</v>
      </c>
      <c r="Z158" s="35"/>
      <c r="AA158" s="35"/>
      <c r="AB158" s="35"/>
      <c r="AC158" s="35"/>
      <c r="AD158" s="35"/>
      <c r="AE158" s="35"/>
      <c r="AF158" s="35">
        <v>2.7180002000000001</v>
      </c>
      <c r="AG158" s="35"/>
      <c r="AH158" s="35"/>
      <c r="AI158" s="35">
        <v>2.2800001999999999</v>
      </c>
      <c r="AJ158" s="35">
        <v>3.42</v>
      </c>
      <c r="AK158" s="35">
        <v>1.5000001000000001</v>
      </c>
      <c r="AX158" t="s">
        <v>126</v>
      </c>
    </row>
    <row r="159" spans="1:50">
      <c r="A159">
        <v>212</v>
      </c>
      <c r="B159" t="s">
        <v>174</v>
      </c>
      <c r="C159" s="35">
        <v>4.9161820000000001</v>
      </c>
      <c r="D159" s="35">
        <v>0</v>
      </c>
      <c r="E159" s="35">
        <v>0.28030860000000002</v>
      </c>
      <c r="F159" s="35"/>
      <c r="G159" s="35"/>
      <c r="H159" s="35"/>
      <c r="I159" s="35">
        <v>3.4510399999999999</v>
      </c>
      <c r="J159" s="35">
        <v>4.2882749999999996</v>
      </c>
      <c r="K159" s="35">
        <v>3.0000002000000001</v>
      </c>
      <c r="L159" s="35">
        <v>0</v>
      </c>
      <c r="M159" s="35">
        <v>0</v>
      </c>
      <c r="N159" s="35">
        <v>0</v>
      </c>
      <c r="O159" s="35">
        <v>0.05</v>
      </c>
      <c r="P159" s="35">
        <v>1.0000001E-2</v>
      </c>
      <c r="Q159" s="35">
        <v>1</v>
      </c>
      <c r="R159" s="35">
        <v>3.2</v>
      </c>
      <c r="S159" s="35">
        <v>3.0000002000000001</v>
      </c>
      <c r="T159" s="35">
        <v>40</v>
      </c>
      <c r="U159" s="35">
        <v>3.0000002000000001</v>
      </c>
      <c r="V159" s="35">
        <v>0</v>
      </c>
      <c r="W159" s="35">
        <v>1.7</v>
      </c>
      <c r="X159" s="35">
        <v>1</v>
      </c>
      <c r="Y159" s="35">
        <v>0</v>
      </c>
      <c r="Z159" s="35"/>
      <c r="AA159" s="35"/>
      <c r="AB159" s="35"/>
      <c r="AC159" s="35">
        <v>0.78088139999999995</v>
      </c>
      <c r="AD159" s="35">
        <v>2.5882801E-2</v>
      </c>
      <c r="AE159" s="35">
        <v>0</v>
      </c>
      <c r="AF159" s="35">
        <v>0.89790009999999998</v>
      </c>
      <c r="AG159" s="35">
        <v>2.5000000000000001E-4</v>
      </c>
      <c r="AH159" s="35">
        <v>1.0500001E-2</v>
      </c>
      <c r="AI159" s="35">
        <v>2.16</v>
      </c>
      <c r="AJ159" s="35">
        <v>19.440000000000001</v>
      </c>
      <c r="AK159" s="35">
        <v>1.5000001000000001</v>
      </c>
      <c r="AX159" t="s">
        <v>126</v>
      </c>
    </row>
    <row r="160" spans="1:50">
      <c r="A160">
        <v>213</v>
      </c>
      <c r="B160" t="s">
        <v>178</v>
      </c>
      <c r="C160" s="35">
        <v>0</v>
      </c>
      <c r="D160" s="35">
        <v>0</v>
      </c>
      <c r="E160" s="35">
        <v>0</v>
      </c>
      <c r="F160" s="35"/>
      <c r="G160" s="35"/>
      <c r="H160" s="35"/>
      <c r="I160" s="35"/>
      <c r="J160" s="35"/>
      <c r="K160" s="35">
        <v>0</v>
      </c>
      <c r="L160" s="35">
        <v>0</v>
      </c>
      <c r="M160" s="35">
        <v>0</v>
      </c>
      <c r="N160" s="35">
        <v>0</v>
      </c>
      <c r="O160" s="35">
        <v>0.2</v>
      </c>
      <c r="P160" s="35">
        <v>1.0000001E-2</v>
      </c>
      <c r="Q160" s="35"/>
      <c r="R160" s="35"/>
      <c r="S160" s="35"/>
      <c r="T160" s="35"/>
      <c r="U160" s="35"/>
      <c r="V160" s="35"/>
      <c r="W160" s="35"/>
      <c r="X160" s="35"/>
      <c r="Y160" s="35"/>
      <c r="Z160" s="35"/>
      <c r="AA160" s="35"/>
      <c r="AB160" s="35"/>
      <c r="AC160" s="35"/>
      <c r="AD160" s="35"/>
      <c r="AE160" s="35"/>
      <c r="AF160" s="35"/>
      <c r="AG160" s="35">
        <v>2.5000004000000002E-3</v>
      </c>
      <c r="AH160" s="35"/>
      <c r="AI160" s="35"/>
      <c r="AJ160" s="35"/>
      <c r="AK160" s="35"/>
      <c r="AX160" t="s">
        <v>131</v>
      </c>
    </row>
    <row r="161" spans="1:50">
      <c r="A161">
        <v>214</v>
      </c>
      <c r="B161" t="s">
        <v>267</v>
      </c>
      <c r="C161" s="35">
        <v>2.8051347999999998</v>
      </c>
      <c r="D161" s="35">
        <v>5.5008416000000002</v>
      </c>
      <c r="E161" s="35">
        <v>1.0567112000000001</v>
      </c>
      <c r="F161" s="35"/>
      <c r="G161" s="35"/>
      <c r="H161" s="35"/>
      <c r="I161" s="35">
        <v>68.340329999999994</v>
      </c>
      <c r="J161" s="35">
        <v>35.647260000000003</v>
      </c>
      <c r="K161" s="35">
        <v>0</v>
      </c>
      <c r="L161" s="35">
        <v>0.62850510000000004</v>
      </c>
      <c r="M161" s="35">
        <v>0</v>
      </c>
      <c r="N161" s="35">
        <v>1.5000001000000001</v>
      </c>
      <c r="O161" s="35">
        <v>0.05</v>
      </c>
      <c r="P161" s="35">
        <v>1.0000001E-2</v>
      </c>
      <c r="Q161" s="35">
        <v>0.5</v>
      </c>
      <c r="R161" s="35">
        <v>1.5000001000000001</v>
      </c>
      <c r="S161" s="35">
        <v>1.5000001000000001</v>
      </c>
      <c r="T161" s="35">
        <v>0.5</v>
      </c>
      <c r="U161" s="35">
        <v>4</v>
      </c>
      <c r="V161" s="35">
        <v>21.000001999999999</v>
      </c>
      <c r="W161" s="35">
        <v>0.2</v>
      </c>
      <c r="X161" s="35">
        <v>2</v>
      </c>
      <c r="Y161" s="35">
        <v>4</v>
      </c>
      <c r="Z161" s="35">
        <v>2.2972899000000001E-2</v>
      </c>
      <c r="AA161" s="35"/>
      <c r="AB161" s="35"/>
      <c r="AC161" s="35"/>
      <c r="AD161" s="35"/>
      <c r="AE161" s="35"/>
      <c r="AF161" s="35">
        <v>2.1007001000000001</v>
      </c>
      <c r="AG161" s="35"/>
      <c r="AH161" s="35">
        <v>1.4999999999999999E-4</v>
      </c>
      <c r="AI161" s="35">
        <v>3.6000000999999999</v>
      </c>
      <c r="AJ161" s="35">
        <v>9.7200000000000006</v>
      </c>
      <c r="AK161" s="35">
        <v>0.3</v>
      </c>
      <c r="AX161" t="s">
        <v>124</v>
      </c>
    </row>
    <row r="162" spans="1:50">
      <c r="A162">
        <v>215</v>
      </c>
      <c r="B162" t="s">
        <v>268</v>
      </c>
      <c r="C162" s="35">
        <v>4.9204945999999996</v>
      </c>
      <c r="D162" s="35">
        <v>2.7016263</v>
      </c>
      <c r="E162" s="35">
        <v>1.8036976</v>
      </c>
      <c r="F162" s="35"/>
      <c r="G162" s="35"/>
      <c r="H162" s="35"/>
      <c r="I162" s="35"/>
      <c r="J162" s="35">
        <v>4.8606486000000002</v>
      </c>
      <c r="K162" s="35">
        <v>0</v>
      </c>
      <c r="L162" s="35">
        <v>0.31125000000000003</v>
      </c>
      <c r="M162" s="35">
        <v>5.4749999999999998E-3</v>
      </c>
      <c r="N162" s="35">
        <v>0</v>
      </c>
      <c r="O162" s="35">
        <v>0.05</v>
      </c>
      <c r="P162" s="35">
        <v>0</v>
      </c>
      <c r="Q162" s="35">
        <v>0.8</v>
      </c>
      <c r="R162" s="35">
        <v>1.1000000000000001</v>
      </c>
      <c r="S162" s="35">
        <v>0.90000004</v>
      </c>
      <c r="T162" s="35">
        <v>2.5</v>
      </c>
      <c r="U162" s="35">
        <v>3.1000000999999999</v>
      </c>
      <c r="V162" s="35">
        <v>14.800001</v>
      </c>
      <c r="W162" s="35">
        <v>1</v>
      </c>
      <c r="X162" s="35">
        <v>1</v>
      </c>
      <c r="Y162" s="35">
        <v>2</v>
      </c>
      <c r="Z162" s="35"/>
      <c r="AA162" s="35"/>
      <c r="AB162" s="35"/>
      <c r="AC162" s="35"/>
      <c r="AD162" s="35"/>
      <c r="AE162" s="35"/>
      <c r="AF162" s="35">
        <v>0.3</v>
      </c>
      <c r="AG162" s="35"/>
      <c r="AH162" s="35"/>
      <c r="AI162" s="35">
        <v>0.61600005999999996</v>
      </c>
      <c r="AJ162" s="35">
        <v>1.3859999999999999</v>
      </c>
      <c r="AK162" s="35"/>
      <c r="AX162" t="s">
        <v>126</v>
      </c>
    </row>
    <row r="163" spans="1:50">
      <c r="A163">
        <v>216</v>
      </c>
      <c r="B163" t="s">
        <v>269</v>
      </c>
      <c r="C163" s="35">
        <v>11.605365000000001</v>
      </c>
      <c r="D163" s="35">
        <v>0</v>
      </c>
      <c r="E163" s="35">
        <v>6.8296633</v>
      </c>
      <c r="F163" s="35"/>
      <c r="G163" s="35"/>
      <c r="H163" s="35"/>
      <c r="I163" s="35"/>
      <c r="J163" s="35"/>
      <c r="K163" s="35">
        <v>3.0000002000000001</v>
      </c>
      <c r="L163" s="35">
        <v>0.28321000000000002</v>
      </c>
      <c r="M163" s="35">
        <v>4.0099999999999997E-2</v>
      </c>
      <c r="N163" s="35">
        <v>0</v>
      </c>
      <c r="O163" s="35">
        <v>0.1</v>
      </c>
      <c r="P163" s="35">
        <v>0.05</v>
      </c>
      <c r="Q163" s="35">
        <v>1</v>
      </c>
      <c r="R163" s="35">
        <v>1.1000000000000001</v>
      </c>
      <c r="S163" s="35">
        <v>1.9000001</v>
      </c>
      <c r="T163" s="35">
        <v>1.9000001</v>
      </c>
      <c r="U163" s="35">
        <v>0</v>
      </c>
      <c r="V163" s="35">
        <v>0</v>
      </c>
      <c r="W163" s="35">
        <v>0</v>
      </c>
      <c r="X163" s="35">
        <v>0</v>
      </c>
      <c r="Y163" s="35">
        <v>0</v>
      </c>
      <c r="Z163" s="35"/>
      <c r="AA163" s="35"/>
      <c r="AB163" s="35"/>
      <c r="AC163" s="35"/>
      <c r="AD163" s="35"/>
      <c r="AE163" s="35"/>
      <c r="AF163" s="35">
        <v>3.0000002000000001</v>
      </c>
      <c r="AG163" s="35"/>
      <c r="AH163" s="35"/>
      <c r="AI163" s="35">
        <v>6.4</v>
      </c>
      <c r="AJ163" s="35">
        <v>7.2000003000000001</v>
      </c>
      <c r="AK163" s="35"/>
      <c r="AX163" t="s">
        <v>126</v>
      </c>
    </row>
    <row r="164" spans="1:50">
      <c r="A164">
        <v>217</v>
      </c>
      <c r="B164" t="s">
        <v>269</v>
      </c>
      <c r="C164" s="35">
        <v>8.9726514999999996</v>
      </c>
      <c r="D164" s="35">
        <v>0</v>
      </c>
      <c r="E164" s="35">
        <v>3.2261622000000001</v>
      </c>
      <c r="F164" s="35">
        <v>1.2866019E-4</v>
      </c>
      <c r="G164" s="35">
        <v>1.1069465000000001</v>
      </c>
      <c r="H164" s="35">
        <v>0.35965225000000001</v>
      </c>
      <c r="I164" s="35">
        <v>9.9516549999999995E-2</v>
      </c>
      <c r="J164" s="35">
        <v>0.31398332000000001</v>
      </c>
      <c r="K164" s="35">
        <v>0</v>
      </c>
      <c r="L164" s="35">
        <v>0.217255</v>
      </c>
      <c r="M164" s="35">
        <v>5.4685004000000002E-2</v>
      </c>
      <c r="N164" s="35">
        <v>0</v>
      </c>
      <c r="O164" s="35">
        <v>0.1</v>
      </c>
      <c r="P164" s="35">
        <v>1.0000001E-2</v>
      </c>
      <c r="Q164" s="35">
        <v>0.1</v>
      </c>
      <c r="R164" s="35">
        <v>0.2</v>
      </c>
      <c r="S164" s="35">
        <v>1.4000001</v>
      </c>
      <c r="T164" s="35">
        <v>1.6</v>
      </c>
      <c r="U164" s="35">
        <v>0</v>
      </c>
      <c r="V164" s="35">
        <v>0</v>
      </c>
      <c r="W164" s="35">
        <v>0</v>
      </c>
      <c r="X164" s="35">
        <v>0</v>
      </c>
      <c r="Y164" s="35">
        <v>0</v>
      </c>
      <c r="Z164" s="35"/>
      <c r="AA164" s="35"/>
      <c r="AB164" s="35"/>
      <c r="AC164" s="35"/>
      <c r="AD164" s="35"/>
      <c r="AE164" s="35"/>
      <c r="AF164" s="35">
        <v>3.6600003000000001</v>
      </c>
      <c r="AG164" s="35"/>
      <c r="AH164" s="35"/>
      <c r="AI164" s="35">
        <v>2.5600002000000002</v>
      </c>
      <c r="AJ164" s="35">
        <v>4.32</v>
      </c>
      <c r="AK164" s="35"/>
      <c r="AX164" t="s">
        <v>126</v>
      </c>
    </row>
    <row r="165" spans="1:50">
      <c r="A165">
        <v>218</v>
      </c>
      <c r="B165" t="s">
        <v>155</v>
      </c>
      <c r="C165" s="35">
        <v>0.39203995000000003</v>
      </c>
      <c r="D165" s="35">
        <v>0</v>
      </c>
      <c r="E165" s="35">
        <v>6.1746299999999996</v>
      </c>
      <c r="F165" s="35"/>
      <c r="G165" s="35"/>
      <c r="H165" s="35"/>
      <c r="I165" s="35"/>
      <c r="J165" s="35"/>
      <c r="K165" s="35">
        <v>0</v>
      </c>
      <c r="L165" s="35">
        <v>0.60570495999999996</v>
      </c>
      <c r="M165" s="35">
        <v>3.6455004999999999E-2</v>
      </c>
      <c r="N165" s="35">
        <v>0</v>
      </c>
      <c r="O165" s="35">
        <v>0.1</v>
      </c>
      <c r="P165" s="35">
        <v>1.0000001E-2</v>
      </c>
      <c r="Q165" s="35">
        <v>0.2</v>
      </c>
      <c r="R165" s="35">
        <v>0.6</v>
      </c>
      <c r="S165" s="35">
        <v>1</v>
      </c>
      <c r="T165" s="35">
        <v>0.5</v>
      </c>
      <c r="U165" s="35">
        <v>0</v>
      </c>
      <c r="V165" s="35">
        <v>0</v>
      </c>
      <c r="W165" s="35"/>
      <c r="X165" s="35"/>
      <c r="Y165" s="35"/>
      <c r="Z165" s="35"/>
      <c r="AA165" s="35"/>
      <c r="AB165" s="35"/>
      <c r="AC165" s="35"/>
      <c r="AD165" s="35"/>
      <c r="AE165" s="35"/>
      <c r="AF165" s="35">
        <v>1.8600003000000001</v>
      </c>
      <c r="AG165" s="35"/>
      <c r="AH165" s="35"/>
      <c r="AI165" s="35">
        <v>1.2</v>
      </c>
      <c r="AJ165" s="35">
        <v>2.7</v>
      </c>
      <c r="AK165" s="35"/>
      <c r="AX165" t="s">
        <v>126</v>
      </c>
    </row>
    <row r="166" spans="1:50">
      <c r="A166">
        <v>219</v>
      </c>
      <c r="B166" t="s">
        <v>270</v>
      </c>
      <c r="C166" s="35">
        <v>1.3809610999999999</v>
      </c>
      <c r="D166" s="35">
        <v>8.5713019999999993</v>
      </c>
      <c r="E166" s="35">
        <v>1.8967837999999999</v>
      </c>
      <c r="F166" s="35"/>
      <c r="G166" s="35"/>
      <c r="H166" s="35"/>
      <c r="I166" s="35">
        <v>0.56568470000000004</v>
      </c>
      <c r="J166" s="35"/>
      <c r="K166" s="35">
        <v>3.0000002000000001</v>
      </c>
      <c r="L166" s="35">
        <v>9.2400004999999997E-3</v>
      </c>
      <c r="M166" s="35">
        <v>0</v>
      </c>
      <c r="N166" s="35">
        <v>0</v>
      </c>
      <c r="O166" s="35">
        <v>0.1</v>
      </c>
      <c r="P166" s="35">
        <v>1.0000001E-2</v>
      </c>
      <c r="Q166" s="35">
        <v>0.3</v>
      </c>
      <c r="R166" s="35">
        <v>1.7</v>
      </c>
      <c r="S166" s="35">
        <v>2.5</v>
      </c>
      <c r="T166" s="35">
        <v>2.7</v>
      </c>
      <c r="U166" s="35">
        <v>2.6000000999999999</v>
      </c>
      <c r="V166" s="35">
        <v>1.5000001000000001</v>
      </c>
      <c r="W166" s="35">
        <v>1.2</v>
      </c>
      <c r="X166" s="35">
        <v>4.3</v>
      </c>
      <c r="Y166" s="35">
        <v>1.8000001000000001</v>
      </c>
      <c r="Z166" s="35">
        <v>1.3508064E-2</v>
      </c>
      <c r="AA166" s="35"/>
      <c r="AB166" s="35"/>
      <c r="AC166" s="35"/>
      <c r="AD166" s="35"/>
      <c r="AE166" s="35"/>
      <c r="AF166" s="35">
        <v>2.7</v>
      </c>
      <c r="AG166" s="35">
        <v>5.0000005999999999E-5</v>
      </c>
      <c r="AH166" s="35">
        <v>4.5000005E-4</v>
      </c>
      <c r="AI166" s="35">
        <v>7.6800002999999997</v>
      </c>
      <c r="AJ166" s="35">
        <v>17.28</v>
      </c>
      <c r="AK166" s="35">
        <v>1.5000001000000001</v>
      </c>
      <c r="AX166" t="s">
        <v>131</v>
      </c>
    </row>
    <row r="167" spans="1:50">
      <c r="A167">
        <v>220</v>
      </c>
      <c r="B167" t="s">
        <v>270</v>
      </c>
      <c r="C167" s="35">
        <v>1.1416465</v>
      </c>
      <c r="D167" s="35">
        <v>6.7828150000000003</v>
      </c>
      <c r="E167" s="35">
        <v>1.5393060000000001</v>
      </c>
      <c r="F167" s="35">
        <v>4.2512184000000003E-3</v>
      </c>
      <c r="G167" s="35">
        <v>38.099980000000002</v>
      </c>
      <c r="H167" s="35">
        <v>5.2929558000000002E-2</v>
      </c>
      <c r="I167" s="35">
        <v>1.7242284999999999</v>
      </c>
      <c r="J167" s="35">
        <v>4.4188666000000003</v>
      </c>
      <c r="K167" s="35">
        <v>3.0000002000000001</v>
      </c>
      <c r="L167" s="35">
        <v>5.8880000000000002E-2</v>
      </c>
      <c r="M167" s="35">
        <v>0</v>
      </c>
      <c r="N167" s="35">
        <v>0</v>
      </c>
      <c r="O167" s="35">
        <v>0.1</v>
      </c>
      <c r="P167" s="35">
        <v>1.0000001E-2</v>
      </c>
      <c r="Q167" s="35">
        <v>0.2</v>
      </c>
      <c r="R167" s="35">
        <v>1</v>
      </c>
      <c r="S167" s="35">
        <v>0.8</v>
      </c>
      <c r="T167" s="35">
        <v>2.4</v>
      </c>
      <c r="U167" s="35">
        <v>2.1000000999999999</v>
      </c>
      <c r="V167" s="35">
        <v>1.2</v>
      </c>
      <c r="W167" s="35">
        <v>1.2</v>
      </c>
      <c r="X167" s="35">
        <v>1</v>
      </c>
      <c r="Y167" s="35">
        <v>0.8</v>
      </c>
      <c r="Z167" s="35"/>
      <c r="AA167" s="35"/>
      <c r="AB167" s="35"/>
      <c r="AC167" s="35">
        <v>0</v>
      </c>
      <c r="AD167" s="35">
        <v>4.9417254000000001E-2</v>
      </c>
      <c r="AE167" s="35">
        <v>0</v>
      </c>
      <c r="AF167" s="35">
        <v>1.2</v>
      </c>
      <c r="AG167" s="35"/>
      <c r="AH167" s="35">
        <v>4.5000005E-4</v>
      </c>
      <c r="AI167" s="35">
        <v>1.44</v>
      </c>
      <c r="AJ167" s="35">
        <v>6.4800005000000001</v>
      </c>
      <c r="AK167" s="35"/>
      <c r="AX167" t="s">
        <v>126</v>
      </c>
    </row>
    <row r="168" spans="1:50">
      <c r="A168">
        <v>221</v>
      </c>
      <c r="B168" t="s">
        <v>271</v>
      </c>
      <c r="C168" s="35">
        <v>0</v>
      </c>
      <c r="D168" s="35">
        <v>0</v>
      </c>
      <c r="E168" s="35">
        <v>0</v>
      </c>
      <c r="F168" s="35"/>
      <c r="G168" s="35"/>
      <c r="H168" s="35"/>
      <c r="I168" s="35"/>
      <c r="J168" s="35"/>
      <c r="K168" s="35">
        <v>0</v>
      </c>
      <c r="L168" s="35">
        <v>0</v>
      </c>
      <c r="M168" s="35">
        <v>0</v>
      </c>
      <c r="N168" s="35">
        <v>0</v>
      </c>
      <c r="O168" s="35">
        <v>0.2</v>
      </c>
      <c r="P168" s="35">
        <v>0.05</v>
      </c>
      <c r="Q168" s="35"/>
      <c r="R168" s="35"/>
      <c r="S168" s="35"/>
      <c r="T168" s="35"/>
      <c r="U168" s="35"/>
      <c r="V168" s="35"/>
      <c r="W168" s="35"/>
      <c r="X168" s="35"/>
      <c r="Y168" s="35"/>
      <c r="Z168" s="35"/>
      <c r="AA168" s="35"/>
      <c r="AB168" s="35"/>
      <c r="AC168" s="35"/>
      <c r="AD168" s="35"/>
      <c r="AE168" s="35"/>
      <c r="AF168" s="35">
        <v>4.1400002999999996</v>
      </c>
      <c r="AG168" s="35"/>
      <c r="AH168" s="35"/>
      <c r="AI168" s="35"/>
      <c r="AJ168" s="35"/>
      <c r="AK168" s="35"/>
      <c r="AX168" t="s">
        <v>124</v>
      </c>
    </row>
    <row r="169" spans="1:50">
      <c r="A169">
        <v>222</v>
      </c>
      <c r="B169" t="s">
        <v>266</v>
      </c>
      <c r="C169" s="35">
        <v>1.6171652000000001</v>
      </c>
      <c r="D169" s="35">
        <v>5.3043016999999999</v>
      </c>
      <c r="E169" s="35">
        <v>0.99495250000000002</v>
      </c>
      <c r="F169" s="35">
        <v>9.5848989999999996E-5</v>
      </c>
      <c r="G169" s="35">
        <v>0.92657350000000005</v>
      </c>
      <c r="H169" s="35">
        <v>3.6756635000000003E-2</v>
      </c>
      <c r="I169" s="35">
        <v>1.5682833</v>
      </c>
      <c r="J169" s="35"/>
      <c r="K169" s="35">
        <v>3.0000002000000001</v>
      </c>
      <c r="L169" s="35">
        <v>5.2545003999999999E-2</v>
      </c>
      <c r="M169" s="35">
        <v>0</v>
      </c>
      <c r="N169" s="35">
        <v>0</v>
      </c>
      <c r="O169" s="35">
        <v>1.0000001E-2</v>
      </c>
      <c r="P169" s="35">
        <v>1.0000001E-2</v>
      </c>
      <c r="Q169" s="35">
        <v>0.1</v>
      </c>
      <c r="R169" s="35">
        <v>0.3</v>
      </c>
      <c r="S169" s="35">
        <v>0.2</v>
      </c>
      <c r="T169" s="35">
        <v>0.5</v>
      </c>
      <c r="U169" s="35">
        <v>1</v>
      </c>
      <c r="V169" s="35">
        <v>0</v>
      </c>
      <c r="W169" s="35">
        <v>0.3</v>
      </c>
      <c r="X169" s="35">
        <v>0</v>
      </c>
      <c r="Y169" s="35">
        <v>0</v>
      </c>
      <c r="Z169" s="35"/>
      <c r="AA169" s="35"/>
      <c r="AB169" s="35"/>
      <c r="AC169" s="35"/>
      <c r="AD169" s="35"/>
      <c r="AE169" s="35"/>
      <c r="AF169" s="35">
        <v>1.5024999999999999</v>
      </c>
      <c r="AG169" s="35"/>
      <c r="AH169" s="35"/>
      <c r="AI169" s="35">
        <v>0.72</v>
      </c>
      <c r="AJ169" s="35">
        <v>1.6200000999999999</v>
      </c>
      <c r="AK169" s="35"/>
      <c r="AX169" t="s">
        <v>126</v>
      </c>
    </row>
    <row r="170" spans="1:50">
      <c r="A170">
        <v>223</v>
      </c>
      <c r="B170" t="s">
        <v>175</v>
      </c>
      <c r="C170" s="35">
        <v>8.4353940000000005</v>
      </c>
      <c r="D170" s="35">
        <v>0</v>
      </c>
      <c r="E170" s="35">
        <v>1.1384844000000001</v>
      </c>
      <c r="F170" s="35">
        <v>5.4329853000000001E-3</v>
      </c>
      <c r="G170" s="35">
        <v>47.860213999999999</v>
      </c>
      <c r="H170" s="35">
        <v>6.2492409999999996</v>
      </c>
      <c r="I170" s="35">
        <v>46.078842000000002</v>
      </c>
      <c r="J170" s="35"/>
      <c r="K170" s="35">
        <v>3.0000002000000001</v>
      </c>
      <c r="L170" s="35">
        <v>6.0850005999999998E-2</v>
      </c>
      <c r="M170" s="35">
        <v>1.0935001E-2</v>
      </c>
      <c r="N170" s="35">
        <v>0</v>
      </c>
      <c r="O170" s="35">
        <v>0.1</v>
      </c>
      <c r="P170" s="35">
        <v>1.0000001E-2</v>
      </c>
      <c r="Q170" s="35">
        <v>0.1</v>
      </c>
      <c r="R170" s="35">
        <v>0.2</v>
      </c>
      <c r="S170" s="35">
        <v>0.70000004999999998</v>
      </c>
      <c r="T170" s="35">
        <v>0.6</v>
      </c>
      <c r="U170" s="35">
        <v>2.6000000999999999</v>
      </c>
      <c r="V170" s="35">
        <v>0</v>
      </c>
      <c r="W170" s="35">
        <v>1.5000001000000001</v>
      </c>
      <c r="X170" s="35">
        <v>1.9000001</v>
      </c>
      <c r="Y170" s="35">
        <v>0</v>
      </c>
      <c r="Z170" s="35"/>
      <c r="AA170" s="35"/>
      <c r="AB170" s="35"/>
      <c r="AC170" s="35">
        <v>8.8826039999999995E-2</v>
      </c>
      <c r="AD170" s="35">
        <v>0.15437788</v>
      </c>
      <c r="AE170" s="35">
        <v>0</v>
      </c>
      <c r="AF170" s="35">
        <v>0.90600009999999997</v>
      </c>
      <c r="AG170" s="35"/>
      <c r="AH170" s="35"/>
      <c r="AI170" s="35">
        <v>0.24000002000000001</v>
      </c>
      <c r="AJ170" s="35">
        <v>1.6200002</v>
      </c>
      <c r="AK170" s="35"/>
      <c r="AX170" t="s">
        <v>126</v>
      </c>
    </row>
    <row r="171" spans="1:50">
      <c r="A171">
        <v>224</v>
      </c>
      <c r="B171" t="s">
        <v>272</v>
      </c>
      <c r="C171" s="35">
        <v>9.1265599999999996</v>
      </c>
      <c r="D171" s="35">
        <v>10.97369</v>
      </c>
      <c r="E171" s="35">
        <v>0.98637269999999999</v>
      </c>
      <c r="F171" s="35"/>
      <c r="G171" s="35"/>
      <c r="H171" s="35">
        <v>3.9207084000000001</v>
      </c>
      <c r="I171" s="35">
        <v>8.1681419999999996</v>
      </c>
      <c r="J171" s="35"/>
      <c r="K171" s="35">
        <v>3.0000002000000001</v>
      </c>
      <c r="L171" s="35">
        <v>0.40999505000000003</v>
      </c>
      <c r="M171" s="35">
        <v>1.0935001E-2</v>
      </c>
      <c r="N171" s="35">
        <v>0</v>
      </c>
      <c r="O171" s="35">
        <v>1</v>
      </c>
      <c r="P171" s="35">
        <v>0.05</v>
      </c>
      <c r="Q171" s="35">
        <v>0.2</v>
      </c>
      <c r="R171" s="35">
        <v>0.6</v>
      </c>
      <c r="S171" s="35">
        <v>1.8000001000000001</v>
      </c>
      <c r="T171" s="35">
        <v>5.9</v>
      </c>
      <c r="U171" s="35">
        <v>1.9000001</v>
      </c>
      <c r="V171" s="35">
        <v>0</v>
      </c>
      <c r="W171" s="35">
        <v>2.8000001999999999</v>
      </c>
      <c r="X171" s="35">
        <v>0.90000004</v>
      </c>
      <c r="Y171" s="35">
        <v>0</v>
      </c>
      <c r="Z171" s="35">
        <v>1.1762124000000001E-2</v>
      </c>
      <c r="AA171" s="35"/>
      <c r="AB171" s="35"/>
      <c r="AC171" s="35"/>
      <c r="AD171" s="35"/>
      <c r="AE171" s="35"/>
      <c r="AF171" s="35">
        <v>0.92250012999999997</v>
      </c>
      <c r="AG171" s="35"/>
      <c r="AH171" s="35"/>
      <c r="AI171" s="35">
        <v>2.16</v>
      </c>
      <c r="AJ171" s="35">
        <v>9.7200000000000006</v>
      </c>
      <c r="AK171" s="35"/>
      <c r="AX171" t="s">
        <v>126</v>
      </c>
    </row>
    <row r="172" spans="1:50">
      <c r="A172">
        <v>225</v>
      </c>
      <c r="B172" t="s">
        <v>272</v>
      </c>
      <c r="C172" s="35">
        <v>14.109030000000001</v>
      </c>
      <c r="D172" s="35">
        <v>0</v>
      </c>
      <c r="E172" s="35">
        <v>0.73162495999999999</v>
      </c>
      <c r="F172" s="35"/>
      <c r="G172" s="35"/>
      <c r="H172" s="35">
        <v>4.9621462999999997</v>
      </c>
      <c r="I172" s="35">
        <v>7.3717480000000002</v>
      </c>
      <c r="J172" s="35">
        <v>0.66161939999999997</v>
      </c>
      <c r="K172" s="35">
        <v>3.0000002000000001</v>
      </c>
      <c r="L172" s="35">
        <v>0.34559997999999997</v>
      </c>
      <c r="M172" s="35">
        <v>0</v>
      </c>
      <c r="N172" s="35">
        <v>0</v>
      </c>
      <c r="O172" s="35">
        <v>0.5</v>
      </c>
      <c r="P172" s="35">
        <v>0.05</v>
      </c>
      <c r="Q172" s="35">
        <v>0.1</v>
      </c>
      <c r="R172" s="35">
        <v>0.1</v>
      </c>
      <c r="S172" s="35">
        <v>1.6</v>
      </c>
      <c r="T172" s="35">
        <v>6.9</v>
      </c>
      <c r="U172" s="35">
        <v>3.3000001999999999</v>
      </c>
      <c r="V172" s="35">
        <v>2.1000000999999999</v>
      </c>
      <c r="W172" s="35">
        <v>1.8000001000000001</v>
      </c>
      <c r="X172" s="35">
        <v>1</v>
      </c>
      <c r="Y172" s="35">
        <v>0</v>
      </c>
      <c r="Z172" s="35"/>
      <c r="AA172" s="35"/>
      <c r="AB172" s="35"/>
      <c r="AC172" s="35">
        <v>0</v>
      </c>
      <c r="AD172" s="35">
        <v>5.1459294000000003E-2</v>
      </c>
      <c r="AE172" s="35">
        <v>0</v>
      </c>
      <c r="AF172" s="35">
        <v>0.91950005000000001</v>
      </c>
      <c r="AG172" s="35"/>
      <c r="AH172" s="35"/>
      <c r="AI172" s="35">
        <v>0.32000002</v>
      </c>
      <c r="AJ172" s="35">
        <v>0.72</v>
      </c>
      <c r="AK172" s="35"/>
      <c r="AX172" t="s">
        <v>126</v>
      </c>
    </row>
    <row r="173" spans="1:50">
      <c r="A173">
        <v>226</v>
      </c>
      <c r="B173" t="s">
        <v>273</v>
      </c>
      <c r="C173" s="35">
        <v>5.0912930000000003</v>
      </c>
      <c r="D173" s="35">
        <v>7.7379559999999996</v>
      </c>
      <c r="E173" s="35">
        <v>5.1133470000000001</v>
      </c>
      <c r="F173" s="35">
        <v>3.4734019999999998E-4</v>
      </c>
      <c r="G173" s="35">
        <v>2.5614780000000001</v>
      </c>
      <c r="H173" s="35">
        <v>6.3868628000000003</v>
      </c>
      <c r="I173" s="35">
        <v>1.5452448999999999</v>
      </c>
      <c r="J173" s="35"/>
      <c r="K173" s="35">
        <v>3.0000002000000001</v>
      </c>
      <c r="L173" s="35">
        <v>3.7195005000000003E-2</v>
      </c>
      <c r="M173" s="35">
        <v>0</v>
      </c>
      <c r="N173" s="35">
        <v>0</v>
      </c>
      <c r="O173" s="35">
        <v>0.05</v>
      </c>
      <c r="P173" s="35">
        <v>3.0000000999999998E-2</v>
      </c>
      <c r="Q173" s="35">
        <v>0.6</v>
      </c>
      <c r="R173" s="35">
        <v>0.90000004</v>
      </c>
      <c r="S173" s="35">
        <v>1.2</v>
      </c>
      <c r="T173" s="35">
        <v>7.1000003999999999</v>
      </c>
      <c r="U173" s="35">
        <v>0</v>
      </c>
      <c r="V173" s="35">
        <v>0</v>
      </c>
      <c r="W173" s="35">
        <v>1.5000001000000001</v>
      </c>
      <c r="X173" s="35">
        <v>0</v>
      </c>
      <c r="Y173" s="35">
        <v>0</v>
      </c>
      <c r="Z173" s="35">
        <v>2.2513439999999999E-2</v>
      </c>
      <c r="AA173" s="35"/>
      <c r="AB173" s="35"/>
      <c r="AC173" s="35">
        <v>0</v>
      </c>
      <c r="AD173" s="35">
        <v>1.3069027E-2</v>
      </c>
      <c r="AE173" s="35">
        <v>0</v>
      </c>
      <c r="AF173" s="35">
        <v>1.2040001</v>
      </c>
      <c r="AG173" s="35"/>
      <c r="AH173" s="35"/>
      <c r="AI173" s="35">
        <v>7.2000003000000001</v>
      </c>
      <c r="AJ173" s="35">
        <v>16.2</v>
      </c>
      <c r="AK173" s="35"/>
      <c r="AX173" t="s">
        <v>126</v>
      </c>
    </row>
    <row r="174" spans="1:50">
      <c r="A174">
        <v>227</v>
      </c>
      <c r="B174" t="s">
        <v>274</v>
      </c>
      <c r="C174" s="35">
        <v>3.2451116999999998</v>
      </c>
      <c r="D174" s="35">
        <v>7.0436525000000003</v>
      </c>
      <c r="E174" s="35">
        <v>5.160736</v>
      </c>
      <c r="F174" s="35">
        <v>1.6265615999999999E-4</v>
      </c>
      <c r="G174" s="35">
        <v>1.1995163</v>
      </c>
      <c r="H174" s="35">
        <v>2.3377452000000001</v>
      </c>
      <c r="I174" s="35">
        <v>8.9530759999999994</v>
      </c>
      <c r="J174" s="35"/>
      <c r="K174" s="35">
        <v>3.0000002000000001</v>
      </c>
      <c r="L174" s="35">
        <v>4.3679999999999997E-2</v>
      </c>
      <c r="M174" s="35">
        <v>0</v>
      </c>
      <c r="N174" s="35">
        <v>0</v>
      </c>
      <c r="O174" s="35">
        <v>0.05</v>
      </c>
      <c r="P174" s="35">
        <v>1.0000001E-2</v>
      </c>
      <c r="Q174" s="35">
        <v>0.3</v>
      </c>
      <c r="R174" s="35">
        <v>0.4</v>
      </c>
      <c r="S174" s="35">
        <v>1</v>
      </c>
      <c r="T174" s="35">
        <v>6.7000003000000001</v>
      </c>
      <c r="U174" s="35">
        <v>0</v>
      </c>
      <c r="V174" s="35">
        <v>0</v>
      </c>
      <c r="W174" s="35">
        <v>1.5000001000000001</v>
      </c>
      <c r="X174" s="35">
        <v>5.9</v>
      </c>
      <c r="Y174" s="35">
        <v>0</v>
      </c>
      <c r="Z174" s="35"/>
      <c r="AA174" s="35"/>
      <c r="AB174" s="35"/>
      <c r="AC174" s="35"/>
      <c r="AD174" s="35"/>
      <c r="AE174" s="35"/>
      <c r="AF174" s="35">
        <v>1.2040001</v>
      </c>
      <c r="AG174" s="35"/>
      <c r="AH174" s="35"/>
      <c r="AI174" s="35">
        <v>3.92</v>
      </c>
      <c r="AJ174" s="35">
        <v>15.875999999999999</v>
      </c>
      <c r="AK174" s="35"/>
      <c r="AX174" t="s">
        <v>124</v>
      </c>
    </row>
    <row r="175" spans="1:50">
      <c r="A175">
        <v>228</v>
      </c>
      <c r="B175" t="s">
        <v>149</v>
      </c>
      <c r="C175" s="35">
        <v>4.6430600000000002</v>
      </c>
      <c r="D175" s="35">
        <v>0</v>
      </c>
      <c r="E175" s="35">
        <v>0.58528440000000004</v>
      </c>
      <c r="F175" s="35">
        <v>5.8721149999999999E-5</v>
      </c>
      <c r="G175" s="35">
        <v>0.75782377000000001</v>
      </c>
      <c r="H175" s="35"/>
      <c r="I175" s="35">
        <v>5.3339270000000001</v>
      </c>
      <c r="J175" s="35">
        <v>0.57539463000000002</v>
      </c>
      <c r="K175" s="35">
        <v>0.5</v>
      </c>
      <c r="L175" s="35">
        <v>1.3342902999999999</v>
      </c>
      <c r="M175" s="35">
        <v>1.4579999999999999E-2</v>
      </c>
      <c r="N175" s="35">
        <v>0</v>
      </c>
      <c r="O175" s="35">
        <v>0.2</v>
      </c>
      <c r="P175" s="35">
        <v>1.0000001E-2</v>
      </c>
      <c r="Q175" s="35">
        <v>0.1</v>
      </c>
      <c r="R175" s="35">
        <v>0.6</v>
      </c>
      <c r="S175" s="35">
        <v>0.6</v>
      </c>
      <c r="T175" s="35">
        <v>0.8</v>
      </c>
      <c r="U175" s="35">
        <v>0.70000004999999998</v>
      </c>
      <c r="V175" s="35">
        <v>1</v>
      </c>
      <c r="W175" s="35">
        <v>0.1</v>
      </c>
      <c r="X175" s="35">
        <v>0.90000004</v>
      </c>
      <c r="Y175" s="35">
        <v>0</v>
      </c>
      <c r="Z175" s="35"/>
      <c r="AA175" s="35"/>
      <c r="AB175" s="35"/>
      <c r="AC175" s="35"/>
      <c r="AD175" s="35"/>
      <c r="AE175" s="35"/>
      <c r="AF175" s="35">
        <v>1.5000001000000001</v>
      </c>
      <c r="AG175" s="35"/>
      <c r="AH175" s="35"/>
      <c r="AI175" s="35">
        <v>1.6800001</v>
      </c>
      <c r="AJ175" s="35">
        <v>3.7800001999999999</v>
      </c>
      <c r="AK175" s="35">
        <v>0.3</v>
      </c>
      <c r="AX175" t="s">
        <v>131</v>
      </c>
    </row>
    <row r="176" spans="1:50">
      <c r="A176">
        <v>229</v>
      </c>
      <c r="B176" t="s">
        <v>275</v>
      </c>
      <c r="C176" s="35">
        <v>8.3014480000000006</v>
      </c>
      <c r="D176" s="35">
        <v>0</v>
      </c>
      <c r="E176" s="35">
        <v>0.66270715000000002</v>
      </c>
      <c r="F176" s="35">
        <v>2.4767293000000002E-4</v>
      </c>
      <c r="G176" s="35">
        <v>2.7319095</v>
      </c>
      <c r="H176" s="35"/>
      <c r="I176" s="35">
        <v>4.2041097000000001</v>
      </c>
      <c r="J176" s="35"/>
      <c r="K176" s="35">
        <v>0</v>
      </c>
      <c r="L176" s="35">
        <v>4.0350000000000004E-3</v>
      </c>
      <c r="M176" s="35">
        <v>0</v>
      </c>
      <c r="N176" s="35">
        <v>0</v>
      </c>
      <c r="O176" s="35">
        <v>0.05</v>
      </c>
      <c r="P176" s="35">
        <v>0</v>
      </c>
      <c r="Q176" s="35">
        <v>0.2</v>
      </c>
      <c r="R176" s="35">
        <v>1</v>
      </c>
      <c r="S176" s="35">
        <v>1.2</v>
      </c>
      <c r="T176" s="35">
        <v>2.3000001999999999</v>
      </c>
      <c r="U176" s="35">
        <v>0</v>
      </c>
      <c r="V176" s="35">
        <v>0</v>
      </c>
      <c r="W176" s="35">
        <v>0</v>
      </c>
      <c r="X176" s="35">
        <v>0</v>
      </c>
      <c r="Y176" s="35">
        <v>0</v>
      </c>
      <c r="Z176" s="35"/>
      <c r="AA176" s="35"/>
      <c r="AB176" s="35"/>
      <c r="AC176" s="35"/>
      <c r="AD176" s="35"/>
      <c r="AE176" s="35"/>
      <c r="AF176" s="35">
        <v>3.0000002000000001</v>
      </c>
      <c r="AG176" s="35"/>
      <c r="AH176" s="35"/>
      <c r="AI176" s="35">
        <v>0.64000005000000004</v>
      </c>
      <c r="AJ176" s="35">
        <v>0.72</v>
      </c>
      <c r="AK176" s="35"/>
      <c r="AX176" t="s">
        <v>126</v>
      </c>
    </row>
    <row r="177" spans="1:50">
      <c r="A177">
        <v>230</v>
      </c>
      <c r="B177" t="s">
        <v>148</v>
      </c>
      <c r="C177" s="35">
        <v>5.115704</v>
      </c>
      <c r="D177" s="35">
        <v>0</v>
      </c>
      <c r="E177" s="35">
        <v>0.5320473</v>
      </c>
      <c r="F177" s="35">
        <v>1.3389902E-3</v>
      </c>
      <c r="G177" s="35">
        <v>14.832867999999999</v>
      </c>
      <c r="H177" s="35"/>
      <c r="I177" s="35">
        <v>4.6906429999999997</v>
      </c>
      <c r="J177" s="35"/>
      <c r="K177" s="35">
        <v>0</v>
      </c>
      <c r="L177" s="35">
        <v>1.6885001E-2</v>
      </c>
      <c r="M177" s="35">
        <v>0</v>
      </c>
      <c r="N177" s="35">
        <v>0</v>
      </c>
      <c r="O177" s="35">
        <v>0.05</v>
      </c>
      <c r="P177" s="35">
        <v>1.0000001E-2</v>
      </c>
      <c r="Q177" s="35">
        <v>0.2</v>
      </c>
      <c r="R177" s="35">
        <v>0.5</v>
      </c>
      <c r="S177" s="35">
        <v>0.2</v>
      </c>
      <c r="T177" s="35">
        <v>0.5</v>
      </c>
      <c r="U177" s="35">
        <v>0.5</v>
      </c>
      <c r="V177" s="35">
        <v>0</v>
      </c>
      <c r="W177" s="35"/>
      <c r="X177" s="35"/>
      <c r="Y177" s="35"/>
      <c r="Z177" s="35"/>
      <c r="AA177" s="35"/>
      <c r="AB177" s="35"/>
      <c r="AC177" s="35"/>
      <c r="AD177" s="35"/>
      <c r="AE177" s="35"/>
      <c r="AF177" s="35">
        <v>0.90300009999999997</v>
      </c>
      <c r="AG177" s="35"/>
      <c r="AH177" s="35"/>
      <c r="AI177" s="35">
        <v>0.48000005000000001</v>
      </c>
      <c r="AJ177" s="35">
        <v>1.08</v>
      </c>
      <c r="AK177" s="35">
        <v>0.3</v>
      </c>
      <c r="AX177" t="s">
        <v>131</v>
      </c>
    </row>
    <row r="178" spans="1:50">
      <c r="A178">
        <v>231</v>
      </c>
      <c r="B178" t="s">
        <v>276</v>
      </c>
      <c r="C178" s="35">
        <v>2.1676548000000002</v>
      </c>
      <c r="D178" s="35">
        <v>2.9304990000000002</v>
      </c>
      <c r="E178" s="35">
        <v>0.84941995000000003</v>
      </c>
      <c r="F178" s="35">
        <v>1.8987634000000001E-5</v>
      </c>
      <c r="G178" s="35">
        <v>0.32672570000000001</v>
      </c>
      <c r="H178" s="35">
        <v>1.0618584</v>
      </c>
      <c r="I178" s="35">
        <v>1.1108674000000001</v>
      </c>
      <c r="J178" s="35">
        <v>0.83315044999999999</v>
      </c>
      <c r="K178" s="35">
        <v>0</v>
      </c>
      <c r="L178" s="35">
        <v>1.20106</v>
      </c>
      <c r="M178" s="35">
        <v>0</v>
      </c>
      <c r="N178" s="35">
        <v>0</v>
      </c>
      <c r="O178" s="35">
        <v>2.0000001E-2</v>
      </c>
      <c r="P178" s="35">
        <v>0.1</v>
      </c>
      <c r="Q178" s="35">
        <v>0.5</v>
      </c>
      <c r="R178" s="35">
        <v>0.5</v>
      </c>
      <c r="S178" s="35">
        <v>2</v>
      </c>
      <c r="T178" s="35">
        <v>5</v>
      </c>
      <c r="U178" s="35">
        <v>2</v>
      </c>
      <c r="V178" s="35">
        <v>0</v>
      </c>
      <c r="W178" s="35">
        <v>1</v>
      </c>
      <c r="X178" s="35">
        <v>1</v>
      </c>
      <c r="Y178" s="35">
        <v>0</v>
      </c>
      <c r="Z178" s="35"/>
      <c r="AA178" s="35"/>
      <c r="AB178" s="35"/>
      <c r="AC178" s="35">
        <v>6.9813184E-2</v>
      </c>
      <c r="AD178" s="35">
        <v>0</v>
      </c>
      <c r="AE178" s="35">
        <v>0</v>
      </c>
      <c r="AF178" s="35">
        <v>3.0700002</v>
      </c>
      <c r="AG178" s="35"/>
      <c r="AH178" s="35"/>
      <c r="AI178" s="35">
        <v>1.44</v>
      </c>
      <c r="AJ178" s="35">
        <v>3.2400004999999998</v>
      </c>
      <c r="AK178" s="35"/>
      <c r="AX178" t="s">
        <v>131</v>
      </c>
    </row>
    <row r="179" spans="1:50">
      <c r="A179">
        <v>232</v>
      </c>
      <c r="B179" t="s">
        <v>277</v>
      </c>
      <c r="C179" s="35">
        <v>0.21235502000000001</v>
      </c>
      <c r="D179" s="35">
        <v>0</v>
      </c>
      <c r="E179" s="35">
        <v>0</v>
      </c>
      <c r="F179" s="35"/>
      <c r="G179" s="35"/>
      <c r="H179" s="35"/>
      <c r="I179" s="35"/>
      <c r="J179" s="35"/>
      <c r="K179" s="35">
        <v>0</v>
      </c>
      <c r="L179" s="35">
        <v>0.48565999999999998</v>
      </c>
      <c r="M179" s="35">
        <v>0</v>
      </c>
      <c r="N179" s="35">
        <v>0</v>
      </c>
      <c r="O179" s="35">
        <v>0.5</v>
      </c>
      <c r="P179" s="35">
        <v>0</v>
      </c>
      <c r="Q179" s="35"/>
      <c r="R179" s="35"/>
      <c r="S179" s="35"/>
      <c r="T179" s="35"/>
      <c r="U179" s="35"/>
      <c r="V179" s="35"/>
      <c r="W179" s="35"/>
      <c r="X179" s="35"/>
      <c r="Y179" s="35"/>
      <c r="Z179" s="35"/>
      <c r="AA179" s="35"/>
      <c r="AB179" s="35"/>
      <c r="AC179" s="35"/>
      <c r="AD179" s="35"/>
      <c r="AE179" s="35"/>
      <c r="AF179" s="35">
        <v>1.47</v>
      </c>
      <c r="AG179" s="35"/>
      <c r="AH179" s="35"/>
      <c r="AI179" s="35">
        <v>0</v>
      </c>
      <c r="AJ179" s="35">
        <v>0</v>
      </c>
      <c r="AK179" s="35"/>
      <c r="AX179" t="s">
        <v>126</v>
      </c>
    </row>
    <row r="180" spans="1:50">
      <c r="A180">
        <v>233</v>
      </c>
      <c r="B180" t="s">
        <v>177</v>
      </c>
      <c r="C180" s="35">
        <v>0</v>
      </c>
      <c r="D180" s="35">
        <v>0</v>
      </c>
      <c r="E180" s="35">
        <v>0</v>
      </c>
      <c r="F180" s="35"/>
      <c r="G180" s="35"/>
      <c r="H180" s="35"/>
      <c r="I180" s="35"/>
      <c r="J180" s="35"/>
      <c r="K180" s="35">
        <v>0</v>
      </c>
      <c r="L180" s="35">
        <v>1.2468950999999999</v>
      </c>
      <c r="M180" s="35">
        <v>0</v>
      </c>
      <c r="N180" s="35">
        <v>0</v>
      </c>
      <c r="O180" s="35">
        <v>0.05</v>
      </c>
      <c r="P180" s="35">
        <v>1.0000001E-2</v>
      </c>
      <c r="Q180" s="35"/>
      <c r="R180" s="35"/>
      <c r="S180" s="35"/>
      <c r="T180" s="35"/>
      <c r="U180" s="35"/>
      <c r="V180" s="35"/>
      <c r="W180" s="35"/>
      <c r="X180" s="35"/>
      <c r="Y180" s="35"/>
      <c r="Z180" s="35"/>
      <c r="AA180" s="35"/>
      <c r="AB180" s="35"/>
      <c r="AC180" s="35"/>
      <c r="AD180" s="35"/>
      <c r="AE180" s="35"/>
      <c r="AF180" s="35"/>
      <c r="AG180" s="35"/>
      <c r="AH180" s="35"/>
      <c r="AI180" s="35"/>
      <c r="AJ180" s="35"/>
      <c r="AK180" s="35"/>
      <c r="AX180" t="s">
        <v>126</v>
      </c>
    </row>
    <row r="181" spans="1:50">
      <c r="A181">
        <v>234</v>
      </c>
      <c r="B181" t="s">
        <v>177</v>
      </c>
      <c r="C181" s="35">
        <v>0</v>
      </c>
      <c r="D181" s="35">
        <v>0</v>
      </c>
      <c r="E181" s="35">
        <v>0</v>
      </c>
      <c r="F181" s="35"/>
      <c r="G181" s="35"/>
      <c r="H181" s="35"/>
      <c r="I181" s="35"/>
      <c r="J181" s="35"/>
      <c r="K181" s="35">
        <v>0</v>
      </c>
      <c r="L181" s="35">
        <v>0.242115</v>
      </c>
      <c r="M181" s="35">
        <v>0</v>
      </c>
      <c r="N181" s="35">
        <v>0</v>
      </c>
      <c r="O181" s="35">
        <v>0.1</v>
      </c>
      <c r="P181" s="35">
        <v>1.0000001E-2</v>
      </c>
      <c r="Q181" s="35"/>
      <c r="R181" s="35"/>
      <c r="S181" s="35"/>
      <c r="T181" s="35"/>
      <c r="U181" s="35"/>
      <c r="V181" s="35"/>
      <c r="W181" s="35"/>
      <c r="X181" s="35"/>
      <c r="Y181" s="35"/>
      <c r="Z181" s="35"/>
      <c r="AA181" s="35"/>
      <c r="AB181" s="35"/>
      <c r="AC181" s="35"/>
      <c r="AD181" s="35"/>
      <c r="AE181" s="35"/>
      <c r="AF181" s="35"/>
      <c r="AG181" s="35"/>
      <c r="AH181" s="35"/>
      <c r="AI181" s="35"/>
      <c r="AJ181" s="35"/>
      <c r="AK181" s="35"/>
      <c r="AX181" t="s">
        <v>126</v>
      </c>
    </row>
    <row r="182" spans="1:50">
      <c r="A182">
        <v>235</v>
      </c>
      <c r="B182" t="s">
        <v>162</v>
      </c>
      <c r="C182" s="35">
        <v>0</v>
      </c>
      <c r="D182" s="35">
        <v>0</v>
      </c>
      <c r="E182" s="35">
        <v>0</v>
      </c>
      <c r="F182" s="35"/>
      <c r="G182" s="35"/>
      <c r="H182" s="35"/>
      <c r="I182" s="35"/>
      <c r="J182" s="35"/>
      <c r="K182" s="35">
        <v>0</v>
      </c>
      <c r="L182" s="35">
        <v>0</v>
      </c>
      <c r="M182" s="35">
        <v>0</v>
      </c>
      <c r="N182" s="35">
        <v>0</v>
      </c>
      <c r="O182" s="35">
        <v>2</v>
      </c>
      <c r="P182" s="35">
        <v>1.0000001E-2</v>
      </c>
      <c r="Q182" s="35"/>
      <c r="R182" s="35"/>
      <c r="S182" s="35"/>
      <c r="T182" s="35"/>
      <c r="U182" s="35"/>
      <c r="V182" s="35"/>
      <c r="W182" s="35"/>
      <c r="X182" s="35"/>
      <c r="Y182" s="35"/>
      <c r="Z182" s="35"/>
      <c r="AA182" s="35"/>
      <c r="AB182" s="35"/>
      <c r="AC182" s="35"/>
      <c r="AD182" s="35"/>
      <c r="AE182" s="35"/>
      <c r="AF182" s="35">
        <v>0.23</v>
      </c>
      <c r="AG182" s="35">
        <v>1.5000002000000001E-3</v>
      </c>
      <c r="AH182" s="35">
        <v>9.0000010000000005E-3</v>
      </c>
      <c r="AI182" s="35"/>
      <c r="AJ182" s="35"/>
      <c r="AK182" s="35"/>
      <c r="AX182" t="s">
        <v>126</v>
      </c>
    </row>
    <row r="183" spans="1:50">
      <c r="A183">
        <v>236</v>
      </c>
      <c r="B183" t="s">
        <v>161</v>
      </c>
      <c r="C183" s="35">
        <v>0</v>
      </c>
      <c r="D183" s="35">
        <v>0</v>
      </c>
      <c r="E183" s="35">
        <v>0</v>
      </c>
      <c r="F183" s="35"/>
      <c r="G183" s="35"/>
      <c r="H183" s="35"/>
      <c r="I183" s="35"/>
      <c r="J183" s="35"/>
      <c r="K183" s="35">
        <v>0</v>
      </c>
      <c r="L183" s="35">
        <v>0.111039996</v>
      </c>
      <c r="M183" s="35">
        <v>0</v>
      </c>
      <c r="N183" s="35">
        <v>0</v>
      </c>
      <c r="O183" s="35">
        <v>0.05</v>
      </c>
      <c r="P183" s="35">
        <v>0</v>
      </c>
      <c r="Q183" s="35"/>
      <c r="R183" s="35"/>
      <c r="S183" s="35"/>
      <c r="T183" s="35"/>
      <c r="U183" s="35"/>
      <c r="V183" s="35"/>
      <c r="W183" s="35"/>
      <c r="X183" s="35"/>
      <c r="Y183" s="35"/>
      <c r="Z183" s="35"/>
      <c r="AA183" s="35"/>
      <c r="AB183" s="35"/>
      <c r="AC183" s="35"/>
      <c r="AD183" s="35"/>
      <c r="AE183" s="35"/>
      <c r="AF183" s="35"/>
      <c r="AG183" s="35"/>
      <c r="AH183" s="35"/>
      <c r="AI183" s="35"/>
      <c r="AJ183" s="35"/>
      <c r="AK183" s="35"/>
      <c r="AX183" t="s">
        <v>131</v>
      </c>
    </row>
    <row r="184" spans="1:50">
      <c r="A184">
        <v>237</v>
      </c>
      <c r="B184" t="s">
        <v>278</v>
      </c>
      <c r="C184" s="35">
        <v>0</v>
      </c>
      <c r="D184" s="35">
        <v>0</v>
      </c>
      <c r="E184" s="35">
        <v>0</v>
      </c>
      <c r="F184" s="35"/>
      <c r="G184" s="35"/>
      <c r="H184" s="35"/>
      <c r="I184" s="35"/>
      <c r="J184" s="35"/>
      <c r="K184" s="35">
        <v>0</v>
      </c>
      <c r="L184" s="35">
        <v>2.0176249999999998</v>
      </c>
      <c r="M184" s="35">
        <v>0.17362</v>
      </c>
      <c r="N184" s="35">
        <v>0</v>
      </c>
      <c r="O184" s="35">
        <v>0.05</v>
      </c>
      <c r="P184" s="35">
        <v>1.0000001E-2</v>
      </c>
      <c r="Q184" s="35"/>
      <c r="R184" s="35"/>
      <c r="S184" s="35"/>
      <c r="T184" s="35"/>
      <c r="U184" s="35"/>
      <c r="V184" s="35"/>
      <c r="W184" s="35"/>
      <c r="X184" s="35"/>
      <c r="Y184" s="35"/>
      <c r="Z184" s="35"/>
      <c r="AA184" s="35"/>
      <c r="AB184" s="35"/>
      <c r="AC184" s="35"/>
      <c r="AD184" s="35"/>
      <c r="AE184" s="35"/>
      <c r="AF184" s="35">
        <v>1.25</v>
      </c>
      <c r="AG184" s="35">
        <v>1E-3</v>
      </c>
      <c r="AH184" s="35">
        <v>1.2E-2</v>
      </c>
      <c r="AI184" s="35"/>
      <c r="AJ184" s="35"/>
      <c r="AK184" s="35"/>
      <c r="AX184" t="s">
        <v>168</v>
      </c>
    </row>
    <row r="185" spans="1:50">
      <c r="A185">
        <v>238</v>
      </c>
      <c r="B185" t="s">
        <v>279</v>
      </c>
      <c r="C185" s="35">
        <v>6.3975058000000002</v>
      </c>
      <c r="D185" s="35">
        <v>2.9324590000000001</v>
      </c>
      <c r="E185" s="35">
        <v>4.5999363000000001E-2</v>
      </c>
      <c r="F185" s="35"/>
      <c r="G185" s="35"/>
      <c r="H185" s="35"/>
      <c r="I185" s="35">
        <v>6.6713294999999997</v>
      </c>
      <c r="J185" s="35">
        <v>9.6734279999999995</v>
      </c>
      <c r="K185" s="35">
        <v>4.0000002999999999E-2</v>
      </c>
      <c r="L185" s="35">
        <v>0.15887000000000001</v>
      </c>
      <c r="M185" s="35">
        <v>0</v>
      </c>
      <c r="N185" s="35">
        <v>0</v>
      </c>
      <c r="O185" s="35">
        <v>0.1</v>
      </c>
      <c r="P185" s="35">
        <v>0</v>
      </c>
      <c r="Q185" s="35">
        <v>0.2</v>
      </c>
      <c r="R185" s="35">
        <v>0.2</v>
      </c>
      <c r="S185" s="35">
        <v>0.4</v>
      </c>
      <c r="T185" s="35">
        <v>0.2</v>
      </c>
      <c r="U185" s="35">
        <v>6.0000004999999996</v>
      </c>
      <c r="V185" s="35">
        <v>2.5</v>
      </c>
      <c r="W185" s="35">
        <v>0.5</v>
      </c>
      <c r="X185" s="35">
        <v>17</v>
      </c>
      <c r="Y185" s="35">
        <v>7.0000004999999996</v>
      </c>
      <c r="Z185" s="35">
        <v>3.3080970999999999E-3</v>
      </c>
      <c r="AA185" s="35"/>
      <c r="AB185" s="35"/>
      <c r="AC185" s="35"/>
      <c r="AD185" s="35"/>
      <c r="AE185" s="35"/>
      <c r="AF185" s="35">
        <v>1.4300001</v>
      </c>
      <c r="AG185" s="35">
        <v>2E-3</v>
      </c>
      <c r="AH185" s="35">
        <v>0.31500002999999999</v>
      </c>
      <c r="AI185" s="35">
        <v>7.84</v>
      </c>
      <c r="AJ185" s="35">
        <v>17.640001000000002</v>
      </c>
      <c r="AK185" s="35">
        <v>0.3</v>
      </c>
      <c r="AX185" t="s">
        <v>126</v>
      </c>
    </row>
    <row r="186" spans="1:50">
      <c r="A186">
        <v>239</v>
      </c>
      <c r="B186" t="s">
        <v>132</v>
      </c>
      <c r="C186" s="35">
        <v>4.2549409999999996</v>
      </c>
      <c r="D186" s="35">
        <v>5.5928434999999999</v>
      </c>
      <c r="E186" s="35">
        <v>0.69003223999999996</v>
      </c>
      <c r="F186" s="35"/>
      <c r="G186" s="35"/>
      <c r="H186" s="35">
        <v>65.586460000000002</v>
      </c>
      <c r="I186" s="35"/>
      <c r="J186" s="35">
        <v>1.8296638000000001</v>
      </c>
      <c r="K186" s="35">
        <v>3.0000002000000001</v>
      </c>
      <c r="L186" s="35">
        <v>2.4</v>
      </c>
      <c r="M186" s="35">
        <v>0</v>
      </c>
      <c r="N186" s="35">
        <v>1.5000001000000001</v>
      </c>
      <c r="O186" s="35">
        <v>2.0000001E-2</v>
      </c>
      <c r="P186" s="35">
        <v>0</v>
      </c>
      <c r="Q186" s="35">
        <v>0.3</v>
      </c>
      <c r="R186" s="35">
        <v>0.8</v>
      </c>
      <c r="S186" s="35">
        <v>1.2</v>
      </c>
      <c r="T186" s="35">
        <v>1</v>
      </c>
      <c r="U186" s="35">
        <v>1</v>
      </c>
      <c r="V186" s="35">
        <v>0</v>
      </c>
      <c r="W186" s="35">
        <v>8</v>
      </c>
      <c r="X186" s="35">
        <v>6.0000004999999996</v>
      </c>
      <c r="Y186" s="35">
        <v>1</v>
      </c>
      <c r="Z186" s="35"/>
      <c r="AA186" s="35"/>
      <c r="AB186" s="35"/>
      <c r="AC186" s="35">
        <v>1.2956780999999999</v>
      </c>
      <c r="AD186" s="35">
        <v>0</v>
      </c>
      <c r="AE186" s="35">
        <v>0</v>
      </c>
      <c r="AF186" s="35">
        <v>0.30200001999999998</v>
      </c>
      <c r="AG186" s="35">
        <v>5.0000000000000001E-4</v>
      </c>
      <c r="AH186" s="35">
        <v>1.3500000999999999E-2</v>
      </c>
      <c r="AI186" s="35">
        <v>0.60800003999999996</v>
      </c>
      <c r="AJ186" s="35">
        <v>4.1040000000000001</v>
      </c>
      <c r="AK186" s="35"/>
      <c r="AX186" t="s">
        <v>126</v>
      </c>
    </row>
    <row r="187" spans="1:50">
      <c r="A187">
        <v>240</v>
      </c>
      <c r="B187" t="s">
        <v>280</v>
      </c>
      <c r="C187" s="35">
        <v>8.1021599999999999E-2</v>
      </c>
      <c r="D187" s="35">
        <v>0</v>
      </c>
      <c r="E187" s="35">
        <v>0</v>
      </c>
      <c r="F187" s="35"/>
      <c r="G187" s="35"/>
      <c r="H187" s="35"/>
      <c r="I187" s="35"/>
      <c r="J187" s="35"/>
      <c r="K187" s="35">
        <v>0</v>
      </c>
      <c r="L187" s="35">
        <v>3.7650000000000001</v>
      </c>
      <c r="M187" s="35">
        <v>8.6580009999999999E-2</v>
      </c>
      <c r="N187" s="35">
        <v>0</v>
      </c>
      <c r="O187" s="35">
        <v>0.2</v>
      </c>
      <c r="P187" s="35">
        <v>0</v>
      </c>
      <c r="Q187" s="35"/>
      <c r="R187" s="35"/>
      <c r="S187" s="35"/>
      <c r="T187" s="35"/>
      <c r="U187" s="35"/>
      <c r="V187" s="35"/>
      <c r="W187" s="35"/>
      <c r="X187" s="35"/>
      <c r="Y187" s="35"/>
      <c r="Z187" s="35"/>
      <c r="AA187" s="35"/>
      <c r="AB187" s="35"/>
      <c r="AC187" s="35"/>
      <c r="AD187" s="35"/>
      <c r="AE187" s="35"/>
      <c r="AF187" s="35">
        <v>2.38</v>
      </c>
      <c r="AG187" s="35"/>
      <c r="AH187" s="35"/>
      <c r="AI187" s="35">
        <v>0</v>
      </c>
      <c r="AJ187" s="35">
        <v>0</v>
      </c>
      <c r="AK187" s="35"/>
      <c r="AX187" t="s">
        <v>126</v>
      </c>
    </row>
    <row r="188" spans="1:50">
      <c r="A188">
        <v>241</v>
      </c>
      <c r="B188" t="s">
        <v>281</v>
      </c>
      <c r="C188" s="35">
        <v>2.9108972999999998</v>
      </c>
      <c r="D188" s="35">
        <v>2.8030857999999998</v>
      </c>
      <c r="E188" s="35">
        <v>5.1749280000000002E-2</v>
      </c>
      <c r="F188" s="35">
        <v>2.8718793000000002E-4</v>
      </c>
      <c r="G188" s="35">
        <v>7.4125880000000004</v>
      </c>
      <c r="H188" s="35"/>
      <c r="I188" s="35"/>
      <c r="J188" s="35"/>
      <c r="K188" s="35">
        <v>3.0000002000000001</v>
      </c>
      <c r="L188" s="35">
        <v>1.3137099999999999</v>
      </c>
      <c r="M188" s="35">
        <v>0</v>
      </c>
      <c r="N188" s="35">
        <v>1.5000001000000001</v>
      </c>
      <c r="O188" s="35">
        <v>0.2</v>
      </c>
      <c r="P188" s="35">
        <v>0</v>
      </c>
      <c r="Q188" s="35">
        <v>0.2</v>
      </c>
      <c r="R188" s="35">
        <v>3.5000002000000001</v>
      </c>
      <c r="S188" s="35">
        <v>6.0000004999999996</v>
      </c>
      <c r="T188" s="35">
        <v>14.500000999999999</v>
      </c>
      <c r="U188" s="35">
        <v>21.500001999999999</v>
      </c>
      <c r="V188" s="35">
        <v>0</v>
      </c>
      <c r="W188" s="35">
        <v>0.4</v>
      </c>
      <c r="X188" s="35">
        <v>0.6</v>
      </c>
      <c r="Y188" s="35">
        <v>0</v>
      </c>
      <c r="Z188" s="35">
        <v>5.5134952000000001E-2</v>
      </c>
      <c r="AA188" s="35"/>
      <c r="AB188" s="35"/>
      <c r="AC188" s="35">
        <v>1.9043758</v>
      </c>
      <c r="AD188" s="35">
        <v>3.2672567999999999E-3</v>
      </c>
      <c r="AE188" s="35">
        <v>5.1050890000000002E-3</v>
      </c>
      <c r="AF188" s="35">
        <v>2.8950002000000001</v>
      </c>
      <c r="AG188" s="35"/>
      <c r="AH188" s="35"/>
      <c r="AI188" s="35">
        <v>2.2800001999999999</v>
      </c>
      <c r="AJ188" s="35">
        <v>5.13</v>
      </c>
      <c r="AK188" s="35"/>
      <c r="AX188" t="s">
        <v>126</v>
      </c>
    </row>
    <row r="189" spans="1:50">
      <c r="A189">
        <v>242</v>
      </c>
      <c r="B189" t="s">
        <v>281</v>
      </c>
      <c r="C189" s="35">
        <v>2.9108972999999998</v>
      </c>
      <c r="D189" s="35">
        <v>2.8030857999999998</v>
      </c>
      <c r="E189" s="35">
        <v>0</v>
      </c>
      <c r="F189" s="35">
        <v>2.1539093000000001E-4</v>
      </c>
      <c r="G189" s="35">
        <v>3.7062940000000002</v>
      </c>
      <c r="H189" s="35"/>
      <c r="I189" s="35"/>
      <c r="J189" s="35"/>
      <c r="K189" s="35">
        <v>0</v>
      </c>
      <c r="L189" s="35">
        <v>0.72984000000000004</v>
      </c>
      <c r="M189" s="35">
        <v>0</v>
      </c>
      <c r="N189" s="35">
        <v>0</v>
      </c>
      <c r="O189" s="35">
        <v>0.3</v>
      </c>
      <c r="P189" s="35">
        <v>0</v>
      </c>
      <c r="Q189" s="35">
        <v>2.0000001E-2</v>
      </c>
      <c r="R189" s="35">
        <v>1.5000001000000001</v>
      </c>
      <c r="S189" s="35">
        <v>3.0000002000000001</v>
      </c>
      <c r="T189" s="35">
        <v>12.000000999999999</v>
      </c>
      <c r="U189" s="35">
        <v>18</v>
      </c>
      <c r="V189" s="35">
        <v>0</v>
      </c>
      <c r="W189" s="35">
        <v>0.4</v>
      </c>
      <c r="X189" s="35">
        <v>0.6</v>
      </c>
      <c r="Y189" s="35">
        <v>0</v>
      </c>
      <c r="Z189" s="35">
        <v>5.5134952000000001E-2</v>
      </c>
      <c r="AA189" s="35"/>
      <c r="AB189" s="35"/>
      <c r="AC189" s="35">
        <v>1.9043758</v>
      </c>
      <c r="AD189" s="35">
        <v>1.8378317999999999E-3</v>
      </c>
      <c r="AE189" s="35">
        <v>0</v>
      </c>
      <c r="AF189" s="35">
        <v>0.2</v>
      </c>
      <c r="AG189" s="35"/>
      <c r="AH189" s="35"/>
      <c r="AI189" s="35">
        <v>0.76000005000000004</v>
      </c>
      <c r="AJ189" s="35">
        <v>1.71</v>
      </c>
      <c r="AK189" s="35"/>
      <c r="AX189" t="s">
        <v>126</v>
      </c>
    </row>
    <row r="190" spans="1:50">
      <c r="A190">
        <v>243</v>
      </c>
      <c r="B190" t="s">
        <v>282</v>
      </c>
      <c r="C190" s="35">
        <v>0.28030860000000002</v>
      </c>
      <c r="D190" s="35">
        <v>0</v>
      </c>
      <c r="E190" s="35">
        <v>1.6182677000000001</v>
      </c>
      <c r="F190" s="35"/>
      <c r="G190" s="35"/>
      <c r="H190" s="35"/>
      <c r="I190" s="35">
        <v>19.765499999999999</v>
      </c>
      <c r="J190" s="35">
        <v>8.6837549999999997</v>
      </c>
      <c r="K190" s="35">
        <v>3.0000002000000001</v>
      </c>
      <c r="L190" s="35">
        <v>0.17893500000000001</v>
      </c>
      <c r="M190" s="35">
        <v>0</v>
      </c>
      <c r="N190" s="35">
        <v>0</v>
      </c>
      <c r="O190" s="35">
        <v>0.1</v>
      </c>
      <c r="P190" s="35">
        <v>0</v>
      </c>
      <c r="Q190" s="35">
        <v>1.5000001000000001</v>
      </c>
      <c r="R190" s="35">
        <v>0.90000004</v>
      </c>
      <c r="S190" s="35">
        <v>1.4000001</v>
      </c>
      <c r="T190" s="35">
        <v>2.1000000999999999</v>
      </c>
      <c r="U190" s="35">
        <v>0.5</v>
      </c>
      <c r="V190" s="35">
        <v>0</v>
      </c>
      <c r="W190" s="35"/>
      <c r="X190" s="35"/>
      <c r="Y190" s="35"/>
      <c r="Z190" s="35">
        <v>1.8378317000000002E-2</v>
      </c>
      <c r="AA190" s="35"/>
      <c r="AB190" s="35"/>
      <c r="AC190" s="35"/>
      <c r="AD190" s="35"/>
      <c r="AE190" s="35"/>
      <c r="AF190" s="35">
        <v>2.7549999999999999</v>
      </c>
      <c r="AG190" s="35">
        <v>1.2500000000000001E-2</v>
      </c>
      <c r="AH190" s="35"/>
      <c r="AI190" s="35">
        <v>2.1000000999999999</v>
      </c>
      <c r="AJ190" s="35">
        <v>4.7250003999999999</v>
      </c>
      <c r="AK190" s="35"/>
      <c r="AX190" t="s">
        <v>126</v>
      </c>
    </row>
    <row r="191" spans="1:50">
      <c r="A191">
        <v>260</v>
      </c>
      <c r="B191" t="s">
        <v>189</v>
      </c>
      <c r="C191" s="35">
        <v>1.6498351</v>
      </c>
      <c r="D191" s="35">
        <v>0</v>
      </c>
      <c r="E191" s="35">
        <v>0</v>
      </c>
      <c r="F191" s="35"/>
      <c r="G191" s="35"/>
      <c r="H191" s="35">
        <v>1.4708783999999999</v>
      </c>
      <c r="I191" s="35">
        <v>7.3543919999999999E-2</v>
      </c>
      <c r="J191" s="35">
        <v>0.12257319999999999</v>
      </c>
      <c r="K191" s="35">
        <v>0</v>
      </c>
      <c r="L191" s="35">
        <v>0.21049501000000001</v>
      </c>
      <c r="M191" s="35">
        <v>0</v>
      </c>
      <c r="N191" s="35">
        <v>0</v>
      </c>
      <c r="O191" s="35">
        <v>3.0000002000000001</v>
      </c>
      <c r="P191" s="35">
        <v>3.0000002000000001</v>
      </c>
      <c r="Q191" s="35">
        <v>0.1</v>
      </c>
      <c r="R191" s="35">
        <v>0.2</v>
      </c>
      <c r="S191" s="35">
        <v>0</v>
      </c>
      <c r="T191" s="35">
        <v>0</v>
      </c>
      <c r="U191" s="35">
        <v>0</v>
      </c>
      <c r="V191" s="35">
        <v>0</v>
      </c>
      <c r="W191" s="35"/>
      <c r="X191" s="35"/>
      <c r="Y191" s="35"/>
      <c r="Z191" s="35"/>
      <c r="AA191" s="35"/>
      <c r="AB191" s="35"/>
      <c r="AC191" s="35"/>
      <c r="AD191" s="35"/>
      <c r="AE191" s="35"/>
      <c r="AF191" s="35">
        <v>5.5800004000000003</v>
      </c>
      <c r="AG191" s="35"/>
      <c r="AH191" s="35"/>
      <c r="AI191" s="35"/>
      <c r="AJ191" s="35"/>
      <c r="AK191" s="35"/>
      <c r="AX191" t="s">
        <v>126</v>
      </c>
    </row>
    <row r="192" spans="1:50">
      <c r="A192">
        <v>261</v>
      </c>
      <c r="B192" t="s">
        <v>196</v>
      </c>
      <c r="C192" s="35">
        <v>0</v>
      </c>
      <c r="D192" s="35">
        <v>0</v>
      </c>
      <c r="E192" s="35">
        <v>0</v>
      </c>
      <c r="F192" s="35"/>
      <c r="G192" s="35"/>
      <c r="H192" s="35"/>
      <c r="I192" s="35"/>
      <c r="J192" s="35"/>
      <c r="K192" s="35">
        <v>0</v>
      </c>
      <c r="L192" s="35">
        <v>0.37598500000000001</v>
      </c>
      <c r="M192" s="35">
        <v>0</v>
      </c>
      <c r="N192" s="35">
        <v>0</v>
      </c>
      <c r="O192" s="35">
        <v>2</v>
      </c>
      <c r="P192" s="35">
        <v>0</v>
      </c>
      <c r="Q192" s="35">
        <v>0.1</v>
      </c>
      <c r="R192" s="35">
        <v>0</v>
      </c>
      <c r="S192" s="35">
        <v>0</v>
      </c>
      <c r="T192" s="35">
        <v>0</v>
      </c>
      <c r="U192" s="35">
        <v>0</v>
      </c>
      <c r="V192" s="35">
        <v>0</v>
      </c>
      <c r="W192" s="35"/>
      <c r="X192" s="35"/>
      <c r="Y192" s="35"/>
      <c r="Z192" s="35"/>
      <c r="AA192" s="35"/>
      <c r="AB192" s="35"/>
      <c r="AC192" s="35"/>
      <c r="AD192" s="35"/>
      <c r="AE192" s="35"/>
      <c r="AF192" s="35">
        <v>1.1500001</v>
      </c>
      <c r="AG192" s="35"/>
      <c r="AH192" s="35"/>
      <c r="AI192" s="35"/>
      <c r="AJ192" s="35"/>
      <c r="AK192" s="35"/>
      <c r="AX192" t="s">
        <v>126</v>
      </c>
    </row>
    <row r="193" spans="1:50">
      <c r="A193">
        <v>262</v>
      </c>
      <c r="B193" t="s">
        <v>200</v>
      </c>
      <c r="C193" s="35">
        <v>0</v>
      </c>
      <c r="D193" s="35">
        <v>0</v>
      </c>
      <c r="E193" s="35">
        <v>0</v>
      </c>
      <c r="F193" s="35"/>
      <c r="G193" s="35"/>
      <c r="H193" s="35"/>
      <c r="I193" s="35"/>
      <c r="J193" s="35"/>
      <c r="K193" s="35">
        <v>0</v>
      </c>
      <c r="L193" s="35">
        <v>0.13600000000000001</v>
      </c>
      <c r="M193" s="35">
        <v>0</v>
      </c>
      <c r="N193" s="35">
        <v>0</v>
      </c>
      <c r="O193" s="35">
        <v>6.0000004999999996</v>
      </c>
      <c r="P193" s="35">
        <v>0</v>
      </c>
      <c r="Q193" s="35"/>
      <c r="R193" s="35"/>
      <c r="S193" s="35"/>
      <c r="T193" s="35"/>
      <c r="U193" s="35"/>
      <c r="V193" s="35"/>
      <c r="W193" s="35"/>
      <c r="X193" s="35"/>
      <c r="Y193" s="35"/>
      <c r="Z193" s="35"/>
      <c r="AA193" s="35"/>
      <c r="AB193" s="35"/>
      <c r="AC193" s="35"/>
      <c r="AD193" s="35"/>
      <c r="AE193" s="35"/>
      <c r="AF193" s="35">
        <v>4.6000003999999999</v>
      </c>
      <c r="AG193" s="35"/>
      <c r="AH193" s="35"/>
      <c r="AI193" s="35"/>
      <c r="AJ193" s="35"/>
      <c r="AK193" s="35"/>
      <c r="AX193" t="s">
        <v>126</v>
      </c>
    </row>
    <row r="194" spans="1:50">
      <c r="A194">
        <v>263</v>
      </c>
      <c r="B194" t="s">
        <v>283</v>
      </c>
      <c r="C194" s="35">
        <v>3.2669999999999998E-2</v>
      </c>
      <c r="D194" s="35">
        <v>0</v>
      </c>
      <c r="E194" s="35">
        <v>0</v>
      </c>
      <c r="F194" s="35"/>
      <c r="G194" s="35"/>
      <c r="H194" s="35">
        <v>8.1681420000000005E-2</v>
      </c>
      <c r="I194" s="35"/>
      <c r="J194" s="35"/>
      <c r="K194" s="35">
        <v>0</v>
      </c>
      <c r="L194" s="35">
        <v>0.55080010000000001</v>
      </c>
      <c r="M194" s="35">
        <v>0</v>
      </c>
      <c r="N194" s="35">
        <v>0</v>
      </c>
      <c r="O194" s="35">
        <v>3.0000002000000001</v>
      </c>
      <c r="P194" s="35">
        <v>0</v>
      </c>
      <c r="Q194" s="35">
        <v>0.1</v>
      </c>
      <c r="R194" s="35">
        <v>0.1</v>
      </c>
      <c r="S194" s="35">
        <v>0</v>
      </c>
      <c r="T194" s="35">
        <v>0</v>
      </c>
      <c r="U194" s="35">
        <v>0</v>
      </c>
      <c r="V194" s="35">
        <v>0</v>
      </c>
      <c r="W194" s="35"/>
      <c r="X194" s="35"/>
      <c r="Y194" s="35"/>
      <c r="Z194" s="35"/>
      <c r="AA194" s="35"/>
      <c r="AB194" s="35"/>
      <c r="AC194" s="35"/>
      <c r="AD194" s="35"/>
      <c r="AE194" s="35"/>
      <c r="AF194" s="35">
        <v>3.45</v>
      </c>
      <c r="AG194" s="35"/>
      <c r="AH194" s="35"/>
      <c r="AI194" s="35"/>
      <c r="AJ194" s="35"/>
      <c r="AK194" s="35"/>
      <c r="AX194" t="s">
        <v>131</v>
      </c>
    </row>
    <row r="195" spans="1:50">
      <c r="A195">
        <v>264</v>
      </c>
      <c r="B195" t="s">
        <v>284</v>
      </c>
      <c r="C195" s="35">
        <v>7.9061402999999997</v>
      </c>
      <c r="D195" s="35">
        <v>1.784599</v>
      </c>
      <c r="E195" s="35">
        <v>0.81645374999999998</v>
      </c>
      <c r="F195" s="35"/>
      <c r="G195" s="35"/>
      <c r="H195" s="35">
        <v>0.49008849999999998</v>
      </c>
      <c r="I195" s="35">
        <v>0.31268667999999999</v>
      </c>
      <c r="J195" s="35">
        <v>0.25014936999999998</v>
      </c>
      <c r="K195" s="35">
        <v>0.3</v>
      </c>
      <c r="L195" s="35">
        <v>0.89522999999999997</v>
      </c>
      <c r="M195" s="35">
        <v>0.17165001999999999</v>
      </c>
      <c r="N195" s="35">
        <v>0</v>
      </c>
      <c r="O195" s="35">
        <v>1</v>
      </c>
      <c r="P195" s="35">
        <v>0.25</v>
      </c>
      <c r="Q195" s="35">
        <v>0.3</v>
      </c>
      <c r="R195" s="35">
        <v>0.70000004999999998</v>
      </c>
      <c r="S195" s="35">
        <v>1</v>
      </c>
      <c r="T195" s="35">
        <v>0</v>
      </c>
      <c r="U195" s="35">
        <v>0</v>
      </c>
      <c r="V195" s="35">
        <v>0</v>
      </c>
      <c r="W195" s="35"/>
      <c r="X195" s="35"/>
      <c r="Y195" s="35"/>
      <c r="Z195" s="35"/>
      <c r="AA195" s="35"/>
      <c r="AB195" s="35"/>
      <c r="AC195" s="35"/>
      <c r="AD195" s="35"/>
      <c r="AE195" s="35"/>
      <c r="AF195" s="35">
        <v>3.0600002000000002</v>
      </c>
      <c r="AG195" s="35"/>
      <c r="AH195" s="35"/>
      <c r="AI195" s="35">
        <v>1.6800001</v>
      </c>
      <c r="AJ195" s="35">
        <v>1.2600001000000001</v>
      </c>
      <c r="AK195" s="35"/>
      <c r="AX195" t="s">
        <v>131</v>
      </c>
    </row>
    <row r="196" spans="1:50">
      <c r="A196">
        <v>265</v>
      </c>
      <c r="B196" t="s">
        <v>285</v>
      </c>
      <c r="C196" s="35">
        <v>6.5960745999999997</v>
      </c>
      <c r="D196" s="35">
        <v>1.804691</v>
      </c>
      <c r="E196" s="35">
        <v>0.69870244999999997</v>
      </c>
      <c r="F196" s="35">
        <v>1.5139668999999999E-4</v>
      </c>
      <c r="G196" s="35">
        <v>1.4886438</v>
      </c>
      <c r="H196" s="35">
        <v>1.7588625</v>
      </c>
      <c r="I196" s="35">
        <v>1.3025633000000001</v>
      </c>
      <c r="J196" s="35">
        <v>0.38824199999999998</v>
      </c>
      <c r="K196" s="35">
        <v>4.0000002999999999E-2</v>
      </c>
      <c r="L196" s="35">
        <v>0.50251999999999997</v>
      </c>
      <c r="M196" s="35">
        <v>0.15218000000000001</v>
      </c>
      <c r="N196" s="35">
        <v>0</v>
      </c>
      <c r="O196" s="35">
        <v>1</v>
      </c>
      <c r="P196" s="35">
        <v>0</v>
      </c>
      <c r="Q196" s="35">
        <v>0.5</v>
      </c>
      <c r="R196" s="35">
        <v>0.6</v>
      </c>
      <c r="S196" s="35">
        <v>1.6</v>
      </c>
      <c r="T196" s="35">
        <v>1.1000000000000001</v>
      </c>
      <c r="U196" s="35">
        <v>2</v>
      </c>
      <c r="V196" s="35">
        <v>4</v>
      </c>
      <c r="W196" s="35">
        <v>0.2</v>
      </c>
      <c r="X196" s="35">
        <v>1</v>
      </c>
      <c r="Y196" s="35">
        <v>1</v>
      </c>
      <c r="Z196" s="35">
        <v>2.9772871999999999E-2</v>
      </c>
      <c r="AA196" s="35"/>
      <c r="AB196" s="35"/>
      <c r="AC196" s="35"/>
      <c r="AD196" s="35"/>
      <c r="AE196" s="35"/>
      <c r="AF196" s="35">
        <v>3.0550000000000002</v>
      </c>
      <c r="AG196" s="35"/>
      <c r="AH196" s="35">
        <v>0.6</v>
      </c>
      <c r="AI196" s="35">
        <v>4</v>
      </c>
      <c r="AJ196" s="35">
        <v>7.2000003000000001</v>
      </c>
      <c r="AK196" s="35"/>
      <c r="AL196">
        <v>0.4</v>
      </c>
      <c r="AX196" t="s">
        <v>131</v>
      </c>
    </row>
    <row r="197" spans="1:50">
      <c r="A197">
        <v>266</v>
      </c>
      <c r="B197" t="s">
        <v>286</v>
      </c>
      <c r="C197" s="35">
        <v>11.434500999999999</v>
      </c>
      <c r="D197" s="35">
        <v>6.1256250000000003</v>
      </c>
      <c r="E197" s="35">
        <v>1.9397811</v>
      </c>
      <c r="F197" s="35"/>
      <c r="G197" s="35"/>
      <c r="H197" s="35">
        <v>1.5315266999999999</v>
      </c>
      <c r="I197" s="35">
        <v>2.0420356000000002</v>
      </c>
      <c r="J197" s="35">
        <v>1.4753704999999999</v>
      </c>
      <c r="K197" s="35">
        <v>0</v>
      </c>
      <c r="L197" s="35">
        <v>0.24000001000000001</v>
      </c>
      <c r="M197" s="35">
        <v>0.10339501</v>
      </c>
      <c r="N197" s="35">
        <v>0</v>
      </c>
      <c r="O197" s="35">
        <v>0.25</v>
      </c>
      <c r="P197" s="35">
        <v>0.1</v>
      </c>
      <c r="Q197" s="35">
        <v>0.5</v>
      </c>
      <c r="R197" s="35">
        <v>1</v>
      </c>
      <c r="S197" s="35">
        <v>1</v>
      </c>
      <c r="T197" s="35">
        <v>3.0000002000000001</v>
      </c>
      <c r="U197" s="35">
        <v>2</v>
      </c>
      <c r="V197" s="35">
        <v>0.2</v>
      </c>
      <c r="W197" s="35">
        <v>0.5</v>
      </c>
      <c r="X197" s="35">
        <v>1</v>
      </c>
      <c r="Y197" s="35">
        <v>0.2</v>
      </c>
      <c r="Z197" s="35">
        <v>5.5134952000000001E-2</v>
      </c>
      <c r="AA197" s="35"/>
      <c r="AB197" s="35"/>
      <c r="AC197" s="35">
        <v>0</v>
      </c>
      <c r="AD197" s="35">
        <v>0.10379038</v>
      </c>
      <c r="AE197" s="35">
        <v>0</v>
      </c>
      <c r="AF197" s="35">
        <v>3.1000000999999999</v>
      </c>
      <c r="AG197" s="35"/>
      <c r="AH197" s="35"/>
      <c r="AI197" s="35">
        <v>3.6000000999999999</v>
      </c>
      <c r="AJ197" s="35">
        <v>8.1</v>
      </c>
      <c r="AK197" s="35"/>
      <c r="AX197" t="s">
        <v>126</v>
      </c>
    </row>
    <row r="198" spans="1:50">
      <c r="A198">
        <v>267</v>
      </c>
      <c r="B198" t="s">
        <v>287</v>
      </c>
      <c r="C198" s="35">
        <v>10.919948</v>
      </c>
      <c r="D198" s="35">
        <v>4.5672670000000002</v>
      </c>
      <c r="E198" s="35">
        <v>0.65209322999999997</v>
      </c>
      <c r="F198" s="35">
        <v>1.2835639999999999E-4</v>
      </c>
      <c r="G198" s="35">
        <v>1.2742302000000001</v>
      </c>
      <c r="H198" s="35">
        <v>1.8378321</v>
      </c>
      <c r="I198" s="35">
        <v>1.5315264</v>
      </c>
      <c r="J198" s="35">
        <v>1.3783741</v>
      </c>
      <c r="K198" s="35">
        <v>0</v>
      </c>
      <c r="L198" s="35">
        <v>7.9435000000000006E-2</v>
      </c>
      <c r="M198" s="35">
        <v>8.8084999999999997E-2</v>
      </c>
      <c r="N198" s="35">
        <v>0</v>
      </c>
      <c r="O198" s="35">
        <v>0.1</v>
      </c>
      <c r="P198" s="35">
        <v>0</v>
      </c>
      <c r="Q198" s="35">
        <v>0.5</v>
      </c>
      <c r="R198" s="35">
        <v>1</v>
      </c>
      <c r="S198" s="35">
        <v>1</v>
      </c>
      <c r="T198" s="35">
        <v>1.5000001000000001</v>
      </c>
      <c r="U198" s="35">
        <v>5</v>
      </c>
      <c r="V198" s="35">
        <v>0.2</v>
      </c>
      <c r="W198" s="35">
        <v>0.5</v>
      </c>
      <c r="X198" s="35">
        <v>1</v>
      </c>
      <c r="Y198" s="35">
        <v>0.2</v>
      </c>
      <c r="Z198" s="35">
        <v>8.2702429999999993E-2</v>
      </c>
      <c r="AA198" s="35"/>
      <c r="AB198" s="35"/>
      <c r="AC198" s="35">
        <v>0.26124304999999998</v>
      </c>
      <c r="AD198" s="35">
        <v>2.0033544E-2</v>
      </c>
      <c r="AE198" s="35">
        <v>0</v>
      </c>
      <c r="AF198" s="35">
        <v>4.6349999999999998</v>
      </c>
      <c r="AG198" s="35"/>
      <c r="AH198" s="35">
        <v>0.15</v>
      </c>
      <c r="AI198" s="35">
        <v>3.4</v>
      </c>
      <c r="AJ198" s="35">
        <v>15.300001</v>
      </c>
      <c r="AK198" s="35"/>
      <c r="AX198" t="s">
        <v>126</v>
      </c>
    </row>
    <row r="199" spans="1:50">
      <c r="A199">
        <v>268</v>
      </c>
      <c r="B199" t="s">
        <v>288</v>
      </c>
      <c r="C199" s="35">
        <v>10.536892999999999</v>
      </c>
      <c r="D199" s="35">
        <v>5.7159440000000004</v>
      </c>
      <c r="E199" s="35">
        <v>1.1725045000000001</v>
      </c>
      <c r="F199" s="35">
        <v>1.4839280000000001E-4</v>
      </c>
      <c r="G199" s="35">
        <v>1.6126971999999999</v>
      </c>
      <c r="H199" s="35">
        <v>1.5179343000000001</v>
      </c>
      <c r="I199" s="35">
        <v>1.2171808</v>
      </c>
      <c r="J199" s="35">
        <v>1.5315266000000001</v>
      </c>
      <c r="K199" s="35">
        <v>0</v>
      </c>
      <c r="L199" s="35">
        <v>0.12181501</v>
      </c>
      <c r="M199" s="35">
        <v>0</v>
      </c>
      <c r="N199" s="35">
        <v>0</v>
      </c>
      <c r="O199" s="35">
        <v>0.1</v>
      </c>
      <c r="P199" s="35">
        <v>0</v>
      </c>
      <c r="Q199" s="35">
        <v>0.5</v>
      </c>
      <c r="R199" s="35">
        <v>1</v>
      </c>
      <c r="S199" s="35">
        <v>1</v>
      </c>
      <c r="T199" s="35">
        <v>1.5000001000000001</v>
      </c>
      <c r="U199" s="35">
        <v>5</v>
      </c>
      <c r="V199" s="35">
        <v>0.2</v>
      </c>
      <c r="W199" s="35">
        <v>0.5</v>
      </c>
      <c r="X199" s="35">
        <v>1</v>
      </c>
      <c r="Y199" s="35">
        <v>0.2</v>
      </c>
      <c r="Z199" s="35">
        <v>8.2702429999999993E-2</v>
      </c>
      <c r="AA199" s="35"/>
      <c r="AB199" s="35"/>
      <c r="AC199" s="35">
        <v>0.26124304999999998</v>
      </c>
      <c r="AD199" s="35">
        <v>2.0033544E-2</v>
      </c>
      <c r="AE199" s="35">
        <v>0</v>
      </c>
      <c r="AF199" s="35">
        <v>4.6349999999999998</v>
      </c>
      <c r="AG199" s="35"/>
      <c r="AH199" s="35">
        <v>0.15</v>
      </c>
      <c r="AI199" s="35">
        <v>3.4</v>
      </c>
      <c r="AJ199" s="35">
        <v>15.300001</v>
      </c>
      <c r="AK199" s="35"/>
      <c r="AX199" t="s">
        <v>126</v>
      </c>
    </row>
    <row r="200" spans="1:50">
      <c r="A200">
        <v>269</v>
      </c>
      <c r="B200" t="s">
        <v>289</v>
      </c>
      <c r="C200" s="35">
        <v>22.738320999999999</v>
      </c>
      <c r="D200" s="35">
        <v>11.535778000000001</v>
      </c>
      <c r="E200" s="35">
        <v>1.7968502</v>
      </c>
      <c r="F200" s="35"/>
      <c r="G200" s="35"/>
      <c r="H200" s="35">
        <v>7.872312</v>
      </c>
      <c r="I200" s="35">
        <v>12.85811</v>
      </c>
      <c r="J200" s="35">
        <v>5.4742290000000002</v>
      </c>
      <c r="K200" s="35">
        <v>0</v>
      </c>
      <c r="L200" s="35">
        <v>0.34276503000000003</v>
      </c>
      <c r="M200" s="35">
        <v>0</v>
      </c>
      <c r="N200" s="35">
        <v>0</v>
      </c>
      <c r="O200" s="35">
        <v>0.5</v>
      </c>
      <c r="P200" s="35">
        <v>0</v>
      </c>
      <c r="Q200" s="35">
        <v>1</v>
      </c>
      <c r="R200" s="35">
        <v>1</v>
      </c>
      <c r="S200" s="35">
        <v>2</v>
      </c>
      <c r="T200" s="35">
        <v>3.0000002000000001</v>
      </c>
      <c r="U200" s="35">
        <v>2</v>
      </c>
      <c r="V200" s="35">
        <v>0.5</v>
      </c>
      <c r="W200" s="35">
        <v>2.3000001999999999</v>
      </c>
      <c r="X200" s="35">
        <v>0.5</v>
      </c>
      <c r="Y200" s="35">
        <v>0</v>
      </c>
      <c r="Z200" s="35">
        <v>5.5134952000000001E-2</v>
      </c>
      <c r="AA200" s="35"/>
      <c r="AB200" s="35"/>
      <c r="AC200" s="35">
        <v>7.4743740000000003E-2</v>
      </c>
      <c r="AD200" s="35">
        <v>0.15315266999999999</v>
      </c>
      <c r="AE200" s="35">
        <v>0</v>
      </c>
      <c r="AF200" s="35">
        <v>6.2000003000000001</v>
      </c>
      <c r="AG200" s="35"/>
      <c r="AH200" s="35"/>
      <c r="AI200" s="35">
        <v>7.2000003000000001</v>
      </c>
      <c r="AJ200" s="35">
        <v>16.2</v>
      </c>
      <c r="AK200" s="35"/>
      <c r="AX200" t="s">
        <v>126</v>
      </c>
    </row>
    <row r="201" spans="1:50">
      <c r="A201">
        <v>270</v>
      </c>
      <c r="B201" t="s">
        <v>290</v>
      </c>
      <c r="C201" s="35">
        <v>4.8919240000000004</v>
      </c>
      <c r="D201" s="35">
        <v>1.6335</v>
      </c>
      <c r="E201" s="35">
        <v>0.67283870000000001</v>
      </c>
      <c r="F201" s="35">
        <v>8.4801550000000001E-5</v>
      </c>
      <c r="G201" s="35">
        <v>0.62537335999999999</v>
      </c>
      <c r="H201" s="35">
        <v>12.382391</v>
      </c>
      <c r="I201" s="35">
        <v>7.54915</v>
      </c>
      <c r="J201" s="35">
        <v>6.4706999999999999</v>
      </c>
      <c r="K201" s="35">
        <v>0.5</v>
      </c>
      <c r="L201" s="35">
        <v>11.891251</v>
      </c>
      <c r="M201" s="35">
        <v>0</v>
      </c>
      <c r="N201" s="35">
        <v>0</v>
      </c>
      <c r="O201" s="35">
        <v>0.05</v>
      </c>
      <c r="P201" s="35">
        <v>0.05</v>
      </c>
      <c r="Q201" s="35">
        <v>0.8</v>
      </c>
      <c r="R201" s="35">
        <v>1.4000001</v>
      </c>
      <c r="S201" s="35">
        <v>1.5000001000000001</v>
      </c>
      <c r="T201" s="35">
        <v>15.000000999999999</v>
      </c>
      <c r="U201" s="35">
        <v>12.000000999999999</v>
      </c>
      <c r="V201" s="35">
        <v>0</v>
      </c>
      <c r="W201" s="35">
        <v>2</v>
      </c>
      <c r="X201" s="35">
        <v>2</v>
      </c>
      <c r="Y201" s="35">
        <v>0</v>
      </c>
      <c r="Z201" s="35">
        <v>0.18819398000000001</v>
      </c>
      <c r="AA201" s="35"/>
      <c r="AB201" s="35"/>
      <c r="AC201" s="35"/>
      <c r="AD201" s="35"/>
      <c r="AE201" s="35"/>
      <c r="AF201" s="35">
        <v>3.0600002000000002</v>
      </c>
      <c r="AG201" s="35"/>
      <c r="AH201" s="35">
        <v>1.8000001000000001</v>
      </c>
      <c r="AI201" s="35">
        <v>6.4</v>
      </c>
      <c r="AJ201" s="35">
        <v>14.400001</v>
      </c>
      <c r="AK201" s="35"/>
      <c r="AX201" t="s">
        <v>124</v>
      </c>
    </row>
    <row r="202" spans="1:50">
      <c r="A202">
        <v>272</v>
      </c>
      <c r="B202" t="s">
        <v>291</v>
      </c>
      <c r="C202" s="35">
        <v>2.0582101000000002</v>
      </c>
      <c r="D202" s="35">
        <v>0</v>
      </c>
      <c r="E202" s="35">
        <v>0</v>
      </c>
      <c r="F202" s="35"/>
      <c r="G202" s="35"/>
      <c r="H202" s="35">
        <v>2.6546460000000001E-2</v>
      </c>
      <c r="I202" s="35"/>
      <c r="J202" s="35">
        <v>4.1351213999999997E-2</v>
      </c>
      <c r="K202" s="35">
        <v>0.5</v>
      </c>
      <c r="L202" s="35">
        <v>0.75000005999999997</v>
      </c>
      <c r="M202" s="35">
        <v>0.34287499999999999</v>
      </c>
      <c r="N202" s="35">
        <v>0</v>
      </c>
      <c r="O202" s="35">
        <v>0.25</v>
      </c>
      <c r="P202" s="35">
        <v>0</v>
      </c>
      <c r="Q202" s="35">
        <v>0.25</v>
      </c>
      <c r="R202" s="35">
        <v>1</v>
      </c>
      <c r="S202" s="35">
        <v>4.2000003000000001</v>
      </c>
      <c r="T202" s="35">
        <v>0.2</v>
      </c>
      <c r="U202" s="35">
        <v>0</v>
      </c>
      <c r="V202" s="35">
        <v>0</v>
      </c>
      <c r="W202" s="35">
        <v>3.0000002000000001</v>
      </c>
      <c r="X202" s="35">
        <v>0</v>
      </c>
      <c r="Y202" s="35">
        <v>0</v>
      </c>
      <c r="Z202" s="35"/>
      <c r="AA202" s="35"/>
      <c r="AB202" s="35"/>
      <c r="AC202" s="35"/>
      <c r="AD202" s="35"/>
      <c r="AE202" s="35"/>
      <c r="AF202" s="35">
        <v>0.77500004</v>
      </c>
      <c r="AG202" s="35"/>
      <c r="AH202" s="35"/>
      <c r="AI202" s="35">
        <v>144</v>
      </c>
      <c r="AJ202" s="35">
        <v>396.00002999999998</v>
      </c>
      <c r="AK202" s="35"/>
      <c r="AX202" t="s">
        <v>126</v>
      </c>
    </row>
    <row r="203" spans="1:50">
      <c r="A203">
        <v>273</v>
      </c>
      <c r="B203" t="s">
        <v>292</v>
      </c>
      <c r="C203" s="35">
        <v>4.3124393999999997</v>
      </c>
      <c r="D203" s="35">
        <v>5.4532765999999997</v>
      </c>
      <c r="E203" s="35">
        <v>0.51291900000000001</v>
      </c>
      <c r="F203" s="35">
        <v>6.6646580000000004E-4</v>
      </c>
      <c r="G203" s="35">
        <v>5.2929554000000003</v>
      </c>
      <c r="H203" s="35"/>
      <c r="I203" s="35">
        <v>29.40531</v>
      </c>
      <c r="J203" s="35">
        <v>5.8534955999999996</v>
      </c>
      <c r="K203" s="35">
        <v>0.5</v>
      </c>
      <c r="L203" s="35">
        <v>5.8950003000000001E-2</v>
      </c>
      <c r="M203" s="35">
        <v>0</v>
      </c>
      <c r="N203" s="35">
        <v>0</v>
      </c>
      <c r="O203" s="35">
        <v>2.0000001E-2</v>
      </c>
      <c r="P203" s="35">
        <v>0.05</v>
      </c>
      <c r="Q203" s="35">
        <v>0.25</v>
      </c>
      <c r="R203" s="35">
        <v>1.5000001000000001</v>
      </c>
      <c r="S203" s="35">
        <v>3.0000002000000001</v>
      </c>
      <c r="T203" s="35">
        <v>5</v>
      </c>
      <c r="U203" s="35">
        <v>4.5</v>
      </c>
      <c r="V203" s="35">
        <v>0</v>
      </c>
      <c r="W203" s="35">
        <v>1</v>
      </c>
      <c r="X203" s="35">
        <v>1.5000001000000001</v>
      </c>
      <c r="Y203" s="35">
        <v>0</v>
      </c>
      <c r="Z203" s="35">
        <v>4.4107965999999998E-2</v>
      </c>
      <c r="AA203" s="35"/>
      <c r="AB203" s="35"/>
      <c r="AC203" s="35">
        <v>4.1783187999999999E-2</v>
      </c>
      <c r="AD203" s="35">
        <v>0.117621236</v>
      </c>
      <c r="AE203" s="35">
        <v>0</v>
      </c>
      <c r="AF203" s="35">
        <v>2.9800002999999999</v>
      </c>
      <c r="AG203" s="35">
        <v>1.25E-4</v>
      </c>
      <c r="AH203" s="35">
        <v>1.5E-3</v>
      </c>
      <c r="AI203" s="35">
        <v>5.1200004000000003</v>
      </c>
      <c r="AJ203" s="35">
        <v>11.52</v>
      </c>
      <c r="AK203" s="35">
        <v>0.3</v>
      </c>
      <c r="AX203" t="s">
        <v>126</v>
      </c>
    </row>
    <row r="204" spans="1:50">
      <c r="A204">
        <v>274</v>
      </c>
      <c r="B204" t="s">
        <v>293</v>
      </c>
      <c r="C204" s="35">
        <v>11.434500999999999</v>
      </c>
      <c r="D204" s="35">
        <v>10.333958000000001</v>
      </c>
      <c r="E204" s="35">
        <v>4.081137</v>
      </c>
      <c r="F204" s="35"/>
      <c r="G204" s="35"/>
      <c r="H204" s="35">
        <v>1.1125795999999999</v>
      </c>
      <c r="I204" s="35">
        <v>1.5553701</v>
      </c>
      <c r="J204" s="35">
        <v>1.4964054</v>
      </c>
      <c r="K204" s="35">
        <v>3.0000002000000001</v>
      </c>
      <c r="L204" s="35">
        <v>0.17999499999999999</v>
      </c>
      <c r="M204" s="35">
        <v>0.6</v>
      </c>
      <c r="N204" s="35">
        <v>0</v>
      </c>
      <c r="O204" s="35">
        <v>0.5</v>
      </c>
      <c r="P204" s="35">
        <v>0.25</v>
      </c>
      <c r="Q204" s="35">
        <v>0.3</v>
      </c>
      <c r="R204" s="35">
        <v>0.75000005999999997</v>
      </c>
      <c r="S204" s="35">
        <v>1</v>
      </c>
      <c r="T204" s="35">
        <v>2</v>
      </c>
      <c r="U204" s="35">
        <v>2</v>
      </c>
      <c r="V204" s="35">
        <v>0.2</v>
      </c>
      <c r="W204" s="35">
        <v>0.5</v>
      </c>
      <c r="X204" s="35">
        <v>1</v>
      </c>
      <c r="Y204" s="35">
        <v>0.2</v>
      </c>
      <c r="Z204" s="35">
        <v>5.5134952000000001E-2</v>
      </c>
      <c r="AA204" s="35"/>
      <c r="AB204" s="35"/>
      <c r="AC204" s="35">
        <v>0</v>
      </c>
      <c r="AD204" s="35">
        <v>4.0067088000000001E-2</v>
      </c>
      <c r="AE204" s="35">
        <v>0</v>
      </c>
      <c r="AF204" s="35">
        <v>3.1000000999999999</v>
      </c>
      <c r="AG204" s="35"/>
      <c r="AH204" s="35"/>
      <c r="AI204" s="35">
        <v>3.6000000999999999</v>
      </c>
      <c r="AJ204" s="35">
        <v>8.1</v>
      </c>
      <c r="AK204" s="35"/>
      <c r="AX204" t="s">
        <v>168</v>
      </c>
    </row>
    <row r="205" spans="1:50">
      <c r="A205">
        <v>275</v>
      </c>
      <c r="B205" t="s">
        <v>294</v>
      </c>
      <c r="C205" s="35">
        <v>8.4941999999999993</v>
      </c>
      <c r="D205" s="35">
        <v>3.1853250000000002</v>
      </c>
      <c r="E205" s="35">
        <v>2.0010374</v>
      </c>
      <c r="F205" s="35"/>
      <c r="G205" s="35"/>
      <c r="H205" s="35">
        <v>2.9510622</v>
      </c>
      <c r="I205" s="35">
        <v>0.73372910000000002</v>
      </c>
      <c r="J205" s="35">
        <v>2.7788016999999998</v>
      </c>
      <c r="K205" s="35">
        <v>0</v>
      </c>
      <c r="L205" s="35">
        <v>3.7823950000000002</v>
      </c>
      <c r="M205" s="35">
        <v>0</v>
      </c>
      <c r="N205" s="35">
        <v>0</v>
      </c>
      <c r="O205" s="35">
        <v>0.05</v>
      </c>
      <c r="P205" s="35">
        <v>0.1</v>
      </c>
      <c r="Q205" s="35">
        <v>0.6</v>
      </c>
      <c r="R205" s="35">
        <v>0.90000004</v>
      </c>
      <c r="S205" s="35">
        <v>1.5000001000000001</v>
      </c>
      <c r="T205" s="35">
        <v>0.4</v>
      </c>
      <c r="U205" s="35">
        <v>0</v>
      </c>
      <c r="V205" s="35">
        <v>0</v>
      </c>
      <c r="W205" s="35">
        <v>0.8</v>
      </c>
      <c r="X205" s="35">
        <v>0.2</v>
      </c>
      <c r="Y205" s="35">
        <v>0</v>
      </c>
      <c r="Z205" s="35">
        <v>0.22053981</v>
      </c>
      <c r="AA205" s="35"/>
      <c r="AB205" s="35"/>
      <c r="AC205" s="35">
        <v>0</v>
      </c>
      <c r="AD205" s="35">
        <v>6.5345130000000001E-2</v>
      </c>
      <c r="AE205" s="35">
        <v>0</v>
      </c>
      <c r="AF205" s="35">
        <v>5.2428007000000001</v>
      </c>
      <c r="AG205" s="35"/>
      <c r="AH205" s="35"/>
      <c r="AI205" s="35">
        <v>3.0600002000000002</v>
      </c>
      <c r="AJ205" s="35">
        <v>6.8849999999999998</v>
      </c>
      <c r="AK205" s="35"/>
      <c r="AX205" t="s">
        <v>126</v>
      </c>
    </row>
    <row r="206" spans="1:50">
      <c r="A206">
        <v>276</v>
      </c>
      <c r="B206" t="s">
        <v>295</v>
      </c>
      <c r="C206" s="35">
        <v>7.3638186000000001</v>
      </c>
      <c r="D206" s="35">
        <v>10.291051</v>
      </c>
      <c r="E206" s="35">
        <v>1.8857126</v>
      </c>
      <c r="F206" s="35"/>
      <c r="G206" s="35"/>
      <c r="H206" s="35">
        <v>8.821593</v>
      </c>
      <c r="I206" s="35">
        <v>17.643187000000001</v>
      </c>
      <c r="J206" s="35">
        <v>15.437787</v>
      </c>
      <c r="K206" s="35">
        <v>4.0000002999999999E-2</v>
      </c>
      <c r="L206" s="35">
        <v>0.69000006000000003</v>
      </c>
      <c r="M206" s="35">
        <v>0</v>
      </c>
      <c r="N206" s="35">
        <v>0</v>
      </c>
      <c r="O206" s="35">
        <v>0.1</v>
      </c>
      <c r="P206" s="35">
        <v>1.0000001E-2</v>
      </c>
      <c r="Q206" s="35">
        <v>0.5</v>
      </c>
      <c r="R206" s="35">
        <v>0.5</v>
      </c>
      <c r="S206" s="35">
        <v>1</v>
      </c>
      <c r="T206" s="35">
        <v>3.0000002000000001</v>
      </c>
      <c r="U206" s="35">
        <v>1</v>
      </c>
      <c r="V206" s="35">
        <v>0.5</v>
      </c>
      <c r="W206" s="35"/>
      <c r="X206" s="35"/>
      <c r="Y206" s="35"/>
      <c r="Z206" s="35">
        <v>1.3232388499999999E-2</v>
      </c>
      <c r="AA206" s="35"/>
      <c r="AB206" s="35"/>
      <c r="AC206" s="35">
        <v>0</v>
      </c>
      <c r="AD206" s="35">
        <v>5.7432240000000002E-2</v>
      </c>
      <c r="AE206" s="35">
        <v>4.3074179999999997E-2</v>
      </c>
      <c r="AF206" s="35">
        <v>6.1800002999999997</v>
      </c>
      <c r="AG206" s="35"/>
      <c r="AH206" s="35"/>
      <c r="AI206" s="35">
        <v>3.0000002000000001</v>
      </c>
      <c r="AJ206" s="35">
        <v>3.3750002000000001</v>
      </c>
      <c r="AK206" s="35"/>
      <c r="AX206" t="s">
        <v>126</v>
      </c>
    </row>
    <row r="207" spans="1:50">
      <c r="A207">
        <v>279</v>
      </c>
      <c r="B207" t="s">
        <v>296</v>
      </c>
      <c r="C207" s="35">
        <v>3.9890075</v>
      </c>
      <c r="D207" s="35">
        <v>1.8225505</v>
      </c>
      <c r="E207" s="35">
        <v>0</v>
      </c>
      <c r="F207" s="35">
        <v>1.6376832E-4</v>
      </c>
      <c r="G207" s="35">
        <v>1.8378317</v>
      </c>
      <c r="H207" s="35"/>
      <c r="I207" s="35">
        <v>3.6756635000000002</v>
      </c>
      <c r="J207" s="35">
        <v>1.8378317</v>
      </c>
      <c r="K207" s="35">
        <v>0.5</v>
      </c>
      <c r="L207" s="35">
        <v>0.41915502999999998</v>
      </c>
      <c r="M207" s="35">
        <v>0.70729005</v>
      </c>
      <c r="N207" s="35">
        <v>0</v>
      </c>
      <c r="O207" s="35">
        <v>2.0000001E-2</v>
      </c>
      <c r="P207" s="35">
        <v>0</v>
      </c>
      <c r="Q207" s="35">
        <v>0.4</v>
      </c>
      <c r="R207" s="35">
        <v>1</v>
      </c>
      <c r="S207" s="35">
        <v>2</v>
      </c>
      <c r="T207" s="35">
        <v>4</v>
      </c>
      <c r="U207" s="35">
        <v>2</v>
      </c>
      <c r="V207" s="35">
        <v>0</v>
      </c>
      <c r="W207" s="35">
        <v>2</v>
      </c>
      <c r="X207" s="35">
        <v>1</v>
      </c>
      <c r="Y207" s="35">
        <v>0</v>
      </c>
      <c r="Z207" s="35">
        <v>9.924291E-3</v>
      </c>
      <c r="AA207" s="35"/>
      <c r="AB207" s="35"/>
      <c r="AC207" s="35"/>
      <c r="AD207" s="35"/>
      <c r="AE207" s="35"/>
      <c r="AF207" s="35">
        <v>1.5225</v>
      </c>
      <c r="AG207" s="35"/>
      <c r="AH207" s="35">
        <v>8.5500000000000007</v>
      </c>
      <c r="AI207" s="35">
        <v>91.200005000000004</v>
      </c>
      <c r="AJ207" s="35">
        <v>250.80001999999999</v>
      </c>
      <c r="AK207" s="35"/>
      <c r="AX207" t="s">
        <v>168</v>
      </c>
    </row>
    <row r="208" spans="1:50">
      <c r="A208">
        <v>280</v>
      </c>
      <c r="B208" t="s">
        <v>297</v>
      </c>
      <c r="C208" s="35">
        <v>0</v>
      </c>
      <c r="D208" s="35">
        <v>0</v>
      </c>
      <c r="E208" s="35">
        <v>0</v>
      </c>
      <c r="F208" s="35"/>
      <c r="G208" s="35"/>
      <c r="H208" s="35"/>
      <c r="I208" s="35"/>
      <c r="J208" s="35"/>
      <c r="K208" s="35">
        <v>0</v>
      </c>
      <c r="L208" s="35">
        <v>0.27526504000000002</v>
      </c>
      <c r="M208" s="35">
        <v>0</v>
      </c>
      <c r="N208" s="35">
        <v>0</v>
      </c>
      <c r="O208" s="35">
        <v>3.0000002000000001</v>
      </c>
      <c r="P208" s="35">
        <v>0.5</v>
      </c>
      <c r="Q208" s="35"/>
      <c r="R208" s="35"/>
      <c r="S208" s="35"/>
      <c r="T208" s="35"/>
      <c r="U208" s="35"/>
      <c r="V208" s="35"/>
      <c r="W208" s="35"/>
      <c r="X208" s="35"/>
      <c r="Y208" s="35"/>
      <c r="Z208" s="35"/>
      <c r="AA208" s="35"/>
      <c r="AB208" s="35"/>
      <c r="AC208" s="35"/>
      <c r="AD208" s="35"/>
      <c r="AE208" s="35"/>
      <c r="AF208" s="35">
        <v>2.38</v>
      </c>
      <c r="AG208" s="35"/>
      <c r="AH208" s="35"/>
      <c r="AI208" s="35"/>
      <c r="AJ208" s="35"/>
      <c r="AK208" s="35"/>
      <c r="AX208" t="s">
        <v>168</v>
      </c>
    </row>
    <row r="209" spans="1:50">
      <c r="A209">
        <v>281</v>
      </c>
      <c r="B209" t="s">
        <v>298</v>
      </c>
      <c r="C209" s="35">
        <v>7.6447797</v>
      </c>
      <c r="D209" s="35">
        <v>0</v>
      </c>
      <c r="E209" s="35">
        <v>1.8295201000000001</v>
      </c>
      <c r="F209" s="35">
        <v>3.5601810000000003E-5</v>
      </c>
      <c r="G209" s="35">
        <v>0.45945796</v>
      </c>
      <c r="H209" s="35">
        <v>1.0337803000000001</v>
      </c>
      <c r="I209" s="35">
        <v>1.6540486000000001</v>
      </c>
      <c r="J209" s="35">
        <v>0.45945796</v>
      </c>
      <c r="K209" s="35">
        <v>0</v>
      </c>
      <c r="L209" s="35">
        <v>0.25590000000000002</v>
      </c>
      <c r="M209" s="35">
        <v>0.12705000999999999</v>
      </c>
      <c r="N209" s="35">
        <v>0</v>
      </c>
      <c r="O209" s="35">
        <v>1.0000001E-2</v>
      </c>
      <c r="P209" s="35">
        <v>0</v>
      </c>
      <c r="Q209" s="35">
        <v>0.6</v>
      </c>
      <c r="R209" s="35">
        <v>0.90000004</v>
      </c>
      <c r="S209" s="35">
        <v>2.3000001999999999</v>
      </c>
      <c r="T209" s="35">
        <v>3.8000001999999999</v>
      </c>
      <c r="U209" s="35">
        <v>6.1000003999999999</v>
      </c>
      <c r="V209" s="35">
        <v>0</v>
      </c>
      <c r="W209" s="35">
        <v>1.1000000000000001</v>
      </c>
      <c r="X209" s="35">
        <v>0</v>
      </c>
      <c r="Y209" s="35">
        <v>0</v>
      </c>
      <c r="Z209" s="35">
        <v>1.4886435999999999E-2</v>
      </c>
      <c r="AA209" s="35"/>
      <c r="AB209" s="35"/>
      <c r="AC209" s="35">
        <v>0</v>
      </c>
      <c r="AD209" s="35">
        <v>0.20420355000000001</v>
      </c>
      <c r="AE209" s="35">
        <v>0</v>
      </c>
      <c r="AF209" s="35">
        <v>6.1000003999999999</v>
      </c>
      <c r="AG209" s="35"/>
      <c r="AH209" s="35"/>
      <c r="AI209" s="35">
        <v>3.8000001999999999</v>
      </c>
      <c r="AJ209" s="35">
        <v>8.5500000000000007</v>
      </c>
      <c r="AK209" s="35"/>
      <c r="AX209" t="s">
        <v>126</v>
      </c>
    </row>
    <row r="210" spans="1:50">
      <c r="A210">
        <v>282</v>
      </c>
      <c r="B210" t="s">
        <v>299</v>
      </c>
      <c r="C210" s="35">
        <v>4.8299326999999996</v>
      </c>
      <c r="D210" s="35">
        <v>3.0415773000000002</v>
      </c>
      <c r="E210" s="35">
        <v>1.0890001</v>
      </c>
      <c r="F210" s="35">
        <v>3.8568632999999999E-5</v>
      </c>
      <c r="G210" s="35">
        <v>0.66366153999999999</v>
      </c>
      <c r="H210" s="35"/>
      <c r="I210" s="35">
        <v>1.2252213999999999</v>
      </c>
      <c r="J210" s="35">
        <v>1.0210178000000001</v>
      </c>
      <c r="K210" s="35">
        <v>0</v>
      </c>
      <c r="L210" s="35">
        <v>0.35064504000000002</v>
      </c>
      <c r="M210" s="35">
        <v>0</v>
      </c>
      <c r="N210" s="35">
        <v>1.5000001000000001</v>
      </c>
      <c r="O210" s="35">
        <v>2.0000001E-2</v>
      </c>
      <c r="P210" s="35">
        <v>0</v>
      </c>
      <c r="Q210" s="35">
        <v>0.6</v>
      </c>
      <c r="R210" s="35">
        <v>1.7</v>
      </c>
      <c r="S210" s="35">
        <v>2</v>
      </c>
      <c r="T210" s="35">
        <v>3.0000002000000001</v>
      </c>
      <c r="U210" s="35">
        <v>2</v>
      </c>
      <c r="V210" s="35">
        <v>0</v>
      </c>
      <c r="W210" s="35">
        <v>0.2</v>
      </c>
      <c r="X210" s="35">
        <v>0</v>
      </c>
      <c r="Y210" s="35">
        <v>0</v>
      </c>
      <c r="Z210" s="35">
        <v>8.8215930000000008E-3</v>
      </c>
      <c r="AA210" s="35"/>
      <c r="AB210" s="35"/>
      <c r="AC210" s="35">
        <v>0</v>
      </c>
      <c r="AD210" s="35">
        <v>5.7432240000000002E-2</v>
      </c>
      <c r="AE210" s="35">
        <v>5.7432240000000002E-2</v>
      </c>
      <c r="AF210" s="35">
        <v>6.03</v>
      </c>
      <c r="AG210" s="35"/>
      <c r="AH210" s="35"/>
      <c r="AI210" s="35">
        <v>6.8</v>
      </c>
      <c r="AJ210" s="35">
        <v>15.300001</v>
      </c>
      <c r="AK210" s="35"/>
      <c r="AX210" t="s">
        <v>126</v>
      </c>
    </row>
    <row r="211" spans="1:50">
      <c r="A211">
        <v>283</v>
      </c>
      <c r="B211" t="s">
        <v>300</v>
      </c>
      <c r="C211" s="35">
        <v>11.434500999999999</v>
      </c>
      <c r="D211" s="35">
        <v>7.8408011999999996</v>
      </c>
      <c r="E211" s="35">
        <v>3.8795625999999999</v>
      </c>
      <c r="F211" s="35"/>
      <c r="G211" s="35"/>
      <c r="H211" s="35">
        <v>0.81681409999999999</v>
      </c>
      <c r="I211" s="35">
        <v>1.6336282</v>
      </c>
      <c r="J211" s="35">
        <v>0.81681409999999999</v>
      </c>
      <c r="K211" s="35">
        <v>0.3</v>
      </c>
      <c r="L211" s="35">
        <v>1.7360902</v>
      </c>
      <c r="M211" s="35">
        <v>0.16432002000000001</v>
      </c>
      <c r="N211" s="35">
        <v>0</v>
      </c>
      <c r="O211" s="35">
        <v>1.0000001E-2</v>
      </c>
      <c r="P211" s="35">
        <v>0</v>
      </c>
      <c r="Q211" s="35">
        <v>0.1</v>
      </c>
      <c r="R211" s="35">
        <v>0.2</v>
      </c>
      <c r="S211" s="35">
        <v>1.5000001000000001</v>
      </c>
      <c r="T211" s="35">
        <v>1.5000001000000001</v>
      </c>
      <c r="U211" s="35">
        <v>1.5000001000000001</v>
      </c>
      <c r="V211" s="35">
        <v>0</v>
      </c>
      <c r="W211" s="35">
        <v>0.5</v>
      </c>
      <c r="X211" s="35">
        <v>0.5</v>
      </c>
      <c r="Y211" s="35">
        <v>0</v>
      </c>
      <c r="Z211" s="35">
        <v>1.8378317000000002E-2</v>
      </c>
      <c r="AA211" s="35"/>
      <c r="AB211" s="35"/>
      <c r="AC211" s="35">
        <v>0.31429570000000001</v>
      </c>
      <c r="AD211" s="35">
        <v>0.10210176999999999</v>
      </c>
      <c r="AE211" s="35">
        <v>0</v>
      </c>
      <c r="AF211" s="35">
        <v>1.5500001000000001</v>
      </c>
      <c r="AG211" s="35"/>
      <c r="AH211" s="35"/>
      <c r="AI211" s="35">
        <v>0.4</v>
      </c>
      <c r="AJ211" s="35">
        <v>0.90000004</v>
      </c>
      <c r="AK211" s="35"/>
      <c r="AX211" t="s">
        <v>126</v>
      </c>
    </row>
    <row r="212" spans="1:50">
      <c r="A212">
        <v>284</v>
      </c>
      <c r="B212" t="s">
        <v>301</v>
      </c>
      <c r="C212" s="35">
        <v>9.8010000000000002</v>
      </c>
      <c r="D212" s="35">
        <v>8.7120010000000008</v>
      </c>
      <c r="E212" s="35">
        <v>2.7932855999999999</v>
      </c>
      <c r="F212" s="35"/>
      <c r="G212" s="35"/>
      <c r="H212" s="35">
        <v>0</v>
      </c>
      <c r="I212" s="35">
        <v>0</v>
      </c>
      <c r="J212" s="35">
        <v>0</v>
      </c>
      <c r="K212" s="35">
        <v>0</v>
      </c>
      <c r="L212" s="35">
        <v>0.29692499999999999</v>
      </c>
      <c r="M212" s="35">
        <v>0.32661000000000001</v>
      </c>
      <c r="N212" s="35">
        <v>0</v>
      </c>
      <c r="O212" s="35">
        <v>1.0000001E-2</v>
      </c>
      <c r="P212" s="35">
        <v>0.1</v>
      </c>
      <c r="Q212" s="35">
        <v>0</v>
      </c>
      <c r="R212" s="35">
        <v>0.2</v>
      </c>
      <c r="S212" s="35">
        <v>1.5000001000000001</v>
      </c>
      <c r="T212" s="35">
        <v>1.5000001000000001</v>
      </c>
      <c r="U212" s="35">
        <v>1.5000001000000001</v>
      </c>
      <c r="V212" s="35">
        <v>0</v>
      </c>
      <c r="W212" s="35">
        <v>0.5</v>
      </c>
      <c r="X212" s="35">
        <v>0.5</v>
      </c>
      <c r="Y212" s="35">
        <v>0</v>
      </c>
      <c r="Z212" s="35">
        <v>1.8378317000000002E-2</v>
      </c>
      <c r="AA212" s="35"/>
      <c r="AB212" s="35"/>
      <c r="AC212" s="35">
        <v>0.23435822000000001</v>
      </c>
      <c r="AD212" s="35">
        <v>0.10210176999999999</v>
      </c>
      <c r="AE212" s="35">
        <v>0</v>
      </c>
      <c r="AF212" s="35">
        <v>1.5500001000000001</v>
      </c>
      <c r="AG212" s="35"/>
      <c r="AH212" s="35"/>
      <c r="AI212" s="35">
        <v>0.4</v>
      </c>
      <c r="AJ212" s="35">
        <v>0.90000004</v>
      </c>
      <c r="AK212" s="35"/>
      <c r="AX212" t="s">
        <v>126</v>
      </c>
    </row>
    <row r="213" spans="1:50">
      <c r="A213">
        <v>286</v>
      </c>
      <c r="B213" t="s">
        <v>302</v>
      </c>
      <c r="C213" s="35">
        <v>0.73311479999999996</v>
      </c>
      <c r="D213" s="35">
        <v>3.0187081999999998</v>
      </c>
      <c r="E213" s="35">
        <v>0</v>
      </c>
      <c r="F213" s="35"/>
      <c r="G213" s="35"/>
      <c r="H213" s="35"/>
      <c r="I213" s="35">
        <v>3.1013411999999998</v>
      </c>
      <c r="J213" s="35">
        <v>3.6182313000000002</v>
      </c>
      <c r="K213" s="35">
        <v>3.0000002000000001</v>
      </c>
      <c r="L213" s="35">
        <v>0.40760002000000001</v>
      </c>
      <c r="M213" s="35">
        <v>0.18227499999999999</v>
      </c>
      <c r="N213" s="35">
        <v>0</v>
      </c>
      <c r="O213" s="35">
        <v>1.0000001E-2</v>
      </c>
      <c r="P213" s="35">
        <v>0.1</v>
      </c>
      <c r="Q213" s="35">
        <v>0.2</v>
      </c>
      <c r="R213" s="35">
        <v>1</v>
      </c>
      <c r="S213" s="35">
        <v>1</v>
      </c>
      <c r="T213" s="35">
        <v>1</v>
      </c>
      <c r="U213" s="35">
        <v>6.0000004999999996</v>
      </c>
      <c r="V213" s="35">
        <v>2</v>
      </c>
      <c r="W213" s="35">
        <v>2</v>
      </c>
      <c r="X213" s="35">
        <v>5</v>
      </c>
      <c r="Y213" s="35">
        <v>10</v>
      </c>
      <c r="Z213" s="35"/>
      <c r="AA213" s="35"/>
      <c r="AB213" s="35"/>
      <c r="AC213" s="35">
        <v>6.8722345000000004E-2</v>
      </c>
      <c r="AD213" s="35">
        <v>4.5945796999999997E-2</v>
      </c>
      <c r="AE213" s="35">
        <v>0</v>
      </c>
      <c r="AF213" s="35">
        <v>2.9750000999999999</v>
      </c>
      <c r="AG213" s="35"/>
      <c r="AH213" s="35">
        <v>7.5000003000000003E-3</v>
      </c>
      <c r="AI213" s="35">
        <v>3.92</v>
      </c>
      <c r="AJ213" s="35">
        <v>8.8200009999999995</v>
      </c>
      <c r="AK213" s="35">
        <v>0.3</v>
      </c>
      <c r="AX213" t="s">
        <v>126</v>
      </c>
    </row>
    <row r="214" spans="1:50">
      <c r="A214">
        <v>287</v>
      </c>
      <c r="B214" t="s">
        <v>303</v>
      </c>
      <c r="C214" s="35">
        <v>5.8948660000000004</v>
      </c>
      <c r="D214" s="35">
        <v>5.1220026000000001</v>
      </c>
      <c r="E214" s="35">
        <v>2.0819937999999998</v>
      </c>
      <c r="F214" s="35">
        <v>8.1453969999999994E-5</v>
      </c>
      <c r="G214" s="35">
        <v>1.0512017</v>
      </c>
      <c r="H214" s="35">
        <v>0.45945793000000001</v>
      </c>
      <c r="I214" s="35">
        <v>2.1024034</v>
      </c>
      <c r="J214" s="35">
        <v>1.0512017</v>
      </c>
      <c r="K214" s="35">
        <v>3.0000002000000001</v>
      </c>
      <c r="L214" s="35">
        <v>0.30710003000000002</v>
      </c>
      <c r="M214" s="35">
        <v>1.4915001000000001E-2</v>
      </c>
      <c r="N214" s="35">
        <v>0</v>
      </c>
      <c r="O214" s="35">
        <v>1.0000001E-2</v>
      </c>
      <c r="P214" s="35">
        <v>0</v>
      </c>
      <c r="Q214" s="35">
        <v>0.2</v>
      </c>
      <c r="R214" s="35">
        <v>0.4</v>
      </c>
      <c r="S214" s="35">
        <v>0.90000004</v>
      </c>
      <c r="T214" s="35">
        <v>0.3</v>
      </c>
      <c r="U214" s="35">
        <v>0</v>
      </c>
      <c r="V214" s="35">
        <v>0</v>
      </c>
      <c r="W214" s="35">
        <v>0.6</v>
      </c>
      <c r="X214" s="35">
        <v>0.3</v>
      </c>
      <c r="Y214" s="35">
        <v>0</v>
      </c>
      <c r="Z214" s="35">
        <v>2.3524247000000002E-2</v>
      </c>
      <c r="AA214" s="35"/>
      <c r="AB214" s="35"/>
      <c r="AC214" s="35"/>
      <c r="AD214" s="35"/>
      <c r="AE214" s="35"/>
      <c r="AF214" s="35">
        <v>3.0200002000000001</v>
      </c>
      <c r="AG214" s="35"/>
      <c r="AH214" s="35">
        <v>0.15</v>
      </c>
      <c r="AI214" s="35">
        <v>3.4</v>
      </c>
      <c r="AJ214" s="35">
        <v>7.6500006000000003</v>
      </c>
      <c r="AK214" s="35"/>
      <c r="AX214" t="s">
        <v>126</v>
      </c>
    </row>
    <row r="215" spans="1:50">
      <c r="A215">
        <v>288</v>
      </c>
      <c r="B215" t="s">
        <v>304</v>
      </c>
      <c r="C215" s="35">
        <v>8.3426109999999998</v>
      </c>
      <c r="D215" s="35">
        <v>2.833796</v>
      </c>
      <c r="E215" s="35">
        <v>0</v>
      </c>
      <c r="F215" s="35"/>
      <c r="G215" s="35"/>
      <c r="H215" s="35">
        <v>2.3524248999999999</v>
      </c>
      <c r="I215" s="35">
        <v>1.9603541</v>
      </c>
      <c r="J215" s="35">
        <v>1.5682833</v>
      </c>
      <c r="K215" s="35">
        <v>4.0000002999999999E-2</v>
      </c>
      <c r="L215" s="35">
        <v>0.58000004000000005</v>
      </c>
      <c r="M215" s="35">
        <v>0</v>
      </c>
      <c r="N215" s="35">
        <v>0</v>
      </c>
      <c r="O215" s="35">
        <v>1.0000001E-2</v>
      </c>
      <c r="P215" s="35">
        <v>0</v>
      </c>
      <c r="Q215" s="35">
        <v>0.2</v>
      </c>
      <c r="R215" s="35">
        <v>0.2</v>
      </c>
      <c r="S215" s="35">
        <v>0.5</v>
      </c>
      <c r="T215" s="35">
        <v>1</v>
      </c>
      <c r="U215" s="35">
        <v>1</v>
      </c>
      <c r="V215" s="35">
        <v>1</v>
      </c>
      <c r="W215" s="35">
        <v>1</v>
      </c>
      <c r="X215" s="35">
        <v>2</v>
      </c>
      <c r="Y215" s="35">
        <v>2</v>
      </c>
      <c r="Z215" s="35"/>
      <c r="AA215" s="35"/>
      <c r="AB215" s="35"/>
      <c r="AC215" s="35">
        <v>0</v>
      </c>
      <c r="AD215" s="35">
        <v>0.61261069999999995</v>
      </c>
      <c r="AE215" s="35">
        <v>0</v>
      </c>
      <c r="AF215" s="35">
        <v>1.5200001000000001</v>
      </c>
      <c r="AG215" s="35"/>
      <c r="AH215" s="35">
        <v>0.15</v>
      </c>
      <c r="AI215" s="35">
        <v>1.6</v>
      </c>
      <c r="AJ215" s="35">
        <v>3.6000000999999999</v>
      </c>
      <c r="AK215" s="35"/>
      <c r="AX215" t="s">
        <v>124</v>
      </c>
    </row>
    <row r="216" spans="1:50">
      <c r="A216">
        <v>289</v>
      </c>
      <c r="B216" t="s">
        <v>305</v>
      </c>
      <c r="C216" s="35">
        <v>8.62488E-2</v>
      </c>
      <c r="D216" s="35">
        <v>0</v>
      </c>
      <c r="E216" s="35">
        <v>0</v>
      </c>
      <c r="F216" s="35"/>
      <c r="G216" s="35"/>
      <c r="H216" s="35"/>
      <c r="I216" s="35"/>
      <c r="J216" s="35"/>
      <c r="K216" s="35">
        <v>0</v>
      </c>
      <c r="L216" s="35">
        <v>0</v>
      </c>
      <c r="M216" s="35">
        <v>0</v>
      </c>
      <c r="N216" s="35">
        <v>0</v>
      </c>
      <c r="O216" s="35">
        <v>3.0000002000000001</v>
      </c>
      <c r="P216" s="35">
        <v>0</v>
      </c>
      <c r="Q216" s="35">
        <v>0.1</v>
      </c>
      <c r="R216" s="35">
        <v>0.1</v>
      </c>
      <c r="S216" s="35">
        <v>0.1</v>
      </c>
      <c r="T216" s="35">
        <v>0</v>
      </c>
      <c r="U216" s="35">
        <v>0</v>
      </c>
      <c r="V216" s="35">
        <v>0</v>
      </c>
      <c r="W216" s="35"/>
      <c r="X216" s="35"/>
      <c r="Y216" s="35"/>
      <c r="Z216" s="35"/>
      <c r="AA216" s="35"/>
      <c r="AB216" s="35"/>
      <c r="AC216" s="35"/>
      <c r="AD216" s="35"/>
      <c r="AE216" s="35"/>
      <c r="AF216" s="35">
        <v>4.67</v>
      </c>
      <c r="AG216" s="35"/>
      <c r="AH216" s="35"/>
      <c r="AI216" s="35">
        <v>8</v>
      </c>
      <c r="AJ216" s="35">
        <v>22.000001999999999</v>
      </c>
      <c r="AK216" s="35"/>
      <c r="AX216" t="s">
        <v>126</v>
      </c>
    </row>
    <row r="217" spans="1:50">
      <c r="A217">
        <v>291</v>
      </c>
      <c r="B217" t="s">
        <v>306</v>
      </c>
      <c r="C217" s="35">
        <v>2.4796531000000002</v>
      </c>
      <c r="D217" s="35">
        <v>0</v>
      </c>
      <c r="E217" s="35">
        <v>3.5626640000000001E-2</v>
      </c>
      <c r="F217" s="35"/>
      <c r="G217" s="35"/>
      <c r="H217" s="35"/>
      <c r="I217" s="35">
        <v>1.5437789</v>
      </c>
      <c r="J217" s="35">
        <v>0.91891604999999998</v>
      </c>
      <c r="K217" s="35">
        <v>0</v>
      </c>
      <c r="L217" s="35">
        <v>5.2000003000000001</v>
      </c>
      <c r="M217" s="35">
        <v>0</v>
      </c>
      <c r="N217" s="35">
        <v>1.5000001000000001</v>
      </c>
      <c r="O217" s="35">
        <v>0.1</v>
      </c>
      <c r="P217" s="35">
        <v>0.1</v>
      </c>
      <c r="Q217" s="35">
        <v>2.0000001E-2</v>
      </c>
      <c r="R217" s="35">
        <v>0.4</v>
      </c>
      <c r="S217" s="35">
        <v>0.3</v>
      </c>
      <c r="T217" s="35">
        <v>0.5</v>
      </c>
      <c r="U217" s="35">
        <v>0</v>
      </c>
      <c r="V217" s="35">
        <v>0</v>
      </c>
      <c r="W217" s="35"/>
      <c r="X217" s="35"/>
      <c r="Y217" s="35"/>
      <c r="Z217" s="35"/>
      <c r="AA217" s="35"/>
      <c r="AB217" s="35"/>
      <c r="AC217" s="35">
        <v>0</v>
      </c>
      <c r="AD217" s="35">
        <v>1.5315267E-2</v>
      </c>
      <c r="AE217" s="35">
        <v>0</v>
      </c>
      <c r="AF217" s="35">
        <v>5.1600003000000001</v>
      </c>
      <c r="AG217" s="35"/>
      <c r="AH217" s="35"/>
      <c r="AI217" s="35">
        <v>2.8000001999999999</v>
      </c>
      <c r="AJ217" s="35">
        <v>12.6</v>
      </c>
      <c r="AK217" s="35"/>
      <c r="AX217" t="s">
        <v>126</v>
      </c>
    </row>
    <row r="218" spans="1:50">
      <c r="A218">
        <v>301</v>
      </c>
      <c r="B218" t="s">
        <v>307</v>
      </c>
      <c r="C218" s="35">
        <v>10.977119999999999</v>
      </c>
      <c r="D218" s="35">
        <v>1.9166399000000001</v>
      </c>
      <c r="E218" s="35">
        <v>0</v>
      </c>
      <c r="F218" s="35"/>
      <c r="G218" s="35"/>
      <c r="H218" s="35"/>
      <c r="I218" s="35"/>
      <c r="J218" s="35"/>
      <c r="K218" s="35">
        <v>0</v>
      </c>
      <c r="L218" s="35">
        <v>0.57523000000000002</v>
      </c>
      <c r="M218" s="35">
        <v>0</v>
      </c>
      <c r="N218" s="35">
        <v>0</v>
      </c>
      <c r="O218" s="35">
        <v>0.2</v>
      </c>
      <c r="P218" s="35">
        <v>0</v>
      </c>
      <c r="Q218" s="35">
        <v>0.2</v>
      </c>
      <c r="R218" s="35">
        <v>0.3</v>
      </c>
      <c r="S218" s="35">
        <v>0.1</v>
      </c>
      <c r="T218" s="35">
        <v>0</v>
      </c>
      <c r="U218" s="35">
        <v>0</v>
      </c>
      <c r="V218" s="35">
        <v>0</v>
      </c>
      <c r="W218" s="35">
        <v>0.1</v>
      </c>
      <c r="X218" s="35">
        <v>0</v>
      </c>
      <c r="Y218" s="35">
        <v>0</v>
      </c>
      <c r="Z218" s="35"/>
      <c r="AA218" s="35"/>
      <c r="AB218" s="35"/>
      <c r="AC218" s="35"/>
      <c r="AD218" s="35"/>
      <c r="AE218" s="35"/>
      <c r="AF218" s="35">
        <v>2.17</v>
      </c>
      <c r="AG218" s="35"/>
      <c r="AH218" s="35"/>
      <c r="AI218" s="35">
        <v>2</v>
      </c>
      <c r="AJ218" s="35"/>
      <c r="AK218" s="35"/>
      <c r="AX218" t="s">
        <v>126</v>
      </c>
    </row>
    <row r="219" spans="1:50">
      <c r="A219">
        <v>302</v>
      </c>
      <c r="B219" t="s">
        <v>308</v>
      </c>
      <c r="C219" s="35">
        <v>0</v>
      </c>
      <c r="D219" s="35">
        <v>0</v>
      </c>
      <c r="E219" s="35">
        <v>0</v>
      </c>
      <c r="F219" s="35"/>
      <c r="G219" s="35"/>
      <c r="H219" s="35"/>
      <c r="I219" s="35"/>
      <c r="J219" s="35"/>
      <c r="K219" s="35">
        <v>0</v>
      </c>
      <c r="L219" s="35">
        <v>0.72</v>
      </c>
      <c r="M219" s="35">
        <v>0</v>
      </c>
      <c r="N219" s="35">
        <v>0</v>
      </c>
      <c r="O219" s="35">
        <v>0.2</v>
      </c>
      <c r="P219" s="35">
        <v>0.1</v>
      </c>
      <c r="Q219" s="35"/>
      <c r="R219" s="35"/>
      <c r="S219" s="35"/>
      <c r="T219" s="35"/>
      <c r="U219" s="35"/>
      <c r="V219" s="35"/>
      <c r="W219" s="35"/>
      <c r="X219" s="35"/>
      <c r="Y219" s="35"/>
      <c r="Z219" s="35"/>
      <c r="AA219" s="35"/>
      <c r="AB219" s="35"/>
      <c r="AC219" s="35"/>
      <c r="AD219" s="35"/>
      <c r="AE219" s="35"/>
      <c r="AF219" s="35">
        <v>1.1200000000000001</v>
      </c>
      <c r="AG219" s="35"/>
      <c r="AH219" s="35">
        <v>5.2500001999999997E-2</v>
      </c>
      <c r="AI219" s="35">
        <v>0.4</v>
      </c>
      <c r="AJ219" s="35"/>
      <c r="AK219" s="35"/>
      <c r="AX219" t="s">
        <v>131</v>
      </c>
    </row>
    <row r="220" spans="1:50">
      <c r="A220">
        <v>303</v>
      </c>
      <c r="B220" t="s">
        <v>309</v>
      </c>
      <c r="C220" s="35">
        <v>5.4885599999999997</v>
      </c>
      <c r="D220" s="35">
        <v>2.4393601</v>
      </c>
      <c r="E220" s="35">
        <v>0</v>
      </c>
      <c r="F220" s="35"/>
      <c r="G220" s="35"/>
      <c r="H220" s="35"/>
      <c r="I220" s="35"/>
      <c r="J220" s="35"/>
      <c r="K220" s="35">
        <v>0</v>
      </c>
      <c r="L220" s="35">
        <v>0.59447000000000005</v>
      </c>
      <c r="M220" s="35">
        <v>0</v>
      </c>
      <c r="N220" s="35">
        <v>0</v>
      </c>
      <c r="O220" s="35">
        <v>0</v>
      </c>
      <c r="P220" s="35">
        <v>0</v>
      </c>
      <c r="Q220" s="35">
        <v>0.2</v>
      </c>
      <c r="R220" s="35">
        <v>0.3</v>
      </c>
      <c r="S220" s="35">
        <v>0.1</v>
      </c>
      <c r="T220" s="35">
        <v>0</v>
      </c>
      <c r="U220" s="35">
        <v>0</v>
      </c>
      <c r="V220" s="35">
        <v>0</v>
      </c>
      <c r="W220" s="35"/>
      <c r="X220" s="35"/>
      <c r="Y220" s="35"/>
      <c r="Z220" s="35"/>
      <c r="AA220" s="35"/>
      <c r="AB220" s="35"/>
      <c r="AC220" s="35"/>
      <c r="AD220" s="35"/>
      <c r="AE220" s="35"/>
      <c r="AF220" s="35">
        <v>1.5189999999999999</v>
      </c>
      <c r="AG220" s="35"/>
      <c r="AH220" s="35"/>
      <c r="AI220" s="35">
        <v>2</v>
      </c>
      <c r="AJ220" s="35"/>
      <c r="AK220" s="35"/>
      <c r="AX220" t="s">
        <v>126</v>
      </c>
    </row>
    <row r="221" spans="1:50">
      <c r="A221">
        <v>304</v>
      </c>
      <c r="B221" t="s">
        <v>310</v>
      </c>
      <c r="C221" s="35">
        <v>3.0187081999999998</v>
      </c>
      <c r="D221" s="35">
        <v>1.2074833</v>
      </c>
      <c r="E221" s="35">
        <v>0</v>
      </c>
      <c r="F221" s="35">
        <v>1.3101464999999999E-4</v>
      </c>
      <c r="G221" s="35">
        <v>1.4702653000000001</v>
      </c>
      <c r="H221" s="35"/>
      <c r="I221" s="35">
        <v>1.9603541</v>
      </c>
      <c r="J221" s="35">
        <v>1.6336282</v>
      </c>
      <c r="K221" s="35">
        <v>0.5</v>
      </c>
      <c r="L221" s="35">
        <v>0.48237002000000001</v>
      </c>
      <c r="M221" s="35">
        <v>0</v>
      </c>
      <c r="N221" s="35">
        <v>0</v>
      </c>
      <c r="O221" s="35">
        <v>2.0000001E-2</v>
      </c>
      <c r="P221" s="35">
        <v>0</v>
      </c>
      <c r="Q221" s="35">
        <v>0.4</v>
      </c>
      <c r="R221" s="35">
        <v>1</v>
      </c>
      <c r="S221" s="35">
        <v>2</v>
      </c>
      <c r="T221" s="35">
        <v>4</v>
      </c>
      <c r="U221" s="35">
        <v>2</v>
      </c>
      <c r="V221" s="35">
        <v>0</v>
      </c>
      <c r="W221" s="35">
        <v>2</v>
      </c>
      <c r="X221" s="35">
        <v>1</v>
      </c>
      <c r="Y221" s="35">
        <v>0</v>
      </c>
      <c r="Z221" s="35"/>
      <c r="AA221" s="35"/>
      <c r="AB221" s="35"/>
      <c r="AC221" s="35"/>
      <c r="AD221" s="35"/>
      <c r="AE221" s="35"/>
      <c r="AF221" s="35">
        <v>1.5000001000000001</v>
      </c>
      <c r="AG221" s="35"/>
      <c r="AH221" s="35">
        <v>2.1000000999999999</v>
      </c>
      <c r="AI221" s="35">
        <v>12.000000999999999</v>
      </c>
      <c r="AJ221" s="35">
        <v>16.5</v>
      </c>
      <c r="AK221" s="35"/>
      <c r="AX221" t="s">
        <v>131</v>
      </c>
    </row>
    <row r="222" spans="1:50">
      <c r="A222">
        <v>305</v>
      </c>
      <c r="B222" t="s">
        <v>311</v>
      </c>
      <c r="C222" s="35">
        <v>9.2835059999999991</v>
      </c>
      <c r="D222" s="35">
        <v>3.8027883</v>
      </c>
      <c r="E222" s="35">
        <v>0.34029076000000003</v>
      </c>
      <c r="F222" s="35"/>
      <c r="G222" s="35"/>
      <c r="H222" s="35">
        <v>0.88215922999999996</v>
      </c>
      <c r="I222" s="35">
        <v>0.25014936999999998</v>
      </c>
      <c r="J222" s="35">
        <v>1.1762124</v>
      </c>
      <c r="K222" s="35">
        <v>0</v>
      </c>
      <c r="L222" s="35">
        <v>1.15097</v>
      </c>
      <c r="M222" s="35">
        <v>0</v>
      </c>
      <c r="N222" s="35">
        <v>0</v>
      </c>
      <c r="O222" s="35">
        <v>0.1</v>
      </c>
      <c r="P222" s="35">
        <v>0</v>
      </c>
      <c r="Q222" s="35">
        <v>0.2</v>
      </c>
      <c r="R222" s="35">
        <v>0.8</v>
      </c>
      <c r="S222" s="35">
        <v>1.3000001000000001</v>
      </c>
      <c r="T222" s="35">
        <v>0.5</v>
      </c>
      <c r="U222" s="35">
        <v>0.5</v>
      </c>
      <c r="V222" s="35">
        <v>0</v>
      </c>
      <c r="W222" s="35">
        <v>3.0000002000000001</v>
      </c>
      <c r="X222" s="35">
        <v>2</v>
      </c>
      <c r="Y222" s="35">
        <v>0</v>
      </c>
      <c r="Z222" s="35"/>
      <c r="AA222" s="35"/>
      <c r="AB222" s="35"/>
      <c r="AC222" s="35">
        <v>0</v>
      </c>
      <c r="AD222" s="35">
        <v>2.9405309000000001E-2</v>
      </c>
      <c r="AE222" s="35">
        <v>0</v>
      </c>
      <c r="AF222" s="35">
        <v>1.5350001</v>
      </c>
      <c r="AG222" s="35">
        <v>2.5000004000000002E-3</v>
      </c>
      <c r="AH222" s="35">
        <v>0.3</v>
      </c>
      <c r="AI222" s="35">
        <v>4</v>
      </c>
      <c r="AJ222" s="35">
        <v>11.000000999999999</v>
      </c>
      <c r="AK222" s="35"/>
      <c r="AX222" t="s">
        <v>131</v>
      </c>
    </row>
    <row r="223" spans="1:50">
      <c r="A223">
        <v>306</v>
      </c>
      <c r="B223" t="s">
        <v>312</v>
      </c>
      <c r="C223" s="35">
        <v>0.6899904</v>
      </c>
      <c r="D223" s="35">
        <v>2.2999681999999999</v>
      </c>
      <c r="E223" s="35">
        <v>0.40249443000000001</v>
      </c>
      <c r="F223" s="35"/>
      <c r="G223" s="35"/>
      <c r="H223" s="35"/>
      <c r="I223" s="35">
        <v>3.1013411999999998</v>
      </c>
      <c r="J223" s="35">
        <v>3.6182313000000002</v>
      </c>
      <c r="K223" s="35">
        <v>3.0000002000000001</v>
      </c>
      <c r="L223" s="35">
        <v>0.40760002000000001</v>
      </c>
      <c r="M223" s="35">
        <v>0.18227499999999999</v>
      </c>
      <c r="N223" s="35">
        <v>0</v>
      </c>
      <c r="O223" s="35">
        <v>1.0000001E-2</v>
      </c>
      <c r="P223" s="35">
        <v>0.1</v>
      </c>
      <c r="Q223" s="35">
        <v>0.2</v>
      </c>
      <c r="R223" s="35">
        <v>1</v>
      </c>
      <c r="S223" s="35">
        <v>1</v>
      </c>
      <c r="T223" s="35">
        <v>1</v>
      </c>
      <c r="U223" s="35">
        <v>6.0000004999999996</v>
      </c>
      <c r="V223" s="35">
        <v>2</v>
      </c>
      <c r="W223" s="35">
        <v>2</v>
      </c>
      <c r="X223" s="35">
        <v>5</v>
      </c>
      <c r="Y223" s="35">
        <v>10</v>
      </c>
      <c r="Z223" s="35"/>
      <c r="AA223" s="35"/>
      <c r="AB223" s="35"/>
      <c r="AC223" s="35">
        <v>8.2221379999999997E-2</v>
      </c>
      <c r="AD223" s="35">
        <v>4.5945796999999997E-2</v>
      </c>
      <c r="AE223" s="35">
        <v>0</v>
      </c>
      <c r="AF223" s="35">
        <v>2.9750000999999999</v>
      </c>
      <c r="AG223" s="35"/>
      <c r="AH223" s="35">
        <v>7.5000003000000003E-3</v>
      </c>
      <c r="AI223" s="35">
        <v>3.92</v>
      </c>
      <c r="AJ223" s="35">
        <v>8.8200009999999995</v>
      </c>
      <c r="AK223" s="35">
        <v>0.3</v>
      </c>
      <c r="AX223" t="s">
        <v>131</v>
      </c>
    </row>
    <row r="224" spans="1:50">
      <c r="A224">
        <v>307</v>
      </c>
      <c r="B224" t="s">
        <v>313</v>
      </c>
      <c r="C224" s="35">
        <v>0</v>
      </c>
      <c r="D224" s="35">
        <v>0</v>
      </c>
      <c r="E224" s="35">
        <v>0</v>
      </c>
      <c r="F224" s="35"/>
      <c r="G224" s="35"/>
      <c r="H224" s="35"/>
      <c r="I224" s="35"/>
      <c r="J224" s="35"/>
      <c r="K224" s="35">
        <v>0</v>
      </c>
      <c r="L224" s="35">
        <v>0.18901999999999999</v>
      </c>
      <c r="M224" s="35">
        <v>0</v>
      </c>
      <c r="N224" s="35">
        <v>0</v>
      </c>
      <c r="O224" s="35">
        <v>0.2</v>
      </c>
      <c r="P224" s="35">
        <v>0</v>
      </c>
      <c r="Q224" s="35"/>
      <c r="R224" s="35"/>
      <c r="S224" s="35"/>
      <c r="T224" s="35"/>
      <c r="U224" s="35"/>
      <c r="V224" s="35"/>
      <c r="W224" s="35"/>
      <c r="X224" s="35"/>
      <c r="Y224" s="35"/>
      <c r="Z224" s="35"/>
      <c r="AA224" s="35"/>
      <c r="AB224" s="35"/>
      <c r="AC224" s="35"/>
      <c r="AD224" s="35"/>
      <c r="AE224" s="35"/>
      <c r="AF224" s="35"/>
      <c r="AG224" s="35"/>
      <c r="AH224" s="35"/>
      <c r="AI224" s="35"/>
      <c r="AJ224" s="35"/>
      <c r="AK224" s="35"/>
      <c r="AX224" t="s">
        <v>124</v>
      </c>
    </row>
    <row r="225" spans="1:50">
      <c r="A225">
        <v>308</v>
      </c>
      <c r="B225" t="s">
        <v>314</v>
      </c>
      <c r="C225" s="35">
        <v>0</v>
      </c>
      <c r="D225" s="35">
        <v>0</v>
      </c>
      <c r="E225" s="35">
        <v>0</v>
      </c>
      <c r="F225" s="35"/>
      <c r="G225" s="35"/>
      <c r="H225" s="35"/>
      <c r="I225" s="35"/>
      <c r="J225" s="35"/>
      <c r="K225" s="35">
        <v>0</v>
      </c>
      <c r="L225" s="35">
        <v>1.2468950999999999</v>
      </c>
      <c r="M225" s="35">
        <v>0</v>
      </c>
      <c r="N225" s="35">
        <v>0</v>
      </c>
      <c r="O225" s="35">
        <v>0.05</v>
      </c>
      <c r="P225" s="35">
        <v>1.0000001E-2</v>
      </c>
      <c r="Q225" s="35">
        <v>6.0000001999999997E-2</v>
      </c>
      <c r="R225" s="35">
        <v>2.0000001E-2</v>
      </c>
      <c r="S225" s="35">
        <v>0</v>
      </c>
      <c r="T225" s="35">
        <v>0</v>
      </c>
      <c r="U225" s="35">
        <v>0</v>
      </c>
      <c r="V225" s="35">
        <v>0</v>
      </c>
      <c r="W225" s="35"/>
      <c r="X225" s="35"/>
      <c r="Y225" s="35"/>
      <c r="Z225" s="35"/>
      <c r="AA225" s="35"/>
      <c r="AB225" s="35"/>
      <c r="AC225" s="35"/>
      <c r="AD225" s="35"/>
      <c r="AE225" s="35"/>
      <c r="AF225" s="35"/>
      <c r="AG225" s="35"/>
      <c r="AH225" s="35"/>
      <c r="AI225" s="35"/>
      <c r="AJ225" s="35"/>
      <c r="AK225" s="35"/>
      <c r="AX225" t="s">
        <v>131</v>
      </c>
    </row>
    <row r="226" spans="1:50">
      <c r="A226">
        <v>309</v>
      </c>
      <c r="B226" t="s">
        <v>315</v>
      </c>
      <c r="C226" s="35">
        <v>0</v>
      </c>
      <c r="D226" s="35">
        <v>0</v>
      </c>
      <c r="E226" s="35">
        <v>0</v>
      </c>
      <c r="F226" s="35"/>
      <c r="G226" s="35"/>
      <c r="H226" s="35"/>
      <c r="I226" s="35"/>
      <c r="J226" s="35"/>
      <c r="K226" s="35">
        <v>0</v>
      </c>
      <c r="L226" s="35">
        <v>0.27760499999999999</v>
      </c>
      <c r="M226" s="35">
        <v>0</v>
      </c>
      <c r="N226" s="35">
        <v>0</v>
      </c>
      <c r="O226" s="35">
        <v>0.1</v>
      </c>
      <c r="P226" s="35">
        <v>0</v>
      </c>
      <c r="Q226" s="35"/>
      <c r="R226" s="35"/>
      <c r="S226" s="35"/>
      <c r="T226" s="35"/>
      <c r="U226" s="35"/>
      <c r="V226" s="35"/>
      <c r="W226" s="35"/>
      <c r="X226" s="35"/>
      <c r="Y226" s="35"/>
      <c r="Z226" s="35"/>
      <c r="AA226" s="35"/>
      <c r="AB226" s="35"/>
      <c r="AC226" s="35"/>
      <c r="AD226" s="35"/>
      <c r="AE226" s="35"/>
      <c r="AF226" s="35"/>
      <c r="AG226" s="35"/>
      <c r="AH226" s="35"/>
      <c r="AI226" s="35"/>
      <c r="AJ226" s="35"/>
      <c r="AK226" s="35"/>
      <c r="AX226" t="s">
        <v>126</v>
      </c>
    </row>
    <row r="227" spans="1:50">
      <c r="A227">
        <v>310</v>
      </c>
      <c r="B227" t="s">
        <v>316</v>
      </c>
      <c r="C227" s="35">
        <v>0</v>
      </c>
      <c r="D227" s="35">
        <v>0</v>
      </c>
      <c r="E227" s="35">
        <v>0</v>
      </c>
      <c r="F227" s="35"/>
      <c r="G227" s="35"/>
      <c r="H227" s="35"/>
      <c r="I227" s="35"/>
      <c r="J227" s="35"/>
      <c r="K227" s="35">
        <v>0</v>
      </c>
      <c r="L227" s="35">
        <v>0.75034504999999996</v>
      </c>
      <c r="M227" s="35">
        <v>0</v>
      </c>
      <c r="N227" s="35">
        <v>0</v>
      </c>
      <c r="O227" s="35">
        <v>0.1</v>
      </c>
      <c r="P227" s="35">
        <v>0</v>
      </c>
      <c r="Q227" s="35">
        <v>0.1</v>
      </c>
      <c r="R227" s="35">
        <v>0.2</v>
      </c>
      <c r="S227" s="35">
        <v>0</v>
      </c>
      <c r="T227" s="35">
        <v>0</v>
      </c>
      <c r="U227" s="35">
        <v>0</v>
      </c>
      <c r="V227" s="35">
        <v>0</v>
      </c>
      <c r="W227" s="35"/>
      <c r="X227" s="35"/>
      <c r="Y227" s="35"/>
      <c r="Z227" s="35"/>
      <c r="AA227" s="35"/>
      <c r="AB227" s="35"/>
      <c r="AC227" s="35"/>
      <c r="AD227" s="35"/>
      <c r="AE227" s="35"/>
      <c r="AF227" s="35">
        <v>0.75500005000000003</v>
      </c>
      <c r="AG227" s="35"/>
      <c r="AH227" s="35"/>
      <c r="AI227" s="35"/>
      <c r="AJ227" s="35"/>
      <c r="AK227" s="35"/>
      <c r="AX227" t="s">
        <v>131</v>
      </c>
    </row>
    <row r="228" spans="1:50">
      <c r="A228">
        <v>311</v>
      </c>
      <c r="B228" t="s">
        <v>317</v>
      </c>
      <c r="C228" s="35">
        <v>0</v>
      </c>
      <c r="D228" s="35">
        <v>0</v>
      </c>
      <c r="E228" s="35">
        <v>0</v>
      </c>
      <c r="F228" s="35"/>
      <c r="G228" s="35"/>
      <c r="H228" s="35"/>
      <c r="I228" s="35"/>
      <c r="J228" s="35"/>
      <c r="K228" s="35">
        <v>0</v>
      </c>
      <c r="L228" s="35">
        <v>0.37518003999999999</v>
      </c>
      <c r="M228" s="35">
        <v>0</v>
      </c>
      <c r="N228" s="35">
        <v>0</v>
      </c>
      <c r="O228" s="35">
        <v>0.1</v>
      </c>
      <c r="P228" s="35">
        <v>0</v>
      </c>
      <c r="Q228" s="35">
        <v>0.1</v>
      </c>
      <c r="R228" s="35">
        <v>0.2</v>
      </c>
      <c r="S228" s="35">
        <v>0</v>
      </c>
      <c r="T228" s="35">
        <v>0</v>
      </c>
      <c r="U228" s="35">
        <v>0</v>
      </c>
      <c r="V228" s="35">
        <v>0</v>
      </c>
      <c r="W228" s="35"/>
      <c r="X228" s="35"/>
      <c r="Y228" s="35"/>
      <c r="Z228" s="35"/>
      <c r="AA228" s="35"/>
      <c r="AB228" s="35"/>
      <c r="AC228" s="35"/>
      <c r="AD228" s="35"/>
      <c r="AE228" s="35"/>
      <c r="AF228" s="35">
        <v>0.75500005000000003</v>
      </c>
      <c r="AG228" s="35"/>
      <c r="AH228" s="35"/>
      <c r="AI228" s="35"/>
      <c r="AJ228" s="35"/>
      <c r="AK228" s="35"/>
      <c r="AX228" t="s">
        <v>126</v>
      </c>
    </row>
    <row r="229" spans="1:50">
      <c r="A229">
        <v>312</v>
      </c>
      <c r="B229" t="s">
        <v>318</v>
      </c>
      <c r="C229" s="35">
        <v>0.39203995000000003</v>
      </c>
      <c r="D229" s="35">
        <v>2.2215601999999999</v>
      </c>
      <c r="E229" s="35">
        <v>6.1746299999999996</v>
      </c>
      <c r="F229" s="35"/>
      <c r="G229" s="35"/>
      <c r="H229" s="35"/>
      <c r="I229" s="35"/>
      <c r="J229" s="35"/>
      <c r="K229" s="35">
        <v>0</v>
      </c>
      <c r="L229" s="35">
        <v>0.60570495999999996</v>
      </c>
      <c r="M229" s="35">
        <v>3.6455004999999999E-2</v>
      </c>
      <c r="N229" s="35">
        <v>0</v>
      </c>
      <c r="O229" s="35">
        <v>0.1</v>
      </c>
      <c r="P229" s="35">
        <v>1.0000001E-2</v>
      </c>
      <c r="Q229" s="35">
        <v>0.2</v>
      </c>
      <c r="R229" s="35">
        <v>0.2</v>
      </c>
      <c r="S229" s="35">
        <v>1</v>
      </c>
      <c r="T229" s="35">
        <v>0.5</v>
      </c>
      <c r="U229" s="35">
        <v>0</v>
      </c>
      <c r="V229" s="35">
        <v>0</v>
      </c>
      <c r="W229" s="35"/>
      <c r="X229" s="35"/>
      <c r="Y229" s="35"/>
      <c r="Z229" s="35"/>
      <c r="AA229" s="35"/>
      <c r="AB229" s="35"/>
      <c r="AC229" s="35"/>
      <c r="AD229" s="35"/>
      <c r="AE229" s="35"/>
      <c r="AF229" s="35">
        <v>1.8600003000000001</v>
      </c>
      <c r="AG229" s="35"/>
      <c r="AH229" s="35"/>
      <c r="AI229" s="35">
        <v>1.2</v>
      </c>
      <c r="AJ229" s="35"/>
      <c r="AK229" s="35"/>
      <c r="AX229" t="s">
        <v>126</v>
      </c>
    </row>
    <row r="230" spans="1:50">
      <c r="A230">
        <v>313</v>
      </c>
      <c r="B230" t="s">
        <v>319</v>
      </c>
      <c r="C230" s="35">
        <v>2.1780000000000001E-2</v>
      </c>
      <c r="D230" s="35">
        <v>0.37025999999999998</v>
      </c>
      <c r="E230" s="35">
        <v>1.0291051</v>
      </c>
      <c r="F230" s="35"/>
      <c r="G230" s="35"/>
      <c r="H230" s="35"/>
      <c r="I230" s="35"/>
      <c r="J230" s="35"/>
      <c r="K230" s="35">
        <v>0</v>
      </c>
      <c r="L230" s="35">
        <v>0.27152500000000002</v>
      </c>
      <c r="M230" s="35">
        <v>0</v>
      </c>
      <c r="N230" s="35">
        <v>0</v>
      </c>
      <c r="O230" s="35">
        <v>0.1</v>
      </c>
      <c r="P230" s="35">
        <v>0</v>
      </c>
      <c r="Q230" s="35">
        <v>0.2</v>
      </c>
      <c r="R230" s="35">
        <v>0.2</v>
      </c>
      <c r="S230" s="35">
        <v>1</v>
      </c>
      <c r="T230" s="35">
        <v>0.5</v>
      </c>
      <c r="U230" s="35">
        <v>0</v>
      </c>
      <c r="V230" s="35">
        <v>0</v>
      </c>
      <c r="W230" s="35"/>
      <c r="X230" s="35"/>
      <c r="Y230" s="35"/>
      <c r="Z230" s="35"/>
      <c r="AA230" s="35"/>
      <c r="AB230" s="35"/>
      <c r="AC230" s="35"/>
      <c r="AD230" s="35"/>
      <c r="AE230" s="35"/>
      <c r="AF230" s="35">
        <v>1.5500001000000001</v>
      </c>
      <c r="AG230" s="35"/>
      <c r="AH230" s="35"/>
      <c r="AI230" s="35">
        <v>1.2</v>
      </c>
      <c r="AJ230" s="35"/>
      <c r="AK230" s="35"/>
      <c r="AX230" t="s">
        <v>168</v>
      </c>
    </row>
    <row r="231" spans="1:50">
      <c r="A231">
        <v>314</v>
      </c>
      <c r="B231" t="s">
        <v>320</v>
      </c>
      <c r="C231" s="35">
        <v>5.0311804000000002</v>
      </c>
      <c r="D231" s="35">
        <v>0</v>
      </c>
      <c r="E231" s="35">
        <v>2.4149668000000002</v>
      </c>
      <c r="F231" s="35">
        <v>1.9150927E-3</v>
      </c>
      <c r="G231" s="35">
        <v>16.074902000000002</v>
      </c>
      <c r="H231" s="35"/>
      <c r="I231" s="35">
        <v>26.791505999999998</v>
      </c>
      <c r="J231" s="35">
        <v>4.4107966000000003</v>
      </c>
      <c r="K231" s="35">
        <v>0.5</v>
      </c>
      <c r="L231" s="35">
        <v>0.43389</v>
      </c>
      <c r="M231" s="35">
        <v>0</v>
      </c>
      <c r="N231" s="35">
        <v>0</v>
      </c>
      <c r="O231" s="35">
        <v>0.2</v>
      </c>
      <c r="P231" s="35">
        <v>0</v>
      </c>
      <c r="Q231" s="35">
        <v>0.1</v>
      </c>
      <c r="R231" s="35">
        <v>0.4</v>
      </c>
      <c r="S231" s="35">
        <v>1.7</v>
      </c>
      <c r="T231" s="35">
        <v>4.4000000000000004</v>
      </c>
      <c r="U231" s="35">
        <v>13.6</v>
      </c>
      <c r="V231" s="35">
        <v>0</v>
      </c>
      <c r="W231" s="35">
        <v>1</v>
      </c>
      <c r="X231" s="35">
        <v>0.5</v>
      </c>
      <c r="Y231" s="35">
        <v>0</v>
      </c>
      <c r="Z231" s="35"/>
      <c r="AA231" s="35"/>
      <c r="AB231" s="35"/>
      <c r="AC231" s="35"/>
      <c r="AD231" s="35"/>
      <c r="AE231" s="35"/>
      <c r="AF231" s="35">
        <v>2.3240001000000001</v>
      </c>
      <c r="AG231" s="35"/>
      <c r="AH231" s="35">
        <v>7.5000003000000003E-3</v>
      </c>
      <c r="AI231" s="35">
        <v>1.1200000000000001</v>
      </c>
      <c r="AJ231" s="35"/>
      <c r="AK231" s="35"/>
      <c r="AX231" t="s">
        <v>131</v>
      </c>
    </row>
    <row r="232" spans="1:50">
      <c r="A232">
        <v>315</v>
      </c>
      <c r="B232" t="s">
        <v>321</v>
      </c>
      <c r="C232" s="35">
        <v>0</v>
      </c>
      <c r="D232" s="35">
        <v>0</v>
      </c>
      <c r="E232" s="35">
        <v>0</v>
      </c>
      <c r="F232" s="35"/>
      <c r="G232" s="35"/>
      <c r="H232" s="35"/>
      <c r="I232" s="35"/>
      <c r="J232" s="35"/>
      <c r="K232" s="35">
        <v>0</v>
      </c>
      <c r="L232" s="35">
        <v>0</v>
      </c>
      <c r="M232" s="35">
        <v>0</v>
      </c>
      <c r="N232" s="35">
        <v>0</v>
      </c>
      <c r="O232" s="35">
        <v>1.25</v>
      </c>
      <c r="P232" s="35">
        <v>0.1</v>
      </c>
      <c r="Q232" s="35"/>
      <c r="R232" s="35"/>
      <c r="S232" s="35"/>
      <c r="T232" s="35"/>
      <c r="U232" s="35"/>
      <c r="V232" s="35"/>
      <c r="W232" s="35"/>
      <c r="X232" s="35"/>
      <c r="Y232" s="35"/>
      <c r="Z232" s="35"/>
      <c r="AA232" s="35"/>
      <c r="AB232" s="35"/>
      <c r="AC232" s="35"/>
      <c r="AD232" s="35"/>
      <c r="AE232" s="35"/>
      <c r="AF232" s="35">
        <v>1.1500001</v>
      </c>
      <c r="AG232" s="35"/>
      <c r="AH232" s="35">
        <v>5.2500001999999997E-2</v>
      </c>
      <c r="AI232" s="35">
        <v>2</v>
      </c>
      <c r="AJ232" s="35"/>
      <c r="AK232" s="35"/>
      <c r="AX232" t="s">
        <v>126</v>
      </c>
    </row>
    <row r="233" spans="1:50">
      <c r="A233">
        <v>316</v>
      </c>
      <c r="B233" t="s">
        <v>322</v>
      </c>
      <c r="C233" s="35">
        <v>0</v>
      </c>
      <c r="D233" s="35">
        <v>0</v>
      </c>
      <c r="E233" s="35">
        <v>0</v>
      </c>
      <c r="F233" s="35"/>
      <c r="G233" s="35"/>
      <c r="H233" s="35"/>
      <c r="I233" s="35"/>
      <c r="J233" s="35"/>
      <c r="K233" s="35">
        <v>0</v>
      </c>
      <c r="L233" s="35">
        <v>6.1686106000000001</v>
      </c>
      <c r="M233" s="35">
        <v>1.6389849999999999</v>
      </c>
      <c r="N233" s="35">
        <v>0</v>
      </c>
      <c r="O233" s="35">
        <v>0.3</v>
      </c>
      <c r="P233" s="35">
        <v>0</v>
      </c>
      <c r="Q233" s="35">
        <v>0.1</v>
      </c>
      <c r="R233" s="35">
        <v>0.1</v>
      </c>
      <c r="S233" s="35">
        <v>0</v>
      </c>
      <c r="T233" s="35">
        <v>0</v>
      </c>
      <c r="U233" s="35">
        <v>0</v>
      </c>
      <c r="V233" s="35">
        <v>0</v>
      </c>
      <c r="W233" s="35">
        <v>0</v>
      </c>
      <c r="X233" s="35">
        <v>0</v>
      </c>
      <c r="Y233" s="35">
        <v>0</v>
      </c>
      <c r="Z233" s="35"/>
      <c r="AA233" s="35"/>
      <c r="AB233" s="35"/>
      <c r="AC233" s="35"/>
      <c r="AD233" s="35"/>
      <c r="AE233" s="35"/>
      <c r="AF233" s="35">
        <v>9.3000000000000007</v>
      </c>
      <c r="AG233" s="35"/>
      <c r="AH233" s="35"/>
      <c r="AI233" s="35"/>
      <c r="AJ233" s="35"/>
      <c r="AK233" s="35"/>
      <c r="AX233" t="s">
        <v>126</v>
      </c>
    </row>
    <row r="234" spans="1:50">
      <c r="A234">
        <v>317</v>
      </c>
      <c r="B234" t="s">
        <v>323</v>
      </c>
      <c r="C234" s="35">
        <v>0.70697880000000002</v>
      </c>
      <c r="D234" s="35">
        <v>0</v>
      </c>
      <c r="E234" s="35">
        <v>8.62488E-2</v>
      </c>
      <c r="F234" s="35"/>
      <c r="G234" s="35"/>
      <c r="H234" s="35">
        <v>0.88215922999999996</v>
      </c>
      <c r="I234" s="35">
        <v>0.25014936999999998</v>
      </c>
      <c r="J234" s="35">
        <v>1.1762124</v>
      </c>
      <c r="K234" s="35">
        <v>0</v>
      </c>
      <c r="L234" s="35">
        <v>0.20176501999999999</v>
      </c>
      <c r="M234" s="35">
        <v>0</v>
      </c>
      <c r="N234" s="35">
        <v>0</v>
      </c>
      <c r="O234" s="35">
        <v>0.1</v>
      </c>
      <c r="P234" s="35">
        <v>0</v>
      </c>
      <c r="Q234" s="35">
        <v>0.2</v>
      </c>
      <c r="R234" s="35">
        <v>0.8</v>
      </c>
      <c r="S234" s="35">
        <v>1.3000001000000001</v>
      </c>
      <c r="T234" s="35">
        <v>0.5</v>
      </c>
      <c r="U234" s="35">
        <v>0.5</v>
      </c>
      <c r="V234" s="35">
        <v>0</v>
      </c>
      <c r="W234" s="35">
        <v>3.0000002000000001</v>
      </c>
      <c r="X234" s="35">
        <v>2</v>
      </c>
      <c r="Y234" s="35">
        <v>0</v>
      </c>
      <c r="Z234" s="35"/>
      <c r="AA234" s="35"/>
      <c r="AB234" s="35"/>
      <c r="AC234" s="35">
        <v>0</v>
      </c>
      <c r="AD234" s="35">
        <v>2.9405309000000001E-2</v>
      </c>
      <c r="AE234" s="35">
        <v>0</v>
      </c>
      <c r="AF234" s="35">
        <v>1.5350001</v>
      </c>
      <c r="AG234" s="35">
        <v>2.5000004000000002E-3</v>
      </c>
      <c r="AH234" s="35">
        <v>0.3</v>
      </c>
      <c r="AI234" s="35">
        <v>4</v>
      </c>
      <c r="AJ234" s="35"/>
      <c r="AK234" s="35"/>
      <c r="AX234" t="s">
        <v>131</v>
      </c>
    </row>
    <row r="235" spans="1:50">
      <c r="A235">
        <v>318</v>
      </c>
      <c r="B235" t="s">
        <v>324</v>
      </c>
      <c r="C235" s="35">
        <v>0</v>
      </c>
      <c r="D235" s="35">
        <v>0</v>
      </c>
      <c r="E235" s="35">
        <v>0</v>
      </c>
      <c r="F235" s="35"/>
      <c r="G235" s="35"/>
      <c r="H235" s="35"/>
      <c r="I235" s="35"/>
      <c r="J235" s="35"/>
      <c r="K235" s="35">
        <v>0</v>
      </c>
      <c r="L235" s="35">
        <v>0</v>
      </c>
      <c r="M235" s="35">
        <v>0</v>
      </c>
      <c r="N235" s="35">
        <v>0</v>
      </c>
      <c r="O235" s="35">
        <v>1.25</v>
      </c>
      <c r="P235" s="35">
        <v>0</v>
      </c>
      <c r="Q235" s="35"/>
      <c r="R235" s="35"/>
      <c r="S235" s="35"/>
      <c r="T235" s="35"/>
      <c r="U235" s="35"/>
      <c r="V235" s="35"/>
      <c r="W235" s="35"/>
      <c r="X235" s="35"/>
      <c r="Y235" s="35"/>
      <c r="Z235" s="35"/>
      <c r="AA235" s="35"/>
      <c r="AB235" s="35"/>
      <c r="AC235" s="35"/>
      <c r="AD235" s="35"/>
      <c r="AE235" s="35"/>
      <c r="AF235" s="35">
        <v>1.1500001</v>
      </c>
      <c r="AG235" s="35"/>
      <c r="AH235" s="35">
        <v>5.2500001999999997E-2</v>
      </c>
      <c r="AI235" s="35">
        <v>0.6</v>
      </c>
      <c r="AJ235" s="35">
        <v>1.6500002</v>
      </c>
      <c r="AK235" s="35"/>
      <c r="AX235" t="s">
        <v>126</v>
      </c>
    </row>
    <row r="236" spans="1:50">
      <c r="A236">
        <v>319</v>
      </c>
      <c r="B236" t="s">
        <v>325</v>
      </c>
      <c r="C236" s="35">
        <v>1.9837224</v>
      </c>
      <c r="D236" s="35">
        <v>0</v>
      </c>
      <c r="E236" s="35">
        <v>0.34303504000000001</v>
      </c>
      <c r="F236" s="35"/>
      <c r="G236" s="35"/>
      <c r="H236" s="35"/>
      <c r="I236" s="35"/>
      <c r="J236" s="35"/>
      <c r="K236" s="35">
        <v>0</v>
      </c>
      <c r="L236" s="35">
        <v>0</v>
      </c>
      <c r="M236" s="35">
        <v>0</v>
      </c>
      <c r="N236" s="35">
        <v>0</v>
      </c>
      <c r="O236" s="35">
        <v>0</v>
      </c>
      <c r="P236" s="35">
        <v>0</v>
      </c>
      <c r="Q236" s="35">
        <v>0.3</v>
      </c>
      <c r="R236" s="35">
        <v>0.4</v>
      </c>
      <c r="S236" s="35">
        <v>0.90000004</v>
      </c>
      <c r="T236" s="35">
        <v>1.1000000000000001</v>
      </c>
      <c r="U236" s="35">
        <v>0</v>
      </c>
      <c r="V236" s="35">
        <v>0</v>
      </c>
      <c r="W236" s="35">
        <v>0.1</v>
      </c>
      <c r="X236" s="35">
        <v>0</v>
      </c>
      <c r="Y236" s="35">
        <v>0</v>
      </c>
      <c r="Z236" s="35"/>
      <c r="AA236" s="35"/>
      <c r="AB236" s="35"/>
      <c r="AC236" s="35"/>
      <c r="AD236" s="35"/>
      <c r="AE236" s="35"/>
      <c r="AF236" s="35">
        <v>3.0800002000000002</v>
      </c>
      <c r="AG236" s="35"/>
      <c r="AH236" s="35"/>
      <c r="AI236" s="35">
        <v>1.2</v>
      </c>
      <c r="AJ236" s="35"/>
      <c r="AK236" s="35"/>
      <c r="AX236" t="s">
        <v>126</v>
      </c>
    </row>
    <row r="237" spans="1:50">
      <c r="A237">
        <v>320</v>
      </c>
      <c r="B237" t="s">
        <v>326</v>
      </c>
      <c r="C237" s="35">
        <v>7.6977057000000002</v>
      </c>
      <c r="D237" s="35">
        <v>1.1643589999999999</v>
      </c>
      <c r="E237" s="35">
        <v>5.0311808E-2</v>
      </c>
      <c r="F237" s="35"/>
      <c r="G237" s="35"/>
      <c r="H237" s="35">
        <v>0.5513496</v>
      </c>
      <c r="I237" s="35"/>
      <c r="J237" s="35">
        <v>0.5513496</v>
      </c>
      <c r="K237" s="35">
        <v>3.0000002000000001</v>
      </c>
      <c r="L237" s="35">
        <v>0.33327000000000001</v>
      </c>
      <c r="M237" s="35">
        <v>0</v>
      </c>
      <c r="N237" s="35">
        <v>0</v>
      </c>
      <c r="O237" s="35">
        <v>0.1</v>
      </c>
      <c r="P237" s="35">
        <v>1.0000001E-2</v>
      </c>
      <c r="Q237" s="35">
        <v>0.70000004999999998</v>
      </c>
      <c r="R237" s="35">
        <v>2.1000000999999999</v>
      </c>
      <c r="S237" s="35">
        <v>4.4000000000000004</v>
      </c>
      <c r="T237" s="35">
        <v>0.70000004999999998</v>
      </c>
      <c r="U237" s="35">
        <v>3.5000002000000001</v>
      </c>
      <c r="V237" s="35">
        <v>0</v>
      </c>
      <c r="W237" s="35">
        <v>0.70000004999999998</v>
      </c>
      <c r="X237" s="35">
        <v>8</v>
      </c>
      <c r="Y237" s="35">
        <v>1</v>
      </c>
      <c r="Z237" s="35"/>
      <c r="AA237" s="35"/>
      <c r="AB237" s="35"/>
      <c r="AC237" s="35">
        <v>0</v>
      </c>
      <c r="AD237" s="35">
        <v>0</v>
      </c>
      <c r="AE237" s="35">
        <v>0</v>
      </c>
      <c r="AF237" s="35">
        <v>3.0049999999999999</v>
      </c>
      <c r="AG237" s="35"/>
      <c r="AH237" s="35"/>
      <c r="AI237" s="35">
        <v>7.6800002999999997</v>
      </c>
      <c r="AJ237" s="35">
        <v>7.2000003000000001</v>
      </c>
      <c r="AK237" s="35">
        <v>1.5000001000000001</v>
      </c>
      <c r="AX237" t="s">
        <v>124</v>
      </c>
    </row>
    <row r="238" spans="1:50">
      <c r="A238">
        <v>401</v>
      </c>
      <c r="B238" t="s">
        <v>327</v>
      </c>
      <c r="C238" s="35">
        <v>0.18687239999999999</v>
      </c>
      <c r="D238" s="35">
        <v>0</v>
      </c>
      <c r="E238" s="35">
        <v>0</v>
      </c>
      <c r="F238" s="35"/>
      <c r="G238" s="35"/>
      <c r="H238" s="35"/>
      <c r="I238" s="35"/>
      <c r="J238" s="35"/>
      <c r="K238" s="35">
        <v>0</v>
      </c>
      <c r="L238" s="35">
        <v>1.4934651000000001</v>
      </c>
      <c r="M238" s="35">
        <v>0.91907006999999996</v>
      </c>
      <c r="N238" s="35">
        <v>0</v>
      </c>
      <c r="O238" s="35">
        <v>0.2</v>
      </c>
      <c r="P238" s="35">
        <v>0</v>
      </c>
      <c r="Q238" s="35">
        <v>0.2</v>
      </c>
      <c r="R238" s="35">
        <v>1</v>
      </c>
      <c r="S238" s="35">
        <v>2</v>
      </c>
      <c r="T238" s="35">
        <v>2</v>
      </c>
      <c r="U238" s="35">
        <v>0</v>
      </c>
      <c r="V238" s="35">
        <v>0</v>
      </c>
      <c r="W238" s="35">
        <v>4.4000000000000004</v>
      </c>
      <c r="X238" s="35">
        <v>1.4000001</v>
      </c>
      <c r="Y238" s="35">
        <v>0</v>
      </c>
      <c r="Z238" s="35"/>
      <c r="AA238" s="35"/>
      <c r="AB238" s="35"/>
      <c r="AC238" s="35">
        <v>0</v>
      </c>
      <c r="AD238" s="35">
        <v>1.5315266000000001</v>
      </c>
      <c r="AE238" s="35">
        <v>0</v>
      </c>
      <c r="AF238" s="35">
        <v>6.0400004000000003</v>
      </c>
      <c r="AG238" s="35"/>
      <c r="AH238" s="35"/>
      <c r="AI238" s="35">
        <v>4.0800004000000003</v>
      </c>
      <c r="AJ238" s="35">
        <v>9.18</v>
      </c>
      <c r="AK238" s="35"/>
      <c r="AX238" t="s">
        <v>168</v>
      </c>
    </row>
    <row r="239" spans="1:50">
      <c r="A239">
        <v>402</v>
      </c>
      <c r="B239" t="s">
        <v>328</v>
      </c>
      <c r="C239" s="35">
        <v>0.40249443000000001</v>
      </c>
      <c r="D239" s="35">
        <v>0</v>
      </c>
      <c r="E239" s="35">
        <v>0</v>
      </c>
      <c r="F239" s="35"/>
      <c r="G239" s="35"/>
      <c r="H239" s="35"/>
      <c r="I239" s="35"/>
      <c r="J239" s="35"/>
      <c r="K239" s="35">
        <v>3.0000002000000001</v>
      </c>
      <c r="L239" s="35">
        <v>0.49782001999999997</v>
      </c>
      <c r="M239" s="35">
        <v>0.61271500000000001</v>
      </c>
      <c r="N239" s="35">
        <v>0</v>
      </c>
      <c r="O239" s="35">
        <v>0.1</v>
      </c>
      <c r="P239" s="35">
        <v>0</v>
      </c>
      <c r="Q239" s="35">
        <v>0.90000004</v>
      </c>
      <c r="R239" s="35">
        <v>3.6000000999999999</v>
      </c>
      <c r="S239" s="35">
        <v>6.2000003000000001</v>
      </c>
      <c r="T239" s="35">
        <v>10.6</v>
      </c>
      <c r="U239" s="35">
        <v>0</v>
      </c>
      <c r="V239" s="35">
        <v>0</v>
      </c>
      <c r="W239" s="35">
        <v>4.4000000000000004</v>
      </c>
      <c r="X239" s="35">
        <v>1.4000001</v>
      </c>
      <c r="Y239" s="35">
        <v>0</v>
      </c>
      <c r="Z239" s="35"/>
      <c r="AA239" s="35"/>
      <c r="AB239" s="35"/>
      <c r="AC239" s="35">
        <v>0</v>
      </c>
      <c r="AD239" s="35">
        <v>1.2762722</v>
      </c>
      <c r="AE239" s="35">
        <v>0</v>
      </c>
      <c r="AF239" s="35">
        <v>6.1200004000000003</v>
      </c>
      <c r="AG239" s="35"/>
      <c r="AH239" s="35"/>
      <c r="AI239" s="35">
        <v>4.0800004000000003</v>
      </c>
      <c r="AJ239" s="35">
        <v>9.18</v>
      </c>
      <c r="AK239" s="35"/>
      <c r="AX239" t="s">
        <v>126</v>
      </c>
    </row>
    <row r="240" spans="1:50">
      <c r="A240">
        <v>403</v>
      </c>
      <c r="B240" t="s">
        <v>329</v>
      </c>
      <c r="C240" s="35">
        <v>2.1235499999999998</v>
      </c>
      <c r="D240" s="35">
        <v>0.46963129999999997</v>
      </c>
      <c r="E240" s="35">
        <v>0</v>
      </c>
      <c r="F240" s="35"/>
      <c r="G240" s="35"/>
      <c r="H240" s="35"/>
      <c r="I240" s="35"/>
      <c r="J240" s="35"/>
      <c r="K240" s="35">
        <v>0.5</v>
      </c>
      <c r="L240" s="35">
        <v>0.39965003999999998</v>
      </c>
      <c r="M240" s="35">
        <v>0</v>
      </c>
      <c r="N240" s="35">
        <v>0</v>
      </c>
      <c r="O240" s="35">
        <v>0.13000001</v>
      </c>
      <c r="P240" s="35">
        <v>0</v>
      </c>
      <c r="Q240" s="35">
        <v>0.3</v>
      </c>
      <c r="R240" s="35">
        <v>0.70000004999999998</v>
      </c>
      <c r="S240" s="35">
        <v>1</v>
      </c>
      <c r="T240" s="35">
        <v>0</v>
      </c>
      <c r="U240" s="35">
        <v>0</v>
      </c>
      <c r="V240" s="35">
        <v>0</v>
      </c>
      <c r="W240" s="35"/>
      <c r="X240" s="35"/>
      <c r="Y240" s="35"/>
      <c r="Z240" s="35"/>
      <c r="AA240" s="35"/>
      <c r="AB240" s="35"/>
      <c r="AC240" s="35"/>
      <c r="AD240" s="35"/>
      <c r="AE240" s="35"/>
      <c r="AF240" s="35">
        <v>3.1000000999999999</v>
      </c>
      <c r="AG240" s="35"/>
      <c r="AH240" s="35"/>
      <c r="AI240" s="35">
        <v>0.56000000000000005</v>
      </c>
      <c r="AJ240" s="35">
        <v>1.2600001000000001</v>
      </c>
      <c r="AK240" s="35"/>
      <c r="AX240" t="s">
        <v>124</v>
      </c>
    </row>
    <row r="241" spans="1:50">
      <c r="A241">
        <v>404</v>
      </c>
      <c r="B241" t="s">
        <v>330</v>
      </c>
      <c r="C241" s="35">
        <v>22.738320999999999</v>
      </c>
      <c r="D241" s="35">
        <v>11.134722</v>
      </c>
      <c r="E241" s="35">
        <v>5.1455260000000003</v>
      </c>
      <c r="F241" s="35"/>
      <c r="G241" s="35"/>
      <c r="H241" s="35">
        <v>0.8585159</v>
      </c>
      <c r="I241" s="35">
        <v>0.80128149999999998</v>
      </c>
      <c r="J241" s="35">
        <v>0.62957839999999998</v>
      </c>
      <c r="K241" s="35">
        <v>0</v>
      </c>
      <c r="L241" s="35">
        <v>1.2900001000000001</v>
      </c>
      <c r="M241" s="35">
        <v>0</v>
      </c>
      <c r="N241" s="35">
        <v>0</v>
      </c>
      <c r="O241" s="35">
        <v>0.3</v>
      </c>
      <c r="P241" s="35">
        <v>0</v>
      </c>
      <c r="Q241" s="35">
        <v>1</v>
      </c>
      <c r="R241" s="35">
        <v>1</v>
      </c>
      <c r="S241" s="35">
        <v>2</v>
      </c>
      <c r="T241" s="35">
        <v>3.0000002000000001</v>
      </c>
      <c r="U241" s="35">
        <v>2</v>
      </c>
      <c r="V241" s="35">
        <v>0.5</v>
      </c>
      <c r="W241" s="35">
        <v>2.3000001999999999</v>
      </c>
      <c r="X241" s="35">
        <v>0.5</v>
      </c>
      <c r="Y241" s="35">
        <v>0</v>
      </c>
      <c r="Z241" s="35">
        <v>5.5134952000000001E-2</v>
      </c>
      <c r="AA241" s="35"/>
      <c r="AB241" s="35"/>
      <c r="AC241" s="35"/>
      <c r="AD241" s="35"/>
      <c r="AE241" s="35"/>
      <c r="AF241" s="35">
        <v>6.2000003000000001</v>
      </c>
      <c r="AG241" s="35"/>
      <c r="AH241" s="35"/>
      <c r="AI241" s="35">
        <v>7.2000003000000001</v>
      </c>
      <c r="AJ241" s="35"/>
      <c r="AK241" s="35"/>
      <c r="AX241" t="s">
        <v>131</v>
      </c>
    </row>
    <row r="242" spans="1:50">
      <c r="A242">
        <v>405</v>
      </c>
      <c r="B242" t="s">
        <v>331</v>
      </c>
      <c r="C242" s="35">
        <v>5.8397620000000003</v>
      </c>
      <c r="D242" s="35">
        <v>0.44921252</v>
      </c>
      <c r="E242" s="35">
        <v>0</v>
      </c>
      <c r="F242" s="35"/>
      <c r="G242" s="35"/>
      <c r="H242" s="35"/>
      <c r="I242" s="35"/>
      <c r="J242" s="35"/>
      <c r="K242" s="35">
        <v>0.5</v>
      </c>
      <c r="L242" s="35">
        <v>2.2262</v>
      </c>
      <c r="M242" s="35">
        <v>0</v>
      </c>
      <c r="N242" s="35">
        <v>0</v>
      </c>
      <c r="O242" s="35">
        <v>0.13000001</v>
      </c>
      <c r="P242" s="35">
        <v>0</v>
      </c>
      <c r="Q242" s="35">
        <v>0.3</v>
      </c>
      <c r="R242" s="35">
        <v>0.70000004999999998</v>
      </c>
      <c r="S242" s="35">
        <v>1</v>
      </c>
      <c r="T242" s="35">
        <v>0</v>
      </c>
      <c r="U242" s="35">
        <v>0</v>
      </c>
      <c r="V242" s="35">
        <v>0</v>
      </c>
      <c r="W242" s="35"/>
      <c r="X242" s="35"/>
      <c r="Y242" s="35"/>
      <c r="Z242" s="35"/>
      <c r="AA242" s="35"/>
      <c r="AB242" s="35"/>
      <c r="AC242" s="35"/>
      <c r="AD242" s="35"/>
      <c r="AE242" s="35"/>
      <c r="AF242" s="35">
        <v>3.1000000999999999</v>
      </c>
      <c r="AG242" s="35"/>
      <c r="AH242" s="35"/>
      <c r="AI242" s="35">
        <v>0.56000000000000005</v>
      </c>
      <c r="AJ242" s="35">
        <v>1.2600001000000001</v>
      </c>
      <c r="AK242" s="35"/>
      <c r="AX242" t="s">
        <v>126</v>
      </c>
    </row>
    <row r="243" spans="1:50">
      <c r="A243">
        <v>406</v>
      </c>
      <c r="B243" t="s">
        <v>332</v>
      </c>
      <c r="C243" s="35">
        <v>9.1476009999999999</v>
      </c>
      <c r="D243" s="35">
        <v>10.291051</v>
      </c>
      <c r="E243" s="35">
        <v>2.0827127000000001</v>
      </c>
      <c r="F243" s="35"/>
      <c r="G243" s="35"/>
      <c r="H243" s="35">
        <v>2.8327743999999999</v>
      </c>
      <c r="I243" s="35">
        <v>2.8327743999999999</v>
      </c>
      <c r="J243" s="35">
        <v>2.4786774999999999</v>
      </c>
      <c r="K243" s="35">
        <v>0</v>
      </c>
      <c r="L243" s="35">
        <v>0.56915503999999995</v>
      </c>
      <c r="M243" s="35">
        <v>0</v>
      </c>
      <c r="N243" s="35">
        <v>0</v>
      </c>
      <c r="O243" s="35">
        <v>8.0000005999999999E-2</v>
      </c>
      <c r="P243" s="35">
        <v>0</v>
      </c>
      <c r="Q243" s="35">
        <v>0.5</v>
      </c>
      <c r="R243" s="35">
        <v>0.5</v>
      </c>
      <c r="S243" s="35">
        <v>1</v>
      </c>
      <c r="T243" s="35">
        <v>3.0000002000000001</v>
      </c>
      <c r="U243" s="35">
        <v>1</v>
      </c>
      <c r="V243" s="35">
        <v>0.5</v>
      </c>
      <c r="W243" s="35"/>
      <c r="X243" s="35"/>
      <c r="Y243" s="35"/>
      <c r="Z243" s="35">
        <v>1.3232388499999999E-2</v>
      </c>
      <c r="AA243" s="35"/>
      <c r="AB243" s="35"/>
      <c r="AC243" s="35"/>
      <c r="AD243" s="35"/>
      <c r="AE243" s="35"/>
      <c r="AF243" s="35">
        <v>6.2000003000000001</v>
      </c>
      <c r="AG243" s="35"/>
      <c r="AH243" s="35"/>
      <c r="AI243" s="35">
        <v>3.0000002000000001</v>
      </c>
      <c r="AJ243" s="35">
        <v>3.3750002000000001</v>
      </c>
      <c r="AK243" s="35"/>
      <c r="AX243" t="s">
        <v>126</v>
      </c>
    </row>
    <row r="244" spans="1:50">
      <c r="A244">
        <v>407</v>
      </c>
      <c r="B244" t="s">
        <v>333</v>
      </c>
      <c r="C244" s="35">
        <v>13.186266</v>
      </c>
      <c r="D244" s="35">
        <v>4.3559999999999999</v>
      </c>
      <c r="E244" s="35">
        <v>0.65340005999999995</v>
      </c>
      <c r="F244" s="35"/>
      <c r="G244" s="35"/>
      <c r="H244" s="35">
        <v>9.5720420000000001E-2</v>
      </c>
      <c r="I244" s="35">
        <v>9.5720420000000001E-2</v>
      </c>
      <c r="J244" s="35">
        <v>9.5720420000000001E-2</v>
      </c>
      <c r="K244" s="35">
        <v>0</v>
      </c>
      <c r="L244" s="35">
        <v>0.39718002000000002</v>
      </c>
      <c r="M244" s="35">
        <v>0</v>
      </c>
      <c r="N244" s="35">
        <v>0</v>
      </c>
      <c r="O244" s="35">
        <v>8.0000005999999999E-2</v>
      </c>
      <c r="P244" s="35">
        <v>0</v>
      </c>
      <c r="Q244" s="35">
        <v>0.6</v>
      </c>
      <c r="R244" s="35">
        <v>1.2</v>
      </c>
      <c r="S244" s="35">
        <v>1.6</v>
      </c>
      <c r="T244" s="35">
        <v>1.5000001000000001</v>
      </c>
      <c r="U244" s="35">
        <v>1.8000001000000001</v>
      </c>
      <c r="V244" s="35">
        <v>0</v>
      </c>
      <c r="W244" s="35">
        <v>0.8</v>
      </c>
      <c r="X244" s="35">
        <v>0</v>
      </c>
      <c r="Y244" s="35">
        <v>0</v>
      </c>
      <c r="Z244" s="35">
        <v>5.5134952000000001E-2</v>
      </c>
      <c r="AA244" s="35"/>
      <c r="AB244" s="35"/>
      <c r="AC244" s="35"/>
      <c r="AD244" s="35"/>
      <c r="AE244" s="35"/>
      <c r="AF244" s="35">
        <v>9.3000000000000007</v>
      </c>
      <c r="AG244" s="35"/>
      <c r="AH244" s="35"/>
      <c r="AI244" s="35">
        <v>6.8</v>
      </c>
      <c r="AJ244" s="35"/>
      <c r="AK244" s="35"/>
      <c r="AX244" t="s">
        <v>168</v>
      </c>
    </row>
    <row r="245" spans="1:50">
      <c r="A245">
        <v>408</v>
      </c>
      <c r="B245" t="s">
        <v>334</v>
      </c>
      <c r="C245" s="35">
        <v>4.8024898</v>
      </c>
      <c r="D245" s="35">
        <v>1.2741301</v>
      </c>
      <c r="E245" s="35">
        <v>0</v>
      </c>
      <c r="F245" s="35"/>
      <c r="G245" s="35"/>
      <c r="H245" s="35">
        <v>0.110269904</v>
      </c>
      <c r="I245" s="35">
        <v>7.6576340000000007E-2</v>
      </c>
      <c r="J245" s="35">
        <v>4.0840710000000002E-2</v>
      </c>
      <c r="K245" s="35">
        <v>0</v>
      </c>
      <c r="L245" s="35">
        <v>0.91907006999999996</v>
      </c>
      <c r="M245" s="35">
        <v>0</v>
      </c>
      <c r="N245" s="35">
        <v>0</v>
      </c>
      <c r="O245" s="35">
        <v>0.14000000000000001</v>
      </c>
      <c r="P245" s="35">
        <v>0</v>
      </c>
      <c r="Q245" s="35">
        <v>0.2</v>
      </c>
      <c r="R245" s="35">
        <v>0.5</v>
      </c>
      <c r="S245" s="35">
        <v>1</v>
      </c>
      <c r="T245" s="35">
        <v>1.5000001000000001</v>
      </c>
      <c r="U245" s="35">
        <v>0</v>
      </c>
      <c r="V245" s="35">
        <v>0</v>
      </c>
      <c r="W245" s="35">
        <v>1</v>
      </c>
      <c r="X245" s="35">
        <v>0</v>
      </c>
      <c r="Y245" s="35">
        <v>0</v>
      </c>
      <c r="Z245" s="35"/>
      <c r="AA245" s="35"/>
      <c r="AB245" s="35"/>
      <c r="AC245" s="35"/>
      <c r="AD245" s="35"/>
      <c r="AE245" s="35"/>
      <c r="AF245" s="35">
        <v>1.5500001000000001</v>
      </c>
      <c r="AG245" s="35"/>
      <c r="AH245" s="35"/>
      <c r="AI245" s="35">
        <v>1.2</v>
      </c>
      <c r="AJ245" s="35"/>
      <c r="AK245" s="35"/>
      <c r="AX245" t="s">
        <v>131</v>
      </c>
    </row>
    <row r="246" spans="1:50">
      <c r="A246">
        <v>409</v>
      </c>
      <c r="B246" t="s">
        <v>335</v>
      </c>
      <c r="C246" s="35">
        <v>2.5351922999999998</v>
      </c>
      <c r="D246" s="35">
        <v>0</v>
      </c>
      <c r="E246" s="35">
        <v>0</v>
      </c>
      <c r="F246" s="35"/>
      <c r="G246" s="35"/>
      <c r="H246" s="35"/>
      <c r="I246" s="35"/>
      <c r="J246" s="35"/>
      <c r="K246" s="35">
        <v>0</v>
      </c>
      <c r="L246" s="35">
        <v>0.17943999999999999</v>
      </c>
      <c r="M246" s="35">
        <v>0</v>
      </c>
      <c r="N246" s="35">
        <v>0</v>
      </c>
      <c r="O246" s="35">
        <v>0.2</v>
      </c>
      <c r="P246" s="35">
        <v>0</v>
      </c>
      <c r="Q246" s="35">
        <v>0.1</v>
      </c>
      <c r="R246" s="35">
        <v>0.2</v>
      </c>
      <c r="S246" s="35">
        <v>0.2</v>
      </c>
      <c r="T246" s="35">
        <v>0.1</v>
      </c>
      <c r="U246" s="35">
        <v>0</v>
      </c>
      <c r="V246" s="35">
        <v>0</v>
      </c>
      <c r="W246" s="35"/>
      <c r="X246" s="35"/>
      <c r="Y246" s="35"/>
      <c r="Z246" s="35"/>
      <c r="AA246" s="35"/>
      <c r="AB246" s="35"/>
      <c r="AC246" s="35"/>
      <c r="AD246" s="35"/>
      <c r="AE246" s="35"/>
      <c r="AF246" s="35">
        <v>1.36</v>
      </c>
      <c r="AG246" s="35"/>
      <c r="AH246" s="35"/>
      <c r="AI246" s="35">
        <v>2</v>
      </c>
      <c r="AJ246" s="35"/>
      <c r="AK246" s="35"/>
      <c r="AX246" t="s">
        <v>126</v>
      </c>
    </row>
    <row r="247" spans="1:50">
      <c r="A247">
        <v>410</v>
      </c>
      <c r="B247" t="s">
        <v>336</v>
      </c>
      <c r="C247" s="35">
        <v>2.8162850000000001</v>
      </c>
      <c r="D247" s="35">
        <v>0.4767207</v>
      </c>
      <c r="E247" s="35">
        <v>0</v>
      </c>
      <c r="F247" s="35"/>
      <c r="G247" s="35"/>
      <c r="H247" s="35">
        <v>0.10005973999999999</v>
      </c>
      <c r="I247" s="35">
        <v>0.10005973999999999</v>
      </c>
      <c r="J247" s="35">
        <v>0.10005973999999999</v>
      </c>
      <c r="K247" s="35">
        <v>3.0000002000000001</v>
      </c>
      <c r="L247" s="35">
        <v>4.0263305000000003</v>
      </c>
      <c r="M247" s="35">
        <v>0</v>
      </c>
      <c r="N247" s="35">
        <v>0</v>
      </c>
      <c r="O247" s="35">
        <v>0.05</v>
      </c>
      <c r="P247" s="35">
        <v>0</v>
      </c>
      <c r="Q247" s="35">
        <v>0.1</v>
      </c>
      <c r="R247" s="35">
        <v>0.5</v>
      </c>
      <c r="S247" s="35">
        <v>0.5</v>
      </c>
      <c r="T247" s="35">
        <v>0.1</v>
      </c>
      <c r="U247" s="35">
        <v>0</v>
      </c>
      <c r="V247" s="35">
        <v>0</v>
      </c>
      <c r="W247" s="35">
        <v>0.2</v>
      </c>
      <c r="X247" s="35">
        <v>0</v>
      </c>
      <c r="Y247" s="35">
        <v>0</v>
      </c>
      <c r="Z247" s="35"/>
      <c r="AA247" s="35"/>
      <c r="AB247" s="35"/>
      <c r="AC247" s="35"/>
      <c r="AD247" s="35"/>
      <c r="AE247" s="35"/>
      <c r="AF247" s="35">
        <v>3.0500001999999999</v>
      </c>
      <c r="AG247" s="35"/>
      <c r="AH247" s="35"/>
      <c r="AI247" s="35">
        <v>6.0000004999999996</v>
      </c>
      <c r="AJ247" s="35"/>
      <c r="AK247" s="35"/>
      <c r="AX247" t="s">
        <v>131</v>
      </c>
    </row>
    <row r="248" spans="1:50">
      <c r="A248">
        <v>411</v>
      </c>
      <c r="B248" t="s">
        <v>337</v>
      </c>
      <c r="C248" s="35">
        <v>1.9602002000000001</v>
      </c>
      <c r="D248" s="35">
        <v>0.29947504000000003</v>
      </c>
      <c r="E248" s="35">
        <v>0</v>
      </c>
      <c r="F248" s="35"/>
      <c r="G248" s="35"/>
      <c r="H248" s="35"/>
      <c r="I248" s="35">
        <v>8.6275994999999994E-2</v>
      </c>
      <c r="J248" s="35">
        <v>6.4706996000000003E-2</v>
      </c>
      <c r="K248" s="35">
        <v>0</v>
      </c>
      <c r="L248" s="35">
        <v>0.74592000000000003</v>
      </c>
      <c r="M248" s="35">
        <v>0</v>
      </c>
      <c r="N248" s="35">
        <v>0</v>
      </c>
      <c r="O248" s="35">
        <v>0.23</v>
      </c>
      <c r="P248" s="35">
        <v>0</v>
      </c>
      <c r="Q248" s="35">
        <v>0.2</v>
      </c>
      <c r="R248" s="35">
        <v>0.4</v>
      </c>
      <c r="S248" s="35">
        <v>0.8</v>
      </c>
      <c r="T248" s="35">
        <v>0.2</v>
      </c>
      <c r="U248" s="35">
        <v>0</v>
      </c>
      <c r="V248" s="35">
        <v>0</v>
      </c>
      <c r="W248" s="35"/>
      <c r="X248" s="35"/>
      <c r="Y248" s="35"/>
      <c r="Z248" s="35"/>
      <c r="AA248" s="35"/>
      <c r="AB248" s="35"/>
      <c r="AC248" s="35"/>
      <c r="AD248" s="35"/>
      <c r="AE248" s="35"/>
      <c r="AF248" s="35">
        <v>1.5350001</v>
      </c>
      <c r="AG248" s="35"/>
      <c r="AH248" s="35"/>
      <c r="AI248" s="35">
        <v>0.12000001</v>
      </c>
      <c r="AJ248" s="35">
        <v>0.27</v>
      </c>
      <c r="AK248" s="35"/>
      <c r="AX248" t="s">
        <v>131</v>
      </c>
    </row>
    <row r="249" spans="1:50">
      <c r="A249">
        <v>412</v>
      </c>
      <c r="B249" t="s">
        <v>338</v>
      </c>
      <c r="C249" s="35">
        <v>0.39530703</v>
      </c>
      <c r="D249" s="35">
        <v>0</v>
      </c>
      <c r="E249" s="35">
        <v>0</v>
      </c>
      <c r="F249" s="35"/>
      <c r="G249" s="35"/>
      <c r="H249" s="35"/>
      <c r="I249" s="35"/>
      <c r="J249" s="35"/>
      <c r="K249" s="35">
        <v>0</v>
      </c>
      <c r="L249" s="35">
        <v>1.3838649000000001</v>
      </c>
      <c r="M249" s="35">
        <v>0</v>
      </c>
      <c r="N249" s="35">
        <v>0</v>
      </c>
      <c r="O249" s="35">
        <v>3.0000000999999998E-2</v>
      </c>
      <c r="P249" s="35">
        <v>0</v>
      </c>
      <c r="Q249" s="35">
        <v>0.2</v>
      </c>
      <c r="R249" s="35">
        <v>0.70000004999999998</v>
      </c>
      <c r="S249" s="35">
        <v>0.70000004999999998</v>
      </c>
      <c r="T249" s="35">
        <v>0</v>
      </c>
      <c r="U249" s="35">
        <v>0</v>
      </c>
      <c r="V249" s="35">
        <v>0</v>
      </c>
      <c r="W249" s="35">
        <v>0</v>
      </c>
      <c r="X249" s="35">
        <v>0</v>
      </c>
      <c r="Y249" s="35">
        <v>0</v>
      </c>
      <c r="Z249" s="35"/>
      <c r="AA249" s="35"/>
      <c r="AB249" s="35"/>
      <c r="AC249" s="35"/>
      <c r="AD249" s="35"/>
      <c r="AE249" s="35"/>
      <c r="AF249" s="35">
        <v>1.5475000000000001</v>
      </c>
      <c r="AG249" s="35">
        <v>1.2500000000000001E-2</v>
      </c>
      <c r="AH249" s="35">
        <v>0.22500002</v>
      </c>
      <c r="AI249" s="35">
        <v>1.6</v>
      </c>
      <c r="AJ249" s="35">
        <v>3.6000000999999999</v>
      </c>
      <c r="AK249" s="35"/>
      <c r="AX249" t="s">
        <v>168</v>
      </c>
    </row>
    <row r="250" spans="1:50">
      <c r="A250">
        <v>413</v>
      </c>
      <c r="B250" t="s">
        <v>339</v>
      </c>
      <c r="C250" s="35">
        <v>6.3510479999999996</v>
      </c>
      <c r="D250" s="35">
        <v>0</v>
      </c>
      <c r="E250" s="35">
        <v>0</v>
      </c>
      <c r="F250" s="35"/>
      <c r="G250" s="35"/>
      <c r="H250" s="35">
        <v>0.65345140000000002</v>
      </c>
      <c r="I250" s="35">
        <v>1.0005974</v>
      </c>
      <c r="J250" s="35">
        <v>0.50029869999999999</v>
      </c>
      <c r="K250" s="35">
        <v>0</v>
      </c>
      <c r="L250" s="35">
        <v>0.34910000000000002</v>
      </c>
      <c r="M250" s="35">
        <v>0</v>
      </c>
      <c r="N250" s="35">
        <v>0</v>
      </c>
      <c r="O250" s="35">
        <v>0.5</v>
      </c>
      <c r="P250" s="35">
        <v>0</v>
      </c>
      <c r="Q250" s="35">
        <v>0.2</v>
      </c>
      <c r="R250" s="35">
        <v>0.5</v>
      </c>
      <c r="S250" s="35">
        <v>0.5</v>
      </c>
      <c r="T250" s="35">
        <v>1</v>
      </c>
      <c r="U250" s="35">
        <v>0.5</v>
      </c>
      <c r="V250" s="35">
        <v>0</v>
      </c>
      <c r="W250" s="35">
        <v>0.2</v>
      </c>
      <c r="X250" s="35">
        <v>0</v>
      </c>
      <c r="Y250" s="35">
        <v>0</v>
      </c>
      <c r="Z250" s="35"/>
      <c r="AA250" s="35"/>
      <c r="AB250" s="35"/>
      <c r="AC250" s="35"/>
      <c r="AD250" s="35"/>
      <c r="AE250" s="35"/>
      <c r="AF250" s="35">
        <v>2.9</v>
      </c>
      <c r="AG250" s="35"/>
      <c r="AH250" s="35"/>
      <c r="AI250" s="35">
        <v>1.9200002</v>
      </c>
      <c r="AJ250" s="35"/>
      <c r="AK250" s="35"/>
      <c r="AX250" t="s">
        <v>131</v>
      </c>
    </row>
    <row r="251" spans="1:50">
      <c r="A251">
        <v>414</v>
      </c>
      <c r="B251" t="s">
        <v>340</v>
      </c>
      <c r="C251" s="35">
        <v>3.2539321999999999</v>
      </c>
      <c r="D251" s="35">
        <v>1.1512907999999999</v>
      </c>
      <c r="E251" s="35">
        <v>0</v>
      </c>
      <c r="F251" s="35"/>
      <c r="G251" s="35"/>
      <c r="H251" s="35">
        <v>7.6773880000000003E-2</v>
      </c>
      <c r="I251" s="35">
        <v>6.5806194999999998E-2</v>
      </c>
      <c r="J251" s="35">
        <v>6.5806194999999998E-2</v>
      </c>
      <c r="K251" s="35">
        <v>0</v>
      </c>
      <c r="L251" s="35">
        <v>0.53915506999999996</v>
      </c>
      <c r="M251" s="35">
        <v>0</v>
      </c>
      <c r="N251" s="35">
        <v>0</v>
      </c>
      <c r="O251" s="35">
        <v>0.6</v>
      </c>
      <c r="P251" s="35">
        <v>0</v>
      </c>
      <c r="Q251" s="35">
        <v>0.2</v>
      </c>
      <c r="R251" s="35">
        <v>0.4</v>
      </c>
      <c r="S251" s="35">
        <v>0.8</v>
      </c>
      <c r="T251" s="35">
        <v>0</v>
      </c>
      <c r="U251" s="35">
        <v>0</v>
      </c>
      <c r="V251" s="35">
        <v>0</v>
      </c>
      <c r="W251" s="35">
        <v>0</v>
      </c>
      <c r="X251" s="35">
        <v>0</v>
      </c>
      <c r="Y251" s="35">
        <v>0</v>
      </c>
      <c r="Z251" s="35"/>
      <c r="AA251" s="35"/>
      <c r="AB251" s="35"/>
      <c r="AC251" s="35"/>
      <c r="AD251" s="35"/>
      <c r="AE251" s="35"/>
      <c r="AF251" s="35">
        <v>1.4900001</v>
      </c>
      <c r="AG251" s="35">
        <v>1.2500000000000001E-2</v>
      </c>
      <c r="AH251" s="35">
        <v>3.7499999999999999E-2</v>
      </c>
      <c r="AI251" s="35">
        <v>0.12000001</v>
      </c>
      <c r="AJ251" s="35">
        <v>0.27</v>
      </c>
      <c r="AK251" s="35"/>
      <c r="AX251" t="s">
        <v>126</v>
      </c>
    </row>
    <row r="252" spans="1:50">
      <c r="A252">
        <v>415</v>
      </c>
      <c r="B252" t="s">
        <v>341</v>
      </c>
      <c r="C252" s="35">
        <v>0.14374802</v>
      </c>
      <c r="D252" s="35">
        <v>0</v>
      </c>
      <c r="E252" s="35">
        <v>0</v>
      </c>
      <c r="F252" s="35"/>
      <c r="G252" s="35"/>
      <c r="H252" s="35"/>
      <c r="I252" s="35"/>
      <c r="J252" s="35"/>
      <c r="K252" s="35">
        <v>0</v>
      </c>
      <c r="L252" s="35">
        <v>1.9065002000000001E-2</v>
      </c>
      <c r="M252" s="35">
        <v>0</v>
      </c>
      <c r="N252" s="35">
        <v>0</v>
      </c>
      <c r="O252" s="35">
        <v>0.90000004</v>
      </c>
      <c r="P252" s="35">
        <v>1.0000001E-2</v>
      </c>
      <c r="Q252" s="35"/>
      <c r="R252" s="35"/>
      <c r="S252" s="35"/>
      <c r="T252" s="35"/>
      <c r="U252" s="35"/>
      <c r="V252" s="35"/>
      <c r="W252" s="35"/>
      <c r="X252" s="35"/>
      <c r="Y252" s="35"/>
      <c r="Z252" s="35"/>
      <c r="AA252" s="35"/>
      <c r="AB252" s="35"/>
      <c r="AC252" s="35"/>
      <c r="AD252" s="35"/>
      <c r="AE252" s="35"/>
      <c r="AF252" s="35">
        <v>2.3000001999999999</v>
      </c>
      <c r="AG252" s="35">
        <v>2.5000000000000001E-2</v>
      </c>
      <c r="AH252" s="35"/>
      <c r="AI252" s="35">
        <v>1.1200000000000001</v>
      </c>
      <c r="AJ252" s="35"/>
      <c r="AK252" s="35"/>
      <c r="AX252" t="s">
        <v>126</v>
      </c>
    </row>
    <row r="253" spans="1:50">
      <c r="A253">
        <v>416</v>
      </c>
      <c r="B253" t="s">
        <v>342</v>
      </c>
      <c r="C253" s="35">
        <v>1.4701500999999999</v>
      </c>
      <c r="D253" s="35">
        <v>0.14819112000000001</v>
      </c>
      <c r="E253" s="35">
        <v>0</v>
      </c>
      <c r="F253" s="35"/>
      <c r="G253" s="35"/>
      <c r="H253" s="35"/>
      <c r="I253" s="35"/>
      <c r="J253" s="35"/>
      <c r="K253" s="35">
        <v>0</v>
      </c>
      <c r="L253" s="35">
        <v>0.28947502000000003</v>
      </c>
      <c r="M253" s="35">
        <v>0</v>
      </c>
      <c r="N253" s="35">
        <v>0</v>
      </c>
      <c r="O253" s="35">
        <v>0.3</v>
      </c>
      <c r="P253" s="35">
        <v>1.0000001E-2</v>
      </c>
      <c r="Q253" s="35">
        <v>0.1</v>
      </c>
      <c r="R253" s="35">
        <v>0.1</v>
      </c>
      <c r="S253" s="35">
        <v>0.1</v>
      </c>
      <c r="T253" s="35">
        <v>0.1</v>
      </c>
      <c r="U253" s="35">
        <v>0</v>
      </c>
      <c r="V253" s="35">
        <v>0</v>
      </c>
      <c r="W253" s="35"/>
      <c r="X253" s="35"/>
      <c r="Y253" s="35"/>
      <c r="Z253" s="35"/>
      <c r="AA253" s="35"/>
      <c r="AB253" s="35"/>
      <c r="AC253" s="35"/>
      <c r="AD253" s="35"/>
      <c r="AE253" s="35"/>
      <c r="AF253" s="35">
        <v>1.5050001</v>
      </c>
      <c r="AG253" s="35">
        <v>1.2500000000000001E-2</v>
      </c>
      <c r="AH253" s="35"/>
      <c r="AI253" s="35">
        <v>0.8</v>
      </c>
      <c r="AJ253" s="35">
        <v>1.8000001000000001</v>
      </c>
      <c r="AK253" s="35"/>
      <c r="AX253" t="s">
        <v>126</v>
      </c>
    </row>
    <row r="254" spans="1:50">
      <c r="A254">
        <v>417</v>
      </c>
      <c r="B254" t="s">
        <v>343</v>
      </c>
      <c r="C254" s="35">
        <v>0.19928699999999999</v>
      </c>
      <c r="D254" s="35">
        <v>0</v>
      </c>
      <c r="E254" s="35">
        <v>0</v>
      </c>
      <c r="F254" s="35"/>
      <c r="G254" s="35"/>
      <c r="H254" s="35"/>
      <c r="I254" s="35"/>
      <c r="J254" s="35"/>
      <c r="K254" s="35">
        <v>0</v>
      </c>
      <c r="L254" s="35">
        <v>0</v>
      </c>
      <c r="M254" s="35">
        <v>0</v>
      </c>
      <c r="N254" s="35">
        <v>0</v>
      </c>
      <c r="O254" s="35">
        <v>0.5</v>
      </c>
      <c r="P254" s="35">
        <v>1.0000001E-2</v>
      </c>
      <c r="Q254" s="35"/>
      <c r="R254" s="35"/>
      <c r="S254" s="35"/>
      <c r="T254" s="35"/>
      <c r="U254" s="35"/>
      <c r="V254" s="35"/>
      <c r="W254" s="35"/>
      <c r="X254" s="35"/>
      <c r="Y254" s="35"/>
      <c r="Z254" s="35"/>
      <c r="AA254" s="35"/>
      <c r="AB254" s="35"/>
      <c r="AC254" s="35"/>
      <c r="AD254" s="35"/>
      <c r="AE254" s="35"/>
      <c r="AF254" s="35">
        <v>1.1500001</v>
      </c>
      <c r="AG254" s="35">
        <v>0.05</v>
      </c>
      <c r="AH254" s="35">
        <v>0.15</v>
      </c>
      <c r="AI254" s="35">
        <v>1.1200000000000001</v>
      </c>
      <c r="AJ254" s="35"/>
      <c r="AK254" s="35"/>
      <c r="AX254" t="s">
        <v>131</v>
      </c>
    </row>
    <row r="255" spans="1:50">
      <c r="A255">
        <v>418</v>
      </c>
      <c r="B255" t="s">
        <v>344</v>
      </c>
      <c r="C255" s="35">
        <v>0.61452280000000004</v>
      </c>
      <c r="D255" s="35">
        <v>0</v>
      </c>
      <c r="E255" s="35">
        <v>0</v>
      </c>
      <c r="F255" s="35"/>
      <c r="G255" s="35"/>
      <c r="H255" s="35"/>
      <c r="I255" s="35"/>
      <c r="J255" s="35"/>
      <c r="K255" s="35">
        <v>0</v>
      </c>
      <c r="L255" s="35">
        <v>0.10716000000000001</v>
      </c>
      <c r="M255" s="35">
        <v>0</v>
      </c>
      <c r="N255" s="35">
        <v>0</v>
      </c>
      <c r="O255" s="35">
        <v>0.3</v>
      </c>
      <c r="P255" s="35">
        <v>0</v>
      </c>
      <c r="Q255" s="35">
        <v>0.1</v>
      </c>
      <c r="R255" s="35">
        <v>0.1</v>
      </c>
      <c r="S255" s="35">
        <v>0.1</v>
      </c>
      <c r="T255" s="35">
        <v>0.1</v>
      </c>
      <c r="U255" s="35">
        <v>0</v>
      </c>
      <c r="V255" s="35">
        <v>0</v>
      </c>
      <c r="W255" s="35"/>
      <c r="X255" s="35"/>
      <c r="Y255" s="35"/>
      <c r="Z255" s="35"/>
      <c r="AA255" s="35"/>
      <c r="AB255" s="35"/>
      <c r="AC255" s="35"/>
      <c r="AD255" s="35"/>
      <c r="AE255" s="35"/>
      <c r="AF255" s="35">
        <v>2.89</v>
      </c>
      <c r="AG255" s="35">
        <v>1.2500000000000001E-2</v>
      </c>
      <c r="AH255" s="35">
        <v>3.7499999999999999E-2</v>
      </c>
      <c r="AI255" s="35">
        <v>0.8</v>
      </c>
      <c r="AJ255" s="35">
        <v>1.8000001000000001</v>
      </c>
      <c r="AK255" s="35"/>
      <c r="AX255" t="s">
        <v>126</v>
      </c>
    </row>
    <row r="256" spans="1:50">
      <c r="A256">
        <v>419</v>
      </c>
      <c r="B256" t="s">
        <v>345</v>
      </c>
      <c r="C256" s="35">
        <v>1.9602001</v>
      </c>
      <c r="D256" s="35">
        <v>0.32670002999999997</v>
      </c>
      <c r="E256" s="35">
        <v>0</v>
      </c>
      <c r="F256" s="35"/>
      <c r="G256" s="35"/>
      <c r="H256" s="35"/>
      <c r="I256" s="35">
        <v>8.6275994999999994E-2</v>
      </c>
      <c r="J256" s="35">
        <v>6.4706996000000003E-2</v>
      </c>
      <c r="K256" s="35">
        <v>0</v>
      </c>
      <c r="L256" s="35">
        <v>0.80331003999999995</v>
      </c>
      <c r="M256" s="35">
        <v>0</v>
      </c>
      <c r="N256" s="35">
        <v>0</v>
      </c>
      <c r="O256" s="35">
        <v>0.23</v>
      </c>
      <c r="P256" s="35">
        <v>0</v>
      </c>
      <c r="Q256" s="35">
        <v>0.2</v>
      </c>
      <c r="R256" s="35">
        <v>0.4</v>
      </c>
      <c r="S256" s="35">
        <v>0.8</v>
      </c>
      <c r="T256" s="35">
        <v>0.2</v>
      </c>
      <c r="U256" s="35">
        <v>0</v>
      </c>
      <c r="V256" s="35">
        <v>0</v>
      </c>
      <c r="W256" s="35"/>
      <c r="X256" s="35"/>
      <c r="Y256" s="35"/>
      <c r="Z256" s="35"/>
      <c r="AA256" s="35"/>
      <c r="AB256" s="35"/>
      <c r="AC256" s="35"/>
      <c r="AD256" s="35"/>
      <c r="AE256" s="35"/>
      <c r="AF256" s="35">
        <v>1.5500001000000001</v>
      </c>
      <c r="AG256" s="35">
        <v>1.2500000000000001E-2</v>
      </c>
      <c r="AH256" s="35"/>
      <c r="AI256" s="35">
        <v>0.12000001</v>
      </c>
      <c r="AJ256" s="35">
        <v>0.27</v>
      </c>
      <c r="AK256" s="35"/>
      <c r="AX256" t="s">
        <v>126</v>
      </c>
    </row>
    <row r="257" spans="1:50">
      <c r="A257">
        <v>420</v>
      </c>
      <c r="B257" t="s">
        <v>346</v>
      </c>
      <c r="C257" s="35">
        <v>0</v>
      </c>
      <c r="D257" s="35">
        <v>0</v>
      </c>
      <c r="E257" s="35">
        <v>0</v>
      </c>
      <c r="F257" s="35"/>
      <c r="G257" s="35"/>
      <c r="H257" s="35"/>
      <c r="I257" s="35"/>
      <c r="J257" s="35"/>
      <c r="K257" s="35">
        <v>0</v>
      </c>
      <c r="L257" s="35">
        <v>0.20199500000000001</v>
      </c>
      <c r="M257" s="35">
        <v>0</v>
      </c>
      <c r="N257" s="35">
        <v>0</v>
      </c>
      <c r="O257" s="35">
        <v>1.5000001000000001</v>
      </c>
      <c r="P257" s="35">
        <v>0.3</v>
      </c>
      <c r="Q257" s="35"/>
      <c r="R257" s="35"/>
      <c r="S257" s="35"/>
      <c r="T257" s="35"/>
      <c r="U257" s="35"/>
      <c r="V257" s="35"/>
      <c r="W257" s="35"/>
      <c r="X257" s="35"/>
      <c r="Y257" s="35"/>
      <c r="Z257" s="35"/>
      <c r="AA257" s="35"/>
      <c r="AB257" s="35"/>
      <c r="AC257" s="35"/>
      <c r="AD257" s="35"/>
      <c r="AE257" s="35"/>
      <c r="AF257" s="35">
        <v>3.45</v>
      </c>
      <c r="AG257" s="35"/>
      <c r="AH257" s="35">
        <v>0.3</v>
      </c>
      <c r="AI257" s="35">
        <v>4.8</v>
      </c>
      <c r="AJ257" s="35"/>
      <c r="AK257" s="35"/>
      <c r="AX257" t="s">
        <v>126</v>
      </c>
    </row>
    <row r="258" spans="1:50">
      <c r="A258">
        <v>421</v>
      </c>
      <c r="B258" t="s">
        <v>347</v>
      </c>
      <c r="C258" s="35">
        <v>8.8209</v>
      </c>
      <c r="D258" s="35">
        <v>1.9602002999999999</v>
      </c>
      <c r="E258" s="35">
        <v>0</v>
      </c>
      <c r="F258" s="35"/>
      <c r="G258" s="35"/>
      <c r="H258" s="35">
        <v>7.6773880000000003E-2</v>
      </c>
      <c r="I258" s="35">
        <v>6.5806194999999998E-2</v>
      </c>
      <c r="J258" s="35">
        <v>6.5806194999999998E-2</v>
      </c>
      <c r="K258" s="35">
        <v>0</v>
      </c>
      <c r="L258" s="35">
        <v>6.0000001999999997E-2</v>
      </c>
      <c r="M258" s="35">
        <v>0</v>
      </c>
      <c r="N258" s="35">
        <v>0</v>
      </c>
      <c r="O258" s="35">
        <v>2.5</v>
      </c>
      <c r="P258" s="35">
        <v>0</v>
      </c>
      <c r="Q258" s="35">
        <v>0.2</v>
      </c>
      <c r="R258" s="35">
        <v>0.4</v>
      </c>
      <c r="S258" s="35">
        <v>0.8</v>
      </c>
      <c r="T258" s="35">
        <v>0</v>
      </c>
      <c r="U258" s="35">
        <v>0</v>
      </c>
      <c r="V258" s="35">
        <v>0</v>
      </c>
      <c r="W258" s="35">
        <v>0</v>
      </c>
      <c r="X258" s="35">
        <v>0</v>
      </c>
      <c r="Y258" s="35">
        <v>0</v>
      </c>
      <c r="Z258" s="35"/>
      <c r="AA258" s="35"/>
      <c r="AB258" s="35"/>
      <c r="AC258" s="35"/>
      <c r="AD258" s="35"/>
      <c r="AE258" s="35"/>
      <c r="AF258" s="35">
        <v>1.5100001000000001</v>
      </c>
      <c r="AG258" s="35">
        <v>1.2500000000000001E-2</v>
      </c>
      <c r="AH258" s="35">
        <v>3.7499999999999999E-2</v>
      </c>
      <c r="AI258" s="35">
        <v>0.8</v>
      </c>
      <c r="AJ258" s="35">
        <v>0.90000004</v>
      </c>
      <c r="AK258" s="35"/>
      <c r="AX258" t="s">
        <v>126</v>
      </c>
    </row>
    <row r="259" spans="1:50">
      <c r="A259">
        <v>422</v>
      </c>
      <c r="B259" t="s">
        <v>348</v>
      </c>
      <c r="C259" s="35">
        <v>1.7641802</v>
      </c>
      <c r="D259" s="35">
        <v>0</v>
      </c>
      <c r="E259" s="35">
        <v>0</v>
      </c>
      <c r="F259" s="35"/>
      <c r="G259" s="35"/>
      <c r="H259" s="35"/>
      <c r="I259" s="35"/>
      <c r="J259" s="35"/>
      <c r="K259" s="35">
        <v>0</v>
      </c>
      <c r="L259" s="35">
        <v>0</v>
      </c>
      <c r="M259" s="35">
        <v>0</v>
      </c>
      <c r="N259" s="35">
        <v>0</v>
      </c>
      <c r="O259" s="35">
        <v>1.5000001000000001</v>
      </c>
      <c r="P259" s="35">
        <v>0.05</v>
      </c>
      <c r="Q259" s="35"/>
      <c r="R259" s="35"/>
      <c r="S259" s="35"/>
      <c r="T259" s="35"/>
      <c r="U259" s="35"/>
      <c r="V259" s="35"/>
      <c r="W259" s="35"/>
      <c r="X259" s="35"/>
      <c r="Y259" s="35"/>
      <c r="Z259" s="35"/>
      <c r="AA259" s="35"/>
      <c r="AB259" s="35"/>
      <c r="AC259" s="35"/>
      <c r="AD259" s="35"/>
      <c r="AE259" s="35"/>
      <c r="AF259" s="35">
        <v>2.42</v>
      </c>
      <c r="AG259" s="35"/>
      <c r="AH259" s="35"/>
      <c r="AI259" s="35">
        <v>3.0000002000000001</v>
      </c>
      <c r="AJ259" s="35">
        <v>6.7500004999999996</v>
      </c>
      <c r="AK259" s="35"/>
      <c r="AX259" t="s">
        <v>126</v>
      </c>
    </row>
    <row r="260" spans="1:50">
      <c r="A260">
        <v>423</v>
      </c>
      <c r="B260" t="s">
        <v>349</v>
      </c>
      <c r="C260" s="35">
        <v>1.9602002000000001</v>
      </c>
      <c r="D260" s="35">
        <v>0</v>
      </c>
      <c r="E260" s="35">
        <v>0</v>
      </c>
      <c r="F260" s="35"/>
      <c r="G260" s="35"/>
      <c r="H260" s="35"/>
      <c r="I260" s="35"/>
      <c r="J260" s="35"/>
      <c r="K260" s="35">
        <v>0</v>
      </c>
      <c r="L260" s="35">
        <v>0</v>
      </c>
      <c r="M260" s="35">
        <v>0</v>
      </c>
      <c r="N260" s="35">
        <v>0</v>
      </c>
      <c r="O260" s="35">
        <v>1.5000001000000001</v>
      </c>
      <c r="P260" s="35">
        <v>0.05</v>
      </c>
      <c r="Q260" s="35"/>
      <c r="R260" s="35"/>
      <c r="S260" s="35"/>
      <c r="T260" s="35"/>
      <c r="U260" s="35"/>
      <c r="V260" s="35"/>
      <c r="W260" s="35"/>
      <c r="X260" s="35"/>
      <c r="Y260" s="35"/>
      <c r="Z260" s="35"/>
      <c r="AA260" s="35"/>
      <c r="AB260" s="35"/>
      <c r="AC260" s="35"/>
      <c r="AD260" s="35"/>
      <c r="AE260" s="35"/>
      <c r="AF260" s="35">
        <v>2.38</v>
      </c>
      <c r="AG260" s="35"/>
      <c r="AH260" s="35"/>
      <c r="AI260" s="35">
        <v>3.0000002000000001</v>
      </c>
      <c r="AJ260" s="35">
        <v>6.7500004999999996</v>
      </c>
      <c r="AK260" s="35"/>
      <c r="AX260" t="s">
        <v>126</v>
      </c>
    </row>
    <row r="261" spans="1:50">
      <c r="A261">
        <v>424</v>
      </c>
      <c r="B261" t="s">
        <v>350</v>
      </c>
      <c r="C261" s="35">
        <v>5.4277934999999999</v>
      </c>
      <c r="D261" s="35">
        <v>5.7172502999999999</v>
      </c>
      <c r="E261" s="35">
        <v>0</v>
      </c>
      <c r="F261" s="35"/>
      <c r="G261" s="35"/>
      <c r="H261" s="35">
        <v>0.17969911999999999</v>
      </c>
      <c r="I261" s="35">
        <v>0.14702655000000001</v>
      </c>
      <c r="J261" s="35">
        <v>0.13069026</v>
      </c>
      <c r="K261" s="35">
        <v>0</v>
      </c>
      <c r="L261" s="35">
        <v>1.3941151000000001</v>
      </c>
      <c r="M261" s="35">
        <v>0</v>
      </c>
      <c r="N261" s="35">
        <v>0</v>
      </c>
      <c r="O261" s="35">
        <v>0.15</v>
      </c>
      <c r="P261" s="35">
        <v>0</v>
      </c>
      <c r="Q261" s="35">
        <v>0.2</v>
      </c>
      <c r="R261" s="35">
        <v>0.2</v>
      </c>
      <c r="S261" s="35">
        <v>0.5</v>
      </c>
      <c r="T261" s="35">
        <v>0.5</v>
      </c>
      <c r="U261" s="35">
        <v>0.5</v>
      </c>
      <c r="V261" s="35">
        <v>0</v>
      </c>
      <c r="W261" s="35">
        <v>0.5</v>
      </c>
      <c r="X261" s="35">
        <v>0.5</v>
      </c>
      <c r="Y261" s="35">
        <v>0</v>
      </c>
      <c r="Z261" s="35"/>
      <c r="AA261" s="35"/>
      <c r="AB261" s="35"/>
      <c r="AC261" s="35">
        <v>0</v>
      </c>
      <c r="AD261" s="35">
        <v>1.9603539999999999E-2</v>
      </c>
      <c r="AE261" s="35">
        <v>0</v>
      </c>
      <c r="AF261" s="35">
        <v>1.45</v>
      </c>
      <c r="AG261" s="35"/>
      <c r="AH261" s="35">
        <v>0.37500002999999998</v>
      </c>
      <c r="AI261" s="35">
        <v>6.4</v>
      </c>
      <c r="AJ261" s="35">
        <v>17.600000000000001</v>
      </c>
      <c r="AK261" s="35"/>
      <c r="AX261" t="s">
        <v>131</v>
      </c>
    </row>
    <row r="262" spans="1:50">
      <c r="A262">
        <v>425</v>
      </c>
      <c r="B262" t="s">
        <v>351</v>
      </c>
      <c r="C262" s="35">
        <v>9.1476000000000006</v>
      </c>
      <c r="D262" s="35">
        <v>9.8010020000000004</v>
      </c>
      <c r="E262" s="35">
        <v>2.9403005000000002</v>
      </c>
      <c r="F262" s="35"/>
      <c r="G262" s="35"/>
      <c r="H262" s="35">
        <v>0.58810616000000004</v>
      </c>
      <c r="I262" s="35">
        <v>0.66161939999999997</v>
      </c>
      <c r="J262" s="35">
        <v>0.58810616000000004</v>
      </c>
      <c r="K262" s="35">
        <v>3.0000002000000001</v>
      </c>
      <c r="L262" s="35">
        <v>2.554135</v>
      </c>
      <c r="M262" s="35">
        <v>0</v>
      </c>
      <c r="N262" s="35">
        <v>0</v>
      </c>
      <c r="O262" s="35">
        <v>8.0000005999999999E-2</v>
      </c>
      <c r="P262" s="35">
        <v>0</v>
      </c>
      <c r="Q262" s="35">
        <v>0.5</v>
      </c>
      <c r="R262" s="35">
        <v>0.5</v>
      </c>
      <c r="S262" s="35">
        <v>1</v>
      </c>
      <c r="T262" s="35">
        <v>1.5000001000000001</v>
      </c>
      <c r="U262" s="35">
        <v>0.5</v>
      </c>
      <c r="V262" s="35">
        <v>0</v>
      </c>
      <c r="W262" s="35">
        <v>1.5000001000000001</v>
      </c>
      <c r="X262" s="35">
        <v>0.5</v>
      </c>
      <c r="Y262" s="35">
        <v>0</v>
      </c>
      <c r="Z262" s="35">
        <v>6.6161943000000003E-3</v>
      </c>
      <c r="AA262" s="35"/>
      <c r="AB262" s="35"/>
      <c r="AC262" s="35"/>
      <c r="AD262" s="35"/>
      <c r="AE262" s="35"/>
      <c r="AF262" s="35">
        <v>4.6500000000000004</v>
      </c>
      <c r="AG262" s="35"/>
      <c r="AH262" s="35">
        <v>0.3</v>
      </c>
      <c r="AI262" s="35">
        <v>6.0000004999999996</v>
      </c>
      <c r="AJ262" s="35">
        <v>6.7500004999999996</v>
      </c>
      <c r="AK262" s="35"/>
      <c r="AX262" t="s">
        <v>126</v>
      </c>
    </row>
    <row r="263" spans="1:50">
      <c r="A263">
        <v>426</v>
      </c>
      <c r="B263" t="s">
        <v>352</v>
      </c>
      <c r="C263" s="35">
        <v>10.29105</v>
      </c>
      <c r="D263" s="35">
        <v>0.98010014999999995</v>
      </c>
      <c r="E263" s="35">
        <v>0</v>
      </c>
      <c r="F263" s="35"/>
      <c r="G263" s="35"/>
      <c r="H263" s="35">
        <v>7.5491495000000006E-2</v>
      </c>
      <c r="I263" s="35">
        <v>4.3137996999999997E-2</v>
      </c>
      <c r="J263" s="35">
        <v>4.3137996999999997E-2</v>
      </c>
      <c r="K263" s="35">
        <v>0</v>
      </c>
      <c r="L263" s="35">
        <v>0.3</v>
      </c>
      <c r="M263" s="35">
        <v>0</v>
      </c>
      <c r="N263" s="35">
        <v>0</v>
      </c>
      <c r="O263" s="35">
        <v>0.3</v>
      </c>
      <c r="P263" s="35">
        <v>0</v>
      </c>
      <c r="Q263" s="35">
        <v>0.2</v>
      </c>
      <c r="R263" s="35">
        <v>0.4</v>
      </c>
      <c r="S263" s="35">
        <v>0.8</v>
      </c>
      <c r="T263" s="35">
        <v>0.2</v>
      </c>
      <c r="U263" s="35">
        <v>0.5</v>
      </c>
      <c r="V263" s="35">
        <v>0</v>
      </c>
      <c r="W263" s="35">
        <v>0.2</v>
      </c>
      <c r="X263" s="35">
        <v>0.5</v>
      </c>
      <c r="Y263" s="35">
        <v>0</v>
      </c>
      <c r="Z263" s="35"/>
      <c r="AA263" s="35"/>
      <c r="AB263" s="35"/>
      <c r="AC263" s="35"/>
      <c r="AD263" s="35"/>
      <c r="AE263" s="35"/>
      <c r="AF263" s="35">
        <v>1.5500001000000001</v>
      </c>
      <c r="AG263" s="35"/>
      <c r="AH263" s="35"/>
      <c r="AI263" s="35">
        <v>0.12000001</v>
      </c>
      <c r="AJ263" s="35"/>
      <c r="AK263" s="35"/>
      <c r="AX263" t="s">
        <v>126</v>
      </c>
    </row>
    <row r="264" spans="1:50">
      <c r="A264">
        <v>427</v>
      </c>
      <c r="B264" t="s">
        <v>353</v>
      </c>
      <c r="C264" s="35">
        <v>5.8087263</v>
      </c>
      <c r="D264" s="35">
        <v>0.95483523999999997</v>
      </c>
      <c r="E264" s="35">
        <v>0</v>
      </c>
      <c r="F264" s="35"/>
      <c r="G264" s="35"/>
      <c r="H264" s="35"/>
      <c r="I264" s="35">
        <v>0.36756638000000003</v>
      </c>
      <c r="J264" s="35">
        <v>0.36756638000000003</v>
      </c>
      <c r="K264" s="35">
        <v>0.5</v>
      </c>
      <c r="L264" s="35">
        <v>0.47208001999999999</v>
      </c>
      <c r="M264" s="35">
        <v>0</v>
      </c>
      <c r="N264" s="35">
        <v>0</v>
      </c>
      <c r="O264" s="35">
        <v>2.0000001E-2</v>
      </c>
      <c r="P264" s="35">
        <v>0</v>
      </c>
      <c r="Q264" s="35">
        <v>0.4</v>
      </c>
      <c r="R264" s="35">
        <v>1</v>
      </c>
      <c r="S264" s="35">
        <v>2</v>
      </c>
      <c r="T264" s="35">
        <v>4</v>
      </c>
      <c r="U264" s="35">
        <v>2</v>
      </c>
      <c r="V264" s="35">
        <v>0</v>
      </c>
      <c r="W264" s="35">
        <v>2</v>
      </c>
      <c r="X264" s="35">
        <v>1</v>
      </c>
      <c r="Y264" s="35">
        <v>0</v>
      </c>
      <c r="Z264" s="35"/>
      <c r="AA264" s="35"/>
      <c r="AB264" s="35"/>
      <c r="AC264" s="35"/>
      <c r="AD264" s="35"/>
      <c r="AE264" s="35"/>
      <c r="AF264" s="35">
        <v>1.5225</v>
      </c>
      <c r="AG264" s="35"/>
      <c r="AH264" s="35">
        <v>1.4250001000000001</v>
      </c>
      <c r="AI264" s="35">
        <v>12.000000999999999</v>
      </c>
      <c r="AJ264" s="35">
        <v>33</v>
      </c>
      <c r="AK264" s="35"/>
      <c r="AX264" t="s">
        <v>126</v>
      </c>
    </row>
    <row r="265" spans="1:50">
      <c r="A265">
        <v>428</v>
      </c>
      <c r="B265" t="s">
        <v>354</v>
      </c>
      <c r="C265" s="35">
        <v>19.882307000000001</v>
      </c>
      <c r="D265" s="35">
        <v>0</v>
      </c>
      <c r="E265" s="35">
        <v>0</v>
      </c>
      <c r="F265" s="35"/>
      <c r="G265" s="35"/>
      <c r="H265" s="35"/>
      <c r="I265" s="35"/>
      <c r="J265" s="35"/>
      <c r="K265" s="35">
        <v>0.1</v>
      </c>
      <c r="L265" s="35">
        <v>0</v>
      </c>
      <c r="M265" s="35">
        <v>0</v>
      </c>
      <c r="N265" s="35">
        <v>0</v>
      </c>
      <c r="O265" s="35">
        <v>0.23</v>
      </c>
      <c r="P265" s="35">
        <v>0</v>
      </c>
      <c r="Q265" s="35">
        <v>0.3</v>
      </c>
      <c r="R265" s="35">
        <v>0.3</v>
      </c>
      <c r="S265" s="35">
        <v>0.5</v>
      </c>
      <c r="T265" s="35">
        <v>0.5</v>
      </c>
      <c r="U265" s="35">
        <v>0</v>
      </c>
      <c r="V265" s="35">
        <v>0</v>
      </c>
      <c r="W265" s="35"/>
      <c r="X265" s="35"/>
      <c r="Y265" s="35"/>
      <c r="Z265" s="35"/>
      <c r="AA265" s="35"/>
      <c r="AB265" s="35"/>
      <c r="AC265" s="35"/>
      <c r="AD265" s="35"/>
      <c r="AE265" s="35"/>
      <c r="AF265" s="35">
        <v>6.2000003000000001</v>
      </c>
      <c r="AG265" s="35"/>
      <c r="AH265" s="35"/>
      <c r="AI265" s="35">
        <v>7.2000003000000001</v>
      </c>
      <c r="AJ265" s="35">
        <v>8.1</v>
      </c>
      <c r="AK265" s="35"/>
      <c r="AX265" t="s">
        <v>126</v>
      </c>
    </row>
    <row r="266" spans="1:50">
      <c r="A266">
        <v>429</v>
      </c>
      <c r="B266" t="s">
        <v>355</v>
      </c>
      <c r="C266" s="35">
        <v>8.1675009999999997</v>
      </c>
      <c r="D266" s="35">
        <v>4.1855172999999999</v>
      </c>
      <c r="E266" s="35">
        <v>1.3884751</v>
      </c>
      <c r="F266" s="35"/>
      <c r="G266" s="35"/>
      <c r="H266" s="35">
        <v>1.7867812000000001</v>
      </c>
      <c r="I266" s="35"/>
      <c r="J266" s="35"/>
      <c r="K266" s="35">
        <v>0</v>
      </c>
      <c r="L266" s="35">
        <v>0.72676503999999997</v>
      </c>
      <c r="M266" s="35">
        <v>0</v>
      </c>
      <c r="N266" s="35">
        <v>0</v>
      </c>
      <c r="O266" s="35">
        <v>0.11000001</v>
      </c>
      <c r="P266" s="35">
        <v>0</v>
      </c>
      <c r="Q266" s="35">
        <v>0.4</v>
      </c>
      <c r="R266" s="35">
        <v>0.70000004999999998</v>
      </c>
      <c r="S266" s="35">
        <v>1.4000001</v>
      </c>
      <c r="T266" s="35">
        <v>1.8000001000000001</v>
      </c>
      <c r="U266" s="35">
        <v>1.8000001000000001</v>
      </c>
      <c r="V266" s="35">
        <v>0</v>
      </c>
      <c r="W266" s="35">
        <v>0.5</v>
      </c>
      <c r="X266" s="35">
        <v>0.70000004999999998</v>
      </c>
      <c r="Y266" s="35">
        <v>0</v>
      </c>
      <c r="Z266" s="35"/>
      <c r="AA266" s="35"/>
      <c r="AB266" s="35"/>
      <c r="AC266" s="35"/>
      <c r="AD266" s="35"/>
      <c r="AE266" s="35"/>
      <c r="AF266" s="35">
        <v>4.6500000000000004</v>
      </c>
      <c r="AG266" s="35"/>
      <c r="AH266" s="35"/>
      <c r="AI266" s="35">
        <v>6.4</v>
      </c>
      <c r="AJ266" s="35"/>
      <c r="AK266" s="35"/>
      <c r="AX266" t="s">
        <v>124</v>
      </c>
    </row>
    <row r="267" spans="1:50">
      <c r="A267">
        <v>430</v>
      </c>
      <c r="B267" t="s">
        <v>356</v>
      </c>
      <c r="C267" s="35">
        <v>11.761202000000001</v>
      </c>
      <c r="D267" s="35">
        <v>2.0691000000000002</v>
      </c>
      <c r="E267" s="35">
        <v>1.4810399999999999</v>
      </c>
      <c r="F267" s="35"/>
      <c r="G267" s="35"/>
      <c r="H267" s="35">
        <v>0.1960354</v>
      </c>
      <c r="I267" s="35">
        <v>0.35939824999999997</v>
      </c>
      <c r="J267" s="35">
        <v>0.16336285</v>
      </c>
      <c r="K267" s="35">
        <v>0</v>
      </c>
      <c r="L267" s="35">
        <v>1</v>
      </c>
      <c r="M267" s="35">
        <v>0.2041</v>
      </c>
      <c r="N267" s="35">
        <v>0</v>
      </c>
      <c r="O267" s="35">
        <v>8.0000005999999999E-2</v>
      </c>
      <c r="P267" s="35">
        <v>1.0000001E-2</v>
      </c>
      <c r="Q267" s="35">
        <v>0.6</v>
      </c>
      <c r="R267" s="35">
        <v>1.2</v>
      </c>
      <c r="S267" s="35">
        <v>1.6</v>
      </c>
      <c r="T267" s="35">
        <v>1.5000001000000001</v>
      </c>
      <c r="U267" s="35">
        <v>1.8000001000000001</v>
      </c>
      <c r="V267" s="35">
        <v>0</v>
      </c>
      <c r="W267" s="35">
        <v>0.8</v>
      </c>
      <c r="X267" s="35">
        <v>0.8</v>
      </c>
      <c r="Y267" s="35">
        <v>0</v>
      </c>
      <c r="Z267" s="35">
        <v>0.33080969999999998</v>
      </c>
      <c r="AA267" s="35"/>
      <c r="AB267" s="35"/>
      <c r="AC267" s="35">
        <v>0</v>
      </c>
      <c r="AD267" s="35">
        <v>0.11486448</v>
      </c>
      <c r="AE267" s="35">
        <v>0</v>
      </c>
      <c r="AF267" s="35">
        <v>6.2000003000000001</v>
      </c>
      <c r="AG267" s="35"/>
      <c r="AH267" s="35"/>
      <c r="AI267" s="35">
        <v>6.8</v>
      </c>
      <c r="AJ267" s="35"/>
      <c r="AK267" s="35"/>
      <c r="AX267" t="s">
        <v>126</v>
      </c>
    </row>
    <row r="268" spans="1:50">
      <c r="A268">
        <v>431</v>
      </c>
      <c r="B268" t="s">
        <v>357</v>
      </c>
      <c r="C268" s="35">
        <v>14.007262000000001</v>
      </c>
      <c r="D268" s="35">
        <v>0.81674999999999998</v>
      </c>
      <c r="E268" s="35">
        <v>0</v>
      </c>
      <c r="F268" s="35"/>
      <c r="G268" s="35"/>
      <c r="H268" s="35"/>
      <c r="I268" s="35"/>
      <c r="J268" s="35"/>
      <c r="K268" s="35">
        <v>0</v>
      </c>
      <c r="L268" s="35">
        <v>1.3428450999999999</v>
      </c>
      <c r="M268" s="35">
        <v>0</v>
      </c>
      <c r="N268" s="35">
        <v>0</v>
      </c>
      <c r="O268" s="35">
        <v>0.3</v>
      </c>
      <c r="P268" s="35">
        <v>0</v>
      </c>
      <c r="Q268" s="35">
        <v>0.6</v>
      </c>
      <c r="R268" s="35">
        <v>1</v>
      </c>
      <c r="S268" s="35">
        <v>1.2</v>
      </c>
      <c r="T268" s="35">
        <v>1.2</v>
      </c>
      <c r="U268" s="35">
        <v>1</v>
      </c>
      <c r="V268" s="35">
        <v>0</v>
      </c>
      <c r="W268" s="35">
        <v>0.8</v>
      </c>
      <c r="X268" s="35">
        <v>0</v>
      </c>
      <c r="Y268" s="35">
        <v>0</v>
      </c>
      <c r="Z268" s="35"/>
      <c r="AA268" s="35"/>
      <c r="AB268" s="35"/>
      <c r="AC268" s="35"/>
      <c r="AD268" s="35"/>
      <c r="AE268" s="35"/>
      <c r="AF268" s="35">
        <v>6.2000003000000001</v>
      </c>
      <c r="AG268" s="35"/>
      <c r="AH268" s="35"/>
      <c r="AI268" s="35">
        <v>7.2000003000000001</v>
      </c>
      <c r="AJ268" s="35"/>
      <c r="AK268" s="35"/>
      <c r="AX268" t="s">
        <v>126</v>
      </c>
    </row>
    <row r="269" spans="1:50">
      <c r="A269">
        <v>432</v>
      </c>
      <c r="B269" t="s">
        <v>358</v>
      </c>
      <c r="C269" s="35">
        <v>4.5006199999999996</v>
      </c>
      <c r="D269" s="35">
        <v>1.7151749999999999</v>
      </c>
      <c r="E269" s="35">
        <v>0</v>
      </c>
      <c r="F269" s="35"/>
      <c r="G269" s="35"/>
      <c r="H269" s="35"/>
      <c r="I269" s="35"/>
      <c r="J269" s="35"/>
      <c r="K269" s="35">
        <v>4.0000002999999999E-2</v>
      </c>
      <c r="L269" s="35">
        <v>1.7750001</v>
      </c>
      <c r="M269" s="35">
        <v>0</v>
      </c>
      <c r="N269" s="35">
        <v>0</v>
      </c>
      <c r="O269" s="35">
        <v>0.05</v>
      </c>
      <c r="P269" s="35">
        <v>0</v>
      </c>
      <c r="Q269" s="35">
        <v>0.1</v>
      </c>
      <c r="R269" s="35">
        <v>0.2</v>
      </c>
      <c r="S269" s="35">
        <v>1.5000001000000001</v>
      </c>
      <c r="T269" s="35">
        <v>1.5000001000000001</v>
      </c>
      <c r="U269" s="35">
        <v>1.5000001000000001</v>
      </c>
      <c r="V269" s="35">
        <v>0</v>
      </c>
      <c r="W269" s="35">
        <v>0.5</v>
      </c>
      <c r="X269" s="35">
        <v>0.5</v>
      </c>
      <c r="Y269" s="35">
        <v>0</v>
      </c>
      <c r="Z269" s="35"/>
      <c r="AA269" s="35"/>
      <c r="AB269" s="35"/>
      <c r="AC269" s="35"/>
      <c r="AD269" s="35"/>
      <c r="AE269" s="35"/>
      <c r="AF269" s="35">
        <v>3.1000000999999999</v>
      </c>
      <c r="AG269" s="35"/>
      <c r="AH269" s="35"/>
      <c r="AI269" s="35">
        <v>3.6000000999999999</v>
      </c>
      <c r="AJ269" s="35">
        <v>8.1</v>
      </c>
      <c r="AK269" s="35"/>
      <c r="AX269" t="s">
        <v>124</v>
      </c>
    </row>
    <row r="270" spans="1:50">
      <c r="A270">
        <v>433</v>
      </c>
      <c r="B270" t="s">
        <v>359</v>
      </c>
      <c r="C270" s="35">
        <v>0.79714799999999997</v>
      </c>
      <c r="D270" s="35">
        <v>0</v>
      </c>
      <c r="E270" s="35">
        <v>0</v>
      </c>
      <c r="F270" s="35"/>
      <c r="G270" s="35"/>
      <c r="H270" s="35"/>
      <c r="I270" s="35">
        <v>6.8918690000000001E-3</v>
      </c>
      <c r="J270" s="35">
        <v>4.59458E-3</v>
      </c>
      <c r="K270" s="35">
        <v>0</v>
      </c>
      <c r="L270" s="35">
        <v>0.75111000000000006</v>
      </c>
      <c r="M270" s="35">
        <v>0</v>
      </c>
      <c r="N270" s="35">
        <v>0</v>
      </c>
      <c r="O270" s="35">
        <v>0.6</v>
      </c>
      <c r="P270" s="35">
        <v>0</v>
      </c>
      <c r="Q270" s="35">
        <v>0.2</v>
      </c>
      <c r="R270" s="35">
        <v>0.4</v>
      </c>
      <c r="S270" s="35">
        <v>0.8</v>
      </c>
      <c r="T270" s="35">
        <v>0.2</v>
      </c>
      <c r="U270" s="35">
        <v>0</v>
      </c>
      <c r="V270" s="35">
        <v>0</v>
      </c>
      <c r="W270" s="35">
        <v>0</v>
      </c>
      <c r="X270" s="35">
        <v>0</v>
      </c>
      <c r="Y270" s="35">
        <v>0</v>
      </c>
      <c r="Z270" s="35"/>
      <c r="AA270" s="35"/>
      <c r="AB270" s="35"/>
      <c r="AC270" s="35"/>
      <c r="AD270" s="35"/>
      <c r="AE270" s="35"/>
      <c r="AF270" s="35">
        <v>1.45</v>
      </c>
      <c r="AG270" s="35">
        <v>1.2500000000000001E-2</v>
      </c>
      <c r="AH270" s="35"/>
      <c r="AI270" s="35">
        <v>0.12000001</v>
      </c>
      <c r="AJ270" s="35">
        <v>0.27</v>
      </c>
      <c r="AK270" s="35"/>
      <c r="AX270" t="s">
        <v>131</v>
      </c>
    </row>
    <row r="271" spans="1:50">
      <c r="A271">
        <v>434</v>
      </c>
      <c r="B271" t="s">
        <v>360</v>
      </c>
      <c r="C271" s="35">
        <v>6.5339999999999998</v>
      </c>
      <c r="D271" s="35">
        <v>0</v>
      </c>
      <c r="E271" s="35">
        <v>0</v>
      </c>
      <c r="F271" s="35"/>
      <c r="G271" s="35"/>
      <c r="H271" s="35">
        <v>0.65345140000000002</v>
      </c>
      <c r="I271" s="35">
        <v>0.50029869999999999</v>
      </c>
      <c r="J271" s="35">
        <v>0.50029869999999999</v>
      </c>
      <c r="K271" s="35">
        <v>0</v>
      </c>
      <c r="L271" s="35">
        <v>0.57359000000000004</v>
      </c>
      <c r="M271" s="35">
        <v>0</v>
      </c>
      <c r="N271" s="35">
        <v>0</v>
      </c>
      <c r="O271" s="35">
        <v>0.4</v>
      </c>
      <c r="P271" s="35">
        <v>0</v>
      </c>
      <c r="Q271" s="35">
        <v>0.2</v>
      </c>
      <c r="R271" s="35">
        <v>0.5</v>
      </c>
      <c r="S271" s="35">
        <v>0.5</v>
      </c>
      <c r="T271" s="35">
        <v>0.5</v>
      </c>
      <c r="U271" s="35">
        <v>0.2</v>
      </c>
      <c r="V271" s="35">
        <v>0</v>
      </c>
      <c r="W271" s="35">
        <v>0.2</v>
      </c>
      <c r="X271" s="35">
        <v>0</v>
      </c>
      <c r="Y271" s="35">
        <v>0</v>
      </c>
      <c r="Z271" s="35"/>
      <c r="AA271" s="35"/>
      <c r="AB271" s="35"/>
      <c r="AC271" s="35"/>
      <c r="AD271" s="35"/>
      <c r="AE271" s="35"/>
      <c r="AF271" s="35">
        <v>2.9</v>
      </c>
      <c r="AG271" s="35"/>
      <c r="AH271" s="35">
        <v>0.22500002</v>
      </c>
      <c r="AI271" s="35">
        <v>1.2800001000000001</v>
      </c>
      <c r="AJ271" s="35">
        <v>2.88</v>
      </c>
      <c r="AK271" s="35"/>
      <c r="AX271" t="s">
        <v>126</v>
      </c>
    </row>
    <row r="272" spans="1:50">
      <c r="A272">
        <v>435</v>
      </c>
      <c r="B272" t="s">
        <v>361</v>
      </c>
      <c r="C272" s="35">
        <v>0</v>
      </c>
      <c r="D272" s="35">
        <v>0</v>
      </c>
      <c r="E272" s="35">
        <v>0</v>
      </c>
      <c r="F272" s="35"/>
      <c r="G272" s="35"/>
      <c r="H272" s="35"/>
      <c r="I272" s="35"/>
      <c r="J272" s="35"/>
      <c r="K272" s="35">
        <v>0</v>
      </c>
      <c r="L272" s="35">
        <v>6.2210000000000001E-2</v>
      </c>
      <c r="M272" s="35">
        <v>0</v>
      </c>
      <c r="N272" s="35">
        <v>0</v>
      </c>
      <c r="O272" s="35">
        <v>0.90000004</v>
      </c>
      <c r="P272" s="35">
        <v>0</v>
      </c>
      <c r="Q272" s="35"/>
      <c r="R272" s="35"/>
      <c r="S272" s="35"/>
      <c r="T272" s="35"/>
      <c r="U272" s="35"/>
      <c r="V272" s="35"/>
      <c r="W272" s="35"/>
      <c r="X272" s="35"/>
      <c r="Y272" s="35"/>
      <c r="Z272" s="35"/>
      <c r="AA272" s="35"/>
      <c r="AB272" s="35"/>
      <c r="AC272" s="35"/>
      <c r="AD272" s="35"/>
      <c r="AE272" s="35"/>
      <c r="AF272" s="35">
        <v>2.3000001999999999</v>
      </c>
      <c r="AG272" s="35"/>
      <c r="AH272" s="35"/>
      <c r="AI272" s="35">
        <v>1.1200000000000001</v>
      </c>
      <c r="AJ272" s="35"/>
      <c r="AK272" s="35"/>
      <c r="AX272" t="s">
        <v>131</v>
      </c>
    </row>
    <row r="273" spans="1:50">
      <c r="A273">
        <v>436</v>
      </c>
      <c r="B273" t="s">
        <v>362</v>
      </c>
      <c r="C273" s="35">
        <v>0</v>
      </c>
      <c r="D273" s="35">
        <v>0</v>
      </c>
      <c r="E273" s="35">
        <v>0</v>
      </c>
      <c r="F273" s="35"/>
      <c r="G273" s="35"/>
      <c r="H273" s="35"/>
      <c r="I273" s="35"/>
      <c r="J273" s="35"/>
      <c r="K273" s="35">
        <v>0</v>
      </c>
      <c r="L273" s="35">
        <v>0</v>
      </c>
      <c r="M273" s="35">
        <v>0</v>
      </c>
      <c r="N273" s="35">
        <v>0</v>
      </c>
      <c r="O273" s="35">
        <v>1.7</v>
      </c>
      <c r="P273" s="35">
        <v>0</v>
      </c>
      <c r="Q273" s="35"/>
      <c r="R273" s="35"/>
      <c r="S273" s="35"/>
      <c r="T273" s="35"/>
      <c r="U273" s="35"/>
      <c r="V273" s="35"/>
      <c r="W273" s="35"/>
      <c r="X273" s="35"/>
      <c r="Y273" s="35"/>
      <c r="Z273" s="35"/>
      <c r="AA273" s="35"/>
      <c r="AB273" s="35"/>
      <c r="AC273" s="35"/>
      <c r="AD273" s="35"/>
      <c r="AE273" s="35"/>
      <c r="AF273" s="35">
        <v>0</v>
      </c>
      <c r="AG273" s="35"/>
      <c r="AH273" s="35"/>
      <c r="AI273" s="35"/>
      <c r="AJ273" s="35"/>
      <c r="AK273" s="35"/>
      <c r="AX273" t="s">
        <v>168</v>
      </c>
    </row>
    <row r="274" spans="1:50">
      <c r="A274">
        <v>437</v>
      </c>
      <c r="B274" t="s">
        <v>363</v>
      </c>
      <c r="C274" s="35">
        <v>0</v>
      </c>
      <c r="D274" s="35">
        <v>0</v>
      </c>
      <c r="E274" s="35">
        <v>0</v>
      </c>
      <c r="F274" s="35"/>
      <c r="G274" s="35"/>
      <c r="H274" s="35"/>
      <c r="I274" s="35"/>
      <c r="J274" s="35"/>
      <c r="K274" s="35">
        <v>0</v>
      </c>
      <c r="L274" s="35">
        <v>0</v>
      </c>
      <c r="M274" s="35">
        <v>0</v>
      </c>
      <c r="N274" s="35">
        <v>0</v>
      </c>
      <c r="O274" s="35">
        <v>1.7</v>
      </c>
      <c r="P274" s="35">
        <v>0</v>
      </c>
      <c r="Q274" s="35"/>
      <c r="R274" s="35"/>
      <c r="S274" s="35"/>
      <c r="T274" s="35"/>
      <c r="U274" s="35"/>
      <c r="V274" s="35"/>
      <c r="W274" s="35"/>
      <c r="X274" s="35"/>
      <c r="Y274" s="35"/>
      <c r="Z274" s="35"/>
      <c r="AA274" s="35"/>
      <c r="AB274" s="35"/>
      <c r="AC274" s="35"/>
      <c r="AD274" s="35"/>
      <c r="AE274" s="35"/>
      <c r="AF274" s="35">
        <v>0</v>
      </c>
      <c r="AG274" s="35"/>
      <c r="AH274" s="35"/>
      <c r="AI274" s="35"/>
      <c r="AJ274" s="35"/>
      <c r="AK274" s="35"/>
      <c r="AX274" t="s">
        <v>126</v>
      </c>
    </row>
    <row r="275" spans="1:50">
      <c r="A275">
        <v>438</v>
      </c>
      <c r="B275" t="s">
        <v>364</v>
      </c>
      <c r="C275" s="35">
        <v>2.803086</v>
      </c>
      <c r="D275" s="35">
        <v>3.6342660000000002</v>
      </c>
      <c r="E275" s="35">
        <v>0</v>
      </c>
      <c r="F275" s="35"/>
      <c r="G275" s="35"/>
      <c r="H275" s="35">
        <v>0.17969911999999999</v>
      </c>
      <c r="I275" s="35">
        <v>0.14702655000000001</v>
      </c>
      <c r="J275" s="35">
        <v>0.13069026</v>
      </c>
      <c r="K275" s="35">
        <v>4.0000002999999999E-2</v>
      </c>
      <c r="L275" s="35">
        <v>0.90000004</v>
      </c>
      <c r="M275" s="35">
        <v>0</v>
      </c>
      <c r="N275" s="35">
        <v>0</v>
      </c>
      <c r="O275" s="35">
        <v>0.05</v>
      </c>
      <c r="P275" s="35">
        <v>0</v>
      </c>
      <c r="Q275" s="35">
        <v>0.2</v>
      </c>
      <c r="R275" s="35">
        <v>0.2</v>
      </c>
      <c r="S275" s="35">
        <v>0.5</v>
      </c>
      <c r="T275" s="35">
        <v>0.5</v>
      </c>
      <c r="U275" s="35">
        <v>0.5</v>
      </c>
      <c r="V275" s="35">
        <v>0</v>
      </c>
      <c r="W275" s="35">
        <v>0.5</v>
      </c>
      <c r="X275" s="35">
        <v>0.5</v>
      </c>
      <c r="Y275" s="35">
        <v>0</v>
      </c>
      <c r="Z275" s="35"/>
      <c r="AA275" s="35"/>
      <c r="AB275" s="35"/>
      <c r="AC275" s="35">
        <v>0</v>
      </c>
      <c r="AD275" s="35">
        <v>1.9603539999999999E-2</v>
      </c>
      <c r="AE275" s="35">
        <v>0</v>
      </c>
      <c r="AF275" s="35">
        <v>1.5200001000000001</v>
      </c>
      <c r="AG275" s="35"/>
      <c r="AH275" s="35">
        <v>0.37500002999999998</v>
      </c>
      <c r="AI275" s="35">
        <v>19.2</v>
      </c>
      <c r="AJ275" s="35">
        <v>52.800002999999997</v>
      </c>
      <c r="AK275" s="35"/>
      <c r="AX275" t="s">
        <v>126</v>
      </c>
    </row>
    <row r="276" spans="1:50">
      <c r="A276">
        <v>439</v>
      </c>
      <c r="B276" t="s">
        <v>365</v>
      </c>
      <c r="C276" s="35">
        <v>0.57499206000000003</v>
      </c>
      <c r="D276" s="35">
        <v>0</v>
      </c>
      <c r="E276" s="35">
        <v>0</v>
      </c>
      <c r="F276" s="35"/>
      <c r="G276" s="35"/>
      <c r="H276" s="35"/>
      <c r="I276" s="35"/>
      <c r="J276" s="35"/>
      <c r="K276" s="35">
        <v>0</v>
      </c>
      <c r="L276" s="35">
        <v>0.55273503000000002</v>
      </c>
      <c r="M276" s="35">
        <v>0</v>
      </c>
      <c r="N276" s="35">
        <v>0</v>
      </c>
      <c r="O276" s="35">
        <v>1</v>
      </c>
      <c r="P276" s="35">
        <v>0.05</v>
      </c>
      <c r="Q276" s="35">
        <v>0.1</v>
      </c>
      <c r="R276" s="35">
        <v>0.16000001</v>
      </c>
      <c r="S276" s="35">
        <v>0.14000000000000001</v>
      </c>
      <c r="T276" s="35">
        <v>0.2</v>
      </c>
      <c r="U276" s="35">
        <v>0</v>
      </c>
      <c r="V276" s="35">
        <v>0</v>
      </c>
      <c r="W276" s="35"/>
      <c r="X276" s="35"/>
      <c r="Y276" s="35"/>
      <c r="Z276" s="35"/>
      <c r="AA276" s="35"/>
      <c r="AB276" s="35"/>
      <c r="AC276" s="35"/>
      <c r="AD276" s="35"/>
      <c r="AE276" s="35"/>
      <c r="AF276" s="35">
        <v>1.1875</v>
      </c>
      <c r="AG276" s="35"/>
      <c r="AH276" s="35"/>
      <c r="AI276" s="35">
        <v>0.4</v>
      </c>
      <c r="AJ276" s="35">
        <v>0.90000004</v>
      </c>
      <c r="AK276" s="35"/>
      <c r="AX276" t="s">
        <v>126</v>
      </c>
    </row>
    <row r="277" spans="1:50">
      <c r="A277">
        <v>440</v>
      </c>
      <c r="B277" t="s">
        <v>366</v>
      </c>
      <c r="C277" s="35">
        <v>7.3572844999999996</v>
      </c>
      <c r="D277" s="35">
        <v>3.4303503000000002</v>
      </c>
      <c r="E277" s="35">
        <v>0</v>
      </c>
      <c r="F277" s="35"/>
      <c r="G277" s="35"/>
      <c r="H277" s="35">
        <v>0.53909739999999995</v>
      </c>
      <c r="I277" s="35">
        <v>0.73513280000000003</v>
      </c>
      <c r="J277" s="35">
        <v>0.39207082999999998</v>
      </c>
      <c r="K277" s="35">
        <v>4.0000002999999999E-2</v>
      </c>
      <c r="L277" s="35">
        <v>0.90000004</v>
      </c>
      <c r="M277" s="35">
        <v>0</v>
      </c>
      <c r="N277" s="35">
        <v>0</v>
      </c>
      <c r="O277" s="35">
        <v>0.05</v>
      </c>
      <c r="P277" s="35">
        <v>0</v>
      </c>
      <c r="Q277" s="35">
        <v>0.2</v>
      </c>
      <c r="R277" s="35">
        <v>0.2</v>
      </c>
      <c r="S277" s="35">
        <v>0.5</v>
      </c>
      <c r="T277" s="35">
        <v>0.5</v>
      </c>
      <c r="U277" s="35">
        <v>0.5</v>
      </c>
      <c r="V277" s="35">
        <v>0</v>
      </c>
      <c r="W277" s="35">
        <v>0.5</v>
      </c>
      <c r="X277" s="35">
        <v>0.5</v>
      </c>
      <c r="Y277" s="35">
        <v>0</v>
      </c>
      <c r="Z277" s="35"/>
      <c r="AA277" s="35"/>
      <c r="AB277" s="35"/>
      <c r="AC277" s="35">
        <v>0</v>
      </c>
      <c r="AD277" s="35">
        <v>1.9603539999999999E-2</v>
      </c>
      <c r="AE277" s="35">
        <v>0</v>
      </c>
      <c r="AF277" s="35">
        <v>1.5150001</v>
      </c>
      <c r="AG277" s="35"/>
      <c r="AH277" s="35"/>
      <c r="AI277" s="35">
        <v>6.4</v>
      </c>
      <c r="AJ277" s="35">
        <v>14.400001</v>
      </c>
      <c r="AK277" s="35"/>
      <c r="AX277" t="s">
        <v>126</v>
      </c>
    </row>
    <row r="278" spans="1:50">
      <c r="A278">
        <v>441</v>
      </c>
      <c r="B278" t="s">
        <v>367</v>
      </c>
      <c r="C278" s="35">
        <v>0</v>
      </c>
      <c r="D278" s="35">
        <v>0</v>
      </c>
      <c r="E278" s="35">
        <v>0.77591259999999995</v>
      </c>
      <c r="F278" s="35"/>
      <c r="G278" s="35"/>
      <c r="H278" s="35">
        <v>3.4122560000000002</v>
      </c>
      <c r="I278" s="35">
        <v>6.2995489999999998</v>
      </c>
      <c r="J278" s="35">
        <v>2.8872936</v>
      </c>
      <c r="K278" s="35">
        <v>0</v>
      </c>
      <c r="L278" s="35">
        <v>0.50162499999999999</v>
      </c>
      <c r="M278" s="35">
        <v>0</v>
      </c>
      <c r="N278" s="35">
        <v>0</v>
      </c>
      <c r="O278" s="35">
        <v>0.4</v>
      </c>
      <c r="P278" s="35">
        <v>0</v>
      </c>
      <c r="Q278" s="35">
        <v>0.2</v>
      </c>
      <c r="R278" s="35">
        <v>0.2</v>
      </c>
      <c r="S278" s="35">
        <v>1.5000001000000001</v>
      </c>
      <c r="T278" s="35">
        <v>1.5000001000000001</v>
      </c>
      <c r="U278" s="35">
        <v>1.5000001000000001</v>
      </c>
      <c r="V278" s="35">
        <v>0</v>
      </c>
      <c r="W278" s="35">
        <v>0.5</v>
      </c>
      <c r="X278" s="35">
        <v>0.5</v>
      </c>
      <c r="Y278" s="35">
        <v>0</v>
      </c>
      <c r="Z278" s="35">
        <v>1.8378317000000002E-2</v>
      </c>
      <c r="AA278" s="35"/>
      <c r="AB278" s="35"/>
      <c r="AC278" s="35"/>
      <c r="AD278" s="35"/>
      <c r="AE278" s="35"/>
      <c r="AF278" s="35">
        <v>3.1000000999999999</v>
      </c>
      <c r="AG278" s="35"/>
      <c r="AH278" s="35">
        <v>0.22500002</v>
      </c>
      <c r="AI278" s="35">
        <v>6.4</v>
      </c>
      <c r="AJ278" s="35">
        <v>14.400001</v>
      </c>
      <c r="AK278" s="35"/>
      <c r="AX278" t="s">
        <v>126</v>
      </c>
    </row>
    <row r="279" spans="1:50">
      <c r="A279">
        <v>442</v>
      </c>
      <c r="B279" t="s">
        <v>368</v>
      </c>
      <c r="C279" s="35">
        <v>0</v>
      </c>
      <c r="D279" s="35">
        <v>0</v>
      </c>
      <c r="E279" s="35">
        <v>0</v>
      </c>
      <c r="F279" s="35"/>
      <c r="G279" s="35"/>
      <c r="H279" s="35"/>
      <c r="I279" s="35"/>
      <c r="J279" s="35"/>
      <c r="K279" s="35">
        <v>0</v>
      </c>
      <c r="L279" s="35">
        <v>0</v>
      </c>
      <c r="M279" s="35">
        <v>0</v>
      </c>
      <c r="N279" s="35">
        <v>0</v>
      </c>
      <c r="O279" s="35">
        <v>2.1000000999999999</v>
      </c>
      <c r="P279" s="35">
        <v>0</v>
      </c>
      <c r="Q279" s="35"/>
      <c r="R279" s="35"/>
      <c r="S279" s="35"/>
      <c r="T279" s="35"/>
      <c r="U279" s="35"/>
      <c r="V279" s="35"/>
      <c r="W279" s="35"/>
      <c r="X279" s="35"/>
      <c r="Y279" s="35"/>
      <c r="Z279" s="35"/>
      <c r="AA279" s="35"/>
      <c r="AB279" s="35"/>
      <c r="AC279" s="35"/>
      <c r="AD279" s="35"/>
      <c r="AE279" s="35"/>
      <c r="AF279" s="35">
        <v>2.3000001999999999</v>
      </c>
      <c r="AG279" s="35"/>
      <c r="AH279" s="35"/>
      <c r="AI279" s="35">
        <v>2</v>
      </c>
      <c r="AJ279" s="35">
        <v>9</v>
      </c>
      <c r="AK279" s="35"/>
      <c r="AX279" t="s">
        <v>126</v>
      </c>
    </row>
    <row r="280" spans="1:50">
      <c r="A280">
        <v>443</v>
      </c>
      <c r="B280" t="s">
        <v>369</v>
      </c>
      <c r="C280" s="35">
        <v>0</v>
      </c>
      <c r="D280" s="35">
        <v>0</v>
      </c>
      <c r="E280" s="35">
        <v>0</v>
      </c>
      <c r="F280" s="35"/>
      <c r="G280" s="35"/>
      <c r="H280" s="35"/>
      <c r="I280" s="35"/>
      <c r="J280" s="35"/>
      <c r="K280" s="35">
        <v>0</v>
      </c>
      <c r="L280" s="35">
        <v>0</v>
      </c>
      <c r="M280" s="35">
        <v>0</v>
      </c>
      <c r="N280" s="35">
        <v>0</v>
      </c>
      <c r="O280" s="35">
        <v>2.1000000999999999</v>
      </c>
      <c r="P280" s="35">
        <v>0</v>
      </c>
      <c r="Q280" s="35"/>
      <c r="R280" s="35"/>
      <c r="S280" s="35"/>
      <c r="T280" s="35"/>
      <c r="U280" s="35"/>
      <c r="V280" s="35"/>
      <c r="W280" s="35"/>
      <c r="X280" s="35"/>
      <c r="Y280" s="35"/>
      <c r="Z280" s="35"/>
      <c r="AA280" s="35"/>
      <c r="AB280" s="35"/>
      <c r="AC280" s="35"/>
      <c r="AD280" s="35"/>
      <c r="AE280" s="35"/>
      <c r="AF280" s="35">
        <v>2.3000001999999999</v>
      </c>
      <c r="AG280" s="35"/>
      <c r="AH280" s="35"/>
      <c r="AI280" s="35">
        <v>2</v>
      </c>
      <c r="AJ280" s="35">
        <v>11.000000999999999</v>
      </c>
      <c r="AK280" s="35"/>
      <c r="AX280" t="s">
        <v>126</v>
      </c>
    </row>
    <row r="281" spans="1:50">
      <c r="A281">
        <v>445</v>
      </c>
      <c r="B281" t="s">
        <v>370</v>
      </c>
      <c r="C281" s="35">
        <v>0</v>
      </c>
      <c r="D281" s="35">
        <v>0</v>
      </c>
      <c r="E281" s="35">
        <v>0</v>
      </c>
      <c r="F281" s="35"/>
      <c r="G281" s="35"/>
      <c r="H281" s="35"/>
      <c r="I281" s="35"/>
      <c r="J281" s="35"/>
      <c r="K281" s="35">
        <v>0</v>
      </c>
      <c r="L281" s="35">
        <v>0.45231002999999997</v>
      </c>
      <c r="M281" s="35">
        <v>0</v>
      </c>
      <c r="N281" s="35">
        <v>0</v>
      </c>
      <c r="O281" s="35">
        <v>1.3000001000000001</v>
      </c>
      <c r="P281" s="35">
        <v>0</v>
      </c>
      <c r="Q281" s="35"/>
      <c r="R281" s="35"/>
      <c r="S281" s="35"/>
      <c r="T281" s="35"/>
      <c r="U281" s="35"/>
      <c r="V281" s="35"/>
      <c r="W281" s="35"/>
      <c r="X281" s="35"/>
      <c r="Y281" s="35"/>
      <c r="Z281" s="35"/>
      <c r="AA281" s="35"/>
      <c r="AB281" s="35"/>
      <c r="AC281" s="35"/>
      <c r="AD281" s="35"/>
      <c r="AE281" s="35"/>
      <c r="AF281" s="35">
        <v>2.5</v>
      </c>
      <c r="AG281" s="35"/>
      <c r="AH281" s="35">
        <v>0.15</v>
      </c>
      <c r="AI281" s="35">
        <v>6.0000004999999996</v>
      </c>
      <c r="AJ281" s="35">
        <v>33</v>
      </c>
      <c r="AK281" s="35"/>
      <c r="AX281" t="s">
        <v>168</v>
      </c>
    </row>
    <row r="282" spans="1:50">
      <c r="A282">
        <v>448</v>
      </c>
      <c r="B282" t="s">
        <v>371</v>
      </c>
      <c r="C282" s="35">
        <v>7.6774506999999996</v>
      </c>
      <c r="D282" s="35">
        <v>3.2670002</v>
      </c>
      <c r="E282" s="35">
        <v>0</v>
      </c>
      <c r="F282" s="35"/>
      <c r="G282" s="35"/>
      <c r="H282" s="35">
        <v>2.067561</v>
      </c>
      <c r="I282" s="35">
        <v>1.7229673999999999</v>
      </c>
      <c r="J282" s="35">
        <v>1.3783738999999999</v>
      </c>
      <c r="K282" s="35">
        <v>0.3</v>
      </c>
      <c r="L282" s="35">
        <v>4.9047599999999996</v>
      </c>
      <c r="M282" s="35">
        <v>0</v>
      </c>
      <c r="N282" s="35">
        <v>0</v>
      </c>
      <c r="O282" s="35">
        <v>0.11000001</v>
      </c>
      <c r="P282" s="35">
        <v>0</v>
      </c>
      <c r="Q282" s="35">
        <v>0.2</v>
      </c>
      <c r="R282" s="35">
        <v>0.2</v>
      </c>
      <c r="S282" s="35">
        <v>0.5</v>
      </c>
      <c r="T282" s="35">
        <v>1</v>
      </c>
      <c r="U282" s="35">
        <v>1</v>
      </c>
      <c r="V282" s="35">
        <v>1</v>
      </c>
      <c r="W282" s="35">
        <v>1</v>
      </c>
      <c r="X282" s="35">
        <v>2</v>
      </c>
      <c r="Y282" s="35">
        <v>2</v>
      </c>
      <c r="Z282" s="35"/>
      <c r="AA282" s="35"/>
      <c r="AB282" s="35"/>
      <c r="AC282" s="35">
        <v>0</v>
      </c>
      <c r="AD282" s="35">
        <v>0.61261069999999995</v>
      </c>
      <c r="AE282" s="35">
        <v>0</v>
      </c>
      <c r="AF282" s="35">
        <v>1.5300001000000001</v>
      </c>
      <c r="AG282" s="35"/>
      <c r="AH282" s="35">
        <v>0.22500002</v>
      </c>
      <c r="AI282" s="35">
        <v>4.8</v>
      </c>
      <c r="AJ282" s="35">
        <v>10.8</v>
      </c>
      <c r="AK282" s="35"/>
      <c r="AX282" t="s">
        <v>126</v>
      </c>
    </row>
    <row r="283" spans="1:50">
      <c r="A283">
        <v>449</v>
      </c>
      <c r="B283" t="s">
        <v>372</v>
      </c>
      <c r="C283" s="35">
        <v>12.5779505</v>
      </c>
      <c r="D283" s="35">
        <v>4.9005003</v>
      </c>
      <c r="E283" s="35">
        <v>0.57172509999999999</v>
      </c>
      <c r="F283" s="35"/>
      <c r="G283" s="35"/>
      <c r="H283" s="35">
        <v>1.0291859000000001</v>
      </c>
      <c r="I283" s="35">
        <v>2.5729644</v>
      </c>
      <c r="J283" s="35">
        <v>1.0291859000000001</v>
      </c>
      <c r="K283" s="35">
        <v>0.3</v>
      </c>
      <c r="L283" s="35">
        <v>0.61148499999999995</v>
      </c>
      <c r="M283" s="35">
        <v>9.6149996000000001E-2</v>
      </c>
      <c r="N283" s="35">
        <v>0</v>
      </c>
      <c r="O283" s="35">
        <v>8.0000005999999999E-2</v>
      </c>
      <c r="P283" s="35">
        <v>0</v>
      </c>
      <c r="Q283" s="35">
        <v>0.1</v>
      </c>
      <c r="R283" s="35">
        <v>0.2</v>
      </c>
      <c r="S283" s="35">
        <v>1.5000001000000001</v>
      </c>
      <c r="T283" s="35">
        <v>1.5000001000000001</v>
      </c>
      <c r="U283" s="35">
        <v>1.5000001000000001</v>
      </c>
      <c r="V283" s="35">
        <v>0</v>
      </c>
      <c r="W283" s="35">
        <v>0.5</v>
      </c>
      <c r="X283" s="35">
        <v>0.5</v>
      </c>
      <c r="Y283" s="35">
        <v>0</v>
      </c>
      <c r="Z283" s="35">
        <v>1.8378317000000002E-2</v>
      </c>
      <c r="AA283" s="35"/>
      <c r="AB283" s="35"/>
      <c r="AC283" s="35"/>
      <c r="AD283" s="35"/>
      <c r="AE283" s="35"/>
      <c r="AF283" s="35">
        <v>3.1000000999999999</v>
      </c>
      <c r="AG283" s="35"/>
      <c r="AH283" s="35"/>
      <c r="AI283" s="35">
        <v>7.2000003000000001</v>
      </c>
      <c r="AJ283" s="35">
        <v>8.1</v>
      </c>
      <c r="AK283" s="35"/>
      <c r="AX283" t="s">
        <v>168</v>
      </c>
    </row>
    <row r="284" spans="1:50">
      <c r="A284">
        <v>450</v>
      </c>
      <c r="B284" t="s">
        <v>373</v>
      </c>
      <c r="C284" s="35">
        <v>5.8806004999999999</v>
      </c>
      <c r="D284" s="35">
        <v>1.1434500000000001</v>
      </c>
      <c r="E284" s="35">
        <v>0</v>
      </c>
      <c r="F284" s="35"/>
      <c r="G284" s="35"/>
      <c r="H284" s="35"/>
      <c r="I284" s="35">
        <v>8.6275994999999994E-2</v>
      </c>
      <c r="J284" s="35">
        <v>6.4706996000000003E-2</v>
      </c>
      <c r="K284" s="35">
        <v>0</v>
      </c>
      <c r="L284" s="35">
        <v>0.72553509999999999</v>
      </c>
      <c r="M284" s="35">
        <v>0</v>
      </c>
      <c r="N284" s="35">
        <v>0</v>
      </c>
      <c r="O284" s="35">
        <v>0.23</v>
      </c>
      <c r="P284" s="35">
        <v>0</v>
      </c>
      <c r="Q284" s="35">
        <v>0.3</v>
      </c>
      <c r="R284" s="35">
        <v>0.6</v>
      </c>
      <c r="S284" s="35">
        <v>1.2</v>
      </c>
      <c r="T284" s="35">
        <v>0.4</v>
      </c>
      <c r="U284" s="35">
        <v>0.2</v>
      </c>
      <c r="V284" s="35">
        <v>0</v>
      </c>
      <c r="W284" s="35">
        <v>0.2</v>
      </c>
      <c r="X284" s="35">
        <v>0.1</v>
      </c>
      <c r="Y284" s="35">
        <v>0</v>
      </c>
      <c r="Z284" s="35"/>
      <c r="AA284" s="35"/>
      <c r="AB284" s="35"/>
      <c r="AC284" s="35"/>
      <c r="AD284" s="35"/>
      <c r="AE284" s="35"/>
      <c r="AF284" s="35">
        <v>1.5300001000000001</v>
      </c>
      <c r="AG284" s="35"/>
      <c r="AH284" s="35"/>
      <c r="AI284" s="35">
        <v>1.8000001000000001</v>
      </c>
      <c r="AJ284" s="35">
        <v>4.05</v>
      </c>
      <c r="AK284" s="35"/>
      <c r="AX284" t="s">
        <v>168</v>
      </c>
    </row>
    <row r="285" spans="1:50">
      <c r="A285">
        <v>451</v>
      </c>
      <c r="B285" t="s">
        <v>374</v>
      </c>
      <c r="C285" s="35">
        <v>5.4449997000000003</v>
      </c>
      <c r="D285" s="35">
        <v>1.3068001</v>
      </c>
      <c r="E285" s="35">
        <v>0</v>
      </c>
      <c r="F285" s="35"/>
      <c r="G285" s="35"/>
      <c r="H285" s="35"/>
      <c r="I285" s="35">
        <v>8.6275994999999994E-2</v>
      </c>
      <c r="J285" s="35">
        <v>6.4707000000000001E-2</v>
      </c>
      <c r="K285" s="35">
        <v>0</v>
      </c>
      <c r="L285" s="35">
        <v>0.72</v>
      </c>
      <c r="M285" s="35">
        <v>0</v>
      </c>
      <c r="N285" s="35">
        <v>0</v>
      </c>
      <c r="O285" s="35">
        <v>0.23</v>
      </c>
      <c r="P285" s="35">
        <v>0</v>
      </c>
      <c r="Q285" s="35">
        <v>0.3</v>
      </c>
      <c r="R285" s="35">
        <v>0.6</v>
      </c>
      <c r="S285" s="35">
        <v>1.2</v>
      </c>
      <c r="T285" s="35">
        <v>0.4</v>
      </c>
      <c r="U285" s="35">
        <v>0.2</v>
      </c>
      <c r="V285" s="35">
        <v>0</v>
      </c>
      <c r="W285" s="35">
        <v>0.2</v>
      </c>
      <c r="X285" s="35">
        <v>0.1</v>
      </c>
      <c r="Y285" s="35">
        <v>0</v>
      </c>
      <c r="Z285" s="35"/>
      <c r="AA285" s="35"/>
      <c r="AB285" s="35"/>
      <c r="AC285" s="35"/>
      <c r="AD285" s="35"/>
      <c r="AE285" s="35"/>
      <c r="AF285" s="35">
        <v>1.5450001</v>
      </c>
      <c r="AG285" s="35"/>
      <c r="AH285" s="35"/>
      <c r="AI285" s="35">
        <v>1.8000001000000001</v>
      </c>
      <c r="AJ285" s="35">
        <v>4.05</v>
      </c>
      <c r="AK285" s="35"/>
      <c r="AX285" t="s">
        <v>126</v>
      </c>
    </row>
    <row r="286" spans="1:50">
      <c r="A286">
        <v>453</v>
      </c>
      <c r="B286" t="s">
        <v>375</v>
      </c>
      <c r="C286" s="35">
        <v>1.1290753</v>
      </c>
      <c r="D286" s="35">
        <v>0</v>
      </c>
      <c r="E286" s="35">
        <v>0</v>
      </c>
      <c r="F286" s="35"/>
      <c r="G286" s="35"/>
      <c r="H286" s="35"/>
      <c r="I286" s="35"/>
      <c r="J286" s="35"/>
      <c r="K286" s="35">
        <v>0</v>
      </c>
      <c r="L286" s="35">
        <v>1.0155951000000001</v>
      </c>
      <c r="M286" s="35">
        <v>0</v>
      </c>
      <c r="N286" s="35">
        <v>0</v>
      </c>
      <c r="O286" s="35">
        <v>1.5000001000000001</v>
      </c>
      <c r="P286" s="35">
        <v>0.3</v>
      </c>
      <c r="Q286" s="35"/>
      <c r="R286" s="35"/>
      <c r="S286" s="35"/>
      <c r="T286" s="35"/>
      <c r="U286" s="35"/>
      <c r="V286" s="35"/>
      <c r="W286" s="35"/>
      <c r="X286" s="35"/>
      <c r="Y286" s="35"/>
      <c r="Z286" s="35"/>
      <c r="AA286" s="35"/>
      <c r="AB286" s="35"/>
      <c r="AC286" s="35"/>
      <c r="AD286" s="35"/>
      <c r="AE286" s="35"/>
      <c r="AF286" s="35">
        <v>2.3400002</v>
      </c>
      <c r="AG286" s="35"/>
      <c r="AH286" s="35"/>
      <c r="AI286" s="35"/>
      <c r="AJ286" s="35"/>
      <c r="AK286" s="35"/>
      <c r="AX286" t="s">
        <v>126</v>
      </c>
    </row>
    <row r="287" spans="1:50">
      <c r="A287">
        <v>454</v>
      </c>
      <c r="B287" t="s">
        <v>376</v>
      </c>
      <c r="C287" s="35">
        <v>5.2271995999999996</v>
      </c>
      <c r="D287" s="35">
        <v>5.9894996000000003</v>
      </c>
      <c r="E287" s="35">
        <v>1.6770601000000001</v>
      </c>
      <c r="F287" s="35"/>
      <c r="G287" s="35"/>
      <c r="H287" s="35">
        <v>1.0691189999999999</v>
      </c>
      <c r="I287" s="35">
        <v>0.66819923999999997</v>
      </c>
      <c r="J287" s="35">
        <v>0.53455949999999997</v>
      </c>
      <c r="K287" s="35">
        <v>3.0000002000000001</v>
      </c>
      <c r="L287" s="35">
        <v>1.7620051000000001</v>
      </c>
      <c r="M287" s="35">
        <v>0</v>
      </c>
      <c r="N287" s="35">
        <v>0</v>
      </c>
      <c r="O287" s="35">
        <v>0.1</v>
      </c>
      <c r="P287" s="35">
        <v>0</v>
      </c>
      <c r="Q287" s="35">
        <v>0.4</v>
      </c>
      <c r="R287" s="35">
        <v>0.5</v>
      </c>
      <c r="S287" s="35">
        <v>1</v>
      </c>
      <c r="T287" s="35">
        <v>1</v>
      </c>
      <c r="U287" s="35">
        <v>2</v>
      </c>
      <c r="V287" s="35">
        <v>0</v>
      </c>
      <c r="W287" s="35">
        <v>0.5</v>
      </c>
      <c r="X287" s="35">
        <v>1</v>
      </c>
      <c r="Y287" s="35">
        <v>0</v>
      </c>
      <c r="Z287" s="35"/>
      <c r="AA287" s="35"/>
      <c r="AB287" s="35"/>
      <c r="AC287" s="35">
        <v>0</v>
      </c>
      <c r="AD287" s="35">
        <v>2.0420356000000002</v>
      </c>
      <c r="AE287" s="35">
        <v>0</v>
      </c>
      <c r="AF287" s="35">
        <v>3.1000000999999999</v>
      </c>
      <c r="AG287" s="35"/>
      <c r="AH287" s="35"/>
      <c r="AI287" s="35">
        <v>3.4</v>
      </c>
      <c r="AJ287" s="35">
        <v>7.6500006000000003</v>
      </c>
      <c r="AK287" s="35"/>
      <c r="AX287" t="s">
        <v>126</v>
      </c>
    </row>
    <row r="288" spans="1:50">
      <c r="A288">
        <v>455</v>
      </c>
      <c r="B288" t="s">
        <v>377</v>
      </c>
      <c r="C288" s="35">
        <v>8.9932350000000003</v>
      </c>
      <c r="D288" s="35">
        <v>1.0732096</v>
      </c>
      <c r="E288" s="35">
        <v>0.5194531</v>
      </c>
      <c r="F288" s="35"/>
      <c r="G288" s="35"/>
      <c r="H288" s="35"/>
      <c r="I288" s="35"/>
      <c r="J288" s="35"/>
      <c r="K288" s="35">
        <v>0</v>
      </c>
      <c r="L288" s="35">
        <v>0.16000001</v>
      </c>
      <c r="M288" s="35">
        <v>0</v>
      </c>
      <c r="N288" s="35">
        <v>0</v>
      </c>
      <c r="O288" s="35">
        <v>0.2</v>
      </c>
      <c r="P288" s="35">
        <v>0</v>
      </c>
      <c r="Q288" s="35">
        <v>0.5</v>
      </c>
      <c r="R288" s="35">
        <v>0.5</v>
      </c>
      <c r="S288" s="35">
        <v>1</v>
      </c>
      <c r="T288" s="35">
        <v>1</v>
      </c>
      <c r="U288" s="35">
        <v>1.5000001000000001</v>
      </c>
      <c r="V288" s="35">
        <v>0</v>
      </c>
      <c r="W288" s="35">
        <v>2.5</v>
      </c>
      <c r="X288" s="35">
        <v>3.0000002000000001</v>
      </c>
      <c r="Y288" s="35">
        <v>0</v>
      </c>
      <c r="Z288" s="35"/>
      <c r="AA288" s="35"/>
      <c r="AB288" s="35"/>
      <c r="AC288" s="35">
        <v>0</v>
      </c>
      <c r="AD288" s="35">
        <v>0.53922490000000001</v>
      </c>
      <c r="AE288" s="35">
        <v>0</v>
      </c>
      <c r="AF288" s="35">
        <v>2.4120002</v>
      </c>
      <c r="AG288" s="35">
        <v>1.2500000000000001E-2</v>
      </c>
      <c r="AH288" s="35">
        <v>0.3</v>
      </c>
      <c r="AI288" s="35">
        <v>3.4</v>
      </c>
      <c r="AJ288" s="35">
        <v>7.6500006000000003</v>
      </c>
      <c r="AK288" s="35">
        <v>0.3</v>
      </c>
      <c r="AX288" t="s">
        <v>126</v>
      </c>
    </row>
    <row r="289" spans="1:50">
      <c r="A289">
        <v>456</v>
      </c>
      <c r="B289" t="s">
        <v>378</v>
      </c>
      <c r="C289" s="35">
        <v>7.1874003000000002</v>
      </c>
      <c r="D289" s="35">
        <v>0</v>
      </c>
      <c r="E289" s="35">
        <v>0</v>
      </c>
      <c r="F289" s="35"/>
      <c r="G289" s="35"/>
      <c r="H289" s="35"/>
      <c r="I289" s="35"/>
      <c r="J289" s="35"/>
      <c r="K289" s="35">
        <v>0</v>
      </c>
      <c r="L289" s="35">
        <v>0.46066501999999998</v>
      </c>
      <c r="M289" s="35">
        <v>0</v>
      </c>
      <c r="N289" s="35">
        <v>0</v>
      </c>
      <c r="O289" s="35">
        <v>0.3</v>
      </c>
      <c r="P289" s="35">
        <v>0</v>
      </c>
      <c r="Q289" s="35">
        <v>0.5</v>
      </c>
      <c r="R289" s="35">
        <v>1</v>
      </c>
      <c r="S289" s="35">
        <v>3.0000002000000001</v>
      </c>
      <c r="T289" s="35">
        <v>3.0000002000000001</v>
      </c>
      <c r="U289" s="35">
        <v>0</v>
      </c>
      <c r="V289" s="35">
        <v>0</v>
      </c>
      <c r="W289" s="35">
        <v>1</v>
      </c>
      <c r="X289" s="35">
        <v>0</v>
      </c>
      <c r="Y289" s="35">
        <v>0</v>
      </c>
      <c r="Z289" s="35"/>
      <c r="AA289" s="35"/>
      <c r="AB289" s="35"/>
      <c r="AC289" s="35"/>
      <c r="AD289" s="35"/>
      <c r="AE289" s="35"/>
      <c r="AF289" s="35">
        <v>3.1000000999999999</v>
      </c>
      <c r="AG289" s="35"/>
      <c r="AH289" s="35">
        <v>0.39</v>
      </c>
      <c r="AI289" s="35">
        <v>3.4</v>
      </c>
      <c r="AJ289" s="35">
        <v>7.6500006000000003</v>
      </c>
      <c r="AK289" s="35"/>
      <c r="AX289" t="s">
        <v>126</v>
      </c>
    </row>
    <row r="290" spans="1:50">
      <c r="A290">
        <v>457</v>
      </c>
      <c r="B290" t="s">
        <v>379</v>
      </c>
      <c r="C290" s="35">
        <v>3.0491999999999999</v>
      </c>
      <c r="D290" s="35">
        <v>3.6753757</v>
      </c>
      <c r="E290" s="35">
        <v>0</v>
      </c>
      <c r="F290" s="35"/>
      <c r="G290" s="35"/>
      <c r="H290" s="35"/>
      <c r="I290" s="35">
        <v>0.65345140000000002</v>
      </c>
      <c r="J290" s="35">
        <v>0.65345140000000002</v>
      </c>
      <c r="K290" s="35">
        <v>4.0000002999999999E-2</v>
      </c>
      <c r="L290" s="35">
        <v>2.1960000000000002</v>
      </c>
      <c r="M290" s="35">
        <v>0</v>
      </c>
      <c r="N290" s="35">
        <v>1.5000001000000001</v>
      </c>
      <c r="O290" s="35">
        <v>0</v>
      </c>
      <c r="P290" s="35">
        <v>0</v>
      </c>
      <c r="Q290" s="35">
        <v>0.5</v>
      </c>
      <c r="R290" s="35">
        <v>0.5</v>
      </c>
      <c r="S290" s="35">
        <v>0.5</v>
      </c>
      <c r="T290" s="35">
        <v>1.5000001000000001</v>
      </c>
      <c r="U290" s="35">
        <v>1</v>
      </c>
      <c r="V290" s="35">
        <v>0</v>
      </c>
      <c r="W290" s="35">
        <v>1.5000001000000001</v>
      </c>
      <c r="X290" s="35">
        <v>1</v>
      </c>
      <c r="Y290" s="35">
        <v>0</v>
      </c>
      <c r="Z290" s="35"/>
      <c r="AA290" s="35"/>
      <c r="AB290" s="35"/>
      <c r="AC290" s="35"/>
      <c r="AD290" s="35"/>
      <c r="AE290" s="35"/>
      <c r="AF290" s="35">
        <v>2.9</v>
      </c>
      <c r="AG290" s="35"/>
      <c r="AH290" s="35">
        <v>1.0500001000000001</v>
      </c>
      <c r="AI290" s="35">
        <v>11.200001</v>
      </c>
      <c r="AJ290" s="35">
        <v>30.800001000000002</v>
      </c>
      <c r="AK290" s="35"/>
      <c r="AX290" t="s">
        <v>126</v>
      </c>
    </row>
    <row r="291" spans="1:50">
      <c r="A291">
        <v>458</v>
      </c>
      <c r="B291" t="s">
        <v>380</v>
      </c>
      <c r="C291" s="35">
        <v>0</v>
      </c>
      <c r="D291" s="35">
        <v>0</v>
      </c>
      <c r="E291" s="35">
        <v>0</v>
      </c>
      <c r="F291" s="35"/>
      <c r="G291" s="35"/>
      <c r="H291" s="35"/>
      <c r="I291" s="35"/>
      <c r="J291" s="35"/>
      <c r="K291" s="35">
        <v>0</v>
      </c>
      <c r="L291" s="35">
        <v>5.7545250000000001</v>
      </c>
      <c r="M291" s="35">
        <v>0</v>
      </c>
      <c r="N291" s="35">
        <v>0</v>
      </c>
      <c r="O291" s="35">
        <v>0.15</v>
      </c>
      <c r="P291" s="35">
        <v>0</v>
      </c>
      <c r="Q291" s="35"/>
      <c r="R291" s="35"/>
      <c r="S291" s="35"/>
      <c r="T291" s="35"/>
      <c r="U291" s="35"/>
      <c r="V291" s="35"/>
      <c r="W291" s="35"/>
      <c r="X291" s="35"/>
      <c r="Y291" s="35"/>
      <c r="Z291" s="35"/>
      <c r="AA291" s="35"/>
      <c r="AB291" s="35"/>
      <c r="AC291" s="35"/>
      <c r="AD291" s="35"/>
      <c r="AE291" s="35"/>
      <c r="AF291" s="35">
        <v>0.28599999999999998</v>
      </c>
      <c r="AG291" s="35"/>
      <c r="AH291" s="35"/>
      <c r="AI291" s="35"/>
      <c r="AJ291" s="35"/>
      <c r="AK291" s="35"/>
      <c r="AX291" t="s">
        <v>124</v>
      </c>
    </row>
    <row r="292" spans="1:50">
      <c r="A292">
        <v>501</v>
      </c>
      <c r="B292" t="s">
        <v>381</v>
      </c>
      <c r="C292" s="35">
        <v>1.0436106000000001</v>
      </c>
      <c r="D292" s="35">
        <v>0</v>
      </c>
      <c r="E292" s="35">
        <v>0.28749603000000001</v>
      </c>
      <c r="F292" s="35"/>
      <c r="G292" s="35"/>
      <c r="H292" s="35"/>
      <c r="I292" s="35">
        <v>5.3909739999999999</v>
      </c>
      <c r="J292" s="35">
        <v>1.2252213999999999</v>
      </c>
      <c r="K292" s="35">
        <v>0</v>
      </c>
      <c r="L292" s="35">
        <v>4.32</v>
      </c>
      <c r="M292" s="35">
        <v>0</v>
      </c>
      <c r="N292" s="35">
        <v>0</v>
      </c>
      <c r="O292" s="35">
        <v>0.1</v>
      </c>
      <c r="P292" s="35">
        <v>0</v>
      </c>
      <c r="Q292" s="35">
        <v>0.8</v>
      </c>
      <c r="R292" s="35">
        <v>1.7</v>
      </c>
      <c r="S292" s="35">
        <v>2.2000000000000002</v>
      </c>
      <c r="T292" s="35">
        <v>12.8</v>
      </c>
      <c r="U292" s="35">
        <v>5.7000003000000001</v>
      </c>
      <c r="V292" s="35">
        <v>4</v>
      </c>
      <c r="W292" s="35">
        <v>1</v>
      </c>
      <c r="X292" s="35">
        <v>2</v>
      </c>
      <c r="Y292" s="35">
        <v>0</v>
      </c>
      <c r="Z292" s="35"/>
      <c r="AA292" s="35"/>
      <c r="AB292" s="35"/>
      <c r="AC292" s="35">
        <v>2.9113730000000002</v>
      </c>
      <c r="AD292" s="35">
        <v>0</v>
      </c>
      <c r="AE292" s="35">
        <v>0</v>
      </c>
      <c r="AF292" s="35">
        <v>1.5050001</v>
      </c>
      <c r="AG292" s="35"/>
      <c r="AH292" s="35"/>
      <c r="AI292" s="35">
        <v>0.96000010000000002</v>
      </c>
      <c r="AJ292" s="35">
        <v>2.16</v>
      </c>
      <c r="AK292" s="35"/>
      <c r="AX292" t="s">
        <v>126</v>
      </c>
    </row>
    <row r="293" spans="1:50">
      <c r="A293">
        <v>502</v>
      </c>
      <c r="B293" t="s">
        <v>381</v>
      </c>
      <c r="C293" s="35">
        <v>1.0436106000000001</v>
      </c>
      <c r="D293" s="35">
        <v>0</v>
      </c>
      <c r="E293" s="35">
        <v>0.28749603000000001</v>
      </c>
      <c r="F293" s="35"/>
      <c r="G293" s="35"/>
      <c r="H293" s="35"/>
      <c r="I293" s="35">
        <v>26.954868000000001</v>
      </c>
      <c r="J293" s="35">
        <v>2.695487</v>
      </c>
      <c r="K293" s="35">
        <v>0</v>
      </c>
      <c r="L293" s="35">
        <v>4.32</v>
      </c>
      <c r="M293" s="35">
        <v>0</v>
      </c>
      <c r="N293" s="35">
        <v>0</v>
      </c>
      <c r="O293" s="35">
        <v>0.5</v>
      </c>
      <c r="P293" s="35">
        <v>0</v>
      </c>
      <c r="Q293" s="35">
        <v>0.8</v>
      </c>
      <c r="R293" s="35">
        <v>1.7</v>
      </c>
      <c r="S293" s="35">
        <v>2.2000000000000002</v>
      </c>
      <c r="T293" s="35">
        <v>12.8</v>
      </c>
      <c r="U293" s="35">
        <v>5.7000003000000001</v>
      </c>
      <c r="V293" s="35">
        <v>4</v>
      </c>
      <c r="W293" s="35">
        <v>1</v>
      </c>
      <c r="X293" s="35">
        <v>2</v>
      </c>
      <c r="Y293" s="35">
        <v>0</v>
      </c>
      <c r="Z293" s="35"/>
      <c r="AA293" s="35"/>
      <c r="AB293" s="35"/>
      <c r="AC293" s="35">
        <v>2.5711973000000001</v>
      </c>
      <c r="AD293" s="35">
        <v>0</v>
      </c>
      <c r="AE293" s="35">
        <v>0</v>
      </c>
      <c r="AF293" s="35">
        <v>1.5050001</v>
      </c>
      <c r="AG293" s="35"/>
      <c r="AH293" s="35"/>
      <c r="AI293" s="35">
        <v>0.96000010000000002</v>
      </c>
      <c r="AJ293" s="35">
        <v>2.16</v>
      </c>
      <c r="AK293" s="35"/>
      <c r="AX293" t="s">
        <v>126</v>
      </c>
    </row>
    <row r="294" spans="1:50">
      <c r="A294">
        <v>503</v>
      </c>
      <c r="B294" t="s">
        <v>382</v>
      </c>
      <c r="C294" s="35">
        <v>1.1772962</v>
      </c>
      <c r="D294" s="35">
        <v>0</v>
      </c>
      <c r="E294" s="35">
        <v>0.16710705000000001</v>
      </c>
      <c r="F294" s="35"/>
      <c r="G294" s="35"/>
      <c r="H294" s="35"/>
      <c r="I294" s="35">
        <v>26.954868000000001</v>
      </c>
      <c r="J294" s="35">
        <v>2.695487</v>
      </c>
      <c r="K294" s="35">
        <v>0</v>
      </c>
      <c r="L294" s="35">
        <v>0.46700000000000003</v>
      </c>
      <c r="M294" s="35">
        <v>0</v>
      </c>
      <c r="N294" s="35">
        <v>0</v>
      </c>
      <c r="O294" s="35">
        <v>0.5</v>
      </c>
      <c r="P294" s="35">
        <v>0</v>
      </c>
      <c r="Q294" s="35">
        <v>0.2</v>
      </c>
      <c r="R294" s="35">
        <v>0.3</v>
      </c>
      <c r="S294" s="35">
        <v>3.8000001999999999</v>
      </c>
      <c r="T294" s="35">
        <v>1</v>
      </c>
      <c r="U294" s="35">
        <v>0</v>
      </c>
      <c r="V294" s="35">
        <v>0</v>
      </c>
      <c r="W294" s="35">
        <v>1</v>
      </c>
      <c r="X294" s="35">
        <v>1</v>
      </c>
      <c r="Y294" s="35">
        <v>0.5</v>
      </c>
      <c r="Z294" s="35"/>
      <c r="AA294" s="35"/>
      <c r="AB294" s="35"/>
      <c r="AC294" s="35">
        <v>0</v>
      </c>
      <c r="AD294" s="35">
        <v>0.51050890000000004</v>
      </c>
      <c r="AE294" s="35">
        <v>0</v>
      </c>
      <c r="AF294" s="35">
        <v>0.23</v>
      </c>
      <c r="AG294" s="35"/>
      <c r="AH294" s="35"/>
      <c r="AI294" s="35"/>
      <c r="AJ294" s="35"/>
      <c r="AK294" s="35"/>
      <c r="AX294" t="s">
        <v>126</v>
      </c>
    </row>
    <row r="295" spans="1:50">
      <c r="A295">
        <v>504</v>
      </c>
      <c r="B295" t="s">
        <v>382</v>
      </c>
      <c r="C295" s="35">
        <v>0.98036140000000005</v>
      </c>
      <c r="D295" s="35">
        <v>0</v>
      </c>
      <c r="E295" s="35">
        <v>0.11499841</v>
      </c>
      <c r="F295" s="35"/>
      <c r="G295" s="35"/>
      <c r="H295" s="35"/>
      <c r="I295" s="35">
        <v>5.3909739999999999</v>
      </c>
      <c r="J295" s="35">
        <v>2.695487</v>
      </c>
      <c r="K295" s="35">
        <v>0</v>
      </c>
      <c r="L295" s="35">
        <v>0.46700000000000003</v>
      </c>
      <c r="M295" s="35">
        <v>0</v>
      </c>
      <c r="N295" s="35">
        <v>0</v>
      </c>
      <c r="O295" s="35">
        <v>0.5</v>
      </c>
      <c r="P295" s="35">
        <v>0</v>
      </c>
      <c r="Q295" s="35">
        <v>0.8</v>
      </c>
      <c r="R295" s="35">
        <v>1.7</v>
      </c>
      <c r="S295" s="35">
        <v>2.2000000000000002</v>
      </c>
      <c r="T295" s="35">
        <v>12.8</v>
      </c>
      <c r="U295" s="35">
        <v>5.7000003000000001</v>
      </c>
      <c r="V295" s="35">
        <v>4</v>
      </c>
      <c r="W295" s="35">
        <v>1</v>
      </c>
      <c r="X295" s="35">
        <v>2</v>
      </c>
      <c r="Y295" s="35">
        <v>0</v>
      </c>
      <c r="Z295" s="35"/>
      <c r="AA295" s="35"/>
      <c r="AB295" s="35"/>
      <c r="AC295" s="35">
        <v>2.8627764999999998</v>
      </c>
      <c r="AD295" s="35">
        <v>0</v>
      </c>
      <c r="AE295" s="35">
        <v>0</v>
      </c>
      <c r="AF295" s="35">
        <v>1.5050001</v>
      </c>
      <c r="AG295" s="35"/>
      <c r="AH295" s="35"/>
      <c r="AI295" s="35">
        <v>0.96000010000000002</v>
      </c>
      <c r="AJ295" s="35">
        <v>2.16</v>
      </c>
      <c r="AK295" s="35"/>
      <c r="AX295" t="s">
        <v>131</v>
      </c>
    </row>
    <row r="296" spans="1:50">
      <c r="A296">
        <v>505</v>
      </c>
      <c r="B296" t="s">
        <v>383</v>
      </c>
      <c r="C296" s="35">
        <v>1.0806974</v>
      </c>
      <c r="D296" s="35">
        <v>0</v>
      </c>
      <c r="E296" s="35">
        <v>0.25515272999999999</v>
      </c>
      <c r="F296" s="35"/>
      <c r="G296" s="35"/>
      <c r="H296" s="35"/>
      <c r="I296" s="35">
        <v>1.3804158</v>
      </c>
      <c r="J296" s="35">
        <v>2.695487</v>
      </c>
      <c r="K296" s="35">
        <v>0</v>
      </c>
      <c r="L296" s="35">
        <v>4.59</v>
      </c>
      <c r="M296" s="35">
        <v>0</v>
      </c>
      <c r="N296" s="35">
        <v>0</v>
      </c>
      <c r="O296" s="35">
        <v>0.1</v>
      </c>
      <c r="P296" s="35">
        <v>0</v>
      </c>
      <c r="Q296" s="35">
        <v>0.4</v>
      </c>
      <c r="R296" s="35">
        <v>0.3</v>
      </c>
      <c r="S296" s="35">
        <v>2</v>
      </c>
      <c r="T296" s="35">
        <v>2.7</v>
      </c>
      <c r="U296" s="35">
        <v>4.2000003000000001</v>
      </c>
      <c r="V296" s="35">
        <v>8.4000009999999996</v>
      </c>
      <c r="W296" s="35">
        <v>1</v>
      </c>
      <c r="X296" s="35">
        <v>1</v>
      </c>
      <c r="Y296" s="35">
        <v>0.5</v>
      </c>
      <c r="Z296" s="35"/>
      <c r="AA296" s="35"/>
      <c r="AB296" s="35"/>
      <c r="AC296" s="35">
        <v>0.48993143</v>
      </c>
      <c r="AD296" s="35">
        <v>1.4702654000000001E-2</v>
      </c>
      <c r="AE296" s="35">
        <v>0</v>
      </c>
      <c r="AF296" s="35">
        <v>0.61800003000000003</v>
      </c>
      <c r="AG296" s="35"/>
      <c r="AH296" s="35"/>
      <c r="AI296" s="35"/>
      <c r="AJ296" s="35"/>
      <c r="AK296" s="35"/>
      <c r="AX296" t="s">
        <v>131</v>
      </c>
    </row>
    <row r="297" spans="1:50">
      <c r="A297">
        <v>506</v>
      </c>
      <c r="B297" t="s">
        <v>382</v>
      </c>
      <c r="C297" s="35">
        <v>0.93579953999999999</v>
      </c>
      <c r="D297" s="35">
        <v>0</v>
      </c>
      <c r="E297" s="35">
        <v>0.2242469</v>
      </c>
      <c r="F297" s="35"/>
      <c r="G297" s="35"/>
      <c r="H297" s="35"/>
      <c r="I297" s="35">
        <v>1.3804159</v>
      </c>
      <c r="J297" s="35">
        <v>2.695487</v>
      </c>
      <c r="K297" s="35">
        <v>0</v>
      </c>
      <c r="L297" s="35">
        <v>0.35750001999999997</v>
      </c>
      <c r="M297" s="35">
        <v>0</v>
      </c>
      <c r="N297" s="35">
        <v>0</v>
      </c>
      <c r="O297" s="35">
        <v>0.5</v>
      </c>
      <c r="P297" s="35">
        <v>0.1</v>
      </c>
      <c r="Q297" s="35">
        <v>0.4</v>
      </c>
      <c r="R297" s="35">
        <v>0.3</v>
      </c>
      <c r="S297" s="35">
        <v>2</v>
      </c>
      <c r="T297" s="35">
        <v>2.7</v>
      </c>
      <c r="U297" s="35">
        <v>4.2000003000000001</v>
      </c>
      <c r="V297" s="35">
        <v>8.4000009999999996</v>
      </c>
      <c r="W297" s="35"/>
      <c r="X297" s="35"/>
      <c r="Y297" s="35"/>
      <c r="Z297" s="35"/>
      <c r="AA297" s="35"/>
      <c r="AB297" s="35"/>
      <c r="AC297" s="35">
        <v>0.71422154000000004</v>
      </c>
      <c r="AD297" s="35">
        <v>1.4702654000000001E-2</v>
      </c>
      <c r="AE297" s="35">
        <v>0</v>
      </c>
      <c r="AF297" s="35">
        <v>0.47400004000000001</v>
      </c>
      <c r="AG297" s="35"/>
      <c r="AH297" s="35"/>
      <c r="AI297" s="35"/>
      <c r="AJ297" s="35"/>
      <c r="AK297" s="35"/>
      <c r="AX297" t="s">
        <v>126</v>
      </c>
    </row>
    <row r="298" spans="1:50">
      <c r="A298">
        <v>507</v>
      </c>
      <c r="B298" t="s">
        <v>384</v>
      </c>
      <c r="C298" s="35">
        <v>1.943473</v>
      </c>
      <c r="D298" s="35">
        <v>0</v>
      </c>
      <c r="E298" s="35">
        <v>0.20412216999999999</v>
      </c>
      <c r="F298" s="35">
        <v>4.2722168000000001E-5</v>
      </c>
      <c r="G298" s="35">
        <v>0.5513496</v>
      </c>
      <c r="H298" s="35"/>
      <c r="I298" s="35">
        <v>12.007168999999999</v>
      </c>
      <c r="J298" s="35"/>
      <c r="K298" s="35">
        <v>3.0000002000000001</v>
      </c>
      <c r="L298" s="35">
        <v>0.36503999999999998</v>
      </c>
      <c r="M298" s="35">
        <v>0</v>
      </c>
      <c r="N298" s="35">
        <v>0</v>
      </c>
      <c r="O298" s="35">
        <v>0.2</v>
      </c>
      <c r="P298" s="35">
        <v>0</v>
      </c>
      <c r="Q298" s="35">
        <v>0.1</v>
      </c>
      <c r="R298" s="35">
        <v>0.5</v>
      </c>
      <c r="S298" s="35">
        <v>0.70000004999999998</v>
      </c>
      <c r="T298" s="35">
        <v>9.3000000000000007</v>
      </c>
      <c r="U298" s="35">
        <v>8.3000000000000007</v>
      </c>
      <c r="V298" s="35">
        <v>3.0000002000000001</v>
      </c>
      <c r="W298" s="35">
        <v>0.5</v>
      </c>
      <c r="X298" s="35">
        <v>2.3000001999999999</v>
      </c>
      <c r="Y298" s="35">
        <v>3.0000002000000001</v>
      </c>
      <c r="Z298" s="35"/>
      <c r="AA298" s="35"/>
      <c r="AB298" s="35"/>
      <c r="AC298" s="35"/>
      <c r="AD298" s="35"/>
      <c r="AE298" s="35"/>
      <c r="AF298" s="35">
        <v>0.60499999999999998</v>
      </c>
      <c r="AG298" s="35"/>
      <c r="AH298" s="35"/>
      <c r="AI298" s="35">
        <v>0.36800002999999998</v>
      </c>
      <c r="AJ298" s="35"/>
      <c r="AK298" s="35"/>
      <c r="AX298" t="s">
        <v>126</v>
      </c>
    </row>
    <row r="299" spans="1:50">
      <c r="A299">
        <v>508</v>
      </c>
      <c r="B299" t="s">
        <v>385</v>
      </c>
      <c r="C299" s="35">
        <v>1.943473</v>
      </c>
      <c r="D299" s="35">
        <v>0</v>
      </c>
      <c r="E299" s="35">
        <v>0.20412216999999999</v>
      </c>
      <c r="F299" s="35">
        <v>4.2722168000000001E-5</v>
      </c>
      <c r="G299" s="35">
        <v>0.5513496</v>
      </c>
      <c r="H299" s="35"/>
      <c r="I299" s="35"/>
      <c r="J299" s="35"/>
      <c r="K299" s="35">
        <v>3.0000002000000001</v>
      </c>
      <c r="L299" s="35">
        <v>0.23414502000000001</v>
      </c>
      <c r="M299" s="35">
        <v>0</v>
      </c>
      <c r="N299" s="35">
        <v>0</v>
      </c>
      <c r="O299" s="35">
        <v>0.2</v>
      </c>
      <c r="P299" s="35">
        <v>0</v>
      </c>
      <c r="Q299" s="35">
        <v>0.1</v>
      </c>
      <c r="R299" s="35">
        <v>0.5</v>
      </c>
      <c r="S299" s="35">
        <v>0.70000004999999998</v>
      </c>
      <c r="T299" s="35">
        <v>0.5</v>
      </c>
      <c r="U299" s="35">
        <v>2.6000000999999999</v>
      </c>
      <c r="V299" s="35">
        <v>0</v>
      </c>
      <c r="W299" s="35">
        <v>0.4</v>
      </c>
      <c r="X299" s="35">
        <v>1.9000001</v>
      </c>
      <c r="Y299" s="35">
        <v>0</v>
      </c>
      <c r="Z299" s="35"/>
      <c r="AA299" s="35"/>
      <c r="AB299" s="35"/>
      <c r="AC299" s="35">
        <v>0</v>
      </c>
      <c r="AD299" s="35">
        <v>1.4702655</v>
      </c>
      <c r="AE299" s="35">
        <v>0</v>
      </c>
      <c r="AF299" s="35">
        <v>1.5125</v>
      </c>
      <c r="AG299" s="35"/>
      <c r="AH299" s="35"/>
      <c r="AI299" s="35">
        <v>0.73600005999999996</v>
      </c>
      <c r="AJ299" s="35"/>
      <c r="AK299" s="35"/>
      <c r="AX299" t="s">
        <v>126</v>
      </c>
    </row>
    <row r="300" spans="1:50">
      <c r="A300">
        <v>509</v>
      </c>
      <c r="B300" t="s">
        <v>386</v>
      </c>
      <c r="C300" s="35">
        <v>1.2350829999999999</v>
      </c>
      <c r="D300" s="35">
        <v>0.57409359999999998</v>
      </c>
      <c r="E300" s="35">
        <v>0.6558503</v>
      </c>
      <c r="F300" s="35"/>
      <c r="G300" s="35"/>
      <c r="H300" s="35"/>
      <c r="I300" s="35">
        <v>1.0353119</v>
      </c>
      <c r="J300" s="35">
        <v>2.0216150000000002</v>
      </c>
      <c r="K300" s="35">
        <v>3.0000002000000001</v>
      </c>
      <c r="L300" s="35">
        <v>0.53553002999999999</v>
      </c>
      <c r="M300" s="35">
        <v>0</v>
      </c>
      <c r="N300" s="35">
        <v>0</v>
      </c>
      <c r="O300" s="35">
        <v>0.1</v>
      </c>
      <c r="P300" s="35">
        <v>0</v>
      </c>
      <c r="Q300" s="35">
        <v>0.1</v>
      </c>
      <c r="R300" s="35">
        <v>0.5</v>
      </c>
      <c r="S300" s="35">
        <v>0.70000004999999998</v>
      </c>
      <c r="T300" s="35">
        <v>0.90000004</v>
      </c>
      <c r="U300" s="35">
        <v>4</v>
      </c>
      <c r="V300" s="35">
        <v>0</v>
      </c>
      <c r="W300" s="35">
        <v>0.5</v>
      </c>
      <c r="X300" s="35">
        <v>0.5</v>
      </c>
      <c r="Y300" s="35">
        <v>7.0000004999999996</v>
      </c>
      <c r="Z300" s="35"/>
      <c r="AA300" s="35"/>
      <c r="AB300" s="35"/>
      <c r="AC300" s="35">
        <v>0</v>
      </c>
      <c r="AD300" s="35">
        <v>1.4702654000000001E-2</v>
      </c>
      <c r="AE300" s="35">
        <v>0</v>
      </c>
      <c r="AF300" s="35">
        <v>0.61300003999999997</v>
      </c>
      <c r="AG300" s="35"/>
      <c r="AH300" s="35"/>
      <c r="AI300" s="35">
        <v>0.72</v>
      </c>
      <c r="AJ300" s="35">
        <v>0.54</v>
      </c>
      <c r="AK300" s="35"/>
      <c r="AX300" t="s">
        <v>126</v>
      </c>
    </row>
    <row r="301" spans="1:50">
      <c r="A301">
        <v>510</v>
      </c>
      <c r="B301" t="s">
        <v>387</v>
      </c>
      <c r="C301" s="35">
        <v>2.7208622</v>
      </c>
      <c r="D301" s="35">
        <v>0</v>
      </c>
      <c r="E301" s="35">
        <v>0.22963745999999999</v>
      </c>
      <c r="F301" s="35">
        <v>4.2029919999999997E-5</v>
      </c>
      <c r="G301" s="35">
        <v>0.54241569999999995</v>
      </c>
      <c r="H301" s="35"/>
      <c r="I301" s="35">
        <v>12.007168999999999</v>
      </c>
      <c r="J301" s="35"/>
      <c r="K301" s="35">
        <v>3.0000002000000001</v>
      </c>
      <c r="L301" s="35">
        <v>7.3010005000000003E-2</v>
      </c>
      <c r="M301" s="35">
        <v>0</v>
      </c>
      <c r="N301" s="35">
        <v>0</v>
      </c>
      <c r="O301" s="35">
        <v>0.1</v>
      </c>
      <c r="P301" s="35">
        <v>0</v>
      </c>
      <c r="Q301" s="35">
        <v>0.1</v>
      </c>
      <c r="R301" s="35">
        <v>0.5</v>
      </c>
      <c r="S301" s="35">
        <v>0.70000004999999998</v>
      </c>
      <c r="T301" s="35">
        <v>9.3000000000000007</v>
      </c>
      <c r="U301" s="35">
        <v>8.3000000000000007</v>
      </c>
      <c r="V301" s="35">
        <v>3.0000002000000001</v>
      </c>
      <c r="W301" s="35">
        <v>0.5</v>
      </c>
      <c r="X301" s="35">
        <v>2.3000001999999999</v>
      </c>
      <c r="Y301" s="35">
        <v>3.0000002000000001</v>
      </c>
      <c r="Z301" s="35"/>
      <c r="AA301" s="35"/>
      <c r="AB301" s="35"/>
      <c r="AC301" s="35"/>
      <c r="AD301" s="35"/>
      <c r="AE301" s="35"/>
      <c r="AF301" s="35">
        <v>5.4090004</v>
      </c>
      <c r="AG301" s="35"/>
      <c r="AH301" s="35"/>
      <c r="AI301" s="35">
        <v>8</v>
      </c>
      <c r="AJ301" s="35">
        <v>9</v>
      </c>
      <c r="AK301" s="35"/>
      <c r="AX301" t="s">
        <v>126</v>
      </c>
    </row>
    <row r="302" spans="1:50">
      <c r="A302">
        <v>511</v>
      </c>
      <c r="B302" t="s">
        <v>388</v>
      </c>
      <c r="C302" s="35">
        <v>2.7208622</v>
      </c>
      <c r="D302" s="35">
        <v>0</v>
      </c>
      <c r="E302" s="35">
        <v>0.22963745999999999</v>
      </c>
      <c r="F302" s="35">
        <v>4.2029919999999997E-5</v>
      </c>
      <c r="G302" s="35">
        <v>0.54241569999999995</v>
      </c>
      <c r="H302" s="35"/>
      <c r="I302" s="35"/>
      <c r="J302" s="35"/>
      <c r="K302" s="35">
        <v>3.0000002000000001</v>
      </c>
      <c r="L302" s="35">
        <v>7.3010005000000003E-2</v>
      </c>
      <c r="M302" s="35">
        <v>0</v>
      </c>
      <c r="N302" s="35">
        <v>0</v>
      </c>
      <c r="O302" s="35">
        <v>0.1</v>
      </c>
      <c r="P302" s="35">
        <v>0</v>
      </c>
      <c r="Q302" s="35">
        <v>1.4000001</v>
      </c>
      <c r="R302" s="35">
        <v>2.6000000999999999</v>
      </c>
      <c r="S302" s="35">
        <v>1.8000001000000001</v>
      </c>
      <c r="T302" s="35">
        <v>7.1000003999999999</v>
      </c>
      <c r="U302" s="35">
        <v>0</v>
      </c>
      <c r="V302" s="35">
        <v>0</v>
      </c>
      <c r="W302" s="35">
        <v>0.1</v>
      </c>
      <c r="X302" s="35">
        <v>0</v>
      </c>
      <c r="Y302" s="35">
        <v>0</v>
      </c>
      <c r="Z302" s="35"/>
      <c r="AA302" s="35"/>
      <c r="AB302" s="35"/>
      <c r="AC302" s="35">
        <v>0</v>
      </c>
      <c r="AD302" s="35">
        <v>1.4702655</v>
      </c>
      <c r="AE302" s="35">
        <v>0</v>
      </c>
      <c r="AF302" s="35">
        <v>5.4090004</v>
      </c>
      <c r="AG302" s="35"/>
      <c r="AH302" s="35"/>
      <c r="AI302" s="35">
        <v>8</v>
      </c>
      <c r="AJ302" s="35">
        <v>9</v>
      </c>
      <c r="AK302" s="35"/>
      <c r="AX302" t="s">
        <v>131</v>
      </c>
    </row>
    <row r="303" spans="1:50">
      <c r="A303">
        <v>512</v>
      </c>
      <c r="B303" t="s">
        <v>384</v>
      </c>
      <c r="C303" s="35">
        <v>1.0694851999999999</v>
      </c>
      <c r="D303" s="35">
        <v>0.55630480000000004</v>
      </c>
      <c r="E303" s="35">
        <v>0.58038259999999997</v>
      </c>
      <c r="F303" s="35"/>
      <c r="G303" s="35"/>
      <c r="H303" s="35"/>
      <c r="I303" s="35">
        <v>1.0353119</v>
      </c>
      <c r="J303" s="35">
        <v>2.0216150000000002</v>
      </c>
      <c r="K303" s="35">
        <v>3.0000002000000001</v>
      </c>
      <c r="L303" s="35">
        <v>0.16201499999999999</v>
      </c>
      <c r="M303" s="35">
        <v>0</v>
      </c>
      <c r="N303" s="35">
        <v>0</v>
      </c>
      <c r="O303" s="35">
        <v>0.5</v>
      </c>
      <c r="P303" s="35">
        <v>1.0000001E-2</v>
      </c>
      <c r="Q303" s="35">
        <v>0.3</v>
      </c>
      <c r="R303" s="35">
        <v>0.3</v>
      </c>
      <c r="S303" s="35">
        <v>0.70000004999999998</v>
      </c>
      <c r="T303" s="35">
        <v>1.9000001</v>
      </c>
      <c r="U303" s="35">
        <v>1.9000001</v>
      </c>
      <c r="V303" s="35">
        <v>1.1000000000000001</v>
      </c>
      <c r="W303" s="35"/>
      <c r="X303" s="35"/>
      <c r="Y303" s="35"/>
      <c r="Z303" s="35"/>
      <c r="AA303" s="35"/>
      <c r="AB303" s="35"/>
      <c r="AC303" s="35">
        <v>0.71422154000000004</v>
      </c>
      <c r="AD303" s="35">
        <v>1.4702654000000001E-2</v>
      </c>
      <c r="AE303" s="35">
        <v>0</v>
      </c>
      <c r="AF303" s="35">
        <v>0.79800004000000002</v>
      </c>
      <c r="AG303" s="35"/>
      <c r="AH303" s="35"/>
      <c r="AI303" s="35">
        <v>0.72</v>
      </c>
      <c r="AJ303" s="35">
        <v>0.54</v>
      </c>
      <c r="AK303" s="35"/>
      <c r="AX303" t="s">
        <v>126</v>
      </c>
    </row>
    <row r="304" spans="1:50">
      <c r="A304">
        <v>513</v>
      </c>
      <c r="B304" t="s">
        <v>389</v>
      </c>
      <c r="C304" s="35">
        <v>1.3380064</v>
      </c>
      <c r="D304" s="35">
        <v>0.45927491999999998</v>
      </c>
      <c r="E304" s="35">
        <v>0.1509354</v>
      </c>
      <c r="F304" s="35"/>
      <c r="G304" s="35"/>
      <c r="H304" s="35">
        <v>0.52276104999999995</v>
      </c>
      <c r="I304" s="35">
        <v>1.1578339</v>
      </c>
      <c r="J304" s="35">
        <v>1.1578339</v>
      </c>
      <c r="K304" s="35">
        <v>3.0000002000000001</v>
      </c>
      <c r="L304" s="35">
        <v>0.38673999999999997</v>
      </c>
      <c r="M304" s="35">
        <v>0</v>
      </c>
      <c r="N304" s="35">
        <v>0</v>
      </c>
      <c r="O304" s="35">
        <v>0.1</v>
      </c>
      <c r="P304" s="35">
        <v>0</v>
      </c>
      <c r="Q304" s="35">
        <v>0.1</v>
      </c>
      <c r="R304" s="35">
        <v>0.8</v>
      </c>
      <c r="S304" s="35">
        <v>0.8</v>
      </c>
      <c r="T304" s="35">
        <v>1.6</v>
      </c>
      <c r="U304" s="35">
        <v>5.2000003000000001</v>
      </c>
      <c r="V304" s="35">
        <v>0</v>
      </c>
      <c r="W304" s="35">
        <v>0.8</v>
      </c>
      <c r="X304" s="35">
        <v>2.5</v>
      </c>
      <c r="Y304" s="35">
        <v>0</v>
      </c>
      <c r="Z304" s="35"/>
      <c r="AA304" s="35"/>
      <c r="AB304" s="35"/>
      <c r="AC304" s="35">
        <v>4.9941382999999999E-2</v>
      </c>
      <c r="AD304" s="35">
        <v>1.4702654000000001E-2</v>
      </c>
      <c r="AE304" s="35">
        <v>0</v>
      </c>
      <c r="AF304" s="35">
        <v>1.5200001000000001</v>
      </c>
      <c r="AG304" s="35"/>
      <c r="AH304" s="35"/>
      <c r="AI304" s="35">
        <v>2.88</v>
      </c>
      <c r="AJ304" s="35">
        <v>1.44</v>
      </c>
      <c r="AK304" s="35"/>
      <c r="AX304" t="s">
        <v>126</v>
      </c>
    </row>
    <row r="305" spans="1:50">
      <c r="A305">
        <v>514</v>
      </c>
      <c r="B305" t="s">
        <v>389</v>
      </c>
      <c r="C305" s="35">
        <v>3.8524468000000001</v>
      </c>
      <c r="D305" s="35">
        <v>0</v>
      </c>
      <c r="E305" s="35">
        <v>0.12757636999999999</v>
      </c>
      <c r="F305" s="35">
        <v>2.9074815999999999E-5</v>
      </c>
      <c r="G305" s="35">
        <v>0.37522404999999998</v>
      </c>
      <c r="H305" s="35">
        <v>0.45741597000000001</v>
      </c>
      <c r="I305" s="35"/>
      <c r="J305" s="35">
        <v>1.6009557999999999</v>
      </c>
      <c r="K305" s="35">
        <v>3.0000002000000001</v>
      </c>
      <c r="L305" s="35">
        <v>0.54410999999999998</v>
      </c>
      <c r="M305" s="35">
        <v>0</v>
      </c>
      <c r="N305" s="35">
        <v>0</v>
      </c>
      <c r="O305" s="35">
        <v>0.2</v>
      </c>
      <c r="P305" s="35">
        <v>0</v>
      </c>
      <c r="Q305" s="35">
        <v>0.1</v>
      </c>
      <c r="R305" s="35">
        <v>0.5</v>
      </c>
      <c r="S305" s="35">
        <v>0.8</v>
      </c>
      <c r="T305" s="35">
        <v>0.4</v>
      </c>
      <c r="U305" s="35">
        <v>1.7</v>
      </c>
      <c r="V305" s="35">
        <v>0</v>
      </c>
      <c r="W305" s="35">
        <v>1.7</v>
      </c>
      <c r="X305" s="35">
        <v>7.1000003999999999</v>
      </c>
      <c r="Y305" s="35">
        <v>0</v>
      </c>
      <c r="Z305" s="35"/>
      <c r="AA305" s="35"/>
      <c r="AB305" s="35"/>
      <c r="AC305" s="35">
        <v>0.20607086999999999</v>
      </c>
      <c r="AD305" s="35">
        <v>0</v>
      </c>
      <c r="AE305" s="35">
        <v>0</v>
      </c>
      <c r="AF305" s="35">
        <v>1.5200001000000001</v>
      </c>
      <c r="AG305" s="35"/>
      <c r="AH305" s="35"/>
      <c r="AI305" s="35">
        <v>3.8400002</v>
      </c>
      <c r="AJ305" s="35">
        <v>1.44</v>
      </c>
      <c r="AK305" s="35"/>
      <c r="AX305" t="s">
        <v>126</v>
      </c>
    </row>
    <row r="306" spans="1:50">
      <c r="A306">
        <v>515</v>
      </c>
      <c r="B306" t="s">
        <v>389</v>
      </c>
      <c r="C306" s="35">
        <v>3.8524468000000001</v>
      </c>
      <c r="D306" s="35">
        <v>0</v>
      </c>
      <c r="E306" s="35">
        <v>0.12757636999999999</v>
      </c>
      <c r="F306" s="35">
        <v>2.9074815999999999E-5</v>
      </c>
      <c r="G306" s="35">
        <v>0.37522404999999998</v>
      </c>
      <c r="H306" s="35">
        <v>0.45741594000000002</v>
      </c>
      <c r="I306" s="35"/>
      <c r="J306" s="35"/>
      <c r="K306" s="35">
        <v>3.0000002000000001</v>
      </c>
      <c r="L306" s="35">
        <v>0.54410999999999998</v>
      </c>
      <c r="M306" s="35">
        <v>0</v>
      </c>
      <c r="N306" s="35">
        <v>0</v>
      </c>
      <c r="O306" s="35">
        <v>0.15</v>
      </c>
      <c r="P306" s="35">
        <v>0</v>
      </c>
      <c r="Q306" s="35">
        <v>0.1</v>
      </c>
      <c r="R306" s="35">
        <v>0.5</v>
      </c>
      <c r="S306" s="35">
        <v>0.8</v>
      </c>
      <c r="T306" s="35">
        <v>0.4</v>
      </c>
      <c r="U306" s="35">
        <v>1.7</v>
      </c>
      <c r="V306" s="35">
        <v>0</v>
      </c>
      <c r="W306" s="35">
        <v>1.7</v>
      </c>
      <c r="X306" s="35">
        <v>7.1000003999999999</v>
      </c>
      <c r="Y306" s="35">
        <v>3.2</v>
      </c>
      <c r="Z306" s="35"/>
      <c r="AA306" s="35"/>
      <c r="AB306" s="35"/>
      <c r="AC306" s="35">
        <v>0.11211757999999999</v>
      </c>
      <c r="AD306" s="35">
        <v>0.51050890000000004</v>
      </c>
      <c r="AE306" s="35">
        <v>0</v>
      </c>
      <c r="AF306" s="35">
        <v>1.5200001000000001</v>
      </c>
      <c r="AG306" s="35"/>
      <c r="AH306" s="35"/>
      <c r="AI306" s="35">
        <v>2.88</v>
      </c>
      <c r="AJ306" s="35">
        <v>1.6200000999999999</v>
      </c>
      <c r="AK306" s="35"/>
      <c r="AX306" t="s">
        <v>126</v>
      </c>
    </row>
    <row r="307" spans="1:50">
      <c r="A307">
        <v>516</v>
      </c>
      <c r="B307" t="s">
        <v>390</v>
      </c>
      <c r="C307" s="35">
        <v>3.8524468000000001</v>
      </c>
      <c r="D307" s="35">
        <v>0</v>
      </c>
      <c r="E307" s="35">
        <v>0.12757636999999999</v>
      </c>
      <c r="F307" s="35">
        <v>2.9074815999999999E-5</v>
      </c>
      <c r="G307" s="35">
        <v>0.37522404999999998</v>
      </c>
      <c r="H307" s="35">
        <v>0.45741597000000001</v>
      </c>
      <c r="I307" s="35"/>
      <c r="J307" s="35">
        <v>1.6009557999999999</v>
      </c>
      <c r="K307" s="35">
        <v>3.0000002000000001</v>
      </c>
      <c r="L307" s="35">
        <v>0.54410999999999998</v>
      </c>
      <c r="M307" s="35">
        <v>0</v>
      </c>
      <c r="N307" s="35">
        <v>0</v>
      </c>
      <c r="O307" s="35">
        <v>0.2</v>
      </c>
      <c r="P307" s="35">
        <v>0</v>
      </c>
      <c r="Q307" s="35">
        <v>1.8000001000000001</v>
      </c>
      <c r="R307" s="35">
        <v>2.7</v>
      </c>
      <c r="S307" s="35">
        <v>5.5000004999999996</v>
      </c>
      <c r="T307" s="35">
        <v>10</v>
      </c>
      <c r="U307" s="35">
        <v>6.0000004999999996</v>
      </c>
      <c r="V307" s="35">
        <v>1.5000001000000001</v>
      </c>
      <c r="W307" s="35">
        <v>1.7</v>
      </c>
      <c r="X307" s="35">
        <v>7.1000003999999999</v>
      </c>
      <c r="Y307" s="35">
        <v>1</v>
      </c>
      <c r="Z307" s="35"/>
      <c r="AA307" s="35"/>
      <c r="AB307" s="35"/>
      <c r="AC307" s="35">
        <v>0.20607086999999999</v>
      </c>
      <c r="AD307" s="35">
        <v>0</v>
      </c>
      <c r="AE307" s="35">
        <v>0</v>
      </c>
      <c r="AF307" s="35">
        <v>6.0800004000000003</v>
      </c>
      <c r="AG307" s="35"/>
      <c r="AH307" s="35"/>
      <c r="AI307" s="35">
        <v>12.000000999999999</v>
      </c>
      <c r="AJ307" s="35">
        <v>9</v>
      </c>
      <c r="AK307" s="35"/>
      <c r="AX307" t="s">
        <v>126</v>
      </c>
    </row>
    <row r="308" spans="1:50">
      <c r="A308">
        <v>517</v>
      </c>
      <c r="B308" t="s">
        <v>391</v>
      </c>
      <c r="C308" s="35">
        <v>7.2578370000000003</v>
      </c>
      <c r="D308" s="35">
        <v>0</v>
      </c>
      <c r="E308" s="35">
        <v>1.8687240000000001</v>
      </c>
      <c r="F308" s="35"/>
      <c r="G308" s="35"/>
      <c r="H308" s="35">
        <v>1.7643184999999999</v>
      </c>
      <c r="I308" s="35">
        <v>4.4230489999999998</v>
      </c>
      <c r="J308" s="35">
        <v>2.948699</v>
      </c>
      <c r="K308" s="35">
        <v>0.5</v>
      </c>
      <c r="L308" s="35">
        <v>0.67293000000000003</v>
      </c>
      <c r="M308" s="35">
        <v>0</v>
      </c>
      <c r="N308" s="35">
        <v>1.5000001000000001</v>
      </c>
      <c r="O308" s="35">
        <v>0.05</v>
      </c>
      <c r="P308" s="35">
        <v>0</v>
      </c>
      <c r="Q308" s="35">
        <v>0.70000004999999998</v>
      </c>
      <c r="R308" s="35">
        <v>1.6</v>
      </c>
      <c r="S308" s="35">
        <v>3.8000001999999999</v>
      </c>
      <c r="T308" s="35">
        <v>8.7000010000000003</v>
      </c>
      <c r="U308" s="35">
        <v>1.9000001</v>
      </c>
      <c r="V308" s="35">
        <v>0</v>
      </c>
      <c r="W308" s="35">
        <v>2</v>
      </c>
      <c r="X308" s="35">
        <v>3.0000002000000001</v>
      </c>
      <c r="Y308" s="35">
        <v>4</v>
      </c>
      <c r="Z308" s="35"/>
      <c r="AA308" s="35"/>
      <c r="AB308" s="35"/>
      <c r="AC308" s="35">
        <v>0</v>
      </c>
      <c r="AD308" s="35">
        <v>0.25525445000000002</v>
      </c>
      <c r="AE308" s="35">
        <v>0</v>
      </c>
      <c r="AF308" s="35">
        <v>1.6150001</v>
      </c>
      <c r="AG308" s="35"/>
      <c r="AH308" s="35"/>
      <c r="AI308" s="35">
        <v>7.6000003999999999</v>
      </c>
      <c r="AJ308" s="35">
        <v>5.13</v>
      </c>
      <c r="AK308" s="35"/>
      <c r="AX308" t="s">
        <v>126</v>
      </c>
    </row>
    <row r="309" spans="1:50">
      <c r="A309">
        <v>518</v>
      </c>
      <c r="B309" t="s">
        <v>391</v>
      </c>
      <c r="C309" s="35">
        <v>1.470542</v>
      </c>
      <c r="D309" s="35">
        <v>3.8075972</v>
      </c>
      <c r="E309" s="35">
        <v>0.66483455999999996</v>
      </c>
      <c r="F309" s="35">
        <v>1.8987631999999998E-5</v>
      </c>
      <c r="G309" s="35">
        <v>0.24504426000000001</v>
      </c>
      <c r="H309" s="35">
        <v>0.24504426000000001</v>
      </c>
      <c r="I309" s="35">
        <v>0.74432189999999998</v>
      </c>
      <c r="J309" s="35">
        <v>0.92146850000000002</v>
      </c>
      <c r="K309" s="35">
        <v>3.0000002000000001</v>
      </c>
      <c r="L309" s="35">
        <v>0.40444002000000001</v>
      </c>
      <c r="M309" s="35">
        <v>0</v>
      </c>
      <c r="N309" s="35">
        <v>0</v>
      </c>
      <c r="O309" s="35">
        <v>0.15</v>
      </c>
      <c r="P309" s="35">
        <v>0</v>
      </c>
      <c r="Q309" s="35">
        <v>0.70000004999999998</v>
      </c>
      <c r="R309" s="35">
        <v>1.1000000000000001</v>
      </c>
      <c r="S309" s="35">
        <v>1.5000001000000001</v>
      </c>
      <c r="T309" s="35">
        <v>3.1000000999999999</v>
      </c>
      <c r="U309" s="35">
        <v>4.7000003000000001</v>
      </c>
      <c r="V309" s="35">
        <v>0</v>
      </c>
      <c r="W309" s="35"/>
      <c r="X309" s="35"/>
      <c r="Y309" s="35"/>
      <c r="Z309" s="35"/>
      <c r="AA309" s="35"/>
      <c r="AB309" s="35"/>
      <c r="AC309" s="35">
        <v>0</v>
      </c>
      <c r="AD309" s="35">
        <v>0.43648508000000003</v>
      </c>
      <c r="AE309" s="35">
        <v>0</v>
      </c>
      <c r="AF309" s="35">
        <v>0.54600000000000004</v>
      </c>
      <c r="AG309" s="35"/>
      <c r="AH309" s="35"/>
      <c r="AI309" s="35">
        <v>2.4</v>
      </c>
      <c r="AJ309" s="35">
        <v>3.6000000999999999</v>
      </c>
      <c r="AK309" s="35"/>
      <c r="AX309" t="s">
        <v>124</v>
      </c>
    </row>
    <row r="310" spans="1:50">
      <c r="A310">
        <v>519</v>
      </c>
      <c r="B310" t="s">
        <v>391</v>
      </c>
      <c r="C310" s="35">
        <v>7.0207962999999998</v>
      </c>
      <c r="D310" s="35">
        <v>1.4288552999999999</v>
      </c>
      <c r="E310" s="35">
        <v>0.21849698000000001</v>
      </c>
      <c r="F310" s="35">
        <v>1.06218016E-4</v>
      </c>
      <c r="G310" s="35">
        <v>1.4059412</v>
      </c>
      <c r="H310" s="35">
        <v>0.74432189999999998</v>
      </c>
      <c r="I310" s="35">
        <v>0.33080969999999998</v>
      </c>
      <c r="J310" s="35"/>
      <c r="K310" s="35">
        <v>3.0000002000000001</v>
      </c>
      <c r="L310" s="35">
        <v>0.36503999999999998</v>
      </c>
      <c r="M310" s="35">
        <v>0</v>
      </c>
      <c r="N310" s="35">
        <v>0</v>
      </c>
      <c r="O310" s="35">
        <v>0.1</v>
      </c>
      <c r="P310" s="35">
        <v>0</v>
      </c>
      <c r="Q310" s="35">
        <v>0.70000004999999998</v>
      </c>
      <c r="R310" s="35">
        <v>1.3000001000000001</v>
      </c>
      <c r="S310" s="35">
        <v>3.1000000999999999</v>
      </c>
      <c r="T310" s="35">
        <v>7.5000004999999996</v>
      </c>
      <c r="U310" s="35">
        <v>0</v>
      </c>
      <c r="V310" s="35">
        <v>0</v>
      </c>
      <c r="W310" s="35">
        <v>3.6000000999999999</v>
      </c>
      <c r="X310" s="35">
        <v>0</v>
      </c>
      <c r="Y310" s="35">
        <v>0</v>
      </c>
      <c r="Z310" s="35"/>
      <c r="AA310" s="35"/>
      <c r="AB310" s="35"/>
      <c r="AC310" s="35">
        <v>0</v>
      </c>
      <c r="AD310" s="35">
        <v>0.19144084</v>
      </c>
      <c r="AE310" s="35">
        <v>0</v>
      </c>
      <c r="AF310" s="35">
        <v>2.94</v>
      </c>
      <c r="AG310" s="35"/>
      <c r="AH310" s="35"/>
      <c r="AI310" s="35">
        <v>4</v>
      </c>
      <c r="AJ310" s="35">
        <v>1.8000001000000001</v>
      </c>
      <c r="AK310" s="35"/>
      <c r="AX310" t="s">
        <v>126</v>
      </c>
    </row>
    <row r="311" spans="1:50">
      <c r="A311">
        <v>520</v>
      </c>
      <c r="B311" t="s">
        <v>392</v>
      </c>
      <c r="C311" s="35">
        <v>5.9367929999999998</v>
      </c>
      <c r="D311" s="35">
        <v>0</v>
      </c>
      <c r="E311" s="35">
        <v>0.42549409999999999</v>
      </c>
      <c r="F311" s="35">
        <v>3.1112028E-5</v>
      </c>
      <c r="G311" s="35">
        <v>0.40151522000000001</v>
      </c>
      <c r="H311" s="35">
        <v>0.36756638000000003</v>
      </c>
      <c r="I311" s="35"/>
      <c r="J311" s="35">
        <v>0.57891700000000001</v>
      </c>
      <c r="K311" s="35">
        <v>0.5</v>
      </c>
      <c r="L311" s="35">
        <v>0.64564999999999995</v>
      </c>
      <c r="M311" s="35">
        <v>0</v>
      </c>
      <c r="N311" s="35">
        <v>0</v>
      </c>
      <c r="O311" s="35">
        <v>0.1</v>
      </c>
      <c r="P311" s="35">
        <v>0</v>
      </c>
      <c r="Q311" s="35">
        <v>0.2</v>
      </c>
      <c r="R311" s="35">
        <v>1.9000001</v>
      </c>
      <c r="S311" s="35">
        <v>0.8</v>
      </c>
      <c r="T311" s="35">
        <v>0.4</v>
      </c>
      <c r="U311" s="35">
        <v>1.1000000000000001</v>
      </c>
      <c r="V311" s="35">
        <v>0</v>
      </c>
      <c r="W311" s="35"/>
      <c r="X311" s="35"/>
      <c r="Y311" s="35"/>
      <c r="Z311" s="35"/>
      <c r="AA311" s="35"/>
      <c r="AB311" s="35"/>
      <c r="AC311" s="35">
        <v>0.58268105999999997</v>
      </c>
      <c r="AD311" s="35">
        <v>0</v>
      </c>
      <c r="AE311" s="35">
        <v>0</v>
      </c>
      <c r="AF311" s="35">
        <v>2.3679999999999999</v>
      </c>
      <c r="AG311" s="35"/>
      <c r="AH311" s="35"/>
      <c r="AI311" s="35">
        <v>1.2</v>
      </c>
      <c r="AJ311" s="35">
        <v>0.54</v>
      </c>
      <c r="AK311" s="35"/>
      <c r="AX311" t="s">
        <v>126</v>
      </c>
    </row>
    <row r="312" spans="1:50">
      <c r="A312">
        <v>521</v>
      </c>
      <c r="B312" t="s">
        <v>393</v>
      </c>
      <c r="C312" s="35">
        <v>5.0311804000000002</v>
      </c>
      <c r="D312" s="35">
        <v>0</v>
      </c>
      <c r="E312" s="35">
        <v>0.42549409999999999</v>
      </c>
      <c r="F312" s="35">
        <v>3.1112028E-5</v>
      </c>
      <c r="G312" s="35">
        <v>0.40151522000000001</v>
      </c>
      <c r="H312" s="35">
        <v>0.36756638000000003</v>
      </c>
      <c r="I312" s="35"/>
      <c r="J312" s="35">
        <v>0.57891700000000001</v>
      </c>
      <c r="K312" s="35">
        <v>0.5</v>
      </c>
      <c r="L312" s="35">
        <v>0.64564999999999995</v>
      </c>
      <c r="M312" s="35">
        <v>0</v>
      </c>
      <c r="N312" s="35">
        <v>0</v>
      </c>
      <c r="O312" s="35">
        <v>0.1</v>
      </c>
      <c r="P312" s="35">
        <v>0</v>
      </c>
      <c r="Q312" s="35">
        <v>1.8000001000000001</v>
      </c>
      <c r="R312" s="35">
        <v>2.7</v>
      </c>
      <c r="S312" s="35">
        <v>5.5000004999999996</v>
      </c>
      <c r="T312" s="35">
        <v>10</v>
      </c>
      <c r="U312" s="35">
        <v>6.0000004999999996</v>
      </c>
      <c r="V312" s="35">
        <v>1.5000001000000001</v>
      </c>
      <c r="W312" s="35">
        <v>1.5000001000000001</v>
      </c>
      <c r="X312" s="35">
        <v>5.5000004999999996</v>
      </c>
      <c r="Y312" s="35">
        <v>0.5</v>
      </c>
      <c r="Z312" s="35"/>
      <c r="AA312" s="35"/>
      <c r="AB312" s="35"/>
      <c r="AC312" s="35">
        <v>0.58268105999999997</v>
      </c>
      <c r="AD312" s="35">
        <v>0.12635094999999999</v>
      </c>
      <c r="AE312" s="35">
        <v>0</v>
      </c>
      <c r="AF312" s="35">
        <v>6.5119999999999996</v>
      </c>
      <c r="AG312" s="35"/>
      <c r="AH312" s="35"/>
      <c r="AI312" s="35">
        <v>12.240000999999999</v>
      </c>
      <c r="AJ312" s="35">
        <v>9.7200000000000006</v>
      </c>
      <c r="AK312" s="35"/>
      <c r="AX312" t="s">
        <v>168</v>
      </c>
    </row>
    <row r="313" spans="1:50">
      <c r="A313">
        <v>522</v>
      </c>
      <c r="B313" t="s">
        <v>394</v>
      </c>
      <c r="C313" s="35">
        <v>2.7240248</v>
      </c>
      <c r="D313" s="35">
        <v>7.9061409999999999</v>
      </c>
      <c r="E313" s="35">
        <v>0.25874645000000002</v>
      </c>
      <c r="F313" s="35"/>
      <c r="G313" s="35"/>
      <c r="H313" s="35">
        <v>0.60035850000000002</v>
      </c>
      <c r="I313" s="35">
        <v>2.948699</v>
      </c>
      <c r="J313" s="35">
        <v>1.842937</v>
      </c>
      <c r="K313" s="35">
        <v>3.0000002000000001</v>
      </c>
      <c r="L313" s="35">
        <v>0.350045</v>
      </c>
      <c r="M313" s="35">
        <v>0</v>
      </c>
      <c r="N313" s="35">
        <v>0</v>
      </c>
      <c r="O313" s="35">
        <v>0.1</v>
      </c>
      <c r="P313" s="35">
        <v>0</v>
      </c>
      <c r="Q313" s="35">
        <v>0.5</v>
      </c>
      <c r="R313" s="35">
        <v>1.7</v>
      </c>
      <c r="S313" s="35">
        <v>3.3000001999999999</v>
      </c>
      <c r="T313" s="35">
        <v>11.400001</v>
      </c>
      <c r="U313" s="35">
        <v>2.1000000999999999</v>
      </c>
      <c r="V313" s="35">
        <v>0</v>
      </c>
      <c r="W313" s="35"/>
      <c r="X313" s="35"/>
      <c r="Y313" s="35"/>
      <c r="Z313" s="35"/>
      <c r="AA313" s="35"/>
      <c r="AB313" s="35"/>
      <c r="AC313" s="35">
        <v>0</v>
      </c>
      <c r="AD313" s="35">
        <v>1.3232387999999999</v>
      </c>
      <c r="AE313" s="35">
        <v>0</v>
      </c>
      <c r="AF313" s="35">
        <v>3.0000002000000001</v>
      </c>
      <c r="AG313" s="35"/>
      <c r="AH313" s="35"/>
      <c r="AI313" s="35">
        <v>2.0400002000000002</v>
      </c>
      <c r="AJ313" s="35">
        <v>4.59</v>
      </c>
      <c r="AK313" s="35"/>
      <c r="AX313" t="s">
        <v>126</v>
      </c>
    </row>
    <row r="314" spans="1:50">
      <c r="A314">
        <v>523</v>
      </c>
      <c r="B314" t="s">
        <v>394</v>
      </c>
      <c r="C314" s="35">
        <v>3.8136345999999999</v>
      </c>
      <c r="D314" s="35">
        <v>0</v>
      </c>
      <c r="E314" s="35">
        <v>0.43124402000000001</v>
      </c>
      <c r="F314" s="35"/>
      <c r="G314" s="35"/>
      <c r="H314" s="35">
        <v>0.60035850000000002</v>
      </c>
      <c r="I314" s="35">
        <v>1.4743495</v>
      </c>
      <c r="J314" s="35">
        <v>0.92146850000000002</v>
      </c>
      <c r="K314" s="35">
        <v>3.0000002000000001</v>
      </c>
      <c r="L314" s="35">
        <v>0.350045</v>
      </c>
      <c r="M314" s="35">
        <v>0</v>
      </c>
      <c r="N314" s="35">
        <v>0</v>
      </c>
      <c r="O314" s="35">
        <v>0.1</v>
      </c>
      <c r="P314" s="35">
        <v>0</v>
      </c>
      <c r="Q314" s="35">
        <v>0.70000004999999998</v>
      </c>
      <c r="R314" s="35">
        <v>1.6</v>
      </c>
      <c r="S314" s="35">
        <v>1.9000001</v>
      </c>
      <c r="T314" s="35">
        <v>11.700001</v>
      </c>
      <c r="U314" s="35">
        <v>11.500000999999999</v>
      </c>
      <c r="V314" s="35">
        <v>0</v>
      </c>
      <c r="W314" s="35">
        <v>2.2000000000000002</v>
      </c>
      <c r="X314" s="35">
        <v>2.2000000000000002</v>
      </c>
      <c r="Y314" s="35">
        <v>0</v>
      </c>
      <c r="Z314" s="35"/>
      <c r="AA314" s="35"/>
      <c r="AB314" s="35"/>
      <c r="AC314" s="35">
        <v>0</v>
      </c>
      <c r="AD314" s="35">
        <v>1.3232387999999999</v>
      </c>
      <c r="AE314" s="35">
        <v>0</v>
      </c>
      <c r="AF314" s="35">
        <v>3.0000002000000001</v>
      </c>
      <c r="AG314" s="35"/>
      <c r="AH314" s="35"/>
      <c r="AI314" s="35">
        <v>3.4</v>
      </c>
      <c r="AJ314" s="35">
        <v>4.59</v>
      </c>
      <c r="AK314" s="35"/>
      <c r="AX314" t="s">
        <v>126</v>
      </c>
    </row>
    <row r="315" spans="1:50">
      <c r="A315">
        <v>524</v>
      </c>
      <c r="B315" t="s">
        <v>395</v>
      </c>
      <c r="C315" s="35">
        <v>3.8057287</v>
      </c>
      <c r="D315" s="35">
        <v>0</v>
      </c>
      <c r="E315" s="35">
        <v>0.2299968</v>
      </c>
      <c r="F315" s="35"/>
      <c r="G315" s="35"/>
      <c r="H315" s="35"/>
      <c r="I315" s="35">
        <v>0.59014820000000001</v>
      </c>
      <c r="J315" s="35">
        <v>0.29507410000000001</v>
      </c>
      <c r="K315" s="35">
        <v>0.5</v>
      </c>
      <c r="L315" s="35">
        <v>3.7600000000000001E-2</v>
      </c>
      <c r="M315" s="35">
        <v>0</v>
      </c>
      <c r="N315" s="35">
        <v>0</v>
      </c>
      <c r="O315" s="35">
        <v>0.5</v>
      </c>
      <c r="P315" s="35">
        <v>0</v>
      </c>
      <c r="Q315" s="35">
        <v>4.0000002999999999E-2</v>
      </c>
      <c r="R315" s="35">
        <v>0.2</v>
      </c>
      <c r="S315" s="35">
        <v>0.5</v>
      </c>
      <c r="T315" s="35">
        <v>1</v>
      </c>
      <c r="U315" s="35">
        <v>1</v>
      </c>
      <c r="V315" s="35">
        <v>0</v>
      </c>
      <c r="W315" s="35"/>
      <c r="X315" s="35"/>
      <c r="Y315" s="35"/>
      <c r="Z315" s="35"/>
      <c r="AA315" s="35"/>
      <c r="AB315" s="35"/>
      <c r="AC315" s="35">
        <v>0.68858224000000001</v>
      </c>
      <c r="AD315" s="35">
        <v>7.6576340000000007E-2</v>
      </c>
      <c r="AE315" s="35">
        <v>0</v>
      </c>
      <c r="AF315" s="35">
        <v>0.50200003000000004</v>
      </c>
      <c r="AG315" s="35"/>
      <c r="AH315" s="35"/>
      <c r="AI315" s="35">
        <v>1.6800001</v>
      </c>
      <c r="AJ315" s="35">
        <v>0.54</v>
      </c>
      <c r="AK315" s="35"/>
      <c r="AX315" t="s">
        <v>126</v>
      </c>
    </row>
    <row r="316" spans="1:50">
      <c r="A316">
        <v>525</v>
      </c>
      <c r="B316" t="s">
        <v>395</v>
      </c>
      <c r="C316" s="35">
        <v>4.9474473000000003</v>
      </c>
      <c r="D316" s="35">
        <v>0</v>
      </c>
      <c r="E316" s="35">
        <v>0.20124722</v>
      </c>
      <c r="F316" s="35"/>
      <c r="G316" s="35"/>
      <c r="H316" s="35"/>
      <c r="I316" s="35">
        <v>1.0327595000000001</v>
      </c>
      <c r="J316" s="35">
        <v>0.29507410000000001</v>
      </c>
      <c r="K316" s="35">
        <v>0.5</v>
      </c>
      <c r="L316" s="35">
        <v>0.26490000000000002</v>
      </c>
      <c r="M316" s="35">
        <v>0</v>
      </c>
      <c r="N316" s="35">
        <v>1.5000001000000001</v>
      </c>
      <c r="O316" s="35">
        <v>0.5</v>
      </c>
      <c r="P316" s="35">
        <v>0</v>
      </c>
      <c r="Q316" s="35">
        <v>0.3</v>
      </c>
      <c r="R316" s="35">
        <v>0.2</v>
      </c>
      <c r="S316" s="35">
        <v>0.24000001000000001</v>
      </c>
      <c r="T316" s="35">
        <v>0.5</v>
      </c>
      <c r="U316" s="35">
        <v>0.3</v>
      </c>
      <c r="V316" s="35">
        <v>0.2</v>
      </c>
      <c r="W316" s="35">
        <v>0.5</v>
      </c>
      <c r="X316" s="35">
        <v>0.70000004999999998</v>
      </c>
      <c r="Y316" s="35">
        <v>0.8</v>
      </c>
      <c r="Z316" s="35"/>
      <c r="AA316" s="35"/>
      <c r="AB316" s="35"/>
      <c r="AC316" s="35">
        <v>1.0926264999999999</v>
      </c>
      <c r="AD316" s="35">
        <v>5.1050887000000003E-2</v>
      </c>
      <c r="AE316" s="35">
        <v>0</v>
      </c>
      <c r="AF316" s="35">
        <v>0.42600002999999997</v>
      </c>
      <c r="AG316" s="35"/>
      <c r="AH316" s="35"/>
      <c r="AI316" s="35">
        <v>0.4</v>
      </c>
      <c r="AJ316" s="35">
        <v>0.54</v>
      </c>
      <c r="AK316" s="35"/>
      <c r="AX316" t="s">
        <v>126</v>
      </c>
    </row>
    <row r="317" spans="1:50">
      <c r="A317">
        <v>526</v>
      </c>
      <c r="B317" t="s">
        <v>396</v>
      </c>
      <c r="C317" s="35">
        <v>4.9474473000000003</v>
      </c>
      <c r="D317" s="35">
        <v>0</v>
      </c>
      <c r="E317" s="35">
        <v>0.20124722</v>
      </c>
      <c r="F317" s="35"/>
      <c r="G317" s="35"/>
      <c r="H317" s="35"/>
      <c r="I317" s="35">
        <v>1.0327595000000001</v>
      </c>
      <c r="J317" s="35">
        <v>0.29507410000000001</v>
      </c>
      <c r="K317" s="35">
        <v>0.5</v>
      </c>
      <c r="L317" s="35">
        <v>0.26490000000000002</v>
      </c>
      <c r="M317" s="35">
        <v>0</v>
      </c>
      <c r="N317" s="35">
        <v>1.5000001000000001</v>
      </c>
      <c r="O317" s="35">
        <v>0.5</v>
      </c>
      <c r="P317" s="35">
        <v>0</v>
      </c>
      <c r="Q317" s="35">
        <v>2</v>
      </c>
      <c r="R317" s="35">
        <v>3.1000000999999999</v>
      </c>
      <c r="S317" s="35">
        <v>6.5000004999999996</v>
      </c>
      <c r="T317" s="35">
        <v>10</v>
      </c>
      <c r="U317" s="35">
        <v>8</v>
      </c>
      <c r="V317" s="35">
        <v>1</v>
      </c>
      <c r="W317" s="35">
        <v>1.5000001000000001</v>
      </c>
      <c r="X317" s="35">
        <v>5.5000004999999996</v>
      </c>
      <c r="Y317" s="35">
        <v>0.5</v>
      </c>
      <c r="Z317" s="35"/>
      <c r="AA317" s="35"/>
      <c r="AB317" s="35"/>
      <c r="AC317" s="35">
        <v>1.0926264999999999</v>
      </c>
      <c r="AD317" s="35">
        <v>5.1050887000000003E-2</v>
      </c>
      <c r="AE317" s="35">
        <v>0</v>
      </c>
      <c r="AF317" s="35">
        <v>4.26</v>
      </c>
      <c r="AG317" s="35"/>
      <c r="AH317" s="35"/>
      <c r="AI317" s="35">
        <v>12.240000999999999</v>
      </c>
      <c r="AJ317" s="35">
        <v>9.7200000000000006</v>
      </c>
      <c r="AK317" s="35"/>
      <c r="AX317" t="s">
        <v>126</v>
      </c>
    </row>
    <row r="318" spans="1:50">
      <c r="A318">
        <v>527</v>
      </c>
      <c r="B318" t="s">
        <v>395</v>
      </c>
      <c r="C318" s="35">
        <v>7.2448997000000004</v>
      </c>
      <c r="D318" s="35">
        <v>2.9784586000000002</v>
      </c>
      <c r="E318" s="35">
        <v>0.81936359999999997</v>
      </c>
      <c r="F318" s="35">
        <v>1.7444885E-4</v>
      </c>
      <c r="G318" s="35">
        <v>2.2513443999999998</v>
      </c>
      <c r="H318" s="35">
        <v>1.8010752999999999</v>
      </c>
      <c r="I318" s="35">
        <v>2.6464777000000002</v>
      </c>
      <c r="J318" s="35">
        <v>1.7367511</v>
      </c>
      <c r="K318" s="35">
        <v>3.0000002000000001</v>
      </c>
      <c r="L318" s="35">
        <v>0.25510502000000002</v>
      </c>
      <c r="M318" s="35">
        <v>0</v>
      </c>
      <c r="N318" s="35">
        <v>1.5000001000000001</v>
      </c>
      <c r="O318" s="35">
        <v>0.1</v>
      </c>
      <c r="P318" s="35">
        <v>0</v>
      </c>
      <c r="Q318" s="35">
        <v>1</v>
      </c>
      <c r="R318" s="35">
        <v>1.5000001000000001</v>
      </c>
      <c r="S318" s="35">
        <v>1.1000000000000001</v>
      </c>
      <c r="T318" s="35">
        <v>7.4000006000000003</v>
      </c>
      <c r="U318" s="35">
        <v>1.5000001000000001</v>
      </c>
      <c r="V318" s="35">
        <v>0</v>
      </c>
      <c r="W318" s="35"/>
      <c r="X318" s="35"/>
      <c r="Y318" s="35"/>
      <c r="Z318" s="35"/>
      <c r="AA318" s="35"/>
      <c r="AB318" s="35"/>
      <c r="AC318" s="35">
        <v>0</v>
      </c>
      <c r="AD318" s="35">
        <v>6.8229509999999993E-2</v>
      </c>
      <c r="AE318" s="35">
        <v>0</v>
      </c>
      <c r="AF318" s="35">
        <v>2.3679999999999999</v>
      </c>
      <c r="AG318" s="35"/>
      <c r="AH318" s="35"/>
      <c r="AI318" s="35">
        <v>5.76</v>
      </c>
      <c r="AJ318" s="35">
        <v>2.16</v>
      </c>
      <c r="AK318" s="35"/>
      <c r="AX318" t="s">
        <v>131</v>
      </c>
    </row>
    <row r="319" spans="1:50">
      <c r="A319">
        <v>528</v>
      </c>
      <c r="B319" t="s">
        <v>395</v>
      </c>
      <c r="C319" s="35">
        <v>6.1290554999999998</v>
      </c>
      <c r="D319" s="35">
        <v>1.7034138000000001</v>
      </c>
      <c r="E319" s="35">
        <v>0.1149984</v>
      </c>
      <c r="F319" s="35">
        <v>1.7088867E-3</v>
      </c>
      <c r="G319" s="35">
        <v>22.053982000000001</v>
      </c>
      <c r="H319" s="35">
        <v>23.156680999999999</v>
      </c>
      <c r="I319" s="35">
        <v>7.4661920000000004</v>
      </c>
      <c r="J319" s="35">
        <v>0.89727029999999997</v>
      </c>
      <c r="K319" s="35">
        <v>0.5</v>
      </c>
      <c r="L319" s="35">
        <v>0.24831001</v>
      </c>
      <c r="M319" s="35">
        <v>0</v>
      </c>
      <c r="N319" s="35">
        <v>0</v>
      </c>
      <c r="O319" s="35">
        <v>0.1</v>
      </c>
      <c r="P319" s="35">
        <v>0</v>
      </c>
      <c r="Q319" s="35">
        <v>0.70000004999999998</v>
      </c>
      <c r="R319" s="35">
        <v>1.6</v>
      </c>
      <c r="S319" s="35">
        <v>1.9000001</v>
      </c>
      <c r="T319" s="35">
        <v>11.700001</v>
      </c>
      <c r="U319" s="35">
        <v>11.500000999999999</v>
      </c>
      <c r="V319" s="35">
        <v>1.8000001000000001</v>
      </c>
      <c r="W319" s="35"/>
      <c r="X319" s="35"/>
      <c r="Y319" s="35"/>
      <c r="Z319" s="35"/>
      <c r="AA319" s="35"/>
      <c r="AB319" s="35"/>
      <c r="AC319" s="35">
        <v>0</v>
      </c>
      <c r="AD319" s="35">
        <v>4.9417254000000001E-2</v>
      </c>
      <c r="AE319" s="35">
        <v>0</v>
      </c>
      <c r="AF319" s="35">
        <v>3.6000003999999999</v>
      </c>
      <c r="AG319" s="35"/>
      <c r="AH319" s="35"/>
      <c r="AI319" s="35">
        <v>7.6000003999999999</v>
      </c>
      <c r="AJ319" s="35">
        <v>8.5500000000000007</v>
      </c>
      <c r="AK319" s="35"/>
      <c r="AX319" t="s">
        <v>126</v>
      </c>
    </row>
    <row r="320" spans="1:50">
      <c r="A320">
        <v>529</v>
      </c>
      <c r="B320" t="s">
        <v>397</v>
      </c>
      <c r="C320" s="35">
        <v>4.8223859999999998</v>
      </c>
      <c r="D320" s="35">
        <v>0</v>
      </c>
      <c r="E320" s="35">
        <v>0.107811004</v>
      </c>
      <c r="F320" s="35"/>
      <c r="G320" s="35"/>
      <c r="H320" s="35"/>
      <c r="I320" s="35"/>
      <c r="J320" s="35">
        <v>2.9979629999999999</v>
      </c>
      <c r="K320" s="35">
        <v>3.0000002000000001</v>
      </c>
      <c r="L320" s="35">
        <v>0.28689003000000002</v>
      </c>
      <c r="M320" s="35">
        <v>0</v>
      </c>
      <c r="N320" s="35">
        <v>0</v>
      </c>
      <c r="O320" s="35">
        <v>0.25</v>
      </c>
      <c r="P320" s="35">
        <v>0</v>
      </c>
      <c r="Q320" s="35">
        <v>0.1</v>
      </c>
      <c r="R320" s="35">
        <v>0.5</v>
      </c>
      <c r="S320" s="35">
        <v>0.5</v>
      </c>
      <c r="T320" s="35">
        <v>4</v>
      </c>
      <c r="U320" s="35">
        <v>1.5000001000000001</v>
      </c>
      <c r="V320" s="35">
        <v>0</v>
      </c>
      <c r="W320" s="35"/>
      <c r="X320" s="35"/>
      <c r="Y320" s="35"/>
      <c r="Z320" s="35"/>
      <c r="AA320" s="35"/>
      <c r="AB320" s="35"/>
      <c r="AC320" s="35">
        <v>3.4236689</v>
      </c>
      <c r="AD320" s="35">
        <v>0.33080969999999998</v>
      </c>
      <c r="AE320" s="35">
        <v>0</v>
      </c>
      <c r="AF320" s="35">
        <v>0.6</v>
      </c>
      <c r="AG320" s="35"/>
      <c r="AH320" s="35"/>
      <c r="AI320" s="35">
        <v>0.64000005000000004</v>
      </c>
      <c r="AJ320" s="35">
        <v>1.44</v>
      </c>
      <c r="AK320" s="35"/>
      <c r="AX320" t="s">
        <v>126</v>
      </c>
    </row>
    <row r="321" spans="1:50">
      <c r="A321">
        <v>530</v>
      </c>
      <c r="B321" t="s">
        <v>398</v>
      </c>
      <c r="C321" s="35">
        <v>6.741962</v>
      </c>
      <c r="D321" s="35">
        <v>1.7034138000000001</v>
      </c>
      <c r="E321" s="35">
        <v>0.1149984</v>
      </c>
      <c r="F321" s="35">
        <v>2.6701355999999999E-3</v>
      </c>
      <c r="G321" s="35">
        <v>34.459347000000001</v>
      </c>
      <c r="H321" s="35">
        <v>20.583715000000002</v>
      </c>
      <c r="I321" s="35">
        <v>11.199286000000001</v>
      </c>
      <c r="J321" s="35">
        <v>1.9066995</v>
      </c>
      <c r="K321" s="35">
        <v>0.5</v>
      </c>
      <c r="L321" s="35">
        <v>0.24831001</v>
      </c>
      <c r="M321" s="35">
        <v>0</v>
      </c>
      <c r="N321" s="35">
        <v>0</v>
      </c>
      <c r="O321" s="35">
        <v>0.1</v>
      </c>
      <c r="P321" s="35">
        <v>0</v>
      </c>
      <c r="Q321" s="35">
        <v>0.70000004999999998</v>
      </c>
      <c r="R321" s="35">
        <v>1.6</v>
      </c>
      <c r="S321" s="35">
        <v>1.9000001</v>
      </c>
      <c r="T321" s="35">
        <v>13.000000999999999</v>
      </c>
      <c r="U321" s="35">
        <v>15.000000999999999</v>
      </c>
      <c r="V321" s="35">
        <v>2</v>
      </c>
      <c r="W321" s="35"/>
      <c r="X321" s="35"/>
      <c r="Y321" s="35"/>
      <c r="Z321" s="35"/>
      <c r="AA321" s="35"/>
      <c r="AB321" s="35"/>
      <c r="AC321" s="35"/>
      <c r="AD321" s="35"/>
      <c r="AE321" s="35"/>
      <c r="AF321" s="35">
        <v>4.5</v>
      </c>
      <c r="AG321" s="35"/>
      <c r="AH321" s="35"/>
      <c r="AI321" s="35">
        <v>8.8000000000000007</v>
      </c>
      <c r="AJ321" s="35">
        <v>10.8</v>
      </c>
      <c r="AK321" s="35"/>
      <c r="AX321" t="s">
        <v>126</v>
      </c>
    </row>
    <row r="322" spans="1:50">
      <c r="A322">
        <v>531</v>
      </c>
      <c r="B322" t="s">
        <v>398</v>
      </c>
      <c r="C322" s="35">
        <v>4.8223859999999998</v>
      </c>
      <c r="D322" s="35">
        <v>0</v>
      </c>
      <c r="E322" s="35">
        <v>0.16171653999999999</v>
      </c>
      <c r="F322" s="35"/>
      <c r="G322" s="35"/>
      <c r="H322" s="35"/>
      <c r="I322" s="35"/>
      <c r="J322" s="35">
        <v>1.0337803000000001</v>
      </c>
      <c r="K322" s="35">
        <v>3.0000002000000001</v>
      </c>
      <c r="L322" s="35">
        <v>0.28689003000000002</v>
      </c>
      <c r="M322" s="35">
        <v>0</v>
      </c>
      <c r="N322" s="35">
        <v>0</v>
      </c>
      <c r="O322" s="35">
        <v>0.25</v>
      </c>
      <c r="P322" s="35">
        <v>0</v>
      </c>
      <c r="Q322" s="35">
        <v>0.8</v>
      </c>
      <c r="R322" s="35">
        <v>2.2000000000000002</v>
      </c>
      <c r="S322" s="35">
        <v>3.5000002000000001</v>
      </c>
      <c r="T322" s="35">
        <v>6.0000004999999996</v>
      </c>
      <c r="U322" s="35">
        <v>4</v>
      </c>
      <c r="V322" s="35">
        <v>1</v>
      </c>
      <c r="W322" s="35">
        <v>6.0000004999999996</v>
      </c>
      <c r="X322" s="35">
        <v>4</v>
      </c>
      <c r="Y322" s="35">
        <v>0</v>
      </c>
      <c r="Z322" s="35"/>
      <c r="AA322" s="35"/>
      <c r="AB322" s="35"/>
      <c r="AC322" s="35">
        <v>0</v>
      </c>
      <c r="AD322" s="35">
        <v>0.33080969999999998</v>
      </c>
      <c r="AE322" s="35">
        <v>0</v>
      </c>
      <c r="AF322" s="35">
        <v>7.5000004999999996</v>
      </c>
      <c r="AG322" s="35"/>
      <c r="AH322" s="35"/>
      <c r="AI322" s="35">
        <v>14.400001</v>
      </c>
      <c r="AJ322" s="35">
        <v>16.2</v>
      </c>
      <c r="AK322" s="35"/>
      <c r="AX322" t="s">
        <v>124</v>
      </c>
    </row>
    <row r="323" spans="1:50">
      <c r="A323">
        <v>532</v>
      </c>
      <c r="B323" t="s">
        <v>397</v>
      </c>
      <c r="C323" s="35">
        <v>5.8217949999999998</v>
      </c>
      <c r="D323" s="35">
        <v>7.9780154000000003</v>
      </c>
      <c r="E323" s="35">
        <v>0.81936359999999997</v>
      </c>
      <c r="F323" s="35">
        <v>1.0288925E-3</v>
      </c>
      <c r="G323" s="35">
        <v>13.278337000000001</v>
      </c>
      <c r="H323" s="35">
        <v>10.327593999999999</v>
      </c>
      <c r="I323" s="35">
        <v>2.6464777000000002</v>
      </c>
      <c r="J323" s="35">
        <v>1.7367511</v>
      </c>
      <c r="K323" s="35">
        <v>3.0000002000000001</v>
      </c>
      <c r="L323" s="35">
        <v>0.25510502000000002</v>
      </c>
      <c r="M323" s="35">
        <v>0</v>
      </c>
      <c r="N323" s="35">
        <v>1.5000001000000001</v>
      </c>
      <c r="O323" s="35">
        <v>0.1</v>
      </c>
      <c r="P323" s="35">
        <v>0</v>
      </c>
      <c r="Q323" s="35">
        <v>0.4</v>
      </c>
      <c r="R323" s="35">
        <v>3.0000002000000001</v>
      </c>
      <c r="S323" s="35">
        <v>5.1000003999999999</v>
      </c>
      <c r="T323" s="35">
        <v>10</v>
      </c>
      <c r="U323" s="35">
        <v>4</v>
      </c>
      <c r="V323" s="35">
        <v>2</v>
      </c>
      <c r="W323" s="35">
        <v>3.7000003000000001</v>
      </c>
      <c r="X323" s="35">
        <v>3.5000002000000001</v>
      </c>
      <c r="Y323" s="35">
        <v>1.7</v>
      </c>
      <c r="Z323" s="35"/>
      <c r="AA323" s="35"/>
      <c r="AB323" s="35"/>
      <c r="AC323" s="35"/>
      <c r="AD323" s="35"/>
      <c r="AE323" s="35"/>
      <c r="AF323" s="35">
        <v>2.0720000000000001</v>
      </c>
      <c r="AG323" s="35"/>
      <c r="AH323" s="35"/>
      <c r="AI323" s="35">
        <v>12.000000999999999</v>
      </c>
      <c r="AJ323" s="35">
        <v>14.400001</v>
      </c>
      <c r="AK323" s="35"/>
      <c r="AX323" t="s">
        <v>126</v>
      </c>
    </row>
    <row r="324" spans="1:50">
      <c r="A324">
        <v>533</v>
      </c>
      <c r="B324" t="s">
        <v>399</v>
      </c>
      <c r="C324" s="35">
        <v>0</v>
      </c>
      <c r="D324" s="35">
        <v>0</v>
      </c>
      <c r="E324" s="35">
        <v>0.45065</v>
      </c>
      <c r="F324" s="35"/>
      <c r="G324" s="35"/>
      <c r="H324" s="35">
        <v>18.378316999999999</v>
      </c>
      <c r="I324" s="35">
        <v>18.378316999999999</v>
      </c>
      <c r="J324" s="35"/>
      <c r="K324" s="35">
        <v>0</v>
      </c>
      <c r="L324" s="35">
        <v>0.50824499999999995</v>
      </c>
      <c r="M324" s="35">
        <v>0</v>
      </c>
      <c r="N324" s="35">
        <v>0</v>
      </c>
      <c r="O324" s="35">
        <v>0.1</v>
      </c>
      <c r="P324" s="35">
        <v>0.1</v>
      </c>
      <c r="Q324" s="35">
        <v>0.4</v>
      </c>
      <c r="R324" s="35">
        <v>0.70000004999999998</v>
      </c>
      <c r="S324" s="35">
        <v>1</v>
      </c>
      <c r="T324" s="35">
        <v>10</v>
      </c>
      <c r="U324" s="35">
        <v>4.5</v>
      </c>
      <c r="V324" s="35">
        <v>1.5000001000000001</v>
      </c>
      <c r="W324" s="35">
        <v>0.70000004999999998</v>
      </c>
      <c r="X324" s="35">
        <v>0</v>
      </c>
      <c r="Y324" s="35">
        <v>0</v>
      </c>
      <c r="Z324" s="35"/>
      <c r="AA324" s="35"/>
      <c r="AB324" s="35"/>
      <c r="AC324" s="35"/>
      <c r="AD324" s="35"/>
      <c r="AE324" s="35"/>
      <c r="AF324" s="35">
        <v>0.6</v>
      </c>
      <c r="AG324" s="35"/>
      <c r="AH324" s="35"/>
      <c r="AI324" s="35">
        <v>0.4</v>
      </c>
      <c r="AJ324" s="35"/>
      <c r="AK324" s="35"/>
      <c r="AX324" t="s">
        <v>126</v>
      </c>
    </row>
    <row r="325" spans="1:50">
      <c r="A325">
        <v>534</v>
      </c>
      <c r="B325" t="s">
        <v>400</v>
      </c>
      <c r="C325" s="35">
        <v>0</v>
      </c>
      <c r="D325" s="35">
        <v>0</v>
      </c>
      <c r="E325" s="35">
        <v>0.45065</v>
      </c>
      <c r="F325" s="35"/>
      <c r="G325" s="35"/>
      <c r="H325" s="35">
        <v>0.73513275</v>
      </c>
      <c r="I325" s="35">
        <v>1.1026993</v>
      </c>
      <c r="J325" s="35"/>
      <c r="K325" s="35">
        <v>0</v>
      </c>
      <c r="L325" s="35">
        <v>0.50824499999999995</v>
      </c>
      <c r="M325" s="35">
        <v>0</v>
      </c>
      <c r="N325" s="35">
        <v>0</v>
      </c>
      <c r="O325" s="35">
        <v>0.1</v>
      </c>
      <c r="P325" s="35">
        <v>0.1</v>
      </c>
      <c r="Q325" s="35">
        <v>0.4</v>
      </c>
      <c r="R325" s="35">
        <v>0.70000004999999998</v>
      </c>
      <c r="S325" s="35">
        <v>1</v>
      </c>
      <c r="T325" s="35">
        <v>5</v>
      </c>
      <c r="U325" s="35">
        <v>4.5</v>
      </c>
      <c r="V325" s="35">
        <v>1.5000001000000001</v>
      </c>
      <c r="W325" s="35">
        <v>0.70000004999999998</v>
      </c>
      <c r="X325" s="35">
        <v>0</v>
      </c>
      <c r="Y325" s="35">
        <v>0</v>
      </c>
      <c r="Z325" s="35"/>
      <c r="AA325" s="35"/>
      <c r="AB325" s="35"/>
      <c r="AC325" s="35">
        <v>0.93305313999999995</v>
      </c>
      <c r="AD325" s="35">
        <v>0</v>
      </c>
      <c r="AE325" s="35">
        <v>0</v>
      </c>
      <c r="AF325" s="35">
        <v>1.2</v>
      </c>
      <c r="AG325" s="35"/>
      <c r="AH325" s="35"/>
      <c r="AI325" s="35">
        <v>0.4</v>
      </c>
      <c r="AJ325" s="35"/>
      <c r="AK325" s="35"/>
      <c r="AX325" t="s">
        <v>126</v>
      </c>
    </row>
    <row r="326" spans="1:50">
      <c r="A326">
        <v>535</v>
      </c>
      <c r="B326" t="s">
        <v>401</v>
      </c>
      <c r="C326" s="35">
        <v>4.3124409999999997</v>
      </c>
      <c r="D326" s="35">
        <v>0</v>
      </c>
      <c r="E326" s="35">
        <v>0</v>
      </c>
      <c r="F326" s="35"/>
      <c r="G326" s="35"/>
      <c r="H326" s="35"/>
      <c r="I326" s="35">
        <v>1.8378319000000001</v>
      </c>
      <c r="J326" s="35">
        <v>0.91891590000000001</v>
      </c>
      <c r="K326" s="35">
        <v>0</v>
      </c>
      <c r="L326" s="35">
        <v>0.33883002000000001</v>
      </c>
      <c r="M326" s="35">
        <v>0</v>
      </c>
      <c r="N326" s="35">
        <v>0</v>
      </c>
      <c r="O326" s="35">
        <v>0.1</v>
      </c>
      <c r="P326" s="35">
        <v>0</v>
      </c>
      <c r="Q326" s="35">
        <v>2</v>
      </c>
      <c r="R326" s="35">
        <v>4</v>
      </c>
      <c r="S326" s="35">
        <v>6.7000003000000001</v>
      </c>
      <c r="T326" s="35">
        <v>12.000000999999999</v>
      </c>
      <c r="U326" s="35">
        <v>0.70000004999999998</v>
      </c>
      <c r="V326" s="35">
        <v>0</v>
      </c>
      <c r="W326" s="35">
        <v>2</v>
      </c>
      <c r="X326" s="35">
        <v>2</v>
      </c>
      <c r="Y326" s="35">
        <v>0</v>
      </c>
      <c r="Z326" s="35"/>
      <c r="AA326" s="35"/>
      <c r="AB326" s="35"/>
      <c r="AC326" s="35">
        <v>0</v>
      </c>
      <c r="AD326" s="35">
        <v>0</v>
      </c>
      <c r="AE326" s="35">
        <v>0</v>
      </c>
      <c r="AF326" s="35">
        <v>1.5000001000000001</v>
      </c>
      <c r="AG326" s="35"/>
      <c r="AH326" s="35"/>
      <c r="AI326" s="35">
        <v>0.8</v>
      </c>
      <c r="AJ326" s="35">
        <v>0.90000004</v>
      </c>
      <c r="AK326" s="35"/>
      <c r="AX326" t="s">
        <v>168</v>
      </c>
    </row>
    <row r="327" spans="1:50">
      <c r="A327">
        <v>536</v>
      </c>
      <c r="B327" t="s">
        <v>401</v>
      </c>
      <c r="C327" s="35">
        <v>4.3124409999999997</v>
      </c>
      <c r="D327" s="35">
        <v>0</v>
      </c>
      <c r="E327" s="35">
        <v>0</v>
      </c>
      <c r="F327" s="35"/>
      <c r="G327" s="35"/>
      <c r="H327" s="35"/>
      <c r="I327" s="35">
        <v>1.8378319000000001</v>
      </c>
      <c r="J327" s="35">
        <v>0.91891590000000001</v>
      </c>
      <c r="K327" s="35">
        <v>0</v>
      </c>
      <c r="L327" s="35">
        <v>0.33883002000000001</v>
      </c>
      <c r="M327" s="35">
        <v>0</v>
      </c>
      <c r="N327" s="35">
        <v>0</v>
      </c>
      <c r="O327" s="35">
        <v>0.1</v>
      </c>
      <c r="P327" s="35">
        <v>0</v>
      </c>
      <c r="Q327" s="35">
        <v>0.4</v>
      </c>
      <c r="R327" s="35">
        <v>0.70000004999999998</v>
      </c>
      <c r="S327" s="35">
        <v>1</v>
      </c>
      <c r="T327" s="35">
        <v>1.7</v>
      </c>
      <c r="U327" s="35">
        <v>0.70000004999999998</v>
      </c>
      <c r="V327" s="35">
        <v>0</v>
      </c>
      <c r="W327" s="35">
        <v>2</v>
      </c>
      <c r="X327" s="35">
        <v>1</v>
      </c>
      <c r="Y327" s="35">
        <v>0</v>
      </c>
      <c r="Z327" s="35"/>
      <c r="AA327" s="35"/>
      <c r="AB327" s="35"/>
      <c r="AC327" s="35">
        <v>0</v>
      </c>
      <c r="AD327" s="35">
        <v>0</v>
      </c>
      <c r="AE327" s="35">
        <v>0</v>
      </c>
      <c r="AF327" s="35">
        <v>0.6</v>
      </c>
      <c r="AG327" s="35"/>
      <c r="AH327" s="35"/>
      <c r="AI327" s="35">
        <v>0.32000002</v>
      </c>
      <c r="AJ327" s="35">
        <v>0.72</v>
      </c>
      <c r="AK327" s="35"/>
      <c r="AX327" t="s">
        <v>126</v>
      </c>
    </row>
    <row r="328" spans="1:50">
      <c r="A328">
        <v>537</v>
      </c>
      <c r="B328" t="s">
        <v>401</v>
      </c>
      <c r="C328" s="35">
        <v>6.0374165</v>
      </c>
      <c r="D328" s="35">
        <v>0.86248815000000001</v>
      </c>
      <c r="E328" s="35">
        <v>0.20124722</v>
      </c>
      <c r="F328" s="35"/>
      <c r="G328" s="35"/>
      <c r="H328" s="35"/>
      <c r="I328" s="35">
        <v>1.8378319000000001</v>
      </c>
      <c r="J328" s="35">
        <v>0.91891590000000001</v>
      </c>
      <c r="K328" s="35">
        <v>0.5</v>
      </c>
      <c r="L328" s="35">
        <v>0.16941501</v>
      </c>
      <c r="M328" s="35">
        <v>0</v>
      </c>
      <c r="N328" s="35">
        <v>0</v>
      </c>
      <c r="O328" s="35">
        <v>3.0000000999999998E-2</v>
      </c>
      <c r="P328" s="35">
        <v>0</v>
      </c>
      <c r="Q328" s="35">
        <v>0.5</v>
      </c>
      <c r="R328" s="35">
        <v>1.3000001000000001</v>
      </c>
      <c r="S328" s="35">
        <v>3.0000002000000001</v>
      </c>
      <c r="T328" s="35">
        <v>4.5</v>
      </c>
      <c r="U328" s="35">
        <v>1.5000001000000001</v>
      </c>
      <c r="V328" s="35">
        <v>0</v>
      </c>
      <c r="W328" s="35">
        <v>2</v>
      </c>
      <c r="X328" s="35">
        <v>2</v>
      </c>
      <c r="Y328" s="35">
        <v>0</v>
      </c>
      <c r="Z328" s="35"/>
      <c r="AA328" s="35"/>
      <c r="AB328" s="35"/>
      <c r="AC328" s="35"/>
      <c r="AD328" s="35"/>
      <c r="AE328" s="35"/>
      <c r="AF328" s="35">
        <v>1.5000001000000001</v>
      </c>
      <c r="AG328" s="35"/>
      <c r="AH328" s="35"/>
      <c r="AI328" s="35">
        <v>1.44</v>
      </c>
      <c r="AJ328" s="35">
        <v>1.6200000999999999</v>
      </c>
      <c r="AK328" s="35"/>
      <c r="AX328" t="s">
        <v>126</v>
      </c>
    </row>
    <row r="329" spans="1:50">
      <c r="A329">
        <v>538</v>
      </c>
      <c r="B329" t="s">
        <v>401</v>
      </c>
      <c r="C329" s="35">
        <v>0</v>
      </c>
      <c r="D329" s="35">
        <v>0.81936370000000003</v>
      </c>
      <c r="E329" s="35">
        <v>0.19118484999999999</v>
      </c>
      <c r="F329" s="35"/>
      <c r="G329" s="35"/>
      <c r="H329" s="35"/>
      <c r="I329" s="35">
        <v>0.91891590000000001</v>
      </c>
      <c r="J329" s="35">
        <v>0.36756638000000003</v>
      </c>
      <c r="K329" s="35">
        <v>3.0000002000000001</v>
      </c>
      <c r="L329" s="35">
        <v>8.4709999999999994E-2</v>
      </c>
      <c r="M329" s="35">
        <v>0</v>
      </c>
      <c r="N329" s="35">
        <v>0</v>
      </c>
      <c r="O329" s="35">
        <v>3.0000000999999998E-2</v>
      </c>
      <c r="P329" s="35">
        <v>0.1</v>
      </c>
      <c r="Q329" s="35">
        <v>0.90000004</v>
      </c>
      <c r="R329" s="35">
        <v>0.70000004999999998</v>
      </c>
      <c r="S329" s="35">
        <v>0.5</v>
      </c>
      <c r="T329" s="35">
        <v>3.0000002000000001</v>
      </c>
      <c r="U329" s="35">
        <v>2</v>
      </c>
      <c r="V329" s="35">
        <v>1</v>
      </c>
      <c r="W329" s="35">
        <v>1.5000001000000001</v>
      </c>
      <c r="X329" s="35">
        <v>2.5</v>
      </c>
      <c r="Y329" s="35">
        <v>0</v>
      </c>
      <c r="Z329" s="35"/>
      <c r="AA329" s="35"/>
      <c r="AB329" s="35"/>
      <c r="AC329" s="35">
        <v>0.46652656999999997</v>
      </c>
      <c r="AD329" s="35">
        <v>0.29405308000000002</v>
      </c>
      <c r="AE329" s="35">
        <v>0</v>
      </c>
      <c r="AF329" s="35">
        <v>1.5000001000000001</v>
      </c>
      <c r="AG329" s="35"/>
      <c r="AH329" s="35"/>
      <c r="AI329" s="35">
        <v>0.72</v>
      </c>
      <c r="AJ329" s="35"/>
      <c r="AK329" s="35"/>
      <c r="AX329" t="s">
        <v>126</v>
      </c>
    </row>
    <row r="330" spans="1:50">
      <c r="A330">
        <v>539</v>
      </c>
      <c r="B330" t="s">
        <v>402</v>
      </c>
      <c r="C330" s="35">
        <v>4.7436850000000002</v>
      </c>
      <c r="D330" s="35">
        <v>0</v>
      </c>
      <c r="E330" s="35">
        <v>0.20124722</v>
      </c>
      <c r="F330" s="35"/>
      <c r="G330" s="35"/>
      <c r="H330" s="35"/>
      <c r="I330" s="35">
        <v>0.73513262999999995</v>
      </c>
      <c r="J330" s="35">
        <v>0.18378316</v>
      </c>
      <c r="K330" s="35">
        <v>3.0000002000000001</v>
      </c>
      <c r="L330" s="35">
        <v>0.11478501000000001</v>
      </c>
      <c r="M330" s="35">
        <v>0</v>
      </c>
      <c r="N330" s="35">
        <v>0</v>
      </c>
      <c r="O330" s="35">
        <v>3.0000000999999998E-2</v>
      </c>
      <c r="P330" s="35">
        <v>0</v>
      </c>
      <c r="Q330" s="35">
        <v>0.2</v>
      </c>
      <c r="R330" s="35">
        <v>1.6</v>
      </c>
      <c r="S330" s="35">
        <v>0.3</v>
      </c>
      <c r="T330" s="35">
        <v>1</v>
      </c>
      <c r="U330" s="35">
        <v>1</v>
      </c>
      <c r="V330" s="35">
        <v>0.4</v>
      </c>
      <c r="W330" s="35">
        <v>2</v>
      </c>
      <c r="X330" s="35">
        <v>2</v>
      </c>
      <c r="Y330" s="35">
        <v>0</v>
      </c>
      <c r="Z330" s="35"/>
      <c r="AA330" s="35"/>
      <c r="AB330" s="35"/>
      <c r="AC330" s="35">
        <v>1.83901</v>
      </c>
      <c r="AD330" s="35">
        <v>0</v>
      </c>
      <c r="AE330" s="35">
        <v>0</v>
      </c>
      <c r="AF330" s="35">
        <v>0.3</v>
      </c>
      <c r="AG330" s="35"/>
      <c r="AH330" s="35"/>
      <c r="AI330" s="35">
        <v>0.8</v>
      </c>
      <c r="AJ330" s="35">
        <v>1.8000001000000001</v>
      </c>
      <c r="AK330" s="35"/>
      <c r="AX330" t="s">
        <v>126</v>
      </c>
    </row>
    <row r="331" spans="1:50">
      <c r="A331">
        <v>540</v>
      </c>
      <c r="B331" t="s">
        <v>402</v>
      </c>
      <c r="C331" s="35">
        <v>4.7436850000000002</v>
      </c>
      <c r="D331" s="35">
        <v>0</v>
      </c>
      <c r="E331" s="35">
        <v>0.20124722</v>
      </c>
      <c r="F331" s="35"/>
      <c r="G331" s="35"/>
      <c r="H331" s="35"/>
      <c r="I331" s="35">
        <v>0.73513262999999995</v>
      </c>
      <c r="J331" s="35">
        <v>0.18378316</v>
      </c>
      <c r="K331" s="35">
        <v>3.0000002000000001</v>
      </c>
      <c r="L331" s="35">
        <v>0.57391999999999999</v>
      </c>
      <c r="M331" s="35">
        <v>0</v>
      </c>
      <c r="N331" s="35">
        <v>0</v>
      </c>
      <c r="O331" s="35">
        <v>0.15</v>
      </c>
      <c r="P331" s="35">
        <v>0</v>
      </c>
      <c r="Q331" s="35">
        <v>2.1000000999999999</v>
      </c>
      <c r="R331" s="35">
        <v>4.2000003000000001</v>
      </c>
      <c r="S331" s="35">
        <v>6.8</v>
      </c>
      <c r="T331" s="35">
        <v>12.3</v>
      </c>
      <c r="U331" s="35">
        <v>0.70000004999999998</v>
      </c>
      <c r="V331" s="35">
        <v>0</v>
      </c>
      <c r="W331" s="35">
        <v>2</v>
      </c>
      <c r="X331" s="35">
        <v>2</v>
      </c>
      <c r="Y331" s="35">
        <v>0</v>
      </c>
      <c r="Z331" s="35"/>
      <c r="AA331" s="35"/>
      <c r="AB331" s="35"/>
      <c r="AC331" s="35">
        <v>1.83901</v>
      </c>
      <c r="AD331" s="35">
        <v>0</v>
      </c>
      <c r="AE331" s="35">
        <v>0</v>
      </c>
      <c r="AF331" s="35">
        <v>1.5000001000000001</v>
      </c>
      <c r="AG331" s="35"/>
      <c r="AH331" s="35"/>
      <c r="AI331" s="35">
        <v>1.6</v>
      </c>
      <c r="AJ331" s="35">
        <v>1.8000001000000001</v>
      </c>
      <c r="AK331" s="35"/>
      <c r="AX331" t="s">
        <v>126</v>
      </c>
    </row>
    <row r="332" spans="1:50">
      <c r="A332">
        <v>541</v>
      </c>
      <c r="B332" t="s">
        <v>402</v>
      </c>
      <c r="C332" s="35">
        <v>7.4461469999999998</v>
      </c>
      <c r="D332" s="35">
        <v>1.5524785999999999</v>
      </c>
      <c r="E332" s="35">
        <v>0.1724976</v>
      </c>
      <c r="F332" s="35"/>
      <c r="G332" s="35"/>
      <c r="H332" s="35">
        <v>0.73513275</v>
      </c>
      <c r="I332" s="35">
        <v>1.4702653000000001</v>
      </c>
      <c r="J332" s="35">
        <v>0.91891590000000001</v>
      </c>
      <c r="K332" s="35">
        <v>3.0000002000000001</v>
      </c>
      <c r="L332" s="35">
        <v>0.11478501000000001</v>
      </c>
      <c r="M332" s="35">
        <v>0</v>
      </c>
      <c r="N332" s="35">
        <v>0</v>
      </c>
      <c r="O332" s="35">
        <v>3.0000000999999998E-2</v>
      </c>
      <c r="P332" s="35">
        <v>0</v>
      </c>
      <c r="Q332" s="35">
        <v>0.6</v>
      </c>
      <c r="R332" s="35">
        <v>3.1000000999999999</v>
      </c>
      <c r="S332" s="35">
        <v>1.8000001000000001</v>
      </c>
      <c r="T332" s="35">
        <v>5</v>
      </c>
      <c r="U332" s="35">
        <v>1.9000001</v>
      </c>
      <c r="V332" s="35">
        <v>4.6000003999999999</v>
      </c>
      <c r="W332" s="35">
        <v>3.0000002000000001</v>
      </c>
      <c r="X332" s="35">
        <v>4</v>
      </c>
      <c r="Y332" s="35">
        <v>0</v>
      </c>
      <c r="Z332" s="35"/>
      <c r="AA332" s="35"/>
      <c r="AB332" s="35"/>
      <c r="AC332" s="35"/>
      <c r="AD332" s="35"/>
      <c r="AE332" s="35"/>
      <c r="AF332" s="35">
        <v>3.0000002000000001</v>
      </c>
      <c r="AG332" s="35"/>
      <c r="AH332" s="35"/>
      <c r="AI332" s="35">
        <v>3.2</v>
      </c>
      <c r="AJ332" s="35">
        <v>3.6000000999999999</v>
      </c>
      <c r="AK332" s="35"/>
      <c r="AX332" t="s">
        <v>126</v>
      </c>
    </row>
    <row r="333" spans="1:50">
      <c r="A333">
        <v>542</v>
      </c>
      <c r="B333" t="s">
        <v>403</v>
      </c>
      <c r="C333" s="35">
        <v>4.7436850000000002</v>
      </c>
      <c r="D333" s="35">
        <v>0</v>
      </c>
      <c r="E333" s="35">
        <v>0.10062361</v>
      </c>
      <c r="F333" s="35">
        <v>2.0506642999999999E-4</v>
      </c>
      <c r="G333" s="35">
        <v>2.6464777000000002</v>
      </c>
      <c r="H333" s="35">
        <v>7.3513273999999997</v>
      </c>
      <c r="I333" s="35">
        <v>4.9008855999999996</v>
      </c>
      <c r="J333" s="35">
        <v>2.5525448000000002</v>
      </c>
      <c r="K333" s="35">
        <v>3.0000002000000001</v>
      </c>
      <c r="L333" s="35">
        <v>0.30210503999999999</v>
      </c>
      <c r="M333" s="35">
        <v>0</v>
      </c>
      <c r="N333" s="35">
        <v>0</v>
      </c>
      <c r="O333" s="35">
        <v>0.05</v>
      </c>
      <c r="P333" s="35">
        <v>0</v>
      </c>
      <c r="Q333" s="35">
        <v>0.4</v>
      </c>
      <c r="R333" s="35">
        <v>1.1000000000000001</v>
      </c>
      <c r="S333" s="35">
        <v>0.6</v>
      </c>
      <c r="T333" s="35">
        <v>1</v>
      </c>
      <c r="U333" s="35">
        <v>1</v>
      </c>
      <c r="V333" s="35">
        <v>0.4</v>
      </c>
      <c r="W333" s="35">
        <v>1.5000001000000001</v>
      </c>
      <c r="X333" s="35">
        <v>1.5000001000000001</v>
      </c>
      <c r="Y333" s="35">
        <v>1</v>
      </c>
      <c r="Z333" s="35"/>
      <c r="AA333" s="35"/>
      <c r="AB333" s="35"/>
      <c r="AC333" s="35">
        <v>1.8183541999999999</v>
      </c>
      <c r="AD333" s="35">
        <v>0</v>
      </c>
      <c r="AE333" s="35">
        <v>0</v>
      </c>
      <c r="AF333" s="35">
        <v>0.6</v>
      </c>
      <c r="AG333" s="35"/>
      <c r="AH333" s="35"/>
      <c r="AI333" s="35">
        <v>1.2</v>
      </c>
      <c r="AJ333" s="35">
        <v>1.8000001000000001</v>
      </c>
      <c r="AK333" s="35"/>
      <c r="AX333" t="s">
        <v>168</v>
      </c>
    </row>
    <row r="334" spans="1:50">
      <c r="A334">
        <v>543</v>
      </c>
      <c r="B334" t="s">
        <v>403</v>
      </c>
      <c r="C334" s="35">
        <v>4.7436850000000002</v>
      </c>
      <c r="D334" s="35">
        <v>0</v>
      </c>
      <c r="E334" s="35">
        <v>0.10062361</v>
      </c>
      <c r="F334" s="35">
        <v>2.0506642999999999E-4</v>
      </c>
      <c r="G334" s="35">
        <v>2.6464777000000002</v>
      </c>
      <c r="H334" s="35">
        <v>7.3513273999999997</v>
      </c>
      <c r="I334" s="35">
        <v>3.2672569999999999</v>
      </c>
      <c r="J334" s="35">
        <v>2.5525448000000002</v>
      </c>
      <c r="K334" s="35">
        <v>3.0000002000000001</v>
      </c>
      <c r="L334" s="35">
        <v>0.30210503999999999</v>
      </c>
      <c r="M334" s="35">
        <v>0</v>
      </c>
      <c r="N334" s="35">
        <v>0</v>
      </c>
      <c r="O334" s="35">
        <v>0.05</v>
      </c>
      <c r="P334" s="35">
        <v>0</v>
      </c>
      <c r="Q334" s="35">
        <v>0.6</v>
      </c>
      <c r="R334" s="35">
        <v>1.7</v>
      </c>
      <c r="S334" s="35">
        <v>0.8</v>
      </c>
      <c r="T334" s="35">
        <v>2</v>
      </c>
      <c r="U334" s="35">
        <v>2</v>
      </c>
      <c r="V334" s="35">
        <v>0.4</v>
      </c>
      <c r="W334" s="35">
        <v>2</v>
      </c>
      <c r="X334" s="35">
        <v>2</v>
      </c>
      <c r="Y334" s="35">
        <v>1</v>
      </c>
      <c r="Z334" s="35"/>
      <c r="AA334" s="35"/>
      <c r="AB334" s="35"/>
      <c r="AC334" s="35">
        <v>1.8183541999999999</v>
      </c>
      <c r="AD334" s="35">
        <v>0</v>
      </c>
      <c r="AE334" s="35">
        <v>0</v>
      </c>
      <c r="AF334" s="35">
        <v>0.90000009999999997</v>
      </c>
      <c r="AG334" s="35"/>
      <c r="AH334" s="35"/>
      <c r="AI334" s="35">
        <v>1.6</v>
      </c>
      <c r="AJ334" s="35">
        <v>3.6000000999999999</v>
      </c>
      <c r="AK334" s="35"/>
      <c r="AX334" t="s">
        <v>126</v>
      </c>
    </row>
    <row r="335" spans="1:50">
      <c r="A335">
        <v>544</v>
      </c>
      <c r="B335" t="s">
        <v>403</v>
      </c>
      <c r="C335" s="35">
        <v>14.087304</v>
      </c>
      <c r="D335" s="35">
        <v>6.3249124999999999</v>
      </c>
      <c r="E335" s="35">
        <v>0.45999362999999999</v>
      </c>
      <c r="F335" s="35">
        <v>1.1867271E-5</v>
      </c>
      <c r="G335" s="35">
        <v>0.15315266999999999</v>
      </c>
      <c r="H335" s="35">
        <v>0.73513275</v>
      </c>
      <c r="I335" s="35">
        <v>1.4702655</v>
      </c>
      <c r="J335" s="35">
        <v>0.91891586999999997</v>
      </c>
      <c r="K335" s="35">
        <v>0.5</v>
      </c>
      <c r="L335" s="35">
        <v>8.4709999999999994E-2</v>
      </c>
      <c r="M335" s="35">
        <v>0</v>
      </c>
      <c r="N335" s="35">
        <v>0</v>
      </c>
      <c r="O335" s="35">
        <v>3.0000000999999998E-2</v>
      </c>
      <c r="P335" s="35">
        <v>0</v>
      </c>
      <c r="Q335" s="35">
        <v>0.3</v>
      </c>
      <c r="R335" s="35">
        <v>2.4</v>
      </c>
      <c r="S335" s="35">
        <v>3.9</v>
      </c>
      <c r="T335" s="35">
        <v>10.3</v>
      </c>
      <c r="U335" s="35">
        <v>1.2</v>
      </c>
      <c r="V335" s="35">
        <v>0</v>
      </c>
      <c r="W335" s="35">
        <v>2.2000000000000002</v>
      </c>
      <c r="X335" s="35">
        <v>16.3</v>
      </c>
      <c r="Y335" s="35">
        <v>2</v>
      </c>
      <c r="Z335" s="35"/>
      <c r="AA335" s="35"/>
      <c r="AB335" s="35"/>
      <c r="AC335" s="35"/>
      <c r="AD335" s="35"/>
      <c r="AE335" s="35"/>
      <c r="AF335" s="35">
        <v>3.0000002000000001</v>
      </c>
      <c r="AG335" s="35"/>
      <c r="AH335" s="35"/>
      <c r="AI335" s="35">
        <v>8</v>
      </c>
      <c r="AJ335" s="35">
        <v>18</v>
      </c>
      <c r="AK335" s="35"/>
      <c r="AX335" t="s">
        <v>126</v>
      </c>
    </row>
    <row r="336" spans="1:50">
      <c r="A336">
        <v>545</v>
      </c>
      <c r="B336" t="s">
        <v>404</v>
      </c>
      <c r="C336" s="35">
        <v>6.986154</v>
      </c>
      <c r="D336" s="35">
        <v>3.9782267</v>
      </c>
      <c r="E336" s="35">
        <v>0.82276139999999998</v>
      </c>
      <c r="F336" s="35">
        <v>1.7302479E-3</v>
      </c>
      <c r="G336" s="35">
        <v>22.329657000000001</v>
      </c>
      <c r="H336" s="35"/>
      <c r="I336" s="35">
        <v>39.697166000000003</v>
      </c>
      <c r="J336" s="35">
        <v>46.313366000000002</v>
      </c>
      <c r="K336" s="35">
        <v>0.5</v>
      </c>
      <c r="L336" s="35">
        <v>8.4710010000000002E-2</v>
      </c>
      <c r="M336" s="35">
        <v>0</v>
      </c>
      <c r="N336" s="35">
        <v>0</v>
      </c>
      <c r="O336" s="35">
        <v>3.0000000999999998E-2</v>
      </c>
      <c r="P336" s="35">
        <v>0</v>
      </c>
      <c r="Q336" s="35">
        <v>0.5</v>
      </c>
      <c r="R336" s="35">
        <v>1.6</v>
      </c>
      <c r="S336" s="35">
        <v>3.3000001999999999</v>
      </c>
      <c r="T336" s="35">
        <v>3.0000002000000001</v>
      </c>
      <c r="U336" s="35">
        <v>2.5</v>
      </c>
      <c r="V336" s="35">
        <v>1.1000000000000001</v>
      </c>
      <c r="W336" s="35">
        <v>0.8</v>
      </c>
      <c r="X336" s="35">
        <v>1.6</v>
      </c>
      <c r="Y336" s="35">
        <v>0.6</v>
      </c>
      <c r="Z336" s="35">
        <v>1.3232388499999999E-2</v>
      </c>
      <c r="AA336" s="35"/>
      <c r="AB336" s="35"/>
      <c r="AC336" s="35">
        <v>1.7092774000000002E-2</v>
      </c>
      <c r="AD336" s="35">
        <v>3.6756635000000003E-2</v>
      </c>
      <c r="AE336" s="35">
        <v>0</v>
      </c>
      <c r="AF336" s="35">
        <v>1.5000001000000001</v>
      </c>
      <c r="AG336" s="35">
        <v>2.5000004000000002E-3</v>
      </c>
      <c r="AH336" s="35">
        <v>3.0000000999999998E-2</v>
      </c>
      <c r="AI336" s="35">
        <v>4.984</v>
      </c>
      <c r="AJ336" s="35">
        <v>8.01</v>
      </c>
      <c r="AK336" s="35">
        <v>0.3</v>
      </c>
      <c r="AX336" t="s">
        <v>126</v>
      </c>
    </row>
    <row r="337" spans="1:50">
      <c r="A337">
        <v>546</v>
      </c>
      <c r="B337" t="s">
        <v>405</v>
      </c>
      <c r="C337" s="35">
        <v>13.972308</v>
      </c>
      <c r="D337" s="35">
        <v>5.3043016999999999</v>
      </c>
      <c r="E337" s="35">
        <v>0.66849360000000002</v>
      </c>
      <c r="F337" s="35">
        <v>1.7302479E-3</v>
      </c>
      <c r="G337" s="35">
        <v>22.329657000000001</v>
      </c>
      <c r="H337" s="35"/>
      <c r="I337" s="35">
        <v>39.697166000000003</v>
      </c>
      <c r="J337" s="35">
        <v>46.313366000000002</v>
      </c>
      <c r="K337" s="35">
        <v>0.5</v>
      </c>
      <c r="L337" s="35">
        <v>8.4709999999999994E-2</v>
      </c>
      <c r="M337" s="35">
        <v>0</v>
      </c>
      <c r="N337" s="35">
        <v>0</v>
      </c>
      <c r="O337" s="35">
        <v>3.0000000999999998E-2</v>
      </c>
      <c r="P337" s="35">
        <v>0</v>
      </c>
      <c r="Q337" s="35">
        <v>0.5</v>
      </c>
      <c r="R337" s="35">
        <v>1.6</v>
      </c>
      <c r="S337" s="35">
        <v>3.3000001999999999</v>
      </c>
      <c r="T337" s="35">
        <v>12.1</v>
      </c>
      <c r="U337" s="35">
        <v>20.100000000000001</v>
      </c>
      <c r="V337" s="35">
        <v>5.4</v>
      </c>
      <c r="W337" s="35">
        <v>5</v>
      </c>
      <c r="X337" s="35">
        <v>7.0000004999999996</v>
      </c>
      <c r="Y337" s="35">
        <v>3.0000002000000001</v>
      </c>
      <c r="Z337" s="35">
        <v>1.3232388499999999E-2</v>
      </c>
      <c r="AA337" s="35"/>
      <c r="AB337" s="35"/>
      <c r="AC337" s="35"/>
      <c r="AD337" s="35"/>
      <c r="AE337" s="35"/>
      <c r="AF337" s="35">
        <v>3.0000002000000001</v>
      </c>
      <c r="AG337" s="35">
        <v>2.5000004000000002E-3</v>
      </c>
      <c r="AH337" s="35">
        <v>3.0000000999999998E-2</v>
      </c>
      <c r="AI337" s="35">
        <v>14.240000999999999</v>
      </c>
      <c r="AJ337" s="35">
        <v>32.04</v>
      </c>
      <c r="AK337" s="35">
        <v>0.3</v>
      </c>
      <c r="AX337" t="s">
        <v>168</v>
      </c>
    </row>
    <row r="338" spans="1:50">
      <c r="A338">
        <v>547</v>
      </c>
      <c r="B338" t="s">
        <v>406</v>
      </c>
      <c r="C338" s="35">
        <v>0</v>
      </c>
      <c r="D338" s="35">
        <v>0</v>
      </c>
      <c r="E338" s="35">
        <v>0.94873697000000001</v>
      </c>
      <c r="F338" s="35"/>
      <c r="G338" s="35"/>
      <c r="H338" s="35"/>
      <c r="I338" s="35">
        <v>8.1681410000000003</v>
      </c>
      <c r="J338" s="35"/>
      <c r="K338" s="35">
        <v>3.0000002000000001</v>
      </c>
      <c r="L338" s="35">
        <v>0.67451499999999998</v>
      </c>
      <c r="M338" s="35">
        <v>0</v>
      </c>
      <c r="N338" s="35">
        <v>0</v>
      </c>
      <c r="O338" s="35">
        <v>1.0000001E-2</v>
      </c>
      <c r="P338" s="35">
        <v>0</v>
      </c>
      <c r="Q338" s="35">
        <v>0.2</v>
      </c>
      <c r="R338" s="35">
        <v>0.35000002000000002</v>
      </c>
      <c r="S338" s="35">
        <v>0.5</v>
      </c>
      <c r="T338" s="35">
        <v>5</v>
      </c>
      <c r="U338" s="35">
        <v>2.25</v>
      </c>
      <c r="V338" s="35">
        <v>0.75000005999999997</v>
      </c>
      <c r="W338" s="35">
        <v>0.35000002000000002</v>
      </c>
      <c r="X338" s="35">
        <v>0</v>
      </c>
      <c r="Y338" s="35">
        <v>0</v>
      </c>
      <c r="Z338" s="35"/>
      <c r="AA338" s="35"/>
      <c r="AB338" s="35"/>
      <c r="AC338" s="35">
        <v>2.4221680000000001</v>
      </c>
      <c r="AD338" s="35">
        <v>0</v>
      </c>
      <c r="AE338" s="35">
        <v>0</v>
      </c>
      <c r="AF338" s="35">
        <v>0.3</v>
      </c>
      <c r="AG338" s="35"/>
      <c r="AH338" s="35"/>
      <c r="AI338" s="35"/>
      <c r="AJ338" s="35"/>
      <c r="AK338" s="35"/>
      <c r="AX338" t="s">
        <v>131</v>
      </c>
    </row>
    <row r="339" spans="1:50">
      <c r="A339">
        <v>548</v>
      </c>
      <c r="B339" t="s">
        <v>406</v>
      </c>
      <c r="C339" s="35">
        <v>0</v>
      </c>
      <c r="D339" s="35">
        <v>0</v>
      </c>
      <c r="E339" s="35">
        <v>0.47436847999999998</v>
      </c>
      <c r="F339" s="35"/>
      <c r="G339" s="35"/>
      <c r="H339" s="35">
        <v>9.1891580000000008</v>
      </c>
      <c r="I339" s="35">
        <v>18.378316999999999</v>
      </c>
      <c r="J339" s="35"/>
      <c r="K339" s="35">
        <v>0</v>
      </c>
      <c r="L339" s="35">
        <v>0.67451499999999998</v>
      </c>
      <c r="M339" s="35">
        <v>0</v>
      </c>
      <c r="N339" s="35">
        <v>0</v>
      </c>
      <c r="O339" s="35">
        <v>0.1</v>
      </c>
      <c r="P339" s="35">
        <v>0</v>
      </c>
      <c r="Q339" s="35">
        <v>0.4</v>
      </c>
      <c r="R339" s="35">
        <v>0.70000004999999998</v>
      </c>
      <c r="S339" s="35">
        <v>1</v>
      </c>
      <c r="T339" s="35">
        <v>10</v>
      </c>
      <c r="U339" s="35">
        <v>4.5</v>
      </c>
      <c r="V339" s="35">
        <v>1.5000001000000001</v>
      </c>
      <c r="W339" s="35">
        <v>0.70000004999999998</v>
      </c>
      <c r="X339" s="35">
        <v>0</v>
      </c>
      <c r="Y339" s="35">
        <v>0</v>
      </c>
      <c r="Z339" s="35"/>
      <c r="AA339" s="35"/>
      <c r="AB339" s="35"/>
      <c r="AC339" s="35"/>
      <c r="AD339" s="35"/>
      <c r="AE339" s="35"/>
      <c r="AF339" s="35">
        <v>0.6</v>
      </c>
      <c r="AG339" s="35"/>
      <c r="AH339" s="35"/>
      <c r="AI339" s="35">
        <v>0.4</v>
      </c>
      <c r="AJ339" s="35"/>
      <c r="AK339" s="35"/>
      <c r="AX339" t="s">
        <v>126</v>
      </c>
    </row>
    <row r="340" spans="1:50">
      <c r="A340">
        <v>549</v>
      </c>
      <c r="B340" t="s">
        <v>407</v>
      </c>
      <c r="C340" s="35">
        <v>5.1749289999999997</v>
      </c>
      <c r="D340" s="35">
        <v>0</v>
      </c>
      <c r="E340" s="35">
        <v>0</v>
      </c>
      <c r="F340" s="35"/>
      <c r="G340" s="35"/>
      <c r="H340" s="35"/>
      <c r="I340" s="35">
        <v>1.8378319000000001</v>
      </c>
      <c r="J340" s="35">
        <v>0.91891590000000001</v>
      </c>
      <c r="K340" s="35">
        <v>0</v>
      </c>
      <c r="L340" s="35">
        <v>0.44968000000000002</v>
      </c>
      <c r="M340" s="35">
        <v>0</v>
      </c>
      <c r="N340" s="35">
        <v>0</v>
      </c>
      <c r="O340" s="35">
        <v>0.1</v>
      </c>
      <c r="P340" s="35">
        <v>0</v>
      </c>
      <c r="Q340" s="35">
        <v>2</v>
      </c>
      <c r="R340" s="35">
        <v>4</v>
      </c>
      <c r="S340" s="35">
        <v>6.7000003000000001</v>
      </c>
      <c r="T340" s="35">
        <v>12.000000999999999</v>
      </c>
      <c r="U340" s="35">
        <v>0.70000004999999998</v>
      </c>
      <c r="V340" s="35">
        <v>0</v>
      </c>
      <c r="W340" s="35">
        <v>2</v>
      </c>
      <c r="X340" s="35">
        <v>2</v>
      </c>
      <c r="Y340" s="35">
        <v>0</v>
      </c>
      <c r="Z340" s="35"/>
      <c r="AA340" s="35"/>
      <c r="AB340" s="35"/>
      <c r="AC340" s="35">
        <v>0.44856056999999999</v>
      </c>
      <c r="AD340" s="35">
        <v>0</v>
      </c>
      <c r="AE340" s="35">
        <v>0</v>
      </c>
      <c r="AF340" s="35">
        <v>1.5000001000000001</v>
      </c>
      <c r="AG340" s="35"/>
      <c r="AH340" s="35"/>
      <c r="AI340" s="35">
        <v>0.8</v>
      </c>
      <c r="AJ340" s="35">
        <v>0.90000004</v>
      </c>
      <c r="AK340" s="35"/>
      <c r="AX340" t="s">
        <v>126</v>
      </c>
    </row>
    <row r="341" spans="1:50">
      <c r="A341">
        <v>550</v>
      </c>
      <c r="B341" t="s">
        <v>407</v>
      </c>
      <c r="C341" s="35">
        <v>5.1749289999999997</v>
      </c>
      <c r="D341" s="35">
        <v>0</v>
      </c>
      <c r="E341" s="35">
        <v>0</v>
      </c>
      <c r="F341" s="35"/>
      <c r="G341" s="35"/>
      <c r="H341" s="35"/>
      <c r="I341" s="35"/>
      <c r="J341" s="35"/>
      <c r="K341" s="35">
        <v>0</v>
      </c>
      <c r="L341" s="35">
        <v>0.44968000000000002</v>
      </c>
      <c r="M341" s="35">
        <v>0</v>
      </c>
      <c r="N341" s="35">
        <v>0</v>
      </c>
      <c r="O341" s="35">
        <v>0.1</v>
      </c>
      <c r="P341" s="35">
        <v>0</v>
      </c>
      <c r="Q341" s="35">
        <v>0.4</v>
      </c>
      <c r="R341" s="35">
        <v>0.70000004999999998</v>
      </c>
      <c r="S341" s="35">
        <v>1</v>
      </c>
      <c r="T341" s="35">
        <v>7.5000004999999996</v>
      </c>
      <c r="U341" s="35">
        <v>3.4</v>
      </c>
      <c r="V341" s="35">
        <v>1.1000000000000001</v>
      </c>
      <c r="W341" s="35">
        <v>3.0000002000000001</v>
      </c>
      <c r="X341" s="35">
        <v>4</v>
      </c>
      <c r="Y341" s="35">
        <v>0</v>
      </c>
      <c r="Z341" s="35"/>
      <c r="AA341" s="35"/>
      <c r="AB341" s="35"/>
      <c r="AC341" s="35">
        <v>0.44856056999999999</v>
      </c>
      <c r="AD341" s="35">
        <v>1.1026992</v>
      </c>
      <c r="AE341" s="35">
        <v>0</v>
      </c>
      <c r="AF341" s="35">
        <v>0.6</v>
      </c>
      <c r="AG341" s="35"/>
      <c r="AH341" s="35"/>
      <c r="AI341" s="35">
        <v>2.2400000000000002</v>
      </c>
      <c r="AJ341" s="35">
        <v>0.90000004</v>
      </c>
      <c r="AK341" s="35"/>
      <c r="AX341" t="s">
        <v>126</v>
      </c>
    </row>
    <row r="342" spans="1:50">
      <c r="A342">
        <v>551</v>
      </c>
      <c r="B342" t="s">
        <v>407</v>
      </c>
      <c r="C342" s="35">
        <v>6.0374165</v>
      </c>
      <c r="D342" s="35">
        <v>1.7249763</v>
      </c>
      <c r="E342" s="35">
        <v>0.2299968</v>
      </c>
      <c r="F342" s="35"/>
      <c r="G342" s="35"/>
      <c r="H342" s="35"/>
      <c r="I342" s="35">
        <v>1.8378319000000001</v>
      </c>
      <c r="J342" s="35">
        <v>0.91891590000000001</v>
      </c>
      <c r="K342" s="35">
        <v>0.5</v>
      </c>
      <c r="L342" s="35">
        <v>0.11242000000000001</v>
      </c>
      <c r="M342" s="35">
        <v>0</v>
      </c>
      <c r="N342" s="35">
        <v>0</v>
      </c>
      <c r="O342" s="35">
        <v>3.0000000999999998E-2</v>
      </c>
      <c r="P342" s="35">
        <v>0</v>
      </c>
      <c r="Q342" s="35">
        <v>0.5</v>
      </c>
      <c r="R342" s="35">
        <v>1.3000001000000001</v>
      </c>
      <c r="S342" s="35">
        <v>3.0000002000000001</v>
      </c>
      <c r="T342" s="35">
        <v>4.5</v>
      </c>
      <c r="U342" s="35">
        <v>1.5000001000000001</v>
      </c>
      <c r="V342" s="35">
        <v>0</v>
      </c>
      <c r="W342" s="35">
        <v>3.0000002000000001</v>
      </c>
      <c r="X342" s="35">
        <v>5</v>
      </c>
      <c r="Y342" s="35">
        <v>0</v>
      </c>
      <c r="Z342" s="35"/>
      <c r="AA342" s="35"/>
      <c r="AB342" s="35"/>
      <c r="AC342" s="35"/>
      <c r="AD342" s="35"/>
      <c r="AE342" s="35"/>
      <c r="AF342" s="35">
        <v>1.5000001000000001</v>
      </c>
      <c r="AG342" s="35"/>
      <c r="AH342" s="35"/>
      <c r="AI342" s="35">
        <v>2.88</v>
      </c>
      <c r="AJ342" s="35">
        <v>1.6200000999999999</v>
      </c>
      <c r="AK342" s="35"/>
      <c r="AX342" t="s">
        <v>126</v>
      </c>
    </row>
    <row r="343" spans="1:50">
      <c r="A343">
        <v>552</v>
      </c>
      <c r="B343" t="s">
        <v>408</v>
      </c>
      <c r="C343" s="35">
        <v>5.433675</v>
      </c>
      <c r="D343" s="35">
        <v>1.4662298</v>
      </c>
      <c r="E343" s="35">
        <v>0.2299968</v>
      </c>
      <c r="F343" s="35"/>
      <c r="G343" s="35"/>
      <c r="H343" s="35"/>
      <c r="I343" s="35"/>
      <c r="J343" s="35"/>
      <c r="K343" s="35">
        <v>3.0000002000000001</v>
      </c>
      <c r="L343" s="35">
        <v>0.11876500399999999</v>
      </c>
      <c r="M343" s="35">
        <v>0</v>
      </c>
      <c r="N343" s="35">
        <v>0</v>
      </c>
      <c r="O343" s="35">
        <v>3.0000000999999998E-2</v>
      </c>
      <c r="P343" s="35">
        <v>0</v>
      </c>
      <c r="Q343" s="35">
        <v>1.5000001000000001</v>
      </c>
      <c r="R343" s="35">
        <v>3.0000002000000001</v>
      </c>
      <c r="S343" s="35">
        <v>3.0000002000000001</v>
      </c>
      <c r="T343" s="35">
        <v>2</v>
      </c>
      <c r="U343" s="35">
        <v>1.1000000000000001</v>
      </c>
      <c r="V343" s="35">
        <v>0.90000004</v>
      </c>
      <c r="W343" s="35">
        <v>2</v>
      </c>
      <c r="X343" s="35">
        <v>1.5000001000000001</v>
      </c>
      <c r="Y343" s="35">
        <v>0.5</v>
      </c>
      <c r="Z343" s="35"/>
      <c r="AA343" s="35"/>
      <c r="AB343" s="35"/>
      <c r="AC343" s="35">
        <v>0</v>
      </c>
      <c r="AD343" s="35">
        <v>1.4702655</v>
      </c>
      <c r="AE343" s="35">
        <v>0</v>
      </c>
      <c r="AF343" s="35">
        <v>0.90000009999999997</v>
      </c>
      <c r="AG343" s="35"/>
      <c r="AH343" s="35"/>
      <c r="AI343" s="35">
        <v>0.72</v>
      </c>
      <c r="AJ343" s="35">
        <v>1.6200000999999999</v>
      </c>
      <c r="AK343" s="35"/>
      <c r="AX343" t="s">
        <v>126</v>
      </c>
    </row>
    <row r="344" spans="1:50">
      <c r="A344">
        <v>553</v>
      </c>
      <c r="B344" t="s">
        <v>409</v>
      </c>
      <c r="C344" s="35">
        <v>5.3186764999999996</v>
      </c>
      <c r="D344" s="35">
        <v>0</v>
      </c>
      <c r="E344" s="35">
        <v>0.2299968</v>
      </c>
      <c r="F344" s="35"/>
      <c r="G344" s="35"/>
      <c r="H344" s="35"/>
      <c r="I344" s="35">
        <v>0.73513275</v>
      </c>
      <c r="J344" s="35">
        <v>0.91891590000000001</v>
      </c>
      <c r="K344" s="35">
        <v>0.5</v>
      </c>
      <c r="L344" s="35">
        <v>0.13079499999999999</v>
      </c>
      <c r="M344" s="35">
        <v>0</v>
      </c>
      <c r="N344" s="35">
        <v>0</v>
      </c>
      <c r="O344" s="35">
        <v>0.1</v>
      </c>
      <c r="P344" s="35">
        <v>0</v>
      </c>
      <c r="Q344" s="35">
        <v>1</v>
      </c>
      <c r="R344" s="35">
        <v>1</v>
      </c>
      <c r="S344" s="35">
        <v>2</v>
      </c>
      <c r="T344" s="35">
        <v>3.0000002000000001</v>
      </c>
      <c r="U344" s="35">
        <v>0.70000004999999998</v>
      </c>
      <c r="V344" s="35">
        <v>0</v>
      </c>
      <c r="W344" s="35">
        <v>2</v>
      </c>
      <c r="X344" s="35">
        <v>2</v>
      </c>
      <c r="Y344" s="35">
        <v>0</v>
      </c>
      <c r="Z344" s="35"/>
      <c r="AA344" s="35"/>
      <c r="AB344" s="35"/>
      <c r="AC344" s="35">
        <v>0.20341814999999999</v>
      </c>
      <c r="AD344" s="35">
        <v>2.2972899000000001E-2</v>
      </c>
      <c r="AE344" s="35">
        <v>0</v>
      </c>
      <c r="AF344" s="35">
        <v>1.5000001000000001</v>
      </c>
      <c r="AG344" s="35"/>
      <c r="AH344" s="35"/>
      <c r="AI344" s="35">
        <v>1.2</v>
      </c>
      <c r="AJ344" s="35">
        <v>1.35</v>
      </c>
      <c r="AK344" s="35"/>
      <c r="AX344" t="s">
        <v>131</v>
      </c>
    </row>
    <row r="345" spans="1:50">
      <c r="A345">
        <v>554</v>
      </c>
      <c r="B345" t="s">
        <v>409</v>
      </c>
      <c r="C345" s="35">
        <v>6.3824120000000004</v>
      </c>
      <c r="D345" s="35">
        <v>0</v>
      </c>
      <c r="E345" s="35">
        <v>0.2299968</v>
      </c>
      <c r="F345" s="35"/>
      <c r="G345" s="35"/>
      <c r="H345" s="35"/>
      <c r="I345" s="35"/>
      <c r="J345" s="35"/>
      <c r="K345" s="35">
        <v>0.5</v>
      </c>
      <c r="L345" s="35">
        <v>0.11242000000000001</v>
      </c>
      <c r="M345" s="35">
        <v>0</v>
      </c>
      <c r="N345" s="35">
        <v>0</v>
      </c>
      <c r="O345" s="35">
        <v>0.1</v>
      </c>
      <c r="P345" s="35">
        <v>0</v>
      </c>
      <c r="Q345" s="35">
        <v>0.5</v>
      </c>
      <c r="R345" s="35">
        <v>0.4</v>
      </c>
      <c r="S345" s="35">
        <v>1.2</v>
      </c>
      <c r="T345" s="35">
        <v>4</v>
      </c>
      <c r="U345" s="35">
        <v>5</v>
      </c>
      <c r="V345" s="35">
        <v>3.0000002000000001</v>
      </c>
      <c r="W345" s="35">
        <v>2</v>
      </c>
      <c r="X345" s="35">
        <v>5</v>
      </c>
      <c r="Y345" s="35">
        <v>0</v>
      </c>
      <c r="Z345" s="35"/>
      <c r="AA345" s="35"/>
      <c r="AB345" s="35"/>
      <c r="AC345" s="35">
        <v>0</v>
      </c>
      <c r="AD345" s="35">
        <v>5.881062</v>
      </c>
      <c r="AE345" s="35">
        <v>0</v>
      </c>
      <c r="AF345" s="35">
        <v>1.2</v>
      </c>
      <c r="AG345" s="35"/>
      <c r="AH345" s="35"/>
      <c r="AI345" s="35">
        <v>1.2</v>
      </c>
      <c r="AJ345" s="35">
        <v>2.7</v>
      </c>
      <c r="AK345" s="35"/>
      <c r="AX345" t="s">
        <v>168</v>
      </c>
    </row>
    <row r="346" spans="1:50">
      <c r="A346">
        <v>555</v>
      </c>
      <c r="B346" t="s">
        <v>409</v>
      </c>
      <c r="C346" s="35">
        <v>7.4461469999999998</v>
      </c>
      <c r="D346" s="35">
        <v>1.5524787</v>
      </c>
      <c r="E346" s="35">
        <v>0.20699713</v>
      </c>
      <c r="F346" s="35">
        <v>8.9004533999999998E-5</v>
      </c>
      <c r="G346" s="35">
        <v>1.1486449999999999</v>
      </c>
      <c r="H346" s="35">
        <v>2.2972899999999998</v>
      </c>
      <c r="I346" s="35">
        <v>0.73513262999999995</v>
      </c>
      <c r="J346" s="35">
        <v>0.91891590000000001</v>
      </c>
      <c r="K346" s="35">
        <v>3.0000002000000001</v>
      </c>
      <c r="L346" s="35">
        <v>7.2830010000000001E-2</v>
      </c>
      <c r="M346" s="35">
        <v>0</v>
      </c>
      <c r="N346" s="35">
        <v>0</v>
      </c>
      <c r="O346" s="35">
        <v>3.0000000999999998E-2</v>
      </c>
      <c r="P346" s="35">
        <v>0</v>
      </c>
      <c r="Q346" s="35">
        <v>0.6</v>
      </c>
      <c r="R346" s="35">
        <v>3.1000000999999999</v>
      </c>
      <c r="S346" s="35">
        <v>1.8000001000000001</v>
      </c>
      <c r="T346" s="35">
        <v>5</v>
      </c>
      <c r="U346" s="35">
        <v>1.9000001</v>
      </c>
      <c r="V346" s="35">
        <v>4.6000003999999999</v>
      </c>
      <c r="W346" s="35">
        <v>3.0000002000000001</v>
      </c>
      <c r="X346" s="35">
        <v>4</v>
      </c>
      <c r="Y346" s="35">
        <v>0</v>
      </c>
      <c r="Z346" s="35"/>
      <c r="AA346" s="35"/>
      <c r="AB346" s="35"/>
      <c r="AC346" s="35"/>
      <c r="AD346" s="35"/>
      <c r="AE346" s="35"/>
      <c r="AF346" s="35">
        <v>3.0000002000000001</v>
      </c>
      <c r="AG346" s="35"/>
      <c r="AH346" s="35"/>
      <c r="AI346" s="35">
        <v>3.2</v>
      </c>
      <c r="AJ346" s="35">
        <v>3.6000000999999999</v>
      </c>
      <c r="AK346" s="35"/>
      <c r="AX346" t="s">
        <v>126</v>
      </c>
    </row>
    <row r="347" spans="1:50">
      <c r="A347">
        <v>556</v>
      </c>
      <c r="B347" t="s">
        <v>410</v>
      </c>
      <c r="C347" s="35">
        <v>7.4461469999999998</v>
      </c>
      <c r="D347" s="35">
        <v>1.5524787</v>
      </c>
      <c r="E347" s="35">
        <v>0.20699713</v>
      </c>
      <c r="F347" s="35">
        <v>0</v>
      </c>
      <c r="G347" s="35">
        <v>0</v>
      </c>
      <c r="H347" s="35">
        <v>0</v>
      </c>
      <c r="I347" s="35"/>
      <c r="J347" s="35"/>
      <c r="K347" s="35">
        <v>3.0000002000000001</v>
      </c>
      <c r="L347" s="35">
        <v>7.2830010000000001E-2</v>
      </c>
      <c r="M347" s="35">
        <v>0</v>
      </c>
      <c r="N347" s="35">
        <v>0</v>
      </c>
      <c r="O347" s="35">
        <v>3.0000000999999998E-2</v>
      </c>
      <c r="P347" s="35">
        <v>0</v>
      </c>
      <c r="Q347" s="35">
        <v>0.4</v>
      </c>
      <c r="R347" s="35">
        <v>1</v>
      </c>
      <c r="S347" s="35">
        <v>1</v>
      </c>
      <c r="T347" s="35">
        <v>6.0000004999999996</v>
      </c>
      <c r="U347" s="35">
        <v>3.0000002000000001</v>
      </c>
      <c r="V347" s="35">
        <v>1</v>
      </c>
      <c r="W347" s="35">
        <v>3.0000002000000001</v>
      </c>
      <c r="X347" s="35">
        <v>3.0000002000000001</v>
      </c>
      <c r="Y347" s="35">
        <v>0</v>
      </c>
      <c r="Z347" s="35"/>
      <c r="AA347" s="35"/>
      <c r="AB347" s="35"/>
      <c r="AC347" s="35">
        <v>0</v>
      </c>
      <c r="AD347" s="35">
        <v>0.18378319000000001</v>
      </c>
      <c r="AE347" s="35">
        <v>0</v>
      </c>
      <c r="AF347" s="35">
        <v>2.4</v>
      </c>
      <c r="AG347" s="35"/>
      <c r="AH347" s="35"/>
      <c r="AI347" s="35">
        <v>1.6</v>
      </c>
      <c r="AJ347" s="35">
        <v>3.6000000999999999</v>
      </c>
      <c r="AK347" s="35"/>
      <c r="AX347" t="s">
        <v>168</v>
      </c>
    </row>
    <row r="348" spans="1:50">
      <c r="A348">
        <v>557</v>
      </c>
      <c r="B348" t="s">
        <v>411</v>
      </c>
      <c r="C348" s="35">
        <v>6.0374169999999996</v>
      </c>
      <c r="D348" s="35">
        <v>0</v>
      </c>
      <c r="E348" s="35">
        <v>0.10349856</v>
      </c>
      <c r="F348" s="35"/>
      <c r="G348" s="35"/>
      <c r="H348" s="35">
        <v>3.6756636999999999</v>
      </c>
      <c r="I348" s="35">
        <v>2.4504427999999998</v>
      </c>
      <c r="J348" s="35">
        <v>1.0210178000000001</v>
      </c>
      <c r="K348" s="35">
        <v>3.0000002000000001</v>
      </c>
      <c r="L348" s="35">
        <v>0.13108501</v>
      </c>
      <c r="M348" s="35">
        <v>0</v>
      </c>
      <c r="N348" s="35">
        <v>0</v>
      </c>
      <c r="O348" s="35">
        <v>0.1</v>
      </c>
      <c r="P348" s="35">
        <v>0</v>
      </c>
      <c r="Q348" s="35">
        <v>0.4</v>
      </c>
      <c r="R348" s="35">
        <v>1</v>
      </c>
      <c r="S348" s="35">
        <v>1</v>
      </c>
      <c r="T348" s="35">
        <v>2</v>
      </c>
      <c r="U348" s="35">
        <v>2</v>
      </c>
      <c r="V348" s="35">
        <v>1</v>
      </c>
      <c r="W348" s="35">
        <v>2</v>
      </c>
      <c r="X348" s="35">
        <v>1</v>
      </c>
      <c r="Y348" s="35">
        <v>1</v>
      </c>
      <c r="Z348" s="35"/>
      <c r="AA348" s="35"/>
      <c r="AB348" s="35"/>
      <c r="AC348" s="35">
        <v>3.3226711999999998</v>
      </c>
      <c r="AD348" s="35">
        <v>0.14702654000000001</v>
      </c>
      <c r="AE348" s="35">
        <v>0</v>
      </c>
      <c r="AF348" s="35">
        <v>1.5000001000000001</v>
      </c>
      <c r="AG348" s="35"/>
      <c r="AH348" s="35"/>
      <c r="AI348" s="35">
        <v>1.2</v>
      </c>
      <c r="AJ348" s="35">
        <v>1.8000001000000001</v>
      </c>
      <c r="AK348" s="35"/>
      <c r="AX348" t="s">
        <v>126</v>
      </c>
    </row>
    <row r="349" spans="1:50">
      <c r="A349">
        <v>558</v>
      </c>
      <c r="B349" t="s">
        <v>412</v>
      </c>
      <c r="C349" s="35">
        <v>6.0374169999999996</v>
      </c>
      <c r="D349" s="35">
        <v>0</v>
      </c>
      <c r="E349" s="35">
        <v>0.10349856</v>
      </c>
      <c r="F349" s="35"/>
      <c r="G349" s="35"/>
      <c r="H349" s="35">
        <v>3.6756636999999999</v>
      </c>
      <c r="I349" s="35">
        <v>2.4504427999999998</v>
      </c>
      <c r="J349" s="35">
        <v>1.0210178000000001</v>
      </c>
      <c r="K349" s="35">
        <v>3.0000002000000001</v>
      </c>
      <c r="L349" s="35">
        <v>0.262185</v>
      </c>
      <c r="M349" s="35">
        <v>0</v>
      </c>
      <c r="N349" s="35">
        <v>0</v>
      </c>
      <c r="O349" s="35">
        <v>0.1</v>
      </c>
      <c r="P349" s="35">
        <v>0</v>
      </c>
      <c r="Q349" s="35">
        <v>1.2</v>
      </c>
      <c r="R349" s="35">
        <v>3.2</v>
      </c>
      <c r="S349" s="35">
        <v>4.8</v>
      </c>
      <c r="T349" s="35">
        <v>12.3</v>
      </c>
      <c r="U349" s="35">
        <v>5.4</v>
      </c>
      <c r="V349" s="35">
        <v>1</v>
      </c>
      <c r="W349" s="35">
        <v>2</v>
      </c>
      <c r="X349" s="35">
        <v>2</v>
      </c>
      <c r="Y349" s="35">
        <v>1</v>
      </c>
      <c r="Z349" s="35"/>
      <c r="AA349" s="35"/>
      <c r="AB349" s="35"/>
      <c r="AC349" s="35">
        <v>3.3226711999999998</v>
      </c>
      <c r="AD349" s="35">
        <v>0.14702654000000001</v>
      </c>
      <c r="AE349" s="35">
        <v>0</v>
      </c>
      <c r="AF349" s="35">
        <v>2.1000000999999999</v>
      </c>
      <c r="AG349" s="35"/>
      <c r="AH349" s="35"/>
      <c r="AI349" s="35">
        <v>2.5600002000000002</v>
      </c>
      <c r="AJ349" s="35">
        <v>4.32</v>
      </c>
      <c r="AK349" s="35"/>
      <c r="AX349" t="s">
        <v>126</v>
      </c>
    </row>
    <row r="350" spans="1:50">
      <c r="A350">
        <v>559</v>
      </c>
      <c r="B350" t="s">
        <v>411</v>
      </c>
      <c r="C350" s="35">
        <v>13.799809</v>
      </c>
      <c r="D350" s="35">
        <v>4.5065007000000001</v>
      </c>
      <c r="E350" s="35">
        <v>0.28462110000000002</v>
      </c>
      <c r="F350" s="35">
        <v>7.1203616E-4</v>
      </c>
      <c r="G350" s="35">
        <v>9.1891580000000008</v>
      </c>
      <c r="H350" s="35">
        <v>27.567475999999999</v>
      </c>
      <c r="I350" s="35">
        <v>2.5525448000000002</v>
      </c>
      <c r="J350" s="35">
        <v>0.91891590000000001</v>
      </c>
      <c r="K350" s="35">
        <v>0.5</v>
      </c>
      <c r="L350" s="35">
        <v>5.1830004999999998E-2</v>
      </c>
      <c r="M350" s="35">
        <v>0</v>
      </c>
      <c r="N350" s="35">
        <v>0</v>
      </c>
      <c r="O350" s="35">
        <v>3.0000000999999998E-2</v>
      </c>
      <c r="P350" s="35">
        <v>0</v>
      </c>
      <c r="Q350" s="35">
        <v>0.3</v>
      </c>
      <c r="R350" s="35">
        <v>2.4</v>
      </c>
      <c r="S350" s="35">
        <v>3.9</v>
      </c>
      <c r="T350" s="35">
        <v>10.3</v>
      </c>
      <c r="U350" s="35">
        <v>1.2</v>
      </c>
      <c r="V350" s="35">
        <v>0</v>
      </c>
      <c r="W350" s="35">
        <v>2.2000000000000002</v>
      </c>
      <c r="X350" s="35">
        <v>16.3</v>
      </c>
      <c r="Y350" s="35">
        <v>2</v>
      </c>
      <c r="Z350" s="35"/>
      <c r="AA350" s="35"/>
      <c r="AB350" s="35"/>
      <c r="AC350" s="35"/>
      <c r="AD350" s="35"/>
      <c r="AE350" s="35"/>
      <c r="AF350" s="35">
        <v>4.5</v>
      </c>
      <c r="AG350" s="35"/>
      <c r="AH350" s="35"/>
      <c r="AI350" s="35">
        <v>8</v>
      </c>
      <c r="AJ350" s="35">
        <v>18</v>
      </c>
      <c r="AK350" s="35"/>
      <c r="AX350" t="s">
        <v>126</v>
      </c>
    </row>
    <row r="351" spans="1:50">
      <c r="A351">
        <v>560</v>
      </c>
      <c r="B351" t="s">
        <v>413</v>
      </c>
      <c r="C351" s="35">
        <v>6.7274070000000004</v>
      </c>
      <c r="D351" s="35">
        <v>2.4149666000000001</v>
      </c>
      <c r="E351" s="35">
        <v>0.28462110000000002</v>
      </c>
      <c r="F351" s="35">
        <v>2.306997E-4</v>
      </c>
      <c r="G351" s="35">
        <v>2.9772875000000001</v>
      </c>
      <c r="H351" s="35">
        <v>0</v>
      </c>
      <c r="I351" s="35">
        <v>1.9848584</v>
      </c>
      <c r="J351" s="35">
        <v>1.4886438</v>
      </c>
      <c r="K351" s="35">
        <v>0.5</v>
      </c>
      <c r="L351" s="35">
        <v>0.45737</v>
      </c>
      <c r="M351" s="35">
        <v>0</v>
      </c>
      <c r="N351" s="35">
        <v>0</v>
      </c>
      <c r="O351" s="35">
        <v>0.05</v>
      </c>
      <c r="P351" s="35">
        <v>0</v>
      </c>
      <c r="Q351" s="35">
        <v>0.5</v>
      </c>
      <c r="R351" s="35">
        <v>1.6</v>
      </c>
      <c r="S351" s="35">
        <v>3.3000001999999999</v>
      </c>
      <c r="T351" s="35">
        <v>4.3</v>
      </c>
      <c r="U351" s="35">
        <v>5</v>
      </c>
      <c r="V351" s="35">
        <v>3.4</v>
      </c>
      <c r="W351" s="35">
        <v>0.8</v>
      </c>
      <c r="X351" s="35">
        <v>1.6</v>
      </c>
      <c r="Y351" s="35">
        <v>0.6</v>
      </c>
      <c r="Z351" s="35">
        <v>1.3232388499999999E-2</v>
      </c>
      <c r="AA351" s="35"/>
      <c r="AB351" s="35"/>
      <c r="AC351" s="35">
        <v>0</v>
      </c>
      <c r="AD351" s="35">
        <v>1.5315266000000001</v>
      </c>
      <c r="AE351" s="35">
        <v>0</v>
      </c>
      <c r="AF351" s="35">
        <v>4.5</v>
      </c>
      <c r="AG351" s="35">
        <v>2.5000004000000002E-3</v>
      </c>
      <c r="AH351" s="35">
        <v>3.0000000999999998E-2</v>
      </c>
      <c r="AI351" s="35">
        <v>8</v>
      </c>
      <c r="AJ351" s="35">
        <v>18</v>
      </c>
      <c r="AK351" s="35">
        <v>0.3</v>
      </c>
      <c r="AX351" t="s">
        <v>126</v>
      </c>
    </row>
    <row r="352" spans="1:50">
      <c r="A352">
        <v>561</v>
      </c>
      <c r="B352" t="s">
        <v>413</v>
      </c>
      <c r="C352" s="35">
        <v>13.799809</v>
      </c>
      <c r="D352" s="35">
        <v>8.1936359999999997</v>
      </c>
      <c r="E352" s="35">
        <v>1.3972306999999999</v>
      </c>
      <c r="F352" s="35">
        <v>5.7674927E-4</v>
      </c>
      <c r="G352" s="35">
        <v>7.4432179999999999</v>
      </c>
      <c r="H352" s="35">
        <v>19.848585</v>
      </c>
      <c r="I352" s="35">
        <v>34.735019999999999</v>
      </c>
      <c r="J352" s="35">
        <v>39.697166000000003</v>
      </c>
      <c r="K352" s="35">
        <v>0.5</v>
      </c>
      <c r="L352" s="35">
        <v>7.9830005999999995E-2</v>
      </c>
      <c r="M352" s="35">
        <v>0</v>
      </c>
      <c r="N352" s="35">
        <v>0</v>
      </c>
      <c r="O352" s="35">
        <v>3.0000000999999998E-2</v>
      </c>
      <c r="P352" s="35">
        <v>0</v>
      </c>
      <c r="Q352" s="35">
        <v>0.5</v>
      </c>
      <c r="R352" s="35">
        <v>1.6</v>
      </c>
      <c r="S352" s="35">
        <v>3.3000001999999999</v>
      </c>
      <c r="T352" s="35">
        <v>12.1</v>
      </c>
      <c r="U352" s="35">
        <v>15.000000999999999</v>
      </c>
      <c r="V352" s="35">
        <v>3.0000002000000001</v>
      </c>
      <c r="W352" s="35">
        <v>0.8</v>
      </c>
      <c r="X352" s="35">
        <v>7.0000004999999996</v>
      </c>
      <c r="Y352" s="35">
        <v>3.0000002000000001</v>
      </c>
      <c r="Z352" s="35">
        <v>1.3232388499999999E-2</v>
      </c>
      <c r="AA352" s="35"/>
      <c r="AB352" s="35"/>
      <c r="AC352" s="35">
        <v>1.7092774000000002E-2</v>
      </c>
      <c r="AD352" s="35">
        <v>3.6756635000000003E-2</v>
      </c>
      <c r="AE352" s="35">
        <v>0</v>
      </c>
      <c r="AF352" s="35">
        <v>6.0000004999999996</v>
      </c>
      <c r="AG352" s="35">
        <v>2.5000004000000002E-3</v>
      </c>
      <c r="AH352" s="35">
        <v>3.0000000999999998E-2</v>
      </c>
      <c r="AI352" s="35">
        <v>16</v>
      </c>
      <c r="AJ352" s="35">
        <v>36</v>
      </c>
      <c r="AK352" s="35">
        <v>0.3</v>
      </c>
      <c r="AX352" t="s">
        <v>131</v>
      </c>
    </row>
    <row r="353" spans="1:50">
      <c r="A353">
        <v>562</v>
      </c>
      <c r="B353" t="s">
        <v>414</v>
      </c>
      <c r="C353" s="35">
        <v>0.19758816000000001</v>
      </c>
      <c r="D353" s="35">
        <v>0</v>
      </c>
      <c r="E353" s="35">
        <v>0.53479164999999995</v>
      </c>
      <c r="F353" s="35"/>
      <c r="G353" s="35"/>
      <c r="H353" s="35"/>
      <c r="I353" s="35"/>
      <c r="J353" s="35"/>
      <c r="K353" s="35">
        <v>3.0000002000000001</v>
      </c>
      <c r="L353" s="35">
        <v>1.9199999999999998E-2</v>
      </c>
      <c r="M353" s="35">
        <v>0</v>
      </c>
      <c r="N353" s="35">
        <v>0</v>
      </c>
      <c r="O353" s="35">
        <v>0.3</v>
      </c>
      <c r="P353" s="35">
        <v>0</v>
      </c>
      <c r="Q353" s="35">
        <v>0.3</v>
      </c>
      <c r="R353" s="35">
        <v>0.4</v>
      </c>
      <c r="S353" s="35">
        <v>0.90000004</v>
      </c>
      <c r="T353" s="35">
        <v>1.1000000000000001</v>
      </c>
      <c r="U353" s="35">
        <v>0</v>
      </c>
      <c r="V353" s="35">
        <v>0</v>
      </c>
      <c r="W353" s="35">
        <v>0.1</v>
      </c>
      <c r="X353" s="35">
        <v>0</v>
      </c>
      <c r="Y353" s="35">
        <v>0</v>
      </c>
      <c r="Z353" s="35"/>
      <c r="AA353" s="35"/>
      <c r="AB353" s="35"/>
      <c r="AC353" s="35"/>
      <c r="AD353" s="35"/>
      <c r="AE353" s="35"/>
      <c r="AF353" s="35">
        <v>3.6960003000000001</v>
      </c>
      <c r="AG353" s="35"/>
      <c r="AH353" s="35"/>
      <c r="AI353" s="35">
        <v>2.0400002000000002</v>
      </c>
      <c r="AJ353" s="35"/>
      <c r="AK353" s="35"/>
      <c r="AX353" t="s">
        <v>131</v>
      </c>
    </row>
    <row r="354" spans="1:50">
      <c r="A354">
        <v>563</v>
      </c>
      <c r="B354" t="s">
        <v>415</v>
      </c>
      <c r="C354" s="35">
        <v>1.5790500000000001</v>
      </c>
      <c r="D354" s="35">
        <v>0</v>
      </c>
      <c r="E354" s="35">
        <v>0</v>
      </c>
      <c r="F354" s="35"/>
      <c r="G354" s="35"/>
      <c r="H354" s="35">
        <v>1.5688008</v>
      </c>
      <c r="I354" s="35">
        <v>3.1376018999999999</v>
      </c>
      <c r="J354" s="35">
        <v>3.1376016</v>
      </c>
      <c r="K354" s="35">
        <v>3.0000002000000001</v>
      </c>
      <c r="L354" s="35">
        <v>4.2000003000000001E-2</v>
      </c>
      <c r="M354" s="35">
        <v>0</v>
      </c>
      <c r="N354" s="35">
        <v>1.5000001000000001</v>
      </c>
      <c r="O354" s="35">
        <v>0.2</v>
      </c>
      <c r="P354" s="35">
        <v>0</v>
      </c>
      <c r="Q354" s="35">
        <v>0.2</v>
      </c>
      <c r="R354" s="35">
        <v>0.8</v>
      </c>
      <c r="S354" s="35">
        <v>1.9000001</v>
      </c>
      <c r="T354" s="35">
        <v>2.2000000000000002</v>
      </c>
      <c r="U354" s="35">
        <v>0.4</v>
      </c>
      <c r="V354" s="35">
        <v>0</v>
      </c>
      <c r="W354" s="35">
        <v>0.8</v>
      </c>
      <c r="X354" s="35">
        <v>0</v>
      </c>
      <c r="Y354" s="35">
        <v>0</v>
      </c>
      <c r="Z354" s="35">
        <v>1.3232388499999999E-2</v>
      </c>
      <c r="AA354" s="35"/>
      <c r="AB354" s="35"/>
      <c r="AC354" s="35"/>
      <c r="AD354" s="35"/>
      <c r="AE354" s="35"/>
      <c r="AF354" s="35">
        <v>2.1349999999999998</v>
      </c>
      <c r="AG354" s="35"/>
      <c r="AH354" s="35"/>
      <c r="AI354" s="35">
        <v>4.7039999999999997</v>
      </c>
      <c r="AJ354" s="35"/>
      <c r="AK354" s="35"/>
      <c r="AX354" t="s">
        <v>126</v>
      </c>
    </row>
    <row r="355" spans="1:50">
      <c r="A355">
        <v>564</v>
      </c>
      <c r="B355" t="s">
        <v>416</v>
      </c>
      <c r="C355" s="35">
        <v>0</v>
      </c>
      <c r="D355" s="35">
        <v>0</v>
      </c>
      <c r="E355" s="35">
        <v>2.5357148999999999</v>
      </c>
      <c r="F355" s="35"/>
      <c r="G355" s="35"/>
      <c r="H355" s="35"/>
      <c r="I355" s="35"/>
      <c r="J355" s="35"/>
      <c r="K355" s="35">
        <v>0.5</v>
      </c>
      <c r="L355" s="35">
        <v>1.01661</v>
      </c>
      <c r="M355" s="35">
        <v>0</v>
      </c>
      <c r="N355" s="35">
        <v>1.5000001000000001</v>
      </c>
      <c r="O355" s="35">
        <v>0.15</v>
      </c>
      <c r="P355" s="35">
        <v>0</v>
      </c>
      <c r="Q355" s="35">
        <v>0</v>
      </c>
      <c r="R355" s="35">
        <v>0.70000004999999998</v>
      </c>
      <c r="S355" s="35">
        <v>0.90000004</v>
      </c>
      <c r="T355" s="35">
        <v>6.0000004999999996</v>
      </c>
      <c r="U355" s="35">
        <v>8</v>
      </c>
      <c r="V355" s="35">
        <v>3.0000002000000001</v>
      </c>
      <c r="W355" s="35">
        <v>1</v>
      </c>
      <c r="X355" s="35">
        <v>1</v>
      </c>
      <c r="Y355" s="35">
        <v>0.5</v>
      </c>
      <c r="Z355" s="35"/>
      <c r="AA355" s="35"/>
      <c r="AB355" s="35"/>
      <c r="AC355" s="35">
        <v>2.7475710000000002</v>
      </c>
      <c r="AD355" s="35">
        <v>0</v>
      </c>
      <c r="AE355" s="35">
        <v>0</v>
      </c>
      <c r="AF355" s="35">
        <v>1.5000001000000001</v>
      </c>
      <c r="AG355" s="35"/>
      <c r="AH355" s="35">
        <v>7.4999999999999997E-2</v>
      </c>
      <c r="AI355" s="35">
        <v>0.4</v>
      </c>
      <c r="AJ355" s="35">
        <v>0</v>
      </c>
      <c r="AK355" s="35"/>
      <c r="AX355" t="s">
        <v>168</v>
      </c>
    </row>
    <row r="356" spans="1:50">
      <c r="A356">
        <v>565</v>
      </c>
      <c r="B356" t="s">
        <v>417</v>
      </c>
      <c r="C356" s="35">
        <v>0</v>
      </c>
      <c r="D356" s="35">
        <v>0</v>
      </c>
      <c r="E356" s="35">
        <v>2.5357148999999999</v>
      </c>
      <c r="F356" s="35"/>
      <c r="G356" s="35"/>
      <c r="H356" s="35">
        <v>38.594462999999998</v>
      </c>
      <c r="I356" s="35">
        <v>1.1486448</v>
      </c>
      <c r="J356" s="35">
        <v>0.86148360000000002</v>
      </c>
      <c r="K356" s="35">
        <v>3.0000002000000001</v>
      </c>
      <c r="L356" s="35">
        <v>1.01661</v>
      </c>
      <c r="M356" s="35">
        <v>0</v>
      </c>
      <c r="N356" s="35">
        <v>1.5000001000000001</v>
      </c>
      <c r="O356" s="35">
        <v>0.15</v>
      </c>
      <c r="P356" s="35">
        <v>0</v>
      </c>
      <c r="Q356" s="35">
        <v>0</v>
      </c>
      <c r="R356" s="35">
        <v>0.70000004999999998</v>
      </c>
      <c r="S356" s="35">
        <v>0.90000004</v>
      </c>
      <c r="T356" s="35">
        <v>7.0000004999999996</v>
      </c>
      <c r="U356" s="35">
        <v>12.000000999999999</v>
      </c>
      <c r="V356" s="35">
        <v>12.000000999999999</v>
      </c>
      <c r="W356" s="35">
        <v>3.0000002000000001</v>
      </c>
      <c r="X356" s="35">
        <v>5</v>
      </c>
      <c r="Y356" s="35">
        <v>15.000000999999999</v>
      </c>
      <c r="Z356" s="35"/>
      <c r="AA356" s="35"/>
      <c r="AB356" s="35"/>
      <c r="AC356" s="35"/>
      <c r="AD356" s="35"/>
      <c r="AE356" s="35"/>
      <c r="AF356" s="35">
        <v>3.0400002000000002</v>
      </c>
      <c r="AG356" s="35"/>
      <c r="AH356" s="35">
        <v>0.15</v>
      </c>
      <c r="AI356" s="35">
        <v>3.8400002</v>
      </c>
      <c r="AJ356" s="35"/>
      <c r="AK356" s="35"/>
      <c r="AX356" t="s">
        <v>126</v>
      </c>
    </row>
    <row r="357" spans="1:50">
      <c r="A357">
        <v>566</v>
      </c>
      <c r="B357" t="s">
        <v>418</v>
      </c>
      <c r="C357" s="35">
        <v>3.5656694999999998</v>
      </c>
      <c r="D357" s="35">
        <v>5.1210230000000001</v>
      </c>
      <c r="E357" s="35">
        <v>1.8399745000000001</v>
      </c>
      <c r="F357" s="35"/>
      <c r="G357" s="35"/>
      <c r="H357" s="35"/>
      <c r="I357" s="35">
        <v>1.8296638000000001</v>
      </c>
      <c r="J357" s="35">
        <v>1.3722478</v>
      </c>
      <c r="K357" s="35">
        <v>3.0000002000000001</v>
      </c>
      <c r="L357" s="35">
        <v>0.222415</v>
      </c>
      <c r="M357" s="35">
        <v>0</v>
      </c>
      <c r="N357" s="35">
        <v>0</v>
      </c>
      <c r="O357" s="35">
        <v>0.1</v>
      </c>
      <c r="P357" s="35">
        <v>0</v>
      </c>
      <c r="Q357" s="35">
        <v>0.5</v>
      </c>
      <c r="R357" s="35">
        <v>1.1000000000000001</v>
      </c>
      <c r="S357" s="35">
        <v>0.8</v>
      </c>
      <c r="T357" s="35">
        <v>3.18</v>
      </c>
      <c r="U357" s="35">
        <v>12.730000499999999</v>
      </c>
      <c r="V357" s="35">
        <v>0</v>
      </c>
      <c r="W357" s="35">
        <v>8</v>
      </c>
      <c r="X357" s="35">
        <v>15.000000999999999</v>
      </c>
      <c r="Y357" s="35">
        <v>20</v>
      </c>
      <c r="Z357" s="35">
        <v>3.3080970999999999E-3</v>
      </c>
      <c r="AA357" s="35"/>
      <c r="AB357" s="35"/>
      <c r="AC357" s="35"/>
      <c r="AD357" s="35"/>
      <c r="AE357" s="35"/>
      <c r="AF357" s="35">
        <v>6.0400004000000003</v>
      </c>
      <c r="AG357" s="35"/>
      <c r="AH357" s="35">
        <v>0.31500002999999999</v>
      </c>
      <c r="AI357" s="35">
        <v>7.84</v>
      </c>
      <c r="AJ357" s="35">
        <v>17.640001000000002</v>
      </c>
      <c r="AK357" s="35">
        <v>0.3</v>
      </c>
      <c r="AX357" t="s">
        <v>131</v>
      </c>
    </row>
    <row r="358" spans="1:50">
      <c r="A358">
        <v>567</v>
      </c>
      <c r="B358" t="s">
        <v>418</v>
      </c>
      <c r="C358" s="35">
        <v>0</v>
      </c>
      <c r="D358" s="35">
        <v>11.445936</v>
      </c>
      <c r="E358" s="35">
        <v>1.4087305000000001</v>
      </c>
      <c r="F358" s="35"/>
      <c r="G358" s="35"/>
      <c r="H358" s="35"/>
      <c r="I358" s="35"/>
      <c r="J358" s="35">
        <v>1.2405364999999999</v>
      </c>
      <c r="K358" s="35">
        <v>3.0000002000000001</v>
      </c>
      <c r="L358" s="35">
        <v>0.35581501999999998</v>
      </c>
      <c r="M358" s="35">
        <v>0</v>
      </c>
      <c r="N358" s="35">
        <v>1.5000001000000001</v>
      </c>
      <c r="O358" s="35">
        <v>0.1</v>
      </c>
      <c r="P358" s="35">
        <v>0</v>
      </c>
      <c r="Q358" s="35">
        <v>0.5</v>
      </c>
      <c r="R358" s="35">
        <v>1.1000000000000001</v>
      </c>
      <c r="S358" s="35">
        <v>0.8</v>
      </c>
      <c r="T358" s="35">
        <v>5.2000003000000001</v>
      </c>
      <c r="U358" s="35">
        <v>14.800001</v>
      </c>
      <c r="V358" s="35">
        <v>0</v>
      </c>
      <c r="W358" s="35">
        <v>3.0000002000000001</v>
      </c>
      <c r="X358" s="35">
        <v>5</v>
      </c>
      <c r="Y358" s="35">
        <v>4</v>
      </c>
      <c r="Z358" s="35"/>
      <c r="AA358" s="35"/>
      <c r="AB358" s="35"/>
      <c r="AC358" s="35">
        <v>0</v>
      </c>
      <c r="AD358" s="35">
        <v>0.73717487000000004</v>
      </c>
      <c r="AE358" s="35">
        <v>0</v>
      </c>
      <c r="AF358" s="35">
        <v>4.5</v>
      </c>
      <c r="AG358" s="35"/>
      <c r="AH358" s="35">
        <v>7.4999999999999997E-2</v>
      </c>
      <c r="AI358" s="35">
        <v>3.92</v>
      </c>
      <c r="AJ358" s="35">
        <v>9</v>
      </c>
      <c r="AK358" s="35"/>
      <c r="AX358" t="s">
        <v>126</v>
      </c>
    </row>
    <row r="359" spans="1:50">
      <c r="A359">
        <v>568</v>
      </c>
      <c r="B359" t="s">
        <v>419</v>
      </c>
      <c r="C359" s="35">
        <v>11.345311000000001</v>
      </c>
      <c r="D359" s="35">
        <v>4.8622769999999997</v>
      </c>
      <c r="E359" s="35">
        <v>0.32415178</v>
      </c>
      <c r="F359" s="35"/>
      <c r="G359" s="35"/>
      <c r="H359" s="35">
        <v>2.0420356000000002</v>
      </c>
      <c r="I359" s="35">
        <v>1.8296638000000001</v>
      </c>
      <c r="J359" s="35">
        <v>0.22972897</v>
      </c>
      <c r="K359" s="35">
        <v>3.0000002000000001</v>
      </c>
      <c r="L359" s="35">
        <v>9.5324999999999993E-2</v>
      </c>
      <c r="M359" s="35">
        <v>0</v>
      </c>
      <c r="N359" s="35">
        <v>0</v>
      </c>
      <c r="O359" s="35">
        <v>0.1</v>
      </c>
      <c r="P359" s="35">
        <v>0</v>
      </c>
      <c r="Q359" s="35">
        <v>1.2</v>
      </c>
      <c r="R359" s="35">
        <v>2.2000000000000002</v>
      </c>
      <c r="S359" s="35">
        <v>5.5000004999999996</v>
      </c>
      <c r="T359" s="35">
        <v>8.4500010000000003</v>
      </c>
      <c r="U359" s="35">
        <v>4.42</v>
      </c>
      <c r="V359" s="35">
        <v>3.7900002000000002</v>
      </c>
      <c r="W359" s="35">
        <v>2.25</v>
      </c>
      <c r="X359" s="35">
        <v>4</v>
      </c>
      <c r="Y359" s="35">
        <v>7.0000004999999996</v>
      </c>
      <c r="Z359" s="35">
        <v>3.3080970999999999E-3</v>
      </c>
      <c r="AA359" s="35"/>
      <c r="AB359" s="35"/>
      <c r="AC359" s="35"/>
      <c r="AD359" s="35"/>
      <c r="AE359" s="35"/>
      <c r="AF359" s="35">
        <v>7.1500006000000003</v>
      </c>
      <c r="AG359" s="35"/>
      <c r="AH359" s="35">
        <v>0.31500002999999999</v>
      </c>
      <c r="AI359" s="35">
        <v>11.76</v>
      </c>
      <c r="AJ359" s="35">
        <v>26.460000999999998</v>
      </c>
      <c r="AK359" s="35">
        <v>0.3</v>
      </c>
      <c r="AX359" t="s">
        <v>126</v>
      </c>
    </row>
    <row r="360" spans="1:50">
      <c r="A360">
        <v>569</v>
      </c>
      <c r="B360" t="s">
        <v>420</v>
      </c>
      <c r="C360" s="35">
        <v>16.387274000000001</v>
      </c>
      <c r="D360" s="35">
        <v>12.074833999999999</v>
      </c>
      <c r="E360" s="35">
        <v>1.0062361</v>
      </c>
      <c r="F360" s="35"/>
      <c r="G360" s="35"/>
      <c r="H360" s="35">
        <v>2.0420356000000002</v>
      </c>
      <c r="I360" s="35">
        <v>5.4889913000000004</v>
      </c>
      <c r="J360" s="35">
        <v>0.22972897</v>
      </c>
      <c r="K360" s="35">
        <v>3.0000002000000001</v>
      </c>
      <c r="L360" s="35">
        <v>9.5324999999999993E-2</v>
      </c>
      <c r="M360" s="35">
        <v>0</v>
      </c>
      <c r="N360" s="35">
        <v>1.5000001000000001</v>
      </c>
      <c r="O360" s="35">
        <v>0.1</v>
      </c>
      <c r="P360" s="35">
        <v>0</v>
      </c>
      <c r="Q360" s="35">
        <v>1.2</v>
      </c>
      <c r="R360" s="35">
        <v>2.2000000000000002</v>
      </c>
      <c r="S360" s="35">
        <v>5.5000004999999996</v>
      </c>
      <c r="T360" s="35">
        <v>8.4500010000000003</v>
      </c>
      <c r="U360" s="35">
        <v>4.42</v>
      </c>
      <c r="V360" s="35">
        <v>3.7900002000000002</v>
      </c>
      <c r="W360" s="35">
        <v>2.25</v>
      </c>
      <c r="X360" s="35">
        <v>4</v>
      </c>
      <c r="Y360" s="35">
        <v>7.0000004999999996</v>
      </c>
      <c r="Z360" s="35"/>
      <c r="AA360" s="35"/>
      <c r="AB360" s="35"/>
      <c r="AC360" s="35"/>
      <c r="AD360" s="35"/>
      <c r="AE360" s="35"/>
      <c r="AF360" s="35">
        <v>8.0079999999999991</v>
      </c>
      <c r="AG360" s="35"/>
      <c r="AH360" s="35">
        <v>0.31500002999999999</v>
      </c>
      <c r="AI360" s="35">
        <v>14.400001</v>
      </c>
      <c r="AJ360" s="35">
        <v>32.4</v>
      </c>
      <c r="AK360" s="35">
        <v>0.3</v>
      </c>
      <c r="AX360" t="s">
        <v>168</v>
      </c>
    </row>
    <row r="361" spans="1:50">
      <c r="A361">
        <v>570</v>
      </c>
      <c r="B361" t="s">
        <v>421</v>
      </c>
      <c r="C361" s="35">
        <v>18.152498000000001</v>
      </c>
      <c r="D361" s="35">
        <v>10.464855999999999</v>
      </c>
      <c r="E361" s="35">
        <v>1.0062361</v>
      </c>
      <c r="F361" s="35"/>
      <c r="G361" s="35"/>
      <c r="H361" s="35">
        <v>2.0420356000000002</v>
      </c>
      <c r="I361" s="35">
        <v>5.4889913000000004</v>
      </c>
      <c r="J361" s="35">
        <v>0.22972897</v>
      </c>
      <c r="K361" s="35">
        <v>3.0000002000000001</v>
      </c>
      <c r="L361" s="35">
        <v>4.7660003999999999E-2</v>
      </c>
      <c r="M361" s="35">
        <v>0</v>
      </c>
      <c r="N361" s="35">
        <v>0</v>
      </c>
      <c r="O361" s="35">
        <v>0.1</v>
      </c>
      <c r="P361" s="35">
        <v>0</v>
      </c>
      <c r="Q361" s="35">
        <v>1.2</v>
      </c>
      <c r="R361" s="35">
        <v>2.2000000000000002</v>
      </c>
      <c r="S361" s="35">
        <v>5.5000004999999996</v>
      </c>
      <c r="T361" s="35">
        <v>5.69</v>
      </c>
      <c r="U361" s="35">
        <v>12.000000999999999</v>
      </c>
      <c r="V361" s="35">
        <v>7.6600003000000001</v>
      </c>
      <c r="W361" s="35">
        <v>2.25</v>
      </c>
      <c r="X361" s="35">
        <v>7.0000004999999996</v>
      </c>
      <c r="Y361" s="35">
        <v>10</v>
      </c>
      <c r="Z361" s="35">
        <v>3.3080970999999999E-3</v>
      </c>
      <c r="AA361" s="35"/>
      <c r="AB361" s="35"/>
      <c r="AC361" s="35"/>
      <c r="AD361" s="35"/>
      <c r="AE361" s="35"/>
      <c r="AF361" s="35">
        <v>8.5800009999999993</v>
      </c>
      <c r="AG361" s="35"/>
      <c r="AH361" s="35">
        <v>0.31500002999999999</v>
      </c>
      <c r="AI361" s="35">
        <v>16</v>
      </c>
      <c r="AJ361" s="35">
        <v>36</v>
      </c>
      <c r="AK361" s="35">
        <v>0.3</v>
      </c>
      <c r="AX361" t="s">
        <v>126</v>
      </c>
    </row>
    <row r="362" spans="1:50">
      <c r="A362">
        <v>571</v>
      </c>
      <c r="B362" t="s">
        <v>422</v>
      </c>
      <c r="C362" s="35">
        <v>18.687239999999999</v>
      </c>
      <c r="D362" s="35">
        <v>0</v>
      </c>
      <c r="E362" s="35">
        <v>0.37374481999999998</v>
      </c>
      <c r="F362" s="35">
        <v>4.2722182000000001E-4</v>
      </c>
      <c r="G362" s="35">
        <v>3.6756641999999999</v>
      </c>
      <c r="H362" s="35"/>
      <c r="I362" s="35">
        <v>4.2116984999999998</v>
      </c>
      <c r="J362" s="35">
        <v>1.9756693999999999</v>
      </c>
      <c r="K362" s="35">
        <v>3.0000002000000001</v>
      </c>
      <c r="L362" s="35">
        <v>0.18928</v>
      </c>
      <c r="M362" s="35">
        <v>0</v>
      </c>
      <c r="N362" s="35">
        <v>0</v>
      </c>
      <c r="O362" s="35">
        <v>0.3</v>
      </c>
      <c r="P362" s="35">
        <v>0</v>
      </c>
      <c r="Q362" s="35">
        <v>0.3</v>
      </c>
      <c r="R362" s="35">
        <v>1</v>
      </c>
      <c r="S362" s="35">
        <v>2.5</v>
      </c>
      <c r="T362" s="35">
        <v>8.2800010000000004</v>
      </c>
      <c r="U362" s="35">
        <v>2</v>
      </c>
      <c r="V362" s="35">
        <v>0</v>
      </c>
      <c r="W362" s="35">
        <v>0.72</v>
      </c>
      <c r="X362" s="35">
        <v>2</v>
      </c>
      <c r="Y362" s="35">
        <v>0</v>
      </c>
      <c r="Z362" s="35">
        <v>4.1167434000000003E-2</v>
      </c>
      <c r="AA362" s="35"/>
      <c r="AB362" s="35"/>
      <c r="AC362" s="35"/>
      <c r="AD362" s="35"/>
      <c r="AE362" s="35"/>
      <c r="AF362" s="35">
        <v>0.90150005</v>
      </c>
      <c r="AG362" s="35">
        <v>5.0000009999999996E-3</v>
      </c>
      <c r="AH362" s="35">
        <v>0.57750005000000004</v>
      </c>
      <c r="AI362" s="35">
        <v>1.6</v>
      </c>
      <c r="AJ362" s="35">
        <v>3.6000000999999999</v>
      </c>
      <c r="AK362" s="35"/>
      <c r="AX362" t="s">
        <v>126</v>
      </c>
    </row>
    <row r="363" spans="1:50">
      <c r="A363">
        <v>572</v>
      </c>
      <c r="B363" t="s">
        <v>422</v>
      </c>
      <c r="C363" s="35">
        <v>0.91476005000000005</v>
      </c>
      <c r="D363" s="35">
        <v>0</v>
      </c>
      <c r="E363" s="35">
        <v>2.0582104000000001</v>
      </c>
      <c r="F363" s="35"/>
      <c r="G363" s="35"/>
      <c r="H363" s="35"/>
      <c r="I363" s="35"/>
      <c r="J363" s="35"/>
      <c r="K363" s="35">
        <v>3.0000002000000001</v>
      </c>
      <c r="L363" s="35">
        <v>1.8560001999999999E-2</v>
      </c>
      <c r="M363" s="35">
        <v>0</v>
      </c>
      <c r="N363" s="35">
        <v>0</v>
      </c>
      <c r="O363" s="35">
        <v>0.3</v>
      </c>
      <c r="P363" s="35">
        <v>0</v>
      </c>
      <c r="Q363" s="35">
        <v>0.3</v>
      </c>
      <c r="R363" s="35">
        <v>0.4</v>
      </c>
      <c r="S363" s="35">
        <v>0.90000004</v>
      </c>
      <c r="T363" s="35">
        <v>1.1000000000000001</v>
      </c>
      <c r="U363" s="35">
        <v>0</v>
      </c>
      <c r="V363" s="35">
        <v>0</v>
      </c>
      <c r="W363" s="35">
        <v>0.1</v>
      </c>
      <c r="X363" s="35">
        <v>0</v>
      </c>
      <c r="Y363" s="35">
        <v>0</v>
      </c>
      <c r="Z363" s="35"/>
      <c r="AA363" s="35"/>
      <c r="AB363" s="35"/>
      <c r="AC363" s="35"/>
      <c r="AD363" s="35"/>
      <c r="AE363" s="35"/>
      <c r="AF363" s="35">
        <v>3.7200004999999998</v>
      </c>
      <c r="AG363" s="35"/>
      <c r="AH363" s="35"/>
      <c r="AI363" s="35">
        <v>4.0800004000000003</v>
      </c>
      <c r="AJ363" s="35">
        <v>10.692</v>
      </c>
      <c r="AK363" s="35"/>
      <c r="AX363" t="s">
        <v>126</v>
      </c>
    </row>
    <row r="364" spans="1:50">
      <c r="A364">
        <v>573</v>
      </c>
      <c r="B364" t="s">
        <v>423</v>
      </c>
      <c r="C364" s="35">
        <v>0</v>
      </c>
      <c r="D364" s="35">
        <v>0</v>
      </c>
      <c r="E364" s="35">
        <v>0.89842509999999998</v>
      </c>
      <c r="F364" s="35"/>
      <c r="G364" s="35"/>
      <c r="H364" s="35">
        <v>45.945796999999999</v>
      </c>
      <c r="I364" s="35">
        <v>2.7567477</v>
      </c>
      <c r="J364" s="35"/>
      <c r="K364" s="35">
        <v>3.0000002000000001</v>
      </c>
      <c r="L364" s="35">
        <v>0.77664506</v>
      </c>
      <c r="M364" s="35">
        <v>0</v>
      </c>
      <c r="N364" s="35">
        <v>0</v>
      </c>
      <c r="O364" s="35">
        <v>0.1</v>
      </c>
      <c r="P364" s="35">
        <v>0</v>
      </c>
      <c r="Q364" s="35">
        <v>0.2</v>
      </c>
      <c r="R364" s="35">
        <v>1</v>
      </c>
      <c r="S364" s="35">
        <v>3.1000000999999999</v>
      </c>
      <c r="T364" s="35">
        <v>12.900001</v>
      </c>
      <c r="U364" s="35">
        <v>0.4</v>
      </c>
      <c r="V364" s="35">
        <v>0</v>
      </c>
      <c r="W364" s="35">
        <v>0.70000004999999998</v>
      </c>
      <c r="X364" s="35">
        <v>0</v>
      </c>
      <c r="Y364" s="35">
        <v>0</v>
      </c>
      <c r="Z364" s="35">
        <v>4.1167434000000003E-2</v>
      </c>
      <c r="AA364" s="35"/>
      <c r="AB364" s="35"/>
      <c r="AC364" s="35"/>
      <c r="AD364" s="35"/>
      <c r="AE364" s="35"/>
      <c r="AF364" s="35">
        <v>0.3</v>
      </c>
      <c r="AG364" s="35"/>
      <c r="AH364" s="35"/>
      <c r="AI364" s="35"/>
      <c r="AJ364" s="35"/>
      <c r="AK364" s="35"/>
      <c r="AX364" t="s">
        <v>126</v>
      </c>
    </row>
    <row r="365" spans="1:50">
      <c r="A365">
        <v>574</v>
      </c>
      <c r="B365" t="s">
        <v>424</v>
      </c>
      <c r="C365" s="35">
        <v>1.7249762</v>
      </c>
      <c r="D365" s="35">
        <v>2.6650882</v>
      </c>
      <c r="E365" s="35">
        <v>0</v>
      </c>
      <c r="F365" s="35"/>
      <c r="G365" s="35"/>
      <c r="H365" s="35">
        <v>6.8918689999999998</v>
      </c>
      <c r="I365" s="35">
        <v>2.0101285</v>
      </c>
      <c r="J365" s="35">
        <v>8.0405139999999999</v>
      </c>
      <c r="K365" s="35">
        <v>0.5</v>
      </c>
      <c r="L365" s="35">
        <v>0.37680503999999998</v>
      </c>
      <c r="M365" s="35">
        <v>0</v>
      </c>
      <c r="N365" s="35">
        <v>0</v>
      </c>
      <c r="O365" s="35">
        <v>0.1</v>
      </c>
      <c r="P365" s="35">
        <v>0</v>
      </c>
      <c r="Q365" s="35">
        <v>0.1</v>
      </c>
      <c r="R365" s="35">
        <v>0.6</v>
      </c>
      <c r="S365" s="35">
        <v>7.7000003000000001</v>
      </c>
      <c r="T365" s="35">
        <v>4</v>
      </c>
      <c r="U365" s="35">
        <v>6.0000004999999996</v>
      </c>
      <c r="V365" s="35">
        <v>0</v>
      </c>
      <c r="W365" s="35">
        <v>3.0000002000000001</v>
      </c>
      <c r="X365" s="35">
        <v>1</v>
      </c>
      <c r="Y365" s="35">
        <v>0</v>
      </c>
      <c r="Z365" s="35">
        <v>4.1167434000000003E-2</v>
      </c>
      <c r="AA365" s="35"/>
      <c r="AB365" s="35"/>
      <c r="AC365" s="35"/>
      <c r="AD365" s="35"/>
      <c r="AE365" s="35"/>
      <c r="AF365" s="35">
        <v>1.5000001000000001</v>
      </c>
      <c r="AG365" s="35"/>
      <c r="AH365" s="35"/>
      <c r="AI365" s="35">
        <v>2.5200002000000001</v>
      </c>
      <c r="AJ365" s="35">
        <v>5.67</v>
      </c>
      <c r="AK365" s="35"/>
      <c r="AX365" t="s">
        <v>124</v>
      </c>
    </row>
    <row r="366" spans="1:50">
      <c r="A366">
        <v>575</v>
      </c>
      <c r="B366" t="s">
        <v>425</v>
      </c>
      <c r="C366" s="35">
        <v>5.7499203999999997</v>
      </c>
      <c r="D366" s="35">
        <v>6.1279782999999997</v>
      </c>
      <c r="E366" s="35">
        <v>0.56751715999999996</v>
      </c>
      <c r="F366" s="35"/>
      <c r="G366" s="35"/>
      <c r="H366" s="35"/>
      <c r="I366" s="35">
        <v>0</v>
      </c>
      <c r="J366" s="35">
        <v>0</v>
      </c>
      <c r="K366" s="35">
        <v>3.0000002000000001</v>
      </c>
      <c r="L366" s="35">
        <v>0.37680503999999998</v>
      </c>
      <c r="M366" s="35">
        <v>0</v>
      </c>
      <c r="N366" s="35">
        <v>0</v>
      </c>
      <c r="O366" s="35">
        <v>0.1</v>
      </c>
      <c r="P366" s="35">
        <v>0</v>
      </c>
      <c r="Q366" s="35">
        <v>0.5</v>
      </c>
      <c r="R366" s="35">
        <v>1.4000001</v>
      </c>
      <c r="S366" s="35">
        <v>2.1000000999999999</v>
      </c>
      <c r="T366" s="35">
        <v>5</v>
      </c>
      <c r="U366" s="35">
        <v>5</v>
      </c>
      <c r="V366" s="35">
        <v>0</v>
      </c>
      <c r="W366" s="35">
        <v>2</v>
      </c>
      <c r="X366" s="35">
        <v>2</v>
      </c>
      <c r="Y366" s="35">
        <v>0</v>
      </c>
      <c r="Z366" s="35">
        <v>4.1167434000000003E-2</v>
      </c>
      <c r="AA366" s="35"/>
      <c r="AB366" s="35"/>
      <c r="AC366" s="35"/>
      <c r="AD366" s="35"/>
      <c r="AE366" s="35"/>
      <c r="AF366" s="35">
        <v>2.1000000999999999</v>
      </c>
      <c r="AG366" s="35"/>
      <c r="AH366" s="35"/>
      <c r="AI366" s="35">
        <v>3.6000000999999999</v>
      </c>
      <c r="AJ366" s="35">
        <v>8.1</v>
      </c>
      <c r="AK366" s="35"/>
      <c r="AX366" t="s">
        <v>168</v>
      </c>
    </row>
    <row r="367" spans="1:50">
      <c r="A367">
        <v>576</v>
      </c>
      <c r="B367" t="s">
        <v>426</v>
      </c>
      <c r="C367" s="35">
        <v>4.3124409999999997</v>
      </c>
      <c r="D367" s="35">
        <v>4.5999365000000001</v>
      </c>
      <c r="E367" s="35">
        <v>2.2640313999999999</v>
      </c>
      <c r="F367" s="35"/>
      <c r="G367" s="35"/>
      <c r="H367" s="35">
        <v>36.756633999999998</v>
      </c>
      <c r="I367" s="35">
        <v>5.5134954</v>
      </c>
      <c r="J367" s="35">
        <v>2.2053983000000001</v>
      </c>
      <c r="K367" s="35">
        <v>0.5</v>
      </c>
      <c r="L367" s="35">
        <v>0.25120002000000002</v>
      </c>
      <c r="M367" s="35">
        <v>0</v>
      </c>
      <c r="N367" s="35">
        <v>0</v>
      </c>
      <c r="O367" s="35">
        <v>0.1</v>
      </c>
      <c r="P367" s="35">
        <v>0</v>
      </c>
      <c r="Q367" s="35">
        <v>0.4</v>
      </c>
      <c r="R367" s="35">
        <v>0.8</v>
      </c>
      <c r="S367" s="35">
        <v>1.4000001</v>
      </c>
      <c r="T367" s="35">
        <v>9</v>
      </c>
      <c r="U367" s="35">
        <v>4</v>
      </c>
      <c r="V367" s="35">
        <v>0</v>
      </c>
      <c r="W367" s="35">
        <v>2</v>
      </c>
      <c r="X367" s="35">
        <v>1</v>
      </c>
      <c r="Y367" s="35">
        <v>0</v>
      </c>
      <c r="Z367" s="35">
        <v>4.1167434000000003E-2</v>
      </c>
      <c r="AA367" s="35"/>
      <c r="AB367" s="35"/>
      <c r="AC367" s="35"/>
      <c r="AD367" s="35"/>
      <c r="AE367" s="35"/>
      <c r="AF367" s="35">
        <v>3.0000002000000001</v>
      </c>
      <c r="AG367" s="35"/>
      <c r="AH367" s="35"/>
      <c r="AI367" s="35">
        <v>5.76</v>
      </c>
      <c r="AJ367" s="35">
        <v>12.960001</v>
      </c>
      <c r="AK367" s="35"/>
      <c r="AX367" t="s">
        <v>126</v>
      </c>
    </row>
    <row r="368" spans="1:50">
      <c r="A368">
        <v>577</v>
      </c>
      <c r="B368" t="s">
        <v>427</v>
      </c>
      <c r="C368" s="35">
        <v>4.87737</v>
      </c>
      <c r="D368" s="35">
        <v>14.942608</v>
      </c>
      <c r="E368" s="35">
        <v>0.38524467000000001</v>
      </c>
      <c r="F368" s="35">
        <v>5.0706625999999996E-4</v>
      </c>
      <c r="G368" s="35">
        <v>4.6328680000000002</v>
      </c>
      <c r="H368" s="35">
        <v>23.524248</v>
      </c>
      <c r="I368" s="35">
        <v>7.3513273999999997</v>
      </c>
      <c r="J368" s="35">
        <v>2.2053983000000001</v>
      </c>
      <c r="K368" s="35">
        <v>0.5</v>
      </c>
      <c r="L368" s="35">
        <v>0.44556000000000001</v>
      </c>
      <c r="M368" s="35">
        <v>0</v>
      </c>
      <c r="N368" s="35">
        <v>0</v>
      </c>
      <c r="O368" s="35">
        <v>0.2</v>
      </c>
      <c r="P368" s="35">
        <v>0</v>
      </c>
      <c r="Q368" s="35">
        <v>0.1</v>
      </c>
      <c r="R368" s="35">
        <v>0.4</v>
      </c>
      <c r="S368" s="35">
        <v>1.4000001</v>
      </c>
      <c r="T368" s="35">
        <v>9</v>
      </c>
      <c r="U368" s="35">
        <v>11.000000999999999</v>
      </c>
      <c r="V368" s="35">
        <v>0</v>
      </c>
      <c r="W368" s="35">
        <v>4</v>
      </c>
      <c r="X368" s="35">
        <v>4</v>
      </c>
      <c r="Y368" s="35">
        <v>0</v>
      </c>
      <c r="Z368" s="35">
        <v>3.9697163000000001E-2</v>
      </c>
      <c r="AA368" s="35"/>
      <c r="AB368" s="35"/>
      <c r="AC368" s="35">
        <v>0.12490430499999999</v>
      </c>
      <c r="AD368" s="35">
        <v>9.2657349999999999E-2</v>
      </c>
      <c r="AE368" s="35">
        <v>0</v>
      </c>
      <c r="AF368" s="35">
        <v>2.9800002999999999</v>
      </c>
      <c r="AG368" s="35"/>
      <c r="AH368" s="35">
        <v>7.5000003000000003E-3</v>
      </c>
      <c r="AI368" s="35">
        <v>8</v>
      </c>
      <c r="AJ368" s="35">
        <v>18</v>
      </c>
      <c r="AK368" s="35"/>
      <c r="AX368" t="s">
        <v>126</v>
      </c>
    </row>
    <row r="369" spans="1:50">
      <c r="A369">
        <v>578</v>
      </c>
      <c r="B369" t="s">
        <v>428</v>
      </c>
      <c r="C369" s="35">
        <v>4.87737</v>
      </c>
      <c r="D369" s="35">
        <v>10.867350999999999</v>
      </c>
      <c r="E369" s="35">
        <v>0.77048934000000002</v>
      </c>
      <c r="F369" s="35"/>
      <c r="G369" s="35"/>
      <c r="H369" s="35">
        <v>23.524248</v>
      </c>
      <c r="I369" s="35">
        <v>13.232388500000001</v>
      </c>
      <c r="J369" s="35">
        <v>2.5729644</v>
      </c>
      <c r="K369" s="35">
        <v>0.5</v>
      </c>
      <c r="L369" s="35">
        <v>1.1139051</v>
      </c>
      <c r="M369" s="35">
        <v>0</v>
      </c>
      <c r="N369" s="35">
        <v>0</v>
      </c>
      <c r="O369" s="35">
        <v>0.2</v>
      </c>
      <c r="P369" s="35">
        <v>0</v>
      </c>
      <c r="Q369" s="35">
        <v>0.5</v>
      </c>
      <c r="R369" s="35">
        <v>1.2</v>
      </c>
      <c r="S369" s="35">
        <v>1.3000001000000001</v>
      </c>
      <c r="T369" s="35">
        <v>11.000000999999999</v>
      </c>
      <c r="U369" s="35">
        <v>10</v>
      </c>
      <c r="V369" s="35">
        <v>1</v>
      </c>
      <c r="W369" s="35">
        <v>7.0000004999999996</v>
      </c>
      <c r="X369" s="35">
        <v>8</v>
      </c>
      <c r="Y369" s="35">
        <v>2</v>
      </c>
      <c r="Z369" s="35">
        <v>3.9697163000000001E-2</v>
      </c>
      <c r="AA369" s="35"/>
      <c r="AB369" s="35"/>
      <c r="AC369" s="35">
        <v>0.12490430499999999</v>
      </c>
      <c r="AD369" s="35">
        <v>9.2657349999999999E-2</v>
      </c>
      <c r="AE369" s="35">
        <v>0</v>
      </c>
      <c r="AF369" s="35">
        <v>2.9800002999999999</v>
      </c>
      <c r="AG369" s="35"/>
      <c r="AH369" s="35">
        <v>7.5000003000000003E-3</v>
      </c>
      <c r="AI369" s="35">
        <v>8</v>
      </c>
      <c r="AJ369" s="35">
        <v>18</v>
      </c>
      <c r="AK369" s="35"/>
      <c r="AX369" t="s">
        <v>124</v>
      </c>
    </row>
    <row r="370" spans="1:50">
      <c r="A370">
        <v>579</v>
      </c>
      <c r="B370" t="s">
        <v>429</v>
      </c>
      <c r="C370" s="35">
        <v>7.4209905000000003</v>
      </c>
      <c r="D370" s="35">
        <v>0</v>
      </c>
      <c r="E370" s="35">
        <v>3.6526372</v>
      </c>
      <c r="F370" s="35">
        <v>1.9150927E-3</v>
      </c>
      <c r="G370" s="35">
        <v>16.074902000000002</v>
      </c>
      <c r="H370" s="35"/>
      <c r="I370" s="35">
        <v>26.791505999999998</v>
      </c>
      <c r="J370" s="35">
        <v>4.4107966000000003</v>
      </c>
      <c r="K370" s="35">
        <v>0.5</v>
      </c>
      <c r="L370" s="35">
        <v>0.43389</v>
      </c>
      <c r="M370" s="35">
        <v>0</v>
      </c>
      <c r="N370" s="35">
        <v>0</v>
      </c>
      <c r="O370" s="35">
        <v>0.3</v>
      </c>
      <c r="P370" s="35">
        <v>0</v>
      </c>
      <c r="Q370" s="35">
        <v>0.1</v>
      </c>
      <c r="R370" s="35">
        <v>0.4</v>
      </c>
      <c r="S370" s="35">
        <v>1.7</v>
      </c>
      <c r="T370" s="35">
        <v>4.4000000000000004</v>
      </c>
      <c r="U370" s="35">
        <v>13.6</v>
      </c>
      <c r="V370" s="35">
        <v>0</v>
      </c>
      <c r="W370" s="35">
        <v>5.4</v>
      </c>
      <c r="X370" s="35">
        <v>19.5</v>
      </c>
      <c r="Y370" s="35">
        <v>0</v>
      </c>
      <c r="Z370" s="35">
        <v>1.9848581000000001E-2</v>
      </c>
      <c r="AA370" s="35"/>
      <c r="AB370" s="35"/>
      <c r="AC370" s="35"/>
      <c r="AD370" s="35"/>
      <c r="AE370" s="35"/>
      <c r="AF370" s="35">
        <v>1.4525001</v>
      </c>
      <c r="AG370" s="35"/>
      <c r="AH370" s="35">
        <v>7.5000003000000003E-3</v>
      </c>
      <c r="AI370" s="35">
        <v>1.6800001</v>
      </c>
      <c r="AJ370" s="35"/>
      <c r="AK370" s="35"/>
      <c r="AX370" t="s">
        <v>131</v>
      </c>
    </row>
    <row r="371" spans="1:50">
      <c r="A371">
        <v>580</v>
      </c>
      <c r="B371" t="s">
        <v>430</v>
      </c>
      <c r="C371" s="35">
        <v>3.4499523999999999</v>
      </c>
      <c r="D371" s="35">
        <v>0</v>
      </c>
      <c r="E371" s="35">
        <v>0.31193320000000002</v>
      </c>
      <c r="F371" s="35"/>
      <c r="G371" s="35"/>
      <c r="H371" s="35">
        <v>42.866405</v>
      </c>
      <c r="I371" s="35">
        <v>42.866410000000002</v>
      </c>
      <c r="J371" s="35">
        <v>4.4107966000000003</v>
      </c>
      <c r="K371" s="35">
        <v>3.0000002000000001</v>
      </c>
      <c r="L371" s="35">
        <v>0.43389</v>
      </c>
      <c r="M371" s="35">
        <v>0</v>
      </c>
      <c r="N371" s="35">
        <v>0</v>
      </c>
      <c r="O371" s="35">
        <v>0.3</v>
      </c>
      <c r="P371" s="35">
        <v>0</v>
      </c>
      <c r="Q371" s="35">
        <v>0.22000001</v>
      </c>
      <c r="R371" s="35">
        <v>0.6</v>
      </c>
      <c r="S371" s="35">
        <v>1.1000000000000001</v>
      </c>
      <c r="T371" s="35">
        <v>2.7</v>
      </c>
      <c r="U371" s="35">
        <v>0.5</v>
      </c>
      <c r="V371" s="35">
        <v>0</v>
      </c>
      <c r="W371" s="35"/>
      <c r="X371" s="35"/>
      <c r="Y371" s="35"/>
      <c r="Z371" s="35"/>
      <c r="AA371" s="35"/>
      <c r="AB371" s="35"/>
      <c r="AC371" s="35"/>
      <c r="AD371" s="35"/>
      <c r="AE371" s="35"/>
      <c r="AF371" s="35">
        <v>0.8715001</v>
      </c>
      <c r="AG371" s="35"/>
      <c r="AH371" s="35"/>
      <c r="AI371" s="35"/>
      <c r="AJ371" s="35"/>
      <c r="AK371" s="35"/>
      <c r="AX371" t="s">
        <v>126</v>
      </c>
    </row>
    <row r="372" spans="1:50">
      <c r="A372">
        <v>581</v>
      </c>
      <c r="B372" t="s">
        <v>431</v>
      </c>
      <c r="C372" s="35">
        <v>3.9458828000000001</v>
      </c>
      <c r="D372" s="35">
        <v>3.3960469</v>
      </c>
      <c r="E372" s="35">
        <v>0.85350380000000003</v>
      </c>
      <c r="F372" s="35">
        <v>4.2573839999999998E-5</v>
      </c>
      <c r="G372" s="35">
        <v>0.35735624999999999</v>
      </c>
      <c r="H372" s="35">
        <v>8.821593</v>
      </c>
      <c r="I372" s="35">
        <v>10.716602</v>
      </c>
      <c r="J372" s="35">
        <v>13.232388500000001</v>
      </c>
      <c r="K372" s="35">
        <v>3.0000002000000001</v>
      </c>
      <c r="L372" s="35">
        <v>0.43389</v>
      </c>
      <c r="M372" s="35">
        <v>0</v>
      </c>
      <c r="N372" s="35">
        <v>0</v>
      </c>
      <c r="O372" s="35">
        <v>0.3</v>
      </c>
      <c r="P372" s="35">
        <v>0</v>
      </c>
      <c r="Q372" s="35">
        <v>0.1</v>
      </c>
      <c r="R372" s="35">
        <v>1.5000001000000001</v>
      </c>
      <c r="S372" s="35">
        <v>2</v>
      </c>
      <c r="T372" s="35">
        <v>3.8000001999999999</v>
      </c>
      <c r="U372" s="35">
        <v>1.6</v>
      </c>
      <c r="V372" s="35">
        <v>0</v>
      </c>
      <c r="W372" s="35">
        <v>1.7</v>
      </c>
      <c r="X372" s="35">
        <v>0.70000004999999998</v>
      </c>
      <c r="Y372" s="35">
        <v>0</v>
      </c>
      <c r="Z372" s="35">
        <v>1.9848581000000001E-2</v>
      </c>
      <c r="AA372" s="35"/>
      <c r="AB372" s="35"/>
      <c r="AC372" s="35"/>
      <c r="AD372" s="35"/>
      <c r="AE372" s="35"/>
      <c r="AF372" s="35">
        <v>1.7430000999999999</v>
      </c>
      <c r="AG372" s="35"/>
      <c r="AH372" s="35">
        <v>7.5000003000000003E-3</v>
      </c>
      <c r="AI372" s="35">
        <v>2.2400000000000002</v>
      </c>
      <c r="AJ372" s="35"/>
      <c r="AK372" s="35"/>
      <c r="AX372" t="s">
        <v>131</v>
      </c>
    </row>
    <row r="373" spans="1:50">
      <c r="A373">
        <v>582</v>
      </c>
      <c r="B373" t="s">
        <v>432</v>
      </c>
      <c r="C373" s="35">
        <v>0</v>
      </c>
      <c r="D373" s="35">
        <v>0</v>
      </c>
      <c r="E373" s="35">
        <v>0</v>
      </c>
      <c r="F373" s="35"/>
      <c r="G373" s="35"/>
      <c r="H373" s="35"/>
      <c r="I373" s="35"/>
      <c r="J373" s="35"/>
      <c r="K373" s="35">
        <v>0</v>
      </c>
      <c r="L373" s="35">
        <v>0</v>
      </c>
      <c r="M373" s="35">
        <v>0</v>
      </c>
      <c r="N373" s="35">
        <v>0</v>
      </c>
      <c r="O373" s="35">
        <v>0.55000000000000004</v>
      </c>
      <c r="P373" s="35">
        <v>0.1</v>
      </c>
      <c r="Q373" s="35"/>
      <c r="R373" s="35"/>
      <c r="S373" s="35"/>
      <c r="T373" s="35"/>
      <c r="U373" s="35"/>
      <c r="V373" s="35"/>
      <c r="W373" s="35"/>
      <c r="X373" s="35"/>
      <c r="Y373" s="35"/>
      <c r="Z373" s="35"/>
      <c r="AA373" s="35"/>
      <c r="AB373" s="35"/>
      <c r="AC373" s="35"/>
      <c r="AD373" s="35"/>
      <c r="AE373" s="35"/>
      <c r="AF373" s="35">
        <v>0.46</v>
      </c>
      <c r="AG373" s="35">
        <v>2.5000004000000002E-3</v>
      </c>
      <c r="AH373" s="35"/>
      <c r="AI373" s="35"/>
      <c r="AJ373" s="35"/>
      <c r="AK373" s="35"/>
      <c r="AX373" t="s">
        <v>168</v>
      </c>
    </row>
    <row r="374" spans="1:50">
      <c r="A374">
        <v>583</v>
      </c>
      <c r="B374" t="s">
        <v>433</v>
      </c>
      <c r="C374" s="35">
        <v>0</v>
      </c>
      <c r="D374" s="35">
        <v>0</v>
      </c>
      <c r="E374" s="35">
        <v>0</v>
      </c>
      <c r="F374" s="35"/>
      <c r="G374" s="35"/>
      <c r="H374" s="35"/>
      <c r="I374" s="35"/>
      <c r="J374" s="35"/>
      <c r="K374" s="35">
        <v>0</v>
      </c>
      <c r="L374" s="35">
        <v>1.7543951</v>
      </c>
      <c r="M374" s="35">
        <v>0</v>
      </c>
      <c r="N374" s="35">
        <v>0</v>
      </c>
      <c r="O374" s="35">
        <v>0.55000000000000004</v>
      </c>
      <c r="P374" s="35">
        <v>0.1</v>
      </c>
      <c r="Q374" s="35"/>
      <c r="R374" s="35"/>
      <c r="S374" s="35"/>
      <c r="T374" s="35"/>
      <c r="U374" s="35"/>
      <c r="V374" s="35"/>
      <c r="W374" s="35"/>
      <c r="X374" s="35"/>
      <c r="Y374" s="35"/>
      <c r="Z374" s="35"/>
      <c r="AA374" s="35"/>
      <c r="AB374" s="35"/>
      <c r="AC374" s="35"/>
      <c r="AD374" s="35"/>
      <c r="AE374" s="35"/>
      <c r="AF374" s="35">
        <v>0.49199999999999999</v>
      </c>
      <c r="AG374" s="35"/>
      <c r="AH374" s="35"/>
      <c r="AI374" s="35"/>
      <c r="AJ374" s="35"/>
      <c r="AK374" s="35"/>
      <c r="AX374" t="s">
        <v>126</v>
      </c>
    </row>
    <row r="375" spans="1:50">
      <c r="A375">
        <v>584</v>
      </c>
      <c r="B375" t="s">
        <v>434</v>
      </c>
      <c r="C375" s="35">
        <v>0</v>
      </c>
      <c r="D375" s="35">
        <v>0</v>
      </c>
      <c r="E375" s="35">
        <v>0</v>
      </c>
      <c r="F375" s="35"/>
      <c r="G375" s="35"/>
      <c r="H375" s="35"/>
      <c r="I375" s="35"/>
      <c r="J375" s="35"/>
      <c r="K375" s="35">
        <v>0</v>
      </c>
      <c r="L375" s="35">
        <v>5.4984250000000001</v>
      </c>
      <c r="M375" s="35">
        <v>0</v>
      </c>
      <c r="N375" s="35">
        <v>0</v>
      </c>
      <c r="O375" s="35">
        <v>0.55000000000000004</v>
      </c>
      <c r="P375" s="35">
        <v>0.1</v>
      </c>
      <c r="Q375" s="35"/>
      <c r="R375" s="35"/>
      <c r="S375" s="35"/>
      <c r="T375" s="35"/>
      <c r="U375" s="35"/>
      <c r="V375" s="35"/>
      <c r="W375" s="35"/>
      <c r="X375" s="35"/>
      <c r="Y375" s="35"/>
      <c r="Z375" s="35"/>
      <c r="AA375" s="35"/>
      <c r="AB375" s="35"/>
      <c r="AC375" s="35"/>
      <c r="AD375" s="35"/>
      <c r="AE375" s="35"/>
      <c r="AF375" s="35">
        <v>0.58799999999999997</v>
      </c>
      <c r="AG375" s="35"/>
      <c r="AH375" s="35"/>
      <c r="AI375" s="35"/>
      <c r="AJ375" s="35"/>
      <c r="AK375" s="35"/>
      <c r="AX375" t="s">
        <v>126</v>
      </c>
    </row>
    <row r="376" spans="1:50">
      <c r="A376">
        <v>585</v>
      </c>
      <c r="B376" t="s">
        <v>435</v>
      </c>
      <c r="C376" s="35">
        <v>6.0138930000000004</v>
      </c>
      <c r="D376" s="35">
        <v>6.1680964999999999</v>
      </c>
      <c r="E376" s="35">
        <v>0</v>
      </c>
      <c r="F376" s="35"/>
      <c r="G376" s="35"/>
      <c r="H376" s="35"/>
      <c r="I376" s="35"/>
      <c r="J376" s="35"/>
      <c r="K376" s="35">
        <v>3.0000002000000001</v>
      </c>
      <c r="L376" s="35">
        <v>2.4E-2</v>
      </c>
      <c r="M376" s="35">
        <v>0</v>
      </c>
      <c r="N376" s="35">
        <v>0</v>
      </c>
      <c r="O376" s="35">
        <v>0.2</v>
      </c>
      <c r="P376" s="35">
        <v>0</v>
      </c>
      <c r="Q376" s="35">
        <v>0.3</v>
      </c>
      <c r="R376" s="35">
        <v>0.4</v>
      </c>
      <c r="S376" s="35">
        <v>0.90000004</v>
      </c>
      <c r="T376" s="35">
        <v>1.1000000000000001</v>
      </c>
      <c r="U376" s="35">
        <v>0</v>
      </c>
      <c r="V376" s="35">
        <v>0</v>
      </c>
      <c r="W376" s="35">
        <v>0.1</v>
      </c>
      <c r="X376" s="35">
        <v>0</v>
      </c>
      <c r="Y376" s="35">
        <v>0</v>
      </c>
      <c r="Z376" s="35"/>
      <c r="AA376" s="35"/>
      <c r="AB376" s="35"/>
      <c r="AC376" s="35"/>
      <c r="AD376" s="35"/>
      <c r="AE376" s="35"/>
      <c r="AF376" s="35">
        <v>2.7630002</v>
      </c>
      <c r="AG376" s="35">
        <v>2.0000002999999999E-2</v>
      </c>
      <c r="AH376" s="35">
        <v>0.15</v>
      </c>
      <c r="AI376" s="35">
        <v>4.32</v>
      </c>
      <c r="AJ376" s="35">
        <v>11.880001</v>
      </c>
      <c r="AK376" s="35"/>
      <c r="AX376" t="s">
        <v>131</v>
      </c>
    </row>
    <row r="377" spans="1:50">
      <c r="A377">
        <v>586</v>
      </c>
      <c r="B377" t="s">
        <v>436</v>
      </c>
      <c r="C377" s="35">
        <v>20.229265000000002</v>
      </c>
      <c r="D377" s="35">
        <v>9.1933380000000007</v>
      </c>
      <c r="E377" s="35">
        <v>0.73389894</v>
      </c>
      <c r="F377" s="35"/>
      <c r="G377" s="35"/>
      <c r="H377" s="35">
        <v>0.88215922999999996</v>
      </c>
      <c r="I377" s="35">
        <v>0.25014936999999998</v>
      </c>
      <c r="J377" s="35">
        <v>1.1762124</v>
      </c>
      <c r="K377" s="35">
        <v>0</v>
      </c>
      <c r="L377" s="35">
        <v>0.9545401</v>
      </c>
      <c r="M377" s="35">
        <v>0</v>
      </c>
      <c r="N377" s="35">
        <v>0</v>
      </c>
      <c r="O377" s="35">
        <v>0.2</v>
      </c>
      <c r="P377" s="35">
        <v>0</v>
      </c>
      <c r="Q377" s="35">
        <v>0.2</v>
      </c>
      <c r="R377" s="35">
        <v>0.8</v>
      </c>
      <c r="S377" s="35">
        <v>3.5000002000000001</v>
      </c>
      <c r="T377" s="35">
        <v>0.5</v>
      </c>
      <c r="U377" s="35">
        <v>0.5</v>
      </c>
      <c r="V377" s="35">
        <v>0</v>
      </c>
      <c r="W377" s="35">
        <v>3.0000002000000001</v>
      </c>
      <c r="X377" s="35">
        <v>4</v>
      </c>
      <c r="Y377" s="35">
        <v>5</v>
      </c>
      <c r="Z377" s="35"/>
      <c r="AA377" s="35"/>
      <c r="AB377" s="35"/>
      <c r="AC377" s="35">
        <v>0</v>
      </c>
      <c r="AD377" s="35">
        <v>2.9405309000000001E-2</v>
      </c>
      <c r="AE377" s="35">
        <v>0</v>
      </c>
      <c r="AF377" s="35">
        <v>1.5350001</v>
      </c>
      <c r="AG377" s="35">
        <v>2.5000004000000002E-3</v>
      </c>
      <c r="AH377" s="35">
        <v>0.3</v>
      </c>
      <c r="AI377" s="35">
        <v>4</v>
      </c>
      <c r="AJ377" s="35">
        <v>33</v>
      </c>
      <c r="AK377" s="35"/>
      <c r="AX377" t="s">
        <v>126</v>
      </c>
    </row>
    <row r="378" spans="1:50">
      <c r="A378">
        <v>587</v>
      </c>
      <c r="B378" t="s">
        <v>437</v>
      </c>
      <c r="C378" s="35">
        <v>2.5227776</v>
      </c>
      <c r="D378" s="35">
        <v>2.5874643000000002</v>
      </c>
      <c r="E378" s="35">
        <v>1.8687241999999999</v>
      </c>
      <c r="F378" s="35"/>
      <c r="G378" s="35"/>
      <c r="H378" s="35">
        <v>22.115245999999999</v>
      </c>
      <c r="I378" s="35">
        <v>13.822027</v>
      </c>
      <c r="J378" s="35">
        <v>8.2702430000000007</v>
      </c>
      <c r="K378" s="35">
        <v>3.0000002000000001</v>
      </c>
      <c r="L378" s="35">
        <v>0.89955499999999999</v>
      </c>
      <c r="M378" s="35">
        <v>0</v>
      </c>
      <c r="N378" s="35">
        <v>0</v>
      </c>
      <c r="O378" s="35">
        <v>0.3</v>
      </c>
      <c r="P378" s="35">
        <v>0</v>
      </c>
      <c r="Q378" s="35">
        <v>1.1000000000000001</v>
      </c>
      <c r="R378" s="35">
        <v>2.2000000000000002</v>
      </c>
      <c r="S378" s="35">
        <v>5.5000004999999996</v>
      </c>
      <c r="T378" s="35">
        <v>8</v>
      </c>
      <c r="U378" s="35">
        <v>1.9000001</v>
      </c>
      <c r="V378" s="35">
        <v>0.1</v>
      </c>
      <c r="W378" s="35">
        <v>6.8</v>
      </c>
      <c r="X378" s="35">
        <v>16.900002000000001</v>
      </c>
      <c r="Y378" s="35">
        <v>2.5</v>
      </c>
      <c r="Z378" s="35">
        <v>4.1167434000000003E-2</v>
      </c>
      <c r="AA378" s="35"/>
      <c r="AB378" s="35"/>
      <c r="AC378" s="35"/>
      <c r="AD378" s="35"/>
      <c r="AE378" s="35"/>
      <c r="AF378" s="35">
        <v>2.1000000999999999</v>
      </c>
      <c r="AG378" s="35">
        <v>5.0000009999999996E-3</v>
      </c>
      <c r="AH378" s="35">
        <v>0.57750005000000004</v>
      </c>
      <c r="AI378" s="35">
        <v>7.6000003999999999</v>
      </c>
      <c r="AJ378" s="35">
        <v>17.100000000000001</v>
      </c>
      <c r="AK378" s="35"/>
      <c r="AX378" t="s">
        <v>126</v>
      </c>
    </row>
    <row r="379" spans="1:50">
      <c r="A379">
        <v>588</v>
      </c>
      <c r="B379" t="s">
        <v>438</v>
      </c>
      <c r="C379" s="35">
        <v>9.3148719999999994</v>
      </c>
      <c r="D379" s="35">
        <v>9.5412750000000006</v>
      </c>
      <c r="E379" s="35">
        <v>0</v>
      </c>
      <c r="F379" s="35">
        <v>6.4980439999999997E-3</v>
      </c>
      <c r="G379" s="35">
        <v>62.118713</v>
      </c>
      <c r="H379" s="35">
        <v>62.118713</v>
      </c>
      <c r="I379" s="35">
        <v>9.3178079999999994</v>
      </c>
      <c r="J379" s="35">
        <v>6.4011683000000001</v>
      </c>
      <c r="K379" s="35">
        <v>0.5</v>
      </c>
      <c r="L379" s="35">
        <v>0.77171500000000004</v>
      </c>
      <c r="M379" s="35">
        <v>0</v>
      </c>
      <c r="N379" s="35">
        <v>0</v>
      </c>
      <c r="O379" s="35">
        <v>0.3</v>
      </c>
      <c r="P379" s="35">
        <v>0</v>
      </c>
      <c r="Q379" s="35">
        <v>0.4</v>
      </c>
      <c r="R379" s="35">
        <v>0.6</v>
      </c>
      <c r="S379" s="35">
        <v>1.5000001000000001</v>
      </c>
      <c r="T379" s="35">
        <v>12.500000999999999</v>
      </c>
      <c r="U379" s="35">
        <v>15.6</v>
      </c>
      <c r="V379" s="35">
        <v>0</v>
      </c>
      <c r="W379" s="35">
        <v>6.9</v>
      </c>
      <c r="X379" s="35">
        <v>6.4</v>
      </c>
      <c r="Y379" s="35">
        <v>0</v>
      </c>
      <c r="Z379" s="35">
        <v>4.1167434000000003E-2</v>
      </c>
      <c r="AA379" s="35"/>
      <c r="AB379" s="35"/>
      <c r="AC379" s="35"/>
      <c r="AD379" s="35"/>
      <c r="AE379" s="35"/>
      <c r="AF379" s="35">
        <v>2.1000000999999999</v>
      </c>
      <c r="AG379" s="35">
        <v>5.0000009999999996E-3</v>
      </c>
      <c r="AH379" s="35">
        <v>0.57750005000000004</v>
      </c>
      <c r="AI379" s="35">
        <v>7.6000003999999999</v>
      </c>
      <c r="AJ379" s="35">
        <v>17.100000000000001</v>
      </c>
      <c r="AK379" s="35"/>
      <c r="AX379" t="s">
        <v>131</v>
      </c>
    </row>
    <row r="380" spans="1:50">
      <c r="A380">
        <v>589</v>
      </c>
      <c r="B380" t="s">
        <v>439</v>
      </c>
      <c r="C380" s="35">
        <v>0.216197</v>
      </c>
      <c r="D380" s="35">
        <v>0</v>
      </c>
      <c r="E380" s="35">
        <v>0.50239929999999999</v>
      </c>
      <c r="F380" s="35"/>
      <c r="G380" s="35"/>
      <c r="H380" s="35"/>
      <c r="I380" s="35">
        <v>22.972897</v>
      </c>
      <c r="J380" s="35"/>
      <c r="K380" s="35">
        <v>3.0000002000000001</v>
      </c>
      <c r="L380" s="35">
        <v>0.77069500000000002</v>
      </c>
      <c r="M380" s="35">
        <v>0</v>
      </c>
      <c r="N380" s="35">
        <v>0</v>
      </c>
      <c r="O380" s="35">
        <v>0.3</v>
      </c>
      <c r="P380" s="35">
        <v>0</v>
      </c>
      <c r="Q380" s="35">
        <v>0.2</v>
      </c>
      <c r="R380" s="35">
        <v>1.5000001000000001</v>
      </c>
      <c r="S380" s="35">
        <v>4</v>
      </c>
      <c r="T380" s="35">
        <v>5.8</v>
      </c>
      <c r="U380" s="35">
        <v>6.6000003999999999</v>
      </c>
      <c r="V380" s="35">
        <v>0</v>
      </c>
      <c r="W380" s="35">
        <v>1.9000001</v>
      </c>
      <c r="X380" s="35">
        <v>2.2000000000000002</v>
      </c>
      <c r="Y380" s="35">
        <v>0</v>
      </c>
      <c r="Z380" s="35"/>
      <c r="AA380" s="35"/>
      <c r="AB380" s="35"/>
      <c r="AC380" s="35"/>
      <c r="AD380" s="35"/>
      <c r="AE380" s="35"/>
      <c r="AF380" s="35">
        <v>2.4320002000000001</v>
      </c>
      <c r="AG380" s="35"/>
      <c r="AH380" s="35"/>
      <c r="AI380" s="35">
        <v>1.8000001000000001</v>
      </c>
      <c r="AJ380" s="35">
        <v>2.7</v>
      </c>
      <c r="AK380" s="35"/>
      <c r="AX380" t="s">
        <v>126</v>
      </c>
    </row>
    <row r="381" spans="1:50">
      <c r="A381">
        <v>590</v>
      </c>
      <c r="B381" t="s">
        <v>440</v>
      </c>
      <c r="C381" s="35">
        <v>1.0752349999999999</v>
      </c>
      <c r="D381" s="35">
        <v>0</v>
      </c>
      <c r="E381" s="35">
        <v>0.50239929999999999</v>
      </c>
      <c r="F381" s="35"/>
      <c r="G381" s="35"/>
      <c r="H381" s="35"/>
      <c r="I381" s="35">
        <v>10.751315999999999</v>
      </c>
      <c r="J381" s="35"/>
      <c r="K381" s="35">
        <v>3.0000002000000001</v>
      </c>
      <c r="L381" s="35">
        <v>0.77069500000000002</v>
      </c>
      <c r="M381" s="35">
        <v>0</v>
      </c>
      <c r="N381" s="35">
        <v>0</v>
      </c>
      <c r="O381" s="35">
        <v>0.2</v>
      </c>
      <c r="P381" s="35">
        <v>0</v>
      </c>
      <c r="Q381" s="35">
        <v>0.70000004999999998</v>
      </c>
      <c r="R381" s="35">
        <v>1.3000001000000001</v>
      </c>
      <c r="S381" s="35">
        <v>3.1000000999999999</v>
      </c>
      <c r="T381" s="35">
        <v>3.3000001999999999</v>
      </c>
      <c r="U381" s="35">
        <v>0</v>
      </c>
      <c r="V381" s="35">
        <v>0</v>
      </c>
      <c r="W381" s="35">
        <v>4.4000000000000004</v>
      </c>
      <c r="X381" s="35">
        <v>0</v>
      </c>
      <c r="Y381" s="35">
        <v>0</v>
      </c>
      <c r="Z381" s="35"/>
      <c r="AA381" s="35"/>
      <c r="AB381" s="35"/>
      <c r="AC381" s="35"/>
      <c r="AD381" s="35"/>
      <c r="AE381" s="35"/>
      <c r="AF381" s="35">
        <v>1.5200001000000001</v>
      </c>
      <c r="AG381" s="35"/>
      <c r="AH381" s="35"/>
      <c r="AI381" s="35">
        <v>1.3759999999999999</v>
      </c>
      <c r="AJ381" s="35">
        <v>1.5480001000000001</v>
      </c>
      <c r="AK381" s="35"/>
      <c r="AX381" t="s">
        <v>126</v>
      </c>
    </row>
    <row r="382" spans="1:50">
      <c r="A382">
        <v>591</v>
      </c>
      <c r="B382" t="s">
        <v>441</v>
      </c>
      <c r="C382" s="35">
        <v>6.9890284999999999</v>
      </c>
      <c r="D382" s="35">
        <v>0</v>
      </c>
      <c r="E382" s="35">
        <v>0.13397315000000001</v>
      </c>
      <c r="F382" s="35"/>
      <c r="G382" s="35"/>
      <c r="H382" s="35"/>
      <c r="I382" s="35"/>
      <c r="J382" s="35">
        <v>1.2405366</v>
      </c>
      <c r="K382" s="35">
        <v>3.0000002000000001</v>
      </c>
      <c r="L382" s="35">
        <v>0.25092502999999999</v>
      </c>
      <c r="M382" s="35">
        <v>0</v>
      </c>
      <c r="N382" s="35">
        <v>0</v>
      </c>
      <c r="O382" s="35">
        <v>0.15</v>
      </c>
      <c r="P382" s="35">
        <v>0</v>
      </c>
      <c r="Q382" s="35">
        <v>0.4</v>
      </c>
      <c r="R382" s="35">
        <v>1.1000000000000001</v>
      </c>
      <c r="S382" s="35">
        <v>3.6000000999999999</v>
      </c>
      <c r="T382" s="35">
        <v>1.1000000000000001</v>
      </c>
      <c r="U382" s="35">
        <v>0.5</v>
      </c>
      <c r="V382" s="35">
        <v>0.2</v>
      </c>
      <c r="W382" s="35">
        <v>0.8</v>
      </c>
      <c r="X382" s="35">
        <v>0.3</v>
      </c>
      <c r="Y382" s="35">
        <v>0.2</v>
      </c>
      <c r="Z382" s="35"/>
      <c r="AA382" s="35"/>
      <c r="AB382" s="35"/>
      <c r="AC382" s="35"/>
      <c r="AD382" s="35"/>
      <c r="AE382" s="35"/>
      <c r="AF382" s="35">
        <v>3.0000002000000001</v>
      </c>
      <c r="AG382" s="35"/>
      <c r="AH382" s="35"/>
      <c r="AI382" s="35">
        <v>5.5039999999999996</v>
      </c>
      <c r="AJ382" s="35">
        <v>7.7400001999999999</v>
      </c>
      <c r="AK382" s="35"/>
      <c r="AX382" t="s">
        <v>126</v>
      </c>
    </row>
    <row r="383" spans="1:50">
      <c r="A383">
        <v>592</v>
      </c>
      <c r="B383" t="s">
        <v>442</v>
      </c>
      <c r="C383" s="35">
        <v>10.08033</v>
      </c>
      <c r="D383" s="35">
        <v>0</v>
      </c>
      <c r="E383" s="35">
        <v>1.7583977</v>
      </c>
      <c r="F383" s="35"/>
      <c r="G383" s="35"/>
      <c r="H383" s="35"/>
      <c r="I383" s="35">
        <v>4.1351212999999998</v>
      </c>
      <c r="J383" s="35">
        <v>1.2405366</v>
      </c>
      <c r="K383" s="35">
        <v>3.0000002000000001</v>
      </c>
      <c r="L383" s="35">
        <v>0.25092502999999999</v>
      </c>
      <c r="M383" s="35">
        <v>0</v>
      </c>
      <c r="N383" s="35">
        <v>0</v>
      </c>
      <c r="O383" s="35">
        <v>0.15</v>
      </c>
      <c r="P383" s="35">
        <v>0</v>
      </c>
      <c r="Q383" s="35">
        <v>0.70000004999999998</v>
      </c>
      <c r="R383" s="35">
        <v>1.6</v>
      </c>
      <c r="S383" s="35">
        <v>1.7</v>
      </c>
      <c r="T383" s="35">
        <v>0.70000004999999998</v>
      </c>
      <c r="U383" s="35">
        <v>3.1000000999999999</v>
      </c>
      <c r="V383" s="35">
        <v>1.6</v>
      </c>
      <c r="W383" s="35">
        <v>0.6</v>
      </c>
      <c r="X383" s="35">
        <v>2.4</v>
      </c>
      <c r="Y383" s="35">
        <v>1.3000001000000001</v>
      </c>
      <c r="Z383" s="35"/>
      <c r="AA383" s="35"/>
      <c r="AB383" s="35"/>
      <c r="AC383" s="35">
        <v>0</v>
      </c>
      <c r="AD383" s="35">
        <v>1.4825176</v>
      </c>
      <c r="AE383" s="35">
        <v>0</v>
      </c>
      <c r="AF383" s="35">
        <v>3.0000002000000001</v>
      </c>
      <c r="AG383" s="35"/>
      <c r="AH383" s="35"/>
      <c r="AI383" s="35">
        <v>6.88</v>
      </c>
      <c r="AJ383" s="35">
        <v>15.480000499999999</v>
      </c>
      <c r="AK383" s="35"/>
      <c r="AX383" t="s">
        <v>168</v>
      </c>
    </row>
    <row r="384" spans="1:50">
      <c r="A384">
        <v>593</v>
      </c>
      <c r="B384" t="s">
        <v>443</v>
      </c>
      <c r="C384" s="35">
        <v>13.104426</v>
      </c>
      <c r="D384" s="35">
        <v>4.6100706999999996</v>
      </c>
      <c r="E384" s="35">
        <v>0</v>
      </c>
      <c r="F384" s="35"/>
      <c r="G384" s="35"/>
      <c r="H384" s="35">
        <v>11.909151</v>
      </c>
      <c r="I384" s="35">
        <v>12.405366000000001</v>
      </c>
      <c r="J384" s="35">
        <v>2.8945851</v>
      </c>
      <c r="K384" s="35">
        <v>3.0000002000000001</v>
      </c>
      <c r="L384" s="35">
        <v>0.12546001000000001</v>
      </c>
      <c r="M384" s="35">
        <v>0</v>
      </c>
      <c r="N384" s="35">
        <v>0</v>
      </c>
      <c r="O384" s="35">
        <v>0.1</v>
      </c>
      <c r="P384" s="35">
        <v>0</v>
      </c>
      <c r="Q384" s="35">
        <v>1.3000001000000001</v>
      </c>
      <c r="R384" s="35">
        <v>2.9</v>
      </c>
      <c r="S384" s="35">
        <v>5.6000003999999999</v>
      </c>
      <c r="T384" s="35">
        <v>0.6</v>
      </c>
      <c r="U384" s="35">
        <v>0.3</v>
      </c>
      <c r="V384" s="35">
        <v>0.3</v>
      </c>
      <c r="W384" s="35">
        <v>2.9</v>
      </c>
      <c r="X384" s="35">
        <v>1.3000001000000001</v>
      </c>
      <c r="Y384" s="35">
        <v>1.2</v>
      </c>
      <c r="Z384" s="35"/>
      <c r="AA384" s="35"/>
      <c r="AB384" s="35"/>
      <c r="AC384" s="35">
        <v>0</v>
      </c>
      <c r="AD384" s="35">
        <v>0.24708627</v>
      </c>
      <c r="AE384" s="35">
        <v>0</v>
      </c>
      <c r="AF384" s="35">
        <v>7.5000004999999996</v>
      </c>
      <c r="AG384" s="35"/>
      <c r="AH384" s="35"/>
      <c r="AI384" s="35">
        <v>8</v>
      </c>
      <c r="AJ384" s="35">
        <v>9</v>
      </c>
      <c r="AK384" s="35"/>
      <c r="AX384" t="s">
        <v>126</v>
      </c>
    </row>
    <row r="385" spans="1:50">
      <c r="A385">
        <v>594</v>
      </c>
      <c r="B385" t="s">
        <v>443</v>
      </c>
      <c r="C385" s="35">
        <v>13.547961000000001</v>
      </c>
      <c r="D385" s="35">
        <v>1.0214734000000001</v>
      </c>
      <c r="E385" s="35">
        <v>0</v>
      </c>
      <c r="F385" s="35"/>
      <c r="G385" s="35"/>
      <c r="H385" s="35">
        <v>11.909151</v>
      </c>
      <c r="I385" s="35">
        <v>12.405366000000001</v>
      </c>
      <c r="J385" s="35">
        <v>2.8945851</v>
      </c>
      <c r="K385" s="35">
        <v>3.0000002000000001</v>
      </c>
      <c r="L385" s="35">
        <v>4.4810005E-2</v>
      </c>
      <c r="M385" s="35">
        <v>0</v>
      </c>
      <c r="N385" s="35">
        <v>0</v>
      </c>
      <c r="O385" s="35">
        <v>0.05</v>
      </c>
      <c r="P385" s="35">
        <v>0</v>
      </c>
      <c r="Q385" s="35">
        <v>0.70000004999999998</v>
      </c>
      <c r="R385" s="35">
        <v>2.9</v>
      </c>
      <c r="S385" s="35">
        <v>2.4</v>
      </c>
      <c r="T385" s="35">
        <v>4.8</v>
      </c>
      <c r="U385" s="35">
        <v>0.90000004</v>
      </c>
      <c r="V385" s="35">
        <v>0</v>
      </c>
      <c r="W385" s="35">
        <v>12.900001</v>
      </c>
      <c r="X385" s="35">
        <v>2.3000001999999999</v>
      </c>
      <c r="Y385" s="35">
        <v>0</v>
      </c>
      <c r="Z385" s="35"/>
      <c r="AA385" s="35"/>
      <c r="AB385" s="35"/>
      <c r="AC385" s="35"/>
      <c r="AD385" s="35"/>
      <c r="AE385" s="35"/>
      <c r="AF385" s="35">
        <v>10.500000999999999</v>
      </c>
      <c r="AG385" s="35"/>
      <c r="AH385" s="35"/>
      <c r="AI385" s="35">
        <v>15.200001</v>
      </c>
      <c r="AJ385" s="35">
        <v>12.6</v>
      </c>
      <c r="AK385" s="35"/>
      <c r="AX385" t="s">
        <v>126</v>
      </c>
    </row>
    <row r="386" spans="1:50">
      <c r="A386">
        <v>595</v>
      </c>
      <c r="B386" t="s">
        <v>444</v>
      </c>
      <c r="C386" s="35">
        <v>0.57499206000000003</v>
      </c>
      <c r="D386" s="35">
        <v>0</v>
      </c>
      <c r="E386" s="35">
        <v>0.30187081999999998</v>
      </c>
      <c r="F386" s="35"/>
      <c r="G386" s="35"/>
      <c r="H386" s="35">
        <v>3.5547751999999999</v>
      </c>
      <c r="I386" s="35">
        <v>5.3909735999999997</v>
      </c>
      <c r="J386" s="35"/>
      <c r="K386" s="35">
        <v>3.0000002000000001</v>
      </c>
      <c r="L386" s="35">
        <v>1.0950001000000001E-3</v>
      </c>
      <c r="M386" s="35">
        <v>0</v>
      </c>
      <c r="N386" s="35">
        <v>0</v>
      </c>
      <c r="O386" s="35">
        <v>2.0000001E-2</v>
      </c>
      <c r="P386" s="35">
        <v>0</v>
      </c>
      <c r="Q386" s="35">
        <v>0.2</v>
      </c>
      <c r="R386" s="35">
        <v>1</v>
      </c>
      <c r="S386" s="35">
        <v>3.1000000999999999</v>
      </c>
      <c r="T386" s="35">
        <v>10</v>
      </c>
      <c r="U386" s="35">
        <v>0.4</v>
      </c>
      <c r="V386" s="35">
        <v>0</v>
      </c>
      <c r="W386" s="35">
        <v>0.5</v>
      </c>
      <c r="X386" s="35">
        <v>0.2</v>
      </c>
      <c r="Y386" s="35">
        <v>0</v>
      </c>
      <c r="Z386" s="35">
        <v>3.9697163000000001E-2</v>
      </c>
      <c r="AA386" s="35"/>
      <c r="AB386" s="35"/>
      <c r="AC386" s="35">
        <v>0</v>
      </c>
      <c r="AD386" s="35">
        <v>1.8378317000000002E-2</v>
      </c>
      <c r="AE386" s="35">
        <v>0</v>
      </c>
      <c r="AF386" s="35">
        <v>1.5000001000000001</v>
      </c>
      <c r="AG386" s="35"/>
      <c r="AH386" s="35"/>
      <c r="AI386" s="35">
        <v>0.4</v>
      </c>
      <c r="AJ386" s="35"/>
      <c r="AK386" s="35"/>
      <c r="AX386" t="s">
        <v>126</v>
      </c>
    </row>
    <row r="387" spans="1:50">
      <c r="A387">
        <v>596</v>
      </c>
      <c r="B387" t="s">
        <v>444</v>
      </c>
      <c r="C387" s="35">
        <v>0.57499206000000003</v>
      </c>
      <c r="D387" s="35">
        <v>0</v>
      </c>
      <c r="E387" s="35">
        <v>0.30187081999999998</v>
      </c>
      <c r="F387" s="35"/>
      <c r="G387" s="35"/>
      <c r="H387" s="35">
        <v>0.41820887000000001</v>
      </c>
      <c r="I387" s="35"/>
      <c r="J387" s="35"/>
      <c r="K387" s="35">
        <v>3.0000002000000001</v>
      </c>
      <c r="L387" s="35">
        <v>1.0950001000000001E-3</v>
      </c>
      <c r="M387" s="35">
        <v>0</v>
      </c>
      <c r="N387" s="35">
        <v>0</v>
      </c>
      <c r="O387" s="35">
        <v>2.0000001E-2</v>
      </c>
      <c r="P387" s="35">
        <v>0</v>
      </c>
      <c r="Q387" s="35">
        <v>0.1</v>
      </c>
      <c r="R387" s="35">
        <v>0.3</v>
      </c>
      <c r="S387" s="35">
        <v>0.3</v>
      </c>
      <c r="T387" s="35">
        <v>3.0000002000000001</v>
      </c>
      <c r="U387" s="35">
        <v>0.4</v>
      </c>
      <c r="V387" s="35">
        <v>0</v>
      </c>
      <c r="W387" s="35">
        <v>0.2</v>
      </c>
      <c r="X387" s="35">
        <v>0.2</v>
      </c>
      <c r="Y387" s="35">
        <v>0</v>
      </c>
      <c r="Z387" s="35">
        <v>3.9697163000000001E-2</v>
      </c>
      <c r="AA387" s="35"/>
      <c r="AB387" s="35"/>
      <c r="AC387" s="35">
        <v>1.1270465000000001</v>
      </c>
      <c r="AD387" s="35">
        <v>1.8378317000000002E-2</v>
      </c>
      <c r="AE387" s="35">
        <v>0</v>
      </c>
      <c r="AF387" s="35">
        <v>1.5000001000000001</v>
      </c>
      <c r="AG387" s="35"/>
      <c r="AH387" s="35"/>
      <c r="AI387" s="35">
        <v>0.4</v>
      </c>
      <c r="AJ387" s="35"/>
      <c r="AK387" s="35"/>
      <c r="AX387" t="s">
        <v>126</v>
      </c>
    </row>
    <row r="388" spans="1:50">
      <c r="A388">
        <v>597</v>
      </c>
      <c r="B388" t="s">
        <v>445</v>
      </c>
      <c r="C388" s="35">
        <v>1.6099777</v>
      </c>
      <c r="D388" s="35">
        <v>0</v>
      </c>
      <c r="E388" s="35">
        <v>0.43124404999999999</v>
      </c>
      <c r="F388" s="35"/>
      <c r="G388" s="35"/>
      <c r="H388" s="35">
        <v>0.52276104999999995</v>
      </c>
      <c r="I388" s="35">
        <v>1.0781946</v>
      </c>
      <c r="J388" s="35">
        <v>1.0781946</v>
      </c>
      <c r="K388" s="35">
        <v>3.0000002000000001</v>
      </c>
      <c r="L388" s="35">
        <v>1.0950001000000001E-3</v>
      </c>
      <c r="M388" s="35">
        <v>0</v>
      </c>
      <c r="N388" s="35">
        <v>0</v>
      </c>
      <c r="O388" s="35">
        <v>2.0000001E-2</v>
      </c>
      <c r="P388" s="35">
        <v>0</v>
      </c>
      <c r="Q388" s="35">
        <v>0.2</v>
      </c>
      <c r="R388" s="35">
        <v>1</v>
      </c>
      <c r="S388" s="35">
        <v>3.1000000999999999</v>
      </c>
      <c r="T388" s="35">
        <v>15.000000999999999</v>
      </c>
      <c r="U388" s="35">
        <v>0.4</v>
      </c>
      <c r="V388" s="35">
        <v>0</v>
      </c>
      <c r="W388" s="35">
        <v>0.5</v>
      </c>
      <c r="X388" s="35">
        <v>0.2</v>
      </c>
      <c r="Y388" s="35">
        <v>0</v>
      </c>
      <c r="Z388" s="35">
        <v>3.9697163000000001E-2</v>
      </c>
      <c r="AA388" s="35"/>
      <c r="AB388" s="35"/>
      <c r="AC388" s="35">
        <v>0</v>
      </c>
      <c r="AD388" s="35">
        <v>1.8378317000000002E-2</v>
      </c>
      <c r="AE388" s="35">
        <v>0</v>
      </c>
      <c r="AF388" s="35">
        <v>1.5000001000000001</v>
      </c>
      <c r="AG388" s="35"/>
      <c r="AH388" s="35"/>
      <c r="AI388" s="35">
        <v>0.8</v>
      </c>
      <c r="AJ388" s="35"/>
      <c r="AK388" s="35"/>
      <c r="AX388" t="s">
        <v>131</v>
      </c>
    </row>
    <row r="389" spans="1:50">
      <c r="A389">
        <v>598</v>
      </c>
      <c r="B389" t="s">
        <v>446</v>
      </c>
      <c r="C389" s="35">
        <v>3.2774548999999999</v>
      </c>
      <c r="D389" s="35">
        <v>0.68999049999999995</v>
      </c>
      <c r="E389" s="35">
        <v>0.43124404999999999</v>
      </c>
      <c r="F389" s="35"/>
      <c r="G389" s="35"/>
      <c r="H389" s="35">
        <v>0.31365665999999998</v>
      </c>
      <c r="I389" s="35">
        <v>0.5390973</v>
      </c>
      <c r="J389" s="35">
        <v>0.5390973</v>
      </c>
      <c r="K389" s="35">
        <v>3.0000002000000001</v>
      </c>
      <c r="L389" s="35">
        <v>1.0950001000000001E-3</v>
      </c>
      <c r="M389" s="35">
        <v>0</v>
      </c>
      <c r="N389" s="35">
        <v>0</v>
      </c>
      <c r="O389" s="35">
        <v>2.0000001E-2</v>
      </c>
      <c r="P389" s="35">
        <v>0</v>
      </c>
      <c r="Q389" s="35">
        <v>0.2</v>
      </c>
      <c r="R389" s="35">
        <v>1</v>
      </c>
      <c r="S389" s="35">
        <v>2</v>
      </c>
      <c r="T389" s="35">
        <v>15.000000999999999</v>
      </c>
      <c r="U389" s="35">
        <v>0.4</v>
      </c>
      <c r="V389" s="35">
        <v>0</v>
      </c>
      <c r="W389" s="35">
        <v>0.70000004999999998</v>
      </c>
      <c r="X389" s="35">
        <v>0.4</v>
      </c>
      <c r="Y389" s="35">
        <v>0</v>
      </c>
      <c r="Z389" s="35">
        <v>3.9697163000000001E-2</v>
      </c>
      <c r="AA389" s="35"/>
      <c r="AB389" s="35"/>
      <c r="AC389" s="35">
        <v>0</v>
      </c>
      <c r="AD389" s="35">
        <v>1.8378317000000002E-2</v>
      </c>
      <c r="AE389" s="35">
        <v>0</v>
      </c>
      <c r="AF389" s="35">
        <v>2.1000000999999999</v>
      </c>
      <c r="AG389" s="35"/>
      <c r="AH389" s="35"/>
      <c r="AI389" s="35">
        <v>1.6800001</v>
      </c>
      <c r="AJ389" s="35">
        <v>0.90000004</v>
      </c>
      <c r="AK389" s="35"/>
      <c r="AX389" t="s">
        <v>126</v>
      </c>
    </row>
    <row r="390" spans="1:50">
      <c r="A390">
        <v>599</v>
      </c>
      <c r="B390" t="s">
        <v>446</v>
      </c>
      <c r="C390" s="35">
        <v>2.1849699999999999</v>
      </c>
      <c r="D390" s="35">
        <v>0</v>
      </c>
      <c r="E390" s="35">
        <v>0.17249763000000001</v>
      </c>
      <c r="F390" s="35"/>
      <c r="G390" s="35"/>
      <c r="H390" s="35">
        <v>0.31365665999999998</v>
      </c>
      <c r="I390" s="35">
        <v>0</v>
      </c>
      <c r="J390" s="35">
        <v>0</v>
      </c>
      <c r="K390" s="35">
        <v>3.0000002000000001</v>
      </c>
      <c r="L390" s="35">
        <v>1.0950001000000001E-3</v>
      </c>
      <c r="M390" s="35">
        <v>0</v>
      </c>
      <c r="N390" s="35">
        <v>0</v>
      </c>
      <c r="O390" s="35">
        <v>2.0000001E-2</v>
      </c>
      <c r="P390" s="35">
        <v>0</v>
      </c>
      <c r="Q390" s="35">
        <v>2.5</v>
      </c>
      <c r="R390" s="35">
        <v>3.5000002000000001</v>
      </c>
      <c r="S390" s="35">
        <v>3.2</v>
      </c>
      <c r="T390" s="35">
        <v>5.4</v>
      </c>
      <c r="U390" s="35">
        <v>0.4</v>
      </c>
      <c r="V390" s="35">
        <v>0</v>
      </c>
      <c r="W390" s="35">
        <v>0.2</v>
      </c>
      <c r="X390" s="35">
        <v>0.2</v>
      </c>
      <c r="Y390" s="35">
        <v>0</v>
      </c>
      <c r="Z390" s="35">
        <v>3.9697163000000001E-2</v>
      </c>
      <c r="AA390" s="35"/>
      <c r="AB390" s="35"/>
      <c r="AC390" s="35">
        <v>2.8176165000000002</v>
      </c>
      <c r="AD390" s="35">
        <v>1.8378317000000002E-2</v>
      </c>
      <c r="AE390" s="35">
        <v>0</v>
      </c>
      <c r="AF390" s="35">
        <v>1.5000001000000001</v>
      </c>
      <c r="AG390" s="35"/>
      <c r="AH390" s="35"/>
      <c r="AI390" s="35">
        <v>1.6800001</v>
      </c>
      <c r="AJ390" s="35">
        <v>0.90000004</v>
      </c>
      <c r="AK390" s="35"/>
      <c r="AX390" t="s">
        <v>126</v>
      </c>
    </row>
    <row r="391" spans="1:50">
      <c r="A391">
        <v>600</v>
      </c>
      <c r="B391" t="s">
        <v>447</v>
      </c>
      <c r="C391" s="35">
        <v>5.6349220000000004</v>
      </c>
      <c r="D391" s="35">
        <v>1.4662297</v>
      </c>
      <c r="E391" s="35">
        <v>0.17249763000000001</v>
      </c>
      <c r="F391" s="35"/>
      <c r="G391" s="35"/>
      <c r="H391" s="35">
        <v>19.603539999999999</v>
      </c>
      <c r="I391" s="35">
        <v>0.32345843000000002</v>
      </c>
      <c r="J391" s="35">
        <v>0.32345843000000002</v>
      </c>
      <c r="K391" s="35">
        <v>3.0000002000000001</v>
      </c>
      <c r="L391" s="35">
        <v>1.0950001000000001E-3</v>
      </c>
      <c r="M391" s="35">
        <v>0</v>
      </c>
      <c r="N391" s="35">
        <v>0</v>
      </c>
      <c r="O391" s="35">
        <v>2.0000001E-2</v>
      </c>
      <c r="P391" s="35">
        <v>0</v>
      </c>
      <c r="Q391" s="35">
        <v>0.2</v>
      </c>
      <c r="R391" s="35">
        <v>1</v>
      </c>
      <c r="S391" s="35">
        <v>2</v>
      </c>
      <c r="T391" s="35">
        <v>16</v>
      </c>
      <c r="U391" s="35">
        <v>1.3000001000000001</v>
      </c>
      <c r="V391" s="35">
        <v>0</v>
      </c>
      <c r="W391" s="35">
        <v>0.70000004999999998</v>
      </c>
      <c r="X391" s="35">
        <v>0.4</v>
      </c>
      <c r="Y391" s="35">
        <v>0</v>
      </c>
      <c r="Z391" s="35">
        <v>3.9697163000000001E-2</v>
      </c>
      <c r="AA391" s="35"/>
      <c r="AB391" s="35"/>
      <c r="AC391" s="35">
        <v>0</v>
      </c>
      <c r="AD391" s="35">
        <v>1.8378317000000002E-2</v>
      </c>
      <c r="AE391" s="35">
        <v>0</v>
      </c>
      <c r="AF391" s="35">
        <v>3.0000002000000001</v>
      </c>
      <c r="AG391" s="35"/>
      <c r="AH391" s="35"/>
      <c r="AI391" s="35">
        <v>2.8000001999999999</v>
      </c>
      <c r="AJ391" s="35">
        <v>2.5200002000000001</v>
      </c>
      <c r="AK391" s="35"/>
      <c r="AX391" t="s">
        <v>126</v>
      </c>
    </row>
    <row r="392" spans="1:50">
      <c r="A392">
        <v>601</v>
      </c>
      <c r="B392" t="s">
        <v>447</v>
      </c>
      <c r="C392" s="35">
        <v>6.0374165</v>
      </c>
      <c r="D392" s="35">
        <v>1.4662297</v>
      </c>
      <c r="E392" s="35">
        <v>0.17249763000000001</v>
      </c>
      <c r="F392" s="35"/>
      <c r="G392" s="35"/>
      <c r="H392" s="35">
        <v>19.603539999999999</v>
      </c>
      <c r="I392" s="35">
        <v>0.32345843000000002</v>
      </c>
      <c r="J392" s="35">
        <v>0.32345843000000002</v>
      </c>
      <c r="K392" s="35">
        <v>3.0000002000000001</v>
      </c>
      <c r="L392" s="35">
        <v>1.0950001000000001E-3</v>
      </c>
      <c r="M392" s="35">
        <v>0</v>
      </c>
      <c r="N392" s="35">
        <v>0</v>
      </c>
      <c r="O392" s="35">
        <v>2.0000001E-2</v>
      </c>
      <c r="P392" s="35">
        <v>0</v>
      </c>
      <c r="Q392" s="35">
        <v>0.1</v>
      </c>
      <c r="R392" s="35">
        <v>0.6</v>
      </c>
      <c r="S392" s="35">
        <v>5</v>
      </c>
      <c r="T392" s="35">
        <v>8</v>
      </c>
      <c r="U392" s="35">
        <v>0.4</v>
      </c>
      <c r="V392" s="35">
        <v>0</v>
      </c>
      <c r="W392" s="35">
        <v>0.2</v>
      </c>
      <c r="X392" s="35">
        <v>0.2</v>
      </c>
      <c r="Y392" s="35">
        <v>0</v>
      </c>
      <c r="Z392" s="35">
        <v>3.9697163000000001E-2</v>
      </c>
      <c r="AA392" s="35"/>
      <c r="AB392" s="35"/>
      <c r="AC392" s="35"/>
      <c r="AD392" s="35"/>
      <c r="AE392" s="35"/>
      <c r="AF392" s="35">
        <v>1.8000001999999999</v>
      </c>
      <c r="AG392" s="35"/>
      <c r="AH392" s="35"/>
      <c r="AI392" s="35">
        <v>2.2400000000000002</v>
      </c>
      <c r="AJ392" s="35">
        <v>2.5200002000000001</v>
      </c>
      <c r="AK392" s="35"/>
      <c r="AX392" t="s">
        <v>126</v>
      </c>
    </row>
    <row r="393" spans="1:50">
      <c r="A393">
        <v>602</v>
      </c>
      <c r="B393" t="s">
        <v>448</v>
      </c>
      <c r="C393" s="35">
        <v>5.6061725999999998</v>
      </c>
      <c r="D393" s="35">
        <v>0.97748643000000002</v>
      </c>
      <c r="E393" s="35">
        <v>0.17249763000000001</v>
      </c>
      <c r="F393" s="35">
        <v>7.1203616E-4</v>
      </c>
      <c r="G393" s="35">
        <v>9.1891590000000001</v>
      </c>
      <c r="H393" s="35">
        <v>19.603539999999999</v>
      </c>
      <c r="I393" s="35">
        <v>5.3909735999999997</v>
      </c>
      <c r="J393" s="35">
        <v>2.1563892</v>
      </c>
      <c r="K393" s="35">
        <v>3.0000002000000001</v>
      </c>
      <c r="L393" s="35">
        <v>1.0950001000000001E-3</v>
      </c>
      <c r="M393" s="35">
        <v>0</v>
      </c>
      <c r="N393" s="35">
        <v>0</v>
      </c>
      <c r="O393" s="35">
        <v>2.0000001E-2</v>
      </c>
      <c r="P393" s="35">
        <v>0</v>
      </c>
      <c r="Q393" s="35">
        <v>0.2</v>
      </c>
      <c r="R393" s="35">
        <v>1</v>
      </c>
      <c r="S393" s="35">
        <v>2</v>
      </c>
      <c r="T393" s="35">
        <v>30.000001999999999</v>
      </c>
      <c r="U393" s="35">
        <v>10</v>
      </c>
      <c r="V393" s="35">
        <v>0</v>
      </c>
      <c r="W393" s="35">
        <v>4</v>
      </c>
      <c r="X393" s="35">
        <v>2</v>
      </c>
      <c r="Y393" s="35">
        <v>0</v>
      </c>
      <c r="Z393" s="35">
        <v>3.9697163000000001E-2</v>
      </c>
      <c r="AA393" s="35"/>
      <c r="AB393" s="35"/>
      <c r="AC393" s="35">
        <v>0</v>
      </c>
      <c r="AD393" s="35">
        <v>1.8378317000000002E-2</v>
      </c>
      <c r="AE393" s="35">
        <v>0</v>
      </c>
      <c r="AF393" s="35">
        <v>3.0000002000000001</v>
      </c>
      <c r="AG393" s="35"/>
      <c r="AH393" s="35"/>
      <c r="AI393" s="35">
        <v>4.32</v>
      </c>
      <c r="AJ393" s="35">
        <v>4.32</v>
      </c>
      <c r="AK393" s="35"/>
      <c r="AX393" t="s">
        <v>126</v>
      </c>
    </row>
    <row r="394" spans="1:50">
      <c r="A394">
        <v>603</v>
      </c>
      <c r="B394" t="s">
        <v>449</v>
      </c>
      <c r="C394" s="35">
        <v>6.6798387000000004</v>
      </c>
      <c r="D394" s="35">
        <v>0</v>
      </c>
      <c r="E394" s="35">
        <v>0.60847879999999999</v>
      </c>
      <c r="F394" s="35">
        <v>4.3871822999999999E-5</v>
      </c>
      <c r="G394" s="35">
        <v>0.37745747000000002</v>
      </c>
      <c r="H394" s="35">
        <v>6.5345129999999996</v>
      </c>
      <c r="I394" s="35">
        <v>0.37745747000000002</v>
      </c>
      <c r="J394" s="35">
        <v>0.26961249999999998</v>
      </c>
      <c r="K394" s="35">
        <v>3.0000002000000001</v>
      </c>
      <c r="L394" s="35">
        <v>6.4999999999999997E-3</v>
      </c>
      <c r="M394" s="35">
        <v>5.4749999999999998E-3</v>
      </c>
      <c r="N394" s="35">
        <v>0</v>
      </c>
      <c r="O394" s="35">
        <v>0.3</v>
      </c>
      <c r="P394" s="35">
        <v>0.1</v>
      </c>
      <c r="Q394" s="35">
        <v>0.3</v>
      </c>
      <c r="R394" s="35">
        <v>0.70000004999999998</v>
      </c>
      <c r="S394" s="35">
        <v>1.8000001000000001</v>
      </c>
      <c r="T394" s="35">
        <v>4</v>
      </c>
      <c r="U394" s="35">
        <v>0.6</v>
      </c>
      <c r="V394" s="35">
        <v>0</v>
      </c>
      <c r="W394" s="35">
        <v>0.8</v>
      </c>
      <c r="X394" s="35">
        <v>0</v>
      </c>
      <c r="Y394" s="35">
        <v>0</v>
      </c>
      <c r="Z394" s="35"/>
      <c r="AA394" s="35"/>
      <c r="AB394" s="35"/>
      <c r="AC394" s="35"/>
      <c r="AD394" s="35"/>
      <c r="AE394" s="35"/>
      <c r="AF394" s="35">
        <v>1.1500001</v>
      </c>
      <c r="AG394" s="35"/>
      <c r="AH394" s="35">
        <v>7.5000003000000003E-3</v>
      </c>
      <c r="AI394" s="35">
        <v>1.32</v>
      </c>
      <c r="AJ394" s="35">
        <v>9.9000009999999996</v>
      </c>
      <c r="AK394" s="35"/>
      <c r="AX394" t="s">
        <v>126</v>
      </c>
    </row>
    <row r="395" spans="1:50">
      <c r="A395">
        <v>604</v>
      </c>
      <c r="B395" t="s">
        <v>449</v>
      </c>
      <c r="C395" s="35">
        <v>0</v>
      </c>
      <c r="D395" s="35">
        <v>0</v>
      </c>
      <c r="E395" s="35">
        <v>1.4348665</v>
      </c>
      <c r="F395" s="35"/>
      <c r="G395" s="35"/>
      <c r="H395" s="35">
        <v>39.207084999999999</v>
      </c>
      <c r="I395" s="35"/>
      <c r="J395" s="35"/>
      <c r="K395" s="35">
        <v>3.0000002000000001</v>
      </c>
      <c r="L395" s="35">
        <v>6.4999999999999997E-3</v>
      </c>
      <c r="M395" s="35">
        <v>5.4749999999999998E-3</v>
      </c>
      <c r="N395" s="35">
        <v>0</v>
      </c>
      <c r="O395" s="35">
        <v>0.3</v>
      </c>
      <c r="P395" s="35">
        <v>0.1</v>
      </c>
      <c r="Q395" s="35">
        <v>0.3</v>
      </c>
      <c r="R395" s="35">
        <v>0.70000004999999998</v>
      </c>
      <c r="S395" s="35">
        <v>1.8000001000000001</v>
      </c>
      <c r="T395" s="35">
        <v>2.5</v>
      </c>
      <c r="U395" s="35">
        <v>0</v>
      </c>
      <c r="V395" s="35">
        <v>0</v>
      </c>
      <c r="W395" s="35"/>
      <c r="X395" s="35"/>
      <c r="Y395" s="35"/>
      <c r="Z395" s="35"/>
      <c r="AA395" s="35"/>
      <c r="AB395" s="35"/>
      <c r="AC395" s="35"/>
      <c r="AD395" s="35"/>
      <c r="AE395" s="35"/>
      <c r="AF395" s="35">
        <v>0.92</v>
      </c>
      <c r="AG395" s="35"/>
      <c r="AH395" s="35">
        <v>7.5000003000000003E-3</v>
      </c>
      <c r="AI395" s="35"/>
      <c r="AJ395" s="35"/>
      <c r="AK395" s="35"/>
      <c r="AX395" t="s">
        <v>131</v>
      </c>
    </row>
    <row r="396" spans="1:50">
      <c r="A396">
        <v>605</v>
      </c>
      <c r="B396" t="s">
        <v>449</v>
      </c>
      <c r="C396" s="35">
        <v>6.6798387000000004</v>
      </c>
      <c r="D396" s="35">
        <v>0</v>
      </c>
      <c r="E396" s="35">
        <v>0.60847879999999999</v>
      </c>
      <c r="F396" s="35">
        <v>4.3871822999999999E-5</v>
      </c>
      <c r="G396" s="35">
        <v>0.37745747000000002</v>
      </c>
      <c r="H396" s="35">
        <v>6.5345129999999996</v>
      </c>
      <c r="I396" s="35">
        <v>0.37745747000000002</v>
      </c>
      <c r="J396" s="35">
        <v>0.26961249999999998</v>
      </c>
      <c r="K396" s="35">
        <v>0</v>
      </c>
      <c r="L396" s="35">
        <v>6.4999999999999997E-3</v>
      </c>
      <c r="M396" s="35">
        <v>5.4749999999999998E-3</v>
      </c>
      <c r="N396" s="35">
        <v>0</v>
      </c>
      <c r="O396" s="35">
        <v>0.3</v>
      </c>
      <c r="P396" s="35">
        <v>0.1</v>
      </c>
      <c r="Q396" s="35">
        <v>0.3</v>
      </c>
      <c r="R396" s="35">
        <v>0.70000004999999998</v>
      </c>
      <c r="S396" s="35">
        <v>1.8000001000000001</v>
      </c>
      <c r="T396" s="35">
        <v>7.0000004999999996</v>
      </c>
      <c r="U396" s="35">
        <v>0.6</v>
      </c>
      <c r="V396" s="35">
        <v>0</v>
      </c>
      <c r="W396" s="35">
        <v>1</v>
      </c>
      <c r="X396" s="35">
        <v>0</v>
      </c>
      <c r="Y396" s="35">
        <v>0</v>
      </c>
      <c r="Z396" s="35"/>
      <c r="AA396" s="35"/>
      <c r="AB396" s="35"/>
      <c r="AC396" s="35"/>
      <c r="AD396" s="35"/>
      <c r="AE396" s="35"/>
      <c r="AF396" s="35">
        <v>1.84</v>
      </c>
      <c r="AG396" s="35"/>
      <c r="AH396" s="35">
        <v>7.5000003000000003E-3</v>
      </c>
      <c r="AI396" s="35">
        <v>1.32</v>
      </c>
      <c r="AJ396" s="35">
        <v>4.9500003000000001</v>
      </c>
      <c r="AK396" s="35"/>
      <c r="AX396" t="s">
        <v>131</v>
      </c>
    </row>
    <row r="397" spans="1:50">
      <c r="A397">
        <v>606</v>
      </c>
      <c r="B397" t="s">
        <v>450</v>
      </c>
      <c r="C397" s="35">
        <v>5.6192403000000004</v>
      </c>
      <c r="D397" s="35">
        <v>6.5108050000000004</v>
      </c>
      <c r="E397" s="35">
        <v>0.10349071</v>
      </c>
      <c r="F397" s="35">
        <v>3.1013135000000001E-4</v>
      </c>
      <c r="G397" s="35">
        <v>4.0023900000000001</v>
      </c>
      <c r="H397" s="35"/>
      <c r="I397" s="35"/>
      <c r="J397" s="35">
        <v>7.8221563999999999</v>
      </c>
      <c r="K397" s="35">
        <v>0</v>
      </c>
      <c r="L397" s="35">
        <v>1.0950850999999999</v>
      </c>
      <c r="M397" s="35">
        <v>0</v>
      </c>
      <c r="N397" s="35">
        <v>0</v>
      </c>
      <c r="O397" s="35">
        <v>0.6</v>
      </c>
      <c r="P397" s="35">
        <v>0.1</v>
      </c>
      <c r="Q397" s="35">
        <v>0.1</v>
      </c>
      <c r="R397" s="35">
        <v>0.4</v>
      </c>
      <c r="S397" s="35">
        <v>0.8</v>
      </c>
      <c r="T397" s="35">
        <v>2.6000000999999999</v>
      </c>
      <c r="U397" s="35">
        <v>2.2000000000000002</v>
      </c>
      <c r="V397" s="35">
        <v>0</v>
      </c>
      <c r="W397" s="35">
        <v>0.3</v>
      </c>
      <c r="X397" s="35">
        <v>0.70000004999999998</v>
      </c>
      <c r="Y397" s="35">
        <v>0.70000004999999998</v>
      </c>
      <c r="Z397" s="35"/>
      <c r="AA397" s="35"/>
      <c r="AB397" s="35"/>
      <c r="AC397" s="35">
        <v>0.21048671999999999</v>
      </c>
      <c r="AD397" s="35">
        <v>0.122522146</v>
      </c>
      <c r="AE397" s="35">
        <v>0</v>
      </c>
      <c r="AF397" s="35">
        <v>1.47</v>
      </c>
      <c r="AG397" s="35">
        <v>1.4999999999999999E-4</v>
      </c>
      <c r="AH397" s="35">
        <v>3.1800000000000002E-2</v>
      </c>
      <c r="AI397" s="35">
        <v>0.76000005000000004</v>
      </c>
      <c r="AJ397" s="35">
        <v>3.42</v>
      </c>
      <c r="AK397" s="35">
        <v>1.2</v>
      </c>
      <c r="AX397" t="s">
        <v>126</v>
      </c>
    </row>
    <row r="398" spans="1:50">
      <c r="A398">
        <v>607</v>
      </c>
      <c r="B398" t="s">
        <v>451</v>
      </c>
      <c r="C398" s="35">
        <v>8.3372790000000006</v>
      </c>
      <c r="D398" s="35">
        <v>1.9602002000000001</v>
      </c>
      <c r="E398" s="35">
        <v>0.22869001</v>
      </c>
      <c r="F398" s="35"/>
      <c r="G398" s="35"/>
      <c r="H398" s="35">
        <v>2.7797204999999998</v>
      </c>
      <c r="I398" s="35">
        <v>2.7797204999999998</v>
      </c>
      <c r="J398" s="35"/>
      <c r="K398" s="35">
        <v>3.0000002000000001</v>
      </c>
      <c r="L398" s="35">
        <v>9.4110004999999997E-2</v>
      </c>
      <c r="M398" s="35">
        <v>0</v>
      </c>
      <c r="N398" s="35">
        <v>0</v>
      </c>
      <c r="O398" s="35">
        <v>0.6</v>
      </c>
      <c r="P398" s="35">
        <v>0</v>
      </c>
      <c r="Q398" s="35">
        <v>0.25</v>
      </c>
      <c r="R398" s="35">
        <v>0.24000001000000001</v>
      </c>
      <c r="S398" s="35">
        <v>0.91</v>
      </c>
      <c r="T398" s="35">
        <v>0</v>
      </c>
      <c r="U398" s="35">
        <v>0</v>
      </c>
      <c r="V398" s="35">
        <v>0</v>
      </c>
      <c r="W398" s="35"/>
      <c r="X398" s="35"/>
      <c r="Y398" s="35"/>
      <c r="Z398" s="35"/>
      <c r="AA398" s="35"/>
      <c r="AB398" s="35"/>
      <c r="AC398" s="35"/>
      <c r="AD398" s="35"/>
      <c r="AE398" s="35"/>
      <c r="AF398" s="35">
        <v>0.28950003000000002</v>
      </c>
      <c r="AG398" s="35"/>
      <c r="AH398" s="35"/>
      <c r="AI398" s="35">
        <v>0.8</v>
      </c>
      <c r="AJ398" s="35"/>
      <c r="AK398" s="35">
        <v>1.2</v>
      </c>
      <c r="AX398" t="s">
        <v>126</v>
      </c>
    </row>
    <row r="399" spans="1:50">
      <c r="A399">
        <v>608</v>
      </c>
      <c r="B399" t="s">
        <v>452</v>
      </c>
      <c r="C399" s="35">
        <v>9.6871120000000008</v>
      </c>
      <c r="D399" s="35">
        <v>0</v>
      </c>
      <c r="E399" s="35">
        <v>0.98010003999999995</v>
      </c>
      <c r="F399" s="35"/>
      <c r="G399" s="35"/>
      <c r="H399" s="35">
        <v>9.7290220000000005</v>
      </c>
      <c r="I399" s="35">
        <v>2.7797203000000001</v>
      </c>
      <c r="J399" s="35">
        <v>0.58810616000000004</v>
      </c>
      <c r="K399" s="35">
        <v>3.0000002000000001</v>
      </c>
      <c r="L399" s="35">
        <v>0.90573999999999999</v>
      </c>
      <c r="M399" s="35">
        <v>0</v>
      </c>
      <c r="N399" s="35">
        <v>0</v>
      </c>
      <c r="O399" s="35">
        <v>0.6</v>
      </c>
      <c r="P399" s="35">
        <v>0</v>
      </c>
      <c r="Q399" s="35">
        <v>0.18</v>
      </c>
      <c r="R399" s="35">
        <v>1.19</v>
      </c>
      <c r="S399" s="35">
        <v>3.39</v>
      </c>
      <c r="T399" s="35">
        <v>0.94000006000000003</v>
      </c>
      <c r="U399" s="35">
        <v>0</v>
      </c>
      <c r="V399" s="35">
        <v>0</v>
      </c>
      <c r="W399" s="35"/>
      <c r="X399" s="35"/>
      <c r="Y399" s="35"/>
      <c r="Z399" s="35"/>
      <c r="AA399" s="35"/>
      <c r="AB399" s="35"/>
      <c r="AC399" s="35"/>
      <c r="AD399" s="35"/>
      <c r="AE399" s="35"/>
      <c r="AF399" s="35">
        <v>4.4835000000000003</v>
      </c>
      <c r="AG399" s="35"/>
      <c r="AH399" s="35"/>
      <c r="AI399" s="35">
        <v>1.44</v>
      </c>
      <c r="AJ399" s="35"/>
      <c r="AK399" s="35">
        <v>1.2</v>
      </c>
      <c r="AX399" t="s">
        <v>126</v>
      </c>
    </row>
    <row r="400" spans="1:50">
      <c r="A400">
        <v>609</v>
      </c>
      <c r="B400" t="s">
        <v>452</v>
      </c>
      <c r="C400" s="35">
        <v>9.6871120000000008</v>
      </c>
      <c r="D400" s="35">
        <v>2.6447539999999998</v>
      </c>
      <c r="E400" s="35">
        <v>0.29128572000000003</v>
      </c>
      <c r="F400" s="35"/>
      <c r="G400" s="35"/>
      <c r="H400" s="35">
        <v>2.7797203000000001</v>
      </c>
      <c r="I400" s="35">
        <v>2.7797203000000001</v>
      </c>
      <c r="J400" s="35">
        <v>0.58810616000000004</v>
      </c>
      <c r="K400" s="35">
        <v>3.0000002000000001</v>
      </c>
      <c r="L400" s="35">
        <v>3.2606603999999999</v>
      </c>
      <c r="M400" s="35">
        <v>0</v>
      </c>
      <c r="N400" s="35">
        <v>0</v>
      </c>
      <c r="O400" s="35">
        <v>0.8</v>
      </c>
      <c r="P400" s="35">
        <v>0</v>
      </c>
      <c r="Q400" s="35">
        <v>0.2</v>
      </c>
      <c r="R400" s="35">
        <v>1.2</v>
      </c>
      <c r="S400" s="35">
        <v>2.3000001999999999</v>
      </c>
      <c r="T400" s="35">
        <v>1.3000001000000001</v>
      </c>
      <c r="U400" s="35">
        <v>1.3000001000000001</v>
      </c>
      <c r="V400" s="35">
        <v>0</v>
      </c>
      <c r="W400" s="35">
        <v>1</v>
      </c>
      <c r="X400" s="35">
        <v>1.1000000000000001</v>
      </c>
      <c r="Y400" s="35">
        <v>0</v>
      </c>
      <c r="Z400" s="35"/>
      <c r="AA400" s="35"/>
      <c r="AB400" s="35"/>
      <c r="AC400" s="35"/>
      <c r="AD400" s="35"/>
      <c r="AE400" s="35"/>
      <c r="AF400" s="35">
        <v>3.2475002000000002</v>
      </c>
      <c r="AG400" s="35"/>
      <c r="AH400" s="35"/>
      <c r="AI400" s="35">
        <v>3.88</v>
      </c>
      <c r="AJ400" s="35"/>
      <c r="AK400" s="35">
        <v>1.2</v>
      </c>
      <c r="AX400" t="s">
        <v>126</v>
      </c>
    </row>
    <row r="401" spans="1:50">
      <c r="A401">
        <v>610</v>
      </c>
      <c r="B401" t="s">
        <v>453</v>
      </c>
      <c r="C401" s="35">
        <v>26.668666999999999</v>
      </c>
      <c r="D401" s="35">
        <v>6.0081439999999997</v>
      </c>
      <c r="E401" s="35">
        <v>0.33495897000000002</v>
      </c>
      <c r="F401" s="35"/>
      <c r="G401" s="35"/>
      <c r="H401" s="35">
        <v>6.7540326000000004</v>
      </c>
      <c r="I401" s="35">
        <v>6.0035850000000002</v>
      </c>
      <c r="J401" s="35">
        <v>0.50029873999999996</v>
      </c>
      <c r="K401" s="35">
        <v>3.0000002000000001</v>
      </c>
      <c r="L401" s="35">
        <v>1.3304201</v>
      </c>
      <c r="M401" s="35">
        <v>0</v>
      </c>
      <c r="N401" s="35">
        <v>0</v>
      </c>
      <c r="O401" s="35">
        <v>0.1</v>
      </c>
      <c r="P401" s="35">
        <v>0</v>
      </c>
      <c r="Q401" s="35">
        <v>0.1</v>
      </c>
      <c r="R401" s="35">
        <v>0.5</v>
      </c>
      <c r="S401" s="35">
        <v>3.2</v>
      </c>
      <c r="T401" s="35">
        <v>15.800001</v>
      </c>
      <c r="U401" s="35">
        <v>1.4000001</v>
      </c>
      <c r="V401" s="35">
        <v>0</v>
      </c>
      <c r="W401" s="35">
        <v>2.1000000999999999</v>
      </c>
      <c r="X401" s="35">
        <v>0</v>
      </c>
      <c r="Y401" s="35">
        <v>0</v>
      </c>
      <c r="Z401" s="35"/>
      <c r="AA401" s="35"/>
      <c r="AB401" s="35"/>
      <c r="AC401" s="35"/>
      <c r="AD401" s="35"/>
      <c r="AE401" s="35"/>
      <c r="AF401" s="35">
        <v>3.0230001999999998</v>
      </c>
      <c r="AG401" s="35"/>
      <c r="AH401" s="35"/>
      <c r="AI401" s="35">
        <v>5.6000003999999999</v>
      </c>
      <c r="AJ401" s="35">
        <v>1.8000001000000001</v>
      </c>
      <c r="AK401" s="35">
        <v>1.2</v>
      </c>
      <c r="AX401" t="s">
        <v>124</v>
      </c>
    </row>
    <row r="402" spans="1:50">
      <c r="A402">
        <v>611</v>
      </c>
      <c r="B402" t="s">
        <v>454</v>
      </c>
      <c r="C402" s="35">
        <v>5.3337345000000003</v>
      </c>
      <c r="D402" s="35">
        <v>0.75101799999999996</v>
      </c>
      <c r="E402" s="35">
        <v>1.1761201999999999</v>
      </c>
      <c r="F402" s="35"/>
      <c r="G402" s="35"/>
      <c r="H402" s="35">
        <v>18.010753999999999</v>
      </c>
      <c r="I402" s="35">
        <v>18.010756000000001</v>
      </c>
      <c r="J402" s="35"/>
      <c r="K402" s="35">
        <v>3.0000002000000001</v>
      </c>
      <c r="L402" s="35">
        <v>0.18964001999999999</v>
      </c>
      <c r="M402" s="35">
        <v>0</v>
      </c>
      <c r="N402" s="35">
        <v>0</v>
      </c>
      <c r="O402" s="35">
        <v>0.2</v>
      </c>
      <c r="P402" s="35">
        <v>0</v>
      </c>
      <c r="Q402" s="35">
        <v>0.2</v>
      </c>
      <c r="R402" s="35">
        <v>1.3000001000000001</v>
      </c>
      <c r="S402" s="35">
        <v>3.2</v>
      </c>
      <c r="T402" s="35">
        <v>3.1000000999999999</v>
      </c>
      <c r="U402" s="35">
        <v>1.7</v>
      </c>
      <c r="V402" s="35">
        <v>0</v>
      </c>
      <c r="W402" s="35">
        <v>1.2</v>
      </c>
      <c r="X402" s="35">
        <v>0.70000004999999998</v>
      </c>
      <c r="Y402" s="35">
        <v>0</v>
      </c>
      <c r="Z402" s="35"/>
      <c r="AA402" s="35"/>
      <c r="AB402" s="35"/>
      <c r="AC402" s="35"/>
      <c r="AD402" s="35"/>
      <c r="AE402" s="35"/>
      <c r="AF402" s="35">
        <v>0.23500001000000001</v>
      </c>
      <c r="AG402" s="35"/>
      <c r="AH402" s="35"/>
      <c r="AI402" s="35">
        <v>2.4</v>
      </c>
      <c r="AJ402" s="35">
        <v>1.08</v>
      </c>
      <c r="AK402" s="35"/>
      <c r="AX402" t="s">
        <v>131</v>
      </c>
    </row>
    <row r="403" spans="1:50">
      <c r="A403">
        <v>612</v>
      </c>
      <c r="B403" t="s">
        <v>422</v>
      </c>
      <c r="C403" s="35">
        <v>1.7350384000000001</v>
      </c>
      <c r="D403" s="35">
        <v>6.9574040000000004</v>
      </c>
      <c r="E403" s="35">
        <v>0.57499206000000003</v>
      </c>
      <c r="F403" s="35">
        <v>3.2810627000000002E-3</v>
      </c>
      <c r="G403" s="35">
        <v>42.343643</v>
      </c>
      <c r="H403" s="35">
        <v>47.636600000000001</v>
      </c>
      <c r="I403" s="35">
        <v>9.3178079999999994</v>
      </c>
      <c r="J403" s="35">
        <v>6.4011683000000001</v>
      </c>
      <c r="K403" s="35">
        <v>0.5</v>
      </c>
      <c r="L403" s="35">
        <v>1.0032251000000001</v>
      </c>
      <c r="M403" s="35">
        <v>0</v>
      </c>
      <c r="N403" s="35">
        <v>0</v>
      </c>
      <c r="O403" s="35">
        <v>0.3</v>
      </c>
      <c r="P403" s="35">
        <v>0</v>
      </c>
      <c r="Q403" s="35">
        <v>0.5</v>
      </c>
      <c r="R403" s="35">
        <v>1</v>
      </c>
      <c r="S403" s="35">
        <v>2</v>
      </c>
      <c r="T403" s="35">
        <v>8.7000010000000003</v>
      </c>
      <c r="U403" s="35">
        <v>3.9</v>
      </c>
      <c r="V403" s="35">
        <v>3.1000000999999999</v>
      </c>
      <c r="W403" s="35">
        <v>6.3</v>
      </c>
      <c r="X403" s="35">
        <v>3.9</v>
      </c>
      <c r="Y403" s="35">
        <v>0.3</v>
      </c>
      <c r="Z403" s="35">
        <v>4.1167434000000003E-2</v>
      </c>
      <c r="AA403" s="35"/>
      <c r="AB403" s="35"/>
      <c r="AC403" s="35"/>
      <c r="AD403" s="35"/>
      <c r="AE403" s="35"/>
      <c r="AF403" s="35">
        <v>2.1035001000000002</v>
      </c>
      <c r="AG403" s="35">
        <v>5.0000009999999996E-3</v>
      </c>
      <c r="AH403" s="35">
        <v>0.57750005000000004</v>
      </c>
      <c r="AI403" s="35">
        <v>8.64</v>
      </c>
      <c r="AJ403" s="35">
        <v>16.2</v>
      </c>
      <c r="AK403" s="35"/>
      <c r="AX403" t="s">
        <v>131</v>
      </c>
    </row>
    <row r="404" spans="1:50">
      <c r="A404">
        <v>613</v>
      </c>
      <c r="B404" t="s">
        <v>455</v>
      </c>
      <c r="C404" s="35">
        <v>1.4662297</v>
      </c>
      <c r="D404" s="35">
        <v>0</v>
      </c>
      <c r="E404" s="35">
        <v>5.3905505999999999E-2</v>
      </c>
      <c r="F404" s="35"/>
      <c r="G404" s="35"/>
      <c r="H404" s="35"/>
      <c r="I404" s="35">
        <v>6.4706999999999999</v>
      </c>
      <c r="J404" s="35">
        <v>1.2252213999999999</v>
      </c>
      <c r="K404" s="35">
        <v>0</v>
      </c>
      <c r="L404" s="35">
        <v>2.802</v>
      </c>
      <c r="M404" s="35">
        <v>0</v>
      </c>
      <c r="N404" s="35">
        <v>0</v>
      </c>
      <c r="O404" s="35">
        <v>0.1</v>
      </c>
      <c r="P404" s="35">
        <v>0</v>
      </c>
      <c r="Q404" s="35">
        <v>0.2</v>
      </c>
      <c r="R404" s="35">
        <v>1.2</v>
      </c>
      <c r="S404" s="35">
        <v>2.3000001999999999</v>
      </c>
      <c r="T404" s="35">
        <v>4</v>
      </c>
      <c r="U404" s="35">
        <v>2.4</v>
      </c>
      <c r="V404" s="35">
        <v>0</v>
      </c>
      <c r="W404" s="35">
        <v>0.1</v>
      </c>
      <c r="X404" s="35">
        <v>0.1</v>
      </c>
      <c r="Y404" s="35">
        <v>0</v>
      </c>
      <c r="Z404" s="35"/>
      <c r="AA404" s="35"/>
      <c r="AB404" s="35"/>
      <c r="AC404" s="35"/>
      <c r="AD404" s="35"/>
      <c r="AE404" s="35"/>
      <c r="AF404" s="35">
        <v>0.30200001999999998</v>
      </c>
      <c r="AG404" s="35"/>
      <c r="AH404" s="35"/>
      <c r="AI404" s="35">
        <v>0.48000005000000001</v>
      </c>
      <c r="AJ404" s="35"/>
      <c r="AK404" s="35"/>
      <c r="AX404" t="s">
        <v>126</v>
      </c>
    </row>
    <row r="405" spans="1:50">
      <c r="A405">
        <v>614</v>
      </c>
      <c r="B405" t="s">
        <v>456</v>
      </c>
      <c r="C405" s="35">
        <v>0.90561247</v>
      </c>
      <c r="D405" s="35">
        <v>0</v>
      </c>
      <c r="E405" s="35">
        <v>3.3421411999999998E-2</v>
      </c>
      <c r="F405" s="35"/>
      <c r="G405" s="35"/>
      <c r="H405" s="35"/>
      <c r="I405" s="35">
        <v>2.4157278999999998</v>
      </c>
      <c r="J405" s="35">
        <v>1.0455220999999999</v>
      </c>
      <c r="K405" s="35">
        <v>0</v>
      </c>
      <c r="L405" s="35">
        <v>2.802</v>
      </c>
      <c r="M405" s="35">
        <v>0</v>
      </c>
      <c r="N405" s="35">
        <v>0</v>
      </c>
      <c r="O405" s="35">
        <v>0.25</v>
      </c>
      <c r="P405" s="35">
        <v>0</v>
      </c>
      <c r="Q405" s="35">
        <v>0.2</v>
      </c>
      <c r="R405" s="35">
        <v>1.3000001000000001</v>
      </c>
      <c r="S405" s="35">
        <v>3.2</v>
      </c>
      <c r="T405" s="35">
        <v>1.8000001000000001</v>
      </c>
      <c r="U405" s="35">
        <v>3.3000001999999999</v>
      </c>
      <c r="V405" s="35">
        <v>0</v>
      </c>
      <c r="W405" s="35">
        <v>1.6</v>
      </c>
      <c r="X405" s="35">
        <v>0</v>
      </c>
      <c r="Y405" s="35">
        <v>0</v>
      </c>
      <c r="Z405" s="35"/>
      <c r="AA405" s="35"/>
      <c r="AB405" s="35"/>
      <c r="AC405" s="35">
        <v>0.68722342999999997</v>
      </c>
      <c r="AD405" s="35">
        <v>1.4702654000000001E-2</v>
      </c>
      <c r="AE405" s="35">
        <v>0</v>
      </c>
      <c r="AF405" s="35">
        <v>0.61800003000000003</v>
      </c>
      <c r="AG405" s="35"/>
      <c r="AH405" s="35"/>
      <c r="AI405" s="35">
        <v>1.6</v>
      </c>
      <c r="AJ405" s="35"/>
      <c r="AK405" s="35"/>
      <c r="AX405" t="s">
        <v>131</v>
      </c>
    </row>
    <row r="406" spans="1:50">
      <c r="A406">
        <v>615</v>
      </c>
      <c r="B406" t="s">
        <v>457</v>
      </c>
      <c r="C406" s="35">
        <v>1.4662297</v>
      </c>
      <c r="D406" s="35">
        <v>0</v>
      </c>
      <c r="E406" s="35">
        <v>2.6952752999999999E-2</v>
      </c>
      <c r="F406" s="35"/>
      <c r="G406" s="35"/>
      <c r="H406" s="35"/>
      <c r="I406" s="35">
        <v>2.2398574</v>
      </c>
      <c r="J406" s="35">
        <v>1.2252213999999999</v>
      </c>
      <c r="K406" s="35">
        <v>0</v>
      </c>
      <c r="L406" s="35">
        <v>0.46700000000000003</v>
      </c>
      <c r="M406" s="35">
        <v>0</v>
      </c>
      <c r="N406" s="35">
        <v>0</v>
      </c>
      <c r="O406" s="35">
        <v>0.25</v>
      </c>
      <c r="P406" s="35">
        <v>0</v>
      </c>
      <c r="Q406" s="35">
        <v>0.1</v>
      </c>
      <c r="R406" s="35">
        <v>0.4</v>
      </c>
      <c r="S406" s="35">
        <v>0.70000004999999998</v>
      </c>
      <c r="T406" s="35">
        <v>4</v>
      </c>
      <c r="U406" s="35">
        <v>0</v>
      </c>
      <c r="V406" s="35">
        <v>0</v>
      </c>
      <c r="W406" s="35">
        <v>0.1</v>
      </c>
      <c r="X406" s="35">
        <v>0.1</v>
      </c>
      <c r="Y406" s="35">
        <v>0</v>
      </c>
      <c r="Z406" s="35"/>
      <c r="AA406" s="35"/>
      <c r="AB406" s="35"/>
      <c r="AC406" s="35"/>
      <c r="AD406" s="35"/>
      <c r="AE406" s="35"/>
      <c r="AF406" s="35">
        <v>0.48800004000000002</v>
      </c>
      <c r="AG406" s="35"/>
      <c r="AH406" s="35"/>
      <c r="AI406" s="35"/>
      <c r="AJ406" s="35"/>
      <c r="AK406" s="35"/>
      <c r="AX406" t="s">
        <v>126</v>
      </c>
    </row>
    <row r="407" spans="1:50">
      <c r="A407">
        <v>616</v>
      </c>
      <c r="B407" t="s">
        <v>458</v>
      </c>
      <c r="C407" s="35">
        <v>0.90561247</v>
      </c>
      <c r="D407" s="35">
        <v>0</v>
      </c>
      <c r="E407" s="35">
        <v>2.1562201999999999E-2</v>
      </c>
      <c r="F407" s="35"/>
      <c r="G407" s="35"/>
      <c r="H407" s="35"/>
      <c r="I407" s="35">
        <v>2.4157278999999998</v>
      </c>
      <c r="J407" s="35">
        <v>1.0455220999999999</v>
      </c>
      <c r="K407" s="35">
        <v>0</v>
      </c>
      <c r="L407" s="35">
        <v>0.46700000000000003</v>
      </c>
      <c r="M407" s="35">
        <v>0</v>
      </c>
      <c r="N407" s="35">
        <v>0</v>
      </c>
      <c r="O407" s="35">
        <v>0.25</v>
      </c>
      <c r="P407" s="35">
        <v>0</v>
      </c>
      <c r="Q407" s="35">
        <v>0.2</v>
      </c>
      <c r="R407" s="35">
        <v>1.3000001000000001</v>
      </c>
      <c r="S407" s="35">
        <v>3.2</v>
      </c>
      <c r="T407" s="35">
        <v>1.8000001000000001</v>
      </c>
      <c r="U407" s="35">
        <v>3.3000001999999999</v>
      </c>
      <c r="V407" s="35">
        <v>0</v>
      </c>
      <c r="W407" s="35">
        <v>1.6</v>
      </c>
      <c r="X407" s="35">
        <v>0</v>
      </c>
      <c r="Y407" s="35">
        <v>0</v>
      </c>
      <c r="Z407" s="35"/>
      <c r="AA407" s="35"/>
      <c r="AB407" s="35"/>
      <c r="AC407" s="35">
        <v>0.68722342999999997</v>
      </c>
      <c r="AD407" s="35">
        <v>1.4702654000000001E-2</v>
      </c>
      <c r="AE407" s="35">
        <v>0</v>
      </c>
      <c r="AF407" s="35">
        <v>0.47400004000000001</v>
      </c>
      <c r="AG407" s="35"/>
      <c r="AH407" s="35"/>
      <c r="AI407" s="35">
        <v>0.8</v>
      </c>
      <c r="AJ407" s="35"/>
      <c r="AK407" s="35"/>
      <c r="AX407" t="s">
        <v>126</v>
      </c>
    </row>
    <row r="408" spans="1:50">
      <c r="A408">
        <v>617</v>
      </c>
      <c r="B408" t="s">
        <v>456</v>
      </c>
      <c r="C408" s="35">
        <v>0.90561247</v>
      </c>
      <c r="D408" s="35">
        <v>0</v>
      </c>
      <c r="E408" s="35">
        <v>3.3421411999999998E-2</v>
      </c>
      <c r="F408" s="35"/>
      <c r="G408" s="35"/>
      <c r="H408" s="35"/>
      <c r="I408" s="35">
        <v>1.7255199999999999</v>
      </c>
      <c r="J408" s="35">
        <v>1.0455220999999999</v>
      </c>
      <c r="K408" s="35">
        <v>0</v>
      </c>
      <c r="L408" s="35">
        <v>2.802</v>
      </c>
      <c r="M408" s="35">
        <v>0</v>
      </c>
      <c r="N408" s="35">
        <v>0</v>
      </c>
      <c r="O408" s="35">
        <v>0.25</v>
      </c>
      <c r="P408" s="35">
        <v>0</v>
      </c>
      <c r="Q408" s="35">
        <v>0.2</v>
      </c>
      <c r="R408" s="35">
        <v>1.3000001000000001</v>
      </c>
      <c r="S408" s="35">
        <v>3.2</v>
      </c>
      <c r="T408" s="35">
        <v>1.8000001000000001</v>
      </c>
      <c r="U408" s="35">
        <v>3.3000001999999999</v>
      </c>
      <c r="V408" s="35">
        <v>0</v>
      </c>
      <c r="W408" s="35">
        <v>1.6</v>
      </c>
      <c r="X408" s="35">
        <v>0</v>
      </c>
      <c r="Y408" s="35">
        <v>0</v>
      </c>
      <c r="Z408" s="35"/>
      <c r="AA408" s="35"/>
      <c r="AB408" s="35"/>
      <c r="AC408" s="35">
        <v>0.68722342999999997</v>
      </c>
      <c r="AD408" s="35">
        <v>1.4702654000000001E-2</v>
      </c>
      <c r="AE408" s="35">
        <v>0</v>
      </c>
      <c r="AF408" s="35">
        <v>0.61800003000000003</v>
      </c>
      <c r="AG408" s="35"/>
      <c r="AH408" s="35"/>
      <c r="AI408" s="35">
        <v>0.48000005000000001</v>
      </c>
      <c r="AJ408" s="35"/>
      <c r="AK408" s="35"/>
      <c r="AX408" t="s">
        <v>131</v>
      </c>
    </row>
    <row r="409" spans="1:50">
      <c r="A409">
        <v>618</v>
      </c>
      <c r="B409" t="s">
        <v>457</v>
      </c>
      <c r="C409" s="35">
        <v>0.90561247</v>
      </c>
      <c r="D409" s="35">
        <v>0</v>
      </c>
      <c r="E409" s="35">
        <v>4.3124403999999998E-2</v>
      </c>
      <c r="F409" s="35"/>
      <c r="G409" s="35"/>
      <c r="H409" s="35"/>
      <c r="I409" s="35">
        <v>2.4157278999999998</v>
      </c>
      <c r="J409" s="35">
        <v>1.0455220999999999</v>
      </c>
      <c r="K409" s="35">
        <v>3.0000002000000001</v>
      </c>
      <c r="L409" s="35">
        <v>0.35750001999999997</v>
      </c>
      <c r="M409" s="35">
        <v>0</v>
      </c>
      <c r="N409" s="35">
        <v>0</v>
      </c>
      <c r="O409" s="35">
        <v>0.2</v>
      </c>
      <c r="P409" s="35">
        <v>0</v>
      </c>
      <c r="Q409" s="35">
        <v>0.2</v>
      </c>
      <c r="R409" s="35">
        <v>0.4</v>
      </c>
      <c r="S409" s="35">
        <v>1.8000001000000001</v>
      </c>
      <c r="T409" s="35">
        <v>0.5</v>
      </c>
      <c r="U409" s="35">
        <v>0</v>
      </c>
      <c r="V409" s="35">
        <v>0</v>
      </c>
      <c r="W409" s="35"/>
      <c r="X409" s="35"/>
      <c r="Y409" s="35"/>
      <c r="Z409" s="35"/>
      <c r="AA409" s="35"/>
      <c r="AB409" s="35"/>
      <c r="AC409" s="35">
        <v>0.54977876000000003</v>
      </c>
      <c r="AD409" s="35">
        <v>0</v>
      </c>
      <c r="AE409" s="35">
        <v>0</v>
      </c>
      <c r="AF409" s="35">
        <v>0.47400004000000001</v>
      </c>
      <c r="AG409" s="35"/>
      <c r="AH409" s="35"/>
      <c r="AI409" s="35"/>
      <c r="AJ409" s="35"/>
      <c r="AK409" s="35">
        <v>1.5000001000000001</v>
      </c>
      <c r="AX409" t="s">
        <v>131</v>
      </c>
    </row>
    <row r="410" spans="1:50">
      <c r="A410">
        <v>619</v>
      </c>
      <c r="B410" t="s">
        <v>459</v>
      </c>
      <c r="C410" s="35">
        <v>1.2506077</v>
      </c>
      <c r="D410" s="35">
        <v>0</v>
      </c>
      <c r="E410" s="35">
        <v>0.1509354</v>
      </c>
      <c r="F410" s="35"/>
      <c r="G410" s="35"/>
      <c r="H410" s="35"/>
      <c r="I410" s="35"/>
      <c r="J410" s="35">
        <v>6.9184159999999997</v>
      </c>
      <c r="K410" s="35">
        <v>3.0000002000000001</v>
      </c>
      <c r="L410" s="35">
        <v>1.401</v>
      </c>
      <c r="M410" s="35">
        <v>0</v>
      </c>
      <c r="N410" s="35">
        <v>0</v>
      </c>
      <c r="O410" s="35">
        <v>7.0000000000000007E-2</v>
      </c>
      <c r="P410" s="35">
        <v>0</v>
      </c>
      <c r="Q410" s="35">
        <v>0.2</v>
      </c>
      <c r="R410" s="35">
        <v>1.2</v>
      </c>
      <c r="S410" s="35">
        <v>2.3000001999999999</v>
      </c>
      <c r="T410" s="35">
        <v>1.3000001000000001</v>
      </c>
      <c r="U410" s="35">
        <v>1.4000001</v>
      </c>
      <c r="V410" s="35">
        <v>0</v>
      </c>
      <c r="W410" s="35">
        <v>1</v>
      </c>
      <c r="X410" s="35">
        <v>1</v>
      </c>
      <c r="Y410" s="35">
        <v>0</v>
      </c>
      <c r="Z410" s="35"/>
      <c r="AA410" s="35"/>
      <c r="AB410" s="35"/>
      <c r="AC410" s="35"/>
      <c r="AD410" s="35"/>
      <c r="AE410" s="35"/>
      <c r="AF410" s="35">
        <v>1.5100001000000001</v>
      </c>
      <c r="AG410" s="35"/>
      <c r="AH410" s="35"/>
      <c r="AI410" s="35">
        <v>1.5200001000000001</v>
      </c>
      <c r="AJ410" s="35"/>
      <c r="AK410" s="35"/>
      <c r="AX410" t="s">
        <v>126</v>
      </c>
    </row>
    <row r="411" spans="1:50">
      <c r="A411">
        <v>620</v>
      </c>
      <c r="B411" t="s">
        <v>460</v>
      </c>
      <c r="C411" s="35">
        <v>1.2506077</v>
      </c>
      <c r="D411" s="35">
        <v>0</v>
      </c>
      <c r="E411" s="35">
        <v>0.31193320000000002</v>
      </c>
      <c r="F411" s="35"/>
      <c r="G411" s="35"/>
      <c r="H411" s="35"/>
      <c r="I411" s="35">
        <v>2.4157278999999998</v>
      </c>
      <c r="J411" s="35">
        <v>1.0455220999999999</v>
      </c>
      <c r="K411" s="35">
        <v>0</v>
      </c>
      <c r="L411" s="35">
        <v>2.802</v>
      </c>
      <c r="M411" s="35">
        <v>0</v>
      </c>
      <c r="N411" s="35">
        <v>0</v>
      </c>
      <c r="O411" s="35">
        <v>0.25</v>
      </c>
      <c r="P411" s="35">
        <v>0</v>
      </c>
      <c r="Q411" s="35">
        <v>0.2</v>
      </c>
      <c r="R411" s="35">
        <v>1.3000001000000001</v>
      </c>
      <c r="S411" s="35">
        <v>2.5</v>
      </c>
      <c r="T411" s="35">
        <v>1.8000001000000001</v>
      </c>
      <c r="U411" s="35">
        <v>2.3000001999999999</v>
      </c>
      <c r="V411" s="35">
        <v>0</v>
      </c>
      <c r="W411" s="35">
        <v>3.3000001999999999</v>
      </c>
      <c r="X411" s="35">
        <v>0</v>
      </c>
      <c r="Y411" s="35">
        <v>0</v>
      </c>
      <c r="Z411" s="35"/>
      <c r="AA411" s="35"/>
      <c r="AB411" s="35"/>
      <c r="AC411" s="35">
        <v>0.68722342999999997</v>
      </c>
      <c r="AD411" s="35">
        <v>1.4702654000000001E-2</v>
      </c>
      <c r="AE411" s="35">
        <v>0</v>
      </c>
      <c r="AF411" s="35">
        <v>0.91500009999999998</v>
      </c>
      <c r="AG411" s="35"/>
      <c r="AH411" s="35"/>
      <c r="AI411" s="35">
        <v>1.1200000000000001</v>
      </c>
      <c r="AJ411" s="35"/>
      <c r="AK411" s="35"/>
      <c r="AX411" t="s">
        <v>126</v>
      </c>
    </row>
    <row r="412" spans="1:50">
      <c r="A412">
        <v>621</v>
      </c>
      <c r="B412" t="s">
        <v>460</v>
      </c>
      <c r="C412" s="35">
        <v>1.2506077</v>
      </c>
      <c r="D412" s="35">
        <v>0</v>
      </c>
      <c r="E412" s="35">
        <v>0.31193320000000002</v>
      </c>
      <c r="F412" s="35"/>
      <c r="G412" s="35"/>
      <c r="H412" s="35"/>
      <c r="I412" s="35">
        <v>2.4157278999999998</v>
      </c>
      <c r="J412" s="35">
        <v>1.0455220999999999</v>
      </c>
      <c r="K412" s="35">
        <v>3.0000002000000001</v>
      </c>
      <c r="L412" s="35">
        <v>2.802</v>
      </c>
      <c r="M412" s="35">
        <v>0</v>
      </c>
      <c r="N412" s="35">
        <v>0</v>
      </c>
      <c r="O412" s="35">
        <v>0.25</v>
      </c>
      <c r="P412" s="35">
        <v>0</v>
      </c>
      <c r="Q412" s="35">
        <v>0.2</v>
      </c>
      <c r="R412" s="35">
        <v>1.3000001000000001</v>
      </c>
      <c r="S412" s="35">
        <v>2.5</v>
      </c>
      <c r="T412" s="35">
        <v>1.8000001000000001</v>
      </c>
      <c r="U412" s="35">
        <v>2.3000001999999999</v>
      </c>
      <c r="V412" s="35">
        <v>0</v>
      </c>
      <c r="W412" s="35">
        <v>3.3000001999999999</v>
      </c>
      <c r="X412" s="35">
        <v>0</v>
      </c>
      <c r="Y412" s="35">
        <v>0</v>
      </c>
      <c r="Z412" s="35"/>
      <c r="AA412" s="35"/>
      <c r="AB412" s="35"/>
      <c r="AC412" s="35">
        <v>0.68722342999999997</v>
      </c>
      <c r="AD412" s="35">
        <v>0</v>
      </c>
      <c r="AE412" s="35">
        <v>0</v>
      </c>
      <c r="AF412" s="35">
        <v>0.85500010000000004</v>
      </c>
      <c r="AG412" s="35"/>
      <c r="AH412" s="35"/>
      <c r="AI412" s="35">
        <v>1.6</v>
      </c>
      <c r="AJ412" s="35"/>
      <c r="AK412" s="35"/>
      <c r="AX412" t="s">
        <v>131</v>
      </c>
    </row>
    <row r="413" spans="1:50">
      <c r="A413">
        <v>622</v>
      </c>
      <c r="B413" t="s">
        <v>459</v>
      </c>
      <c r="C413" s="35">
        <v>1.2506077</v>
      </c>
      <c r="D413" s="35">
        <v>0</v>
      </c>
      <c r="E413" s="35">
        <v>0.53905499999999995</v>
      </c>
      <c r="F413" s="35"/>
      <c r="G413" s="35"/>
      <c r="H413" s="35"/>
      <c r="I413" s="35"/>
      <c r="J413" s="35">
        <v>6.9184159999999997</v>
      </c>
      <c r="K413" s="35">
        <v>3.0000002000000001</v>
      </c>
      <c r="L413" s="35">
        <v>1.401</v>
      </c>
      <c r="M413" s="35">
        <v>0</v>
      </c>
      <c r="N413" s="35">
        <v>0</v>
      </c>
      <c r="O413" s="35">
        <v>0.05</v>
      </c>
      <c r="P413" s="35">
        <v>0</v>
      </c>
      <c r="Q413" s="35">
        <v>0.2</v>
      </c>
      <c r="R413" s="35">
        <v>1.3000001000000001</v>
      </c>
      <c r="S413" s="35">
        <v>3.2</v>
      </c>
      <c r="T413" s="35">
        <v>3.2</v>
      </c>
      <c r="U413" s="35">
        <v>1.8000001000000001</v>
      </c>
      <c r="V413" s="35">
        <v>0</v>
      </c>
      <c r="W413" s="35">
        <v>1.8000001000000001</v>
      </c>
      <c r="X413" s="35">
        <v>0.6</v>
      </c>
      <c r="Y413" s="35">
        <v>0</v>
      </c>
      <c r="Z413" s="35"/>
      <c r="AA413" s="35"/>
      <c r="AB413" s="35"/>
      <c r="AC413" s="35"/>
      <c r="AD413" s="35"/>
      <c r="AE413" s="35"/>
      <c r="AF413" s="35">
        <v>2.1139999999999999</v>
      </c>
      <c r="AG413" s="35"/>
      <c r="AH413" s="35"/>
      <c r="AI413" s="35">
        <v>1.5200001000000001</v>
      </c>
      <c r="AJ413" s="35"/>
      <c r="AK413" s="35"/>
      <c r="AX413" t="s">
        <v>126</v>
      </c>
    </row>
    <row r="414" spans="1:50">
      <c r="A414">
        <v>623</v>
      </c>
      <c r="B414" t="s">
        <v>460</v>
      </c>
      <c r="C414" s="35">
        <v>1.2506077</v>
      </c>
      <c r="D414" s="35">
        <v>0</v>
      </c>
      <c r="E414" s="35">
        <v>0.77983290000000005</v>
      </c>
      <c r="F414" s="35"/>
      <c r="G414" s="35"/>
      <c r="H414" s="35"/>
      <c r="I414" s="35">
        <v>2.4157278999999998</v>
      </c>
      <c r="J414" s="35">
        <v>1.0455220999999999</v>
      </c>
      <c r="K414" s="35">
        <v>3.0000002000000001</v>
      </c>
      <c r="L414" s="35">
        <v>0.46700000000000003</v>
      </c>
      <c r="M414" s="35">
        <v>0</v>
      </c>
      <c r="N414" s="35">
        <v>0</v>
      </c>
      <c r="O414" s="35">
        <v>0.2</v>
      </c>
      <c r="P414" s="35">
        <v>0</v>
      </c>
      <c r="Q414" s="35">
        <v>0.2</v>
      </c>
      <c r="R414" s="35">
        <v>0.4</v>
      </c>
      <c r="S414" s="35">
        <v>1.8000001000000001</v>
      </c>
      <c r="T414" s="35">
        <v>0.5</v>
      </c>
      <c r="U414" s="35">
        <v>0</v>
      </c>
      <c r="V414" s="35">
        <v>0</v>
      </c>
      <c r="W414" s="35">
        <v>0</v>
      </c>
      <c r="X414" s="35">
        <v>0</v>
      </c>
      <c r="Y414" s="35">
        <v>0</v>
      </c>
      <c r="Z414" s="35"/>
      <c r="AA414" s="35"/>
      <c r="AB414" s="35"/>
      <c r="AC414" s="35">
        <v>0.68722342999999997</v>
      </c>
      <c r="AD414" s="35">
        <v>1.4702654000000001E-2</v>
      </c>
      <c r="AE414" s="35">
        <v>0</v>
      </c>
      <c r="AF414" s="35">
        <v>0.85500010000000004</v>
      </c>
      <c r="AG414" s="35"/>
      <c r="AH414" s="35"/>
      <c r="AI414" s="35">
        <v>0.48000005000000001</v>
      </c>
      <c r="AJ414" s="35"/>
      <c r="AK414" s="35"/>
      <c r="AX414" t="s">
        <v>126</v>
      </c>
    </row>
    <row r="415" spans="1:50">
      <c r="A415">
        <v>624</v>
      </c>
      <c r="B415" t="s">
        <v>460</v>
      </c>
      <c r="C415" s="35">
        <v>1.2506077</v>
      </c>
      <c r="D415" s="35">
        <v>0</v>
      </c>
      <c r="E415" s="35">
        <v>0.77983290000000005</v>
      </c>
      <c r="F415" s="35"/>
      <c r="G415" s="35"/>
      <c r="H415" s="35"/>
      <c r="I415" s="35">
        <v>2.4157278999999998</v>
      </c>
      <c r="J415" s="35">
        <v>1.0455220999999999</v>
      </c>
      <c r="K415" s="35">
        <v>3.0000002000000001</v>
      </c>
      <c r="L415" s="35">
        <v>0.46700000000000003</v>
      </c>
      <c r="M415" s="35">
        <v>0</v>
      </c>
      <c r="N415" s="35">
        <v>0</v>
      </c>
      <c r="O415" s="35">
        <v>0.35000002000000002</v>
      </c>
      <c r="P415" s="35">
        <v>0</v>
      </c>
      <c r="Q415" s="35">
        <v>0.2</v>
      </c>
      <c r="R415" s="35">
        <v>1.3000001000000001</v>
      </c>
      <c r="S415" s="35">
        <v>2.5</v>
      </c>
      <c r="T415" s="35">
        <v>1.8000001000000001</v>
      </c>
      <c r="U415" s="35">
        <v>2.3000001999999999</v>
      </c>
      <c r="V415" s="35">
        <v>0</v>
      </c>
      <c r="W415" s="35">
        <v>3.3000001999999999</v>
      </c>
      <c r="X415" s="35">
        <v>0</v>
      </c>
      <c r="Y415" s="35">
        <v>0</v>
      </c>
      <c r="Z415" s="35"/>
      <c r="AA415" s="35"/>
      <c r="AB415" s="35"/>
      <c r="AC415" s="35">
        <v>0.68722342999999997</v>
      </c>
      <c r="AD415" s="35">
        <v>1.4702654000000001E-2</v>
      </c>
      <c r="AE415" s="35">
        <v>0</v>
      </c>
      <c r="AF415" s="35">
        <v>1.1240000999999999</v>
      </c>
      <c r="AG415" s="35"/>
      <c r="AH415" s="35"/>
      <c r="AI415" s="35">
        <v>0.8</v>
      </c>
      <c r="AJ415" s="35"/>
      <c r="AK415" s="35"/>
      <c r="AX415" t="s">
        <v>126</v>
      </c>
    </row>
    <row r="416" spans="1:50">
      <c r="A416">
        <v>625</v>
      </c>
      <c r="B416" t="s">
        <v>461</v>
      </c>
      <c r="C416" s="35">
        <v>1.6171651</v>
      </c>
      <c r="D416" s="35">
        <v>0</v>
      </c>
      <c r="E416" s="35">
        <v>0.6468661</v>
      </c>
      <c r="F416" s="35"/>
      <c r="G416" s="35"/>
      <c r="H416" s="35"/>
      <c r="I416" s="35">
        <v>0.86480199999999996</v>
      </c>
      <c r="J416" s="35">
        <v>0.32121217000000002</v>
      </c>
      <c r="K416" s="35">
        <v>3.0000002000000001</v>
      </c>
      <c r="L416" s="35">
        <v>1.401</v>
      </c>
      <c r="M416" s="35">
        <v>0</v>
      </c>
      <c r="N416" s="35">
        <v>1.5000001000000001</v>
      </c>
      <c r="O416" s="35">
        <v>0.1</v>
      </c>
      <c r="P416" s="35">
        <v>0</v>
      </c>
      <c r="Q416" s="35">
        <v>0.1</v>
      </c>
      <c r="R416" s="35">
        <v>1.5000001000000001</v>
      </c>
      <c r="S416" s="35">
        <v>1.5000001000000001</v>
      </c>
      <c r="T416" s="35">
        <v>2.4</v>
      </c>
      <c r="U416" s="35">
        <v>0.70000004999999998</v>
      </c>
      <c r="V416" s="35">
        <v>0</v>
      </c>
      <c r="W416" s="35">
        <v>2.5</v>
      </c>
      <c r="X416" s="35">
        <v>2.2000000000000002</v>
      </c>
      <c r="Y416" s="35">
        <v>0</v>
      </c>
      <c r="Z416" s="35"/>
      <c r="AA416" s="35"/>
      <c r="AB416" s="35"/>
      <c r="AC416" s="35"/>
      <c r="AD416" s="35"/>
      <c r="AE416" s="35"/>
      <c r="AF416" s="35">
        <v>1.5100001000000001</v>
      </c>
      <c r="AG416" s="35"/>
      <c r="AH416" s="35"/>
      <c r="AI416" s="35">
        <v>1.536</v>
      </c>
      <c r="AJ416" s="35">
        <v>0.18</v>
      </c>
      <c r="AK416" s="35">
        <v>0.3</v>
      </c>
      <c r="AX416" t="s">
        <v>168</v>
      </c>
    </row>
    <row r="417" spans="1:50">
      <c r="A417">
        <v>626</v>
      </c>
      <c r="B417" t="s">
        <v>462</v>
      </c>
      <c r="C417" s="35">
        <v>1.6171651</v>
      </c>
      <c r="D417" s="35">
        <v>0</v>
      </c>
      <c r="E417" s="35">
        <v>0.66842820000000003</v>
      </c>
      <c r="F417" s="35"/>
      <c r="G417" s="35"/>
      <c r="H417" s="35"/>
      <c r="I417" s="35">
        <v>1.2078639</v>
      </c>
      <c r="J417" s="35">
        <v>3.6593274999999998</v>
      </c>
      <c r="K417" s="35">
        <v>3.0000002000000001</v>
      </c>
      <c r="L417" s="35">
        <v>1.401</v>
      </c>
      <c r="M417" s="35">
        <v>0</v>
      </c>
      <c r="N417" s="35">
        <v>0</v>
      </c>
      <c r="O417" s="35">
        <v>0.35000002000000002</v>
      </c>
      <c r="P417" s="35">
        <v>0</v>
      </c>
      <c r="Q417" s="35">
        <v>0.2</v>
      </c>
      <c r="R417" s="35">
        <v>0.8</v>
      </c>
      <c r="S417" s="35">
        <v>0.5</v>
      </c>
      <c r="T417" s="35">
        <v>1.8000001000000001</v>
      </c>
      <c r="U417" s="35">
        <v>1.3000001000000001</v>
      </c>
      <c r="V417" s="35">
        <v>0</v>
      </c>
      <c r="W417" s="35">
        <v>2.3000001999999999</v>
      </c>
      <c r="X417" s="35">
        <v>0</v>
      </c>
      <c r="Y417" s="35">
        <v>0</v>
      </c>
      <c r="Z417" s="35"/>
      <c r="AA417" s="35"/>
      <c r="AB417" s="35"/>
      <c r="AC417" s="35">
        <v>0.68722342999999997</v>
      </c>
      <c r="AD417" s="35">
        <v>0.45945793000000001</v>
      </c>
      <c r="AE417" s="35">
        <v>0</v>
      </c>
      <c r="AF417" s="35">
        <v>0.56200004000000003</v>
      </c>
      <c r="AG417" s="35"/>
      <c r="AH417" s="35"/>
      <c r="AI417" s="35">
        <v>0.48000005000000001</v>
      </c>
      <c r="AJ417" s="35"/>
      <c r="AK417" s="35"/>
      <c r="AX417" t="s">
        <v>124</v>
      </c>
    </row>
    <row r="418" spans="1:50">
      <c r="A418">
        <v>627</v>
      </c>
      <c r="B418" t="s">
        <v>462</v>
      </c>
      <c r="C418" s="35">
        <v>1.6171651</v>
      </c>
      <c r="D418" s="35">
        <v>0</v>
      </c>
      <c r="E418" s="35">
        <v>0.66842820000000003</v>
      </c>
      <c r="F418" s="35"/>
      <c r="G418" s="35"/>
      <c r="H418" s="35"/>
      <c r="I418" s="35">
        <v>1.2078639</v>
      </c>
      <c r="J418" s="35">
        <v>3.6593274999999998</v>
      </c>
      <c r="K418" s="35">
        <v>3.0000002000000001</v>
      </c>
      <c r="L418" s="35">
        <v>2.1015000000000001</v>
      </c>
      <c r="M418" s="35">
        <v>0</v>
      </c>
      <c r="N418" s="35">
        <v>0</v>
      </c>
      <c r="O418" s="35">
        <v>0.35000002000000002</v>
      </c>
      <c r="P418" s="35">
        <v>0</v>
      </c>
      <c r="Q418" s="35">
        <v>1</v>
      </c>
      <c r="R418" s="35">
        <v>2.7</v>
      </c>
      <c r="S418" s="35">
        <v>5.5000004999999996</v>
      </c>
      <c r="T418" s="35">
        <v>2.2000000000000002</v>
      </c>
      <c r="U418" s="35">
        <v>2</v>
      </c>
      <c r="V418" s="35">
        <v>0</v>
      </c>
      <c r="W418" s="35">
        <v>2.4</v>
      </c>
      <c r="X418" s="35">
        <v>0.3</v>
      </c>
      <c r="Y418" s="35">
        <v>0</v>
      </c>
      <c r="Z418" s="35"/>
      <c r="AA418" s="35"/>
      <c r="AB418" s="35"/>
      <c r="AC418" s="35">
        <v>0.68722342999999997</v>
      </c>
      <c r="AD418" s="35">
        <v>0.45945793000000001</v>
      </c>
      <c r="AE418" s="35">
        <v>0</v>
      </c>
      <c r="AF418" s="35">
        <v>1.4050001000000001</v>
      </c>
      <c r="AG418" s="35"/>
      <c r="AH418" s="35"/>
      <c r="AI418" s="35">
        <v>1.6800001</v>
      </c>
      <c r="AJ418" s="35">
        <v>0.90000004</v>
      </c>
      <c r="AK418" s="35"/>
      <c r="AX418" t="s">
        <v>126</v>
      </c>
    </row>
    <row r="419" spans="1:50">
      <c r="A419">
        <v>628</v>
      </c>
      <c r="B419" t="s">
        <v>461</v>
      </c>
      <c r="C419" s="35">
        <v>1.6171651</v>
      </c>
      <c r="D419" s="35">
        <v>0.99186134000000004</v>
      </c>
      <c r="E419" s="35">
        <v>1.0349858000000001</v>
      </c>
      <c r="F419" s="35"/>
      <c r="G419" s="35"/>
      <c r="H419" s="35"/>
      <c r="I419" s="35">
        <v>0.49621460000000001</v>
      </c>
      <c r="J419" s="35">
        <v>0.21502631999999999</v>
      </c>
      <c r="K419" s="35">
        <v>3.0000002000000001</v>
      </c>
      <c r="L419" s="35">
        <v>1.401</v>
      </c>
      <c r="M419" s="35">
        <v>0</v>
      </c>
      <c r="N419" s="35">
        <v>1.5000001000000001</v>
      </c>
      <c r="O419" s="35">
        <v>0.05</v>
      </c>
      <c r="P419" s="35">
        <v>0</v>
      </c>
      <c r="Q419" s="35">
        <v>0.1</v>
      </c>
      <c r="R419" s="35">
        <v>1</v>
      </c>
      <c r="S419" s="35">
        <v>2.5</v>
      </c>
      <c r="T419" s="35">
        <v>1.7</v>
      </c>
      <c r="U419" s="35">
        <v>2.5</v>
      </c>
      <c r="V419" s="35">
        <v>0</v>
      </c>
      <c r="W419" s="35">
        <v>2.5</v>
      </c>
      <c r="X419" s="35">
        <v>2.2000000000000002</v>
      </c>
      <c r="Y419" s="35">
        <v>0</v>
      </c>
      <c r="Z419" s="35"/>
      <c r="AA419" s="35"/>
      <c r="AB419" s="35"/>
      <c r="AC419" s="35"/>
      <c r="AD419" s="35"/>
      <c r="AE419" s="35"/>
      <c r="AF419" s="35">
        <v>3.0200002000000001</v>
      </c>
      <c r="AG419" s="35"/>
      <c r="AH419" s="35"/>
      <c r="AI419" s="35">
        <v>1.536</v>
      </c>
      <c r="AJ419" s="35">
        <v>0.18</v>
      </c>
      <c r="AK419" s="35">
        <v>0.3</v>
      </c>
      <c r="AX419" t="s">
        <v>131</v>
      </c>
    </row>
    <row r="420" spans="1:50">
      <c r="A420">
        <v>629</v>
      </c>
      <c r="B420" t="s">
        <v>397</v>
      </c>
      <c r="C420" s="35">
        <v>4.8223859999999998</v>
      </c>
      <c r="D420" s="35">
        <v>0</v>
      </c>
      <c r="E420" s="35">
        <v>0.107811004</v>
      </c>
      <c r="F420" s="35"/>
      <c r="G420" s="35"/>
      <c r="H420" s="35"/>
      <c r="I420" s="35"/>
      <c r="J420" s="35">
        <v>2.9979629999999999</v>
      </c>
      <c r="K420" s="35">
        <v>3.0000002000000001</v>
      </c>
      <c r="L420" s="35">
        <v>0.28689003000000002</v>
      </c>
      <c r="M420" s="35">
        <v>0</v>
      </c>
      <c r="N420" s="35">
        <v>0</v>
      </c>
      <c r="O420" s="35">
        <v>0.25</v>
      </c>
      <c r="P420" s="35">
        <v>0</v>
      </c>
      <c r="Q420" s="35">
        <v>0.1</v>
      </c>
      <c r="R420" s="35">
        <v>0.5</v>
      </c>
      <c r="S420" s="35">
        <v>0.5</v>
      </c>
      <c r="T420" s="35">
        <v>4</v>
      </c>
      <c r="U420" s="35">
        <v>1.5000001000000001</v>
      </c>
      <c r="V420" s="35">
        <v>0</v>
      </c>
      <c r="W420" s="35">
        <v>1</v>
      </c>
      <c r="X420" s="35">
        <v>2</v>
      </c>
      <c r="Y420" s="35">
        <v>0</v>
      </c>
      <c r="Z420" s="35"/>
      <c r="AA420" s="35"/>
      <c r="AB420" s="35"/>
      <c r="AC420" s="35">
        <v>3.4236689</v>
      </c>
      <c r="AD420" s="35">
        <v>0.33080969999999998</v>
      </c>
      <c r="AE420" s="35">
        <v>0</v>
      </c>
      <c r="AF420" s="35">
        <v>0.6</v>
      </c>
      <c r="AG420" s="35"/>
      <c r="AH420" s="35"/>
      <c r="AI420" s="35">
        <v>0.64000005000000004</v>
      </c>
      <c r="AJ420" s="35">
        <v>1.44</v>
      </c>
      <c r="AK420" s="35"/>
      <c r="AX420" t="s">
        <v>126</v>
      </c>
    </row>
    <row r="421" spans="1:50">
      <c r="A421">
        <v>630</v>
      </c>
      <c r="B421" t="s">
        <v>463</v>
      </c>
      <c r="C421" s="35">
        <v>1.3799809000000001</v>
      </c>
      <c r="D421" s="35">
        <v>1.5179788000000001</v>
      </c>
      <c r="E421" s="35">
        <v>0.56061720000000004</v>
      </c>
      <c r="F421" s="35">
        <v>8.9746229999999993E-5</v>
      </c>
      <c r="G421" s="35">
        <v>1.5442891000000001</v>
      </c>
      <c r="H421" s="35">
        <v>1.5442891000000001</v>
      </c>
      <c r="I421" s="35">
        <v>7.7214464999999999</v>
      </c>
      <c r="J421" s="35">
        <v>1.1381794999999999</v>
      </c>
      <c r="K421" s="35">
        <v>0.5</v>
      </c>
      <c r="L421" s="35">
        <v>0.99200003999999997</v>
      </c>
      <c r="M421" s="35">
        <v>0</v>
      </c>
      <c r="N421" s="35">
        <v>1.5000001000000001</v>
      </c>
      <c r="O421" s="35">
        <v>0.3</v>
      </c>
      <c r="P421" s="35">
        <v>0</v>
      </c>
      <c r="Q421" s="35">
        <v>1</v>
      </c>
      <c r="R421" s="35">
        <v>2.5</v>
      </c>
      <c r="S421" s="35">
        <v>3.0000002000000001</v>
      </c>
      <c r="T421" s="35">
        <v>5.5000004999999996</v>
      </c>
      <c r="U421" s="35">
        <v>3.0000002000000001</v>
      </c>
      <c r="V421" s="35">
        <v>2.1000000999999999</v>
      </c>
      <c r="W421" s="35">
        <v>1.6</v>
      </c>
      <c r="X421" s="35">
        <v>1.5000001000000001</v>
      </c>
      <c r="Y421" s="35">
        <v>0</v>
      </c>
      <c r="Z421" s="35"/>
      <c r="AA421" s="35"/>
      <c r="AB421" s="35"/>
      <c r="AC421" s="35">
        <v>0</v>
      </c>
      <c r="AD421" s="35">
        <v>0.19603539</v>
      </c>
      <c r="AE421" s="35">
        <v>0</v>
      </c>
      <c r="AF421" s="35">
        <v>4.5</v>
      </c>
      <c r="AG421" s="35"/>
      <c r="AH421" s="35"/>
      <c r="AI421" s="35">
        <v>1.44</v>
      </c>
      <c r="AJ421" s="35">
        <v>0.18</v>
      </c>
      <c r="AK421" s="35">
        <v>0.3</v>
      </c>
      <c r="AX421" t="s">
        <v>126</v>
      </c>
    </row>
    <row r="422" spans="1:50">
      <c r="A422">
        <v>631</v>
      </c>
      <c r="B422" t="s">
        <v>398</v>
      </c>
      <c r="C422" s="35">
        <v>4.8223859999999998</v>
      </c>
      <c r="D422" s="35">
        <v>0</v>
      </c>
      <c r="E422" s="35">
        <v>0.16171653999999999</v>
      </c>
      <c r="F422" s="35"/>
      <c r="G422" s="35"/>
      <c r="H422" s="35"/>
      <c r="I422" s="35"/>
      <c r="J422" s="35">
        <v>1.0337803000000001</v>
      </c>
      <c r="K422" s="35">
        <v>3.0000002000000001</v>
      </c>
      <c r="L422" s="35">
        <v>0.28689003000000002</v>
      </c>
      <c r="M422" s="35">
        <v>0</v>
      </c>
      <c r="N422" s="35">
        <v>0</v>
      </c>
      <c r="O422" s="35">
        <v>0.25</v>
      </c>
      <c r="P422" s="35">
        <v>0</v>
      </c>
      <c r="Q422" s="35">
        <v>0.8</v>
      </c>
      <c r="R422" s="35">
        <v>2.2000000000000002</v>
      </c>
      <c r="S422" s="35">
        <v>3.5000002000000001</v>
      </c>
      <c r="T422" s="35">
        <v>6.0000004999999996</v>
      </c>
      <c r="U422" s="35">
        <v>4</v>
      </c>
      <c r="V422" s="35">
        <v>1</v>
      </c>
      <c r="W422" s="35">
        <v>6.0000004999999996</v>
      </c>
      <c r="X422" s="35">
        <v>4</v>
      </c>
      <c r="Y422" s="35">
        <v>0</v>
      </c>
      <c r="Z422" s="35"/>
      <c r="AA422" s="35"/>
      <c r="AB422" s="35"/>
      <c r="AC422" s="35">
        <v>3.2603843000000001</v>
      </c>
      <c r="AD422" s="35">
        <v>0.33080969999999998</v>
      </c>
      <c r="AE422" s="35">
        <v>0</v>
      </c>
      <c r="AF422" s="35">
        <v>7.5000004999999996</v>
      </c>
      <c r="AG422" s="35"/>
      <c r="AH422" s="35"/>
      <c r="AI422" s="35">
        <v>14.400001</v>
      </c>
      <c r="AJ422" s="35">
        <v>16.2</v>
      </c>
      <c r="AK422" s="35"/>
      <c r="AX422" t="s">
        <v>124</v>
      </c>
    </row>
    <row r="423" spans="1:50">
      <c r="A423">
        <v>632</v>
      </c>
      <c r="B423" t="s">
        <v>464</v>
      </c>
      <c r="C423" s="35">
        <v>1.7249762</v>
      </c>
      <c r="D423" s="35">
        <v>1.2477328000000001</v>
      </c>
      <c r="E423" s="35">
        <v>0.109176606</v>
      </c>
      <c r="F423" s="35"/>
      <c r="G423" s="35"/>
      <c r="H423" s="35"/>
      <c r="I423" s="35">
        <v>0.43240099999999998</v>
      </c>
      <c r="J423" s="35">
        <v>0.16060609000000001</v>
      </c>
      <c r="K423" s="35">
        <v>3.0000002000000001</v>
      </c>
      <c r="L423" s="35">
        <v>0.93400000000000005</v>
      </c>
      <c r="M423" s="35">
        <v>0</v>
      </c>
      <c r="N423" s="35">
        <v>0</v>
      </c>
      <c r="O423" s="35">
        <v>0.05</v>
      </c>
      <c r="P423" s="35">
        <v>0</v>
      </c>
      <c r="Q423" s="35">
        <v>0.1</v>
      </c>
      <c r="R423" s="35">
        <v>1</v>
      </c>
      <c r="S423" s="35">
        <v>1.5000001000000001</v>
      </c>
      <c r="T423" s="35">
        <v>0.5</v>
      </c>
      <c r="U423" s="35">
        <v>0.5</v>
      </c>
      <c r="V423" s="35">
        <v>0.5</v>
      </c>
      <c r="W423" s="35">
        <v>0.6</v>
      </c>
      <c r="X423" s="35">
        <v>0.5</v>
      </c>
      <c r="Y423" s="35">
        <v>0</v>
      </c>
      <c r="Z423" s="35"/>
      <c r="AA423" s="35"/>
      <c r="AB423" s="35"/>
      <c r="AC423" s="35">
        <v>0.76969030000000005</v>
      </c>
      <c r="AD423" s="35">
        <v>0</v>
      </c>
      <c r="AE423" s="35">
        <v>0</v>
      </c>
      <c r="AF423" s="35">
        <v>0.88200009999999995</v>
      </c>
      <c r="AG423" s="35"/>
      <c r="AH423" s="35"/>
      <c r="AI423" s="35">
        <v>0.8</v>
      </c>
      <c r="AJ423" s="35">
        <v>0.18</v>
      </c>
      <c r="AK423" s="35">
        <v>0.3</v>
      </c>
      <c r="AX423" t="s">
        <v>126</v>
      </c>
    </row>
    <row r="424" spans="1:50">
      <c r="A424">
        <v>633</v>
      </c>
      <c r="B424" t="s">
        <v>464</v>
      </c>
      <c r="C424" s="35">
        <v>1.7249762</v>
      </c>
      <c r="D424" s="35">
        <v>1.2477328000000001</v>
      </c>
      <c r="E424" s="35">
        <v>0.109176606</v>
      </c>
      <c r="F424" s="35"/>
      <c r="G424" s="35"/>
      <c r="H424" s="35"/>
      <c r="I424" s="35">
        <v>0.43240099999999998</v>
      </c>
      <c r="J424" s="35">
        <v>0.16060609000000001</v>
      </c>
      <c r="K424" s="35">
        <v>3.0000002000000001</v>
      </c>
      <c r="L424" s="35">
        <v>1.401</v>
      </c>
      <c r="M424" s="35">
        <v>0</v>
      </c>
      <c r="N424" s="35">
        <v>0</v>
      </c>
      <c r="O424" s="35">
        <v>0.05</v>
      </c>
      <c r="P424" s="35">
        <v>0</v>
      </c>
      <c r="Q424" s="35">
        <v>0.5</v>
      </c>
      <c r="R424" s="35">
        <v>2</v>
      </c>
      <c r="S424" s="35">
        <v>2.5</v>
      </c>
      <c r="T424" s="35">
        <v>5</v>
      </c>
      <c r="U424" s="35">
        <v>0.70000004999999998</v>
      </c>
      <c r="V424" s="35">
        <v>0</v>
      </c>
      <c r="W424" s="35">
        <v>2.5</v>
      </c>
      <c r="X424" s="35">
        <v>2.2000000000000002</v>
      </c>
      <c r="Y424" s="35">
        <v>0</v>
      </c>
      <c r="Z424" s="35"/>
      <c r="AA424" s="35"/>
      <c r="AB424" s="35"/>
      <c r="AC424" s="35">
        <v>0.76969030000000005</v>
      </c>
      <c r="AD424" s="35">
        <v>0</v>
      </c>
      <c r="AE424" s="35">
        <v>0</v>
      </c>
      <c r="AF424" s="35">
        <v>1.47</v>
      </c>
      <c r="AG424" s="35"/>
      <c r="AH424" s="35"/>
      <c r="AI424" s="35">
        <v>2.3040001000000001</v>
      </c>
      <c r="AJ424" s="35">
        <v>0.18</v>
      </c>
      <c r="AK424" s="35">
        <v>0.3</v>
      </c>
      <c r="AX424" t="s">
        <v>126</v>
      </c>
    </row>
    <row r="425" spans="1:50">
      <c r="A425">
        <v>634</v>
      </c>
      <c r="B425" t="s">
        <v>465</v>
      </c>
      <c r="C425" s="35">
        <v>1.7249762</v>
      </c>
      <c r="D425" s="35">
        <v>3.1049568999999999</v>
      </c>
      <c r="E425" s="35">
        <v>5.2827394999999999E-2</v>
      </c>
      <c r="F425" s="35"/>
      <c r="G425" s="35"/>
      <c r="H425" s="35"/>
      <c r="I425" s="35">
        <v>0.49621460000000001</v>
      </c>
      <c r="J425" s="35">
        <v>0.13007766000000001</v>
      </c>
      <c r="K425" s="35">
        <v>3.0000002000000001</v>
      </c>
      <c r="L425" s="35">
        <v>0.84599999999999997</v>
      </c>
      <c r="M425" s="35">
        <v>0</v>
      </c>
      <c r="N425" s="35">
        <v>1.5000001000000001</v>
      </c>
      <c r="O425" s="35">
        <v>0.1</v>
      </c>
      <c r="P425" s="35">
        <v>0</v>
      </c>
      <c r="Q425" s="35">
        <v>0.1</v>
      </c>
      <c r="R425" s="35">
        <v>1</v>
      </c>
      <c r="S425" s="35">
        <v>1.5000001000000001</v>
      </c>
      <c r="T425" s="35">
        <v>0.5</v>
      </c>
      <c r="U425" s="35">
        <v>0.5</v>
      </c>
      <c r="V425" s="35">
        <v>0.5</v>
      </c>
      <c r="W425" s="35">
        <v>0.6</v>
      </c>
      <c r="X425" s="35">
        <v>0.5</v>
      </c>
      <c r="Y425" s="35">
        <v>0</v>
      </c>
      <c r="Z425" s="35"/>
      <c r="AA425" s="35"/>
      <c r="AB425" s="35"/>
      <c r="AC425" s="35">
        <v>0</v>
      </c>
      <c r="AD425" s="35">
        <v>9.8017690000000005E-2</v>
      </c>
      <c r="AE425" s="35">
        <v>0</v>
      </c>
      <c r="AF425" s="35">
        <v>3.0000002000000001</v>
      </c>
      <c r="AG425" s="35"/>
      <c r="AH425" s="35"/>
      <c r="AI425" s="35">
        <v>1.536</v>
      </c>
      <c r="AJ425" s="35">
        <v>0.18</v>
      </c>
      <c r="AK425" s="35">
        <v>0.3</v>
      </c>
      <c r="AX425" t="s">
        <v>126</v>
      </c>
    </row>
    <row r="426" spans="1:50">
      <c r="A426">
        <v>635</v>
      </c>
      <c r="B426" t="s">
        <v>464</v>
      </c>
      <c r="C426" s="35">
        <v>1.7249762</v>
      </c>
      <c r="D426" s="35">
        <v>4.1665359999999998</v>
      </c>
      <c r="E426" s="35">
        <v>0</v>
      </c>
      <c r="F426" s="35"/>
      <c r="G426" s="35"/>
      <c r="H426" s="35"/>
      <c r="I426" s="35">
        <v>0.49621460000000001</v>
      </c>
      <c r="J426" s="35">
        <v>0.13007766000000001</v>
      </c>
      <c r="K426" s="35">
        <v>3.0000002000000001</v>
      </c>
      <c r="L426" s="35">
        <v>0.46700000000000003</v>
      </c>
      <c r="M426" s="35">
        <v>0</v>
      </c>
      <c r="N426" s="35">
        <v>0</v>
      </c>
      <c r="O426" s="35">
        <v>0.05</v>
      </c>
      <c r="P426" s="35">
        <v>0</v>
      </c>
      <c r="Q426" s="35">
        <v>0.2</v>
      </c>
      <c r="R426" s="35">
        <v>1.3000001000000001</v>
      </c>
      <c r="S426" s="35">
        <v>3.2</v>
      </c>
      <c r="T426" s="35">
        <v>1.8000001000000001</v>
      </c>
      <c r="U426" s="35">
        <v>3.3000001999999999</v>
      </c>
      <c r="V426" s="35">
        <v>0</v>
      </c>
      <c r="W426" s="35">
        <v>3.3000001999999999</v>
      </c>
      <c r="X426" s="35">
        <v>0</v>
      </c>
      <c r="Y426" s="35">
        <v>0</v>
      </c>
      <c r="Z426" s="35"/>
      <c r="AA426" s="35"/>
      <c r="AB426" s="35"/>
      <c r="AC426" s="35">
        <v>0</v>
      </c>
      <c r="AD426" s="35">
        <v>1.0806450999999999</v>
      </c>
      <c r="AE426" s="35">
        <v>0</v>
      </c>
      <c r="AF426" s="35">
        <v>4.4100003000000001</v>
      </c>
      <c r="AG426" s="35"/>
      <c r="AH426" s="35"/>
      <c r="AI426" s="35">
        <v>1.5200001000000001</v>
      </c>
      <c r="AJ426" s="35">
        <v>0.36</v>
      </c>
      <c r="AK426" s="35">
        <v>0.3</v>
      </c>
      <c r="AX426" t="s">
        <v>126</v>
      </c>
    </row>
    <row r="427" spans="1:50">
      <c r="A427">
        <v>636</v>
      </c>
      <c r="B427" t="s">
        <v>463</v>
      </c>
      <c r="C427" s="35">
        <v>1.7249762</v>
      </c>
      <c r="D427" s="35">
        <v>4.0321316999999999</v>
      </c>
      <c r="E427" s="35">
        <v>0.54983616000000002</v>
      </c>
      <c r="F427" s="35"/>
      <c r="G427" s="35"/>
      <c r="H427" s="35"/>
      <c r="I427" s="35">
        <v>0.49621460000000001</v>
      </c>
      <c r="J427" s="35">
        <v>0.42474335000000002</v>
      </c>
      <c r="K427" s="35">
        <v>0.5</v>
      </c>
      <c r="L427" s="35">
        <v>0.107200004</v>
      </c>
      <c r="M427" s="35">
        <v>0</v>
      </c>
      <c r="N427" s="35">
        <v>1.5000001000000001</v>
      </c>
      <c r="O427" s="35">
        <v>1.0000001E-2</v>
      </c>
      <c r="P427" s="35">
        <v>0</v>
      </c>
      <c r="Q427" s="35">
        <v>0.1</v>
      </c>
      <c r="R427" s="35">
        <v>1</v>
      </c>
      <c r="S427" s="35">
        <v>2.5</v>
      </c>
      <c r="T427" s="35">
        <v>2.5</v>
      </c>
      <c r="U427" s="35">
        <v>1.5000001000000001</v>
      </c>
      <c r="V427" s="35">
        <v>0.5</v>
      </c>
      <c r="W427" s="35">
        <v>1</v>
      </c>
      <c r="X427" s="35">
        <v>2</v>
      </c>
      <c r="Y427" s="35">
        <v>0</v>
      </c>
      <c r="Z427" s="35"/>
      <c r="AA427" s="35"/>
      <c r="AB427" s="35"/>
      <c r="AC427" s="35">
        <v>0</v>
      </c>
      <c r="AD427" s="35">
        <v>0.14702654000000001</v>
      </c>
      <c r="AE427" s="35">
        <v>0</v>
      </c>
      <c r="AF427" s="35">
        <v>3.0000002000000001</v>
      </c>
      <c r="AG427" s="35"/>
      <c r="AH427" s="35"/>
      <c r="AI427" s="35">
        <v>2.4</v>
      </c>
      <c r="AJ427" s="35">
        <v>0.36</v>
      </c>
      <c r="AK427" s="35">
        <v>0.3</v>
      </c>
      <c r="AX427" t="s">
        <v>126</v>
      </c>
    </row>
    <row r="428" spans="1:50">
      <c r="A428">
        <v>637</v>
      </c>
      <c r="B428" t="s">
        <v>466</v>
      </c>
      <c r="C428" s="35">
        <v>1.3799809000000001</v>
      </c>
      <c r="D428" s="35">
        <v>4.4964374999999999</v>
      </c>
      <c r="E428" s="35">
        <v>0.24492700000000001</v>
      </c>
      <c r="F428" s="35"/>
      <c r="G428" s="35"/>
      <c r="H428" s="35"/>
      <c r="I428" s="35">
        <v>1.8608047000000001</v>
      </c>
      <c r="J428" s="35"/>
      <c r="K428" s="35">
        <v>3.0000002000000001</v>
      </c>
      <c r="L428" s="35">
        <v>9.9245E-2</v>
      </c>
      <c r="M428" s="35">
        <v>0</v>
      </c>
      <c r="N428" s="35">
        <v>0</v>
      </c>
      <c r="O428" s="35">
        <v>0.2</v>
      </c>
      <c r="P428" s="35">
        <v>1.0000001E-2</v>
      </c>
      <c r="Q428" s="35">
        <v>0.1</v>
      </c>
      <c r="R428" s="35">
        <v>0.5</v>
      </c>
      <c r="S428" s="35">
        <v>0.90000004</v>
      </c>
      <c r="T428" s="35">
        <v>0.4</v>
      </c>
      <c r="U428" s="35">
        <v>1.2</v>
      </c>
      <c r="V428" s="35">
        <v>0</v>
      </c>
      <c r="W428" s="35">
        <v>0.4</v>
      </c>
      <c r="X428" s="35">
        <v>0.3</v>
      </c>
      <c r="Y428" s="35">
        <v>0</v>
      </c>
      <c r="Z428" s="35"/>
      <c r="AA428" s="35"/>
      <c r="AB428" s="35"/>
      <c r="AC428" s="35"/>
      <c r="AD428" s="35"/>
      <c r="AE428" s="35"/>
      <c r="AF428" s="35">
        <v>2.7180002000000001</v>
      </c>
      <c r="AG428" s="35"/>
      <c r="AH428" s="35"/>
      <c r="AI428" s="35">
        <v>2.2800001999999999</v>
      </c>
      <c r="AJ428" s="35">
        <v>3.42</v>
      </c>
      <c r="AK428" s="35">
        <v>1.5000001000000001</v>
      </c>
      <c r="AX428" t="s">
        <v>131</v>
      </c>
    </row>
    <row r="429" spans="1:50">
      <c r="A429">
        <v>638</v>
      </c>
      <c r="B429" t="s">
        <v>467</v>
      </c>
      <c r="C429" s="35">
        <v>1.7249762</v>
      </c>
      <c r="D429" s="35">
        <v>2.0498466</v>
      </c>
      <c r="E429" s="35">
        <v>0.109176606</v>
      </c>
      <c r="F429" s="35"/>
      <c r="G429" s="35"/>
      <c r="H429" s="35"/>
      <c r="I429" s="35">
        <v>0.44107962000000001</v>
      </c>
      <c r="J429" s="35">
        <v>0.19113450000000001</v>
      </c>
      <c r="K429" s="35">
        <v>3.0000002000000001</v>
      </c>
      <c r="L429" s="35">
        <v>0.93400000000000005</v>
      </c>
      <c r="M429" s="35">
        <v>0</v>
      </c>
      <c r="N429" s="35">
        <v>1.5000001000000001</v>
      </c>
      <c r="O429" s="35">
        <v>0.2</v>
      </c>
      <c r="P429" s="35">
        <v>0</v>
      </c>
      <c r="Q429" s="35">
        <v>0.5</v>
      </c>
      <c r="R429" s="35">
        <v>1.1000000000000001</v>
      </c>
      <c r="S429" s="35">
        <v>1.5000001000000001</v>
      </c>
      <c r="T429" s="35">
        <v>0.90000004</v>
      </c>
      <c r="U429" s="35">
        <v>0.6</v>
      </c>
      <c r="V429" s="35">
        <v>0.5</v>
      </c>
      <c r="W429" s="35">
        <v>0.90000004</v>
      </c>
      <c r="X429" s="35">
        <v>0.8</v>
      </c>
      <c r="Y429" s="35">
        <v>0</v>
      </c>
      <c r="Z429" s="35"/>
      <c r="AA429" s="35"/>
      <c r="AB429" s="35"/>
      <c r="AC429" s="35">
        <v>0.21991152</v>
      </c>
      <c r="AD429" s="35">
        <v>0.36756638000000003</v>
      </c>
      <c r="AE429" s="35">
        <v>0</v>
      </c>
      <c r="AF429" s="35">
        <v>2.94</v>
      </c>
      <c r="AG429" s="35"/>
      <c r="AH429" s="35"/>
      <c r="AI429" s="35">
        <v>1.1200000000000001</v>
      </c>
      <c r="AJ429" s="35">
        <v>0.36</v>
      </c>
      <c r="AK429" s="35">
        <v>0.3</v>
      </c>
      <c r="AX429" t="s">
        <v>126</v>
      </c>
    </row>
    <row r="430" spans="1:50">
      <c r="A430">
        <v>639</v>
      </c>
      <c r="B430" t="s">
        <v>467</v>
      </c>
      <c r="C430" s="35">
        <v>0.86248809999999998</v>
      </c>
      <c r="D430" s="35">
        <v>2.7628365000000001</v>
      </c>
      <c r="E430" s="35">
        <v>0</v>
      </c>
      <c r="F430" s="35">
        <v>3.0039029999999998E-4</v>
      </c>
      <c r="G430" s="35">
        <v>5.1689014000000002</v>
      </c>
      <c r="H430" s="35">
        <v>10.337802999999999</v>
      </c>
      <c r="I430" s="35">
        <v>1960.3541</v>
      </c>
      <c r="J430" s="35">
        <v>3.2672564999999998</v>
      </c>
      <c r="K430" s="35">
        <v>3.0000002000000001</v>
      </c>
      <c r="L430" s="35">
        <v>0.46700000000000003</v>
      </c>
      <c r="M430" s="35">
        <v>0</v>
      </c>
      <c r="N430" s="35">
        <v>0</v>
      </c>
      <c r="O430" s="35">
        <v>0.1</v>
      </c>
      <c r="P430" s="35">
        <v>0</v>
      </c>
      <c r="Q430" s="35">
        <v>1</v>
      </c>
      <c r="R430" s="35">
        <v>1.7</v>
      </c>
      <c r="S430" s="35">
        <v>3.1000000999999999</v>
      </c>
      <c r="T430" s="35">
        <v>12.000000999999999</v>
      </c>
      <c r="U430" s="35">
        <v>6.0000004999999996</v>
      </c>
      <c r="V430" s="35">
        <v>0.8</v>
      </c>
      <c r="W430" s="35">
        <v>1.6</v>
      </c>
      <c r="X430" s="35">
        <v>2.7</v>
      </c>
      <c r="Y430" s="35">
        <v>0.4</v>
      </c>
      <c r="Z430" s="35"/>
      <c r="AA430" s="35"/>
      <c r="AB430" s="35"/>
      <c r="AC430" s="35">
        <v>0</v>
      </c>
      <c r="AD430" s="35">
        <v>0</v>
      </c>
      <c r="AE430" s="35">
        <v>0</v>
      </c>
      <c r="AF430" s="35">
        <v>2.94</v>
      </c>
      <c r="AG430" s="35"/>
      <c r="AH430" s="35"/>
      <c r="AI430" s="35">
        <v>2.2800001999999999</v>
      </c>
      <c r="AJ430" s="35">
        <v>3.2400004999999998</v>
      </c>
      <c r="AK430" s="35">
        <v>0.3</v>
      </c>
      <c r="AX430" t="s">
        <v>131</v>
      </c>
    </row>
    <row r="431" spans="1:50">
      <c r="A431">
        <v>640</v>
      </c>
      <c r="B431" t="s">
        <v>468</v>
      </c>
      <c r="C431" s="35">
        <v>1.7249762</v>
      </c>
      <c r="D431" s="35">
        <v>7.57552</v>
      </c>
      <c r="E431" s="35">
        <v>0</v>
      </c>
      <c r="F431" s="35"/>
      <c r="G431" s="35"/>
      <c r="H431" s="35"/>
      <c r="I431" s="35">
        <v>4.0840709999999998</v>
      </c>
      <c r="J431" s="35">
        <v>1.3069028</v>
      </c>
      <c r="K431" s="35">
        <v>3.0000002000000001</v>
      </c>
      <c r="L431" s="35">
        <v>0.46700000000000003</v>
      </c>
      <c r="M431" s="35">
        <v>0</v>
      </c>
      <c r="N431" s="35">
        <v>1.5000001000000001</v>
      </c>
      <c r="O431" s="35">
        <v>0.05</v>
      </c>
      <c r="P431" s="35">
        <v>0</v>
      </c>
      <c r="Q431" s="35">
        <v>0.5</v>
      </c>
      <c r="R431" s="35">
        <v>1.5000001000000001</v>
      </c>
      <c r="S431" s="35">
        <v>3.1000000999999999</v>
      </c>
      <c r="T431" s="35">
        <v>2.6000000999999999</v>
      </c>
      <c r="U431" s="35">
        <v>3.0000002000000001</v>
      </c>
      <c r="V431" s="35">
        <v>0.5</v>
      </c>
      <c r="W431" s="35">
        <v>0.90000004</v>
      </c>
      <c r="X431" s="35">
        <v>2.1000000999999999</v>
      </c>
      <c r="Y431" s="35">
        <v>0.3</v>
      </c>
      <c r="Z431" s="35"/>
      <c r="AA431" s="35"/>
      <c r="AB431" s="35"/>
      <c r="AC431" s="35">
        <v>0</v>
      </c>
      <c r="AD431" s="35">
        <v>1.8378317000000002E-2</v>
      </c>
      <c r="AE431" s="35">
        <v>0</v>
      </c>
      <c r="AF431" s="35">
        <v>4.4100003000000001</v>
      </c>
      <c r="AG431" s="35"/>
      <c r="AH431" s="35"/>
      <c r="AI431" s="35">
        <v>2.4</v>
      </c>
      <c r="AJ431" s="35">
        <v>2.16</v>
      </c>
      <c r="AK431" s="35">
        <v>0.3</v>
      </c>
      <c r="AX431" t="s">
        <v>126</v>
      </c>
    </row>
    <row r="432" spans="1:50">
      <c r="A432">
        <v>641</v>
      </c>
      <c r="B432" t="s">
        <v>469</v>
      </c>
      <c r="C432" s="35">
        <v>1.7249762</v>
      </c>
      <c r="D432" s="35">
        <v>5.1246166000000004</v>
      </c>
      <c r="E432" s="35">
        <v>0.11140471</v>
      </c>
      <c r="F432" s="35"/>
      <c r="G432" s="35"/>
      <c r="H432" s="35"/>
      <c r="I432" s="35">
        <v>0.49621460000000001</v>
      </c>
      <c r="J432" s="35">
        <v>0.13007766000000001</v>
      </c>
      <c r="K432" s="35">
        <v>3.0000002000000001</v>
      </c>
      <c r="L432" s="35">
        <v>1.8680000000000001</v>
      </c>
      <c r="M432" s="35">
        <v>0</v>
      </c>
      <c r="N432" s="35">
        <v>1.5000001000000001</v>
      </c>
      <c r="O432" s="35">
        <v>0.1</v>
      </c>
      <c r="P432" s="35">
        <v>0</v>
      </c>
      <c r="Q432" s="35">
        <v>0.5</v>
      </c>
      <c r="R432" s="35">
        <v>1.1000000000000001</v>
      </c>
      <c r="S432" s="35">
        <v>1.5000001000000001</v>
      </c>
      <c r="T432" s="35">
        <v>0.90000004</v>
      </c>
      <c r="U432" s="35">
        <v>0.6</v>
      </c>
      <c r="V432" s="35">
        <v>0.5</v>
      </c>
      <c r="W432" s="35">
        <v>0.90000004</v>
      </c>
      <c r="X432" s="35">
        <v>0.8</v>
      </c>
      <c r="Y432" s="35">
        <v>0</v>
      </c>
      <c r="Z432" s="35"/>
      <c r="AA432" s="35"/>
      <c r="AB432" s="35"/>
      <c r="AC432" s="35">
        <v>0</v>
      </c>
      <c r="AD432" s="35">
        <v>3.2672565000000001E-2</v>
      </c>
      <c r="AE432" s="35">
        <v>0</v>
      </c>
      <c r="AF432" s="35">
        <v>2.94</v>
      </c>
      <c r="AG432" s="35"/>
      <c r="AH432" s="35"/>
      <c r="AI432" s="35">
        <v>1.536</v>
      </c>
      <c r="AJ432" s="35">
        <v>0.36</v>
      </c>
      <c r="AK432" s="35">
        <v>0.3</v>
      </c>
      <c r="AX432" t="s">
        <v>126</v>
      </c>
    </row>
    <row r="433" spans="1:50">
      <c r="A433">
        <v>642</v>
      </c>
      <c r="B433" t="s">
        <v>470</v>
      </c>
      <c r="C433" s="35">
        <v>3.2343304000000002</v>
      </c>
      <c r="D433" s="35">
        <v>1.18089</v>
      </c>
      <c r="E433" s="35">
        <v>0.11499841</v>
      </c>
      <c r="F433" s="35"/>
      <c r="G433" s="35"/>
      <c r="H433" s="35"/>
      <c r="I433" s="35">
        <v>1.3783738999999999</v>
      </c>
      <c r="J433" s="35">
        <v>0.51050890000000004</v>
      </c>
      <c r="K433" s="35">
        <v>0.5</v>
      </c>
      <c r="L433" s="35">
        <v>0</v>
      </c>
      <c r="M433" s="35">
        <v>0</v>
      </c>
      <c r="N433" s="35">
        <v>1.5000001000000001</v>
      </c>
      <c r="O433" s="35">
        <v>0.1</v>
      </c>
      <c r="P433" s="35">
        <v>0</v>
      </c>
      <c r="Q433" s="35">
        <v>0.4</v>
      </c>
      <c r="R433" s="35">
        <v>0.4</v>
      </c>
      <c r="S433" s="35">
        <v>1.8000001000000001</v>
      </c>
      <c r="T433" s="35">
        <v>0.5</v>
      </c>
      <c r="U433" s="35">
        <v>0.5</v>
      </c>
      <c r="V433" s="35">
        <v>0</v>
      </c>
      <c r="W433" s="35">
        <v>0</v>
      </c>
      <c r="X433" s="35">
        <v>0.5</v>
      </c>
      <c r="Y433" s="35">
        <v>0</v>
      </c>
      <c r="Z433" s="35"/>
      <c r="AA433" s="35"/>
      <c r="AB433" s="35"/>
      <c r="AC433" s="35">
        <v>0.89797210000000005</v>
      </c>
      <c r="AD433" s="35">
        <v>0.11486448</v>
      </c>
      <c r="AE433" s="35">
        <v>0</v>
      </c>
      <c r="AF433" s="35">
        <v>1.325</v>
      </c>
      <c r="AG433" s="35"/>
      <c r="AH433" s="35"/>
      <c r="AI433" s="35">
        <v>0.16000001</v>
      </c>
      <c r="AJ433" s="35">
        <v>0.09</v>
      </c>
      <c r="AK433" s="35">
        <v>0.3</v>
      </c>
      <c r="AX433" t="s">
        <v>126</v>
      </c>
    </row>
    <row r="434" spans="1:50">
      <c r="A434">
        <v>643</v>
      </c>
      <c r="B434" t="s">
        <v>470</v>
      </c>
      <c r="C434" s="35">
        <v>3.2343304000000002</v>
      </c>
      <c r="D434" s="35">
        <v>2.2855932999999999</v>
      </c>
      <c r="E434" s="35">
        <v>0.10781101</v>
      </c>
      <c r="F434" s="35"/>
      <c r="G434" s="35"/>
      <c r="H434" s="35"/>
      <c r="I434" s="35">
        <v>1.3783738999999999</v>
      </c>
      <c r="J434" s="35">
        <v>0.51050890000000004</v>
      </c>
      <c r="K434" s="35">
        <v>0.5</v>
      </c>
      <c r="L434" s="35">
        <v>0</v>
      </c>
      <c r="M434" s="35">
        <v>0</v>
      </c>
      <c r="N434" s="35">
        <v>1.5000001000000001</v>
      </c>
      <c r="O434" s="35">
        <v>0.1</v>
      </c>
      <c r="P434" s="35">
        <v>0</v>
      </c>
      <c r="Q434" s="35">
        <v>0.5</v>
      </c>
      <c r="R434" s="35">
        <v>0.6</v>
      </c>
      <c r="S434" s="35">
        <v>2</v>
      </c>
      <c r="T434" s="35">
        <v>0.70000004999999998</v>
      </c>
      <c r="U434" s="35">
        <v>1.2</v>
      </c>
      <c r="V434" s="35">
        <v>0</v>
      </c>
      <c r="W434" s="35">
        <v>1</v>
      </c>
      <c r="X434" s="35">
        <v>1.5000001000000001</v>
      </c>
      <c r="Y434" s="35">
        <v>0</v>
      </c>
      <c r="Z434" s="35"/>
      <c r="AA434" s="35"/>
      <c r="AB434" s="35"/>
      <c r="AC434" s="35">
        <v>1.4966200000000001</v>
      </c>
      <c r="AD434" s="35">
        <v>0.11486448</v>
      </c>
      <c r="AE434" s="35">
        <v>0</v>
      </c>
      <c r="AF434" s="35">
        <v>2.3850001999999999</v>
      </c>
      <c r="AG434" s="35"/>
      <c r="AH434" s="35"/>
      <c r="AI434" s="35">
        <v>2.2800001999999999</v>
      </c>
      <c r="AJ434" s="35">
        <v>3.42</v>
      </c>
      <c r="AK434" s="35">
        <v>0.3</v>
      </c>
      <c r="AX434" t="s">
        <v>126</v>
      </c>
    </row>
    <row r="435" spans="1:50">
      <c r="A435">
        <v>644</v>
      </c>
      <c r="B435" t="s">
        <v>471</v>
      </c>
      <c r="C435" s="35">
        <v>5.3905500000000002</v>
      </c>
      <c r="D435" s="35">
        <v>1.1427966000000001</v>
      </c>
      <c r="E435" s="35">
        <v>0.10565479</v>
      </c>
      <c r="F435" s="35"/>
      <c r="G435" s="35"/>
      <c r="H435" s="35"/>
      <c r="I435" s="35">
        <v>1.3783738999999999</v>
      </c>
      <c r="J435" s="35">
        <v>0.51050890000000004</v>
      </c>
      <c r="K435" s="35">
        <v>0.5</v>
      </c>
      <c r="L435" s="35">
        <v>0.42299999999999999</v>
      </c>
      <c r="M435" s="35">
        <v>0</v>
      </c>
      <c r="N435" s="35">
        <v>1.5000001000000001</v>
      </c>
      <c r="O435" s="35">
        <v>0.1</v>
      </c>
      <c r="P435" s="35">
        <v>0</v>
      </c>
      <c r="Q435" s="35">
        <v>0.4</v>
      </c>
      <c r="R435" s="35">
        <v>0.4</v>
      </c>
      <c r="S435" s="35">
        <v>1.8000001000000001</v>
      </c>
      <c r="T435" s="35">
        <v>0.5</v>
      </c>
      <c r="U435" s="35">
        <v>0.5</v>
      </c>
      <c r="V435" s="35">
        <v>0</v>
      </c>
      <c r="W435" s="35">
        <v>0</v>
      </c>
      <c r="X435" s="35">
        <v>0.5</v>
      </c>
      <c r="Y435" s="35">
        <v>0</v>
      </c>
      <c r="Z435" s="35"/>
      <c r="AA435" s="35"/>
      <c r="AB435" s="35"/>
      <c r="AC435" s="35">
        <v>0</v>
      </c>
      <c r="AD435" s="35">
        <v>0.11486448</v>
      </c>
      <c r="AE435" s="35">
        <v>0</v>
      </c>
      <c r="AF435" s="35">
        <v>1.5000001000000001</v>
      </c>
      <c r="AG435" s="35"/>
      <c r="AH435" s="35"/>
      <c r="AI435" s="35">
        <v>0.16000001</v>
      </c>
      <c r="AJ435" s="35">
        <v>0.09</v>
      </c>
      <c r="AK435" s="35">
        <v>0.3</v>
      </c>
      <c r="AX435" t="s">
        <v>126</v>
      </c>
    </row>
    <row r="436" spans="1:50">
      <c r="A436">
        <v>645</v>
      </c>
      <c r="B436" t="s">
        <v>472</v>
      </c>
      <c r="C436" s="35">
        <v>7.7623924999999998</v>
      </c>
      <c r="D436" s="35">
        <v>0</v>
      </c>
      <c r="E436" s="35">
        <v>0</v>
      </c>
      <c r="F436" s="35"/>
      <c r="G436" s="35"/>
      <c r="H436" s="35">
        <v>4.9008849999999997</v>
      </c>
      <c r="I436" s="35">
        <v>11.026991000000001</v>
      </c>
      <c r="J436" s="35">
        <v>2.0420356000000002</v>
      </c>
      <c r="K436" s="35">
        <v>0.5</v>
      </c>
      <c r="L436" s="35">
        <v>0</v>
      </c>
      <c r="M436" s="35">
        <v>0</v>
      </c>
      <c r="N436" s="35">
        <v>1.5000001000000001</v>
      </c>
      <c r="O436" s="35">
        <v>0.05</v>
      </c>
      <c r="P436" s="35">
        <v>0</v>
      </c>
      <c r="Q436" s="35">
        <v>0.5</v>
      </c>
      <c r="R436" s="35">
        <v>1.5000001000000001</v>
      </c>
      <c r="S436" s="35">
        <v>3.1000000999999999</v>
      </c>
      <c r="T436" s="35">
        <v>3.9</v>
      </c>
      <c r="U436" s="35">
        <v>5.8</v>
      </c>
      <c r="V436" s="35">
        <v>0.5</v>
      </c>
      <c r="W436" s="35">
        <v>1.6</v>
      </c>
      <c r="X436" s="35">
        <v>2.8000001999999999</v>
      </c>
      <c r="Y436" s="35">
        <v>0.3</v>
      </c>
      <c r="Z436" s="35"/>
      <c r="AA436" s="35"/>
      <c r="AB436" s="35"/>
      <c r="AC436" s="35">
        <v>0</v>
      </c>
      <c r="AD436" s="35">
        <v>0.11486448</v>
      </c>
      <c r="AE436" s="35">
        <v>0</v>
      </c>
      <c r="AF436" s="35">
        <v>4.5</v>
      </c>
      <c r="AG436" s="35"/>
      <c r="AH436" s="35"/>
      <c r="AI436" s="35">
        <v>2.4</v>
      </c>
      <c r="AJ436" s="35">
        <v>0.36</v>
      </c>
      <c r="AK436" s="35">
        <v>0.3</v>
      </c>
      <c r="AX436" t="s">
        <v>131</v>
      </c>
    </row>
    <row r="437" spans="1:50">
      <c r="A437">
        <v>646</v>
      </c>
      <c r="B437" t="s">
        <v>472</v>
      </c>
      <c r="C437" s="35">
        <v>6.6842829999999998</v>
      </c>
      <c r="D437" s="35">
        <v>0</v>
      </c>
      <c r="E437" s="35">
        <v>0.11140471</v>
      </c>
      <c r="F437" s="35">
        <v>3.0380214000000003E-4</v>
      </c>
      <c r="G437" s="35">
        <v>5.2276109999999996</v>
      </c>
      <c r="H437" s="35">
        <v>10.455221999999999</v>
      </c>
      <c r="I437" s="35">
        <v>7.54915</v>
      </c>
      <c r="J437" s="35">
        <v>26.138051999999998</v>
      </c>
      <c r="K437" s="35">
        <v>0.5</v>
      </c>
      <c r="L437" s="35">
        <v>0.46700000000000003</v>
      </c>
      <c r="M437" s="35">
        <v>0</v>
      </c>
      <c r="N437" s="35">
        <v>1.5000001000000001</v>
      </c>
      <c r="O437" s="35">
        <v>0.1</v>
      </c>
      <c r="P437" s="35">
        <v>0</v>
      </c>
      <c r="Q437" s="35">
        <v>1</v>
      </c>
      <c r="R437" s="35">
        <v>1.7</v>
      </c>
      <c r="S437" s="35">
        <v>3.5000002000000001</v>
      </c>
      <c r="T437" s="35">
        <v>10.900001</v>
      </c>
      <c r="U437" s="35">
        <v>8.9000009999999996</v>
      </c>
      <c r="V437" s="35">
        <v>2.8000001999999999</v>
      </c>
      <c r="W437" s="35">
        <v>1.6</v>
      </c>
      <c r="X437" s="35">
        <v>3.1000000999999999</v>
      </c>
      <c r="Y437" s="35">
        <v>0.5</v>
      </c>
      <c r="Z437" s="35"/>
      <c r="AA437" s="35"/>
      <c r="AB437" s="35"/>
      <c r="AC437" s="35">
        <v>0</v>
      </c>
      <c r="AD437" s="35">
        <v>0</v>
      </c>
      <c r="AE437" s="35">
        <v>0</v>
      </c>
      <c r="AF437" s="35">
        <v>2.94</v>
      </c>
      <c r="AG437" s="35"/>
      <c r="AH437" s="35"/>
      <c r="AI437" s="35">
        <v>2.16</v>
      </c>
      <c r="AJ437" s="35">
        <v>2.16</v>
      </c>
      <c r="AK437" s="35">
        <v>0.3</v>
      </c>
      <c r="AX437" t="s">
        <v>126</v>
      </c>
    </row>
    <row r="438" spans="1:50">
      <c r="A438">
        <v>647</v>
      </c>
      <c r="B438" t="s">
        <v>473</v>
      </c>
      <c r="C438" s="35">
        <v>0.60374159999999999</v>
      </c>
      <c r="D438" s="35">
        <v>0</v>
      </c>
      <c r="E438" s="35">
        <v>0.66411589999999998</v>
      </c>
      <c r="F438" s="35"/>
      <c r="G438" s="35"/>
      <c r="H438" s="35"/>
      <c r="I438" s="35">
        <v>2.070624</v>
      </c>
      <c r="J438" s="35"/>
      <c r="K438" s="35">
        <v>3.0000002000000001</v>
      </c>
      <c r="L438" s="35">
        <v>9.2020005000000002E-2</v>
      </c>
      <c r="M438" s="35">
        <v>0</v>
      </c>
      <c r="N438" s="35">
        <v>0</v>
      </c>
      <c r="O438" s="35">
        <v>0.1</v>
      </c>
      <c r="P438" s="35">
        <v>1.0000001E-2</v>
      </c>
      <c r="Q438" s="35">
        <v>0.1</v>
      </c>
      <c r="R438" s="35">
        <v>0.5</v>
      </c>
      <c r="S438" s="35">
        <v>0.90000004</v>
      </c>
      <c r="T438" s="35">
        <v>0.4</v>
      </c>
      <c r="U438" s="35">
        <v>1.2</v>
      </c>
      <c r="V438" s="35">
        <v>0</v>
      </c>
      <c r="W438" s="35">
        <v>0.4</v>
      </c>
      <c r="X438" s="35">
        <v>0.3</v>
      </c>
      <c r="Y438" s="35">
        <v>0</v>
      </c>
      <c r="Z438" s="35"/>
      <c r="AA438" s="35"/>
      <c r="AB438" s="35"/>
      <c r="AC438" s="35">
        <v>1.3383187000000001</v>
      </c>
      <c r="AD438" s="35">
        <v>0</v>
      </c>
      <c r="AE438" s="35">
        <v>0</v>
      </c>
      <c r="AF438" s="35">
        <v>1.5024999999999999</v>
      </c>
      <c r="AG438" s="35"/>
      <c r="AH438" s="35"/>
      <c r="AI438" s="35">
        <v>0.16000001</v>
      </c>
      <c r="AJ438" s="35">
        <v>0.72</v>
      </c>
      <c r="AK438" s="35">
        <v>1.5000001000000001</v>
      </c>
      <c r="AX438" t="s">
        <v>131</v>
      </c>
    </row>
    <row r="439" spans="1:50">
      <c r="A439">
        <v>648</v>
      </c>
      <c r="B439" t="s">
        <v>473</v>
      </c>
      <c r="C439" s="35">
        <v>0.60374159999999999</v>
      </c>
      <c r="D439" s="35">
        <v>0</v>
      </c>
      <c r="E439" s="35">
        <v>0.72449005</v>
      </c>
      <c r="F439" s="35"/>
      <c r="G439" s="35"/>
      <c r="H439" s="35">
        <v>39.697173999999997</v>
      </c>
      <c r="I439" s="35">
        <v>10.353120000000001</v>
      </c>
      <c r="J439" s="35"/>
      <c r="K439" s="35">
        <v>3.0000002000000001</v>
      </c>
      <c r="L439" s="35">
        <v>9.2020005000000002E-2</v>
      </c>
      <c r="M439" s="35">
        <v>0</v>
      </c>
      <c r="N439" s="35">
        <v>0</v>
      </c>
      <c r="O439" s="35">
        <v>0.1</v>
      </c>
      <c r="P439" s="35">
        <v>1.0000001E-2</v>
      </c>
      <c r="Q439" s="35">
        <v>0.2</v>
      </c>
      <c r="R439" s="35">
        <v>1.1000000000000001</v>
      </c>
      <c r="S439" s="35">
        <v>3.0000002000000001</v>
      </c>
      <c r="T439" s="35">
        <v>3.1000000999999999</v>
      </c>
      <c r="U439" s="35">
        <v>1</v>
      </c>
      <c r="V439" s="35">
        <v>0</v>
      </c>
      <c r="W439" s="35">
        <v>0.3</v>
      </c>
      <c r="X439" s="35">
        <v>1</v>
      </c>
      <c r="Y439" s="35">
        <v>0</v>
      </c>
      <c r="Z439" s="35"/>
      <c r="AA439" s="35"/>
      <c r="AB439" s="35"/>
      <c r="AC439" s="35"/>
      <c r="AD439" s="35"/>
      <c r="AE439" s="35"/>
      <c r="AF439" s="35">
        <v>1.5024999999999999</v>
      </c>
      <c r="AG439" s="35"/>
      <c r="AH439" s="35"/>
      <c r="AI439" s="35">
        <v>0.72</v>
      </c>
      <c r="AJ439" s="35">
        <v>0.81000006000000002</v>
      </c>
      <c r="AK439" s="35">
        <v>1.5000001000000001</v>
      </c>
      <c r="AX439" t="s">
        <v>126</v>
      </c>
    </row>
    <row r="440" spans="1:50">
      <c r="A440">
        <v>649</v>
      </c>
      <c r="B440" t="s">
        <v>474</v>
      </c>
      <c r="C440" s="35">
        <v>0.29755837000000002</v>
      </c>
      <c r="D440" s="35">
        <v>2.1325020000000001</v>
      </c>
      <c r="E440" s="35">
        <v>3.4589364999999997E-2</v>
      </c>
      <c r="F440" s="35"/>
      <c r="G440" s="35"/>
      <c r="H440" s="35"/>
      <c r="I440" s="35">
        <v>2.070624</v>
      </c>
      <c r="J440" s="35"/>
      <c r="K440" s="35">
        <v>3.0000002000000001</v>
      </c>
      <c r="L440" s="35">
        <v>2.2364999999999999E-2</v>
      </c>
      <c r="M440" s="35">
        <v>0</v>
      </c>
      <c r="N440" s="35">
        <v>0</v>
      </c>
      <c r="O440" s="35">
        <v>0.1</v>
      </c>
      <c r="P440" s="35">
        <v>1.0000001E-2</v>
      </c>
      <c r="Q440" s="35">
        <v>0.1</v>
      </c>
      <c r="R440" s="35">
        <v>1</v>
      </c>
      <c r="S440" s="35">
        <v>1</v>
      </c>
      <c r="T440" s="35">
        <v>0.1</v>
      </c>
      <c r="U440" s="35">
        <v>1.2</v>
      </c>
      <c r="V440" s="35">
        <v>0</v>
      </c>
      <c r="W440" s="35">
        <v>0.1</v>
      </c>
      <c r="X440" s="35">
        <v>0.3</v>
      </c>
      <c r="Y440" s="35">
        <v>0</v>
      </c>
      <c r="Z440" s="35"/>
      <c r="AA440" s="35"/>
      <c r="AB440" s="35"/>
      <c r="AC440" s="35">
        <v>1.5931926999999999E-2</v>
      </c>
      <c r="AD440" s="35">
        <v>0.47783621999999998</v>
      </c>
      <c r="AE440" s="35">
        <v>0</v>
      </c>
      <c r="AF440" s="35">
        <v>1.4300001</v>
      </c>
      <c r="AG440" s="35"/>
      <c r="AH440" s="35"/>
      <c r="AI440" s="35">
        <v>0.96000010000000002</v>
      </c>
      <c r="AJ440" s="35">
        <v>1.08</v>
      </c>
      <c r="AK440" s="35"/>
      <c r="AX440" t="s">
        <v>126</v>
      </c>
    </row>
    <row r="441" spans="1:50">
      <c r="A441">
        <v>650</v>
      </c>
      <c r="B441" t="s">
        <v>474</v>
      </c>
      <c r="C441" s="35">
        <v>0.29755837000000002</v>
      </c>
      <c r="D441" s="35">
        <v>2.1325020000000001</v>
      </c>
      <c r="E441" s="35">
        <v>3.4589364999999997E-2</v>
      </c>
      <c r="F441" s="35"/>
      <c r="G441" s="35"/>
      <c r="H441" s="35"/>
      <c r="I441" s="35">
        <v>41.412475999999998</v>
      </c>
      <c r="J441" s="35">
        <v>2.5882800000000001</v>
      </c>
      <c r="K441" s="35">
        <v>3.0000002000000001</v>
      </c>
      <c r="L441" s="35">
        <v>2.2364999999999999E-2</v>
      </c>
      <c r="M441" s="35">
        <v>0</v>
      </c>
      <c r="N441" s="35">
        <v>0</v>
      </c>
      <c r="O441" s="35">
        <v>0.1</v>
      </c>
      <c r="P441" s="35">
        <v>1.0000001E-2</v>
      </c>
      <c r="Q441" s="35">
        <v>0.1</v>
      </c>
      <c r="R441" s="35">
        <v>1</v>
      </c>
      <c r="S441" s="35">
        <v>1</v>
      </c>
      <c r="T441" s="35">
        <v>0.1</v>
      </c>
      <c r="U441" s="35">
        <v>4</v>
      </c>
      <c r="V441" s="35">
        <v>0</v>
      </c>
      <c r="W441" s="35">
        <v>0.1</v>
      </c>
      <c r="X441" s="35">
        <v>1.3000001000000001</v>
      </c>
      <c r="Y441" s="35">
        <v>0</v>
      </c>
      <c r="Z441" s="35"/>
      <c r="AA441" s="35"/>
      <c r="AB441" s="35"/>
      <c r="AC441" s="35">
        <v>0.15861117999999999</v>
      </c>
      <c r="AD441" s="35">
        <v>2.9405309000000001E-2</v>
      </c>
      <c r="AE441" s="35">
        <v>0</v>
      </c>
      <c r="AF441" s="35">
        <v>1.4300001</v>
      </c>
      <c r="AG441" s="35"/>
      <c r="AH441" s="35"/>
      <c r="AI441" s="35">
        <v>0.96000010000000002</v>
      </c>
      <c r="AJ441" s="35">
        <v>1.08</v>
      </c>
      <c r="AK441" s="35"/>
      <c r="AX441" t="s">
        <v>126</v>
      </c>
    </row>
    <row r="442" spans="1:50">
      <c r="A442">
        <v>651</v>
      </c>
      <c r="B442" t="s">
        <v>474</v>
      </c>
      <c r="C442" s="35">
        <v>0.29755837000000002</v>
      </c>
      <c r="D442" s="35">
        <v>2.1325020000000001</v>
      </c>
      <c r="E442" s="35">
        <v>3.4589364999999997E-2</v>
      </c>
      <c r="F442" s="35"/>
      <c r="G442" s="35"/>
      <c r="H442" s="35"/>
      <c r="I442" s="35">
        <v>41.412475999999998</v>
      </c>
      <c r="J442" s="35">
        <v>2.5882800000000001</v>
      </c>
      <c r="K442" s="35">
        <v>3.0000002000000001</v>
      </c>
      <c r="L442" s="35">
        <v>2.2364999999999999E-2</v>
      </c>
      <c r="M442" s="35">
        <v>0</v>
      </c>
      <c r="N442" s="35">
        <v>0</v>
      </c>
      <c r="O442" s="35">
        <v>0.1</v>
      </c>
      <c r="P442" s="35">
        <v>1.0000001E-2</v>
      </c>
      <c r="Q442" s="35">
        <v>0.3</v>
      </c>
      <c r="R442" s="35">
        <v>1.2</v>
      </c>
      <c r="S442" s="35">
        <v>3.1000000999999999</v>
      </c>
      <c r="T442" s="35">
        <v>4.5</v>
      </c>
      <c r="U442" s="35">
        <v>4</v>
      </c>
      <c r="V442" s="35">
        <v>0</v>
      </c>
      <c r="W442" s="35">
        <v>0.3</v>
      </c>
      <c r="X442" s="35">
        <v>1.3000001000000001</v>
      </c>
      <c r="Y442" s="35">
        <v>0</v>
      </c>
      <c r="Z442" s="35"/>
      <c r="AA442" s="35"/>
      <c r="AB442" s="35"/>
      <c r="AC442" s="35">
        <v>0.15861117999999999</v>
      </c>
      <c r="AD442" s="35">
        <v>2.9405309000000001E-2</v>
      </c>
      <c r="AE442" s="35">
        <v>0</v>
      </c>
      <c r="AF442" s="35">
        <v>1.7160002000000001</v>
      </c>
      <c r="AG442" s="35"/>
      <c r="AH442" s="35"/>
      <c r="AI442" s="35">
        <v>1.8000001000000001</v>
      </c>
      <c r="AJ442" s="35">
        <v>1.35</v>
      </c>
      <c r="AK442" s="35">
        <v>1.5000001000000001</v>
      </c>
      <c r="AX442" t="s">
        <v>168</v>
      </c>
    </row>
    <row r="443" spans="1:50">
      <c r="A443">
        <v>652</v>
      </c>
      <c r="B443" t="s">
        <v>475</v>
      </c>
      <c r="C443" s="35">
        <v>0.53725814999999999</v>
      </c>
      <c r="D443" s="35">
        <v>4.0177565</v>
      </c>
      <c r="E443" s="35">
        <v>1.9316139E-2</v>
      </c>
      <c r="F443" s="35"/>
      <c r="G443" s="35"/>
      <c r="H443" s="35"/>
      <c r="I443" s="35">
        <v>1.035312</v>
      </c>
      <c r="J443" s="35">
        <v>0.51765600000000001</v>
      </c>
      <c r="K443" s="35">
        <v>4.0000002999999999E-2</v>
      </c>
      <c r="L443" s="35">
        <v>7.4540004000000007E-2</v>
      </c>
      <c r="M443" s="35">
        <v>0</v>
      </c>
      <c r="N443" s="35">
        <v>0</v>
      </c>
      <c r="O443" s="35">
        <v>0.1</v>
      </c>
      <c r="P443" s="35">
        <v>1.0000001E-2</v>
      </c>
      <c r="Q443" s="35">
        <v>0.2</v>
      </c>
      <c r="R443" s="35">
        <v>0.3</v>
      </c>
      <c r="S443" s="35">
        <v>0.5</v>
      </c>
      <c r="T443" s="35">
        <v>0.2</v>
      </c>
      <c r="U443" s="35">
        <v>1</v>
      </c>
      <c r="V443" s="35">
        <v>0</v>
      </c>
      <c r="W443" s="35">
        <v>0.2</v>
      </c>
      <c r="X443" s="35">
        <v>0</v>
      </c>
      <c r="Y443" s="35">
        <v>0</v>
      </c>
      <c r="Z443" s="35"/>
      <c r="AA443" s="35"/>
      <c r="AB443" s="35"/>
      <c r="AC443" s="35">
        <v>0.1480371</v>
      </c>
      <c r="AD443" s="35">
        <v>0.22053981</v>
      </c>
      <c r="AE443" s="35">
        <v>0</v>
      </c>
      <c r="AF443" s="35">
        <v>1.4475001000000001</v>
      </c>
      <c r="AG443" s="35"/>
      <c r="AH443" s="35"/>
      <c r="AI443" s="35">
        <v>0.32000002</v>
      </c>
      <c r="AJ443" s="35">
        <v>1.08</v>
      </c>
      <c r="AK443" s="35">
        <v>0.3</v>
      </c>
      <c r="AX443" t="s">
        <v>126</v>
      </c>
    </row>
    <row r="444" spans="1:50">
      <c r="A444">
        <v>653</v>
      </c>
      <c r="B444" t="s">
        <v>475</v>
      </c>
      <c r="C444" s="35">
        <v>0.53725814999999999</v>
      </c>
      <c r="D444" s="35">
        <v>4.0177565</v>
      </c>
      <c r="E444" s="35">
        <v>1.9316139E-2</v>
      </c>
      <c r="F444" s="35"/>
      <c r="G444" s="35"/>
      <c r="H444" s="35"/>
      <c r="I444" s="35">
        <v>10.353119</v>
      </c>
      <c r="J444" s="35">
        <v>3.8824200000000002</v>
      </c>
      <c r="K444" s="35">
        <v>4.0000002999999999E-2</v>
      </c>
      <c r="L444" s="35">
        <v>7.4540004000000007E-2</v>
      </c>
      <c r="M444" s="35">
        <v>0</v>
      </c>
      <c r="N444" s="35">
        <v>0</v>
      </c>
      <c r="O444" s="35">
        <v>0.1</v>
      </c>
      <c r="P444" s="35">
        <v>1.0000001E-2</v>
      </c>
      <c r="Q444" s="35">
        <v>0.2</v>
      </c>
      <c r="R444" s="35">
        <v>0.3</v>
      </c>
      <c r="S444" s="35">
        <v>0.5</v>
      </c>
      <c r="T444" s="35">
        <v>0.2</v>
      </c>
      <c r="U444" s="35">
        <v>3.0000002000000001</v>
      </c>
      <c r="V444" s="35">
        <v>2</v>
      </c>
      <c r="W444" s="35">
        <v>0.2</v>
      </c>
      <c r="X444" s="35">
        <v>4</v>
      </c>
      <c r="Y444" s="35">
        <v>1</v>
      </c>
      <c r="Z444" s="35"/>
      <c r="AA444" s="35"/>
      <c r="AB444" s="35"/>
      <c r="AC444" s="35">
        <v>0.1480371</v>
      </c>
      <c r="AD444" s="35">
        <v>0</v>
      </c>
      <c r="AE444" s="35">
        <v>0</v>
      </c>
      <c r="AF444" s="35">
        <v>1.4475001000000001</v>
      </c>
      <c r="AG444" s="35"/>
      <c r="AH444" s="35"/>
      <c r="AI444" s="35">
        <v>0.96000010000000002</v>
      </c>
      <c r="AJ444" s="35">
        <v>1.08</v>
      </c>
      <c r="AK444" s="35">
        <v>0.3</v>
      </c>
      <c r="AX444" t="s">
        <v>126</v>
      </c>
    </row>
    <row r="445" spans="1:50">
      <c r="A445">
        <v>654</v>
      </c>
      <c r="B445" t="s">
        <v>475</v>
      </c>
      <c r="C445" s="35">
        <v>0.53725814999999999</v>
      </c>
      <c r="D445" s="35">
        <v>4.0177565</v>
      </c>
      <c r="E445" s="35">
        <v>1.9316139E-2</v>
      </c>
      <c r="F445" s="35"/>
      <c r="G445" s="35"/>
      <c r="H445" s="35"/>
      <c r="I445" s="35">
        <v>10.353119</v>
      </c>
      <c r="J445" s="35">
        <v>3.8824200000000002</v>
      </c>
      <c r="K445" s="35">
        <v>4.0000002999999999E-2</v>
      </c>
      <c r="L445" s="35">
        <v>7.4540004000000007E-2</v>
      </c>
      <c r="M445" s="35">
        <v>0</v>
      </c>
      <c r="N445" s="35">
        <v>0</v>
      </c>
      <c r="O445" s="35">
        <v>0.1</v>
      </c>
      <c r="P445" s="35">
        <v>1.0000001E-2</v>
      </c>
      <c r="Q445" s="35">
        <v>1</v>
      </c>
      <c r="R445" s="35">
        <v>2.5</v>
      </c>
      <c r="S445" s="35">
        <v>3.0000002000000001</v>
      </c>
      <c r="T445" s="35">
        <v>3.0000002000000001</v>
      </c>
      <c r="U445" s="35">
        <v>5</v>
      </c>
      <c r="V445" s="35">
        <v>3.0000002000000001</v>
      </c>
      <c r="W445" s="35">
        <v>0.2</v>
      </c>
      <c r="X445" s="35">
        <v>4</v>
      </c>
      <c r="Y445" s="35">
        <v>1</v>
      </c>
      <c r="Z445" s="35"/>
      <c r="AA445" s="35"/>
      <c r="AB445" s="35"/>
      <c r="AC445" s="35">
        <v>0.1480371</v>
      </c>
      <c r="AD445" s="35">
        <v>7.351328E-2</v>
      </c>
      <c r="AE445" s="35">
        <v>0</v>
      </c>
      <c r="AF445" s="35">
        <v>2.3160002</v>
      </c>
      <c r="AG445" s="35"/>
      <c r="AH445" s="35"/>
      <c r="AI445" s="35">
        <v>2.5600002000000002</v>
      </c>
      <c r="AJ445" s="35">
        <v>2.7</v>
      </c>
      <c r="AK445" s="35">
        <v>0.3</v>
      </c>
      <c r="AX445" t="s">
        <v>126</v>
      </c>
    </row>
    <row r="446" spans="1:50">
      <c r="A446">
        <v>655</v>
      </c>
      <c r="B446" t="s">
        <v>474</v>
      </c>
      <c r="C446" s="35">
        <v>0.49593058000000001</v>
      </c>
      <c r="D446" s="35">
        <v>0</v>
      </c>
      <c r="E446" s="35">
        <v>1.9152625999999999</v>
      </c>
      <c r="F446" s="35"/>
      <c r="G446" s="35"/>
      <c r="H446" s="35"/>
      <c r="I446" s="35">
        <v>41.412475999999998</v>
      </c>
      <c r="J446" s="35">
        <v>2.5882800000000001</v>
      </c>
      <c r="K446" s="35">
        <v>3.0000002000000001</v>
      </c>
      <c r="L446" s="35">
        <v>7.4549999999999998E-3</v>
      </c>
      <c r="M446" s="35">
        <v>0</v>
      </c>
      <c r="N446" s="35">
        <v>0</v>
      </c>
      <c r="O446" s="35">
        <v>0.05</v>
      </c>
      <c r="P446" s="35">
        <v>1.0000001E-2</v>
      </c>
      <c r="Q446" s="35">
        <v>1</v>
      </c>
      <c r="R446" s="35">
        <v>2</v>
      </c>
      <c r="S446" s="35">
        <v>2</v>
      </c>
      <c r="T446" s="35">
        <v>2</v>
      </c>
      <c r="U446" s="35">
        <v>3.0000002000000001</v>
      </c>
      <c r="V446" s="35">
        <v>2</v>
      </c>
      <c r="W446" s="35">
        <v>1</v>
      </c>
      <c r="X446" s="35">
        <v>2</v>
      </c>
      <c r="Y446" s="35">
        <v>0</v>
      </c>
      <c r="Z446" s="35"/>
      <c r="AA446" s="35"/>
      <c r="AB446" s="35"/>
      <c r="AC446" s="35"/>
      <c r="AD446" s="35"/>
      <c r="AE446" s="35"/>
      <c r="AF446" s="35">
        <v>1.4475001000000001</v>
      </c>
      <c r="AG446" s="35"/>
      <c r="AH446" s="35"/>
      <c r="AI446" s="35">
        <v>1.44</v>
      </c>
      <c r="AJ446" s="35">
        <v>1.6200000999999999</v>
      </c>
      <c r="AK446" s="35">
        <v>0.3</v>
      </c>
      <c r="AX446" t="s">
        <v>126</v>
      </c>
    </row>
    <row r="447" spans="1:50">
      <c r="A447">
        <v>656</v>
      </c>
      <c r="B447" t="s">
        <v>476</v>
      </c>
      <c r="C447" s="35">
        <v>3.1822216999999999</v>
      </c>
      <c r="D447" s="35">
        <v>0.61811643999999999</v>
      </c>
      <c r="E447" s="35">
        <v>1.9316139E-2</v>
      </c>
      <c r="F447" s="35">
        <v>1.4240725000000001E-5</v>
      </c>
      <c r="G447" s="35">
        <v>0.36756638000000003</v>
      </c>
      <c r="H447" s="35"/>
      <c r="I447" s="35"/>
      <c r="J447" s="35">
        <v>0.51765600000000001</v>
      </c>
      <c r="K447" s="35">
        <v>0.5</v>
      </c>
      <c r="L447" s="35">
        <v>4.2765003000000003E-2</v>
      </c>
      <c r="M447" s="35">
        <v>0</v>
      </c>
      <c r="N447" s="35">
        <v>0</v>
      </c>
      <c r="O447" s="35">
        <v>0.5</v>
      </c>
      <c r="P447" s="35">
        <v>1.0000001E-2</v>
      </c>
      <c r="Q447" s="35">
        <v>0.2</v>
      </c>
      <c r="R447" s="35">
        <v>0.2</v>
      </c>
      <c r="S447" s="35">
        <v>0.6</v>
      </c>
      <c r="T447" s="35">
        <v>0.2</v>
      </c>
      <c r="U447" s="35">
        <v>0.5</v>
      </c>
      <c r="V447" s="35">
        <v>0.5</v>
      </c>
      <c r="W447" s="35">
        <v>0.1</v>
      </c>
      <c r="X447" s="35">
        <v>0.1</v>
      </c>
      <c r="Y447" s="35">
        <v>0</v>
      </c>
      <c r="Z447" s="35"/>
      <c r="AA447" s="35"/>
      <c r="AB447" s="35"/>
      <c r="AC447" s="35">
        <v>0.27638163999999998</v>
      </c>
      <c r="AD447" s="35">
        <v>0.29405308000000002</v>
      </c>
      <c r="AE447" s="35">
        <v>0</v>
      </c>
      <c r="AF447" s="35">
        <v>0.57900006000000004</v>
      </c>
      <c r="AG447" s="35"/>
      <c r="AH447" s="35"/>
      <c r="AI447" s="35">
        <v>0.32000002</v>
      </c>
      <c r="AJ447" s="35">
        <v>0.72</v>
      </c>
      <c r="AK447" s="35">
        <v>0.3</v>
      </c>
      <c r="AX447" t="s">
        <v>126</v>
      </c>
    </row>
    <row r="448" spans="1:50">
      <c r="A448">
        <v>657</v>
      </c>
      <c r="B448" t="s">
        <v>476</v>
      </c>
      <c r="C448" s="35">
        <v>2.6036358000000002</v>
      </c>
      <c r="D448" s="35">
        <v>0.61811643999999999</v>
      </c>
      <c r="E448" s="35">
        <v>1.9316139E-2</v>
      </c>
      <c r="F448" s="35">
        <v>1.4240725000000001E-5</v>
      </c>
      <c r="G448" s="35">
        <v>0.36756638000000003</v>
      </c>
      <c r="H448" s="35"/>
      <c r="I448" s="35"/>
      <c r="J448" s="35">
        <v>2.5882800000000001</v>
      </c>
      <c r="K448" s="35">
        <v>0.5</v>
      </c>
      <c r="L448" s="35">
        <v>6.4150005999999996E-2</v>
      </c>
      <c r="M448" s="35">
        <v>0</v>
      </c>
      <c r="N448" s="35">
        <v>0</v>
      </c>
      <c r="O448" s="35">
        <v>1</v>
      </c>
      <c r="P448" s="35">
        <v>1.0000001E-2</v>
      </c>
      <c r="Q448" s="35">
        <v>3.0000002000000001</v>
      </c>
      <c r="R448" s="35">
        <v>2</v>
      </c>
      <c r="S448" s="35">
        <v>2</v>
      </c>
      <c r="T448" s="35">
        <v>3.0000002000000001</v>
      </c>
      <c r="U448" s="35">
        <v>2</v>
      </c>
      <c r="V448" s="35">
        <v>1</v>
      </c>
      <c r="W448" s="35">
        <v>1.2</v>
      </c>
      <c r="X448" s="35">
        <v>2.2000000000000002</v>
      </c>
      <c r="Y448" s="35">
        <v>0</v>
      </c>
      <c r="Z448" s="35"/>
      <c r="AA448" s="35"/>
      <c r="AB448" s="35"/>
      <c r="AC448" s="35">
        <v>0.27638163999999998</v>
      </c>
      <c r="AD448" s="35">
        <v>7.3513270000000006E-2</v>
      </c>
      <c r="AE448" s="35">
        <v>0</v>
      </c>
      <c r="AF448" s="35">
        <v>2.8950002000000001</v>
      </c>
      <c r="AG448" s="35"/>
      <c r="AH448" s="35"/>
      <c r="AI448" s="35">
        <v>4.4800000000000004</v>
      </c>
      <c r="AJ448" s="35">
        <v>2.5200002000000001</v>
      </c>
      <c r="AK448" s="35">
        <v>0.3</v>
      </c>
      <c r="AX448" t="s">
        <v>126</v>
      </c>
    </row>
    <row r="449" spans="1:50">
      <c r="A449">
        <v>658</v>
      </c>
      <c r="B449" t="s">
        <v>477</v>
      </c>
      <c r="C449" s="35">
        <v>2.8929288</v>
      </c>
      <c r="D449" s="35">
        <v>0.38632280000000002</v>
      </c>
      <c r="E449" s="35">
        <v>0.16998202000000001</v>
      </c>
      <c r="F449" s="35">
        <v>4.5570315999999997E-5</v>
      </c>
      <c r="G449" s="35">
        <v>1.1762123</v>
      </c>
      <c r="H449" s="35"/>
      <c r="I449" s="35">
        <v>1.5682834000000001</v>
      </c>
      <c r="J449" s="35">
        <v>1.5682833</v>
      </c>
      <c r="K449" s="35">
        <v>3.0000002000000001</v>
      </c>
      <c r="L449" s="35">
        <v>8.5535004999999997E-2</v>
      </c>
      <c r="M449" s="35">
        <v>0</v>
      </c>
      <c r="N449" s="35">
        <v>0</v>
      </c>
      <c r="O449" s="35">
        <v>1</v>
      </c>
      <c r="P449" s="35">
        <v>1.0000001E-2</v>
      </c>
      <c r="Q449" s="35">
        <v>0.2</v>
      </c>
      <c r="R449" s="35">
        <v>0.2</v>
      </c>
      <c r="S449" s="35">
        <v>0.6</v>
      </c>
      <c r="T449" s="35">
        <v>0.2</v>
      </c>
      <c r="U449" s="35">
        <v>1</v>
      </c>
      <c r="V449" s="35">
        <v>1</v>
      </c>
      <c r="W449" s="35">
        <v>0.2</v>
      </c>
      <c r="X449" s="35">
        <v>0.2</v>
      </c>
      <c r="Y449" s="35">
        <v>0</v>
      </c>
      <c r="Z449" s="35"/>
      <c r="AA449" s="35"/>
      <c r="AB449" s="35"/>
      <c r="AC449" s="35">
        <v>0.27638163999999998</v>
      </c>
      <c r="AD449" s="35">
        <v>0.29405308000000002</v>
      </c>
      <c r="AE449" s="35">
        <v>0</v>
      </c>
      <c r="AF449" s="35">
        <v>0.57900006000000004</v>
      </c>
      <c r="AG449" s="35"/>
      <c r="AH449" s="35"/>
      <c r="AI449" s="35">
        <v>0.32000002</v>
      </c>
      <c r="AJ449" s="35">
        <v>0.72</v>
      </c>
      <c r="AK449" s="35">
        <v>0.3</v>
      </c>
      <c r="AX449" t="s">
        <v>126</v>
      </c>
    </row>
    <row r="450" spans="1:50">
      <c r="A450">
        <v>659</v>
      </c>
      <c r="B450" t="s">
        <v>477</v>
      </c>
      <c r="C450" s="35">
        <v>2.8929288</v>
      </c>
      <c r="D450" s="35">
        <v>0.38632280000000002</v>
      </c>
      <c r="E450" s="35">
        <v>0.16998202000000001</v>
      </c>
      <c r="F450" s="35"/>
      <c r="G450" s="35"/>
      <c r="H450" s="35">
        <v>1.1762123</v>
      </c>
      <c r="I450" s="35">
        <v>1.5682834000000001</v>
      </c>
      <c r="J450" s="35">
        <v>1.5682833</v>
      </c>
      <c r="K450" s="35">
        <v>3.0000002000000001</v>
      </c>
      <c r="L450" s="35">
        <v>0.106920004</v>
      </c>
      <c r="M450" s="35">
        <v>0</v>
      </c>
      <c r="N450" s="35">
        <v>0</v>
      </c>
      <c r="O450" s="35">
        <v>1</v>
      </c>
      <c r="P450" s="35">
        <v>1.0000001E-2</v>
      </c>
      <c r="Q450" s="35">
        <v>3.5000002000000001</v>
      </c>
      <c r="R450" s="35">
        <v>2.5</v>
      </c>
      <c r="S450" s="35">
        <v>2.5</v>
      </c>
      <c r="T450" s="35">
        <v>5</v>
      </c>
      <c r="U450" s="35">
        <v>2</v>
      </c>
      <c r="V450" s="35">
        <v>1</v>
      </c>
      <c r="W450" s="35">
        <v>1.8000001000000001</v>
      </c>
      <c r="X450" s="35">
        <v>2.9</v>
      </c>
      <c r="Y450" s="35">
        <v>0</v>
      </c>
      <c r="Z450" s="35"/>
      <c r="AA450" s="35"/>
      <c r="AB450" s="35"/>
      <c r="AC450" s="35">
        <v>0.37618613000000001</v>
      </c>
      <c r="AD450" s="35">
        <v>0.29405308000000002</v>
      </c>
      <c r="AE450" s="35">
        <v>0</v>
      </c>
      <c r="AF450" s="35">
        <v>2.8950002000000001</v>
      </c>
      <c r="AG450" s="35"/>
      <c r="AH450" s="35"/>
      <c r="AI450" s="35">
        <v>5.1200004000000003</v>
      </c>
      <c r="AJ450" s="35">
        <v>2.88</v>
      </c>
      <c r="AK450" s="35">
        <v>0.3</v>
      </c>
      <c r="AX450" t="s">
        <v>126</v>
      </c>
    </row>
    <row r="451" spans="1:50">
      <c r="A451">
        <v>660</v>
      </c>
      <c r="B451" t="s">
        <v>478</v>
      </c>
      <c r="C451" s="35">
        <v>0.79780139999999999</v>
      </c>
      <c r="D451" s="35">
        <v>0</v>
      </c>
      <c r="E451" s="35">
        <v>0.33690940000000003</v>
      </c>
      <c r="F451" s="35">
        <v>7.6899900000000006E-5</v>
      </c>
      <c r="G451" s="35">
        <v>1.1026992</v>
      </c>
      <c r="H451" s="35">
        <v>7.1675443999999997</v>
      </c>
      <c r="I451" s="35">
        <v>1.6540484</v>
      </c>
      <c r="J451" s="35"/>
      <c r="K451" s="35">
        <v>3.0000002000000001</v>
      </c>
      <c r="L451" s="35">
        <v>0.94615510000000003</v>
      </c>
      <c r="M451" s="35">
        <v>3.6455004999999999E-2</v>
      </c>
      <c r="N451" s="35">
        <v>0</v>
      </c>
      <c r="O451" s="35">
        <v>0.3</v>
      </c>
      <c r="P451" s="35">
        <v>0.1</v>
      </c>
      <c r="Q451" s="35">
        <v>0.1</v>
      </c>
      <c r="R451" s="35">
        <v>1</v>
      </c>
      <c r="S451" s="35">
        <v>1</v>
      </c>
      <c r="T451" s="35">
        <v>1</v>
      </c>
      <c r="U451" s="35">
        <v>3.0000002000000001</v>
      </c>
      <c r="V451" s="35">
        <v>0</v>
      </c>
      <c r="W451" s="35">
        <v>1.5000001000000001</v>
      </c>
      <c r="X451" s="35">
        <v>1.5000001000000001</v>
      </c>
      <c r="Y451" s="35">
        <v>0</v>
      </c>
      <c r="Z451" s="35"/>
      <c r="AA451" s="35"/>
      <c r="AB451" s="35"/>
      <c r="AC451" s="35">
        <v>2.3198919999999998</v>
      </c>
      <c r="AD451" s="35">
        <v>0</v>
      </c>
      <c r="AE451" s="35">
        <v>0</v>
      </c>
      <c r="AF451" s="35">
        <v>0.41000003000000002</v>
      </c>
      <c r="AG451" s="35"/>
      <c r="AH451" s="35"/>
      <c r="AI451" s="35">
        <v>0.16000001</v>
      </c>
      <c r="AJ451" s="35">
        <v>0.72</v>
      </c>
      <c r="AK451" s="35"/>
      <c r="AX451" t="s">
        <v>126</v>
      </c>
    </row>
    <row r="452" spans="1:50">
      <c r="A452">
        <v>661</v>
      </c>
      <c r="B452" t="s">
        <v>479</v>
      </c>
      <c r="C452" s="35">
        <v>0.79780139999999999</v>
      </c>
      <c r="D452" s="35">
        <v>0.99365806999999995</v>
      </c>
      <c r="E452" s="35">
        <v>2.8318359000000001E-2</v>
      </c>
      <c r="F452" s="35"/>
      <c r="G452" s="35"/>
      <c r="H452" s="35">
        <v>0.95567250000000004</v>
      </c>
      <c r="I452" s="35">
        <v>7.1675443999999997</v>
      </c>
      <c r="J452" s="35">
        <v>0.44107962000000001</v>
      </c>
      <c r="K452" s="35">
        <v>3.0000002000000001</v>
      </c>
      <c r="L452" s="35">
        <v>0.76875000000000004</v>
      </c>
      <c r="M452" s="35">
        <v>3.6455004999999999E-2</v>
      </c>
      <c r="N452" s="35">
        <v>0</v>
      </c>
      <c r="O452" s="35">
        <v>0.3</v>
      </c>
      <c r="P452" s="35">
        <v>0.1</v>
      </c>
      <c r="Q452" s="35">
        <v>0.1</v>
      </c>
      <c r="R452" s="35">
        <v>1</v>
      </c>
      <c r="S452" s="35">
        <v>1</v>
      </c>
      <c r="T452" s="35">
        <v>1</v>
      </c>
      <c r="U452" s="35">
        <v>3.0000002000000001</v>
      </c>
      <c r="V452" s="35">
        <v>1</v>
      </c>
      <c r="W452" s="35">
        <v>2.8000001999999999</v>
      </c>
      <c r="X452" s="35">
        <v>1</v>
      </c>
      <c r="Y452" s="35">
        <v>0</v>
      </c>
      <c r="Z452" s="35"/>
      <c r="AA452" s="35"/>
      <c r="AB452" s="35"/>
      <c r="AC452" s="35">
        <v>2.0389675999999998E-3</v>
      </c>
      <c r="AD452" s="35">
        <v>1.0455220999999999</v>
      </c>
      <c r="AE452" s="35">
        <v>0</v>
      </c>
      <c r="AF452" s="35">
        <v>0.24750001999999999</v>
      </c>
      <c r="AG452" s="35"/>
      <c r="AH452" s="35"/>
      <c r="AI452" s="35">
        <v>0.48000005000000001</v>
      </c>
      <c r="AJ452" s="35">
        <v>1.08</v>
      </c>
      <c r="AK452" s="35"/>
      <c r="AX452" t="s">
        <v>126</v>
      </c>
    </row>
    <row r="453" spans="1:50">
      <c r="A453">
        <v>662</v>
      </c>
      <c r="B453" t="s">
        <v>480</v>
      </c>
      <c r="C453" s="35">
        <v>0.79780139999999999</v>
      </c>
      <c r="D453" s="35">
        <v>1.6324384000000001</v>
      </c>
      <c r="E453" s="35">
        <v>0.40249443000000001</v>
      </c>
      <c r="F453" s="35"/>
      <c r="G453" s="35"/>
      <c r="H453" s="35">
        <v>5.4241570000000001</v>
      </c>
      <c r="I453" s="35">
        <v>2.7567477</v>
      </c>
      <c r="J453" s="35">
        <v>1.1026992</v>
      </c>
      <c r="K453" s="35">
        <v>3.0000002000000001</v>
      </c>
      <c r="L453" s="35">
        <v>0.23654001999999999</v>
      </c>
      <c r="M453" s="35">
        <v>3.6455004999999999E-2</v>
      </c>
      <c r="N453" s="35">
        <v>0</v>
      </c>
      <c r="O453" s="35">
        <v>0.5</v>
      </c>
      <c r="P453" s="35">
        <v>0.1</v>
      </c>
      <c r="Q453" s="35">
        <v>0.3</v>
      </c>
      <c r="R453" s="35">
        <v>1</v>
      </c>
      <c r="S453" s="35">
        <v>1</v>
      </c>
      <c r="T453" s="35">
        <v>0.5</v>
      </c>
      <c r="U453" s="35">
        <v>1</v>
      </c>
      <c r="V453" s="35">
        <v>0</v>
      </c>
      <c r="W453" s="35">
        <v>0.1</v>
      </c>
      <c r="X453" s="35">
        <v>3.2</v>
      </c>
      <c r="Y453" s="35">
        <v>1</v>
      </c>
      <c r="Z453" s="35"/>
      <c r="AA453" s="35"/>
      <c r="AB453" s="35"/>
      <c r="AC453" s="35">
        <v>5.1587578000000002E-2</v>
      </c>
      <c r="AD453" s="35">
        <v>0.65345140000000002</v>
      </c>
      <c r="AE453" s="35">
        <v>0</v>
      </c>
      <c r="AF453" s="35">
        <v>0.26700002</v>
      </c>
      <c r="AG453" s="35"/>
      <c r="AH453" s="35"/>
      <c r="AI453" s="35">
        <v>1.44</v>
      </c>
      <c r="AJ453" s="35">
        <v>2.16</v>
      </c>
      <c r="AK453" s="35">
        <v>1.5000001000000001</v>
      </c>
      <c r="AX453" t="s">
        <v>126</v>
      </c>
    </row>
    <row r="454" spans="1:50">
      <c r="A454">
        <v>663</v>
      </c>
      <c r="B454" t="s">
        <v>481</v>
      </c>
      <c r="C454" s="35">
        <v>0.79780139999999999</v>
      </c>
      <c r="D454" s="35">
        <v>1.6324384000000001</v>
      </c>
      <c r="E454" s="35">
        <v>0.40249443000000001</v>
      </c>
      <c r="F454" s="35"/>
      <c r="G454" s="35"/>
      <c r="H454" s="35">
        <v>5.4241570000000001</v>
      </c>
      <c r="I454" s="35">
        <v>2.7567477</v>
      </c>
      <c r="J454" s="35">
        <v>1.1026992</v>
      </c>
      <c r="K454" s="35">
        <v>3.0000002000000001</v>
      </c>
      <c r="L454" s="35">
        <v>0.35481003</v>
      </c>
      <c r="M454" s="35">
        <v>3.6455004999999999E-2</v>
      </c>
      <c r="N454" s="35">
        <v>0</v>
      </c>
      <c r="O454" s="35">
        <v>0.5</v>
      </c>
      <c r="P454" s="35">
        <v>0.1</v>
      </c>
      <c r="Q454" s="35">
        <v>0.70000004999999998</v>
      </c>
      <c r="R454" s="35">
        <v>3.4</v>
      </c>
      <c r="S454" s="35">
        <v>2.3000001999999999</v>
      </c>
      <c r="T454" s="35">
        <v>1.9000001</v>
      </c>
      <c r="U454" s="35">
        <v>1</v>
      </c>
      <c r="V454" s="35">
        <v>0</v>
      </c>
      <c r="W454" s="35">
        <v>0.1</v>
      </c>
      <c r="X454" s="35">
        <v>3.2</v>
      </c>
      <c r="Y454" s="35">
        <v>1</v>
      </c>
      <c r="Z454" s="35"/>
      <c r="AA454" s="35"/>
      <c r="AB454" s="35"/>
      <c r="AC454" s="35">
        <v>5.1587578000000002E-2</v>
      </c>
      <c r="AD454" s="35">
        <v>0.65345140000000002</v>
      </c>
      <c r="AE454" s="35">
        <v>0</v>
      </c>
      <c r="AF454" s="35">
        <v>1.8690001000000001</v>
      </c>
      <c r="AG454" s="35"/>
      <c r="AH454" s="35"/>
      <c r="AI454" s="35">
        <v>2.16</v>
      </c>
      <c r="AJ454" s="35">
        <v>3.2400001999999999</v>
      </c>
      <c r="AK454" s="35">
        <v>1.5000001000000001</v>
      </c>
      <c r="AX454" t="s">
        <v>126</v>
      </c>
    </row>
    <row r="455" spans="1:50">
      <c r="A455">
        <v>664</v>
      </c>
      <c r="B455" t="s">
        <v>481</v>
      </c>
      <c r="C455" s="35">
        <v>0.79780139999999999</v>
      </c>
      <c r="D455" s="35">
        <v>1.3485361</v>
      </c>
      <c r="E455" s="35">
        <v>0.14159179</v>
      </c>
      <c r="F455" s="35"/>
      <c r="G455" s="35"/>
      <c r="H455" s="35">
        <v>5.4241570000000001</v>
      </c>
      <c r="I455" s="35">
        <v>2.7567477</v>
      </c>
      <c r="J455" s="35">
        <v>1.1026992</v>
      </c>
      <c r="K455" s="35">
        <v>3.0000002000000001</v>
      </c>
      <c r="L455" s="35">
        <v>0.23654001999999999</v>
      </c>
      <c r="M455" s="35">
        <v>3.6455004999999999E-2</v>
      </c>
      <c r="N455" s="35">
        <v>0</v>
      </c>
      <c r="O455" s="35">
        <v>0.5</v>
      </c>
      <c r="P455" s="35">
        <v>0.1</v>
      </c>
      <c r="Q455" s="35">
        <v>1.3000001000000001</v>
      </c>
      <c r="R455" s="35">
        <v>1.8000001000000001</v>
      </c>
      <c r="S455" s="35">
        <v>0.3</v>
      </c>
      <c r="T455" s="35">
        <v>0.2</v>
      </c>
      <c r="U455" s="35">
        <v>2.5</v>
      </c>
      <c r="V455" s="35">
        <v>0</v>
      </c>
      <c r="W455" s="35">
        <v>0.1</v>
      </c>
      <c r="X455" s="35">
        <v>2.4</v>
      </c>
      <c r="Y455" s="35">
        <v>2</v>
      </c>
      <c r="Z455" s="35"/>
      <c r="AA455" s="35"/>
      <c r="AB455" s="35"/>
      <c r="AC455" s="35">
        <v>0</v>
      </c>
      <c r="AD455" s="35">
        <v>3.9207081999999997E-2</v>
      </c>
      <c r="AE455" s="35">
        <v>0</v>
      </c>
      <c r="AF455" s="35">
        <v>0.81600010000000001</v>
      </c>
      <c r="AG455" s="35"/>
      <c r="AH455" s="35"/>
      <c r="AI455" s="35">
        <v>3.2</v>
      </c>
      <c r="AJ455" s="35">
        <v>2.88</v>
      </c>
      <c r="AK455" s="35">
        <v>1.5000001000000001</v>
      </c>
      <c r="AX455" t="s">
        <v>126</v>
      </c>
    </row>
    <row r="456" spans="1:50">
      <c r="A456">
        <v>665</v>
      </c>
      <c r="B456" t="s">
        <v>482</v>
      </c>
      <c r="C456" s="35">
        <v>4.3879085</v>
      </c>
      <c r="D456" s="35">
        <v>0.6245851</v>
      </c>
      <c r="E456" s="35">
        <v>0.35218263</v>
      </c>
      <c r="F456" s="35"/>
      <c r="G456" s="35"/>
      <c r="H456" s="35">
        <v>3.0630533999999998</v>
      </c>
      <c r="I456" s="35">
        <v>1.6540484</v>
      </c>
      <c r="J456" s="35">
        <v>0.44107962000000001</v>
      </c>
      <c r="K456" s="35">
        <v>0.5</v>
      </c>
      <c r="L456" s="35">
        <v>2.4680001999999999E-2</v>
      </c>
      <c r="M456" s="35">
        <v>1.8775000999999999E-2</v>
      </c>
      <c r="N456" s="35">
        <v>0</v>
      </c>
      <c r="O456" s="35">
        <v>0.5</v>
      </c>
      <c r="P456" s="35">
        <v>0</v>
      </c>
      <c r="Q456" s="35">
        <v>0.4</v>
      </c>
      <c r="R456" s="35">
        <v>0.8</v>
      </c>
      <c r="S456" s="35">
        <v>1.1000000000000001</v>
      </c>
      <c r="T456" s="35">
        <v>0.4</v>
      </c>
      <c r="U456" s="35">
        <v>0.2</v>
      </c>
      <c r="V456" s="35">
        <v>0</v>
      </c>
      <c r="W456" s="35">
        <v>1.4000001</v>
      </c>
      <c r="X456" s="35">
        <v>0.90000004</v>
      </c>
      <c r="Y456" s="35">
        <v>0</v>
      </c>
      <c r="Z456" s="35"/>
      <c r="AA456" s="35"/>
      <c r="AB456" s="35"/>
      <c r="AC456" s="35">
        <v>0.66326874000000002</v>
      </c>
      <c r="AD456" s="35">
        <v>1.3069027E-2</v>
      </c>
      <c r="AE456" s="35">
        <v>0</v>
      </c>
      <c r="AF456" s="35">
        <v>0.24050002000000001</v>
      </c>
      <c r="AG456" s="35"/>
      <c r="AH456" s="35"/>
      <c r="AI456" s="35">
        <v>1.44</v>
      </c>
      <c r="AJ456" s="35">
        <v>1.08</v>
      </c>
      <c r="AK456" s="35">
        <v>1.5000001000000001</v>
      </c>
      <c r="AX456" t="s">
        <v>126</v>
      </c>
    </row>
    <row r="457" spans="1:50">
      <c r="A457">
        <v>666</v>
      </c>
      <c r="B457" t="s">
        <v>482</v>
      </c>
      <c r="C457" s="35">
        <v>4.3879085</v>
      </c>
      <c r="D457" s="35">
        <v>0.6245851</v>
      </c>
      <c r="E457" s="35">
        <v>0.35218263</v>
      </c>
      <c r="F457" s="35"/>
      <c r="G457" s="35"/>
      <c r="H457" s="35">
        <v>3.0630533999999998</v>
      </c>
      <c r="I457" s="35">
        <v>1.6540484</v>
      </c>
      <c r="J457" s="35">
        <v>0.44107962000000001</v>
      </c>
      <c r="K457" s="35">
        <v>0.5</v>
      </c>
      <c r="L457" s="35">
        <v>8.2270010000000005E-2</v>
      </c>
      <c r="M457" s="35">
        <v>1.8775000999999999E-2</v>
      </c>
      <c r="N457" s="35">
        <v>0</v>
      </c>
      <c r="O457" s="35">
        <v>0.5</v>
      </c>
      <c r="P457" s="35">
        <v>0</v>
      </c>
      <c r="Q457" s="35">
        <v>0.70000004999999998</v>
      </c>
      <c r="R457" s="35">
        <v>2.7</v>
      </c>
      <c r="S457" s="35">
        <v>5</v>
      </c>
      <c r="T457" s="35">
        <v>5.7000003000000001</v>
      </c>
      <c r="U457" s="35">
        <v>0.2</v>
      </c>
      <c r="V457" s="35">
        <v>0</v>
      </c>
      <c r="W457" s="35">
        <v>1.4000001</v>
      </c>
      <c r="X457" s="35">
        <v>1.5000001000000001</v>
      </c>
      <c r="Y457" s="35">
        <v>0.3</v>
      </c>
      <c r="Z457" s="35"/>
      <c r="AA457" s="35"/>
      <c r="AB457" s="35"/>
      <c r="AC457" s="35">
        <v>0.66326874000000002</v>
      </c>
      <c r="AD457" s="35">
        <v>1.3069027E-2</v>
      </c>
      <c r="AE457" s="35">
        <v>0</v>
      </c>
      <c r="AF457" s="35">
        <v>2.1644999999999999</v>
      </c>
      <c r="AG457" s="35"/>
      <c r="AH457" s="35"/>
      <c r="AI457" s="35">
        <v>2.16</v>
      </c>
      <c r="AJ457" s="35">
        <v>3.2400001999999999</v>
      </c>
      <c r="AK457" s="35">
        <v>1.5000001000000001</v>
      </c>
      <c r="AX457" t="s">
        <v>126</v>
      </c>
    </row>
    <row r="458" spans="1:50">
      <c r="A458">
        <v>667</v>
      </c>
      <c r="B458" t="s">
        <v>482</v>
      </c>
      <c r="C458" s="35">
        <v>1.5956028</v>
      </c>
      <c r="D458" s="35">
        <v>2.7254621999999999</v>
      </c>
      <c r="E458" s="35">
        <v>0.17968501000000001</v>
      </c>
      <c r="F458" s="35"/>
      <c r="G458" s="35"/>
      <c r="H458" s="35">
        <v>5.4241570000000001</v>
      </c>
      <c r="I458" s="35">
        <v>2.7567477</v>
      </c>
      <c r="J458" s="35">
        <v>1.1026992</v>
      </c>
      <c r="K458" s="35">
        <v>0.5</v>
      </c>
      <c r="L458" s="35">
        <v>5.9135004999999997E-2</v>
      </c>
      <c r="M458" s="35">
        <v>1.8775000999999999E-2</v>
      </c>
      <c r="N458" s="35">
        <v>0</v>
      </c>
      <c r="O458" s="35">
        <v>0.3</v>
      </c>
      <c r="P458" s="35">
        <v>0.1</v>
      </c>
      <c r="Q458" s="35">
        <v>1.7</v>
      </c>
      <c r="R458" s="35">
        <v>1.3000001000000001</v>
      </c>
      <c r="S458" s="35">
        <v>3.1000000999999999</v>
      </c>
      <c r="T458" s="35">
        <v>3.0000002000000001</v>
      </c>
      <c r="U458" s="35">
        <v>0</v>
      </c>
      <c r="V458" s="35">
        <v>0</v>
      </c>
      <c r="W458" s="35">
        <v>4</v>
      </c>
      <c r="X458" s="35">
        <v>2</v>
      </c>
      <c r="Y458" s="35">
        <v>0</v>
      </c>
      <c r="Z458" s="35"/>
      <c r="AA458" s="35"/>
      <c r="AB458" s="35"/>
      <c r="AC458" s="35">
        <v>0</v>
      </c>
      <c r="AD458" s="35">
        <v>1.3069027E-2</v>
      </c>
      <c r="AE458" s="35">
        <v>0</v>
      </c>
      <c r="AF458" s="35">
        <v>1.2025001</v>
      </c>
      <c r="AG458" s="35"/>
      <c r="AH458" s="35">
        <v>4.5000003000000002E-3</v>
      </c>
      <c r="AI458" s="35">
        <v>5.1200004000000003</v>
      </c>
      <c r="AJ458" s="35">
        <v>4.32</v>
      </c>
      <c r="AK458" s="35">
        <v>1.5000001000000001</v>
      </c>
      <c r="AX458" t="s">
        <v>126</v>
      </c>
    </row>
    <row r="459" spans="1:50">
      <c r="A459">
        <v>668</v>
      </c>
      <c r="B459" t="s">
        <v>483</v>
      </c>
      <c r="C459" s="35">
        <v>7.0450897000000001</v>
      </c>
      <c r="D459" s="35">
        <v>0.98108010000000001</v>
      </c>
      <c r="E459" s="35">
        <v>0.14374802</v>
      </c>
      <c r="F459" s="35">
        <v>3.955757E-5</v>
      </c>
      <c r="G459" s="35">
        <v>0.51050890000000004</v>
      </c>
      <c r="H459" s="35">
        <v>2.5525448000000002</v>
      </c>
      <c r="I459" s="35">
        <v>1.6540484</v>
      </c>
      <c r="J459" s="35">
        <v>0.44107962000000001</v>
      </c>
      <c r="K459" s="35">
        <v>3.0000002000000001</v>
      </c>
      <c r="L459" s="35">
        <v>2.4680001999999999E-2</v>
      </c>
      <c r="M459" s="35">
        <v>3.7550005999999997E-2</v>
      </c>
      <c r="N459" s="35">
        <v>0</v>
      </c>
      <c r="O459" s="35">
        <v>0.2</v>
      </c>
      <c r="P459" s="35">
        <v>0.1</v>
      </c>
      <c r="Q459" s="35">
        <v>0.6</v>
      </c>
      <c r="R459" s="35">
        <v>1</v>
      </c>
      <c r="S459" s="35">
        <v>1.2</v>
      </c>
      <c r="T459" s="35">
        <v>1</v>
      </c>
      <c r="U459" s="35">
        <v>3.8000001999999999</v>
      </c>
      <c r="V459" s="35">
        <v>0.5</v>
      </c>
      <c r="W459" s="35">
        <v>1.2</v>
      </c>
      <c r="X459" s="35">
        <v>3.0000002000000001</v>
      </c>
      <c r="Y459" s="35">
        <v>1.1000000000000001</v>
      </c>
      <c r="Z459" s="35"/>
      <c r="AA459" s="35"/>
      <c r="AB459" s="35"/>
      <c r="AC459" s="35">
        <v>0</v>
      </c>
      <c r="AD459" s="35">
        <v>0.73513275</v>
      </c>
      <c r="AE459" s="35">
        <v>0</v>
      </c>
      <c r="AF459" s="35">
        <v>1.2900001000000001</v>
      </c>
      <c r="AG459" s="35"/>
      <c r="AH459" s="35">
        <v>4.5000003000000002E-3</v>
      </c>
      <c r="AI459" s="35">
        <v>4.4800000000000004</v>
      </c>
      <c r="AJ459" s="35">
        <v>2.88</v>
      </c>
      <c r="AK459" s="35">
        <v>1.5000001000000001</v>
      </c>
      <c r="AX459" t="s">
        <v>168</v>
      </c>
    </row>
    <row r="460" spans="1:50">
      <c r="A460">
        <v>669</v>
      </c>
      <c r="B460" t="s">
        <v>484</v>
      </c>
      <c r="C460" s="35">
        <v>0.29899585000000001</v>
      </c>
      <c r="D460" s="35">
        <v>0.17681005999999999</v>
      </c>
      <c r="E460" s="35">
        <v>1.1643589999999999</v>
      </c>
      <c r="F460" s="35">
        <v>3.3821726999999998E-4</v>
      </c>
      <c r="G460" s="35">
        <v>5.8198013</v>
      </c>
      <c r="H460" s="35">
        <v>13.069025999999999</v>
      </c>
      <c r="I460" s="35">
        <v>1.8531470000000001</v>
      </c>
      <c r="J460" s="35">
        <v>0.61261069999999995</v>
      </c>
      <c r="K460" s="35">
        <v>3.0000002000000001</v>
      </c>
      <c r="L460" s="35">
        <v>0.20888999999999999</v>
      </c>
      <c r="M460" s="35">
        <v>0</v>
      </c>
      <c r="N460" s="35">
        <v>0</v>
      </c>
      <c r="O460" s="35">
        <v>0.3</v>
      </c>
      <c r="P460" s="35">
        <v>0</v>
      </c>
      <c r="Q460" s="35">
        <v>0.1</v>
      </c>
      <c r="R460" s="35">
        <v>0.5</v>
      </c>
      <c r="S460" s="35">
        <v>1.2</v>
      </c>
      <c r="T460" s="35">
        <v>0.5</v>
      </c>
      <c r="U460" s="35">
        <v>1</v>
      </c>
      <c r="V460" s="35">
        <v>1.5000001000000001</v>
      </c>
      <c r="W460" s="35"/>
      <c r="X460" s="35"/>
      <c r="Y460" s="35"/>
      <c r="Z460" s="35"/>
      <c r="AA460" s="35"/>
      <c r="AB460" s="35"/>
      <c r="AC460" s="35"/>
      <c r="AD460" s="35"/>
      <c r="AE460" s="35"/>
      <c r="AF460" s="35">
        <v>0.432</v>
      </c>
      <c r="AG460" s="35"/>
      <c r="AH460" s="35"/>
      <c r="AI460" s="35">
        <v>0.32000002</v>
      </c>
      <c r="AJ460" s="35">
        <v>0.36</v>
      </c>
      <c r="AK460" s="35"/>
      <c r="AX460" t="s">
        <v>126</v>
      </c>
    </row>
    <row r="461" spans="1:50">
      <c r="A461">
        <v>670</v>
      </c>
      <c r="B461" t="s">
        <v>485</v>
      </c>
      <c r="C461" s="35">
        <v>0.28030860000000002</v>
      </c>
      <c r="D461" s="35">
        <v>0</v>
      </c>
      <c r="E461" s="35">
        <v>0.97029907000000004</v>
      </c>
      <c r="F461" s="35"/>
      <c r="G461" s="35"/>
      <c r="H461" s="35"/>
      <c r="I461" s="35">
        <v>3.7062938000000001</v>
      </c>
      <c r="J461" s="35">
        <v>0.61261063999999998</v>
      </c>
      <c r="K461" s="35">
        <v>3.0000002000000001</v>
      </c>
      <c r="L461" s="35">
        <v>9.2850000000000002E-2</v>
      </c>
      <c r="M461" s="35">
        <v>0</v>
      </c>
      <c r="N461" s="35">
        <v>0</v>
      </c>
      <c r="O461" s="35">
        <v>0.4</v>
      </c>
      <c r="P461" s="35">
        <v>0.1</v>
      </c>
      <c r="Q461" s="35">
        <v>0.1</v>
      </c>
      <c r="R461" s="35">
        <v>0.5</v>
      </c>
      <c r="S461" s="35">
        <v>0.5</v>
      </c>
      <c r="T461" s="35">
        <v>0.5</v>
      </c>
      <c r="U461" s="35">
        <v>0.5</v>
      </c>
      <c r="V461" s="35">
        <v>1.5000001000000001</v>
      </c>
      <c r="W461" s="35">
        <v>0</v>
      </c>
      <c r="X461" s="35">
        <v>0.2</v>
      </c>
      <c r="Y461" s="35">
        <v>0</v>
      </c>
      <c r="Z461" s="35"/>
      <c r="AA461" s="35"/>
      <c r="AB461" s="35"/>
      <c r="AC461" s="35">
        <v>1.3153154</v>
      </c>
      <c r="AD461" s="35">
        <v>0</v>
      </c>
      <c r="AE461" s="35">
        <v>0</v>
      </c>
      <c r="AF461" s="35">
        <v>0.432</v>
      </c>
      <c r="AG461" s="35"/>
      <c r="AH461" s="35"/>
      <c r="AI461" s="35">
        <v>0.12000001</v>
      </c>
      <c r="AJ461" s="35">
        <v>0.27</v>
      </c>
      <c r="AK461" s="35"/>
      <c r="AX461" t="s">
        <v>126</v>
      </c>
    </row>
    <row r="462" spans="1:50">
      <c r="A462">
        <v>671</v>
      </c>
      <c r="B462" t="s">
        <v>486</v>
      </c>
      <c r="C462" s="35">
        <v>0.28030860000000002</v>
      </c>
      <c r="D462" s="35">
        <v>2.8462106999999999</v>
      </c>
      <c r="E462" s="35">
        <v>3.6655746000000003E-2</v>
      </c>
      <c r="F462" s="35">
        <v>8.9004525000000007E-6</v>
      </c>
      <c r="G462" s="35">
        <v>0.15315269000000001</v>
      </c>
      <c r="H462" s="35">
        <v>0.45945802000000002</v>
      </c>
      <c r="I462" s="35">
        <v>7.4125880000000004</v>
      </c>
      <c r="J462" s="35">
        <v>9.1483179999999997</v>
      </c>
      <c r="K462" s="35">
        <v>3.0000002000000001</v>
      </c>
      <c r="L462" s="35">
        <v>0.15244501999999999</v>
      </c>
      <c r="M462" s="35">
        <v>0</v>
      </c>
      <c r="N462" s="35">
        <v>0</v>
      </c>
      <c r="O462" s="35">
        <v>0.2</v>
      </c>
      <c r="P462" s="35">
        <v>0.1</v>
      </c>
      <c r="Q462" s="35">
        <v>0.1</v>
      </c>
      <c r="R462" s="35">
        <v>1.5000001000000001</v>
      </c>
      <c r="S462" s="35">
        <v>1.2</v>
      </c>
      <c r="T462" s="35">
        <v>2</v>
      </c>
      <c r="U462" s="35">
        <v>4</v>
      </c>
      <c r="V462" s="35">
        <v>2</v>
      </c>
      <c r="W462" s="35">
        <v>1</v>
      </c>
      <c r="X462" s="35">
        <v>1.5000001000000001</v>
      </c>
      <c r="Y462" s="35">
        <v>0</v>
      </c>
      <c r="Z462" s="35"/>
      <c r="AA462" s="35"/>
      <c r="AB462" s="35"/>
      <c r="AC462" s="35"/>
      <c r="AD462" s="35"/>
      <c r="AE462" s="35"/>
      <c r="AF462" s="35">
        <v>0.64250004000000005</v>
      </c>
      <c r="AG462" s="35"/>
      <c r="AH462" s="35"/>
      <c r="AI462" s="35">
        <v>1.2</v>
      </c>
      <c r="AJ462" s="35">
        <v>1.8000001000000001</v>
      </c>
      <c r="AK462" s="35">
        <v>0.3</v>
      </c>
      <c r="AX462" t="s">
        <v>126</v>
      </c>
    </row>
    <row r="463" spans="1:50">
      <c r="A463">
        <v>672</v>
      </c>
      <c r="B463" t="s">
        <v>487</v>
      </c>
      <c r="C463" s="35">
        <v>0.28030860000000002</v>
      </c>
      <c r="D463" s="35">
        <v>1.7869675</v>
      </c>
      <c r="E463" s="35">
        <v>0.81756680000000004</v>
      </c>
      <c r="F463" s="35"/>
      <c r="G463" s="35"/>
      <c r="H463" s="35"/>
      <c r="I463" s="35">
        <v>2.5525445000000001E-2</v>
      </c>
      <c r="J463" s="35">
        <v>2.2237765999999999</v>
      </c>
      <c r="K463" s="35">
        <v>3.0000002000000001</v>
      </c>
      <c r="L463" s="35">
        <v>7.0504999999999998E-2</v>
      </c>
      <c r="M463" s="35">
        <v>0</v>
      </c>
      <c r="N463" s="35">
        <v>0</v>
      </c>
      <c r="O463" s="35">
        <v>0.5</v>
      </c>
      <c r="P463" s="35">
        <v>0.1</v>
      </c>
      <c r="Q463" s="35">
        <v>0.1</v>
      </c>
      <c r="R463" s="35">
        <v>0.5</v>
      </c>
      <c r="S463" s="35">
        <v>0.5</v>
      </c>
      <c r="T463" s="35">
        <v>0.5</v>
      </c>
      <c r="U463" s="35">
        <v>0.2</v>
      </c>
      <c r="V463" s="35">
        <v>0.5</v>
      </c>
      <c r="W463" s="35"/>
      <c r="X463" s="35"/>
      <c r="Y463" s="35"/>
      <c r="Z463" s="35"/>
      <c r="AA463" s="35"/>
      <c r="AB463" s="35"/>
      <c r="AC463" s="35">
        <v>0.70667190000000002</v>
      </c>
      <c r="AD463" s="35">
        <v>0.3502091</v>
      </c>
      <c r="AE463" s="35">
        <v>0</v>
      </c>
      <c r="AF463" s="35">
        <v>0.64250004000000005</v>
      </c>
      <c r="AG463" s="35"/>
      <c r="AH463" s="35"/>
      <c r="AI463" s="35">
        <v>0.96000010000000002</v>
      </c>
      <c r="AJ463" s="35">
        <v>2.16</v>
      </c>
      <c r="AK463" s="35">
        <v>0.3</v>
      </c>
      <c r="AX463" t="s">
        <v>126</v>
      </c>
    </row>
    <row r="464" spans="1:50">
      <c r="A464">
        <v>673</v>
      </c>
      <c r="B464" t="s">
        <v>488</v>
      </c>
      <c r="C464" s="35">
        <v>6.3051475999999997</v>
      </c>
      <c r="D464" s="35">
        <v>0.75467706000000001</v>
      </c>
      <c r="E464" s="35">
        <v>3.0546455E-2</v>
      </c>
      <c r="F464" s="35">
        <v>3.3821723999999999E-4</v>
      </c>
      <c r="G464" s="35">
        <v>5.819801</v>
      </c>
      <c r="H464" s="35">
        <v>1.9399337000000001</v>
      </c>
      <c r="I464" s="35"/>
      <c r="J464" s="35"/>
      <c r="K464" s="35">
        <v>3.0000002000000001</v>
      </c>
      <c r="L464" s="35">
        <v>3.9280000000000002E-2</v>
      </c>
      <c r="M464" s="35">
        <v>0</v>
      </c>
      <c r="N464" s="35">
        <v>0</v>
      </c>
      <c r="O464" s="35">
        <v>0.70000004999999998</v>
      </c>
      <c r="P464" s="35">
        <v>0.1</v>
      </c>
      <c r="Q464" s="35">
        <v>0.1</v>
      </c>
      <c r="R464" s="35">
        <v>0.4</v>
      </c>
      <c r="S464" s="35">
        <v>0.1</v>
      </c>
      <c r="T464" s="35">
        <v>0.3</v>
      </c>
      <c r="U464" s="35">
        <v>0.2</v>
      </c>
      <c r="V464" s="35">
        <v>0</v>
      </c>
      <c r="W464" s="35">
        <v>0.1</v>
      </c>
      <c r="X464" s="35">
        <v>0</v>
      </c>
      <c r="Y464" s="35">
        <v>0</v>
      </c>
      <c r="Z464" s="35"/>
      <c r="AA464" s="35"/>
      <c r="AB464" s="35"/>
      <c r="AC464" s="35">
        <v>0.34814089999999998</v>
      </c>
      <c r="AD464" s="35">
        <v>0.45026883000000001</v>
      </c>
      <c r="AE464" s="35">
        <v>0</v>
      </c>
      <c r="AF464" s="35">
        <v>0.32125002000000003</v>
      </c>
      <c r="AG464" s="35"/>
      <c r="AH464" s="35"/>
      <c r="AI464" s="35">
        <v>0.96000010000000002</v>
      </c>
      <c r="AJ464" s="35">
        <v>2.16</v>
      </c>
      <c r="AK464" s="35">
        <v>0.3</v>
      </c>
      <c r="AX464" t="s">
        <v>126</v>
      </c>
    </row>
    <row r="465" spans="1:50">
      <c r="A465">
        <v>674</v>
      </c>
      <c r="B465" t="s">
        <v>489</v>
      </c>
      <c r="C465" s="35">
        <v>6.3051475999999997</v>
      </c>
      <c r="D465" s="35">
        <v>0.75467706000000001</v>
      </c>
      <c r="E465" s="35">
        <v>3.0546455E-2</v>
      </c>
      <c r="F465" s="35">
        <v>3.3821723999999999E-4</v>
      </c>
      <c r="G465" s="35">
        <v>5.819801</v>
      </c>
      <c r="H465" s="35">
        <v>1.9399337000000001</v>
      </c>
      <c r="I465" s="35"/>
      <c r="J465" s="35"/>
      <c r="K465" s="35">
        <v>3.0000002000000001</v>
      </c>
      <c r="L465" s="35">
        <v>3.9280000000000002E-2</v>
      </c>
      <c r="M465" s="35">
        <v>0</v>
      </c>
      <c r="N465" s="35">
        <v>0</v>
      </c>
      <c r="O465" s="35">
        <v>0.70000004999999998</v>
      </c>
      <c r="P465" s="35">
        <v>0.1</v>
      </c>
      <c r="Q465" s="35">
        <v>2</v>
      </c>
      <c r="R465" s="35">
        <v>3.4</v>
      </c>
      <c r="S465" s="35">
        <v>2.3000001999999999</v>
      </c>
      <c r="T465" s="35">
        <v>2</v>
      </c>
      <c r="U465" s="35">
        <v>0.3</v>
      </c>
      <c r="V465" s="35">
        <v>0</v>
      </c>
      <c r="W465" s="35">
        <v>0.2</v>
      </c>
      <c r="X465" s="35">
        <v>0.2</v>
      </c>
      <c r="Y465" s="35">
        <v>0</v>
      </c>
      <c r="Z465" s="35"/>
      <c r="AA465" s="35"/>
      <c r="AB465" s="35"/>
      <c r="AC465" s="35">
        <v>0.65276409999999996</v>
      </c>
      <c r="AD465" s="35">
        <v>0.45026883000000001</v>
      </c>
      <c r="AE465" s="35">
        <v>0</v>
      </c>
      <c r="AF465" s="35">
        <v>0.64250004000000005</v>
      </c>
      <c r="AG465" s="35"/>
      <c r="AH465" s="35"/>
      <c r="AI465" s="35">
        <v>1.9200001</v>
      </c>
      <c r="AJ465" s="35">
        <v>2.88</v>
      </c>
      <c r="AK465" s="35">
        <v>0.3</v>
      </c>
      <c r="AX465" t="s">
        <v>131</v>
      </c>
    </row>
    <row r="466" spans="1:50">
      <c r="A466">
        <v>675</v>
      </c>
      <c r="B466" t="s">
        <v>490</v>
      </c>
      <c r="C466" s="35">
        <v>6.4686604000000001</v>
      </c>
      <c r="D466" s="35">
        <v>2.2424688000000002</v>
      </c>
      <c r="E466" s="35">
        <v>0.117298394</v>
      </c>
      <c r="F466" s="35"/>
      <c r="G466" s="35"/>
      <c r="H466" s="35">
        <v>0.5513496</v>
      </c>
      <c r="I466" s="35">
        <v>3.0630533999999998</v>
      </c>
      <c r="J466" s="35"/>
      <c r="K466" s="35">
        <v>3.0000002000000001</v>
      </c>
      <c r="L466" s="35">
        <v>0.21360000000000001</v>
      </c>
      <c r="M466" s="35">
        <v>0</v>
      </c>
      <c r="N466" s="35">
        <v>0</v>
      </c>
      <c r="O466" s="35">
        <v>0.5</v>
      </c>
      <c r="P466" s="35">
        <v>0.1</v>
      </c>
      <c r="Q466" s="35">
        <v>0.1</v>
      </c>
      <c r="R466" s="35">
        <v>0.6</v>
      </c>
      <c r="S466" s="35">
        <v>1.6</v>
      </c>
      <c r="T466" s="35">
        <v>0.4</v>
      </c>
      <c r="U466" s="35">
        <v>0</v>
      </c>
      <c r="V466" s="35">
        <v>4</v>
      </c>
      <c r="W466" s="35">
        <v>1</v>
      </c>
      <c r="X466" s="35">
        <v>0.5</v>
      </c>
      <c r="Y466" s="35">
        <v>0.5</v>
      </c>
      <c r="Z466" s="35"/>
      <c r="AA466" s="35"/>
      <c r="AB466" s="35"/>
      <c r="AC466" s="35">
        <v>0</v>
      </c>
      <c r="AD466" s="35">
        <v>4.5945796999999997E-2</v>
      </c>
      <c r="AE466" s="35">
        <v>0</v>
      </c>
      <c r="AF466" s="35">
        <v>1.2850001</v>
      </c>
      <c r="AG466" s="35"/>
      <c r="AH466" s="35"/>
      <c r="AI466" s="35">
        <v>3.2</v>
      </c>
      <c r="AJ466" s="35">
        <v>7.2000003000000001</v>
      </c>
      <c r="AK466" s="35">
        <v>0.3</v>
      </c>
      <c r="AX466" t="s">
        <v>131</v>
      </c>
    </row>
    <row r="467" spans="1:50">
      <c r="A467">
        <v>676</v>
      </c>
      <c r="B467" t="s">
        <v>491</v>
      </c>
      <c r="C467" s="35">
        <v>9.4873689999999993</v>
      </c>
      <c r="D467" s="35">
        <v>1.8678258999999999</v>
      </c>
      <c r="E467" s="35">
        <v>3.2343303000000002E-3</v>
      </c>
      <c r="F467" s="35">
        <v>6.8355475000000005E-5</v>
      </c>
      <c r="G467" s="35">
        <v>0.88215922999999996</v>
      </c>
      <c r="H467" s="35">
        <v>0.30630534999999998</v>
      </c>
      <c r="I467" s="35">
        <v>1.6336284999999999</v>
      </c>
      <c r="J467" s="35">
        <v>0.91891590000000001</v>
      </c>
      <c r="K467" s="35">
        <v>3.0000002000000001</v>
      </c>
      <c r="L467" s="35">
        <v>0.43752000000000002</v>
      </c>
      <c r="M467" s="35">
        <v>0.54682003999999995</v>
      </c>
      <c r="N467" s="35">
        <v>1.5000001000000001</v>
      </c>
      <c r="O467" s="35">
        <v>0.5</v>
      </c>
      <c r="P467" s="35">
        <v>0.1</v>
      </c>
      <c r="Q467" s="35">
        <v>2.0000001E-2</v>
      </c>
      <c r="R467" s="35">
        <v>0.31</v>
      </c>
      <c r="S467" s="35">
        <v>0.90000004</v>
      </c>
      <c r="T467" s="35">
        <v>1</v>
      </c>
      <c r="U467" s="35">
        <v>1</v>
      </c>
      <c r="V467" s="35">
        <v>1</v>
      </c>
      <c r="W467" s="35"/>
      <c r="X467" s="35"/>
      <c r="Y467" s="35"/>
      <c r="Z467" s="35"/>
      <c r="AA467" s="35"/>
      <c r="AB467" s="35"/>
      <c r="AC467" s="35">
        <v>0</v>
      </c>
      <c r="AD467" s="35">
        <v>0.16540485999999999</v>
      </c>
      <c r="AE467" s="35">
        <v>0</v>
      </c>
      <c r="AF467" s="35">
        <v>0.25700000000000001</v>
      </c>
      <c r="AG467" s="35">
        <v>1.5000002000000001E-3</v>
      </c>
      <c r="AH467" s="35"/>
      <c r="AI467" s="35">
        <v>0.32000002</v>
      </c>
      <c r="AJ467" s="35">
        <v>0.72</v>
      </c>
      <c r="AK467" s="35">
        <v>0.3</v>
      </c>
      <c r="AX467" t="s">
        <v>131</v>
      </c>
    </row>
    <row r="468" spans="1:50">
      <c r="A468">
        <v>677</v>
      </c>
      <c r="B468" t="s">
        <v>490</v>
      </c>
      <c r="C468" s="35">
        <v>9.4873689999999993</v>
      </c>
      <c r="D468" s="35">
        <v>1.8678258999999999</v>
      </c>
      <c r="E468" s="35">
        <v>3.2343303000000002E-3</v>
      </c>
      <c r="F468" s="35">
        <v>6.8355475000000005E-5</v>
      </c>
      <c r="G468" s="35">
        <v>0.88215922999999996</v>
      </c>
      <c r="H468" s="35">
        <v>0.30630534999999998</v>
      </c>
      <c r="I468" s="35">
        <v>1.3273231000000001</v>
      </c>
      <c r="J468" s="35">
        <v>0.91891590000000001</v>
      </c>
      <c r="K468" s="35">
        <v>3.0000002000000001</v>
      </c>
      <c r="L468" s="35">
        <v>0.43752000000000002</v>
      </c>
      <c r="M468" s="35">
        <v>0.54682003999999995</v>
      </c>
      <c r="N468" s="35">
        <v>1.5000001000000001</v>
      </c>
      <c r="O468" s="35">
        <v>0.5</v>
      </c>
      <c r="P468" s="35">
        <v>0.1</v>
      </c>
      <c r="Q468" s="35">
        <v>1</v>
      </c>
      <c r="R468" s="35">
        <v>2.7</v>
      </c>
      <c r="S468" s="35">
        <v>5</v>
      </c>
      <c r="T468" s="35">
        <v>5.7000003000000001</v>
      </c>
      <c r="U468" s="35">
        <v>1.2</v>
      </c>
      <c r="V468" s="35">
        <v>1.2</v>
      </c>
      <c r="W468" s="35">
        <v>0.3</v>
      </c>
      <c r="X468" s="35">
        <v>0.1</v>
      </c>
      <c r="Y468" s="35">
        <v>0</v>
      </c>
      <c r="Z468" s="35"/>
      <c r="AA468" s="35"/>
      <c r="AB468" s="35"/>
      <c r="AC468" s="35">
        <v>0.11419637000000001</v>
      </c>
      <c r="AD468" s="35">
        <v>0.16540485999999999</v>
      </c>
      <c r="AE468" s="35">
        <v>0</v>
      </c>
      <c r="AF468" s="35">
        <v>0.89950010000000002</v>
      </c>
      <c r="AG468" s="35">
        <v>1.5000002000000001E-3</v>
      </c>
      <c r="AH468" s="35"/>
      <c r="AI468" s="35">
        <v>2.5600002000000002</v>
      </c>
      <c r="AJ468" s="35">
        <v>2.88</v>
      </c>
      <c r="AK468" s="35">
        <v>0.3</v>
      </c>
      <c r="AX468" t="s">
        <v>126</v>
      </c>
    </row>
    <row r="469" spans="1:50">
      <c r="A469">
        <v>678</v>
      </c>
      <c r="B469" t="s">
        <v>488</v>
      </c>
      <c r="C469" s="35">
        <v>3.8811965000000002</v>
      </c>
      <c r="D469" s="35">
        <v>2.1562199999999998</v>
      </c>
      <c r="E469" s="35">
        <v>3.0546455E-2</v>
      </c>
      <c r="F469" s="35"/>
      <c r="G469" s="35"/>
      <c r="H469" s="35">
        <v>0.32672570000000001</v>
      </c>
      <c r="I469" s="35">
        <v>6.0035844000000003</v>
      </c>
      <c r="J469" s="35">
        <v>2.0910441999999998</v>
      </c>
      <c r="K469" s="35">
        <v>3.0000002000000001</v>
      </c>
      <c r="L469" s="35">
        <v>1.329E-2</v>
      </c>
      <c r="M469" s="35">
        <v>0</v>
      </c>
      <c r="N469" s="35">
        <v>0</v>
      </c>
      <c r="O469" s="35">
        <v>0.1</v>
      </c>
      <c r="P469" s="35">
        <v>0.1</v>
      </c>
      <c r="Q469" s="35">
        <v>0.8</v>
      </c>
      <c r="R469" s="35">
        <v>1.2</v>
      </c>
      <c r="S469" s="35">
        <v>3.0000002000000001</v>
      </c>
      <c r="T469" s="35">
        <v>2.4</v>
      </c>
      <c r="U469" s="35">
        <v>4</v>
      </c>
      <c r="V469" s="35">
        <v>1</v>
      </c>
      <c r="W469" s="35">
        <v>2.8000001999999999</v>
      </c>
      <c r="X469" s="35">
        <v>4.2000003000000001</v>
      </c>
      <c r="Y469" s="35">
        <v>0</v>
      </c>
      <c r="Z469" s="35"/>
      <c r="AA469" s="35"/>
      <c r="AB469" s="35"/>
      <c r="AC469" s="35"/>
      <c r="AD469" s="35"/>
      <c r="AE469" s="35"/>
      <c r="AF469" s="35">
        <v>3.6150001999999999</v>
      </c>
      <c r="AG469" s="35">
        <v>2.5000004000000002E-3</v>
      </c>
      <c r="AH469" s="35"/>
      <c r="AI469" s="35">
        <v>6.4</v>
      </c>
      <c r="AJ469" s="35">
        <v>7.2000003000000001</v>
      </c>
      <c r="AK469" s="35">
        <v>0.3</v>
      </c>
      <c r="AX469" t="s">
        <v>126</v>
      </c>
    </row>
    <row r="470" spans="1:50">
      <c r="A470">
        <v>679</v>
      </c>
      <c r="B470" t="s">
        <v>492</v>
      </c>
      <c r="C470" s="35">
        <v>4.5280623000000002</v>
      </c>
      <c r="D470" s="35">
        <v>2.1562199999999998</v>
      </c>
      <c r="E470" s="35">
        <v>0.12218582</v>
      </c>
      <c r="F470" s="35">
        <v>5.6393269999999999E-5</v>
      </c>
      <c r="G470" s="35">
        <v>0.88215922999999996</v>
      </c>
      <c r="H470" s="35">
        <v>0.36756632</v>
      </c>
      <c r="I470" s="35">
        <v>2.4014337000000001</v>
      </c>
      <c r="J470" s="35"/>
      <c r="K470" s="35">
        <v>3.0000002000000001</v>
      </c>
      <c r="L470" s="35">
        <v>6.6460006000000002E-2</v>
      </c>
      <c r="M470" s="35">
        <v>0</v>
      </c>
      <c r="N470" s="35">
        <v>0</v>
      </c>
      <c r="O470" s="35">
        <v>0.70000004999999998</v>
      </c>
      <c r="P470" s="35">
        <v>0.1</v>
      </c>
      <c r="Q470" s="35">
        <v>0.8</v>
      </c>
      <c r="R470" s="35">
        <v>1.2</v>
      </c>
      <c r="S470" s="35">
        <v>3.0000002000000001</v>
      </c>
      <c r="T470" s="35">
        <v>0.4</v>
      </c>
      <c r="U470" s="35">
        <v>0</v>
      </c>
      <c r="V470" s="35">
        <v>0</v>
      </c>
      <c r="W470" s="35">
        <v>0.8</v>
      </c>
      <c r="X470" s="35">
        <v>4.2000003000000001</v>
      </c>
      <c r="Y470" s="35">
        <v>0</v>
      </c>
      <c r="Z470" s="35"/>
      <c r="AA470" s="35"/>
      <c r="AB470" s="35"/>
      <c r="AC470" s="35">
        <v>0</v>
      </c>
      <c r="AD470" s="35">
        <v>2.0011948000000002E-2</v>
      </c>
      <c r="AE470" s="35">
        <v>0</v>
      </c>
      <c r="AF470" s="35">
        <v>2.3400002</v>
      </c>
      <c r="AG470" s="35">
        <v>2.5000004000000002E-3</v>
      </c>
      <c r="AH470" s="35"/>
      <c r="AI470" s="35">
        <v>5.6000003999999999</v>
      </c>
      <c r="AJ470" s="35">
        <v>6.3</v>
      </c>
      <c r="AK470" s="35">
        <v>0.3</v>
      </c>
      <c r="AX470" t="s">
        <v>126</v>
      </c>
    </row>
    <row r="471" spans="1:50">
      <c r="A471">
        <v>680</v>
      </c>
      <c r="B471" t="s">
        <v>493</v>
      </c>
      <c r="C471" s="35">
        <v>8.5781620000000007</v>
      </c>
      <c r="D471" s="35">
        <v>0.89123774</v>
      </c>
      <c r="E471" s="35">
        <v>6.109291E-2</v>
      </c>
      <c r="F471" s="35">
        <v>6.3228813999999998E-5</v>
      </c>
      <c r="G471" s="35">
        <v>0.88215929999999998</v>
      </c>
      <c r="H471" s="35">
        <v>0.36756632</v>
      </c>
      <c r="I471" s="35">
        <v>3.0017922000000001</v>
      </c>
      <c r="J471" s="35"/>
      <c r="K471" s="35">
        <v>0.5</v>
      </c>
      <c r="L471" s="35">
        <v>1.329E-2</v>
      </c>
      <c r="M471" s="35">
        <v>0</v>
      </c>
      <c r="N471" s="35">
        <v>0</v>
      </c>
      <c r="O471" s="35">
        <v>0.5</v>
      </c>
      <c r="P471" s="35">
        <v>0.1</v>
      </c>
      <c r="Q471" s="35">
        <v>0.3</v>
      </c>
      <c r="R471" s="35">
        <v>2</v>
      </c>
      <c r="S471" s="35">
        <v>2.5</v>
      </c>
      <c r="T471" s="35">
        <v>1</v>
      </c>
      <c r="U471" s="35">
        <v>1</v>
      </c>
      <c r="V471" s="35">
        <v>1.5000001000000001</v>
      </c>
      <c r="W471" s="35">
        <v>1</v>
      </c>
      <c r="X471" s="35">
        <v>0.5</v>
      </c>
      <c r="Y471" s="35">
        <v>0</v>
      </c>
      <c r="Z471" s="35"/>
      <c r="AA471" s="35"/>
      <c r="AB471" s="35"/>
      <c r="AC471" s="35"/>
      <c r="AD471" s="35"/>
      <c r="AE471" s="35"/>
      <c r="AF471" s="35">
        <v>2.2000000000000002</v>
      </c>
      <c r="AG471" s="35">
        <v>2.5000004000000002E-3</v>
      </c>
      <c r="AH471" s="35"/>
      <c r="AI471" s="35">
        <v>6.4</v>
      </c>
      <c r="AJ471" s="35">
        <v>7.2000003000000001</v>
      </c>
      <c r="AK471" s="35">
        <v>0.3</v>
      </c>
      <c r="AX471" t="s">
        <v>126</v>
      </c>
    </row>
    <row r="472" spans="1:50">
      <c r="A472">
        <v>681</v>
      </c>
      <c r="B472" t="s">
        <v>493</v>
      </c>
      <c r="C472" s="35">
        <v>7.3527117000000004</v>
      </c>
      <c r="D472" s="35">
        <v>0.17824754000000001</v>
      </c>
      <c r="E472" s="35">
        <v>1.832787E-2</v>
      </c>
      <c r="F472" s="35">
        <v>5.1266605000000002E-5</v>
      </c>
      <c r="G472" s="35">
        <v>0.88215929999999998</v>
      </c>
      <c r="H472" s="35">
        <v>0.36756632</v>
      </c>
      <c r="I472" s="35">
        <v>3.0017922000000001</v>
      </c>
      <c r="J472" s="35"/>
      <c r="K472" s="35">
        <v>0.5</v>
      </c>
      <c r="L472" s="35">
        <v>1.329E-2</v>
      </c>
      <c r="M472" s="35">
        <v>0</v>
      </c>
      <c r="N472" s="35">
        <v>0</v>
      </c>
      <c r="O472" s="35">
        <v>0.5</v>
      </c>
      <c r="P472" s="35">
        <v>0.1</v>
      </c>
      <c r="Q472" s="35">
        <v>1</v>
      </c>
      <c r="R472" s="35">
        <v>1.5000001000000001</v>
      </c>
      <c r="S472" s="35">
        <v>2.5</v>
      </c>
      <c r="T472" s="35">
        <v>1</v>
      </c>
      <c r="U472" s="35">
        <v>0.5</v>
      </c>
      <c r="V472" s="35">
        <v>0.5</v>
      </c>
      <c r="W472" s="35">
        <v>0.5</v>
      </c>
      <c r="X472" s="35">
        <v>0.5</v>
      </c>
      <c r="Y472" s="35">
        <v>0</v>
      </c>
      <c r="Z472" s="35"/>
      <c r="AA472" s="35"/>
      <c r="AB472" s="35"/>
      <c r="AC472" s="35"/>
      <c r="AD472" s="35"/>
      <c r="AE472" s="35"/>
      <c r="AF472" s="35">
        <v>2.2000000000000002</v>
      </c>
      <c r="AG472" s="35">
        <v>1.5000002000000001E-3</v>
      </c>
      <c r="AH472" s="35"/>
      <c r="AI472" s="35">
        <v>6.4</v>
      </c>
      <c r="AJ472" s="35">
        <v>7.2000003000000001</v>
      </c>
      <c r="AK472" s="35">
        <v>0.3</v>
      </c>
      <c r="AX472" t="s">
        <v>126</v>
      </c>
    </row>
    <row r="473" spans="1:50">
      <c r="A473">
        <v>682</v>
      </c>
      <c r="B473" t="s">
        <v>494</v>
      </c>
      <c r="C473" s="35">
        <v>9.3579969999999992</v>
      </c>
      <c r="D473" s="35">
        <v>1.7824755000000001</v>
      </c>
      <c r="E473" s="35">
        <v>0.58649180000000001</v>
      </c>
      <c r="F473" s="35">
        <v>6.3228813999999998E-5</v>
      </c>
      <c r="G473" s="35">
        <v>0.88215929999999998</v>
      </c>
      <c r="H473" s="35">
        <v>0.88215929999999998</v>
      </c>
      <c r="I473" s="35">
        <v>0.29405310000000001</v>
      </c>
      <c r="J473" s="35">
        <v>0.3502091</v>
      </c>
      <c r="K473" s="35">
        <v>3.0000002000000001</v>
      </c>
      <c r="L473" s="35">
        <v>1.329E-2</v>
      </c>
      <c r="M473" s="35">
        <v>0</v>
      </c>
      <c r="N473" s="35">
        <v>0</v>
      </c>
      <c r="O473" s="35">
        <v>0.5</v>
      </c>
      <c r="P473" s="35">
        <v>0.1</v>
      </c>
      <c r="Q473" s="35">
        <v>0.3</v>
      </c>
      <c r="R473" s="35">
        <v>2</v>
      </c>
      <c r="S473" s="35">
        <v>2.5</v>
      </c>
      <c r="T473" s="35">
        <v>1.5000001000000001</v>
      </c>
      <c r="U473" s="35">
        <v>10.500000999999999</v>
      </c>
      <c r="V473" s="35">
        <v>1.5000001000000001</v>
      </c>
      <c r="W473" s="35">
        <v>1</v>
      </c>
      <c r="X473" s="35">
        <v>11.000000999999999</v>
      </c>
      <c r="Y473" s="35">
        <v>1.2</v>
      </c>
      <c r="Z473" s="35"/>
      <c r="AA473" s="35"/>
      <c r="AB473" s="35"/>
      <c r="AC473" s="35"/>
      <c r="AD473" s="35"/>
      <c r="AE473" s="35"/>
      <c r="AF473" s="35">
        <v>1.8900001</v>
      </c>
      <c r="AG473" s="35">
        <v>2.5000004000000002E-3</v>
      </c>
      <c r="AH473" s="35"/>
      <c r="AI473" s="35">
        <v>9.6</v>
      </c>
      <c r="AJ473" s="35">
        <v>7.2000003000000001</v>
      </c>
      <c r="AK473" s="35">
        <v>0.3</v>
      </c>
      <c r="AX473" t="s">
        <v>126</v>
      </c>
    </row>
    <row r="474" spans="1:50">
      <c r="A474">
        <v>683</v>
      </c>
      <c r="B474" t="s">
        <v>494</v>
      </c>
      <c r="C474" s="35">
        <v>6.2386629999999998</v>
      </c>
      <c r="D474" s="35">
        <v>0.15524784999999999</v>
      </c>
      <c r="E474" s="35">
        <v>1.832787E-2</v>
      </c>
      <c r="F474" s="35"/>
      <c r="G474" s="35"/>
      <c r="H474" s="35">
        <v>0.88215922999999996</v>
      </c>
      <c r="I474" s="35"/>
      <c r="J474" s="35">
        <v>1.8296638000000001</v>
      </c>
      <c r="K474" s="35">
        <v>3.0000002000000001</v>
      </c>
      <c r="L474" s="35">
        <v>1.329E-2</v>
      </c>
      <c r="M474" s="35">
        <v>0</v>
      </c>
      <c r="N474" s="35">
        <v>0</v>
      </c>
      <c r="O474" s="35">
        <v>0.5</v>
      </c>
      <c r="P474" s="35">
        <v>0.1</v>
      </c>
      <c r="Q474" s="35">
        <v>0.1</v>
      </c>
      <c r="R474" s="35">
        <v>0.5</v>
      </c>
      <c r="S474" s="35">
        <v>1</v>
      </c>
      <c r="T474" s="35">
        <v>1.5000001000000001</v>
      </c>
      <c r="U474" s="35">
        <v>3.0000002000000001</v>
      </c>
      <c r="V474" s="35">
        <v>0</v>
      </c>
      <c r="W474" s="35">
        <v>0</v>
      </c>
      <c r="X474" s="35">
        <v>0</v>
      </c>
      <c r="Y474" s="35">
        <v>0.5</v>
      </c>
      <c r="Z474" s="35"/>
      <c r="AA474" s="35"/>
      <c r="AB474" s="35"/>
      <c r="AC474" s="35">
        <v>1.2438784000000001</v>
      </c>
      <c r="AD474" s="35">
        <v>0</v>
      </c>
      <c r="AE474" s="35">
        <v>0</v>
      </c>
      <c r="AF474" s="35">
        <v>1.8900001</v>
      </c>
      <c r="AG474" s="35">
        <v>2.5000004000000002E-3</v>
      </c>
      <c r="AH474" s="35"/>
      <c r="AI474" s="35">
        <v>0.64000005000000004</v>
      </c>
      <c r="AJ474" s="35">
        <v>1.44</v>
      </c>
      <c r="AK474" s="35">
        <v>0.3</v>
      </c>
      <c r="AX474" t="s">
        <v>131</v>
      </c>
    </row>
    <row r="475" spans="1:50">
      <c r="A475">
        <v>684</v>
      </c>
      <c r="B475" t="s">
        <v>494</v>
      </c>
      <c r="C475" s="35">
        <v>6.2386629999999998</v>
      </c>
      <c r="D475" s="35">
        <v>0.15524784999999999</v>
      </c>
      <c r="E475" s="35">
        <v>1.832787E-2</v>
      </c>
      <c r="F475" s="35"/>
      <c r="G475" s="35"/>
      <c r="H475" s="35">
        <v>0.88215922999999996</v>
      </c>
      <c r="I475" s="35"/>
      <c r="J475" s="35">
        <v>1.8296638000000001</v>
      </c>
      <c r="K475" s="35">
        <v>3.0000002000000001</v>
      </c>
      <c r="L475" s="35">
        <v>1.329E-2</v>
      </c>
      <c r="M475" s="35">
        <v>0</v>
      </c>
      <c r="N475" s="35">
        <v>0</v>
      </c>
      <c r="O475" s="35">
        <v>0.5</v>
      </c>
      <c r="P475" s="35">
        <v>0.1</v>
      </c>
      <c r="Q475" s="35">
        <v>1.1000000000000001</v>
      </c>
      <c r="R475" s="35">
        <v>2.3000001999999999</v>
      </c>
      <c r="S475" s="35">
        <v>4.8</v>
      </c>
      <c r="T475" s="35">
        <v>4.3</v>
      </c>
      <c r="U475" s="35">
        <v>8.2000010000000003</v>
      </c>
      <c r="V475" s="35">
        <v>2.5</v>
      </c>
      <c r="W475" s="35">
        <v>2</v>
      </c>
      <c r="X475" s="35">
        <v>3.0000002000000001</v>
      </c>
      <c r="Y475" s="35">
        <v>0</v>
      </c>
      <c r="Z475" s="35"/>
      <c r="AA475" s="35"/>
      <c r="AB475" s="35"/>
      <c r="AC475" s="35">
        <v>1.2438784000000001</v>
      </c>
      <c r="AD475" s="35">
        <v>0</v>
      </c>
      <c r="AE475" s="35">
        <v>0</v>
      </c>
      <c r="AF475" s="35">
        <v>2.2680004</v>
      </c>
      <c r="AG475" s="35">
        <v>2.5000004000000002E-3</v>
      </c>
      <c r="AH475" s="35"/>
      <c r="AI475" s="35">
        <v>6.4</v>
      </c>
      <c r="AJ475" s="35">
        <v>7.2000003000000001</v>
      </c>
      <c r="AK475" s="35">
        <v>0.3</v>
      </c>
      <c r="AX475" t="s">
        <v>126</v>
      </c>
    </row>
    <row r="476" spans="1:50">
      <c r="A476">
        <v>685</v>
      </c>
      <c r="B476" t="s">
        <v>495</v>
      </c>
      <c r="C476" s="35">
        <v>7.1155267000000002</v>
      </c>
      <c r="D476" s="35">
        <v>2.0376281999999999</v>
      </c>
      <c r="E476" s="35">
        <v>0.12937320999999999</v>
      </c>
      <c r="F476" s="35">
        <v>6.8355475000000005E-5</v>
      </c>
      <c r="G476" s="35">
        <v>0.88215922999999996</v>
      </c>
      <c r="H476" s="35">
        <v>0.30630534999999998</v>
      </c>
      <c r="I476" s="35">
        <v>1.6336284999999999</v>
      </c>
      <c r="J476" s="35">
        <v>0.91891590000000001</v>
      </c>
      <c r="K476" s="35">
        <v>3.0000002000000001</v>
      </c>
      <c r="L476" s="35">
        <v>0.43752000000000002</v>
      </c>
      <c r="M476" s="35">
        <v>0.54682003999999995</v>
      </c>
      <c r="N476" s="35">
        <v>1.5000001000000001</v>
      </c>
      <c r="O476" s="35">
        <v>1</v>
      </c>
      <c r="P476" s="35">
        <v>0.1</v>
      </c>
      <c r="Q476" s="35">
        <v>0.5</v>
      </c>
      <c r="R476" s="35">
        <v>0.6</v>
      </c>
      <c r="S476" s="35">
        <v>0.5</v>
      </c>
      <c r="T476" s="35">
        <v>0.4</v>
      </c>
      <c r="U476" s="35">
        <v>1</v>
      </c>
      <c r="V476" s="35">
        <v>0</v>
      </c>
      <c r="W476" s="35">
        <v>0.2</v>
      </c>
      <c r="X476" s="35">
        <v>0</v>
      </c>
      <c r="Y476" s="35">
        <v>1</v>
      </c>
      <c r="Z476" s="35"/>
      <c r="AA476" s="35"/>
      <c r="AB476" s="35"/>
      <c r="AC476" s="35"/>
      <c r="AD476" s="35"/>
      <c r="AE476" s="35"/>
      <c r="AF476" s="35">
        <v>1.2850001</v>
      </c>
      <c r="AG476" s="35">
        <v>1.5000002000000001E-3</v>
      </c>
      <c r="AH476" s="35"/>
      <c r="AI476" s="35">
        <v>0.64000005000000004</v>
      </c>
      <c r="AJ476" s="35">
        <v>1.44</v>
      </c>
      <c r="AK476" s="35">
        <v>0.3</v>
      </c>
      <c r="AX476" t="s">
        <v>131</v>
      </c>
    </row>
    <row r="477" spans="1:50">
      <c r="A477">
        <v>686</v>
      </c>
      <c r="B477" t="s">
        <v>490</v>
      </c>
      <c r="C477" s="35">
        <v>4.1686926</v>
      </c>
      <c r="D477" s="35">
        <v>0.43124407999999997</v>
      </c>
      <c r="E477" s="35">
        <v>0</v>
      </c>
      <c r="F477" s="35"/>
      <c r="G477" s="35"/>
      <c r="H477" s="35"/>
      <c r="I477" s="35"/>
      <c r="J477" s="35">
        <v>3.6756636999999999</v>
      </c>
      <c r="K477" s="35">
        <v>4.0000002999999999E-2</v>
      </c>
      <c r="L477" s="35">
        <v>3.9280000000000002E-2</v>
      </c>
      <c r="M477" s="35">
        <v>0</v>
      </c>
      <c r="N477" s="35">
        <v>0</v>
      </c>
      <c r="O477" s="35">
        <v>1</v>
      </c>
      <c r="P477" s="35">
        <v>0.1</v>
      </c>
      <c r="Q477" s="35">
        <v>0.8</v>
      </c>
      <c r="R477" s="35">
        <v>1.2</v>
      </c>
      <c r="S477" s="35">
        <v>0.1</v>
      </c>
      <c r="T477" s="35">
        <v>0.3</v>
      </c>
      <c r="U477" s="35">
        <v>0.2</v>
      </c>
      <c r="V477" s="35">
        <v>0</v>
      </c>
      <c r="W477" s="35">
        <v>0.8</v>
      </c>
      <c r="X477" s="35">
        <v>0.5</v>
      </c>
      <c r="Y477" s="35">
        <v>0</v>
      </c>
      <c r="Z477" s="35"/>
      <c r="AA477" s="35"/>
      <c r="AB477" s="35"/>
      <c r="AC477" s="35">
        <v>1.2438784000000001</v>
      </c>
      <c r="AD477" s="35">
        <v>2.0011948000000002E-2</v>
      </c>
      <c r="AE477" s="35">
        <v>0</v>
      </c>
      <c r="AF477" s="35">
        <v>1.2850001</v>
      </c>
      <c r="AG477" s="35"/>
      <c r="AH477" s="35"/>
      <c r="AI477" s="35">
        <v>0.96000010000000002</v>
      </c>
      <c r="AJ477" s="35">
        <v>2.16</v>
      </c>
      <c r="AK477" s="35">
        <v>0.3</v>
      </c>
      <c r="AX477" t="s">
        <v>126</v>
      </c>
    </row>
    <row r="478" spans="1:50">
      <c r="A478">
        <v>687</v>
      </c>
      <c r="B478" t="s">
        <v>494</v>
      </c>
      <c r="C478" s="35">
        <v>5.0024303999999997</v>
      </c>
      <c r="D478" s="35">
        <v>0.53905499999999995</v>
      </c>
      <c r="E478" s="35">
        <v>6.378818E-2</v>
      </c>
      <c r="F478" s="35"/>
      <c r="G478" s="35"/>
      <c r="H478" s="35"/>
      <c r="I478" s="35"/>
      <c r="J478" s="35">
        <v>0.91891590000000001</v>
      </c>
      <c r="K478" s="35">
        <v>3.0000002000000001</v>
      </c>
      <c r="L478" s="35">
        <v>3.9280000000000002E-2</v>
      </c>
      <c r="M478" s="35">
        <v>0</v>
      </c>
      <c r="N478" s="35">
        <v>0</v>
      </c>
      <c r="O478" s="35">
        <v>1</v>
      </c>
      <c r="P478" s="35">
        <v>0.1</v>
      </c>
      <c r="Q478" s="35">
        <v>1.2</v>
      </c>
      <c r="R478" s="35">
        <v>1.8000001000000001</v>
      </c>
      <c r="S478" s="35">
        <v>0.5</v>
      </c>
      <c r="T478" s="35">
        <v>0.3</v>
      </c>
      <c r="U478" s="35">
        <v>0.2</v>
      </c>
      <c r="V478" s="35">
        <v>0</v>
      </c>
      <c r="W478" s="35">
        <v>0.2</v>
      </c>
      <c r="X478" s="35">
        <v>0.5</v>
      </c>
      <c r="Y478" s="35">
        <v>0</v>
      </c>
      <c r="Z478" s="35"/>
      <c r="AA478" s="35"/>
      <c r="AB478" s="35"/>
      <c r="AC478" s="35">
        <v>5.330907E-2</v>
      </c>
      <c r="AD478" s="35">
        <v>0.70041819999999999</v>
      </c>
      <c r="AE478" s="35">
        <v>0</v>
      </c>
      <c r="AF478" s="35">
        <v>1.2850001</v>
      </c>
      <c r="AG478" s="35"/>
      <c r="AH478" s="35"/>
      <c r="AI478" s="35">
        <v>3.2</v>
      </c>
      <c r="AJ478" s="35">
        <v>7.2000003000000001</v>
      </c>
      <c r="AK478" s="35">
        <v>0.3</v>
      </c>
      <c r="AX478" t="s">
        <v>126</v>
      </c>
    </row>
    <row r="479" spans="1:50">
      <c r="A479">
        <v>688</v>
      </c>
      <c r="B479" t="s">
        <v>496</v>
      </c>
      <c r="C479" s="35">
        <v>4.1686926</v>
      </c>
      <c r="D479" s="35">
        <v>0.43124407999999997</v>
      </c>
      <c r="E479" s="35">
        <v>0</v>
      </c>
      <c r="F479" s="35"/>
      <c r="G479" s="35"/>
      <c r="H479" s="35"/>
      <c r="I479" s="35"/>
      <c r="J479" s="35">
        <v>3.6756636999999999</v>
      </c>
      <c r="K479" s="35">
        <v>0.5</v>
      </c>
      <c r="L479" s="35">
        <v>3.9280000000000002E-2</v>
      </c>
      <c r="M479" s="35">
        <v>0</v>
      </c>
      <c r="N479" s="35">
        <v>0</v>
      </c>
      <c r="O479" s="35">
        <v>1</v>
      </c>
      <c r="P479" s="35">
        <v>0.1</v>
      </c>
      <c r="Q479" s="35">
        <v>0.8</v>
      </c>
      <c r="R479" s="35">
        <v>2.7</v>
      </c>
      <c r="S479" s="35">
        <v>5</v>
      </c>
      <c r="T479" s="35">
        <v>5.7000003000000001</v>
      </c>
      <c r="U479" s="35">
        <v>0.2</v>
      </c>
      <c r="V479" s="35">
        <v>0</v>
      </c>
      <c r="W479" s="35">
        <v>2</v>
      </c>
      <c r="X479" s="35">
        <v>2</v>
      </c>
      <c r="Y479" s="35">
        <v>0</v>
      </c>
      <c r="Z479" s="35"/>
      <c r="AA479" s="35"/>
      <c r="AB479" s="35"/>
      <c r="AC479" s="35">
        <v>2.3499507999999998</v>
      </c>
      <c r="AD479" s="35">
        <v>2.0011948000000002E-2</v>
      </c>
      <c r="AE479" s="35">
        <v>0</v>
      </c>
      <c r="AF479" s="35">
        <v>1.2850001</v>
      </c>
      <c r="AG479" s="35"/>
      <c r="AH479" s="35"/>
      <c r="AI479" s="35">
        <v>1.9200001</v>
      </c>
      <c r="AJ479" s="35">
        <v>2.88</v>
      </c>
      <c r="AK479" s="35">
        <v>0.3</v>
      </c>
      <c r="AX479" t="s">
        <v>126</v>
      </c>
    </row>
    <row r="480" spans="1:50">
      <c r="A480">
        <v>689</v>
      </c>
      <c r="B480" t="s">
        <v>497</v>
      </c>
      <c r="C480" s="35">
        <v>0.44921254999999999</v>
      </c>
      <c r="D480" s="35">
        <v>0</v>
      </c>
      <c r="E480" s="35">
        <v>2.5357148999999999</v>
      </c>
      <c r="F480" s="35"/>
      <c r="G480" s="35"/>
      <c r="H480" s="35">
        <v>61.751143999999996</v>
      </c>
      <c r="I480" s="35">
        <v>6.6161941999999998</v>
      </c>
      <c r="J480" s="35">
        <v>4.0023900000000001</v>
      </c>
      <c r="K480" s="35">
        <v>3.0000002000000001</v>
      </c>
      <c r="L480" s="35">
        <v>0.27109499999999997</v>
      </c>
      <c r="M480" s="35">
        <v>1.0935001E-2</v>
      </c>
      <c r="N480" s="35">
        <v>0</v>
      </c>
      <c r="O480" s="35">
        <v>0.1</v>
      </c>
      <c r="P480" s="35">
        <v>1.0000001E-2</v>
      </c>
      <c r="Q480" s="35">
        <v>0.1</v>
      </c>
      <c r="R480" s="35">
        <v>0.5</v>
      </c>
      <c r="S480" s="35">
        <v>1.2</v>
      </c>
      <c r="T480" s="35">
        <v>0.5</v>
      </c>
      <c r="U480" s="35">
        <v>1</v>
      </c>
      <c r="V480" s="35">
        <v>1.5000001000000001</v>
      </c>
      <c r="W480" s="35">
        <v>0.8</v>
      </c>
      <c r="X480" s="35">
        <v>1.5000001000000001</v>
      </c>
      <c r="Y480" s="35">
        <v>0</v>
      </c>
      <c r="Z480" s="35"/>
      <c r="AA480" s="35"/>
      <c r="AB480" s="35"/>
      <c r="AC480" s="35"/>
      <c r="AD480" s="35"/>
      <c r="AE480" s="35"/>
      <c r="AF480" s="35">
        <v>0.87000010000000005</v>
      </c>
      <c r="AG480" s="35"/>
      <c r="AH480" s="35"/>
      <c r="AI480" s="35">
        <v>0.24000002000000001</v>
      </c>
      <c r="AJ480" s="35">
        <v>1.6200002</v>
      </c>
      <c r="AK480" s="35"/>
      <c r="AX480" t="s">
        <v>126</v>
      </c>
    </row>
    <row r="481" spans="1:50">
      <c r="A481">
        <v>690</v>
      </c>
      <c r="B481" t="s">
        <v>497</v>
      </c>
      <c r="C481" s="35">
        <v>0.17968500000000001</v>
      </c>
      <c r="D481" s="35">
        <v>0</v>
      </c>
      <c r="E481" s="35">
        <v>1.9319732999999999</v>
      </c>
      <c r="F481" s="35"/>
      <c r="G481" s="35"/>
      <c r="H481" s="35">
        <v>1.7643184999999999</v>
      </c>
      <c r="I481" s="35">
        <v>0.39207082999999998</v>
      </c>
      <c r="J481" s="35">
        <v>1.2007169</v>
      </c>
      <c r="K481" s="35">
        <v>3.0000002000000001</v>
      </c>
      <c r="L481" s="35">
        <v>0.27109499999999997</v>
      </c>
      <c r="M481" s="35">
        <v>1.0935001E-2</v>
      </c>
      <c r="N481" s="35">
        <v>0</v>
      </c>
      <c r="O481" s="35">
        <v>0.1</v>
      </c>
      <c r="P481" s="35">
        <v>1.0000001E-2</v>
      </c>
      <c r="Q481" s="35">
        <v>0.1</v>
      </c>
      <c r="R481" s="35">
        <v>0.2</v>
      </c>
      <c r="S481" s="35">
        <v>0.70000004999999998</v>
      </c>
      <c r="T481" s="35">
        <v>0.6</v>
      </c>
      <c r="U481" s="35">
        <v>1.5000001000000001</v>
      </c>
      <c r="V481" s="35">
        <v>0</v>
      </c>
      <c r="W481" s="35">
        <v>0.8</v>
      </c>
      <c r="X481" s="35">
        <v>1.5000001000000001</v>
      </c>
      <c r="Y481" s="35">
        <v>0</v>
      </c>
      <c r="Z481" s="35"/>
      <c r="AA481" s="35"/>
      <c r="AB481" s="35"/>
      <c r="AC481" s="35">
        <v>1.8205315</v>
      </c>
      <c r="AD481" s="35">
        <v>3.2672565000000001E-2</v>
      </c>
      <c r="AE481" s="35">
        <v>0</v>
      </c>
      <c r="AF481" s="35">
        <v>0.87000010000000005</v>
      </c>
      <c r="AG481" s="35"/>
      <c r="AH481" s="35"/>
      <c r="AI481" s="35">
        <v>0.24000002000000001</v>
      </c>
      <c r="AJ481" s="35">
        <v>1.6200002</v>
      </c>
      <c r="AK481" s="35"/>
      <c r="AX481" t="s">
        <v>124</v>
      </c>
    </row>
    <row r="482" spans="1:50">
      <c r="A482">
        <v>691</v>
      </c>
      <c r="B482" t="s">
        <v>498</v>
      </c>
      <c r="C482" s="35">
        <v>0.44921254999999999</v>
      </c>
      <c r="D482" s="35">
        <v>1.8629743000000001</v>
      </c>
      <c r="E482" s="35">
        <v>0.1308107</v>
      </c>
      <c r="F482" s="35"/>
      <c r="G482" s="35"/>
      <c r="H482" s="35"/>
      <c r="I482" s="35">
        <v>1.9603539999999999</v>
      </c>
      <c r="J482" s="35">
        <v>2.4014337000000001</v>
      </c>
      <c r="K482" s="35">
        <v>3.0000002000000001</v>
      </c>
      <c r="L482" s="35">
        <v>0.27109499999999997</v>
      </c>
      <c r="M482" s="35">
        <v>1.0935001E-2</v>
      </c>
      <c r="N482" s="35">
        <v>0</v>
      </c>
      <c r="O482" s="35">
        <v>0.5</v>
      </c>
      <c r="P482" s="35">
        <v>1.0000001E-2</v>
      </c>
      <c r="Q482" s="35">
        <v>0.1</v>
      </c>
      <c r="R482" s="35">
        <v>0.2</v>
      </c>
      <c r="S482" s="35">
        <v>0.70000004999999998</v>
      </c>
      <c r="T482" s="35">
        <v>2</v>
      </c>
      <c r="U482" s="35">
        <v>1</v>
      </c>
      <c r="V482" s="35">
        <v>0</v>
      </c>
      <c r="W482" s="35">
        <v>1</v>
      </c>
      <c r="X482" s="35">
        <v>1</v>
      </c>
      <c r="Y482" s="35">
        <v>0.5</v>
      </c>
      <c r="Z482" s="35"/>
      <c r="AA482" s="35"/>
      <c r="AB482" s="35"/>
      <c r="AC482" s="35">
        <v>0.33163437000000001</v>
      </c>
      <c r="AD482" s="35">
        <v>0</v>
      </c>
      <c r="AE482" s="35">
        <v>0</v>
      </c>
      <c r="AF482" s="35">
        <v>0.87000010000000005</v>
      </c>
      <c r="AG482" s="35"/>
      <c r="AH482" s="35"/>
      <c r="AI482" s="35">
        <v>0.8</v>
      </c>
      <c r="AJ482" s="35">
        <v>0.90000004</v>
      </c>
      <c r="AK482" s="35"/>
      <c r="AX482" t="s">
        <v>131</v>
      </c>
    </row>
    <row r="483" spans="1:50">
      <c r="A483">
        <v>692</v>
      </c>
      <c r="B483" t="s">
        <v>498</v>
      </c>
      <c r="C483" s="35">
        <v>0.17968500000000001</v>
      </c>
      <c r="D483" s="35">
        <v>1.8629743000000001</v>
      </c>
      <c r="E483" s="35">
        <v>0</v>
      </c>
      <c r="F483" s="35"/>
      <c r="G483" s="35"/>
      <c r="H483" s="35"/>
      <c r="I483" s="35">
        <v>0.39207082999999998</v>
      </c>
      <c r="J483" s="35">
        <v>3.6021510000000001</v>
      </c>
      <c r="K483" s="35">
        <v>3.0000002000000001</v>
      </c>
      <c r="L483" s="35">
        <v>0.27109499999999997</v>
      </c>
      <c r="M483" s="35">
        <v>1.0935001E-2</v>
      </c>
      <c r="N483" s="35">
        <v>0</v>
      </c>
      <c r="O483" s="35">
        <v>1</v>
      </c>
      <c r="P483" s="35">
        <v>1.0000001E-2</v>
      </c>
      <c r="Q483" s="35">
        <v>0.1</v>
      </c>
      <c r="R483" s="35">
        <v>0.2</v>
      </c>
      <c r="S483" s="35">
        <v>0.70000004999999998</v>
      </c>
      <c r="T483" s="35">
        <v>0.2</v>
      </c>
      <c r="U483" s="35">
        <v>1</v>
      </c>
      <c r="V483" s="35">
        <v>0</v>
      </c>
      <c r="W483" s="35">
        <v>1.5000001000000001</v>
      </c>
      <c r="X483" s="35">
        <v>1</v>
      </c>
      <c r="Y483" s="35">
        <v>0</v>
      </c>
      <c r="Z483" s="35"/>
      <c r="AA483" s="35"/>
      <c r="AB483" s="35"/>
      <c r="AC483" s="35">
        <v>0.13375330999999999</v>
      </c>
      <c r="AD483" s="35">
        <v>0.10005973999999999</v>
      </c>
      <c r="AE483" s="35">
        <v>0</v>
      </c>
      <c r="AF483" s="35">
        <v>1.5050001</v>
      </c>
      <c r="AG483" s="35"/>
      <c r="AH483" s="35"/>
      <c r="AI483" s="35">
        <v>1.2800001000000001</v>
      </c>
      <c r="AJ483" s="35">
        <v>2.88</v>
      </c>
      <c r="AK483" s="35"/>
      <c r="AX483" t="s">
        <v>126</v>
      </c>
    </row>
    <row r="484" spans="1:50">
      <c r="A484">
        <v>693</v>
      </c>
      <c r="B484" t="s">
        <v>498</v>
      </c>
      <c r="C484" s="35">
        <v>0.62889755000000003</v>
      </c>
      <c r="D484" s="35">
        <v>1.8629743000000001</v>
      </c>
      <c r="E484" s="35">
        <v>0.1308107</v>
      </c>
      <c r="F484" s="35"/>
      <c r="G484" s="35"/>
      <c r="H484" s="35"/>
      <c r="I484" s="35">
        <v>1.9603539999999999</v>
      </c>
      <c r="J484" s="35">
        <v>2.4014337000000001</v>
      </c>
      <c r="K484" s="35">
        <v>3.0000002000000001</v>
      </c>
      <c r="L484" s="35">
        <v>0.27109499999999997</v>
      </c>
      <c r="M484" s="35">
        <v>1.0935001E-2</v>
      </c>
      <c r="N484" s="35">
        <v>0</v>
      </c>
      <c r="O484" s="35">
        <v>0.5</v>
      </c>
      <c r="P484" s="35">
        <v>1.0000001E-2</v>
      </c>
      <c r="Q484" s="35">
        <v>1.1000000000000001</v>
      </c>
      <c r="R484" s="35">
        <v>2.7</v>
      </c>
      <c r="S484" s="35">
        <v>5.5000004999999996</v>
      </c>
      <c r="T484" s="35">
        <v>1</v>
      </c>
      <c r="U484" s="35">
        <v>1</v>
      </c>
      <c r="V484" s="35">
        <v>0</v>
      </c>
      <c r="W484" s="35">
        <v>1.5000001000000001</v>
      </c>
      <c r="X484" s="35">
        <v>2</v>
      </c>
      <c r="Y484" s="35">
        <v>3.0000002000000001</v>
      </c>
      <c r="Z484" s="35"/>
      <c r="AA484" s="35"/>
      <c r="AB484" s="35"/>
      <c r="AC484" s="35">
        <v>3.6471937000000003E-2</v>
      </c>
      <c r="AD484" s="35">
        <v>0</v>
      </c>
      <c r="AE484" s="35">
        <v>0</v>
      </c>
      <c r="AF484" s="35">
        <v>1.45</v>
      </c>
      <c r="AG484" s="35"/>
      <c r="AH484" s="35"/>
      <c r="AI484" s="35">
        <v>1.2800001000000001</v>
      </c>
      <c r="AJ484" s="35">
        <v>2.88</v>
      </c>
      <c r="AK484" s="35"/>
      <c r="AX484" t="s">
        <v>126</v>
      </c>
    </row>
    <row r="485" spans="1:50">
      <c r="A485">
        <v>694</v>
      </c>
      <c r="B485" t="s">
        <v>498</v>
      </c>
      <c r="C485" s="35">
        <v>0.44921254999999999</v>
      </c>
      <c r="D485" s="35">
        <v>2.2769686999999998</v>
      </c>
      <c r="E485" s="35">
        <v>6.0374163000000002E-2</v>
      </c>
      <c r="F485" s="35"/>
      <c r="G485" s="35"/>
      <c r="H485" s="35"/>
      <c r="I485" s="35">
        <v>1.9603539999999999</v>
      </c>
      <c r="J485" s="35">
        <v>2.4014337000000001</v>
      </c>
      <c r="K485" s="35">
        <v>3.0000002000000001</v>
      </c>
      <c r="L485" s="35">
        <v>0.27109499999999997</v>
      </c>
      <c r="M485" s="35">
        <v>1.0935001E-2</v>
      </c>
      <c r="N485" s="35">
        <v>0</v>
      </c>
      <c r="O485" s="35">
        <v>0.5</v>
      </c>
      <c r="P485" s="35">
        <v>1.0000001E-2</v>
      </c>
      <c r="Q485" s="35">
        <v>0.1</v>
      </c>
      <c r="R485" s="35">
        <v>0.2</v>
      </c>
      <c r="S485" s="35">
        <v>0.70000004999999998</v>
      </c>
      <c r="T485" s="35">
        <v>4</v>
      </c>
      <c r="U485" s="35">
        <v>7.0000004999999996</v>
      </c>
      <c r="V485" s="35">
        <v>1</v>
      </c>
      <c r="W485" s="35">
        <v>2</v>
      </c>
      <c r="X485" s="35">
        <v>3.5000002000000001</v>
      </c>
      <c r="Y485" s="35">
        <v>1</v>
      </c>
      <c r="Z485" s="35"/>
      <c r="AA485" s="35"/>
      <c r="AB485" s="35"/>
      <c r="AC485" s="35"/>
      <c r="AD485" s="35"/>
      <c r="AE485" s="35"/>
      <c r="AF485" s="35">
        <v>1.45</v>
      </c>
      <c r="AG485" s="35"/>
      <c r="AH485" s="35"/>
      <c r="AI485" s="35">
        <v>1.2800001000000001</v>
      </c>
      <c r="AJ485" s="35">
        <v>2.88</v>
      </c>
      <c r="AK485" s="35"/>
      <c r="AX485" t="s">
        <v>168</v>
      </c>
    </row>
    <row r="486" spans="1:50">
      <c r="A486">
        <v>695</v>
      </c>
      <c r="B486" t="s">
        <v>498</v>
      </c>
      <c r="C486" s="35">
        <v>0.17968500000000001</v>
      </c>
      <c r="D486" s="35">
        <v>2.2769686999999998</v>
      </c>
      <c r="E486" s="35">
        <v>6.0374163000000002E-2</v>
      </c>
      <c r="F486" s="35"/>
      <c r="G486" s="35"/>
      <c r="H486" s="35"/>
      <c r="I486" s="35">
        <v>0.39207082999999998</v>
      </c>
      <c r="J486" s="35">
        <v>1.2007169</v>
      </c>
      <c r="K486" s="35">
        <v>3.0000002000000001</v>
      </c>
      <c r="L486" s="35">
        <v>0.27109499999999997</v>
      </c>
      <c r="M486" s="35">
        <v>1.0935001E-2</v>
      </c>
      <c r="N486" s="35">
        <v>0</v>
      </c>
      <c r="O486" s="35">
        <v>0.5</v>
      </c>
      <c r="P486" s="35">
        <v>1.0000001E-2</v>
      </c>
      <c r="Q486" s="35">
        <v>0.1</v>
      </c>
      <c r="R486" s="35">
        <v>0.2</v>
      </c>
      <c r="S486" s="35">
        <v>0.70000004999999998</v>
      </c>
      <c r="T486" s="35">
        <v>0.2</v>
      </c>
      <c r="U486" s="35">
        <v>1</v>
      </c>
      <c r="V486" s="35">
        <v>0</v>
      </c>
      <c r="W486" s="35">
        <v>1.5000001000000001</v>
      </c>
      <c r="X486" s="35">
        <v>1</v>
      </c>
      <c r="Y486" s="35">
        <v>0</v>
      </c>
      <c r="Z486" s="35"/>
      <c r="AA486" s="35"/>
      <c r="AB486" s="35"/>
      <c r="AC486" s="35">
        <v>0</v>
      </c>
      <c r="AD486" s="35">
        <v>0.10005973999999999</v>
      </c>
      <c r="AE486" s="35">
        <v>0</v>
      </c>
      <c r="AF486" s="35">
        <v>1.45</v>
      </c>
      <c r="AG486" s="35"/>
      <c r="AH486" s="35"/>
      <c r="AI486" s="35">
        <v>1.2800001000000001</v>
      </c>
      <c r="AJ486" s="35">
        <v>2.88</v>
      </c>
      <c r="AK486" s="35"/>
      <c r="AX486" t="s">
        <v>126</v>
      </c>
    </row>
    <row r="487" spans="1:50">
      <c r="A487">
        <v>696</v>
      </c>
      <c r="B487" t="s">
        <v>499</v>
      </c>
      <c r="C487" s="35">
        <v>3.2343299999999999</v>
      </c>
      <c r="D487" s="35">
        <v>1.2376704000000001</v>
      </c>
      <c r="E487" s="35">
        <v>3.4499521999999998E-2</v>
      </c>
      <c r="F487" s="35">
        <v>3.0261542999999999E-5</v>
      </c>
      <c r="G487" s="35">
        <v>0.45945802000000002</v>
      </c>
      <c r="H487" s="35"/>
      <c r="I487" s="35"/>
      <c r="J487" s="35">
        <v>1.0210178999999999</v>
      </c>
      <c r="K487" s="35">
        <v>3.0000002000000001</v>
      </c>
      <c r="L487" s="35">
        <v>0.33887001999999999</v>
      </c>
      <c r="M487" s="35">
        <v>1.0935001E-2</v>
      </c>
      <c r="N487" s="35">
        <v>0</v>
      </c>
      <c r="O487" s="35">
        <v>1</v>
      </c>
      <c r="P487" s="35">
        <v>1.0000001E-2</v>
      </c>
      <c r="Q487" s="35">
        <v>0.5</v>
      </c>
      <c r="R487" s="35">
        <v>1.2</v>
      </c>
      <c r="S487" s="35">
        <v>0.70000004999999998</v>
      </c>
      <c r="T487" s="35">
        <v>3.0000002000000001</v>
      </c>
      <c r="U487" s="35">
        <v>7.0000004999999996</v>
      </c>
      <c r="V487" s="35">
        <v>0</v>
      </c>
      <c r="W487" s="35">
        <v>1.5000001000000001</v>
      </c>
      <c r="X487" s="35">
        <v>5</v>
      </c>
      <c r="Y487" s="35">
        <v>3.0000002000000001</v>
      </c>
      <c r="Z487" s="35"/>
      <c r="AA487" s="35"/>
      <c r="AB487" s="35"/>
      <c r="AC487" s="35">
        <v>8.4283049999999998E-2</v>
      </c>
      <c r="AD487" s="35">
        <v>9.1891593999999993E-2</v>
      </c>
      <c r="AE487" s="35">
        <v>0</v>
      </c>
      <c r="AF487" s="35">
        <v>2.9</v>
      </c>
      <c r="AG487" s="35"/>
      <c r="AH487" s="35"/>
      <c r="AI487" s="35">
        <v>3.2</v>
      </c>
      <c r="AJ487" s="35">
        <v>7.2000003000000001</v>
      </c>
      <c r="AK487" s="35"/>
      <c r="AX487" t="s">
        <v>126</v>
      </c>
    </row>
    <row r="488" spans="1:50">
      <c r="A488">
        <v>697</v>
      </c>
      <c r="B488" t="s">
        <v>499</v>
      </c>
      <c r="C488" s="35">
        <v>3.1049568999999999</v>
      </c>
      <c r="D488" s="35">
        <v>1.4144806000000001</v>
      </c>
      <c r="E488" s="35">
        <v>3.6655739999999999E-2</v>
      </c>
      <c r="F488" s="35">
        <v>2.8481450000000002E-5</v>
      </c>
      <c r="G488" s="35">
        <v>0.45945796</v>
      </c>
      <c r="H488" s="35"/>
      <c r="I488" s="35"/>
      <c r="J488" s="35"/>
      <c r="K488" s="35">
        <v>3.0000002000000001</v>
      </c>
      <c r="L488" s="35">
        <v>0.33887001999999999</v>
      </c>
      <c r="M488" s="35">
        <v>1.0935001E-2</v>
      </c>
      <c r="N488" s="35">
        <v>0</v>
      </c>
      <c r="O488" s="35">
        <v>1</v>
      </c>
      <c r="P488" s="35">
        <v>1.0000001E-2</v>
      </c>
      <c r="Q488" s="35">
        <v>0.5</v>
      </c>
      <c r="R488" s="35">
        <v>0.8</v>
      </c>
      <c r="S488" s="35">
        <v>0.5</v>
      </c>
      <c r="T488" s="35">
        <v>0.2</v>
      </c>
      <c r="U488" s="35">
        <v>1</v>
      </c>
      <c r="V488" s="35">
        <v>0</v>
      </c>
      <c r="W488" s="35">
        <v>0.5</v>
      </c>
      <c r="X488" s="35">
        <v>0.8</v>
      </c>
      <c r="Y488" s="35">
        <v>0</v>
      </c>
      <c r="Z488" s="35"/>
      <c r="AA488" s="35"/>
      <c r="AB488" s="35"/>
      <c r="AC488" s="35">
        <v>8.3595829999999996E-2</v>
      </c>
      <c r="AD488" s="35">
        <v>9.1891593999999993E-2</v>
      </c>
      <c r="AE488" s="35">
        <v>0</v>
      </c>
      <c r="AF488" s="35">
        <v>2.9</v>
      </c>
      <c r="AG488" s="35"/>
      <c r="AH488" s="35"/>
      <c r="AI488" s="35">
        <v>5.1200004000000003</v>
      </c>
      <c r="AJ488" s="35">
        <v>7.2000003000000001</v>
      </c>
      <c r="AK488" s="35"/>
      <c r="AX488" t="s">
        <v>126</v>
      </c>
    </row>
    <row r="489" spans="1:50">
      <c r="A489">
        <v>698</v>
      </c>
      <c r="B489" t="s">
        <v>499</v>
      </c>
      <c r="C489" s="35">
        <v>4.8514957000000001</v>
      </c>
      <c r="D489" s="35">
        <v>1.6128528</v>
      </c>
      <c r="E489" s="35">
        <v>7.7623919999999999E-2</v>
      </c>
      <c r="F489" s="35">
        <v>3.9874026999999999E-5</v>
      </c>
      <c r="G489" s="35">
        <v>0.73513275</v>
      </c>
      <c r="H489" s="35">
        <v>4.0840708000000003E-2</v>
      </c>
      <c r="I489" s="35"/>
      <c r="J489" s="35">
        <v>0.51050890000000004</v>
      </c>
      <c r="K489" s="35">
        <v>3.0000002000000001</v>
      </c>
      <c r="L489" s="35">
        <v>0.13555</v>
      </c>
      <c r="M489" s="35">
        <v>1.0935001E-2</v>
      </c>
      <c r="N489" s="35">
        <v>0</v>
      </c>
      <c r="O489" s="35">
        <v>0.1</v>
      </c>
      <c r="P489" s="35">
        <v>1.0000001E-2</v>
      </c>
      <c r="Q489" s="35">
        <v>0.5</v>
      </c>
      <c r="R489" s="35">
        <v>1</v>
      </c>
      <c r="S489" s="35">
        <v>1.2</v>
      </c>
      <c r="T489" s="35">
        <v>3.0000002000000001</v>
      </c>
      <c r="U489" s="35">
        <v>5</v>
      </c>
      <c r="V489" s="35">
        <v>1</v>
      </c>
      <c r="W489" s="35">
        <v>2.5</v>
      </c>
      <c r="X489" s="35">
        <v>5</v>
      </c>
      <c r="Y489" s="35">
        <v>1</v>
      </c>
      <c r="Z489" s="35"/>
      <c r="AA489" s="35"/>
      <c r="AB489" s="35"/>
      <c r="AC489" s="35"/>
      <c r="AD489" s="35"/>
      <c r="AE489" s="35"/>
      <c r="AF489" s="35">
        <v>2.9</v>
      </c>
      <c r="AG489" s="35"/>
      <c r="AH489" s="35"/>
      <c r="AI489" s="35">
        <v>5.1200004000000003</v>
      </c>
      <c r="AJ489" s="35">
        <v>7.2000003000000001</v>
      </c>
      <c r="AK489" s="35"/>
      <c r="AX489" t="s">
        <v>124</v>
      </c>
    </row>
    <row r="490" spans="1:50">
      <c r="A490">
        <v>699</v>
      </c>
      <c r="B490" t="s">
        <v>500</v>
      </c>
      <c r="C490" s="35">
        <v>3.5937003999999999</v>
      </c>
      <c r="D490" s="35">
        <v>0.74748963000000002</v>
      </c>
      <c r="E490" s="35">
        <v>3.881196E-2</v>
      </c>
      <c r="F490" s="35"/>
      <c r="G490" s="35"/>
      <c r="H490" s="35"/>
      <c r="I490" s="35"/>
      <c r="J490" s="35">
        <v>0.20420356000000001</v>
      </c>
      <c r="K490" s="35">
        <v>3.0000002000000001</v>
      </c>
      <c r="L490" s="35">
        <v>0.40664503000000002</v>
      </c>
      <c r="M490" s="35">
        <v>1.0935001E-2</v>
      </c>
      <c r="N490" s="35">
        <v>0</v>
      </c>
      <c r="O490" s="35">
        <v>1</v>
      </c>
      <c r="P490" s="35">
        <v>1.0000001E-2</v>
      </c>
      <c r="Q490" s="35">
        <v>0.2</v>
      </c>
      <c r="R490" s="35">
        <v>0.5</v>
      </c>
      <c r="S490" s="35">
        <v>0.8</v>
      </c>
      <c r="T490" s="35">
        <v>0.2</v>
      </c>
      <c r="U490" s="35">
        <v>1.2</v>
      </c>
      <c r="V490" s="35">
        <v>0</v>
      </c>
      <c r="W490" s="35">
        <v>0.2</v>
      </c>
      <c r="X490" s="35">
        <v>1</v>
      </c>
      <c r="Y490" s="35">
        <v>0</v>
      </c>
      <c r="Z490" s="35"/>
      <c r="AA490" s="35"/>
      <c r="AB490" s="35"/>
      <c r="AC490" s="35">
        <v>1.4712864999999999</v>
      </c>
      <c r="AD490" s="35">
        <v>0</v>
      </c>
      <c r="AE490" s="35">
        <v>0</v>
      </c>
      <c r="AF490" s="35">
        <v>1.45</v>
      </c>
      <c r="AG490" s="35"/>
      <c r="AH490" s="35"/>
      <c r="AI490" s="35">
        <v>0.96000010000000002</v>
      </c>
      <c r="AJ490" s="35">
        <v>2.16</v>
      </c>
      <c r="AK490" s="35"/>
      <c r="AX490" t="s">
        <v>126</v>
      </c>
    </row>
    <row r="491" spans="1:50">
      <c r="A491">
        <v>700</v>
      </c>
      <c r="B491" t="s">
        <v>500</v>
      </c>
      <c r="C491" s="35">
        <v>3.7949473999999999</v>
      </c>
      <c r="D491" s="35">
        <v>0.51749283000000001</v>
      </c>
      <c r="E491" s="35">
        <v>2.8030863E-2</v>
      </c>
      <c r="F491" s="35"/>
      <c r="G491" s="35"/>
      <c r="H491" s="35"/>
      <c r="I491" s="35"/>
      <c r="J491" s="35">
        <v>0.29405308000000002</v>
      </c>
      <c r="K491" s="35">
        <v>0.5</v>
      </c>
      <c r="L491" s="35">
        <v>0.33887001999999999</v>
      </c>
      <c r="M491" s="35">
        <v>1.0935001E-2</v>
      </c>
      <c r="N491" s="35">
        <v>0</v>
      </c>
      <c r="O491" s="35">
        <v>1</v>
      </c>
      <c r="P491" s="35">
        <v>1.0000001E-2</v>
      </c>
      <c r="Q491" s="35">
        <v>0.2</v>
      </c>
      <c r="R491" s="35">
        <v>0.8</v>
      </c>
      <c r="S491" s="35">
        <v>0.5</v>
      </c>
      <c r="T491" s="35">
        <v>0.2</v>
      </c>
      <c r="U491" s="35">
        <v>1</v>
      </c>
      <c r="V491" s="35">
        <v>0</v>
      </c>
      <c r="W491" s="35">
        <v>0.5</v>
      </c>
      <c r="X491" s="35">
        <v>0.8</v>
      </c>
      <c r="Y491" s="35">
        <v>0</v>
      </c>
      <c r="Z491" s="35"/>
      <c r="AA491" s="35"/>
      <c r="AB491" s="35"/>
      <c r="AC491" s="35">
        <v>1.4712864999999999</v>
      </c>
      <c r="AD491" s="35">
        <v>7.3513270000000004E-3</v>
      </c>
      <c r="AE491" s="35">
        <v>0</v>
      </c>
      <c r="AF491" s="35">
        <v>1.5050001</v>
      </c>
      <c r="AG491" s="35"/>
      <c r="AH491" s="35"/>
      <c r="AI491" s="35">
        <v>0.96000010000000002</v>
      </c>
      <c r="AJ491" s="35">
        <v>2.16</v>
      </c>
      <c r="AK491" s="35"/>
      <c r="AX491" t="s">
        <v>126</v>
      </c>
    </row>
    <row r="492" spans="1:50">
      <c r="A492">
        <v>701</v>
      </c>
      <c r="B492" t="s">
        <v>500</v>
      </c>
      <c r="C492" s="35">
        <v>3.7949473999999999</v>
      </c>
      <c r="D492" s="35">
        <v>0.51749283000000001</v>
      </c>
      <c r="E492" s="35">
        <v>2.8030863E-2</v>
      </c>
      <c r="F492" s="35"/>
      <c r="G492" s="35"/>
      <c r="H492" s="35"/>
      <c r="I492" s="35">
        <v>0.45945802000000002</v>
      </c>
      <c r="J492" s="35">
        <v>0.29405308000000002</v>
      </c>
      <c r="K492" s="35">
        <v>0.5</v>
      </c>
      <c r="L492" s="35">
        <v>0.33887001999999999</v>
      </c>
      <c r="M492" s="35">
        <v>1.0935001E-2</v>
      </c>
      <c r="N492" s="35">
        <v>0</v>
      </c>
      <c r="O492" s="35">
        <v>1</v>
      </c>
      <c r="P492" s="35">
        <v>1.0000001E-2</v>
      </c>
      <c r="Q492" s="35">
        <v>0.6</v>
      </c>
      <c r="R492" s="35">
        <v>2.7</v>
      </c>
      <c r="S492" s="35">
        <v>5</v>
      </c>
      <c r="T492" s="35">
        <v>4.5</v>
      </c>
      <c r="U492" s="35">
        <v>7.0000004999999996</v>
      </c>
      <c r="V492" s="35">
        <v>0</v>
      </c>
      <c r="W492" s="35">
        <v>1.5000001000000001</v>
      </c>
      <c r="X492" s="35">
        <v>5</v>
      </c>
      <c r="Y492" s="35">
        <v>3.0000002000000001</v>
      </c>
      <c r="Z492" s="35"/>
      <c r="AA492" s="35"/>
      <c r="AB492" s="35"/>
      <c r="AC492" s="35">
        <v>1.4712864999999999</v>
      </c>
      <c r="AD492" s="35">
        <v>7.3513270000000004E-3</v>
      </c>
      <c r="AE492" s="35">
        <v>0</v>
      </c>
      <c r="AF492" s="35">
        <v>2.9</v>
      </c>
      <c r="AG492" s="35"/>
      <c r="AH492" s="35"/>
      <c r="AI492" s="35">
        <v>5.1200004000000003</v>
      </c>
      <c r="AJ492" s="35">
        <v>2.88</v>
      </c>
      <c r="AK492" s="35"/>
      <c r="AX492" t="s">
        <v>126</v>
      </c>
    </row>
    <row r="493" spans="1:50">
      <c r="A493">
        <v>702</v>
      </c>
      <c r="B493" t="s">
        <v>500</v>
      </c>
      <c r="C493" s="35">
        <v>6.8424060000000004</v>
      </c>
      <c r="D493" s="35">
        <v>1.3799808</v>
      </c>
      <c r="E493" s="35">
        <v>4.2693160000000001E-2</v>
      </c>
      <c r="F493" s="35">
        <v>1.0917891E-4</v>
      </c>
      <c r="G493" s="35">
        <v>2.0420356000000002</v>
      </c>
      <c r="H493" s="35">
        <v>0.22972897</v>
      </c>
      <c r="I493" s="35"/>
      <c r="J493" s="35">
        <v>0.22053981</v>
      </c>
      <c r="K493" s="35">
        <v>4.0000002999999999E-2</v>
      </c>
      <c r="L493" s="35">
        <v>5.3825006000000002E-2</v>
      </c>
      <c r="M493" s="35">
        <v>7.0100003000000003E-3</v>
      </c>
      <c r="N493" s="35">
        <v>0</v>
      </c>
      <c r="O493" s="35">
        <v>0.1</v>
      </c>
      <c r="P493" s="35">
        <v>1.0000001E-2</v>
      </c>
      <c r="Q493" s="35">
        <v>0.4</v>
      </c>
      <c r="R493" s="35">
        <v>2</v>
      </c>
      <c r="S493" s="35">
        <v>3.0000002000000001</v>
      </c>
      <c r="T493" s="35">
        <v>3.0000002000000001</v>
      </c>
      <c r="U493" s="35">
        <v>1.3000001000000001</v>
      </c>
      <c r="V493" s="35">
        <v>3.0000002000000001</v>
      </c>
      <c r="W493" s="35">
        <v>3.0000002000000001</v>
      </c>
      <c r="X493" s="35">
        <v>1.9000001</v>
      </c>
      <c r="Y493" s="35">
        <v>0</v>
      </c>
      <c r="Z493" s="35"/>
      <c r="AA493" s="35"/>
      <c r="AB493" s="35"/>
      <c r="AC493" s="35">
        <v>8.8826039999999995E-2</v>
      </c>
      <c r="AD493" s="35">
        <v>0.15437788</v>
      </c>
      <c r="AE493" s="35">
        <v>0</v>
      </c>
      <c r="AF493" s="35">
        <v>3.0100001999999999</v>
      </c>
      <c r="AG493" s="35"/>
      <c r="AH493" s="35"/>
      <c r="AI493" s="35">
        <v>6.4</v>
      </c>
      <c r="AJ493" s="35">
        <v>2.88</v>
      </c>
      <c r="AK493" s="35"/>
      <c r="AX493" t="s">
        <v>126</v>
      </c>
    </row>
    <row r="494" spans="1:50">
      <c r="A494">
        <v>703</v>
      </c>
      <c r="B494" t="s">
        <v>501</v>
      </c>
      <c r="C494" s="35">
        <v>9.6598659999999992</v>
      </c>
      <c r="D494" s="35">
        <v>2.2999681999999999</v>
      </c>
      <c r="E494" s="35">
        <v>6.2099135999999999E-2</v>
      </c>
      <c r="F494" s="35"/>
      <c r="G494" s="35"/>
      <c r="H494" s="35">
        <v>0.22972897</v>
      </c>
      <c r="I494" s="35">
        <v>1.6540486000000001</v>
      </c>
      <c r="J494" s="35">
        <v>0.58810616000000004</v>
      </c>
      <c r="K494" s="35">
        <v>3.0000002000000001</v>
      </c>
      <c r="L494" s="35">
        <v>8.7550009999999998E-2</v>
      </c>
      <c r="M494" s="35">
        <v>1.0935001E-2</v>
      </c>
      <c r="N494" s="35">
        <v>0</v>
      </c>
      <c r="O494" s="35">
        <v>0.1</v>
      </c>
      <c r="P494" s="35">
        <v>1.0000001E-2</v>
      </c>
      <c r="Q494" s="35">
        <v>1.5000001000000001</v>
      </c>
      <c r="R494" s="35">
        <v>3.4</v>
      </c>
      <c r="S494" s="35">
        <v>3.5000002000000001</v>
      </c>
      <c r="T494" s="35">
        <v>0.2</v>
      </c>
      <c r="U494" s="35">
        <v>5</v>
      </c>
      <c r="V494" s="35">
        <v>3.0000002000000001</v>
      </c>
      <c r="W494" s="35">
        <v>1.5000001000000001</v>
      </c>
      <c r="X494" s="35">
        <v>3.0000002000000001</v>
      </c>
      <c r="Y494" s="35">
        <v>0.4</v>
      </c>
      <c r="Z494" s="35"/>
      <c r="AA494" s="35"/>
      <c r="AB494" s="35"/>
      <c r="AC494" s="35">
        <v>2.6750665E-2</v>
      </c>
      <c r="AD494" s="35">
        <v>5.1459294000000003E-2</v>
      </c>
      <c r="AE494" s="35">
        <v>0</v>
      </c>
      <c r="AF494" s="35">
        <v>2.9</v>
      </c>
      <c r="AG494" s="35"/>
      <c r="AH494" s="35"/>
      <c r="AI494" s="35">
        <v>6.4</v>
      </c>
      <c r="AJ494" s="35">
        <v>7.2000003000000001</v>
      </c>
      <c r="AK494" s="35"/>
      <c r="AX494" t="s">
        <v>126</v>
      </c>
    </row>
    <row r="495" spans="1:50">
      <c r="A495">
        <v>704</v>
      </c>
      <c r="B495" t="s">
        <v>501</v>
      </c>
      <c r="C495" s="35">
        <v>5.1318039999999998</v>
      </c>
      <c r="D495" s="35">
        <v>0.91998729999999995</v>
      </c>
      <c r="E495" s="35">
        <v>2.8462103999999998E-2</v>
      </c>
      <c r="F495" s="35">
        <v>2.1835777999999998E-5</v>
      </c>
      <c r="G495" s="35">
        <v>0.40840712000000001</v>
      </c>
      <c r="H495" s="35">
        <v>0.11486448</v>
      </c>
      <c r="I495" s="35">
        <v>1.4702656000000001</v>
      </c>
      <c r="J495" s="35">
        <v>0.44107962000000001</v>
      </c>
      <c r="K495" s="35">
        <v>0.5</v>
      </c>
      <c r="L495" s="35">
        <v>0.16147502</v>
      </c>
      <c r="M495" s="35">
        <v>7.0100003000000003E-3</v>
      </c>
      <c r="N495" s="35">
        <v>0</v>
      </c>
      <c r="O495" s="35">
        <v>0.05</v>
      </c>
      <c r="P495" s="35">
        <v>1.0000001E-2</v>
      </c>
      <c r="Q495" s="35">
        <v>0.8</v>
      </c>
      <c r="R495" s="35">
        <v>2</v>
      </c>
      <c r="S495" s="35">
        <v>6.0000004999999996</v>
      </c>
      <c r="T495" s="35">
        <v>3.0000002000000001</v>
      </c>
      <c r="U495" s="35">
        <v>11.000000999999999</v>
      </c>
      <c r="V495" s="35">
        <v>0</v>
      </c>
      <c r="W495" s="35">
        <v>7.0000004999999996</v>
      </c>
      <c r="X495" s="35">
        <v>15.000000999999999</v>
      </c>
      <c r="Y495" s="35">
        <v>0</v>
      </c>
      <c r="Z495" s="35"/>
      <c r="AA495" s="35"/>
      <c r="AB495" s="35"/>
      <c r="AC495" s="35"/>
      <c r="AD495" s="35"/>
      <c r="AE495" s="35"/>
      <c r="AF495" s="35">
        <v>4.5150002999999996</v>
      </c>
      <c r="AG495" s="35">
        <v>0.15</v>
      </c>
      <c r="AH495" s="35"/>
      <c r="AI495" s="35">
        <v>7.6800002999999997</v>
      </c>
      <c r="AJ495" s="35">
        <v>7.2000003000000001</v>
      </c>
      <c r="AK495" s="35"/>
      <c r="AX495" t="s">
        <v>124</v>
      </c>
    </row>
    <row r="496" spans="1:50">
      <c r="A496">
        <v>705</v>
      </c>
      <c r="B496" t="s">
        <v>502</v>
      </c>
      <c r="C496" s="35">
        <v>0.22999676999999999</v>
      </c>
      <c r="D496" s="35">
        <v>0</v>
      </c>
      <c r="E496" s="35">
        <v>0.96598667000000005</v>
      </c>
      <c r="F496" s="35"/>
      <c r="G496" s="35"/>
      <c r="H496" s="35">
        <v>39.207079999999998</v>
      </c>
      <c r="I496" s="35">
        <v>0.91891590000000001</v>
      </c>
      <c r="J496" s="35"/>
      <c r="K496" s="35">
        <v>3.0000002000000001</v>
      </c>
      <c r="L496" s="35">
        <v>7.4054999999999996E-2</v>
      </c>
      <c r="M496" s="35">
        <v>0</v>
      </c>
      <c r="N496" s="35">
        <v>0</v>
      </c>
      <c r="O496" s="35">
        <v>0.1</v>
      </c>
      <c r="P496" s="35">
        <v>1.0000001E-2</v>
      </c>
      <c r="Q496" s="35">
        <v>0.2</v>
      </c>
      <c r="R496" s="35">
        <v>1.3000001000000001</v>
      </c>
      <c r="S496" s="35">
        <v>3.2</v>
      </c>
      <c r="T496" s="35">
        <v>4</v>
      </c>
      <c r="U496" s="35">
        <v>1.2</v>
      </c>
      <c r="V496" s="35">
        <v>0</v>
      </c>
      <c r="W496" s="35">
        <v>0.4</v>
      </c>
      <c r="X496" s="35">
        <v>2.4</v>
      </c>
      <c r="Y496" s="35">
        <v>0</v>
      </c>
      <c r="Z496" s="35"/>
      <c r="AA496" s="35"/>
      <c r="AB496" s="35"/>
      <c r="AC496" s="35"/>
      <c r="AD496" s="35"/>
      <c r="AE496" s="35"/>
      <c r="AF496" s="35">
        <v>1.5024999999999999</v>
      </c>
      <c r="AG496" s="35"/>
      <c r="AH496" s="35"/>
      <c r="AI496" s="35">
        <v>1.6</v>
      </c>
      <c r="AJ496" s="35">
        <v>0.72</v>
      </c>
      <c r="AK496" s="35">
        <v>1.5000001000000001</v>
      </c>
      <c r="AX496" t="s">
        <v>126</v>
      </c>
    </row>
    <row r="497" spans="1:50">
      <c r="A497">
        <v>706</v>
      </c>
      <c r="B497" t="s">
        <v>503</v>
      </c>
      <c r="C497" s="35">
        <v>0.22999676999999999</v>
      </c>
      <c r="D497" s="35">
        <v>0</v>
      </c>
      <c r="E497" s="35">
        <v>0.96598667000000005</v>
      </c>
      <c r="F497" s="35"/>
      <c r="G497" s="35"/>
      <c r="H497" s="35">
        <v>2.9405313</v>
      </c>
      <c r="I497" s="35">
        <v>0.91891590000000001</v>
      </c>
      <c r="J497" s="35"/>
      <c r="K497" s="35">
        <v>3.0000002000000001</v>
      </c>
      <c r="L497" s="35">
        <v>7.4054999999999996E-2</v>
      </c>
      <c r="M497" s="35">
        <v>0</v>
      </c>
      <c r="N497" s="35">
        <v>0</v>
      </c>
      <c r="O497" s="35">
        <v>0.1</v>
      </c>
      <c r="P497" s="35">
        <v>1.0000001E-2</v>
      </c>
      <c r="Q497" s="35">
        <v>0.2</v>
      </c>
      <c r="R497" s="35">
        <v>0.3</v>
      </c>
      <c r="S497" s="35">
        <v>1</v>
      </c>
      <c r="T497" s="35">
        <v>1.5000001000000001</v>
      </c>
      <c r="U497" s="35">
        <v>1.2</v>
      </c>
      <c r="V497" s="35">
        <v>0</v>
      </c>
      <c r="W497" s="35">
        <v>0.4</v>
      </c>
      <c r="X497" s="35">
        <v>2.4</v>
      </c>
      <c r="Y497" s="35">
        <v>0</v>
      </c>
      <c r="Z497" s="35"/>
      <c r="AA497" s="35"/>
      <c r="AB497" s="35"/>
      <c r="AC497" s="35">
        <v>0.59096859999999996</v>
      </c>
      <c r="AD497" s="35">
        <v>0</v>
      </c>
      <c r="AE497" s="35">
        <v>0</v>
      </c>
      <c r="AF497" s="35">
        <v>1.5024999999999999</v>
      </c>
      <c r="AG497" s="35"/>
      <c r="AH497" s="35"/>
      <c r="AI497" s="35">
        <v>1.6</v>
      </c>
      <c r="AJ497" s="35">
        <v>0.72</v>
      </c>
      <c r="AK497" s="35">
        <v>1.5000001000000001</v>
      </c>
      <c r="AX497" t="s">
        <v>126</v>
      </c>
    </row>
    <row r="498" spans="1:50">
      <c r="A498">
        <v>707</v>
      </c>
      <c r="B498" t="s">
        <v>504</v>
      </c>
      <c r="C498" s="35">
        <v>0.22999676999999999</v>
      </c>
      <c r="D498" s="35">
        <v>0.52899264999999995</v>
      </c>
      <c r="E498" s="35">
        <v>1.2879821</v>
      </c>
      <c r="F498" s="35"/>
      <c r="G498" s="35"/>
      <c r="H498" s="35"/>
      <c r="I498" s="35">
        <v>4.9008849999999997</v>
      </c>
      <c r="J498" s="35"/>
      <c r="K498" s="35">
        <v>3.0000002000000001</v>
      </c>
      <c r="L498" s="35">
        <v>0.22217502</v>
      </c>
      <c r="M498" s="35">
        <v>0</v>
      </c>
      <c r="N498" s="35">
        <v>0</v>
      </c>
      <c r="O498" s="35">
        <v>0.5</v>
      </c>
      <c r="P498" s="35">
        <v>1.0000001E-2</v>
      </c>
      <c r="Q498" s="35">
        <v>0.2</v>
      </c>
      <c r="R498" s="35">
        <v>0.8</v>
      </c>
      <c r="S498" s="35">
        <v>1.2</v>
      </c>
      <c r="T498" s="35">
        <v>0.8</v>
      </c>
      <c r="U498" s="35">
        <v>1.2</v>
      </c>
      <c r="V498" s="35">
        <v>0</v>
      </c>
      <c r="W498" s="35">
        <v>0.4</v>
      </c>
      <c r="X498" s="35">
        <v>1.2</v>
      </c>
      <c r="Y498" s="35">
        <v>0</v>
      </c>
      <c r="Z498" s="35"/>
      <c r="AA498" s="35"/>
      <c r="AB498" s="35"/>
      <c r="AC498" s="35">
        <v>0.12465743</v>
      </c>
      <c r="AD498" s="35">
        <v>0</v>
      </c>
      <c r="AE498" s="35">
        <v>0</v>
      </c>
      <c r="AF498" s="35">
        <v>1.5024999999999999</v>
      </c>
      <c r="AG498" s="35"/>
      <c r="AH498" s="35"/>
      <c r="AI498" s="35">
        <v>3.2</v>
      </c>
      <c r="AJ498" s="35">
        <v>1.44</v>
      </c>
      <c r="AK498" s="35">
        <v>1.5000001000000001</v>
      </c>
      <c r="AX498" t="s">
        <v>126</v>
      </c>
    </row>
    <row r="499" spans="1:50">
      <c r="A499">
        <v>708</v>
      </c>
      <c r="B499" t="s">
        <v>504</v>
      </c>
      <c r="C499" s="35">
        <v>0.22999676999999999</v>
      </c>
      <c r="D499" s="35">
        <v>0.52899264999999995</v>
      </c>
      <c r="E499" s="35">
        <v>1.1959834</v>
      </c>
      <c r="F499" s="35"/>
      <c r="G499" s="35"/>
      <c r="H499" s="35"/>
      <c r="I499" s="35">
        <v>0.91891590000000001</v>
      </c>
      <c r="J499" s="35"/>
      <c r="K499" s="35">
        <v>3.0000002000000001</v>
      </c>
      <c r="L499" s="35">
        <v>0.22217502</v>
      </c>
      <c r="M499" s="35">
        <v>0</v>
      </c>
      <c r="N499" s="35">
        <v>0</v>
      </c>
      <c r="O499" s="35">
        <v>0.1</v>
      </c>
      <c r="P499" s="35">
        <v>1.0000001E-2</v>
      </c>
      <c r="Q499" s="35">
        <v>0.1</v>
      </c>
      <c r="R499" s="35">
        <v>0.5</v>
      </c>
      <c r="S499" s="35">
        <v>0.5</v>
      </c>
      <c r="T499" s="35">
        <v>0.4</v>
      </c>
      <c r="U499" s="35">
        <v>0.2</v>
      </c>
      <c r="V499" s="35">
        <v>0</v>
      </c>
      <c r="W499" s="35">
        <v>1.2</v>
      </c>
      <c r="X499" s="35">
        <v>0.3</v>
      </c>
      <c r="Y499" s="35">
        <v>0</v>
      </c>
      <c r="Z499" s="35"/>
      <c r="AA499" s="35"/>
      <c r="AB499" s="35"/>
      <c r="AC499" s="35">
        <v>0.24931486</v>
      </c>
      <c r="AD499" s="35">
        <v>0</v>
      </c>
      <c r="AE499" s="35">
        <v>0</v>
      </c>
      <c r="AF499" s="35">
        <v>1.5024999999999999</v>
      </c>
      <c r="AG499" s="35"/>
      <c r="AH499" s="35"/>
      <c r="AI499" s="35">
        <v>3.2</v>
      </c>
      <c r="AJ499" s="35">
        <v>7.2000003000000001</v>
      </c>
      <c r="AK499" s="35">
        <v>1.5000001000000001</v>
      </c>
      <c r="AX499" t="s">
        <v>168</v>
      </c>
    </row>
    <row r="500" spans="1:50">
      <c r="A500">
        <v>709</v>
      </c>
      <c r="B500" t="s">
        <v>504</v>
      </c>
      <c r="C500" s="35">
        <v>0.22999676999999999</v>
      </c>
      <c r="D500" s="35">
        <v>0.52899264999999995</v>
      </c>
      <c r="E500" s="35">
        <v>1.2879821</v>
      </c>
      <c r="F500" s="35"/>
      <c r="G500" s="35"/>
      <c r="H500" s="35"/>
      <c r="I500" s="35">
        <v>4.9008849999999997</v>
      </c>
      <c r="J500" s="35"/>
      <c r="K500" s="35">
        <v>3.0000002000000001</v>
      </c>
      <c r="L500" s="35">
        <v>0.22217502</v>
      </c>
      <c r="M500" s="35">
        <v>0</v>
      </c>
      <c r="N500" s="35">
        <v>0</v>
      </c>
      <c r="O500" s="35">
        <v>0.5</v>
      </c>
      <c r="P500" s="35">
        <v>1.0000001E-2</v>
      </c>
      <c r="Q500" s="35">
        <v>0.70000004999999998</v>
      </c>
      <c r="R500" s="35">
        <v>3.4</v>
      </c>
      <c r="S500" s="35">
        <v>2.3000001999999999</v>
      </c>
      <c r="T500" s="35">
        <v>0.8</v>
      </c>
      <c r="U500" s="35">
        <v>1.2</v>
      </c>
      <c r="V500" s="35">
        <v>0</v>
      </c>
      <c r="W500" s="35">
        <v>0.4</v>
      </c>
      <c r="X500" s="35">
        <v>1.2</v>
      </c>
      <c r="Y500" s="35">
        <v>0</v>
      </c>
      <c r="Z500" s="35"/>
      <c r="AA500" s="35"/>
      <c r="AB500" s="35"/>
      <c r="AC500" s="35">
        <v>0.12465743</v>
      </c>
      <c r="AD500" s="35">
        <v>0</v>
      </c>
      <c r="AE500" s="35">
        <v>0</v>
      </c>
      <c r="AF500" s="35">
        <v>1.5024999999999999</v>
      </c>
      <c r="AG500" s="35"/>
      <c r="AH500" s="35"/>
      <c r="AI500" s="35">
        <v>3.2</v>
      </c>
      <c r="AJ500" s="35">
        <v>1.44</v>
      </c>
      <c r="AK500" s="35">
        <v>1.5000001000000001</v>
      </c>
      <c r="AX500" t="s">
        <v>124</v>
      </c>
    </row>
    <row r="501" spans="1:50">
      <c r="A501">
        <v>710</v>
      </c>
      <c r="B501" t="s">
        <v>505</v>
      </c>
      <c r="C501" s="35">
        <v>0.22999676999999999</v>
      </c>
      <c r="D501" s="35">
        <v>1.5869783</v>
      </c>
      <c r="E501" s="35">
        <v>1.4489801</v>
      </c>
      <c r="F501" s="35">
        <v>6.3292110000000004E-6</v>
      </c>
      <c r="G501" s="35">
        <v>0.10210176</v>
      </c>
      <c r="H501" s="35">
        <v>0.45741594000000002</v>
      </c>
      <c r="I501" s="35">
        <v>3.6756636999999999</v>
      </c>
      <c r="J501" s="35">
        <v>0.20420356000000001</v>
      </c>
      <c r="K501" s="35">
        <v>3.0000002000000001</v>
      </c>
      <c r="L501" s="35">
        <v>0.11109000400000001</v>
      </c>
      <c r="M501" s="35">
        <v>0</v>
      </c>
      <c r="N501" s="35">
        <v>0</v>
      </c>
      <c r="O501" s="35">
        <v>0.5</v>
      </c>
      <c r="P501" s="35">
        <v>1.0000001E-2</v>
      </c>
      <c r="Q501" s="35">
        <v>0.8</v>
      </c>
      <c r="R501" s="35">
        <v>1.2</v>
      </c>
      <c r="S501" s="35">
        <v>1.2</v>
      </c>
      <c r="T501" s="35">
        <v>1.5000001000000001</v>
      </c>
      <c r="U501" s="35">
        <v>1.2</v>
      </c>
      <c r="V501" s="35">
        <v>0</v>
      </c>
      <c r="W501" s="35">
        <v>2.2000000000000002</v>
      </c>
      <c r="X501" s="35">
        <v>1.2</v>
      </c>
      <c r="Y501" s="35">
        <v>0</v>
      </c>
      <c r="Z501" s="35"/>
      <c r="AA501" s="35"/>
      <c r="AB501" s="35"/>
      <c r="AC501" s="35"/>
      <c r="AD501" s="35"/>
      <c r="AE501" s="35"/>
      <c r="AF501" s="35">
        <v>1.5024999999999999</v>
      </c>
      <c r="AG501" s="35"/>
      <c r="AH501" s="35"/>
      <c r="AI501" s="35">
        <v>3.2</v>
      </c>
      <c r="AJ501" s="35">
        <v>1.44</v>
      </c>
      <c r="AK501" s="35">
        <v>1.5000001000000001</v>
      </c>
      <c r="AX501" t="s">
        <v>126</v>
      </c>
    </row>
    <row r="502" spans="1:50">
      <c r="A502">
        <v>711</v>
      </c>
      <c r="B502" t="s">
        <v>506</v>
      </c>
      <c r="C502" s="35">
        <v>0.22999676999999999</v>
      </c>
      <c r="D502" s="35">
        <v>0.22999681999999999</v>
      </c>
      <c r="E502" s="35">
        <v>1.9319732999999999</v>
      </c>
      <c r="F502" s="35"/>
      <c r="G502" s="35"/>
      <c r="H502" s="35"/>
      <c r="I502" s="35"/>
      <c r="J502" s="35">
        <v>0.20420358</v>
      </c>
      <c r="K502" s="35">
        <v>3.0000002000000001</v>
      </c>
      <c r="L502" s="35">
        <v>0.22217502</v>
      </c>
      <c r="M502" s="35">
        <v>0</v>
      </c>
      <c r="N502" s="35">
        <v>0</v>
      </c>
      <c r="O502" s="35">
        <v>0.1</v>
      </c>
      <c r="P502" s="35">
        <v>1.0000001E-2</v>
      </c>
      <c r="Q502" s="35">
        <v>0.8</v>
      </c>
      <c r="R502" s="35">
        <v>1.2</v>
      </c>
      <c r="S502" s="35">
        <v>0.5</v>
      </c>
      <c r="T502" s="35">
        <v>1</v>
      </c>
      <c r="U502" s="35">
        <v>0.2</v>
      </c>
      <c r="V502" s="35">
        <v>0</v>
      </c>
      <c r="W502" s="35">
        <v>1.2</v>
      </c>
      <c r="X502" s="35">
        <v>2.5</v>
      </c>
      <c r="Y502" s="35">
        <v>0</v>
      </c>
      <c r="Z502" s="35"/>
      <c r="AA502" s="35"/>
      <c r="AB502" s="35"/>
      <c r="AC502" s="35">
        <v>0</v>
      </c>
      <c r="AD502" s="35">
        <v>0.32672570000000001</v>
      </c>
      <c r="AE502" s="35">
        <v>0</v>
      </c>
      <c r="AF502" s="35">
        <v>1.5024999999999999</v>
      </c>
      <c r="AG502" s="35"/>
      <c r="AH502" s="35"/>
      <c r="AI502" s="35">
        <v>3.2</v>
      </c>
      <c r="AJ502" s="35">
        <v>7.2000003000000001</v>
      </c>
      <c r="AK502" s="35">
        <v>1.5000001000000001</v>
      </c>
      <c r="AX502" t="s">
        <v>126</v>
      </c>
    </row>
    <row r="503" spans="1:50">
      <c r="A503">
        <v>712</v>
      </c>
      <c r="B503" t="s">
        <v>507</v>
      </c>
      <c r="C503" s="35">
        <v>0.70240504000000004</v>
      </c>
      <c r="D503" s="35">
        <v>2.3640015000000001</v>
      </c>
      <c r="E503" s="35">
        <v>5.4754928000000001E-2</v>
      </c>
      <c r="F503" s="35">
        <v>1.26831455E-5</v>
      </c>
      <c r="G503" s="35">
        <v>0.17229673000000001</v>
      </c>
      <c r="H503" s="35">
        <v>1.6336283E-2</v>
      </c>
      <c r="I503" s="35"/>
      <c r="J503" s="35"/>
      <c r="K503" s="35">
        <v>0.5</v>
      </c>
      <c r="L503" s="35">
        <v>0.44185004</v>
      </c>
      <c r="M503" s="35">
        <v>4.2600003000000004E-3</v>
      </c>
      <c r="N503" s="35">
        <v>0</v>
      </c>
      <c r="O503" s="35">
        <v>0.1</v>
      </c>
      <c r="P503" s="35">
        <v>1.0000001E-2</v>
      </c>
      <c r="Q503" s="35">
        <v>0.4</v>
      </c>
      <c r="R503" s="35">
        <v>0.2</v>
      </c>
      <c r="S503" s="35">
        <v>3.0000002000000001</v>
      </c>
      <c r="T503" s="35">
        <v>2.1000000999999999</v>
      </c>
      <c r="U503" s="35">
        <v>0</v>
      </c>
      <c r="V503" s="35">
        <v>0</v>
      </c>
      <c r="W503" s="35">
        <v>1.5000001000000001</v>
      </c>
      <c r="X503" s="35">
        <v>0</v>
      </c>
      <c r="Y503" s="35">
        <v>0</v>
      </c>
      <c r="Z503" s="35"/>
      <c r="AA503" s="35"/>
      <c r="AB503" s="35"/>
      <c r="AC503" s="35">
        <v>0</v>
      </c>
      <c r="AD503" s="35">
        <v>9.648617E-3</v>
      </c>
      <c r="AE503" s="35">
        <v>0</v>
      </c>
      <c r="AF503" s="35">
        <v>0.90600009999999997</v>
      </c>
      <c r="AG503" s="35"/>
      <c r="AH503" s="35"/>
      <c r="AI503" s="35">
        <v>1.2800001000000001</v>
      </c>
      <c r="AJ503" s="35">
        <v>2.88</v>
      </c>
      <c r="AK503" s="35"/>
      <c r="AX503" t="s">
        <v>126</v>
      </c>
    </row>
    <row r="504" spans="1:50">
      <c r="A504">
        <v>713</v>
      </c>
      <c r="B504" t="s">
        <v>508</v>
      </c>
      <c r="C504" s="35">
        <v>0.70240504000000004</v>
      </c>
      <c r="D504" s="35">
        <v>2.3640015000000001</v>
      </c>
      <c r="E504" s="35">
        <v>5.4754928000000001E-2</v>
      </c>
      <c r="F504" s="35">
        <v>1.26831455E-5</v>
      </c>
      <c r="G504" s="35">
        <v>0.17229673000000001</v>
      </c>
      <c r="H504" s="35">
        <v>1.6336283E-2</v>
      </c>
      <c r="I504" s="35"/>
      <c r="J504" s="35"/>
      <c r="K504" s="35">
        <v>0.5</v>
      </c>
      <c r="L504" s="35">
        <v>0.44185004</v>
      </c>
      <c r="M504" s="35">
        <v>4.2600003000000004E-3</v>
      </c>
      <c r="N504" s="35">
        <v>0</v>
      </c>
      <c r="O504" s="35">
        <v>0.1</v>
      </c>
      <c r="P504" s="35">
        <v>1.0000001E-2</v>
      </c>
      <c r="Q504" s="35">
        <v>0.4</v>
      </c>
      <c r="R504" s="35">
        <v>0.2</v>
      </c>
      <c r="S504" s="35">
        <v>3.0000002000000001</v>
      </c>
      <c r="T504" s="35">
        <v>1.2</v>
      </c>
      <c r="U504" s="35">
        <v>0</v>
      </c>
      <c r="V504" s="35">
        <v>0</v>
      </c>
      <c r="W504" s="35">
        <v>1.5000001000000001</v>
      </c>
      <c r="X504" s="35">
        <v>0</v>
      </c>
      <c r="Y504" s="35">
        <v>0</v>
      </c>
      <c r="Z504" s="35"/>
      <c r="AA504" s="35"/>
      <c r="AB504" s="35"/>
      <c r="AC504" s="35"/>
      <c r="AD504" s="35"/>
      <c r="AE504" s="35"/>
      <c r="AF504" s="35">
        <v>0.90600009999999997</v>
      </c>
      <c r="AG504" s="35"/>
      <c r="AH504" s="35"/>
      <c r="AI504" s="35">
        <v>1.2800001000000001</v>
      </c>
      <c r="AJ504" s="35">
        <v>2.88</v>
      </c>
      <c r="AK504" s="35"/>
      <c r="AX504" t="s">
        <v>126</v>
      </c>
    </row>
    <row r="505" spans="1:50">
      <c r="A505">
        <v>714</v>
      </c>
      <c r="B505" t="s">
        <v>507</v>
      </c>
      <c r="C505" s="35">
        <v>1.4048101</v>
      </c>
      <c r="D505" s="35">
        <v>2.7580016000000001</v>
      </c>
      <c r="E505" s="35">
        <v>5.4754928000000001E-2</v>
      </c>
      <c r="F505" s="35">
        <v>1.26831455E-5</v>
      </c>
      <c r="G505" s="35">
        <v>0.17229673000000001</v>
      </c>
      <c r="H505" s="35">
        <v>8.1681414999999993E-2</v>
      </c>
      <c r="I505" s="35">
        <v>0.34459347000000001</v>
      </c>
      <c r="J505" s="35"/>
      <c r="K505" s="35">
        <v>0.5</v>
      </c>
      <c r="L505" s="35">
        <v>0.33139002000000001</v>
      </c>
      <c r="M505" s="35">
        <v>4.2600003000000004E-3</v>
      </c>
      <c r="N505" s="35">
        <v>0</v>
      </c>
      <c r="O505" s="35">
        <v>0.1</v>
      </c>
      <c r="P505" s="35">
        <v>1.0000001E-2</v>
      </c>
      <c r="Q505" s="35">
        <v>0.6</v>
      </c>
      <c r="R505" s="35">
        <v>2.1000000999999999</v>
      </c>
      <c r="S505" s="35">
        <v>3.0000002000000001</v>
      </c>
      <c r="T505" s="35">
        <v>4.1000003999999999</v>
      </c>
      <c r="U505" s="35">
        <v>0</v>
      </c>
      <c r="V505" s="35">
        <v>0</v>
      </c>
      <c r="W505" s="35">
        <v>0.6</v>
      </c>
      <c r="X505" s="35">
        <v>0</v>
      </c>
      <c r="Y505" s="35">
        <v>0</v>
      </c>
      <c r="Z505" s="35"/>
      <c r="AA505" s="35"/>
      <c r="AB505" s="35"/>
      <c r="AC505" s="35"/>
      <c r="AD505" s="35"/>
      <c r="AE505" s="35"/>
      <c r="AF505" s="35">
        <v>3.0200002000000001</v>
      </c>
      <c r="AG505" s="35"/>
      <c r="AH505" s="35"/>
      <c r="AI505" s="35">
        <v>2.5600002000000002</v>
      </c>
      <c r="AJ505" s="35">
        <v>2.88</v>
      </c>
      <c r="AK505" s="35"/>
      <c r="AX505" t="s">
        <v>126</v>
      </c>
    </row>
    <row r="506" spans="1:50">
      <c r="A506">
        <v>715</v>
      </c>
      <c r="B506" t="s">
        <v>509</v>
      </c>
      <c r="C506" s="35">
        <v>2.1072153999999998</v>
      </c>
      <c r="D506" s="35">
        <v>0.3283335</v>
      </c>
      <c r="E506" s="35">
        <v>2.7377464000000001E-2</v>
      </c>
      <c r="F506" s="35"/>
      <c r="G506" s="35"/>
      <c r="H506" s="35"/>
      <c r="I506" s="35">
        <v>0.58810620000000002</v>
      </c>
      <c r="J506" s="35"/>
      <c r="K506" s="35">
        <v>3.0000002000000001</v>
      </c>
      <c r="L506" s="35">
        <v>0.40985002999999998</v>
      </c>
      <c r="M506" s="35">
        <v>4.2600003000000004E-3</v>
      </c>
      <c r="N506" s="35">
        <v>0</v>
      </c>
      <c r="O506" s="35">
        <v>0.5</v>
      </c>
      <c r="P506" s="35">
        <v>1.0000001E-2</v>
      </c>
      <c r="Q506" s="35">
        <v>0.4</v>
      </c>
      <c r="R506" s="35">
        <v>0.2</v>
      </c>
      <c r="S506" s="35">
        <v>2.1000000999999999</v>
      </c>
      <c r="T506" s="35">
        <v>2.1000000999999999</v>
      </c>
      <c r="U506" s="35">
        <v>0</v>
      </c>
      <c r="V506" s="35">
        <v>0</v>
      </c>
      <c r="W506" s="35">
        <v>1.5000001000000001</v>
      </c>
      <c r="X506" s="35">
        <v>0</v>
      </c>
      <c r="Y506" s="35">
        <v>0</v>
      </c>
      <c r="Z506" s="35"/>
      <c r="AA506" s="35"/>
      <c r="AB506" s="35"/>
      <c r="AC506" s="35">
        <v>0.63019484000000003</v>
      </c>
      <c r="AD506" s="35">
        <v>0</v>
      </c>
      <c r="AE506" s="35">
        <v>0</v>
      </c>
      <c r="AF506" s="35">
        <v>0.88200009999999995</v>
      </c>
      <c r="AG506" s="35"/>
      <c r="AH506" s="35"/>
      <c r="AI506" s="35">
        <v>1.2800001000000001</v>
      </c>
      <c r="AJ506" s="35">
        <v>2.88</v>
      </c>
      <c r="AK506" s="35"/>
      <c r="AX506" t="s">
        <v>126</v>
      </c>
    </row>
    <row r="507" spans="1:50">
      <c r="A507">
        <v>716</v>
      </c>
      <c r="B507" t="s">
        <v>510</v>
      </c>
      <c r="C507" s="35">
        <v>2.1072153999999998</v>
      </c>
      <c r="D507" s="35">
        <v>0.3283335</v>
      </c>
      <c r="E507" s="35">
        <v>2.7377464000000001E-2</v>
      </c>
      <c r="F507" s="35"/>
      <c r="G507" s="35"/>
      <c r="H507" s="35"/>
      <c r="I507" s="35">
        <v>0.58810620000000002</v>
      </c>
      <c r="J507" s="35"/>
      <c r="K507" s="35">
        <v>3.0000002000000001</v>
      </c>
      <c r="L507" s="35">
        <v>0.30739002999999998</v>
      </c>
      <c r="M507" s="35">
        <v>4.2600003000000004E-3</v>
      </c>
      <c r="N507" s="35">
        <v>0</v>
      </c>
      <c r="O507" s="35">
        <v>0.3</v>
      </c>
      <c r="P507" s="35">
        <v>1.0000001E-2</v>
      </c>
      <c r="Q507" s="35">
        <v>0.4</v>
      </c>
      <c r="R507" s="35">
        <v>2.7</v>
      </c>
      <c r="S507" s="35">
        <v>5</v>
      </c>
      <c r="T507" s="35">
        <v>5.7000003000000001</v>
      </c>
      <c r="U507" s="35">
        <v>0</v>
      </c>
      <c r="V507" s="35">
        <v>0</v>
      </c>
      <c r="W507" s="35">
        <v>2.5</v>
      </c>
      <c r="X507" s="35">
        <v>0</v>
      </c>
      <c r="Y507" s="35">
        <v>0</v>
      </c>
      <c r="Z507" s="35"/>
      <c r="AA507" s="35"/>
      <c r="AB507" s="35"/>
      <c r="AC507" s="35">
        <v>0.63019484000000003</v>
      </c>
      <c r="AD507" s="35">
        <v>0</v>
      </c>
      <c r="AE507" s="35">
        <v>0</v>
      </c>
      <c r="AF507" s="35">
        <v>2.0579999999999998</v>
      </c>
      <c r="AG507" s="35"/>
      <c r="AH507" s="35"/>
      <c r="AI507" s="35">
        <v>2.5600002000000002</v>
      </c>
      <c r="AJ507" s="35">
        <v>2.88</v>
      </c>
      <c r="AK507" s="35"/>
      <c r="AX507" t="s">
        <v>126</v>
      </c>
    </row>
    <row r="508" spans="1:50">
      <c r="A508">
        <v>717</v>
      </c>
      <c r="B508" t="s">
        <v>510</v>
      </c>
      <c r="C508" s="35">
        <v>4.2765035999999998</v>
      </c>
      <c r="D508" s="35">
        <v>0.36655742000000002</v>
      </c>
      <c r="E508" s="35">
        <v>5.4754928000000001E-2</v>
      </c>
      <c r="F508" s="35">
        <v>2.2829658000000001E-5</v>
      </c>
      <c r="G508" s="35">
        <v>0.31013416999999999</v>
      </c>
      <c r="H508" s="35">
        <v>4.0840708000000003E-2</v>
      </c>
      <c r="I508" s="35">
        <v>1.4702656000000001</v>
      </c>
      <c r="J508" s="35">
        <v>0.29405310000000001</v>
      </c>
      <c r="K508" s="35">
        <v>3.0000002000000001</v>
      </c>
      <c r="L508" s="35">
        <v>0.28339002000000002</v>
      </c>
      <c r="M508" s="35">
        <v>4.2600003000000004E-3</v>
      </c>
      <c r="N508" s="35">
        <v>0</v>
      </c>
      <c r="O508" s="35">
        <v>0.1</v>
      </c>
      <c r="P508" s="35">
        <v>1.0000001E-2</v>
      </c>
      <c r="Q508" s="35">
        <v>0.5</v>
      </c>
      <c r="R508" s="35">
        <v>2.7</v>
      </c>
      <c r="S508" s="35">
        <v>8.7000010000000003</v>
      </c>
      <c r="T508" s="35">
        <v>1.8000001000000001</v>
      </c>
      <c r="U508" s="35">
        <v>0.6</v>
      </c>
      <c r="V508" s="35">
        <v>0</v>
      </c>
      <c r="W508" s="35">
        <v>1.8000001000000001</v>
      </c>
      <c r="X508" s="35">
        <v>0.6</v>
      </c>
      <c r="Y508" s="35">
        <v>0</v>
      </c>
      <c r="Z508" s="35"/>
      <c r="AA508" s="35"/>
      <c r="AB508" s="35"/>
      <c r="AC508" s="35"/>
      <c r="AD508" s="35"/>
      <c r="AE508" s="35"/>
      <c r="AF508" s="35">
        <v>2.8600001000000002</v>
      </c>
      <c r="AG508" s="35"/>
      <c r="AH508" s="35"/>
      <c r="AI508" s="35">
        <v>7.6800002999999997</v>
      </c>
      <c r="AJ508" s="35">
        <v>2.88</v>
      </c>
      <c r="AK508" s="35"/>
      <c r="AX508" t="s">
        <v>131</v>
      </c>
    </row>
    <row r="509" spans="1:50">
      <c r="A509">
        <v>718</v>
      </c>
      <c r="B509" t="s">
        <v>511</v>
      </c>
      <c r="C509" s="35">
        <v>4.1507240000000003</v>
      </c>
      <c r="D509" s="35">
        <v>0.48514953</v>
      </c>
      <c r="E509" s="35">
        <v>4.5999363000000001E-2</v>
      </c>
      <c r="F509" s="35"/>
      <c r="G509" s="35"/>
      <c r="H509" s="35"/>
      <c r="I509" s="35">
        <v>0.58810620000000002</v>
      </c>
      <c r="J509" s="35"/>
      <c r="K509" s="35">
        <v>3.0000002000000001</v>
      </c>
      <c r="L509" s="35">
        <v>0.30739002999999998</v>
      </c>
      <c r="M509" s="35">
        <v>4.2600003000000004E-3</v>
      </c>
      <c r="N509" s="35">
        <v>0</v>
      </c>
      <c r="O509" s="35">
        <v>0.5</v>
      </c>
      <c r="P509" s="35">
        <v>1.0000001E-2</v>
      </c>
      <c r="Q509" s="35">
        <v>0.1</v>
      </c>
      <c r="R509" s="35">
        <v>0.5</v>
      </c>
      <c r="S509" s="35">
        <v>0.8</v>
      </c>
      <c r="T509" s="35">
        <v>0.2</v>
      </c>
      <c r="U509" s="35">
        <v>1</v>
      </c>
      <c r="V509" s="35">
        <v>1</v>
      </c>
      <c r="W509" s="35">
        <v>0.6</v>
      </c>
      <c r="X509" s="35">
        <v>1</v>
      </c>
      <c r="Y509" s="35">
        <v>3.0000002000000001</v>
      </c>
      <c r="Z509" s="35"/>
      <c r="AA509" s="35"/>
      <c r="AB509" s="35"/>
      <c r="AC509" s="35">
        <v>0</v>
      </c>
      <c r="AD509" s="35">
        <v>0.61261069999999995</v>
      </c>
      <c r="AE509" s="35">
        <v>0</v>
      </c>
      <c r="AF509" s="35">
        <v>2.94</v>
      </c>
      <c r="AG509" s="35"/>
      <c r="AH509" s="35"/>
      <c r="AI509" s="35">
        <v>7.0400004000000003</v>
      </c>
      <c r="AJ509" s="35">
        <v>2.88</v>
      </c>
      <c r="AK509" s="35"/>
      <c r="AX509" t="s">
        <v>126</v>
      </c>
    </row>
    <row r="510" spans="1:50">
      <c r="A510">
        <v>719</v>
      </c>
      <c r="B510" t="s">
        <v>511</v>
      </c>
      <c r="C510" s="35">
        <v>9.7748650000000001</v>
      </c>
      <c r="D510" s="35">
        <v>0.36655742000000002</v>
      </c>
      <c r="E510" s="35">
        <v>0</v>
      </c>
      <c r="F510" s="35">
        <v>7.6098862999999996E-6</v>
      </c>
      <c r="G510" s="35">
        <v>0.10337803</v>
      </c>
      <c r="H510" s="35">
        <v>0.1378374</v>
      </c>
      <c r="I510" s="35">
        <v>1.4702656000000001</v>
      </c>
      <c r="J510" s="35">
        <v>0.52276104999999995</v>
      </c>
      <c r="K510" s="35">
        <v>0.5</v>
      </c>
      <c r="L510" s="35">
        <v>2.8340000000000001E-2</v>
      </c>
      <c r="M510" s="35">
        <v>4.2600003000000004E-3</v>
      </c>
      <c r="N510" s="35">
        <v>0</v>
      </c>
      <c r="O510" s="35">
        <v>0.05</v>
      </c>
      <c r="P510" s="35">
        <v>1.0000001E-2</v>
      </c>
      <c r="Q510" s="35">
        <v>0.5</v>
      </c>
      <c r="R510" s="35">
        <v>1.9000001</v>
      </c>
      <c r="S510" s="35">
        <v>7.0000004999999996</v>
      </c>
      <c r="T510" s="35">
        <v>1.8000001000000001</v>
      </c>
      <c r="U510" s="35">
        <v>0.6</v>
      </c>
      <c r="V510" s="35">
        <v>0</v>
      </c>
      <c r="W510" s="35">
        <v>8</v>
      </c>
      <c r="X510" s="35">
        <v>16</v>
      </c>
      <c r="Y510" s="35">
        <v>0</v>
      </c>
      <c r="Z510" s="35"/>
      <c r="AA510" s="35"/>
      <c r="AB510" s="35"/>
      <c r="AC510" s="35"/>
      <c r="AD510" s="35"/>
      <c r="AE510" s="35"/>
      <c r="AF510" s="35">
        <v>2.8600001000000002</v>
      </c>
      <c r="AG510" s="35"/>
      <c r="AH510" s="35"/>
      <c r="AI510" s="35">
        <v>9.6</v>
      </c>
      <c r="AJ510" s="35">
        <v>2.88</v>
      </c>
      <c r="AK510" s="35"/>
      <c r="AX510" t="s">
        <v>131</v>
      </c>
    </row>
    <row r="511" spans="1:50">
      <c r="A511">
        <v>720</v>
      </c>
      <c r="B511" t="s">
        <v>512</v>
      </c>
      <c r="C511" s="35">
        <v>0.20699711000000001</v>
      </c>
      <c r="D511" s="35">
        <v>0</v>
      </c>
      <c r="E511" s="35">
        <v>1.0263608</v>
      </c>
      <c r="F511" s="35"/>
      <c r="G511" s="35"/>
      <c r="H511" s="35">
        <v>3.2672563000000001</v>
      </c>
      <c r="I511" s="35">
        <v>1.8010752999999999</v>
      </c>
      <c r="J511" s="35"/>
      <c r="K511" s="35">
        <v>3.0000002000000001</v>
      </c>
      <c r="L511" s="35">
        <v>7.4054999999999996E-2</v>
      </c>
      <c r="M511" s="35">
        <v>0</v>
      </c>
      <c r="N511" s="35">
        <v>0</v>
      </c>
      <c r="O511" s="35">
        <v>0.1</v>
      </c>
      <c r="P511" s="35">
        <v>1.0000001E-2</v>
      </c>
      <c r="Q511" s="35">
        <v>0.2</v>
      </c>
      <c r="R511" s="35">
        <v>1.3000001000000001</v>
      </c>
      <c r="S511" s="35">
        <v>3.2</v>
      </c>
      <c r="T511" s="35">
        <v>1.5000001000000001</v>
      </c>
      <c r="U511" s="35">
        <v>1.2</v>
      </c>
      <c r="V511" s="35">
        <v>0</v>
      </c>
      <c r="W511" s="35">
        <v>0.4</v>
      </c>
      <c r="X511" s="35">
        <v>2.4</v>
      </c>
      <c r="Y511" s="35">
        <v>0</v>
      </c>
      <c r="Z511" s="35"/>
      <c r="AA511" s="35"/>
      <c r="AB511" s="35"/>
      <c r="AC511" s="35"/>
      <c r="AD511" s="35"/>
      <c r="AE511" s="35"/>
      <c r="AF511" s="35">
        <v>1.5024999999999999</v>
      </c>
      <c r="AG511" s="35"/>
      <c r="AH511" s="35"/>
      <c r="AI511" s="35">
        <v>1.6</v>
      </c>
      <c r="AJ511" s="35">
        <v>0.72</v>
      </c>
      <c r="AK511" s="35">
        <v>1.5000001000000001</v>
      </c>
      <c r="AX511" t="s">
        <v>126</v>
      </c>
    </row>
    <row r="512" spans="1:50">
      <c r="A512">
        <v>721</v>
      </c>
      <c r="B512" t="s">
        <v>513</v>
      </c>
      <c r="C512" s="35">
        <v>0.20699711000000001</v>
      </c>
      <c r="D512" s="35">
        <v>3.9846944999999998</v>
      </c>
      <c r="E512" s="35">
        <v>7.3311490000000007E-2</v>
      </c>
      <c r="F512" s="35"/>
      <c r="G512" s="35"/>
      <c r="H512" s="35"/>
      <c r="I512" s="35">
        <v>0.81681409999999999</v>
      </c>
      <c r="J512" s="35">
        <v>0.80047789999999996</v>
      </c>
      <c r="K512" s="35">
        <v>3.0000002000000001</v>
      </c>
      <c r="L512" s="35">
        <v>7.4054999999999996E-2</v>
      </c>
      <c r="M512" s="35">
        <v>0</v>
      </c>
      <c r="N512" s="35">
        <v>0</v>
      </c>
      <c r="O512" s="35">
        <v>0.1</v>
      </c>
      <c r="P512" s="35">
        <v>1.0000001E-2</v>
      </c>
      <c r="Q512" s="35">
        <v>0.2</v>
      </c>
      <c r="R512" s="35">
        <v>0.8</v>
      </c>
      <c r="S512" s="35">
        <v>2.8000001999999999</v>
      </c>
      <c r="T512" s="35">
        <v>2</v>
      </c>
      <c r="U512" s="35">
        <v>1.8000001000000001</v>
      </c>
      <c r="V512" s="35">
        <v>0</v>
      </c>
      <c r="W512" s="35">
        <v>1.4000001</v>
      </c>
      <c r="X512" s="35">
        <v>3.2</v>
      </c>
      <c r="Y512" s="35">
        <v>0</v>
      </c>
      <c r="Z512" s="35"/>
      <c r="AA512" s="35"/>
      <c r="AB512" s="35"/>
      <c r="AC512" s="35">
        <v>1.16099315E-2</v>
      </c>
      <c r="AD512" s="35">
        <v>0</v>
      </c>
      <c r="AE512" s="35">
        <v>0</v>
      </c>
      <c r="AF512" s="35">
        <v>1.5024999999999999</v>
      </c>
      <c r="AG512" s="35"/>
      <c r="AH512" s="35"/>
      <c r="AI512" s="35">
        <v>2.4</v>
      </c>
      <c r="AJ512" s="35">
        <v>3.2400004999999998</v>
      </c>
      <c r="AK512" s="35"/>
      <c r="AX512" t="s">
        <v>131</v>
      </c>
    </row>
    <row r="513" spans="1:50">
      <c r="A513">
        <v>722</v>
      </c>
      <c r="B513" t="s">
        <v>514</v>
      </c>
      <c r="C513" s="35">
        <v>5.9871049999999997</v>
      </c>
      <c r="D513" s="35">
        <v>0.85386320000000004</v>
      </c>
      <c r="E513" s="35">
        <v>2.0124719999999999E-2</v>
      </c>
      <c r="F513" s="35"/>
      <c r="G513" s="35"/>
      <c r="H513" s="35">
        <v>2.756748</v>
      </c>
      <c r="I513" s="35">
        <v>4.5945799999999997</v>
      </c>
      <c r="J513" s="35">
        <v>0.58810620000000002</v>
      </c>
      <c r="K513" s="35">
        <v>3.0000002000000001</v>
      </c>
      <c r="L513" s="35">
        <v>7.4054999999999996E-2</v>
      </c>
      <c r="M513" s="35">
        <v>0</v>
      </c>
      <c r="N513" s="35">
        <v>0</v>
      </c>
      <c r="O513" s="35">
        <v>0.1</v>
      </c>
      <c r="P513" s="35">
        <v>1.0000001E-2</v>
      </c>
      <c r="Q513" s="35">
        <v>0.70000004999999998</v>
      </c>
      <c r="R513" s="35">
        <v>1.3000001000000001</v>
      </c>
      <c r="S513" s="35">
        <v>3.1000000999999999</v>
      </c>
      <c r="T513" s="35">
        <v>2</v>
      </c>
      <c r="U513" s="35">
        <v>1.8000001000000001</v>
      </c>
      <c r="V513" s="35">
        <v>0</v>
      </c>
      <c r="W513" s="35">
        <v>2.1000000999999999</v>
      </c>
      <c r="X513" s="35">
        <v>3.0000002000000001</v>
      </c>
      <c r="Y513" s="35">
        <v>1</v>
      </c>
      <c r="Z513" s="35"/>
      <c r="AA513" s="35"/>
      <c r="AB513" s="35"/>
      <c r="AC513" s="35">
        <v>2.6122345000000002E-2</v>
      </c>
      <c r="AD513" s="35">
        <v>6.5345135999999998E-3</v>
      </c>
      <c r="AE513" s="35">
        <v>0</v>
      </c>
      <c r="AF513" s="35">
        <v>1.5024999999999999</v>
      </c>
      <c r="AG513" s="35"/>
      <c r="AH513" s="35"/>
      <c r="AI513" s="35">
        <v>5.1200004000000003</v>
      </c>
      <c r="AJ513" s="35">
        <v>7.2000003000000001</v>
      </c>
      <c r="AK513" s="35">
        <v>1.5000001000000001</v>
      </c>
      <c r="AX513" t="s">
        <v>126</v>
      </c>
    </row>
    <row r="514" spans="1:50">
      <c r="A514">
        <v>723</v>
      </c>
      <c r="B514" t="s">
        <v>515</v>
      </c>
      <c r="C514" s="35">
        <v>7.6977057000000002</v>
      </c>
      <c r="D514" s="35">
        <v>1.1643589999999999</v>
      </c>
      <c r="E514" s="35">
        <v>5.0311808E-2</v>
      </c>
      <c r="F514" s="35"/>
      <c r="G514" s="35"/>
      <c r="H514" s="35">
        <v>0.5513496</v>
      </c>
      <c r="I514" s="35"/>
      <c r="J514" s="35">
        <v>0.5513496</v>
      </c>
      <c r="K514" s="35">
        <v>3.0000002000000001</v>
      </c>
      <c r="L514" s="35">
        <v>0.33327000000000001</v>
      </c>
      <c r="M514" s="35">
        <v>0</v>
      </c>
      <c r="N514" s="35">
        <v>0</v>
      </c>
      <c r="O514" s="35">
        <v>0.1</v>
      </c>
      <c r="P514" s="35">
        <v>1.0000001E-2</v>
      </c>
      <c r="Q514" s="35">
        <v>0.70000004999999998</v>
      </c>
      <c r="R514" s="35">
        <v>2.1000000999999999</v>
      </c>
      <c r="S514" s="35">
        <v>4.4000000000000004</v>
      </c>
      <c r="T514" s="35">
        <v>0.70000004999999998</v>
      </c>
      <c r="U514" s="35">
        <v>3.5000002000000001</v>
      </c>
      <c r="V514" s="35">
        <v>0</v>
      </c>
      <c r="W514" s="35">
        <v>0.70000004999999998</v>
      </c>
      <c r="X514" s="35">
        <v>8</v>
      </c>
      <c r="Y514" s="35">
        <v>1</v>
      </c>
      <c r="Z514" s="35"/>
      <c r="AA514" s="35"/>
      <c r="AB514" s="35"/>
      <c r="AC514" s="35">
        <v>2.6122345000000002E-2</v>
      </c>
      <c r="AD514" s="35">
        <v>0</v>
      </c>
      <c r="AE514" s="35">
        <v>0</v>
      </c>
      <c r="AF514" s="35">
        <v>3.0049999999999999</v>
      </c>
      <c r="AG514" s="35"/>
      <c r="AH514" s="35"/>
      <c r="AI514" s="35">
        <v>7.6800002999999997</v>
      </c>
      <c r="AJ514" s="35">
        <v>7.2000003000000001</v>
      </c>
      <c r="AK514" s="35">
        <v>1.5000001000000001</v>
      </c>
      <c r="AX514" t="s">
        <v>126</v>
      </c>
    </row>
    <row r="515" spans="1:50">
      <c r="A515">
        <v>724</v>
      </c>
      <c r="B515" t="s">
        <v>516</v>
      </c>
      <c r="C515" s="35">
        <v>1.0960785</v>
      </c>
      <c r="D515" s="35">
        <v>0</v>
      </c>
      <c r="E515" s="35">
        <v>0.23359052999999999</v>
      </c>
      <c r="F515" s="35"/>
      <c r="G515" s="35"/>
      <c r="H515" s="35"/>
      <c r="I515" s="35"/>
      <c r="J515" s="35"/>
      <c r="K515" s="35">
        <v>3.0000002000000001</v>
      </c>
      <c r="L515" s="35">
        <v>0.69631505000000005</v>
      </c>
      <c r="M515" s="35">
        <v>0</v>
      </c>
      <c r="N515" s="35">
        <v>0</v>
      </c>
      <c r="O515" s="35">
        <v>0.2</v>
      </c>
      <c r="P515" s="35">
        <v>0</v>
      </c>
      <c r="Q515" s="35">
        <v>0.1</v>
      </c>
      <c r="R515" s="35">
        <v>0.4</v>
      </c>
      <c r="S515" s="35">
        <v>1.7</v>
      </c>
      <c r="T515" s="35">
        <v>4.4000000000000004</v>
      </c>
      <c r="U515" s="35">
        <v>13.6</v>
      </c>
      <c r="V515" s="35">
        <v>0</v>
      </c>
      <c r="W515" s="35">
        <v>5.4</v>
      </c>
      <c r="X515" s="35">
        <v>12.000000999999999</v>
      </c>
      <c r="Y515" s="35">
        <v>0</v>
      </c>
      <c r="Z515" s="35">
        <v>1.9848581000000001E-2</v>
      </c>
      <c r="AA515" s="35"/>
      <c r="AB515" s="35"/>
      <c r="AC515" s="35"/>
      <c r="AD515" s="35"/>
      <c r="AE515" s="35"/>
      <c r="AF515" s="35">
        <v>2.3240001000000001</v>
      </c>
      <c r="AG515" s="35"/>
      <c r="AH515" s="35">
        <v>7.5000003000000003E-3</v>
      </c>
      <c r="AI515" s="35">
        <v>3.3600001000000002</v>
      </c>
      <c r="AJ515" s="35">
        <v>10.080000999999999</v>
      </c>
      <c r="AK515" s="35"/>
      <c r="AX515" t="s">
        <v>126</v>
      </c>
    </row>
    <row r="516" spans="1:50">
      <c r="A516">
        <v>725</v>
      </c>
      <c r="B516" t="s">
        <v>517</v>
      </c>
      <c r="C516" s="35">
        <v>2.2011409999999998</v>
      </c>
      <c r="D516" s="35">
        <v>0</v>
      </c>
      <c r="E516" s="35">
        <v>1.3081069999999999</v>
      </c>
      <c r="F516" s="35">
        <v>8.5634226E-4</v>
      </c>
      <c r="G516" s="35">
        <v>16.074902000000002</v>
      </c>
      <c r="H516" s="35"/>
      <c r="I516" s="35">
        <v>26.791505999999998</v>
      </c>
      <c r="J516" s="35">
        <v>4.4107966000000003</v>
      </c>
      <c r="K516" s="35">
        <v>0.5</v>
      </c>
      <c r="L516" s="35">
        <v>0.43389</v>
      </c>
      <c r="M516" s="35">
        <v>0</v>
      </c>
      <c r="N516" s="35">
        <v>0</v>
      </c>
      <c r="O516" s="35">
        <v>0.2</v>
      </c>
      <c r="P516" s="35">
        <v>0</v>
      </c>
      <c r="Q516" s="35">
        <v>0.1</v>
      </c>
      <c r="R516" s="35">
        <v>0.4</v>
      </c>
      <c r="S516" s="35">
        <v>1.7</v>
      </c>
      <c r="T516" s="35">
        <v>4.4000000000000004</v>
      </c>
      <c r="U516" s="35">
        <v>5</v>
      </c>
      <c r="V516" s="35">
        <v>0</v>
      </c>
      <c r="W516" s="35">
        <v>5.4</v>
      </c>
      <c r="X516" s="35">
        <v>8</v>
      </c>
      <c r="Y516" s="35">
        <v>0</v>
      </c>
      <c r="Z516" s="35">
        <v>1.9848581000000001E-2</v>
      </c>
      <c r="AA516" s="35"/>
      <c r="AB516" s="35"/>
      <c r="AC516" s="35"/>
      <c r="AD516" s="35"/>
      <c r="AE516" s="35"/>
      <c r="AF516" s="35">
        <v>2.3240001000000001</v>
      </c>
      <c r="AG516" s="35"/>
      <c r="AH516" s="35">
        <v>7.5000003000000003E-3</v>
      </c>
      <c r="AI516" s="35">
        <v>3.3600001000000002</v>
      </c>
      <c r="AJ516" s="35">
        <v>10.080000999999999</v>
      </c>
      <c r="AK516" s="35"/>
      <c r="AX516" t="s">
        <v>126</v>
      </c>
    </row>
    <row r="517" spans="1:50">
      <c r="A517">
        <v>726</v>
      </c>
      <c r="B517" t="s">
        <v>518</v>
      </c>
      <c r="C517" s="35">
        <v>0</v>
      </c>
      <c r="D517" s="35">
        <v>0</v>
      </c>
      <c r="E517" s="35">
        <v>0</v>
      </c>
      <c r="F517" s="35"/>
      <c r="G517" s="35"/>
      <c r="H517" s="35"/>
      <c r="I517" s="35"/>
      <c r="J517" s="35"/>
      <c r="K517" s="35">
        <v>0</v>
      </c>
      <c r="L517" s="35">
        <v>2.0176249999999998</v>
      </c>
      <c r="M517" s="35">
        <v>0.17362</v>
      </c>
      <c r="N517" s="35">
        <v>0</v>
      </c>
      <c r="O517" s="35">
        <v>0.05</v>
      </c>
      <c r="P517" s="35">
        <v>1.0000001E-2</v>
      </c>
      <c r="Q517" s="35"/>
      <c r="R517" s="35"/>
      <c r="S517" s="35"/>
      <c r="T517" s="35"/>
      <c r="U517" s="35"/>
      <c r="V517" s="35"/>
      <c r="W517" s="35"/>
      <c r="X517" s="35"/>
      <c r="Y517" s="35"/>
      <c r="Z517" s="35"/>
      <c r="AA517" s="35"/>
      <c r="AB517" s="35"/>
      <c r="AC517" s="35"/>
      <c r="AD517" s="35"/>
      <c r="AE517" s="35"/>
      <c r="AF517" s="35">
        <v>1.25</v>
      </c>
      <c r="AG517" s="35">
        <v>1E-3</v>
      </c>
      <c r="AH517" s="35">
        <v>1.2E-2</v>
      </c>
      <c r="AI517" s="35"/>
      <c r="AJ517" s="35"/>
      <c r="AK517" s="35"/>
      <c r="AX517" t="s">
        <v>131</v>
      </c>
    </row>
    <row r="518" spans="1:50">
      <c r="A518">
        <v>727</v>
      </c>
      <c r="B518" t="s">
        <v>519</v>
      </c>
      <c r="C518" s="35">
        <v>0</v>
      </c>
      <c r="D518" s="35">
        <v>0</v>
      </c>
      <c r="E518" s="35">
        <v>0</v>
      </c>
      <c r="F518" s="35"/>
      <c r="G518" s="35"/>
      <c r="H518" s="35"/>
      <c r="I518" s="35"/>
      <c r="J518" s="35"/>
      <c r="K518" s="35">
        <v>0</v>
      </c>
      <c r="L518" s="35">
        <v>0.18975001999999999</v>
      </c>
      <c r="M518" s="35">
        <v>0</v>
      </c>
      <c r="N518" s="35">
        <v>0</v>
      </c>
      <c r="O518" s="35">
        <v>0.75000005999999997</v>
      </c>
      <c r="P518" s="35">
        <v>0.1</v>
      </c>
      <c r="Q518" s="35"/>
      <c r="R518" s="35"/>
      <c r="S518" s="35"/>
      <c r="T518" s="35"/>
      <c r="U518" s="35"/>
      <c r="V518" s="35"/>
      <c r="W518" s="35"/>
      <c r="X518" s="35"/>
      <c r="Y518" s="35"/>
      <c r="Z518" s="35"/>
      <c r="AA518" s="35"/>
      <c r="AB518" s="35"/>
      <c r="AC518" s="35"/>
      <c r="AD518" s="35"/>
      <c r="AE518" s="35"/>
      <c r="AF518" s="35">
        <v>1.1500001</v>
      </c>
      <c r="AG518" s="35"/>
      <c r="AH518" s="35">
        <v>5.2500001999999997E-2</v>
      </c>
      <c r="AI518" s="35"/>
      <c r="AJ518" s="35"/>
      <c r="AK518" s="35"/>
      <c r="AX518" t="s">
        <v>131</v>
      </c>
    </row>
    <row r="519" spans="1:50">
      <c r="A519">
        <v>728</v>
      </c>
      <c r="B519" t="s">
        <v>520</v>
      </c>
      <c r="C519" s="35">
        <v>0</v>
      </c>
      <c r="D519" s="35">
        <v>0</v>
      </c>
      <c r="E519" s="35">
        <v>0</v>
      </c>
      <c r="F519" s="35"/>
      <c r="G519" s="35"/>
      <c r="H519" s="35"/>
      <c r="I519" s="35"/>
      <c r="J519" s="35"/>
      <c r="K519" s="35">
        <v>0</v>
      </c>
      <c r="L519" s="35">
        <v>0.72</v>
      </c>
      <c r="M519" s="35">
        <v>0</v>
      </c>
      <c r="N519" s="35">
        <v>0</v>
      </c>
      <c r="O519" s="35">
        <v>0.2</v>
      </c>
      <c r="P519" s="35">
        <v>0.1</v>
      </c>
      <c r="Q519" s="35"/>
      <c r="R519" s="35"/>
      <c r="S519" s="35"/>
      <c r="T519" s="35"/>
      <c r="U519" s="35"/>
      <c r="V519" s="35"/>
      <c r="W519" s="35"/>
      <c r="X519" s="35"/>
      <c r="Y519" s="35"/>
      <c r="Z519" s="35"/>
      <c r="AA519" s="35"/>
      <c r="AB519" s="35"/>
      <c r="AC519" s="35"/>
      <c r="AD519" s="35"/>
      <c r="AE519" s="35"/>
      <c r="AF519" s="35">
        <v>1.1200000000000001</v>
      </c>
      <c r="AG519" s="35"/>
      <c r="AH519" s="35">
        <v>5.2500001999999997E-2</v>
      </c>
      <c r="AI519" s="35">
        <v>0.4</v>
      </c>
      <c r="AJ519" s="35"/>
      <c r="AK519" s="35"/>
      <c r="AX519" t="s">
        <v>126</v>
      </c>
    </row>
    <row r="520" spans="1:50">
      <c r="A520">
        <v>729</v>
      </c>
      <c r="B520" t="s">
        <v>521</v>
      </c>
      <c r="C520" s="35">
        <v>0</v>
      </c>
      <c r="D520" s="35">
        <v>0</v>
      </c>
      <c r="E520" s="35">
        <v>0</v>
      </c>
      <c r="F520" s="35"/>
      <c r="G520" s="35"/>
      <c r="H520" s="35"/>
      <c r="I520" s="35"/>
      <c r="J520" s="35"/>
      <c r="K520" s="35">
        <v>0</v>
      </c>
      <c r="L520" s="35">
        <v>0</v>
      </c>
      <c r="M520" s="35">
        <v>0</v>
      </c>
      <c r="N520" s="35">
        <v>0</v>
      </c>
      <c r="O520" s="35">
        <v>0.2</v>
      </c>
      <c r="P520" s="35">
        <v>0.05</v>
      </c>
      <c r="Q520" s="35"/>
      <c r="R520" s="35"/>
      <c r="S520" s="35"/>
      <c r="T520" s="35"/>
      <c r="U520" s="35"/>
      <c r="V520" s="35"/>
      <c r="W520" s="35"/>
      <c r="X520" s="35"/>
      <c r="Y520" s="35"/>
      <c r="Z520" s="35"/>
      <c r="AA520" s="35"/>
      <c r="AB520" s="35"/>
      <c r="AC520" s="35"/>
      <c r="AD520" s="35"/>
      <c r="AE520" s="35"/>
      <c r="AF520" s="35">
        <v>0.46</v>
      </c>
      <c r="AG520" s="35"/>
      <c r="AH520" s="35"/>
      <c r="AI520" s="35"/>
      <c r="AJ520" s="35"/>
      <c r="AK520" s="35"/>
      <c r="AX520" t="s">
        <v>126</v>
      </c>
    </row>
    <row r="521" spans="1:50">
      <c r="A521">
        <v>730</v>
      </c>
      <c r="B521" t="s">
        <v>522</v>
      </c>
      <c r="C521" s="35">
        <v>0.43124404999999999</v>
      </c>
      <c r="D521" s="35">
        <v>0</v>
      </c>
      <c r="E521" s="35">
        <v>0</v>
      </c>
      <c r="F521" s="35"/>
      <c r="G521" s="35"/>
      <c r="H521" s="35"/>
      <c r="I521" s="35"/>
      <c r="J521" s="35"/>
      <c r="K521" s="35">
        <v>0</v>
      </c>
      <c r="L521" s="35">
        <v>2.2659600000000002</v>
      </c>
      <c r="M521" s="35">
        <v>0</v>
      </c>
      <c r="N521" s="35">
        <v>0</v>
      </c>
      <c r="O521" s="35">
        <v>0</v>
      </c>
      <c r="P521" s="35">
        <v>0</v>
      </c>
      <c r="Q521" s="35">
        <v>0</v>
      </c>
      <c r="R521" s="35">
        <v>0</v>
      </c>
      <c r="S521" s="35">
        <v>0</v>
      </c>
      <c r="T521" s="35">
        <v>0.2</v>
      </c>
      <c r="U521" s="35">
        <v>0</v>
      </c>
      <c r="V521" s="35">
        <v>0</v>
      </c>
      <c r="W521" s="35"/>
      <c r="X521" s="35"/>
      <c r="Y521" s="35"/>
      <c r="Z521" s="35"/>
      <c r="AA521" s="35"/>
      <c r="AB521" s="35"/>
      <c r="AC521" s="35"/>
      <c r="AD521" s="35"/>
      <c r="AE521" s="35"/>
      <c r="AF521" s="35">
        <v>1.5375000000000001</v>
      </c>
      <c r="AG521" s="35"/>
      <c r="AH521" s="35"/>
      <c r="AI521" s="35">
        <v>0.16000001</v>
      </c>
      <c r="AJ521" s="35"/>
      <c r="AK521" s="35"/>
      <c r="AX521" t="s">
        <v>131</v>
      </c>
    </row>
    <row r="522" spans="1:50">
      <c r="A522">
        <v>731</v>
      </c>
      <c r="B522" t="s">
        <v>177</v>
      </c>
      <c r="C522" s="35">
        <v>1.6994937999999999</v>
      </c>
      <c r="D522" s="35">
        <v>0</v>
      </c>
      <c r="E522" s="35">
        <v>0</v>
      </c>
      <c r="F522" s="35"/>
      <c r="G522" s="35"/>
      <c r="H522" s="35"/>
      <c r="I522" s="35"/>
      <c r="J522" s="35"/>
      <c r="K522" s="35">
        <v>0</v>
      </c>
      <c r="L522" s="35">
        <v>3.0264400999999999</v>
      </c>
      <c r="M522" s="35">
        <v>0</v>
      </c>
      <c r="N522" s="35">
        <v>0</v>
      </c>
      <c r="O522" s="35">
        <v>0.05</v>
      </c>
      <c r="P522" s="35">
        <v>0</v>
      </c>
      <c r="Q522" s="35">
        <v>0</v>
      </c>
      <c r="R522" s="35">
        <v>0</v>
      </c>
      <c r="S522" s="35">
        <v>0</v>
      </c>
      <c r="T522" s="35">
        <v>0.3</v>
      </c>
      <c r="U522" s="35">
        <v>0</v>
      </c>
      <c r="V522" s="35">
        <v>0</v>
      </c>
      <c r="W522" s="35"/>
      <c r="X522" s="35"/>
      <c r="Y522" s="35"/>
      <c r="Z522" s="35"/>
      <c r="AA522" s="35"/>
      <c r="AB522" s="35"/>
      <c r="AC522" s="35"/>
      <c r="AD522" s="35"/>
      <c r="AE522" s="35"/>
      <c r="AF522" s="35">
        <v>1.5250001</v>
      </c>
      <c r="AG522" s="35"/>
      <c r="AH522" s="35"/>
      <c r="AI522" s="35"/>
      <c r="AJ522" s="35"/>
      <c r="AK522" s="35"/>
      <c r="AX522" t="s">
        <v>131</v>
      </c>
    </row>
    <row r="523" spans="1:50">
      <c r="A523">
        <v>732</v>
      </c>
      <c r="B523" t="s">
        <v>523</v>
      </c>
      <c r="C523" s="35">
        <v>0</v>
      </c>
      <c r="D523" s="35">
        <v>0</v>
      </c>
      <c r="E523" s="35">
        <v>0</v>
      </c>
      <c r="F523" s="35"/>
      <c r="G523" s="35"/>
      <c r="H523" s="35"/>
      <c r="I523" s="35"/>
      <c r="J523" s="35"/>
      <c r="K523" s="35">
        <v>0</v>
      </c>
      <c r="L523" s="35">
        <v>0.1</v>
      </c>
      <c r="M523" s="35">
        <v>0</v>
      </c>
      <c r="N523" s="35">
        <v>0</v>
      </c>
      <c r="O523" s="35">
        <v>1.0000001E-2</v>
      </c>
      <c r="P523" s="35">
        <v>0</v>
      </c>
      <c r="Q523" s="35"/>
      <c r="R523" s="35"/>
      <c r="S523" s="35"/>
      <c r="T523" s="35"/>
      <c r="U523" s="35"/>
      <c r="V523" s="35"/>
      <c r="W523" s="35"/>
      <c r="X523" s="35"/>
      <c r="Y523" s="35"/>
      <c r="Z523" s="35"/>
      <c r="AA523" s="35"/>
      <c r="AB523" s="35"/>
      <c r="AC523" s="35"/>
      <c r="AD523" s="35"/>
      <c r="AE523" s="35"/>
      <c r="AF523" s="35"/>
      <c r="AG523" s="35"/>
      <c r="AH523" s="35"/>
      <c r="AI523" s="35"/>
      <c r="AJ523" s="35"/>
      <c r="AK523" s="35"/>
      <c r="AX523" t="s">
        <v>131</v>
      </c>
    </row>
    <row r="524" spans="1:50">
      <c r="A524">
        <v>733</v>
      </c>
      <c r="B524" t="s">
        <v>524</v>
      </c>
      <c r="C524" s="35">
        <v>0</v>
      </c>
      <c r="D524" s="35">
        <v>0</v>
      </c>
      <c r="E524" s="35">
        <v>0</v>
      </c>
      <c r="F524" s="35"/>
      <c r="G524" s="35"/>
      <c r="H524" s="35"/>
      <c r="I524" s="35"/>
      <c r="J524" s="35"/>
      <c r="K524" s="35">
        <v>0</v>
      </c>
      <c r="L524" s="35">
        <v>0</v>
      </c>
      <c r="M524" s="35">
        <v>0</v>
      </c>
      <c r="N524" s="35">
        <v>0</v>
      </c>
      <c r="O524" s="35">
        <v>0.1</v>
      </c>
      <c r="P524" s="35">
        <v>0</v>
      </c>
      <c r="Q524" s="35"/>
      <c r="R524" s="35"/>
      <c r="S524" s="35"/>
      <c r="T524" s="35"/>
      <c r="U524" s="35"/>
      <c r="V524" s="35"/>
      <c r="W524" s="35"/>
      <c r="X524" s="35"/>
      <c r="Y524" s="35"/>
      <c r="Z524" s="35"/>
      <c r="AA524" s="35"/>
      <c r="AB524" s="35"/>
      <c r="AC524" s="35"/>
      <c r="AD524" s="35"/>
      <c r="AE524" s="35"/>
      <c r="AF524" s="35">
        <v>0</v>
      </c>
      <c r="AG524" s="35"/>
      <c r="AH524" s="35"/>
      <c r="AI524" s="35"/>
      <c r="AJ524" s="35"/>
      <c r="AK524" s="35"/>
      <c r="AX524" t="s">
        <v>131</v>
      </c>
    </row>
    <row r="525" spans="1:50">
      <c r="A525">
        <v>734</v>
      </c>
      <c r="B525" t="s">
        <v>525</v>
      </c>
      <c r="C525" s="35">
        <v>0</v>
      </c>
      <c r="D525" s="35">
        <v>0</v>
      </c>
      <c r="E525" s="35">
        <v>0</v>
      </c>
      <c r="F525" s="35"/>
      <c r="G525" s="35"/>
      <c r="H525" s="35"/>
      <c r="I525" s="35"/>
      <c r="J525" s="35"/>
      <c r="K525" s="35">
        <v>0</v>
      </c>
      <c r="L525" s="35">
        <v>0</v>
      </c>
      <c r="M525" s="35">
        <v>0</v>
      </c>
      <c r="N525" s="35">
        <v>0</v>
      </c>
      <c r="O525" s="35">
        <v>0.55000000000000004</v>
      </c>
      <c r="P525" s="35">
        <v>0</v>
      </c>
      <c r="Q525" s="35"/>
      <c r="R525" s="35"/>
      <c r="S525" s="35"/>
      <c r="T525" s="35"/>
      <c r="U525" s="35"/>
      <c r="V525" s="35"/>
      <c r="W525" s="35"/>
      <c r="X525" s="35"/>
      <c r="Y525" s="35"/>
      <c r="Z525" s="35"/>
      <c r="AA525" s="35"/>
      <c r="AB525" s="35"/>
      <c r="AC525" s="35"/>
      <c r="AD525" s="35"/>
      <c r="AE525" s="35"/>
      <c r="AF525" s="35">
        <v>0.46</v>
      </c>
      <c r="AG525" s="35"/>
      <c r="AH525" s="35"/>
      <c r="AI525" s="35"/>
      <c r="AJ525" s="35"/>
      <c r="AK525" s="35"/>
      <c r="AX525" t="s">
        <v>126</v>
      </c>
    </row>
    <row r="526" spans="1:50">
      <c r="A526">
        <v>735</v>
      </c>
      <c r="B526" t="s">
        <v>526</v>
      </c>
      <c r="C526" s="35">
        <v>0</v>
      </c>
      <c r="D526" s="35">
        <v>0</v>
      </c>
      <c r="E526" s="35">
        <v>0</v>
      </c>
      <c r="F526" s="35"/>
      <c r="G526" s="35"/>
      <c r="H526" s="35"/>
      <c r="I526" s="35"/>
      <c r="J526" s="35"/>
      <c r="K526" s="35">
        <v>0</v>
      </c>
      <c r="L526" s="35">
        <v>0</v>
      </c>
      <c r="M526" s="35">
        <v>0</v>
      </c>
      <c r="N526" s="35">
        <v>0</v>
      </c>
      <c r="O526" s="35">
        <v>0.2</v>
      </c>
      <c r="P526" s="35">
        <v>0</v>
      </c>
      <c r="Q526" s="35"/>
      <c r="R526" s="35"/>
      <c r="S526" s="35"/>
      <c r="T526" s="35"/>
      <c r="U526" s="35"/>
      <c r="V526" s="35"/>
      <c r="W526" s="35"/>
      <c r="X526" s="35"/>
      <c r="Y526" s="35"/>
      <c r="Z526" s="35"/>
      <c r="AA526" s="35"/>
      <c r="AB526" s="35"/>
      <c r="AC526" s="35"/>
      <c r="AD526" s="35"/>
      <c r="AE526" s="35"/>
      <c r="AF526" s="35">
        <v>0.46</v>
      </c>
      <c r="AG526" s="35"/>
      <c r="AH526" s="35"/>
      <c r="AI526" s="35"/>
      <c r="AJ526" s="35"/>
      <c r="AK526" s="35"/>
      <c r="AX526" t="s">
        <v>126</v>
      </c>
    </row>
    <row r="527" spans="1:50">
      <c r="A527">
        <v>736</v>
      </c>
      <c r="B527" t="s">
        <v>177</v>
      </c>
      <c r="C527" s="35">
        <v>0</v>
      </c>
      <c r="D527" s="35">
        <v>0</v>
      </c>
      <c r="E527" s="35">
        <v>0</v>
      </c>
      <c r="F527" s="35"/>
      <c r="G527" s="35"/>
      <c r="H527" s="35"/>
      <c r="I527" s="35"/>
      <c r="J527" s="35"/>
      <c r="K527" s="35">
        <v>0</v>
      </c>
      <c r="L527" s="35">
        <v>1.5477802000000001</v>
      </c>
      <c r="M527" s="35">
        <v>0</v>
      </c>
      <c r="N527" s="35">
        <v>0</v>
      </c>
      <c r="O527" s="35">
        <v>0.70000004999999998</v>
      </c>
      <c r="P527" s="35">
        <v>0</v>
      </c>
      <c r="Q527" s="35"/>
      <c r="R527" s="35"/>
      <c r="S527" s="35"/>
      <c r="T527" s="35"/>
      <c r="U527" s="35"/>
      <c r="V527" s="35"/>
      <c r="W527" s="35"/>
      <c r="X527" s="35"/>
      <c r="Y527" s="35"/>
      <c r="Z527" s="35"/>
      <c r="AA527" s="35"/>
      <c r="AB527" s="35"/>
      <c r="AC527" s="35"/>
      <c r="AD527" s="35"/>
      <c r="AE527" s="35"/>
      <c r="AF527" s="35">
        <v>0.17600001000000001</v>
      </c>
      <c r="AG527" s="35"/>
      <c r="AH527" s="35"/>
      <c r="AI527" s="35"/>
      <c r="AJ527" s="35"/>
      <c r="AK527" s="35"/>
      <c r="AX527" t="s">
        <v>126</v>
      </c>
    </row>
    <row r="528" spans="1:50">
      <c r="A528">
        <v>737</v>
      </c>
      <c r="B528" t="s">
        <v>527</v>
      </c>
      <c r="C528" s="35">
        <v>0</v>
      </c>
      <c r="D528" s="35">
        <v>0</v>
      </c>
      <c r="E528" s="35">
        <v>0</v>
      </c>
      <c r="F528" s="35"/>
      <c r="G528" s="35"/>
      <c r="H528" s="35"/>
      <c r="I528" s="35"/>
      <c r="J528" s="35"/>
      <c r="K528" s="35">
        <v>0</v>
      </c>
      <c r="L528" s="35">
        <v>0.87500005999999997</v>
      </c>
      <c r="M528" s="35">
        <v>0</v>
      </c>
      <c r="N528" s="35">
        <v>0</v>
      </c>
      <c r="O528" s="35">
        <v>0.4</v>
      </c>
      <c r="P528" s="35">
        <v>0</v>
      </c>
      <c r="Q528" s="35"/>
      <c r="R528" s="35"/>
      <c r="S528" s="35"/>
      <c r="T528" s="35"/>
      <c r="U528" s="35"/>
      <c r="V528" s="35"/>
      <c r="W528" s="35"/>
      <c r="X528" s="35"/>
      <c r="Y528" s="35"/>
      <c r="Z528" s="35"/>
      <c r="AA528" s="35"/>
      <c r="AB528" s="35"/>
      <c r="AC528" s="35"/>
      <c r="AD528" s="35"/>
      <c r="AE528" s="35"/>
      <c r="AF528" s="35">
        <v>0.14000000000000001</v>
      </c>
      <c r="AG528" s="35"/>
      <c r="AH528" s="35"/>
      <c r="AI528" s="35"/>
      <c r="AJ528" s="35"/>
      <c r="AK528" s="35"/>
      <c r="AX528" t="s">
        <v>131</v>
      </c>
    </row>
    <row r="529" spans="1:50">
      <c r="A529">
        <v>738</v>
      </c>
      <c r="B529" t="s">
        <v>528</v>
      </c>
      <c r="C529" s="35">
        <v>0</v>
      </c>
      <c r="D529" s="35">
        <v>0</v>
      </c>
      <c r="E529" s="35">
        <v>0</v>
      </c>
      <c r="F529" s="35"/>
      <c r="G529" s="35"/>
      <c r="H529" s="35"/>
      <c r="I529" s="35"/>
      <c r="J529" s="35"/>
      <c r="K529" s="35">
        <v>0</v>
      </c>
      <c r="L529" s="35">
        <v>1.6</v>
      </c>
      <c r="M529" s="35">
        <v>0.40352502000000001</v>
      </c>
      <c r="N529" s="35">
        <v>0</v>
      </c>
      <c r="O529" s="35">
        <v>0.1</v>
      </c>
      <c r="P529" s="35">
        <v>0</v>
      </c>
      <c r="Q529" s="35"/>
      <c r="R529" s="35"/>
      <c r="S529" s="35"/>
      <c r="T529" s="35"/>
      <c r="U529" s="35"/>
      <c r="V529" s="35"/>
      <c r="W529" s="35"/>
      <c r="X529" s="35"/>
      <c r="Y529" s="35"/>
      <c r="Z529" s="35"/>
      <c r="AA529" s="35"/>
      <c r="AB529" s="35"/>
      <c r="AC529" s="35"/>
      <c r="AD529" s="35"/>
      <c r="AE529" s="35"/>
      <c r="AF529" s="35">
        <v>0.19400000000000001</v>
      </c>
      <c r="AG529" s="35"/>
      <c r="AH529" s="35"/>
      <c r="AI529" s="35"/>
      <c r="AJ529" s="35"/>
      <c r="AK529" s="35"/>
      <c r="AX529" t="s">
        <v>126</v>
      </c>
    </row>
    <row r="530" spans="1:50">
      <c r="A530">
        <v>739</v>
      </c>
      <c r="B530" t="s">
        <v>529</v>
      </c>
      <c r="C530" s="35">
        <v>0</v>
      </c>
      <c r="D530" s="35">
        <v>0</v>
      </c>
      <c r="E530" s="35">
        <v>0</v>
      </c>
      <c r="F530" s="35"/>
      <c r="G530" s="35"/>
      <c r="H530" s="35"/>
      <c r="I530" s="35"/>
      <c r="J530" s="35"/>
      <c r="K530" s="35">
        <v>0</v>
      </c>
      <c r="L530" s="35">
        <v>16.740002</v>
      </c>
      <c r="M530" s="35">
        <v>0</v>
      </c>
      <c r="N530" s="35">
        <v>0</v>
      </c>
      <c r="O530" s="35">
        <v>0</v>
      </c>
      <c r="P530" s="35">
        <v>0</v>
      </c>
      <c r="Q530" s="35"/>
      <c r="R530" s="35"/>
      <c r="S530" s="35"/>
      <c r="T530" s="35"/>
      <c r="U530" s="35"/>
      <c r="V530" s="35"/>
      <c r="W530" s="35"/>
      <c r="X530" s="35"/>
      <c r="Y530" s="35"/>
      <c r="Z530" s="35"/>
      <c r="AA530" s="35"/>
      <c r="AB530" s="35"/>
      <c r="AC530" s="35"/>
      <c r="AD530" s="35"/>
      <c r="AE530" s="35"/>
      <c r="AF530" s="35">
        <v>0.31</v>
      </c>
      <c r="AG530" s="35"/>
      <c r="AH530" s="35"/>
      <c r="AI530" s="35"/>
      <c r="AJ530" s="35"/>
      <c r="AK530" s="35"/>
      <c r="AX530" t="s">
        <v>126</v>
      </c>
    </row>
    <row r="531" spans="1:50">
      <c r="A531">
        <v>740</v>
      </c>
      <c r="B531" t="s">
        <v>530</v>
      </c>
      <c r="C531" s="35">
        <v>0</v>
      </c>
      <c r="D531" s="35">
        <v>0</v>
      </c>
      <c r="E531" s="35">
        <v>0</v>
      </c>
      <c r="F531" s="35"/>
      <c r="G531" s="35"/>
      <c r="H531" s="35"/>
      <c r="I531" s="35"/>
      <c r="J531" s="35"/>
      <c r="K531" s="35">
        <v>0</v>
      </c>
      <c r="L531" s="35">
        <v>3.2400001999999999</v>
      </c>
      <c r="M531" s="35">
        <v>0</v>
      </c>
      <c r="N531" s="35">
        <v>0</v>
      </c>
      <c r="O531" s="35">
        <v>0.1</v>
      </c>
      <c r="P531" s="35">
        <v>0</v>
      </c>
      <c r="Q531" s="35"/>
      <c r="R531" s="35"/>
      <c r="S531" s="35"/>
      <c r="T531" s="35"/>
      <c r="U531" s="35"/>
      <c r="V531" s="35"/>
      <c r="W531" s="35"/>
      <c r="X531" s="35"/>
      <c r="Y531" s="35"/>
      <c r="Z531" s="35"/>
      <c r="AA531" s="35"/>
      <c r="AB531" s="35"/>
      <c r="AC531" s="35"/>
      <c r="AD531" s="35"/>
      <c r="AE531" s="35"/>
      <c r="AF531" s="35">
        <v>0.31</v>
      </c>
      <c r="AG531" s="35"/>
      <c r="AH531" s="35"/>
      <c r="AI531" s="35"/>
      <c r="AJ531" s="35"/>
      <c r="AK531" s="35"/>
      <c r="AX531" t="s">
        <v>126</v>
      </c>
    </row>
    <row r="532" spans="1:50">
      <c r="A532">
        <v>741</v>
      </c>
      <c r="B532" t="s">
        <v>436</v>
      </c>
      <c r="C532" s="35">
        <v>19.441265000000001</v>
      </c>
      <c r="D532" s="35">
        <v>8.7245240000000006</v>
      </c>
      <c r="E532" s="35">
        <v>0.51363780000000003</v>
      </c>
      <c r="F532" s="35"/>
      <c r="G532" s="35"/>
      <c r="H532" s="35">
        <v>0.88215922999999996</v>
      </c>
      <c r="I532" s="35">
        <v>0.25014936999999998</v>
      </c>
      <c r="J532" s="35">
        <v>1.1762124</v>
      </c>
      <c r="K532" s="35">
        <v>0</v>
      </c>
      <c r="L532" s="35">
        <v>1.15097</v>
      </c>
      <c r="M532" s="35">
        <v>0</v>
      </c>
      <c r="N532" s="35">
        <v>0</v>
      </c>
      <c r="O532" s="35">
        <v>0.2</v>
      </c>
      <c r="P532" s="35">
        <v>0</v>
      </c>
      <c r="Q532" s="35">
        <v>0.2</v>
      </c>
      <c r="R532" s="35">
        <v>0.8</v>
      </c>
      <c r="S532" s="35">
        <v>3.5000002000000001</v>
      </c>
      <c r="T532" s="35">
        <v>0.5</v>
      </c>
      <c r="U532" s="35">
        <v>0.5</v>
      </c>
      <c r="V532" s="35">
        <v>0</v>
      </c>
      <c r="W532" s="35">
        <v>3.0000002000000001</v>
      </c>
      <c r="X532" s="35">
        <v>4</v>
      </c>
      <c r="Y532" s="35">
        <v>5</v>
      </c>
      <c r="Z532" s="35"/>
      <c r="AA532" s="35"/>
      <c r="AB532" s="35"/>
      <c r="AC532" s="35">
        <v>0</v>
      </c>
      <c r="AD532" s="35">
        <v>2.9405309000000001E-2</v>
      </c>
      <c r="AE532" s="35">
        <v>0</v>
      </c>
      <c r="AF532" s="35">
        <v>1.5350001</v>
      </c>
      <c r="AG532" s="35">
        <v>2.5000004000000002E-3</v>
      </c>
      <c r="AH532" s="35">
        <v>0.3</v>
      </c>
      <c r="AI532" s="35">
        <v>4</v>
      </c>
      <c r="AJ532" s="35">
        <v>33</v>
      </c>
      <c r="AK532" s="35"/>
      <c r="AX532" t="s">
        <v>126</v>
      </c>
    </row>
    <row r="533" spans="1:50">
      <c r="A533">
        <v>742</v>
      </c>
      <c r="B533" t="s">
        <v>324</v>
      </c>
      <c r="C533" s="35">
        <v>0</v>
      </c>
      <c r="D533" s="35">
        <v>0</v>
      </c>
      <c r="E533" s="35">
        <v>0</v>
      </c>
      <c r="F533" s="35"/>
      <c r="G533" s="35"/>
      <c r="H533" s="35"/>
      <c r="I533" s="35"/>
      <c r="J533" s="35"/>
      <c r="K533" s="35">
        <v>0</v>
      </c>
      <c r="L533" s="35">
        <v>0</v>
      </c>
      <c r="M533" s="35">
        <v>0</v>
      </c>
      <c r="N533" s="35">
        <v>0</v>
      </c>
      <c r="O533" s="35">
        <v>1.25</v>
      </c>
      <c r="P533" s="35">
        <v>0</v>
      </c>
      <c r="Q533" s="35"/>
      <c r="R533" s="35"/>
      <c r="S533" s="35"/>
      <c r="T533" s="35"/>
      <c r="U533" s="35"/>
      <c r="V533" s="35"/>
      <c r="W533" s="35"/>
      <c r="X533" s="35"/>
      <c r="Y533" s="35"/>
      <c r="Z533" s="35"/>
      <c r="AA533" s="35"/>
      <c r="AB533" s="35"/>
      <c r="AC533" s="35"/>
      <c r="AD533" s="35"/>
      <c r="AE533" s="35"/>
      <c r="AF533" s="35">
        <v>1.1500001</v>
      </c>
      <c r="AG533" s="35"/>
      <c r="AH533" s="35">
        <v>5.2500001999999997E-2</v>
      </c>
      <c r="AI533" s="35">
        <v>0.6</v>
      </c>
      <c r="AJ533" s="35">
        <v>1.6500002</v>
      </c>
      <c r="AK533" s="35"/>
      <c r="AX533" t="s">
        <v>126</v>
      </c>
    </row>
    <row r="534" spans="1:50">
      <c r="A534">
        <v>743</v>
      </c>
      <c r="B534" t="s">
        <v>531</v>
      </c>
      <c r="C534" s="35">
        <v>1.9837224</v>
      </c>
      <c r="D534" s="35">
        <v>0</v>
      </c>
      <c r="E534" s="35">
        <v>0.34303504000000001</v>
      </c>
      <c r="F534" s="35"/>
      <c r="G534" s="35"/>
      <c r="H534" s="35"/>
      <c r="I534" s="35"/>
      <c r="J534" s="35"/>
      <c r="K534" s="35">
        <v>0</v>
      </c>
      <c r="L534" s="35">
        <v>0</v>
      </c>
      <c r="M534" s="35">
        <v>0</v>
      </c>
      <c r="N534" s="35">
        <v>0</v>
      </c>
      <c r="O534" s="35">
        <v>0</v>
      </c>
      <c r="P534" s="35">
        <v>0</v>
      </c>
      <c r="Q534" s="35">
        <v>0.3</v>
      </c>
      <c r="R534" s="35">
        <v>0.4</v>
      </c>
      <c r="S534" s="35">
        <v>0.90000004</v>
      </c>
      <c r="T534" s="35">
        <v>1.1000000000000001</v>
      </c>
      <c r="U534" s="35">
        <v>0</v>
      </c>
      <c r="V534" s="35">
        <v>0</v>
      </c>
      <c r="W534" s="35">
        <v>0.1</v>
      </c>
      <c r="X534" s="35">
        <v>0</v>
      </c>
      <c r="Y534" s="35">
        <v>0</v>
      </c>
      <c r="Z534" s="35"/>
      <c r="AA534" s="35"/>
      <c r="AB534" s="35"/>
      <c r="AC534" s="35"/>
      <c r="AD534" s="35"/>
      <c r="AE534" s="35"/>
      <c r="AF534" s="35">
        <v>3.0800002000000002</v>
      </c>
      <c r="AG534" s="35"/>
      <c r="AH534" s="35"/>
      <c r="AI534" s="35">
        <v>1.2</v>
      </c>
      <c r="AJ534" s="35"/>
      <c r="AK534" s="35"/>
      <c r="AX534" t="s">
        <v>126</v>
      </c>
    </row>
    <row r="535" spans="1:50">
      <c r="A535">
        <v>744</v>
      </c>
      <c r="B535" t="s">
        <v>449</v>
      </c>
      <c r="C535" s="35">
        <v>6.6798387000000004</v>
      </c>
      <c r="D535" s="35">
        <v>0</v>
      </c>
      <c r="E535" s="35">
        <v>0.60847879999999999</v>
      </c>
      <c r="F535" s="35">
        <v>4.3871822999999999E-5</v>
      </c>
      <c r="G535" s="35">
        <v>0.37745747000000002</v>
      </c>
      <c r="H535" s="35">
        <v>6.5345129999999996</v>
      </c>
      <c r="I535" s="35">
        <v>0.37745747000000002</v>
      </c>
      <c r="J535" s="35">
        <v>0.26961249999999998</v>
      </c>
      <c r="K535" s="35">
        <v>0</v>
      </c>
      <c r="L535" s="35">
        <v>6.4999999999999997E-3</v>
      </c>
      <c r="M535" s="35">
        <v>5.4749999999999998E-3</v>
      </c>
      <c r="N535" s="35">
        <v>0</v>
      </c>
      <c r="O535" s="35">
        <v>0.3</v>
      </c>
      <c r="P535" s="35">
        <v>0.1</v>
      </c>
      <c r="Q535" s="35">
        <v>0.3</v>
      </c>
      <c r="R535" s="35">
        <v>0.70000004999999998</v>
      </c>
      <c r="S535" s="35">
        <v>1.8000001000000001</v>
      </c>
      <c r="T535" s="35">
        <v>9</v>
      </c>
      <c r="U535" s="35">
        <v>0.6</v>
      </c>
      <c r="V535" s="35">
        <v>0</v>
      </c>
      <c r="W535" s="35">
        <v>5</v>
      </c>
      <c r="X535" s="35">
        <v>0</v>
      </c>
      <c r="Y535" s="35">
        <v>0</v>
      </c>
      <c r="Z535" s="35"/>
      <c r="AA535" s="35"/>
      <c r="AB535" s="35"/>
      <c r="AC535" s="35">
        <v>7.1089459999999993E-2</v>
      </c>
      <c r="AD535" s="35">
        <v>1.0005974000000001E-2</v>
      </c>
      <c r="AE535" s="35">
        <v>0</v>
      </c>
      <c r="AF535" s="35">
        <v>1.1500001</v>
      </c>
      <c r="AG535" s="35"/>
      <c r="AH535" s="35">
        <v>7.5000003000000003E-3</v>
      </c>
      <c r="AI535" s="35">
        <v>1.32</v>
      </c>
      <c r="AJ535" s="35">
        <v>9.9000009999999996</v>
      </c>
      <c r="AK535" s="35"/>
      <c r="AX535" t="s">
        <v>126</v>
      </c>
    </row>
    <row r="536" spans="1:50">
      <c r="A536">
        <v>745</v>
      </c>
      <c r="B536" t="s">
        <v>179</v>
      </c>
      <c r="C536" s="35">
        <v>0.34700763000000001</v>
      </c>
      <c r="D536" s="35">
        <v>5.2180530000000003</v>
      </c>
      <c r="E536" s="35">
        <v>0.28749603000000001</v>
      </c>
      <c r="F536" s="35">
        <v>1.4440096E-3</v>
      </c>
      <c r="G536" s="35">
        <v>18.635615999999999</v>
      </c>
      <c r="H536" s="35"/>
      <c r="I536" s="35">
        <v>9.3178079999999994</v>
      </c>
      <c r="J536" s="35">
        <v>6.4011683000000001</v>
      </c>
      <c r="K536" s="35">
        <v>0.5</v>
      </c>
      <c r="L536" s="35">
        <v>1.0032251000000001</v>
      </c>
      <c r="M536" s="35">
        <v>0</v>
      </c>
      <c r="N536" s="35">
        <v>0</v>
      </c>
      <c r="O536" s="35">
        <v>0.3</v>
      </c>
      <c r="P536" s="35">
        <v>0</v>
      </c>
      <c r="Q536" s="35">
        <v>0.5</v>
      </c>
      <c r="R536" s="35">
        <v>1</v>
      </c>
      <c r="S536" s="35">
        <v>2</v>
      </c>
      <c r="T536" s="35">
        <v>6.3</v>
      </c>
      <c r="U536" s="35">
        <v>3.9</v>
      </c>
      <c r="V536" s="35">
        <v>0.3</v>
      </c>
      <c r="W536" s="35">
        <v>6.3</v>
      </c>
      <c r="X536" s="35">
        <v>3.9</v>
      </c>
      <c r="Y536" s="35">
        <v>0.3</v>
      </c>
      <c r="Z536" s="35">
        <v>4.1167434000000003E-2</v>
      </c>
      <c r="AA536" s="35"/>
      <c r="AB536" s="35"/>
      <c r="AC536" s="35"/>
      <c r="AD536" s="35"/>
      <c r="AE536" s="35"/>
      <c r="AF536" s="35">
        <v>0.90150005</v>
      </c>
      <c r="AG536" s="35">
        <v>5.0000009999999996E-3</v>
      </c>
      <c r="AH536" s="35">
        <v>0.57750005000000004</v>
      </c>
      <c r="AI536" s="35">
        <v>8.1600009999999994</v>
      </c>
      <c r="AJ536" s="35">
        <v>35.640003</v>
      </c>
      <c r="AK536" s="35"/>
      <c r="AX536" t="s">
        <v>126</v>
      </c>
    </row>
    <row r="537" spans="1:50">
      <c r="A537">
        <v>801</v>
      </c>
      <c r="B537" t="s">
        <v>532</v>
      </c>
      <c r="C537" s="35">
        <v>1.0436106000000001</v>
      </c>
      <c r="D537" s="35">
        <v>0</v>
      </c>
      <c r="E537" s="35">
        <v>0.28749603000000001</v>
      </c>
      <c r="F537" s="35"/>
      <c r="G537" s="35"/>
      <c r="H537" s="35"/>
      <c r="I537" s="35">
        <v>5.3909739999999999</v>
      </c>
      <c r="J537" s="35">
        <v>1.2252213999999999</v>
      </c>
      <c r="K537" s="35">
        <v>0</v>
      </c>
      <c r="L537" s="35">
        <v>4.32</v>
      </c>
      <c r="M537" s="35">
        <v>0</v>
      </c>
      <c r="N537" s="35">
        <v>0</v>
      </c>
      <c r="O537" s="35">
        <v>0.1</v>
      </c>
      <c r="P537" s="35">
        <v>0</v>
      </c>
      <c r="Q537" s="35">
        <v>0.8</v>
      </c>
      <c r="R537" s="35">
        <v>1.7</v>
      </c>
      <c r="S537" s="35">
        <v>2.2000000000000002</v>
      </c>
      <c r="T537" s="35">
        <v>12.8</v>
      </c>
      <c r="U537" s="35">
        <v>5.7000003000000001</v>
      </c>
      <c r="V537" s="35">
        <v>4</v>
      </c>
      <c r="W537" s="35">
        <v>1</v>
      </c>
      <c r="X537" s="35">
        <v>2</v>
      </c>
      <c r="Y537" s="35">
        <v>0</v>
      </c>
      <c r="Z537" s="35"/>
      <c r="AA537" s="35"/>
      <c r="AB537" s="35"/>
      <c r="AC537" s="35">
        <v>2.9113730000000002</v>
      </c>
      <c r="AD537" s="35">
        <v>0</v>
      </c>
      <c r="AE537" s="35">
        <v>0</v>
      </c>
      <c r="AF537" s="35">
        <v>1.5050001</v>
      </c>
      <c r="AG537" s="35"/>
      <c r="AH537" s="35"/>
      <c r="AI537" s="35">
        <v>0.96000010000000002</v>
      </c>
      <c r="AJ537" s="35">
        <v>2.16</v>
      </c>
      <c r="AK537" s="35"/>
      <c r="AX537" t="s">
        <v>126</v>
      </c>
    </row>
    <row r="538" spans="1:50">
      <c r="A538">
        <v>802</v>
      </c>
      <c r="B538" t="s">
        <v>533</v>
      </c>
      <c r="C538" s="35">
        <v>1.0436106000000001</v>
      </c>
      <c r="D538" s="35">
        <v>0</v>
      </c>
      <c r="E538" s="35">
        <v>0.28749603000000001</v>
      </c>
      <c r="F538" s="35"/>
      <c r="G538" s="35"/>
      <c r="H538" s="35"/>
      <c r="I538" s="35">
        <v>26.954868000000001</v>
      </c>
      <c r="J538" s="35">
        <v>2.695487</v>
      </c>
      <c r="K538" s="35">
        <v>0</v>
      </c>
      <c r="L538" s="35">
        <v>3.4462801999999999</v>
      </c>
      <c r="M538" s="35">
        <v>0</v>
      </c>
      <c r="N538" s="35">
        <v>0</v>
      </c>
      <c r="O538" s="35">
        <v>0.5</v>
      </c>
      <c r="P538" s="35">
        <v>0</v>
      </c>
      <c r="Q538" s="35">
        <v>0.8</v>
      </c>
      <c r="R538" s="35">
        <v>1.7</v>
      </c>
      <c r="S538" s="35">
        <v>2.2000000000000002</v>
      </c>
      <c r="T538" s="35">
        <v>12.8</v>
      </c>
      <c r="U538" s="35">
        <v>5.7000003000000001</v>
      </c>
      <c r="V538" s="35">
        <v>4</v>
      </c>
      <c r="W538" s="35">
        <v>1</v>
      </c>
      <c r="X538" s="35">
        <v>2</v>
      </c>
      <c r="Y538" s="35">
        <v>0</v>
      </c>
      <c r="Z538" s="35"/>
      <c r="AA538" s="35"/>
      <c r="AB538" s="35"/>
      <c r="AC538" s="35">
        <v>2.5711973000000001</v>
      </c>
      <c r="AD538" s="35">
        <v>0</v>
      </c>
      <c r="AE538" s="35">
        <v>0</v>
      </c>
      <c r="AF538" s="35">
        <v>1.5050001</v>
      </c>
      <c r="AG538" s="35"/>
      <c r="AH538" s="35"/>
      <c r="AI538" s="35">
        <v>0.96000010000000002</v>
      </c>
      <c r="AJ538" s="35">
        <v>2.64</v>
      </c>
      <c r="AK538" s="35"/>
      <c r="AX538" t="s">
        <v>126</v>
      </c>
    </row>
    <row r="539" spans="1:50">
      <c r="A539">
        <v>803</v>
      </c>
      <c r="B539" t="s">
        <v>534</v>
      </c>
      <c r="C539" s="35">
        <v>1.1772962</v>
      </c>
      <c r="D539" s="35">
        <v>0</v>
      </c>
      <c r="E539" s="35">
        <v>0.16710705000000001</v>
      </c>
      <c r="F539" s="35"/>
      <c r="G539" s="35"/>
      <c r="H539" s="35"/>
      <c r="I539" s="35">
        <v>26.954868000000001</v>
      </c>
      <c r="J539" s="35">
        <v>2.695487</v>
      </c>
      <c r="K539" s="35">
        <v>0</v>
      </c>
      <c r="L539" s="35">
        <v>0.46719002999999998</v>
      </c>
      <c r="M539" s="35">
        <v>0</v>
      </c>
      <c r="N539" s="35">
        <v>0</v>
      </c>
      <c r="O539" s="35">
        <v>0.5</v>
      </c>
      <c r="P539" s="35">
        <v>0</v>
      </c>
      <c r="Q539" s="35">
        <v>0.2</v>
      </c>
      <c r="R539" s="35">
        <v>0.3</v>
      </c>
      <c r="S539" s="35">
        <v>3.8000001999999999</v>
      </c>
      <c r="T539" s="35">
        <v>1</v>
      </c>
      <c r="U539" s="35">
        <v>0</v>
      </c>
      <c r="V539" s="35">
        <v>0</v>
      </c>
      <c r="W539" s="35">
        <v>1</v>
      </c>
      <c r="X539" s="35">
        <v>1</v>
      </c>
      <c r="Y539" s="35">
        <v>0.5</v>
      </c>
      <c r="Z539" s="35"/>
      <c r="AA539" s="35"/>
      <c r="AB539" s="35"/>
      <c r="AC539" s="35">
        <v>0</v>
      </c>
      <c r="AD539" s="35">
        <v>0.51050890000000004</v>
      </c>
      <c r="AE539" s="35">
        <v>0</v>
      </c>
      <c r="AF539" s="35">
        <v>0.23</v>
      </c>
      <c r="AG539" s="35"/>
      <c r="AH539" s="35"/>
      <c r="AI539" s="35"/>
      <c r="AJ539" s="35"/>
      <c r="AK539" s="35"/>
      <c r="AX539" t="s">
        <v>126</v>
      </c>
    </row>
    <row r="540" spans="1:50">
      <c r="A540">
        <v>804</v>
      </c>
      <c r="B540" t="s">
        <v>534</v>
      </c>
      <c r="C540" s="35">
        <v>0.98036140000000005</v>
      </c>
      <c r="D540" s="35">
        <v>0</v>
      </c>
      <c r="E540" s="35">
        <v>0.11499841</v>
      </c>
      <c r="F540" s="35"/>
      <c r="G540" s="35"/>
      <c r="H540" s="35"/>
      <c r="I540" s="35">
        <v>5.3909739999999999</v>
      </c>
      <c r="J540" s="35">
        <v>2.695487</v>
      </c>
      <c r="K540" s="35">
        <v>0</v>
      </c>
      <c r="L540" s="35">
        <v>0.43078503000000001</v>
      </c>
      <c r="M540" s="35">
        <v>0</v>
      </c>
      <c r="N540" s="35">
        <v>0</v>
      </c>
      <c r="O540" s="35">
        <v>0.5</v>
      </c>
      <c r="P540" s="35">
        <v>0</v>
      </c>
      <c r="Q540" s="35">
        <v>0.8</v>
      </c>
      <c r="R540" s="35">
        <v>1.7</v>
      </c>
      <c r="S540" s="35">
        <v>2.2000000000000002</v>
      </c>
      <c r="T540" s="35">
        <v>12.8</v>
      </c>
      <c r="U540" s="35">
        <v>5.7000003000000001</v>
      </c>
      <c r="V540" s="35">
        <v>4</v>
      </c>
      <c r="W540" s="35">
        <v>1</v>
      </c>
      <c r="X540" s="35">
        <v>2</v>
      </c>
      <c r="Y540" s="35">
        <v>0</v>
      </c>
      <c r="Z540" s="35"/>
      <c r="AA540" s="35"/>
      <c r="AB540" s="35"/>
      <c r="AC540" s="35">
        <v>2.8627764999999998</v>
      </c>
      <c r="AD540" s="35">
        <v>0</v>
      </c>
      <c r="AE540" s="35">
        <v>0</v>
      </c>
      <c r="AF540" s="35">
        <v>1.5050001</v>
      </c>
      <c r="AG540" s="35"/>
      <c r="AH540" s="35"/>
      <c r="AI540" s="35">
        <v>0.96000010000000002</v>
      </c>
      <c r="AJ540" s="35">
        <v>2.64</v>
      </c>
      <c r="AK540" s="35"/>
      <c r="AX540" t="s">
        <v>126</v>
      </c>
    </row>
    <row r="541" spans="1:50">
      <c r="A541">
        <v>805</v>
      </c>
      <c r="B541" t="s">
        <v>535</v>
      </c>
      <c r="C541" s="35">
        <v>1.0806974</v>
      </c>
      <c r="D541" s="35">
        <v>0</v>
      </c>
      <c r="E541" s="35">
        <v>0.25515272999999999</v>
      </c>
      <c r="F541" s="35"/>
      <c r="G541" s="35"/>
      <c r="H541" s="35"/>
      <c r="I541" s="35">
        <v>1.3804158</v>
      </c>
      <c r="J541" s="35">
        <v>2.695487</v>
      </c>
      <c r="K541" s="35">
        <v>0</v>
      </c>
      <c r="L541" s="35">
        <v>3.9711150000000002</v>
      </c>
      <c r="M541" s="35">
        <v>0</v>
      </c>
      <c r="N541" s="35">
        <v>0</v>
      </c>
      <c r="O541" s="35">
        <v>0.1</v>
      </c>
      <c r="P541" s="35">
        <v>0</v>
      </c>
      <c r="Q541" s="35">
        <v>0.4</v>
      </c>
      <c r="R541" s="35">
        <v>0.3</v>
      </c>
      <c r="S541" s="35">
        <v>2</v>
      </c>
      <c r="T541" s="35">
        <v>2.7</v>
      </c>
      <c r="U541" s="35">
        <v>4.2000003000000001</v>
      </c>
      <c r="V541" s="35">
        <v>8.4000009999999996</v>
      </c>
      <c r="W541" s="35">
        <v>1</v>
      </c>
      <c r="X541" s="35">
        <v>1</v>
      </c>
      <c r="Y541" s="35">
        <v>0.5</v>
      </c>
      <c r="Z541" s="35"/>
      <c r="AA541" s="35"/>
      <c r="AB541" s="35"/>
      <c r="AC541" s="35">
        <v>0.76551782999999995</v>
      </c>
      <c r="AD541" s="35">
        <v>1.4702654000000001E-2</v>
      </c>
      <c r="AE541" s="35">
        <v>0</v>
      </c>
      <c r="AF541" s="35">
        <v>0.61800003000000003</v>
      </c>
      <c r="AG541" s="35"/>
      <c r="AH541" s="35"/>
      <c r="AI541" s="35"/>
      <c r="AJ541" s="35"/>
      <c r="AK541" s="35"/>
      <c r="AX541" t="s">
        <v>126</v>
      </c>
    </row>
    <row r="542" spans="1:50">
      <c r="A542">
        <v>806</v>
      </c>
      <c r="B542" t="s">
        <v>536</v>
      </c>
      <c r="C542" s="35">
        <v>0.93579953999999999</v>
      </c>
      <c r="D542" s="35">
        <v>0</v>
      </c>
      <c r="E542" s="35">
        <v>0.2242469</v>
      </c>
      <c r="F542" s="35"/>
      <c r="G542" s="35"/>
      <c r="H542" s="35"/>
      <c r="I542" s="35">
        <v>1.3804159</v>
      </c>
      <c r="J542" s="35">
        <v>2.695487</v>
      </c>
      <c r="K542" s="35">
        <v>0</v>
      </c>
      <c r="L542" s="35">
        <v>0.46719002999999998</v>
      </c>
      <c r="M542" s="35">
        <v>0</v>
      </c>
      <c r="N542" s="35">
        <v>0</v>
      </c>
      <c r="O542" s="35">
        <v>0.5</v>
      </c>
      <c r="P542" s="35">
        <v>0</v>
      </c>
      <c r="Q542" s="35">
        <v>0.4</v>
      </c>
      <c r="R542" s="35">
        <v>0.3</v>
      </c>
      <c r="S542" s="35">
        <v>2</v>
      </c>
      <c r="T542" s="35">
        <v>2.7</v>
      </c>
      <c r="U542" s="35">
        <v>4.2000003000000001</v>
      </c>
      <c r="V542" s="35">
        <v>8.4000009999999996</v>
      </c>
      <c r="W542" s="35"/>
      <c r="X542" s="35"/>
      <c r="Y542" s="35"/>
      <c r="Z542" s="35"/>
      <c r="AA542" s="35"/>
      <c r="AB542" s="35"/>
      <c r="AC542" s="35">
        <v>0.71422154000000004</v>
      </c>
      <c r="AD542" s="35">
        <v>1.4702654000000001E-2</v>
      </c>
      <c r="AE542" s="35">
        <v>0</v>
      </c>
      <c r="AF542" s="35">
        <v>0.47400004000000001</v>
      </c>
      <c r="AG542" s="35"/>
      <c r="AH542" s="35"/>
      <c r="AI542" s="35"/>
      <c r="AJ542" s="35"/>
      <c r="AK542" s="35"/>
      <c r="AX542" t="s">
        <v>126</v>
      </c>
    </row>
    <row r="543" spans="1:50">
      <c r="A543">
        <v>807</v>
      </c>
      <c r="B543" t="s">
        <v>537</v>
      </c>
      <c r="C543" s="35">
        <v>9.7058660000000003</v>
      </c>
      <c r="D543" s="35">
        <v>0</v>
      </c>
      <c r="E543" s="35">
        <v>0.20412216999999999</v>
      </c>
      <c r="F543" s="35">
        <v>4.2722168000000001E-5</v>
      </c>
      <c r="G543" s="35">
        <v>0.5513496</v>
      </c>
      <c r="H543" s="35"/>
      <c r="I543" s="35">
        <v>12.007168999999999</v>
      </c>
      <c r="J543" s="35"/>
      <c r="K543" s="35">
        <v>3.0000002000000001</v>
      </c>
      <c r="L543" s="35">
        <v>1.076965</v>
      </c>
      <c r="M543" s="35">
        <v>0</v>
      </c>
      <c r="N543" s="35">
        <v>0</v>
      </c>
      <c r="O543" s="35">
        <v>0.2</v>
      </c>
      <c r="P543" s="35">
        <v>0</v>
      </c>
      <c r="Q543" s="35">
        <v>0.1</v>
      </c>
      <c r="R543" s="35">
        <v>0.5</v>
      </c>
      <c r="S543" s="35">
        <v>0.70000004999999998</v>
      </c>
      <c r="T543" s="35">
        <v>9.3000000000000007</v>
      </c>
      <c r="U543" s="35">
        <v>8.3000000000000007</v>
      </c>
      <c r="V543" s="35">
        <v>3.0000002000000001</v>
      </c>
      <c r="W543" s="35">
        <v>0.5</v>
      </c>
      <c r="X543" s="35">
        <v>2.3000001999999999</v>
      </c>
      <c r="Y543" s="35">
        <v>3.0000002000000001</v>
      </c>
      <c r="Z543" s="35"/>
      <c r="AA543" s="35"/>
      <c r="AB543" s="35"/>
      <c r="AC543" s="35"/>
      <c r="AD543" s="35"/>
      <c r="AE543" s="35"/>
      <c r="AF543" s="35">
        <v>0.60499999999999998</v>
      </c>
      <c r="AG543" s="35"/>
      <c r="AH543" s="35"/>
      <c r="AI543" s="35">
        <v>0.36800002999999998</v>
      </c>
      <c r="AJ543" s="35"/>
      <c r="AK543" s="35"/>
      <c r="AX543" t="s">
        <v>126</v>
      </c>
    </row>
    <row r="544" spans="1:50">
      <c r="A544">
        <v>808</v>
      </c>
      <c r="B544" t="s">
        <v>386</v>
      </c>
      <c r="C544" s="35">
        <v>1.943473</v>
      </c>
      <c r="D544" s="35">
        <v>0</v>
      </c>
      <c r="E544" s="35">
        <v>0.20412216999999999</v>
      </c>
      <c r="F544" s="35">
        <v>4.2722168000000001E-5</v>
      </c>
      <c r="G544" s="35">
        <v>0.5513496</v>
      </c>
      <c r="H544" s="35"/>
      <c r="I544" s="35"/>
      <c r="J544" s="35"/>
      <c r="K544" s="35">
        <v>3.0000002000000001</v>
      </c>
      <c r="L544" s="35">
        <v>1.0769651</v>
      </c>
      <c r="M544" s="35">
        <v>0</v>
      </c>
      <c r="N544" s="35">
        <v>0</v>
      </c>
      <c r="O544" s="35">
        <v>0.2</v>
      </c>
      <c r="P544" s="35">
        <v>0</v>
      </c>
      <c r="Q544" s="35">
        <v>0.1</v>
      </c>
      <c r="R544" s="35">
        <v>0.5</v>
      </c>
      <c r="S544" s="35">
        <v>0.70000004999999998</v>
      </c>
      <c r="T544" s="35">
        <v>0.5</v>
      </c>
      <c r="U544" s="35">
        <v>2.6000000999999999</v>
      </c>
      <c r="V544" s="35">
        <v>0</v>
      </c>
      <c r="W544" s="35">
        <v>0.4</v>
      </c>
      <c r="X544" s="35">
        <v>1.9000001</v>
      </c>
      <c r="Y544" s="35">
        <v>0</v>
      </c>
      <c r="Z544" s="35"/>
      <c r="AA544" s="35"/>
      <c r="AB544" s="35"/>
      <c r="AC544" s="35">
        <v>0</v>
      </c>
      <c r="AD544" s="35">
        <v>1.4702655</v>
      </c>
      <c r="AE544" s="35">
        <v>0</v>
      </c>
      <c r="AF544" s="35">
        <v>1.5125</v>
      </c>
      <c r="AG544" s="35"/>
      <c r="AH544" s="35"/>
      <c r="AI544" s="35">
        <v>0.73600005999999996</v>
      </c>
      <c r="AJ544" s="35"/>
      <c r="AK544" s="35"/>
      <c r="AX544" t="s">
        <v>126</v>
      </c>
    </row>
    <row r="545" spans="1:50">
      <c r="A545">
        <v>809</v>
      </c>
      <c r="B545" t="s">
        <v>537</v>
      </c>
      <c r="C545" s="35">
        <v>1.2350829999999999</v>
      </c>
      <c r="D545" s="35">
        <v>0.57409359999999998</v>
      </c>
      <c r="E545" s="35">
        <v>0.6558503</v>
      </c>
      <c r="F545" s="35"/>
      <c r="G545" s="35"/>
      <c r="H545" s="35"/>
      <c r="I545" s="35">
        <v>1.0353119</v>
      </c>
      <c r="J545" s="35">
        <v>2.0216150000000002</v>
      </c>
      <c r="K545" s="35">
        <v>3.0000002000000001</v>
      </c>
      <c r="L545" s="35">
        <v>1.0769651</v>
      </c>
      <c r="M545" s="35">
        <v>0</v>
      </c>
      <c r="N545" s="35">
        <v>0</v>
      </c>
      <c r="O545" s="35">
        <v>0.1</v>
      </c>
      <c r="P545" s="35">
        <v>0</v>
      </c>
      <c r="Q545" s="35">
        <v>0.1</v>
      </c>
      <c r="R545" s="35">
        <v>0.5</v>
      </c>
      <c r="S545" s="35">
        <v>0.70000004999999998</v>
      </c>
      <c r="T545" s="35">
        <v>0.90000004</v>
      </c>
      <c r="U545" s="35">
        <v>4</v>
      </c>
      <c r="V545" s="35">
        <v>0</v>
      </c>
      <c r="W545" s="35">
        <v>0.5</v>
      </c>
      <c r="X545" s="35">
        <v>0.5</v>
      </c>
      <c r="Y545" s="35">
        <v>7.0000004999999996</v>
      </c>
      <c r="Z545" s="35"/>
      <c r="AA545" s="35"/>
      <c r="AB545" s="35"/>
      <c r="AC545" s="35">
        <v>0</v>
      </c>
      <c r="AD545" s="35">
        <v>1.4702654000000001E-2</v>
      </c>
      <c r="AE545" s="35">
        <v>0</v>
      </c>
      <c r="AF545" s="35">
        <v>0.61300003999999997</v>
      </c>
      <c r="AG545" s="35"/>
      <c r="AH545" s="35"/>
      <c r="AI545" s="35">
        <v>0.72</v>
      </c>
      <c r="AJ545" s="35">
        <v>0.54</v>
      </c>
      <c r="AK545" s="35"/>
      <c r="AX545" t="s">
        <v>126</v>
      </c>
    </row>
    <row r="546" spans="1:50">
      <c r="A546">
        <v>810</v>
      </c>
      <c r="B546" t="s">
        <v>537</v>
      </c>
      <c r="C546" s="35">
        <v>2.7208622</v>
      </c>
      <c r="D546" s="35">
        <v>0</v>
      </c>
      <c r="E546" s="35">
        <v>0.22963745999999999</v>
      </c>
      <c r="F546" s="35">
        <v>4.2029919999999997E-5</v>
      </c>
      <c r="G546" s="35">
        <v>0.54241569999999995</v>
      </c>
      <c r="H546" s="35"/>
      <c r="I546" s="35">
        <v>12.007168999999999</v>
      </c>
      <c r="J546" s="35"/>
      <c r="K546" s="35">
        <v>3.0000002000000001</v>
      </c>
      <c r="L546" s="35">
        <v>0.215395</v>
      </c>
      <c r="M546" s="35">
        <v>0</v>
      </c>
      <c r="N546" s="35">
        <v>0</v>
      </c>
      <c r="O546" s="35">
        <v>0.1</v>
      </c>
      <c r="P546" s="35">
        <v>0</v>
      </c>
      <c r="Q546" s="35">
        <v>0.1</v>
      </c>
      <c r="R546" s="35">
        <v>0.5</v>
      </c>
      <c r="S546" s="35">
        <v>0.70000004999999998</v>
      </c>
      <c r="T546" s="35">
        <v>9.3000000000000007</v>
      </c>
      <c r="U546" s="35">
        <v>8.3000000000000007</v>
      </c>
      <c r="V546" s="35">
        <v>3.0000002000000001</v>
      </c>
      <c r="W546" s="35">
        <v>0.5</v>
      </c>
      <c r="X546" s="35">
        <v>2.3000001999999999</v>
      </c>
      <c r="Y546" s="35">
        <v>3.0000002000000001</v>
      </c>
      <c r="Z546" s="35"/>
      <c r="AA546" s="35"/>
      <c r="AB546" s="35"/>
      <c r="AC546" s="35"/>
      <c r="AD546" s="35"/>
      <c r="AE546" s="35"/>
      <c r="AF546" s="35">
        <v>5.4090004</v>
      </c>
      <c r="AG546" s="35"/>
      <c r="AH546" s="35"/>
      <c r="AI546" s="35">
        <v>8</v>
      </c>
      <c r="AJ546" s="35">
        <v>9</v>
      </c>
      <c r="AK546" s="35"/>
      <c r="AX546" t="s">
        <v>126</v>
      </c>
    </row>
    <row r="547" spans="1:50">
      <c r="A547">
        <v>811</v>
      </c>
      <c r="B547" t="s">
        <v>386</v>
      </c>
      <c r="C547" s="35">
        <v>13.588212</v>
      </c>
      <c r="D547" s="35">
        <v>0</v>
      </c>
      <c r="E547" s="35">
        <v>0.22963745999999999</v>
      </c>
      <c r="F547" s="35">
        <v>4.2029919999999997E-5</v>
      </c>
      <c r="G547" s="35">
        <v>0.54241569999999995</v>
      </c>
      <c r="H547" s="35"/>
      <c r="I547" s="35"/>
      <c r="J547" s="35"/>
      <c r="K547" s="35">
        <v>3.0000002000000001</v>
      </c>
      <c r="L547" s="35">
        <v>0.21539501999999999</v>
      </c>
      <c r="M547" s="35">
        <v>0</v>
      </c>
      <c r="N547" s="35">
        <v>0</v>
      </c>
      <c r="O547" s="35">
        <v>0.1</v>
      </c>
      <c r="P547" s="35">
        <v>0</v>
      </c>
      <c r="Q547" s="35">
        <v>1.4000001</v>
      </c>
      <c r="R547" s="35">
        <v>2.6000000999999999</v>
      </c>
      <c r="S547" s="35">
        <v>1.8000001000000001</v>
      </c>
      <c r="T547" s="35">
        <v>7.1000003999999999</v>
      </c>
      <c r="U547" s="35">
        <v>0</v>
      </c>
      <c r="V547" s="35">
        <v>0</v>
      </c>
      <c r="W547" s="35">
        <v>0.1</v>
      </c>
      <c r="X547" s="35">
        <v>0</v>
      </c>
      <c r="Y547" s="35">
        <v>0</v>
      </c>
      <c r="Z547" s="35"/>
      <c r="AA547" s="35"/>
      <c r="AB547" s="35"/>
      <c r="AC547" s="35">
        <v>0</v>
      </c>
      <c r="AD547" s="35">
        <v>1.4702655</v>
      </c>
      <c r="AE547" s="35">
        <v>0</v>
      </c>
      <c r="AF547" s="35">
        <v>5.4090004</v>
      </c>
      <c r="AG547" s="35"/>
      <c r="AH547" s="35"/>
      <c r="AI547" s="35">
        <v>8</v>
      </c>
      <c r="AJ547" s="35">
        <v>9</v>
      </c>
      <c r="AK547" s="35"/>
      <c r="AX547" t="s">
        <v>131</v>
      </c>
    </row>
    <row r="548" spans="1:50">
      <c r="A548">
        <v>812</v>
      </c>
      <c r="B548" t="s">
        <v>386</v>
      </c>
      <c r="C548" s="35">
        <v>1.0694851999999999</v>
      </c>
      <c r="D548" s="35">
        <v>0.55630480000000004</v>
      </c>
      <c r="E548" s="35">
        <v>0.58038259999999997</v>
      </c>
      <c r="F548" s="35"/>
      <c r="G548" s="35"/>
      <c r="H548" s="35"/>
      <c r="I548" s="35">
        <v>1.0353119</v>
      </c>
      <c r="J548" s="35">
        <v>2.0216150000000002</v>
      </c>
      <c r="K548" s="35">
        <v>3.0000002000000001</v>
      </c>
      <c r="L548" s="35">
        <v>0.43078503000000001</v>
      </c>
      <c r="M548" s="35">
        <v>0</v>
      </c>
      <c r="N548" s="35">
        <v>0</v>
      </c>
      <c r="O548" s="35">
        <v>0.5</v>
      </c>
      <c r="P548" s="35">
        <v>0</v>
      </c>
      <c r="Q548" s="35">
        <v>0.3</v>
      </c>
      <c r="R548" s="35">
        <v>0.3</v>
      </c>
      <c r="S548" s="35">
        <v>0.70000004999999998</v>
      </c>
      <c r="T548" s="35">
        <v>1.9000001</v>
      </c>
      <c r="U548" s="35">
        <v>1.9000001</v>
      </c>
      <c r="V548" s="35">
        <v>1.1000000000000001</v>
      </c>
      <c r="W548" s="35">
        <v>4</v>
      </c>
      <c r="X548" s="35">
        <v>4</v>
      </c>
      <c r="Y548" s="35">
        <v>0</v>
      </c>
      <c r="Z548" s="35"/>
      <c r="AA548" s="35"/>
      <c r="AB548" s="35"/>
      <c r="AC548" s="35">
        <v>0.71422154000000004</v>
      </c>
      <c r="AD548" s="35">
        <v>1.4702654000000001E-2</v>
      </c>
      <c r="AE548" s="35">
        <v>0</v>
      </c>
      <c r="AF548" s="35">
        <v>0.79800004000000002</v>
      </c>
      <c r="AG548" s="35"/>
      <c r="AH548" s="35"/>
      <c r="AI548" s="35">
        <v>0.72</v>
      </c>
      <c r="AJ548" s="35">
        <v>0.54</v>
      </c>
      <c r="AK548" s="35"/>
      <c r="AX548" t="s">
        <v>126</v>
      </c>
    </row>
    <row r="549" spans="1:50">
      <c r="A549">
        <v>813</v>
      </c>
      <c r="B549" t="s">
        <v>538</v>
      </c>
      <c r="C549" s="35">
        <v>1.3380064</v>
      </c>
      <c r="D549" s="35">
        <v>0.45927491999999998</v>
      </c>
      <c r="E549" s="35">
        <v>0.1509354</v>
      </c>
      <c r="F549" s="35"/>
      <c r="G549" s="35"/>
      <c r="H549" s="35">
        <v>0.52276104999999995</v>
      </c>
      <c r="I549" s="35">
        <v>1.1578339</v>
      </c>
      <c r="J549" s="35">
        <v>1.1578339</v>
      </c>
      <c r="K549" s="35">
        <v>3.0000002000000001</v>
      </c>
      <c r="L549" s="35">
        <v>0.93438005000000002</v>
      </c>
      <c r="M549" s="35">
        <v>0</v>
      </c>
      <c r="N549" s="35">
        <v>0</v>
      </c>
      <c r="O549" s="35">
        <v>0.1</v>
      </c>
      <c r="P549" s="35">
        <v>0</v>
      </c>
      <c r="Q549" s="35">
        <v>0.1</v>
      </c>
      <c r="R549" s="35">
        <v>0.8</v>
      </c>
      <c r="S549" s="35">
        <v>0.8</v>
      </c>
      <c r="T549" s="35">
        <v>1.6</v>
      </c>
      <c r="U549" s="35">
        <v>5.2000003000000001</v>
      </c>
      <c r="V549" s="35">
        <v>0</v>
      </c>
      <c r="W549" s="35">
        <v>0.8</v>
      </c>
      <c r="X549" s="35">
        <v>2.5</v>
      </c>
      <c r="Y549" s="35">
        <v>0</v>
      </c>
      <c r="Z549" s="35"/>
      <c r="AA549" s="35"/>
      <c r="AB549" s="35"/>
      <c r="AC549" s="35">
        <v>4.9941382999999999E-2</v>
      </c>
      <c r="AD549" s="35">
        <v>1.4702654000000001E-2</v>
      </c>
      <c r="AE549" s="35">
        <v>0</v>
      </c>
      <c r="AF549" s="35">
        <v>1.5200001000000001</v>
      </c>
      <c r="AG549" s="35"/>
      <c r="AH549" s="35"/>
      <c r="AI549" s="35">
        <v>2.88</v>
      </c>
      <c r="AJ549" s="35">
        <v>1.44</v>
      </c>
      <c r="AK549" s="35"/>
      <c r="AX549" t="s">
        <v>126</v>
      </c>
    </row>
    <row r="550" spans="1:50">
      <c r="A550">
        <v>814</v>
      </c>
      <c r="B550" t="s">
        <v>538</v>
      </c>
      <c r="C550" s="35">
        <v>3.8524468000000001</v>
      </c>
      <c r="D550" s="35">
        <v>0</v>
      </c>
      <c r="E550" s="35">
        <v>0.12757636999999999</v>
      </c>
      <c r="F550" s="35">
        <v>2.9074815999999999E-5</v>
      </c>
      <c r="G550" s="35">
        <v>0.37522404999999998</v>
      </c>
      <c r="H550" s="35">
        <v>0.45741597000000001</v>
      </c>
      <c r="I550" s="35"/>
      <c r="J550" s="35">
        <v>1.6009557999999999</v>
      </c>
      <c r="K550" s="35">
        <v>3.0000002000000001</v>
      </c>
      <c r="L550" s="35">
        <v>1.2923551</v>
      </c>
      <c r="M550" s="35">
        <v>0</v>
      </c>
      <c r="N550" s="35">
        <v>0</v>
      </c>
      <c r="O550" s="35">
        <v>0.2</v>
      </c>
      <c r="P550" s="35">
        <v>0</v>
      </c>
      <c r="Q550" s="35">
        <v>0.1</v>
      </c>
      <c r="R550" s="35">
        <v>0.5</v>
      </c>
      <c r="S550" s="35">
        <v>0.8</v>
      </c>
      <c r="T550" s="35">
        <v>0.4</v>
      </c>
      <c r="U550" s="35">
        <v>1.7</v>
      </c>
      <c r="V550" s="35">
        <v>0</v>
      </c>
      <c r="W550" s="35">
        <v>1.7</v>
      </c>
      <c r="X550" s="35">
        <v>7.1000003999999999</v>
      </c>
      <c r="Y550" s="35">
        <v>0</v>
      </c>
      <c r="Z550" s="35"/>
      <c r="AA550" s="35"/>
      <c r="AB550" s="35"/>
      <c r="AC550" s="35">
        <v>0.20607086999999999</v>
      </c>
      <c r="AD550" s="35">
        <v>0</v>
      </c>
      <c r="AE550" s="35">
        <v>0</v>
      </c>
      <c r="AF550" s="35">
        <v>1.5200001000000001</v>
      </c>
      <c r="AG550" s="35"/>
      <c r="AH550" s="35"/>
      <c r="AI550" s="35">
        <v>3.8400002</v>
      </c>
      <c r="AJ550" s="35">
        <v>1.44</v>
      </c>
      <c r="AK550" s="35"/>
      <c r="AX550" t="s">
        <v>126</v>
      </c>
    </row>
    <row r="551" spans="1:50">
      <c r="A551">
        <v>815</v>
      </c>
      <c r="B551" t="s">
        <v>539</v>
      </c>
      <c r="C551" s="35">
        <v>3.8524468000000001</v>
      </c>
      <c r="D551" s="35">
        <v>0</v>
      </c>
      <c r="E551" s="35">
        <v>0.12757636999999999</v>
      </c>
      <c r="F551" s="35">
        <v>2.9074815999999999E-5</v>
      </c>
      <c r="G551" s="35">
        <v>0.37522404999999998</v>
      </c>
      <c r="H551" s="35">
        <v>0.45741594000000002</v>
      </c>
      <c r="I551" s="35"/>
      <c r="J551" s="35"/>
      <c r="K551" s="35">
        <v>3.0000002000000001</v>
      </c>
      <c r="L551" s="35">
        <v>1.4015701</v>
      </c>
      <c r="M551" s="35">
        <v>0</v>
      </c>
      <c r="N551" s="35">
        <v>0</v>
      </c>
      <c r="O551" s="35">
        <v>0.15</v>
      </c>
      <c r="P551" s="35">
        <v>0</v>
      </c>
      <c r="Q551" s="35">
        <v>0.1</v>
      </c>
      <c r="R551" s="35">
        <v>0.5</v>
      </c>
      <c r="S551" s="35">
        <v>0.8</v>
      </c>
      <c r="T551" s="35">
        <v>0.4</v>
      </c>
      <c r="U551" s="35">
        <v>1.7</v>
      </c>
      <c r="V551" s="35">
        <v>0</v>
      </c>
      <c r="W551" s="35">
        <v>1.7</v>
      </c>
      <c r="X551" s="35">
        <v>7.1000003999999999</v>
      </c>
      <c r="Y551" s="35">
        <v>3.2</v>
      </c>
      <c r="Z551" s="35"/>
      <c r="AA551" s="35"/>
      <c r="AB551" s="35"/>
      <c r="AC551" s="35">
        <v>0.11211757999999999</v>
      </c>
      <c r="AD551" s="35">
        <v>0.51050890000000004</v>
      </c>
      <c r="AE551" s="35">
        <v>0</v>
      </c>
      <c r="AF551" s="35">
        <v>1.5200001000000001</v>
      </c>
      <c r="AG551" s="35"/>
      <c r="AH551" s="35"/>
      <c r="AI551" s="35">
        <v>2.88</v>
      </c>
      <c r="AJ551" s="35">
        <v>1.6200000999999999</v>
      </c>
      <c r="AK551" s="35"/>
      <c r="AX551" t="s">
        <v>126</v>
      </c>
    </row>
    <row r="552" spans="1:50">
      <c r="A552">
        <v>816</v>
      </c>
      <c r="B552" t="s">
        <v>540</v>
      </c>
      <c r="C552" s="35">
        <v>3.8524468000000001</v>
      </c>
      <c r="D552" s="35">
        <v>0</v>
      </c>
      <c r="E552" s="35">
        <v>0.12757636999999999</v>
      </c>
      <c r="F552" s="35">
        <v>2.9074815999999999E-5</v>
      </c>
      <c r="G552" s="35">
        <v>0.37522404999999998</v>
      </c>
      <c r="H552" s="35">
        <v>0.45741597000000001</v>
      </c>
      <c r="I552" s="35"/>
      <c r="J552" s="35">
        <v>1.6009557999999999</v>
      </c>
      <c r="K552" s="35">
        <v>3.0000002000000001</v>
      </c>
      <c r="L552" s="35">
        <v>1.2923551</v>
      </c>
      <c r="M552" s="35">
        <v>0</v>
      </c>
      <c r="N552" s="35">
        <v>0</v>
      </c>
      <c r="O552" s="35">
        <v>0.2</v>
      </c>
      <c r="P552" s="35">
        <v>0</v>
      </c>
      <c r="Q552" s="35">
        <v>1.8000001000000001</v>
      </c>
      <c r="R552" s="35">
        <v>2.7</v>
      </c>
      <c r="S552" s="35">
        <v>5.5000004999999996</v>
      </c>
      <c r="T552" s="35">
        <v>10</v>
      </c>
      <c r="U552" s="35">
        <v>6.0000004999999996</v>
      </c>
      <c r="V552" s="35">
        <v>1.5000001000000001</v>
      </c>
      <c r="W552" s="35">
        <v>1.7</v>
      </c>
      <c r="X552" s="35">
        <v>7.1000003999999999</v>
      </c>
      <c r="Y552" s="35">
        <v>1</v>
      </c>
      <c r="Z552" s="35"/>
      <c r="AA552" s="35"/>
      <c r="AB552" s="35"/>
      <c r="AC552" s="35">
        <v>0.20607086999999999</v>
      </c>
      <c r="AD552" s="35">
        <v>0</v>
      </c>
      <c r="AE552" s="35">
        <v>0</v>
      </c>
      <c r="AF552" s="35">
        <v>6.0800004000000003</v>
      </c>
      <c r="AG552" s="35"/>
      <c r="AH552" s="35"/>
      <c r="AI552" s="35">
        <v>12.000000999999999</v>
      </c>
      <c r="AJ552" s="35">
        <v>9</v>
      </c>
      <c r="AK552" s="35"/>
      <c r="AX552" t="s">
        <v>126</v>
      </c>
    </row>
    <row r="553" spans="1:50">
      <c r="A553">
        <v>817</v>
      </c>
      <c r="B553" t="s">
        <v>390</v>
      </c>
      <c r="C553" s="35">
        <v>7.2578370000000003</v>
      </c>
      <c r="D553" s="35">
        <v>0</v>
      </c>
      <c r="E553" s="35">
        <v>1.8687240000000001</v>
      </c>
      <c r="F553" s="35"/>
      <c r="G553" s="35"/>
      <c r="H553" s="35">
        <v>1.7643184999999999</v>
      </c>
      <c r="I553" s="35">
        <v>4.4230489999999998</v>
      </c>
      <c r="J553" s="35">
        <v>2.948699</v>
      </c>
      <c r="K553" s="35">
        <v>0.5</v>
      </c>
      <c r="L553" s="35">
        <v>1.2923551</v>
      </c>
      <c r="M553" s="35">
        <v>0</v>
      </c>
      <c r="N553" s="35">
        <v>0</v>
      </c>
      <c r="O553" s="35">
        <v>0.05</v>
      </c>
      <c r="P553" s="35">
        <v>0</v>
      </c>
      <c r="Q553" s="35">
        <v>0.70000004999999998</v>
      </c>
      <c r="R553" s="35">
        <v>1.6</v>
      </c>
      <c r="S553" s="35">
        <v>3.8000001999999999</v>
      </c>
      <c r="T553" s="35">
        <v>8.7000010000000003</v>
      </c>
      <c r="U553" s="35">
        <v>1.9000001</v>
      </c>
      <c r="V553" s="35">
        <v>0</v>
      </c>
      <c r="W553" s="35">
        <v>2</v>
      </c>
      <c r="X553" s="35">
        <v>3.0000002000000001</v>
      </c>
      <c r="Y553" s="35">
        <v>4</v>
      </c>
      <c r="Z553" s="35"/>
      <c r="AA553" s="35"/>
      <c r="AB553" s="35"/>
      <c r="AC553" s="35">
        <v>0</v>
      </c>
      <c r="AD553" s="35">
        <v>0.25525445000000002</v>
      </c>
      <c r="AE553" s="35">
        <v>0</v>
      </c>
      <c r="AF553" s="35">
        <v>1.6150001</v>
      </c>
      <c r="AG553" s="35"/>
      <c r="AH553" s="35"/>
      <c r="AI553" s="35">
        <v>7.6000003999999999</v>
      </c>
      <c r="AJ553" s="35">
        <v>5.13</v>
      </c>
      <c r="AK553" s="35"/>
      <c r="AX553" t="s">
        <v>126</v>
      </c>
    </row>
    <row r="554" spans="1:50">
      <c r="A554">
        <v>818</v>
      </c>
      <c r="B554" t="s">
        <v>540</v>
      </c>
      <c r="C554" s="35">
        <v>1.470542</v>
      </c>
      <c r="D554" s="35">
        <v>3.8075972</v>
      </c>
      <c r="E554" s="35">
        <v>0.66483455999999996</v>
      </c>
      <c r="F554" s="35">
        <v>1.8987631999999998E-5</v>
      </c>
      <c r="G554" s="35">
        <v>0.24504426000000001</v>
      </c>
      <c r="H554" s="35">
        <v>0.24504426000000001</v>
      </c>
      <c r="I554" s="35">
        <v>0.74432189999999998</v>
      </c>
      <c r="J554" s="35">
        <v>0.92146850000000002</v>
      </c>
      <c r="K554" s="35">
        <v>3.0000002000000001</v>
      </c>
      <c r="L554" s="35">
        <v>1.2923551</v>
      </c>
      <c r="M554" s="35">
        <v>0</v>
      </c>
      <c r="N554" s="35">
        <v>0</v>
      </c>
      <c r="O554" s="35">
        <v>0.15</v>
      </c>
      <c r="P554" s="35">
        <v>0</v>
      </c>
      <c r="Q554" s="35">
        <v>0.70000004999999998</v>
      </c>
      <c r="R554" s="35">
        <v>1.1000000000000001</v>
      </c>
      <c r="S554" s="35">
        <v>1.5000001000000001</v>
      </c>
      <c r="T554" s="35">
        <v>3.1000000999999999</v>
      </c>
      <c r="U554" s="35">
        <v>4.7000003000000001</v>
      </c>
      <c r="V554" s="35">
        <v>0</v>
      </c>
      <c r="W554" s="35">
        <v>1.8000001000000001</v>
      </c>
      <c r="X554" s="35">
        <v>0.6</v>
      </c>
      <c r="Y554" s="35">
        <v>0</v>
      </c>
      <c r="Z554" s="35"/>
      <c r="AA554" s="35"/>
      <c r="AB554" s="35"/>
      <c r="AC554" s="35">
        <v>0</v>
      </c>
      <c r="AD554" s="35">
        <v>0.43648508000000003</v>
      </c>
      <c r="AE554" s="35">
        <v>0</v>
      </c>
      <c r="AF554" s="35">
        <v>0.54600000000000004</v>
      </c>
      <c r="AG554" s="35"/>
      <c r="AH554" s="35"/>
      <c r="AI554" s="35">
        <v>2.4</v>
      </c>
      <c r="AJ554" s="35">
        <v>3.6000000999999999</v>
      </c>
      <c r="AK554" s="35"/>
      <c r="AX554" t="s">
        <v>124</v>
      </c>
    </row>
    <row r="555" spans="1:50">
      <c r="A555">
        <v>819</v>
      </c>
      <c r="B555" t="s">
        <v>540</v>
      </c>
      <c r="C555" s="35">
        <v>7.0207962999999998</v>
      </c>
      <c r="D555" s="35">
        <v>1.4288552999999999</v>
      </c>
      <c r="E555" s="35">
        <v>0.21849698000000001</v>
      </c>
      <c r="F555" s="35">
        <v>1.06218016E-4</v>
      </c>
      <c r="G555" s="35">
        <v>1.4059412</v>
      </c>
      <c r="H555" s="35">
        <v>0.74432189999999998</v>
      </c>
      <c r="I555" s="35">
        <v>0.33080969999999998</v>
      </c>
      <c r="J555" s="35"/>
      <c r="K555" s="35">
        <v>3.0000002000000001</v>
      </c>
      <c r="L555" s="35">
        <v>1.0769651</v>
      </c>
      <c r="M555" s="35">
        <v>0</v>
      </c>
      <c r="N555" s="35">
        <v>0</v>
      </c>
      <c r="O555" s="35">
        <v>0.1</v>
      </c>
      <c r="P555" s="35">
        <v>0</v>
      </c>
      <c r="Q555" s="35">
        <v>0.70000004999999998</v>
      </c>
      <c r="R555" s="35">
        <v>1.3000001000000001</v>
      </c>
      <c r="S555" s="35">
        <v>3.1000000999999999</v>
      </c>
      <c r="T555" s="35">
        <v>7.5000004999999996</v>
      </c>
      <c r="U555" s="35">
        <v>0</v>
      </c>
      <c r="V555" s="35">
        <v>0</v>
      </c>
      <c r="W555" s="35">
        <v>3.6000000999999999</v>
      </c>
      <c r="X555" s="35">
        <v>0</v>
      </c>
      <c r="Y555" s="35">
        <v>0</v>
      </c>
      <c r="Z555" s="35"/>
      <c r="AA555" s="35"/>
      <c r="AB555" s="35"/>
      <c r="AC555" s="35">
        <v>0</v>
      </c>
      <c r="AD555" s="35">
        <v>0.19144084</v>
      </c>
      <c r="AE555" s="35">
        <v>0</v>
      </c>
      <c r="AF555" s="35">
        <v>2.94</v>
      </c>
      <c r="AG555" s="35"/>
      <c r="AH555" s="35"/>
      <c r="AI555" s="35">
        <v>4</v>
      </c>
      <c r="AJ555" s="35">
        <v>1.8000001000000001</v>
      </c>
      <c r="AK555" s="35"/>
      <c r="AX555" t="s">
        <v>126</v>
      </c>
    </row>
    <row r="556" spans="1:50">
      <c r="A556">
        <v>820</v>
      </c>
      <c r="B556" t="s">
        <v>541</v>
      </c>
      <c r="C556" s="35">
        <v>5.9367929999999998</v>
      </c>
      <c r="D556" s="35">
        <v>0</v>
      </c>
      <c r="E556" s="35">
        <v>0.42549409999999999</v>
      </c>
      <c r="F556" s="35">
        <v>3.1112028E-5</v>
      </c>
      <c r="G556" s="35">
        <v>0.40151522000000001</v>
      </c>
      <c r="H556" s="35">
        <v>0.36756638000000003</v>
      </c>
      <c r="I556" s="35"/>
      <c r="J556" s="35">
        <v>0.57891700000000001</v>
      </c>
      <c r="K556" s="35">
        <v>0.5</v>
      </c>
      <c r="L556" s="35">
        <v>2.1023550000000002</v>
      </c>
      <c r="M556" s="35">
        <v>0</v>
      </c>
      <c r="N556" s="35">
        <v>0</v>
      </c>
      <c r="O556" s="35">
        <v>0.1</v>
      </c>
      <c r="P556" s="35">
        <v>0</v>
      </c>
      <c r="Q556" s="35">
        <v>0.2</v>
      </c>
      <c r="R556" s="35">
        <v>1.9000001</v>
      </c>
      <c r="S556" s="35">
        <v>0.8</v>
      </c>
      <c r="T556" s="35">
        <v>0.4</v>
      </c>
      <c r="U556" s="35">
        <v>1.1000000000000001</v>
      </c>
      <c r="V556" s="35">
        <v>0</v>
      </c>
      <c r="W556" s="35">
        <v>1</v>
      </c>
      <c r="X556" s="35">
        <v>0</v>
      </c>
      <c r="Y556" s="35">
        <v>0</v>
      </c>
      <c r="Z556" s="35"/>
      <c r="AA556" s="35"/>
      <c r="AB556" s="35"/>
      <c r="AC556" s="35">
        <v>0.58268105999999997</v>
      </c>
      <c r="AD556" s="35">
        <v>0</v>
      </c>
      <c r="AE556" s="35">
        <v>0</v>
      </c>
      <c r="AF556" s="35">
        <v>2.3679999999999999</v>
      </c>
      <c r="AG556" s="35"/>
      <c r="AH556" s="35"/>
      <c r="AI556" s="35">
        <v>1.2</v>
      </c>
      <c r="AJ556" s="35">
        <v>0.54</v>
      </c>
      <c r="AK556" s="35"/>
      <c r="AX556" t="s">
        <v>126</v>
      </c>
    </row>
    <row r="557" spans="1:50">
      <c r="A557">
        <v>821</v>
      </c>
      <c r="B557" t="s">
        <v>542</v>
      </c>
      <c r="C557" s="35">
        <v>5.0311804000000002</v>
      </c>
      <c r="D557" s="35">
        <v>0</v>
      </c>
      <c r="E557" s="35">
        <v>0.42549409999999999</v>
      </c>
      <c r="F557" s="35">
        <v>3.1112028E-5</v>
      </c>
      <c r="G557" s="35">
        <v>0.40151522000000001</v>
      </c>
      <c r="H557" s="35">
        <v>0.36756638000000003</v>
      </c>
      <c r="I557" s="35"/>
      <c r="J557" s="35">
        <v>0.57891700000000001</v>
      </c>
      <c r="K557" s="35">
        <v>0.5</v>
      </c>
      <c r="L557" s="35">
        <v>1.9385351</v>
      </c>
      <c r="M557" s="35">
        <v>0</v>
      </c>
      <c r="N557" s="35">
        <v>0</v>
      </c>
      <c r="O557" s="35">
        <v>0.1</v>
      </c>
      <c r="P557" s="35">
        <v>0</v>
      </c>
      <c r="Q557" s="35">
        <v>1.8000001000000001</v>
      </c>
      <c r="R557" s="35">
        <v>2.7</v>
      </c>
      <c r="S557" s="35">
        <v>5.5000004999999996</v>
      </c>
      <c r="T557" s="35">
        <v>10</v>
      </c>
      <c r="U557" s="35">
        <v>6.0000004999999996</v>
      </c>
      <c r="V557" s="35">
        <v>1.5000001000000001</v>
      </c>
      <c r="W557" s="35">
        <v>1.5000001000000001</v>
      </c>
      <c r="X557" s="35">
        <v>5.5000004999999996</v>
      </c>
      <c r="Y557" s="35">
        <v>0.5</v>
      </c>
      <c r="Z557" s="35"/>
      <c r="AA557" s="35"/>
      <c r="AB557" s="35"/>
      <c r="AC557" s="35">
        <v>0.58268105999999997</v>
      </c>
      <c r="AD557" s="35">
        <v>0.12635094999999999</v>
      </c>
      <c r="AE557" s="35">
        <v>0</v>
      </c>
      <c r="AF557" s="35">
        <v>6.5119999999999996</v>
      </c>
      <c r="AG557" s="35"/>
      <c r="AH557" s="35"/>
      <c r="AI557" s="35">
        <v>12.240000999999999</v>
      </c>
      <c r="AJ557" s="35">
        <v>9.7200000000000006</v>
      </c>
      <c r="AK557" s="35"/>
      <c r="AX557" t="s">
        <v>168</v>
      </c>
    </row>
    <row r="558" spans="1:50">
      <c r="A558">
        <v>822</v>
      </c>
      <c r="B558" t="s">
        <v>541</v>
      </c>
      <c r="C558" s="35">
        <v>2.7240248</v>
      </c>
      <c r="D558" s="35">
        <v>7.9061409999999999</v>
      </c>
      <c r="E558" s="35">
        <v>0.25874645000000002</v>
      </c>
      <c r="F558" s="35"/>
      <c r="G558" s="35"/>
      <c r="H558" s="35">
        <v>0.60035850000000002</v>
      </c>
      <c r="I558" s="35">
        <v>2.948699</v>
      </c>
      <c r="J558" s="35">
        <v>1.842937</v>
      </c>
      <c r="K558" s="35">
        <v>3.0000002000000001</v>
      </c>
      <c r="L558" s="35">
        <v>1.7231401</v>
      </c>
      <c r="M558" s="35">
        <v>0</v>
      </c>
      <c r="N558" s="35">
        <v>0</v>
      </c>
      <c r="O558" s="35">
        <v>0.1</v>
      </c>
      <c r="P558" s="35">
        <v>0</v>
      </c>
      <c r="Q558" s="35">
        <v>0.5</v>
      </c>
      <c r="R558" s="35">
        <v>1.7</v>
      </c>
      <c r="S558" s="35">
        <v>3.3000001999999999</v>
      </c>
      <c r="T558" s="35">
        <v>11.400001</v>
      </c>
      <c r="U558" s="35">
        <v>2.1000000999999999</v>
      </c>
      <c r="V558" s="35">
        <v>0</v>
      </c>
      <c r="W558" s="35">
        <v>0.90000004</v>
      </c>
      <c r="X558" s="35">
        <v>0.2</v>
      </c>
      <c r="Y558" s="35">
        <v>0</v>
      </c>
      <c r="Z558" s="35"/>
      <c r="AA558" s="35"/>
      <c r="AB558" s="35"/>
      <c r="AC558" s="35">
        <v>0</v>
      </c>
      <c r="AD558" s="35">
        <v>1.3232387999999999</v>
      </c>
      <c r="AE558" s="35">
        <v>0</v>
      </c>
      <c r="AF558" s="35">
        <v>3.0000002000000001</v>
      </c>
      <c r="AG558" s="35"/>
      <c r="AH558" s="35"/>
      <c r="AI558" s="35">
        <v>2.0400002000000002</v>
      </c>
      <c r="AJ558" s="35">
        <v>4.59</v>
      </c>
      <c r="AK558" s="35"/>
      <c r="AX558" t="s">
        <v>126</v>
      </c>
    </row>
    <row r="559" spans="1:50">
      <c r="A559">
        <v>823</v>
      </c>
      <c r="B559" t="s">
        <v>543</v>
      </c>
      <c r="C559" s="35">
        <v>3.8136345999999999</v>
      </c>
      <c r="D559" s="35">
        <v>0</v>
      </c>
      <c r="E559" s="35">
        <v>0.43124402000000001</v>
      </c>
      <c r="F559" s="35"/>
      <c r="G559" s="35"/>
      <c r="H559" s="35">
        <v>0.60035850000000002</v>
      </c>
      <c r="I559" s="35">
        <v>1.4743495</v>
      </c>
      <c r="J559" s="35">
        <v>0.92146850000000002</v>
      </c>
      <c r="K559" s="35">
        <v>3.0000002000000001</v>
      </c>
      <c r="L559" s="35">
        <v>1.7231401</v>
      </c>
      <c r="M559" s="35">
        <v>0</v>
      </c>
      <c r="N559" s="35">
        <v>0</v>
      </c>
      <c r="O559" s="35">
        <v>0.1</v>
      </c>
      <c r="P559" s="35">
        <v>0</v>
      </c>
      <c r="Q559" s="35">
        <v>0.70000004999999998</v>
      </c>
      <c r="R559" s="35">
        <v>1.6</v>
      </c>
      <c r="S559" s="35">
        <v>1.9000001</v>
      </c>
      <c r="T559" s="35">
        <v>11.700001</v>
      </c>
      <c r="U559" s="35">
        <v>11.500000999999999</v>
      </c>
      <c r="V559" s="35">
        <v>0</v>
      </c>
      <c r="W559" s="35">
        <v>2.2000000000000002</v>
      </c>
      <c r="X559" s="35">
        <v>2.2000000000000002</v>
      </c>
      <c r="Y559" s="35">
        <v>0</v>
      </c>
      <c r="Z559" s="35"/>
      <c r="AA559" s="35"/>
      <c r="AB559" s="35"/>
      <c r="AC559" s="35">
        <v>0</v>
      </c>
      <c r="AD559" s="35">
        <v>1.3232387999999999</v>
      </c>
      <c r="AE559" s="35">
        <v>0</v>
      </c>
      <c r="AF559" s="35">
        <v>3.0000002000000001</v>
      </c>
      <c r="AG559" s="35"/>
      <c r="AH559" s="35"/>
      <c r="AI559" s="35">
        <v>3.4</v>
      </c>
      <c r="AJ559" s="35">
        <v>4.59</v>
      </c>
      <c r="AK559" s="35"/>
      <c r="AX559" t="s">
        <v>126</v>
      </c>
    </row>
    <row r="560" spans="1:50">
      <c r="A560">
        <v>824</v>
      </c>
      <c r="B560" t="s">
        <v>544</v>
      </c>
      <c r="C560" s="35">
        <v>3.8057287</v>
      </c>
      <c r="D560" s="35">
        <v>0</v>
      </c>
      <c r="E560" s="35">
        <v>0.2299968</v>
      </c>
      <c r="F560" s="35"/>
      <c r="G560" s="35"/>
      <c r="H560" s="35"/>
      <c r="I560" s="35">
        <v>0.59014820000000001</v>
      </c>
      <c r="J560" s="35">
        <v>0.29507410000000001</v>
      </c>
      <c r="K560" s="35">
        <v>0.5</v>
      </c>
      <c r="L560" s="35">
        <v>0.18687502</v>
      </c>
      <c r="M560" s="35">
        <v>0</v>
      </c>
      <c r="N560" s="35">
        <v>0</v>
      </c>
      <c r="O560" s="35">
        <v>0.5</v>
      </c>
      <c r="P560" s="35">
        <v>0</v>
      </c>
      <c r="Q560" s="35">
        <v>4.0000002999999999E-2</v>
      </c>
      <c r="R560" s="35">
        <v>0.2</v>
      </c>
      <c r="S560" s="35">
        <v>0.5</v>
      </c>
      <c r="T560" s="35">
        <v>1</v>
      </c>
      <c r="U560" s="35">
        <v>1</v>
      </c>
      <c r="V560" s="35">
        <v>0</v>
      </c>
      <c r="W560" s="35">
        <v>1</v>
      </c>
      <c r="X560" s="35">
        <v>1</v>
      </c>
      <c r="Y560" s="35">
        <v>0</v>
      </c>
      <c r="Z560" s="35"/>
      <c r="AA560" s="35"/>
      <c r="AB560" s="35"/>
      <c r="AC560" s="35">
        <v>0.68858224000000001</v>
      </c>
      <c r="AD560" s="35">
        <v>7.6576340000000007E-2</v>
      </c>
      <c r="AE560" s="35">
        <v>0</v>
      </c>
      <c r="AF560" s="35">
        <v>0.50200003000000004</v>
      </c>
      <c r="AG560" s="35"/>
      <c r="AH560" s="35"/>
      <c r="AI560" s="35">
        <v>1.6800001</v>
      </c>
      <c r="AJ560" s="35">
        <v>0.54</v>
      </c>
      <c r="AK560" s="35"/>
      <c r="AX560" t="s">
        <v>124</v>
      </c>
    </row>
    <row r="561" spans="1:50">
      <c r="A561">
        <v>825</v>
      </c>
      <c r="B561" t="s">
        <v>544</v>
      </c>
      <c r="C561" s="35">
        <v>4.9474473000000003</v>
      </c>
      <c r="D561" s="35">
        <v>0</v>
      </c>
      <c r="E561" s="35">
        <v>0.20124722</v>
      </c>
      <c r="F561" s="35"/>
      <c r="G561" s="35"/>
      <c r="H561" s="35"/>
      <c r="I561" s="35">
        <v>1.0327595000000001</v>
      </c>
      <c r="J561" s="35">
        <v>0.29507410000000001</v>
      </c>
      <c r="K561" s="35">
        <v>0.5</v>
      </c>
      <c r="L561" s="35">
        <v>0.55050003999999997</v>
      </c>
      <c r="M561" s="35">
        <v>0</v>
      </c>
      <c r="N561" s="35">
        <v>0</v>
      </c>
      <c r="O561" s="35">
        <v>0.5</v>
      </c>
      <c r="P561" s="35">
        <v>0</v>
      </c>
      <c r="Q561" s="35">
        <v>0.3</v>
      </c>
      <c r="R561" s="35">
        <v>0.2</v>
      </c>
      <c r="S561" s="35">
        <v>0.24000001000000001</v>
      </c>
      <c r="T561" s="35">
        <v>0.5</v>
      </c>
      <c r="U561" s="35">
        <v>0.3</v>
      </c>
      <c r="V561" s="35">
        <v>0.2</v>
      </c>
      <c r="W561" s="35">
        <v>0.5</v>
      </c>
      <c r="X561" s="35">
        <v>0.70000004999999998</v>
      </c>
      <c r="Y561" s="35">
        <v>0.8</v>
      </c>
      <c r="Z561" s="35"/>
      <c r="AA561" s="35"/>
      <c r="AB561" s="35"/>
      <c r="AC561" s="35">
        <v>1.0926264999999999</v>
      </c>
      <c r="AD561" s="35">
        <v>5.1050887000000003E-2</v>
      </c>
      <c r="AE561" s="35">
        <v>0</v>
      </c>
      <c r="AF561" s="35">
        <v>0.42600002999999997</v>
      </c>
      <c r="AG561" s="35"/>
      <c r="AH561" s="35"/>
      <c r="AI561" s="35">
        <v>0.4</v>
      </c>
      <c r="AJ561" s="35">
        <v>0.54</v>
      </c>
      <c r="AK561" s="35"/>
      <c r="AX561" t="s">
        <v>126</v>
      </c>
    </row>
    <row r="562" spans="1:50">
      <c r="A562">
        <v>826</v>
      </c>
      <c r="B562" t="s">
        <v>545</v>
      </c>
      <c r="C562" s="35">
        <v>4.9474473000000003</v>
      </c>
      <c r="D562" s="35">
        <v>0</v>
      </c>
      <c r="E562" s="35">
        <v>0.20124722</v>
      </c>
      <c r="F562" s="35"/>
      <c r="G562" s="35"/>
      <c r="H562" s="35"/>
      <c r="I562" s="35">
        <v>1.0327595000000001</v>
      </c>
      <c r="J562" s="35">
        <v>0.29507410000000001</v>
      </c>
      <c r="K562" s="35">
        <v>0.5</v>
      </c>
      <c r="L562" s="35">
        <v>0.64618003000000002</v>
      </c>
      <c r="M562" s="35">
        <v>0</v>
      </c>
      <c r="N562" s="35">
        <v>0</v>
      </c>
      <c r="O562" s="35">
        <v>0.5</v>
      </c>
      <c r="P562" s="35">
        <v>0</v>
      </c>
      <c r="Q562" s="35">
        <v>2</v>
      </c>
      <c r="R562" s="35">
        <v>3.1000000999999999</v>
      </c>
      <c r="S562" s="35">
        <v>6.5000004999999996</v>
      </c>
      <c r="T562" s="35">
        <v>10</v>
      </c>
      <c r="U562" s="35">
        <v>8</v>
      </c>
      <c r="V562" s="35">
        <v>1</v>
      </c>
      <c r="W562" s="35">
        <v>1.5000001000000001</v>
      </c>
      <c r="X562" s="35">
        <v>5.5000004999999996</v>
      </c>
      <c r="Y562" s="35">
        <v>0.5</v>
      </c>
      <c r="Z562" s="35"/>
      <c r="AA562" s="35"/>
      <c r="AB562" s="35"/>
      <c r="AC562" s="35">
        <v>1.0926264999999999</v>
      </c>
      <c r="AD562" s="35">
        <v>5.1050887000000003E-2</v>
      </c>
      <c r="AE562" s="35">
        <v>0</v>
      </c>
      <c r="AF562" s="35">
        <v>4.26</v>
      </c>
      <c r="AG562" s="35"/>
      <c r="AH562" s="35"/>
      <c r="AI562" s="35">
        <v>12.240000999999999</v>
      </c>
      <c r="AJ562" s="35">
        <v>9.7200000000000006</v>
      </c>
      <c r="AK562" s="35"/>
      <c r="AX562" t="s">
        <v>126</v>
      </c>
    </row>
    <row r="563" spans="1:50">
      <c r="A563">
        <v>827</v>
      </c>
      <c r="B563" t="s">
        <v>544</v>
      </c>
      <c r="C563" s="35">
        <v>7.2448997000000004</v>
      </c>
      <c r="D563" s="35">
        <v>2.9784586000000002</v>
      </c>
      <c r="E563" s="35">
        <v>0.81936359999999997</v>
      </c>
      <c r="F563" s="35">
        <v>1.7444885E-4</v>
      </c>
      <c r="G563" s="35">
        <v>2.2513443999999998</v>
      </c>
      <c r="H563" s="35">
        <v>1.8010752999999999</v>
      </c>
      <c r="I563" s="35">
        <v>2.6464777000000002</v>
      </c>
      <c r="J563" s="35">
        <v>1.7367511</v>
      </c>
      <c r="K563" s="35">
        <v>3.0000002000000001</v>
      </c>
      <c r="L563" s="35">
        <v>1.9385349999999999</v>
      </c>
      <c r="M563" s="35">
        <v>0</v>
      </c>
      <c r="N563" s="35">
        <v>0</v>
      </c>
      <c r="O563" s="35">
        <v>0.1</v>
      </c>
      <c r="P563" s="35">
        <v>0</v>
      </c>
      <c r="Q563" s="35">
        <v>1</v>
      </c>
      <c r="R563" s="35">
        <v>1.5000001000000001</v>
      </c>
      <c r="S563" s="35">
        <v>1.1000000000000001</v>
      </c>
      <c r="T563" s="35">
        <v>7.4000006000000003</v>
      </c>
      <c r="U563" s="35">
        <v>1.5000001000000001</v>
      </c>
      <c r="V563" s="35">
        <v>0</v>
      </c>
      <c r="W563" s="35">
        <v>5</v>
      </c>
      <c r="X563" s="35">
        <v>1</v>
      </c>
      <c r="Y563" s="35">
        <v>0</v>
      </c>
      <c r="Z563" s="35"/>
      <c r="AA563" s="35"/>
      <c r="AB563" s="35"/>
      <c r="AC563" s="35">
        <v>0</v>
      </c>
      <c r="AD563" s="35">
        <v>6.8229509999999993E-2</v>
      </c>
      <c r="AE563" s="35">
        <v>0</v>
      </c>
      <c r="AF563" s="35">
        <v>2.3679999999999999</v>
      </c>
      <c r="AG563" s="35"/>
      <c r="AH563" s="35"/>
      <c r="AI563" s="35">
        <v>5.76</v>
      </c>
      <c r="AJ563" s="35">
        <v>2.16</v>
      </c>
      <c r="AK563" s="35"/>
      <c r="AX563" t="s">
        <v>131</v>
      </c>
    </row>
    <row r="564" spans="1:50">
      <c r="A564">
        <v>828</v>
      </c>
      <c r="B564" t="s">
        <v>544</v>
      </c>
      <c r="C564" s="35">
        <v>6.1290554999999998</v>
      </c>
      <c r="D564" s="35">
        <v>1.7034138000000001</v>
      </c>
      <c r="E564" s="35">
        <v>0.1149984</v>
      </c>
      <c r="F564" s="35">
        <v>1.7088867E-3</v>
      </c>
      <c r="G564" s="35">
        <v>22.053982000000001</v>
      </c>
      <c r="H564" s="35">
        <v>23.156680999999999</v>
      </c>
      <c r="I564" s="35">
        <v>7.4661920000000004</v>
      </c>
      <c r="J564" s="35">
        <v>0.89727029999999997</v>
      </c>
      <c r="K564" s="35">
        <v>0.5</v>
      </c>
      <c r="L564" s="35">
        <v>0.36450001999999998</v>
      </c>
      <c r="M564" s="35">
        <v>0</v>
      </c>
      <c r="N564" s="35">
        <v>0</v>
      </c>
      <c r="O564" s="35">
        <v>0.1</v>
      </c>
      <c r="P564" s="35">
        <v>0</v>
      </c>
      <c r="Q564" s="35">
        <v>0.70000004999999998</v>
      </c>
      <c r="R564" s="35">
        <v>1.6</v>
      </c>
      <c r="S564" s="35">
        <v>1.9000001</v>
      </c>
      <c r="T564" s="35">
        <v>11.700001</v>
      </c>
      <c r="U564" s="35">
        <v>11.500000999999999</v>
      </c>
      <c r="V564" s="35">
        <v>1.8000001000000001</v>
      </c>
      <c r="W564" s="35">
        <v>2.2000000000000002</v>
      </c>
      <c r="X564" s="35">
        <v>2.2000000000000002</v>
      </c>
      <c r="Y564" s="35">
        <v>0</v>
      </c>
      <c r="Z564" s="35"/>
      <c r="AA564" s="35"/>
      <c r="AB564" s="35"/>
      <c r="AC564" s="35">
        <v>0</v>
      </c>
      <c r="AD564" s="35">
        <v>4.9417254000000001E-2</v>
      </c>
      <c r="AE564" s="35">
        <v>0</v>
      </c>
      <c r="AF564" s="35">
        <v>3.6000003999999999</v>
      </c>
      <c r="AG564" s="35"/>
      <c r="AH564" s="35"/>
      <c r="AI564" s="35">
        <v>7.6000003999999999</v>
      </c>
      <c r="AJ564" s="35">
        <v>8.5500000000000007</v>
      </c>
      <c r="AK564" s="35"/>
      <c r="AX564" t="s">
        <v>126</v>
      </c>
    </row>
    <row r="565" spans="1:50">
      <c r="A565">
        <v>829</v>
      </c>
      <c r="B565" t="s">
        <v>546</v>
      </c>
      <c r="C565" s="35">
        <v>4.8223859999999998</v>
      </c>
      <c r="D565" s="35">
        <v>0</v>
      </c>
      <c r="E565" s="35">
        <v>0.107811004</v>
      </c>
      <c r="F565" s="35"/>
      <c r="G565" s="35"/>
      <c r="H565" s="35"/>
      <c r="I565" s="35"/>
      <c r="J565" s="35">
        <v>2.9979629999999999</v>
      </c>
      <c r="K565" s="35">
        <v>3.0000002000000001</v>
      </c>
      <c r="L565" s="35">
        <v>1.3548500000000001</v>
      </c>
      <c r="M565" s="35">
        <v>0</v>
      </c>
      <c r="N565" s="35">
        <v>0</v>
      </c>
      <c r="O565" s="35">
        <v>0.25</v>
      </c>
      <c r="P565" s="35">
        <v>0</v>
      </c>
      <c r="Q565" s="35">
        <v>0.1</v>
      </c>
      <c r="R565" s="35">
        <v>0.5</v>
      </c>
      <c r="S565" s="35">
        <v>0.5</v>
      </c>
      <c r="T565" s="35">
        <v>4</v>
      </c>
      <c r="U565" s="35">
        <v>1.5000001000000001</v>
      </c>
      <c r="V565" s="35">
        <v>0</v>
      </c>
      <c r="W565" s="35"/>
      <c r="X565" s="35"/>
      <c r="Y565" s="35"/>
      <c r="Z565" s="35"/>
      <c r="AA565" s="35"/>
      <c r="AB565" s="35"/>
      <c r="AC565" s="35">
        <v>342.36685</v>
      </c>
      <c r="AD565" s="35">
        <v>0.33080969999999998</v>
      </c>
      <c r="AE565" s="35">
        <v>0</v>
      </c>
      <c r="AF565" s="35">
        <v>0.6</v>
      </c>
      <c r="AG565" s="35"/>
      <c r="AH565" s="35"/>
      <c r="AI565" s="35">
        <v>0.64000005000000004</v>
      </c>
      <c r="AJ565" s="35">
        <v>1.44</v>
      </c>
      <c r="AK565" s="35"/>
      <c r="AX565" t="s">
        <v>126</v>
      </c>
    </row>
    <row r="566" spans="1:50">
      <c r="A566">
        <v>830</v>
      </c>
      <c r="B566" t="s">
        <v>547</v>
      </c>
      <c r="C566" s="35">
        <v>6.741962</v>
      </c>
      <c r="D566" s="35">
        <v>1.7034138000000001</v>
      </c>
      <c r="E566" s="35">
        <v>0.1149984</v>
      </c>
      <c r="F566" s="35">
        <v>2.6701355999999999E-3</v>
      </c>
      <c r="G566" s="35">
        <v>34.459347000000001</v>
      </c>
      <c r="H566" s="35">
        <v>20.583715000000002</v>
      </c>
      <c r="I566" s="35">
        <v>11.199286000000001</v>
      </c>
      <c r="J566" s="35">
        <v>1.9066995</v>
      </c>
      <c r="K566" s="35">
        <v>0.5</v>
      </c>
      <c r="L566" s="35">
        <v>0.43078503000000001</v>
      </c>
      <c r="M566" s="35">
        <v>0</v>
      </c>
      <c r="N566" s="35">
        <v>0</v>
      </c>
      <c r="O566" s="35">
        <v>0.1</v>
      </c>
      <c r="P566" s="35">
        <v>0</v>
      </c>
      <c r="Q566" s="35">
        <v>0.70000004999999998</v>
      </c>
      <c r="R566" s="35">
        <v>1.6</v>
      </c>
      <c r="S566" s="35">
        <v>1.9000001</v>
      </c>
      <c r="T566" s="35">
        <v>13.000000999999999</v>
      </c>
      <c r="U566" s="35">
        <v>15.000000999999999</v>
      </c>
      <c r="V566" s="35">
        <v>2</v>
      </c>
      <c r="W566" s="35">
        <v>5</v>
      </c>
      <c r="X566" s="35">
        <v>5</v>
      </c>
      <c r="Y566" s="35">
        <v>0</v>
      </c>
      <c r="Z566" s="35"/>
      <c r="AA566" s="35"/>
      <c r="AB566" s="35"/>
      <c r="AC566" s="35"/>
      <c r="AD566" s="35"/>
      <c r="AE566" s="35"/>
      <c r="AF566" s="35">
        <v>4.5</v>
      </c>
      <c r="AG566" s="35"/>
      <c r="AH566" s="35"/>
      <c r="AI566" s="35">
        <v>8.8000000000000007</v>
      </c>
      <c r="AJ566" s="35">
        <v>10.8</v>
      </c>
      <c r="AK566" s="35"/>
      <c r="AX566" t="s">
        <v>126</v>
      </c>
    </row>
    <row r="567" spans="1:50">
      <c r="A567">
        <v>831</v>
      </c>
      <c r="B567" t="s">
        <v>547</v>
      </c>
      <c r="C567" s="35">
        <v>4.8223859999999998</v>
      </c>
      <c r="D567" s="35">
        <v>0</v>
      </c>
      <c r="E567" s="35">
        <v>0.16171653999999999</v>
      </c>
      <c r="F567" s="35"/>
      <c r="G567" s="35"/>
      <c r="H567" s="35"/>
      <c r="I567" s="35"/>
      <c r="J567" s="35">
        <v>1.0337803000000001</v>
      </c>
      <c r="K567" s="35">
        <v>3.0000002000000001</v>
      </c>
      <c r="L567" s="35">
        <v>1.2492751</v>
      </c>
      <c r="M567" s="35">
        <v>0</v>
      </c>
      <c r="N567" s="35">
        <v>0</v>
      </c>
      <c r="O567" s="35">
        <v>0.25</v>
      </c>
      <c r="P567" s="35">
        <v>0</v>
      </c>
      <c r="Q567" s="35">
        <v>0.8</v>
      </c>
      <c r="R567" s="35">
        <v>2.2000000000000002</v>
      </c>
      <c r="S567" s="35">
        <v>3.5000002000000001</v>
      </c>
      <c r="T567" s="35">
        <v>6.0000004999999996</v>
      </c>
      <c r="U567" s="35">
        <v>4</v>
      </c>
      <c r="V567" s="35">
        <v>1</v>
      </c>
      <c r="W567" s="35">
        <v>6.0000004999999996</v>
      </c>
      <c r="X567" s="35">
        <v>4</v>
      </c>
      <c r="Y567" s="35">
        <v>0</v>
      </c>
      <c r="Z567" s="35"/>
      <c r="AA567" s="35"/>
      <c r="AB567" s="35"/>
      <c r="AC567" s="35">
        <v>3.4353319999999998</v>
      </c>
      <c r="AD567" s="35">
        <v>0.33080969999999998</v>
      </c>
      <c r="AE567" s="35">
        <v>0</v>
      </c>
      <c r="AF567" s="35">
        <v>7.5000004999999996</v>
      </c>
      <c r="AG567" s="35"/>
      <c r="AH567" s="35"/>
      <c r="AI567" s="35">
        <v>14.400001</v>
      </c>
      <c r="AJ567" s="35">
        <v>16.2</v>
      </c>
      <c r="AK567" s="35"/>
      <c r="AX567" t="s">
        <v>126</v>
      </c>
    </row>
    <row r="568" spans="1:50">
      <c r="A568">
        <v>832</v>
      </c>
      <c r="B568" t="s">
        <v>548</v>
      </c>
      <c r="C568" s="35">
        <v>5.8217949999999998</v>
      </c>
      <c r="D568" s="35">
        <v>7.9780154000000003</v>
      </c>
      <c r="E568" s="35">
        <v>0.81936359999999997</v>
      </c>
      <c r="F568" s="35">
        <v>1.0288925E-3</v>
      </c>
      <c r="G568" s="35">
        <v>13.278337000000001</v>
      </c>
      <c r="H568" s="35">
        <v>10.327593999999999</v>
      </c>
      <c r="I568" s="35">
        <v>2.6464777000000002</v>
      </c>
      <c r="J568" s="35">
        <v>1.7367511</v>
      </c>
      <c r="K568" s="35">
        <v>3.0000002000000001</v>
      </c>
      <c r="L568" s="35">
        <v>1.9385351</v>
      </c>
      <c r="M568" s="35">
        <v>0</v>
      </c>
      <c r="N568" s="35">
        <v>0</v>
      </c>
      <c r="O568" s="35">
        <v>0.1</v>
      </c>
      <c r="P568" s="35">
        <v>0</v>
      </c>
      <c r="Q568" s="35">
        <v>0.4</v>
      </c>
      <c r="R568" s="35">
        <v>3.0000002000000001</v>
      </c>
      <c r="S568" s="35">
        <v>5.1000003999999999</v>
      </c>
      <c r="T568" s="35">
        <v>10</v>
      </c>
      <c r="U568" s="35">
        <v>4</v>
      </c>
      <c r="V568" s="35">
        <v>2</v>
      </c>
      <c r="W568" s="35">
        <v>3.7000003000000001</v>
      </c>
      <c r="X568" s="35">
        <v>3.5000002000000001</v>
      </c>
      <c r="Y568" s="35">
        <v>1.7</v>
      </c>
      <c r="Z568" s="35"/>
      <c r="AA568" s="35"/>
      <c r="AB568" s="35"/>
      <c r="AC568" s="35"/>
      <c r="AD568" s="35"/>
      <c r="AE568" s="35"/>
      <c r="AF568" s="35">
        <v>2.0720000000000001</v>
      </c>
      <c r="AG568" s="35"/>
      <c r="AH568" s="35"/>
      <c r="AI568" s="35">
        <v>12.000000999999999</v>
      </c>
      <c r="AJ568" s="35">
        <v>14.400001</v>
      </c>
      <c r="AK568" s="35"/>
      <c r="AX568" t="s">
        <v>126</v>
      </c>
    </row>
    <row r="569" spans="1:50">
      <c r="A569">
        <v>847</v>
      </c>
      <c r="B569" t="s">
        <v>549</v>
      </c>
      <c r="C569" s="35">
        <v>0</v>
      </c>
      <c r="D569" s="35">
        <v>0</v>
      </c>
      <c r="E569" s="35">
        <v>0.94873697000000001</v>
      </c>
      <c r="F569" s="35"/>
      <c r="G569" s="35"/>
      <c r="H569" s="35"/>
      <c r="I569" s="35">
        <v>8.1681410000000003</v>
      </c>
      <c r="J569" s="35"/>
      <c r="K569" s="35">
        <v>3.0000002000000001</v>
      </c>
      <c r="L569" s="35">
        <v>0.67451499999999998</v>
      </c>
      <c r="M569" s="35">
        <v>0</v>
      </c>
      <c r="N569" s="35">
        <v>0</v>
      </c>
      <c r="O569" s="35">
        <v>1.0000001E-2</v>
      </c>
      <c r="P569" s="35">
        <v>0</v>
      </c>
      <c r="Q569" s="35">
        <v>0.2</v>
      </c>
      <c r="R569" s="35">
        <v>0.35000002000000002</v>
      </c>
      <c r="S569" s="35">
        <v>0.5</v>
      </c>
      <c r="T569" s="35">
        <v>5</v>
      </c>
      <c r="U569" s="35">
        <v>2.25</v>
      </c>
      <c r="V569" s="35">
        <v>0.75000005999999997</v>
      </c>
      <c r="W569" s="35">
        <v>0.35000002000000002</v>
      </c>
      <c r="X569" s="35">
        <v>0</v>
      </c>
      <c r="Y569" s="35">
        <v>0</v>
      </c>
      <c r="Z569" s="35"/>
      <c r="AA569" s="35"/>
      <c r="AB569" s="35"/>
      <c r="AC569" s="35">
        <v>2.4221680000000001</v>
      </c>
      <c r="AD569" s="35">
        <v>0</v>
      </c>
      <c r="AE569" s="35">
        <v>0</v>
      </c>
      <c r="AF569" s="35">
        <v>0.3</v>
      </c>
      <c r="AG569" s="35"/>
      <c r="AH569" s="35"/>
      <c r="AI569" s="35"/>
      <c r="AJ569" s="35"/>
      <c r="AK569" s="35"/>
      <c r="AX569" t="s">
        <v>131</v>
      </c>
    </row>
    <row r="570" spans="1:50">
      <c r="A570">
        <v>848</v>
      </c>
      <c r="B570" t="s">
        <v>549</v>
      </c>
      <c r="C570" s="35">
        <v>0</v>
      </c>
      <c r="D570" s="35">
        <v>0</v>
      </c>
      <c r="E570" s="35">
        <v>0.47436847999999998</v>
      </c>
      <c r="F570" s="35"/>
      <c r="G570" s="35"/>
      <c r="H570" s="35">
        <v>9.1891580000000008</v>
      </c>
      <c r="I570" s="35">
        <v>18.378316999999999</v>
      </c>
      <c r="J570" s="35"/>
      <c r="K570" s="35">
        <v>0</v>
      </c>
      <c r="L570" s="35">
        <v>0.67451499999999998</v>
      </c>
      <c r="M570" s="35">
        <v>0</v>
      </c>
      <c r="N570" s="35">
        <v>0</v>
      </c>
      <c r="O570" s="35">
        <v>0.1</v>
      </c>
      <c r="P570" s="35">
        <v>0</v>
      </c>
      <c r="Q570" s="35">
        <v>0.4</v>
      </c>
      <c r="R570" s="35">
        <v>0.70000004999999998</v>
      </c>
      <c r="S570" s="35">
        <v>1</v>
      </c>
      <c r="T570" s="35">
        <v>10</v>
      </c>
      <c r="U570" s="35">
        <v>4.5</v>
      </c>
      <c r="V570" s="35">
        <v>1.5000001000000001</v>
      </c>
      <c r="W570" s="35">
        <v>0.70000004999999998</v>
      </c>
      <c r="X570" s="35">
        <v>0</v>
      </c>
      <c r="Y570" s="35">
        <v>0</v>
      </c>
      <c r="Z570" s="35"/>
      <c r="AA570" s="35"/>
      <c r="AB570" s="35"/>
      <c r="AC570" s="35"/>
      <c r="AD570" s="35"/>
      <c r="AE570" s="35"/>
      <c r="AF570" s="35">
        <v>0.6</v>
      </c>
      <c r="AG570" s="35"/>
      <c r="AH570" s="35"/>
      <c r="AI570" s="35">
        <v>0.4</v>
      </c>
      <c r="AJ570" s="35"/>
      <c r="AK570" s="35"/>
      <c r="AX570" t="s">
        <v>126</v>
      </c>
    </row>
    <row r="571" spans="1:50">
      <c r="A571">
        <v>849</v>
      </c>
      <c r="B571" t="s">
        <v>550</v>
      </c>
      <c r="C571" s="35">
        <v>5.1749289999999997</v>
      </c>
      <c r="D571" s="35">
        <v>0</v>
      </c>
      <c r="E571" s="35">
        <v>0</v>
      </c>
      <c r="F571" s="35"/>
      <c r="G571" s="35"/>
      <c r="H571" s="35"/>
      <c r="I571" s="35">
        <v>1.8378319000000001</v>
      </c>
      <c r="J571" s="35">
        <v>0.91891590000000001</v>
      </c>
      <c r="K571" s="35">
        <v>0</v>
      </c>
      <c r="L571" s="35">
        <v>0.44968000000000002</v>
      </c>
      <c r="M571" s="35">
        <v>0</v>
      </c>
      <c r="N571" s="35">
        <v>0</v>
      </c>
      <c r="O571" s="35">
        <v>0.1</v>
      </c>
      <c r="P571" s="35">
        <v>0</v>
      </c>
      <c r="Q571" s="35">
        <v>2</v>
      </c>
      <c r="R571" s="35">
        <v>4</v>
      </c>
      <c r="S571" s="35">
        <v>6.7000003000000001</v>
      </c>
      <c r="T571" s="35">
        <v>12.000000999999999</v>
      </c>
      <c r="U571" s="35">
        <v>0.70000004999999998</v>
      </c>
      <c r="V571" s="35">
        <v>0</v>
      </c>
      <c r="W571" s="35">
        <v>2</v>
      </c>
      <c r="X571" s="35">
        <v>2</v>
      </c>
      <c r="Y571" s="35">
        <v>0</v>
      </c>
      <c r="Z571" s="35"/>
      <c r="AA571" s="35"/>
      <c r="AB571" s="35"/>
      <c r="AC571" s="35">
        <v>0.41498479999999999</v>
      </c>
      <c r="AD571" s="35">
        <v>0</v>
      </c>
      <c r="AE571" s="35">
        <v>0</v>
      </c>
      <c r="AF571" s="35">
        <v>1.5000001000000001</v>
      </c>
      <c r="AG571" s="35"/>
      <c r="AH571" s="35"/>
      <c r="AI571" s="35">
        <v>0.8</v>
      </c>
      <c r="AJ571" s="35">
        <v>0.90000004</v>
      </c>
      <c r="AK571" s="35"/>
      <c r="AX571" t="s">
        <v>126</v>
      </c>
    </row>
    <row r="572" spans="1:50">
      <c r="A572">
        <v>850</v>
      </c>
      <c r="B572" t="s">
        <v>551</v>
      </c>
      <c r="C572" s="35">
        <v>5.1749289999999997</v>
      </c>
      <c r="D572" s="35">
        <v>0</v>
      </c>
      <c r="E572" s="35">
        <v>0</v>
      </c>
      <c r="F572" s="35"/>
      <c r="G572" s="35"/>
      <c r="H572" s="35"/>
      <c r="I572" s="35"/>
      <c r="J572" s="35"/>
      <c r="K572" s="35">
        <v>0</v>
      </c>
      <c r="L572" s="35">
        <v>0.44968000000000002</v>
      </c>
      <c r="M572" s="35">
        <v>0</v>
      </c>
      <c r="N572" s="35">
        <v>0</v>
      </c>
      <c r="O572" s="35">
        <v>0.1</v>
      </c>
      <c r="P572" s="35">
        <v>0</v>
      </c>
      <c r="Q572" s="35">
        <v>0.4</v>
      </c>
      <c r="R572" s="35">
        <v>0.70000004999999998</v>
      </c>
      <c r="S572" s="35">
        <v>1</v>
      </c>
      <c r="T572" s="35">
        <v>7.5000004999999996</v>
      </c>
      <c r="U572" s="35">
        <v>3.4</v>
      </c>
      <c r="V572" s="35">
        <v>1.1000000000000001</v>
      </c>
      <c r="W572" s="35">
        <v>3.0000002000000001</v>
      </c>
      <c r="X572" s="35">
        <v>4</v>
      </c>
      <c r="Y572" s="35">
        <v>0</v>
      </c>
      <c r="Z572" s="35"/>
      <c r="AA572" s="35"/>
      <c r="AB572" s="35"/>
      <c r="AC572" s="35">
        <v>0.44856056999999999</v>
      </c>
      <c r="AD572" s="35">
        <v>1.1026992</v>
      </c>
      <c r="AE572" s="35">
        <v>0</v>
      </c>
      <c r="AF572" s="35">
        <v>0.6</v>
      </c>
      <c r="AG572" s="35"/>
      <c r="AH572" s="35"/>
      <c r="AI572" s="35">
        <v>2.2400000000000002</v>
      </c>
      <c r="AJ572" s="35">
        <v>0.90000004</v>
      </c>
      <c r="AK572" s="35"/>
      <c r="AX572" t="s">
        <v>126</v>
      </c>
    </row>
    <row r="573" spans="1:50">
      <c r="A573">
        <v>851</v>
      </c>
      <c r="B573" t="s">
        <v>551</v>
      </c>
      <c r="C573" s="35">
        <v>6.0374165</v>
      </c>
      <c r="D573" s="35">
        <v>1.7249763</v>
      </c>
      <c r="E573" s="35">
        <v>0.2299968</v>
      </c>
      <c r="F573" s="35"/>
      <c r="G573" s="35"/>
      <c r="H573" s="35"/>
      <c r="I573" s="35">
        <v>1.8378319000000001</v>
      </c>
      <c r="J573" s="35">
        <v>0.91891590000000001</v>
      </c>
      <c r="K573" s="35">
        <v>0.5</v>
      </c>
      <c r="L573" s="35">
        <v>0.11242000000000001</v>
      </c>
      <c r="M573" s="35">
        <v>0</v>
      </c>
      <c r="N573" s="35">
        <v>0</v>
      </c>
      <c r="O573" s="35">
        <v>3.0000000999999998E-2</v>
      </c>
      <c r="P573" s="35">
        <v>0</v>
      </c>
      <c r="Q573" s="35">
        <v>0.5</v>
      </c>
      <c r="R573" s="35">
        <v>1.3000001000000001</v>
      </c>
      <c r="S573" s="35">
        <v>3.0000002000000001</v>
      </c>
      <c r="T573" s="35">
        <v>4.5</v>
      </c>
      <c r="U573" s="35">
        <v>1.5000001000000001</v>
      </c>
      <c r="V573" s="35">
        <v>0</v>
      </c>
      <c r="W573" s="35">
        <v>3.0000002000000001</v>
      </c>
      <c r="X573" s="35">
        <v>5</v>
      </c>
      <c r="Y573" s="35">
        <v>0</v>
      </c>
      <c r="Z573" s="35"/>
      <c r="AA573" s="35"/>
      <c r="AB573" s="35"/>
      <c r="AC573" s="35"/>
      <c r="AD573" s="35"/>
      <c r="AE573" s="35"/>
      <c r="AF573" s="35">
        <v>1.5000001000000001</v>
      </c>
      <c r="AG573" s="35"/>
      <c r="AH573" s="35"/>
      <c r="AI573" s="35">
        <v>2.88</v>
      </c>
      <c r="AJ573" s="35">
        <v>1.6200000999999999</v>
      </c>
      <c r="AK573" s="35"/>
      <c r="AX573" t="s">
        <v>126</v>
      </c>
    </row>
    <row r="574" spans="1:50">
      <c r="A574">
        <v>852</v>
      </c>
      <c r="B574" t="s">
        <v>551</v>
      </c>
      <c r="C574" s="35">
        <v>5.433675</v>
      </c>
      <c r="D574" s="35">
        <v>1.4662298</v>
      </c>
      <c r="E574" s="35">
        <v>0.2299968</v>
      </c>
      <c r="F574" s="35"/>
      <c r="G574" s="35"/>
      <c r="H574" s="35"/>
      <c r="I574" s="35"/>
      <c r="J574" s="35"/>
      <c r="K574" s="35">
        <v>3.0000002000000001</v>
      </c>
      <c r="L574" s="35">
        <v>0.11242000000000001</v>
      </c>
      <c r="M574" s="35">
        <v>0</v>
      </c>
      <c r="N574" s="35">
        <v>0</v>
      </c>
      <c r="O574" s="35">
        <v>3.0000000999999998E-2</v>
      </c>
      <c r="P574" s="35">
        <v>0</v>
      </c>
      <c r="Q574" s="35">
        <v>1.5000001000000001</v>
      </c>
      <c r="R574" s="35">
        <v>3.0000002000000001</v>
      </c>
      <c r="S574" s="35">
        <v>3.0000002000000001</v>
      </c>
      <c r="T574" s="35">
        <v>2</v>
      </c>
      <c r="U574" s="35">
        <v>1.1000000000000001</v>
      </c>
      <c r="V574" s="35">
        <v>0.90000004</v>
      </c>
      <c r="W574" s="35">
        <v>2</v>
      </c>
      <c r="X574" s="35">
        <v>1.5000001000000001</v>
      </c>
      <c r="Y574" s="35">
        <v>0.5</v>
      </c>
      <c r="Z574" s="35"/>
      <c r="AA574" s="35"/>
      <c r="AB574" s="35"/>
      <c r="AC574" s="35">
        <v>0</v>
      </c>
      <c r="AD574" s="35">
        <v>1.4702655</v>
      </c>
      <c r="AE574" s="35">
        <v>0</v>
      </c>
      <c r="AF574" s="35">
        <v>0.90000009999999997</v>
      </c>
      <c r="AG574" s="35"/>
      <c r="AH574" s="35"/>
      <c r="AI574" s="35">
        <v>0.72</v>
      </c>
      <c r="AJ574" s="35">
        <v>1.6200000999999999</v>
      </c>
      <c r="AK574" s="35"/>
      <c r="AX574" t="s">
        <v>131</v>
      </c>
    </row>
    <row r="575" spans="1:50">
      <c r="A575">
        <v>853</v>
      </c>
      <c r="B575" t="s">
        <v>552</v>
      </c>
      <c r="C575" s="35">
        <v>5.3186764999999996</v>
      </c>
      <c r="D575" s="35">
        <v>0</v>
      </c>
      <c r="E575" s="35">
        <v>0.2299968</v>
      </c>
      <c r="F575" s="35"/>
      <c r="G575" s="35"/>
      <c r="H575" s="35"/>
      <c r="I575" s="35">
        <v>0.73513275</v>
      </c>
      <c r="J575" s="35">
        <v>0.91891590000000001</v>
      </c>
      <c r="K575" s="35">
        <v>0.5</v>
      </c>
      <c r="L575" s="35">
        <v>0.13006501000000001</v>
      </c>
      <c r="M575" s="35">
        <v>0</v>
      </c>
      <c r="N575" s="35">
        <v>0</v>
      </c>
      <c r="O575" s="35">
        <v>0.1</v>
      </c>
      <c r="P575" s="35">
        <v>0</v>
      </c>
      <c r="Q575" s="35">
        <v>1</v>
      </c>
      <c r="R575" s="35">
        <v>1</v>
      </c>
      <c r="S575" s="35">
        <v>2</v>
      </c>
      <c r="T575" s="35">
        <v>3.0000002000000001</v>
      </c>
      <c r="U575" s="35">
        <v>0.70000004999999998</v>
      </c>
      <c r="V575" s="35">
        <v>0</v>
      </c>
      <c r="W575" s="35">
        <v>2</v>
      </c>
      <c r="X575" s="35">
        <v>2</v>
      </c>
      <c r="Y575" s="35">
        <v>0</v>
      </c>
      <c r="Z575" s="35"/>
      <c r="AA575" s="35"/>
      <c r="AB575" s="35"/>
      <c r="AC575" s="35">
        <v>0.20341814999999999</v>
      </c>
      <c r="AD575" s="35">
        <v>2.2972899000000001E-2</v>
      </c>
      <c r="AE575" s="35">
        <v>0</v>
      </c>
      <c r="AF575" s="35">
        <v>1.5000001000000001</v>
      </c>
      <c r="AG575" s="35"/>
      <c r="AH575" s="35"/>
      <c r="AI575" s="35">
        <v>1.2</v>
      </c>
      <c r="AJ575" s="35">
        <v>1.35</v>
      </c>
      <c r="AK575" s="35"/>
      <c r="AX575" t="s">
        <v>131</v>
      </c>
    </row>
    <row r="576" spans="1:50">
      <c r="A576">
        <v>854</v>
      </c>
      <c r="B576" t="s">
        <v>552</v>
      </c>
      <c r="C576" s="35">
        <v>6.3824120000000004</v>
      </c>
      <c r="D576" s="35">
        <v>0</v>
      </c>
      <c r="E576" s="35">
        <v>0.2299968</v>
      </c>
      <c r="F576" s="35"/>
      <c r="G576" s="35"/>
      <c r="H576" s="35"/>
      <c r="I576" s="35"/>
      <c r="J576" s="35"/>
      <c r="K576" s="35">
        <v>0.5</v>
      </c>
      <c r="L576" s="35">
        <v>0.11242000000000001</v>
      </c>
      <c r="M576" s="35">
        <v>0</v>
      </c>
      <c r="N576" s="35">
        <v>0</v>
      </c>
      <c r="O576" s="35">
        <v>0.1</v>
      </c>
      <c r="P576" s="35">
        <v>0</v>
      </c>
      <c r="Q576" s="35">
        <v>0.5</v>
      </c>
      <c r="R576" s="35">
        <v>0.4</v>
      </c>
      <c r="S576" s="35">
        <v>1.2</v>
      </c>
      <c r="T576" s="35">
        <v>4</v>
      </c>
      <c r="U576" s="35">
        <v>5</v>
      </c>
      <c r="V576" s="35">
        <v>3.0000002000000001</v>
      </c>
      <c r="W576" s="35">
        <v>2</v>
      </c>
      <c r="X576" s="35">
        <v>5</v>
      </c>
      <c r="Y576" s="35">
        <v>0</v>
      </c>
      <c r="Z576" s="35"/>
      <c r="AA576" s="35"/>
      <c r="AB576" s="35"/>
      <c r="AC576" s="35">
        <v>0</v>
      </c>
      <c r="AD576" s="35">
        <v>5.881062</v>
      </c>
      <c r="AE576" s="35">
        <v>0</v>
      </c>
      <c r="AF576" s="35">
        <v>1.2</v>
      </c>
      <c r="AG576" s="35"/>
      <c r="AH576" s="35"/>
      <c r="AI576" s="35">
        <v>1.2</v>
      </c>
      <c r="AJ576" s="35">
        <v>2.7</v>
      </c>
      <c r="AK576" s="35"/>
      <c r="AX576" t="s">
        <v>168</v>
      </c>
    </row>
    <row r="577" spans="1:50">
      <c r="A577">
        <v>855</v>
      </c>
      <c r="B577" t="s">
        <v>552</v>
      </c>
      <c r="C577" s="35">
        <v>7.4461469999999998</v>
      </c>
      <c r="D577" s="35">
        <v>1.5524787</v>
      </c>
      <c r="E577" s="35">
        <v>0.20699713</v>
      </c>
      <c r="F577" s="35">
        <v>8.9004533999999998E-5</v>
      </c>
      <c r="G577" s="35">
        <v>1.1486449999999999</v>
      </c>
      <c r="H577" s="35">
        <v>2.2972899999999998</v>
      </c>
      <c r="I577" s="35">
        <v>0.73513262999999995</v>
      </c>
      <c r="J577" s="35">
        <v>0.91891590000000001</v>
      </c>
      <c r="K577" s="35">
        <v>3.0000002000000001</v>
      </c>
      <c r="L577" s="35">
        <v>0.11242000000000001</v>
      </c>
      <c r="M577" s="35">
        <v>0</v>
      </c>
      <c r="N577" s="35">
        <v>0</v>
      </c>
      <c r="O577" s="35">
        <v>3.0000000999999998E-2</v>
      </c>
      <c r="P577" s="35">
        <v>0</v>
      </c>
      <c r="Q577" s="35">
        <v>0.6</v>
      </c>
      <c r="R577" s="35">
        <v>3.1000000999999999</v>
      </c>
      <c r="S577" s="35">
        <v>1.8000001000000001</v>
      </c>
      <c r="T577" s="35">
        <v>5</v>
      </c>
      <c r="U577" s="35">
        <v>1.9000001</v>
      </c>
      <c r="V577" s="35">
        <v>4.6000003999999999</v>
      </c>
      <c r="W577" s="35">
        <v>3.0000002000000001</v>
      </c>
      <c r="X577" s="35">
        <v>4</v>
      </c>
      <c r="Y577" s="35">
        <v>0</v>
      </c>
      <c r="Z577" s="35"/>
      <c r="AA577" s="35"/>
      <c r="AB577" s="35"/>
      <c r="AC577" s="35"/>
      <c r="AD577" s="35"/>
      <c r="AE577" s="35"/>
      <c r="AF577" s="35">
        <v>3.0000002000000001</v>
      </c>
      <c r="AG577" s="35"/>
      <c r="AH577" s="35"/>
      <c r="AI577" s="35">
        <v>3.2</v>
      </c>
      <c r="AJ577" s="35">
        <v>3.6000000999999999</v>
      </c>
      <c r="AK577" s="35"/>
      <c r="AX577" t="s">
        <v>126</v>
      </c>
    </row>
    <row r="578" spans="1:50">
      <c r="A578">
        <v>856</v>
      </c>
      <c r="B578" t="s">
        <v>552</v>
      </c>
      <c r="C578" s="35">
        <v>7.4461469999999998</v>
      </c>
      <c r="D578" s="35">
        <v>1.5524787</v>
      </c>
      <c r="E578" s="35">
        <v>0.20699713</v>
      </c>
      <c r="F578" s="35">
        <v>8.9004533999999998E-5</v>
      </c>
      <c r="G578" s="35">
        <v>1.1486449999999999</v>
      </c>
      <c r="H578" s="35">
        <v>18.378319999999999</v>
      </c>
      <c r="I578" s="35"/>
      <c r="J578" s="35"/>
      <c r="K578" s="35">
        <v>3.0000002000000001</v>
      </c>
      <c r="L578" s="35">
        <v>0.11242001</v>
      </c>
      <c r="M578" s="35">
        <v>0</v>
      </c>
      <c r="N578" s="35">
        <v>0</v>
      </c>
      <c r="O578" s="35">
        <v>3.0000000999999998E-2</v>
      </c>
      <c r="P578" s="35">
        <v>0</v>
      </c>
      <c r="Q578" s="35">
        <v>0.4</v>
      </c>
      <c r="R578" s="35">
        <v>1</v>
      </c>
      <c r="S578" s="35">
        <v>1</v>
      </c>
      <c r="T578" s="35">
        <v>6.0000004999999996</v>
      </c>
      <c r="U578" s="35">
        <v>3.0000002000000001</v>
      </c>
      <c r="V578" s="35">
        <v>1</v>
      </c>
      <c r="W578" s="35">
        <v>3.0000002000000001</v>
      </c>
      <c r="X578" s="35">
        <v>3.0000002000000001</v>
      </c>
      <c r="Y578" s="35">
        <v>0</v>
      </c>
      <c r="Z578" s="35"/>
      <c r="AA578" s="35"/>
      <c r="AB578" s="35"/>
      <c r="AC578" s="35">
        <v>0</v>
      </c>
      <c r="AD578" s="35">
        <v>0.18378319000000001</v>
      </c>
      <c r="AE578" s="35">
        <v>0</v>
      </c>
      <c r="AF578" s="35">
        <v>2.4</v>
      </c>
      <c r="AG578" s="35"/>
      <c r="AH578" s="35"/>
      <c r="AI578" s="35">
        <v>1.6</v>
      </c>
      <c r="AJ578" s="35">
        <v>3.6000000999999999</v>
      </c>
      <c r="AK578" s="35"/>
      <c r="AX578" t="s">
        <v>168</v>
      </c>
    </row>
    <row r="579" spans="1:50">
      <c r="A579">
        <v>857</v>
      </c>
      <c r="B579" t="s">
        <v>553</v>
      </c>
      <c r="C579" s="35">
        <v>6.0374169999999996</v>
      </c>
      <c r="D579" s="35">
        <v>0</v>
      </c>
      <c r="E579" s="35">
        <v>0.10349856</v>
      </c>
      <c r="F579" s="35"/>
      <c r="G579" s="35"/>
      <c r="H579" s="35">
        <v>3.6756636999999999</v>
      </c>
      <c r="I579" s="35">
        <v>2.4504427999999998</v>
      </c>
      <c r="J579" s="35">
        <v>1.0210178000000001</v>
      </c>
      <c r="K579" s="35">
        <v>3.0000002000000001</v>
      </c>
      <c r="L579" s="35">
        <v>0.13006501000000001</v>
      </c>
      <c r="M579" s="35">
        <v>0</v>
      </c>
      <c r="N579" s="35">
        <v>0</v>
      </c>
      <c r="O579" s="35">
        <v>0.1</v>
      </c>
      <c r="P579" s="35">
        <v>0</v>
      </c>
      <c r="Q579" s="35">
        <v>0.4</v>
      </c>
      <c r="R579" s="35">
        <v>1</v>
      </c>
      <c r="S579" s="35">
        <v>1</v>
      </c>
      <c r="T579" s="35">
        <v>2</v>
      </c>
      <c r="U579" s="35">
        <v>2</v>
      </c>
      <c r="V579" s="35">
        <v>1</v>
      </c>
      <c r="W579" s="35">
        <v>2</v>
      </c>
      <c r="X579" s="35">
        <v>1</v>
      </c>
      <c r="Y579" s="35">
        <v>1</v>
      </c>
      <c r="Z579" s="35"/>
      <c r="AA579" s="35"/>
      <c r="AB579" s="35"/>
      <c r="AC579" s="35">
        <v>3.3226711999999998</v>
      </c>
      <c r="AD579" s="35">
        <v>0.14702654000000001</v>
      </c>
      <c r="AE579" s="35">
        <v>0</v>
      </c>
      <c r="AF579" s="35">
        <v>1.5000001000000001</v>
      </c>
      <c r="AG579" s="35"/>
      <c r="AH579" s="35"/>
      <c r="AI579" s="35">
        <v>1.2</v>
      </c>
      <c r="AJ579" s="35">
        <v>1.8000001000000001</v>
      </c>
      <c r="AK579" s="35"/>
      <c r="AX579" t="s">
        <v>126</v>
      </c>
    </row>
    <row r="580" spans="1:50">
      <c r="A580">
        <v>858</v>
      </c>
      <c r="B580" t="s">
        <v>554</v>
      </c>
      <c r="C580" s="35">
        <v>6.0374169999999996</v>
      </c>
      <c r="D580" s="35">
        <v>0</v>
      </c>
      <c r="E580" s="35">
        <v>0.10349856</v>
      </c>
      <c r="F580" s="35"/>
      <c r="G580" s="35"/>
      <c r="H580" s="35">
        <v>3.6756636999999999</v>
      </c>
      <c r="I580" s="35">
        <v>2.4504427999999998</v>
      </c>
      <c r="J580" s="35">
        <v>1.0210178000000001</v>
      </c>
      <c r="K580" s="35">
        <v>3.0000002000000001</v>
      </c>
      <c r="L580" s="35">
        <v>0.26013500000000001</v>
      </c>
      <c r="M580" s="35">
        <v>0</v>
      </c>
      <c r="N580" s="35">
        <v>0</v>
      </c>
      <c r="O580" s="35">
        <v>0.1</v>
      </c>
      <c r="P580" s="35">
        <v>0</v>
      </c>
      <c r="Q580" s="35">
        <v>1.2</v>
      </c>
      <c r="R580" s="35">
        <v>3.2</v>
      </c>
      <c r="S580" s="35">
        <v>4.8</v>
      </c>
      <c r="T580" s="35">
        <v>12.3</v>
      </c>
      <c r="U580" s="35">
        <v>5.4</v>
      </c>
      <c r="V580" s="35">
        <v>1</v>
      </c>
      <c r="W580" s="35">
        <v>2</v>
      </c>
      <c r="X580" s="35">
        <v>2</v>
      </c>
      <c r="Y580" s="35">
        <v>1</v>
      </c>
      <c r="Z580" s="35"/>
      <c r="AA580" s="35"/>
      <c r="AB580" s="35"/>
      <c r="AC580" s="35">
        <v>3.3226711999999998</v>
      </c>
      <c r="AD580" s="35">
        <v>0.14702654000000001</v>
      </c>
      <c r="AE580" s="35">
        <v>0</v>
      </c>
      <c r="AF580" s="35">
        <v>2.1000000999999999</v>
      </c>
      <c r="AG580" s="35"/>
      <c r="AH580" s="35"/>
      <c r="AI580" s="35">
        <v>2.5600002000000002</v>
      </c>
      <c r="AJ580" s="35">
        <v>4.32</v>
      </c>
      <c r="AK580" s="35"/>
      <c r="AX580" t="s">
        <v>126</v>
      </c>
    </row>
    <row r="581" spans="1:50">
      <c r="A581">
        <v>859</v>
      </c>
      <c r="B581" t="s">
        <v>553</v>
      </c>
      <c r="C581" s="35">
        <v>13.799809</v>
      </c>
      <c r="D581" s="35">
        <v>4.5065007000000001</v>
      </c>
      <c r="E581" s="35">
        <v>0.28462110000000002</v>
      </c>
      <c r="F581" s="35">
        <v>7.1203616E-4</v>
      </c>
      <c r="G581" s="35">
        <v>9.1891580000000008</v>
      </c>
      <c r="H581" s="35">
        <v>27.567475999999999</v>
      </c>
      <c r="I581" s="35">
        <v>2.5525448000000002</v>
      </c>
      <c r="J581" s="35">
        <v>0.91891590000000001</v>
      </c>
      <c r="K581" s="35">
        <v>0.5</v>
      </c>
      <c r="L581" s="35">
        <v>9.4979999999999995E-2</v>
      </c>
      <c r="M581" s="35">
        <v>0</v>
      </c>
      <c r="N581" s="35">
        <v>0</v>
      </c>
      <c r="O581" s="35">
        <v>3.0000000999999998E-2</v>
      </c>
      <c r="P581" s="35">
        <v>0</v>
      </c>
      <c r="Q581" s="35">
        <v>0.3</v>
      </c>
      <c r="R581" s="35">
        <v>2.4</v>
      </c>
      <c r="S581" s="35">
        <v>3.9</v>
      </c>
      <c r="T581" s="35">
        <v>10.3</v>
      </c>
      <c r="U581" s="35">
        <v>1.2</v>
      </c>
      <c r="V581" s="35">
        <v>0</v>
      </c>
      <c r="W581" s="35">
        <v>2.2000000000000002</v>
      </c>
      <c r="X581" s="35">
        <v>16.3</v>
      </c>
      <c r="Y581" s="35">
        <v>2</v>
      </c>
      <c r="Z581" s="35"/>
      <c r="AA581" s="35"/>
      <c r="AB581" s="35"/>
      <c r="AC581" s="35"/>
      <c r="AD581" s="35"/>
      <c r="AE581" s="35"/>
      <c r="AF581" s="35">
        <v>4.5</v>
      </c>
      <c r="AG581" s="35"/>
      <c r="AH581" s="35"/>
      <c r="AI581" s="35">
        <v>8</v>
      </c>
      <c r="AJ581" s="35">
        <v>18</v>
      </c>
      <c r="AK581" s="35"/>
      <c r="AX581" t="s">
        <v>126</v>
      </c>
    </row>
    <row r="582" spans="1:50">
      <c r="A582">
        <v>860</v>
      </c>
      <c r="B582" t="s">
        <v>555</v>
      </c>
      <c r="C582" s="35">
        <v>6.7274070000000004</v>
      </c>
      <c r="D582" s="35">
        <v>2.4149666000000001</v>
      </c>
      <c r="E582" s="35">
        <v>0.28462110000000002</v>
      </c>
      <c r="F582" s="35">
        <v>2.306997E-4</v>
      </c>
      <c r="G582" s="35">
        <v>2.9772875000000001</v>
      </c>
      <c r="H582" s="35">
        <v>2.6464777000000002</v>
      </c>
      <c r="I582" s="35">
        <v>1.9848584</v>
      </c>
      <c r="J582" s="35">
        <v>1.4886438</v>
      </c>
      <c r="K582" s="35">
        <v>0.5</v>
      </c>
      <c r="L582" s="35">
        <v>0.44591004000000001</v>
      </c>
      <c r="M582" s="35">
        <v>0</v>
      </c>
      <c r="N582" s="35">
        <v>0</v>
      </c>
      <c r="O582" s="35">
        <v>0.05</v>
      </c>
      <c r="P582" s="35">
        <v>0</v>
      </c>
      <c r="Q582" s="35">
        <v>0.5</v>
      </c>
      <c r="R582" s="35">
        <v>1.6</v>
      </c>
      <c r="S582" s="35">
        <v>3.3000001999999999</v>
      </c>
      <c r="T582" s="35">
        <v>4.3</v>
      </c>
      <c r="U582" s="35">
        <v>5</v>
      </c>
      <c r="V582" s="35">
        <v>3.4</v>
      </c>
      <c r="W582" s="35">
        <v>0.8</v>
      </c>
      <c r="X582" s="35">
        <v>1.6</v>
      </c>
      <c r="Y582" s="35">
        <v>0.6</v>
      </c>
      <c r="Z582" s="35">
        <v>1.3232388499999999E-2</v>
      </c>
      <c r="AA582" s="35"/>
      <c r="AB582" s="35"/>
      <c r="AC582" s="35">
        <v>0</v>
      </c>
      <c r="AD582" s="35">
        <v>1.5315266000000001</v>
      </c>
      <c r="AE582" s="35">
        <v>0</v>
      </c>
      <c r="AF582" s="35">
        <v>4.5</v>
      </c>
      <c r="AG582" s="35">
        <v>2.5000004000000002E-3</v>
      </c>
      <c r="AH582" s="35">
        <v>3.0000000999999998E-2</v>
      </c>
      <c r="AI582" s="35">
        <v>8</v>
      </c>
      <c r="AJ582" s="35">
        <v>18</v>
      </c>
      <c r="AK582" s="35">
        <v>0.3</v>
      </c>
      <c r="AX582" t="s">
        <v>126</v>
      </c>
    </row>
    <row r="583" spans="1:50">
      <c r="A583">
        <v>861</v>
      </c>
      <c r="B583" t="s">
        <v>555</v>
      </c>
      <c r="C583" s="35">
        <v>13.799809</v>
      </c>
      <c r="D583" s="35">
        <v>8.1936359999999997</v>
      </c>
      <c r="E583" s="35">
        <v>1.3972306999999999</v>
      </c>
      <c r="F583" s="35">
        <v>5.7674927E-4</v>
      </c>
      <c r="G583" s="35">
        <v>7.4432179999999999</v>
      </c>
      <c r="H583" s="35">
        <v>19.848585</v>
      </c>
      <c r="I583" s="35">
        <v>34.735019999999999</v>
      </c>
      <c r="J583" s="35">
        <v>39.697166000000003</v>
      </c>
      <c r="K583" s="35">
        <v>0.5</v>
      </c>
      <c r="L583" s="35">
        <v>0.11823001</v>
      </c>
      <c r="M583" s="35">
        <v>0</v>
      </c>
      <c r="N583" s="35">
        <v>0</v>
      </c>
      <c r="O583" s="35">
        <v>3.0000000999999998E-2</v>
      </c>
      <c r="P583" s="35">
        <v>0</v>
      </c>
      <c r="Q583" s="35">
        <v>0.5</v>
      </c>
      <c r="R583" s="35">
        <v>1.6</v>
      </c>
      <c r="S583" s="35">
        <v>3.3000001999999999</v>
      </c>
      <c r="T583" s="35">
        <v>12.1</v>
      </c>
      <c r="U583" s="35">
        <v>15.000000999999999</v>
      </c>
      <c r="V583" s="35">
        <v>3.0000002000000001</v>
      </c>
      <c r="W583" s="35">
        <v>0.8</v>
      </c>
      <c r="X583" s="35">
        <v>7.0000004999999996</v>
      </c>
      <c r="Y583" s="35">
        <v>3.0000002000000001</v>
      </c>
      <c r="Z583" s="35">
        <v>1.3232388499999999E-2</v>
      </c>
      <c r="AA583" s="35"/>
      <c r="AB583" s="35"/>
      <c r="AC583" s="35">
        <v>1.7092774000000002E-2</v>
      </c>
      <c r="AD583" s="35">
        <v>3.6756635000000003E-2</v>
      </c>
      <c r="AE583" s="35">
        <v>0</v>
      </c>
      <c r="AF583" s="35">
        <v>6.0000004999999996</v>
      </c>
      <c r="AG583" s="35">
        <v>2.5000004000000002E-3</v>
      </c>
      <c r="AH583" s="35">
        <v>3.0000000999999998E-2</v>
      </c>
      <c r="AI583" s="35">
        <v>16</v>
      </c>
      <c r="AJ583" s="35">
        <v>36</v>
      </c>
      <c r="AK583" s="35">
        <v>0.3</v>
      </c>
      <c r="AX583" t="s">
        <v>131</v>
      </c>
    </row>
    <row r="584" spans="1:50">
      <c r="A584">
        <v>864</v>
      </c>
      <c r="B584" t="s">
        <v>556</v>
      </c>
      <c r="C584" s="35">
        <v>0</v>
      </c>
      <c r="D584" s="35">
        <v>0</v>
      </c>
      <c r="E584" s="35">
        <v>2.5357148999999999</v>
      </c>
      <c r="F584" s="35"/>
      <c r="G584" s="35"/>
      <c r="H584" s="35"/>
      <c r="I584" s="35"/>
      <c r="J584" s="35"/>
      <c r="K584" s="35">
        <v>0.5</v>
      </c>
      <c r="L584" s="35">
        <v>0.63673999999999997</v>
      </c>
      <c r="M584" s="35">
        <v>0</v>
      </c>
      <c r="N584" s="35">
        <v>1.5000001000000001</v>
      </c>
      <c r="O584" s="35">
        <v>0.15</v>
      </c>
      <c r="P584" s="35">
        <v>0</v>
      </c>
      <c r="Q584" s="35">
        <v>0</v>
      </c>
      <c r="R584" s="35">
        <v>0.70000004999999998</v>
      </c>
      <c r="S584" s="35">
        <v>0.90000004</v>
      </c>
      <c r="T584" s="35">
        <v>6.0000004999999996</v>
      </c>
      <c r="U584" s="35">
        <v>8</v>
      </c>
      <c r="V584" s="35">
        <v>3.0000002000000001</v>
      </c>
      <c r="W584" s="35">
        <v>1</v>
      </c>
      <c r="X584" s="35">
        <v>1</v>
      </c>
      <c r="Y584" s="35">
        <v>0.5</v>
      </c>
      <c r="Z584" s="35"/>
      <c r="AA584" s="35"/>
      <c r="AB584" s="35"/>
      <c r="AC584" s="35">
        <v>2.7475710000000002</v>
      </c>
      <c r="AD584" s="35">
        <v>0</v>
      </c>
      <c r="AE584" s="35">
        <v>0</v>
      </c>
      <c r="AF584" s="35">
        <v>1.5000001000000001</v>
      </c>
      <c r="AG584" s="35"/>
      <c r="AH584" s="35">
        <v>7.4999999999999997E-2</v>
      </c>
      <c r="AI584" s="35">
        <v>0.4</v>
      </c>
      <c r="AJ584" s="35">
        <v>0</v>
      </c>
      <c r="AK584" s="35"/>
      <c r="AX584" t="s">
        <v>124</v>
      </c>
    </row>
    <row r="585" spans="1:50">
      <c r="A585">
        <v>865</v>
      </c>
      <c r="B585" t="s">
        <v>556</v>
      </c>
      <c r="C585" s="35">
        <v>0</v>
      </c>
      <c r="D585" s="35">
        <v>0</v>
      </c>
      <c r="E585" s="35">
        <v>2.5357148999999999</v>
      </c>
      <c r="F585" s="35"/>
      <c r="G585" s="35"/>
      <c r="H585" s="35">
        <v>38.594462999999998</v>
      </c>
      <c r="I585" s="35">
        <v>1.1486448</v>
      </c>
      <c r="J585" s="35">
        <v>0.86148362999999994</v>
      </c>
      <c r="K585" s="35">
        <v>3.0000002000000001</v>
      </c>
      <c r="L585" s="35">
        <v>0.63673999999999997</v>
      </c>
      <c r="M585" s="35">
        <v>0</v>
      </c>
      <c r="N585" s="35">
        <v>1.5000001000000001</v>
      </c>
      <c r="O585" s="35">
        <v>0.15</v>
      </c>
      <c r="P585" s="35">
        <v>0</v>
      </c>
      <c r="Q585" s="35">
        <v>0</v>
      </c>
      <c r="R585" s="35">
        <v>0.70000004999999998</v>
      </c>
      <c r="S585" s="35">
        <v>0.90000004</v>
      </c>
      <c r="T585" s="35">
        <v>7.0000004999999996</v>
      </c>
      <c r="U585" s="35">
        <v>12.000000999999999</v>
      </c>
      <c r="V585" s="35">
        <v>12.000000999999999</v>
      </c>
      <c r="W585" s="35">
        <v>3.0000002000000001</v>
      </c>
      <c r="X585" s="35">
        <v>5</v>
      </c>
      <c r="Y585" s="35">
        <v>15.000000999999999</v>
      </c>
      <c r="Z585" s="35"/>
      <c r="AA585" s="35"/>
      <c r="AB585" s="35"/>
      <c r="AC585" s="35"/>
      <c r="AD585" s="35"/>
      <c r="AE585" s="35"/>
      <c r="AF585" s="35">
        <v>3.0400002000000002</v>
      </c>
      <c r="AG585" s="35"/>
      <c r="AH585" s="35">
        <v>0.15</v>
      </c>
      <c r="AI585" s="35">
        <v>3.8400002</v>
      </c>
      <c r="AJ585" s="35"/>
      <c r="AK585" s="35"/>
      <c r="AX585" t="s">
        <v>126</v>
      </c>
    </row>
    <row r="586" spans="1:50">
      <c r="A586">
        <v>866</v>
      </c>
      <c r="B586" t="s">
        <v>557</v>
      </c>
      <c r="C586" s="35">
        <v>3.5656694999999998</v>
      </c>
      <c r="D586" s="35">
        <v>5.1210230000000001</v>
      </c>
      <c r="E586" s="35">
        <v>1.8399745000000001</v>
      </c>
      <c r="F586" s="35"/>
      <c r="G586" s="35"/>
      <c r="H586" s="35"/>
      <c r="I586" s="35">
        <v>1.8296638000000001</v>
      </c>
      <c r="J586" s="35">
        <v>1.3722478</v>
      </c>
      <c r="K586" s="35">
        <v>3.0000002000000001</v>
      </c>
      <c r="L586" s="35">
        <v>0.22286001</v>
      </c>
      <c r="M586" s="35">
        <v>0</v>
      </c>
      <c r="N586" s="35">
        <v>0</v>
      </c>
      <c r="O586" s="35">
        <v>0.1</v>
      </c>
      <c r="P586" s="35">
        <v>0</v>
      </c>
      <c r="Q586" s="35">
        <v>0.5</v>
      </c>
      <c r="R586" s="35">
        <v>1.1000000000000001</v>
      </c>
      <c r="S586" s="35">
        <v>0.8</v>
      </c>
      <c r="T586" s="35">
        <v>3.18</v>
      </c>
      <c r="U586" s="35">
        <v>12.730000499999999</v>
      </c>
      <c r="V586" s="35">
        <v>0</v>
      </c>
      <c r="W586" s="35">
        <v>8</v>
      </c>
      <c r="X586" s="35">
        <v>15.000000999999999</v>
      </c>
      <c r="Y586" s="35">
        <v>20</v>
      </c>
      <c r="Z586" s="35">
        <v>3.3080970999999999E-3</v>
      </c>
      <c r="AA586" s="35"/>
      <c r="AB586" s="35"/>
      <c r="AC586" s="35"/>
      <c r="AD586" s="35"/>
      <c r="AE586" s="35"/>
      <c r="AF586" s="35">
        <v>6.0400004000000003</v>
      </c>
      <c r="AG586" s="35"/>
      <c r="AH586" s="35">
        <v>0.31500002999999999</v>
      </c>
      <c r="AI586" s="35">
        <v>7.84</v>
      </c>
      <c r="AJ586" s="35">
        <v>17.640001000000002</v>
      </c>
      <c r="AK586" s="35">
        <v>0.3</v>
      </c>
      <c r="AX586" t="s">
        <v>131</v>
      </c>
    </row>
    <row r="587" spans="1:50">
      <c r="A587">
        <v>867</v>
      </c>
      <c r="B587" t="s">
        <v>558</v>
      </c>
      <c r="C587" s="35">
        <v>0</v>
      </c>
      <c r="D587" s="35">
        <v>11.445936</v>
      </c>
      <c r="E587" s="35">
        <v>1.4087305000000001</v>
      </c>
      <c r="F587" s="35"/>
      <c r="G587" s="35"/>
      <c r="H587" s="35"/>
      <c r="I587" s="35"/>
      <c r="J587" s="35">
        <v>1.2405364999999999</v>
      </c>
      <c r="K587" s="35">
        <v>3.0000002000000001</v>
      </c>
      <c r="L587" s="35">
        <v>0.22286001</v>
      </c>
      <c r="M587" s="35">
        <v>0</v>
      </c>
      <c r="N587" s="35">
        <v>1.5000001000000001</v>
      </c>
      <c r="O587" s="35">
        <v>0.1</v>
      </c>
      <c r="P587" s="35">
        <v>0</v>
      </c>
      <c r="Q587" s="35">
        <v>0.5</v>
      </c>
      <c r="R587" s="35">
        <v>1.1000000000000001</v>
      </c>
      <c r="S587" s="35">
        <v>0.8</v>
      </c>
      <c r="T587" s="35">
        <v>5.2000003000000001</v>
      </c>
      <c r="U587" s="35">
        <v>14.800001</v>
      </c>
      <c r="V587" s="35">
        <v>0</v>
      </c>
      <c r="W587" s="35">
        <v>3.0000002000000001</v>
      </c>
      <c r="X587" s="35">
        <v>5</v>
      </c>
      <c r="Y587" s="35">
        <v>4</v>
      </c>
      <c r="Z587" s="35"/>
      <c r="AA587" s="35"/>
      <c r="AB587" s="35"/>
      <c r="AC587" s="35">
        <v>0</v>
      </c>
      <c r="AD587" s="35">
        <v>0.73717487000000004</v>
      </c>
      <c r="AE587" s="35">
        <v>0</v>
      </c>
      <c r="AF587" s="35">
        <v>4.5</v>
      </c>
      <c r="AG587" s="35"/>
      <c r="AH587" s="35">
        <v>7.4999999999999997E-2</v>
      </c>
      <c r="AI587" s="35">
        <v>3.92</v>
      </c>
      <c r="AJ587" s="35">
        <v>9</v>
      </c>
      <c r="AK587" s="35"/>
      <c r="AX587" t="s">
        <v>126</v>
      </c>
    </row>
    <row r="588" spans="1:50">
      <c r="A588">
        <v>868</v>
      </c>
      <c r="B588" t="s">
        <v>559</v>
      </c>
      <c r="C588" s="35">
        <v>11.345311000000001</v>
      </c>
      <c r="D588" s="35">
        <v>4.8622769999999997</v>
      </c>
      <c r="E588" s="35">
        <v>0.32415178</v>
      </c>
      <c r="F588" s="35"/>
      <c r="G588" s="35"/>
      <c r="H588" s="35">
        <v>2.0420356000000002</v>
      </c>
      <c r="I588" s="35">
        <v>1.8296638000000001</v>
      </c>
      <c r="J588" s="35">
        <v>0.22972897</v>
      </c>
      <c r="K588" s="35">
        <v>3.0000002000000001</v>
      </c>
      <c r="L588" s="35">
        <v>9.5515005E-2</v>
      </c>
      <c r="M588" s="35">
        <v>0</v>
      </c>
      <c r="N588" s="35">
        <v>0</v>
      </c>
      <c r="O588" s="35">
        <v>0.1</v>
      </c>
      <c r="P588" s="35">
        <v>0</v>
      </c>
      <c r="Q588" s="35">
        <v>1.2</v>
      </c>
      <c r="R588" s="35">
        <v>2.2000000000000002</v>
      </c>
      <c r="S588" s="35">
        <v>5.5000004999999996</v>
      </c>
      <c r="T588" s="35">
        <v>8.4500010000000003</v>
      </c>
      <c r="U588" s="35">
        <v>4.42</v>
      </c>
      <c r="V588" s="35">
        <v>3.7900002000000002</v>
      </c>
      <c r="W588" s="35">
        <v>2.25</v>
      </c>
      <c r="X588" s="35">
        <v>4</v>
      </c>
      <c r="Y588" s="35">
        <v>7.0000004999999996</v>
      </c>
      <c r="Z588" s="35">
        <v>3.3080970999999999E-3</v>
      </c>
      <c r="AA588" s="35"/>
      <c r="AB588" s="35"/>
      <c r="AC588" s="35"/>
      <c r="AD588" s="35"/>
      <c r="AE588" s="35"/>
      <c r="AF588" s="35">
        <v>7.1500006000000003</v>
      </c>
      <c r="AG588" s="35"/>
      <c r="AH588" s="35">
        <v>0.31500002999999999</v>
      </c>
      <c r="AI588" s="35">
        <v>11.76</v>
      </c>
      <c r="AJ588" s="35">
        <v>26.460000999999998</v>
      </c>
      <c r="AK588" s="35">
        <v>0.3</v>
      </c>
      <c r="AX588" t="s">
        <v>126</v>
      </c>
    </row>
    <row r="589" spans="1:50">
      <c r="A589">
        <v>869</v>
      </c>
      <c r="B589" t="s">
        <v>560</v>
      </c>
      <c r="C589" s="35">
        <v>16.387274000000001</v>
      </c>
      <c r="D589" s="35">
        <v>12.074833999999999</v>
      </c>
      <c r="E589" s="35">
        <v>1.0062361</v>
      </c>
      <c r="F589" s="35"/>
      <c r="G589" s="35"/>
      <c r="H589" s="35">
        <v>2.0420356000000002</v>
      </c>
      <c r="I589" s="35">
        <v>5.4889913000000004</v>
      </c>
      <c r="J589" s="35">
        <v>0.22972897</v>
      </c>
      <c r="K589" s="35">
        <v>3.0000002000000001</v>
      </c>
      <c r="L589" s="35">
        <v>9.5515005E-2</v>
      </c>
      <c r="M589" s="35">
        <v>0</v>
      </c>
      <c r="N589" s="35">
        <v>1.5000001000000001</v>
      </c>
      <c r="O589" s="35">
        <v>0.1</v>
      </c>
      <c r="P589" s="35">
        <v>0</v>
      </c>
      <c r="Q589" s="35">
        <v>1.2</v>
      </c>
      <c r="R589" s="35">
        <v>2.2000000000000002</v>
      </c>
      <c r="S589" s="35">
        <v>5.5000004999999996</v>
      </c>
      <c r="T589" s="35">
        <v>8.4500010000000003</v>
      </c>
      <c r="U589" s="35">
        <v>4.42</v>
      </c>
      <c r="V589" s="35">
        <v>3.7900002000000002</v>
      </c>
      <c r="W589" s="35">
        <v>2.25</v>
      </c>
      <c r="X589" s="35">
        <v>4</v>
      </c>
      <c r="Y589" s="35">
        <v>7.0000004999999996</v>
      </c>
      <c r="Z589" s="35"/>
      <c r="AA589" s="35"/>
      <c r="AB589" s="35"/>
      <c r="AC589" s="35"/>
      <c r="AD589" s="35"/>
      <c r="AE589" s="35"/>
      <c r="AF589" s="35">
        <v>8.0079999999999991</v>
      </c>
      <c r="AG589" s="35"/>
      <c r="AH589" s="35">
        <v>0.31500002999999999</v>
      </c>
      <c r="AI589" s="35">
        <v>14.400001</v>
      </c>
      <c r="AJ589" s="35">
        <v>32.4</v>
      </c>
      <c r="AK589" s="35">
        <v>0.3</v>
      </c>
      <c r="AX589" t="s">
        <v>168</v>
      </c>
    </row>
    <row r="590" spans="1:50">
      <c r="A590">
        <v>870</v>
      </c>
      <c r="B590" t="s">
        <v>561</v>
      </c>
      <c r="C590" s="35">
        <v>18.152498000000001</v>
      </c>
      <c r="D590" s="35">
        <v>10.464855999999999</v>
      </c>
      <c r="E590" s="35">
        <v>1.0062361</v>
      </c>
      <c r="F590" s="35"/>
      <c r="G590" s="35"/>
      <c r="H590" s="35">
        <v>2.0420356000000002</v>
      </c>
      <c r="I590" s="35">
        <v>5.4889913000000004</v>
      </c>
      <c r="J590" s="35">
        <v>0.22972897</v>
      </c>
      <c r="K590" s="35">
        <v>3.0000002000000001</v>
      </c>
      <c r="L590" s="35">
        <v>4.7755002999999997E-2</v>
      </c>
      <c r="M590" s="35">
        <v>0</v>
      </c>
      <c r="N590" s="35">
        <v>0</v>
      </c>
      <c r="O590" s="35">
        <v>0.1</v>
      </c>
      <c r="P590" s="35">
        <v>0</v>
      </c>
      <c r="Q590" s="35">
        <v>1.2</v>
      </c>
      <c r="R590" s="35">
        <v>2.2000000000000002</v>
      </c>
      <c r="S590" s="35">
        <v>5.5000004999999996</v>
      </c>
      <c r="T590" s="35">
        <v>5.69</v>
      </c>
      <c r="U590" s="35">
        <v>12.000000999999999</v>
      </c>
      <c r="V590" s="35">
        <v>7.6600003000000001</v>
      </c>
      <c r="W590" s="35">
        <v>2.25</v>
      </c>
      <c r="X590" s="35">
        <v>7.0000004999999996</v>
      </c>
      <c r="Y590" s="35">
        <v>10</v>
      </c>
      <c r="Z590" s="35">
        <v>3.3080970999999999E-3</v>
      </c>
      <c r="AA590" s="35"/>
      <c r="AB590" s="35"/>
      <c r="AC590" s="35"/>
      <c r="AD590" s="35"/>
      <c r="AE590" s="35"/>
      <c r="AF590" s="35">
        <v>8.5800009999999993</v>
      </c>
      <c r="AG590" s="35"/>
      <c r="AH590" s="35">
        <v>0.31500002999999999</v>
      </c>
      <c r="AI590" s="35">
        <v>16</v>
      </c>
      <c r="AJ590" s="35">
        <v>36</v>
      </c>
      <c r="AK590" s="35">
        <v>0.3</v>
      </c>
      <c r="AX590" t="s">
        <v>126</v>
      </c>
    </row>
    <row r="591" spans="1:50">
      <c r="A591">
        <v>871</v>
      </c>
      <c r="B591" t="s">
        <v>422</v>
      </c>
      <c r="C591" s="35">
        <v>18.687239999999999</v>
      </c>
      <c r="D591" s="35">
        <v>0</v>
      </c>
      <c r="E591" s="35">
        <v>0.37374481999999998</v>
      </c>
      <c r="F591" s="35">
        <v>4.2722182000000001E-4</v>
      </c>
      <c r="G591" s="35">
        <v>3.6756641999999999</v>
      </c>
      <c r="H591" s="35"/>
      <c r="I591" s="35">
        <v>4.2116984999999998</v>
      </c>
      <c r="J591" s="35">
        <v>1.9756693999999999</v>
      </c>
      <c r="K591" s="35">
        <v>3.0000002000000001</v>
      </c>
      <c r="L591" s="35">
        <v>0.18928</v>
      </c>
      <c r="M591" s="35">
        <v>0</v>
      </c>
      <c r="N591" s="35">
        <v>0</v>
      </c>
      <c r="O591" s="35">
        <v>0.3</v>
      </c>
      <c r="P591" s="35">
        <v>0</v>
      </c>
      <c r="Q591" s="35">
        <v>0.3</v>
      </c>
      <c r="R591" s="35">
        <v>1</v>
      </c>
      <c r="S591" s="35">
        <v>2.5</v>
      </c>
      <c r="T591" s="35">
        <v>8.2800010000000004</v>
      </c>
      <c r="U591" s="35">
        <v>2</v>
      </c>
      <c r="V591" s="35">
        <v>0</v>
      </c>
      <c r="W591" s="35">
        <v>0.72</v>
      </c>
      <c r="X591" s="35">
        <v>2</v>
      </c>
      <c r="Y591" s="35">
        <v>0</v>
      </c>
      <c r="Z591" s="35">
        <v>4.1167434000000003E-2</v>
      </c>
      <c r="AA591" s="35"/>
      <c r="AB591" s="35"/>
      <c r="AC591" s="35"/>
      <c r="AD591" s="35"/>
      <c r="AE591" s="35"/>
      <c r="AF591" s="35">
        <v>0.90150005</v>
      </c>
      <c r="AG591" s="35">
        <v>5.0000009999999996E-3</v>
      </c>
      <c r="AH591" s="35">
        <v>0.57750005000000004</v>
      </c>
      <c r="AI591" s="35">
        <v>1.6</v>
      </c>
      <c r="AJ591" s="35">
        <v>3.6000000999999999</v>
      </c>
      <c r="AK591" s="35"/>
      <c r="AX591" t="s">
        <v>126</v>
      </c>
    </row>
    <row r="592" spans="1:50">
      <c r="A592">
        <v>872</v>
      </c>
      <c r="B592" t="s">
        <v>562</v>
      </c>
      <c r="C592" s="35">
        <v>0.91476005000000005</v>
      </c>
      <c r="D592" s="35">
        <v>0</v>
      </c>
      <c r="E592" s="35">
        <v>2.0582104000000001</v>
      </c>
      <c r="F592" s="35"/>
      <c r="G592" s="35"/>
      <c r="H592" s="35"/>
      <c r="I592" s="35"/>
      <c r="J592" s="35"/>
      <c r="K592" s="35">
        <v>3.0000002000000001</v>
      </c>
      <c r="L592" s="35">
        <v>1.8560001999999999E-2</v>
      </c>
      <c r="M592" s="35">
        <v>0</v>
      </c>
      <c r="N592" s="35">
        <v>0</v>
      </c>
      <c r="O592" s="35">
        <v>0.3</v>
      </c>
      <c r="P592" s="35">
        <v>0</v>
      </c>
      <c r="Q592" s="35">
        <v>0.3</v>
      </c>
      <c r="R592" s="35">
        <v>0.4</v>
      </c>
      <c r="S592" s="35">
        <v>0.90000004</v>
      </c>
      <c r="T592" s="35">
        <v>1.1000000000000001</v>
      </c>
      <c r="U592" s="35">
        <v>0</v>
      </c>
      <c r="V592" s="35">
        <v>0</v>
      </c>
      <c r="W592" s="35">
        <v>0.1</v>
      </c>
      <c r="X592" s="35">
        <v>0</v>
      </c>
      <c r="Y592" s="35">
        <v>0</v>
      </c>
      <c r="Z592" s="35"/>
      <c r="AA592" s="35"/>
      <c r="AB592" s="35"/>
      <c r="AC592" s="35"/>
      <c r="AD592" s="35"/>
      <c r="AE592" s="35"/>
      <c r="AF592" s="35">
        <v>3.7200004999999998</v>
      </c>
      <c r="AG592" s="35"/>
      <c r="AH592" s="35"/>
      <c r="AI592" s="35">
        <v>4.0800004000000003</v>
      </c>
      <c r="AJ592" s="35">
        <v>10.692</v>
      </c>
      <c r="AK592" s="35"/>
      <c r="AX592" t="s">
        <v>131</v>
      </c>
    </row>
    <row r="593" spans="1:50">
      <c r="A593">
        <v>873</v>
      </c>
      <c r="B593" t="s">
        <v>562</v>
      </c>
      <c r="C593" s="35">
        <v>0</v>
      </c>
      <c r="D593" s="35">
        <v>0</v>
      </c>
      <c r="E593" s="35">
        <v>0.71874004999999996</v>
      </c>
      <c r="F593" s="35"/>
      <c r="G593" s="35"/>
      <c r="H593" s="35">
        <v>45.945796999999999</v>
      </c>
      <c r="I593" s="35">
        <v>2.7567477</v>
      </c>
      <c r="J593" s="35"/>
      <c r="K593" s="35">
        <v>3.0000002000000001</v>
      </c>
      <c r="L593" s="35">
        <v>0.77664506</v>
      </c>
      <c r="M593" s="35">
        <v>0</v>
      </c>
      <c r="N593" s="35">
        <v>0</v>
      </c>
      <c r="O593" s="35">
        <v>0.1</v>
      </c>
      <c r="P593" s="35">
        <v>0</v>
      </c>
      <c r="Q593" s="35">
        <v>0.2</v>
      </c>
      <c r="R593" s="35">
        <v>1</v>
      </c>
      <c r="S593" s="35">
        <v>3.1000000999999999</v>
      </c>
      <c r="T593" s="35">
        <v>12.900001</v>
      </c>
      <c r="U593" s="35">
        <v>0.4</v>
      </c>
      <c r="V593" s="35">
        <v>0</v>
      </c>
      <c r="W593" s="35">
        <v>0.70000004999999998</v>
      </c>
      <c r="X593" s="35">
        <v>0</v>
      </c>
      <c r="Y593" s="35">
        <v>0</v>
      </c>
      <c r="Z593" s="35">
        <v>4.1167434000000003E-2</v>
      </c>
      <c r="AA593" s="35"/>
      <c r="AB593" s="35"/>
      <c r="AC593" s="35"/>
      <c r="AD593" s="35"/>
      <c r="AE593" s="35"/>
      <c r="AF593" s="35">
        <v>0.3</v>
      </c>
      <c r="AG593" s="35"/>
      <c r="AH593" s="35"/>
      <c r="AI593" s="35"/>
      <c r="AJ593" s="35"/>
      <c r="AK593" s="35"/>
      <c r="AX593" t="s">
        <v>126</v>
      </c>
    </row>
    <row r="594" spans="1:50">
      <c r="A594">
        <v>874</v>
      </c>
      <c r="B594" t="s">
        <v>563</v>
      </c>
      <c r="C594" s="35">
        <v>1.7249762</v>
      </c>
      <c r="D594" s="35">
        <v>2.5874646000000001</v>
      </c>
      <c r="E594" s="35">
        <v>0</v>
      </c>
      <c r="F594" s="35"/>
      <c r="G594" s="35"/>
      <c r="H594" s="35">
        <v>6.8918689999999998</v>
      </c>
      <c r="I594" s="35">
        <v>2.0101285</v>
      </c>
      <c r="J594" s="35">
        <v>8.0405139999999999</v>
      </c>
      <c r="K594" s="35">
        <v>0.5</v>
      </c>
      <c r="L594" s="35">
        <v>0.37680503999999998</v>
      </c>
      <c r="M594" s="35">
        <v>0</v>
      </c>
      <c r="N594" s="35">
        <v>0</v>
      </c>
      <c r="O594" s="35">
        <v>0.1</v>
      </c>
      <c r="P594" s="35">
        <v>0</v>
      </c>
      <c r="Q594" s="35">
        <v>0.1</v>
      </c>
      <c r="R594" s="35">
        <v>0.6</v>
      </c>
      <c r="S594" s="35">
        <v>7.7000003000000001</v>
      </c>
      <c r="T594" s="35">
        <v>4</v>
      </c>
      <c r="U594" s="35">
        <v>6.0000004999999996</v>
      </c>
      <c r="V594" s="35">
        <v>0</v>
      </c>
      <c r="W594" s="35">
        <v>3.0000002000000001</v>
      </c>
      <c r="X594" s="35">
        <v>1</v>
      </c>
      <c r="Y594" s="35">
        <v>0</v>
      </c>
      <c r="Z594" s="35">
        <v>4.1167434000000003E-2</v>
      </c>
      <c r="AA594" s="35"/>
      <c r="AB594" s="35"/>
      <c r="AC594" s="35"/>
      <c r="AD594" s="35"/>
      <c r="AE594" s="35"/>
      <c r="AF594" s="35">
        <v>1.5000001000000001</v>
      </c>
      <c r="AG594" s="35"/>
      <c r="AH594" s="35"/>
      <c r="AI594" s="35">
        <v>2.5200002000000001</v>
      </c>
      <c r="AJ594" s="35">
        <v>5.67</v>
      </c>
      <c r="AK594" s="35"/>
      <c r="AX594" t="s">
        <v>124</v>
      </c>
    </row>
    <row r="595" spans="1:50">
      <c r="A595">
        <v>875</v>
      </c>
      <c r="B595" t="s">
        <v>564</v>
      </c>
      <c r="C595" s="35">
        <v>5.7499203999999997</v>
      </c>
      <c r="D595" s="35">
        <v>6.1279782999999997</v>
      </c>
      <c r="E595" s="35">
        <v>0.56751715999999996</v>
      </c>
      <c r="F595" s="35"/>
      <c r="G595" s="35"/>
      <c r="H595" s="35"/>
      <c r="I595" s="35">
        <v>1.7229673000000001</v>
      </c>
      <c r="J595" s="35">
        <v>1.1486448</v>
      </c>
      <c r="K595" s="35">
        <v>3.0000002000000001</v>
      </c>
      <c r="L595" s="35">
        <v>0.37680503999999998</v>
      </c>
      <c r="M595" s="35">
        <v>0</v>
      </c>
      <c r="N595" s="35">
        <v>0</v>
      </c>
      <c r="O595" s="35">
        <v>0.1</v>
      </c>
      <c r="P595" s="35">
        <v>0</v>
      </c>
      <c r="Q595" s="35">
        <v>0.5</v>
      </c>
      <c r="R595" s="35">
        <v>1.4000001</v>
      </c>
      <c r="S595" s="35">
        <v>2.1000000999999999</v>
      </c>
      <c r="T595" s="35">
        <v>5</v>
      </c>
      <c r="U595" s="35">
        <v>5</v>
      </c>
      <c r="V595" s="35">
        <v>0</v>
      </c>
      <c r="W595" s="35">
        <v>2</v>
      </c>
      <c r="X595" s="35">
        <v>2</v>
      </c>
      <c r="Y595" s="35">
        <v>0</v>
      </c>
      <c r="Z595" s="35">
        <v>4.1167434000000003E-2</v>
      </c>
      <c r="AA595" s="35"/>
      <c r="AB595" s="35"/>
      <c r="AC595" s="35"/>
      <c r="AD595" s="35"/>
      <c r="AE595" s="35"/>
      <c r="AF595" s="35">
        <v>2.1000000999999999</v>
      </c>
      <c r="AG595" s="35"/>
      <c r="AH595" s="35"/>
      <c r="AI595" s="35">
        <v>3.6000000999999999</v>
      </c>
      <c r="AJ595" s="35">
        <v>8.1</v>
      </c>
      <c r="AK595" s="35"/>
      <c r="AX595" t="s">
        <v>168</v>
      </c>
    </row>
    <row r="596" spans="1:50">
      <c r="A596">
        <v>876</v>
      </c>
      <c r="B596" t="s">
        <v>565</v>
      </c>
      <c r="C596" s="35">
        <v>4.3124409999999997</v>
      </c>
      <c r="D596" s="35">
        <v>4.5999365000000001</v>
      </c>
      <c r="E596" s="35">
        <v>2.2640313999999999</v>
      </c>
      <c r="F596" s="35"/>
      <c r="G596" s="35"/>
      <c r="H596" s="35">
        <v>36.756633999999998</v>
      </c>
      <c r="I596" s="35">
        <v>5.5134954</v>
      </c>
      <c r="J596" s="35">
        <v>2.2053983000000001</v>
      </c>
      <c r="K596" s="35">
        <v>0.5</v>
      </c>
      <c r="L596" s="35">
        <v>0.25120002000000002</v>
      </c>
      <c r="M596" s="35">
        <v>0</v>
      </c>
      <c r="N596" s="35">
        <v>0</v>
      </c>
      <c r="O596" s="35">
        <v>0.1</v>
      </c>
      <c r="P596" s="35">
        <v>0</v>
      </c>
      <c r="Q596" s="35">
        <v>0.4</v>
      </c>
      <c r="R596" s="35">
        <v>0.8</v>
      </c>
      <c r="S596" s="35">
        <v>1.4000001</v>
      </c>
      <c r="T596" s="35">
        <v>9</v>
      </c>
      <c r="U596" s="35">
        <v>4</v>
      </c>
      <c r="V596" s="35">
        <v>0</v>
      </c>
      <c r="W596" s="35">
        <v>2</v>
      </c>
      <c r="X596" s="35">
        <v>1</v>
      </c>
      <c r="Y596" s="35">
        <v>0</v>
      </c>
      <c r="Z596" s="35">
        <v>4.1167434000000003E-2</v>
      </c>
      <c r="AA596" s="35"/>
      <c r="AB596" s="35"/>
      <c r="AC596" s="35"/>
      <c r="AD596" s="35"/>
      <c r="AE596" s="35"/>
      <c r="AF596" s="35">
        <v>3.0000002000000001</v>
      </c>
      <c r="AG596" s="35"/>
      <c r="AH596" s="35"/>
      <c r="AI596" s="35">
        <v>5.76</v>
      </c>
      <c r="AJ596" s="35">
        <v>12.960001</v>
      </c>
      <c r="AK596" s="35"/>
      <c r="AX596" t="s">
        <v>126</v>
      </c>
    </row>
    <row r="597" spans="1:50">
      <c r="A597">
        <v>877</v>
      </c>
      <c r="B597" t="s">
        <v>566</v>
      </c>
      <c r="C597" s="35">
        <v>4.87737</v>
      </c>
      <c r="D597" s="35">
        <v>14.942608</v>
      </c>
      <c r="E597" s="35">
        <v>0.38524467000000001</v>
      </c>
      <c r="F597" s="35">
        <v>5.0706625999999996E-4</v>
      </c>
      <c r="G597" s="35">
        <v>4.6328680000000002</v>
      </c>
      <c r="H597" s="35">
        <v>23.524248</v>
      </c>
      <c r="I597" s="35">
        <v>7.3513273999999997</v>
      </c>
      <c r="J597" s="35">
        <v>2.2053983000000001</v>
      </c>
      <c r="K597" s="35">
        <v>0.5</v>
      </c>
      <c r="L597" s="35">
        <v>0.44556000000000001</v>
      </c>
      <c r="M597" s="35">
        <v>0</v>
      </c>
      <c r="N597" s="35">
        <v>0</v>
      </c>
      <c r="O597" s="35">
        <v>0.2</v>
      </c>
      <c r="P597" s="35">
        <v>0</v>
      </c>
      <c r="Q597" s="35">
        <v>0.1</v>
      </c>
      <c r="R597" s="35">
        <v>0.4</v>
      </c>
      <c r="S597" s="35">
        <v>1.4000001</v>
      </c>
      <c r="T597" s="35">
        <v>9</v>
      </c>
      <c r="U597" s="35">
        <v>11.000000999999999</v>
      </c>
      <c r="V597" s="35">
        <v>0</v>
      </c>
      <c r="W597" s="35">
        <v>4</v>
      </c>
      <c r="X597" s="35">
        <v>4</v>
      </c>
      <c r="Y597" s="35">
        <v>0</v>
      </c>
      <c r="Z597" s="35">
        <v>3.9697163000000001E-2</v>
      </c>
      <c r="AA597" s="35"/>
      <c r="AB597" s="35"/>
      <c r="AC597" s="35">
        <v>0.12490430499999999</v>
      </c>
      <c r="AD597" s="35">
        <v>9.2657349999999999E-2</v>
      </c>
      <c r="AE597" s="35">
        <v>0</v>
      </c>
      <c r="AF597" s="35">
        <v>2.9800002999999999</v>
      </c>
      <c r="AG597" s="35"/>
      <c r="AH597" s="35">
        <v>7.5000003000000003E-3</v>
      </c>
      <c r="AI597" s="35">
        <v>8</v>
      </c>
      <c r="AJ597" s="35">
        <v>18</v>
      </c>
      <c r="AK597" s="35"/>
      <c r="AX597" t="s">
        <v>126</v>
      </c>
    </row>
    <row r="598" spans="1:50">
      <c r="A598">
        <v>878</v>
      </c>
      <c r="B598" t="s">
        <v>566</v>
      </c>
      <c r="C598" s="35">
        <v>4.87737</v>
      </c>
      <c r="D598" s="35">
        <v>10.867350999999999</v>
      </c>
      <c r="E598" s="35">
        <v>0.77048934000000002</v>
      </c>
      <c r="F598" s="35"/>
      <c r="G598" s="35"/>
      <c r="H598" s="35">
        <v>23.524248</v>
      </c>
      <c r="I598" s="35">
        <v>13.232388500000001</v>
      </c>
      <c r="J598" s="35">
        <v>2.5729644</v>
      </c>
      <c r="K598" s="35">
        <v>0.5</v>
      </c>
      <c r="L598" s="35">
        <v>1.1139051</v>
      </c>
      <c r="M598" s="35">
        <v>0</v>
      </c>
      <c r="N598" s="35">
        <v>0</v>
      </c>
      <c r="O598" s="35">
        <v>0.2</v>
      </c>
      <c r="P598" s="35">
        <v>0</v>
      </c>
      <c r="Q598" s="35">
        <v>0.5</v>
      </c>
      <c r="R598" s="35">
        <v>1.2</v>
      </c>
      <c r="S598" s="35">
        <v>1.3000001000000001</v>
      </c>
      <c r="T598" s="35">
        <v>11.000000999999999</v>
      </c>
      <c r="U598" s="35">
        <v>10</v>
      </c>
      <c r="V598" s="35">
        <v>1</v>
      </c>
      <c r="W598" s="35">
        <v>7.0000004999999996</v>
      </c>
      <c r="X598" s="35">
        <v>8</v>
      </c>
      <c r="Y598" s="35">
        <v>2</v>
      </c>
      <c r="Z598" s="35">
        <v>3.9697163000000001E-2</v>
      </c>
      <c r="AA598" s="35"/>
      <c r="AB598" s="35"/>
      <c r="AC598" s="35">
        <v>0.12490430499999999</v>
      </c>
      <c r="AD598" s="35">
        <v>9.2657349999999999E-2</v>
      </c>
      <c r="AE598" s="35">
        <v>0</v>
      </c>
      <c r="AF598" s="35">
        <v>2.9800002999999999</v>
      </c>
      <c r="AG598" s="35"/>
      <c r="AH598" s="35">
        <v>7.5000003000000003E-3</v>
      </c>
      <c r="AI598" s="35">
        <v>8</v>
      </c>
      <c r="AJ598" s="35">
        <v>18</v>
      </c>
      <c r="AK598" s="35"/>
      <c r="AX598" t="s">
        <v>124</v>
      </c>
    </row>
    <row r="599" spans="1:50">
      <c r="A599">
        <v>889</v>
      </c>
      <c r="B599" t="s">
        <v>567</v>
      </c>
      <c r="C599" s="35">
        <v>0.216197</v>
      </c>
      <c r="D599" s="35">
        <v>0</v>
      </c>
      <c r="E599" s="35">
        <v>0.50239929999999999</v>
      </c>
      <c r="F599" s="35"/>
      <c r="G599" s="35"/>
      <c r="H599" s="35"/>
      <c r="I599" s="35">
        <v>22.972897</v>
      </c>
      <c r="J599" s="35"/>
      <c r="K599" s="35">
        <v>3.0000002000000001</v>
      </c>
      <c r="L599" s="35">
        <v>0.77069500000000002</v>
      </c>
      <c r="M599" s="35">
        <v>0</v>
      </c>
      <c r="N599" s="35">
        <v>0</v>
      </c>
      <c r="O599" s="35">
        <v>0.3</v>
      </c>
      <c r="P599" s="35">
        <v>0</v>
      </c>
      <c r="Q599" s="35">
        <v>0.2</v>
      </c>
      <c r="R599" s="35">
        <v>1.5000001000000001</v>
      </c>
      <c r="S599" s="35">
        <v>4</v>
      </c>
      <c r="T599" s="35">
        <v>5.8</v>
      </c>
      <c r="U599" s="35">
        <v>6.6000003999999999</v>
      </c>
      <c r="V599" s="35">
        <v>0</v>
      </c>
      <c r="W599" s="35">
        <v>1.9000001</v>
      </c>
      <c r="X599" s="35">
        <v>2.2000000000000002</v>
      </c>
      <c r="Y599" s="35">
        <v>0</v>
      </c>
      <c r="Z599" s="35"/>
      <c r="AA599" s="35"/>
      <c r="AB599" s="35"/>
      <c r="AC599" s="35"/>
      <c r="AD599" s="35"/>
      <c r="AE599" s="35"/>
      <c r="AF599" s="35">
        <v>2.4320002000000001</v>
      </c>
      <c r="AG599" s="35"/>
      <c r="AH599" s="35"/>
      <c r="AI599" s="35">
        <v>1.8000001000000001</v>
      </c>
      <c r="AJ599" s="35">
        <v>2.7</v>
      </c>
      <c r="AK599" s="35"/>
      <c r="AX599" t="s">
        <v>126</v>
      </c>
    </row>
    <row r="600" spans="1:50">
      <c r="A600">
        <v>890</v>
      </c>
      <c r="B600" t="s">
        <v>568</v>
      </c>
      <c r="C600" s="35">
        <v>1.0752349999999999</v>
      </c>
      <c r="D600" s="35">
        <v>0</v>
      </c>
      <c r="E600" s="35">
        <v>0.50239929999999999</v>
      </c>
      <c r="F600" s="35"/>
      <c r="G600" s="35"/>
      <c r="H600" s="35"/>
      <c r="I600" s="35">
        <v>10.751315999999999</v>
      </c>
      <c r="J600" s="35"/>
      <c r="K600" s="35">
        <v>3.0000002000000001</v>
      </c>
      <c r="L600" s="35">
        <v>0.77069500000000002</v>
      </c>
      <c r="M600" s="35">
        <v>0</v>
      </c>
      <c r="N600" s="35">
        <v>0</v>
      </c>
      <c r="O600" s="35">
        <v>0.2</v>
      </c>
      <c r="P600" s="35">
        <v>0</v>
      </c>
      <c r="Q600" s="35">
        <v>0.70000004999999998</v>
      </c>
      <c r="R600" s="35">
        <v>1.3000001000000001</v>
      </c>
      <c r="S600" s="35">
        <v>3.1000000999999999</v>
      </c>
      <c r="T600" s="35">
        <v>3.3000001999999999</v>
      </c>
      <c r="U600" s="35">
        <v>0</v>
      </c>
      <c r="V600" s="35">
        <v>0</v>
      </c>
      <c r="W600" s="35">
        <v>4.4000000000000004</v>
      </c>
      <c r="X600" s="35">
        <v>0</v>
      </c>
      <c r="Y600" s="35">
        <v>0</v>
      </c>
      <c r="Z600" s="35"/>
      <c r="AA600" s="35"/>
      <c r="AB600" s="35"/>
      <c r="AC600" s="35"/>
      <c r="AD600" s="35"/>
      <c r="AE600" s="35"/>
      <c r="AF600" s="35">
        <v>1.5200001000000001</v>
      </c>
      <c r="AG600" s="35"/>
      <c r="AH600" s="35"/>
      <c r="AI600" s="35">
        <v>1.3759999999999999</v>
      </c>
      <c r="AJ600" s="35">
        <v>1.5480001000000001</v>
      </c>
      <c r="AK600" s="35"/>
      <c r="AX600" t="s">
        <v>126</v>
      </c>
    </row>
    <row r="601" spans="1:50">
      <c r="A601">
        <v>891</v>
      </c>
      <c r="B601" t="s">
        <v>569</v>
      </c>
      <c r="C601" s="35">
        <v>6.9890284999999999</v>
      </c>
      <c r="D601" s="35">
        <v>0</v>
      </c>
      <c r="E601" s="35">
        <v>0.13397315000000001</v>
      </c>
      <c r="F601" s="35"/>
      <c r="G601" s="35"/>
      <c r="H601" s="35"/>
      <c r="I601" s="35"/>
      <c r="J601" s="35">
        <v>1.2405366</v>
      </c>
      <c r="K601" s="35">
        <v>3.0000002000000001</v>
      </c>
      <c r="L601" s="35">
        <v>0.25092502999999999</v>
      </c>
      <c r="M601" s="35">
        <v>0</v>
      </c>
      <c r="N601" s="35">
        <v>0</v>
      </c>
      <c r="O601" s="35">
        <v>0.15</v>
      </c>
      <c r="P601" s="35">
        <v>0</v>
      </c>
      <c r="Q601" s="35">
        <v>0.4</v>
      </c>
      <c r="R601" s="35">
        <v>1.1000000000000001</v>
      </c>
      <c r="S601" s="35">
        <v>3.6000000999999999</v>
      </c>
      <c r="T601" s="35">
        <v>1.1000000000000001</v>
      </c>
      <c r="U601" s="35">
        <v>0.5</v>
      </c>
      <c r="V601" s="35">
        <v>0.2</v>
      </c>
      <c r="W601" s="35">
        <v>0.8</v>
      </c>
      <c r="X601" s="35">
        <v>0.3</v>
      </c>
      <c r="Y601" s="35">
        <v>0.2</v>
      </c>
      <c r="Z601" s="35"/>
      <c r="AA601" s="35"/>
      <c r="AB601" s="35"/>
      <c r="AC601" s="35"/>
      <c r="AD601" s="35"/>
      <c r="AE601" s="35"/>
      <c r="AF601" s="35">
        <v>3.0000002000000001</v>
      </c>
      <c r="AG601" s="35"/>
      <c r="AH601" s="35"/>
      <c r="AI601" s="35">
        <v>5.5039999999999996</v>
      </c>
      <c r="AJ601" s="35">
        <v>7.7400001999999999</v>
      </c>
      <c r="AK601" s="35"/>
      <c r="AX601" t="s">
        <v>126</v>
      </c>
    </row>
    <row r="602" spans="1:50">
      <c r="A602">
        <v>892</v>
      </c>
      <c r="B602" t="s">
        <v>570</v>
      </c>
      <c r="C602" s="35">
        <v>10.08033</v>
      </c>
      <c r="D602" s="35">
        <v>0</v>
      </c>
      <c r="E602" s="35">
        <v>1.7583977</v>
      </c>
      <c r="F602" s="35"/>
      <c r="G602" s="35"/>
      <c r="H602" s="35"/>
      <c r="I602" s="35">
        <v>4.1351212999999998</v>
      </c>
      <c r="J602" s="35">
        <v>1.2405366</v>
      </c>
      <c r="K602" s="35">
        <v>3.0000002000000001</v>
      </c>
      <c r="L602" s="35">
        <v>0.25092502999999999</v>
      </c>
      <c r="M602" s="35">
        <v>0</v>
      </c>
      <c r="N602" s="35">
        <v>0</v>
      </c>
      <c r="O602" s="35">
        <v>0.15</v>
      </c>
      <c r="P602" s="35">
        <v>0</v>
      </c>
      <c r="Q602" s="35">
        <v>0.70000004999999998</v>
      </c>
      <c r="R602" s="35">
        <v>1.6</v>
      </c>
      <c r="S602" s="35">
        <v>1.7</v>
      </c>
      <c r="T602" s="35">
        <v>0.70000004999999998</v>
      </c>
      <c r="U602" s="35">
        <v>3.1000000999999999</v>
      </c>
      <c r="V602" s="35">
        <v>1.6</v>
      </c>
      <c r="W602" s="35">
        <v>0.6</v>
      </c>
      <c r="X602" s="35">
        <v>2.4</v>
      </c>
      <c r="Y602" s="35">
        <v>1.3000001000000001</v>
      </c>
      <c r="Z602" s="35"/>
      <c r="AA602" s="35"/>
      <c r="AB602" s="35"/>
      <c r="AC602" s="35">
        <v>0</v>
      </c>
      <c r="AD602" s="35">
        <v>1.4825176</v>
      </c>
      <c r="AE602" s="35">
        <v>0</v>
      </c>
      <c r="AF602" s="35">
        <v>3.0000002000000001</v>
      </c>
      <c r="AG602" s="35"/>
      <c r="AH602" s="35"/>
      <c r="AI602" s="35">
        <v>6.88</v>
      </c>
      <c r="AJ602" s="35">
        <v>15.480000499999999</v>
      </c>
      <c r="AK602" s="35"/>
      <c r="AX602" t="s">
        <v>168</v>
      </c>
    </row>
    <row r="603" spans="1:50">
      <c r="A603">
        <v>893</v>
      </c>
      <c r="B603" t="s">
        <v>571</v>
      </c>
      <c r="C603" s="35">
        <v>13.104426</v>
      </c>
      <c r="D603" s="35">
        <v>4.6100706999999996</v>
      </c>
      <c r="E603" s="35">
        <v>0</v>
      </c>
      <c r="F603" s="35"/>
      <c r="G603" s="35"/>
      <c r="H603" s="35">
        <v>11.909151</v>
      </c>
      <c r="I603" s="35">
        <v>12.405366000000001</v>
      </c>
      <c r="J603" s="35">
        <v>2.8945851</v>
      </c>
      <c r="K603" s="35">
        <v>3.0000002000000001</v>
      </c>
      <c r="L603" s="35">
        <v>0.12546001000000001</v>
      </c>
      <c r="M603" s="35">
        <v>0</v>
      </c>
      <c r="N603" s="35">
        <v>0</v>
      </c>
      <c r="O603" s="35">
        <v>0.1</v>
      </c>
      <c r="P603" s="35">
        <v>0</v>
      </c>
      <c r="Q603" s="35">
        <v>1.3000001000000001</v>
      </c>
      <c r="R603" s="35">
        <v>2.9</v>
      </c>
      <c r="S603" s="35">
        <v>5.6000003999999999</v>
      </c>
      <c r="T603" s="35">
        <v>0.6</v>
      </c>
      <c r="U603" s="35">
        <v>0.3</v>
      </c>
      <c r="V603" s="35">
        <v>0.3</v>
      </c>
      <c r="W603" s="35">
        <v>2.9</v>
      </c>
      <c r="X603" s="35">
        <v>1.3000001000000001</v>
      </c>
      <c r="Y603" s="35">
        <v>1.2</v>
      </c>
      <c r="Z603" s="35"/>
      <c r="AA603" s="35"/>
      <c r="AB603" s="35"/>
      <c r="AC603" s="35">
        <v>0</v>
      </c>
      <c r="AD603" s="35">
        <v>0.24708627</v>
      </c>
      <c r="AE603" s="35">
        <v>0</v>
      </c>
      <c r="AF603" s="35">
        <v>7.5000004999999996</v>
      </c>
      <c r="AG603" s="35"/>
      <c r="AH603" s="35"/>
      <c r="AI603" s="35">
        <v>8</v>
      </c>
      <c r="AJ603" s="35">
        <v>9</v>
      </c>
      <c r="AK603" s="35"/>
      <c r="AX603" t="s">
        <v>126</v>
      </c>
    </row>
    <row r="604" spans="1:50">
      <c r="A604">
        <v>894</v>
      </c>
      <c r="B604" t="s">
        <v>572</v>
      </c>
      <c r="C604" s="35">
        <v>13.547961000000001</v>
      </c>
      <c r="D604" s="35">
        <v>1.0214734000000001</v>
      </c>
      <c r="E604" s="35">
        <v>0</v>
      </c>
      <c r="F604" s="35"/>
      <c r="G604" s="35"/>
      <c r="H604" s="35">
        <v>11.909151</v>
      </c>
      <c r="I604" s="35">
        <v>12.405366000000001</v>
      </c>
      <c r="J604" s="35">
        <v>2.8945851</v>
      </c>
      <c r="K604" s="35">
        <v>3.0000002000000001</v>
      </c>
      <c r="L604" s="35">
        <v>4.4810005E-2</v>
      </c>
      <c r="M604" s="35">
        <v>0</v>
      </c>
      <c r="N604" s="35">
        <v>0</v>
      </c>
      <c r="O604" s="35">
        <v>0.05</v>
      </c>
      <c r="P604" s="35">
        <v>0</v>
      </c>
      <c r="Q604" s="35">
        <v>0.70000004999999998</v>
      </c>
      <c r="R604" s="35">
        <v>2.9</v>
      </c>
      <c r="S604" s="35">
        <v>2.4</v>
      </c>
      <c r="T604" s="35">
        <v>4.8</v>
      </c>
      <c r="U604" s="35">
        <v>0.90000004</v>
      </c>
      <c r="V604" s="35">
        <v>0</v>
      </c>
      <c r="W604" s="35">
        <v>12.900001</v>
      </c>
      <c r="X604" s="35">
        <v>2.3000001999999999</v>
      </c>
      <c r="Y604" s="35">
        <v>0</v>
      </c>
      <c r="Z604" s="35"/>
      <c r="AA604" s="35"/>
      <c r="AB604" s="35"/>
      <c r="AC604" s="35"/>
      <c r="AD604" s="35"/>
      <c r="AE604" s="35"/>
      <c r="AF604" s="35">
        <v>10.500000999999999</v>
      </c>
      <c r="AG604" s="35"/>
      <c r="AH604" s="35"/>
      <c r="AI604" s="35">
        <v>15.200001</v>
      </c>
      <c r="AJ604" s="35">
        <v>12.6</v>
      </c>
      <c r="AK604" s="35"/>
      <c r="AX604" t="s">
        <v>126</v>
      </c>
    </row>
    <row r="605" spans="1:50">
      <c r="A605">
        <v>895</v>
      </c>
      <c r="B605" t="s">
        <v>573</v>
      </c>
      <c r="C605" s="35">
        <v>0.57499206000000003</v>
      </c>
      <c r="D605" s="35">
        <v>0</v>
      </c>
      <c r="E605" s="35">
        <v>0.30187081999999998</v>
      </c>
      <c r="F605" s="35"/>
      <c r="G605" s="35"/>
      <c r="H605" s="35">
        <v>3.5547751999999999</v>
      </c>
      <c r="I605" s="35">
        <v>5.3909735999999997</v>
      </c>
      <c r="J605" s="35"/>
      <c r="K605" s="35">
        <v>3.0000002000000001</v>
      </c>
      <c r="L605" s="35">
        <v>1.5330000999999999E-2</v>
      </c>
      <c r="M605" s="35">
        <v>0</v>
      </c>
      <c r="N605" s="35">
        <v>0</v>
      </c>
      <c r="O605" s="35">
        <v>2.0000001E-2</v>
      </c>
      <c r="P605" s="35">
        <v>0</v>
      </c>
      <c r="Q605" s="35">
        <v>0.2</v>
      </c>
      <c r="R605" s="35">
        <v>1</v>
      </c>
      <c r="S605" s="35">
        <v>3.1000000999999999</v>
      </c>
      <c r="T605" s="35">
        <v>10</v>
      </c>
      <c r="U605" s="35">
        <v>0.4</v>
      </c>
      <c r="V605" s="35">
        <v>0</v>
      </c>
      <c r="W605" s="35">
        <v>0.5</v>
      </c>
      <c r="X605" s="35">
        <v>0.2</v>
      </c>
      <c r="Y605" s="35">
        <v>0</v>
      </c>
      <c r="Z605" s="35">
        <v>3.9697163000000001E-2</v>
      </c>
      <c r="AA605" s="35"/>
      <c r="AB605" s="35"/>
      <c r="AC605" s="35">
        <v>0</v>
      </c>
      <c r="AD605" s="35">
        <v>1.8378317000000002E-2</v>
      </c>
      <c r="AE605" s="35">
        <v>0</v>
      </c>
      <c r="AF605" s="35">
        <v>1.5000001000000001</v>
      </c>
      <c r="AG605" s="35"/>
      <c r="AH605" s="35"/>
      <c r="AI605" s="35">
        <v>0.4</v>
      </c>
      <c r="AJ605" s="35"/>
      <c r="AK605" s="35"/>
      <c r="AX605" t="s">
        <v>126</v>
      </c>
    </row>
    <row r="606" spans="1:50">
      <c r="A606">
        <v>896</v>
      </c>
      <c r="B606" t="s">
        <v>574</v>
      </c>
      <c r="C606" s="35">
        <v>0.57499206000000003</v>
      </c>
      <c r="D606" s="35">
        <v>0</v>
      </c>
      <c r="E606" s="35">
        <v>0.30187081999999998</v>
      </c>
      <c r="F606" s="35"/>
      <c r="G606" s="35"/>
      <c r="H606" s="35">
        <v>0.41820887000000001</v>
      </c>
      <c r="I606" s="35"/>
      <c r="J606" s="35"/>
      <c r="K606" s="35">
        <v>3.0000002000000001</v>
      </c>
      <c r="L606" s="35">
        <v>1.5330000999999999E-2</v>
      </c>
      <c r="M606" s="35">
        <v>0</v>
      </c>
      <c r="N606" s="35">
        <v>0</v>
      </c>
      <c r="O606" s="35">
        <v>2.0000001E-2</v>
      </c>
      <c r="P606" s="35">
        <v>0</v>
      </c>
      <c r="Q606" s="35">
        <v>0.1</v>
      </c>
      <c r="R606" s="35">
        <v>0.3</v>
      </c>
      <c r="S606" s="35">
        <v>0.3</v>
      </c>
      <c r="T606" s="35">
        <v>3.0000002000000001</v>
      </c>
      <c r="U606" s="35">
        <v>0.4</v>
      </c>
      <c r="V606" s="35">
        <v>0</v>
      </c>
      <c r="W606" s="35">
        <v>0.2</v>
      </c>
      <c r="X606" s="35">
        <v>0.2</v>
      </c>
      <c r="Y606" s="35">
        <v>0</v>
      </c>
      <c r="Z606" s="35">
        <v>3.9697163000000001E-2</v>
      </c>
      <c r="AA606" s="35"/>
      <c r="AB606" s="35"/>
      <c r="AC606" s="35">
        <v>1.1270465000000001</v>
      </c>
      <c r="AD606" s="35">
        <v>1.8378317000000002E-2</v>
      </c>
      <c r="AE606" s="35">
        <v>0</v>
      </c>
      <c r="AF606" s="35">
        <v>1.5000001000000001</v>
      </c>
      <c r="AG606" s="35"/>
      <c r="AH606" s="35"/>
      <c r="AI606" s="35">
        <v>0.4</v>
      </c>
      <c r="AJ606" s="35"/>
      <c r="AK606" s="35"/>
      <c r="AX606" t="s">
        <v>126</v>
      </c>
    </row>
    <row r="607" spans="1:50">
      <c r="A607">
        <v>897</v>
      </c>
      <c r="B607" t="s">
        <v>575</v>
      </c>
      <c r="C607" s="35">
        <v>1.6099777</v>
      </c>
      <c r="D607" s="35">
        <v>0</v>
      </c>
      <c r="E607" s="35">
        <v>0.43124404999999999</v>
      </c>
      <c r="F607" s="35"/>
      <c r="G607" s="35"/>
      <c r="H607" s="35">
        <v>0.52276104999999995</v>
      </c>
      <c r="I607" s="35">
        <v>1.0781946</v>
      </c>
      <c r="J607" s="35">
        <v>1.0781946</v>
      </c>
      <c r="K607" s="35">
        <v>3.0000002000000001</v>
      </c>
      <c r="L607" s="35">
        <v>1.5330000999999999E-2</v>
      </c>
      <c r="M607" s="35">
        <v>0</v>
      </c>
      <c r="N607" s="35">
        <v>0</v>
      </c>
      <c r="O607" s="35">
        <v>2.0000001E-2</v>
      </c>
      <c r="P607" s="35">
        <v>0</v>
      </c>
      <c r="Q607" s="35">
        <v>0.2</v>
      </c>
      <c r="R607" s="35">
        <v>1</v>
      </c>
      <c r="S607" s="35">
        <v>3.1000000999999999</v>
      </c>
      <c r="T607" s="35">
        <v>15.000000999999999</v>
      </c>
      <c r="U607" s="35">
        <v>0.4</v>
      </c>
      <c r="V607" s="35">
        <v>0</v>
      </c>
      <c r="W607" s="35">
        <v>0.5</v>
      </c>
      <c r="X607" s="35">
        <v>0.2</v>
      </c>
      <c r="Y607" s="35">
        <v>0</v>
      </c>
      <c r="Z607" s="35">
        <v>3.9697163000000001E-2</v>
      </c>
      <c r="AA607" s="35"/>
      <c r="AB607" s="35"/>
      <c r="AC607" s="35">
        <v>0</v>
      </c>
      <c r="AD607" s="35">
        <v>1.8378317000000002E-2</v>
      </c>
      <c r="AE607" s="35">
        <v>0</v>
      </c>
      <c r="AF607" s="35">
        <v>1.5000001000000001</v>
      </c>
      <c r="AG607" s="35"/>
      <c r="AH607" s="35"/>
      <c r="AI607" s="35">
        <v>0.8</v>
      </c>
      <c r="AJ607" s="35"/>
      <c r="AK607" s="35"/>
      <c r="AX607" t="s">
        <v>131</v>
      </c>
    </row>
    <row r="608" spans="1:50">
      <c r="A608">
        <v>898</v>
      </c>
      <c r="B608" t="s">
        <v>576</v>
      </c>
      <c r="C608" s="35">
        <v>3.2774548999999999</v>
      </c>
      <c r="D608" s="35">
        <v>0.68999049999999995</v>
      </c>
      <c r="E608" s="35">
        <v>0.43124404999999999</v>
      </c>
      <c r="F608" s="35"/>
      <c r="G608" s="35"/>
      <c r="H608" s="35">
        <v>0.31365665999999998</v>
      </c>
      <c r="I608" s="35">
        <v>0.5390973</v>
      </c>
      <c r="J608" s="35">
        <v>0.5390973</v>
      </c>
      <c r="K608" s="35">
        <v>3.0000002000000001</v>
      </c>
      <c r="L608" s="35">
        <v>1.5330000999999999E-2</v>
      </c>
      <c r="M608" s="35">
        <v>0</v>
      </c>
      <c r="N608" s="35">
        <v>0</v>
      </c>
      <c r="O608" s="35">
        <v>2.0000001E-2</v>
      </c>
      <c r="P608" s="35">
        <v>0</v>
      </c>
      <c r="Q608" s="35">
        <v>0.2</v>
      </c>
      <c r="R608" s="35">
        <v>1</v>
      </c>
      <c r="S608" s="35">
        <v>2</v>
      </c>
      <c r="T608" s="35">
        <v>15.000000999999999</v>
      </c>
      <c r="U608" s="35">
        <v>0.4</v>
      </c>
      <c r="V608" s="35">
        <v>0</v>
      </c>
      <c r="W608" s="35">
        <v>0.70000004999999998</v>
      </c>
      <c r="X608" s="35">
        <v>0.4</v>
      </c>
      <c r="Y608" s="35">
        <v>0</v>
      </c>
      <c r="Z608" s="35">
        <v>3.9697163000000001E-2</v>
      </c>
      <c r="AA608" s="35"/>
      <c r="AB608" s="35"/>
      <c r="AC608" s="35">
        <v>0</v>
      </c>
      <c r="AD608" s="35">
        <v>1.8378317000000002E-2</v>
      </c>
      <c r="AE608" s="35">
        <v>0</v>
      </c>
      <c r="AF608" s="35">
        <v>2.1000000999999999</v>
      </c>
      <c r="AG608" s="35"/>
      <c r="AH608" s="35"/>
      <c r="AI608" s="35">
        <v>1.6800001</v>
      </c>
      <c r="AJ608" s="35">
        <v>0.90000004</v>
      </c>
      <c r="AK608" s="35"/>
      <c r="AX608" t="s">
        <v>126</v>
      </c>
    </row>
    <row r="609" spans="1:50">
      <c r="A609">
        <v>899</v>
      </c>
      <c r="B609" t="s">
        <v>577</v>
      </c>
      <c r="C609" s="35">
        <v>2.1849699999999999</v>
      </c>
      <c r="D609" s="35">
        <v>0</v>
      </c>
      <c r="E609" s="35">
        <v>0.17249763000000001</v>
      </c>
      <c r="F609" s="35"/>
      <c r="G609" s="35"/>
      <c r="H609" s="35">
        <v>0.31365665999999998</v>
      </c>
      <c r="I609" s="35">
        <v>0.5390973</v>
      </c>
      <c r="J609" s="35">
        <v>0.5390973</v>
      </c>
      <c r="K609" s="35">
        <v>3.0000002000000001</v>
      </c>
      <c r="L609" s="35">
        <v>1.5330000999999999E-2</v>
      </c>
      <c r="M609" s="35">
        <v>0</v>
      </c>
      <c r="N609" s="35">
        <v>0</v>
      </c>
      <c r="O609" s="35">
        <v>2.0000001E-2</v>
      </c>
      <c r="P609" s="35">
        <v>0</v>
      </c>
      <c r="Q609" s="35">
        <v>2.5</v>
      </c>
      <c r="R609" s="35">
        <v>3.5000002000000001</v>
      </c>
      <c r="S609" s="35">
        <v>3.2</v>
      </c>
      <c r="T609" s="35">
        <v>5.4</v>
      </c>
      <c r="U609" s="35">
        <v>0.4</v>
      </c>
      <c r="V609" s="35">
        <v>0</v>
      </c>
      <c r="W609" s="35">
        <v>0.2</v>
      </c>
      <c r="X609" s="35">
        <v>0.2</v>
      </c>
      <c r="Y609" s="35">
        <v>0</v>
      </c>
      <c r="Z609" s="35">
        <v>3.9697163000000001E-2</v>
      </c>
      <c r="AA609" s="35"/>
      <c r="AB609" s="35"/>
      <c r="AC609" s="35">
        <v>2.8176165000000002</v>
      </c>
      <c r="AD609" s="35">
        <v>1.8378317000000002E-2</v>
      </c>
      <c r="AE609" s="35">
        <v>0</v>
      </c>
      <c r="AF609" s="35">
        <v>1.5000001000000001</v>
      </c>
      <c r="AG609" s="35"/>
      <c r="AH609" s="35"/>
      <c r="AI609" s="35">
        <v>1.6800001</v>
      </c>
      <c r="AJ609" s="35">
        <v>0.90000004</v>
      </c>
      <c r="AK609" s="35"/>
      <c r="AX609" t="s">
        <v>126</v>
      </c>
    </row>
    <row r="610" spans="1:50">
      <c r="A610">
        <v>900</v>
      </c>
      <c r="B610" t="s">
        <v>578</v>
      </c>
      <c r="C610" s="35">
        <v>5.6349220000000004</v>
      </c>
      <c r="D610" s="35">
        <v>1.4662297</v>
      </c>
      <c r="E610" s="35">
        <v>0.17249763000000001</v>
      </c>
      <c r="F610" s="35"/>
      <c r="G610" s="35"/>
      <c r="H610" s="35">
        <v>19.603539999999999</v>
      </c>
      <c r="I610" s="35">
        <v>0.32345843000000002</v>
      </c>
      <c r="J610" s="35">
        <v>0.32345843000000002</v>
      </c>
      <c r="K610" s="35">
        <v>3.0000002000000001</v>
      </c>
      <c r="L610" s="35">
        <v>1.5330000999999999E-2</v>
      </c>
      <c r="M610" s="35">
        <v>0</v>
      </c>
      <c r="N610" s="35">
        <v>0</v>
      </c>
      <c r="O610" s="35">
        <v>2.0000001E-2</v>
      </c>
      <c r="P610" s="35">
        <v>0</v>
      </c>
      <c r="Q610" s="35">
        <v>0.2</v>
      </c>
      <c r="R610" s="35">
        <v>1</v>
      </c>
      <c r="S610" s="35">
        <v>2</v>
      </c>
      <c r="T610" s="35">
        <v>16</v>
      </c>
      <c r="U610" s="35">
        <v>1.3000001000000001</v>
      </c>
      <c r="V610" s="35">
        <v>0</v>
      </c>
      <c r="W610" s="35">
        <v>0.70000004999999998</v>
      </c>
      <c r="X610" s="35">
        <v>0.4</v>
      </c>
      <c r="Y610" s="35">
        <v>0</v>
      </c>
      <c r="Z610" s="35">
        <v>3.9697163000000001E-2</v>
      </c>
      <c r="AA610" s="35"/>
      <c r="AB610" s="35"/>
      <c r="AC610" s="35">
        <v>0</v>
      </c>
      <c r="AD610" s="35">
        <v>1.8378317000000002E-2</v>
      </c>
      <c r="AE610" s="35">
        <v>0</v>
      </c>
      <c r="AF610" s="35">
        <v>3.0000002000000001</v>
      </c>
      <c r="AG610" s="35"/>
      <c r="AH610" s="35"/>
      <c r="AI610" s="35">
        <v>2.8000001999999999</v>
      </c>
      <c r="AJ610" s="35">
        <v>2.5200002000000001</v>
      </c>
      <c r="AK610" s="35"/>
      <c r="AX610" t="s">
        <v>126</v>
      </c>
    </row>
    <row r="611" spans="1:50">
      <c r="A611">
        <v>901</v>
      </c>
      <c r="B611" t="s">
        <v>579</v>
      </c>
      <c r="C611" s="35">
        <v>6.0374165</v>
      </c>
      <c r="D611" s="35">
        <v>1.4662297</v>
      </c>
      <c r="E611" s="35">
        <v>0.17249763000000001</v>
      </c>
      <c r="F611" s="35"/>
      <c r="G611" s="35"/>
      <c r="H611" s="35">
        <v>19.603539999999999</v>
      </c>
      <c r="I611" s="35">
        <v>0.32345843000000002</v>
      </c>
      <c r="J611" s="35">
        <v>0.32345843000000002</v>
      </c>
      <c r="K611" s="35">
        <v>3.0000002000000001</v>
      </c>
      <c r="L611" s="35">
        <v>1.5330000999999999E-2</v>
      </c>
      <c r="M611" s="35">
        <v>0</v>
      </c>
      <c r="N611" s="35">
        <v>0</v>
      </c>
      <c r="O611" s="35">
        <v>2.0000001E-2</v>
      </c>
      <c r="P611" s="35">
        <v>0</v>
      </c>
      <c r="Q611" s="35">
        <v>0.1</v>
      </c>
      <c r="R611" s="35">
        <v>0.6</v>
      </c>
      <c r="S611" s="35">
        <v>5</v>
      </c>
      <c r="T611" s="35">
        <v>8</v>
      </c>
      <c r="U611" s="35">
        <v>0.4</v>
      </c>
      <c r="V611" s="35">
        <v>0</v>
      </c>
      <c r="W611" s="35">
        <v>0.2</v>
      </c>
      <c r="X611" s="35">
        <v>0.2</v>
      </c>
      <c r="Y611" s="35">
        <v>0</v>
      </c>
      <c r="Z611" s="35">
        <v>3.9697163000000001E-2</v>
      </c>
      <c r="AA611" s="35"/>
      <c r="AB611" s="35"/>
      <c r="AC611" s="35"/>
      <c r="AD611" s="35"/>
      <c r="AE611" s="35"/>
      <c r="AF611" s="35">
        <v>1.8000001999999999</v>
      </c>
      <c r="AG611" s="35"/>
      <c r="AH611" s="35"/>
      <c r="AI611" s="35">
        <v>2.2400000000000002</v>
      </c>
      <c r="AJ611" s="35">
        <v>2.5200002000000001</v>
      </c>
      <c r="AK611" s="35"/>
      <c r="AX611" t="s">
        <v>126</v>
      </c>
    </row>
    <row r="612" spans="1:50">
      <c r="A612">
        <v>902</v>
      </c>
      <c r="B612" t="s">
        <v>580</v>
      </c>
      <c r="C612" s="35">
        <v>5.6061725999999998</v>
      </c>
      <c r="D612" s="35">
        <v>0.97748643000000002</v>
      </c>
      <c r="E612" s="35">
        <v>0.17249763000000001</v>
      </c>
      <c r="F612" s="35">
        <v>7.1203616E-4</v>
      </c>
      <c r="G612" s="35">
        <v>9.1891590000000001</v>
      </c>
      <c r="H612" s="35">
        <v>19.603539999999999</v>
      </c>
      <c r="I612" s="35">
        <v>5.3909735999999997</v>
      </c>
      <c r="J612" s="35">
        <v>2.1563892</v>
      </c>
      <c r="K612" s="35">
        <v>3.0000002000000001</v>
      </c>
      <c r="L612" s="35">
        <v>1.5330000999999999E-2</v>
      </c>
      <c r="M612" s="35">
        <v>0</v>
      </c>
      <c r="N612" s="35">
        <v>0</v>
      </c>
      <c r="O612" s="35">
        <v>2.0000001E-2</v>
      </c>
      <c r="P612" s="35">
        <v>0</v>
      </c>
      <c r="Q612" s="35">
        <v>0.2</v>
      </c>
      <c r="R612" s="35">
        <v>1</v>
      </c>
      <c r="S612" s="35">
        <v>2</v>
      </c>
      <c r="T612" s="35">
        <v>30.000001999999999</v>
      </c>
      <c r="U612" s="35">
        <v>10</v>
      </c>
      <c r="V612" s="35">
        <v>0</v>
      </c>
      <c r="W612" s="35">
        <v>4</v>
      </c>
      <c r="X612" s="35">
        <v>2</v>
      </c>
      <c r="Y612" s="35">
        <v>0</v>
      </c>
      <c r="Z612" s="35">
        <v>3.9697163000000001E-2</v>
      </c>
      <c r="AA612" s="35"/>
      <c r="AB612" s="35"/>
      <c r="AC612" s="35">
        <v>0</v>
      </c>
      <c r="AD612" s="35">
        <v>1.8378317000000002E-2</v>
      </c>
      <c r="AE612" s="35">
        <v>0</v>
      </c>
      <c r="AF612" s="35">
        <v>3.0000002000000001</v>
      </c>
      <c r="AG612" s="35"/>
      <c r="AH612" s="35"/>
      <c r="AI612" s="35">
        <v>4.32</v>
      </c>
      <c r="AJ612" s="35">
        <v>4.32</v>
      </c>
      <c r="AK612" s="35"/>
      <c r="AX612" t="s">
        <v>126</v>
      </c>
    </row>
    <row r="613" spans="1:50">
      <c r="A613">
        <v>913</v>
      </c>
      <c r="B613" t="s">
        <v>581</v>
      </c>
      <c r="C613" s="35">
        <v>0.90561247</v>
      </c>
      <c r="D613" s="35">
        <v>0</v>
      </c>
      <c r="E613" s="35">
        <v>3.5577631999999998E-2</v>
      </c>
      <c r="F613" s="35"/>
      <c r="G613" s="35"/>
      <c r="H613" s="35"/>
      <c r="I613" s="35">
        <v>1.7255199999999999</v>
      </c>
      <c r="J613" s="35">
        <v>1.0455220999999999</v>
      </c>
      <c r="K613" s="35">
        <v>0</v>
      </c>
      <c r="L613" s="35">
        <v>2.4577300000000002</v>
      </c>
      <c r="M613" s="35">
        <v>0</v>
      </c>
      <c r="N613" s="35">
        <v>0</v>
      </c>
      <c r="O613" s="35">
        <v>0.25</v>
      </c>
      <c r="P613" s="35">
        <v>0</v>
      </c>
      <c r="Q613" s="35">
        <v>0.2</v>
      </c>
      <c r="R613" s="35">
        <v>1.3000001000000001</v>
      </c>
      <c r="S613" s="35">
        <v>3.2</v>
      </c>
      <c r="T613" s="35">
        <v>1.8000001000000001</v>
      </c>
      <c r="U613" s="35">
        <v>3.3000001999999999</v>
      </c>
      <c r="V613" s="35">
        <v>0</v>
      </c>
      <c r="W613" s="35">
        <v>1.6</v>
      </c>
      <c r="X613" s="35">
        <v>0</v>
      </c>
      <c r="Y613" s="35">
        <v>0</v>
      </c>
      <c r="Z613" s="35"/>
      <c r="AA613" s="35"/>
      <c r="AB613" s="35"/>
      <c r="AC613" s="35">
        <v>0.68722342999999997</v>
      </c>
      <c r="AD613" s="35">
        <v>1.4702654000000001E-2</v>
      </c>
      <c r="AE613" s="35">
        <v>0</v>
      </c>
      <c r="AF613" s="35">
        <v>0.61800003000000003</v>
      </c>
      <c r="AG613" s="35"/>
      <c r="AH613" s="35"/>
      <c r="AI613" s="35">
        <v>0.48000005000000001</v>
      </c>
      <c r="AJ613" s="35"/>
      <c r="AK613" s="35"/>
      <c r="AX613" t="s">
        <v>131</v>
      </c>
    </row>
    <row r="614" spans="1:50">
      <c r="A614">
        <v>914</v>
      </c>
      <c r="B614" t="s">
        <v>582</v>
      </c>
      <c r="C614" s="35">
        <v>0.90561247</v>
      </c>
      <c r="D614" s="35">
        <v>0</v>
      </c>
      <c r="E614" s="35">
        <v>7.1155264999999995E-2</v>
      </c>
      <c r="F614" s="35"/>
      <c r="G614" s="35"/>
      <c r="H614" s="35"/>
      <c r="I614" s="35">
        <v>1.7255199999999999</v>
      </c>
      <c r="J614" s="35">
        <v>1.0455220999999999</v>
      </c>
      <c r="K614" s="35">
        <v>0</v>
      </c>
      <c r="L614" s="35">
        <v>2.4577300000000002</v>
      </c>
      <c r="M614" s="35">
        <v>0</v>
      </c>
      <c r="N614" s="35">
        <v>0</v>
      </c>
      <c r="O614" s="35">
        <v>0.25</v>
      </c>
      <c r="P614" s="35">
        <v>0</v>
      </c>
      <c r="Q614" s="35">
        <v>0.2</v>
      </c>
      <c r="R614" s="35">
        <v>1.3000001000000001</v>
      </c>
      <c r="S614" s="35">
        <v>3.2</v>
      </c>
      <c r="T614" s="35">
        <v>1.8000001000000001</v>
      </c>
      <c r="U614" s="35">
        <v>3.3000001999999999</v>
      </c>
      <c r="V614" s="35">
        <v>0</v>
      </c>
      <c r="W614" s="35">
        <v>1.6</v>
      </c>
      <c r="X614" s="35">
        <v>0</v>
      </c>
      <c r="Y614" s="35">
        <v>0</v>
      </c>
      <c r="Z614" s="35"/>
      <c r="AA614" s="35"/>
      <c r="AB614" s="35"/>
      <c r="AC614" s="35">
        <v>0.68722342999999997</v>
      </c>
      <c r="AD614" s="35">
        <v>1.4702654000000001E-2</v>
      </c>
      <c r="AE614" s="35">
        <v>0</v>
      </c>
      <c r="AF614" s="35">
        <v>0.61800003000000003</v>
      </c>
      <c r="AG614" s="35"/>
      <c r="AH614" s="35"/>
      <c r="AI614" s="35">
        <v>0.48000005000000001</v>
      </c>
      <c r="AJ614" s="35"/>
      <c r="AK614" s="35"/>
      <c r="AX614" t="s">
        <v>131</v>
      </c>
    </row>
    <row r="615" spans="1:50">
      <c r="A615">
        <v>915</v>
      </c>
      <c r="B615" t="s">
        <v>583</v>
      </c>
      <c r="C615" s="35">
        <v>0.90561247</v>
      </c>
      <c r="D615" s="35">
        <v>0</v>
      </c>
      <c r="E615" s="35">
        <v>4.7436844999999998E-2</v>
      </c>
      <c r="F615" s="35"/>
      <c r="G615" s="35"/>
      <c r="H615" s="35"/>
      <c r="I615" s="35">
        <v>2.4157278999999998</v>
      </c>
      <c r="J615" s="35">
        <v>1.0455220999999999</v>
      </c>
      <c r="K615" s="35">
        <v>3.0000002000000001</v>
      </c>
      <c r="L615" s="35">
        <v>0.40962502000000001</v>
      </c>
      <c r="M615" s="35">
        <v>0</v>
      </c>
      <c r="N615" s="35">
        <v>0</v>
      </c>
      <c r="O615" s="35">
        <v>0.2</v>
      </c>
      <c r="P615" s="35">
        <v>0</v>
      </c>
      <c r="Q615" s="35">
        <v>0.2</v>
      </c>
      <c r="R615" s="35">
        <v>0.4</v>
      </c>
      <c r="S615" s="35">
        <v>1.8000001000000001</v>
      </c>
      <c r="T615" s="35">
        <v>0.5</v>
      </c>
      <c r="U615" s="35">
        <v>0</v>
      </c>
      <c r="V615" s="35">
        <v>0</v>
      </c>
      <c r="W615" s="35"/>
      <c r="X615" s="35"/>
      <c r="Y615" s="35"/>
      <c r="Z615" s="35"/>
      <c r="AA615" s="35"/>
      <c r="AB615" s="35"/>
      <c r="AC615" s="35">
        <v>0.54977876000000003</v>
      </c>
      <c r="AD615" s="35">
        <v>0</v>
      </c>
      <c r="AE615" s="35">
        <v>0</v>
      </c>
      <c r="AF615" s="35">
        <v>0.47400004000000001</v>
      </c>
      <c r="AG615" s="35"/>
      <c r="AH615" s="35"/>
      <c r="AI615" s="35">
        <v>0.16000001</v>
      </c>
      <c r="AJ615" s="35">
        <v>0.36</v>
      </c>
      <c r="AK615" s="35">
        <v>1.5000001000000001</v>
      </c>
      <c r="AX615" t="s">
        <v>131</v>
      </c>
    </row>
    <row r="616" spans="1:50">
      <c r="A616">
        <v>916</v>
      </c>
      <c r="B616" t="s">
        <v>582</v>
      </c>
      <c r="C616" s="35">
        <v>0.90561247</v>
      </c>
      <c r="D616" s="35">
        <v>0</v>
      </c>
      <c r="E616" s="35">
        <v>2.134658E-2</v>
      </c>
      <c r="F616" s="35"/>
      <c r="G616" s="35"/>
      <c r="H616" s="35"/>
      <c r="I616" s="35">
        <v>1.7255199999999999</v>
      </c>
      <c r="J616" s="35">
        <v>1.0455220999999999</v>
      </c>
      <c r="K616" s="35">
        <v>0</v>
      </c>
      <c r="L616" s="35">
        <v>2.4577300000000002</v>
      </c>
      <c r="M616" s="35">
        <v>0</v>
      </c>
      <c r="N616" s="35">
        <v>0</v>
      </c>
      <c r="O616" s="35">
        <v>0.25</v>
      </c>
      <c r="P616" s="35">
        <v>0</v>
      </c>
      <c r="Q616" s="35">
        <v>0.2</v>
      </c>
      <c r="R616" s="35">
        <v>1.3000001000000001</v>
      </c>
      <c r="S616" s="35">
        <v>3.2</v>
      </c>
      <c r="T616" s="35">
        <v>1.8000001000000001</v>
      </c>
      <c r="U616" s="35">
        <v>3.3000001999999999</v>
      </c>
      <c r="V616" s="35">
        <v>0</v>
      </c>
      <c r="W616" s="35">
        <v>1.6</v>
      </c>
      <c r="X616" s="35">
        <v>0</v>
      </c>
      <c r="Y616" s="35">
        <v>0</v>
      </c>
      <c r="Z616" s="35"/>
      <c r="AA616" s="35"/>
      <c r="AB616" s="35"/>
      <c r="AC616" s="35">
        <v>0.68722342999999997</v>
      </c>
      <c r="AD616" s="35">
        <v>1.4702654000000001E-2</v>
      </c>
      <c r="AE616" s="35">
        <v>0</v>
      </c>
      <c r="AF616" s="35">
        <v>0.61800003000000003</v>
      </c>
      <c r="AG616" s="35"/>
      <c r="AH616" s="35"/>
      <c r="AI616" s="35">
        <v>0.16000001</v>
      </c>
      <c r="AJ616" s="35">
        <v>0.36</v>
      </c>
      <c r="AK616" s="35"/>
      <c r="AX616" t="s">
        <v>131</v>
      </c>
    </row>
    <row r="617" spans="1:50">
      <c r="A617">
        <v>917</v>
      </c>
      <c r="B617" t="s">
        <v>584</v>
      </c>
      <c r="C617" s="35">
        <v>1.2506077</v>
      </c>
      <c r="D617" s="35">
        <v>0</v>
      </c>
      <c r="E617" s="35">
        <v>0.33205785999999998</v>
      </c>
      <c r="F617" s="35"/>
      <c r="G617" s="35"/>
      <c r="H617" s="35"/>
      <c r="I617" s="35">
        <v>2.4157278999999998</v>
      </c>
      <c r="J617" s="35">
        <v>1.0455220999999999</v>
      </c>
      <c r="K617" s="35">
        <v>0</v>
      </c>
      <c r="L617" s="35">
        <v>2.4577300000000002</v>
      </c>
      <c r="M617" s="35">
        <v>0</v>
      </c>
      <c r="N617" s="35">
        <v>0</v>
      </c>
      <c r="O617" s="35">
        <v>0.25</v>
      </c>
      <c r="P617" s="35">
        <v>0</v>
      </c>
      <c r="Q617" s="35">
        <v>0.2</v>
      </c>
      <c r="R617" s="35">
        <v>1.3000001000000001</v>
      </c>
      <c r="S617" s="35">
        <v>2.5</v>
      </c>
      <c r="T617" s="35">
        <v>1.8000001000000001</v>
      </c>
      <c r="U617" s="35">
        <v>2.3000001999999999</v>
      </c>
      <c r="V617" s="35">
        <v>0</v>
      </c>
      <c r="W617" s="35">
        <v>3.3000001999999999</v>
      </c>
      <c r="X617" s="35">
        <v>0</v>
      </c>
      <c r="Y617" s="35">
        <v>0</v>
      </c>
      <c r="Z617" s="35"/>
      <c r="AA617" s="35"/>
      <c r="AB617" s="35"/>
      <c r="AC617" s="35">
        <v>0.68722342999999997</v>
      </c>
      <c r="AD617" s="35">
        <v>1.4702654000000001E-2</v>
      </c>
      <c r="AE617" s="35">
        <v>0</v>
      </c>
      <c r="AF617" s="35">
        <v>0.91500009999999998</v>
      </c>
      <c r="AG617" s="35"/>
      <c r="AH617" s="35"/>
      <c r="AI617" s="35">
        <v>1.1200000000000001</v>
      </c>
      <c r="AJ617" s="35"/>
      <c r="AK617" s="35"/>
      <c r="AX617" t="s">
        <v>126</v>
      </c>
    </row>
    <row r="618" spans="1:50">
      <c r="A618">
        <v>918</v>
      </c>
      <c r="B618" t="s">
        <v>585</v>
      </c>
      <c r="C618" s="35">
        <v>1.2506077</v>
      </c>
      <c r="D618" s="35">
        <v>0</v>
      </c>
      <c r="E618" s="35">
        <v>0.33205785999999998</v>
      </c>
      <c r="F618" s="35">
        <v>1.4685746E-5</v>
      </c>
      <c r="G618" s="35">
        <v>0.22972897</v>
      </c>
      <c r="H618" s="35"/>
      <c r="I618" s="35">
        <v>2.4157278999999998</v>
      </c>
      <c r="J618" s="35">
        <v>1.0455220999999999</v>
      </c>
      <c r="K618" s="35">
        <v>0</v>
      </c>
      <c r="L618" s="35">
        <v>2.01973</v>
      </c>
      <c r="M618" s="35">
        <v>0</v>
      </c>
      <c r="N618" s="35">
        <v>0</v>
      </c>
      <c r="O618" s="35">
        <v>0.25</v>
      </c>
      <c r="P618" s="35">
        <v>0</v>
      </c>
      <c r="Q618" s="35">
        <v>0.2</v>
      </c>
      <c r="R618" s="35">
        <v>1.3000001000000001</v>
      </c>
      <c r="S618" s="35">
        <v>2.5</v>
      </c>
      <c r="T618" s="35">
        <v>1.8000001000000001</v>
      </c>
      <c r="U618" s="35">
        <v>2.3000001999999999</v>
      </c>
      <c r="V618" s="35">
        <v>0</v>
      </c>
      <c r="W618" s="35">
        <v>3.3000001999999999</v>
      </c>
      <c r="X618" s="35">
        <v>0</v>
      </c>
      <c r="Y618" s="35">
        <v>0</v>
      </c>
      <c r="Z618" s="35"/>
      <c r="AA618" s="35"/>
      <c r="AB618" s="35"/>
      <c r="AC618" s="35">
        <v>0.68722342999999997</v>
      </c>
      <c r="AD618" s="35">
        <v>1.4702654000000001E-2</v>
      </c>
      <c r="AE618" s="35">
        <v>0</v>
      </c>
      <c r="AF618" s="35">
        <v>0.91500009999999998</v>
      </c>
      <c r="AG618" s="35"/>
      <c r="AH618" s="35"/>
      <c r="AI618" s="35">
        <v>1.1200000000000001</v>
      </c>
      <c r="AJ618" s="35"/>
      <c r="AK618" s="35"/>
      <c r="AX618" t="s">
        <v>126</v>
      </c>
    </row>
    <row r="619" spans="1:50">
      <c r="A619">
        <v>920</v>
      </c>
      <c r="B619" t="s">
        <v>586</v>
      </c>
      <c r="C619" s="35">
        <v>1.6171651</v>
      </c>
      <c r="D619" s="35">
        <v>0</v>
      </c>
      <c r="E619" s="35">
        <v>0.94873684999999996</v>
      </c>
      <c r="F619" s="35"/>
      <c r="G619" s="35"/>
      <c r="H619" s="35"/>
      <c r="I619" s="35">
        <v>1.2078639</v>
      </c>
      <c r="J619" s="35">
        <v>3.6593274999999998</v>
      </c>
      <c r="K619" s="35">
        <v>3.0000002000000001</v>
      </c>
      <c r="L619" s="35">
        <v>1.00987</v>
      </c>
      <c r="M619" s="35">
        <v>0</v>
      </c>
      <c r="N619" s="35">
        <v>1.5000001000000001</v>
      </c>
      <c r="O619" s="35">
        <v>0.05</v>
      </c>
      <c r="P619" s="35">
        <v>0</v>
      </c>
      <c r="Q619" s="35">
        <v>0.2</v>
      </c>
      <c r="R619" s="35">
        <v>1.3000001000000001</v>
      </c>
      <c r="S619" s="35">
        <v>2.5</v>
      </c>
      <c r="T619" s="35">
        <v>1.8000001000000001</v>
      </c>
      <c r="U619" s="35">
        <v>2.3000001999999999</v>
      </c>
      <c r="V619" s="35">
        <v>0</v>
      </c>
      <c r="W619" s="35">
        <v>3.3000001999999999</v>
      </c>
      <c r="X619" s="35">
        <v>0</v>
      </c>
      <c r="Y619" s="35">
        <v>0</v>
      </c>
      <c r="Z619" s="35"/>
      <c r="AA619" s="35"/>
      <c r="AB619" s="35"/>
      <c r="AC619" s="35">
        <v>1.6163495999999999</v>
      </c>
      <c r="AD619" s="35">
        <v>0</v>
      </c>
      <c r="AE619" s="35">
        <v>0</v>
      </c>
      <c r="AF619" s="35">
        <v>2.94</v>
      </c>
      <c r="AG619" s="35"/>
      <c r="AH619" s="35"/>
      <c r="AI619" s="35">
        <v>1.536</v>
      </c>
      <c r="AJ619" s="35">
        <v>0.18</v>
      </c>
      <c r="AK619" s="35">
        <v>1.5000001000000001</v>
      </c>
      <c r="AX619" t="s">
        <v>168</v>
      </c>
    </row>
    <row r="620" spans="1:50">
      <c r="A620">
        <v>921</v>
      </c>
      <c r="B620" t="s">
        <v>586</v>
      </c>
      <c r="C620" s="35">
        <v>1.6171651</v>
      </c>
      <c r="D620" s="35">
        <v>0</v>
      </c>
      <c r="E620" s="35">
        <v>0.28462110000000002</v>
      </c>
      <c r="F620" s="35"/>
      <c r="G620" s="35"/>
      <c r="H620" s="35"/>
      <c r="I620" s="35">
        <v>1.2078639</v>
      </c>
      <c r="J620" s="35">
        <v>3.6593274999999998</v>
      </c>
      <c r="K620" s="35">
        <v>3.0000002000000001</v>
      </c>
      <c r="L620" s="35">
        <v>1.00987</v>
      </c>
      <c r="M620" s="35">
        <v>0</v>
      </c>
      <c r="N620" s="35">
        <v>1.5000001000000001</v>
      </c>
      <c r="O620" s="35">
        <v>0.05</v>
      </c>
      <c r="P620" s="35">
        <v>0</v>
      </c>
      <c r="Q620" s="35">
        <v>1</v>
      </c>
      <c r="R620" s="35">
        <v>2</v>
      </c>
      <c r="S620" s="35">
        <v>3.0000002000000001</v>
      </c>
      <c r="T620" s="35">
        <v>2.2000000000000002</v>
      </c>
      <c r="U620" s="35">
        <v>2.5</v>
      </c>
      <c r="V620" s="35">
        <v>0</v>
      </c>
      <c r="W620" s="35">
        <v>3.3000001999999999</v>
      </c>
      <c r="X620" s="35">
        <v>0</v>
      </c>
      <c r="Y620" s="35">
        <v>0</v>
      </c>
      <c r="Z620" s="35"/>
      <c r="AA620" s="35"/>
      <c r="AB620" s="35"/>
      <c r="AC620" s="35">
        <v>1.6163495999999999</v>
      </c>
      <c r="AD620" s="35">
        <v>0</v>
      </c>
      <c r="AE620" s="35">
        <v>0</v>
      </c>
      <c r="AF620" s="35">
        <v>2.94</v>
      </c>
      <c r="AG620" s="35"/>
      <c r="AH620" s="35"/>
      <c r="AI620" s="35">
        <v>1.536</v>
      </c>
      <c r="AJ620" s="35">
        <v>0.18</v>
      </c>
      <c r="AK620" s="35">
        <v>1.5000001000000001</v>
      </c>
      <c r="AX620" t="s">
        <v>126</v>
      </c>
    </row>
    <row r="621" spans="1:50">
      <c r="A621">
        <v>923</v>
      </c>
      <c r="B621" t="s">
        <v>587</v>
      </c>
      <c r="C621" s="35">
        <v>1.7249762</v>
      </c>
      <c r="D621" s="35">
        <v>3.1308319999999998</v>
      </c>
      <c r="E621" s="35">
        <v>5.9296053000000001E-2</v>
      </c>
      <c r="F621" s="35"/>
      <c r="G621" s="35"/>
      <c r="H621" s="35"/>
      <c r="I621" s="35">
        <v>0.49621460000000001</v>
      </c>
      <c r="J621" s="35">
        <v>0.13007766000000001</v>
      </c>
      <c r="K621" s="35">
        <v>3.0000002000000001</v>
      </c>
      <c r="L621" s="35">
        <v>0.33662500000000001</v>
      </c>
      <c r="M621" s="35">
        <v>0</v>
      </c>
      <c r="N621" s="35">
        <v>0</v>
      </c>
      <c r="O621" s="35">
        <v>0.05</v>
      </c>
      <c r="P621" s="35">
        <v>0</v>
      </c>
      <c r="Q621" s="35">
        <v>0.2</v>
      </c>
      <c r="R621" s="35">
        <v>1.3000001000000001</v>
      </c>
      <c r="S621" s="35">
        <v>3.2</v>
      </c>
      <c r="T621" s="35">
        <v>1.8000001000000001</v>
      </c>
      <c r="U621" s="35">
        <v>3.3000001999999999</v>
      </c>
      <c r="V621" s="35">
        <v>0</v>
      </c>
      <c r="W621" s="35">
        <v>3.3000001999999999</v>
      </c>
      <c r="X621" s="35">
        <v>0</v>
      </c>
      <c r="Y621" s="35">
        <v>0</v>
      </c>
      <c r="Z621" s="35"/>
      <c r="AA621" s="35"/>
      <c r="AB621" s="35"/>
      <c r="AC621" s="35">
        <v>0</v>
      </c>
      <c r="AD621" s="35">
        <v>1.0806450999999999</v>
      </c>
      <c r="AE621" s="35">
        <v>0</v>
      </c>
      <c r="AF621" s="35">
        <v>4.4100003000000001</v>
      </c>
      <c r="AG621" s="35"/>
      <c r="AH621" s="35"/>
      <c r="AI621" s="35">
        <v>1.5200001000000001</v>
      </c>
      <c r="AJ621" s="35">
        <v>0.36</v>
      </c>
      <c r="AK621" s="35"/>
      <c r="AX621" t="s">
        <v>126</v>
      </c>
    </row>
    <row r="622" spans="1:50">
      <c r="A622">
        <v>924</v>
      </c>
      <c r="B622" t="s">
        <v>588</v>
      </c>
      <c r="C622" s="35">
        <v>1.7249762</v>
      </c>
      <c r="D622" s="35">
        <v>2.8462106999999999</v>
      </c>
      <c r="E622" s="35">
        <v>3.5577631999999998E-2</v>
      </c>
      <c r="F622" s="35"/>
      <c r="G622" s="35"/>
      <c r="H622" s="35">
        <v>0.41351213999999997</v>
      </c>
      <c r="I622" s="35">
        <v>0.2481073</v>
      </c>
      <c r="J622" s="35">
        <v>6.5038830000000006E-2</v>
      </c>
      <c r="K622" s="35">
        <v>3.0000002000000001</v>
      </c>
      <c r="L622" s="35">
        <v>0.40962502000000001</v>
      </c>
      <c r="M622" s="35">
        <v>0</v>
      </c>
      <c r="N622" s="35">
        <v>0</v>
      </c>
      <c r="O622" s="35">
        <v>0.05</v>
      </c>
      <c r="P622" s="35">
        <v>0</v>
      </c>
      <c r="Q622" s="35">
        <v>0.2</v>
      </c>
      <c r="R622" s="35">
        <v>0.70000004999999998</v>
      </c>
      <c r="S622" s="35">
        <v>1.7</v>
      </c>
      <c r="T622" s="35">
        <v>0.5</v>
      </c>
      <c r="U622" s="35">
        <v>1</v>
      </c>
      <c r="V622" s="35">
        <v>0</v>
      </c>
      <c r="W622" s="35">
        <v>1.1000000000000001</v>
      </c>
      <c r="X622" s="35">
        <v>0</v>
      </c>
      <c r="Y622" s="35">
        <v>0</v>
      </c>
      <c r="Z622" s="35"/>
      <c r="AA622" s="35"/>
      <c r="AB622" s="35"/>
      <c r="AC622" s="35"/>
      <c r="AD622" s="35"/>
      <c r="AE622" s="35"/>
      <c r="AF622" s="35">
        <v>0.88200009999999995</v>
      </c>
      <c r="AG622" s="35"/>
      <c r="AH622" s="35"/>
      <c r="AI622" s="35">
        <v>0.24000002000000001</v>
      </c>
      <c r="AJ622" s="35">
        <v>0.18</v>
      </c>
      <c r="AK622" s="35"/>
      <c r="AX622" t="s">
        <v>131</v>
      </c>
    </row>
    <row r="623" spans="1:50">
      <c r="A623">
        <v>925</v>
      </c>
      <c r="B623" t="s">
        <v>589</v>
      </c>
      <c r="C623" s="35">
        <v>1.7249762</v>
      </c>
      <c r="D623" s="35">
        <v>1.1859211000000001</v>
      </c>
      <c r="E623" s="35">
        <v>3.5577631999999998E-2</v>
      </c>
      <c r="F623" s="35"/>
      <c r="G623" s="35"/>
      <c r="H623" s="35">
        <v>0.41351213999999997</v>
      </c>
      <c r="I623" s="35">
        <v>0.2481073</v>
      </c>
      <c r="J623" s="35">
        <v>6.5038830000000006E-2</v>
      </c>
      <c r="K623" s="35">
        <v>3.0000002000000001</v>
      </c>
      <c r="L623" s="35">
        <v>0.33662500000000001</v>
      </c>
      <c r="M623" s="35">
        <v>0</v>
      </c>
      <c r="N623" s="35">
        <v>0</v>
      </c>
      <c r="O623" s="35">
        <v>0.05</v>
      </c>
      <c r="P623" s="35">
        <v>0</v>
      </c>
      <c r="Q623" s="35">
        <v>0.2</v>
      </c>
      <c r="R623" s="35">
        <v>0.70000004999999998</v>
      </c>
      <c r="S623" s="35">
        <v>1.7</v>
      </c>
      <c r="T623" s="35">
        <v>0.5</v>
      </c>
      <c r="U623" s="35">
        <v>1</v>
      </c>
      <c r="V623" s="35">
        <v>0</v>
      </c>
      <c r="W623" s="35">
        <v>1.1000000000000001</v>
      </c>
      <c r="X623" s="35">
        <v>0</v>
      </c>
      <c r="Y623" s="35">
        <v>0</v>
      </c>
      <c r="Z623" s="35"/>
      <c r="AA623" s="35"/>
      <c r="AB623" s="35"/>
      <c r="AC623" s="35">
        <v>0.48869227999999998</v>
      </c>
      <c r="AD623" s="35">
        <v>0</v>
      </c>
      <c r="AE623" s="35">
        <v>0</v>
      </c>
      <c r="AF623" s="35">
        <v>0.88200009999999995</v>
      </c>
      <c r="AG623" s="35"/>
      <c r="AH623" s="35"/>
      <c r="AI623" s="35">
        <v>0.24000002000000001</v>
      </c>
      <c r="AJ623" s="35">
        <v>0.18</v>
      </c>
      <c r="AK623" s="35"/>
      <c r="AX623" t="s">
        <v>126</v>
      </c>
    </row>
    <row r="624" spans="1:50">
      <c r="A624">
        <v>926</v>
      </c>
      <c r="B624" t="s">
        <v>588</v>
      </c>
      <c r="C624" s="35">
        <v>1.7249762</v>
      </c>
      <c r="D624" s="35">
        <v>1.1859211000000001</v>
      </c>
      <c r="E624" s="35">
        <v>3.5577631999999998E-2</v>
      </c>
      <c r="F624" s="35"/>
      <c r="G624" s="35"/>
      <c r="H624" s="35"/>
      <c r="I624" s="35">
        <v>1.2078639</v>
      </c>
      <c r="J624" s="35">
        <v>3.6593274999999998</v>
      </c>
      <c r="K624" s="35">
        <v>3.0000002000000001</v>
      </c>
      <c r="L624" s="35">
        <v>1.00987</v>
      </c>
      <c r="M624" s="35">
        <v>0</v>
      </c>
      <c r="N624" s="35">
        <v>1.5000001000000001</v>
      </c>
      <c r="O624" s="35">
        <v>0.05</v>
      </c>
      <c r="P624" s="35">
        <v>0</v>
      </c>
      <c r="Q624" s="35">
        <v>1</v>
      </c>
      <c r="R624" s="35">
        <v>2</v>
      </c>
      <c r="S624" s="35">
        <v>3.0000002000000001</v>
      </c>
      <c r="T624" s="35">
        <v>2.2000000000000002</v>
      </c>
      <c r="U624" s="35">
        <v>2.5</v>
      </c>
      <c r="V624" s="35">
        <v>0</v>
      </c>
      <c r="W624" s="35">
        <v>3.3000001999999999</v>
      </c>
      <c r="X624" s="35">
        <v>0</v>
      </c>
      <c r="Y624" s="35">
        <v>0</v>
      </c>
      <c r="Z624" s="35"/>
      <c r="AA624" s="35"/>
      <c r="AB624" s="35"/>
      <c r="AC624" s="35"/>
      <c r="AD624" s="35"/>
      <c r="AE624" s="35"/>
      <c r="AF624" s="35">
        <v>2.94</v>
      </c>
      <c r="AG624" s="35"/>
      <c r="AH624" s="35"/>
      <c r="AI624" s="35">
        <v>2.3040001000000001</v>
      </c>
      <c r="AJ624" s="35">
        <v>1.08</v>
      </c>
      <c r="AK624" s="35">
        <v>1.5000001000000001</v>
      </c>
      <c r="AX624" t="s">
        <v>126</v>
      </c>
    </row>
    <row r="625" spans="1:50">
      <c r="A625">
        <v>927</v>
      </c>
      <c r="B625" t="s">
        <v>590</v>
      </c>
      <c r="C625" s="35">
        <v>1.7249762</v>
      </c>
      <c r="D625" s="35">
        <v>6.6411575999999997</v>
      </c>
      <c r="E625" s="35">
        <v>0.35577629999999999</v>
      </c>
      <c r="F625" s="35"/>
      <c r="G625" s="35"/>
      <c r="H625" s="35"/>
      <c r="I625" s="35">
        <v>4.0840709999999998</v>
      </c>
      <c r="J625" s="35">
        <v>1.3069028</v>
      </c>
      <c r="K625" s="35">
        <v>3.0000002000000001</v>
      </c>
      <c r="L625" s="35">
        <v>0.33662500000000001</v>
      </c>
      <c r="M625" s="35">
        <v>0</v>
      </c>
      <c r="N625" s="35">
        <v>1.5000001000000001</v>
      </c>
      <c r="O625" s="35">
        <v>0.05</v>
      </c>
      <c r="P625" s="35">
        <v>0</v>
      </c>
      <c r="Q625" s="35">
        <v>0.5</v>
      </c>
      <c r="R625" s="35">
        <v>1.5000001000000001</v>
      </c>
      <c r="S625" s="35">
        <v>3.1000000999999999</v>
      </c>
      <c r="T625" s="35">
        <v>2.6000000999999999</v>
      </c>
      <c r="U625" s="35">
        <v>3.0000002000000001</v>
      </c>
      <c r="V625" s="35">
        <v>0.5</v>
      </c>
      <c r="W625" s="35">
        <v>0.90000004</v>
      </c>
      <c r="X625" s="35">
        <v>2.1000000999999999</v>
      </c>
      <c r="Y625" s="35">
        <v>0.3</v>
      </c>
      <c r="Z625" s="35"/>
      <c r="AA625" s="35"/>
      <c r="AB625" s="35"/>
      <c r="AC625" s="35">
        <v>0</v>
      </c>
      <c r="AD625" s="35">
        <v>1.8378317000000002E-2</v>
      </c>
      <c r="AE625" s="35">
        <v>0</v>
      </c>
      <c r="AF625" s="35">
        <v>4.4100003000000001</v>
      </c>
      <c r="AG625" s="35"/>
      <c r="AH625" s="35"/>
      <c r="AI625" s="35">
        <v>2.4</v>
      </c>
      <c r="AJ625" s="35">
        <v>2.16</v>
      </c>
      <c r="AK625" s="35">
        <v>0.3</v>
      </c>
      <c r="AX625" t="s">
        <v>126</v>
      </c>
    </row>
    <row r="626" spans="1:50">
      <c r="A626">
        <v>928</v>
      </c>
      <c r="B626" t="s">
        <v>590</v>
      </c>
      <c r="C626" s="35">
        <v>1.7249762</v>
      </c>
      <c r="D626" s="35">
        <v>6.6411575999999997</v>
      </c>
      <c r="E626" s="35">
        <v>0.35577629999999999</v>
      </c>
      <c r="F626" s="35"/>
      <c r="G626" s="35"/>
      <c r="H626" s="35">
        <v>0.41351213999999997</v>
      </c>
      <c r="I626" s="35">
        <v>0.2481073</v>
      </c>
      <c r="J626" s="35">
        <v>6.5038830000000006E-2</v>
      </c>
      <c r="K626" s="35">
        <v>3.0000002000000001</v>
      </c>
      <c r="L626" s="35">
        <v>0.33662500000000001</v>
      </c>
      <c r="M626" s="35">
        <v>0</v>
      </c>
      <c r="N626" s="35">
        <v>0</v>
      </c>
      <c r="O626" s="35">
        <v>0.05</v>
      </c>
      <c r="P626" s="35">
        <v>0</v>
      </c>
      <c r="Q626" s="35">
        <v>0.4</v>
      </c>
      <c r="R626" s="35">
        <v>1</v>
      </c>
      <c r="S626" s="35">
        <v>2</v>
      </c>
      <c r="T626" s="35">
        <v>2</v>
      </c>
      <c r="U626" s="35">
        <v>2.5</v>
      </c>
      <c r="V626" s="35">
        <v>0</v>
      </c>
      <c r="W626" s="35">
        <v>2</v>
      </c>
      <c r="X626" s="35">
        <v>0</v>
      </c>
      <c r="Y626" s="35">
        <v>0</v>
      </c>
      <c r="Z626" s="35"/>
      <c r="AA626" s="35"/>
      <c r="AB626" s="35"/>
      <c r="AC626" s="35"/>
      <c r="AD626" s="35"/>
      <c r="AE626" s="35"/>
      <c r="AF626" s="35">
        <v>1.47</v>
      </c>
      <c r="AG626" s="35"/>
      <c r="AH626" s="35"/>
      <c r="AI626" s="35">
        <v>0.96000010000000002</v>
      </c>
      <c r="AJ626" s="35">
        <v>0.72</v>
      </c>
      <c r="AK626" s="35"/>
      <c r="AX626" t="s">
        <v>126</v>
      </c>
    </row>
    <row r="627" spans="1:50">
      <c r="A627">
        <v>929</v>
      </c>
      <c r="B627" t="s">
        <v>591</v>
      </c>
      <c r="C627" s="35">
        <v>1.7249762</v>
      </c>
      <c r="D627" s="35">
        <v>2.3718420999999998</v>
      </c>
      <c r="E627" s="35">
        <v>0.35577629999999999</v>
      </c>
      <c r="F627" s="35"/>
      <c r="G627" s="35"/>
      <c r="H627" s="35">
        <v>0.41351213999999997</v>
      </c>
      <c r="I627" s="35">
        <v>0.2481073</v>
      </c>
      <c r="J627" s="35">
        <v>6.5038830000000006E-2</v>
      </c>
      <c r="K627" s="35">
        <v>3.0000002000000001</v>
      </c>
      <c r="L627" s="35">
        <v>0.40962502000000001</v>
      </c>
      <c r="M627" s="35">
        <v>0</v>
      </c>
      <c r="N627" s="35">
        <v>0</v>
      </c>
      <c r="O627" s="35">
        <v>0.05</v>
      </c>
      <c r="P627" s="35">
        <v>0</v>
      </c>
      <c r="Q627" s="35">
        <v>0.4</v>
      </c>
      <c r="R627" s="35">
        <v>0.6</v>
      </c>
      <c r="S627" s="35">
        <v>1.1000000000000001</v>
      </c>
      <c r="T627" s="35">
        <v>0.5</v>
      </c>
      <c r="U627" s="35">
        <v>0.5</v>
      </c>
      <c r="V627" s="35">
        <v>0</v>
      </c>
      <c r="W627" s="35">
        <v>1</v>
      </c>
      <c r="X627" s="35">
        <v>0</v>
      </c>
      <c r="Y627" s="35">
        <v>0</v>
      </c>
      <c r="Z627" s="35"/>
      <c r="AA627" s="35"/>
      <c r="AB627" s="35"/>
      <c r="AC627" s="35">
        <v>0.739147</v>
      </c>
      <c r="AD627" s="35">
        <v>4.1351213999999997E-2</v>
      </c>
      <c r="AE627" s="35">
        <v>0</v>
      </c>
      <c r="AF627" s="35">
        <v>0.88200009999999995</v>
      </c>
      <c r="AG627" s="35"/>
      <c r="AH627" s="35"/>
      <c r="AI627" s="35">
        <v>0.24000002000000001</v>
      </c>
      <c r="AJ627" s="35">
        <v>0.18</v>
      </c>
      <c r="AK627" s="35"/>
      <c r="AX627" t="s">
        <v>131</v>
      </c>
    </row>
    <row r="628" spans="1:50">
      <c r="A628">
        <v>930</v>
      </c>
      <c r="B628" t="s">
        <v>592</v>
      </c>
      <c r="C628" s="35">
        <v>1.7249762</v>
      </c>
      <c r="D628" s="35">
        <v>2.3718420999999998</v>
      </c>
      <c r="E628" s="35">
        <v>0.35577629999999999</v>
      </c>
      <c r="F628" s="35"/>
      <c r="G628" s="35"/>
      <c r="H628" s="35"/>
      <c r="I628" s="35">
        <v>1.2078639</v>
      </c>
      <c r="J628" s="35">
        <v>3.6593274999999998</v>
      </c>
      <c r="K628" s="35">
        <v>3.0000002000000001</v>
      </c>
      <c r="L628" s="35">
        <v>1.00987</v>
      </c>
      <c r="M628" s="35">
        <v>0</v>
      </c>
      <c r="N628" s="35">
        <v>1.5000001000000001</v>
      </c>
      <c r="O628" s="35">
        <v>0.05</v>
      </c>
      <c r="P628" s="35">
        <v>0</v>
      </c>
      <c r="Q628" s="35">
        <v>1</v>
      </c>
      <c r="R628" s="35">
        <v>2</v>
      </c>
      <c r="S628" s="35">
        <v>3.0000002000000001</v>
      </c>
      <c r="T628" s="35">
        <v>3.0000002000000001</v>
      </c>
      <c r="U628" s="35">
        <v>2.5</v>
      </c>
      <c r="V628" s="35">
        <v>0</v>
      </c>
      <c r="W628" s="35">
        <v>3.3000001999999999</v>
      </c>
      <c r="X628" s="35">
        <v>0</v>
      </c>
      <c r="Y628" s="35">
        <v>0</v>
      </c>
      <c r="Z628" s="35"/>
      <c r="AA628" s="35"/>
      <c r="AB628" s="35"/>
      <c r="AC628" s="35"/>
      <c r="AD628" s="35"/>
      <c r="AE628" s="35"/>
      <c r="AF628" s="35">
        <v>4.4100003000000001</v>
      </c>
      <c r="AG628" s="35"/>
      <c r="AH628" s="35"/>
      <c r="AI628" s="35">
        <v>3.0720000000000001</v>
      </c>
      <c r="AJ628" s="35">
        <v>1.8000001000000001</v>
      </c>
      <c r="AK628" s="35">
        <v>1.5000001000000001</v>
      </c>
      <c r="AX628" t="s">
        <v>131</v>
      </c>
    </row>
    <row r="629" spans="1:50">
      <c r="A629">
        <v>931</v>
      </c>
      <c r="B629" t="s">
        <v>593</v>
      </c>
      <c r="C629" s="35">
        <v>1.7249762</v>
      </c>
      <c r="D629" s="35">
        <v>9.9617369999999994</v>
      </c>
      <c r="E629" s="35">
        <v>0.17788814999999999</v>
      </c>
      <c r="F629" s="35"/>
      <c r="G629" s="35"/>
      <c r="H629" s="35">
        <v>0.41351213999999997</v>
      </c>
      <c r="I629" s="35">
        <v>0.2481073</v>
      </c>
      <c r="J629" s="35">
        <v>6.5038830000000006E-2</v>
      </c>
      <c r="K629" s="35">
        <v>3.0000002000000001</v>
      </c>
      <c r="L629" s="35">
        <v>0.33662500000000001</v>
      </c>
      <c r="M629" s="35">
        <v>0</v>
      </c>
      <c r="N629" s="35">
        <v>0</v>
      </c>
      <c r="O629" s="35">
        <v>0.05</v>
      </c>
      <c r="P629" s="35">
        <v>0</v>
      </c>
      <c r="Q629" s="35">
        <v>0.4</v>
      </c>
      <c r="R629" s="35">
        <v>1</v>
      </c>
      <c r="S629" s="35">
        <v>2</v>
      </c>
      <c r="T629" s="35">
        <v>2</v>
      </c>
      <c r="U629" s="35">
        <v>2.5</v>
      </c>
      <c r="V629" s="35">
        <v>0</v>
      </c>
      <c r="W629" s="35">
        <v>2</v>
      </c>
      <c r="X629" s="35">
        <v>0</v>
      </c>
      <c r="Y629" s="35">
        <v>0</v>
      </c>
      <c r="Z629" s="35"/>
      <c r="AA629" s="35"/>
      <c r="AB629" s="35"/>
      <c r="AC629" s="35"/>
      <c r="AD629" s="35"/>
      <c r="AE629" s="35"/>
      <c r="AF629" s="35">
        <v>2.94</v>
      </c>
      <c r="AG629" s="35"/>
      <c r="AH629" s="35"/>
      <c r="AI629" s="35">
        <v>2.88</v>
      </c>
      <c r="AJ629" s="35">
        <v>2.16</v>
      </c>
      <c r="AK629" s="35"/>
      <c r="AX629" t="s">
        <v>124</v>
      </c>
    </row>
    <row r="630" spans="1:50">
      <c r="A630">
        <v>933</v>
      </c>
      <c r="B630" t="s">
        <v>593</v>
      </c>
      <c r="C630" s="35">
        <v>1.7249762</v>
      </c>
      <c r="D630" s="35">
        <v>3.5577633</v>
      </c>
      <c r="E630" s="35">
        <v>0.17788814999999999</v>
      </c>
      <c r="F630" s="35"/>
      <c r="G630" s="35"/>
      <c r="H630" s="35">
        <v>0.41351213999999997</v>
      </c>
      <c r="I630" s="35">
        <v>0.2481073</v>
      </c>
      <c r="J630" s="35">
        <v>6.5038830000000006E-2</v>
      </c>
      <c r="K630" s="35">
        <v>3.0000002000000001</v>
      </c>
      <c r="L630" s="35">
        <v>0.40962502000000001</v>
      </c>
      <c r="M630" s="35">
        <v>0</v>
      </c>
      <c r="N630" s="35">
        <v>0</v>
      </c>
      <c r="O630" s="35">
        <v>0.05</v>
      </c>
      <c r="P630" s="35">
        <v>0</v>
      </c>
      <c r="Q630" s="35">
        <v>0.2</v>
      </c>
      <c r="R630" s="35">
        <v>0.5</v>
      </c>
      <c r="S630" s="35">
        <v>1</v>
      </c>
      <c r="T630" s="35">
        <v>1</v>
      </c>
      <c r="U630" s="35">
        <v>0.90000004</v>
      </c>
      <c r="V630" s="35">
        <v>0</v>
      </c>
      <c r="W630" s="35">
        <v>1</v>
      </c>
      <c r="X630" s="35">
        <v>0</v>
      </c>
      <c r="Y630" s="35">
        <v>0</v>
      </c>
      <c r="Z630" s="35"/>
      <c r="AA630" s="35"/>
      <c r="AB630" s="35"/>
      <c r="AC630" s="35">
        <v>1.6462821999999999</v>
      </c>
      <c r="AD630" s="35">
        <v>0</v>
      </c>
      <c r="AE630" s="35">
        <v>0</v>
      </c>
      <c r="AF630" s="35">
        <v>1.47</v>
      </c>
      <c r="AG630" s="35"/>
      <c r="AH630" s="35"/>
      <c r="AI630" s="35">
        <v>0.8</v>
      </c>
      <c r="AJ630" s="35">
        <v>0.54</v>
      </c>
      <c r="AK630" s="35"/>
      <c r="AX630" t="s">
        <v>126</v>
      </c>
    </row>
    <row r="631" spans="1:50">
      <c r="A631">
        <v>934</v>
      </c>
      <c r="B631" t="s">
        <v>594</v>
      </c>
      <c r="C631" s="35">
        <v>1.7249762</v>
      </c>
      <c r="D631" s="35">
        <v>4.2693167000000001</v>
      </c>
      <c r="E631" s="35">
        <v>0.17788814999999999</v>
      </c>
      <c r="F631" s="35"/>
      <c r="G631" s="35"/>
      <c r="H631" s="35"/>
      <c r="I631" s="35">
        <v>1.2078639</v>
      </c>
      <c r="J631" s="35">
        <v>3.6593274999999998</v>
      </c>
      <c r="K631" s="35">
        <v>3.0000002000000001</v>
      </c>
      <c r="L631" s="35">
        <v>1.00987</v>
      </c>
      <c r="M631" s="35">
        <v>0</v>
      </c>
      <c r="N631" s="35">
        <v>1.5000001000000001</v>
      </c>
      <c r="O631" s="35">
        <v>0.05</v>
      </c>
      <c r="P631" s="35">
        <v>0</v>
      </c>
      <c r="Q631" s="35">
        <v>1</v>
      </c>
      <c r="R631" s="35">
        <v>2</v>
      </c>
      <c r="S631" s="35">
        <v>3.0000002000000001</v>
      </c>
      <c r="T631" s="35">
        <v>3.0000002000000001</v>
      </c>
      <c r="U631" s="35">
        <v>2.5</v>
      </c>
      <c r="V631" s="35">
        <v>0</v>
      </c>
      <c r="W631" s="35">
        <v>3.3000001999999999</v>
      </c>
      <c r="X631" s="35">
        <v>0</v>
      </c>
      <c r="Y631" s="35">
        <v>0</v>
      </c>
      <c r="Z631" s="35"/>
      <c r="AA631" s="35"/>
      <c r="AB631" s="35"/>
      <c r="AC631" s="35"/>
      <c r="AD631" s="35"/>
      <c r="AE631" s="35"/>
      <c r="AF631" s="35">
        <v>5.88</v>
      </c>
      <c r="AG631" s="35"/>
      <c r="AH631" s="35"/>
      <c r="AI631" s="35">
        <v>4.6080002999999996</v>
      </c>
      <c r="AJ631" s="35">
        <v>3.7800001999999999</v>
      </c>
      <c r="AK631" s="35">
        <v>1.5000001000000001</v>
      </c>
      <c r="AX631" t="s">
        <v>126</v>
      </c>
    </row>
    <row r="632" spans="1:50">
      <c r="A632">
        <v>969</v>
      </c>
      <c r="B632" t="s">
        <v>595</v>
      </c>
      <c r="C632" s="35">
        <v>0.29899585000000001</v>
      </c>
      <c r="D632" s="35">
        <v>0.17681005999999999</v>
      </c>
      <c r="E632" s="35">
        <v>1.1643589999999999</v>
      </c>
      <c r="F632" s="35">
        <v>3.3821726999999998E-4</v>
      </c>
      <c r="G632" s="35">
        <v>5.8198013</v>
      </c>
      <c r="H632" s="35">
        <v>13.069025999999999</v>
      </c>
      <c r="I632" s="35">
        <v>1.8531470000000001</v>
      </c>
      <c r="J632" s="35">
        <v>0.61261069999999995</v>
      </c>
      <c r="K632" s="35">
        <v>3.0000002000000001</v>
      </c>
      <c r="L632" s="35">
        <v>0.15300000999999999</v>
      </c>
      <c r="M632" s="35">
        <v>0</v>
      </c>
      <c r="N632" s="35">
        <v>0</v>
      </c>
      <c r="O632" s="35">
        <v>0.3</v>
      </c>
      <c r="P632" s="35">
        <v>0</v>
      </c>
      <c r="Q632" s="35">
        <v>0.1</v>
      </c>
      <c r="R632" s="35">
        <v>0.5</v>
      </c>
      <c r="S632" s="35">
        <v>1.2</v>
      </c>
      <c r="T632" s="35">
        <v>0.5</v>
      </c>
      <c r="U632" s="35">
        <v>1</v>
      </c>
      <c r="V632" s="35">
        <v>1.5000001000000001</v>
      </c>
      <c r="W632" s="35">
        <v>0</v>
      </c>
      <c r="X632" s="35">
        <v>0.2</v>
      </c>
      <c r="Y632" s="35">
        <v>0</v>
      </c>
      <c r="Z632" s="35"/>
      <c r="AA632" s="35"/>
      <c r="AB632" s="35"/>
      <c r="AC632" s="35"/>
      <c r="AD632" s="35"/>
      <c r="AE632" s="35"/>
      <c r="AF632" s="35">
        <v>0.432</v>
      </c>
      <c r="AG632" s="35"/>
      <c r="AH632" s="35"/>
      <c r="AI632" s="35">
        <v>0.32000002</v>
      </c>
      <c r="AJ632" s="35">
        <v>0.36</v>
      </c>
      <c r="AK632" s="35"/>
      <c r="AX632" t="s">
        <v>126</v>
      </c>
    </row>
    <row r="633" spans="1:50">
      <c r="A633">
        <v>970</v>
      </c>
      <c r="B633" t="s">
        <v>596</v>
      </c>
      <c r="C633" s="35">
        <v>0.28030860000000002</v>
      </c>
      <c r="D633" s="35">
        <v>0</v>
      </c>
      <c r="E633" s="35">
        <v>0.97029907000000004</v>
      </c>
      <c r="F633" s="35"/>
      <c r="G633" s="35"/>
      <c r="H633" s="35"/>
      <c r="I633" s="35">
        <v>3.7062938000000001</v>
      </c>
      <c r="J633" s="35">
        <v>0.61261063999999998</v>
      </c>
      <c r="K633" s="35">
        <v>3.0000002000000001</v>
      </c>
      <c r="L633" s="35">
        <v>7.6500005999999995E-2</v>
      </c>
      <c r="M633" s="35">
        <v>0</v>
      </c>
      <c r="N633" s="35">
        <v>0</v>
      </c>
      <c r="O633" s="35">
        <v>0.4</v>
      </c>
      <c r="P633" s="35">
        <v>0</v>
      </c>
      <c r="Q633" s="35">
        <v>0.1</v>
      </c>
      <c r="R633" s="35">
        <v>0.5</v>
      </c>
      <c r="S633" s="35">
        <v>0.5</v>
      </c>
      <c r="T633" s="35">
        <v>0.5</v>
      </c>
      <c r="U633" s="35">
        <v>0.5</v>
      </c>
      <c r="V633" s="35">
        <v>1.5000001000000001</v>
      </c>
      <c r="W633" s="35">
        <v>0</v>
      </c>
      <c r="X633" s="35">
        <v>0.2</v>
      </c>
      <c r="Y633" s="35">
        <v>0</v>
      </c>
      <c r="Z633" s="35"/>
      <c r="AA633" s="35"/>
      <c r="AB633" s="35"/>
      <c r="AC633" s="35">
        <v>1.3153154</v>
      </c>
      <c r="AD633" s="35">
        <v>0</v>
      </c>
      <c r="AE633" s="35">
        <v>0</v>
      </c>
      <c r="AF633" s="35">
        <v>0.432</v>
      </c>
      <c r="AG633" s="35"/>
      <c r="AH633" s="35"/>
      <c r="AI633" s="35">
        <v>0.12000001</v>
      </c>
      <c r="AJ633" s="35">
        <v>0.27</v>
      </c>
      <c r="AK633" s="35"/>
      <c r="AX633" t="s">
        <v>126</v>
      </c>
    </row>
    <row r="634" spans="1:50">
      <c r="A634">
        <v>971</v>
      </c>
      <c r="B634" t="s">
        <v>597</v>
      </c>
      <c r="C634" s="35">
        <v>0.28030860000000002</v>
      </c>
      <c r="D634" s="35">
        <v>2.8462106999999999</v>
      </c>
      <c r="E634" s="35">
        <v>4.7436850000000003E-2</v>
      </c>
      <c r="F634" s="35">
        <v>8.9004525000000007E-6</v>
      </c>
      <c r="G634" s="35">
        <v>0.15315269000000001</v>
      </c>
      <c r="H634" s="35">
        <v>0.45945802000000002</v>
      </c>
      <c r="I634" s="35">
        <v>7.4125880000000004</v>
      </c>
      <c r="J634" s="35">
        <v>9.1483179999999997</v>
      </c>
      <c r="K634" s="35">
        <v>3.0000002000000001</v>
      </c>
      <c r="L634" s="35">
        <v>0.13320501000000001</v>
      </c>
      <c r="M634" s="35">
        <v>0</v>
      </c>
      <c r="N634" s="35">
        <v>0</v>
      </c>
      <c r="O634" s="35">
        <v>0.2</v>
      </c>
      <c r="P634" s="35">
        <v>0</v>
      </c>
      <c r="Q634" s="35">
        <v>0.1</v>
      </c>
      <c r="R634" s="35">
        <v>1.5000001000000001</v>
      </c>
      <c r="S634" s="35">
        <v>1.2</v>
      </c>
      <c r="T634" s="35">
        <v>2</v>
      </c>
      <c r="U634" s="35">
        <v>4</v>
      </c>
      <c r="V634" s="35">
        <v>2</v>
      </c>
      <c r="W634" s="35">
        <v>1</v>
      </c>
      <c r="X634" s="35">
        <v>1.5000001000000001</v>
      </c>
      <c r="Y634" s="35">
        <v>0</v>
      </c>
      <c r="Z634" s="35"/>
      <c r="AA634" s="35"/>
      <c r="AB634" s="35"/>
      <c r="AC634" s="35"/>
      <c r="AD634" s="35"/>
      <c r="AE634" s="35"/>
      <c r="AF634" s="35">
        <v>0.64250004000000005</v>
      </c>
      <c r="AG634" s="35"/>
      <c r="AH634" s="35"/>
      <c r="AI634" s="35">
        <v>1.2</v>
      </c>
      <c r="AJ634" s="35">
        <v>1.8000001000000001</v>
      </c>
      <c r="AK634" s="35">
        <v>0.3</v>
      </c>
      <c r="AX634" t="s">
        <v>126</v>
      </c>
    </row>
    <row r="635" spans="1:50">
      <c r="A635">
        <v>972</v>
      </c>
      <c r="B635" t="s">
        <v>598</v>
      </c>
      <c r="C635" s="35">
        <v>0.28030860000000002</v>
      </c>
      <c r="D635" s="35">
        <v>1.7869675</v>
      </c>
      <c r="E635" s="35">
        <v>0.81756680000000004</v>
      </c>
      <c r="F635" s="35"/>
      <c r="G635" s="35"/>
      <c r="H635" s="35"/>
      <c r="I635" s="35">
        <v>2.5525445000000001E-2</v>
      </c>
      <c r="J635" s="35">
        <v>2.2237765999999999</v>
      </c>
      <c r="K635" s="35">
        <v>3.0000002000000001</v>
      </c>
      <c r="L635" s="35">
        <v>3.6299999999999999E-2</v>
      </c>
      <c r="M635" s="35">
        <v>0</v>
      </c>
      <c r="N635" s="35">
        <v>0</v>
      </c>
      <c r="O635" s="35">
        <v>0.5</v>
      </c>
      <c r="P635" s="35">
        <v>0</v>
      </c>
      <c r="Q635" s="35">
        <v>0.1</v>
      </c>
      <c r="R635" s="35">
        <v>0.5</v>
      </c>
      <c r="S635" s="35">
        <v>0.5</v>
      </c>
      <c r="T635" s="35">
        <v>0.5</v>
      </c>
      <c r="U635" s="35">
        <v>0.2</v>
      </c>
      <c r="V635" s="35">
        <v>0.5</v>
      </c>
      <c r="W635" s="35"/>
      <c r="X635" s="35"/>
      <c r="Y635" s="35"/>
      <c r="Z635" s="35"/>
      <c r="AA635" s="35"/>
      <c r="AB635" s="35"/>
      <c r="AC635" s="35">
        <v>0.70667190000000002</v>
      </c>
      <c r="AD635" s="35">
        <v>0.3502091</v>
      </c>
      <c r="AE635" s="35">
        <v>0</v>
      </c>
      <c r="AF635" s="35">
        <v>0.64250004000000005</v>
      </c>
      <c r="AG635" s="35"/>
      <c r="AH635" s="35"/>
      <c r="AI635" s="35">
        <v>0.96000010000000002</v>
      </c>
      <c r="AJ635" s="35">
        <v>2.16</v>
      </c>
      <c r="AK635" s="35">
        <v>0.3</v>
      </c>
      <c r="AX635" t="s">
        <v>126</v>
      </c>
    </row>
    <row r="636" spans="1:50">
      <c r="A636">
        <v>973</v>
      </c>
      <c r="B636" t="s">
        <v>599</v>
      </c>
      <c r="C636" s="35">
        <v>6.3051475999999997</v>
      </c>
      <c r="D636" s="35">
        <v>0.75467706000000001</v>
      </c>
      <c r="E636" s="35">
        <v>3.9530705999999999E-2</v>
      </c>
      <c r="F636" s="35">
        <v>3.833129E-4</v>
      </c>
      <c r="G636" s="35">
        <v>5.819801</v>
      </c>
      <c r="H636" s="35">
        <v>1.9399337000000001</v>
      </c>
      <c r="I636" s="35"/>
      <c r="J636" s="35"/>
      <c r="K636" s="35">
        <v>3.0000002000000001</v>
      </c>
      <c r="L636" s="35">
        <v>6.0500002999999997E-2</v>
      </c>
      <c r="M636" s="35">
        <v>0</v>
      </c>
      <c r="N636" s="35">
        <v>0</v>
      </c>
      <c r="O636" s="35">
        <v>0.70000004999999998</v>
      </c>
      <c r="P636" s="35">
        <v>0</v>
      </c>
      <c r="Q636" s="35">
        <v>0.1</v>
      </c>
      <c r="R636" s="35">
        <v>0.4</v>
      </c>
      <c r="S636" s="35">
        <v>0.1</v>
      </c>
      <c r="T636" s="35">
        <v>0.3</v>
      </c>
      <c r="U636" s="35">
        <v>0.2</v>
      </c>
      <c r="V636" s="35">
        <v>0</v>
      </c>
      <c r="W636" s="35">
        <v>0.1</v>
      </c>
      <c r="X636" s="35">
        <v>0</v>
      </c>
      <c r="Y636" s="35">
        <v>0</v>
      </c>
      <c r="Z636" s="35"/>
      <c r="AA636" s="35"/>
      <c r="AB636" s="35"/>
      <c r="AC636" s="35">
        <v>0.34814089999999998</v>
      </c>
      <c r="AD636" s="35">
        <v>0.45026883000000001</v>
      </c>
      <c r="AE636" s="35">
        <v>0</v>
      </c>
      <c r="AF636" s="35">
        <v>0.32125002000000003</v>
      </c>
      <c r="AG636" s="35"/>
      <c r="AH636" s="35"/>
      <c r="AI636" s="35">
        <v>0.96000010000000002</v>
      </c>
      <c r="AJ636" s="35">
        <v>2.16</v>
      </c>
      <c r="AK636" s="35">
        <v>0.3</v>
      </c>
      <c r="AX636" t="s">
        <v>126</v>
      </c>
    </row>
    <row r="637" spans="1:50">
      <c r="A637">
        <v>974</v>
      </c>
      <c r="B637" t="s">
        <v>600</v>
      </c>
      <c r="C637" s="35">
        <v>6.3051475999999997</v>
      </c>
      <c r="D637" s="35">
        <v>0.75467706000000001</v>
      </c>
      <c r="E637" s="35">
        <v>3.9530705999999999E-2</v>
      </c>
      <c r="F637" s="35">
        <v>3.833129E-4</v>
      </c>
      <c r="G637" s="35">
        <v>5.819801</v>
      </c>
      <c r="H637" s="35">
        <v>1.9399337000000001</v>
      </c>
      <c r="I637" s="35"/>
      <c r="J637" s="35"/>
      <c r="K637" s="35">
        <v>3.0000002000000001</v>
      </c>
      <c r="L637" s="35">
        <v>6.0500002999999997E-2</v>
      </c>
      <c r="M637" s="35">
        <v>0</v>
      </c>
      <c r="N637" s="35">
        <v>0</v>
      </c>
      <c r="O637" s="35">
        <v>0.70000004999999998</v>
      </c>
      <c r="P637" s="35">
        <v>0</v>
      </c>
      <c r="Q637" s="35">
        <v>2</v>
      </c>
      <c r="R637" s="35">
        <v>3.4</v>
      </c>
      <c r="S637" s="35">
        <v>2.3000001999999999</v>
      </c>
      <c r="T637" s="35">
        <v>2</v>
      </c>
      <c r="U637" s="35">
        <v>0.3</v>
      </c>
      <c r="V637" s="35">
        <v>0</v>
      </c>
      <c r="W637" s="35">
        <v>0.2</v>
      </c>
      <c r="X637" s="35">
        <v>0.2</v>
      </c>
      <c r="Y637" s="35">
        <v>0</v>
      </c>
      <c r="Z637" s="35"/>
      <c r="AA637" s="35"/>
      <c r="AB637" s="35"/>
      <c r="AC637" s="35">
        <v>0.65276409999999996</v>
      </c>
      <c r="AD637" s="35">
        <v>0.45026883000000001</v>
      </c>
      <c r="AE637" s="35">
        <v>0</v>
      </c>
      <c r="AF637" s="35">
        <v>0.64250004000000005</v>
      </c>
      <c r="AG637" s="35"/>
      <c r="AH637" s="35"/>
      <c r="AI637" s="35">
        <v>1.9200001</v>
      </c>
      <c r="AJ637" s="35">
        <v>2.88</v>
      </c>
      <c r="AK637" s="35">
        <v>0.3</v>
      </c>
      <c r="AX637" t="s">
        <v>126</v>
      </c>
    </row>
    <row r="638" spans="1:50">
      <c r="A638">
        <v>975</v>
      </c>
      <c r="B638" t="s">
        <v>601</v>
      </c>
      <c r="C638" s="35">
        <v>6.4686604000000001</v>
      </c>
      <c r="D638" s="35">
        <v>2.2424688000000002</v>
      </c>
      <c r="E638" s="35">
        <v>0.15179792</v>
      </c>
      <c r="F638" s="35"/>
      <c r="G638" s="35"/>
      <c r="H638" s="35">
        <v>0.5513496</v>
      </c>
      <c r="I638" s="35">
        <v>3.0630533999999998</v>
      </c>
      <c r="J638" s="35"/>
      <c r="K638" s="35">
        <v>3.0000002000000001</v>
      </c>
      <c r="L638" s="35">
        <v>0.36299999999999999</v>
      </c>
      <c r="M638" s="35">
        <v>0</v>
      </c>
      <c r="N638" s="35">
        <v>0</v>
      </c>
      <c r="O638" s="35">
        <v>0.5</v>
      </c>
      <c r="P638" s="35">
        <v>0</v>
      </c>
      <c r="Q638" s="35">
        <v>0.1</v>
      </c>
      <c r="R638" s="35">
        <v>0.6</v>
      </c>
      <c r="S638" s="35">
        <v>1.6</v>
      </c>
      <c r="T638" s="35">
        <v>0.4</v>
      </c>
      <c r="U638" s="35">
        <v>0</v>
      </c>
      <c r="V638" s="35">
        <v>4</v>
      </c>
      <c r="W638" s="35">
        <v>1</v>
      </c>
      <c r="X638" s="35">
        <v>0.5</v>
      </c>
      <c r="Y638" s="35">
        <v>0.5</v>
      </c>
      <c r="Z638" s="35"/>
      <c r="AA638" s="35"/>
      <c r="AB638" s="35"/>
      <c r="AC638" s="35">
        <v>0</v>
      </c>
      <c r="AD638" s="35">
        <v>4.5945796999999997E-2</v>
      </c>
      <c r="AE638" s="35">
        <v>0</v>
      </c>
      <c r="AF638" s="35">
        <v>1.2850001</v>
      </c>
      <c r="AG638" s="35"/>
      <c r="AH638" s="35"/>
      <c r="AI638" s="35">
        <v>3.2</v>
      </c>
      <c r="AJ638" s="35">
        <v>7.2000003000000001</v>
      </c>
      <c r="AK638" s="35">
        <v>0.3</v>
      </c>
      <c r="AX638" t="s">
        <v>131</v>
      </c>
    </row>
    <row r="639" spans="1:50">
      <c r="A639">
        <v>976</v>
      </c>
      <c r="B639" t="s">
        <v>602</v>
      </c>
      <c r="C639" s="35">
        <v>9.4873689999999993</v>
      </c>
      <c r="D639" s="35">
        <v>1.8678258999999999</v>
      </c>
      <c r="E639" s="35">
        <v>3.2343303000000002E-3</v>
      </c>
      <c r="F639" s="35">
        <v>6.8355475000000005E-5</v>
      </c>
      <c r="G639" s="35">
        <v>0.88215922999999996</v>
      </c>
      <c r="H639" s="35">
        <v>0.30630534999999998</v>
      </c>
      <c r="I639" s="35">
        <v>1.6336284999999999</v>
      </c>
      <c r="J639" s="35">
        <v>0.91891590000000001</v>
      </c>
      <c r="K639" s="35">
        <v>3.0000002000000001</v>
      </c>
      <c r="L639" s="35">
        <v>6.0500002999999997E-2</v>
      </c>
      <c r="M639" s="35">
        <v>0</v>
      </c>
      <c r="N639" s="35">
        <v>0</v>
      </c>
      <c r="O639" s="35">
        <v>0.5</v>
      </c>
      <c r="P639" s="35">
        <v>0</v>
      </c>
      <c r="Q639" s="35">
        <v>2.0000001E-2</v>
      </c>
      <c r="R639" s="35">
        <v>0.31</v>
      </c>
      <c r="S639" s="35">
        <v>0.90000004</v>
      </c>
      <c r="T639" s="35">
        <v>1</v>
      </c>
      <c r="U639" s="35">
        <v>1</v>
      </c>
      <c r="V639" s="35">
        <v>1</v>
      </c>
      <c r="W639" s="35"/>
      <c r="X639" s="35"/>
      <c r="Y639" s="35"/>
      <c r="Z639" s="35"/>
      <c r="AA639" s="35"/>
      <c r="AB639" s="35"/>
      <c r="AC639" s="35">
        <v>0</v>
      </c>
      <c r="AD639" s="35">
        <v>0.16540485999999999</v>
      </c>
      <c r="AE639" s="35">
        <v>0</v>
      </c>
      <c r="AF639" s="35">
        <v>0.25700000000000001</v>
      </c>
      <c r="AG639" s="35">
        <v>1.5000002000000001E-3</v>
      </c>
      <c r="AH639" s="35"/>
      <c r="AI639" s="35">
        <v>0.32000002</v>
      </c>
      <c r="AJ639" s="35">
        <v>0.72</v>
      </c>
      <c r="AK639" s="35">
        <v>0.3</v>
      </c>
      <c r="AX639" t="s">
        <v>126</v>
      </c>
    </row>
    <row r="640" spans="1:50">
      <c r="A640">
        <v>977</v>
      </c>
      <c r="B640" t="s">
        <v>603</v>
      </c>
      <c r="C640" s="35">
        <v>9.4873689999999993</v>
      </c>
      <c r="D640" s="35">
        <v>1.8678258999999999</v>
      </c>
      <c r="E640" s="35">
        <v>3.2343303000000002E-3</v>
      </c>
      <c r="F640" s="35">
        <v>6.8355475000000005E-5</v>
      </c>
      <c r="G640" s="35">
        <v>0.88215922999999996</v>
      </c>
      <c r="H640" s="35">
        <v>0.30630534999999998</v>
      </c>
      <c r="I640" s="35">
        <v>1.3273231000000001</v>
      </c>
      <c r="J640" s="35">
        <v>0.91891590000000001</v>
      </c>
      <c r="K640" s="35">
        <v>3.0000002000000001</v>
      </c>
      <c r="L640" s="35">
        <v>6.0500002999999997E-2</v>
      </c>
      <c r="M640" s="35">
        <v>0</v>
      </c>
      <c r="N640" s="35">
        <v>0</v>
      </c>
      <c r="O640" s="35">
        <v>0.5</v>
      </c>
      <c r="P640" s="35">
        <v>0</v>
      </c>
      <c r="Q640" s="35">
        <v>1</v>
      </c>
      <c r="R640" s="35">
        <v>2.7</v>
      </c>
      <c r="S640" s="35">
        <v>5</v>
      </c>
      <c r="T640" s="35">
        <v>5.7000003000000001</v>
      </c>
      <c r="U640" s="35">
        <v>1.2</v>
      </c>
      <c r="V640" s="35">
        <v>1.2</v>
      </c>
      <c r="W640" s="35">
        <v>0.3</v>
      </c>
      <c r="X640" s="35">
        <v>0.1</v>
      </c>
      <c r="Y640" s="35">
        <v>0</v>
      </c>
      <c r="Z640" s="35"/>
      <c r="AA640" s="35"/>
      <c r="AB640" s="35"/>
      <c r="AC640" s="35">
        <v>0.11419637000000001</v>
      </c>
      <c r="AD640" s="35">
        <v>0.16540485999999999</v>
      </c>
      <c r="AE640" s="35">
        <v>0</v>
      </c>
      <c r="AF640" s="35">
        <v>0.89950010000000002</v>
      </c>
      <c r="AG640" s="35">
        <v>1.5000002000000001E-3</v>
      </c>
      <c r="AH640" s="35"/>
      <c r="AI640" s="35">
        <v>2.5600002000000002</v>
      </c>
      <c r="AJ640" s="35">
        <v>2.88</v>
      </c>
      <c r="AK640" s="35">
        <v>0.3</v>
      </c>
      <c r="AX640" t="s">
        <v>126</v>
      </c>
    </row>
    <row r="641" spans="1:50">
      <c r="A641">
        <v>978</v>
      </c>
      <c r="B641" t="s">
        <v>599</v>
      </c>
      <c r="C641" s="35">
        <v>3.8811965000000002</v>
      </c>
      <c r="D641" s="35">
        <v>2.1562199999999998</v>
      </c>
      <c r="E641" s="35">
        <v>3.9530705999999999E-2</v>
      </c>
      <c r="F641" s="35"/>
      <c r="G641" s="35"/>
      <c r="H641" s="35">
        <v>0.32672570000000001</v>
      </c>
      <c r="I641" s="35">
        <v>6.0035844000000003</v>
      </c>
      <c r="J641" s="35">
        <v>2.0910441999999998</v>
      </c>
      <c r="K641" s="35">
        <v>3.0000002000000001</v>
      </c>
      <c r="L641" s="35">
        <v>3.6299999999999999E-2</v>
      </c>
      <c r="M641" s="35">
        <v>0</v>
      </c>
      <c r="N641" s="35">
        <v>0</v>
      </c>
      <c r="O641" s="35">
        <v>0.1</v>
      </c>
      <c r="P641" s="35">
        <v>0</v>
      </c>
      <c r="Q641" s="35">
        <v>0.8</v>
      </c>
      <c r="R641" s="35">
        <v>1.2</v>
      </c>
      <c r="S641" s="35">
        <v>3.0000002000000001</v>
      </c>
      <c r="T641" s="35">
        <v>2.4</v>
      </c>
      <c r="U641" s="35">
        <v>4</v>
      </c>
      <c r="V641" s="35">
        <v>1</v>
      </c>
      <c r="W641" s="35">
        <v>2.8000001999999999</v>
      </c>
      <c r="X641" s="35">
        <v>4.2000003000000001</v>
      </c>
      <c r="Y641" s="35">
        <v>0</v>
      </c>
      <c r="Z641" s="35"/>
      <c r="AA641" s="35"/>
      <c r="AB641" s="35"/>
      <c r="AC641" s="35"/>
      <c r="AD641" s="35"/>
      <c r="AE641" s="35"/>
      <c r="AF641" s="35">
        <v>3.6150001999999999</v>
      </c>
      <c r="AG641" s="35">
        <v>2.5000004000000002E-3</v>
      </c>
      <c r="AH641" s="35"/>
      <c r="AI641" s="35">
        <v>6.4</v>
      </c>
      <c r="AJ641" s="35">
        <v>7.2000003000000001</v>
      </c>
      <c r="AK641" s="35">
        <v>0.3</v>
      </c>
      <c r="AX641" t="s">
        <v>131</v>
      </c>
    </row>
    <row r="642" spans="1:50">
      <c r="A642">
        <v>979</v>
      </c>
      <c r="B642" t="s">
        <v>599</v>
      </c>
      <c r="C642" s="35">
        <v>4.5280623000000002</v>
      </c>
      <c r="D642" s="35">
        <v>2.1562199999999998</v>
      </c>
      <c r="E642" s="35">
        <v>0.15812282</v>
      </c>
      <c r="F642" s="35">
        <v>4.9557715000000003E-5</v>
      </c>
      <c r="G642" s="35">
        <v>0.88215922999999996</v>
      </c>
      <c r="H642" s="35">
        <v>0.36756638000000003</v>
      </c>
      <c r="I642" s="35">
        <v>2.4014340000000001</v>
      </c>
      <c r="J642" s="35"/>
      <c r="K642" s="35">
        <v>3.0000002000000001</v>
      </c>
      <c r="L642" s="35">
        <v>0.18149999999999999</v>
      </c>
      <c r="M642" s="35">
        <v>0</v>
      </c>
      <c r="N642" s="35">
        <v>0</v>
      </c>
      <c r="O642" s="35">
        <v>0.70000004999999998</v>
      </c>
      <c r="P642" s="35">
        <v>0</v>
      </c>
      <c r="Q642" s="35">
        <v>0.8</v>
      </c>
      <c r="R642" s="35">
        <v>1.2</v>
      </c>
      <c r="S642" s="35">
        <v>3.0000002000000001</v>
      </c>
      <c r="T642" s="35">
        <v>0.4</v>
      </c>
      <c r="U642" s="35">
        <v>0</v>
      </c>
      <c r="V642" s="35">
        <v>0</v>
      </c>
      <c r="W642" s="35">
        <v>0.8</v>
      </c>
      <c r="X642" s="35">
        <v>4.2000003000000001</v>
      </c>
      <c r="Y642" s="35">
        <v>0</v>
      </c>
      <c r="Z642" s="35"/>
      <c r="AA642" s="35"/>
      <c r="AB642" s="35"/>
      <c r="AC642" s="35">
        <v>0</v>
      </c>
      <c r="AD642" s="35">
        <v>2.0011948000000002E-2</v>
      </c>
      <c r="AE642" s="35">
        <v>0</v>
      </c>
      <c r="AF642" s="35">
        <v>2.3400002</v>
      </c>
      <c r="AG642" s="35">
        <v>2.5000004000000002E-3</v>
      </c>
      <c r="AH642" s="35"/>
      <c r="AI642" s="35">
        <v>5.6000003999999999</v>
      </c>
      <c r="AJ642" s="35">
        <v>6.3</v>
      </c>
      <c r="AK642" s="35">
        <v>0.3</v>
      </c>
      <c r="AX642" t="s">
        <v>131</v>
      </c>
    </row>
    <row r="643" spans="1:50">
      <c r="A643">
        <v>980</v>
      </c>
      <c r="B643" t="s">
        <v>601</v>
      </c>
      <c r="C643" s="35">
        <v>8.5781620000000007</v>
      </c>
      <c r="D643" s="35">
        <v>0.89123774</v>
      </c>
      <c r="E643" s="35">
        <v>7.9061409999999999E-2</v>
      </c>
      <c r="F643" s="35">
        <v>6.3228813999999998E-5</v>
      </c>
      <c r="G643" s="35">
        <v>0.88215929999999998</v>
      </c>
      <c r="H643" s="35">
        <v>0.36756632</v>
      </c>
      <c r="I643" s="35">
        <v>3.0017922000000001</v>
      </c>
      <c r="J643" s="35"/>
      <c r="K643" s="35">
        <v>0.5</v>
      </c>
      <c r="L643" s="35">
        <v>3.6299999999999999E-2</v>
      </c>
      <c r="M643" s="35">
        <v>0</v>
      </c>
      <c r="N643" s="35">
        <v>0</v>
      </c>
      <c r="O643" s="35">
        <v>0.5</v>
      </c>
      <c r="P643" s="35">
        <v>0</v>
      </c>
      <c r="Q643" s="35">
        <v>0.3</v>
      </c>
      <c r="R643" s="35">
        <v>2</v>
      </c>
      <c r="S643" s="35">
        <v>2.5</v>
      </c>
      <c r="T643" s="35">
        <v>1</v>
      </c>
      <c r="U643" s="35">
        <v>1</v>
      </c>
      <c r="V643" s="35">
        <v>1.5000001000000001</v>
      </c>
      <c r="W643" s="35">
        <v>1</v>
      </c>
      <c r="X643" s="35">
        <v>0.5</v>
      </c>
      <c r="Y643" s="35">
        <v>0</v>
      </c>
      <c r="Z643" s="35"/>
      <c r="AA643" s="35"/>
      <c r="AB643" s="35"/>
      <c r="AC643" s="35"/>
      <c r="AD643" s="35"/>
      <c r="AE643" s="35"/>
      <c r="AF643" s="35">
        <v>2.2000000000000002</v>
      </c>
      <c r="AG643" s="35">
        <v>2.5000004000000002E-3</v>
      </c>
      <c r="AH643" s="35"/>
      <c r="AI643" s="35">
        <v>6.4</v>
      </c>
      <c r="AJ643" s="35">
        <v>7.2000003000000001</v>
      </c>
      <c r="AK643" s="35">
        <v>0.3</v>
      </c>
      <c r="AX643" t="s">
        <v>131</v>
      </c>
    </row>
    <row r="644" spans="1:50">
      <c r="A644">
        <v>981</v>
      </c>
      <c r="B644" t="s">
        <v>601</v>
      </c>
      <c r="C644" s="35">
        <v>7.3527117000000004</v>
      </c>
      <c r="D644" s="35">
        <v>0.17824754000000001</v>
      </c>
      <c r="E644" s="35">
        <v>2.3718421999999999E-2</v>
      </c>
      <c r="F644" s="35">
        <v>4.9557715000000003E-5</v>
      </c>
      <c r="G644" s="35">
        <v>0.88215922999999996</v>
      </c>
      <c r="H644" s="35">
        <v>0.36756632</v>
      </c>
      <c r="I644" s="35">
        <v>3.0017922000000001</v>
      </c>
      <c r="J644" s="35"/>
      <c r="K644" s="35">
        <v>0.5</v>
      </c>
      <c r="L644" s="35">
        <v>3.6299999999999999E-2</v>
      </c>
      <c r="M644" s="35">
        <v>0</v>
      </c>
      <c r="N644" s="35">
        <v>0</v>
      </c>
      <c r="O644" s="35">
        <v>0.5</v>
      </c>
      <c r="P644" s="35">
        <v>0</v>
      </c>
      <c r="Q644" s="35">
        <v>1</v>
      </c>
      <c r="R644" s="35">
        <v>1.5000001000000001</v>
      </c>
      <c r="S644" s="35">
        <v>2.5</v>
      </c>
      <c r="T644" s="35">
        <v>1</v>
      </c>
      <c r="U644" s="35">
        <v>0.5</v>
      </c>
      <c r="V644" s="35">
        <v>0.5</v>
      </c>
      <c r="W644" s="35">
        <v>0.5</v>
      </c>
      <c r="X644" s="35">
        <v>0.5</v>
      </c>
      <c r="Y644" s="35">
        <v>0</v>
      </c>
      <c r="Z644" s="35"/>
      <c r="AA644" s="35"/>
      <c r="AB644" s="35"/>
      <c r="AC644" s="35"/>
      <c r="AD644" s="35"/>
      <c r="AE644" s="35"/>
      <c r="AF644" s="35">
        <v>2.2000000000000002</v>
      </c>
      <c r="AG644" s="35">
        <v>1.5000002000000001E-3</v>
      </c>
      <c r="AH644" s="35"/>
      <c r="AI644" s="35">
        <v>6.4</v>
      </c>
      <c r="AJ644" s="35">
        <v>7.2000003000000001</v>
      </c>
      <c r="AK644" s="35">
        <v>0.3</v>
      </c>
      <c r="AX644" t="s">
        <v>126</v>
      </c>
    </row>
    <row r="645" spans="1:50">
      <c r="A645">
        <v>982</v>
      </c>
      <c r="B645" t="s">
        <v>604</v>
      </c>
      <c r="C645" s="35">
        <v>9.3579969999999992</v>
      </c>
      <c r="D645" s="35">
        <v>1.7824755000000001</v>
      </c>
      <c r="E645" s="35">
        <v>0.75898949999999998</v>
      </c>
      <c r="F645" s="35">
        <v>6.3228813999999998E-5</v>
      </c>
      <c r="G645" s="35">
        <v>0.88215929999999998</v>
      </c>
      <c r="H645" s="35">
        <v>0.88215929999999998</v>
      </c>
      <c r="I645" s="35">
        <v>0.29405310000000001</v>
      </c>
      <c r="J645" s="35">
        <v>0.3502091</v>
      </c>
      <c r="K645" s="35">
        <v>3.0000002000000001</v>
      </c>
      <c r="L645" s="35">
        <v>3.6299999999999999E-2</v>
      </c>
      <c r="M645" s="35">
        <v>0</v>
      </c>
      <c r="N645" s="35">
        <v>0</v>
      </c>
      <c r="O645" s="35">
        <v>0.5</v>
      </c>
      <c r="P645" s="35">
        <v>0</v>
      </c>
      <c r="Q645" s="35">
        <v>0.3</v>
      </c>
      <c r="R645" s="35">
        <v>2</v>
      </c>
      <c r="S645" s="35">
        <v>2.5</v>
      </c>
      <c r="T645" s="35">
        <v>1.5000001000000001</v>
      </c>
      <c r="U645" s="35">
        <v>10.500000999999999</v>
      </c>
      <c r="V645" s="35">
        <v>1.5000001000000001</v>
      </c>
      <c r="W645" s="35">
        <v>1</v>
      </c>
      <c r="X645" s="35">
        <v>11.000000999999999</v>
      </c>
      <c r="Y645" s="35">
        <v>1.2</v>
      </c>
      <c r="Z645" s="35"/>
      <c r="AA645" s="35"/>
      <c r="AB645" s="35"/>
      <c r="AC645" s="35"/>
      <c r="AD645" s="35"/>
      <c r="AE645" s="35"/>
      <c r="AF645" s="35">
        <v>1.8900001</v>
      </c>
      <c r="AG645" s="35">
        <v>2.5000004000000002E-3</v>
      </c>
      <c r="AH645" s="35"/>
      <c r="AI645" s="35">
        <v>9.6</v>
      </c>
      <c r="AJ645" s="35">
        <v>7.2000003000000001</v>
      </c>
      <c r="AK645" s="35">
        <v>0.3</v>
      </c>
      <c r="AX645" t="s">
        <v>126</v>
      </c>
    </row>
    <row r="646" spans="1:50">
      <c r="A646">
        <v>983</v>
      </c>
      <c r="B646" t="s">
        <v>605</v>
      </c>
      <c r="C646" s="35">
        <v>6.2386629999999998</v>
      </c>
      <c r="D646" s="35">
        <v>0.15524784999999999</v>
      </c>
      <c r="E646" s="35">
        <v>2.3718421999999999E-2</v>
      </c>
      <c r="F646" s="35"/>
      <c r="G646" s="35"/>
      <c r="H646" s="35">
        <v>0.88215922999999996</v>
      </c>
      <c r="I646" s="35">
        <v>4.1351215999999996E-3</v>
      </c>
      <c r="J646" s="35">
        <v>1.8296638000000001</v>
      </c>
      <c r="K646" s="35">
        <v>3.0000002000000001</v>
      </c>
      <c r="L646" s="35">
        <v>3.6299999999999999E-2</v>
      </c>
      <c r="M646" s="35">
        <v>0</v>
      </c>
      <c r="N646" s="35">
        <v>0</v>
      </c>
      <c r="O646" s="35">
        <v>0.5</v>
      </c>
      <c r="P646" s="35">
        <v>0</v>
      </c>
      <c r="Q646" s="35">
        <v>0.1</v>
      </c>
      <c r="R646" s="35">
        <v>0.5</v>
      </c>
      <c r="S646" s="35">
        <v>1</v>
      </c>
      <c r="T646" s="35">
        <v>1.5000001000000001</v>
      </c>
      <c r="U646" s="35">
        <v>3.0000002000000001</v>
      </c>
      <c r="V646" s="35">
        <v>0</v>
      </c>
      <c r="W646" s="35">
        <v>0</v>
      </c>
      <c r="X646" s="35">
        <v>0</v>
      </c>
      <c r="Y646" s="35">
        <v>0.5</v>
      </c>
      <c r="Z646" s="35"/>
      <c r="AA646" s="35"/>
      <c r="AB646" s="35"/>
      <c r="AC646" s="35">
        <v>1.2231126999999999</v>
      </c>
      <c r="AD646" s="35">
        <v>0</v>
      </c>
      <c r="AE646" s="35">
        <v>0</v>
      </c>
      <c r="AF646" s="35">
        <v>1.8900001</v>
      </c>
      <c r="AG646" s="35">
        <v>2.5000004000000002E-3</v>
      </c>
      <c r="AH646" s="35"/>
      <c r="AI646" s="35">
        <v>0.64000005000000004</v>
      </c>
      <c r="AJ646" s="35">
        <v>1.44</v>
      </c>
      <c r="AK646" s="35">
        <v>0.3</v>
      </c>
      <c r="AX646" t="s">
        <v>168</v>
      </c>
    </row>
    <row r="647" spans="1:50">
      <c r="A647">
        <v>984</v>
      </c>
      <c r="B647" t="s">
        <v>604</v>
      </c>
      <c r="C647" s="35">
        <v>6.2386629999999998</v>
      </c>
      <c r="D647" s="35">
        <v>0.15524784999999999</v>
      </c>
      <c r="E647" s="35">
        <v>2.3718421999999999E-2</v>
      </c>
      <c r="F647" s="35"/>
      <c r="G647" s="35"/>
      <c r="H647" s="35">
        <v>0.88215922999999996</v>
      </c>
      <c r="I647" s="35"/>
      <c r="J647" s="35">
        <v>1.8296638000000001</v>
      </c>
      <c r="K647" s="35">
        <v>3.0000002000000001</v>
      </c>
      <c r="L647" s="35">
        <v>3.6299999999999999E-2</v>
      </c>
      <c r="M647" s="35">
        <v>0</v>
      </c>
      <c r="N647" s="35">
        <v>0</v>
      </c>
      <c r="O647" s="35">
        <v>0.5</v>
      </c>
      <c r="P647" s="35">
        <v>0</v>
      </c>
      <c r="Q647" s="35">
        <v>1.1000000000000001</v>
      </c>
      <c r="R647" s="35">
        <v>2.3000001999999999</v>
      </c>
      <c r="S647" s="35">
        <v>4.8</v>
      </c>
      <c r="T647" s="35">
        <v>4.3</v>
      </c>
      <c r="U647" s="35">
        <v>8.2000010000000003</v>
      </c>
      <c r="V647" s="35">
        <v>2.5</v>
      </c>
      <c r="W647" s="35">
        <v>2</v>
      </c>
      <c r="X647" s="35">
        <v>3.0000002000000001</v>
      </c>
      <c r="Y647" s="35">
        <v>0</v>
      </c>
      <c r="Z647" s="35"/>
      <c r="AA647" s="35"/>
      <c r="AB647" s="35"/>
      <c r="AC647" s="35">
        <v>1.1819557000000001</v>
      </c>
      <c r="AD647" s="35">
        <v>0</v>
      </c>
      <c r="AE647" s="35">
        <v>0</v>
      </c>
      <c r="AF647" s="35">
        <v>2.2680004</v>
      </c>
      <c r="AG647" s="35">
        <v>2.5000004000000002E-3</v>
      </c>
      <c r="AH647" s="35"/>
      <c r="AI647" s="35">
        <v>6.4</v>
      </c>
      <c r="AJ647" s="35">
        <v>7.2000003000000001</v>
      </c>
      <c r="AK647" s="35">
        <v>0.3</v>
      </c>
      <c r="AX647" t="s">
        <v>126</v>
      </c>
    </row>
    <row r="648" spans="1:50">
      <c r="A648">
        <v>985</v>
      </c>
      <c r="B648" t="s">
        <v>606</v>
      </c>
      <c r="C648" s="35">
        <v>7.1155267000000002</v>
      </c>
      <c r="D648" s="35">
        <v>2.0376281999999999</v>
      </c>
      <c r="E648" s="35">
        <v>0.12937320999999999</v>
      </c>
      <c r="F648" s="35">
        <v>6.8355475000000005E-5</v>
      </c>
      <c r="G648" s="35">
        <v>0.88215922999999996</v>
      </c>
      <c r="H648" s="35">
        <v>0.30630534999999998</v>
      </c>
      <c r="I648" s="35">
        <v>1.6336284999999999</v>
      </c>
      <c r="J648" s="35">
        <v>0.91891590000000001</v>
      </c>
      <c r="K648" s="35">
        <v>3.0000002000000001</v>
      </c>
      <c r="L648" s="35">
        <v>6.0500002999999997E-2</v>
      </c>
      <c r="M648" s="35">
        <v>0</v>
      </c>
      <c r="N648" s="35">
        <v>0</v>
      </c>
      <c r="O648" s="35">
        <v>1</v>
      </c>
      <c r="P648" s="35">
        <v>0</v>
      </c>
      <c r="Q648" s="35">
        <v>0.5</v>
      </c>
      <c r="R648" s="35">
        <v>0.6</v>
      </c>
      <c r="S648" s="35">
        <v>0.5</v>
      </c>
      <c r="T648" s="35">
        <v>0.4</v>
      </c>
      <c r="U648" s="35">
        <v>1</v>
      </c>
      <c r="V648" s="35">
        <v>0</v>
      </c>
      <c r="W648" s="35">
        <v>0.2</v>
      </c>
      <c r="X648" s="35">
        <v>0</v>
      </c>
      <c r="Y648" s="35">
        <v>1</v>
      </c>
      <c r="Z648" s="35"/>
      <c r="AA648" s="35"/>
      <c r="AB648" s="35"/>
      <c r="AC648" s="35"/>
      <c r="AD648" s="35"/>
      <c r="AE648" s="35"/>
      <c r="AF648" s="35">
        <v>1.2850001</v>
      </c>
      <c r="AG648" s="35">
        <v>1.5000002000000001E-3</v>
      </c>
      <c r="AH648" s="35"/>
      <c r="AI648" s="35">
        <v>0.64000005000000004</v>
      </c>
      <c r="AJ648" s="35">
        <v>1.44</v>
      </c>
      <c r="AK648" s="35">
        <v>0.3</v>
      </c>
      <c r="AX648" t="s">
        <v>131</v>
      </c>
    </row>
    <row r="649" spans="1:50">
      <c r="A649">
        <v>986</v>
      </c>
      <c r="B649" t="s">
        <v>601</v>
      </c>
      <c r="C649" s="35">
        <v>4.1686926</v>
      </c>
      <c r="D649" s="35">
        <v>0.43124407999999997</v>
      </c>
      <c r="E649" s="35">
        <v>0</v>
      </c>
      <c r="F649" s="35"/>
      <c r="G649" s="35"/>
      <c r="H649" s="35"/>
      <c r="I649" s="35"/>
      <c r="J649" s="35">
        <v>3.6756641999999999</v>
      </c>
      <c r="K649" s="35">
        <v>4.0000002999999999E-2</v>
      </c>
      <c r="L649" s="35">
        <v>6.0500002999999997E-2</v>
      </c>
      <c r="M649" s="35">
        <v>0</v>
      </c>
      <c r="N649" s="35">
        <v>0</v>
      </c>
      <c r="O649" s="35">
        <v>1</v>
      </c>
      <c r="P649" s="35">
        <v>0</v>
      </c>
      <c r="Q649" s="35">
        <v>0.8</v>
      </c>
      <c r="R649" s="35">
        <v>1.2</v>
      </c>
      <c r="S649" s="35">
        <v>0.1</v>
      </c>
      <c r="T649" s="35">
        <v>0.3</v>
      </c>
      <c r="U649" s="35">
        <v>0.2</v>
      </c>
      <c r="V649" s="35">
        <v>0</v>
      </c>
      <c r="W649" s="35">
        <v>0.8</v>
      </c>
      <c r="X649" s="35">
        <v>0.5</v>
      </c>
      <c r="Y649" s="35">
        <v>0</v>
      </c>
      <c r="Z649" s="35"/>
      <c r="AA649" s="35"/>
      <c r="AB649" s="35"/>
      <c r="AC649" s="35">
        <v>1.2438784000000001</v>
      </c>
      <c r="AD649" s="35">
        <v>2.0011948000000002E-2</v>
      </c>
      <c r="AE649" s="35">
        <v>0</v>
      </c>
      <c r="AF649" s="35">
        <v>1.2850001</v>
      </c>
      <c r="AG649" s="35"/>
      <c r="AH649" s="35"/>
      <c r="AI649" s="35">
        <v>0.96000010000000002</v>
      </c>
      <c r="AJ649" s="35">
        <v>2.16</v>
      </c>
      <c r="AK649" s="35">
        <v>0.3</v>
      </c>
      <c r="AX649" t="s">
        <v>126</v>
      </c>
    </row>
    <row r="650" spans="1:50">
      <c r="A650">
        <v>987</v>
      </c>
      <c r="B650" t="s">
        <v>604</v>
      </c>
      <c r="C650" s="35">
        <v>5.0024303999999997</v>
      </c>
      <c r="D650" s="35">
        <v>0.53905499999999995</v>
      </c>
      <c r="E650" s="35">
        <v>6.378818E-2</v>
      </c>
      <c r="F650" s="35"/>
      <c r="G650" s="35"/>
      <c r="H650" s="35"/>
      <c r="I650" s="35"/>
      <c r="J650" s="35">
        <v>0.91891590000000001</v>
      </c>
      <c r="K650" s="35">
        <v>3.0000002000000001</v>
      </c>
      <c r="L650" s="35">
        <v>6.0500002999999997E-2</v>
      </c>
      <c r="M650" s="35">
        <v>0</v>
      </c>
      <c r="N650" s="35">
        <v>0</v>
      </c>
      <c r="O650" s="35">
        <v>1</v>
      </c>
      <c r="P650" s="35">
        <v>0</v>
      </c>
      <c r="Q650" s="35">
        <v>1.2</v>
      </c>
      <c r="R650" s="35">
        <v>1.8000001000000001</v>
      </c>
      <c r="S650" s="35">
        <v>0.5</v>
      </c>
      <c r="T650" s="35">
        <v>0.3</v>
      </c>
      <c r="U650" s="35">
        <v>0.2</v>
      </c>
      <c r="V650" s="35">
        <v>0</v>
      </c>
      <c r="W650" s="35">
        <v>0.2</v>
      </c>
      <c r="X650" s="35">
        <v>0.5</v>
      </c>
      <c r="Y650" s="35">
        <v>0</v>
      </c>
      <c r="Z650" s="35"/>
      <c r="AA650" s="35"/>
      <c r="AB650" s="35"/>
      <c r="AC650" s="35">
        <v>5.330907E-2</v>
      </c>
      <c r="AD650" s="35">
        <v>0.70041819999999999</v>
      </c>
      <c r="AE650" s="35">
        <v>0</v>
      </c>
      <c r="AF650" s="35">
        <v>1.2850001</v>
      </c>
      <c r="AG650" s="35"/>
      <c r="AH650" s="35"/>
      <c r="AI650" s="35">
        <v>3.2</v>
      </c>
      <c r="AJ650" s="35">
        <v>7.2000003000000001</v>
      </c>
      <c r="AK650" s="35">
        <v>0.3</v>
      </c>
      <c r="AX650" t="s">
        <v>126</v>
      </c>
    </row>
    <row r="651" spans="1:50">
      <c r="A651">
        <v>988</v>
      </c>
      <c r="B651" t="s">
        <v>607</v>
      </c>
      <c r="C651" s="35">
        <v>4.1686926</v>
      </c>
      <c r="D651" s="35">
        <v>0.43124407999999997</v>
      </c>
      <c r="E651" s="35">
        <v>0</v>
      </c>
      <c r="F651" s="35"/>
      <c r="G651" s="35"/>
      <c r="H651" s="35"/>
      <c r="I651" s="35"/>
      <c r="J651" s="35">
        <v>3.6756641999999999</v>
      </c>
      <c r="K651" s="35">
        <v>0.5</v>
      </c>
      <c r="L651" s="35">
        <v>6.0500002999999997E-2</v>
      </c>
      <c r="M651" s="35">
        <v>0</v>
      </c>
      <c r="N651" s="35">
        <v>0</v>
      </c>
      <c r="O651" s="35">
        <v>1</v>
      </c>
      <c r="P651" s="35">
        <v>0</v>
      </c>
      <c r="Q651" s="35">
        <v>0.8</v>
      </c>
      <c r="R651" s="35">
        <v>2.7</v>
      </c>
      <c r="S651" s="35">
        <v>5</v>
      </c>
      <c r="T651" s="35">
        <v>5.7000003000000001</v>
      </c>
      <c r="U651" s="35">
        <v>0.2</v>
      </c>
      <c r="V651" s="35">
        <v>0</v>
      </c>
      <c r="W651" s="35">
        <v>2</v>
      </c>
      <c r="X651" s="35">
        <v>2</v>
      </c>
      <c r="Y651" s="35">
        <v>0</v>
      </c>
      <c r="Z651" s="35"/>
      <c r="AA651" s="35"/>
      <c r="AB651" s="35"/>
      <c r="AC651" s="35">
        <v>2.3499507999999998</v>
      </c>
      <c r="AD651" s="35">
        <v>2.0011948000000002E-2</v>
      </c>
      <c r="AE651" s="35">
        <v>0</v>
      </c>
      <c r="AF651" s="35">
        <v>1.2850001</v>
      </c>
      <c r="AG651" s="35"/>
      <c r="AH651" s="35"/>
      <c r="AI651" s="35">
        <v>1.9200001</v>
      </c>
      <c r="AJ651" s="35">
        <v>2.88</v>
      </c>
      <c r="AK651" s="35">
        <v>0.3</v>
      </c>
      <c r="AX651" t="s">
        <v>126</v>
      </c>
    </row>
    <row r="652" spans="1:50">
      <c r="A652">
        <v>989</v>
      </c>
      <c r="B652" t="s">
        <v>608</v>
      </c>
      <c r="C652" s="35">
        <v>0</v>
      </c>
      <c r="D652" s="35">
        <v>0</v>
      </c>
      <c r="E652" s="35">
        <v>1.0421731000000001</v>
      </c>
      <c r="F652" s="35"/>
      <c r="G652" s="35"/>
      <c r="H652" s="35">
        <v>45.945793000000002</v>
      </c>
      <c r="I652" s="35">
        <v>1.6081027000000001</v>
      </c>
      <c r="J652" s="35"/>
      <c r="K652" s="35">
        <v>3.0000002000000001</v>
      </c>
      <c r="L652" s="35">
        <v>0.95570003999999997</v>
      </c>
      <c r="M652" s="35">
        <v>0</v>
      </c>
      <c r="N652" s="35">
        <v>0</v>
      </c>
      <c r="O652" s="35">
        <v>0.1</v>
      </c>
      <c r="P652" s="35">
        <v>0</v>
      </c>
      <c r="Q652" s="35">
        <v>0.2</v>
      </c>
      <c r="R652" s="35">
        <v>1</v>
      </c>
      <c r="S652" s="35">
        <v>3.1000000999999999</v>
      </c>
      <c r="T652" s="35">
        <v>12.900001</v>
      </c>
      <c r="U652" s="35">
        <v>0.4</v>
      </c>
      <c r="V652" s="35">
        <v>0</v>
      </c>
      <c r="W652" s="35">
        <v>0.70000004999999998</v>
      </c>
      <c r="X652" s="35">
        <v>0</v>
      </c>
      <c r="Y652" s="35">
        <v>0</v>
      </c>
      <c r="Z652" s="35">
        <v>4.1167434000000003E-2</v>
      </c>
      <c r="AA652" s="35"/>
      <c r="AB652" s="35"/>
      <c r="AC652" s="35"/>
      <c r="AD652" s="35"/>
      <c r="AE652" s="35"/>
      <c r="AF652" s="35">
        <v>0.3</v>
      </c>
      <c r="AG652" s="35"/>
      <c r="AH652" s="35"/>
      <c r="AI652" s="35"/>
      <c r="AJ652" s="35"/>
      <c r="AK652" s="35"/>
      <c r="AX652" t="s">
        <v>126</v>
      </c>
    </row>
    <row r="653" spans="1:50">
      <c r="A653">
        <v>990</v>
      </c>
      <c r="B653" t="s">
        <v>609</v>
      </c>
      <c r="C653" s="35">
        <v>4.3843145000000003</v>
      </c>
      <c r="D653" s="35">
        <v>6.7187824000000003</v>
      </c>
      <c r="E653" s="35">
        <v>0</v>
      </c>
      <c r="F653" s="35"/>
      <c r="G653" s="35"/>
      <c r="H653" s="35">
        <v>0.34459347000000001</v>
      </c>
      <c r="I653" s="35">
        <v>1.1486448</v>
      </c>
      <c r="J653" s="35">
        <v>0.57432240000000001</v>
      </c>
      <c r="K653" s="35">
        <v>0.5</v>
      </c>
      <c r="L653" s="35">
        <v>0.67263996999999998</v>
      </c>
      <c r="M653" s="35">
        <v>0</v>
      </c>
      <c r="N653" s="35">
        <v>0</v>
      </c>
      <c r="O653" s="35">
        <v>0.1</v>
      </c>
      <c r="P653" s="35">
        <v>0</v>
      </c>
      <c r="Q653" s="35">
        <v>0.1</v>
      </c>
      <c r="R653" s="35">
        <v>0.6</v>
      </c>
      <c r="S653" s="35">
        <v>7.7000003000000001</v>
      </c>
      <c r="T653" s="35">
        <v>4</v>
      </c>
      <c r="U653" s="35">
        <v>8</v>
      </c>
      <c r="V653" s="35">
        <v>0</v>
      </c>
      <c r="W653" s="35">
        <v>3.0000002000000001</v>
      </c>
      <c r="X653" s="35">
        <v>5</v>
      </c>
      <c r="Y653" s="35">
        <v>0</v>
      </c>
      <c r="Z653" s="35">
        <v>4.1167434000000003E-2</v>
      </c>
      <c r="AA653" s="35"/>
      <c r="AB653" s="35"/>
      <c r="AC653" s="35"/>
      <c r="AD653" s="35"/>
      <c r="AE653" s="35"/>
      <c r="AF653" s="35">
        <v>1.5000001000000001</v>
      </c>
      <c r="AG653" s="35"/>
      <c r="AH653" s="35"/>
      <c r="AI653" s="35">
        <v>2.5200002000000001</v>
      </c>
      <c r="AJ653" s="35">
        <v>5.67</v>
      </c>
      <c r="AK653" s="35"/>
      <c r="AX653" t="s">
        <v>131</v>
      </c>
    </row>
    <row r="654" spans="1:50">
      <c r="A654">
        <v>991</v>
      </c>
      <c r="B654" t="s">
        <v>610</v>
      </c>
      <c r="C654" s="35">
        <v>10.873100000000001</v>
      </c>
      <c r="D654" s="35">
        <v>12.363769</v>
      </c>
      <c r="E654" s="35">
        <v>0.52611774</v>
      </c>
      <c r="F654" s="35"/>
      <c r="G654" s="35"/>
      <c r="H654" s="35">
        <v>0.45945796</v>
      </c>
      <c r="I654" s="35">
        <v>0.86148369999999996</v>
      </c>
      <c r="J654" s="35">
        <v>0.57432240000000001</v>
      </c>
      <c r="K654" s="35">
        <v>3.0000002000000001</v>
      </c>
      <c r="L654" s="35">
        <v>0.67263996999999998</v>
      </c>
      <c r="M654" s="35">
        <v>0</v>
      </c>
      <c r="N654" s="35">
        <v>0</v>
      </c>
      <c r="O654" s="35">
        <v>0.1</v>
      </c>
      <c r="P654" s="35">
        <v>0</v>
      </c>
      <c r="Q654" s="35">
        <v>0.5</v>
      </c>
      <c r="R654" s="35">
        <v>1.4000001</v>
      </c>
      <c r="S654" s="35">
        <v>2.1000000999999999</v>
      </c>
      <c r="T654" s="35">
        <v>3.0000002000000001</v>
      </c>
      <c r="U654" s="35">
        <v>3.0000002000000001</v>
      </c>
      <c r="V654" s="35">
        <v>0</v>
      </c>
      <c r="W654" s="35">
        <v>3.0000002000000001</v>
      </c>
      <c r="X654" s="35">
        <v>3.0000002000000001</v>
      </c>
      <c r="Y654" s="35">
        <v>0</v>
      </c>
      <c r="Z654" s="35">
        <v>4.1167434000000003E-2</v>
      </c>
      <c r="AA654" s="35"/>
      <c r="AB654" s="35"/>
      <c r="AC654" s="35"/>
      <c r="AD654" s="35"/>
      <c r="AE654" s="35"/>
      <c r="AF654" s="35">
        <v>2.1000000999999999</v>
      </c>
      <c r="AG654" s="35"/>
      <c r="AH654" s="35"/>
      <c r="AI654" s="35">
        <v>3.6000000999999999</v>
      </c>
      <c r="AJ654" s="35">
        <v>8.1</v>
      </c>
      <c r="AK654" s="35"/>
      <c r="AX654" t="s">
        <v>126</v>
      </c>
    </row>
    <row r="655" spans="1:50">
      <c r="A655">
        <v>992</v>
      </c>
      <c r="B655" t="s">
        <v>611</v>
      </c>
      <c r="C655" s="35">
        <v>9.8647089999999995</v>
      </c>
      <c r="D655" s="35">
        <v>11.048470999999999</v>
      </c>
      <c r="E655" s="35">
        <v>2.4990594000000002</v>
      </c>
      <c r="F655" s="35"/>
      <c r="G655" s="35"/>
      <c r="H655" s="35">
        <v>36.756633999999998</v>
      </c>
      <c r="I655" s="35">
        <v>5.5134954</v>
      </c>
      <c r="J655" s="35">
        <v>2.2053983000000001</v>
      </c>
      <c r="K655" s="35">
        <v>0.5</v>
      </c>
      <c r="L655" s="35">
        <v>0.44842500000000002</v>
      </c>
      <c r="M655" s="35">
        <v>0</v>
      </c>
      <c r="N655" s="35">
        <v>0</v>
      </c>
      <c r="O655" s="35">
        <v>0.1</v>
      </c>
      <c r="P655" s="35">
        <v>0</v>
      </c>
      <c r="Q655" s="35">
        <v>0.4</v>
      </c>
      <c r="R655" s="35">
        <v>0.8</v>
      </c>
      <c r="S655" s="35">
        <v>1.4000001</v>
      </c>
      <c r="T655" s="35">
        <v>9</v>
      </c>
      <c r="U655" s="35">
        <v>4</v>
      </c>
      <c r="V655" s="35">
        <v>0</v>
      </c>
      <c r="W655" s="35">
        <v>3.0000002000000001</v>
      </c>
      <c r="X655" s="35">
        <v>6.0000004999999996</v>
      </c>
      <c r="Y655" s="35">
        <v>0</v>
      </c>
      <c r="Z655" s="35">
        <v>4.1167434000000003E-2</v>
      </c>
      <c r="AA655" s="35"/>
      <c r="AB655" s="35"/>
      <c r="AC655" s="35"/>
      <c r="AD655" s="35"/>
      <c r="AE655" s="35"/>
      <c r="AF655" s="35">
        <v>3.0000002000000001</v>
      </c>
      <c r="AG655" s="35"/>
      <c r="AH655" s="35"/>
      <c r="AI655" s="35">
        <v>5.76</v>
      </c>
      <c r="AJ655" s="35">
        <v>12.960001</v>
      </c>
      <c r="AK655" s="35"/>
      <c r="AX655" t="s">
        <v>131</v>
      </c>
    </row>
    <row r="656" spans="1:50">
      <c r="A656">
        <v>993</v>
      </c>
      <c r="B656" t="s">
        <v>612</v>
      </c>
      <c r="C656" s="35">
        <v>0</v>
      </c>
      <c r="D656" s="35">
        <v>0</v>
      </c>
      <c r="E656" s="35">
        <v>1.0421731000000001</v>
      </c>
      <c r="F656" s="35"/>
      <c r="G656" s="35"/>
      <c r="H656" s="35">
        <v>2.7567477</v>
      </c>
      <c r="I656" s="35">
        <v>0.80405134</v>
      </c>
      <c r="J656" s="35"/>
      <c r="K656" s="35">
        <v>3.0000002000000001</v>
      </c>
      <c r="L656" s="35">
        <v>0.99683504999999994</v>
      </c>
      <c r="M656" s="35">
        <v>0</v>
      </c>
      <c r="N656" s="35">
        <v>0</v>
      </c>
      <c r="O656" s="35">
        <v>0.1</v>
      </c>
      <c r="P656" s="35">
        <v>0</v>
      </c>
      <c r="Q656" s="35">
        <v>1</v>
      </c>
      <c r="R656" s="35">
        <v>3.0000002000000001</v>
      </c>
      <c r="S656" s="35">
        <v>4.1000003999999999</v>
      </c>
      <c r="T656" s="35">
        <v>1.1000000000000001</v>
      </c>
      <c r="U656" s="35">
        <v>1</v>
      </c>
      <c r="V656" s="35">
        <v>0</v>
      </c>
      <c r="W656" s="35">
        <v>0.70000004999999998</v>
      </c>
      <c r="X656" s="35">
        <v>0</v>
      </c>
      <c r="Y656" s="35">
        <v>0</v>
      </c>
      <c r="Z656" s="35">
        <v>4.1167434000000003E-2</v>
      </c>
      <c r="AA656" s="35"/>
      <c r="AB656" s="35"/>
      <c r="AC656" s="35">
        <v>0.92038850000000005</v>
      </c>
      <c r="AD656" s="35">
        <v>0</v>
      </c>
      <c r="AE656" s="35">
        <v>0</v>
      </c>
      <c r="AF656" s="35">
        <v>0.3</v>
      </c>
      <c r="AG656" s="35"/>
      <c r="AH656" s="35"/>
      <c r="AI656" s="35"/>
      <c r="AJ656" s="35"/>
      <c r="AK656" s="35"/>
      <c r="AX656" t="s">
        <v>131</v>
      </c>
    </row>
    <row r="657" spans="1:50">
      <c r="A657">
        <v>994</v>
      </c>
      <c r="B657" t="s">
        <v>613</v>
      </c>
      <c r="C657" s="35">
        <v>3.5218262999999999</v>
      </c>
      <c r="D657" s="35">
        <v>2.512715</v>
      </c>
      <c r="E657" s="35">
        <v>0</v>
      </c>
      <c r="F657" s="35"/>
      <c r="G657" s="35"/>
      <c r="H657" s="35">
        <v>0.34459347000000001</v>
      </c>
      <c r="I657" s="35">
        <v>0.68918692999999998</v>
      </c>
      <c r="J657" s="35">
        <v>0.22972898</v>
      </c>
      <c r="K657" s="35">
        <v>0.5</v>
      </c>
      <c r="L657" s="35">
        <v>0.78475004000000004</v>
      </c>
      <c r="M657" s="35">
        <v>0</v>
      </c>
      <c r="N657" s="35">
        <v>0</v>
      </c>
      <c r="O657" s="35">
        <v>0.1</v>
      </c>
      <c r="P657" s="35">
        <v>0</v>
      </c>
      <c r="Q657" s="35">
        <v>2</v>
      </c>
      <c r="R657" s="35">
        <v>2.6000000999999999</v>
      </c>
      <c r="S657" s="35">
        <v>7.7000003000000001</v>
      </c>
      <c r="T657" s="35">
        <v>3.0000002000000001</v>
      </c>
      <c r="U657" s="35">
        <v>5</v>
      </c>
      <c r="V657" s="35">
        <v>0</v>
      </c>
      <c r="W657" s="35">
        <v>1</v>
      </c>
      <c r="X657" s="35">
        <v>1</v>
      </c>
      <c r="Y657" s="35">
        <v>0</v>
      </c>
      <c r="Z657" s="35">
        <v>4.1167434000000003E-2</v>
      </c>
      <c r="AA657" s="35"/>
      <c r="AB657" s="35"/>
      <c r="AC657" s="35">
        <v>0.1324034</v>
      </c>
      <c r="AD657" s="35">
        <v>0</v>
      </c>
      <c r="AE657" s="35">
        <v>0</v>
      </c>
      <c r="AF657" s="35">
        <v>1.5000001000000001</v>
      </c>
      <c r="AG657" s="35"/>
      <c r="AH657" s="35"/>
      <c r="AI657" s="35">
        <v>2.5200002000000001</v>
      </c>
      <c r="AJ657" s="35">
        <v>8.1</v>
      </c>
      <c r="AK657" s="35"/>
      <c r="AX657" t="s">
        <v>126</v>
      </c>
    </row>
    <row r="658" spans="1:50">
      <c r="A658">
        <v>995</v>
      </c>
      <c r="B658" t="s">
        <v>614</v>
      </c>
      <c r="C658" s="35">
        <v>7.7480180000000001</v>
      </c>
      <c r="D658" s="35">
        <v>2.5788395</v>
      </c>
      <c r="E658" s="35">
        <v>0.28174611999999999</v>
      </c>
      <c r="F658" s="35"/>
      <c r="G658" s="35"/>
      <c r="H658" s="35">
        <v>0.34459347000000001</v>
      </c>
      <c r="I658" s="35">
        <v>0.68918692999999998</v>
      </c>
      <c r="J658" s="35">
        <v>0.22972898</v>
      </c>
      <c r="K658" s="35">
        <v>0.5</v>
      </c>
      <c r="L658" s="35">
        <v>0.78475004000000004</v>
      </c>
      <c r="M658" s="35">
        <v>0</v>
      </c>
      <c r="N658" s="35">
        <v>0</v>
      </c>
      <c r="O658" s="35">
        <v>0.1</v>
      </c>
      <c r="P658" s="35">
        <v>0</v>
      </c>
      <c r="Q658" s="35">
        <v>2</v>
      </c>
      <c r="R658" s="35">
        <v>2.6000000999999999</v>
      </c>
      <c r="S658" s="35">
        <v>7.7000003000000001</v>
      </c>
      <c r="T658" s="35">
        <v>3.0000002000000001</v>
      </c>
      <c r="U658" s="35">
        <v>5</v>
      </c>
      <c r="V658" s="35">
        <v>0</v>
      </c>
      <c r="W658" s="35">
        <v>1</v>
      </c>
      <c r="X658" s="35">
        <v>1</v>
      </c>
      <c r="Y658" s="35">
        <v>0</v>
      </c>
      <c r="Z658" s="35">
        <v>4.1167434000000003E-2</v>
      </c>
      <c r="AA658" s="35"/>
      <c r="AB658" s="35"/>
      <c r="AC658" s="35">
        <v>5.9641182000000001E-2</v>
      </c>
      <c r="AD658" s="35">
        <v>0</v>
      </c>
      <c r="AE658" s="35">
        <v>0</v>
      </c>
      <c r="AF658" s="35">
        <v>2.1000000999999999</v>
      </c>
      <c r="AG658" s="35"/>
      <c r="AH658" s="35"/>
      <c r="AI658" s="35">
        <v>3.6000000999999999</v>
      </c>
      <c r="AJ658" s="35">
        <v>8.1</v>
      </c>
      <c r="AK658" s="35"/>
      <c r="AX658" t="s">
        <v>126</v>
      </c>
    </row>
    <row r="659" spans="1:50">
      <c r="A659">
        <v>996</v>
      </c>
      <c r="B659" t="s">
        <v>615</v>
      </c>
      <c r="C659" s="35">
        <v>7.3958364000000003</v>
      </c>
      <c r="D659" s="35">
        <v>5.4552373999999997</v>
      </c>
      <c r="E659" s="35">
        <v>0.52827394000000005</v>
      </c>
      <c r="F659" s="35"/>
      <c r="G659" s="35"/>
      <c r="H659" s="35">
        <v>0.34459347000000001</v>
      </c>
      <c r="I659" s="35">
        <v>0.68918692999999998</v>
      </c>
      <c r="J659" s="35">
        <v>0.22972898</v>
      </c>
      <c r="K659" s="35">
        <v>0.5</v>
      </c>
      <c r="L659" s="35">
        <v>0.78475004000000004</v>
      </c>
      <c r="M659" s="35">
        <v>0</v>
      </c>
      <c r="N659" s="35">
        <v>0</v>
      </c>
      <c r="O659" s="35">
        <v>0.1</v>
      </c>
      <c r="P659" s="35">
        <v>0</v>
      </c>
      <c r="Q659" s="35">
        <v>1.5000001000000001</v>
      </c>
      <c r="R659" s="35">
        <v>2</v>
      </c>
      <c r="S659" s="35">
        <v>5</v>
      </c>
      <c r="T659" s="35">
        <v>2</v>
      </c>
      <c r="U659" s="35">
        <v>4</v>
      </c>
      <c r="V659" s="35">
        <v>0</v>
      </c>
      <c r="W659" s="35">
        <v>1</v>
      </c>
      <c r="X659" s="35">
        <v>1</v>
      </c>
      <c r="Y659" s="35">
        <v>0</v>
      </c>
      <c r="Z659" s="35">
        <v>4.1167434000000003E-2</v>
      </c>
      <c r="AA659" s="35"/>
      <c r="AB659" s="35"/>
      <c r="AC659" s="35">
        <v>0.15268144</v>
      </c>
      <c r="AD659" s="35">
        <v>0</v>
      </c>
      <c r="AE659" s="35">
        <v>0</v>
      </c>
      <c r="AF659" s="35">
        <v>2.1000000999999999</v>
      </c>
      <c r="AG659" s="35"/>
      <c r="AH659" s="35"/>
      <c r="AI659" s="35">
        <v>3.6000000999999999</v>
      </c>
      <c r="AJ659" s="35">
        <v>8.1</v>
      </c>
      <c r="AK659" s="35"/>
      <c r="AX659" t="s">
        <v>126</v>
      </c>
    </row>
    <row r="660" spans="1:50">
      <c r="A660">
        <v>997</v>
      </c>
      <c r="B660" t="s">
        <v>611</v>
      </c>
      <c r="C660" s="35">
        <v>5.2827396000000002</v>
      </c>
      <c r="D660" s="35">
        <v>4.2980650000000002</v>
      </c>
      <c r="E660" s="35">
        <v>0.52827394000000005</v>
      </c>
      <c r="F660" s="35"/>
      <c r="G660" s="35"/>
      <c r="H660" s="35">
        <v>0.34459347000000001</v>
      </c>
      <c r="I660" s="35">
        <v>0.68918692999999998</v>
      </c>
      <c r="J660" s="35">
        <v>0.22972898</v>
      </c>
      <c r="K660" s="35">
        <v>0.5</v>
      </c>
      <c r="L660" s="35">
        <v>0.78475004000000004</v>
      </c>
      <c r="M660" s="35">
        <v>0</v>
      </c>
      <c r="N660" s="35">
        <v>0</v>
      </c>
      <c r="O660" s="35">
        <v>0.1</v>
      </c>
      <c r="P660" s="35">
        <v>0</v>
      </c>
      <c r="Q660" s="35">
        <v>1.5000001000000001</v>
      </c>
      <c r="R660" s="35">
        <v>2</v>
      </c>
      <c r="S660" s="35">
        <v>5</v>
      </c>
      <c r="T660" s="35">
        <v>2</v>
      </c>
      <c r="U660" s="35">
        <v>4</v>
      </c>
      <c r="V660" s="35">
        <v>0</v>
      </c>
      <c r="W660" s="35">
        <v>1</v>
      </c>
      <c r="X660" s="35">
        <v>1</v>
      </c>
      <c r="Y660" s="35">
        <v>0</v>
      </c>
      <c r="Z660" s="35">
        <v>4.1167434000000003E-2</v>
      </c>
      <c r="AA660" s="35"/>
      <c r="AB660" s="35"/>
      <c r="AC660" s="35">
        <v>0.61072576000000001</v>
      </c>
      <c r="AD660" s="35">
        <v>0.14702654000000001</v>
      </c>
      <c r="AE660" s="35">
        <v>0</v>
      </c>
      <c r="AF660" s="35">
        <v>0</v>
      </c>
      <c r="AG660" s="35"/>
      <c r="AH660" s="35"/>
      <c r="AI660" s="35">
        <v>3.6000000999999999</v>
      </c>
      <c r="AJ660" s="35">
        <v>8.1</v>
      </c>
      <c r="AK660" s="35"/>
      <c r="AX660" t="s">
        <v>131</v>
      </c>
    </row>
    <row r="661" spans="1:50">
      <c r="A661">
        <v>998</v>
      </c>
      <c r="B661" t="s">
        <v>613</v>
      </c>
      <c r="C661" s="35">
        <v>3.5218262999999999</v>
      </c>
      <c r="D661" s="35">
        <v>2.512715</v>
      </c>
      <c r="E661" s="35">
        <v>0</v>
      </c>
      <c r="F661" s="35"/>
      <c r="G661" s="35"/>
      <c r="H661" s="35">
        <v>0.34459347000000001</v>
      </c>
      <c r="I661" s="35">
        <v>0.68918692999999998</v>
      </c>
      <c r="J661" s="35">
        <v>0.22972898</v>
      </c>
      <c r="K661" s="35">
        <v>0.5</v>
      </c>
      <c r="L661" s="35">
        <v>0.78475004000000004</v>
      </c>
      <c r="M661" s="35">
        <v>0</v>
      </c>
      <c r="N661" s="35">
        <v>0</v>
      </c>
      <c r="O661" s="35">
        <v>0.1</v>
      </c>
      <c r="P661" s="35">
        <v>0</v>
      </c>
      <c r="Q661" s="35">
        <v>2</v>
      </c>
      <c r="R661" s="35">
        <v>2.6000000999999999</v>
      </c>
      <c r="S661" s="35">
        <v>7.7000003000000001</v>
      </c>
      <c r="T661" s="35">
        <v>3.0000002000000001</v>
      </c>
      <c r="U661" s="35">
        <v>5</v>
      </c>
      <c r="V661" s="35">
        <v>0</v>
      </c>
      <c r="W661" s="35">
        <v>1</v>
      </c>
      <c r="X661" s="35">
        <v>1</v>
      </c>
      <c r="Y661" s="35">
        <v>0</v>
      </c>
      <c r="Z661" s="35">
        <v>4.1167434000000003E-2</v>
      </c>
      <c r="AA661" s="35"/>
      <c r="AB661" s="35"/>
      <c r="AC661" s="35">
        <v>0.1324034</v>
      </c>
      <c r="AD661" s="35">
        <v>0</v>
      </c>
      <c r="AE661" s="35">
        <v>0</v>
      </c>
      <c r="AF661" s="35">
        <v>0</v>
      </c>
      <c r="AG661" s="35"/>
      <c r="AH661" s="35"/>
      <c r="AI661" s="35">
        <v>2.5200002000000001</v>
      </c>
      <c r="AJ661" s="35">
        <v>8.1</v>
      </c>
      <c r="AK661" s="35"/>
      <c r="AX661" t="s">
        <v>124</v>
      </c>
    </row>
    <row r="662" spans="1:50">
      <c r="A662">
        <v>999</v>
      </c>
      <c r="B662" t="s">
        <v>614</v>
      </c>
      <c r="C662" s="35">
        <v>7.7480180000000001</v>
      </c>
      <c r="D662" s="35">
        <v>2.5788395</v>
      </c>
      <c r="E662" s="35">
        <v>0.28174611999999999</v>
      </c>
      <c r="F662" s="35"/>
      <c r="G662" s="35"/>
      <c r="H662" s="35">
        <v>0.34459347000000001</v>
      </c>
      <c r="I662" s="35">
        <v>0.68918692999999998</v>
      </c>
      <c r="J662" s="35">
        <v>0.22972898</v>
      </c>
      <c r="K662" s="35">
        <v>0.5</v>
      </c>
      <c r="L662" s="35">
        <v>0.78475004000000004</v>
      </c>
      <c r="M662" s="35">
        <v>0</v>
      </c>
      <c r="N662" s="35">
        <v>0</v>
      </c>
      <c r="O662" s="35">
        <v>0.1</v>
      </c>
      <c r="P662" s="35">
        <v>0</v>
      </c>
      <c r="Q662" s="35">
        <v>2</v>
      </c>
      <c r="R662" s="35">
        <v>2.6000000999999999</v>
      </c>
      <c r="S662" s="35">
        <v>7.7000003000000001</v>
      </c>
      <c r="T662" s="35">
        <v>3.0000002000000001</v>
      </c>
      <c r="U662" s="35">
        <v>5</v>
      </c>
      <c r="V662" s="35">
        <v>0</v>
      </c>
      <c r="W662" s="35">
        <v>1</v>
      </c>
      <c r="X662" s="35">
        <v>1</v>
      </c>
      <c r="Y662" s="35">
        <v>0</v>
      </c>
      <c r="Z662" s="35">
        <v>4.1167434000000003E-2</v>
      </c>
      <c r="AA662" s="35"/>
      <c r="AB662" s="35"/>
      <c r="AC662" s="35">
        <v>5.9641182000000001E-2</v>
      </c>
      <c r="AD662" s="35">
        <v>0</v>
      </c>
      <c r="AE662" s="35">
        <v>0</v>
      </c>
      <c r="AF662" s="35">
        <v>2.1000000999999999</v>
      </c>
      <c r="AG662" s="35"/>
      <c r="AH662" s="35"/>
      <c r="AI662" s="35">
        <v>3.6000000999999999</v>
      </c>
      <c r="AJ662" s="35">
        <v>8.1</v>
      </c>
      <c r="AK662" s="35"/>
      <c r="AX662" t="s">
        <v>124</v>
      </c>
    </row>
    <row r="663" spans="1:50">
      <c r="A663">
        <v>1000</v>
      </c>
      <c r="B663" t="s">
        <v>615</v>
      </c>
      <c r="C663" s="35">
        <v>7.3958364000000003</v>
      </c>
      <c r="D663" s="35">
        <v>5.4552373999999997</v>
      </c>
      <c r="E663" s="35">
        <v>0.52827394000000005</v>
      </c>
      <c r="F663" s="35"/>
      <c r="G663" s="35"/>
      <c r="H663" s="35">
        <v>0.34459347000000001</v>
      </c>
      <c r="I663" s="35">
        <v>0.68918692999999998</v>
      </c>
      <c r="J663" s="35">
        <v>0.22972898</v>
      </c>
      <c r="K663" s="35">
        <v>0.5</v>
      </c>
      <c r="L663" s="35">
        <v>0.78475004000000004</v>
      </c>
      <c r="M663" s="35">
        <v>0</v>
      </c>
      <c r="N663" s="35">
        <v>0</v>
      </c>
      <c r="O663" s="35">
        <v>0.1</v>
      </c>
      <c r="P663" s="35">
        <v>0</v>
      </c>
      <c r="Q663" s="35">
        <v>1.5000001000000001</v>
      </c>
      <c r="R663" s="35">
        <v>2</v>
      </c>
      <c r="S663" s="35">
        <v>5</v>
      </c>
      <c r="T663" s="35">
        <v>2</v>
      </c>
      <c r="U663" s="35">
        <v>4</v>
      </c>
      <c r="V663" s="35">
        <v>0</v>
      </c>
      <c r="W663" s="35">
        <v>1</v>
      </c>
      <c r="X663" s="35">
        <v>1</v>
      </c>
      <c r="Y663" s="35">
        <v>0</v>
      </c>
      <c r="Z663" s="35">
        <v>4.1167434000000003E-2</v>
      </c>
      <c r="AA663" s="35"/>
      <c r="AB663" s="35"/>
      <c r="AC663" s="35">
        <v>0.15268144</v>
      </c>
      <c r="AD663" s="35">
        <v>0</v>
      </c>
      <c r="AE663" s="35">
        <v>0</v>
      </c>
      <c r="AF663" s="35">
        <v>2.1000000999999999</v>
      </c>
      <c r="AG663" s="35"/>
      <c r="AH663" s="35"/>
      <c r="AI663" s="35">
        <v>3.6000000999999999</v>
      </c>
      <c r="AJ663" s="35">
        <v>8.1</v>
      </c>
      <c r="AK663" s="35"/>
      <c r="AX663" t="s">
        <v>126</v>
      </c>
    </row>
    <row r="664" spans="1:50">
      <c r="A664">
        <v>1001</v>
      </c>
      <c r="B664" t="s">
        <v>611</v>
      </c>
      <c r="C664" s="35">
        <v>5.2827396000000002</v>
      </c>
      <c r="D664" s="35">
        <v>4.2980650000000002</v>
      </c>
      <c r="E664" s="35">
        <v>0.52827394000000005</v>
      </c>
      <c r="F664" s="35"/>
      <c r="G664" s="35"/>
      <c r="H664" s="35">
        <v>0.34459347000000001</v>
      </c>
      <c r="I664" s="35">
        <v>0.68918692999999998</v>
      </c>
      <c r="J664" s="35">
        <v>0.22972898</v>
      </c>
      <c r="K664" s="35">
        <v>0.5</v>
      </c>
      <c r="L664" s="35">
        <v>0.78475004000000004</v>
      </c>
      <c r="M664" s="35">
        <v>0</v>
      </c>
      <c r="N664" s="35">
        <v>0</v>
      </c>
      <c r="O664" s="35">
        <v>0.1</v>
      </c>
      <c r="P664" s="35">
        <v>0</v>
      </c>
      <c r="Q664" s="35">
        <v>1.5000001000000001</v>
      </c>
      <c r="R664" s="35">
        <v>2</v>
      </c>
      <c r="S664" s="35">
        <v>5</v>
      </c>
      <c r="T664" s="35">
        <v>2</v>
      </c>
      <c r="U664" s="35">
        <v>4</v>
      </c>
      <c r="V664" s="35">
        <v>0</v>
      </c>
      <c r="W664" s="35">
        <v>1</v>
      </c>
      <c r="X664" s="35">
        <v>1</v>
      </c>
      <c r="Y664" s="35">
        <v>0</v>
      </c>
      <c r="Z664" s="35">
        <v>4.1167434000000003E-2</v>
      </c>
      <c r="AA664" s="35"/>
      <c r="AB664" s="35"/>
      <c r="AC664" s="35">
        <v>0.61072576000000001</v>
      </c>
      <c r="AD664" s="35">
        <v>0.14702654000000001</v>
      </c>
      <c r="AE664" s="35">
        <v>0</v>
      </c>
      <c r="AF664" s="35">
        <v>2.1000000999999999</v>
      </c>
      <c r="AG664" s="35"/>
      <c r="AH664" s="35"/>
      <c r="AI664" s="35">
        <v>3.6000000999999999</v>
      </c>
      <c r="AJ664" s="35">
        <v>8.1</v>
      </c>
      <c r="AK664" s="35"/>
      <c r="AX664" t="s">
        <v>126</v>
      </c>
    </row>
    <row r="665" spans="1:50">
      <c r="A665">
        <v>1002</v>
      </c>
      <c r="B665" t="s">
        <v>616</v>
      </c>
      <c r="C665" s="35">
        <v>0</v>
      </c>
      <c r="D665" s="35">
        <v>0</v>
      </c>
      <c r="E665" s="35">
        <v>3.4499523999999999</v>
      </c>
      <c r="F665" s="35"/>
      <c r="G665" s="35"/>
      <c r="H665" s="35">
        <v>24.121544</v>
      </c>
      <c r="I665" s="35">
        <v>0.68918692999999998</v>
      </c>
      <c r="J665" s="35">
        <v>0.86148362999999994</v>
      </c>
      <c r="K665" s="35">
        <v>3.0000002000000001</v>
      </c>
      <c r="L665" s="35">
        <v>0.14507501</v>
      </c>
      <c r="M665" s="35">
        <v>0</v>
      </c>
      <c r="N665" s="35">
        <v>1.5000001000000001</v>
      </c>
      <c r="O665" s="35">
        <v>0.15</v>
      </c>
      <c r="P665" s="35">
        <v>0</v>
      </c>
      <c r="Q665" s="35">
        <v>0.1</v>
      </c>
      <c r="R665" s="35">
        <v>1.1000000000000001</v>
      </c>
      <c r="S665" s="35">
        <v>1.9000001</v>
      </c>
      <c r="T665" s="35">
        <v>7.0000004999999996</v>
      </c>
      <c r="U665" s="35">
        <v>12.000000999999999</v>
      </c>
      <c r="V665" s="35">
        <v>12.000000999999999</v>
      </c>
      <c r="W665" s="35">
        <v>3.0000002000000001</v>
      </c>
      <c r="X665" s="35">
        <v>2</v>
      </c>
      <c r="Y665" s="35">
        <v>2</v>
      </c>
      <c r="Z665" s="35"/>
      <c r="AA665" s="35"/>
      <c r="AB665" s="35"/>
      <c r="AC665" s="35"/>
      <c r="AD665" s="35"/>
      <c r="AE665" s="35"/>
      <c r="AF665" s="35">
        <v>1.5200001000000001</v>
      </c>
      <c r="AG665" s="35"/>
      <c r="AH665" s="35">
        <v>0.15</v>
      </c>
      <c r="AI665" s="35">
        <v>1.9200001</v>
      </c>
      <c r="AJ665" s="35"/>
      <c r="AK665" s="35"/>
      <c r="AX665" t="s">
        <v>131</v>
      </c>
    </row>
    <row r="666" spans="1:50">
      <c r="A666">
        <v>1003</v>
      </c>
      <c r="B666" t="s">
        <v>617</v>
      </c>
      <c r="C666" s="35">
        <v>3.1624563000000001</v>
      </c>
      <c r="D666" s="35">
        <v>4.3124409999999997</v>
      </c>
      <c r="E666" s="35">
        <v>1.1499841</v>
      </c>
      <c r="F666" s="35"/>
      <c r="G666" s="35"/>
      <c r="H666" s="35"/>
      <c r="I666" s="35">
        <v>1.8296638000000001</v>
      </c>
      <c r="J666" s="35">
        <v>1.3722478</v>
      </c>
      <c r="K666" s="35">
        <v>3.0000002000000001</v>
      </c>
      <c r="L666" s="35">
        <v>0.10155</v>
      </c>
      <c r="M666" s="35">
        <v>0</v>
      </c>
      <c r="N666" s="35">
        <v>0</v>
      </c>
      <c r="O666" s="35">
        <v>0.1</v>
      </c>
      <c r="P666" s="35">
        <v>0</v>
      </c>
      <c r="Q666" s="35">
        <v>0.5</v>
      </c>
      <c r="R666" s="35">
        <v>1.1000000000000001</v>
      </c>
      <c r="S666" s="35">
        <v>0.8</v>
      </c>
      <c r="T666" s="35">
        <v>3.18</v>
      </c>
      <c r="U666" s="35">
        <v>12.730000499999999</v>
      </c>
      <c r="V666" s="35">
        <v>0</v>
      </c>
      <c r="W666" s="35">
        <v>8</v>
      </c>
      <c r="X666" s="35">
        <v>15.000000999999999</v>
      </c>
      <c r="Y666" s="35">
        <v>20</v>
      </c>
      <c r="Z666" s="35">
        <v>3.3080970999999999E-3</v>
      </c>
      <c r="AA666" s="35"/>
      <c r="AB666" s="35"/>
      <c r="AC666" s="35"/>
      <c r="AD666" s="35"/>
      <c r="AE666" s="35"/>
      <c r="AF666" s="35">
        <v>3.0200002000000001</v>
      </c>
      <c r="AG666" s="35"/>
      <c r="AH666" s="35">
        <v>0.31500002999999999</v>
      </c>
      <c r="AI666" s="35">
        <v>7.84</v>
      </c>
      <c r="AJ666" s="35">
        <v>8.8200009999999995</v>
      </c>
      <c r="AK666" s="35">
        <v>0.3</v>
      </c>
      <c r="AX666" t="s">
        <v>126</v>
      </c>
    </row>
    <row r="667" spans="1:50">
      <c r="A667">
        <v>1004</v>
      </c>
      <c r="B667" t="s">
        <v>618</v>
      </c>
      <c r="C667" s="35">
        <v>12.074833999999999</v>
      </c>
      <c r="D667" s="35">
        <v>6.8999040000000003</v>
      </c>
      <c r="E667" s="35">
        <v>0.57499206000000003</v>
      </c>
      <c r="F667" s="35"/>
      <c r="G667" s="35"/>
      <c r="H667" s="35">
        <v>2.0420356000000002</v>
      </c>
      <c r="I667" s="35">
        <v>5.4889913000000004</v>
      </c>
      <c r="J667" s="35">
        <v>0.22972897</v>
      </c>
      <c r="K667" s="35">
        <v>3.0000002000000001</v>
      </c>
      <c r="L667" s="35">
        <v>4.3525003E-2</v>
      </c>
      <c r="M667" s="35">
        <v>0</v>
      </c>
      <c r="N667" s="35">
        <v>1.5000001000000001</v>
      </c>
      <c r="O667" s="35">
        <v>0.1</v>
      </c>
      <c r="P667" s="35">
        <v>0</v>
      </c>
      <c r="Q667" s="35">
        <v>1</v>
      </c>
      <c r="R667" s="35">
        <v>1</v>
      </c>
      <c r="S667" s="35">
        <v>3.5000002000000001</v>
      </c>
      <c r="T667" s="35">
        <v>8.4500010000000003</v>
      </c>
      <c r="U667" s="35">
        <v>4.42</v>
      </c>
      <c r="V667" s="35">
        <v>3.7900002000000002</v>
      </c>
      <c r="W667" s="35">
        <v>2.25</v>
      </c>
      <c r="X667" s="35">
        <v>4</v>
      </c>
      <c r="Y667" s="35">
        <v>7.0000004999999996</v>
      </c>
      <c r="Z667" s="35"/>
      <c r="AA667" s="35"/>
      <c r="AB667" s="35"/>
      <c r="AC667" s="35"/>
      <c r="AD667" s="35"/>
      <c r="AE667" s="35"/>
      <c r="AF667" s="35">
        <v>5.7200002999999997</v>
      </c>
      <c r="AG667" s="35"/>
      <c r="AH667" s="35">
        <v>0.31500002999999999</v>
      </c>
      <c r="AI667" s="35">
        <v>12.000000999999999</v>
      </c>
      <c r="AJ667" s="35">
        <v>18</v>
      </c>
      <c r="AK667" s="35">
        <v>0.3</v>
      </c>
      <c r="AX667" t="s">
        <v>126</v>
      </c>
    </row>
    <row r="668" spans="1:50">
      <c r="A668">
        <v>1005</v>
      </c>
      <c r="B668" t="s">
        <v>619</v>
      </c>
      <c r="C668" s="35">
        <v>16.099777</v>
      </c>
      <c r="D668" s="35">
        <v>8.0498890000000003</v>
      </c>
      <c r="E668" s="35">
        <v>0.57499206000000003</v>
      </c>
      <c r="F668" s="35"/>
      <c r="G668" s="35"/>
      <c r="H668" s="35">
        <v>0.81681424000000002</v>
      </c>
      <c r="I668" s="35">
        <v>5.4889913000000004</v>
      </c>
      <c r="J668" s="35">
        <v>0.22972897</v>
      </c>
      <c r="K668" s="35">
        <v>3.0000002000000001</v>
      </c>
      <c r="L668" s="35">
        <v>2.1760002000000001E-2</v>
      </c>
      <c r="M668" s="35">
        <v>0</v>
      </c>
      <c r="N668" s="35">
        <v>0</v>
      </c>
      <c r="O668" s="35">
        <v>0.1</v>
      </c>
      <c r="P668" s="35">
        <v>0</v>
      </c>
      <c r="Q668" s="35">
        <v>1.2</v>
      </c>
      <c r="R668" s="35">
        <v>2</v>
      </c>
      <c r="S668" s="35">
        <v>3.5000002000000001</v>
      </c>
      <c r="T668" s="35">
        <v>5.69</v>
      </c>
      <c r="U668" s="35">
        <v>12.000000999999999</v>
      </c>
      <c r="V668" s="35">
        <v>7.6600003000000001</v>
      </c>
      <c r="W668" s="35">
        <v>2.25</v>
      </c>
      <c r="X668" s="35">
        <v>7.0000004999999996</v>
      </c>
      <c r="Y668" s="35">
        <v>10</v>
      </c>
      <c r="Z668" s="35">
        <v>3.3080970999999999E-3</v>
      </c>
      <c r="AA668" s="35"/>
      <c r="AB668" s="35"/>
      <c r="AC668" s="35"/>
      <c r="AD668" s="35"/>
      <c r="AE668" s="35"/>
      <c r="AF668" s="35">
        <v>7.1500006000000003</v>
      </c>
      <c r="AG668" s="35"/>
      <c r="AH668" s="35">
        <v>0.31500002999999999</v>
      </c>
      <c r="AI668" s="35">
        <v>16</v>
      </c>
      <c r="AJ668" s="35">
        <v>36</v>
      </c>
      <c r="AK668" s="35">
        <v>0.3</v>
      </c>
      <c r="AX668" t="s">
        <v>126</v>
      </c>
    </row>
    <row r="669" spans="1:50">
      <c r="A669">
        <v>1006</v>
      </c>
      <c r="B669" t="s">
        <v>620</v>
      </c>
      <c r="C669" s="35">
        <v>0</v>
      </c>
      <c r="D669" s="35">
        <v>0</v>
      </c>
      <c r="E669" s="35">
        <v>0</v>
      </c>
      <c r="F669" s="35"/>
      <c r="G669" s="35"/>
      <c r="H669" s="35"/>
      <c r="I669" s="35"/>
      <c r="J669" s="35"/>
      <c r="K669" s="35">
        <v>0</v>
      </c>
      <c r="L669" s="35">
        <v>0.103355</v>
      </c>
      <c r="M669" s="35">
        <v>0</v>
      </c>
      <c r="N669" s="35">
        <v>0</v>
      </c>
      <c r="O669" s="35">
        <v>0.3</v>
      </c>
      <c r="P669" s="35">
        <v>0</v>
      </c>
      <c r="Q669" s="35"/>
      <c r="R669" s="35"/>
      <c r="S669" s="35"/>
      <c r="T669" s="35"/>
      <c r="U669" s="35"/>
      <c r="V669" s="35"/>
      <c r="W669" s="35"/>
      <c r="X669" s="35"/>
      <c r="Y669" s="35"/>
      <c r="Z669" s="35"/>
      <c r="AA669" s="35"/>
      <c r="AB669" s="35"/>
      <c r="AC669" s="35"/>
      <c r="AD669" s="35"/>
      <c r="AE669" s="35"/>
      <c r="AF669" s="35"/>
      <c r="AG669" s="35"/>
      <c r="AH669" s="35"/>
      <c r="AI669" s="35"/>
      <c r="AJ669" s="35"/>
      <c r="AK669" s="35"/>
      <c r="AX669" t="s">
        <v>126</v>
      </c>
    </row>
    <row r="670" spans="1:50">
      <c r="A670">
        <v>1007</v>
      </c>
      <c r="B670" t="s">
        <v>621</v>
      </c>
      <c r="C670" s="35">
        <v>0</v>
      </c>
      <c r="D670" s="35">
        <v>0</v>
      </c>
      <c r="E670" s="35">
        <v>0</v>
      </c>
      <c r="F670" s="35"/>
      <c r="G670" s="35"/>
      <c r="H670" s="35"/>
      <c r="I670" s="35"/>
      <c r="J670" s="35"/>
      <c r="K670" s="35">
        <v>0</v>
      </c>
      <c r="L670" s="35">
        <v>0.33791002999999997</v>
      </c>
      <c r="M670" s="35">
        <v>0</v>
      </c>
      <c r="N670" s="35">
        <v>0</v>
      </c>
      <c r="O670" s="35">
        <v>0.35000002000000002</v>
      </c>
      <c r="P670" s="35">
        <v>0</v>
      </c>
      <c r="Q670" s="35">
        <v>4.0000002999999999E-2</v>
      </c>
      <c r="R670" s="35">
        <v>1.0000001E-2</v>
      </c>
      <c r="S670" s="35">
        <v>0</v>
      </c>
      <c r="T670" s="35">
        <v>0</v>
      </c>
      <c r="U670" s="35">
        <v>0</v>
      </c>
      <c r="V670" s="35">
        <v>0</v>
      </c>
      <c r="W670" s="35"/>
      <c r="X670" s="35"/>
      <c r="Y670" s="35"/>
      <c r="Z670" s="35"/>
      <c r="AA670" s="35"/>
      <c r="AB670" s="35"/>
      <c r="AC670" s="35"/>
      <c r="AD670" s="35"/>
      <c r="AE670" s="35"/>
      <c r="AF670" s="35">
        <v>0.27</v>
      </c>
      <c r="AG670" s="35"/>
      <c r="AH670" s="35"/>
      <c r="AI670" s="35"/>
      <c r="AJ670" s="35"/>
      <c r="AK670" s="35"/>
      <c r="AX670" t="s">
        <v>126</v>
      </c>
    </row>
    <row r="671" spans="1:50">
      <c r="A671">
        <v>1008</v>
      </c>
      <c r="B671" t="s">
        <v>622</v>
      </c>
      <c r="C671" s="35">
        <v>0</v>
      </c>
      <c r="D671" s="35">
        <v>0</v>
      </c>
      <c r="E671" s="35">
        <v>0</v>
      </c>
      <c r="F671" s="35"/>
      <c r="G671" s="35"/>
      <c r="H671" s="35"/>
      <c r="I671" s="35"/>
      <c r="J671" s="35"/>
      <c r="K671" s="35">
        <v>0</v>
      </c>
      <c r="L671" s="35">
        <v>0.62284499999999998</v>
      </c>
      <c r="M671" s="35">
        <v>0</v>
      </c>
      <c r="N671" s="35">
        <v>0</v>
      </c>
      <c r="O671" s="35">
        <v>0.35000002000000002</v>
      </c>
      <c r="P671" s="35">
        <v>0</v>
      </c>
      <c r="Q671" s="35">
        <v>6.0000001999999997E-2</v>
      </c>
      <c r="R671" s="35">
        <v>2.0000001E-2</v>
      </c>
      <c r="S671" s="35">
        <v>0</v>
      </c>
      <c r="T671" s="35">
        <v>0</v>
      </c>
      <c r="U671" s="35">
        <v>0</v>
      </c>
      <c r="V671" s="35">
        <v>0</v>
      </c>
      <c r="W671" s="35"/>
      <c r="X671" s="35"/>
      <c r="Y671" s="35"/>
      <c r="Z671" s="35"/>
      <c r="AA671" s="35"/>
      <c r="AB671" s="35"/>
      <c r="AC671" s="35"/>
      <c r="AD671" s="35"/>
      <c r="AE671" s="35"/>
      <c r="AF671" s="35">
        <v>0.40500003000000001</v>
      </c>
      <c r="AG671" s="35"/>
      <c r="AH671" s="35"/>
      <c r="AI671" s="35"/>
      <c r="AJ671" s="35"/>
      <c r="AK671" s="35"/>
      <c r="AX671" t="s">
        <v>126</v>
      </c>
    </row>
    <row r="672" spans="1:50">
      <c r="A672">
        <v>1009</v>
      </c>
      <c r="B672" t="s">
        <v>623</v>
      </c>
      <c r="C672" s="35">
        <v>0</v>
      </c>
      <c r="D672" s="35">
        <v>0</v>
      </c>
      <c r="E672" s="35">
        <v>0</v>
      </c>
      <c r="F672" s="35"/>
      <c r="G672" s="35"/>
      <c r="H672" s="35"/>
      <c r="I672" s="35"/>
      <c r="J672" s="35"/>
      <c r="K672" s="35">
        <v>0</v>
      </c>
      <c r="L672" s="35">
        <v>0.88422999999999996</v>
      </c>
      <c r="M672" s="35">
        <v>0</v>
      </c>
      <c r="N672" s="35">
        <v>0</v>
      </c>
      <c r="O672" s="35">
        <v>0.25</v>
      </c>
      <c r="P672" s="35">
        <v>0</v>
      </c>
      <c r="Q672" s="35">
        <v>0.09</v>
      </c>
      <c r="R672" s="35">
        <v>3.0000000999999998E-2</v>
      </c>
      <c r="S672" s="35">
        <v>0</v>
      </c>
      <c r="T672" s="35">
        <v>0</v>
      </c>
      <c r="U672" s="35">
        <v>0</v>
      </c>
      <c r="V672" s="35">
        <v>0</v>
      </c>
      <c r="W672" s="35"/>
      <c r="X672" s="35"/>
      <c r="Y672" s="35"/>
      <c r="Z672" s="35"/>
      <c r="AA672" s="35"/>
      <c r="AB672" s="35"/>
      <c r="AC672" s="35"/>
      <c r="AD672" s="35"/>
      <c r="AE672" s="35"/>
      <c r="AF672" s="35">
        <v>0.54</v>
      </c>
      <c r="AG672" s="35"/>
      <c r="AH672" s="35"/>
      <c r="AI672" s="35"/>
      <c r="AJ672" s="35"/>
      <c r="AK672" s="35"/>
      <c r="AX672" t="s">
        <v>126</v>
      </c>
    </row>
    <row r="673" spans="1:50">
      <c r="A673">
        <v>1010</v>
      </c>
      <c r="B673" t="s">
        <v>624</v>
      </c>
      <c r="C673" s="35">
        <v>3.8811962999999998E-2</v>
      </c>
      <c r="D673" s="35">
        <v>0</v>
      </c>
      <c r="E673" s="35">
        <v>0</v>
      </c>
      <c r="F673" s="35"/>
      <c r="G673" s="35"/>
      <c r="H673" s="35"/>
      <c r="I673" s="35"/>
      <c r="J673" s="35"/>
      <c r="K673" s="35">
        <v>0</v>
      </c>
      <c r="L673" s="35">
        <v>1.3754299999999999</v>
      </c>
      <c r="M673" s="35">
        <v>0</v>
      </c>
      <c r="N673" s="35">
        <v>0</v>
      </c>
      <c r="O673" s="35">
        <v>1.0000001E-2</v>
      </c>
      <c r="P673" s="35">
        <v>0</v>
      </c>
      <c r="Q673" s="35">
        <v>0.1</v>
      </c>
      <c r="R673" s="35">
        <v>6.0000001999999997E-2</v>
      </c>
      <c r="S673" s="35">
        <v>0</v>
      </c>
      <c r="T673" s="35">
        <v>0</v>
      </c>
      <c r="U673" s="35">
        <v>0</v>
      </c>
      <c r="V673" s="35">
        <v>0</v>
      </c>
      <c r="W673" s="35"/>
      <c r="X673" s="35"/>
      <c r="Y673" s="35"/>
      <c r="Z673" s="35"/>
      <c r="AA673" s="35"/>
      <c r="AB673" s="35"/>
      <c r="AC673" s="35"/>
      <c r="AD673" s="35"/>
      <c r="AE673" s="35"/>
      <c r="AF673" s="35">
        <v>0.81000006000000002</v>
      </c>
      <c r="AG673" s="35"/>
      <c r="AH673" s="35"/>
      <c r="AI673" s="35">
        <v>4.0000002999999999E-2</v>
      </c>
      <c r="AJ673" s="35">
        <v>1.8000001000000002E-2</v>
      </c>
      <c r="AK673" s="35"/>
      <c r="AX673" t="s">
        <v>126</v>
      </c>
    </row>
    <row r="674" spans="1:50">
      <c r="A674">
        <v>1011</v>
      </c>
      <c r="B674" t="s">
        <v>625</v>
      </c>
      <c r="C674" s="35">
        <v>0</v>
      </c>
      <c r="D674" s="35">
        <v>0</v>
      </c>
      <c r="E674" s="35">
        <v>0</v>
      </c>
      <c r="F674" s="35"/>
      <c r="G674" s="35"/>
      <c r="H674" s="35"/>
      <c r="I674" s="35"/>
      <c r="J674" s="35"/>
      <c r="K674" s="35">
        <v>0</v>
      </c>
      <c r="L674" s="35">
        <v>0</v>
      </c>
      <c r="M674" s="35">
        <v>0</v>
      </c>
      <c r="N674" s="35">
        <v>0</v>
      </c>
      <c r="O674" s="35">
        <v>0.4</v>
      </c>
      <c r="P674" s="35">
        <v>0</v>
      </c>
      <c r="Q674" s="35"/>
      <c r="R674" s="35"/>
      <c r="S674" s="35"/>
      <c r="T674" s="35"/>
      <c r="U674" s="35"/>
      <c r="V674" s="35"/>
      <c r="W674" s="35"/>
      <c r="X674" s="35"/>
      <c r="Y674" s="35"/>
      <c r="Z674" s="35"/>
      <c r="AA674" s="35"/>
      <c r="AB674" s="35"/>
      <c r="AC674" s="35"/>
      <c r="AD674" s="35"/>
      <c r="AE674" s="35"/>
      <c r="AF674" s="35"/>
      <c r="AG674" s="35">
        <v>2.5000004000000002E-3</v>
      </c>
      <c r="AH674" s="35"/>
      <c r="AI674" s="35"/>
      <c r="AJ674" s="35"/>
      <c r="AK674" s="35"/>
      <c r="AX674" t="s">
        <v>126</v>
      </c>
    </row>
    <row r="675" spans="1:50">
      <c r="A675">
        <v>1012</v>
      </c>
      <c r="B675" t="s">
        <v>626</v>
      </c>
      <c r="C675" s="35">
        <v>0</v>
      </c>
      <c r="D675" s="35">
        <v>0</v>
      </c>
      <c r="E675" s="35">
        <v>0</v>
      </c>
      <c r="F675" s="35"/>
      <c r="G675" s="35"/>
      <c r="H675" s="35"/>
      <c r="I675" s="35"/>
      <c r="J675" s="35"/>
      <c r="K675" s="35">
        <v>0</v>
      </c>
      <c r="L675" s="35">
        <v>0</v>
      </c>
      <c r="M675" s="35">
        <v>0</v>
      </c>
      <c r="N675" s="35">
        <v>0</v>
      </c>
      <c r="O675" s="35">
        <v>1</v>
      </c>
      <c r="P675" s="35">
        <v>0</v>
      </c>
      <c r="Q675" s="35"/>
      <c r="R675" s="35"/>
      <c r="S675" s="35"/>
      <c r="T675" s="35"/>
      <c r="U675" s="35"/>
      <c r="V675" s="35"/>
      <c r="W675" s="35"/>
      <c r="X675" s="35"/>
      <c r="Y675" s="35"/>
      <c r="Z675" s="35"/>
      <c r="AA675" s="35"/>
      <c r="AB675" s="35"/>
      <c r="AC675" s="35"/>
      <c r="AD675" s="35"/>
      <c r="AE675" s="35"/>
      <c r="AF675" s="35">
        <v>2.3000001999999999</v>
      </c>
      <c r="AG675" s="35">
        <v>2.5000004000000002E-3</v>
      </c>
      <c r="AH675" s="35"/>
      <c r="AI675" s="35">
        <v>0.8</v>
      </c>
      <c r="AJ675" s="35"/>
      <c r="AK675" s="35"/>
      <c r="AX675" t="s">
        <v>126</v>
      </c>
    </row>
    <row r="676" spans="1:50">
      <c r="A676">
        <v>1013</v>
      </c>
      <c r="B676" t="s">
        <v>626</v>
      </c>
      <c r="C676" s="35">
        <v>0</v>
      </c>
      <c r="D676" s="35">
        <v>0</v>
      </c>
      <c r="E676" s="35">
        <v>0</v>
      </c>
      <c r="F676" s="35"/>
      <c r="G676" s="35"/>
      <c r="H676" s="35"/>
      <c r="I676" s="35"/>
      <c r="J676" s="35"/>
      <c r="K676" s="35">
        <v>0</v>
      </c>
      <c r="L676" s="35">
        <v>0</v>
      </c>
      <c r="M676" s="35">
        <v>0</v>
      </c>
      <c r="N676" s="35">
        <v>0</v>
      </c>
      <c r="O676" s="35">
        <v>1</v>
      </c>
      <c r="P676" s="35">
        <v>0</v>
      </c>
      <c r="Q676" s="35"/>
      <c r="R676" s="35"/>
      <c r="S676" s="35"/>
      <c r="T676" s="35"/>
      <c r="U676" s="35"/>
      <c r="V676" s="35"/>
      <c r="W676" s="35"/>
      <c r="X676" s="35"/>
      <c r="Y676" s="35"/>
      <c r="Z676" s="35"/>
      <c r="AA676" s="35"/>
      <c r="AB676" s="35"/>
      <c r="AC676" s="35"/>
      <c r="AD676" s="35"/>
      <c r="AE676" s="35"/>
      <c r="AF676" s="35">
        <v>2.3000001999999999</v>
      </c>
      <c r="AG676" s="35">
        <v>2.5000004000000002E-3</v>
      </c>
      <c r="AH676" s="35"/>
      <c r="AI676" s="35">
        <v>0.8</v>
      </c>
      <c r="AJ676" s="35"/>
      <c r="AK676" s="35"/>
      <c r="AX676" t="s">
        <v>126</v>
      </c>
    </row>
    <row r="677" spans="1:50">
      <c r="A677">
        <v>1014</v>
      </c>
      <c r="B677" t="s">
        <v>626</v>
      </c>
      <c r="C677" s="35">
        <v>0</v>
      </c>
      <c r="D677" s="35">
        <v>0</v>
      </c>
      <c r="E677" s="35">
        <v>0</v>
      </c>
      <c r="F677" s="35"/>
      <c r="G677" s="35"/>
      <c r="H677" s="35"/>
      <c r="I677" s="35"/>
      <c r="J677" s="35"/>
      <c r="K677" s="35">
        <v>0</v>
      </c>
      <c r="L677" s="35">
        <v>0</v>
      </c>
      <c r="M677" s="35">
        <v>0</v>
      </c>
      <c r="N677" s="35">
        <v>0</v>
      </c>
      <c r="O677" s="35">
        <v>0.6</v>
      </c>
      <c r="P677" s="35">
        <v>0</v>
      </c>
      <c r="Q677" s="35"/>
      <c r="R677" s="35"/>
      <c r="S677" s="35"/>
      <c r="T677" s="35"/>
      <c r="U677" s="35"/>
      <c r="V677" s="35"/>
      <c r="W677" s="35"/>
      <c r="X677" s="35"/>
      <c r="Y677" s="35"/>
      <c r="Z677" s="35"/>
      <c r="AA677" s="35"/>
      <c r="AB677" s="35"/>
      <c r="AC677" s="35"/>
      <c r="AD677" s="35"/>
      <c r="AE677" s="35"/>
      <c r="AF677" s="35">
        <v>1.1500001</v>
      </c>
      <c r="AG677" s="35">
        <v>2.5000004000000002E-3</v>
      </c>
      <c r="AH677" s="35"/>
      <c r="AI677" s="35">
        <v>0.16000001</v>
      </c>
      <c r="AJ677" s="35"/>
      <c r="AK677" s="35"/>
      <c r="AX677" t="s">
        <v>168</v>
      </c>
    </row>
    <row r="678" spans="1:50">
      <c r="A678">
        <v>1015</v>
      </c>
      <c r="B678" t="s">
        <v>627</v>
      </c>
      <c r="C678" s="35">
        <v>2.4839655999999999</v>
      </c>
      <c r="D678" s="35">
        <v>0</v>
      </c>
      <c r="E678" s="35">
        <v>1.1967022</v>
      </c>
      <c r="F678" s="35"/>
      <c r="G678" s="35"/>
      <c r="H678" s="35">
        <v>0.12507467999999999</v>
      </c>
      <c r="I678" s="35">
        <v>0.20384619000000001</v>
      </c>
      <c r="J678" s="35"/>
      <c r="K678" s="35">
        <v>0</v>
      </c>
      <c r="L678" s="35">
        <v>0.33576499999999998</v>
      </c>
      <c r="M678" s="35">
        <v>0</v>
      </c>
      <c r="N678" s="35">
        <v>0</v>
      </c>
      <c r="O678" s="35">
        <v>0.35000002000000002</v>
      </c>
      <c r="P678" s="35">
        <v>0.2</v>
      </c>
      <c r="Q678" s="35">
        <v>4.0000002999999999E-2</v>
      </c>
      <c r="R678" s="35">
        <v>0.05</v>
      </c>
      <c r="S678" s="35">
        <v>0</v>
      </c>
      <c r="T678" s="35">
        <v>0</v>
      </c>
      <c r="U678" s="35">
        <v>0</v>
      </c>
      <c r="V678" s="35">
        <v>0</v>
      </c>
      <c r="W678" s="35">
        <v>0</v>
      </c>
      <c r="X678" s="35">
        <v>0</v>
      </c>
      <c r="Y678" s="35">
        <v>0</v>
      </c>
      <c r="Z678" s="35"/>
      <c r="AA678" s="35"/>
      <c r="AB678" s="35"/>
      <c r="AC678" s="35"/>
      <c r="AD678" s="35"/>
      <c r="AE678" s="35"/>
      <c r="AF678" s="35">
        <v>0.29399999999999998</v>
      </c>
      <c r="AG678" s="35">
        <v>7.5000010000000005E-4</v>
      </c>
      <c r="AH678" s="35">
        <v>3.0000000000000001E-3</v>
      </c>
      <c r="AI678" s="35"/>
      <c r="AJ678" s="35"/>
      <c r="AK678" s="35"/>
      <c r="AX678" t="s">
        <v>126</v>
      </c>
    </row>
    <row r="679" spans="1:50">
      <c r="A679">
        <v>1016</v>
      </c>
      <c r="B679" t="s">
        <v>628</v>
      </c>
      <c r="C679" s="35">
        <v>2.5012154999999998</v>
      </c>
      <c r="D679" s="35">
        <v>0</v>
      </c>
      <c r="E679" s="35">
        <v>1.9837226999999999</v>
      </c>
      <c r="F679" s="35"/>
      <c r="G679" s="35"/>
      <c r="H679" s="35"/>
      <c r="I679" s="35">
        <v>0.10005973999999999</v>
      </c>
      <c r="J679" s="35">
        <v>0.1853147</v>
      </c>
      <c r="K679" s="35">
        <v>0</v>
      </c>
      <c r="L679" s="35">
        <v>0.54140010000000005</v>
      </c>
      <c r="M679" s="35">
        <v>0</v>
      </c>
      <c r="N679" s="35">
        <v>0</v>
      </c>
      <c r="O679" s="35">
        <v>0.25</v>
      </c>
      <c r="P679" s="35">
        <v>0.1</v>
      </c>
      <c r="Q679" s="35">
        <v>7.0000000000000007E-2</v>
      </c>
      <c r="R679" s="35">
        <v>0.1</v>
      </c>
      <c r="S679" s="35">
        <v>0.05</v>
      </c>
      <c r="T679" s="35">
        <v>0</v>
      </c>
      <c r="U679" s="35">
        <v>0</v>
      </c>
      <c r="V679" s="35">
        <v>0</v>
      </c>
      <c r="W679" s="35">
        <v>0</v>
      </c>
      <c r="X679" s="35">
        <v>0</v>
      </c>
      <c r="Y679" s="35">
        <v>0</v>
      </c>
      <c r="Z679" s="35"/>
      <c r="AA679" s="35"/>
      <c r="AB679" s="35"/>
      <c r="AC679" s="35"/>
      <c r="AD679" s="35"/>
      <c r="AE679" s="35"/>
      <c r="AF679" s="35">
        <v>0.28699999999999998</v>
      </c>
      <c r="AG679" s="35">
        <v>1.7500002000000001E-3</v>
      </c>
      <c r="AH679" s="35">
        <v>6.7500006000000001E-3</v>
      </c>
      <c r="AI679" s="35">
        <v>0.12000001</v>
      </c>
      <c r="AJ679" s="35">
        <v>0.27</v>
      </c>
      <c r="AK679" s="35"/>
      <c r="AX679" t="s">
        <v>126</v>
      </c>
    </row>
    <row r="680" spans="1:50">
      <c r="A680">
        <v>1017</v>
      </c>
      <c r="B680" t="s">
        <v>629</v>
      </c>
      <c r="C680" s="35">
        <v>3.493077</v>
      </c>
      <c r="D680" s="35">
        <v>0</v>
      </c>
      <c r="E680" s="35">
        <v>1.5093540999999999</v>
      </c>
      <c r="F680" s="35"/>
      <c r="G680" s="35"/>
      <c r="H680" s="35"/>
      <c r="I680" s="35">
        <v>0.10005973999999999</v>
      </c>
      <c r="J680" s="35">
        <v>0.1853147</v>
      </c>
      <c r="K680" s="35">
        <v>0</v>
      </c>
      <c r="L680" s="35">
        <v>0.54140010000000005</v>
      </c>
      <c r="M680" s="35">
        <v>0</v>
      </c>
      <c r="N680" s="35">
        <v>0</v>
      </c>
      <c r="O680" s="35">
        <v>0.4</v>
      </c>
      <c r="P680" s="35">
        <v>0.1</v>
      </c>
      <c r="Q680" s="35">
        <v>0.11000001</v>
      </c>
      <c r="R680" s="35">
        <v>0.24000001000000001</v>
      </c>
      <c r="S680" s="35">
        <v>0.15</v>
      </c>
      <c r="T680" s="35">
        <v>0</v>
      </c>
      <c r="U680" s="35">
        <v>0</v>
      </c>
      <c r="V680" s="35">
        <v>0</v>
      </c>
      <c r="W680" s="35">
        <v>0</v>
      </c>
      <c r="X680" s="35">
        <v>0</v>
      </c>
      <c r="Y680" s="35">
        <v>0</v>
      </c>
      <c r="Z680" s="35"/>
      <c r="AA680" s="35"/>
      <c r="AB680" s="35"/>
      <c r="AC680" s="35"/>
      <c r="AD680" s="35"/>
      <c r="AE680" s="35"/>
      <c r="AF680" s="35">
        <v>0.58799999999999997</v>
      </c>
      <c r="AG680" s="35">
        <v>1.7500002000000001E-3</v>
      </c>
      <c r="AH680" s="35">
        <v>6.7500006000000001E-3</v>
      </c>
      <c r="AI680" s="35">
        <v>0.12000001</v>
      </c>
      <c r="AJ680" s="35">
        <v>0.27</v>
      </c>
      <c r="AK680" s="35"/>
      <c r="AX680" t="s">
        <v>126</v>
      </c>
    </row>
    <row r="681" spans="1:50">
      <c r="A681">
        <v>1018</v>
      </c>
      <c r="B681" t="s">
        <v>630</v>
      </c>
      <c r="C681" s="35">
        <v>5.8217945000000002</v>
      </c>
      <c r="D681" s="35">
        <v>0</v>
      </c>
      <c r="E681" s="35">
        <v>2.4580913</v>
      </c>
      <c r="F681" s="35"/>
      <c r="G681" s="35"/>
      <c r="H681" s="35"/>
      <c r="I681" s="35"/>
      <c r="J681" s="35"/>
      <c r="K681" s="35">
        <v>0</v>
      </c>
      <c r="L681" s="35">
        <v>0.43312502000000003</v>
      </c>
      <c r="M681" s="35">
        <v>0</v>
      </c>
      <c r="N681" s="35">
        <v>0</v>
      </c>
      <c r="O681" s="35">
        <v>0.05</v>
      </c>
      <c r="P681" s="35">
        <v>0.05</v>
      </c>
      <c r="Q681" s="35">
        <v>0.1</v>
      </c>
      <c r="R681" s="35">
        <v>0.2</v>
      </c>
      <c r="S681" s="35">
        <v>0.2</v>
      </c>
      <c r="T681" s="35">
        <v>0.15</v>
      </c>
      <c r="U681" s="35">
        <v>0</v>
      </c>
      <c r="V681" s="35">
        <v>0</v>
      </c>
      <c r="W681" s="35">
        <v>0.6</v>
      </c>
      <c r="X681" s="35">
        <v>1.4000001</v>
      </c>
      <c r="Y681" s="35">
        <v>0</v>
      </c>
      <c r="Z681" s="35"/>
      <c r="AA681" s="35"/>
      <c r="AB681" s="35"/>
      <c r="AC681" s="35"/>
      <c r="AD681" s="35"/>
      <c r="AE681" s="35"/>
      <c r="AF681" s="35">
        <v>0.58799999999999997</v>
      </c>
      <c r="AG681" s="35">
        <v>1.7500002000000001E-3</v>
      </c>
      <c r="AH681" s="35">
        <v>6.7500006000000001E-3</v>
      </c>
      <c r="AI681" s="35">
        <v>0.24000002000000001</v>
      </c>
      <c r="AJ681" s="35">
        <v>0.54</v>
      </c>
      <c r="AK681" s="35"/>
      <c r="AX681" t="s">
        <v>126</v>
      </c>
    </row>
    <row r="682" spans="1:50">
      <c r="A682">
        <v>1019</v>
      </c>
      <c r="B682" t="s">
        <v>631</v>
      </c>
      <c r="C682" s="35">
        <v>4.5280623000000002</v>
      </c>
      <c r="D682" s="35">
        <v>0</v>
      </c>
      <c r="E682" s="35">
        <v>2.4580913</v>
      </c>
      <c r="F682" s="35"/>
      <c r="G682" s="35"/>
      <c r="H682" s="35"/>
      <c r="I682" s="35"/>
      <c r="J682" s="35"/>
      <c r="K682" s="35">
        <v>0</v>
      </c>
      <c r="L682" s="35">
        <v>0.54140010000000005</v>
      </c>
      <c r="M682" s="35">
        <v>0</v>
      </c>
      <c r="N682" s="35">
        <v>0</v>
      </c>
      <c r="O682" s="35">
        <v>0.05</v>
      </c>
      <c r="P682" s="35">
        <v>0.05</v>
      </c>
      <c r="Q682" s="35">
        <v>0.05</v>
      </c>
      <c r="R682" s="35">
        <v>0.1</v>
      </c>
      <c r="S682" s="35">
        <v>0.1</v>
      </c>
      <c r="T682" s="35">
        <v>0.1</v>
      </c>
      <c r="U682" s="35">
        <v>0</v>
      </c>
      <c r="V682" s="35">
        <v>0</v>
      </c>
      <c r="W682" s="35">
        <v>0.2</v>
      </c>
      <c r="X682" s="35">
        <v>0.8</v>
      </c>
      <c r="Y682" s="35">
        <v>0</v>
      </c>
      <c r="Z682" s="35"/>
      <c r="AA682" s="35"/>
      <c r="AB682" s="35"/>
      <c r="AC682" s="35">
        <v>0.12900165</v>
      </c>
      <c r="AD682" s="35">
        <v>1.0210178000000001</v>
      </c>
      <c r="AE682" s="35">
        <v>0</v>
      </c>
      <c r="AF682" s="35">
        <v>0</v>
      </c>
      <c r="AG682" s="35">
        <v>1.7500002000000001E-3</v>
      </c>
      <c r="AH682" s="35">
        <v>6.7500006000000001E-3</v>
      </c>
      <c r="AI682" s="35">
        <v>0.72</v>
      </c>
      <c r="AJ682" s="35">
        <v>1.6200002</v>
      </c>
      <c r="AK682" s="35"/>
      <c r="AX682" t="s">
        <v>131</v>
      </c>
    </row>
    <row r="683" spans="1:50">
      <c r="A683">
        <v>1020</v>
      </c>
      <c r="B683" t="s">
        <v>631</v>
      </c>
      <c r="C683" s="35">
        <v>4.5280623000000002</v>
      </c>
      <c r="D683" s="35">
        <v>0</v>
      </c>
      <c r="E683" s="35">
        <v>2.4580913</v>
      </c>
      <c r="F683" s="35"/>
      <c r="G683" s="35"/>
      <c r="H683" s="35"/>
      <c r="I683" s="35"/>
      <c r="J683" s="35"/>
      <c r="K683" s="35">
        <v>0</v>
      </c>
      <c r="L683" s="35">
        <v>0.64968009999999998</v>
      </c>
      <c r="M683" s="35">
        <v>0</v>
      </c>
      <c r="N683" s="35">
        <v>0</v>
      </c>
      <c r="O683" s="35">
        <v>0.05</v>
      </c>
      <c r="P683" s="35">
        <v>0.05</v>
      </c>
      <c r="Q683" s="35">
        <v>0.1</v>
      </c>
      <c r="R683" s="35">
        <v>0.2</v>
      </c>
      <c r="S683" s="35">
        <v>0.4</v>
      </c>
      <c r="T683" s="35">
        <v>0.3</v>
      </c>
      <c r="U683" s="35">
        <v>0</v>
      </c>
      <c r="V683" s="35">
        <v>0</v>
      </c>
      <c r="W683" s="35">
        <v>0.6</v>
      </c>
      <c r="X683" s="35">
        <v>1.4000001</v>
      </c>
      <c r="Y683" s="35">
        <v>0</v>
      </c>
      <c r="Z683" s="35"/>
      <c r="AA683" s="35"/>
      <c r="AB683" s="35"/>
      <c r="AC683" s="35">
        <v>0</v>
      </c>
      <c r="AD683" s="35">
        <v>1.0210178000000001</v>
      </c>
      <c r="AE683" s="35">
        <v>0</v>
      </c>
      <c r="AF683" s="35">
        <v>0.88200009999999995</v>
      </c>
      <c r="AG683" s="35">
        <v>1.7500002000000001E-3</v>
      </c>
      <c r="AH683" s="35">
        <v>6.7500006000000001E-3</v>
      </c>
      <c r="AI683" s="35">
        <v>0.72</v>
      </c>
      <c r="AJ683" s="35">
        <v>1.6200002</v>
      </c>
      <c r="AK683" s="35"/>
      <c r="AX683" t="s">
        <v>126</v>
      </c>
    </row>
    <row r="684" spans="1:50">
      <c r="A684">
        <v>1021</v>
      </c>
      <c r="B684" t="s">
        <v>632</v>
      </c>
      <c r="C684" s="35">
        <v>5.8217945000000002</v>
      </c>
      <c r="D684" s="35">
        <v>0</v>
      </c>
      <c r="E684" s="35">
        <v>3.1049573000000001</v>
      </c>
      <c r="F684" s="35"/>
      <c r="G684" s="35"/>
      <c r="H684" s="35"/>
      <c r="I684" s="35"/>
      <c r="J684" s="35"/>
      <c r="K684" s="35">
        <v>0</v>
      </c>
      <c r="L684" s="35">
        <v>0.43312502000000003</v>
      </c>
      <c r="M684" s="35">
        <v>0</v>
      </c>
      <c r="N684" s="35">
        <v>0</v>
      </c>
      <c r="O684" s="35">
        <v>0.05</v>
      </c>
      <c r="P684" s="35">
        <v>0.05</v>
      </c>
      <c r="Q684" s="35">
        <v>0.05</v>
      </c>
      <c r="R684" s="35">
        <v>0.16000001</v>
      </c>
      <c r="S684" s="35">
        <v>0.4</v>
      </c>
      <c r="T684" s="35">
        <v>0.3</v>
      </c>
      <c r="U684" s="35">
        <v>0</v>
      </c>
      <c r="V684" s="35">
        <v>0</v>
      </c>
      <c r="W684" s="35">
        <v>0.6</v>
      </c>
      <c r="X684" s="35">
        <v>1.4000001</v>
      </c>
      <c r="Y684" s="35">
        <v>0</v>
      </c>
      <c r="Z684" s="35"/>
      <c r="AA684" s="35"/>
      <c r="AB684" s="35"/>
      <c r="AC684" s="35"/>
      <c r="AD684" s="35"/>
      <c r="AE684" s="35"/>
      <c r="AF684" s="35">
        <v>0.88200009999999995</v>
      </c>
      <c r="AG684" s="35">
        <v>1.7500002000000001E-3</v>
      </c>
      <c r="AH684" s="35">
        <v>6.7500006000000001E-3</v>
      </c>
      <c r="AI684" s="35">
        <v>0.36</v>
      </c>
      <c r="AJ684" s="35">
        <v>0.8100001</v>
      </c>
      <c r="AK684" s="35"/>
      <c r="AX684" t="s">
        <v>126</v>
      </c>
    </row>
    <row r="685" spans="1:50">
      <c r="A685">
        <v>1022</v>
      </c>
      <c r="B685" t="s">
        <v>633</v>
      </c>
      <c r="C685" s="35">
        <v>5.0965210000000001</v>
      </c>
      <c r="D685" s="35">
        <v>1.5230755</v>
      </c>
      <c r="E685" s="35">
        <v>0.45015993999999998</v>
      </c>
      <c r="F685" s="35"/>
      <c r="G685" s="35"/>
      <c r="H685" s="35"/>
      <c r="I685" s="35"/>
      <c r="J685" s="35"/>
      <c r="K685" s="35">
        <v>0</v>
      </c>
      <c r="L685" s="35">
        <v>0.14277999999999999</v>
      </c>
      <c r="M685" s="35">
        <v>0</v>
      </c>
      <c r="N685" s="35">
        <v>0</v>
      </c>
      <c r="O685" s="35">
        <v>0.6</v>
      </c>
      <c r="P685" s="35">
        <v>0</v>
      </c>
      <c r="Q685" s="35">
        <v>0.2</v>
      </c>
      <c r="R685" s="35">
        <v>0.2</v>
      </c>
      <c r="S685" s="35">
        <v>0.1</v>
      </c>
      <c r="T685" s="35">
        <v>0</v>
      </c>
      <c r="U685" s="35">
        <v>0</v>
      </c>
      <c r="V685" s="35">
        <v>0</v>
      </c>
      <c r="W685" s="35">
        <v>0</v>
      </c>
      <c r="X685" s="35">
        <v>0</v>
      </c>
      <c r="Y685" s="35">
        <v>0</v>
      </c>
      <c r="Z685" s="35"/>
      <c r="AA685" s="35"/>
      <c r="AB685" s="35"/>
      <c r="AC685" s="35"/>
      <c r="AD685" s="35"/>
      <c r="AE685" s="35"/>
      <c r="AF685" s="35">
        <v>1.5050001</v>
      </c>
      <c r="AG685" s="35"/>
      <c r="AH685" s="35"/>
      <c r="AI685" s="35">
        <v>8.0000005999999999E-2</v>
      </c>
      <c r="AJ685" s="35">
        <v>0</v>
      </c>
      <c r="AK685" s="35"/>
      <c r="AX685" t="s">
        <v>126</v>
      </c>
    </row>
    <row r="686" spans="1:50">
      <c r="A686">
        <v>1023</v>
      </c>
      <c r="B686" t="s">
        <v>634</v>
      </c>
      <c r="C686" s="35">
        <v>4.9005010000000002</v>
      </c>
      <c r="D686" s="35">
        <v>3.0461510000000001</v>
      </c>
      <c r="E686" s="35">
        <v>0.80028429999999995</v>
      </c>
      <c r="F686" s="35"/>
      <c r="G686" s="35"/>
      <c r="H686" s="35"/>
      <c r="I686" s="35"/>
      <c r="J686" s="35"/>
      <c r="K686" s="35">
        <v>0</v>
      </c>
      <c r="L686" s="35">
        <v>0.37456002999999999</v>
      </c>
      <c r="M686" s="35">
        <v>0</v>
      </c>
      <c r="N686" s="35">
        <v>0</v>
      </c>
      <c r="O686" s="35">
        <v>0.6</v>
      </c>
      <c r="P686" s="35">
        <v>0</v>
      </c>
      <c r="Q686" s="35">
        <v>0.2</v>
      </c>
      <c r="R686" s="35">
        <v>0.3</v>
      </c>
      <c r="S686" s="35">
        <v>0.1</v>
      </c>
      <c r="T686" s="35">
        <v>0.1</v>
      </c>
      <c r="U686" s="35">
        <v>0</v>
      </c>
      <c r="V686" s="35">
        <v>0</v>
      </c>
      <c r="W686" s="35">
        <v>0</v>
      </c>
      <c r="X686" s="35">
        <v>0</v>
      </c>
      <c r="Y686" s="35">
        <v>0</v>
      </c>
      <c r="Z686" s="35"/>
      <c r="AA686" s="35"/>
      <c r="AB686" s="35"/>
      <c r="AC686" s="35"/>
      <c r="AD686" s="35"/>
      <c r="AE686" s="35"/>
      <c r="AF686" s="35">
        <v>3.0100001999999999</v>
      </c>
      <c r="AG686" s="35"/>
      <c r="AH686" s="35"/>
      <c r="AI686" s="35">
        <v>1.9200002</v>
      </c>
      <c r="AJ686" s="35">
        <v>2.16</v>
      </c>
      <c r="AK686" s="35"/>
      <c r="AX686" t="s">
        <v>126</v>
      </c>
    </row>
    <row r="687" spans="1:50">
      <c r="A687">
        <v>1024</v>
      </c>
      <c r="B687" t="s">
        <v>635</v>
      </c>
      <c r="C687" s="35">
        <v>7.3180804000000004</v>
      </c>
      <c r="D687" s="35">
        <v>5.8747199999999999</v>
      </c>
      <c r="E687" s="35">
        <v>1.0003553999999999</v>
      </c>
      <c r="F687" s="35"/>
      <c r="G687" s="35"/>
      <c r="H687" s="35"/>
      <c r="I687" s="35"/>
      <c r="J687" s="35"/>
      <c r="K687" s="35">
        <v>0</v>
      </c>
      <c r="L687" s="35">
        <v>0.74911505</v>
      </c>
      <c r="M687" s="35">
        <v>0</v>
      </c>
      <c r="N687" s="35">
        <v>0</v>
      </c>
      <c r="O687" s="35">
        <v>0.2</v>
      </c>
      <c r="P687" s="35">
        <v>0</v>
      </c>
      <c r="Q687" s="35">
        <v>0.4</v>
      </c>
      <c r="R687" s="35">
        <v>1</v>
      </c>
      <c r="S687" s="35">
        <v>1</v>
      </c>
      <c r="T687" s="35">
        <v>0.4</v>
      </c>
      <c r="U687" s="35">
        <v>0</v>
      </c>
      <c r="V687" s="35">
        <v>0</v>
      </c>
      <c r="W687" s="35">
        <v>0</v>
      </c>
      <c r="X687" s="35">
        <v>0</v>
      </c>
      <c r="Y687" s="35">
        <v>0</v>
      </c>
      <c r="Z687" s="35"/>
      <c r="AA687" s="35"/>
      <c r="AB687" s="35"/>
      <c r="AC687" s="35"/>
      <c r="AD687" s="35"/>
      <c r="AE687" s="35"/>
      <c r="AF687" s="35">
        <v>4.5150002999999996</v>
      </c>
      <c r="AG687" s="35"/>
      <c r="AH687" s="35"/>
      <c r="AI687" s="35">
        <v>2.4</v>
      </c>
      <c r="AJ687" s="35">
        <v>2.16</v>
      </c>
      <c r="AK687" s="35"/>
      <c r="AX687" t="s">
        <v>126</v>
      </c>
    </row>
    <row r="688" spans="1:50">
      <c r="A688">
        <v>1025</v>
      </c>
      <c r="B688" t="s">
        <v>636</v>
      </c>
      <c r="C688" s="35">
        <v>6.1711992999999996</v>
      </c>
      <c r="D688" s="35">
        <v>9.5657770000000006</v>
      </c>
      <c r="E688" s="35">
        <v>1.5612994</v>
      </c>
      <c r="F688" s="35"/>
      <c r="G688" s="35"/>
      <c r="H688" s="35">
        <v>2.4157280000000001</v>
      </c>
      <c r="I688" s="35"/>
      <c r="J688" s="35">
        <v>7.2128769999999995E-2</v>
      </c>
      <c r="K688" s="35">
        <v>0</v>
      </c>
      <c r="L688" s="35">
        <v>0.69241005</v>
      </c>
      <c r="M688" s="35">
        <v>0</v>
      </c>
      <c r="N688" s="35">
        <v>0</v>
      </c>
      <c r="O688" s="35">
        <v>0.1</v>
      </c>
      <c r="P688" s="35">
        <v>0</v>
      </c>
      <c r="Q688" s="35">
        <v>0.6</v>
      </c>
      <c r="R688" s="35">
        <v>1.4000001</v>
      </c>
      <c r="S688" s="35">
        <v>1.3000001000000001</v>
      </c>
      <c r="T688" s="35">
        <v>0.90000004</v>
      </c>
      <c r="U688" s="35">
        <v>0</v>
      </c>
      <c r="V688" s="35">
        <v>0</v>
      </c>
      <c r="W688" s="35">
        <v>0</v>
      </c>
      <c r="X688" s="35">
        <v>0</v>
      </c>
      <c r="Y688" s="35">
        <v>0</v>
      </c>
      <c r="Z688" s="35"/>
      <c r="AA688" s="35"/>
      <c r="AB688" s="35"/>
      <c r="AC688" s="35"/>
      <c r="AD688" s="35"/>
      <c r="AE688" s="35"/>
      <c r="AF688" s="35">
        <v>7.7250003999999999</v>
      </c>
      <c r="AG688" s="35"/>
      <c r="AH688" s="35"/>
      <c r="AI688" s="35">
        <v>3.3600001000000002</v>
      </c>
      <c r="AJ688" s="35">
        <v>2.5200002000000001</v>
      </c>
      <c r="AK688" s="35"/>
      <c r="AX688" t="s">
        <v>126</v>
      </c>
    </row>
    <row r="689" spans="1:50">
      <c r="A689">
        <v>1026</v>
      </c>
      <c r="B689" t="s">
        <v>637</v>
      </c>
      <c r="C689" s="35">
        <v>0</v>
      </c>
      <c r="D689" s="35">
        <v>0</v>
      </c>
      <c r="E689" s="35">
        <v>0</v>
      </c>
      <c r="F689" s="35"/>
      <c r="G689" s="35"/>
      <c r="H689" s="35"/>
      <c r="I689" s="35"/>
      <c r="J689" s="35"/>
      <c r="K689" s="35">
        <v>0</v>
      </c>
      <c r="L689" s="35">
        <v>0.33995003000000001</v>
      </c>
      <c r="M689" s="35">
        <v>0</v>
      </c>
      <c r="N689" s="35">
        <v>0</v>
      </c>
      <c r="O689" s="35">
        <v>0.3</v>
      </c>
      <c r="P689" s="35">
        <v>0</v>
      </c>
      <c r="Q689" s="35"/>
      <c r="R689" s="35"/>
      <c r="S689" s="35"/>
      <c r="T689" s="35"/>
      <c r="U689" s="35"/>
      <c r="V689" s="35"/>
      <c r="W689" s="35"/>
      <c r="X689" s="35"/>
      <c r="Y689" s="35"/>
      <c r="Z689" s="35"/>
      <c r="AA689" s="35"/>
      <c r="AB689" s="35"/>
      <c r="AC689" s="35"/>
      <c r="AD689" s="35"/>
      <c r="AE689" s="35"/>
      <c r="AF689" s="35">
        <v>0.46</v>
      </c>
      <c r="AG689" s="35"/>
      <c r="AH689" s="35"/>
      <c r="AI689" s="35"/>
      <c r="AJ689" s="35"/>
      <c r="AK689" s="35"/>
      <c r="AX689" t="s">
        <v>126</v>
      </c>
    </row>
    <row r="690" spans="1:50">
      <c r="A690">
        <v>1027</v>
      </c>
      <c r="B690" t="s">
        <v>638</v>
      </c>
      <c r="C690" s="35">
        <v>0</v>
      </c>
      <c r="D690" s="35">
        <v>0</v>
      </c>
      <c r="E690" s="35">
        <v>0</v>
      </c>
      <c r="F690" s="35"/>
      <c r="G690" s="35"/>
      <c r="H690" s="35"/>
      <c r="I690" s="35"/>
      <c r="J690" s="35"/>
      <c r="K690" s="35">
        <v>0</v>
      </c>
      <c r="L690" s="35">
        <v>0.60813503999999996</v>
      </c>
      <c r="M690" s="35">
        <v>0</v>
      </c>
      <c r="N690" s="35">
        <v>0</v>
      </c>
      <c r="O690" s="35">
        <v>0.3</v>
      </c>
      <c r="P690" s="35">
        <v>0</v>
      </c>
      <c r="Q690" s="35">
        <v>0.1</v>
      </c>
      <c r="R690" s="35">
        <v>0.12000000500000001</v>
      </c>
      <c r="S690" s="35">
        <v>1.0000001E-2</v>
      </c>
      <c r="T690" s="35">
        <v>0</v>
      </c>
      <c r="U690" s="35">
        <v>0</v>
      </c>
      <c r="V690" s="35">
        <v>0</v>
      </c>
      <c r="W690" s="35"/>
      <c r="X690" s="35"/>
      <c r="Y690" s="35"/>
      <c r="Z690" s="35"/>
      <c r="AA690" s="35"/>
      <c r="AB690" s="35"/>
      <c r="AC690" s="35"/>
      <c r="AD690" s="35"/>
      <c r="AE690" s="35"/>
      <c r="AF690" s="35">
        <v>1.1500001</v>
      </c>
      <c r="AG690" s="35"/>
      <c r="AH690" s="35"/>
      <c r="AI690" s="35"/>
      <c r="AJ690" s="35"/>
      <c r="AK690" s="35"/>
      <c r="AX690" t="s">
        <v>126</v>
      </c>
    </row>
    <row r="691" spans="1:50">
      <c r="A691">
        <v>1028</v>
      </c>
      <c r="B691" t="s">
        <v>639</v>
      </c>
      <c r="C691" s="35">
        <v>0</v>
      </c>
      <c r="D691" s="35">
        <v>0</v>
      </c>
      <c r="E691" s="35">
        <v>0</v>
      </c>
      <c r="F691" s="35"/>
      <c r="G691" s="35"/>
      <c r="H691" s="35"/>
      <c r="I691" s="35"/>
      <c r="J691" s="35"/>
      <c r="K691" s="35">
        <v>0</v>
      </c>
      <c r="L691" s="35">
        <v>0.91940509999999998</v>
      </c>
      <c r="M691" s="35">
        <v>0</v>
      </c>
      <c r="N691" s="35">
        <v>0</v>
      </c>
      <c r="O691" s="35">
        <v>0.2</v>
      </c>
      <c r="P691" s="35">
        <v>0</v>
      </c>
      <c r="Q691" s="35">
        <v>0.12000000500000001</v>
      </c>
      <c r="R691" s="35">
        <v>0.16000001</v>
      </c>
      <c r="S691" s="35">
        <v>1.0000001E-2</v>
      </c>
      <c r="T691" s="35">
        <v>0</v>
      </c>
      <c r="U691" s="35">
        <v>0</v>
      </c>
      <c r="V691" s="35">
        <v>0</v>
      </c>
      <c r="W691" s="35"/>
      <c r="X691" s="35"/>
      <c r="Y691" s="35"/>
      <c r="Z691" s="35"/>
      <c r="AA691" s="35"/>
      <c r="AB691" s="35"/>
      <c r="AC691" s="35"/>
      <c r="AD691" s="35"/>
      <c r="AE691" s="35"/>
      <c r="AF691" s="35">
        <v>1.23</v>
      </c>
      <c r="AG691" s="35"/>
      <c r="AH691" s="35"/>
      <c r="AI691" s="35"/>
      <c r="AJ691" s="35"/>
      <c r="AK691" s="35"/>
      <c r="AX691" t="s">
        <v>126</v>
      </c>
    </row>
    <row r="692" spans="1:50">
      <c r="A692">
        <v>1029</v>
      </c>
      <c r="B692" t="s">
        <v>640</v>
      </c>
      <c r="C692" s="35">
        <v>3.8811962999999998E-2</v>
      </c>
      <c r="D692" s="35">
        <v>0</v>
      </c>
      <c r="E692" s="35">
        <v>0</v>
      </c>
      <c r="F692" s="35"/>
      <c r="G692" s="35"/>
      <c r="H692" s="35"/>
      <c r="I692" s="35"/>
      <c r="J692" s="35"/>
      <c r="K692" s="35">
        <v>0</v>
      </c>
      <c r="L692" s="35">
        <v>1.2450699999999999</v>
      </c>
      <c r="M692" s="35">
        <v>0</v>
      </c>
      <c r="N692" s="35">
        <v>0</v>
      </c>
      <c r="O692" s="35">
        <v>0.09</v>
      </c>
      <c r="P692" s="35">
        <v>0</v>
      </c>
      <c r="Q692" s="35">
        <v>0.14000000000000001</v>
      </c>
      <c r="R692" s="35">
        <v>0.21000000999999999</v>
      </c>
      <c r="S692" s="35">
        <v>1.0000001E-2</v>
      </c>
      <c r="T692" s="35">
        <v>0</v>
      </c>
      <c r="U692" s="35">
        <v>0</v>
      </c>
      <c r="V692" s="35">
        <v>0</v>
      </c>
      <c r="W692" s="35"/>
      <c r="X692" s="35"/>
      <c r="Y692" s="35"/>
      <c r="Z692" s="35"/>
      <c r="AA692" s="35"/>
      <c r="AB692" s="35"/>
      <c r="AC692" s="35"/>
      <c r="AD692" s="35"/>
      <c r="AE692" s="35"/>
      <c r="AF692" s="35">
        <v>1.968</v>
      </c>
      <c r="AG692" s="35"/>
      <c r="AH692" s="35"/>
      <c r="AI692" s="35">
        <v>8.0000005999999999E-2</v>
      </c>
      <c r="AJ692" s="35">
        <v>1.8000001000000002E-2</v>
      </c>
      <c r="AK692" s="35"/>
      <c r="AX692" t="s">
        <v>126</v>
      </c>
    </row>
    <row r="693" spans="1:50">
      <c r="A693">
        <v>1030</v>
      </c>
      <c r="B693" t="s">
        <v>641</v>
      </c>
      <c r="C693" s="35">
        <v>0.10781101</v>
      </c>
      <c r="D693" s="35">
        <v>0</v>
      </c>
      <c r="E693" s="35">
        <v>0</v>
      </c>
      <c r="F693" s="35"/>
      <c r="G693" s="35"/>
      <c r="H693" s="35"/>
      <c r="I693" s="35"/>
      <c r="J693" s="35"/>
      <c r="K693" s="35">
        <v>0</v>
      </c>
      <c r="L693" s="35">
        <v>1.5743400000000001</v>
      </c>
      <c r="M693" s="35">
        <v>0</v>
      </c>
      <c r="N693" s="35">
        <v>0</v>
      </c>
      <c r="O693" s="35">
        <v>0.09</v>
      </c>
      <c r="P693" s="35">
        <v>0</v>
      </c>
      <c r="Q693" s="35">
        <v>0.17</v>
      </c>
      <c r="R693" s="35">
        <v>0.26000002</v>
      </c>
      <c r="S693" s="35">
        <v>1.0000001E-2</v>
      </c>
      <c r="T693" s="35">
        <v>0</v>
      </c>
      <c r="U693" s="35">
        <v>0</v>
      </c>
      <c r="V693" s="35">
        <v>0</v>
      </c>
      <c r="W693" s="35"/>
      <c r="X693" s="35"/>
      <c r="Y693" s="35"/>
      <c r="Z693" s="35"/>
      <c r="AA693" s="35"/>
      <c r="AB693" s="35"/>
      <c r="AC693" s="35"/>
      <c r="AD693" s="35"/>
      <c r="AE693" s="35"/>
      <c r="AF693" s="35">
        <v>2.6200000999999999</v>
      </c>
      <c r="AG693" s="35"/>
      <c r="AH693" s="35"/>
      <c r="AI693" s="35">
        <v>0.32000002</v>
      </c>
      <c r="AJ693" s="35">
        <v>0.13500000000000001</v>
      </c>
      <c r="AK693" s="35"/>
      <c r="AX693" t="s">
        <v>126</v>
      </c>
    </row>
    <row r="694" spans="1:50">
      <c r="A694">
        <v>1101</v>
      </c>
      <c r="B694" t="s">
        <v>642</v>
      </c>
      <c r="C694" s="35">
        <v>1.4662297</v>
      </c>
      <c r="D694" s="35">
        <v>0</v>
      </c>
      <c r="E694" s="35">
        <v>6.1092901999999998E-2</v>
      </c>
      <c r="F694" s="35"/>
      <c r="G694" s="35"/>
      <c r="H694" s="35">
        <v>86.148359999999997</v>
      </c>
      <c r="I694" s="35">
        <v>6.4706999999999999</v>
      </c>
      <c r="J694" s="35">
        <v>1.2252215</v>
      </c>
      <c r="K694" s="35">
        <v>0</v>
      </c>
      <c r="L694" s="35">
        <v>3.456</v>
      </c>
      <c r="M694" s="35">
        <v>0</v>
      </c>
      <c r="N694" s="35">
        <v>0</v>
      </c>
      <c r="O694" s="35">
        <v>0.1</v>
      </c>
      <c r="P694" s="35">
        <v>0</v>
      </c>
      <c r="Q694" s="35">
        <v>0.2</v>
      </c>
      <c r="R694" s="35">
        <v>1.2</v>
      </c>
      <c r="S694" s="35">
        <v>2.3000001999999999</v>
      </c>
      <c r="T694" s="35">
        <v>4</v>
      </c>
      <c r="U694" s="35">
        <v>2.4</v>
      </c>
      <c r="V694" s="35">
        <v>0</v>
      </c>
      <c r="W694" s="35">
        <v>0.1</v>
      </c>
      <c r="X694" s="35">
        <v>0.1</v>
      </c>
      <c r="Y694" s="35">
        <v>0</v>
      </c>
      <c r="Z694" s="35"/>
      <c r="AA694" s="35"/>
      <c r="AB694" s="35"/>
      <c r="AC694" s="35"/>
      <c r="AD694" s="35"/>
      <c r="AE694" s="35"/>
      <c r="AF694" s="35">
        <v>0.3</v>
      </c>
      <c r="AG694" s="35"/>
      <c r="AH694" s="35"/>
      <c r="AI694" s="35">
        <v>0.48000005000000001</v>
      </c>
      <c r="AJ694" s="35"/>
      <c r="AK694" s="35"/>
      <c r="AX694" t="s">
        <v>126</v>
      </c>
    </row>
    <row r="695" spans="1:50">
      <c r="A695">
        <v>1102</v>
      </c>
      <c r="B695" t="s">
        <v>643</v>
      </c>
      <c r="C695" s="35">
        <v>1.2506077</v>
      </c>
      <c r="D695" s="35">
        <v>0</v>
      </c>
      <c r="E695" s="35">
        <v>0.19118484999999999</v>
      </c>
      <c r="F695" s="35"/>
      <c r="G695" s="35"/>
      <c r="H695" s="35"/>
      <c r="I695" s="35"/>
      <c r="J695" s="35">
        <v>6.9184165000000002</v>
      </c>
      <c r="K695" s="35">
        <v>3.0000002000000001</v>
      </c>
      <c r="L695" s="35">
        <v>1.7046001</v>
      </c>
      <c r="M695" s="35">
        <v>0</v>
      </c>
      <c r="N695" s="35">
        <v>0</v>
      </c>
      <c r="O695" s="35">
        <v>7.0000000000000007E-2</v>
      </c>
      <c r="P695" s="35">
        <v>0</v>
      </c>
      <c r="Q695" s="35">
        <v>0.2</v>
      </c>
      <c r="R695" s="35">
        <v>1.2</v>
      </c>
      <c r="S695" s="35">
        <v>2.3000001999999999</v>
      </c>
      <c r="T695" s="35">
        <v>1.3000001000000001</v>
      </c>
      <c r="U695" s="35">
        <v>1.4000001</v>
      </c>
      <c r="V695" s="35">
        <v>0</v>
      </c>
      <c r="W695" s="35">
        <v>1</v>
      </c>
      <c r="X695" s="35">
        <v>1</v>
      </c>
      <c r="Y695" s="35">
        <v>0</v>
      </c>
      <c r="Z695" s="35"/>
      <c r="AA695" s="35"/>
      <c r="AB695" s="35"/>
      <c r="AC695" s="35"/>
      <c r="AD695" s="35"/>
      <c r="AE695" s="35"/>
      <c r="AF695" s="35">
        <v>1.5000001000000001</v>
      </c>
      <c r="AG695" s="35"/>
      <c r="AH695" s="35"/>
      <c r="AI695" s="35">
        <v>1.5200001000000001</v>
      </c>
      <c r="AJ695" s="35"/>
      <c r="AK695" s="35"/>
      <c r="AX695" t="s">
        <v>131</v>
      </c>
    </row>
    <row r="696" spans="1:50">
      <c r="A696">
        <v>1103</v>
      </c>
      <c r="B696" t="s">
        <v>644</v>
      </c>
      <c r="C696" s="35">
        <v>1.6171651</v>
      </c>
      <c r="D696" s="35">
        <v>1.2563576000000001</v>
      </c>
      <c r="E696" s="35">
        <v>1.3109820000000001</v>
      </c>
      <c r="F696" s="35"/>
      <c r="G696" s="35"/>
      <c r="H696" s="35"/>
      <c r="I696" s="35">
        <v>0.49621460000000001</v>
      </c>
      <c r="J696" s="35">
        <v>0.21502631999999999</v>
      </c>
      <c r="K696" s="35">
        <v>3.0000002000000001</v>
      </c>
      <c r="L696" s="35">
        <v>1.5134050999999999</v>
      </c>
      <c r="M696" s="35">
        <v>0</v>
      </c>
      <c r="N696" s="35">
        <v>1.5000001000000001</v>
      </c>
      <c r="O696" s="35">
        <v>0.05</v>
      </c>
      <c r="P696" s="35">
        <v>0</v>
      </c>
      <c r="Q696" s="35">
        <v>0.1</v>
      </c>
      <c r="R696" s="35">
        <v>1</v>
      </c>
      <c r="S696" s="35">
        <v>2.5</v>
      </c>
      <c r="T696" s="35">
        <v>1.7</v>
      </c>
      <c r="U696" s="35">
        <v>2.5</v>
      </c>
      <c r="V696" s="35">
        <v>0</v>
      </c>
      <c r="W696" s="35">
        <v>2.5</v>
      </c>
      <c r="X696" s="35">
        <v>2.2000000000000002</v>
      </c>
      <c r="Y696" s="35">
        <v>0</v>
      </c>
      <c r="Z696" s="35"/>
      <c r="AA696" s="35"/>
      <c r="AB696" s="35"/>
      <c r="AC696" s="35"/>
      <c r="AD696" s="35"/>
      <c r="AE696" s="35"/>
      <c r="AF696" s="35">
        <v>2.94</v>
      </c>
      <c r="AG696" s="35"/>
      <c r="AH696" s="35"/>
      <c r="AI696" s="35">
        <v>1.536</v>
      </c>
      <c r="AJ696" s="35">
        <v>0.18</v>
      </c>
      <c r="AK696" s="35">
        <v>0.3</v>
      </c>
      <c r="AX696" t="s">
        <v>126</v>
      </c>
    </row>
    <row r="697" spans="1:50">
      <c r="A697">
        <v>1104</v>
      </c>
      <c r="B697" t="s">
        <v>645</v>
      </c>
      <c r="C697" s="35">
        <v>1.7249762</v>
      </c>
      <c r="D697" s="35">
        <v>6.7202200000000003</v>
      </c>
      <c r="E697" s="35">
        <v>0.98970515000000003</v>
      </c>
      <c r="F697" s="35"/>
      <c r="G697" s="35"/>
      <c r="H697" s="35"/>
      <c r="I697" s="35">
        <v>0.49621460000000001</v>
      </c>
      <c r="J697" s="35">
        <v>0.42474335000000002</v>
      </c>
      <c r="K697" s="35">
        <v>0.5</v>
      </c>
      <c r="L697" s="35">
        <v>1.1736800999999999</v>
      </c>
      <c r="M697" s="35">
        <v>0</v>
      </c>
      <c r="N697" s="35">
        <v>1.5000001000000001</v>
      </c>
      <c r="O697" s="35">
        <v>1.0000001E-2</v>
      </c>
      <c r="P697" s="35">
        <v>0</v>
      </c>
      <c r="Q697" s="35">
        <v>0.1</v>
      </c>
      <c r="R697" s="35">
        <v>1</v>
      </c>
      <c r="S697" s="35">
        <v>2.5</v>
      </c>
      <c r="T697" s="35">
        <v>1.5000001000000001</v>
      </c>
      <c r="U697" s="35">
        <v>1.5000001000000001</v>
      </c>
      <c r="V697" s="35">
        <v>0.5</v>
      </c>
      <c r="W697" s="35">
        <v>0.6</v>
      </c>
      <c r="X697" s="35">
        <v>1.5000001000000001</v>
      </c>
      <c r="Y697" s="35">
        <v>0</v>
      </c>
      <c r="Z697" s="35"/>
      <c r="AA697" s="35"/>
      <c r="AB697" s="35"/>
      <c r="AC697" s="35">
        <v>0</v>
      </c>
      <c r="AD697" s="35">
        <v>0.14702654000000001</v>
      </c>
      <c r="AE697" s="35">
        <v>0</v>
      </c>
      <c r="AF697" s="35">
        <v>3.0000002000000001</v>
      </c>
      <c r="AG697" s="35"/>
      <c r="AH697" s="35"/>
      <c r="AI697" s="35">
        <v>2.4</v>
      </c>
      <c r="AJ697" s="35">
        <v>0.36</v>
      </c>
      <c r="AK697" s="35">
        <v>0.3</v>
      </c>
      <c r="AX697" t="s">
        <v>126</v>
      </c>
    </row>
    <row r="698" spans="1:50">
      <c r="A698">
        <v>1105</v>
      </c>
      <c r="B698" t="s">
        <v>646</v>
      </c>
      <c r="C698" s="35">
        <v>1.9549729</v>
      </c>
      <c r="D698" s="35">
        <v>13.196066999999999</v>
      </c>
      <c r="E698" s="35">
        <v>0</v>
      </c>
      <c r="F698" s="35"/>
      <c r="G698" s="35"/>
      <c r="H698" s="35"/>
      <c r="I698" s="35">
        <v>4.0840709999999998</v>
      </c>
      <c r="J698" s="35">
        <v>1.3069025999999999</v>
      </c>
      <c r="K698" s="35">
        <v>3.0000002000000001</v>
      </c>
      <c r="L698" s="35">
        <v>0.79414505000000002</v>
      </c>
      <c r="M698" s="35">
        <v>0</v>
      </c>
      <c r="N698" s="35">
        <v>1.5000001000000001</v>
      </c>
      <c r="O698" s="35">
        <v>0.05</v>
      </c>
      <c r="P698" s="35">
        <v>0</v>
      </c>
      <c r="Q698" s="35">
        <v>0.5</v>
      </c>
      <c r="R698" s="35">
        <v>1.5000001000000001</v>
      </c>
      <c r="S698" s="35">
        <v>3.1000000999999999</v>
      </c>
      <c r="T698" s="35">
        <v>2.6000000999999999</v>
      </c>
      <c r="U698" s="35">
        <v>3.0000002000000001</v>
      </c>
      <c r="V698" s="35">
        <v>0.5</v>
      </c>
      <c r="W698" s="35">
        <v>0.90000004</v>
      </c>
      <c r="X698" s="35">
        <v>2.1000000999999999</v>
      </c>
      <c r="Y698" s="35">
        <v>0.3</v>
      </c>
      <c r="Z698" s="35"/>
      <c r="AA698" s="35"/>
      <c r="AB698" s="35"/>
      <c r="AC698" s="35">
        <v>1.5691602999999998E-2</v>
      </c>
      <c r="AD698" s="35">
        <v>1.8378317000000002E-2</v>
      </c>
      <c r="AE698" s="35">
        <v>0</v>
      </c>
      <c r="AF698" s="35">
        <v>4.5</v>
      </c>
      <c r="AG698" s="35"/>
      <c r="AH698" s="35"/>
      <c r="AI698" s="35">
        <v>2.4</v>
      </c>
      <c r="AJ698" s="35">
        <v>2.16</v>
      </c>
      <c r="AK698" s="35">
        <v>0.3</v>
      </c>
      <c r="AX698" t="s">
        <v>126</v>
      </c>
    </row>
    <row r="699" spans="1:50">
      <c r="A699">
        <v>1106</v>
      </c>
      <c r="B699" t="s">
        <v>647</v>
      </c>
      <c r="C699" s="35">
        <v>11.902335000000001</v>
      </c>
      <c r="D699" s="35">
        <v>0</v>
      </c>
      <c r="E699" s="35">
        <v>0</v>
      </c>
      <c r="F699" s="35"/>
      <c r="G699" s="35"/>
      <c r="H699" s="35">
        <v>4.9008849999999997</v>
      </c>
      <c r="I699" s="35">
        <v>11.026991000000001</v>
      </c>
      <c r="J699" s="35">
        <v>2.0420357999999998</v>
      </c>
      <c r="K699" s="35">
        <v>0.5</v>
      </c>
      <c r="L699" s="35">
        <v>0</v>
      </c>
      <c r="M699" s="35">
        <v>0</v>
      </c>
      <c r="N699" s="35">
        <v>1.5000001000000001</v>
      </c>
      <c r="O699" s="35">
        <v>0.05</v>
      </c>
      <c r="P699" s="35">
        <v>0</v>
      </c>
      <c r="Q699" s="35">
        <v>0.5</v>
      </c>
      <c r="R699" s="35">
        <v>1.5000001000000001</v>
      </c>
      <c r="S699" s="35">
        <v>3.1000000999999999</v>
      </c>
      <c r="T699" s="35">
        <v>3.9</v>
      </c>
      <c r="U699" s="35">
        <v>5.8</v>
      </c>
      <c r="V699" s="35">
        <v>0.5</v>
      </c>
      <c r="W699" s="35">
        <v>1.6</v>
      </c>
      <c r="X699" s="35">
        <v>2.8000001999999999</v>
      </c>
      <c r="Y699" s="35">
        <v>0.3</v>
      </c>
      <c r="Z699" s="35"/>
      <c r="AA699" s="35"/>
      <c r="AB699" s="35"/>
      <c r="AC699" s="35">
        <v>1.5691602999999998E-2</v>
      </c>
      <c r="AD699" s="35">
        <v>0.11486448</v>
      </c>
      <c r="AE699" s="35">
        <v>0</v>
      </c>
      <c r="AF699" s="35">
        <v>4.5</v>
      </c>
      <c r="AG699" s="35"/>
      <c r="AH699" s="35"/>
      <c r="AI699" s="35">
        <v>2.4</v>
      </c>
      <c r="AJ699" s="35">
        <v>0.36</v>
      </c>
      <c r="AK699" s="35">
        <v>0.3</v>
      </c>
      <c r="AX699" t="s">
        <v>126</v>
      </c>
    </row>
    <row r="700" spans="1:50">
      <c r="A700">
        <v>1107</v>
      </c>
      <c r="B700" t="s">
        <v>648</v>
      </c>
      <c r="C700" s="35">
        <v>1.7479757</v>
      </c>
      <c r="D700" s="35">
        <v>5.0254300000000001</v>
      </c>
      <c r="E700" s="35">
        <v>0.13382941000000001</v>
      </c>
      <c r="F700" s="35"/>
      <c r="G700" s="35"/>
      <c r="H700" s="35"/>
      <c r="I700" s="35">
        <v>0.44107962000000001</v>
      </c>
      <c r="J700" s="35">
        <v>0.19113450000000001</v>
      </c>
      <c r="K700" s="35">
        <v>3.0000002000000001</v>
      </c>
      <c r="L700" s="35">
        <v>0.85200005999999995</v>
      </c>
      <c r="M700" s="35">
        <v>0</v>
      </c>
      <c r="N700" s="35">
        <v>0</v>
      </c>
      <c r="O700" s="35">
        <v>0.2</v>
      </c>
      <c r="P700" s="35">
        <v>0</v>
      </c>
      <c r="Q700" s="35">
        <v>0.2</v>
      </c>
      <c r="R700" s="35">
        <v>0.6</v>
      </c>
      <c r="S700" s="35">
        <v>0.8</v>
      </c>
      <c r="T700" s="35">
        <v>0.1</v>
      </c>
      <c r="U700" s="35">
        <v>1.3000001000000001</v>
      </c>
      <c r="V700" s="35">
        <v>0</v>
      </c>
      <c r="W700" s="35">
        <v>0</v>
      </c>
      <c r="X700" s="35">
        <v>0.5</v>
      </c>
      <c r="Y700" s="35">
        <v>0</v>
      </c>
      <c r="Z700" s="35"/>
      <c r="AA700" s="35"/>
      <c r="AB700" s="35"/>
      <c r="AC700" s="35">
        <v>0.37017290000000003</v>
      </c>
      <c r="AD700" s="35">
        <v>8.6275994999999994E-2</v>
      </c>
      <c r="AE700" s="35">
        <v>0</v>
      </c>
      <c r="AF700" s="35">
        <v>1.4300001</v>
      </c>
      <c r="AG700" s="35"/>
      <c r="AH700" s="35"/>
      <c r="AI700" s="35">
        <v>0.16000001</v>
      </c>
      <c r="AJ700" s="35">
        <v>0.09</v>
      </c>
      <c r="AK700" s="35"/>
      <c r="AX700" t="s">
        <v>126</v>
      </c>
    </row>
    <row r="701" spans="1:50">
      <c r="A701">
        <v>1108</v>
      </c>
      <c r="B701" t="s">
        <v>648</v>
      </c>
      <c r="C701" s="35">
        <v>1.7479757</v>
      </c>
      <c r="D701" s="35">
        <v>5.0254300000000001</v>
      </c>
      <c r="E701" s="35">
        <v>0.17609131</v>
      </c>
      <c r="F701" s="35"/>
      <c r="G701" s="35"/>
      <c r="H701" s="35"/>
      <c r="I701" s="35">
        <v>0.44107962000000001</v>
      </c>
      <c r="J701" s="35">
        <v>0.19113450000000001</v>
      </c>
      <c r="K701" s="35">
        <v>3.0000002000000001</v>
      </c>
      <c r="L701" s="35">
        <v>1.173735</v>
      </c>
      <c r="M701" s="35">
        <v>0</v>
      </c>
      <c r="N701" s="35">
        <v>0</v>
      </c>
      <c r="O701" s="35">
        <v>0.15</v>
      </c>
      <c r="P701" s="35">
        <v>0</v>
      </c>
      <c r="Q701" s="35">
        <v>1.4000001</v>
      </c>
      <c r="R701" s="35">
        <v>2.5</v>
      </c>
      <c r="S701" s="35">
        <v>3.0000002000000001</v>
      </c>
      <c r="T701" s="35">
        <v>4</v>
      </c>
      <c r="U701" s="35">
        <v>4</v>
      </c>
      <c r="V701" s="35">
        <v>1</v>
      </c>
      <c r="W701" s="35">
        <v>1</v>
      </c>
      <c r="X701" s="35">
        <v>2</v>
      </c>
      <c r="Y701" s="35">
        <v>3.0000002000000001</v>
      </c>
      <c r="Z701" s="35"/>
      <c r="AA701" s="35"/>
      <c r="AB701" s="35"/>
      <c r="AC701" s="35">
        <v>0.37017290000000003</v>
      </c>
      <c r="AD701" s="35">
        <v>8.6275994999999994E-2</v>
      </c>
      <c r="AE701" s="35">
        <v>0</v>
      </c>
      <c r="AF701" s="35">
        <v>2.93</v>
      </c>
      <c r="AG701" s="35"/>
      <c r="AH701" s="35"/>
      <c r="AI701" s="35">
        <v>1.9200001</v>
      </c>
      <c r="AJ701" s="35">
        <v>2.16</v>
      </c>
      <c r="AK701" s="35"/>
      <c r="AX701" t="s">
        <v>131</v>
      </c>
    </row>
    <row r="702" spans="1:50">
      <c r="A702">
        <v>1109</v>
      </c>
      <c r="B702" t="s">
        <v>648</v>
      </c>
      <c r="C702" s="35">
        <v>1.7479757</v>
      </c>
      <c r="D702" s="35">
        <v>5.0254300000000001</v>
      </c>
      <c r="E702" s="35">
        <v>0.13382941000000001</v>
      </c>
      <c r="F702" s="35"/>
      <c r="G702" s="35"/>
      <c r="H702" s="35"/>
      <c r="I702" s="35">
        <v>0.44107962000000001</v>
      </c>
      <c r="J702" s="35">
        <v>0.19113450000000001</v>
      </c>
      <c r="K702" s="35">
        <v>3.0000002000000001</v>
      </c>
      <c r="L702" s="35">
        <v>1.2780001000000001</v>
      </c>
      <c r="M702" s="35">
        <v>0</v>
      </c>
      <c r="N702" s="35">
        <v>0</v>
      </c>
      <c r="O702" s="35">
        <v>0.2</v>
      </c>
      <c r="P702" s="35">
        <v>0</v>
      </c>
      <c r="Q702" s="35">
        <v>0.6</v>
      </c>
      <c r="R702" s="35">
        <v>0.6</v>
      </c>
      <c r="S702" s="35">
        <v>0.8</v>
      </c>
      <c r="T702" s="35">
        <v>0.1</v>
      </c>
      <c r="U702" s="35">
        <v>0.90000004</v>
      </c>
      <c r="V702" s="35">
        <v>0</v>
      </c>
      <c r="W702" s="35">
        <v>0</v>
      </c>
      <c r="X702" s="35">
        <v>0.5</v>
      </c>
      <c r="Y702" s="35">
        <v>0</v>
      </c>
      <c r="Z702" s="35"/>
      <c r="AA702" s="35"/>
      <c r="AB702" s="35"/>
      <c r="AC702" s="35">
        <v>0.3646064</v>
      </c>
      <c r="AD702" s="35">
        <v>8.6275994999999994E-2</v>
      </c>
      <c r="AE702" s="35">
        <v>0</v>
      </c>
      <c r="AF702" s="35">
        <v>1.4300001</v>
      </c>
      <c r="AG702" s="35"/>
      <c r="AH702" s="35"/>
      <c r="AI702" s="35">
        <v>0.16000001</v>
      </c>
      <c r="AJ702" s="35">
        <v>0.09</v>
      </c>
      <c r="AK702" s="35"/>
      <c r="AX702" t="s">
        <v>126</v>
      </c>
    </row>
    <row r="703" spans="1:50">
      <c r="A703">
        <v>1110</v>
      </c>
      <c r="B703" t="s">
        <v>648</v>
      </c>
      <c r="C703" s="35">
        <v>1.7479757</v>
      </c>
      <c r="D703" s="35">
        <v>5.0254300000000001</v>
      </c>
      <c r="E703" s="35">
        <v>0.17609131</v>
      </c>
      <c r="F703" s="35"/>
      <c r="G703" s="35"/>
      <c r="H703" s="35"/>
      <c r="I703" s="35">
        <v>0.44107962000000001</v>
      </c>
      <c r="J703" s="35">
        <v>0.19113450000000001</v>
      </c>
      <c r="K703" s="35">
        <v>3.0000002000000001</v>
      </c>
      <c r="L703" s="35">
        <v>1.173735</v>
      </c>
      <c r="M703" s="35">
        <v>0</v>
      </c>
      <c r="N703" s="35">
        <v>0</v>
      </c>
      <c r="O703" s="35">
        <v>0.2</v>
      </c>
      <c r="P703" s="35">
        <v>0</v>
      </c>
      <c r="Q703" s="35">
        <v>0.6</v>
      </c>
      <c r="R703" s="35">
        <v>0.6</v>
      </c>
      <c r="S703" s="35">
        <v>0.8</v>
      </c>
      <c r="T703" s="35">
        <v>0.1</v>
      </c>
      <c r="U703" s="35">
        <v>0.90000004</v>
      </c>
      <c r="V703" s="35">
        <v>0</v>
      </c>
      <c r="W703" s="35">
        <v>0</v>
      </c>
      <c r="X703" s="35">
        <v>0.5</v>
      </c>
      <c r="Y703" s="35">
        <v>0</v>
      </c>
      <c r="Z703" s="35"/>
      <c r="AA703" s="35"/>
      <c r="AB703" s="35"/>
      <c r="AC703" s="35">
        <v>0.3646064</v>
      </c>
      <c r="AD703" s="35">
        <v>8.6275994999999994E-2</v>
      </c>
      <c r="AE703" s="35">
        <v>0</v>
      </c>
      <c r="AF703" s="35">
        <v>1.4650000000000001</v>
      </c>
      <c r="AG703" s="35"/>
      <c r="AH703" s="35"/>
      <c r="AI703" s="35">
        <v>0.16000001</v>
      </c>
      <c r="AJ703" s="35">
        <v>0.36</v>
      </c>
      <c r="AK703" s="35"/>
      <c r="AX703" t="s">
        <v>126</v>
      </c>
    </row>
    <row r="704" spans="1:50">
      <c r="A704">
        <v>1111</v>
      </c>
      <c r="B704" t="s">
        <v>649</v>
      </c>
      <c r="C704" s="35">
        <v>3.2343304000000002</v>
      </c>
      <c r="D704" s="35">
        <v>1.2951695999999999</v>
      </c>
      <c r="E704" s="35">
        <v>0.13656061999999999</v>
      </c>
      <c r="F704" s="35"/>
      <c r="G704" s="35"/>
      <c r="H704" s="35"/>
      <c r="I704" s="35">
        <v>1.378374</v>
      </c>
      <c r="J704" s="35">
        <v>0.51050890000000004</v>
      </c>
      <c r="K704" s="35">
        <v>0.5</v>
      </c>
      <c r="L704" s="35">
        <v>0</v>
      </c>
      <c r="M704" s="35">
        <v>0</v>
      </c>
      <c r="N704" s="35">
        <v>1.5000001000000001</v>
      </c>
      <c r="O704" s="35">
        <v>0.1</v>
      </c>
      <c r="P704" s="35">
        <v>0</v>
      </c>
      <c r="Q704" s="35">
        <v>0.4</v>
      </c>
      <c r="R704" s="35">
        <v>0.4</v>
      </c>
      <c r="S704" s="35">
        <v>1.8000001000000001</v>
      </c>
      <c r="T704" s="35">
        <v>0.5</v>
      </c>
      <c r="U704" s="35">
        <v>0.5</v>
      </c>
      <c r="V704" s="35">
        <v>0</v>
      </c>
      <c r="W704" s="35">
        <v>0</v>
      </c>
      <c r="X704" s="35">
        <v>0.5</v>
      </c>
      <c r="Y704" s="35">
        <v>0</v>
      </c>
      <c r="Z704" s="35"/>
      <c r="AA704" s="35"/>
      <c r="AB704" s="35"/>
      <c r="AC704" s="35">
        <v>0.89572715999999997</v>
      </c>
      <c r="AD704" s="35">
        <v>0.11486448</v>
      </c>
      <c r="AE704" s="35">
        <v>0</v>
      </c>
      <c r="AF704" s="35">
        <v>1.325</v>
      </c>
      <c r="AG704" s="35"/>
      <c r="AH704" s="35"/>
      <c r="AI704" s="35">
        <v>0.16000001</v>
      </c>
      <c r="AJ704" s="35">
        <v>0.09</v>
      </c>
      <c r="AK704" s="35">
        <v>0.3</v>
      </c>
      <c r="AX704" t="s">
        <v>124</v>
      </c>
    </row>
    <row r="705" spans="1:50">
      <c r="A705">
        <v>1112</v>
      </c>
      <c r="B705" t="s">
        <v>647</v>
      </c>
      <c r="C705" s="35">
        <v>3.2343304000000002</v>
      </c>
      <c r="D705" s="35">
        <v>1.2951695999999999</v>
      </c>
      <c r="E705" s="35">
        <v>0.13656061999999999</v>
      </c>
      <c r="F705" s="35"/>
      <c r="G705" s="35"/>
      <c r="H705" s="35"/>
      <c r="I705" s="35">
        <v>1.378374</v>
      </c>
      <c r="J705" s="35">
        <v>0.51050890000000004</v>
      </c>
      <c r="K705" s="35">
        <v>0.5</v>
      </c>
      <c r="L705" s="35">
        <v>0</v>
      </c>
      <c r="M705" s="35">
        <v>0</v>
      </c>
      <c r="N705" s="35">
        <v>1.5000001000000001</v>
      </c>
      <c r="O705" s="35">
        <v>0.1</v>
      </c>
      <c r="P705" s="35">
        <v>0</v>
      </c>
      <c r="Q705" s="35">
        <v>1</v>
      </c>
      <c r="R705" s="35">
        <v>1.5000001000000001</v>
      </c>
      <c r="S705" s="35">
        <v>2</v>
      </c>
      <c r="T705" s="35">
        <v>3.0000002000000001</v>
      </c>
      <c r="U705" s="35">
        <v>2.5</v>
      </c>
      <c r="V705" s="35">
        <v>1</v>
      </c>
      <c r="W705" s="35">
        <v>2</v>
      </c>
      <c r="X705" s="35">
        <v>1.5000001000000001</v>
      </c>
      <c r="Y705" s="35">
        <v>0</v>
      </c>
      <c r="Z705" s="35"/>
      <c r="AA705" s="35"/>
      <c r="AB705" s="35"/>
      <c r="AC705" s="35">
        <v>1.4928783999999999</v>
      </c>
      <c r="AD705" s="35">
        <v>0.11486448</v>
      </c>
      <c r="AE705" s="35">
        <v>0</v>
      </c>
      <c r="AF705" s="35">
        <v>2.3850001999999999</v>
      </c>
      <c r="AG705" s="35"/>
      <c r="AH705" s="35"/>
      <c r="AI705" s="35">
        <v>2.2800001999999999</v>
      </c>
      <c r="AJ705" s="35">
        <v>3.42</v>
      </c>
      <c r="AK705" s="35">
        <v>0.3</v>
      </c>
      <c r="AX705" t="s">
        <v>126</v>
      </c>
    </row>
    <row r="706" spans="1:50">
      <c r="A706">
        <v>1113</v>
      </c>
      <c r="B706" t="s">
        <v>650</v>
      </c>
      <c r="C706" s="35">
        <v>1.4662297</v>
      </c>
      <c r="D706" s="35">
        <v>0</v>
      </c>
      <c r="E706" s="35">
        <v>3.0546450999999999E-2</v>
      </c>
      <c r="F706" s="35"/>
      <c r="G706" s="35"/>
      <c r="H706" s="35">
        <v>86.148359999999997</v>
      </c>
      <c r="I706" s="35">
        <v>2.2398574</v>
      </c>
      <c r="J706" s="35">
        <v>1.2252213999999999</v>
      </c>
      <c r="K706" s="35">
        <v>0</v>
      </c>
      <c r="L706" s="35">
        <v>0.55349999999999999</v>
      </c>
      <c r="M706" s="35">
        <v>0</v>
      </c>
      <c r="N706" s="35">
        <v>0</v>
      </c>
      <c r="O706" s="35">
        <v>0.25</v>
      </c>
      <c r="P706" s="35">
        <v>0</v>
      </c>
      <c r="Q706" s="35">
        <v>0.1</v>
      </c>
      <c r="R706" s="35">
        <v>0.4</v>
      </c>
      <c r="S706" s="35">
        <v>0.70000004999999998</v>
      </c>
      <c r="T706" s="35">
        <v>4</v>
      </c>
      <c r="U706" s="35">
        <v>0</v>
      </c>
      <c r="V706" s="35">
        <v>0</v>
      </c>
      <c r="W706" s="35">
        <v>0.1</v>
      </c>
      <c r="X706" s="35">
        <v>0.1</v>
      </c>
      <c r="Y706" s="35">
        <v>0</v>
      </c>
      <c r="Z706" s="35"/>
      <c r="AA706" s="35"/>
      <c r="AB706" s="35"/>
      <c r="AC706" s="35"/>
      <c r="AD706" s="35"/>
      <c r="AE706" s="35"/>
      <c r="AF706" s="35">
        <v>0.48800004000000002</v>
      </c>
      <c r="AG706" s="35"/>
      <c r="AH706" s="35"/>
      <c r="AI706" s="35"/>
      <c r="AJ706" s="35"/>
      <c r="AK706" s="35"/>
      <c r="AX706" t="s">
        <v>126</v>
      </c>
    </row>
    <row r="707" spans="1:50">
      <c r="A707">
        <v>1114</v>
      </c>
      <c r="B707" t="s">
        <v>651</v>
      </c>
      <c r="C707" s="35">
        <v>1.2506077</v>
      </c>
      <c r="D707" s="35">
        <v>0</v>
      </c>
      <c r="E707" s="35">
        <v>0.6828031</v>
      </c>
      <c r="F707" s="35"/>
      <c r="G707" s="35"/>
      <c r="H707" s="35"/>
      <c r="I707" s="35"/>
      <c r="J707" s="35">
        <v>6.9184165000000002</v>
      </c>
      <c r="K707" s="35">
        <v>3.0000002000000001</v>
      </c>
      <c r="L707" s="35">
        <v>1.4640001</v>
      </c>
      <c r="M707" s="35">
        <v>0</v>
      </c>
      <c r="N707" s="35">
        <v>0</v>
      </c>
      <c r="O707" s="35">
        <v>0.05</v>
      </c>
      <c r="P707" s="35">
        <v>0</v>
      </c>
      <c r="Q707" s="35">
        <v>0.2</v>
      </c>
      <c r="R707" s="35">
        <v>1.3000001000000001</v>
      </c>
      <c r="S707" s="35">
        <v>3.2</v>
      </c>
      <c r="T707" s="35">
        <v>3.2</v>
      </c>
      <c r="U707" s="35">
        <v>1.8000001000000001</v>
      </c>
      <c r="V707" s="35">
        <v>0</v>
      </c>
      <c r="W707" s="35">
        <v>1.8000001000000001</v>
      </c>
      <c r="X707" s="35">
        <v>0.6</v>
      </c>
      <c r="Y707" s="35">
        <v>0</v>
      </c>
      <c r="Z707" s="35"/>
      <c r="AA707" s="35"/>
      <c r="AB707" s="35"/>
      <c r="AC707" s="35"/>
      <c r="AD707" s="35"/>
      <c r="AE707" s="35"/>
      <c r="AF707" s="35">
        <v>2.0579999999999998</v>
      </c>
      <c r="AG707" s="35"/>
      <c r="AH707" s="35"/>
      <c r="AI707" s="35">
        <v>1.5200001000000001</v>
      </c>
      <c r="AJ707" s="35"/>
      <c r="AK707" s="35"/>
      <c r="AX707" t="s">
        <v>131</v>
      </c>
    </row>
    <row r="708" spans="1:50">
      <c r="A708">
        <v>1115</v>
      </c>
      <c r="B708" t="s">
        <v>649</v>
      </c>
      <c r="C708" s="35">
        <v>4.3699399999999997</v>
      </c>
      <c r="D708" s="35">
        <v>6.2271643000000001</v>
      </c>
      <c r="E708" s="35">
        <v>0.61905080000000001</v>
      </c>
      <c r="F708" s="35"/>
      <c r="G708" s="35"/>
      <c r="H708" s="35">
        <v>6.8918695000000003</v>
      </c>
      <c r="I708" s="35">
        <v>0.44107962000000001</v>
      </c>
      <c r="J708" s="35">
        <v>0.19113450000000001</v>
      </c>
      <c r="K708" s="35">
        <v>3.0000002000000001</v>
      </c>
      <c r="L708" s="35">
        <v>0.78214510000000004</v>
      </c>
      <c r="M708" s="35">
        <v>0</v>
      </c>
      <c r="N708" s="35">
        <v>0</v>
      </c>
      <c r="O708" s="35">
        <v>0.2</v>
      </c>
      <c r="P708" s="35">
        <v>0</v>
      </c>
      <c r="Q708" s="35">
        <v>0.4</v>
      </c>
      <c r="R708" s="35">
        <v>0.8</v>
      </c>
      <c r="S708" s="35">
        <v>0.90000004</v>
      </c>
      <c r="T708" s="35">
        <v>0.5</v>
      </c>
      <c r="U708" s="35">
        <v>1.3000001000000001</v>
      </c>
      <c r="V708" s="35">
        <v>0</v>
      </c>
      <c r="W708" s="35">
        <v>0.2</v>
      </c>
      <c r="X708" s="35">
        <v>0.5</v>
      </c>
      <c r="Y708" s="35">
        <v>0</v>
      </c>
      <c r="Z708" s="35"/>
      <c r="AA708" s="35"/>
      <c r="AB708" s="35"/>
      <c r="AC708" s="35">
        <v>0</v>
      </c>
      <c r="AD708" s="35">
        <v>0.2481073</v>
      </c>
      <c r="AE708" s="35">
        <v>0</v>
      </c>
      <c r="AF708" s="35">
        <v>2.5740001000000001</v>
      </c>
      <c r="AG708" s="35"/>
      <c r="AH708" s="35"/>
      <c r="AI708" s="35">
        <v>2.2800001999999999</v>
      </c>
      <c r="AJ708" s="35">
        <v>3.42</v>
      </c>
      <c r="AK708" s="35"/>
      <c r="AX708" t="s">
        <v>126</v>
      </c>
    </row>
    <row r="709" spans="1:50">
      <c r="A709">
        <v>1116</v>
      </c>
      <c r="B709" t="s">
        <v>649</v>
      </c>
      <c r="C709" s="35">
        <v>3.2343304000000002</v>
      </c>
      <c r="D709" s="35">
        <v>1.4475425</v>
      </c>
      <c r="E709" s="35">
        <v>0.17609131</v>
      </c>
      <c r="F709" s="35"/>
      <c r="G709" s="35"/>
      <c r="H709" s="35"/>
      <c r="I709" s="35">
        <v>1.378374</v>
      </c>
      <c r="J709" s="35">
        <v>0.51050890000000004</v>
      </c>
      <c r="K709" s="35">
        <v>3.0000002000000001</v>
      </c>
      <c r="L709" s="35">
        <v>1.173735</v>
      </c>
      <c r="M709" s="35">
        <v>0</v>
      </c>
      <c r="N709" s="35">
        <v>0</v>
      </c>
      <c r="O709" s="35">
        <v>0.1</v>
      </c>
      <c r="P709" s="35">
        <v>0</v>
      </c>
      <c r="Q709" s="35">
        <v>1.4000001</v>
      </c>
      <c r="R709" s="35">
        <v>2.5</v>
      </c>
      <c r="S709" s="35">
        <v>3.0000002000000001</v>
      </c>
      <c r="T709" s="35">
        <v>4</v>
      </c>
      <c r="U709" s="35">
        <v>4</v>
      </c>
      <c r="V709" s="35">
        <v>1</v>
      </c>
      <c r="W709" s="35">
        <v>2</v>
      </c>
      <c r="X709" s="35">
        <v>4</v>
      </c>
      <c r="Y709" s="35">
        <v>4</v>
      </c>
      <c r="Z709" s="35"/>
      <c r="AA709" s="35"/>
      <c r="AB709" s="35"/>
      <c r="AC709" s="35">
        <v>2.2012339999999999</v>
      </c>
      <c r="AD709" s="35">
        <v>0.68918692999999998</v>
      </c>
      <c r="AE709" s="35">
        <v>0</v>
      </c>
      <c r="AF709" s="35">
        <v>2.5740001000000001</v>
      </c>
      <c r="AG709" s="35"/>
      <c r="AH709" s="35"/>
      <c r="AI709" s="35">
        <v>2.2800001999999999</v>
      </c>
      <c r="AJ709" s="35">
        <v>3.42</v>
      </c>
      <c r="AK709" s="35"/>
      <c r="AX709" t="s">
        <v>168</v>
      </c>
    </row>
    <row r="710" spans="1:50">
      <c r="A710">
        <v>1117</v>
      </c>
      <c r="B710" t="s">
        <v>649</v>
      </c>
      <c r="C710" s="35">
        <v>3.8811966999999998</v>
      </c>
      <c r="D710" s="35">
        <v>4.711341</v>
      </c>
      <c r="E710" s="35">
        <v>0.44827820000000002</v>
      </c>
      <c r="F710" s="35"/>
      <c r="G710" s="35"/>
      <c r="H710" s="35">
        <v>6.8918695000000003</v>
      </c>
      <c r="I710" s="35">
        <v>0.44107962000000001</v>
      </c>
      <c r="J710" s="35">
        <v>0.19113450000000001</v>
      </c>
      <c r="K710" s="35">
        <v>3.0000002000000001</v>
      </c>
      <c r="L710" s="35">
        <v>0.85200005999999995</v>
      </c>
      <c r="M710" s="35">
        <v>0</v>
      </c>
      <c r="N710" s="35">
        <v>0</v>
      </c>
      <c r="O710" s="35">
        <v>0.2</v>
      </c>
      <c r="P710" s="35">
        <v>0</v>
      </c>
      <c r="Q710" s="35">
        <v>0.4</v>
      </c>
      <c r="R710" s="35">
        <v>0.8</v>
      </c>
      <c r="S710" s="35">
        <v>0.90000004</v>
      </c>
      <c r="T710" s="35">
        <v>0.5</v>
      </c>
      <c r="U710" s="35">
        <v>1.3000001000000001</v>
      </c>
      <c r="V710" s="35">
        <v>0</v>
      </c>
      <c r="W710" s="35">
        <v>0.2</v>
      </c>
      <c r="X710" s="35">
        <v>0.5</v>
      </c>
      <c r="Y710" s="35">
        <v>0</v>
      </c>
      <c r="Z710" s="35"/>
      <c r="AA710" s="35"/>
      <c r="AB710" s="35"/>
      <c r="AC710" s="35">
        <v>8.8049359999999997</v>
      </c>
      <c r="AD710" s="35">
        <v>0</v>
      </c>
      <c r="AE710" s="35">
        <v>0</v>
      </c>
      <c r="AF710" s="35">
        <v>1.4300001</v>
      </c>
      <c r="AG710" s="35"/>
      <c r="AH710" s="35"/>
      <c r="AI710" s="35">
        <v>1.2</v>
      </c>
      <c r="AJ710" s="35">
        <v>1.44</v>
      </c>
      <c r="AK710" s="35"/>
      <c r="AX710" t="s">
        <v>124</v>
      </c>
    </row>
    <row r="711" spans="1:50">
      <c r="A711">
        <v>1118</v>
      </c>
      <c r="B711" t="s">
        <v>649</v>
      </c>
      <c r="C711" s="35">
        <v>3.8811966999999998</v>
      </c>
      <c r="D711" s="35">
        <v>4.711341</v>
      </c>
      <c r="E711" s="35">
        <v>0.57635769999999997</v>
      </c>
      <c r="F711" s="35"/>
      <c r="G711" s="35"/>
      <c r="H711" s="35">
        <v>3.4459347999999999</v>
      </c>
      <c r="I711" s="35">
        <v>0.44107962000000001</v>
      </c>
      <c r="J711" s="35">
        <v>0.19113450000000001</v>
      </c>
      <c r="K711" s="35">
        <v>3.0000002000000001</v>
      </c>
      <c r="L711" s="35">
        <v>0.78214510000000004</v>
      </c>
      <c r="M711" s="35">
        <v>0</v>
      </c>
      <c r="N711" s="35">
        <v>0</v>
      </c>
      <c r="O711" s="35">
        <v>0.1</v>
      </c>
      <c r="P711" s="35">
        <v>0</v>
      </c>
      <c r="Q711" s="35">
        <v>2.5</v>
      </c>
      <c r="R711" s="35">
        <v>3.0000002000000001</v>
      </c>
      <c r="S711" s="35">
        <v>1.5000001000000001</v>
      </c>
      <c r="T711" s="35">
        <v>5.5000004999999996</v>
      </c>
      <c r="U711" s="35">
        <v>3.0000002000000001</v>
      </c>
      <c r="V711" s="35">
        <v>2</v>
      </c>
      <c r="W711" s="35">
        <v>3.0000002000000001</v>
      </c>
      <c r="X711" s="35">
        <v>2.5</v>
      </c>
      <c r="Y711" s="35">
        <v>1</v>
      </c>
      <c r="Z711" s="35"/>
      <c r="AA711" s="35"/>
      <c r="AB711" s="35"/>
      <c r="AC711" s="35">
        <v>8.8049359999999997</v>
      </c>
      <c r="AD711" s="35">
        <v>0</v>
      </c>
      <c r="AE711" s="35">
        <v>0</v>
      </c>
      <c r="AF711" s="35">
        <v>2.5740001000000001</v>
      </c>
      <c r="AG711" s="35"/>
      <c r="AH711" s="35"/>
      <c r="AI711" s="35">
        <v>2.2800001999999999</v>
      </c>
      <c r="AJ711" s="35">
        <v>3.42</v>
      </c>
      <c r="AK711" s="35"/>
      <c r="AX711" t="s">
        <v>126</v>
      </c>
    </row>
    <row r="712" spans="1:50">
      <c r="A712">
        <v>1119</v>
      </c>
      <c r="B712" t="s">
        <v>647</v>
      </c>
      <c r="C712" s="35">
        <v>3.8811966999999998</v>
      </c>
      <c r="D712" s="35">
        <v>4.711341</v>
      </c>
      <c r="E712" s="35">
        <v>0.57635769999999997</v>
      </c>
      <c r="F712" s="35"/>
      <c r="G712" s="35"/>
      <c r="H712" s="35">
        <v>3.4459347999999999</v>
      </c>
      <c r="I712" s="35">
        <v>0.44107962000000001</v>
      </c>
      <c r="J712" s="35">
        <v>0.19113450000000001</v>
      </c>
      <c r="K712" s="35">
        <v>3.0000002000000001</v>
      </c>
      <c r="L712" s="35">
        <v>0.78214510000000004</v>
      </c>
      <c r="M712" s="35">
        <v>0</v>
      </c>
      <c r="N712" s="35">
        <v>0</v>
      </c>
      <c r="O712" s="35">
        <v>0.1</v>
      </c>
      <c r="P712" s="35">
        <v>0</v>
      </c>
      <c r="Q712" s="35">
        <v>0.6</v>
      </c>
      <c r="R712" s="35">
        <v>0.6</v>
      </c>
      <c r="S712" s="35">
        <v>0.8</v>
      </c>
      <c r="T712" s="35">
        <v>0.1</v>
      </c>
      <c r="U712" s="35">
        <v>0.90000004</v>
      </c>
      <c r="V712" s="35">
        <v>0</v>
      </c>
      <c r="W712" s="35">
        <v>0</v>
      </c>
      <c r="X712" s="35">
        <v>0.5</v>
      </c>
      <c r="Y712" s="35">
        <v>0</v>
      </c>
      <c r="Z712" s="35"/>
      <c r="AA712" s="35"/>
      <c r="AB712" s="35"/>
      <c r="AC712" s="35">
        <v>8.8049359999999997</v>
      </c>
      <c r="AD712" s="35">
        <v>0</v>
      </c>
      <c r="AE712" s="35">
        <v>0</v>
      </c>
      <c r="AF712" s="35">
        <v>1.4300001</v>
      </c>
      <c r="AG712" s="35"/>
      <c r="AH712" s="35"/>
      <c r="AI712" s="35">
        <v>0.16000001</v>
      </c>
      <c r="AJ712" s="35">
        <v>0.36</v>
      </c>
      <c r="AK712" s="35"/>
      <c r="AX712" t="s">
        <v>126</v>
      </c>
    </row>
    <row r="713" spans="1:50">
      <c r="A713">
        <v>1120</v>
      </c>
      <c r="B713" t="s">
        <v>649</v>
      </c>
      <c r="C713" s="35">
        <v>3.2343304000000002</v>
      </c>
      <c r="D713" s="35">
        <v>1.2951695999999999</v>
      </c>
      <c r="E713" s="35">
        <v>0.13656061999999999</v>
      </c>
      <c r="F713" s="35"/>
      <c r="G713" s="35"/>
      <c r="H713" s="35"/>
      <c r="I713" s="35">
        <v>1.378374</v>
      </c>
      <c r="J713" s="35">
        <v>0.51050890000000004</v>
      </c>
      <c r="K713" s="35">
        <v>0.5</v>
      </c>
      <c r="L713" s="35">
        <v>0.78214510000000004</v>
      </c>
      <c r="M713" s="35">
        <v>0</v>
      </c>
      <c r="N713" s="35">
        <v>1.5000001000000001</v>
      </c>
      <c r="O713" s="35">
        <v>0.1</v>
      </c>
      <c r="P713" s="35">
        <v>0</v>
      </c>
      <c r="Q713" s="35">
        <v>0.8</v>
      </c>
      <c r="R713" s="35">
        <v>0.8</v>
      </c>
      <c r="S713" s="35">
        <v>0.4</v>
      </c>
      <c r="T713" s="35">
        <v>0.5</v>
      </c>
      <c r="U713" s="35">
        <v>0.5</v>
      </c>
      <c r="V713" s="35">
        <v>0</v>
      </c>
      <c r="W713" s="35">
        <v>0.4</v>
      </c>
      <c r="X713" s="35">
        <v>0.1</v>
      </c>
      <c r="Y713" s="35">
        <v>0</v>
      </c>
      <c r="Z713" s="35"/>
      <c r="AA713" s="35"/>
      <c r="AB713" s="35"/>
      <c r="AC713" s="35">
        <v>1.4928783999999999</v>
      </c>
      <c r="AD713" s="35">
        <v>0.11486448</v>
      </c>
      <c r="AE713" s="35">
        <v>0</v>
      </c>
      <c r="AF713" s="35">
        <v>1.325</v>
      </c>
      <c r="AG713" s="35"/>
      <c r="AH713" s="35"/>
      <c r="AI713" s="35">
        <v>0.16000001</v>
      </c>
      <c r="AJ713" s="35">
        <v>0.36</v>
      </c>
      <c r="AK713" s="35">
        <v>0.3</v>
      </c>
      <c r="AX713" t="s">
        <v>126</v>
      </c>
    </row>
    <row r="714" spans="1:50">
      <c r="A714">
        <v>1121</v>
      </c>
      <c r="B714" t="s">
        <v>652</v>
      </c>
      <c r="C714" s="35">
        <v>2.2137194</v>
      </c>
      <c r="D714" s="35">
        <v>0</v>
      </c>
      <c r="E714" s="35">
        <v>1.2577951000000001</v>
      </c>
      <c r="F714" s="35"/>
      <c r="G714" s="35"/>
      <c r="H714" s="35">
        <v>99.242919999999998</v>
      </c>
      <c r="I714" s="35">
        <v>21.83344</v>
      </c>
      <c r="J714" s="35">
        <v>2.1833440999999998</v>
      </c>
      <c r="K714" s="35">
        <v>0</v>
      </c>
      <c r="L714" s="35">
        <v>2.5273100999999998</v>
      </c>
      <c r="M714" s="35">
        <v>0</v>
      </c>
      <c r="N714" s="35">
        <v>0</v>
      </c>
      <c r="O714" s="35">
        <v>2.0000001E-2</v>
      </c>
      <c r="P714" s="35">
        <v>0</v>
      </c>
      <c r="Q714" s="35">
        <v>1.1000000000000001</v>
      </c>
      <c r="R714" s="35">
        <v>1.3000001000000001</v>
      </c>
      <c r="S714" s="35">
        <v>0.90000004</v>
      </c>
      <c r="T714" s="35">
        <v>5</v>
      </c>
      <c r="U714" s="35">
        <v>7.0000004999999996</v>
      </c>
      <c r="V714" s="35">
        <v>1.6</v>
      </c>
      <c r="W714" s="35">
        <v>0.2</v>
      </c>
      <c r="X714" s="35">
        <v>0</v>
      </c>
      <c r="Y714" s="35">
        <v>0</v>
      </c>
      <c r="Z714" s="35"/>
      <c r="AA714" s="35"/>
      <c r="AB714" s="35"/>
      <c r="AC714" s="35"/>
      <c r="AD714" s="35"/>
      <c r="AE714" s="35"/>
      <c r="AF714" s="35">
        <v>1.3900001</v>
      </c>
      <c r="AG714" s="35"/>
      <c r="AH714" s="35"/>
      <c r="AI714" s="35">
        <v>0.96000010000000002</v>
      </c>
      <c r="AJ714" s="35">
        <v>2.16</v>
      </c>
      <c r="AK714" s="35"/>
      <c r="AX714" t="s">
        <v>126</v>
      </c>
    </row>
    <row r="715" spans="1:50">
      <c r="A715">
        <v>1122</v>
      </c>
      <c r="B715" t="s">
        <v>653</v>
      </c>
      <c r="C715" s="35">
        <v>4.0249442999999996</v>
      </c>
      <c r="D715" s="35">
        <v>0</v>
      </c>
      <c r="E715" s="35">
        <v>0.40249443000000001</v>
      </c>
      <c r="F715" s="35">
        <v>7.4763804000000002E-5</v>
      </c>
      <c r="G715" s="35">
        <v>0.5513496</v>
      </c>
      <c r="H715" s="35"/>
      <c r="I715" s="35">
        <v>59.545749999999998</v>
      </c>
      <c r="J715" s="35">
        <v>12.2522135</v>
      </c>
      <c r="K715" s="35">
        <v>3.0000002000000001</v>
      </c>
      <c r="L715" s="35">
        <v>1.0920551000000001</v>
      </c>
      <c r="M715" s="35">
        <v>0</v>
      </c>
      <c r="N715" s="35">
        <v>0</v>
      </c>
      <c r="O715" s="35">
        <v>3.0000000999999998E-2</v>
      </c>
      <c r="P715" s="35">
        <v>0</v>
      </c>
      <c r="Q715" s="35">
        <v>0.1</v>
      </c>
      <c r="R715" s="35">
        <v>0.5</v>
      </c>
      <c r="S715" s="35">
        <v>0.70000004999999998</v>
      </c>
      <c r="T715" s="35">
        <v>9.3000000000000007</v>
      </c>
      <c r="U715" s="35">
        <v>8.3000000000000007</v>
      </c>
      <c r="V715" s="35">
        <v>3.0000002000000001</v>
      </c>
      <c r="W715" s="35">
        <v>0.5</v>
      </c>
      <c r="X715" s="35">
        <v>2.3000001999999999</v>
      </c>
      <c r="Y715" s="35">
        <v>3.0000002000000001</v>
      </c>
      <c r="Z715" s="35"/>
      <c r="AA715" s="35"/>
      <c r="AB715" s="35"/>
      <c r="AC715" s="35"/>
      <c r="AD715" s="35"/>
      <c r="AE715" s="35"/>
      <c r="AF715" s="35">
        <v>0.61</v>
      </c>
      <c r="AG715" s="35"/>
      <c r="AH715" s="35"/>
      <c r="AI715" s="35">
        <v>0.96000010000000002</v>
      </c>
      <c r="AJ715" s="35">
        <v>2.16</v>
      </c>
      <c r="AK715" s="35"/>
      <c r="AX715" t="s">
        <v>126</v>
      </c>
    </row>
    <row r="716" spans="1:50">
      <c r="A716">
        <v>1123</v>
      </c>
      <c r="B716" t="s">
        <v>654</v>
      </c>
      <c r="C716" s="35">
        <v>14.112462000000001</v>
      </c>
      <c r="D716" s="35">
        <v>2.0124721999999999</v>
      </c>
      <c r="E716" s="35">
        <v>3.2702672000000002</v>
      </c>
      <c r="F716" s="35"/>
      <c r="G716" s="35"/>
      <c r="H716" s="35">
        <v>1.7643184999999999</v>
      </c>
      <c r="I716" s="35">
        <v>0.5513496</v>
      </c>
      <c r="J716" s="35">
        <v>26.464777000000002</v>
      </c>
      <c r="K716" s="35">
        <v>0.5</v>
      </c>
      <c r="L716" s="35">
        <v>0.12149001</v>
      </c>
      <c r="M716" s="35">
        <v>0</v>
      </c>
      <c r="N716" s="35">
        <v>0</v>
      </c>
      <c r="O716" s="35">
        <v>2.0000001E-2</v>
      </c>
      <c r="P716" s="35">
        <v>0</v>
      </c>
      <c r="Q716" s="35">
        <v>0.70000004999999998</v>
      </c>
      <c r="R716" s="35">
        <v>1.6</v>
      </c>
      <c r="S716" s="35">
        <v>3.8000001999999999</v>
      </c>
      <c r="T716" s="35">
        <v>8.7000010000000003</v>
      </c>
      <c r="U716" s="35">
        <v>1.9000001</v>
      </c>
      <c r="V716" s="35">
        <v>0</v>
      </c>
      <c r="W716" s="35">
        <v>2</v>
      </c>
      <c r="X716" s="35">
        <v>3.0000002000000001</v>
      </c>
      <c r="Y716" s="35">
        <v>4</v>
      </c>
      <c r="Z716" s="35"/>
      <c r="AA716" s="35"/>
      <c r="AB716" s="35"/>
      <c r="AC716" s="35"/>
      <c r="AD716" s="35"/>
      <c r="AE716" s="35"/>
      <c r="AF716" s="35">
        <v>3.0100001999999999</v>
      </c>
      <c r="AG716" s="35"/>
      <c r="AH716" s="35"/>
      <c r="AI716" s="35">
        <v>3.8000001999999999</v>
      </c>
      <c r="AJ716" s="35">
        <v>5.13</v>
      </c>
      <c r="AK716" s="35"/>
      <c r="AX716" t="s">
        <v>131</v>
      </c>
    </row>
    <row r="717" spans="1:50">
      <c r="A717">
        <v>1124</v>
      </c>
      <c r="B717" t="s">
        <v>655</v>
      </c>
      <c r="C717" s="35">
        <v>5.0311804000000002</v>
      </c>
      <c r="D717" s="35">
        <v>10.062360999999999</v>
      </c>
      <c r="E717" s="35">
        <v>0.60374165000000002</v>
      </c>
      <c r="F717" s="35"/>
      <c r="G717" s="35"/>
      <c r="H717" s="35">
        <v>0.60035850000000002</v>
      </c>
      <c r="I717" s="35">
        <v>2.948699</v>
      </c>
      <c r="J717" s="35">
        <v>1.842937</v>
      </c>
      <c r="K717" s="35">
        <v>3.0000002000000001</v>
      </c>
      <c r="L717" s="35">
        <v>0.13650501000000001</v>
      </c>
      <c r="M717" s="35">
        <v>0</v>
      </c>
      <c r="N717" s="35">
        <v>0</v>
      </c>
      <c r="O717" s="35">
        <v>2.0000001E-2</v>
      </c>
      <c r="P717" s="35">
        <v>0</v>
      </c>
      <c r="Q717" s="35">
        <v>0.5</v>
      </c>
      <c r="R717" s="35">
        <v>1.7</v>
      </c>
      <c r="S717" s="35">
        <v>3.3000001999999999</v>
      </c>
      <c r="T717" s="35">
        <v>11.400001</v>
      </c>
      <c r="U717" s="35">
        <v>2.1000000999999999</v>
      </c>
      <c r="V717" s="35">
        <v>0</v>
      </c>
      <c r="W717" s="35">
        <v>0.90000004</v>
      </c>
      <c r="X717" s="35">
        <v>0.2</v>
      </c>
      <c r="Y717" s="35">
        <v>0</v>
      </c>
      <c r="Z717" s="35"/>
      <c r="AA717" s="35"/>
      <c r="AB717" s="35"/>
      <c r="AC717" s="35"/>
      <c r="AD717" s="35"/>
      <c r="AE717" s="35"/>
      <c r="AF717" s="35">
        <v>3.0100001999999999</v>
      </c>
      <c r="AG717" s="35"/>
      <c r="AH717" s="35"/>
      <c r="AI717" s="35">
        <v>2.0400002000000002</v>
      </c>
      <c r="AJ717" s="35">
        <v>4.59</v>
      </c>
      <c r="AK717" s="35"/>
      <c r="AX717" t="s">
        <v>126</v>
      </c>
    </row>
    <row r="718" spans="1:50">
      <c r="A718">
        <v>1125</v>
      </c>
      <c r="B718" t="s">
        <v>656</v>
      </c>
      <c r="C718" s="35">
        <v>11.873586</v>
      </c>
      <c r="D718" s="35">
        <v>5.0311804000000002</v>
      </c>
      <c r="E718" s="35">
        <v>1.0062361</v>
      </c>
      <c r="F718" s="35">
        <v>5.4446049999999997E-5</v>
      </c>
      <c r="G718" s="35">
        <v>0.40151522000000001</v>
      </c>
      <c r="H718" s="35">
        <v>0.36756638000000003</v>
      </c>
      <c r="I718" s="35"/>
      <c r="J718" s="35">
        <v>0.57891700000000001</v>
      </c>
      <c r="K718" s="35">
        <v>0.5</v>
      </c>
      <c r="L718" s="35">
        <v>0.40952</v>
      </c>
      <c r="M718" s="35">
        <v>0</v>
      </c>
      <c r="N718" s="35">
        <v>0</v>
      </c>
      <c r="O718" s="35">
        <v>0.05</v>
      </c>
      <c r="P718" s="35">
        <v>0</v>
      </c>
      <c r="Q718" s="35">
        <v>0.2</v>
      </c>
      <c r="R718" s="35">
        <v>1.9000001</v>
      </c>
      <c r="S718" s="35">
        <v>0.8</v>
      </c>
      <c r="T718" s="35">
        <v>0.4</v>
      </c>
      <c r="U718" s="35">
        <v>1.1000000000000001</v>
      </c>
      <c r="V718" s="35">
        <v>0</v>
      </c>
      <c r="W718" s="35">
        <v>1</v>
      </c>
      <c r="X718" s="35">
        <v>0</v>
      </c>
      <c r="Y718" s="35">
        <v>0</v>
      </c>
      <c r="Z718" s="35"/>
      <c r="AA718" s="35"/>
      <c r="AB718" s="35"/>
      <c r="AC718" s="35">
        <v>0.51119119999999996</v>
      </c>
      <c r="AD718" s="35">
        <v>7.3513270000000006E-2</v>
      </c>
      <c r="AE718" s="35">
        <v>0</v>
      </c>
      <c r="AF718" s="35">
        <v>1.2040001</v>
      </c>
      <c r="AG718" s="35"/>
      <c r="AH718" s="35"/>
      <c r="AI718" s="35">
        <v>1.2</v>
      </c>
      <c r="AJ718" s="35">
        <v>0.54</v>
      </c>
      <c r="AK718" s="35"/>
      <c r="AX718" t="s">
        <v>126</v>
      </c>
    </row>
    <row r="719" spans="1:50">
      <c r="A719">
        <v>1126</v>
      </c>
      <c r="B719" t="s">
        <v>655</v>
      </c>
      <c r="C719" s="35">
        <v>10.062360999999999</v>
      </c>
      <c r="D719" s="35">
        <v>4.5280623000000002</v>
      </c>
      <c r="E719" s="35">
        <v>0.80498886000000003</v>
      </c>
      <c r="F719" s="35">
        <v>5.4446049999999997E-5</v>
      </c>
      <c r="G719" s="35">
        <v>0.40151522000000001</v>
      </c>
      <c r="H719" s="35">
        <v>0.36756638000000003</v>
      </c>
      <c r="I719" s="35"/>
      <c r="J719" s="35">
        <v>0.57891700000000001</v>
      </c>
      <c r="K719" s="35">
        <v>0.5</v>
      </c>
      <c r="L719" s="35">
        <v>0.40952</v>
      </c>
      <c r="M719" s="35">
        <v>0</v>
      </c>
      <c r="N719" s="35">
        <v>0</v>
      </c>
      <c r="O719" s="35">
        <v>0.05</v>
      </c>
      <c r="P719" s="35">
        <v>0</v>
      </c>
      <c r="Q719" s="35">
        <v>1.8000001000000001</v>
      </c>
      <c r="R719" s="35">
        <v>2.7</v>
      </c>
      <c r="S719" s="35">
        <v>5.5000004999999996</v>
      </c>
      <c r="T719" s="35">
        <v>10</v>
      </c>
      <c r="U719" s="35">
        <v>6.0000004999999996</v>
      </c>
      <c r="V719" s="35">
        <v>1.5000001000000001</v>
      </c>
      <c r="W719" s="35">
        <v>1.5000001000000001</v>
      </c>
      <c r="X719" s="35">
        <v>5.5000004999999996</v>
      </c>
      <c r="Y719" s="35">
        <v>0.5</v>
      </c>
      <c r="Z719" s="35"/>
      <c r="AA719" s="35"/>
      <c r="AB719" s="35"/>
      <c r="AC719" s="35">
        <v>0.51119119999999996</v>
      </c>
      <c r="AD719" s="35">
        <v>0.12635094999999999</v>
      </c>
      <c r="AE719" s="35">
        <v>0</v>
      </c>
      <c r="AF719" s="35">
        <v>6.6219999999999999</v>
      </c>
      <c r="AG719" s="35"/>
      <c r="AH719" s="35"/>
      <c r="AI719" s="35">
        <v>12.240000999999999</v>
      </c>
      <c r="AJ719" s="35">
        <v>9.7200000000000006</v>
      </c>
      <c r="AK719" s="35"/>
      <c r="AX719" t="s">
        <v>126</v>
      </c>
    </row>
    <row r="720" spans="1:50">
      <c r="A720">
        <v>1127</v>
      </c>
      <c r="B720" t="s">
        <v>657</v>
      </c>
      <c r="C720" s="35">
        <v>11.320156000000001</v>
      </c>
      <c r="D720" s="35">
        <v>3.0187084999999998</v>
      </c>
      <c r="E720" s="35">
        <v>0.20124722</v>
      </c>
      <c r="F720" s="35">
        <v>2.9905518E-3</v>
      </c>
      <c r="G720" s="35">
        <v>22.053982000000001</v>
      </c>
      <c r="H720" s="35">
        <v>34.735019999999999</v>
      </c>
      <c r="I720" s="35">
        <v>7.4661920000000004</v>
      </c>
      <c r="J720" s="35">
        <v>0.89727029999999997</v>
      </c>
      <c r="K720" s="35">
        <v>0.5</v>
      </c>
      <c r="L720" s="35">
        <v>0.26520503000000001</v>
      </c>
      <c r="M720" s="35">
        <v>0</v>
      </c>
      <c r="N720" s="35">
        <v>0</v>
      </c>
      <c r="O720" s="35">
        <v>2.0000001E-2</v>
      </c>
      <c r="P720" s="35">
        <v>0</v>
      </c>
      <c r="Q720" s="35">
        <v>0.70000004999999998</v>
      </c>
      <c r="R720" s="35">
        <v>1.6</v>
      </c>
      <c r="S720" s="35">
        <v>1.9000001</v>
      </c>
      <c r="T720" s="35">
        <v>11.700001</v>
      </c>
      <c r="U720" s="35">
        <v>11.500000999999999</v>
      </c>
      <c r="V720" s="35">
        <v>1.8000001000000001</v>
      </c>
      <c r="W720" s="35">
        <v>2.2000000000000002</v>
      </c>
      <c r="X720" s="35">
        <v>2.2000000000000002</v>
      </c>
      <c r="Y720" s="35">
        <v>0</v>
      </c>
      <c r="Z720" s="35"/>
      <c r="AA720" s="35"/>
      <c r="AB720" s="35"/>
      <c r="AC720" s="35"/>
      <c r="AD720" s="35"/>
      <c r="AE720" s="35"/>
      <c r="AF720" s="35">
        <v>3.6000003999999999</v>
      </c>
      <c r="AG720" s="35"/>
      <c r="AH720" s="35"/>
      <c r="AI720" s="35">
        <v>7.6000003999999999</v>
      </c>
      <c r="AJ720" s="35">
        <v>8.5500000000000007</v>
      </c>
      <c r="AK720" s="35"/>
      <c r="AX720" t="s">
        <v>131</v>
      </c>
    </row>
    <row r="721" spans="1:50">
      <c r="A721">
        <v>1128</v>
      </c>
      <c r="B721" t="s">
        <v>658</v>
      </c>
      <c r="C721" s="35">
        <v>9.8108020000000007</v>
      </c>
      <c r="D721" s="35">
        <v>5.5342984</v>
      </c>
      <c r="E721" s="35">
        <v>0.38524464000000003</v>
      </c>
      <c r="F721" s="35"/>
      <c r="G721" s="35"/>
      <c r="H721" s="35"/>
      <c r="I721" s="35">
        <v>1.0327595000000001</v>
      </c>
      <c r="J721" s="35">
        <v>0.29507410000000001</v>
      </c>
      <c r="K721" s="35">
        <v>0.5</v>
      </c>
      <c r="L721" s="35">
        <v>0.34516999999999998</v>
      </c>
      <c r="M721" s="35">
        <v>0</v>
      </c>
      <c r="N721" s="35">
        <v>0</v>
      </c>
      <c r="O721" s="35">
        <v>2.0000001E-2</v>
      </c>
      <c r="P721" s="35">
        <v>0</v>
      </c>
      <c r="Q721" s="35">
        <v>0.3</v>
      </c>
      <c r="R721" s="35">
        <v>0.2</v>
      </c>
      <c r="S721" s="35">
        <v>0.3</v>
      </c>
      <c r="T721" s="35">
        <v>0.5</v>
      </c>
      <c r="U721" s="35">
        <v>0.3</v>
      </c>
      <c r="V721" s="35">
        <v>0.2</v>
      </c>
      <c r="W721" s="35">
        <v>0.5</v>
      </c>
      <c r="X721" s="35">
        <v>0.70000004999999998</v>
      </c>
      <c r="Y721" s="35">
        <v>0.8</v>
      </c>
      <c r="Z721" s="35"/>
      <c r="AA721" s="35"/>
      <c r="AB721" s="35"/>
      <c r="AC721" s="35">
        <v>0.94012169999999995</v>
      </c>
      <c r="AD721" s="35">
        <v>5.1050887000000003E-2</v>
      </c>
      <c r="AE721" s="35">
        <v>0</v>
      </c>
      <c r="AF721" s="35">
        <v>0.55000000000000004</v>
      </c>
      <c r="AG721" s="35"/>
      <c r="AH721" s="35"/>
      <c r="AI721" s="35">
        <v>0.4</v>
      </c>
      <c r="AJ721" s="35">
        <v>0.54</v>
      </c>
      <c r="AK721" s="35"/>
      <c r="AX721" t="s">
        <v>124</v>
      </c>
    </row>
    <row r="722" spans="1:50">
      <c r="A722">
        <v>1129</v>
      </c>
      <c r="B722" t="s">
        <v>658</v>
      </c>
      <c r="C722" s="35">
        <v>14.087305000000001</v>
      </c>
      <c r="D722" s="35">
        <v>5.6349220000000004</v>
      </c>
      <c r="E722" s="35">
        <v>1.4446675</v>
      </c>
      <c r="F722" s="35">
        <v>3.0528553000000003E-4</v>
      </c>
      <c r="G722" s="35">
        <v>2.2513443999999998</v>
      </c>
      <c r="H722" s="35">
        <v>1.8010752999999999</v>
      </c>
      <c r="I722" s="35">
        <v>2.6464777000000002</v>
      </c>
      <c r="J722" s="35">
        <v>1.7367511</v>
      </c>
      <c r="K722" s="35">
        <v>3.0000002000000001</v>
      </c>
      <c r="L722" s="35">
        <v>4.4380000000000003E-2</v>
      </c>
      <c r="M722" s="35">
        <v>0</v>
      </c>
      <c r="N722" s="35">
        <v>0</v>
      </c>
      <c r="O722" s="35">
        <v>4.0000002999999999E-2</v>
      </c>
      <c r="P722" s="35">
        <v>0</v>
      </c>
      <c r="Q722" s="35">
        <v>1</v>
      </c>
      <c r="R722" s="35">
        <v>1.5000001000000001</v>
      </c>
      <c r="S722" s="35">
        <v>1.1000000000000001</v>
      </c>
      <c r="T722" s="35">
        <v>7.4000006000000003</v>
      </c>
      <c r="U722" s="35">
        <v>1.5000001000000001</v>
      </c>
      <c r="V722" s="35">
        <v>0</v>
      </c>
      <c r="W722" s="35">
        <v>5</v>
      </c>
      <c r="X722" s="35">
        <v>1</v>
      </c>
      <c r="Y722" s="35">
        <v>0</v>
      </c>
      <c r="Z722" s="35"/>
      <c r="AA722" s="35"/>
      <c r="AB722" s="35"/>
      <c r="AC722" s="35">
        <v>0</v>
      </c>
      <c r="AD722" s="35">
        <v>6.8229509999999993E-2</v>
      </c>
      <c r="AE722" s="35">
        <v>0</v>
      </c>
      <c r="AF722" s="35">
        <v>2.4</v>
      </c>
      <c r="AG722" s="35"/>
      <c r="AH722" s="35"/>
      <c r="AI722" s="35">
        <v>5.76</v>
      </c>
      <c r="AJ722" s="35">
        <v>2.16</v>
      </c>
      <c r="AK722" s="35"/>
      <c r="AX722" t="s">
        <v>126</v>
      </c>
    </row>
    <row r="723" spans="1:50">
      <c r="A723">
        <v>1130</v>
      </c>
      <c r="B723" t="s">
        <v>657</v>
      </c>
      <c r="C723" s="35">
        <v>11.320156000000001</v>
      </c>
      <c r="D723" s="35">
        <v>0.75467709999999999</v>
      </c>
      <c r="E723" s="35">
        <v>0.19262232000000001</v>
      </c>
      <c r="F723" s="35">
        <v>5.4446050000000004E-4</v>
      </c>
      <c r="G723" s="35">
        <v>4.0151519999999996</v>
      </c>
      <c r="H723" s="35">
        <v>3.6756635000000002</v>
      </c>
      <c r="I723" s="35">
        <v>1.7229673000000001</v>
      </c>
      <c r="J723" s="35">
        <v>1.121588</v>
      </c>
      <c r="K723" s="35">
        <v>0.5</v>
      </c>
      <c r="L723" s="35">
        <v>0.10274001000000001</v>
      </c>
      <c r="M723" s="35">
        <v>0</v>
      </c>
      <c r="N723" s="35">
        <v>0</v>
      </c>
      <c r="O723" s="35">
        <v>4.0000002999999999E-2</v>
      </c>
      <c r="P723" s="35">
        <v>0</v>
      </c>
      <c r="Q723" s="35">
        <v>1.8000001000000001</v>
      </c>
      <c r="R723" s="35">
        <v>2.7</v>
      </c>
      <c r="S723" s="35">
        <v>5.5000004999999996</v>
      </c>
      <c r="T723" s="35">
        <v>10</v>
      </c>
      <c r="U723" s="35">
        <v>6.0000004999999996</v>
      </c>
      <c r="V723" s="35">
        <v>4</v>
      </c>
      <c r="W723" s="35">
        <v>2</v>
      </c>
      <c r="X723" s="35">
        <v>5.5000004999999996</v>
      </c>
      <c r="Y723" s="35">
        <v>2.5</v>
      </c>
      <c r="Z723" s="35"/>
      <c r="AA723" s="35"/>
      <c r="AB723" s="35"/>
      <c r="AC723" s="35">
        <v>0</v>
      </c>
      <c r="AD723" s="35">
        <v>0.13645901999999999</v>
      </c>
      <c r="AE723" s="35">
        <v>0</v>
      </c>
      <c r="AF723" s="35">
        <v>6.9</v>
      </c>
      <c r="AG723" s="35"/>
      <c r="AH723" s="35"/>
      <c r="AI723" s="35">
        <v>15.200001</v>
      </c>
      <c r="AJ723" s="35">
        <v>13.68</v>
      </c>
      <c r="AK723" s="35"/>
      <c r="AX723" t="s">
        <v>126</v>
      </c>
    </row>
    <row r="724" spans="1:50">
      <c r="A724">
        <v>1131</v>
      </c>
      <c r="B724" t="s">
        <v>658</v>
      </c>
      <c r="C724" s="35">
        <v>9.8108020000000007</v>
      </c>
      <c r="D724" s="35">
        <v>5.5342984</v>
      </c>
      <c r="E724" s="35">
        <v>0.38524464000000003</v>
      </c>
      <c r="F724" s="35"/>
      <c r="G724" s="35"/>
      <c r="H724" s="35">
        <v>0.36756638000000003</v>
      </c>
      <c r="I724" s="35">
        <v>1.0327595000000001</v>
      </c>
      <c r="J724" s="35">
        <v>0.29507410000000001</v>
      </c>
      <c r="K724" s="35">
        <v>0.5</v>
      </c>
      <c r="L724" s="35">
        <v>0.259465</v>
      </c>
      <c r="M724" s="35">
        <v>0</v>
      </c>
      <c r="N724" s="35">
        <v>0</v>
      </c>
      <c r="O724" s="35">
        <v>0.05</v>
      </c>
      <c r="P724" s="35">
        <v>0</v>
      </c>
      <c r="Q724" s="35">
        <v>1</v>
      </c>
      <c r="R724" s="35">
        <v>2</v>
      </c>
      <c r="S724" s="35">
        <v>3.0000002000000001</v>
      </c>
      <c r="T724" s="35">
        <v>3.0000002000000001</v>
      </c>
      <c r="U724" s="35">
        <v>2</v>
      </c>
      <c r="V724" s="35">
        <v>1</v>
      </c>
      <c r="W724" s="35">
        <v>1.5000001000000001</v>
      </c>
      <c r="X724" s="35">
        <v>2</v>
      </c>
      <c r="Y724" s="35">
        <v>0.5</v>
      </c>
      <c r="Z724" s="35"/>
      <c r="AA724" s="35"/>
      <c r="AB724" s="35"/>
      <c r="AC724" s="35">
        <v>0.30720799999999998</v>
      </c>
      <c r="AD724" s="35">
        <v>0</v>
      </c>
      <c r="AE724" s="35">
        <v>0</v>
      </c>
      <c r="AF724" s="35">
        <v>4.38</v>
      </c>
      <c r="AG724" s="35"/>
      <c r="AH724" s="35"/>
      <c r="AI724" s="35">
        <v>3.3600004000000001</v>
      </c>
      <c r="AJ724" s="35">
        <v>5.4</v>
      </c>
      <c r="AK724" s="35"/>
      <c r="AX724" t="s">
        <v>126</v>
      </c>
    </row>
    <row r="725" spans="1:50">
      <c r="A725">
        <v>1132</v>
      </c>
      <c r="B725" t="s">
        <v>659</v>
      </c>
      <c r="C725" s="35">
        <v>12.452171</v>
      </c>
      <c r="D725" s="35">
        <v>3.0187084999999998</v>
      </c>
      <c r="E725" s="35">
        <v>0.19262232000000001</v>
      </c>
      <c r="F725" s="35">
        <v>2.3363686999999999E-3</v>
      </c>
      <c r="G725" s="35">
        <v>17.229672999999998</v>
      </c>
      <c r="H725" s="35">
        <v>4.0840709999999998</v>
      </c>
      <c r="I725" s="35">
        <v>5.1689014000000002</v>
      </c>
      <c r="J725" s="35">
        <v>1.9066995</v>
      </c>
      <c r="K725" s="35">
        <v>0.5</v>
      </c>
      <c r="L725" s="35">
        <v>0.20024001999999999</v>
      </c>
      <c r="M725" s="35">
        <v>0</v>
      </c>
      <c r="N725" s="35">
        <v>0</v>
      </c>
      <c r="O725" s="35">
        <v>2.0000001E-2</v>
      </c>
      <c r="P725" s="35">
        <v>0</v>
      </c>
      <c r="Q725" s="35">
        <v>1.2</v>
      </c>
      <c r="R725" s="35">
        <v>3.1000000999999999</v>
      </c>
      <c r="S725" s="35">
        <v>3.7000003000000001</v>
      </c>
      <c r="T725" s="35">
        <v>13.000000999999999</v>
      </c>
      <c r="U725" s="35">
        <v>15.000000999999999</v>
      </c>
      <c r="V725" s="35">
        <v>2</v>
      </c>
      <c r="W725" s="35">
        <v>5</v>
      </c>
      <c r="X725" s="35">
        <v>5</v>
      </c>
      <c r="Y725" s="35">
        <v>0</v>
      </c>
      <c r="Z725" s="35"/>
      <c r="AA725" s="35"/>
      <c r="AB725" s="35"/>
      <c r="AC725" s="35"/>
      <c r="AD725" s="35"/>
      <c r="AE725" s="35"/>
      <c r="AF725" s="35">
        <v>7.5000004999999996</v>
      </c>
      <c r="AG725" s="35"/>
      <c r="AH725" s="35"/>
      <c r="AI725" s="35">
        <v>17.600000000000001</v>
      </c>
      <c r="AJ725" s="35">
        <v>18</v>
      </c>
      <c r="AK725" s="35"/>
      <c r="AX725" t="s">
        <v>126</v>
      </c>
    </row>
    <row r="726" spans="1:50">
      <c r="A726">
        <v>1133</v>
      </c>
      <c r="B726" t="s">
        <v>660</v>
      </c>
      <c r="C726" s="35">
        <v>14.288551999999999</v>
      </c>
      <c r="D726" s="35">
        <v>4.334003</v>
      </c>
      <c r="E726" s="35">
        <v>0.19262232000000001</v>
      </c>
      <c r="F726" s="35"/>
      <c r="G726" s="35"/>
      <c r="H726" s="35"/>
      <c r="I726" s="35"/>
      <c r="J726" s="35">
        <v>2.9979629999999999</v>
      </c>
      <c r="K726" s="35">
        <v>3.0000002000000001</v>
      </c>
      <c r="L726" s="35">
        <v>0.28383999999999998</v>
      </c>
      <c r="M726" s="35">
        <v>0</v>
      </c>
      <c r="N726" s="35">
        <v>0</v>
      </c>
      <c r="O726" s="35">
        <v>6.0000001999999997E-2</v>
      </c>
      <c r="P726" s="35">
        <v>0</v>
      </c>
      <c r="Q726" s="35">
        <v>0.1</v>
      </c>
      <c r="R726" s="35">
        <v>0.5</v>
      </c>
      <c r="S726" s="35">
        <v>0.5</v>
      </c>
      <c r="T726" s="35">
        <v>4</v>
      </c>
      <c r="U726" s="35">
        <v>1.5000001000000001</v>
      </c>
      <c r="V726" s="35">
        <v>0</v>
      </c>
      <c r="W726" s="35">
        <v>0.5</v>
      </c>
      <c r="X726" s="35">
        <v>1</v>
      </c>
      <c r="Y726" s="35">
        <v>1</v>
      </c>
      <c r="Z726" s="35"/>
      <c r="AA726" s="35"/>
      <c r="AB726" s="35"/>
      <c r="AC726" s="35">
        <v>0.43886851999999998</v>
      </c>
      <c r="AD726" s="35">
        <v>0.123543136</v>
      </c>
      <c r="AE726" s="35">
        <v>0</v>
      </c>
      <c r="AF726" s="35">
        <v>0.6</v>
      </c>
      <c r="AG726" s="35"/>
      <c r="AH726" s="35"/>
      <c r="AI726" s="35">
        <v>0.64000005000000004</v>
      </c>
      <c r="AJ726" s="35">
        <v>1.44</v>
      </c>
      <c r="AK726" s="35"/>
      <c r="AX726" t="s">
        <v>126</v>
      </c>
    </row>
    <row r="727" spans="1:50">
      <c r="A727">
        <v>1134</v>
      </c>
      <c r="B727" t="s">
        <v>659</v>
      </c>
      <c r="C727" s="35">
        <v>14.288551999999999</v>
      </c>
      <c r="D727" s="35">
        <v>4.334003</v>
      </c>
      <c r="E727" s="35">
        <v>0.19262232000000001</v>
      </c>
      <c r="F727" s="35"/>
      <c r="G727" s="35"/>
      <c r="H727" s="35"/>
      <c r="I727" s="35"/>
      <c r="J727" s="35">
        <v>2.9979629999999999</v>
      </c>
      <c r="K727" s="35">
        <v>3.0000002000000001</v>
      </c>
      <c r="L727" s="35">
        <v>0.259465</v>
      </c>
      <c r="M727" s="35">
        <v>0</v>
      </c>
      <c r="N727" s="35">
        <v>0</v>
      </c>
      <c r="O727" s="35">
        <v>4.0000002999999999E-2</v>
      </c>
      <c r="P727" s="35">
        <v>0</v>
      </c>
      <c r="Q727" s="35">
        <v>0.8</v>
      </c>
      <c r="R727" s="35">
        <v>2.2000000000000002</v>
      </c>
      <c r="S727" s="35">
        <v>3.5000002000000001</v>
      </c>
      <c r="T727" s="35">
        <v>4</v>
      </c>
      <c r="U727" s="35">
        <v>1.5000001000000001</v>
      </c>
      <c r="V727" s="35">
        <v>0.5</v>
      </c>
      <c r="W727" s="35">
        <v>1.5000001000000001</v>
      </c>
      <c r="X727" s="35">
        <v>1.5000001000000001</v>
      </c>
      <c r="Y727" s="35">
        <v>1</v>
      </c>
      <c r="Z727" s="35"/>
      <c r="AA727" s="35"/>
      <c r="AB727" s="35"/>
      <c r="AC727" s="35">
        <v>0.21943425999999999</v>
      </c>
      <c r="AD727" s="35">
        <v>0.66161939999999997</v>
      </c>
      <c r="AE727" s="35">
        <v>0</v>
      </c>
      <c r="AF727" s="35">
        <v>3.0000002000000001</v>
      </c>
      <c r="AG727" s="35"/>
      <c r="AH727" s="35"/>
      <c r="AI727" s="35">
        <v>3.3600004000000001</v>
      </c>
      <c r="AJ727" s="35">
        <v>5.4</v>
      </c>
      <c r="AK727" s="35"/>
      <c r="AX727" t="s">
        <v>126</v>
      </c>
    </row>
    <row r="728" spans="1:50">
      <c r="A728">
        <v>1135</v>
      </c>
      <c r="B728" t="s">
        <v>659</v>
      </c>
      <c r="C728" s="35">
        <v>13.584187500000001</v>
      </c>
      <c r="D728" s="35">
        <v>2.889335</v>
      </c>
      <c r="E728" s="35">
        <v>0.19262232000000001</v>
      </c>
      <c r="F728" s="35"/>
      <c r="G728" s="35"/>
      <c r="H728" s="35">
        <v>0.36756632</v>
      </c>
      <c r="I728" s="35">
        <v>1.0327595000000001</v>
      </c>
      <c r="J728" s="35">
        <v>0.29507410000000001</v>
      </c>
      <c r="K728" s="35">
        <v>0.5</v>
      </c>
      <c r="L728" s="35">
        <v>0.20024001999999999</v>
      </c>
      <c r="M728" s="35">
        <v>0</v>
      </c>
      <c r="N728" s="35">
        <v>0</v>
      </c>
      <c r="O728" s="35">
        <v>2.0000001E-2</v>
      </c>
      <c r="P728" s="35">
        <v>0</v>
      </c>
      <c r="Q728" s="35">
        <v>1</v>
      </c>
      <c r="R728" s="35">
        <v>2</v>
      </c>
      <c r="S728" s="35">
        <v>3.0000002000000001</v>
      </c>
      <c r="T728" s="35">
        <v>2</v>
      </c>
      <c r="U728" s="35">
        <v>2</v>
      </c>
      <c r="V728" s="35">
        <v>2</v>
      </c>
      <c r="W728" s="35">
        <v>1.5000001000000001</v>
      </c>
      <c r="X728" s="35">
        <v>2</v>
      </c>
      <c r="Y728" s="35">
        <v>0.5</v>
      </c>
      <c r="Z728" s="35"/>
      <c r="AA728" s="35"/>
      <c r="AB728" s="35"/>
      <c r="AC728" s="35">
        <v>0</v>
      </c>
      <c r="AD728" s="35">
        <v>0.21620049999999999</v>
      </c>
      <c r="AE728" s="35">
        <v>0</v>
      </c>
      <c r="AF728" s="35">
        <v>4.5</v>
      </c>
      <c r="AG728" s="35"/>
      <c r="AH728" s="35"/>
      <c r="AI728" s="35">
        <v>7.9200005999999998</v>
      </c>
      <c r="AJ728" s="35">
        <v>9.7200000000000006</v>
      </c>
      <c r="AK728" s="35"/>
      <c r="AX728" t="s">
        <v>168</v>
      </c>
    </row>
    <row r="729" spans="1:50">
      <c r="A729">
        <v>1136</v>
      </c>
      <c r="B729" t="s">
        <v>659</v>
      </c>
      <c r="C729" s="35">
        <v>13.584187500000001</v>
      </c>
      <c r="D729" s="35">
        <v>2.889335</v>
      </c>
      <c r="E729" s="35">
        <v>0.19262232000000001</v>
      </c>
      <c r="F729" s="35"/>
      <c r="G729" s="35"/>
      <c r="H729" s="35">
        <v>3.6756636999999999</v>
      </c>
      <c r="I729" s="35">
        <v>1.0327595000000001</v>
      </c>
      <c r="J729" s="35">
        <v>0.29507410000000001</v>
      </c>
      <c r="K729" s="35">
        <v>0.5</v>
      </c>
      <c r="L729" s="35">
        <v>0.259465</v>
      </c>
      <c r="M729" s="35">
        <v>0</v>
      </c>
      <c r="N729" s="35">
        <v>0</v>
      </c>
      <c r="O729" s="35">
        <v>6.0000001999999997E-2</v>
      </c>
      <c r="P729" s="35">
        <v>0</v>
      </c>
      <c r="Q729" s="35">
        <v>1</v>
      </c>
      <c r="R729" s="35">
        <v>2</v>
      </c>
      <c r="S729" s="35">
        <v>3.0000002000000001</v>
      </c>
      <c r="T729" s="35">
        <v>2</v>
      </c>
      <c r="U729" s="35">
        <v>2</v>
      </c>
      <c r="V729" s="35">
        <v>2</v>
      </c>
      <c r="W729" s="35">
        <v>1.5000001000000001</v>
      </c>
      <c r="X729" s="35">
        <v>2</v>
      </c>
      <c r="Y729" s="35">
        <v>0.5</v>
      </c>
      <c r="Z729" s="35"/>
      <c r="AA729" s="35"/>
      <c r="AB729" s="35"/>
      <c r="AC729" s="35">
        <v>0</v>
      </c>
      <c r="AD729" s="35">
        <v>0.21620049999999999</v>
      </c>
      <c r="AE729" s="35">
        <v>0</v>
      </c>
      <c r="AF729" s="35">
        <v>7.5000004999999996</v>
      </c>
      <c r="AG729" s="35"/>
      <c r="AH729" s="35"/>
      <c r="AI729" s="35">
        <v>3.92</v>
      </c>
      <c r="AJ729" s="35">
        <v>3.7800001999999999</v>
      </c>
      <c r="AK729" s="35"/>
      <c r="AX729" t="s">
        <v>126</v>
      </c>
    </row>
    <row r="730" spans="1:50">
      <c r="A730">
        <v>1137</v>
      </c>
      <c r="B730" t="s">
        <v>573</v>
      </c>
      <c r="C730" s="35">
        <v>0.57499206000000003</v>
      </c>
      <c r="D730" s="35">
        <v>0</v>
      </c>
      <c r="E730" s="35">
        <v>0.30187081999999998</v>
      </c>
      <c r="F730" s="35"/>
      <c r="G730" s="35"/>
      <c r="H730" s="35">
        <v>3.5547751999999999</v>
      </c>
      <c r="I730" s="35">
        <v>5.3909735999999997</v>
      </c>
      <c r="J730" s="35"/>
      <c r="K730" s="35">
        <v>3.0000002000000001</v>
      </c>
      <c r="L730" s="35">
        <v>2.232E-2</v>
      </c>
      <c r="M730" s="35">
        <v>0</v>
      </c>
      <c r="N730" s="35">
        <v>0</v>
      </c>
      <c r="O730" s="35">
        <v>2.0000001E-2</v>
      </c>
      <c r="P730" s="35">
        <v>0</v>
      </c>
      <c r="Q730" s="35">
        <v>0.2</v>
      </c>
      <c r="R730" s="35">
        <v>1</v>
      </c>
      <c r="S730" s="35">
        <v>3.1000000999999999</v>
      </c>
      <c r="T730" s="35">
        <v>10</v>
      </c>
      <c r="U730" s="35">
        <v>0.4</v>
      </c>
      <c r="V730" s="35">
        <v>0</v>
      </c>
      <c r="W730" s="35">
        <v>0.5</v>
      </c>
      <c r="X730" s="35">
        <v>0.2</v>
      </c>
      <c r="Y730" s="35">
        <v>0</v>
      </c>
      <c r="Z730" s="35">
        <v>3.9697163000000001E-2</v>
      </c>
      <c r="AA730" s="35"/>
      <c r="AB730" s="35"/>
      <c r="AC730" s="35">
        <v>0</v>
      </c>
      <c r="AD730" s="35">
        <v>1.8378317000000002E-2</v>
      </c>
      <c r="AE730" s="35">
        <v>0</v>
      </c>
      <c r="AF730" s="35">
        <v>1.5000001000000001</v>
      </c>
      <c r="AG730" s="35"/>
      <c r="AH730" s="35"/>
      <c r="AI730" s="35">
        <v>0.4</v>
      </c>
      <c r="AJ730" s="35"/>
      <c r="AK730" s="35"/>
      <c r="AX730" t="s">
        <v>131</v>
      </c>
    </row>
    <row r="731" spans="1:50">
      <c r="A731">
        <v>1138</v>
      </c>
      <c r="B731" t="s">
        <v>573</v>
      </c>
      <c r="C731" s="35">
        <v>0.57499206000000003</v>
      </c>
      <c r="D731" s="35">
        <v>0</v>
      </c>
      <c r="E731" s="35">
        <v>0.30187081999999998</v>
      </c>
      <c r="F731" s="35"/>
      <c r="G731" s="35"/>
      <c r="H731" s="35">
        <v>0.41820887000000001</v>
      </c>
      <c r="I731" s="35"/>
      <c r="J731" s="35"/>
      <c r="K731" s="35">
        <v>3.0000002000000001</v>
      </c>
      <c r="L731" s="35">
        <v>2.2320001999999999E-2</v>
      </c>
      <c r="M731" s="35">
        <v>0</v>
      </c>
      <c r="N731" s="35">
        <v>0</v>
      </c>
      <c r="O731" s="35">
        <v>2.0000001E-2</v>
      </c>
      <c r="P731" s="35">
        <v>0</v>
      </c>
      <c r="Q731" s="35">
        <v>0.1</v>
      </c>
      <c r="R731" s="35">
        <v>0.3</v>
      </c>
      <c r="S731" s="35">
        <v>0.3</v>
      </c>
      <c r="T731" s="35">
        <v>3.0000002000000001</v>
      </c>
      <c r="U731" s="35">
        <v>0.4</v>
      </c>
      <c r="V731" s="35">
        <v>0</v>
      </c>
      <c r="W731" s="35">
        <v>0.2</v>
      </c>
      <c r="X731" s="35">
        <v>0.2</v>
      </c>
      <c r="Y731" s="35">
        <v>0</v>
      </c>
      <c r="Z731" s="35">
        <v>3.9697163000000001E-2</v>
      </c>
      <c r="AA731" s="35"/>
      <c r="AB731" s="35"/>
      <c r="AC731" s="35">
        <v>1.1270465000000001</v>
      </c>
      <c r="AD731" s="35">
        <v>1.8378317000000002E-2</v>
      </c>
      <c r="AE731" s="35">
        <v>0</v>
      </c>
      <c r="AF731" s="35">
        <v>1.5000001000000001</v>
      </c>
      <c r="AG731" s="35"/>
      <c r="AH731" s="35"/>
      <c r="AI731" s="35">
        <v>0.4</v>
      </c>
      <c r="AJ731" s="35"/>
      <c r="AK731" s="35"/>
      <c r="AX731" t="s">
        <v>126</v>
      </c>
    </row>
    <row r="732" spans="1:50">
      <c r="A732">
        <v>1139</v>
      </c>
      <c r="B732" t="s">
        <v>575</v>
      </c>
      <c r="C732" s="35">
        <v>1.6099777</v>
      </c>
      <c r="D732" s="35">
        <v>0</v>
      </c>
      <c r="E732" s="35">
        <v>0.43124404999999999</v>
      </c>
      <c r="F732" s="35"/>
      <c r="G732" s="35"/>
      <c r="H732" s="35">
        <v>0.52276104999999995</v>
      </c>
      <c r="I732" s="35">
        <v>1.0781946</v>
      </c>
      <c r="J732" s="35">
        <v>1.0781946</v>
      </c>
      <c r="K732" s="35">
        <v>3.0000002000000001</v>
      </c>
      <c r="L732" s="35">
        <v>2.2320001999999999E-2</v>
      </c>
      <c r="M732" s="35">
        <v>0</v>
      </c>
      <c r="N732" s="35">
        <v>0</v>
      </c>
      <c r="O732" s="35">
        <v>2.0000001E-2</v>
      </c>
      <c r="P732" s="35">
        <v>0</v>
      </c>
      <c r="Q732" s="35">
        <v>0.2</v>
      </c>
      <c r="R732" s="35">
        <v>1</v>
      </c>
      <c r="S732" s="35">
        <v>3.1000000999999999</v>
      </c>
      <c r="T732" s="35">
        <v>15.000000999999999</v>
      </c>
      <c r="U732" s="35">
        <v>0.4</v>
      </c>
      <c r="V732" s="35">
        <v>0</v>
      </c>
      <c r="W732" s="35">
        <v>0.5</v>
      </c>
      <c r="X732" s="35">
        <v>0.2</v>
      </c>
      <c r="Y732" s="35">
        <v>0</v>
      </c>
      <c r="Z732" s="35">
        <v>3.9697163000000001E-2</v>
      </c>
      <c r="AA732" s="35"/>
      <c r="AB732" s="35"/>
      <c r="AC732" s="35">
        <v>0</v>
      </c>
      <c r="AD732" s="35">
        <v>1.8378317000000002E-2</v>
      </c>
      <c r="AE732" s="35">
        <v>0</v>
      </c>
      <c r="AF732" s="35">
        <v>1.5000001000000001</v>
      </c>
      <c r="AG732" s="35"/>
      <c r="AH732" s="35"/>
      <c r="AI732" s="35">
        <v>0.8</v>
      </c>
      <c r="AJ732" s="35"/>
      <c r="AK732" s="35"/>
      <c r="AX732" t="s">
        <v>126</v>
      </c>
    </row>
    <row r="733" spans="1:50">
      <c r="A733">
        <v>1140</v>
      </c>
      <c r="B733" t="s">
        <v>576</v>
      </c>
      <c r="C733" s="35">
        <v>3.2774548999999999</v>
      </c>
      <c r="D733" s="35">
        <v>0.68999049999999995</v>
      </c>
      <c r="E733" s="35">
        <v>0.43124404999999999</v>
      </c>
      <c r="F733" s="35"/>
      <c r="G733" s="35"/>
      <c r="H733" s="35">
        <v>0.31365665999999998</v>
      </c>
      <c r="I733" s="35">
        <v>0.5390973</v>
      </c>
      <c r="J733" s="35">
        <v>0.5390973</v>
      </c>
      <c r="K733" s="35">
        <v>3.0000002000000001</v>
      </c>
      <c r="L733" s="35">
        <v>2.2320001999999999E-2</v>
      </c>
      <c r="M733" s="35">
        <v>0</v>
      </c>
      <c r="N733" s="35">
        <v>0</v>
      </c>
      <c r="O733" s="35">
        <v>2.0000001E-2</v>
      </c>
      <c r="P733" s="35">
        <v>0</v>
      </c>
      <c r="Q733" s="35">
        <v>0.2</v>
      </c>
      <c r="R733" s="35">
        <v>1</v>
      </c>
      <c r="S733" s="35">
        <v>2</v>
      </c>
      <c r="T733" s="35">
        <v>15.000000999999999</v>
      </c>
      <c r="U733" s="35">
        <v>0.4</v>
      </c>
      <c r="V733" s="35">
        <v>0</v>
      </c>
      <c r="W733" s="35">
        <v>0.70000004999999998</v>
      </c>
      <c r="X733" s="35">
        <v>0.4</v>
      </c>
      <c r="Y733" s="35">
        <v>0</v>
      </c>
      <c r="Z733" s="35">
        <v>3.9697163000000001E-2</v>
      </c>
      <c r="AA733" s="35"/>
      <c r="AB733" s="35"/>
      <c r="AC733" s="35">
        <v>0</v>
      </c>
      <c r="AD733" s="35">
        <v>1.8378317000000002E-2</v>
      </c>
      <c r="AE733" s="35">
        <v>0</v>
      </c>
      <c r="AF733" s="35">
        <v>2.1000000999999999</v>
      </c>
      <c r="AG733" s="35"/>
      <c r="AH733" s="35"/>
      <c r="AI733" s="35">
        <v>1.6800001</v>
      </c>
      <c r="AJ733" s="35">
        <v>0.90000004</v>
      </c>
      <c r="AK733" s="35"/>
      <c r="AX733" t="s">
        <v>126</v>
      </c>
    </row>
    <row r="734" spans="1:50">
      <c r="A734">
        <v>1141</v>
      </c>
      <c r="B734" t="s">
        <v>661</v>
      </c>
      <c r="C734" s="35">
        <v>2.1849699999999999</v>
      </c>
      <c r="D734" s="35">
        <v>0</v>
      </c>
      <c r="E734" s="35">
        <v>0.17249763000000001</v>
      </c>
      <c r="F734" s="35"/>
      <c r="G734" s="35"/>
      <c r="H734" s="35">
        <v>0.31365665999999998</v>
      </c>
      <c r="I734" s="35">
        <v>0.5390973</v>
      </c>
      <c r="J734" s="35">
        <v>0.5390973</v>
      </c>
      <c r="K734" s="35">
        <v>3.0000002000000001</v>
      </c>
      <c r="L734" s="35">
        <v>2.2320001999999999E-2</v>
      </c>
      <c r="M734" s="35">
        <v>0</v>
      </c>
      <c r="N734" s="35">
        <v>0</v>
      </c>
      <c r="O734" s="35">
        <v>2.0000001E-2</v>
      </c>
      <c r="P734" s="35">
        <v>0</v>
      </c>
      <c r="Q734" s="35">
        <v>2.5</v>
      </c>
      <c r="R734" s="35">
        <v>3.5000002000000001</v>
      </c>
      <c r="S734" s="35">
        <v>3.2</v>
      </c>
      <c r="T734" s="35">
        <v>5.4</v>
      </c>
      <c r="U734" s="35">
        <v>0.4</v>
      </c>
      <c r="V734" s="35">
        <v>0</v>
      </c>
      <c r="W734" s="35">
        <v>0.2</v>
      </c>
      <c r="X734" s="35">
        <v>0.2</v>
      </c>
      <c r="Y734" s="35">
        <v>0</v>
      </c>
      <c r="Z734" s="35">
        <v>3.9697163000000001E-2</v>
      </c>
      <c r="AA734" s="35"/>
      <c r="AB734" s="35"/>
      <c r="AC734" s="35">
        <v>2.8176165000000002</v>
      </c>
      <c r="AD734" s="35">
        <v>1.8378317000000002E-2</v>
      </c>
      <c r="AE734" s="35">
        <v>0</v>
      </c>
      <c r="AF734" s="35">
        <v>1.5000001000000001</v>
      </c>
      <c r="AG734" s="35"/>
      <c r="AH734" s="35"/>
      <c r="AI734" s="35">
        <v>1.6800001</v>
      </c>
      <c r="AJ734" s="35">
        <v>0.90000004</v>
      </c>
      <c r="AK734" s="35"/>
      <c r="AX734" t="s">
        <v>126</v>
      </c>
    </row>
    <row r="735" spans="1:50">
      <c r="A735">
        <v>1142</v>
      </c>
      <c r="B735" t="s">
        <v>579</v>
      </c>
      <c r="C735" s="35">
        <v>5.6349220000000004</v>
      </c>
      <c r="D735" s="35">
        <v>1.4662297</v>
      </c>
      <c r="E735" s="35">
        <v>0.17249763000000001</v>
      </c>
      <c r="F735" s="35"/>
      <c r="G735" s="35"/>
      <c r="H735" s="35">
        <v>19.603539999999999</v>
      </c>
      <c r="I735" s="35">
        <v>0.32345843000000002</v>
      </c>
      <c r="J735" s="35">
        <v>0.32345843000000002</v>
      </c>
      <c r="K735" s="35">
        <v>3.0000002000000001</v>
      </c>
      <c r="L735" s="35">
        <v>2.2320001999999999E-2</v>
      </c>
      <c r="M735" s="35">
        <v>0</v>
      </c>
      <c r="N735" s="35">
        <v>0</v>
      </c>
      <c r="O735" s="35">
        <v>2.0000001E-2</v>
      </c>
      <c r="P735" s="35">
        <v>0</v>
      </c>
      <c r="Q735" s="35">
        <v>0.2</v>
      </c>
      <c r="R735" s="35">
        <v>1</v>
      </c>
      <c r="S735" s="35">
        <v>2</v>
      </c>
      <c r="T735" s="35">
        <v>16</v>
      </c>
      <c r="U735" s="35">
        <v>1.3000001000000001</v>
      </c>
      <c r="V735" s="35">
        <v>0</v>
      </c>
      <c r="W735" s="35">
        <v>0.70000004999999998</v>
      </c>
      <c r="X735" s="35">
        <v>0.4</v>
      </c>
      <c r="Y735" s="35">
        <v>0</v>
      </c>
      <c r="Z735" s="35">
        <v>3.9697163000000001E-2</v>
      </c>
      <c r="AA735" s="35"/>
      <c r="AB735" s="35"/>
      <c r="AC735" s="35">
        <v>0</v>
      </c>
      <c r="AD735" s="35">
        <v>1.8378317000000002E-2</v>
      </c>
      <c r="AE735" s="35">
        <v>0</v>
      </c>
      <c r="AF735" s="35">
        <v>0</v>
      </c>
      <c r="AG735" s="35"/>
      <c r="AH735" s="35"/>
      <c r="AI735" s="35">
        <v>2.8000001999999999</v>
      </c>
      <c r="AJ735" s="35">
        <v>2.5200002000000001</v>
      </c>
      <c r="AK735" s="35"/>
      <c r="AX735" t="s">
        <v>131</v>
      </c>
    </row>
    <row r="736" spans="1:50">
      <c r="A736">
        <v>1143</v>
      </c>
      <c r="B736" t="s">
        <v>578</v>
      </c>
      <c r="C736" s="35">
        <v>6.0374165</v>
      </c>
      <c r="D736" s="35">
        <v>1.4662297</v>
      </c>
      <c r="E736" s="35">
        <v>0.17249763000000001</v>
      </c>
      <c r="F736" s="35"/>
      <c r="G736" s="35"/>
      <c r="H736" s="35">
        <v>19.603539999999999</v>
      </c>
      <c r="I736" s="35">
        <v>0.32345843000000002</v>
      </c>
      <c r="J736" s="35">
        <v>0.32345843000000002</v>
      </c>
      <c r="K736" s="35">
        <v>3.0000002000000001</v>
      </c>
      <c r="L736" s="35">
        <v>2.2320001999999999E-2</v>
      </c>
      <c r="M736" s="35">
        <v>0</v>
      </c>
      <c r="N736" s="35">
        <v>0</v>
      </c>
      <c r="O736" s="35">
        <v>2.0000001E-2</v>
      </c>
      <c r="P736" s="35">
        <v>0</v>
      </c>
      <c r="Q736" s="35">
        <v>0.1</v>
      </c>
      <c r="R736" s="35">
        <v>0.6</v>
      </c>
      <c r="S736" s="35">
        <v>5</v>
      </c>
      <c r="T736" s="35">
        <v>8</v>
      </c>
      <c r="U736" s="35">
        <v>0.4</v>
      </c>
      <c r="V736" s="35">
        <v>0</v>
      </c>
      <c r="W736" s="35">
        <v>0.2</v>
      </c>
      <c r="X736" s="35">
        <v>0.2</v>
      </c>
      <c r="Y736" s="35">
        <v>0</v>
      </c>
      <c r="Z736" s="35">
        <v>3.9697163000000001E-2</v>
      </c>
      <c r="AA736" s="35"/>
      <c r="AB736" s="35"/>
      <c r="AC736" s="35"/>
      <c r="AD736" s="35"/>
      <c r="AE736" s="35"/>
      <c r="AF736" s="35">
        <v>1.8000001999999999</v>
      </c>
      <c r="AG736" s="35"/>
      <c r="AH736" s="35"/>
      <c r="AI736" s="35">
        <v>2.2400000000000002</v>
      </c>
      <c r="AJ736" s="35">
        <v>2.5200002000000001</v>
      </c>
      <c r="AK736" s="35"/>
      <c r="AX736" t="s">
        <v>126</v>
      </c>
    </row>
    <row r="737" spans="1:50">
      <c r="A737">
        <v>1144</v>
      </c>
      <c r="B737" t="s">
        <v>580</v>
      </c>
      <c r="C737" s="35">
        <v>5.6061725999999998</v>
      </c>
      <c r="D737" s="35">
        <v>0.97748643000000002</v>
      </c>
      <c r="E737" s="35">
        <v>0.17249763000000001</v>
      </c>
      <c r="F737" s="35">
        <v>7.1203616E-4</v>
      </c>
      <c r="G737" s="35">
        <v>9.1891590000000001</v>
      </c>
      <c r="H737" s="35">
        <v>19.603539999999999</v>
      </c>
      <c r="I737" s="35">
        <v>5.3909735999999997</v>
      </c>
      <c r="J737" s="35">
        <v>2.1563892</v>
      </c>
      <c r="K737" s="35">
        <v>3.0000002000000001</v>
      </c>
      <c r="L737" s="35">
        <v>2.2320001999999999E-2</v>
      </c>
      <c r="M737" s="35">
        <v>0</v>
      </c>
      <c r="N737" s="35">
        <v>0</v>
      </c>
      <c r="O737" s="35">
        <v>2.0000001E-2</v>
      </c>
      <c r="P737" s="35">
        <v>0</v>
      </c>
      <c r="Q737" s="35">
        <v>0.2</v>
      </c>
      <c r="R737" s="35">
        <v>1</v>
      </c>
      <c r="S737" s="35">
        <v>2</v>
      </c>
      <c r="T737" s="35">
        <v>30.000001999999999</v>
      </c>
      <c r="U737" s="35">
        <v>10</v>
      </c>
      <c r="V737" s="35">
        <v>0</v>
      </c>
      <c r="W737" s="35">
        <v>4</v>
      </c>
      <c r="X737" s="35">
        <v>2</v>
      </c>
      <c r="Y737" s="35">
        <v>0</v>
      </c>
      <c r="Z737" s="35">
        <v>3.9697163000000001E-2</v>
      </c>
      <c r="AA737" s="35"/>
      <c r="AB737" s="35"/>
      <c r="AC737" s="35">
        <v>0</v>
      </c>
      <c r="AD737" s="35">
        <v>1.8378317000000002E-2</v>
      </c>
      <c r="AE737" s="35">
        <v>0</v>
      </c>
      <c r="AF737" s="35">
        <v>3.0000002000000001</v>
      </c>
      <c r="AG737" s="35"/>
      <c r="AH737" s="35"/>
      <c r="AI737" s="35">
        <v>4.32</v>
      </c>
      <c r="AJ737" s="35">
        <v>4.32</v>
      </c>
      <c r="AK737" s="35"/>
      <c r="AX737" t="s">
        <v>124</v>
      </c>
    </row>
    <row r="738" spans="1:50">
      <c r="A738">
        <v>1145</v>
      </c>
      <c r="B738" t="s">
        <v>662</v>
      </c>
      <c r="C738" s="35">
        <v>0</v>
      </c>
      <c r="D738" s="35">
        <v>0</v>
      </c>
      <c r="E738" s="35">
        <v>0.67920939999999996</v>
      </c>
      <c r="F738" s="35"/>
      <c r="G738" s="35"/>
      <c r="H738" s="35">
        <v>29.405313</v>
      </c>
      <c r="I738" s="35">
        <v>0.26138052000000001</v>
      </c>
      <c r="J738" s="35"/>
      <c r="K738" s="35">
        <v>3.0000002000000001</v>
      </c>
      <c r="L738" s="35">
        <v>0.75104504999999999</v>
      </c>
      <c r="M738" s="35">
        <v>0</v>
      </c>
      <c r="N738" s="35">
        <v>0</v>
      </c>
      <c r="O738" s="35">
        <v>0.1</v>
      </c>
      <c r="P738" s="35">
        <v>0</v>
      </c>
      <c r="Q738" s="35">
        <v>0.2</v>
      </c>
      <c r="R738" s="35">
        <v>1</v>
      </c>
      <c r="S738" s="35">
        <v>1</v>
      </c>
      <c r="T738" s="35">
        <v>3.0000002000000001</v>
      </c>
      <c r="U738" s="35">
        <v>0</v>
      </c>
      <c r="V738" s="35">
        <v>0</v>
      </c>
      <c r="W738" s="35">
        <v>0.70000004999999998</v>
      </c>
      <c r="X738" s="35">
        <v>0</v>
      </c>
      <c r="Y738" s="35">
        <v>0</v>
      </c>
      <c r="Z738" s="35"/>
      <c r="AA738" s="35"/>
      <c r="AB738" s="35"/>
      <c r="AC738" s="35"/>
      <c r="AD738" s="35"/>
      <c r="AE738" s="35"/>
      <c r="AF738" s="35">
        <v>0.3</v>
      </c>
      <c r="AG738" s="35"/>
      <c r="AH738" s="35"/>
      <c r="AI738" s="35"/>
      <c r="AJ738" s="35"/>
      <c r="AK738" s="35"/>
      <c r="AX738" t="s">
        <v>126</v>
      </c>
    </row>
    <row r="739" spans="1:50">
      <c r="A739">
        <v>1146</v>
      </c>
      <c r="B739" t="s">
        <v>663</v>
      </c>
      <c r="C739" s="35">
        <v>0.68999049999999995</v>
      </c>
      <c r="D739" s="35">
        <v>1.1959834</v>
      </c>
      <c r="E739" s="35">
        <v>0</v>
      </c>
      <c r="F739" s="35"/>
      <c r="G739" s="35"/>
      <c r="H739" s="35">
        <v>0.12252212</v>
      </c>
      <c r="I739" s="35">
        <v>22.870798000000001</v>
      </c>
      <c r="J739" s="35">
        <v>0.26138052000000001</v>
      </c>
      <c r="K739" s="35">
        <v>0.5</v>
      </c>
      <c r="L739" s="35">
        <v>0.56603502999999999</v>
      </c>
      <c r="M739" s="35">
        <v>0</v>
      </c>
      <c r="N739" s="35">
        <v>0</v>
      </c>
      <c r="O739" s="35">
        <v>0.1</v>
      </c>
      <c r="P739" s="35">
        <v>0</v>
      </c>
      <c r="Q739" s="35">
        <v>0.1</v>
      </c>
      <c r="R739" s="35">
        <v>0.6</v>
      </c>
      <c r="S739" s="35">
        <v>6.0000004999999996</v>
      </c>
      <c r="T739" s="35">
        <v>6.0000004999999996</v>
      </c>
      <c r="U739" s="35">
        <v>0.5</v>
      </c>
      <c r="V739" s="35">
        <v>0</v>
      </c>
      <c r="W739" s="35">
        <v>1</v>
      </c>
      <c r="X739" s="35">
        <v>0</v>
      </c>
      <c r="Y739" s="35">
        <v>0</v>
      </c>
      <c r="Z739" s="35"/>
      <c r="AA739" s="35"/>
      <c r="AB739" s="35"/>
      <c r="AC739" s="35"/>
      <c r="AD739" s="35"/>
      <c r="AE739" s="35"/>
      <c r="AF739" s="35">
        <v>1.5000001000000001</v>
      </c>
      <c r="AG739" s="35"/>
      <c r="AH739" s="35"/>
      <c r="AI739" s="35">
        <v>2.5200002000000001</v>
      </c>
      <c r="AJ739" s="35">
        <v>5.67</v>
      </c>
      <c r="AK739" s="35"/>
      <c r="AX739" t="s">
        <v>131</v>
      </c>
    </row>
    <row r="740" spans="1:50">
      <c r="A740">
        <v>1147</v>
      </c>
      <c r="B740" t="s">
        <v>664</v>
      </c>
      <c r="C740" s="35">
        <v>2.0699716000000001</v>
      </c>
      <c r="D740" s="35">
        <v>1.4949794000000001</v>
      </c>
      <c r="E740" s="35">
        <v>0.41399429999999998</v>
      </c>
      <c r="F740" s="35"/>
      <c r="G740" s="35"/>
      <c r="H740" s="35"/>
      <c r="I740" s="35">
        <v>0.24504424999999999</v>
      </c>
      <c r="J740" s="35">
        <v>9.8017710000000005</v>
      </c>
      <c r="K740" s="35">
        <v>0.5</v>
      </c>
      <c r="L740" s="35">
        <v>0.56603502999999999</v>
      </c>
      <c r="M740" s="35">
        <v>0</v>
      </c>
      <c r="N740" s="35">
        <v>0</v>
      </c>
      <c r="O740" s="35">
        <v>0.1</v>
      </c>
      <c r="P740" s="35">
        <v>0</v>
      </c>
      <c r="Q740" s="35">
        <v>0.5</v>
      </c>
      <c r="R740" s="35">
        <v>1</v>
      </c>
      <c r="S740" s="35">
        <v>2</v>
      </c>
      <c r="T740" s="35">
        <v>5</v>
      </c>
      <c r="U740" s="35">
        <v>0.5</v>
      </c>
      <c r="V740" s="35">
        <v>0</v>
      </c>
      <c r="W740" s="35">
        <v>2</v>
      </c>
      <c r="X740" s="35">
        <v>0.5</v>
      </c>
      <c r="Y740" s="35">
        <v>0</v>
      </c>
      <c r="Z740" s="35"/>
      <c r="AA740" s="35"/>
      <c r="AB740" s="35"/>
      <c r="AC740" s="35"/>
      <c r="AD740" s="35"/>
      <c r="AE740" s="35"/>
      <c r="AF740" s="35">
        <v>2.1000000999999999</v>
      </c>
      <c r="AG740" s="35"/>
      <c r="AH740" s="35"/>
      <c r="AI740" s="35">
        <v>3.6000000999999999</v>
      </c>
      <c r="AJ740" s="35">
        <v>8.1</v>
      </c>
      <c r="AK740" s="35"/>
      <c r="AX740" t="s">
        <v>126</v>
      </c>
    </row>
    <row r="741" spans="1:50">
      <c r="A741">
        <v>1148</v>
      </c>
      <c r="B741" t="s">
        <v>665</v>
      </c>
      <c r="C741" s="35">
        <v>2.5874646000000001</v>
      </c>
      <c r="D741" s="35">
        <v>4.4849386000000004</v>
      </c>
      <c r="E741" s="35">
        <v>0.74748970000000003</v>
      </c>
      <c r="F741" s="35"/>
      <c r="G741" s="35"/>
      <c r="H741" s="35">
        <v>2.6138054999999998</v>
      </c>
      <c r="I741" s="35">
        <v>2.4504426000000001</v>
      </c>
      <c r="J741" s="35">
        <v>1.3783738999999999</v>
      </c>
      <c r="K741" s="35">
        <v>0.5</v>
      </c>
      <c r="L741" s="35">
        <v>0.37735503999999997</v>
      </c>
      <c r="M741" s="35">
        <v>0</v>
      </c>
      <c r="N741" s="35">
        <v>0</v>
      </c>
      <c r="O741" s="35">
        <v>0.1</v>
      </c>
      <c r="P741" s="35">
        <v>0</v>
      </c>
      <c r="Q741" s="35">
        <v>0.5</v>
      </c>
      <c r="R741" s="35">
        <v>1</v>
      </c>
      <c r="S741" s="35">
        <v>1.5000001000000001</v>
      </c>
      <c r="T741" s="35">
        <v>9</v>
      </c>
      <c r="U741" s="35">
        <v>1</v>
      </c>
      <c r="V741" s="35">
        <v>0</v>
      </c>
      <c r="W741" s="35">
        <v>5.5000004999999996</v>
      </c>
      <c r="X741" s="35">
        <v>0.5</v>
      </c>
      <c r="Y741" s="35">
        <v>0</v>
      </c>
      <c r="Z741" s="35"/>
      <c r="AA741" s="35"/>
      <c r="AB741" s="35"/>
      <c r="AC741" s="35"/>
      <c r="AD741" s="35"/>
      <c r="AE741" s="35"/>
      <c r="AF741" s="35">
        <v>3.0000002000000001</v>
      </c>
      <c r="AG741" s="35"/>
      <c r="AH741" s="35"/>
      <c r="AI741" s="35">
        <v>5.76</v>
      </c>
      <c r="AJ741" s="35">
        <v>12.960001</v>
      </c>
      <c r="AK741" s="35"/>
      <c r="AX741" t="s">
        <v>131</v>
      </c>
    </row>
    <row r="742" spans="1:50">
      <c r="A742">
        <v>1149</v>
      </c>
      <c r="B742" t="s">
        <v>666</v>
      </c>
      <c r="C742" s="35">
        <v>1.9837224</v>
      </c>
      <c r="D742" s="35">
        <v>4.4849386000000004</v>
      </c>
      <c r="E742" s="35">
        <v>0.31049567</v>
      </c>
      <c r="F742" s="35"/>
      <c r="G742" s="35"/>
      <c r="H742" s="35">
        <v>5.2276109999999996</v>
      </c>
      <c r="I742" s="35">
        <v>2.6138053000000001</v>
      </c>
      <c r="J742" s="35">
        <v>1.6336282</v>
      </c>
      <c r="K742" s="35">
        <v>0.5</v>
      </c>
      <c r="L742" s="35">
        <v>0.42025506000000001</v>
      </c>
      <c r="M742" s="35">
        <v>0</v>
      </c>
      <c r="N742" s="35">
        <v>0</v>
      </c>
      <c r="O742" s="35">
        <v>0.2</v>
      </c>
      <c r="P742" s="35">
        <v>0</v>
      </c>
      <c r="Q742" s="35">
        <v>0.1</v>
      </c>
      <c r="R742" s="35">
        <v>0.4</v>
      </c>
      <c r="S742" s="35">
        <v>1.5000001000000001</v>
      </c>
      <c r="T742" s="35">
        <v>9</v>
      </c>
      <c r="U742" s="35">
        <v>1</v>
      </c>
      <c r="V742" s="35">
        <v>0</v>
      </c>
      <c r="W742" s="35">
        <v>7.0000004999999996</v>
      </c>
      <c r="X742" s="35">
        <v>1</v>
      </c>
      <c r="Y742" s="35">
        <v>0</v>
      </c>
      <c r="Z742" s="35"/>
      <c r="AA742" s="35"/>
      <c r="AB742" s="35"/>
      <c r="AC742" s="35">
        <v>0.16113752000000001</v>
      </c>
      <c r="AD742" s="35">
        <v>9.8017690000000005E-2</v>
      </c>
      <c r="AE742" s="35">
        <v>0</v>
      </c>
      <c r="AF742" s="35">
        <v>3.0000002000000001</v>
      </c>
      <c r="AG742" s="35"/>
      <c r="AH742" s="35">
        <v>7.5000003000000003E-3</v>
      </c>
      <c r="AI742" s="35">
        <v>8</v>
      </c>
      <c r="AJ742" s="35">
        <v>18</v>
      </c>
      <c r="AK742" s="35"/>
      <c r="AX742" t="s">
        <v>131</v>
      </c>
    </row>
    <row r="743" spans="1:50">
      <c r="A743">
        <v>1150</v>
      </c>
      <c r="B743" t="s">
        <v>666</v>
      </c>
      <c r="C743" s="35">
        <v>1.9837224</v>
      </c>
      <c r="D743" s="35">
        <v>4.4849386000000004</v>
      </c>
      <c r="E743" s="35">
        <v>0.62099135000000005</v>
      </c>
      <c r="F743" s="35"/>
      <c r="G743" s="35"/>
      <c r="H743" s="35">
        <v>5.2276109999999996</v>
      </c>
      <c r="I743" s="35">
        <v>3.9207079999999999</v>
      </c>
      <c r="J743" s="35">
        <v>1.6336282</v>
      </c>
      <c r="K743" s="35">
        <v>0.5</v>
      </c>
      <c r="L743" s="35">
        <v>0.42025506000000001</v>
      </c>
      <c r="M743" s="35">
        <v>0</v>
      </c>
      <c r="N743" s="35">
        <v>0</v>
      </c>
      <c r="O743" s="35">
        <v>0.2</v>
      </c>
      <c r="P743" s="35">
        <v>0</v>
      </c>
      <c r="Q743" s="35">
        <v>0.5</v>
      </c>
      <c r="R743" s="35">
        <v>1.2</v>
      </c>
      <c r="S743" s="35">
        <v>1.3000001000000001</v>
      </c>
      <c r="T743" s="35">
        <v>14.000000999999999</v>
      </c>
      <c r="U743" s="35">
        <v>1</v>
      </c>
      <c r="V743" s="35">
        <v>0</v>
      </c>
      <c r="W743" s="35">
        <v>11.000000999999999</v>
      </c>
      <c r="X743" s="35">
        <v>1</v>
      </c>
      <c r="Y743" s="35">
        <v>0</v>
      </c>
      <c r="Z743" s="35"/>
      <c r="AA743" s="35"/>
      <c r="AB743" s="35"/>
      <c r="AC743" s="35">
        <v>0.16113752000000001</v>
      </c>
      <c r="AD743" s="35">
        <v>9.8017690000000005E-2</v>
      </c>
      <c r="AE743" s="35">
        <v>0</v>
      </c>
      <c r="AF743" s="35">
        <v>3.0000002000000001</v>
      </c>
      <c r="AG743" s="35"/>
      <c r="AH743" s="35">
        <v>7.5000003000000003E-3</v>
      </c>
      <c r="AI743" s="35">
        <v>8</v>
      </c>
      <c r="AJ743" s="35">
        <v>18</v>
      </c>
      <c r="AK743" s="35"/>
      <c r="AX743" t="s">
        <v>131</v>
      </c>
    </row>
    <row r="744" spans="1:50">
      <c r="A744">
        <v>1151</v>
      </c>
      <c r="B744" t="s">
        <v>667</v>
      </c>
      <c r="C744" s="35">
        <v>5.3905506000000001</v>
      </c>
      <c r="D744" s="35">
        <v>0</v>
      </c>
      <c r="E744" s="35">
        <v>0.77623920000000002</v>
      </c>
      <c r="F744" s="35"/>
      <c r="G744" s="35"/>
      <c r="H744" s="35"/>
      <c r="I744" s="35">
        <v>0.81681409999999999</v>
      </c>
      <c r="J744" s="35">
        <v>0.24504424999999999</v>
      </c>
      <c r="K744" s="35">
        <v>3.0000002000000001</v>
      </c>
      <c r="L744" s="35">
        <v>0.102045</v>
      </c>
      <c r="M744" s="35">
        <v>0</v>
      </c>
      <c r="N744" s="35">
        <v>0</v>
      </c>
      <c r="O744" s="35">
        <v>0.3</v>
      </c>
      <c r="P744" s="35">
        <v>0</v>
      </c>
      <c r="Q744" s="35">
        <v>0.3</v>
      </c>
      <c r="R744" s="35">
        <v>1</v>
      </c>
      <c r="S744" s="35">
        <v>2</v>
      </c>
      <c r="T744" s="35">
        <v>5</v>
      </c>
      <c r="U744" s="35">
        <v>0</v>
      </c>
      <c r="V744" s="35">
        <v>0</v>
      </c>
      <c r="W744" s="35">
        <v>2</v>
      </c>
      <c r="X744" s="35">
        <v>0</v>
      </c>
      <c r="Y744" s="35">
        <v>0</v>
      </c>
      <c r="Z744" s="35"/>
      <c r="AA744" s="35"/>
      <c r="AB744" s="35"/>
      <c r="AC744" s="35"/>
      <c r="AD744" s="35"/>
      <c r="AE744" s="35"/>
      <c r="AF744" s="35">
        <v>0.90000009999999997</v>
      </c>
      <c r="AG744" s="35">
        <v>5.0000009999999996E-3</v>
      </c>
      <c r="AH744" s="35">
        <v>0.57750005000000004</v>
      </c>
      <c r="AI744" s="35">
        <v>1.6</v>
      </c>
      <c r="AJ744" s="35">
        <v>3.6000000999999999</v>
      </c>
      <c r="AK744" s="35"/>
      <c r="AX744" t="s">
        <v>168</v>
      </c>
    </row>
    <row r="745" spans="1:50">
      <c r="A745">
        <v>1152</v>
      </c>
      <c r="B745" t="s">
        <v>668</v>
      </c>
      <c r="C745" s="35">
        <v>0.91476005000000005</v>
      </c>
      <c r="D745" s="35">
        <v>0</v>
      </c>
      <c r="E745" s="35">
        <v>4.7044800000000002</v>
      </c>
      <c r="F745" s="35"/>
      <c r="G745" s="35"/>
      <c r="H745" s="35"/>
      <c r="I745" s="35"/>
      <c r="J745" s="35"/>
      <c r="K745" s="35">
        <v>3.0000002000000001</v>
      </c>
      <c r="L745" s="35">
        <v>6.1615005E-2</v>
      </c>
      <c r="M745" s="35">
        <v>0</v>
      </c>
      <c r="N745" s="35">
        <v>0</v>
      </c>
      <c r="O745" s="35">
        <v>0.3</v>
      </c>
      <c r="P745" s="35">
        <v>0</v>
      </c>
      <c r="Q745" s="35">
        <v>0.3</v>
      </c>
      <c r="R745" s="35">
        <v>0.4</v>
      </c>
      <c r="S745" s="35">
        <v>0.90000004</v>
      </c>
      <c r="T745" s="35">
        <v>1.1000000000000001</v>
      </c>
      <c r="U745" s="35">
        <v>0</v>
      </c>
      <c r="V745" s="35">
        <v>0</v>
      </c>
      <c r="W745" s="35">
        <v>0.1</v>
      </c>
      <c r="X745" s="35">
        <v>0</v>
      </c>
      <c r="Y745" s="35">
        <v>0</v>
      </c>
      <c r="Z745" s="35"/>
      <c r="AA745" s="35"/>
      <c r="AB745" s="35"/>
      <c r="AC745" s="35"/>
      <c r="AD745" s="35"/>
      <c r="AE745" s="35"/>
      <c r="AF745" s="35">
        <v>3.7200004999999998</v>
      </c>
      <c r="AG745" s="35"/>
      <c r="AH745" s="35"/>
      <c r="AI745" s="35">
        <v>4.0800004000000003</v>
      </c>
      <c r="AJ745" s="35">
        <v>10.692</v>
      </c>
      <c r="AK745" s="35"/>
      <c r="AX745" t="s">
        <v>126</v>
      </c>
    </row>
    <row r="746" spans="1:50">
      <c r="A746">
        <v>1154</v>
      </c>
      <c r="B746" t="s">
        <v>669</v>
      </c>
      <c r="C746" s="35">
        <v>0</v>
      </c>
      <c r="D746" s="35">
        <v>0</v>
      </c>
      <c r="E746" s="35">
        <v>0.74569284999999996</v>
      </c>
      <c r="F746" s="35"/>
      <c r="G746" s="35"/>
      <c r="H746" s="35">
        <v>45.945796999999999</v>
      </c>
      <c r="I746" s="35">
        <v>2.7567477</v>
      </c>
      <c r="J746" s="35"/>
      <c r="K746" s="35">
        <v>3.0000002000000001</v>
      </c>
      <c r="L746" s="35">
        <v>0.41077000000000002</v>
      </c>
      <c r="M746" s="35">
        <v>0</v>
      </c>
      <c r="N746" s="35">
        <v>0</v>
      </c>
      <c r="O746" s="35">
        <v>0.1</v>
      </c>
      <c r="P746" s="35">
        <v>0</v>
      </c>
      <c r="Q746" s="35">
        <v>0.2</v>
      </c>
      <c r="R746" s="35">
        <v>1</v>
      </c>
      <c r="S746" s="35">
        <v>3.1000000999999999</v>
      </c>
      <c r="T746" s="35">
        <v>12.900001</v>
      </c>
      <c r="U746" s="35">
        <v>0.4</v>
      </c>
      <c r="V746" s="35">
        <v>0</v>
      </c>
      <c r="W746" s="35">
        <v>0.70000004999999998</v>
      </c>
      <c r="X746" s="35">
        <v>0</v>
      </c>
      <c r="Y746" s="35">
        <v>0</v>
      </c>
      <c r="Z746" s="35">
        <v>4.1167434000000003E-2</v>
      </c>
      <c r="AA746" s="35"/>
      <c r="AB746" s="35"/>
      <c r="AC746" s="35"/>
      <c r="AD746" s="35"/>
      <c r="AE746" s="35"/>
      <c r="AF746" s="35">
        <v>0.30100002999999997</v>
      </c>
      <c r="AG746" s="35"/>
      <c r="AH746" s="35"/>
      <c r="AI746" s="35"/>
      <c r="AJ746" s="35"/>
      <c r="AK746" s="35"/>
      <c r="AX746" t="s">
        <v>131</v>
      </c>
    </row>
    <row r="747" spans="1:50">
      <c r="A747">
        <v>1155</v>
      </c>
      <c r="B747" t="s">
        <v>670</v>
      </c>
      <c r="C747" s="35">
        <v>1.7896628000000001</v>
      </c>
      <c r="D747" s="35">
        <v>3.1696439000000001</v>
      </c>
      <c r="E747" s="35">
        <v>1.1859211999999999</v>
      </c>
      <c r="F747" s="35"/>
      <c r="G747" s="35"/>
      <c r="H747" s="35"/>
      <c r="I747" s="35">
        <v>184.29369</v>
      </c>
      <c r="J747" s="35">
        <v>6.8918689999999998</v>
      </c>
      <c r="K747" s="35">
        <v>0.5</v>
      </c>
      <c r="L747" s="35">
        <v>0.30808000000000002</v>
      </c>
      <c r="M747" s="35">
        <v>0</v>
      </c>
      <c r="N747" s="35">
        <v>0</v>
      </c>
      <c r="O747" s="35">
        <v>0.1</v>
      </c>
      <c r="P747" s="35">
        <v>0</v>
      </c>
      <c r="Q747" s="35">
        <v>0.1</v>
      </c>
      <c r="R747" s="35">
        <v>0.6</v>
      </c>
      <c r="S747" s="35">
        <v>7.7000003000000001</v>
      </c>
      <c r="T747" s="35">
        <v>4</v>
      </c>
      <c r="U747" s="35">
        <v>6.0000004999999996</v>
      </c>
      <c r="V747" s="35">
        <v>0</v>
      </c>
      <c r="W747" s="35">
        <v>3.0000002000000001</v>
      </c>
      <c r="X747" s="35">
        <v>1</v>
      </c>
      <c r="Y747" s="35">
        <v>0</v>
      </c>
      <c r="Z747" s="35">
        <v>4.1167434000000003E-2</v>
      </c>
      <c r="AA747" s="35"/>
      <c r="AB747" s="35"/>
      <c r="AC747" s="35"/>
      <c r="AD747" s="35"/>
      <c r="AE747" s="35"/>
      <c r="AF747" s="35">
        <v>1.5050001</v>
      </c>
      <c r="AG747" s="35"/>
      <c r="AH747" s="35"/>
      <c r="AI747" s="35">
        <v>2.5200002000000001</v>
      </c>
      <c r="AJ747" s="35">
        <v>5.67</v>
      </c>
      <c r="AK747" s="35"/>
      <c r="AX747" t="s">
        <v>131</v>
      </c>
    </row>
    <row r="748" spans="1:50">
      <c r="A748">
        <v>1156</v>
      </c>
      <c r="B748" t="s">
        <v>671</v>
      </c>
      <c r="C748" s="35">
        <v>7.0436525000000003</v>
      </c>
      <c r="D748" s="35">
        <v>7.8486422999999998</v>
      </c>
      <c r="E748" s="35">
        <v>0.44849387000000002</v>
      </c>
      <c r="F748" s="35"/>
      <c r="G748" s="35"/>
      <c r="H748" s="35"/>
      <c r="I748" s="35">
        <v>1.7229673000000001</v>
      </c>
      <c r="J748" s="35">
        <v>110.57622000000001</v>
      </c>
      <c r="K748" s="35">
        <v>3.0000002000000001</v>
      </c>
      <c r="L748" s="35">
        <v>0.30808000000000002</v>
      </c>
      <c r="M748" s="35">
        <v>0</v>
      </c>
      <c r="N748" s="35">
        <v>0</v>
      </c>
      <c r="O748" s="35">
        <v>0.1</v>
      </c>
      <c r="P748" s="35">
        <v>0</v>
      </c>
      <c r="Q748" s="35">
        <v>0.5</v>
      </c>
      <c r="R748" s="35">
        <v>1.4000001</v>
      </c>
      <c r="S748" s="35">
        <v>2.1000000999999999</v>
      </c>
      <c r="T748" s="35">
        <v>5</v>
      </c>
      <c r="U748" s="35">
        <v>5</v>
      </c>
      <c r="V748" s="35">
        <v>0</v>
      </c>
      <c r="W748" s="35">
        <v>2</v>
      </c>
      <c r="X748" s="35">
        <v>2</v>
      </c>
      <c r="Y748" s="35">
        <v>0</v>
      </c>
      <c r="Z748" s="35">
        <v>4.1167434000000003E-2</v>
      </c>
      <c r="AA748" s="35"/>
      <c r="AB748" s="35"/>
      <c r="AC748" s="35"/>
      <c r="AD748" s="35"/>
      <c r="AE748" s="35"/>
      <c r="AF748" s="35">
        <v>2.1070000000000002</v>
      </c>
      <c r="AG748" s="35"/>
      <c r="AH748" s="35"/>
      <c r="AI748" s="35">
        <v>3.6000000999999999</v>
      </c>
      <c r="AJ748" s="35">
        <v>8.1</v>
      </c>
      <c r="AK748" s="35"/>
      <c r="AX748" t="s">
        <v>126</v>
      </c>
    </row>
    <row r="749" spans="1:50">
      <c r="A749">
        <v>1157</v>
      </c>
      <c r="B749" t="s">
        <v>672</v>
      </c>
      <c r="C749" s="35">
        <v>5.2827406000000003</v>
      </c>
      <c r="D749" s="35">
        <v>7.2736497</v>
      </c>
      <c r="E749" s="35">
        <v>1.8759117000000001</v>
      </c>
      <c r="F749" s="35"/>
      <c r="G749" s="35"/>
      <c r="H749" s="35">
        <v>36.756633999999998</v>
      </c>
      <c r="I749" s="35">
        <v>5.5134954</v>
      </c>
      <c r="J749" s="35">
        <v>2.2053983000000001</v>
      </c>
      <c r="K749" s="35">
        <v>0.5</v>
      </c>
      <c r="L749" s="35">
        <v>0.20538999999999999</v>
      </c>
      <c r="M749" s="35">
        <v>0</v>
      </c>
      <c r="N749" s="35">
        <v>0</v>
      </c>
      <c r="O749" s="35">
        <v>0.1</v>
      </c>
      <c r="P749" s="35">
        <v>0</v>
      </c>
      <c r="Q749" s="35">
        <v>0.4</v>
      </c>
      <c r="R749" s="35">
        <v>0.8</v>
      </c>
      <c r="S749" s="35">
        <v>1.4000001</v>
      </c>
      <c r="T749" s="35">
        <v>9</v>
      </c>
      <c r="U749" s="35">
        <v>4</v>
      </c>
      <c r="V749" s="35">
        <v>0</v>
      </c>
      <c r="W749" s="35">
        <v>2</v>
      </c>
      <c r="X749" s="35">
        <v>1</v>
      </c>
      <c r="Y749" s="35">
        <v>0</v>
      </c>
      <c r="Z749" s="35">
        <v>4.1167434000000003E-2</v>
      </c>
      <c r="AA749" s="35"/>
      <c r="AB749" s="35"/>
      <c r="AC749" s="35"/>
      <c r="AD749" s="35"/>
      <c r="AE749" s="35"/>
      <c r="AF749" s="35">
        <v>3.0100001999999999</v>
      </c>
      <c r="AG749" s="35"/>
      <c r="AH749" s="35"/>
      <c r="AI749" s="35">
        <v>5.76</v>
      </c>
      <c r="AJ749" s="35">
        <v>12.960001</v>
      </c>
      <c r="AK749" s="35"/>
      <c r="AX749" t="s">
        <v>131</v>
      </c>
    </row>
    <row r="750" spans="1:50">
      <c r="A750">
        <v>1158</v>
      </c>
      <c r="B750" t="s">
        <v>673</v>
      </c>
      <c r="C750" s="35">
        <v>4.0853185999999999</v>
      </c>
      <c r="D750" s="35">
        <v>13.886058999999999</v>
      </c>
      <c r="E750" s="35">
        <v>0.33349538000000001</v>
      </c>
      <c r="F750" s="35"/>
      <c r="G750" s="35"/>
      <c r="H750" s="35">
        <v>23.524248</v>
      </c>
      <c r="I750" s="35">
        <v>7.3513273999999997</v>
      </c>
      <c r="J750" s="35">
        <v>2.2053983000000001</v>
      </c>
      <c r="K750" s="35">
        <v>0.5</v>
      </c>
      <c r="L750" s="35">
        <v>0.102690004</v>
      </c>
      <c r="M750" s="35">
        <v>0</v>
      </c>
      <c r="N750" s="35">
        <v>0</v>
      </c>
      <c r="O750" s="35">
        <v>6.0000001999999997E-2</v>
      </c>
      <c r="P750" s="35">
        <v>0</v>
      </c>
      <c r="Q750" s="35">
        <v>0.1</v>
      </c>
      <c r="R750" s="35">
        <v>0.4</v>
      </c>
      <c r="S750" s="35">
        <v>1.4000001</v>
      </c>
      <c r="T750" s="35">
        <v>9</v>
      </c>
      <c r="U750" s="35">
        <v>11.000000999999999</v>
      </c>
      <c r="V750" s="35">
        <v>0</v>
      </c>
      <c r="W750" s="35">
        <v>4</v>
      </c>
      <c r="X750" s="35">
        <v>4</v>
      </c>
      <c r="Y750" s="35">
        <v>0</v>
      </c>
      <c r="Z750" s="35">
        <v>3.9697163000000001E-2</v>
      </c>
      <c r="AA750" s="35"/>
      <c r="AB750" s="35"/>
      <c r="AC750" s="35">
        <v>0.15858664</v>
      </c>
      <c r="AD750" s="35">
        <v>9.2657349999999999E-2</v>
      </c>
      <c r="AE750" s="35">
        <v>0</v>
      </c>
      <c r="AF750" s="35">
        <v>3.0000002000000001</v>
      </c>
      <c r="AG750" s="35"/>
      <c r="AH750" s="35">
        <v>7.5000003000000003E-3</v>
      </c>
      <c r="AI750" s="35">
        <v>8</v>
      </c>
      <c r="AJ750" s="35">
        <v>18</v>
      </c>
      <c r="AK750" s="35"/>
      <c r="AX750" t="s">
        <v>126</v>
      </c>
    </row>
    <row r="751" spans="1:50">
      <c r="A751">
        <v>1159</v>
      </c>
      <c r="B751" t="s">
        <v>673</v>
      </c>
      <c r="C751" s="35">
        <v>4.0853185999999999</v>
      </c>
      <c r="D751" s="35">
        <v>10.565481</v>
      </c>
      <c r="E751" s="35">
        <v>0.66699076000000002</v>
      </c>
      <c r="F751" s="35"/>
      <c r="G751" s="35"/>
      <c r="H751" s="35">
        <v>23.524248</v>
      </c>
      <c r="I751" s="35">
        <v>13.232389</v>
      </c>
      <c r="J751" s="35">
        <v>2.5729644</v>
      </c>
      <c r="K751" s="35">
        <v>0.5</v>
      </c>
      <c r="L751" s="35">
        <v>0.102690004</v>
      </c>
      <c r="M751" s="35">
        <v>0</v>
      </c>
      <c r="N751" s="35">
        <v>0</v>
      </c>
      <c r="O751" s="35">
        <v>6.0000001999999997E-2</v>
      </c>
      <c r="P751" s="35">
        <v>0</v>
      </c>
      <c r="Q751" s="35">
        <v>0.5</v>
      </c>
      <c r="R751" s="35">
        <v>1.2</v>
      </c>
      <c r="S751" s="35">
        <v>1.3000001000000001</v>
      </c>
      <c r="T751" s="35">
        <v>11.000000999999999</v>
      </c>
      <c r="U751" s="35">
        <v>10</v>
      </c>
      <c r="V751" s="35">
        <v>1</v>
      </c>
      <c r="W751" s="35">
        <v>7.0000004999999996</v>
      </c>
      <c r="X751" s="35">
        <v>8</v>
      </c>
      <c r="Y751" s="35">
        <v>2</v>
      </c>
      <c r="Z751" s="35">
        <v>3.9697163000000001E-2</v>
      </c>
      <c r="AA751" s="35"/>
      <c r="AB751" s="35"/>
      <c r="AC751" s="35">
        <v>0.15858664</v>
      </c>
      <c r="AD751" s="35">
        <v>9.2657349999999999E-2</v>
      </c>
      <c r="AE751" s="35">
        <v>0</v>
      </c>
      <c r="AF751" s="35">
        <v>3.0000002000000001</v>
      </c>
      <c r="AG751" s="35"/>
      <c r="AH751" s="35">
        <v>7.5000003000000003E-3</v>
      </c>
      <c r="AI751" s="35">
        <v>8</v>
      </c>
      <c r="AJ751" s="35">
        <v>18</v>
      </c>
      <c r="AK751" s="35"/>
      <c r="AX751" t="s">
        <v>126</v>
      </c>
    </row>
    <row r="752" spans="1:50">
      <c r="A752">
        <v>1160</v>
      </c>
      <c r="B752" t="s">
        <v>674</v>
      </c>
      <c r="C752" s="35">
        <v>1.7594757000000001</v>
      </c>
      <c r="D752" s="35">
        <v>0</v>
      </c>
      <c r="E752" s="35">
        <v>5.9296056999999999E-2</v>
      </c>
      <c r="F752" s="35"/>
      <c r="G752" s="35"/>
      <c r="H752" s="35">
        <v>86.148359999999997</v>
      </c>
      <c r="I752" s="35">
        <v>6.4706999999999999</v>
      </c>
      <c r="J752" s="35">
        <v>1.2252213999999999</v>
      </c>
      <c r="K752" s="35">
        <v>0</v>
      </c>
      <c r="L752" s="35">
        <v>6.3</v>
      </c>
      <c r="M752" s="35">
        <v>0</v>
      </c>
      <c r="N752" s="35">
        <v>0</v>
      </c>
      <c r="O752" s="35">
        <v>0.1</v>
      </c>
      <c r="P752" s="35">
        <v>0</v>
      </c>
      <c r="Q752" s="35">
        <v>0.2</v>
      </c>
      <c r="R752" s="35">
        <v>1.2</v>
      </c>
      <c r="S752" s="35">
        <v>2.3000001999999999</v>
      </c>
      <c r="T752" s="35">
        <v>4</v>
      </c>
      <c r="U752" s="35">
        <v>2.4</v>
      </c>
      <c r="V752" s="35">
        <v>0</v>
      </c>
      <c r="W752" s="35">
        <v>0.1</v>
      </c>
      <c r="X752" s="35">
        <v>0.1</v>
      </c>
      <c r="Y752" s="35">
        <v>0</v>
      </c>
      <c r="Z752" s="35"/>
      <c r="AA752" s="35"/>
      <c r="AB752" s="35"/>
      <c r="AC752" s="35"/>
      <c r="AD752" s="35"/>
      <c r="AE752" s="35"/>
      <c r="AF752" s="35">
        <v>0.29900001999999998</v>
      </c>
      <c r="AG752" s="35"/>
      <c r="AH752" s="35"/>
      <c r="AI752" s="35">
        <v>0.48000005000000001</v>
      </c>
      <c r="AJ752" s="35"/>
      <c r="AK752" s="35"/>
      <c r="AX752" t="s">
        <v>168</v>
      </c>
    </row>
    <row r="753" spans="1:50">
      <c r="A753">
        <v>1161</v>
      </c>
      <c r="B753" t="s">
        <v>675</v>
      </c>
      <c r="C753" s="35">
        <v>1.5007292999999999</v>
      </c>
      <c r="D753" s="35">
        <v>0</v>
      </c>
      <c r="E753" s="35">
        <v>0.49808687000000001</v>
      </c>
      <c r="F753" s="35"/>
      <c r="G753" s="35"/>
      <c r="H753" s="35"/>
      <c r="I753" s="35">
        <v>51.689019999999999</v>
      </c>
      <c r="J753" s="35">
        <v>6.4706999999999999</v>
      </c>
      <c r="K753" s="35">
        <v>3.0000002000000001</v>
      </c>
      <c r="L753" s="35">
        <v>4.6782002</v>
      </c>
      <c r="M753" s="35">
        <v>0</v>
      </c>
      <c r="N753" s="35">
        <v>0</v>
      </c>
      <c r="O753" s="35">
        <v>7.0000000000000007E-2</v>
      </c>
      <c r="P753" s="35">
        <v>0</v>
      </c>
      <c r="Q753" s="35">
        <v>0.2</v>
      </c>
      <c r="R753" s="35">
        <v>1.2</v>
      </c>
      <c r="S753" s="35">
        <v>2.3000001999999999</v>
      </c>
      <c r="T753" s="35">
        <v>1.3000001000000001</v>
      </c>
      <c r="U753" s="35">
        <v>1.4000001</v>
      </c>
      <c r="V753" s="35">
        <v>0</v>
      </c>
      <c r="W753" s="35">
        <v>1</v>
      </c>
      <c r="X753" s="35">
        <v>1</v>
      </c>
      <c r="Y753" s="35">
        <v>0</v>
      </c>
      <c r="Z753" s="35"/>
      <c r="AA753" s="35"/>
      <c r="AB753" s="35"/>
      <c r="AC753" s="35"/>
      <c r="AD753" s="35"/>
      <c r="AE753" s="35"/>
      <c r="AF753" s="35">
        <v>1.4950000999999999</v>
      </c>
      <c r="AG753" s="35"/>
      <c r="AH753" s="35"/>
      <c r="AI753" s="35">
        <v>1.5200001000000001</v>
      </c>
      <c r="AJ753" s="35"/>
      <c r="AK753" s="35"/>
      <c r="AX753" t="s">
        <v>126</v>
      </c>
    </row>
    <row r="754" spans="1:50">
      <c r="A754">
        <v>1162</v>
      </c>
      <c r="B754" t="s">
        <v>676</v>
      </c>
      <c r="C754" s="35">
        <v>1.9945037000000001</v>
      </c>
      <c r="D754" s="35">
        <v>1.1902334999999999</v>
      </c>
      <c r="E754" s="35">
        <v>1.3799812</v>
      </c>
      <c r="F754" s="35"/>
      <c r="G754" s="35"/>
      <c r="H754" s="35"/>
      <c r="I754" s="35">
        <v>0.49621460000000001</v>
      </c>
      <c r="J754" s="35">
        <v>22.972898000000001</v>
      </c>
      <c r="K754" s="35">
        <v>3.0000002000000001</v>
      </c>
      <c r="L754" s="35">
        <v>3.1260002</v>
      </c>
      <c r="M754" s="35">
        <v>0</v>
      </c>
      <c r="N754" s="35">
        <v>1.5000001000000001</v>
      </c>
      <c r="O754" s="35">
        <v>0.05</v>
      </c>
      <c r="P754" s="35">
        <v>0</v>
      </c>
      <c r="Q754" s="35">
        <v>0.1</v>
      </c>
      <c r="R754" s="35">
        <v>1</v>
      </c>
      <c r="S754" s="35">
        <v>2.5</v>
      </c>
      <c r="T754" s="35">
        <v>1.7</v>
      </c>
      <c r="U754" s="35">
        <v>2.5</v>
      </c>
      <c r="V754" s="35">
        <v>0</v>
      </c>
      <c r="W754" s="35">
        <v>2.5</v>
      </c>
      <c r="X754" s="35">
        <v>2.2000000000000002</v>
      </c>
      <c r="Y754" s="35">
        <v>0</v>
      </c>
      <c r="Z754" s="35"/>
      <c r="AA754" s="35"/>
      <c r="AB754" s="35"/>
      <c r="AC754" s="35"/>
      <c r="AD754" s="35"/>
      <c r="AE754" s="35"/>
      <c r="AF754" s="35">
        <v>2.9750000999999999</v>
      </c>
      <c r="AG754" s="35"/>
      <c r="AH754" s="35"/>
      <c r="AI754" s="35">
        <v>1.536</v>
      </c>
      <c r="AJ754" s="35">
        <v>0.18</v>
      </c>
      <c r="AK754" s="35">
        <v>0.3</v>
      </c>
      <c r="AX754" t="s">
        <v>131</v>
      </c>
    </row>
    <row r="755" spans="1:50">
      <c r="A755">
        <v>1163</v>
      </c>
      <c r="B755" t="s">
        <v>677</v>
      </c>
      <c r="C755" s="35">
        <v>2.1274706999999999</v>
      </c>
      <c r="D755" s="35">
        <v>5.3761760000000001</v>
      </c>
      <c r="E755" s="35">
        <v>0.84308212999999999</v>
      </c>
      <c r="F755" s="35"/>
      <c r="G755" s="35"/>
      <c r="H755" s="35"/>
      <c r="I755" s="35">
        <v>0.49621460000000001</v>
      </c>
      <c r="J755" s="35">
        <v>0.42474335000000002</v>
      </c>
      <c r="K755" s="35">
        <v>0.5</v>
      </c>
      <c r="L755" s="35">
        <v>0.43275002000000001</v>
      </c>
      <c r="M755" s="35">
        <v>0</v>
      </c>
      <c r="N755" s="35">
        <v>0</v>
      </c>
      <c r="O755" s="35">
        <v>1.0000001E-2</v>
      </c>
      <c r="P755" s="35">
        <v>0</v>
      </c>
      <c r="Q755" s="35">
        <v>0.1</v>
      </c>
      <c r="R755" s="35">
        <v>1</v>
      </c>
      <c r="S755" s="35">
        <v>2.5</v>
      </c>
      <c r="T755" s="35">
        <v>1.5000001000000001</v>
      </c>
      <c r="U755" s="35">
        <v>1.5000001000000001</v>
      </c>
      <c r="V755" s="35">
        <v>0.5</v>
      </c>
      <c r="W755" s="35">
        <v>0.6</v>
      </c>
      <c r="X755" s="35">
        <v>1.5000001000000001</v>
      </c>
      <c r="Y755" s="35">
        <v>0</v>
      </c>
      <c r="Z755" s="35"/>
      <c r="AA755" s="35"/>
      <c r="AB755" s="35"/>
      <c r="AC755" s="35">
        <v>0</v>
      </c>
      <c r="AD755" s="35">
        <v>0.14702654000000001</v>
      </c>
      <c r="AE755" s="35">
        <v>0</v>
      </c>
      <c r="AF755" s="35">
        <v>3.0000002000000001</v>
      </c>
      <c r="AG755" s="35"/>
      <c r="AH755" s="35"/>
      <c r="AI755" s="35">
        <v>2.4</v>
      </c>
      <c r="AJ755" s="35">
        <v>0.36</v>
      </c>
      <c r="AK755" s="35">
        <v>0.3</v>
      </c>
      <c r="AX755" t="s">
        <v>124</v>
      </c>
    </row>
    <row r="756" spans="1:50">
      <c r="A756">
        <v>1164</v>
      </c>
      <c r="B756" t="s">
        <v>678</v>
      </c>
      <c r="C756" s="35">
        <v>2.2712184999999998</v>
      </c>
      <c r="D756" s="35">
        <v>11.241095</v>
      </c>
      <c r="E756" s="35">
        <v>0</v>
      </c>
      <c r="F756" s="35"/>
      <c r="G756" s="35"/>
      <c r="H756" s="35"/>
      <c r="I756" s="35">
        <v>4.0840709999999998</v>
      </c>
      <c r="J756" s="35">
        <v>1.3069028</v>
      </c>
      <c r="K756" s="35">
        <v>3.0000002000000001</v>
      </c>
      <c r="L756" s="35">
        <v>0.20025001000000001</v>
      </c>
      <c r="M756" s="35">
        <v>0</v>
      </c>
      <c r="N756" s="35">
        <v>0</v>
      </c>
      <c r="O756" s="35">
        <v>0.05</v>
      </c>
      <c r="P756" s="35">
        <v>0</v>
      </c>
      <c r="Q756" s="35">
        <v>0.5</v>
      </c>
      <c r="R756" s="35">
        <v>1.5000001000000001</v>
      </c>
      <c r="S756" s="35">
        <v>3.1000000999999999</v>
      </c>
      <c r="T756" s="35">
        <v>2.6000000999999999</v>
      </c>
      <c r="U756" s="35">
        <v>3.0000002000000001</v>
      </c>
      <c r="V756" s="35">
        <v>0.5</v>
      </c>
      <c r="W756" s="35">
        <v>0.90000004</v>
      </c>
      <c r="X756" s="35">
        <v>2.1000000999999999</v>
      </c>
      <c r="Y756" s="35">
        <v>0.3</v>
      </c>
      <c r="Z756" s="35"/>
      <c r="AA756" s="35"/>
      <c r="AB756" s="35"/>
      <c r="AC756" s="35">
        <v>0</v>
      </c>
      <c r="AD756" s="35">
        <v>1.8378317000000002E-2</v>
      </c>
      <c r="AE756" s="35">
        <v>0</v>
      </c>
      <c r="AF756" s="35">
        <v>4.5</v>
      </c>
      <c r="AG756" s="35"/>
      <c r="AH756" s="35"/>
      <c r="AI756" s="35">
        <v>2.4</v>
      </c>
      <c r="AJ756" s="35">
        <v>2.16</v>
      </c>
      <c r="AK756" s="35">
        <v>0.3</v>
      </c>
      <c r="AX756" t="s">
        <v>126</v>
      </c>
    </row>
    <row r="757" spans="1:50">
      <c r="A757">
        <v>1165</v>
      </c>
      <c r="B757" t="s">
        <v>679</v>
      </c>
      <c r="C757" s="35">
        <v>12.031708999999999</v>
      </c>
      <c r="D757" s="35">
        <v>0</v>
      </c>
      <c r="E757" s="35">
        <v>0</v>
      </c>
      <c r="F757" s="35"/>
      <c r="G757" s="35"/>
      <c r="H757" s="35">
        <v>4.9008849999999997</v>
      </c>
      <c r="I757" s="35">
        <v>11.026991000000001</v>
      </c>
      <c r="J757" s="35">
        <v>2.0420356000000002</v>
      </c>
      <c r="K757" s="35">
        <v>0.5</v>
      </c>
      <c r="L757" s="35">
        <v>0</v>
      </c>
      <c r="M757" s="35">
        <v>0</v>
      </c>
      <c r="N757" s="35">
        <v>0</v>
      </c>
      <c r="O757" s="35">
        <v>0.05</v>
      </c>
      <c r="P757" s="35">
        <v>0</v>
      </c>
      <c r="Q757" s="35">
        <v>0.5</v>
      </c>
      <c r="R757" s="35">
        <v>1.5000001000000001</v>
      </c>
      <c r="S757" s="35">
        <v>3.1000000999999999</v>
      </c>
      <c r="T757" s="35">
        <v>3.9</v>
      </c>
      <c r="U757" s="35">
        <v>5.8</v>
      </c>
      <c r="V757" s="35">
        <v>0.5</v>
      </c>
      <c r="W757" s="35">
        <v>1.6</v>
      </c>
      <c r="X757" s="35">
        <v>2.8000001999999999</v>
      </c>
      <c r="Y757" s="35">
        <v>0.3</v>
      </c>
      <c r="Z757" s="35"/>
      <c r="AA757" s="35"/>
      <c r="AB757" s="35"/>
      <c r="AC757" s="35"/>
      <c r="AD757" s="35"/>
      <c r="AE757" s="35"/>
      <c r="AF757" s="35">
        <v>4.5</v>
      </c>
      <c r="AG757" s="35"/>
      <c r="AH757" s="35"/>
      <c r="AI757" s="35">
        <v>2.4</v>
      </c>
      <c r="AJ757" s="35">
        <v>0.36</v>
      </c>
      <c r="AK757" s="35">
        <v>0.3</v>
      </c>
      <c r="AX757" t="s">
        <v>126</v>
      </c>
    </row>
    <row r="758" spans="1:50">
      <c r="A758">
        <v>1166</v>
      </c>
      <c r="B758" t="s">
        <v>678</v>
      </c>
      <c r="C758" s="35">
        <v>2.0929709999999999</v>
      </c>
      <c r="D758" s="35">
        <v>5.1576789999999999</v>
      </c>
      <c r="E758" s="35">
        <v>0.13735122999999999</v>
      </c>
      <c r="F758" s="35"/>
      <c r="G758" s="35"/>
      <c r="H758" s="35"/>
      <c r="I758" s="35">
        <v>0.44107962000000001</v>
      </c>
      <c r="J758" s="35">
        <v>0.19113451000000001</v>
      </c>
      <c r="K758" s="35">
        <v>3.0000002000000001</v>
      </c>
      <c r="L758" s="35">
        <v>0.78550005000000001</v>
      </c>
      <c r="M758" s="35">
        <v>0</v>
      </c>
      <c r="N758" s="35">
        <v>0</v>
      </c>
      <c r="O758" s="35">
        <v>0.2</v>
      </c>
      <c r="P758" s="35">
        <v>0</v>
      </c>
      <c r="Q758" s="35">
        <v>0.2</v>
      </c>
      <c r="R758" s="35">
        <v>0.6</v>
      </c>
      <c r="S758" s="35">
        <v>0.8</v>
      </c>
      <c r="T758" s="35">
        <v>0.1</v>
      </c>
      <c r="U758" s="35">
        <v>1.3000001000000001</v>
      </c>
      <c r="V758" s="35">
        <v>0</v>
      </c>
      <c r="W758" s="35">
        <v>0</v>
      </c>
      <c r="X758" s="35">
        <v>0.5</v>
      </c>
      <c r="Y758" s="35">
        <v>0</v>
      </c>
      <c r="Z758" s="35"/>
      <c r="AA758" s="35"/>
      <c r="AB758" s="35"/>
      <c r="AC758" s="35">
        <v>0.35625659999999998</v>
      </c>
      <c r="AD758" s="35">
        <v>8.6275994999999994E-2</v>
      </c>
      <c r="AE758" s="35">
        <v>0</v>
      </c>
      <c r="AF758" s="35">
        <v>1.4650002</v>
      </c>
      <c r="AG758" s="35"/>
      <c r="AH758" s="35"/>
      <c r="AI758" s="35">
        <v>0.16000001</v>
      </c>
      <c r="AJ758" s="35">
        <v>0.09</v>
      </c>
      <c r="AK758" s="35"/>
      <c r="AX758" t="s">
        <v>126</v>
      </c>
    </row>
    <row r="759" spans="1:50">
      <c r="A759">
        <v>1167</v>
      </c>
      <c r="B759" t="s">
        <v>678</v>
      </c>
      <c r="C759" s="35">
        <v>2.0929709999999999</v>
      </c>
      <c r="D759" s="35">
        <v>5.1576789999999999</v>
      </c>
      <c r="E759" s="35">
        <v>0.13382941000000001</v>
      </c>
      <c r="F759" s="35"/>
      <c r="G759" s="35"/>
      <c r="H759" s="35"/>
      <c r="I759" s="35">
        <v>0.44107962000000001</v>
      </c>
      <c r="J759" s="35">
        <v>0.19113451000000001</v>
      </c>
      <c r="K759" s="35">
        <v>3.0000002000000001</v>
      </c>
      <c r="L759" s="35">
        <v>1.1782501000000001</v>
      </c>
      <c r="M759" s="35">
        <v>0</v>
      </c>
      <c r="N759" s="35">
        <v>0</v>
      </c>
      <c r="O759" s="35">
        <v>0.15</v>
      </c>
      <c r="P759" s="35">
        <v>0</v>
      </c>
      <c r="Q759" s="35">
        <v>1.4000001</v>
      </c>
      <c r="R759" s="35">
        <v>2.5</v>
      </c>
      <c r="S759" s="35">
        <v>3.0000002000000001</v>
      </c>
      <c r="T759" s="35">
        <v>4</v>
      </c>
      <c r="U759" s="35">
        <v>4</v>
      </c>
      <c r="V759" s="35">
        <v>1</v>
      </c>
      <c r="W759" s="35">
        <v>1</v>
      </c>
      <c r="X759" s="35">
        <v>2</v>
      </c>
      <c r="Y759" s="35">
        <v>3.0000002000000001</v>
      </c>
      <c r="Z759" s="35"/>
      <c r="AA759" s="35"/>
      <c r="AB759" s="35"/>
      <c r="AC759" s="35">
        <v>0.35625659999999998</v>
      </c>
      <c r="AD759" s="35">
        <v>8.6275994999999994E-2</v>
      </c>
      <c r="AE759" s="35">
        <v>0</v>
      </c>
      <c r="AF759" s="35">
        <v>2.9650002</v>
      </c>
      <c r="AG759" s="35"/>
      <c r="AH759" s="35"/>
      <c r="AI759" s="35">
        <v>1.9200001</v>
      </c>
      <c r="AJ759" s="35">
        <v>2.16</v>
      </c>
      <c r="AK759" s="35"/>
      <c r="AX759" t="s">
        <v>126</v>
      </c>
    </row>
    <row r="760" spans="1:50">
      <c r="A760">
        <v>1168</v>
      </c>
      <c r="B760" t="s">
        <v>678</v>
      </c>
      <c r="C760" s="35">
        <v>2.0929709999999999</v>
      </c>
      <c r="D760" s="35">
        <v>5.1576789999999999</v>
      </c>
      <c r="E760" s="35">
        <v>0.13382941000000001</v>
      </c>
      <c r="F760" s="35"/>
      <c r="G760" s="35"/>
      <c r="H760" s="35"/>
      <c r="I760" s="35">
        <v>0.44107962000000001</v>
      </c>
      <c r="J760" s="35">
        <v>0.19113451000000001</v>
      </c>
      <c r="K760" s="35">
        <v>3.0000002000000001</v>
      </c>
      <c r="L760" s="35">
        <v>1.1782501000000001</v>
      </c>
      <c r="M760" s="35">
        <v>0</v>
      </c>
      <c r="N760" s="35">
        <v>0</v>
      </c>
      <c r="O760" s="35">
        <v>0.2</v>
      </c>
      <c r="P760" s="35">
        <v>0</v>
      </c>
      <c r="Q760" s="35">
        <v>0.6</v>
      </c>
      <c r="R760" s="35">
        <v>0.6</v>
      </c>
      <c r="S760" s="35">
        <v>0.8</v>
      </c>
      <c r="T760" s="35">
        <v>0.1</v>
      </c>
      <c r="U760" s="35">
        <v>0.90000004</v>
      </c>
      <c r="V760" s="35">
        <v>0</v>
      </c>
      <c r="W760" s="35">
        <v>0</v>
      </c>
      <c r="X760" s="35">
        <v>0.5</v>
      </c>
      <c r="Y760" s="35">
        <v>0</v>
      </c>
      <c r="Z760" s="35"/>
      <c r="AA760" s="35"/>
      <c r="AB760" s="35"/>
      <c r="AC760" s="35">
        <v>0.35625659999999998</v>
      </c>
      <c r="AD760" s="35">
        <v>8.6275994999999994E-2</v>
      </c>
      <c r="AE760" s="35">
        <v>0</v>
      </c>
      <c r="AF760" s="35">
        <v>1.4650002</v>
      </c>
      <c r="AG760" s="35"/>
      <c r="AH760" s="35"/>
      <c r="AI760" s="35">
        <v>0.16000001</v>
      </c>
      <c r="AJ760" s="35">
        <v>0.09</v>
      </c>
      <c r="AK760" s="35"/>
      <c r="AX760" t="s">
        <v>126</v>
      </c>
    </row>
    <row r="761" spans="1:50">
      <c r="A761">
        <v>1169</v>
      </c>
      <c r="B761" t="s">
        <v>678</v>
      </c>
      <c r="C761" s="35">
        <v>2.0929709999999999</v>
      </c>
      <c r="D761" s="35">
        <v>5.1576789999999999</v>
      </c>
      <c r="E761" s="35">
        <v>0.13382941000000001</v>
      </c>
      <c r="F761" s="35"/>
      <c r="G761" s="35"/>
      <c r="H761" s="35"/>
      <c r="I761" s="35">
        <v>0.44107962000000001</v>
      </c>
      <c r="J761" s="35">
        <v>0.19113451000000001</v>
      </c>
      <c r="K761" s="35">
        <v>3.0000002000000001</v>
      </c>
      <c r="L761" s="35">
        <v>1.1782501000000001</v>
      </c>
      <c r="M761" s="35">
        <v>0</v>
      </c>
      <c r="N761" s="35">
        <v>0</v>
      </c>
      <c r="O761" s="35">
        <v>0.15</v>
      </c>
      <c r="P761" s="35">
        <v>0</v>
      </c>
      <c r="Q761" s="35">
        <v>0.6</v>
      </c>
      <c r="R761" s="35">
        <v>0.6</v>
      </c>
      <c r="S761" s="35">
        <v>0.8</v>
      </c>
      <c r="T761" s="35">
        <v>0.1</v>
      </c>
      <c r="U761" s="35">
        <v>0.90000004</v>
      </c>
      <c r="V761" s="35">
        <v>0</v>
      </c>
      <c r="W761" s="35">
        <v>0</v>
      </c>
      <c r="X761" s="35">
        <v>0.5</v>
      </c>
      <c r="Y761" s="35">
        <v>0</v>
      </c>
      <c r="Z761" s="35"/>
      <c r="AA761" s="35"/>
      <c r="AB761" s="35"/>
      <c r="AC761" s="35">
        <v>0.35625659999999998</v>
      </c>
      <c r="AD761" s="35">
        <v>8.6275994999999994E-2</v>
      </c>
      <c r="AE761" s="35">
        <v>0</v>
      </c>
      <c r="AF761" s="35">
        <v>1.4825001</v>
      </c>
      <c r="AG761" s="35"/>
      <c r="AH761" s="35"/>
      <c r="AI761" s="35">
        <v>0.16000001</v>
      </c>
      <c r="AJ761" s="35">
        <v>0.36</v>
      </c>
      <c r="AK761" s="35"/>
      <c r="AX761" t="s">
        <v>126</v>
      </c>
    </row>
    <row r="762" spans="1:50">
      <c r="A762">
        <v>1170</v>
      </c>
      <c r="B762" t="s">
        <v>679</v>
      </c>
      <c r="C762" s="35">
        <v>4.1507240000000003</v>
      </c>
      <c r="D762" s="35">
        <v>1.6570554</v>
      </c>
      <c r="E762" s="35">
        <v>0.13656061999999999</v>
      </c>
      <c r="F762" s="35"/>
      <c r="G762" s="35"/>
      <c r="H762" s="35"/>
      <c r="I762" s="35">
        <v>1.1026992</v>
      </c>
      <c r="J762" s="35">
        <v>0.51050890000000004</v>
      </c>
      <c r="K762" s="35">
        <v>0.5</v>
      </c>
      <c r="L762" s="35">
        <v>0</v>
      </c>
      <c r="M762" s="35">
        <v>0</v>
      </c>
      <c r="N762" s="35">
        <v>0</v>
      </c>
      <c r="O762" s="35">
        <v>0.1</v>
      </c>
      <c r="P762" s="35">
        <v>0</v>
      </c>
      <c r="Q762" s="35">
        <v>0.4</v>
      </c>
      <c r="R762" s="35">
        <v>0.4</v>
      </c>
      <c r="S762" s="35">
        <v>1.8000001000000001</v>
      </c>
      <c r="T762" s="35">
        <v>0.5</v>
      </c>
      <c r="U762" s="35">
        <v>0.5</v>
      </c>
      <c r="V762" s="35">
        <v>0</v>
      </c>
      <c r="W762" s="35">
        <v>0</v>
      </c>
      <c r="X762" s="35">
        <v>0.5</v>
      </c>
      <c r="Y762" s="35">
        <v>0</v>
      </c>
      <c r="Z762" s="35"/>
      <c r="AA762" s="35"/>
      <c r="AB762" s="35"/>
      <c r="AC762" s="35">
        <v>1.0639365999999999</v>
      </c>
      <c r="AD762" s="35">
        <v>0.11486448</v>
      </c>
      <c r="AE762" s="35">
        <v>0</v>
      </c>
      <c r="AF762" s="35">
        <v>1.4300001</v>
      </c>
      <c r="AG762" s="35"/>
      <c r="AH762" s="35"/>
      <c r="AI762" s="35">
        <v>0.16000001</v>
      </c>
      <c r="AJ762" s="35">
        <v>0.09</v>
      </c>
      <c r="AK762" s="35"/>
      <c r="AX762" t="s">
        <v>131</v>
      </c>
    </row>
    <row r="763" spans="1:50">
      <c r="A763">
        <v>1171</v>
      </c>
      <c r="B763" t="s">
        <v>679</v>
      </c>
      <c r="C763" s="35">
        <v>4.1507240000000003</v>
      </c>
      <c r="D763" s="35">
        <v>1.6570554</v>
      </c>
      <c r="E763" s="35">
        <v>0.13656061999999999</v>
      </c>
      <c r="F763" s="35"/>
      <c r="G763" s="35"/>
      <c r="H763" s="35"/>
      <c r="I763" s="35">
        <v>1.3783738999999999</v>
      </c>
      <c r="J763" s="35">
        <v>0.51050890000000004</v>
      </c>
      <c r="K763" s="35">
        <v>0.5</v>
      </c>
      <c r="L763" s="35">
        <v>0</v>
      </c>
      <c r="M763" s="35">
        <v>0</v>
      </c>
      <c r="N763" s="35">
        <v>0</v>
      </c>
      <c r="O763" s="35">
        <v>0.1</v>
      </c>
      <c r="P763" s="35">
        <v>0</v>
      </c>
      <c r="Q763" s="35">
        <v>1</v>
      </c>
      <c r="R763" s="35">
        <v>1.5000001000000001</v>
      </c>
      <c r="S763" s="35">
        <v>2</v>
      </c>
      <c r="T763" s="35">
        <v>3.0000002000000001</v>
      </c>
      <c r="U763" s="35">
        <v>2.5</v>
      </c>
      <c r="V763" s="35">
        <v>1</v>
      </c>
      <c r="W763" s="35">
        <v>2</v>
      </c>
      <c r="X763" s="35">
        <v>1.5000001000000001</v>
      </c>
      <c r="Y763" s="35">
        <v>0</v>
      </c>
      <c r="Z763" s="35"/>
      <c r="AA763" s="35"/>
      <c r="AB763" s="35"/>
      <c r="AC763" s="35">
        <v>1.7732275</v>
      </c>
      <c r="AD763" s="35">
        <v>0.11486448</v>
      </c>
      <c r="AE763" s="35">
        <v>0</v>
      </c>
      <c r="AF763" s="35">
        <v>2.5740001000000001</v>
      </c>
      <c r="AG763" s="35"/>
      <c r="AH763" s="35"/>
      <c r="AI763" s="35">
        <v>2.2800001999999999</v>
      </c>
      <c r="AJ763" s="35">
        <v>3.42</v>
      </c>
      <c r="AK763" s="35">
        <v>0.3</v>
      </c>
      <c r="AX763" t="s">
        <v>126</v>
      </c>
    </row>
    <row r="764" spans="1:50">
      <c r="A764">
        <v>1172</v>
      </c>
      <c r="B764" t="s">
        <v>680</v>
      </c>
      <c r="C764" s="35">
        <v>1.7594757000000001</v>
      </c>
      <c r="D764" s="35">
        <v>0</v>
      </c>
      <c r="E764" s="35">
        <v>2.9648026000000001E-2</v>
      </c>
      <c r="F764" s="35"/>
      <c r="G764" s="35"/>
      <c r="H764" s="35">
        <v>86.148359999999997</v>
      </c>
      <c r="I764" s="35">
        <v>2.2398574</v>
      </c>
      <c r="J764" s="35">
        <v>1.2252213999999999</v>
      </c>
      <c r="K764" s="35">
        <v>0</v>
      </c>
      <c r="L764" s="35">
        <v>1.042</v>
      </c>
      <c r="M764" s="35">
        <v>0</v>
      </c>
      <c r="N764" s="35">
        <v>0</v>
      </c>
      <c r="O764" s="35">
        <v>0.25</v>
      </c>
      <c r="P764" s="35">
        <v>0</v>
      </c>
      <c r="Q764" s="35">
        <v>0.1</v>
      </c>
      <c r="R764" s="35">
        <v>0.4</v>
      </c>
      <c r="S764" s="35">
        <v>0.70000004999999998</v>
      </c>
      <c r="T764" s="35">
        <v>4</v>
      </c>
      <c r="U764" s="35">
        <v>0</v>
      </c>
      <c r="V764" s="35">
        <v>0</v>
      </c>
      <c r="W764" s="35">
        <v>0.1</v>
      </c>
      <c r="X764" s="35">
        <v>0.1</v>
      </c>
      <c r="Y764" s="35">
        <v>0</v>
      </c>
      <c r="Z764" s="35"/>
      <c r="AA764" s="35"/>
      <c r="AB764" s="35"/>
      <c r="AC764" s="35"/>
      <c r="AD764" s="35"/>
      <c r="AE764" s="35"/>
      <c r="AF764" s="35">
        <v>0.48800004000000002</v>
      </c>
      <c r="AG764" s="35"/>
      <c r="AH764" s="35"/>
      <c r="AI764" s="35"/>
      <c r="AJ764" s="35"/>
      <c r="AK764" s="35"/>
      <c r="AX764" t="s">
        <v>131</v>
      </c>
    </row>
    <row r="765" spans="1:50">
      <c r="A765">
        <v>1173</v>
      </c>
      <c r="B765" t="s">
        <v>681</v>
      </c>
      <c r="C765" s="35">
        <v>1.5007292999999999</v>
      </c>
      <c r="D765" s="35">
        <v>0</v>
      </c>
      <c r="E765" s="35">
        <v>0.59296059999999995</v>
      </c>
      <c r="F765" s="35"/>
      <c r="G765" s="35"/>
      <c r="H765" s="35"/>
      <c r="I765" s="35">
        <v>51.689019999999999</v>
      </c>
      <c r="J765" s="35">
        <v>6.9184159999999997</v>
      </c>
      <c r="K765" s="35">
        <v>3.0000002000000001</v>
      </c>
      <c r="L765" s="35">
        <v>2.0436000000000001</v>
      </c>
      <c r="M765" s="35">
        <v>0</v>
      </c>
      <c r="N765" s="35">
        <v>0</v>
      </c>
      <c r="O765" s="35">
        <v>0.05</v>
      </c>
      <c r="P765" s="35">
        <v>0</v>
      </c>
      <c r="Q765" s="35">
        <v>0.2</v>
      </c>
      <c r="R765" s="35">
        <v>1.3000001000000001</v>
      </c>
      <c r="S765" s="35">
        <v>3.2</v>
      </c>
      <c r="T765" s="35">
        <v>3.2</v>
      </c>
      <c r="U765" s="35">
        <v>1.8000001000000001</v>
      </c>
      <c r="V765" s="35">
        <v>0</v>
      </c>
      <c r="W765" s="35">
        <v>1.8000001000000001</v>
      </c>
      <c r="X765" s="35">
        <v>0.6</v>
      </c>
      <c r="Y765" s="35">
        <v>0</v>
      </c>
      <c r="Z765" s="35"/>
      <c r="AA765" s="35"/>
      <c r="AB765" s="35"/>
      <c r="AC765" s="35"/>
      <c r="AD765" s="35"/>
      <c r="AE765" s="35"/>
      <c r="AF765" s="35">
        <v>1.7080001</v>
      </c>
      <c r="AG765" s="35"/>
      <c r="AH765" s="35"/>
      <c r="AI765" s="35">
        <v>1.5200001000000001</v>
      </c>
      <c r="AJ765" s="35"/>
      <c r="AK765" s="35"/>
      <c r="AX765" t="s">
        <v>131</v>
      </c>
    </row>
    <row r="766" spans="1:50">
      <c r="A766">
        <v>1174</v>
      </c>
      <c r="B766" t="s">
        <v>679</v>
      </c>
      <c r="C766" s="35">
        <v>5.0024309999999996</v>
      </c>
      <c r="D766" s="35">
        <v>6.3910369999999999</v>
      </c>
      <c r="E766" s="35">
        <v>0.50698129999999997</v>
      </c>
      <c r="F766" s="35"/>
      <c r="G766" s="35"/>
      <c r="H766" s="35">
        <v>6.8918695000000003</v>
      </c>
      <c r="I766" s="35">
        <v>0.44107962000000001</v>
      </c>
      <c r="J766" s="35">
        <v>22.972898000000001</v>
      </c>
      <c r="K766" s="35">
        <v>3.0000002000000001</v>
      </c>
      <c r="L766" s="35">
        <v>0.78550005000000001</v>
      </c>
      <c r="M766" s="35">
        <v>0</v>
      </c>
      <c r="N766" s="35">
        <v>0</v>
      </c>
      <c r="O766" s="35">
        <v>0.1</v>
      </c>
      <c r="P766" s="35">
        <v>0</v>
      </c>
      <c r="Q766" s="35">
        <v>0.4</v>
      </c>
      <c r="R766" s="35">
        <v>0.8</v>
      </c>
      <c r="S766" s="35">
        <v>0.90000004</v>
      </c>
      <c r="T766" s="35">
        <v>0.5</v>
      </c>
      <c r="U766" s="35">
        <v>1.3000001000000001</v>
      </c>
      <c r="V766" s="35">
        <v>0</v>
      </c>
      <c r="W766" s="35">
        <v>0.2</v>
      </c>
      <c r="X766" s="35">
        <v>0.5</v>
      </c>
      <c r="Y766" s="35">
        <v>0</v>
      </c>
      <c r="Z766" s="35"/>
      <c r="AA766" s="35"/>
      <c r="AB766" s="35"/>
      <c r="AC766" s="35">
        <v>0</v>
      </c>
      <c r="AD766" s="35">
        <v>0.2481073</v>
      </c>
      <c r="AE766" s="35">
        <v>0</v>
      </c>
      <c r="AF766" s="35">
        <v>2.637</v>
      </c>
      <c r="AG766" s="35"/>
      <c r="AH766" s="35"/>
      <c r="AI766" s="35">
        <v>2.2800001999999999</v>
      </c>
      <c r="AJ766" s="35">
        <v>3.42</v>
      </c>
      <c r="AK766" s="35"/>
      <c r="AX766" t="s">
        <v>126</v>
      </c>
    </row>
    <row r="767" spans="1:50">
      <c r="A767">
        <v>1175</v>
      </c>
      <c r="B767" t="s">
        <v>679</v>
      </c>
      <c r="C767" s="35">
        <v>4.1507240000000003</v>
      </c>
      <c r="D767" s="35">
        <v>1.6570554</v>
      </c>
      <c r="E767" s="35">
        <v>0.12326392999999999</v>
      </c>
      <c r="F767" s="35"/>
      <c r="G767" s="35"/>
      <c r="H767" s="35"/>
      <c r="I767" s="35">
        <v>1.3783738999999999</v>
      </c>
      <c r="J767" s="35">
        <v>0.51050890000000004</v>
      </c>
      <c r="K767" s="35">
        <v>3.0000002000000001</v>
      </c>
      <c r="L767" s="35">
        <v>1.1782501000000001</v>
      </c>
      <c r="M767" s="35">
        <v>0</v>
      </c>
      <c r="N767" s="35">
        <v>0</v>
      </c>
      <c r="O767" s="35">
        <v>0.1</v>
      </c>
      <c r="P767" s="35">
        <v>0</v>
      </c>
      <c r="Q767" s="35">
        <v>1.4000001</v>
      </c>
      <c r="R767" s="35">
        <v>2.5</v>
      </c>
      <c r="S767" s="35">
        <v>3.0000002000000001</v>
      </c>
      <c r="T767" s="35">
        <v>4</v>
      </c>
      <c r="U767" s="35">
        <v>4</v>
      </c>
      <c r="V767" s="35">
        <v>1</v>
      </c>
      <c r="W767" s="35">
        <v>2</v>
      </c>
      <c r="X767" s="35">
        <v>4</v>
      </c>
      <c r="Y767" s="35">
        <v>4</v>
      </c>
      <c r="Z767" s="35"/>
      <c r="AA767" s="35"/>
      <c r="AB767" s="35"/>
      <c r="AC767" s="35">
        <v>2.609483</v>
      </c>
      <c r="AD767" s="35">
        <v>0.68918692999999998</v>
      </c>
      <c r="AE767" s="35">
        <v>0</v>
      </c>
      <c r="AF767" s="35">
        <v>2.5740001000000001</v>
      </c>
      <c r="AG767" s="35"/>
      <c r="AH767" s="35"/>
      <c r="AI767" s="35">
        <v>2.2800001999999999</v>
      </c>
      <c r="AJ767" s="35">
        <v>3.42</v>
      </c>
      <c r="AK767" s="35"/>
      <c r="AX767" t="s">
        <v>126</v>
      </c>
    </row>
    <row r="768" spans="1:50">
      <c r="A768">
        <v>1176</v>
      </c>
      <c r="B768" t="s">
        <v>679</v>
      </c>
      <c r="C768" s="35">
        <v>4.9808690000000002</v>
      </c>
      <c r="D768" s="35">
        <v>8.0195220000000003</v>
      </c>
      <c r="E768" s="35">
        <v>0.49097132999999998</v>
      </c>
      <c r="F768" s="35"/>
      <c r="G768" s="35"/>
      <c r="H768" s="35">
        <v>6.8918695000000003</v>
      </c>
      <c r="I768" s="35">
        <v>0.44107962000000001</v>
      </c>
      <c r="J768" s="35">
        <v>0.19113451000000001</v>
      </c>
      <c r="K768" s="35">
        <v>3.0000002000000001</v>
      </c>
      <c r="L768" s="35">
        <v>0.78550005000000001</v>
      </c>
      <c r="M768" s="35">
        <v>0</v>
      </c>
      <c r="N768" s="35">
        <v>0</v>
      </c>
      <c r="O768" s="35">
        <v>0.2</v>
      </c>
      <c r="P768" s="35">
        <v>0</v>
      </c>
      <c r="Q768" s="35">
        <v>0.4</v>
      </c>
      <c r="R768" s="35">
        <v>0.8</v>
      </c>
      <c r="S768" s="35">
        <v>0.90000004</v>
      </c>
      <c r="T768" s="35">
        <v>0.5</v>
      </c>
      <c r="U768" s="35">
        <v>1.3000001000000001</v>
      </c>
      <c r="V768" s="35">
        <v>0</v>
      </c>
      <c r="W768" s="35">
        <v>0.2</v>
      </c>
      <c r="X768" s="35">
        <v>0.5</v>
      </c>
      <c r="Y768" s="35">
        <v>0</v>
      </c>
      <c r="Z768" s="35"/>
      <c r="AA768" s="35"/>
      <c r="AB768" s="35"/>
      <c r="AC768" s="35">
        <v>10.458424000000001</v>
      </c>
      <c r="AD768" s="35">
        <v>0</v>
      </c>
      <c r="AE768" s="35">
        <v>0</v>
      </c>
      <c r="AF768" s="35">
        <v>1.4300001</v>
      </c>
      <c r="AG768" s="35"/>
      <c r="AH768" s="35"/>
      <c r="AI768" s="35">
        <v>1.2</v>
      </c>
      <c r="AJ768" s="35">
        <v>1.44</v>
      </c>
      <c r="AK768" s="35"/>
      <c r="AX768" t="s">
        <v>131</v>
      </c>
    </row>
    <row r="769" spans="1:50">
      <c r="A769">
        <v>1177</v>
      </c>
      <c r="B769" t="s">
        <v>679</v>
      </c>
      <c r="C769" s="35">
        <v>4.9808690000000002</v>
      </c>
      <c r="D769" s="35">
        <v>8.0195220000000003</v>
      </c>
      <c r="E769" s="35">
        <v>0.49097132999999998</v>
      </c>
      <c r="F769" s="35"/>
      <c r="G769" s="35"/>
      <c r="H769" s="35">
        <v>3.4459347999999999</v>
      </c>
      <c r="I769" s="35">
        <v>0.44107962000000001</v>
      </c>
      <c r="J769" s="35">
        <v>0.19113451000000001</v>
      </c>
      <c r="K769" s="35">
        <v>3.0000002000000001</v>
      </c>
      <c r="L769" s="35">
        <v>0.78550005000000001</v>
      </c>
      <c r="M769" s="35">
        <v>0</v>
      </c>
      <c r="N769" s="35">
        <v>0</v>
      </c>
      <c r="O769" s="35">
        <v>0.1</v>
      </c>
      <c r="P769" s="35">
        <v>0</v>
      </c>
      <c r="Q769" s="35">
        <v>2.5</v>
      </c>
      <c r="R769" s="35">
        <v>3.0000002000000001</v>
      </c>
      <c r="S769" s="35">
        <v>1.5000001000000001</v>
      </c>
      <c r="T769" s="35">
        <v>5.5000004999999996</v>
      </c>
      <c r="U769" s="35">
        <v>3.0000002000000001</v>
      </c>
      <c r="V769" s="35">
        <v>2</v>
      </c>
      <c r="W769" s="35">
        <v>3.0000002000000001</v>
      </c>
      <c r="X769" s="35">
        <v>2.5</v>
      </c>
      <c r="Y769" s="35">
        <v>1</v>
      </c>
      <c r="Z769" s="35"/>
      <c r="AA769" s="35"/>
      <c r="AB769" s="35"/>
      <c r="AC769" s="35">
        <v>10.458424000000001</v>
      </c>
      <c r="AD769" s="35">
        <v>0</v>
      </c>
      <c r="AE769" s="35">
        <v>0</v>
      </c>
      <c r="AF769" s="35">
        <v>2.5740001000000001</v>
      </c>
      <c r="AG769" s="35"/>
      <c r="AH769" s="35"/>
      <c r="AI769" s="35">
        <v>2.2800001999999999</v>
      </c>
      <c r="AJ769" s="35">
        <v>3.42</v>
      </c>
      <c r="AK769" s="35"/>
      <c r="AX769" t="s">
        <v>126</v>
      </c>
    </row>
    <row r="770" spans="1:50">
      <c r="A770">
        <v>1178</v>
      </c>
      <c r="B770" t="s">
        <v>679</v>
      </c>
      <c r="C770" s="35">
        <v>4.9808690000000002</v>
      </c>
      <c r="D770" s="35">
        <v>8.0195220000000003</v>
      </c>
      <c r="E770" s="35">
        <v>0.49097132999999998</v>
      </c>
      <c r="F770" s="35"/>
      <c r="G770" s="35"/>
      <c r="H770" s="35">
        <v>3.4459347999999999</v>
      </c>
      <c r="I770" s="35">
        <v>0.44107962000000001</v>
      </c>
      <c r="J770" s="35">
        <v>0.19113451000000001</v>
      </c>
      <c r="K770" s="35">
        <v>3.0000002000000001</v>
      </c>
      <c r="L770" s="35">
        <v>0.78550005000000001</v>
      </c>
      <c r="M770" s="35">
        <v>0</v>
      </c>
      <c r="N770" s="35">
        <v>0</v>
      </c>
      <c r="O770" s="35">
        <v>0.1</v>
      </c>
      <c r="P770" s="35">
        <v>0</v>
      </c>
      <c r="Q770" s="35">
        <v>0.6</v>
      </c>
      <c r="R770" s="35">
        <v>0.6</v>
      </c>
      <c r="S770" s="35">
        <v>0.8</v>
      </c>
      <c r="T770" s="35">
        <v>0.1</v>
      </c>
      <c r="U770" s="35">
        <v>0.90000004</v>
      </c>
      <c r="V770" s="35">
        <v>0</v>
      </c>
      <c r="W770" s="35">
        <v>0</v>
      </c>
      <c r="X770" s="35">
        <v>0.5</v>
      </c>
      <c r="Y770" s="35">
        <v>0</v>
      </c>
      <c r="Z770" s="35"/>
      <c r="AA770" s="35"/>
      <c r="AB770" s="35"/>
      <c r="AC770" s="35">
        <v>10.458424000000001</v>
      </c>
      <c r="AD770" s="35">
        <v>0</v>
      </c>
      <c r="AE770" s="35">
        <v>0</v>
      </c>
      <c r="AF770" s="35">
        <v>1.4300001</v>
      </c>
      <c r="AG770" s="35"/>
      <c r="AH770" s="35"/>
      <c r="AI770" s="35">
        <v>0.16000001</v>
      </c>
      <c r="AJ770" s="35">
        <v>0.36</v>
      </c>
      <c r="AK770" s="35"/>
      <c r="AX770" t="s">
        <v>126</v>
      </c>
    </row>
    <row r="771" spans="1:50">
      <c r="A771">
        <v>1179</v>
      </c>
      <c r="B771" t="s">
        <v>679</v>
      </c>
      <c r="C771" s="35">
        <v>4.1507240000000003</v>
      </c>
      <c r="D771" s="35">
        <v>1.6570554</v>
      </c>
      <c r="E771" s="35">
        <v>0.13656061999999999</v>
      </c>
      <c r="F771" s="35"/>
      <c r="G771" s="35"/>
      <c r="H771" s="35"/>
      <c r="I771" s="35">
        <v>1.3783738999999999</v>
      </c>
      <c r="J771" s="35">
        <v>0.51050890000000004</v>
      </c>
      <c r="K771" s="35">
        <v>0.5</v>
      </c>
      <c r="L771" s="35">
        <v>0.78550005000000001</v>
      </c>
      <c r="M771" s="35">
        <v>0</v>
      </c>
      <c r="N771" s="35">
        <v>0</v>
      </c>
      <c r="O771" s="35">
        <v>0.1</v>
      </c>
      <c r="P771" s="35">
        <v>0</v>
      </c>
      <c r="Q771" s="35">
        <v>0.8</v>
      </c>
      <c r="R771" s="35">
        <v>0.8</v>
      </c>
      <c r="S771" s="35">
        <v>0.4</v>
      </c>
      <c r="T771" s="35">
        <v>0.5</v>
      </c>
      <c r="U771" s="35">
        <v>0.5</v>
      </c>
      <c r="V771" s="35">
        <v>0</v>
      </c>
      <c r="W771" s="35">
        <v>0.4</v>
      </c>
      <c r="X771" s="35">
        <v>0.1</v>
      </c>
      <c r="Y771" s="35">
        <v>0</v>
      </c>
      <c r="Z771" s="35"/>
      <c r="AA771" s="35"/>
      <c r="AB771" s="35"/>
      <c r="AC771" s="35">
        <v>1.5153277999999999</v>
      </c>
      <c r="AD771" s="35">
        <v>0.11486448</v>
      </c>
      <c r="AE771" s="35">
        <v>0</v>
      </c>
      <c r="AF771" s="35">
        <v>1.4300001</v>
      </c>
      <c r="AG771" s="35"/>
      <c r="AH771" s="35"/>
      <c r="AI771" s="35">
        <v>0.16000001</v>
      </c>
      <c r="AJ771" s="35">
        <v>0.36</v>
      </c>
      <c r="AK771" s="35">
        <v>0.3</v>
      </c>
      <c r="AX771" t="s">
        <v>126</v>
      </c>
    </row>
    <row r="772" spans="1:50">
      <c r="A772">
        <v>1180</v>
      </c>
      <c r="B772" t="s">
        <v>674</v>
      </c>
      <c r="C772" s="35">
        <v>0</v>
      </c>
      <c r="D772" s="35">
        <v>0</v>
      </c>
      <c r="E772" s="35">
        <v>5.9296056999999999E-2</v>
      </c>
      <c r="F772" s="35"/>
      <c r="G772" s="35"/>
      <c r="H772" s="35"/>
      <c r="I772" s="35"/>
      <c r="J772" s="35">
        <v>1.2252213999999999</v>
      </c>
      <c r="K772" s="35">
        <v>0</v>
      </c>
      <c r="L772" s="35">
        <v>6.3</v>
      </c>
      <c r="M772" s="35">
        <v>0</v>
      </c>
      <c r="N772" s="35">
        <v>0</v>
      </c>
      <c r="O772" s="35">
        <v>0.1</v>
      </c>
      <c r="P772" s="35">
        <v>0</v>
      </c>
      <c r="Q772" s="35">
        <v>0.2</v>
      </c>
      <c r="R772" s="35">
        <v>1.2</v>
      </c>
      <c r="S772" s="35">
        <v>2.3000001999999999</v>
      </c>
      <c r="T772" s="35">
        <v>4</v>
      </c>
      <c r="U772" s="35">
        <v>2.4</v>
      </c>
      <c r="V772" s="35">
        <v>0</v>
      </c>
      <c r="W772" s="35">
        <v>0.1</v>
      </c>
      <c r="X772" s="35">
        <v>0.1</v>
      </c>
      <c r="Y772" s="35">
        <v>0</v>
      </c>
      <c r="Z772" s="35"/>
      <c r="AA772" s="35"/>
      <c r="AB772" s="35"/>
      <c r="AC772" s="35"/>
      <c r="AD772" s="35"/>
      <c r="AE772" s="35"/>
      <c r="AF772" s="35">
        <v>0.29900001999999998</v>
      </c>
      <c r="AG772" s="35"/>
      <c r="AH772" s="35"/>
      <c r="AI772" s="35">
        <v>0.48000005000000001</v>
      </c>
      <c r="AJ772" s="35"/>
      <c r="AK772" s="35"/>
      <c r="AX772" t="s">
        <v>168</v>
      </c>
    </row>
    <row r="773" spans="1:50">
      <c r="A773">
        <v>1181</v>
      </c>
      <c r="B773" t="s">
        <v>675</v>
      </c>
      <c r="C773" s="35">
        <v>0</v>
      </c>
      <c r="D773" s="35">
        <v>0</v>
      </c>
      <c r="E773" s="35">
        <v>0.49808687000000001</v>
      </c>
      <c r="F773" s="35"/>
      <c r="G773" s="35"/>
      <c r="H773" s="35"/>
      <c r="I773" s="35"/>
      <c r="J773" s="35">
        <v>1.2252213999999999</v>
      </c>
      <c r="K773" s="35">
        <v>3.0000002000000001</v>
      </c>
      <c r="L773" s="35">
        <v>4.6782002</v>
      </c>
      <c r="M773" s="35">
        <v>0</v>
      </c>
      <c r="N773" s="35">
        <v>0</v>
      </c>
      <c r="O773" s="35">
        <v>7.0000000000000007E-2</v>
      </c>
      <c r="P773" s="35">
        <v>0</v>
      </c>
      <c r="Q773" s="35">
        <v>0.2</v>
      </c>
      <c r="R773" s="35">
        <v>1.2</v>
      </c>
      <c r="S773" s="35">
        <v>2.3000001999999999</v>
      </c>
      <c r="T773" s="35">
        <v>1.3000001000000001</v>
      </c>
      <c r="U773" s="35">
        <v>1.4000001</v>
      </c>
      <c r="V773" s="35">
        <v>0</v>
      </c>
      <c r="W773" s="35">
        <v>1</v>
      </c>
      <c r="X773" s="35">
        <v>1</v>
      </c>
      <c r="Y773" s="35">
        <v>0</v>
      </c>
      <c r="Z773" s="35"/>
      <c r="AA773" s="35"/>
      <c r="AB773" s="35"/>
      <c r="AC773" s="35"/>
      <c r="AD773" s="35"/>
      <c r="AE773" s="35"/>
      <c r="AF773" s="35">
        <v>1.4950000999999999</v>
      </c>
      <c r="AG773" s="35"/>
      <c r="AH773" s="35"/>
      <c r="AI773" s="35">
        <v>1.5200001000000001</v>
      </c>
      <c r="AJ773" s="35"/>
      <c r="AK773" s="35"/>
      <c r="AX773" t="s">
        <v>126</v>
      </c>
    </row>
    <row r="774" spans="1:50">
      <c r="A774">
        <v>1182</v>
      </c>
      <c r="B774" t="s">
        <v>642</v>
      </c>
      <c r="C774" s="35">
        <v>0</v>
      </c>
      <c r="D774" s="35">
        <v>0</v>
      </c>
      <c r="E774" s="35">
        <v>6.1092901999999998E-2</v>
      </c>
      <c r="F774" s="35"/>
      <c r="G774" s="35"/>
      <c r="H774" s="35"/>
      <c r="I774" s="35"/>
      <c r="J774" s="35">
        <v>1.2252215</v>
      </c>
      <c r="K774" s="35">
        <v>0</v>
      </c>
      <c r="L774" s="35">
        <v>3.456</v>
      </c>
      <c r="M774" s="35">
        <v>0</v>
      </c>
      <c r="N774" s="35">
        <v>0</v>
      </c>
      <c r="O774" s="35">
        <v>0.1</v>
      </c>
      <c r="P774" s="35">
        <v>0</v>
      </c>
      <c r="Q774" s="35">
        <v>0.2</v>
      </c>
      <c r="R774" s="35">
        <v>1.2</v>
      </c>
      <c r="S774" s="35">
        <v>2.3000001999999999</v>
      </c>
      <c r="T774" s="35">
        <v>4</v>
      </c>
      <c r="U774" s="35">
        <v>2.4</v>
      </c>
      <c r="V774" s="35">
        <v>0</v>
      </c>
      <c r="W774" s="35">
        <v>0.1</v>
      </c>
      <c r="X774" s="35">
        <v>0.1</v>
      </c>
      <c r="Y774" s="35">
        <v>0</v>
      </c>
      <c r="Z774" s="35"/>
      <c r="AA774" s="35"/>
      <c r="AB774" s="35"/>
      <c r="AC774" s="35"/>
      <c r="AD774" s="35"/>
      <c r="AE774" s="35"/>
      <c r="AF774" s="35">
        <v>0.3</v>
      </c>
      <c r="AG774" s="35"/>
      <c r="AH774" s="35"/>
      <c r="AI774" s="35">
        <v>0.48000005000000001</v>
      </c>
      <c r="AJ774" s="35"/>
      <c r="AK774" s="35"/>
      <c r="AX774" t="s">
        <v>124</v>
      </c>
    </row>
    <row r="775" spans="1:50">
      <c r="A775">
        <v>1183</v>
      </c>
      <c r="B775" t="s">
        <v>643</v>
      </c>
      <c r="C775" s="35">
        <v>0</v>
      </c>
      <c r="D775" s="35">
        <v>0</v>
      </c>
      <c r="E775" s="35">
        <v>0.57355460000000003</v>
      </c>
      <c r="F775" s="35"/>
      <c r="G775" s="35"/>
      <c r="H775" s="35"/>
      <c r="I775" s="35"/>
      <c r="J775" s="35">
        <v>1.2252213999999999</v>
      </c>
      <c r="K775" s="35">
        <v>3.0000002000000001</v>
      </c>
      <c r="L775" s="35">
        <v>1.7046001</v>
      </c>
      <c r="M775" s="35">
        <v>0</v>
      </c>
      <c r="N775" s="35">
        <v>0</v>
      </c>
      <c r="O775" s="35">
        <v>7.0000000000000007E-2</v>
      </c>
      <c r="P775" s="35">
        <v>0</v>
      </c>
      <c r="Q775" s="35">
        <v>0.2</v>
      </c>
      <c r="R775" s="35">
        <v>1.2</v>
      </c>
      <c r="S775" s="35">
        <v>2.3000001999999999</v>
      </c>
      <c r="T775" s="35">
        <v>1.3000001000000001</v>
      </c>
      <c r="U775" s="35">
        <v>1.4000001</v>
      </c>
      <c r="V775" s="35">
        <v>0</v>
      </c>
      <c r="W775" s="35">
        <v>1</v>
      </c>
      <c r="X775" s="35">
        <v>1</v>
      </c>
      <c r="Y775" s="35">
        <v>0</v>
      </c>
      <c r="Z775" s="35"/>
      <c r="AA775" s="35"/>
      <c r="AB775" s="35"/>
      <c r="AC775" s="35"/>
      <c r="AD775" s="35"/>
      <c r="AE775" s="35"/>
      <c r="AF775" s="35">
        <v>1.5000001000000001</v>
      </c>
      <c r="AG775" s="35"/>
      <c r="AH775" s="35"/>
      <c r="AI775" s="35">
        <v>1.5200001000000001</v>
      </c>
      <c r="AJ775" s="35"/>
      <c r="AK775" s="35"/>
      <c r="AX775" t="s">
        <v>126</v>
      </c>
    </row>
    <row r="776" spans="1:50">
      <c r="A776">
        <v>1184</v>
      </c>
      <c r="B776" t="s">
        <v>682</v>
      </c>
      <c r="C776" s="35">
        <v>1.7479757</v>
      </c>
      <c r="D776" s="35">
        <v>5.0254300000000001</v>
      </c>
      <c r="E776" s="35">
        <v>8.8045659999999998E-2</v>
      </c>
      <c r="F776" s="35"/>
      <c r="G776" s="35"/>
      <c r="H776" s="35"/>
      <c r="I776" s="35">
        <v>0.44107962000000001</v>
      </c>
      <c r="J776" s="35">
        <v>0.19113450000000001</v>
      </c>
      <c r="K776" s="35">
        <v>3.0000002000000001</v>
      </c>
      <c r="L776" s="35">
        <v>0.39094501999999998</v>
      </c>
      <c r="M776" s="35">
        <v>0</v>
      </c>
      <c r="N776" s="35">
        <v>0</v>
      </c>
      <c r="O776" s="35">
        <v>8.0000005999999999E-2</v>
      </c>
      <c r="P776" s="35">
        <v>0</v>
      </c>
      <c r="Q776" s="35">
        <v>2.2700002000000001</v>
      </c>
      <c r="R776" s="35">
        <v>3.2700002000000001</v>
      </c>
      <c r="S776" s="35">
        <v>3.3500000999999999</v>
      </c>
      <c r="T776" s="35">
        <v>2.6000000999999999</v>
      </c>
      <c r="U776" s="35">
        <v>2.6000000999999999</v>
      </c>
      <c r="V776" s="35">
        <v>0.6</v>
      </c>
      <c r="W776" s="35">
        <v>0.90000004</v>
      </c>
      <c r="X776" s="35">
        <v>1.7</v>
      </c>
      <c r="Y776" s="35">
        <v>2.6000000999999999</v>
      </c>
      <c r="Z776" s="35"/>
      <c r="AA776" s="35"/>
      <c r="AB776" s="35"/>
      <c r="AC776" s="35">
        <v>0.37017290000000003</v>
      </c>
      <c r="AD776" s="35">
        <v>8.6275994999999994E-2</v>
      </c>
      <c r="AE776" s="35">
        <v>0</v>
      </c>
      <c r="AF776" s="35">
        <v>2.93</v>
      </c>
      <c r="AG776" s="35"/>
      <c r="AH776" s="35"/>
      <c r="AI776" s="35">
        <v>1.9200001</v>
      </c>
      <c r="AJ776" s="35">
        <v>2.16</v>
      </c>
      <c r="AK776" s="35"/>
      <c r="AX776" t="s">
        <v>126</v>
      </c>
    </row>
    <row r="777" spans="1:50">
      <c r="A777">
        <v>1185</v>
      </c>
      <c r="B777" t="s">
        <v>678</v>
      </c>
      <c r="C777" s="35">
        <v>2.0929709999999999</v>
      </c>
      <c r="D777" s="35">
        <v>5.1576789999999999</v>
      </c>
      <c r="E777" s="35">
        <v>6.6914710000000002E-2</v>
      </c>
      <c r="F777" s="35"/>
      <c r="G777" s="35"/>
      <c r="H777" s="35"/>
      <c r="I777" s="35">
        <v>0.44107962000000001</v>
      </c>
      <c r="J777" s="35">
        <v>0.19113451000000001</v>
      </c>
      <c r="K777" s="35">
        <v>3.0000002000000001</v>
      </c>
      <c r="L777" s="35">
        <v>0.39275001999999998</v>
      </c>
      <c r="M777" s="35">
        <v>0</v>
      </c>
      <c r="N777" s="35">
        <v>0</v>
      </c>
      <c r="O777" s="35">
        <v>8.0000005999999999E-2</v>
      </c>
      <c r="P777" s="35">
        <v>0</v>
      </c>
      <c r="Q777" s="35">
        <v>2.2700002000000001</v>
      </c>
      <c r="R777" s="35">
        <v>3.2700002000000001</v>
      </c>
      <c r="S777" s="35">
        <v>3.3500000999999999</v>
      </c>
      <c r="T777" s="35">
        <v>2.6000000999999999</v>
      </c>
      <c r="U777" s="35">
        <v>2.6000000999999999</v>
      </c>
      <c r="V777" s="35">
        <v>0.6</v>
      </c>
      <c r="W777" s="35">
        <v>0.90000004</v>
      </c>
      <c r="X777" s="35">
        <v>1.7</v>
      </c>
      <c r="Y777" s="35">
        <v>2.6000000999999999</v>
      </c>
      <c r="Z777" s="35"/>
      <c r="AA777" s="35"/>
      <c r="AB777" s="35"/>
      <c r="AC777" s="35">
        <v>0.35625659999999998</v>
      </c>
      <c r="AD777" s="35">
        <v>8.6275994999999994E-2</v>
      </c>
      <c r="AE777" s="35">
        <v>0</v>
      </c>
      <c r="AF777" s="35">
        <v>2.9650002</v>
      </c>
      <c r="AG777" s="35"/>
      <c r="AH777" s="35"/>
      <c r="AI777" s="35">
        <v>1.9200001</v>
      </c>
      <c r="AJ777" s="35">
        <v>2.16</v>
      </c>
      <c r="AK777" s="35"/>
      <c r="AX777" t="s">
        <v>131</v>
      </c>
    </row>
    <row r="778" spans="1:50">
      <c r="A778">
        <v>1186</v>
      </c>
      <c r="B778" t="s">
        <v>658</v>
      </c>
      <c r="C778" s="35">
        <v>9.8108020000000007</v>
      </c>
      <c r="D778" s="35">
        <v>5.5342984</v>
      </c>
      <c r="E778" s="35">
        <v>0.19262232000000001</v>
      </c>
      <c r="F778" s="35"/>
      <c r="G778" s="35"/>
      <c r="H778" s="35">
        <v>0.36756638000000003</v>
      </c>
      <c r="I778" s="35">
        <v>1.0327595000000001</v>
      </c>
      <c r="J778" s="35">
        <v>0.29507410000000001</v>
      </c>
      <c r="K778" s="35">
        <v>0.5</v>
      </c>
      <c r="L778" s="35">
        <v>0.17297502000000001</v>
      </c>
      <c r="M778" s="35">
        <v>0</v>
      </c>
      <c r="N778" s="35">
        <v>0</v>
      </c>
      <c r="O778" s="35">
        <v>3.0000000999999998E-2</v>
      </c>
      <c r="P778" s="35">
        <v>0</v>
      </c>
      <c r="Q778" s="35">
        <v>1.5400001000000001</v>
      </c>
      <c r="R778" s="35">
        <v>4</v>
      </c>
      <c r="S778" s="35">
        <v>7.0000004999999996</v>
      </c>
      <c r="T778" s="35">
        <v>4.38</v>
      </c>
      <c r="U778" s="35">
        <v>2.92</v>
      </c>
      <c r="V778" s="35">
        <v>1.46</v>
      </c>
      <c r="W778" s="35">
        <v>1</v>
      </c>
      <c r="X778" s="35">
        <v>1.3700000999999999</v>
      </c>
      <c r="Y778" s="35">
        <v>0.34</v>
      </c>
      <c r="Z778" s="35"/>
      <c r="AA778" s="35"/>
      <c r="AB778" s="35"/>
      <c r="AC778" s="35">
        <v>0.30720799999999998</v>
      </c>
      <c r="AD778" s="35">
        <v>0</v>
      </c>
      <c r="AE778" s="35">
        <v>0</v>
      </c>
      <c r="AF778" s="35">
        <v>4.38</v>
      </c>
      <c r="AG778" s="35"/>
      <c r="AH778" s="35"/>
      <c r="AI778" s="35">
        <v>3.3600004000000001</v>
      </c>
      <c r="AJ778" s="35">
        <v>5.4</v>
      </c>
      <c r="AK778" s="35"/>
      <c r="AX778" t="s">
        <v>126</v>
      </c>
    </row>
    <row r="779" spans="1:50">
      <c r="A779">
        <v>1187</v>
      </c>
      <c r="B779" t="s">
        <v>649</v>
      </c>
      <c r="C779" s="35">
        <v>4.3699399999999997</v>
      </c>
      <c r="D779" s="35">
        <v>6.2271643000000001</v>
      </c>
      <c r="E779" s="35">
        <v>0.41270053000000001</v>
      </c>
      <c r="F779" s="35"/>
      <c r="G779" s="35"/>
      <c r="H779" s="35">
        <v>6.8918695000000003</v>
      </c>
      <c r="I779" s="35">
        <v>0.44107962000000001</v>
      </c>
      <c r="J779" s="35">
        <v>0.19113450000000001</v>
      </c>
      <c r="K779" s="35">
        <v>3.0000002000000001</v>
      </c>
      <c r="L779" s="35">
        <v>0.78214510000000004</v>
      </c>
      <c r="M779" s="35">
        <v>0</v>
      </c>
      <c r="N779" s="35">
        <v>0</v>
      </c>
      <c r="O779" s="35">
        <v>0.1</v>
      </c>
      <c r="P779" s="35">
        <v>0</v>
      </c>
      <c r="Q779" s="35">
        <v>2.2200000000000002</v>
      </c>
      <c r="R779" s="35">
        <v>4.4300002999999997</v>
      </c>
      <c r="S779" s="35">
        <v>4.9900001999999999</v>
      </c>
      <c r="T779" s="35">
        <v>2.0600002000000002</v>
      </c>
      <c r="U779" s="35">
        <v>5.34</v>
      </c>
      <c r="V779" s="35">
        <v>0</v>
      </c>
      <c r="W779" s="35">
        <v>2.0800002000000002</v>
      </c>
      <c r="X779" s="35">
        <v>5.2000003000000001</v>
      </c>
      <c r="Y779" s="35">
        <v>0</v>
      </c>
      <c r="Z779" s="35"/>
      <c r="AA779" s="35"/>
      <c r="AB779" s="35"/>
      <c r="AC779" s="35">
        <v>0</v>
      </c>
      <c r="AD779" s="35">
        <v>0.2481073</v>
      </c>
      <c r="AE779" s="35">
        <v>0</v>
      </c>
      <c r="AF779" s="35">
        <v>2.5740001000000001</v>
      </c>
      <c r="AG779" s="35"/>
      <c r="AH779" s="35"/>
      <c r="AI779" s="35">
        <v>3.8000001999999999</v>
      </c>
      <c r="AJ779" s="35">
        <v>6.84</v>
      </c>
      <c r="AK779" s="35"/>
      <c r="AX779" t="s">
        <v>131</v>
      </c>
    </row>
    <row r="780" spans="1:50">
      <c r="A780">
        <v>1188</v>
      </c>
      <c r="B780" t="s">
        <v>679</v>
      </c>
      <c r="C780" s="35">
        <v>5.0024309999999996</v>
      </c>
      <c r="D780" s="35">
        <v>6.3910369999999999</v>
      </c>
      <c r="E780" s="35">
        <v>0.3379875</v>
      </c>
      <c r="F780" s="35"/>
      <c r="G780" s="35"/>
      <c r="H780" s="35">
        <v>6.8918695000000003</v>
      </c>
      <c r="I780" s="35">
        <v>0.44107962000000001</v>
      </c>
      <c r="J780" s="35">
        <v>0.19113451000000001</v>
      </c>
      <c r="K780" s="35">
        <v>3.0000002000000001</v>
      </c>
      <c r="L780" s="35">
        <v>0.78550005000000001</v>
      </c>
      <c r="M780" s="35">
        <v>0</v>
      </c>
      <c r="N780" s="35">
        <v>0</v>
      </c>
      <c r="O780" s="35">
        <v>0.1</v>
      </c>
      <c r="P780" s="35">
        <v>0</v>
      </c>
      <c r="Q780" s="35">
        <v>2.2200000000000002</v>
      </c>
      <c r="R780" s="35">
        <v>4.4300002999999997</v>
      </c>
      <c r="S780" s="35">
        <v>4.9900001999999999</v>
      </c>
      <c r="T780" s="35">
        <v>2.0600002000000002</v>
      </c>
      <c r="U780" s="35">
        <v>5.34</v>
      </c>
      <c r="V780" s="35">
        <v>0</v>
      </c>
      <c r="W780" s="35">
        <v>2.0800002000000002</v>
      </c>
      <c r="X780" s="35">
        <v>5.2000003000000001</v>
      </c>
      <c r="Y780" s="35">
        <v>0</v>
      </c>
      <c r="Z780" s="35"/>
      <c r="AA780" s="35"/>
      <c r="AB780" s="35"/>
      <c r="AC780" s="35">
        <v>0</v>
      </c>
      <c r="AD780" s="35">
        <v>0.2481073</v>
      </c>
      <c r="AE780" s="35">
        <v>0</v>
      </c>
      <c r="AF780" s="35">
        <v>2.637</v>
      </c>
      <c r="AG780" s="35"/>
      <c r="AH780" s="35"/>
      <c r="AI780" s="35">
        <v>3.8000001999999999</v>
      </c>
      <c r="AJ780" s="35">
        <v>6.84</v>
      </c>
      <c r="AK780" s="35"/>
      <c r="AX780" t="s">
        <v>126</v>
      </c>
    </row>
    <row r="781" spans="1:50">
      <c r="A781">
        <v>1189</v>
      </c>
      <c r="B781" t="s">
        <v>659</v>
      </c>
      <c r="C781" s="35">
        <v>13.584187500000001</v>
      </c>
      <c r="D781" s="35">
        <v>2.889335</v>
      </c>
      <c r="E781" s="35">
        <v>0.19262232000000001</v>
      </c>
      <c r="F781" s="35"/>
      <c r="G781" s="35"/>
      <c r="H781" s="35">
        <v>0.36756632</v>
      </c>
      <c r="I781" s="35">
        <v>1.0327595000000001</v>
      </c>
      <c r="J781" s="35">
        <v>0.29507410000000001</v>
      </c>
      <c r="K781" s="35">
        <v>0.5</v>
      </c>
      <c r="L781" s="35">
        <v>0.20024001999999999</v>
      </c>
      <c r="M781" s="35">
        <v>0</v>
      </c>
      <c r="N781" s="35">
        <v>0</v>
      </c>
      <c r="O781" s="35">
        <v>2.0000001E-2</v>
      </c>
      <c r="P781" s="35">
        <v>0</v>
      </c>
      <c r="Q781" s="35">
        <v>2</v>
      </c>
      <c r="R781" s="35">
        <v>4</v>
      </c>
      <c r="S781" s="35">
        <v>7.0000004999999996</v>
      </c>
      <c r="T781" s="35">
        <v>3.7000003000000001</v>
      </c>
      <c r="U781" s="35">
        <v>3.7000003000000001</v>
      </c>
      <c r="V781" s="35">
        <v>3.7000003000000001</v>
      </c>
      <c r="W781" s="35">
        <v>1.4000001</v>
      </c>
      <c r="X781" s="35">
        <v>1.9000001</v>
      </c>
      <c r="Y781" s="35">
        <v>0.5</v>
      </c>
      <c r="Z781" s="35"/>
      <c r="AA781" s="35"/>
      <c r="AB781" s="35"/>
      <c r="AC781" s="35">
        <v>0</v>
      </c>
      <c r="AD781" s="35">
        <v>0.21620049999999999</v>
      </c>
      <c r="AE781" s="35">
        <v>0</v>
      </c>
      <c r="AF781" s="35">
        <v>4.5</v>
      </c>
      <c r="AG781" s="35"/>
      <c r="AH781" s="35"/>
      <c r="AI781" s="35">
        <v>7.9200005999999998</v>
      </c>
      <c r="AJ781" s="35">
        <v>9.7200000000000006</v>
      </c>
      <c r="AK781" s="35"/>
      <c r="AX781" t="s">
        <v>168</v>
      </c>
    </row>
    <row r="782" spans="1:50">
      <c r="A782">
        <v>1190</v>
      </c>
      <c r="B782" t="s">
        <v>683</v>
      </c>
      <c r="C782" s="35">
        <v>0</v>
      </c>
      <c r="D782" s="35">
        <v>0</v>
      </c>
      <c r="E782" s="35">
        <v>0</v>
      </c>
      <c r="F782" s="35"/>
      <c r="G782" s="35"/>
      <c r="H782" s="35"/>
      <c r="I782" s="35"/>
      <c r="J782" s="35"/>
      <c r="K782" s="35">
        <v>0</v>
      </c>
      <c r="L782" s="35">
        <v>2.2650000000000001</v>
      </c>
      <c r="M782" s="35">
        <v>0</v>
      </c>
      <c r="N782" s="35">
        <v>0</v>
      </c>
      <c r="O782" s="35">
        <v>0</v>
      </c>
      <c r="P782" s="35">
        <v>0</v>
      </c>
      <c r="Q782" s="35">
        <v>0.5</v>
      </c>
      <c r="R782" s="35">
        <v>0.25</v>
      </c>
      <c r="S782" s="35">
        <v>0.25</v>
      </c>
      <c r="T782" s="35">
        <v>0</v>
      </c>
      <c r="U782" s="35">
        <v>0</v>
      </c>
      <c r="V782" s="35">
        <v>0</v>
      </c>
      <c r="W782" s="35"/>
      <c r="X782" s="35"/>
      <c r="Y782" s="35"/>
      <c r="Z782" s="35"/>
      <c r="AA782" s="35"/>
      <c r="AB782" s="35"/>
      <c r="AC782" s="35"/>
      <c r="AD782" s="35"/>
      <c r="AE782" s="35"/>
      <c r="AF782" s="35">
        <v>1.5500001000000001</v>
      </c>
      <c r="AG782" s="35"/>
      <c r="AH782" s="35"/>
      <c r="AI782" s="35">
        <v>0.32000002</v>
      </c>
      <c r="AJ782" s="35">
        <v>0</v>
      </c>
      <c r="AK782" s="35"/>
      <c r="AX782" t="s">
        <v>131</v>
      </c>
    </row>
    <row r="783" spans="1:50">
      <c r="A783">
        <v>1191</v>
      </c>
      <c r="B783" t="s">
        <v>684</v>
      </c>
      <c r="C783" s="35">
        <v>0</v>
      </c>
      <c r="D783" s="35">
        <v>0</v>
      </c>
      <c r="E783" s="35">
        <v>0</v>
      </c>
      <c r="F783" s="35"/>
      <c r="G783" s="35"/>
      <c r="H783" s="35"/>
      <c r="I783" s="35"/>
      <c r="J783" s="35"/>
      <c r="K783" s="35">
        <v>0</v>
      </c>
      <c r="L783" s="35">
        <v>5.5882149999999999</v>
      </c>
      <c r="M783" s="35">
        <v>0</v>
      </c>
      <c r="N783" s="35">
        <v>0</v>
      </c>
      <c r="O783" s="35">
        <v>0</v>
      </c>
      <c r="P783" s="35">
        <v>0</v>
      </c>
      <c r="Q783" s="35">
        <v>0.75000005999999997</v>
      </c>
      <c r="R783" s="35">
        <v>0.5</v>
      </c>
      <c r="S783" s="35">
        <v>0.5</v>
      </c>
      <c r="T783" s="35">
        <v>0.2</v>
      </c>
      <c r="U783" s="35">
        <v>0</v>
      </c>
      <c r="V783" s="35">
        <v>0</v>
      </c>
      <c r="W783" s="35"/>
      <c r="X783" s="35"/>
      <c r="Y783" s="35"/>
      <c r="Z783" s="35"/>
      <c r="AA783" s="35"/>
      <c r="AB783" s="35"/>
      <c r="AC783" s="35"/>
      <c r="AD783" s="35"/>
      <c r="AE783" s="35"/>
      <c r="AF783" s="35">
        <v>1.5500001000000001</v>
      </c>
      <c r="AG783" s="35"/>
      <c r="AH783" s="35"/>
      <c r="AI783" s="35">
        <v>0.8</v>
      </c>
      <c r="AJ783" s="35"/>
      <c r="AK783" s="35"/>
      <c r="AX783" t="s">
        <v>126</v>
      </c>
    </row>
    <row r="784" spans="1:50">
      <c r="A784">
        <v>1192</v>
      </c>
      <c r="B784" t="s">
        <v>685</v>
      </c>
      <c r="C784" s="35">
        <v>0</v>
      </c>
      <c r="D784" s="35">
        <v>0</v>
      </c>
      <c r="E784" s="35">
        <v>0</v>
      </c>
      <c r="F784" s="35"/>
      <c r="G784" s="35"/>
      <c r="H784" s="35"/>
      <c r="I784" s="35"/>
      <c r="J784" s="35"/>
      <c r="K784" s="35">
        <v>0</v>
      </c>
      <c r="L784" s="35">
        <v>0</v>
      </c>
      <c r="M784" s="35">
        <v>0</v>
      </c>
      <c r="N784" s="35">
        <v>0</v>
      </c>
      <c r="O784" s="35">
        <v>1.25</v>
      </c>
      <c r="P784" s="35">
        <v>0.1</v>
      </c>
      <c r="Q784" s="35"/>
      <c r="R784" s="35"/>
      <c r="S784" s="35"/>
      <c r="T784" s="35"/>
      <c r="U784" s="35"/>
      <c r="V784" s="35"/>
      <c r="W784" s="35"/>
      <c r="X784" s="35"/>
      <c r="Y784" s="35"/>
      <c r="Z784" s="35"/>
      <c r="AA784" s="35"/>
      <c r="AB784" s="35"/>
      <c r="AC784" s="35"/>
      <c r="AD784" s="35"/>
      <c r="AE784" s="35"/>
      <c r="AF784" s="35">
        <v>1.1500001</v>
      </c>
      <c r="AG784" s="35"/>
      <c r="AH784" s="35"/>
      <c r="AI784" s="35"/>
      <c r="AJ784" s="35"/>
      <c r="AK784" s="35"/>
      <c r="AX784" t="s">
        <v>131</v>
      </c>
    </row>
    <row r="785" spans="1:50">
      <c r="A785">
        <v>1193</v>
      </c>
      <c r="B785" t="s">
        <v>686</v>
      </c>
      <c r="C785" s="35">
        <v>1.3721399999999999</v>
      </c>
      <c r="D785" s="35">
        <v>0</v>
      </c>
      <c r="E785" s="35">
        <v>1.0454399999999999</v>
      </c>
      <c r="F785" s="35"/>
      <c r="G785" s="35"/>
      <c r="H785" s="35"/>
      <c r="I785" s="35"/>
      <c r="J785" s="35"/>
      <c r="K785" s="35">
        <v>3.0000002000000001</v>
      </c>
      <c r="L785" s="35">
        <v>0.101075</v>
      </c>
      <c r="M785" s="35">
        <v>0</v>
      </c>
      <c r="N785" s="35">
        <v>0</v>
      </c>
      <c r="O785" s="35">
        <v>0.05</v>
      </c>
      <c r="P785" s="35">
        <v>8.0000005999999999E-2</v>
      </c>
      <c r="Q785" s="35">
        <v>0.3</v>
      </c>
      <c r="R785" s="35">
        <v>0.4</v>
      </c>
      <c r="S785" s="35">
        <v>0.90000004</v>
      </c>
      <c r="T785" s="35">
        <v>1.1000000000000001</v>
      </c>
      <c r="U785" s="35">
        <v>0</v>
      </c>
      <c r="V785" s="35">
        <v>0</v>
      </c>
      <c r="W785" s="35">
        <v>0.1</v>
      </c>
      <c r="X785" s="35">
        <v>0</v>
      </c>
      <c r="Y785" s="35">
        <v>0</v>
      </c>
      <c r="Z785" s="35"/>
      <c r="AA785" s="35"/>
      <c r="AB785" s="35"/>
      <c r="AC785" s="35"/>
      <c r="AD785" s="35"/>
      <c r="AE785" s="35"/>
      <c r="AF785" s="35">
        <v>3.1000000999999999</v>
      </c>
      <c r="AG785" s="35"/>
      <c r="AH785" s="35"/>
      <c r="AI785" s="35">
        <v>4.32</v>
      </c>
      <c r="AJ785" s="35">
        <v>9.7200000000000006</v>
      </c>
      <c r="AK785" s="35"/>
      <c r="AX785" t="s">
        <v>126</v>
      </c>
    </row>
    <row r="786" spans="1:50">
      <c r="A786">
        <v>1194</v>
      </c>
      <c r="B786" t="s">
        <v>687</v>
      </c>
      <c r="C786" s="35">
        <v>6.3118439999999998</v>
      </c>
      <c r="D786" s="35">
        <v>0</v>
      </c>
      <c r="E786" s="35">
        <v>3.4303499999999998</v>
      </c>
      <c r="F786" s="35"/>
      <c r="G786" s="35"/>
      <c r="H786" s="35"/>
      <c r="I786" s="35"/>
      <c r="J786" s="35"/>
      <c r="K786" s="35">
        <v>0</v>
      </c>
      <c r="L786" s="35">
        <v>0.101075</v>
      </c>
      <c r="M786" s="35">
        <v>0</v>
      </c>
      <c r="N786" s="35">
        <v>0</v>
      </c>
      <c r="O786" s="35">
        <v>0.15</v>
      </c>
      <c r="P786" s="35">
        <v>0.3</v>
      </c>
      <c r="Q786" s="35">
        <v>0.2</v>
      </c>
      <c r="R786" s="35">
        <v>0.6</v>
      </c>
      <c r="S786" s="35">
        <v>1.8000001000000001</v>
      </c>
      <c r="T786" s="35">
        <v>5.9</v>
      </c>
      <c r="U786" s="35">
        <v>1.9000001</v>
      </c>
      <c r="V786" s="35">
        <v>0</v>
      </c>
      <c r="W786" s="35">
        <v>2.8000001999999999</v>
      </c>
      <c r="X786" s="35">
        <v>0.90000004</v>
      </c>
      <c r="Y786" s="35">
        <v>0</v>
      </c>
      <c r="Z786" s="35"/>
      <c r="AA786" s="35"/>
      <c r="AB786" s="35"/>
      <c r="AC786" s="35"/>
      <c r="AD786" s="35"/>
      <c r="AE786" s="35"/>
      <c r="AF786" s="35">
        <v>3.1000000999999999</v>
      </c>
      <c r="AG786" s="35"/>
      <c r="AH786" s="35"/>
      <c r="AI786" s="35">
        <v>4.32</v>
      </c>
      <c r="AJ786" s="35">
        <v>9.7200000000000006</v>
      </c>
      <c r="AK786" s="35"/>
      <c r="AX786" t="s">
        <v>126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BM787"/>
  <sheetViews>
    <sheetView topLeftCell="AX2" workbookViewId="0">
      <selection activeCell="BD2" sqref="BD2:BD218"/>
    </sheetView>
  </sheetViews>
  <sheetFormatPr defaultRowHeight="15"/>
  <cols>
    <col min="1" max="1" width="13" customWidth="1"/>
    <col min="2" max="2" width="58.85546875" customWidth="1"/>
    <col min="3" max="3" width="9.7109375" customWidth="1"/>
    <col min="4" max="4" width="7.7109375" bestFit="1" customWidth="1"/>
    <col min="5" max="5" width="7" bestFit="1" customWidth="1"/>
    <col min="6" max="6" width="7" customWidth="1"/>
    <col min="7" max="7" width="11" customWidth="1"/>
    <col min="9" max="9" width="24" customWidth="1"/>
    <col min="10" max="10" width="25" customWidth="1"/>
    <col min="11" max="11" width="24.140625" customWidth="1"/>
    <col min="12" max="12" width="10.5703125" customWidth="1"/>
    <col min="13" max="13" width="9.5703125" customWidth="1"/>
    <col min="14" max="14" width="10.5703125" customWidth="1"/>
    <col min="15" max="16" width="11.5703125" customWidth="1"/>
    <col min="17" max="17" width="9.5703125" customWidth="1"/>
    <col min="18" max="18" width="9.140625" customWidth="1"/>
    <col min="19" max="19" width="11" bestFit="1" customWidth="1"/>
    <col min="20" max="20" width="11.85546875" bestFit="1" customWidth="1"/>
    <col min="21" max="21" width="10.85546875" bestFit="1" customWidth="1"/>
    <col min="22" max="22" width="10.140625" bestFit="1" customWidth="1"/>
    <col min="23" max="23" width="12.140625" customWidth="1"/>
    <col min="25" max="25" width="11" customWidth="1"/>
    <col min="27" max="27" width="12.85546875" bestFit="1" customWidth="1"/>
    <col min="29" max="29" width="10.140625" style="57" bestFit="1" customWidth="1"/>
    <col min="30" max="30" width="5.5703125" bestFit="1" customWidth="1"/>
    <col min="31" max="31" width="10.140625" style="57" customWidth="1"/>
    <col min="32" max="32" width="5.5703125" bestFit="1" customWidth="1"/>
    <col min="33" max="33" width="9.140625" style="57"/>
    <col min="35" max="35" width="5.5703125" bestFit="1" customWidth="1"/>
    <col min="36" max="36" width="11.7109375" style="58" bestFit="1" customWidth="1"/>
    <col min="37" max="38" width="11" style="58" bestFit="1" customWidth="1"/>
    <col min="39" max="39" width="11" customWidth="1"/>
    <col min="40" max="40" width="11" style="57" customWidth="1"/>
    <col min="41" max="41" width="5.5703125" bestFit="1" customWidth="1"/>
    <col min="42" max="42" width="11" style="57" customWidth="1"/>
    <col min="43" max="44" width="11" style="58" customWidth="1"/>
    <col min="45" max="45" width="11" customWidth="1"/>
    <col min="56" max="56" width="18" customWidth="1"/>
    <col min="58" max="58" width="16.7109375" bestFit="1" customWidth="1"/>
    <col min="59" max="59" width="16.5703125" bestFit="1" customWidth="1"/>
    <col min="60" max="61" width="16.5703125" customWidth="1"/>
    <col min="62" max="62" width="7.28515625" customWidth="1"/>
    <col min="63" max="63" width="18.140625" bestFit="1" customWidth="1"/>
    <col min="64" max="64" width="24.7109375" customWidth="1"/>
    <col min="65" max="65" width="27.28515625" bestFit="1" customWidth="1"/>
  </cols>
  <sheetData>
    <row r="1" spans="1:65" ht="15.75" customHeight="1">
      <c r="A1" s="1" t="s">
        <v>766</v>
      </c>
      <c r="I1" s="1" t="s">
        <v>3024</v>
      </c>
      <c r="L1" s="1" t="s">
        <v>769</v>
      </c>
      <c r="S1" s="1" t="s">
        <v>768</v>
      </c>
      <c r="Z1" t="s">
        <v>33</v>
      </c>
      <c r="BK1" s="23" t="s">
        <v>39</v>
      </c>
      <c r="BL1" s="24" t="s">
        <v>40</v>
      </c>
      <c r="BM1" s="25" t="s">
        <v>41</v>
      </c>
    </row>
    <row r="2" spans="1:65" ht="15.75" customHeight="1">
      <c r="A2" t="s">
        <v>767</v>
      </c>
      <c r="G2" s="1" t="s">
        <v>708</v>
      </c>
      <c r="H2" t="s">
        <v>805</v>
      </c>
      <c r="I2" t="s">
        <v>834</v>
      </c>
      <c r="J2" t="s">
        <v>836</v>
      </c>
      <c r="K2" t="s">
        <v>838</v>
      </c>
      <c r="L2" s="1" t="s">
        <v>747</v>
      </c>
      <c r="M2" s="1" t="s">
        <v>748</v>
      </c>
      <c r="N2" s="1" t="s">
        <v>749</v>
      </c>
      <c r="O2" s="1" t="s">
        <v>750</v>
      </c>
      <c r="P2" s="1" t="s">
        <v>751</v>
      </c>
      <c r="Q2" s="1" t="s">
        <v>752</v>
      </c>
      <c r="R2" s="1" t="s">
        <v>753</v>
      </c>
      <c r="S2" s="1" t="s">
        <v>749</v>
      </c>
      <c r="T2" s="1" t="s">
        <v>748</v>
      </c>
      <c r="U2" s="1" t="s">
        <v>747</v>
      </c>
      <c r="V2" s="1" t="s">
        <v>750</v>
      </c>
      <c r="W2" s="1" t="s">
        <v>751</v>
      </c>
      <c r="X2" s="1" t="s">
        <v>770</v>
      </c>
      <c r="Y2" s="1" t="s">
        <v>708</v>
      </c>
      <c r="Z2" s="1" t="s">
        <v>5</v>
      </c>
      <c r="AA2" s="1" t="s">
        <v>771</v>
      </c>
      <c r="AB2" s="54" t="s">
        <v>773</v>
      </c>
      <c r="AC2" s="54" t="s">
        <v>775</v>
      </c>
      <c r="AD2" s="1" t="s">
        <v>746</v>
      </c>
      <c r="AE2" s="54" t="s">
        <v>774</v>
      </c>
      <c r="AF2" s="1" t="s">
        <v>746</v>
      </c>
      <c r="AG2" s="54" t="s">
        <v>776</v>
      </c>
      <c r="AH2" s="54" t="s">
        <v>777</v>
      </c>
      <c r="AI2" s="1" t="s">
        <v>778</v>
      </c>
      <c r="AJ2" s="58" t="s">
        <v>784</v>
      </c>
      <c r="AK2" s="58" t="s">
        <v>785</v>
      </c>
      <c r="AL2" s="58" t="s">
        <v>786</v>
      </c>
      <c r="AM2" s="1" t="s">
        <v>799</v>
      </c>
      <c r="AN2" s="54" t="s">
        <v>797</v>
      </c>
      <c r="AO2" s="1" t="s">
        <v>746</v>
      </c>
      <c r="AP2" s="54" t="s">
        <v>798</v>
      </c>
      <c r="AQ2" s="58" t="s">
        <v>800</v>
      </c>
      <c r="AR2" s="58" t="s">
        <v>801</v>
      </c>
      <c r="AS2" s="1"/>
      <c r="AT2" s="1" t="s">
        <v>765</v>
      </c>
      <c r="AU2" s="1" t="s">
        <v>787</v>
      </c>
      <c r="AV2" s="1" t="s">
        <v>788</v>
      </c>
      <c r="AW2" s="1" t="s">
        <v>789</v>
      </c>
      <c r="AX2" s="1" t="s">
        <v>790</v>
      </c>
      <c r="AY2" s="1" t="s">
        <v>791</v>
      </c>
      <c r="AZ2" s="1" t="s">
        <v>792</v>
      </c>
      <c r="BA2" s="1" t="s">
        <v>793</v>
      </c>
      <c r="BB2" s="1" t="s">
        <v>794</v>
      </c>
      <c r="BC2" s="1" t="s">
        <v>795</v>
      </c>
      <c r="BD2" s="1" t="s">
        <v>796</v>
      </c>
      <c r="BE2" t="s">
        <v>765</v>
      </c>
      <c r="BF2" t="s">
        <v>802</v>
      </c>
      <c r="BG2" t="s">
        <v>803</v>
      </c>
      <c r="BH2" t="s">
        <v>804</v>
      </c>
      <c r="BI2" t="s">
        <v>3045</v>
      </c>
      <c r="BJ2" s="1"/>
      <c r="BK2" s="26" t="s">
        <v>50</v>
      </c>
      <c r="BL2" s="27" t="s">
        <v>47</v>
      </c>
      <c r="BM2" s="28">
        <v>0.5</v>
      </c>
    </row>
    <row r="3" spans="1:65" ht="15.75">
      <c r="G3">
        <v>1</v>
      </c>
      <c r="H3">
        <v>1</v>
      </c>
      <c r="I3">
        <v>85</v>
      </c>
      <c r="J3" s="74">
        <v>5</v>
      </c>
      <c r="K3" s="74">
        <v>40</v>
      </c>
      <c r="L3" s="34">
        <v>1.5350001</v>
      </c>
      <c r="M3" s="34">
        <v>2.5000004000000002E-3</v>
      </c>
      <c r="N3" s="34">
        <v>0.3</v>
      </c>
      <c r="O3" s="35">
        <v>4</v>
      </c>
      <c r="P3" s="35">
        <v>33</v>
      </c>
      <c r="Q3" s="35"/>
      <c r="S3" s="34">
        <v>0.5</v>
      </c>
      <c r="T3" s="34">
        <v>0.1</v>
      </c>
      <c r="U3" s="34">
        <v>0.5</v>
      </c>
      <c r="V3" s="34">
        <v>0.5</v>
      </c>
      <c r="W3" s="34">
        <v>1.5</v>
      </c>
      <c r="X3" s="34">
        <f t="shared" ref="X3:X66" si="0">SUM(S3:W3)</f>
        <v>3.1</v>
      </c>
      <c r="Y3">
        <v>1</v>
      </c>
      <c r="Z3">
        <f>$C$11+($D$11*$C$6)</f>
        <v>1.0103</v>
      </c>
      <c r="AA3" s="15">
        <f t="shared" ref="AA3:AA66" si="1">EXP(Z3)/(1+EXP(Z3))</f>
        <v>0.73307885561750119</v>
      </c>
      <c r="AB3" s="55">
        <f>X3*AA3</f>
        <v>2.272544452414254</v>
      </c>
      <c r="AC3" s="55">
        <f>IF(T3&lt;AB3,T3,T3-AB3)</f>
        <v>0.1</v>
      </c>
      <c r="AD3" s="34">
        <f>AB3-AC3</f>
        <v>2.1725444524142539</v>
      </c>
      <c r="AE3" s="55">
        <f>MIN(AD3,U3)</f>
        <v>0.5</v>
      </c>
      <c r="AF3" s="34">
        <f>AB3-(AC3+AE3)</f>
        <v>1.6725444524142539</v>
      </c>
      <c r="AG3" s="55">
        <f>MIN(AF3,S3)</f>
        <v>0.5</v>
      </c>
      <c r="AH3" s="55">
        <f>SUM(AC3,AE3,AG3)</f>
        <v>1.1000000000000001</v>
      </c>
      <c r="AI3" s="34">
        <f t="shared" ref="AI3:AI39" si="2">AB3-AH3</f>
        <v>1.1725444524142539</v>
      </c>
      <c r="AJ3" s="59">
        <f>AC3*$BM$2*(J3/100)</f>
        <v>2.5000000000000005E-3</v>
      </c>
      <c r="AK3" s="59">
        <f>AE3*$BM$3*(K3/100)</f>
        <v>0.30000000000000004</v>
      </c>
      <c r="AL3" s="59">
        <f>AG3*BD3*(I3/100)</f>
        <v>0.82874999999999988</v>
      </c>
      <c r="AM3" s="34">
        <f>AI3</f>
        <v>1.1725444524142539</v>
      </c>
      <c r="AN3" s="55">
        <f>MIN(AM3,V3)</f>
        <v>0.5</v>
      </c>
      <c r="AO3" s="34">
        <f>AM3-AN3</f>
        <v>0.67254445241425387</v>
      </c>
      <c r="AP3" s="55">
        <f>MIN(W3,AO3)</f>
        <v>0.67254445241425387</v>
      </c>
      <c r="AQ3" s="59">
        <f>AN3*BH3</f>
        <v>4</v>
      </c>
      <c r="AR3" s="59">
        <f>AP3*BI3</f>
        <v>14.795977953113585</v>
      </c>
      <c r="AS3" s="34"/>
      <c r="AT3">
        <v>1</v>
      </c>
      <c r="AU3">
        <v>2</v>
      </c>
      <c r="AV3">
        <v>1</v>
      </c>
      <c r="AW3">
        <v>30</v>
      </c>
      <c r="AZ3">
        <v>70</v>
      </c>
      <c r="BD3" s="34">
        <f t="shared" ref="BD3:BD39" si="3">(AW3/100*$BM$4)+(AX3/100*$BM$5)+(AY3/100*$BM$6)+(AZ3/100*$BM$7)+(BA3/100*$BM$8)+(BB3/100*$BM$9)+(BC3/100*$BM$10)</f>
        <v>1.9499999999999997</v>
      </c>
      <c r="BE3">
        <v>1</v>
      </c>
      <c r="BF3">
        <v>2</v>
      </c>
      <c r="BG3">
        <v>4</v>
      </c>
      <c r="BH3">
        <v>8</v>
      </c>
      <c r="BI3">
        <f>IF(BG3="","",IF(BG3=3,18,22))</f>
        <v>22</v>
      </c>
      <c r="BK3" s="26" t="s">
        <v>51</v>
      </c>
      <c r="BL3" s="27" t="s">
        <v>47</v>
      </c>
      <c r="BM3" s="28">
        <v>1.5</v>
      </c>
    </row>
    <row r="4" spans="1:65" ht="15.75">
      <c r="G4">
        <v>2</v>
      </c>
      <c r="H4">
        <v>2</v>
      </c>
      <c r="I4">
        <v>97</v>
      </c>
      <c r="J4" s="74">
        <v>3</v>
      </c>
      <c r="K4" s="74">
        <v>15</v>
      </c>
      <c r="L4" s="34">
        <v>1.5009999999999999</v>
      </c>
      <c r="M4" s="34">
        <v>1.5000002000000001E-3</v>
      </c>
      <c r="N4" s="34">
        <v>0.11250001</v>
      </c>
      <c r="O4" s="35">
        <v>3.0000002000000001</v>
      </c>
      <c r="P4" s="35">
        <v>42.750003999999997</v>
      </c>
      <c r="Q4" s="35"/>
      <c r="S4" s="34">
        <v>0.5</v>
      </c>
      <c r="T4" s="34">
        <v>0.1</v>
      </c>
      <c r="U4" s="34">
        <v>0.5</v>
      </c>
      <c r="V4" s="34">
        <v>0.5</v>
      </c>
      <c r="W4" s="34">
        <v>2.5</v>
      </c>
      <c r="X4" s="34">
        <f t="shared" si="0"/>
        <v>4.0999999999999996</v>
      </c>
      <c r="Y4">
        <v>2</v>
      </c>
      <c r="Z4">
        <f t="shared" ref="Z4:Z66" si="4">$C$11+($D$11*$C$6)</f>
        <v>1.0103</v>
      </c>
      <c r="AA4" s="15">
        <f t="shared" si="1"/>
        <v>0.73307885561750119</v>
      </c>
      <c r="AB4" s="55">
        <f t="shared" ref="AB4:AB66" si="5">X4*AA4</f>
        <v>3.0056233080317547</v>
      </c>
      <c r="AC4" s="55">
        <f>IF(T4&lt;AB4,T4,T4-AB4)</f>
        <v>0.1</v>
      </c>
      <c r="AD4" s="34">
        <f t="shared" ref="AD4:AD67" si="6">AB4-AC4</f>
        <v>2.9056233080317546</v>
      </c>
      <c r="AE4" s="55">
        <f t="shared" ref="AE4:AE67" si="7">MIN(AD4,U4)</f>
        <v>0.5</v>
      </c>
      <c r="AF4" s="34">
        <f t="shared" ref="AF4:AF67" si="8">AB4-(AC4+AE4)</f>
        <v>2.4056233080317546</v>
      </c>
      <c r="AG4" s="55">
        <f t="shared" ref="AG4:AG67" si="9">MIN(AF4,S4)</f>
        <v>0.5</v>
      </c>
      <c r="AH4" s="55">
        <f t="shared" ref="AH4:AH67" si="10">SUM(AC4,AE4,AG4)</f>
        <v>1.1000000000000001</v>
      </c>
      <c r="AI4" s="34">
        <f t="shared" si="2"/>
        <v>1.9056233080317546</v>
      </c>
      <c r="AJ4" s="59">
        <f t="shared" ref="AJ4:AJ67" si="11">AC4*$BM$2*(J4/100)</f>
        <v>1.5E-3</v>
      </c>
      <c r="AK4" s="59">
        <f t="shared" ref="AK4:AK67" si="12">AE4*$BM$3*(K4/100)</f>
        <v>0.11249999999999999</v>
      </c>
      <c r="AL4" s="59">
        <f t="shared" ref="AL4:AL67" si="13">AG4*BD4*(I4/100)</f>
        <v>1.44045</v>
      </c>
      <c r="AM4" s="34">
        <f t="shared" ref="AM4:AM67" si="14">AI4</f>
        <v>1.9056233080317546</v>
      </c>
      <c r="AN4" s="55">
        <f t="shared" ref="AN4:AN67" si="15">MIN(AM4,V4)</f>
        <v>0.5</v>
      </c>
      <c r="AO4" s="34">
        <f t="shared" ref="AO4:AO67" si="16">AM4-AN4</f>
        <v>1.4056233080317546</v>
      </c>
      <c r="AP4" s="55">
        <f t="shared" ref="AP4:AP67" si="17">MIN(W4,AO4)</f>
        <v>1.4056233080317546</v>
      </c>
      <c r="AQ4" s="59">
        <f t="shared" ref="AQ4:AQ67" si="18">AN4*BH4</f>
        <v>4</v>
      </c>
      <c r="AR4" s="59">
        <f t="shared" ref="AR4:AR67" si="19">AP4*BI4</f>
        <v>25.301219544571584</v>
      </c>
      <c r="AS4" s="34"/>
      <c r="AT4">
        <v>2</v>
      </c>
      <c r="AU4">
        <v>2</v>
      </c>
      <c r="AV4">
        <v>1</v>
      </c>
      <c r="AY4">
        <v>98</v>
      </c>
      <c r="AZ4">
        <v>1</v>
      </c>
      <c r="BA4">
        <v>1</v>
      </c>
      <c r="BD4" s="34">
        <f t="shared" si="3"/>
        <v>2.97</v>
      </c>
      <c r="BE4">
        <v>2</v>
      </c>
      <c r="BF4">
        <v>1</v>
      </c>
      <c r="BG4">
        <v>3</v>
      </c>
      <c r="BH4">
        <v>8</v>
      </c>
      <c r="BI4">
        <f t="shared" ref="BI4:BI67" si="20">IF(BG4="","",IF(BG4=3,18,22))</f>
        <v>18</v>
      </c>
      <c r="BK4" s="26" t="s">
        <v>61</v>
      </c>
      <c r="BL4" s="29" t="s">
        <v>52</v>
      </c>
      <c r="BM4" s="30">
        <v>3</v>
      </c>
    </row>
    <row r="5" spans="1:65" ht="15.75">
      <c r="A5" s="1" t="s">
        <v>62</v>
      </c>
      <c r="C5" s="19" t="s">
        <v>739</v>
      </c>
      <c r="G5">
        <v>3</v>
      </c>
      <c r="H5">
        <v>3</v>
      </c>
      <c r="I5">
        <v>95</v>
      </c>
      <c r="J5">
        <v>0</v>
      </c>
      <c r="K5" s="74">
        <v>1</v>
      </c>
      <c r="L5" s="34">
        <v>2.26125</v>
      </c>
      <c r="M5" s="34"/>
      <c r="N5" s="34">
        <v>7.5000003000000003E-3</v>
      </c>
      <c r="O5" s="35">
        <v>5.94</v>
      </c>
      <c r="P5" s="35">
        <v>30.78</v>
      </c>
      <c r="Q5" s="35"/>
      <c r="S5" s="34">
        <v>0.5</v>
      </c>
      <c r="T5" s="34">
        <v>0</v>
      </c>
      <c r="U5" s="34">
        <v>0.75</v>
      </c>
      <c r="V5" s="34">
        <v>0.75</v>
      </c>
      <c r="W5" s="34">
        <v>1.8</v>
      </c>
      <c r="X5" s="34">
        <f t="shared" si="0"/>
        <v>3.8</v>
      </c>
      <c r="Y5">
        <v>3</v>
      </c>
      <c r="Z5">
        <f t="shared" si="4"/>
        <v>1.0103</v>
      </c>
      <c r="AA5" s="15">
        <f t="shared" si="1"/>
        <v>0.73307885561750119</v>
      </c>
      <c r="AB5" s="55">
        <f t="shared" si="5"/>
        <v>2.7856996513465044</v>
      </c>
      <c r="AC5" s="55">
        <f t="shared" ref="AC5:AC13" si="21">IF(T5&lt;AB5,T5,T5-AB5)</f>
        <v>0</v>
      </c>
      <c r="AD5" s="34">
        <f t="shared" si="6"/>
        <v>2.7856996513465044</v>
      </c>
      <c r="AE5" s="55">
        <f t="shared" si="7"/>
        <v>0.75</v>
      </c>
      <c r="AF5" s="34">
        <f t="shared" si="8"/>
        <v>2.0356996513465044</v>
      </c>
      <c r="AG5" s="55">
        <f t="shared" si="9"/>
        <v>0.5</v>
      </c>
      <c r="AH5" s="55">
        <f t="shared" si="10"/>
        <v>1.25</v>
      </c>
      <c r="AI5" s="34">
        <f t="shared" si="2"/>
        <v>1.5356996513465044</v>
      </c>
      <c r="AJ5" s="59">
        <f t="shared" si="11"/>
        <v>0</v>
      </c>
      <c r="AK5" s="59">
        <f t="shared" si="12"/>
        <v>1.125E-2</v>
      </c>
      <c r="AL5" s="59">
        <f t="shared" si="13"/>
        <v>1.318125</v>
      </c>
      <c r="AM5" s="34">
        <f t="shared" si="14"/>
        <v>1.5356996513465044</v>
      </c>
      <c r="AN5" s="55">
        <f t="shared" si="15"/>
        <v>0.75</v>
      </c>
      <c r="AO5" s="34">
        <f t="shared" si="16"/>
        <v>0.78569965134650444</v>
      </c>
      <c r="AP5" s="55">
        <f t="shared" si="17"/>
        <v>0.78569965134650444</v>
      </c>
      <c r="AQ5" s="59">
        <f t="shared" si="18"/>
        <v>6</v>
      </c>
      <c r="AR5" s="59">
        <f t="shared" si="19"/>
        <v>14.142593724237081</v>
      </c>
      <c r="AS5" s="34"/>
      <c r="AT5">
        <v>3</v>
      </c>
      <c r="AU5">
        <v>2</v>
      </c>
      <c r="AV5">
        <v>1</v>
      </c>
      <c r="AY5">
        <v>85</v>
      </c>
      <c r="AZ5">
        <v>15</v>
      </c>
      <c r="BD5" s="34">
        <f t="shared" si="3"/>
        <v>2.7749999999999999</v>
      </c>
      <c r="BE5">
        <v>3</v>
      </c>
      <c r="BF5">
        <v>1</v>
      </c>
      <c r="BG5">
        <v>3</v>
      </c>
      <c r="BH5">
        <v>8</v>
      </c>
      <c r="BI5">
        <f t="shared" si="20"/>
        <v>18</v>
      </c>
      <c r="BK5" s="26"/>
      <c r="BL5" s="29" t="s">
        <v>53</v>
      </c>
      <c r="BM5" s="30">
        <v>3</v>
      </c>
    </row>
    <row r="6" spans="1:65" s="43" customFormat="1" ht="15.75">
      <c r="A6" s="62"/>
      <c r="C6" s="63">
        <v>20</v>
      </c>
      <c r="G6" s="43">
        <v>4</v>
      </c>
      <c r="H6">
        <v>4</v>
      </c>
      <c r="I6">
        <v>100</v>
      </c>
      <c r="J6">
        <v>0</v>
      </c>
      <c r="K6">
        <v>0</v>
      </c>
      <c r="L6" s="45">
        <v>2.2687501999999999</v>
      </c>
      <c r="M6" s="45"/>
      <c r="N6" s="45"/>
      <c r="O6" s="44">
        <v>2</v>
      </c>
      <c r="P6" s="44">
        <v>9</v>
      </c>
      <c r="Q6" s="44"/>
      <c r="S6" s="45">
        <v>0</v>
      </c>
      <c r="T6" s="45">
        <v>0</v>
      </c>
      <c r="U6" s="45">
        <v>0.75</v>
      </c>
      <c r="V6" s="45">
        <v>0.5</v>
      </c>
      <c r="W6" s="45">
        <v>1</v>
      </c>
      <c r="X6" s="45">
        <f t="shared" si="0"/>
        <v>2.25</v>
      </c>
      <c r="Y6" s="43">
        <v>4</v>
      </c>
      <c r="Z6" s="43">
        <f t="shared" si="4"/>
        <v>1.0103</v>
      </c>
      <c r="AA6" s="46">
        <f t="shared" si="1"/>
        <v>0.73307885561750119</v>
      </c>
      <c r="AB6" s="64">
        <f t="shared" si="5"/>
        <v>1.6494274251393777</v>
      </c>
      <c r="AC6" s="64">
        <f t="shared" si="21"/>
        <v>0</v>
      </c>
      <c r="AD6" s="45">
        <f t="shared" si="6"/>
        <v>1.6494274251393777</v>
      </c>
      <c r="AE6" s="64">
        <f t="shared" si="7"/>
        <v>0.75</v>
      </c>
      <c r="AF6" s="45">
        <f t="shared" si="8"/>
        <v>0.89942742513937768</v>
      </c>
      <c r="AG6" s="64">
        <f t="shared" si="9"/>
        <v>0</v>
      </c>
      <c r="AH6" s="64">
        <f t="shared" si="10"/>
        <v>0.75</v>
      </c>
      <c r="AI6" s="45">
        <f t="shared" si="2"/>
        <v>0.89942742513937768</v>
      </c>
      <c r="AJ6" s="59">
        <f t="shared" si="11"/>
        <v>0</v>
      </c>
      <c r="AK6" s="59">
        <f t="shared" si="12"/>
        <v>0</v>
      </c>
      <c r="AL6" s="59">
        <f t="shared" si="13"/>
        <v>0</v>
      </c>
      <c r="AM6" s="45">
        <f t="shared" si="14"/>
        <v>0.89942742513937768</v>
      </c>
      <c r="AN6" s="64">
        <f t="shared" si="15"/>
        <v>0.5</v>
      </c>
      <c r="AO6" s="45">
        <f t="shared" si="16"/>
        <v>0.39942742513937768</v>
      </c>
      <c r="AP6" s="64">
        <f t="shared" si="17"/>
        <v>0.39942742513937768</v>
      </c>
      <c r="AQ6" s="65">
        <f t="shared" si="18"/>
        <v>4</v>
      </c>
      <c r="AR6" s="65">
        <f t="shared" si="19"/>
        <v>7.1896936525087982</v>
      </c>
      <c r="AS6" s="45"/>
      <c r="AT6" s="43">
        <v>4</v>
      </c>
      <c r="AU6" s="43" t="s">
        <v>732</v>
      </c>
      <c r="AV6" s="43">
        <v>1</v>
      </c>
      <c r="AY6" s="43">
        <v>75</v>
      </c>
      <c r="BA6" s="43">
        <v>25</v>
      </c>
      <c r="BD6" s="45">
        <f t="shared" si="3"/>
        <v>2.625</v>
      </c>
      <c r="BE6" s="43">
        <v>4</v>
      </c>
      <c r="BF6" s="43">
        <v>1</v>
      </c>
      <c r="BG6" s="43">
        <v>3</v>
      </c>
      <c r="BH6" s="43">
        <v>8</v>
      </c>
      <c r="BI6" s="43">
        <f t="shared" si="20"/>
        <v>18</v>
      </c>
      <c r="BK6" s="66"/>
      <c r="BL6" s="67" t="s">
        <v>54</v>
      </c>
      <c r="BM6" s="68">
        <v>3</v>
      </c>
    </row>
    <row r="7" spans="1:65" ht="15.75">
      <c r="A7" s="1" t="s">
        <v>30</v>
      </c>
      <c r="C7" s="36"/>
      <c r="G7">
        <v>5</v>
      </c>
      <c r="H7">
        <v>5</v>
      </c>
      <c r="I7">
        <v>85</v>
      </c>
      <c r="J7">
        <v>0</v>
      </c>
      <c r="K7">
        <v>0</v>
      </c>
      <c r="L7" s="34">
        <v>5.86</v>
      </c>
      <c r="M7" s="34"/>
      <c r="N7" s="34"/>
      <c r="O7" s="35">
        <v>3.5600002000000002</v>
      </c>
      <c r="P7" s="35">
        <v>9.6120000000000001</v>
      </c>
      <c r="Q7" s="35">
        <v>0.3</v>
      </c>
      <c r="S7" s="34">
        <v>0</v>
      </c>
      <c r="T7" s="34">
        <v>0</v>
      </c>
      <c r="U7" s="34">
        <v>2</v>
      </c>
      <c r="V7" s="34">
        <v>0.5</v>
      </c>
      <c r="W7" s="34">
        <v>0.6</v>
      </c>
      <c r="X7" s="34">
        <f t="shared" si="0"/>
        <v>3.1</v>
      </c>
      <c r="Y7">
        <v>5</v>
      </c>
      <c r="Z7">
        <f t="shared" si="4"/>
        <v>1.0103</v>
      </c>
      <c r="AA7" s="15">
        <f t="shared" si="1"/>
        <v>0.73307885561750119</v>
      </c>
      <c r="AB7" s="55">
        <f t="shared" si="5"/>
        <v>2.272544452414254</v>
      </c>
      <c r="AC7" s="55">
        <f t="shared" si="21"/>
        <v>0</v>
      </c>
      <c r="AD7" s="34">
        <f t="shared" si="6"/>
        <v>2.272544452414254</v>
      </c>
      <c r="AE7" s="55">
        <f t="shared" si="7"/>
        <v>2</v>
      </c>
      <c r="AF7" s="34">
        <f t="shared" si="8"/>
        <v>0.27254445241425396</v>
      </c>
      <c r="AG7" s="55">
        <f t="shared" si="9"/>
        <v>0</v>
      </c>
      <c r="AH7" s="55">
        <f t="shared" si="10"/>
        <v>2</v>
      </c>
      <c r="AI7" s="34">
        <f t="shared" si="2"/>
        <v>0.27254445241425396</v>
      </c>
      <c r="AJ7" s="59">
        <f t="shared" si="11"/>
        <v>0</v>
      </c>
      <c r="AK7" s="59">
        <f t="shared" si="12"/>
        <v>0</v>
      </c>
      <c r="AL7" s="59">
        <f t="shared" si="13"/>
        <v>0</v>
      </c>
      <c r="AM7" s="34">
        <f t="shared" si="14"/>
        <v>0.27254445241425396</v>
      </c>
      <c r="AN7" s="55">
        <f t="shared" si="15"/>
        <v>0.27254445241425396</v>
      </c>
      <c r="AO7" s="34">
        <f t="shared" si="16"/>
        <v>0</v>
      </c>
      <c r="AP7" s="55">
        <f t="shared" si="17"/>
        <v>0</v>
      </c>
      <c r="AQ7" s="59">
        <f t="shared" si="18"/>
        <v>2.1803556193140317</v>
      </c>
      <c r="AR7" s="59">
        <f t="shared" si="19"/>
        <v>0</v>
      </c>
      <c r="AS7" s="34"/>
      <c r="AT7">
        <v>5</v>
      </c>
      <c r="AU7" t="s">
        <v>732</v>
      </c>
      <c r="AV7">
        <v>1</v>
      </c>
      <c r="AW7">
        <v>10</v>
      </c>
      <c r="AY7">
        <v>80</v>
      </c>
      <c r="BC7">
        <v>10</v>
      </c>
      <c r="BD7" s="34">
        <f t="shared" si="3"/>
        <v>2.75</v>
      </c>
      <c r="BE7">
        <v>5</v>
      </c>
      <c r="BF7">
        <v>1</v>
      </c>
      <c r="BG7">
        <v>3</v>
      </c>
      <c r="BH7">
        <v>8</v>
      </c>
      <c r="BI7">
        <f t="shared" si="20"/>
        <v>18</v>
      </c>
      <c r="BK7" s="26"/>
      <c r="BL7" s="29" t="s">
        <v>55</v>
      </c>
      <c r="BM7" s="30">
        <v>1.5</v>
      </c>
    </row>
    <row r="8" spans="1:65" ht="15.75">
      <c r="A8" t="s">
        <v>31</v>
      </c>
      <c r="B8" t="s">
        <v>32</v>
      </c>
      <c r="C8" s="18"/>
      <c r="G8">
        <v>6</v>
      </c>
      <c r="H8">
        <v>6</v>
      </c>
      <c r="I8">
        <v>85</v>
      </c>
      <c r="J8" s="74">
        <v>0.3</v>
      </c>
      <c r="K8" s="74">
        <v>21.2</v>
      </c>
      <c r="L8" s="34">
        <v>1.47</v>
      </c>
      <c r="M8" s="34">
        <v>1.4999999999999999E-4</v>
      </c>
      <c r="N8" s="34">
        <v>3.1800000000000002E-2</v>
      </c>
      <c r="O8" s="35">
        <v>0.76000005000000004</v>
      </c>
      <c r="P8" s="35">
        <v>3.42</v>
      </c>
      <c r="Q8" s="35">
        <v>1.2</v>
      </c>
      <c r="S8" s="34">
        <v>0.1</v>
      </c>
      <c r="T8" s="34">
        <v>0.1</v>
      </c>
      <c r="U8" s="34">
        <v>0.5</v>
      </c>
      <c r="V8" s="34">
        <v>0.1</v>
      </c>
      <c r="W8" s="34">
        <v>0.2</v>
      </c>
      <c r="X8" s="34">
        <f t="shared" si="0"/>
        <v>1</v>
      </c>
      <c r="Y8">
        <v>6</v>
      </c>
      <c r="Z8">
        <f t="shared" si="4"/>
        <v>1.0103</v>
      </c>
      <c r="AA8" s="15">
        <f t="shared" si="1"/>
        <v>0.73307885561750119</v>
      </c>
      <c r="AB8" s="55">
        <f t="shared" si="5"/>
        <v>0.73307885561750119</v>
      </c>
      <c r="AC8" s="55">
        <f t="shared" si="21"/>
        <v>0.1</v>
      </c>
      <c r="AD8" s="34">
        <f t="shared" si="6"/>
        <v>0.63307885561750121</v>
      </c>
      <c r="AE8" s="55">
        <f t="shared" si="7"/>
        <v>0.5</v>
      </c>
      <c r="AF8" s="34">
        <f t="shared" si="8"/>
        <v>0.13307885561750121</v>
      </c>
      <c r="AG8" s="55">
        <f t="shared" si="9"/>
        <v>0.1</v>
      </c>
      <c r="AH8" s="55">
        <f t="shared" si="10"/>
        <v>0.7</v>
      </c>
      <c r="AI8" s="34">
        <f t="shared" si="2"/>
        <v>3.3078855617501235E-2</v>
      </c>
      <c r="AJ8" s="59">
        <f t="shared" si="11"/>
        <v>1.5000000000000001E-4</v>
      </c>
      <c r="AK8" s="59">
        <f t="shared" si="12"/>
        <v>0.159</v>
      </c>
      <c r="AL8" s="59">
        <f t="shared" si="13"/>
        <v>0.221</v>
      </c>
      <c r="AM8" s="34">
        <f t="shared" si="14"/>
        <v>3.3078855617501235E-2</v>
      </c>
      <c r="AN8" s="55">
        <f t="shared" si="15"/>
        <v>3.3078855617501235E-2</v>
      </c>
      <c r="AO8" s="34">
        <f t="shared" si="16"/>
        <v>0</v>
      </c>
      <c r="AP8" s="55">
        <f t="shared" si="17"/>
        <v>0</v>
      </c>
      <c r="AQ8" s="59">
        <f t="shared" si="18"/>
        <v>0.26463084494000988</v>
      </c>
      <c r="AR8" s="59">
        <f t="shared" si="19"/>
        <v>0</v>
      </c>
      <c r="AS8" s="34"/>
      <c r="AT8">
        <v>6</v>
      </c>
      <c r="AU8">
        <v>2</v>
      </c>
      <c r="AV8">
        <v>1</v>
      </c>
      <c r="AY8">
        <v>80</v>
      </c>
      <c r="AZ8">
        <v>10</v>
      </c>
      <c r="BC8">
        <v>10</v>
      </c>
      <c r="BD8" s="34">
        <f t="shared" si="3"/>
        <v>2.6</v>
      </c>
      <c r="BE8">
        <v>6</v>
      </c>
      <c r="BF8">
        <v>1</v>
      </c>
      <c r="BG8">
        <v>3</v>
      </c>
      <c r="BH8">
        <v>8</v>
      </c>
      <c r="BI8">
        <f t="shared" si="20"/>
        <v>18</v>
      </c>
      <c r="BK8" s="26"/>
      <c r="BL8" s="29" t="s">
        <v>56</v>
      </c>
      <c r="BM8" s="30">
        <v>1.5</v>
      </c>
    </row>
    <row r="9" spans="1:65" ht="15.75">
      <c r="C9" s="18"/>
      <c r="G9">
        <v>7</v>
      </c>
      <c r="H9">
        <v>7</v>
      </c>
      <c r="I9">
        <v>99</v>
      </c>
      <c r="J9" s="74">
        <v>2</v>
      </c>
      <c r="K9" s="74">
        <v>10</v>
      </c>
      <c r="L9" s="34">
        <v>1.2040001</v>
      </c>
      <c r="M9" s="34">
        <v>2E-3</v>
      </c>
      <c r="N9" s="34">
        <v>7.4999999999999997E-2</v>
      </c>
      <c r="O9" s="35">
        <v>3.1680001999999998</v>
      </c>
      <c r="P9" s="35">
        <v>16.038</v>
      </c>
      <c r="Q9" s="35"/>
      <c r="S9" s="34">
        <v>0.5</v>
      </c>
      <c r="T9" s="34">
        <v>0.2</v>
      </c>
      <c r="U9" s="34">
        <v>0.4</v>
      </c>
      <c r="V9" s="34">
        <v>0.4</v>
      </c>
      <c r="W9" s="34">
        <v>0.9</v>
      </c>
      <c r="X9" s="34">
        <f t="shared" si="0"/>
        <v>2.4</v>
      </c>
      <c r="Y9">
        <v>7</v>
      </c>
      <c r="Z9">
        <f t="shared" si="4"/>
        <v>1.0103</v>
      </c>
      <c r="AA9" s="15">
        <f t="shared" si="1"/>
        <v>0.73307885561750119</v>
      </c>
      <c r="AB9" s="55">
        <f t="shared" si="5"/>
        <v>1.7593892534820028</v>
      </c>
      <c r="AC9" s="55">
        <f t="shared" si="21"/>
        <v>0.2</v>
      </c>
      <c r="AD9" s="34">
        <f t="shared" si="6"/>
        <v>1.5593892534820029</v>
      </c>
      <c r="AE9" s="55">
        <f t="shared" si="7"/>
        <v>0.4</v>
      </c>
      <c r="AF9" s="34">
        <f t="shared" si="8"/>
        <v>1.1593892534820027</v>
      </c>
      <c r="AG9" s="55">
        <f t="shared" si="9"/>
        <v>0.5</v>
      </c>
      <c r="AH9" s="55">
        <f t="shared" si="10"/>
        <v>1.1000000000000001</v>
      </c>
      <c r="AI9" s="34">
        <f t="shared" si="2"/>
        <v>0.65938925348200272</v>
      </c>
      <c r="AJ9" s="59">
        <f t="shared" si="11"/>
        <v>2E-3</v>
      </c>
      <c r="AK9" s="59">
        <f t="shared" si="12"/>
        <v>6.0000000000000012E-2</v>
      </c>
      <c r="AL9" s="59">
        <f t="shared" si="13"/>
        <v>1.4107499999999999</v>
      </c>
      <c r="AM9" s="34">
        <f t="shared" si="14"/>
        <v>0.65938925348200272</v>
      </c>
      <c r="AN9" s="55">
        <f t="shared" si="15"/>
        <v>0.4</v>
      </c>
      <c r="AO9" s="34">
        <f t="shared" si="16"/>
        <v>0.2593892534820027</v>
      </c>
      <c r="AP9" s="55">
        <f t="shared" si="17"/>
        <v>0.2593892534820027</v>
      </c>
      <c r="AQ9" s="59">
        <f t="shared" si="18"/>
        <v>3.2</v>
      </c>
      <c r="AR9" s="59">
        <f t="shared" si="19"/>
        <v>4.6690065626760484</v>
      </c>
      <c r="AS9" s="34"/>
      <c r="AT9">
        <v>7</v>
      </c>
      <c r="AU9">
        <v>2</v>
      </c>
      <c r="AV9">
        <v>1</v>
      </c>
      <c r="AX9">
        <v>50</v>
      </c>
      <c r="AY9">
        <v>40</v>
      </c>
      <c r="BA9">
        <v>10</v>
      </c>
      <c r="BD9" s="34">
        <f t="shared" si="3"/>
        <v>2.85</v>
      </c>
      <c r="BE9">
        <v>7</v>
      </c>
      <c r="BF9">
        <v>1</v>
      </c>
      <c r="BG9">
        <v>3</v>
      </c>
      <c r="BH9">
        <v>8</v>
      </c>
      <c r="BI9">
        <f t="shared" si="20"/>
        <v>18</v>
      </c>
      <c r="BK9" s="26"/>
      <c r="BL9" s="29" t="s">
        <v>57</v>
      </c>
      <c r="BM9" s="30">
        <v>0.3</v>
      </c>
    </row>
    <row r="10" spans="1:65" ht="15.75">
      <c r="B10" s="1" t="s">
        <v>34</v>
      </c>
      <c r="C10" s="22" t="s">
        <v>772</v>
      </c>
      <c r="D10" s="1" t="s">
        <v>728</v>
      </c>
      <c r="E10" s="1" t="s">
        <v>729</v>
      </c>
      <c r="F10" s="1"/>
      <c r="G10">
        <v>8</v>
      </c>
      <c r="H10">
        <v>8</v>
      </c>
      <c r="I10">
        <v>99</v>
      </c>
      <c r="J10" s="74">
        <v>3</v>
      </c>
      <c r="K10" s="74">
        <v>10</v>
      </c>
      <c r="L10" s="34">
        <v>3.0049999999999999</v>
      </c>
      <c r="M10" s="34">
        <v>1.5000002000000001E-3</v>
      </c>
      <c r="N10" s="34">
        <v>0.10500000399999999</v>
      </c>
      <c r="O10" s="35">
        <v>15.840001000000001</v>
      </c>
      <c r="P10" s="35">
        <v>53.460003</v>
      </c>
      <c r="Q10" s="35"/>
      <c r="S10" s="34">
        <v>0.7</v>
      </c>
      <c r="T10" s="34">
        <v>0.1</v>
      </c>
      <c r="U10" s="34">
        <v>1</v>
      </c>
      <c r="V10" s="34">
        <v>2</v>
      </c>
      <c r="W10" s="34">
        <v>3</v>
      </c>
      <c r="X10" s="34">
        <f t="shared" si="0"/>
        <v>6.8</v>
      </c>
      <c r="Y10">
        <v>8</v>
      </c>
      <c r="Z10">
        <f t="shared" si="4"/>
        <v>1.0103</v>
      </c>
      <c r="AA10" s="15">
        <f t="shared" si="1"/>
        <v>0.73307885561750119</v>
      </c>
      <c r="AB10" s="55">
        <f t="shared" si="5"/>
        <v>4.9849362181990076</v>
      </c>
      <c r="AC10" s="55">
        <f t="shared" si="21"/>
        <v>0.1</v>
      </c>
      <c r="AD10" s="34">
        <f t="shared" si="6"/>
        <v>4.8849362181990079</v>
      </c>
      <c r="AE10" s="55">
        <f t="shared" si="7"/>
        <v>1</v>
      </c>
      <c r="AF10" s="34">
        <f t="shared" si="8"/>
        <v>3.8849362181990075</v>
      </c>
      <c r="AG10" s="55">
        <f t="shared" si="9"/>
        <v>0.7</v>
      </c>
      <c r="AH10" s="55">
        <f t="shared" si="10"/>
        <v>1.8</v>
      </c>
      <c r="AI10" s="34">
        <f t="shared" si="2"/>
        <v>3.1849362181990077</v>
      </c>
      <c r="AJ10" s="59">
        <f t="shared" si="11"/>
        <v>1.5E-3</v>
      </c>
      <c r="AK10" s="59">
        <f t="shared" si="12"/>
        <v>0.15000000000000002</v>
      </c>
      <c r="AL10" s="59">
        <f t="shared" si="13"/>
        <v>2.0270250000000001</v>
      </c>
      <c r="AM10" s="34">
        <f t="shared" si="14"/>
        <v>3.1849362181990077</v>
      </c>
      <c r="AN10" s="55">
        <f t="shared" si="15"/>
        <v>2</v>
      </c>
      <c r="AO10" s="34">
        <f t="shared" si="16"/>
        <v>1.1849362181990077</v>
      </c>
      <c r="AP10" s="55">
        <f t="shared" si="17"/>
        <v>1.1849362181990077</v>
      </c>
      <c r="AQ10" s="59">
        <f t="shared" si="18"/>
        <v>16</v>
      </c>
      <c r="AR10" s="59">
        <f t="shared" si="19"/>
        <v>21.328851927582139</v>
      </c>
      <c r="AS10" s="34"/>
      <c r="AT10">
        <v>8</v>
      </c>
      <c r="AU10">
        <v>2</v>
      </c>
      <c r="AV10">
        <v>1</v>
      </c>
      <c r="AY10">
        <v>95</v>
      </c>
      <c r="AZ10">
        <v>5</v>
      </c>
      <c r="BD10" s="34">
        <f t="shared" si="3"/>
        <v>2.9249999999999998</v>
      </c>
      <c r="BE10">
        <v>8</v>
      </c>
      <c r="BF10">
        <v>1</v>
      </c>
      <c r="BG10">
        <v>3</v>
      </c>
      <c r="BH10">
        <v>8</v>
      </c>
      <c r="BI10">
        <f t="shared" si="20"/>
        <v>18</v>
      </c>
      <c r="BK10" s="26"/>
      <c r="BL10" s="29" t="s">
        <v>58</v>
      </c>
      <c r="BM10" s="30">
        <v>0.5</v>
      </c>
    </row>
    <row r="11" spans="1:65" ht="15.75">
      <c r="A11" t="s">
        <v>33</v>
      </c>
      <c r="B11" t="s">
        <v>35</v>
      </c>
      <c r="C11" s="21">
        <v>1.2383</v>
      </c>
      <c r="D11">
        <v>-1.14E-2</v>
      </c>
      <c r="G11">
        <v>9</v>
      </c>
      <c r="H11">
        <v>9</v>
      </c>
      <c r="I11">
        <v>100</v>
      </c>
      <c r="J11" s="74">
        <v>3</v>
      </c>
      <c r="K11" s="74">
        <v>20</v>
      </c>
      <c r="L11" s="34">
        <v>1.5050001</v>
      </c>
      <c r="M11" s="34">
        <v>1.5000002000000001E-3</v>
      </c>
      <c r="N11" s="34">
        <v>0.15</v>
      </c>
      <c r="O11" s="35">
        <v>3.8400002</v>
      </c>
      <c r="P11" s="35">
        <v>18</v>
      </c>
      <c r="Q11" s="35"/>
      <c r="S11" s="34">
        <v>0.5</v>
      </c>
      <c r="T11" s="34">
        <v>0.1</v>
      </c>
      <c r="U11" s="34">
        <v>0.5</v>
      </c>
      <c r="V11" s="34">
        <v>0.5</v>
      </c>
      <c r="W11" s="34">
        <v>1</v>
      </c>
      <c r="X11" s="34">
        <f t="shared" si="0"/>
        <v>2.6</v>
      </c>
      <c r="Y11">
        <v>9</v>
      </c>
      <c r="Z11">
        <f t="shared" si="4"/>
        <v>1.0103</v>
      </c>
      <c r="AA11" s="15">
        <f t="shared" si="1"/>
        <v>0.73307885561750119</v>
      </c>
      <c r="AB11" s="55">
        <f t="shared" si="5"/>
        <v>1.9060050246055031</v>
      </c>
      <c r="AC11" s="55">
        <f t="shared" si="21"/>
        <v>0.1</v>
      </c>
      <c r="AD11" s="34">
        <f t="shared" si="6"/>
        <v>1.8060050246055031</v>
      </c>
      <c r="AE11" s="55">
        <f t="shared" si="7"/>
        <v>0.5</v>
      </c>
      <c r="AF11" s="34">
        <f t="shared" si="8"/>
        <v>1.3060050246055033</v>
      </c>
      <c r="AG11" s="55">
        <f t="shared" si="9"/>
        <v>0.5</v>
      </c>
      <c r="AH11" s="55">
        <f t="shared" si="10"/>
        <v>1.1000000000000001</v>
      </c>
      <c r="AI11" s="34">
        <f t="shared" si="2"/>
        <v>0.80600502460550305</v>
      </c>
      <c r="AJ11" s="59">
        <f t="shared" si="11"/>
        <v>1.5E-3</v>
      </c>
      <c r="AK11" s="59">
        <f t="shared" si="12"/>
        <v>0.15000000000000002</v>
      </c>
      <c r="AL11" s="59">
        <f t="shared" si="13"/>
        <v>1.425</v>
      </c>
      <c r="AM11" s="34">
        <f t="shared" si="14"/>
        <v>0.80600502460550305</v>
      </c>
      <c r="AN11" s="55">
        <f t="shared" si="15"/>
        <v>0.5</v>
      </c>
      <c r="AO11" s="34">
        <f t="shared" si="16"/>
        <v>0.30600502460550305</v>
      </c>
      <c r="AP11" s="55">
        <f t="shared" si="17"/>
        <v>0.30600502460550305</v>
      </c>
      <c r="AQ11" s="59">
        <f t="shared" si="18"/>
        <v>4</v>
      </c>
      <c r="AR11" s="59">
        <f t="shared" si="19"/>
        <v>5.5080904428990554</v>
      </c>
      <c r="AS11" s="34"/>
      <c r="AT11">
        <v>9</v>
      </c>
      <c r="AU11">
        <v>2</v>
      </c>
      <c r="AV11">
        <v>1</v>
      </c>
      <c r="AY11">
        <v>90</v>
      </c>
      <c r="AZ11">
        <v>10</v>
      </c>
      <c r="BD11" s="34">
        <f t="shared" si="3"/>
        <v>2.85</v>
      </c>
      <c r="BE11">
        <v>9</v>
      </c>
      <c r="BF11">
        <v>1</v>
      </c>
      <c r="BG11">
        <v>3</v>
      </c>
      <c r="BH11">
        <v>8</v>
      </c>
      <c r="BI11">
        <f t="shared" si="20"/>
        <v>18</v>
      </c>
      <c r="BK11" s="26" t="s">
        <v>59</v>
      </c>
      <c r="BL11" s="27" t="s">
        <v>42</v>
      </c>
      <c r="BM11" s="30">
        <v>8</v>
      </c>
    </row>
    <row r="12" spans="1:65" ht="15.75">
      <c r="A12" t="s">
        <v>25</v>
      </c>
      <c r="B12" t="s">
        <v>36</v>
      </c>
      <c r="C12" s="21">
        <v>-6.1000000000000004E-3</v>
      </c>
      <c r="D12">
        <v>0.6179</v>
      </c>
      <c r="E12">
        <v>0.6179</v>
      </c>
      <c r="G12">
        <v>10</v>
      </c>
      <c r="H12">
        <v>10</v>
      </c>
      <c r="I12">
        <v>95</v>
      </c>
      <c r="J12" s="74">
        <v>12</v>
      </c>
      <c r="K12" s="74">
        <v>20</v>
      </c>
      <c r="L12" s="34">
        <v>3.0049999999999999</v>
      </c>
      <c r="M12" s="34">
        <v>6.0000009999999996E-3</v>
      </c>
      <c r="N12" s="34">
        <v>0.21000000999999999</v>
      </c>
      <c r="O12" s="35">
        <v>22.800001000000002</v>
      </c>
      <c r="P12" s="35">
        <v>34.200000000000003</v>
      </c>
      <c r="Q12" s="35"/>
      <c r="S12" s="34">
        <v>0.7</v>
      </c>
      <c r="T12" s="34">
        <v>0.1</v>
      </c>
      <c r="U12" s="34">
        <v>1</v>
      </c>
      <c r="V12" s="34">
        <v>3</v>
      </c>
      <c r="W12" s="34">
        <v>2</v>
      </c>
      <c r="X12" s="34">
        <f t="shared" si="0"/>
        <v>6.8</v>
      </c>
      <c r="Y12">
        <v>10</v>
      </c>
      <c r="Z12">
        <f t="shared" si="4"/>
        <v>1.0103</v>
      </c>
      <c r="AA12" s="15">
        <f t="shared" si="1"/>
        <v>0.73307885561750119</v>
      </c>
      <c r="AB12" s="55">
        <f t="shared" si="5"/>
        <v>4.9849362181990076</v>
      </c>
      <c r="AC12" s="55">
        <f t="shared" si="21"/>
        <v>0.1</v>
      </c>
      <c r="AD12" s="34">
        <f t="shared" si="6"/>
        <v>4.8849362181990079</v>
      </c>
      <c r="AE12" s="55">
        <f t="shared" si="7"/>
        <v>1</v>
      </c>
      <c r="AF12" s="34">
        <f t="shared" si="8"/>
        <v>3.8849362181990075</v>
      </c>
      <c r="AG12" s="55">
        <f t="shared" si="9"/>
        <v>0.7</v>
      </c>
      <c r="AH12" s="55">
        <f t="shared" si="10"/>
        <v>1.8</v>
      </c>
      <c r="AI12" s="34">
        <f t="shared" si="2"/>
        <v>3.1849362181990077</v>
      </c>
      <c r="AJ12" s="59">
        <f t="shared" si="11"/>
        <v>6.0000000000000001E-3</v>
      </c>
      <c r="AK12" s="59">
        <f t="shared" si="12"/>
        <v>0.30000000000000004</v>
      </c>
      <c r="AL12" s="59">
        <f t="shared" si="13"/>
        <v>1.9451249999999998</v>
      </c>
      <c r="AM12" s="34">
        <f t="shared" si="14"/>
        <v>3.1849362181990077</v>
      </c>
      <c r="AN12" s="55">
        <f t="shared" si="15"/>
        <v>3</v>
      </c>
      <c r="AO12" s="34">
        <f t="shared" si="16"/>
        <v>0.18493621819900774</v>
      </c>
      <c r="AP12" s="55">
        <f t="shared" si="17"/>
        <v>0.18493621819900774</v>
      </c>
      <c r="AQ12" s="59">
        <f t="shared" si="18"/>
        <v>24</v>
      </c>
      <c r="AR12" s="59">
        <f t="shared" si="19"/>
        <v>3.3288519275821393</v>
      </c>
      <c r="AS12" s="34"/>
      <c r="AT12">
        <v>10</v>
      </c>
      <c r="AU12">
        <v>2</v>
      </c>
      <c r="AV12">
        <v>1</v>
      </c>
      <c r="AY12">
        <v>95</v>
      </c>
      <c r="AZ12">
        <v>5</v>
      </c>
      <c r="BD12" s="34">
        <f t="shared" si="3"/>
        <v>2.9249999999999998</v>
      </c>
      <c r="BE12">
        <v>10</v>
      </c>
      <c r="BF12">
        <v>1</v>
      </c>
      <c r="BG12">
        <v>3</v>
      </c>
      <c r="BH12">
        <v>8</v>
      </c>
      <c r="BI12">
        <f t="shared" si="20"/>
        <v>18</v>
      </c>
      <c r="BK12" s="26"/>
      <c r="BL12" s="27" t="s">
        <v>43</v>
      </c>
      <c r="BM12" s="30">
        <v>8</v>
      </c>
    </row>
    <row r="13" spans="1:65" ht="15.75">
      <c r="A13" t="s">
        <v>14</v>
      </c>
      <c r="B13" t="s">
        <v>37</v>
      </c>
      <c r="C13" s="21">
        <v>-0.8085</v>
      </c>
      <c r="D13">
        <v>-2.1299999999999999E-2</v>
      </c>
      <c r="E13">
        <v>1.0626</v>
      </c>
      <c r="G13">
        <v>11</v>
      </c>
      <c r="H13">
        <v>11</v>
      </c>
      <c r="I13">
        <v>80</v>
      </c>
      <c r="J13" s="74">
        <v>1</v>
      </c>
      <c r="K13" s="74">
        <v>20</v>
      </c>
      <c r="L13" s="34">
        <v>3.0049999999999999</v>
      </c>
      <c r="M13" s="34">
        <v>5.0000000000000001E-4</v>
      </c>
      <c r="N13" s="34">
        <v>0.21000000999999999</v>
      </c>
      <c r="O13" s="35">
        <v>4.8</v>
      </c>
      <c r="P13" s="35">
        <v>7.2000003000000001</v>
      </c>
      <c r="Q13" s="35"/>
      <c r="S13" s="34">
        <v>0.7</v>
      </c>
      <c r="T13" s="34">
        <v>0.1</v>
      </c>
      <c r="U13" s="34">
        <v>1</v>
      </c>
      <c r="V13" s="34">
        <v>0.75</v>
      </c>
      <c r="W13" s="34">
        <v>0.5</v>
      </c>
      <c r="X13" s="34">
        <f t="shared" si="0"/>
        <v>3.05</v>
      </c>
      <c r="Y13">
        <v>11</v>
      </c>
      <c r="Z13">
        <f t="shared" si="4"/>
        <v>1.0103</v>
      </c>
      <c r="AA13" s="15">
        <f t="shared" si="1"/>
        <v>0.73307885561750119</v>
      </c>
      <c r="AB13" s="55">
        <f t="shared" si="5"/>
        <v>2.2358905096333785</v>
      </c>
      <c r="AC13" s="55">
        <f t="shared" si="21"/>
        <v>0.1</v>
      </c>
      <c r="AD13" s="34">
        <f t="shared" si="6"/>
        <v>2.1358905096333785</v>
      </c>
      <c r="AE13" s="55">
        <f t="shared" si="7"/>
        <v>1</v>
      </c>
      <c r="AF13" s="34">
        <f t="shared" si="8"/>
        <v>1.1358905096333785</v>
      </c>
      <c r="AG13" s="55">
        <f t="shared" si="9"/>
        <v>0.7</v>
      </c>
      <c r="AH13" s="55">
        <f t="shared" si="10"/>
        <v>1.8</v>
      </c>
      <c r="AI13" s="34">
        <f t="shared" si="2"/>
        <v>0.4358905096333785</v>
      </c>
      <c r="AJ13" s="59">
        <f t="shared" si="11"/>
        <v>5.0000000000000001E-4</v>
      </c>
      <c r="AK13" s="59">
        <f t="shared" si="12"/>
        <v>0.30000000000000004</v>
      </c>
      <c r="AL13" s="59">
        <f t="shared" si="13"/>
        <v>1.6379999999999999</v>
      </c>
      <c r="AM13" s="34">
        <f t="shared" si="14"/>
        <v>0.4358905096333785</v>
      </c>
      <c r="AN13" s="55">
        <f t="shared" si="15"/>
        <v>0.4358905096333785</v>
      </c>
      <c r="AO13" s="34">
        <f t="shared" si="16"/>
        <v>0</v>
      </c>
      <c r="AP13" s="55">
        <f t="shared" si="17"/>
        <v>0</v>
      </c>
      <c r="AQ13" s="59">
        <f t="shared" si="18"/>
        <v>3.487124077067028</v>
      </c>
      <c r="AR13" s="59">
        <f t="shared" si="19"/>
        <v>0</v>
      </c>
      <c r="AS13" s="34"/>
      <c r="AT13">
        <v>11</v>
      </c>
      <c r="AU13">
        <v>2</v>
      </c>
      <c r="AV13">
        <v>1</v>
      </c>
      <c r="AY13">
        <v>95</v>
      </c>
      <c r="AZ13">
        <v>5</v>
      </c>
      <c r="BD13" s="34">
        <f t="shared" si="3"/>
        <v>2.9249999999999998</v>
      </c>
      <c r="BE13">
        <v>11</v>
      </c>
      <c r="BF13">
        <v>1</v>
      </c>
      <c r="BG13">
        <v>3</v>
      </c>
      <c r="BH13">
        <v>8</v>
      </c>
      <c r="BI13">
        <f t="shared" si="20"/>
        <v>18</v>
      </c>
      <c r="BK13" s="26" t="s">
        <v>60</v>
      </c>
      <c r="BL13" s="27" t="s">
        <v>44</v>
      </c>
      <c r="BM13" s="30">
        <v>18</v>
      </c>
    </row>
    <row r="14" spans="1:65" ht="15.75">
      <c r="C14" s="20"/>
      <c r="G14">
        <v>12</v>
      </c>
      <c r="H14">
        <v>12</v>
      </c>
      <c r="I14">
        <v>85</v>
      </c>
      <c r="J14">
        <v>0</v>
      </c>
      <c r="K14" s="74">
        <v>2</v>
      </c>
      <c r="L14" s="34">
        <v>3.8544996</v>
      </c>
      <c r="M14" s="34"/>
      <c r="N14" s="34">
        <v>1.2E-2</v>
      </c>
      <c r="O14" s="35">
        <v>6.1440000000000001</v>
      </c>
      <c r="P14" s="35">
        <v>12.672002000000001</v>
      </c>
      <c r="Q14" s="35">
        <v>0.3</v>
      </c>
      <c r="S14" s="34">
        <v>0.4</v>
      </c>
      <c r="T14" s="34">
        <v>0</v>
      </c>
      <c r="U14" s="34">
        <v>1.3</v>
      </c>
      <c r="V14" s="34">
        <v>0.8</v>
      </c>
      <c r="W14" s="34">
        <v>0.6</v>
      </c>
      <c r="X14" s="34">
        <f t="shared" si="0"/>
        <v>3.1</v>
      </c>
      <c r="Y14">
        <v>12</v>
      </c>
      <c r="Z14">
        <f t="shared" si="4"/>
        <v>1.0103</v>
      </c>
      <c r="AA14" s="15">
        <f t="shared" si="1"/>
        <v>0.73307885561750119</v>
      </c>
      <c r="AB14" s="55">
        <f t="shared" si="5"/>
        <v>2.272544452414254</v>
      </c>
      <c r="AC14" s="55">
        <f>IF(T14&lt;AB14,T14,T14-AB14)</f>
        <v>0</v>
      </c>
      <c r="AD14" s="34">
        <f t="shared" si="6"/>
        <v>2.272544452414254</v>
      </c>
      <c r="AE14" s="55">
        <f t="shared" si="7"/>
        <v>1.3</v>
      </c>
      <c r="AF14" s="34">
        <f t="shared" si="8"/>
        <v>0.97254445241425391</v>
      </c>
      <c r="AG14" s="55">
        <f t="shared" si="9"/>
        <v>0.4</v>
      </c>
      <c r="AH14" s="55">
        <f t="shared" si="10"/>
        <v>1.7000000000000002</v>
      </c>
      <c r="AI14" s="34">
        <f t="shared" si="2"/>
        <v>0.57254445241425378</v>
      </c>
      <c r="AJ14" s="59">
        <f t="shared" si="11"/>
        <v>0</v>
      </c>
      <c r="AK14" s="59">
        <f t="shared" si="12"/>
        <v>3.9000000000000007E-2</v>
      </c>
      <c r="AL14" s="59">
        <f t="shared" si="13"/>
        <v>0.93330000000000002</v>
      </c>
      <c r="AM14" s="34">
        <f t="shared" si="14"/>
        <v>0.57254445241425378</v>
      </c>
      <c r="AN14" s="55">
        <f t="shared" si="15"/>
        <v>0.57254445241425378</v>
      </c>
      <c r="AO14" s="34">
        <f t="shared" si="16"/>
        <v>0</v>
      </c>
      <c r="AP14" s="55">
        <f t="shared" si="17"/>
        <v>0</v>
      </c>
      <c r="AQ14" s="59">
        <f t="shared" si="18"/>
        <v>4.5803556193140302</v>
      </c>
      <c r="AR14" s="59">
        <f t="shared" si="19"/>
        <v>0</v>
      </c>
      <c r="AS14" s="34"/>
      <c r="AT14">
        <v>12</v>
      </c>
      <c r="AU14">
        <v>2</v>
      </c>
      <c r="AV14">
        <v>1</v>
      </c>
      <c r="AW14">
        <v>21</v>
      </c>
      <c r="AX14">
        <v>13</v>
      </c>
      <c r="AY14">
        <v>53</v>
      </c>
      <c r="AZ14">
        <v>7</v>
      </c>
      <c r="BC14">
        <v>6</v>
      </c>
      <c r="BD14" s="34">
        <f t="shared" si="3"/>
        <v>2.7450000000000001</v>
      </c>
      <c r="BE14">
        <v>12</v>
      </c>
      <c r="BF14">
        <v>1</v>
      </c>
      <c r="BG14">
        <v>4</v>
      </c>
      <c r="BH14">
        <v>8</v>
      </c>
      <c r="BI14">
        <f t="shared" si="20"/>
        <v>22</v>
      </c>
      <c r="BK14" s="26"/>
      <c r="BL14" s="27" t="s">
        <v>45</v>
      </c>
      <c r="BM14" s="30">
        <v>22</v>
      </c>
    </row>
    <row r="15" spans="1:65" ht="15.75">
      <c r="A15" s="1" t="s">
        <v>38</v>
      </c>
      <c r="C15" s="20"/>
      <c r="G15">
        <v>13</v>
      </c>
      <c r="H15">
        <v>13</v>
      </c>
      <c r="I15">
        <v>73</v>
      </c>
      <c r="J15" s="74">
        <v>5</v>
      </c>
      <c r="K15" s="74">
        <v>10</v>
      </c>
      <c r="L15" s="34">
        <v>0.5988</v>
      </c>
      <c r="M15" s="34">
        <v>5.0000009999999996E-3</v>
      </c>
      <c r="N15" s="34">
        <v>4.5000006000000002E-2</v>
      </c>
      <c r="O15" s="35">
        <v>4.6720003999999999</v>
      </c>
      <c r="P15" s="35">
        <v>12.848001</v>
      </c>
      <c r="Q15" s="35"/>
      <c r="S15" s="34">
        <v>0.3</v>
      </c>
      <c r="T15" s="34">
        <v>0.2</v>
      </c>
      <c r="U15" s="34">
        <v>0.2</v>
      </c>
      <c r="V15" s="34">
        <v>0.8</v>
      </c>
      <c r="W15" s="34">
        <v>0.8</v>
      </c>
      <c r="X15" s="34">
        <f t="shared" si="0"/>
        <v>2.2999999999999998</v>
      </c>
      <c r="Y15">
        <v>13</v>
      </c>
      <c r="Z15">
        <f t="shared" si="4"/>
        <v>1.0103</v>
      </c>
      <c r="AA15" s="15">
        <f t="shared" si="1"/>
        <v>0.73307885561750119</v>
      </c>
      <c r="AB15" s="55">
        <f t="shared" si="5"/>
        <v>1.6860813679202526</v>
      </c>
      <c r="AC15" s="55">
        <f>IF(T15&lt;AB15,T15,T15-AB15)</f>
        <v>0.2</v>
      </c>
      <c r="AD15" s="34">
        <f t="shared" si="6"/>
        <v>1.4860813679202527</v>
      </c>
      <c r="AE15" s="55">
        <f t="shared" si="7"/>
        <v>0.2</v>
      </c>
      <c r="AF15" s="34">
        <f t="shared" si="8"/>
        <v>1.2860813679202527</v>
      </c>
      <c r="AG15" s="55">
        <f t="shared" si="9"/>
        <v>0.3</v>
      </c>
      <c r="AH15" s="55">
        <f t="shared" si="10"/>
        <v>0.7</v>
      </c>
      <c r="AI15" s="34">
        <f t="shared" si="2"/>
        <v>0.98608136792025269</v>
      </c>
      <c r="AJ15" s="59">
        <f t="shared" si="11"/>
        <v>5.000000000000001E-3</v>
      </c>
      <c r="AK15" s="59">
        <f t="shared" si="12"/>
        <v>3.0000000000000006E-2</v>
      </c>
      <c r="AL15" s="59">
        <f t="shared" si="13"/>
        <v>0.64824000000000004</v>
      </c>
      <c r="AM15" s="34">
        <f t="shared" si="14"/>
        <v>0.98608136792025269</v>
      </c>
      <c r="AN15" s="55">
        <f t="shared" si="15"/>
        <v>0.8</v>
      </c>
      <c r="AO15" s="34">
        <f t="shared" si="16"/>
        <v>0.18608136792025265</v>
      </c>
      <c r="AP15" s="55">
        <f t="shared" si="17"/>
        <v>0.18608136792025265</v>
      </c>
      <c r="AQ15" s="59">
        <f t="shared" si="18"/>
        <v>6.4</v>
      </c>
      <c r="AR15" s="59">
        <f t="shared" si="19"/>
        <v>4.0937900942455583</v>
      </c>
      <c r="AS15" s="34"/>
      <c r="AT15">
        <v>13</v>
      </c>
      <c r="AU15">
        <v>2</v>
      </c>
      <c r="AV15">
        <v>1</v>
      </c>
      <c r="AY15">
        <v>98</v>
      </c>
      <c r="BA15">
        <v>1</v>
      </c>
      <c r="BC15">
        <v>1</v>
      </c>
      <c r="BD15" s="34">
        <f t="shared" si="3"/>
        <v>2.96</v>
      </c>
      <c r="BE15">
        <v>13</v>
      </c>
      <c r="BF15">
        <v>1</v>
      </c>
      <c r="BG15">
        <v>4</v>
      </c>
      <c r="BH15">
        <v>8</v>
      </c>
      <c r="BI15">
        <f t="shared" si="20"/>
        <v>22</v>
      </c>
      <c r="BK15" s="26" t="s">
        <v>46</v>
      </c>
      <c r="BL15" s="27" t="s">
        <v>47</v>
      </c>
      <c r="BM15" s="30">
        <v>12</v>
      </c>
    </row>
    <row r="16" spans="1:65" ht="16.5" thickBot="1">
      <c r="B16" t="s">
        <v>49</v>
      </c>
      <c r="C16" s="20"/>
      <c r="G16">
        <v>14</v>
      </c>
      <c r="H16">
        <v>14</v>
      </c>
      <c r="I16">
        <v>60</v>
      </c>
      <c r="J16">
        <v>0</v>
      </c>
      <c r="K16">
        <v>0</v>
      </c>
      <c r="L16" s="34">
        <v>3.1125001999999999</v>
      </c>
      <c r="M16" s="34"/>
      <c r="N16" s="34"/>
      <c r="O16" s="35">
        <v>1.9200002</v>
      </c>
      <c r="P16" s="35">
        <v>0.72</v>
      </c>
      <c r="Q16" s="35"/>
      <c r="S16" s="34">
        <v>0</v>
      </c>
      <c r="T16" s="34">
        <v>0</v>
      </c>
      <c r="U16" s="34">
        <v>1.5</v>
      </c>
      <c r="V16" s="34">
        <v>0.4</v>
      </c>
      <c r="W16" s="34">
        <v>0.1</v>
      </c>
      <c r="X16" s="34">
        <f t="shared" si="0"/>
        <v>2</v>
      </c>
      <c r="Y16">
        <v>14</v>
      </c>
      <c r="Z16">
        <f t="shared" si="4"/>
        <v>1.0103</v>
      </c>
      <c r="AA16" s="15">
        <f t="shared" si="1"/>
        <v>0.73307885561750119</v>
      </c>
      <c r="AB16" s="55">
        <f t="shared" si="5"/>
        <v>1.4661577112350024</v>
      </c>
      <c r="AC16" s="55">
        <f>IF(T16&lt;AB16,T16,T16-AB16)</f>
        <v>0</v>
      </c>
      <c r="AD16" s="34">
        <f t="shared" si="6"/>
        <v>1.4661577112350024</v>
      </c>
      <c r="AE16" s="55">
        <f t="shared" si="7"/>
        <v>1.4661577112350024</v>
      </c>
      <c r="AF16" s="34">
        <f t="shared" si="8"/>
        <v>0</v>
      </c>
      <c r="AG16" s="55">
        <f t="shared" si="9"/>
        <v>0</v>
      </c>
      <c r="AH16" s="55">
        <f t="shared" si="10"/>
        <v>1.4661577112350024</v>
      </c>
      <c r="AI16" s="34">
        <f t="shared" si="2"/>
        <v>0</v>
      </c>
      <c r="AJ16" s="59">
        <f t="shared" si="11"/>
        <v>0</v>
      </c>
      <c r="AK16" s="59">
        <f t="shared" si="12"/>
        <v>0</v>
      </c>
      <c r="AL16" s="59">
        <f t="shared" si="13"/>
        <v>0</v>
      </c>
      <c r="AM16" s="34">
        <f t="shared" si="14"/>
        <v>0</v>
      </c>
      <c r="AN16" s="55">
        <f t="shared" si="15"/>
        <v>0</v>
      </c>
      <c r="AO16" s="34">
        <f t="shared" si="16"/>
        <v>0</v>
      </c>
      <c r="AP16" s="55">
        <f t="shared" si="17"/>
        <v>0</v>
      </c>
      <c r="AQ16" s="59">
        <f t="shared" si="18"/>
        <v>0</v>
      </c>
      <c r="AR16" s="59">
        <f t="shared" si="19"/>
        <v>0</v>
      </c>
      <c r="AS16" s="34"/>
      <c r="AT16">
        <v>14</v>
      </c>
      <c r="AU16" t="s">
        <v>732</v>
      </c>
      <c r="AV16">
        <v>2</v>
      </c>
      <c r="AZ16">
        <v>75</v>
      </c>
      <c r="BC16">
        <v>25</v>
      </c>
      <c r="BD16" s="34">
        <f t="shared" si="3"/>
        <v>1.25</v>
      </c>
      <c r="BE16">
        <v>14</v>
      </c>
      <c r="BF16">
        <v>1</v>
      </c>
      <c r="BG16">
        <v>3</v>
      </c>
      <c r="BH16">
        <v>8</v>
      </c>
      <c r="BI16">
        <f t="shared" si="20"/>
        <v>18</v>
      </c>
      <c r="BK16" s="31" t="s">
        <v>6</v>
      </c>
      <c r="BL16" s="32" t="s">
        <v>47</v>
      </c>
      <c r="BM16" s="33">
        <v>12</v>
      </c>
    </row>
    <row r="17" spans="1:61" ht="15.75">
      <c r="B17" t="s">
        <v>63</v>
      </c>
      <c r="C17" s="20"/>
      <c r="G17">
        <v>15</v>
      </c>
      <c r="H17">
        <v>15</v>
      </c>
      <c r="I17">
        <v>76</v>
      </c>
      <c r="J17">
        <v>0</v>
      </c>
      <c r="K17">
        <v>0</v>
      </c>
      <c r="L17" s="34">
        <v>3.2824000999999998</v>
      </c>
      <c r="M17" s="34"/>
      <c r="N17" s="34"/>
      <c r="O17" s="35">
        <v>4.8640002999999998</v>
      </c>
      <c r="P17" s="35">
        <v>50.616</v>
      </c>
      <c r="Q17" s="35">
        <v>0.3</v>
      </c>
      <c r="S17" s="34">
        <v>0</v>
      </c>
      <c r="T17" s="34">
        <v>0</v>
      </c>
      <c r="U17" s="34">
        <v>1.1000000000000001</v>
      </c>
      <c r="V17" s="34">
        <v>0.8</v>
      </c>
      <c r="W17" s="34">
        <v>3.7</v>
      </c>
      <c r="X17" s="34">
        <f t="shared" si="0"/>
        <v>5.6000000000000005</v>
      </c>
      <c r="Y17">
        <v>15</v>
      </c>
      <c r="Z17">
        <f t="shared" si="4"/>
        <v>1.0103</v>
      </c>
      <c r="AA17" s="15">
        <f t="shared" si="1"/>
        <v>0.73307885561750119</v>
      </c>
      <c r="AB17" s="55">
        <f t="shared" si="5"/>
        <v>4.1052415914580074</v>
      </c>
      <c r="AC17" s="55">
        <f>IF(T17&lt;AB17,T17,T17-AB17)</f>
        <v>0</v>
      </c>
      <c r="AD17" s="34">
        <f t="shared" si="6"/>
        <v>4.1052415914580074</v>
      </c>
      <c r="AE17" s="55">
        <f t="shared" si="7"/>
        <v>1.1000000000000001</v>
      </c>
      <c r="AF17" s="34">
        <f t="shared" si="8"/>
        <v>3.0052415914580073</v>
      </c>
      <c r="AG17" s="55">
        <f t="shared" si="9"/>
        <v>0</v>
      </c>
      <c r="AH17" s="55">
        <f t="shared" si="10"/>
        <v>1.1000000000000001</v>
      </c>
      <c r="AI17" s="34">
        <f t="shared" si="2"/>
        <v>3.0052415914580073</v>
      </c>
      <c r="AJ17" s="59">
        <f t="shared" si="11"/>
        <v>0</v>
      </c>
      <c r="AK17" s="59">
        <f t="shared" si="12"/>
        <v>0</v>
      </c>
      <c r="AL17" s="59">
        <f t="shared" si="13"/>
        <v>0</v>
      </c>
      <c r="AM17" s="34">
        <f t="shared" si="14"/>
        <v>3.0052415914580073</v>
      </c>
      <c r="AN17" s="55">
        <f t="shared" si="15"/>
        <v>0.8</v>
      </c>
      <c r="AO17" s="34">
        <f t="shared" si="16"/>
        <v>2.205241591458007</v>
      </c>
      <c r="AP17" s="55">
        <f t="shared" si="17"/>
        <v>2.205241591458007</v>
      </c>
      <c r="AQ17" s="59">
        <f t="shared" si="18"/>
        <v>6.4</v>
      </c>
      <c r="AR17" s="59">
        <f t="shared" si="19"/>
        <v>39.694348646244123</v>
      </c>
      <c r="AS17" s="34"/>
      <c r="AT17">
        <v>15</v>
      </c>
      <c r="AU17" t="s">
        <v>732</v>
      </c>
      <c r="AV17">
        <v>1</v>
      </c>
      <c r="AX17">
        <v>37</v>
      </c>
      <c r="AY17">
        <v>55</v>
      </c>
      <c r="BA17">
        <v>5</v>
      </c>
      <c r="BC17">
        <v>3</v>
      </c>
      <c r="BD17" s="34">
        <f t="shared" si="3"/>
        <v>2.85</v>
      </c>
      <c r="BE17">
        <v>15</v>
      </c>
      <c r="BF17">
        <v>1</v>
      </c>
      <c r="BG17">
        <v>3</v>
      </c>
      <c r="BH17">
        <v>8</v>
      </c>
      <c r="BI17">
        <f t="shared" si="20"/>
        <v>18</v>
      </c>
    </row>
    <row r="18" spans="1:61" ht="15.75">
      <c r="A18" s="1" t="s">
        <v>48</v>
      </c>
      <c r="G18">
        <v>16</v>
      </c>
      <c r="H18">
        <v>16</v>
      </c>
      <c r="I18">
        <v>88</v>
      </c>
      <c r="J18">
        <v>0</v>
      </c>
      <c r="K18">
        <v>0</v>
      </c>
      <c r="L18" s="34">
        <v>3.0100004999999999</v>
      </c>
      <c r="M18" s="34"/>
      <c r="N18" s="34"/>
      <c r="O18" s="35">
        <v>3.5200002000000001</v>
      </c>
      <c r="P18" s="35">
        <v>7.9200005999999998</v>
      </c>
      <c r="Q18" s="35">
        <v>0.3</v>
      </c>
      <c r="S18" s="34">
        <v>0</v>
      </c>
      <c r="T18" s="34">
        <v>0</v>
      </c>
      <c r="U18" s="34">
        <v>1</v>
      </c>
      <c r="V18" s="34">
        <v>0.5</v>
      </c>
      <c r="W18" s="34">
        <v>0.5</v>
      </c>
      <c r="X18" s="34">
        <f t="shared" si="0"/>
        <v>2</v>
      </c>
      <c r="Y18">
        <v>16</v>
      </c>
      <c r="Z18">
        <f t="shared" si="4"/>
        <v>1.0103</v>
      </c>
      <c r="AA18" s="15">
        <f t="shared" si="1"/>
        <v>0.73307885561750119</v>
      </c>
      <c r="AB18" s="55">
        <f t="shared" si="5"/>
        <v>1.4661577112350024</v>
      </c>
      <c r="AC18" s="55">
        <f t="shared" ref="AC18:AC81" si="22">IF(T18&lt;AB18,T18,T18-AB18)</f>
        <v>0</v>
      </c>
      <c r="AD18" s="34">
        <f t="shared" si="6"/>
        <v>1.4661577112350024</v>
      </c>
      <c r="AE18" s="55">
        <f t="shared" si="7"/>
        <v>1</v>
      </c>
      <c r="AF18" s="34">
        <f t="shared" si="8"/>
        <v>0.46615771123500238</v>
      </c>
      <c r="AG18" s="55">
        <f t="shared" si="9"/>
        <v>0</v>
      </c>
      <c r="AH18" s="55">
        <f t="shared" si="10"/>
        <v>1</v>
      </c>
      <c r="AI18" s="34">
        <f t="shared" si="2"/>
        <v>0.46615771123500238</v>
      </c>
      <c r="AJ18" s="59">
        <f t="shared" si="11"/>
        <v>0</v>
      </c>
      <c r="AK18" s="59">
        <f t="shared" si="12"/>
        <v>0</v>
      </c>
      <c r="AL18" s="59">
        <f t="shared" si="13"/>
        <v>0</v>
      </c>
      <c r="AM18" s="34">
        <f t="shared" si="14"/>
        <v>0.46615771123500238</v>
      </c>
      <c r="AN18" s="55">
        <f t="shared" si="15"/>
        <v>0.46615771123500238</v>
      </c>
      <c r="AO18" s="34">
        <f t="shared" si="16"/>
        <v>0</v>
      </c>
      <c r="AP18" s="55">
        <f t="shared" si="17"/>
        <v>0</v>
      </c>
      <c r="AQ18" s="59">
        <f t="shared" si="18"/>
        <v>3.729261689880019</v>
      </c>
      <c r="AR18" s="59">
        <f t="shared" si="19"/>
        <v>0</v>
      </c>
      <c r="AS18" s="34"/>
      <c r="AT18">
        <v>16</v>
      </c>
      <c r="AU18" t="s">
        <v>732</v>
      </c>
      <c r="AV18">
        <v>1</v>
      </c>
      <c r="AX18">
        <v>60</v>
      </c>
      <c r="AY18">
        <v>30</v>
      </c>
      <c r="AZ18">
        <v>10</v>
      </c>
      <c r="BD18" s="34">
        <f t="shared" si="3"/>
        <v>2.8499999999999996</v>
      </c>
      <c r="BE18">
        <v>16</v>
      </c>
      <c r="BF18">
        <v>1</v>
      </c>
      <c r="BG18">
        <v>3</v>
      </c>
      <c r="BH18">
        <v>8</v>
      </c>
      <c r="BI18">
        <f t="shared" si="20"/>
        <v>18</v>
      </c>
    </row>
    <row r="19" spans="1:61" ht="15.75">
      <c r="B19" t="s">
        <v>65</v>
      </c>
      <c r="G19">
        <v>17</v>
      </c>
      <c r="H19">
        <v>17</v>
      </c>
      <c r="I19">
        <v>86</v>
      </c>
      <c r="J19">
        <v>0</v>
      </c>
      <c r="K19" s="74">
        <v>5</v>
      </c>
      <c r="L19" s="34">
        <v>4.8</v>
      </c>
      <c r="M19" s="34"/>
      <c r="N19" s="34">
        <v>3.7499999999999999E-2</v>
      </c>
      <c r="O19" s="35">
        <v>13.920000999999999</v>
      </c>
      <c r="P19" s="35">
        <v>40.716003000000001</v>
      </c>
      <c r="Q19" s="35">
        <v>0.3</v>
      </c>
      <c r="S19" s="34">
        <v>0.5</v>
      </c>
      <c r="T19" s="34">
        <v>0</v>
      </c>
      <c r="U19" s="34">
        <v>1.6</v>
      </c>
      <c r="V19" s="34">
        <v>2</v>
      </c>
      <c r="W19" s="34">
        <v>2.6</v>
      </c>
      <c r="X19" s="34">
        <f t="shared" si="0"/>
        <v>6.6999999999999993</v>
      </c>
      <c r="Y19">
        <v>17</v>
      </c>
      <c r="Z19">
        <f t="shared" si="4"/>
        <v>1.0103</v>
      </c>
      <c r="AA19" s="15">
        <f t="shared" si="1"/>
        <v>0.73307885561750119</v>
      </c>
      <c r="AB19" s="55">
        <f t="shared" si="5"/>
        <v>4.9116283326372576</v>
      </c>
      <c r="AC19" s="55">
        <f t="shared" si="22"/>
        <v>0</v>
      </c>
      <c r="AD19" s="34">
        <f t="shared" si="6"/>
        <v>4.9116283326372576</v>
      </c>
      <c r="AE19" s="55">
        <f t="shared" si="7"/>
        <v>1.6</v>
      </c>
      <c r="AF19" s="34">
        <f t="shared" si="8"/>
        <v>3.3116283326372575</v>
      </c>
      <c r="AG19" s="55">
        <f t="shared" si="9"/>
        <v>0.5</v>
      </c>
      <c r="AH19" s="55">
        <f t="shared" si="10"/>
        <v>2.1</v>
      </c>
      <c r="AI19" s="34">
        <f t="shared" si="2"/>
        <v>2.8116283326372575</v>
      </c>
      <c r="AJ19" s="59">
        <f t="shared" si="11"/>
        <v>0</v>
      </c>
      <c r="AK19" s="59">
        <f t="shared" si="12"/>
        <v>0.12000000000000002</v>
      </c>
      <c r="AL19" s="59">
        <f t="shared" si="13"/>
        <v>1.29</v>
      </c>
      <c r="AM19" s="34">
        <f t="shared" si="14"/>
        <v>2.8116283326372575</v>
      </c>
      <c r="AN19" s="55">
        <f t="shared" si="15"/>
        <v>2</v>
      </c>
      <c r="AO19" s="34">
        <f t="shared" si="16"/>
        <v>0.81162833263725753</v>
      </c>
      <c r="AP19" s="55">
        <f t="shared" si="17"/>
        <v>0.81162833263725753</v>
      </c>
      <c r="AQ19" s="59">
        <f t="shared" si="18"/>
        <v>16</v>
      </c>
      <c r="AR19" s="59">
        <f t="shared" si="19"/>
        <v>14.609309987470635</v>
      </c>
      <c r="AS19" s="34"/>
      <c r="AT19">
        <v>17</v>
      </c>
      <c r="AU19">
        <v>2</v>
      </c>
      <c r="AV19">
        <v>1</v>
      </c>
      <c r="AY19">
        <v>100</v>
      </c>
      <c r="BD19" s="34">
        <f t="shared" si="3"/>
        <v>3</v>
      </c>
      <c r="BE19">
        <v>17</v>
      </c>
      <c r="BF19">
        <v>1</v>
      </c>
      <c r="BG19">
        <v>3</v>
      </c>
      <c r="BH19">
        <v>8</v>
      </c>
      <c r="BI19">
        <f t="shared" si="20"/>
        <v>18</v>
      </c>
    </row>
    <row r="20" spans="1:61" ht="15.75">
      <c r="B20" t="s">
        <v>64</v>
      </c>
      <c r="G20">
        <v>18</v>
      </c>
      <c r="H20">
        <v>18</v>
      </c>
      <c r="I20">
        <v>80</v>
      </c>
      <c r="J20" s="74">
        <v>7</v>
      </c>
      <c r="K20" s="74">
        <v>15.5</v>
      </c>
      <c r="L20" s="34">
        <v>0.89250010000000002</v>
      </c>
      <c r="M20" s="34">
        <v>3.5000003000000002E-3</v>
      </c>
      <c r="N20" s="34">
        <v>2.325E-2</v>
      </c>
      <c r="O20" s="35">
        <v>1.36</v>
      </c>
      <c r="P20" s="35">
        <v>9.18</v>
      </c>
      <c r="Q20" s="35">
        <v>1.5000001000000001</v>
      </c>
      <c r="S20" s="34">
        <v>0.1</v>
      </c>
      <c r="T20" s="34">
        <v>0.1</v>
      </c>
      <c r="U20" s="34">
        <v>0.3</v>
      </c>
      <c r="V20" s="34">
        <v>0.2</v>
      </c>
      <c r="W20" s="34">
        <v>0.6</v>
      </c>
      <c r="X20" s="34">
        <f t="shared" si="0"/>
        <v>1.2999999999999998</v>
      </c>
      <c r="Y20">
        <v>18</v>
      </c>
      <c r="Z20">
        <f t="shared" si="4"/>
        <v>1.0103</v>
      </c>
      <c r="AA20" s="15">
        <f t="shared" si="1"/>
        <v>0.73307885561750119</v>
      </c>
      <c r="AB20" s="55">
        <f t="shared" si="5"/>
        <v>0.95300251230275146</v>
      </c>
      <c r="AC20" s="55">
        <f t="shared" si="22"/>
        <v>0.1</v>
      </c>
      <c r="AD20" s="34">
        <f t="shared" si="6"/>
        <v>0.85300251230275148</v>
      </c>
      <c r="AE20" s="55">
        <f t="shared" si="7"/>
        <v>0.3</v>
      </c>
      <c r="AF20" s="34">
        <f t="shared" si="8"/>
        <v>0.55300251230275144</v>
      </c>
      <c r="AG20" s="55">
        <f t="shared" si="9"/>
        <v>0.1</v>
      </c>
      <c r="AH20" s="55">
        <f t="shared" si="10"/>
        <v>0.5</v>
      </c>
      <c r="AI20" s="34">
        <f t="shared" si="2"/>
        <v>0.45300251230275146</v>
      </c>
      <c r="AJ20" s="59">
        <f t="shared" si="11"/>
        <v>3.5000000000000005E-3</v>
      </c>
      <c r="AK20" s="59">
        <f t="shared" si="12"/>
        <v>6.9749999999999993E-2</v>
      </c>
      <c r="AL20" s="59">
        <f t="shared" si="13"/>
        <v>0.21800000000000003</v>
      </c>
      <c r="AM20" s="34">
        <f t="shared" si="14"/>
        <v>0.45300251230275146</v>
      </c>
      <c r="AN20" s="55">
        <f t="shared" si="15"/>
        <v>0.2</v>
      </c>
      <c r="AO20" s="34">
        <f t="shared" si="16"/>
        <v>0.25300251230275145</v>
      </c>
      <c r="AP20" s="55">
        <f t="shared" si="17"/>
        <v>0.25300251230275145</v>
      </c>
      <c r="AQ20" s="59">
        <f t="shared" si="18"/>
        <v>1.6</v>
      </c>
      <c r="AR20" s="59">
        <f t="shared" si="19"/>
        <v>4.5540452214495257</v>
      </c>
      <c r="AS20" s="34"/>
      <c r="AT20">
        <v>18</v>
      </c>
      <c r="AU20">
        <v>2</v>
      </c>
      <c r="AV20">
        <v>1</v>
      </c>
      <c r="AX20">
        <v>35</v>
      </c>
      <c r="AY20">
        <v>50</v>
      </c>
      <c r="AZ20">
        <v>5</v>
      </c>
      <c r="BA20">
        <v>5</v>
      </c>
      <c r="BC20">
        <v>5</v>
      </c>
      <c r="BD20" s="34">
        <f t="shared" si="3"/>
        <v>2.7250000000000001</v>
      </c>
      <c r="BE20">
        <v>18</v>
      </c>
      <c r="BF20">
        <v>1</v>
      </c>
      <c r="BG20">
        <v>3</v>
      </c>
      <c r="BH20">
        <v>8</v>
      </c>
      <c r="BI20">
        <f t="shared" si="20"/>
        <v>18</v>
      </c>
    </row>
    <row r="21" spans="1:61" ht="15.75">
      <c r="A21" s="22" t="s">
        <v>68</v>
      </c>
      <c r="B21" s="18"/>
      <c r="G21">
        <v>19</v>
      </c>
      <c r="H21">
        <v>19</v>
      </c>
      <c r="I21">
        <v>85</v>
      </c>
      <c r="J21">
        <v>0</v>
      </c>
      <c r="K21">
        <v>0</v>
      </c>
      <c r="L21" s="34">
        <v>3.6012002999999999</v>
      </c>
      <c r="M21" s="34"/>
      <c r="N21" s="34"/>
      <c r="O21" s="35">
        <v>4.76</v>
      </c>
      <c r="P21" s="35">
        <v>21.42</v>
      </c>
      <c r="Q21" s="35">
        <v>0.3</v>
      </c>
      <c r="S21" s="34">
        <v>0</v>
      </c>
      <c r="T21" s="34">
        <v>0</v>
      </c>
      <c r="U21" s="34">
        <v>1.2</v>
      </c>
      <c r="V21" s="34">
        <v>0.7</v>
      </c>
      <c r="W21" s="34">
        <v>1.4</v>
      </c>
      <c r="X21" s="34">
        <f t="shared" si="0"/>
        <v>3.3</v>
      </c>
      <c r="Y21">
        <v>19</v>
      </c>
      <c r="Z21">
        <f t="shared" si="4"/>
        <v>1.0103</v>
      </c>
      <c r="AA21" s="15">
        <f t="shared" si="1"/>
        <v>0.73307885561750119</v>
      </c>
      <c r="AB21" s="55">
        <f t="shared" si="5"/>
        <v>2.4191602235377538</v>
      </c>
      <c r="AC21" s="55">
        <f t="shared" si="22"/>
        <v>0</v>
      </c>
      <c r="AD21" s="34">
        <f t="shared" si="6"/>
        <v>2.4191602235377538</v>
      </c>
      <c r="AE21" s="55">
        <f t="shared" si="7"/>
        <v>1.2</v>
      </c>
      <c r="AF21" s="34">
        <f t="shared" si="8"/>
        <v>1.2191602235377539</v>
      </c>
      <c r="AG21" s="55">
        <f t="shared" si="9"/>
        <v>0</v>
      </c>
      <c r="AH21" s="55">
        <f t="shared" si="10"/>
        <v>1.2</v>
      </c>
      <c r="AI21" s="34">
        <f t="shared" si="2"/>
        <v>1.2191602235377539</v>
      </c>
      <c r="AJ21" s="59">
        <f t="shared" si="11"/>
        <v>0</v>
      </c>
      <c r="AK21" s="59">
        <f t="shared" si="12"/>
        <v>0</v>
      </c>
      <c r="AL21" s="59">
        <f t="shared" si="13"/>
        <v>0</v>
      </c>
      <c r="AM21" s="34">
        <f t="shared" si="14"/>
        <v>1.2191602235377539</v>
      </c>
      <c r="AN21" s="55">
        <f t="shared" si="15"/>
        <v>0.7</v>
      </c>
      <c r="AO21" s="34">
        <f t="shared" si="16"/>
        <v>0.51916022353775393</v>
      </c>
      <c r="AP21" s="55">
        <f t="shared" si="17"/>
        <v>0.51916022353775393</v>
      </c>
      <c r="AQ21" s="59">
        <f t="shared" si="18"/>
        <v>5.6</v>
      </c>
      <c r="AR21" s="59">
        <f t="shared" si="19"/>
        <v>9.3448840236795707</v>
      </c>
      <c r="AS21" s="34"/>
      <c r="AT21">
        <v>19</v>
      </c>
      <c r="AU21" t="s">
        <v>732</v>
      </c>
      <c r="AV21">
        <v>1</v>
      </c>
      <c r="AW21">
        <v>5</v>
      </c>
      <c r="AY21">
        <v>94</v>
      </c>
      <c r="AZ21">
        <v>1</v>
      </c>
      <c r="BD21" s="34">
        <f t="shared" si="3"/>
        <v>2.9849999999999999</v>
      </c>
      <c r="BE21">
        <v>19</v>
      </c>
      <c r="BF21">
        <v>1</v>
      </c>
      <c r="BG21">
        <v>3</v>
      </c>
      <c r="BH21">
        <v>8</v>
      </c>
      <c r="BI21">
        <f t="shared" si="20"/>
        <v>18</v>
      </c>
    </row>
    <row r="22" spans="1:61" ht="15.75">
      <c r="B22" t="s">
        <v>66</v>
      </c>
      <c r="G22">
        <v>20</v>
      </c>
      <c r="H22">
        <v>20</v>
      </c>
      <c r="I22">
        <v>30</v>
      </c>
      <c r="J22" s="74">
        <v>3</v>
      </c>
      <c r="K22" s="74">
        <v>5</v>
      </c>
      <c r="L22" s="34">
        <v>1.4550000000000001</v>
      </c>
      <c r="M22" s="34">
        <v>1.5000002000000001E-3</v>
      </c>
      <c r="N22" s="34">
        <v>7.5000003000000003E-3</v>
      </c>
      <c r="O22" s="35">
        <v>1.2</v>
      </c>
      <c r="P22" s="35">
        <v>2.7</v>
      </c>
      <c r="Q22" s="35"/>
      <c r="S22" s="34">
        <v>0.1</v>
      </c>
      <c r="T22" s="34">
        <v>0.1</v>
      </c>
      <c r="U22" s="34">
        <v>0.5</v>
      </c>
      <c r="V22" s="34">
        <v>0.5</v>
      </c>
      <c r="W22" s="34">
        <v>0.5</v>
      </c>
      <c r="X22" s="34">
        <f t="shared" si="0"/>
        <v>1.7</v>
      </c>
      <c r="Y22">
        <v>20</v>
      </c>
      <c r="Z22">
        <f t="shared" si="4"/>
        <v>1.0103</v>
      </c>
      <c r="AA22" s="15">
        <f t="shared" si="1"/>
        <v>0.73307885561750119</v>
      </c>
      <c r="AB22" s="55">
        <f t="shared" si="5"/>
        <v>1.2462340545497519</v>
      </c>
      <c r="AC22" s="55">
        <f t="shared" si="22"/>
        <v>0.1</v>
      </c>
      <c r="AD22" s="34">
        <f t="shared" si="6"/>
        <v>1.1462340545497518</v>
      </c>
      <c r="AE22" s="55">
        <f t="shared" si="7"/>
        <v>0.5</v>
      </c>
      <c r="AF22" s="34">
        <f t="shared" si="8"/>
        <v>0.64623405454975191</v>
      </c>
      <c r="AG22" s="55">
        <f t="shared" si="9"/>
        <v>0.1</v>
      </c>
      <c r="AH22" s="55">
        <f t="shared" si="10"/>
        <v>0.7</v>
      </c>
      <c r="AI22" s="34">
        <f t="shared" si="2"/>
        <v>0.54623405454975194</v>
      </c>
      <c r="AJ22" s="59">
        <f t="shared" si="11"/>
        <v>1.5E-3</v>
      </c>
      <c r="AK22" s="59">
        <f t="shared" si="12"/>
        <v>3.7500000000000006E-2</v>
      </c>
      <c r="AL22" s="59">
        <f t="shared" si="13"/>
        <v>7.2000000000000008E-2</v>
      </c>
      <c r="AM22" s="34">
        <f t="shared" si="14"/>
        <v>0.54623405454975194</v>
      </c>
      <c r="AN22" s="55">
        <f t="shared" si="15"/>
        <v>0.5</v>
      </c>
      <c r="AO22" s="34">
        <f t="shared" si="16"/>
        <v>4.6234054549751935E-2</v>
      </c>
      <c r="AP22" s="55">
        <f t="shared" si="17"/>
        <v>4.6234054549751935E-2</v>
      </c>
      <c r="AQ22" s="59">
        <f t="shared" si="18"/>
        <v>4</v>
      </c>
      <c r="AR22" s="59">
        <f t="shared" si="19"/>
        <v>0.83221298189553483</v>
      </c>
      <c r="AS22" s="34"/>
      <c r="AT22">
        <v>20</v>
      </c>
      <c r="AU22">
        <v>2</v>
      </c>
      <c r="AV22">
        <v>1</v>
      </c>
      <c r="AX22">
        <v>20</v>
      </c>
      <c r="AY22">
        <v>50</v>
      </c>
      <c r="AZ22">
        <v>15</v>
      </c>
      <c r="BC22">
        <v>15</v>
      </c>
      <c r="BD22" s="34">
        <f t="shared" si="3"/>
        <v>2.4000000000000004</v>
      </c>
      <c r="BE22">
        <v>20</v>
      </c>
      <c r="BF22">
        <v>1</v>
      </c>
      <c r="BG22">
        <v>3</v>
      </c>
      <c r="BH22">
        <v>8</v>
      </c>
      <c r="BI22">
        <f t="shared" si="20"/>
        <v>18</v>
      </c>
    </row>
    <row r="23" spans="1:61" ht="15.75">
      <c r="A23" s="17"/>
      <c r="B23" t="s">
        <v>67</v>
      </c>
      <c r="G23">
        <v>21</v>
      </c>
      <c r="H23">
        <v>21</v>
      </c>
      <c r="I23">
        <v>50</v>
      </c>
      <c r="J23" s="74">
        <v>1</v>
      </c>
      <c r="K23" s="74">
        <v>1</v>
      </c>
      <c r="L23" s="34">
        <v>1.4964999999999999</v>
      </c>
      <c r="M23" s="34">
        <v>5.0000000000000001E-4</v>
      </c>
      <c r="N23" s="34">
        <v>3.0000000000000001E-3</v>
      </c>
      <c r="O23" s="35">
        <v>2</v>
      </c>
      <c r="P23" s="35">
        <v>4.5</v>
      </c>
      <c r="Q23" s="35">
        <v>0.3</v>
      </c>
      <c r="S23" s="34">
        <v>0.2</v>
      </c>
      <c r="T23" s="34">
        <v>0.1</v>
      </c>
      <c r="U23" s="34">
        <v>0.5</v>
      </c>
      <c r="V23" s="34">
        <v>0.5</v>
      </c>
      <c r="W23" s="34">
        <v>0.5</v>
      </c>
      <c r="X23" s="34">
        <f t="shared" si="0"/>
        <v>1.8</v>
      </c>
      <c r="Y23">
        <v>21</v>
      </c>
      <c r="Z23">
        <f t="shared" si="4"/>
        <v>1.0103</v>
      </c>
      <c r="AA23" s="15">
        <f t="shared" si="1"/>
        <v>0.73307885561750119</v>
      </c>
      <c r="AB23" s="55">
        <f t="shared" si="5"/>
        <v>1.3195419401115023</v>
      </c>
      <c r="AC23" s="55">
        <f t="shared" si="22"/>
        <v>0.1</v>
      </c>
      <c r="AD23" s="34">
        <f t="shared" si="6"/>
        <v>1.2195419401115022</v>
      </c>
      <c r="AE23" s="55">
        <f t="shared" si="7"/>
        <v>0.5</v>
      </c>
      <c r="AF23" s="34">
        <f t="shared" si="8"/>
        <v>0.7195419401115023</v>
      </c>
      <c r="AG23" s="55">
        <f t="shared" si="9"/>
        <v>0.2</v>
      </c>
      <c r="AH23" s="55">
        <f t="shared" si="10"/>
        <v>0.8</v>
      </c>
      <c r="AI23" s="34">
        <f t="shared" si="2"/>
        <v>0.51954194011150223</v>
      </c>
      <c r="AJ23" s="59">
        <f t="shared" si="11"/>
        <v>5.0000000000000001E-4</v>
      </c>
      <c r="AK23" s="59">
        <f t="shared" si="12"/>
        <v>7.4999999999999997E-3</v>
      </c>
      <c r="AL23" s="59">
        <f t="shared" si="13"/>
        <v>0.29749999999999999</v>
      </c>
      <c r="AM23" s="34">
        <f t="shared" si="14"/>
        <v>0.51954194011150223</v>
      </c>
      <c r="AN23" s="55">
        <f t="shared" si="15"/>
        <v>0.5</v>
      </c>
      <c r="AO23" s="34">
        <f t="shared" si="16"/>
        <v>1.9541940111502232E-2</v>
      </c>
      <c r="AP23" s="55">
        <f t="shared" si="17"/>
        <v>1.9541940111502232E-2</v>
      </c>
      <c r="AQ23" s="59">
        <f t="shared" si="18"/>
        <v>4</v>
      </c>
      <c r="AR23" s="59">
        <f t="shared" si="19"/>
        <v>0.35175492200704017</v>
      </c>
      <c r="AS23" s="34"/>
      <c r="AT23">
        <v>21</v>
      </c>
      <c r="AU23">
        <v>2</v>
      </c>
      <c r="AV23">
        <v>1</v>
      </c>
      <c r="AW23">
        <v>99</v>
      </c>
      <c r="BC23">
        <v>1</v>
      </c>
      <c r="BD23" s="34">
        <f t="shared" si="3"/>
        <v>2.9749999999999996</v>
      </c>
      <c r="BE23">
        <v>21</v>
      </c>
      <c r="BF23">
        <v>1</v>
      </c>
      <c r="BG23">
        <v>3</v>
      </c>
      <c r="BH23">
        <v>8</v>
      </c>
      <c r="BI23">
        <f t="shared" si="20"/>
        <v>18</v>
      </c>
    </row>
    <row r="24" spans="1:61" ht="15.75">
      <c r="A24" s="1" t="s">
        <v>69</v>
      </c>
      <c r="G24">
        <v>22</v>
      </c>
      <c r="H24">
        <v>22</v>
      </c>
      <c r="I24">
        <v>50</v>
      </c>
      <c r="J24" s="74">
        <v>1</v>
      </c>
      <c r="K24" s="74">
        <v>2</v>
      </c>
      <c r="L24" s="34">
        <v>1.4895</v>
      </c>
      <c r="M24" s="34">
        <v>5.0000000000000001E-4</v>
      </c>
      <c r="N24" s="34">
        <v>6.0000000000000001E-3</v>
      </c>
      <c r="O24" s="35">
        <v>4</v>
      </c>
      <c r="P24" s="35">
        <v>9</v>
      </c>
      <c r="Q24" s="35"/>
      <c r="S24" s="34">
        <v>0.2</v>
      </c>
      <c r="T24" s="34">
        <v>0.1</v>
      </c>
      <c r="U24" s="34">
        <v>0.5</v>
      </c>
      <c r="V24" s="34">
        <v>1</v>
      </c>
      <c r="W24" s="34">
        <v>1</v>
      </c>
      <c r="X24" s="34">
        <f t="shared" si="0"/>
        <v>2.8</v>
      </c>
      <c r="Y24">
        <v>22</v>
      </c>
      <c r="Z24">
        <f t="shared" si="4"/>
        <v>1.0103</v>
      </c>
      <c r="AA24" s="15">
        <f t="shared" si="1"/>
        <v>0.73307885561750119</v>
      </c>
      <c r="AB24" s="55">
        <f t="shared" si="5"/>
        <v>2.0526207957290032</v>
      </c>
      <c r="AC24" s="55">
        <f t="shared" si="22"/>
        <v>0.1</v>
      </c>
      <c r="AD24" s="34">
        <f t="shared" si="6"/>
        <v>1.9526207957290032</v>
      </c>
      <c r="AE24" s="55">
        <f t="shared" si="7"/>
        <v>0.5</v>
      </c>
      <c r="AF24" s="34">
        <f t="shared" si="8"/>
        <v>1.4526207957290032</v>
      </c>
      <c r="AG24" s="55">
        <f t="shared" si="9"/>
        <v>0.2</v>
      </c>
      <c r="AH24" s="55">
        <f t="shared" si="10"/>
        <v>0.8</v>
      </c>
      <c r="AI24" s="34">
        <f t="shared" si="2"/>
        <v>1.2526207957290032</v>
      </c>
      <c r="AJ24" s="59">
        <f t="shared" si="11"/>
        <v>5.0000000000000001E-4</v>
      </c>
      <c r="AK24" s="59">
        <f t="shared" si="12"/>
        <v>1.4999999999999999E-2</v>
      </c>
      <c r="AL24" s="59">
        <f t="shared" si="13"/>
        <v>0.29250000000000004</v>
      </c>
      <c r="AM24" s="34">
        <f t="shared" si="14"/>
        <v>1.2526207957290032</v>
      </c>
      <c r="AN24" s="55">
        <f t="shared" si="15"/>
        <v>1</v>
      </c>
      <c r="AO24" s="34">
        <f t="shared" si="16"/>
        <v>0.2526207957290032</v>
      </c>
      <c r="AP24" s="55">
        <f t="shared" si="17"/>
        <v>0.2526207957290032</v>
      </c>
      <c r="AQ24" s="59">
        <f t="shared" si="18"/>
        <v>8</v>
      </c>
      <c r="AR24" s="59">
        <f t="shared" si="19"/>
        <v>4.5471743231220572</v>
      </c>
      <c r="AS24" s="34"/>
      <c r="AT24">
        <v>22</v>
      </c>
      <c r="AU24">
        <v>2</v>
      </c>
      <c r="AV24">
        <v>1</v>
      </c>
      <c r="AW24">
        <v>97</v>
      </c>
      <c r="BC24">
        <v>3</v>
      </c>
      <c r="BD24" s="34">
        <f t="shared" si="3"/>
        <v>2.9250000000000003</v>
      </c>
      <c r="BE24">
        <v>22</v>
      </c>
      <c r="BF24">
        <v>1</v>
      </c>
      <c r="BG24">
        <v>3</v>
      </c>
      <c r="BH24">
        <v>8</v>
      </c>
      <c r="BI24">
        <f t="shared" si="20"/>
        <v>18</v>
      </c>
    </row>
    <row r="25" spans="1:61" ht="16.5">
      <c r="A25" s="2" t="s">
        <v>70</v>
      </c>
      <c r="B25" t="s">
        <v>71</v>
      </c>
      <c r="G25">
        <v>23</v>
      </c>
      <c r="H25">
        <v>23</v>
      </c>
      <c r="I25">
        <v>50</v>
      </c>
      <c r="J25" s="74">
        <v>1</v>
      </c>
      <c r="K25" s="74">
        <v>5</v>
      </c>
      <c r="L25" s="34">
        <v>1.4825001</v>
      </c>
      <c r="M25" s="34">
        <v>5.0000000000000001E-4</v>
      </c>
      <c r="N25" s="34">
        <v>1.5000001000000001E-2</v>
      </c>
      <c r="O25" s="35">
        <v>2</v>
      </c>
      <c r="P25" s="35">
        <v>4.5</v>
      </c>
      <c r="Q25" s="35">
        <v>0.3</v>
      </c>
      <c r="S25" s="34">
        <v>0.2</v>
      </c>
      <c r="T25" s="34">
        <v>0.1</v>
      </c>
      <c r="U25" s="34">
        <v>0.5</v>
      </c>
      <c r="V25" s="34">
        <v>0.5</v>
      </c>
      <c r="W25" s="34">
        <v>0.5</v>
      </c>
      <c r="X25" s="34">
        <f t="shared" si="0"/>
        <v>1.8</v>
      </c>
      <c r="Y25">
        <v>23</v>
      </c>
      <c r="Z25">
        <f t="shared" si="4"/>
        <v>1.0103</v>
      </c>
      <c r="AA25" s="15">
        <f t="shared" si="1"/>
        <v>0.73307885561750119</v>
      </c>
      <c r="AB25" s="55">
        <f t="shared" si="5"/>
        <v>1.3195419401115023</v>
      </c>
      <c r="AC25" s="55">
        <f t="shared" si="22"/>
        <v>0.1</v>
      </c>
      <c r="AD25" s="34">
        <f t="shared" si="6"/>
        <v>1.2195419401115022</v>
      </c>
      <c r="AE25" s="55">
        <f t="shared" si="7"/>
        <v>0.5</v>
      </c>
      <c r="AF25" s="34">
        <f t="shared" si="8"/>
        <v>0.7195419401115023</v>
      </c>
      <c r="AG25" s="55">
        <f t="shared" si="9"/>
        <v>0.2</v>
      </c>
      <c r="AH25" s="55">
        <f t="shared" si="10"/>
        <v>0.8</v>
      </c>
      <c r="AI25" s="34">
        <f t="shared" si="2"/>
        <v>0.51954194011150223</v>
      </c>
      <c r="AJ25" s="59">
        <f t="shared" si="11"/>
        <v>5.0000000000000001E-4</v>
      </c>
      <c r="AK25" s="59">
        <f t="shared" si="12"/>
        <v>3.7500000000000006E-2</v>
      </c>
      <c r="AL25" s="59">
        <f t="shared" si="13"/>
        <v>0.28749999999999998</v>
      </c>
      <c r="AM25" s="34">
        <f t="shared" si="14"/>
        <v>0.51954194011150223</v>
      </c>
      <c r="AN25" s="55">
        <f t="shared" si="15"/>
        <v>0.5</v>
      </c>
      <c r="AO25" s="34">
        <f t="shared" si="16"/>
        <v>1.9541940111502232E-2</v>
      </c>
      <c r="AP25" s="55">
        <f t="shared" si="17"/>
        <v>1.9541940111502232E-2</v>
      </c>
      <c r="AQ25" s="59">
        <f t="shared" si="18"/>
        <v>4</v>
      </c>
      <c r="AR25" s="59">
        <f t="shared" si="19"/>
        <v>0.35175492200704017</v>
      </c>
      <c r="AS25" s="34"/>
      <c r="AT25">
        <v>23</v>
      </c>
      <c r="AU25">
        <v>2</v>
      </c>
      <c r="AV25">
        <v>1</v>
      </c>
      <c r="AW25">
        <v>95</v>
      </c>
      <c r="BC25">
        <v>5</v>
      </c>
      <c r="BD25" s="34">
        <f t="shared" si="3"/>
        <v>2.8749999999999996</v>
      </c>
      <c r="BE25">
        <v>23</v>
      </c>
      <c r="BF25">
        <v>1</v>
      </c>
      <c r="BG25">
        <v>3</v>
      </c>
      <c r="BH25">
        <v>8</v>
      </c>
      <c r="BI25">
        <f t="shared" si="20"/>
        <v>18</v>
      </c>
    </row>
    <row r="26" spans="1:61" ht="15.75">
      <c r="A26" s="16"/>
      <c r="B26" t="s">
        <v>72</v>
      </c>
      <c r="G26">
        <v>24</v>
      </c>
      <c r="H26">
        <v>24</v>
      </c>
      <c r="I26">
        <v>90</v>
      </c>
      <c r="J26">
        <v>0</v>
      </c>
      <c r="K26" s="74">
        <v>1.5</v>
      </c>
      <c r="L26" s="34">
        <v>1.9775001000000001</v>
      </c>
      <c r="M26" s="34"/>
      <c r="N26" s="34">
        <v>4.5000003000000002E-3</v>
      </c>
      <c r="O26" s="35">
        <v>3.2</v>
      </c>
      <c r="P26" s="35">
        <v>1.7600001000000001</v>
      </c>
      <c r="Q26" s="35">
        <v>1.5000001000000001</v>
      </c>
      <c r="S26" s="34">
        <v>0.2</v>
      </c>
      <c r="T26" s="34">
        <v>0</v>
      </c>
      <c r="U26" s="34">
        <v>0.7</v>
      </c>
      <c r="V26" s="34">
        <v>0.5</v>
      </c>
      <c r="W26" s="34">
        <v>0.1</v>
      </c>
      <c r="X26" s="34">
        <f t="shared" si="0"/>
        <v>1.5</v>
      </c>
      <c r="Y26">
        <v>24</v>
      </c>
      <c r="Z26">
        <f t="shared" si="4"/>
        <v>1.0103</v>
      </c>
      <c r="AA26" s="15">
        <f t="shared" si="1"/>
        <v>0.73307885561750119</v>
      </c>
      <c r="AB26" s="55">
        <f t="shared" si="5"/>
        <v>1.0996182834262518</v>
      </c>
      <c r="AC26" s="55">
        <f t="shared" si="22"/>
        <v>0</v>
      </c>
      <c r="AD26" s="34">
        <f t="shared" si="6"/>
        <v>1.0996182834262518</v>
      </c>
      <c r="AE26" s="55">
        <f t="shared" si="7"/>
        <v>0.7</v>
      </c>
      <c r="AF26" s="34">
        <f t="shared" si="8"/>
        <v>0.39961828342625183</v>
      </c>
      <c r="AG26" s="55">
        <f t="shared" si="9"/>
        <v>0.2</v>
      </c>
      <c r="AH26" s="55">
        <f t="shared" si="10"/>
        <v>0.89999999999999991</v>
      </c>
      <c r="AI26" s="34">
        <f t="shared" si="2"/>
        <v>0.19961828342625187</v>
      </c>
      <c r="AJ26" s="59">
        <f t="shared" si="11"/>
        <v>0</v>
      </c>
      <c r="AK26" s="59">
        <f t="shared" si="12"/>
        <v>1.5749999999999997E-2</v>
      </c>
      <c r="AL26" s="59">
        <f t="shared" si="13"/>
        <v>0.42749999999999994</v>
      </c>
      <c r="AM26" s="34">
        <f t="shared" si="14"/>
        <v>0.19961828342625187</v>
      </c>
      <c r="AN26" s="55">
        <f t="shared" si="15"/>
        <v>0.19961828342625187</v>
      </c>
      <c r="AO26" s="34">
        <f t="shared" si="16"/>
        <v>0</v>
      </c>
      <c r="AP26" s="55">
        <f t="shared" si="17"/>
        <v>0</v>
      </c>
      <c r="AQ26" s="59">
        <f t="shared" si="18"/>
        <v>1.596946267410015</v>
      </c>
      <c r="AR26" s="59">
        <f t="shared" si="19"/>
        <v>0</v>
      </c>
      <c r="AS26" s="34"/>
      <c r="AT26">
        <v>24</v>
      </c>
      <c r="AU26">
        <v>2</v>
      </c>
      <c r="AV26">
        <v>1</v>
      </c>
      <c r="AX26">
        <v>70</v>
      </c>
      <c r="AY26">
        <v>5</v>
      </c>
      <c r="BC26">
        <v>25</v>
      </c>
      <c r="BD26" s="34">
        <f t="shared" si="3"/>
        <v>2.3749999999999996</v>
      </c>
      <c r="BE26">
        <v>24</v>
      </c>
      <c r="BF26">
        <v>2</v>
      </c>
      <c r="BG26">
        <v>4</v>
      </c>
      <c r="BH26">
        <v>8</v>
      </c>
      <c r="BI26">
        <f t="shared" si="20"/>
        <v>22</v>
      </c>
    </row>
    <row r="27" spans="1:61" ht="15.75">
      <c r="A27" s="2"/>
      <c r="C27" s="2"/>
      <c r="G27">
        <v>25</v>
      </c>
      <c r="H27">
        <v>25</v>
      </c>
      <c r="I27">
        <v>40</v>
      </c>
      <c r="J27">
        <v>0</v>
      </c>
      <c r="K27">
        <v>0</v>
      </c>
      <c r="L27" s="34">
        <v>1.1860001</v>
      </c>
      <c r="M27" s="34"/>
      <c r="N27" s="34"/>
      <c r="O27" s="35">
        <v>1.2800001000000001</v>
      </c>
      <c r="P27" s="35">
        <v>5.0400004000000003</v>
      </c>
      <c r="Q27" s="35">
        <v>0.3</v>
      </c>
      <c r="S27" s="34">
        <v>0</v>
      </c>
      <c r="T27" s="34">
        <v>0</v>
      </c>
      <c r="U27" s="34">
        <v>0.4</v>
      </c>
      <c r="V27" s="34">
        <v>0.4</v>
      </c>
      <c r="W27" s="34">
        <v>0.7</v>
      </c>
      <c r="X27" s="34">
        <f t="shared" si="0"/>
        <v>1.5</v>
      </c>
      <c r="Y27">
        <v>25</v>
      </c>
      <c r="Z27">
        <f t="shared" si="4"/>
        <v>1.0103</v>
      </c>
      <c r="AA27" s="15">
        <f t="shared" si="1"/>
        <v>0.73307885561750119</v>
      </c>
      <c r="AB27" s="55">
        <f t="shared" si="5"/>
        <v>1.0996182834262518</v>
      </c>
      <c r="AC27" s="55">
        <f t="shared" si="22"/>
        <v>0</v>
      </c>
      <c r="AD27" s="34">
        <f t="shared" si="6"/>
        <v>1.0996182834262518</v>
      </c>
      <c r="AE27" s="55">
        <f t="shared" si="7"/>
        <v>0.4</v>
      </c>
      <c r="AF27" s="34">
        <f t="shared" si="8"/>
        <v>0.69961828342625176</v>
      </c>
      <c r="AG27" s="55">
        <f t="shared" si="9"/>
        <v>0</v>
      </c>
      <c r="AH27" s="55">
        <f t="shared" si="10"/>
        <v>0.4</v>
      </c>
      <c r="AI27" s="34">
        <f t="shared" si="2"/>
        <v>0.69961828342625176</v>
      </c>
      <c r="AJ27" s="59">
        <f t="shared" si="11"/>
        <v>0</v>
      </c>
      <c r="AK27" s="59">
        <f t="shared" si="12"/>
        <v>0</v>
      </c>
      <c r="AL27" s="59">
        <f t="shared" si="13"/>
        <v>0</v>
      </c>
      <c r="AM27" s="34">
        <f t="shared" si="14"/>
        <v>0.69961828342625176</v>
      </c>
      <c r="AN27" s="55">
        <f t="shared" si="15"/>
        <v>0.4</v>
      </c>
      <c r="AO27" s="34">
        <f t="shared" si="16"/>
        <v>0.29961828342625174</v>
      </c>
      <c r="AP27" s="55">
        <f t="shared" si="17"/>
        <v>0.29961828342625174</v>
      </c>
      <c r="AQ27" s="59">
        <f t="shared" si="18"/>
        <v>3.2</v>
      </c>
      <c r="AR27" s="59">
        <f t="shared" si="19"/>
        <v>5.3931291016725318</v>
      </c>
      <c r="AS27" s="34"/>
      <c r="AT27">
        <v>25</v>
      </c>
      <c r="AU27" t="s">
        <v>732</v>
      </c>
      <c r="AV27">
        <v>1</v>
      </c>
      <c r="AW27">
        <v>75</v>
      </c>
      <c r="AY27">
        <v>20</v>
      </c>
      <c r="BC27">
        <v>5</v>
      </c>
      <c r="BD27" s="34">
        <f t="shared" si="3"/>
        <v>2.875</v>
      </c>
      <c r="BE27">
        <v>25</v>
      </c>
      <c r="BF27">
        <v>1</v>
      </c>
      <c r="BG27">
        <v>3</v>
      </c>
      <c r="BH27">
        <v>8</v>
      </c>
      <c r="BI27">
        <f t="shared" si="20"/>
        <v>18</v>
      </c>
    </row>
    <row r="28" spans="1:61" ht="15.75" hidden="1">
      <c r="G28">
        <v>26</v>
      </c>
      <c r="H28">
        <v>26</v>
      </c>
      <c r="I28">
        <v>75</v>
      </c>
      <c r="J28">
        <v>0</v>
      </c>
      <c r="K28">
        <v>0</v>
      </c>
      <c r="L28" s="34">
        <v>2.4</v>
      </c>
      <c r="M28" s="34"/>
      <c r="N28" s="34"/>
      <c r="O28" s="35">
        <v>1.8000001000000001</v>
      </c>
      <c r="P28" s="35">
        <v>2.7</v>
      </c>
      <c r="Q28" s="35">
        <v>1.5000001000000001</v>
      </c>
      <c r="S28" s="34">
        <v>0</v>
      </c>
      <c r="T28" s="34">
        <v>0</v>
      </c>
      <c r="U28" s="34">
        <v>0.8</v>
      </c>
      <c r="V28" s="34">
        <v>0.3</v>
      </c>
      <c r="W28" s="34">
        <v>0.2</v>
      </c>
      <c r="X28" s="34">
        <f t="shared" si="0"/>
        <v>1.3</v>
      </c>
      <c r="Y28">
        <v>26</v>
      </c>
      <c r="Z28">
        <f t="shared" si="4"/>
        <v>1.0103</v>
      </c>
      <c r="AA28" s="15">
        <f t="shared" si="1"/>
        <v>0.73307885561750119</v>
      </c>
      <c r="AB28" s="55">
        <f t="shared" si="5"/>
        <v>0.95300251230275157</v>
      </c>
      <c r="AC28" s="55">
        <f t="shared" si="22"/>
        <v>0</v>
      </c>
      <c r="AD28" s="34">
        <f t="shared" si="6"/>
        <v>0.95300251230275157</v>
      </c>
      <c r="AE28" s="55">
        <f t="shared" si="7"/>
        <v>0.8</v>
      </c>
      <c r="AF28" s="34">
        <f t="shared" si="8"/>
        <v>0.15300251230275153</v>
      </c>
      <c r="AG28" s="55">
        <f t="shared" si="9"/>
        <v>0</v>
      </c>
      <c r="AH28" s="55">
        <f t="shared" si="10"/>
        <v>0.8</v>
      </c>
      <c r="AI28" s="34">
        <f t="shared" si="2"/>
        <v>0.15300251230275153</v>
      </c>
      <c r="AJ28" s="59">
        <f t="shared" si="11"/>
        <v>0</v>
      </c>
      <c r="AK28" s="59">
        <f t="shared" si="12"/>
        <v>0</v>
      </c>
      <c r="AL28" s="59">
        <f t="shared" si="13"/>
        <v>0</v>
      </c>
      <c r="AM28" s="34">
        <f t="shared" si="14"/>
        <v>0.15300251230275153</v>
      </c>
      <c r="AN28" s="55">
        <f t="shared" si="15"/>
        <v>0.15300251230275153</v>
      </c>
      <c r="AO28" s="34">
        <f t="shared" si="16"/>
        <v>0</v>
      </c>
      <c r="AP28" s="55">
        <f t="shared" si="17"/>
        <v>0</v>
      </c>
      <c r="AQ28" s="59">
        <f t="shared" si="18"/>
        <v>1.2240200984220122</v>
      </c>
      <c r="AR28" s="59">
        <f t="shared" si="19"/>
        <v>0</v>
      </c>
      <c r="AS28" s="34"/>
      <c r="AT28">
        <v>26</v>
      </c>
      <c r="AU28" t="s">
        <v>732</v>
      </c>
      <c r="AV28">
        <v>1</v>
      </c>
      <c r="AW28">
        <v>3</v>
      </c>
      <c r="AX28">
        <v>92</v>
      </c>
      <c r="AY28">
        <v>5</v>
      </c>
      <c r="BD28" s="34">
        <f t="shared" si="3"/>
        <v>3</v>
      </c>
      <c r="BE28">
        <v>26</v>
      </c>
      <c r="BF28">
        <v>1</v>
      </c>
      <c r="BG28">
        <v>3</v>
      </c>
      <c r="BH28">
        <v>8</v>
      </c>
      <c r="BI28">
        <f t="shared" si="20"/>
        <v>18</v>
      </c>
    </row>
    <row r="29" spans="1:61" ht="15.75" hidden="1">
      <c r="G29">
        <v>27</v>
      </c>
      <c r="H29">
        <v>27</v>
      </c>
      <c r="I29">
        <v>40</v>
      </c>
      <c r="J29">
        <v>0</v>
      </c>
      <c r="K29">
        <v>0</v>
      </c>
      <c r="L29" s="34">
        <v>1.4750000000000001</v>
      </c>
      <c r="M29" s="34"/>
      <c r="N29" s="34"/>
      <c r="O29" s="35">
        <v>0.48000005000000001</v>
      </c>
      <c r="P29" s="35">
        <v>0.54</v>
      </c>
      <c r="Q29" s="35">
        <v>1.5000001000000001</v>
      </c>
      <c r="S29" s="34">
        <v>0</v>
      </c>
      <c r="T29" s="34">
        <v>0</v>
      </c>
      <c r="U29" s="34">
        <v>0.5</v>
      </c>
      <c r="V29" s="34">
        <v>0.2</v>
      </c>
      <c r="W29" s="34">
        <v>0.1</v>
      </c>
      <c r="X29" s="34">
        <f t="shared" si="0"/>
        <v>0.79999999999999993</v>
      </c>
      <c r="Y29">
        <v>27</v>
      </c>
      <c r="Z29">
        <f t="shared" si="4"/>
        <v>1.0103</v>
      </c>
      <c r="AA29" s="15">
        <f t="shared" si="1"/>
        <v>0.73307885561750119</v>
      </c>
      <c r="AB29" s="55">
        <f t="shared" si="5"/>
        <v>0.58646308449400086</v>
      </c>
      <c r="AC29" s="55">
        <f t="shared" si="22"/>
        <v>0</v>
      </c>
      <c r="AD29" s="34">
        <f t="shared" si="6"/>
        <v>0.58646308449400086</v>
      </c>
      <c r="AE29" s="55">
        <f t="shared" si="7"/>
        <v>0.5</v>
      </c>
      <c r="AF29" s="34">
        <f t="shared" si="8"/>
        <v>8.6463084494000864E-2</v>
      </c>
      <c r="AG29" s="55">
        <f t="shared" si="9"/>
        <v>0</v>
      </c>
      <c r="AH29" s="55">
        <f t="shared" si="10"/>
        <v>0.5</v>
      </c>
      <c r="AI29" s="34">
        <f t="shared" si="2"/>
        <v>8.6463084494000864E-2</v>
      </c>
      <c r="AJ29" s="59">
        <f t="shared" si="11"/>
        <v>0</v>
      </c>
      <c r="AK29" s="59">
        <f t="shared" si="12"/>
        <v>0</v>
      </c>
      <c r="AL29" s="59">
        <f t="shared" si="13"/>
        <v>0</v>
      </c>
      <c r="AM29" s="34">
        <f t="shared" si="14"/>
        <v>8.6463084494000864E-2</v>
      </c>
      <c r="AN29" s="55">
        <f t="shared" si="15"/>
        <v>8.6463084494000864E-2</v>
      </c>
      <c r="AO29" s="34">
        <f t="shared" si="16"/>
        <v>0</v>
      </c>
      <c r="AP29" s="55">
        <f t="shared" si="17"/>
        <v>0</v>
      </c>
      <c r="AQ29" s="59">
        <f t="shared" si="18"/>
        <v>0.69170467595200691</v>
      </c>
      <c r="AR29" s="59">
        <f t="shared" si="19"/>
        <v>0</v>
      </c>
      <c r="AS29" s="34"/>
      <c r="AT29">
        <v>27</v>
      </c>
      <c r="AU29" t="s">
        <v>732</v>
      </c>
      <c r="AV29">
        <v>1</v>
      </c>
      <c r="AX29">
        <v>50</v>
      </c>
      <c r="AY29">
        <v>20</v>
      </c>
      <c r="AZ29">
        <v>20</v>
      </c>
      <c r="BC29">
        <v>10</v>
      </c>
      <c r="BD29" s="34">
        <f t="shared" si="3"/>
        <v>2.4500000000000002</v>
      </c>
      <c r="BE29">
        <v>27</v>
      </c>
      <c r="BF29">
        <v>1</v>
      </c>
      <c r="BG29">
        <v>3</v>
      </c>
      <c r="BH29">
        <v>8</v>
      </c>
      <c r="BI29">
        <f t="shared" si="20"/>
        <v>18</v>
      </c>
    </row>
    <row r="30" spans="1:61" ht="15.75" hidden="1">
      <c r="G30">
        <v>28</v>
      </c>
      <c r="H30">
        <v>28</v>
      </c>
      <c r="I30">
        <v>90</v>
      </c>
      <c r="J30">
        <v>0</v>
      </c>
      <c r="K30">
        <v>0</v>
      </c>
      <c r="L30" s="34">
        <v>1.325</v>
      </c>
      <c r="M30" s="34"/>
      <c r="N30" s="34"/>
      <c r="O30" s="35">
        <v>1.1200000000000001</v>
      </c>
      <c r="P30" s="35">
        <v>2.5200002000000001</v>
      </c>
      <c r="Q30" s="35">
        <v>0.3</v>
      </c>
      <c r="S30" s="34">
        <v>0</v>
      </c>
      <c r="T30" s="34">
        <v>0</v>
      </c>
      <c r="U30" s="34">
        <v>0.5</v>
      </c>
      <c r="V30" s="34">
        <v>0.2</v>
      </c>
      <c r="W30" s="34">
        <v>0.2</v>
      </c>
      <c r="X30" s="34">
        <f t="shared" si="0"/>
        <v>0.89999999999999991</v>
      </c>
      <c r="Y30">
        <v>28</v>
      </c>
      <c r="Z30">
        <f t="shared" si="4"/>
        <v>1.0103</v>
      </c>
      <c r="AA30" s="15">
        <f t="shared" si="1"/>
        <v>0.73307885561750119</v>
      </c>
      <c r="AB30" s="55">
        <f t="shared" si="5"/>
        <v>0.65977097005575103</v>
      </c>
      <c r="AC30" s="55">
        <f t="shared" si="22"/>
        <v>0</v>
      </c>
      <c r="AD30" s="34">
        <f t="shared" si="6"/>
        <v>0.65977097005575103</v>
      </c>
      <c r="AE30" s="55">
        <f t="shared" si="7"/>
        <v>0.5</v>
      </c>
      <c r="AF30" s="34">
        <f t="shared" si="8"/>
        <v>0.15977097005575103</v>
      </c>
      <c r="AG30" s="55">
        <f t="shared" si="9"/>
        <v>0</v>
      </c>
      <c r="AH30" s="55">
        <f t="shared" si="10"/>
        <v>0.5</v>
      </c>
      <c r="AI30" s="34">
        <f t="shared" si="2"/>
        <v>0.15977097005575103</v>
      </c>
      <c r="AJ30" s="59">
        <f t="shared" si="11"/>
        <v>0</v>
      </c>
      <c r="AK30" s="59">
        <f t="shared" si="12"/>
        <v>0</v>
      </c>
      <c r="AL30" s="59">
        <f t="shared" si="13"/>
        <v>0</v>
      </c>
      <c r="AM30" s="34">
        <f t="shared" si="14"/>
        <v>0.15977097005575103</v>
      </c>
      <c r="AN30" s="55">
        <f t="shared" si="15"/>
        <v>0.15977097005575103</v>
      </c>
      <c r="AO30" s="34">
        <f t="shared" si="16"/>
        <v>0</v>
      </c>
      <c r="AP30" s="55">
        <f t="shared" si="17"/>
        <v>0</v>
      </c>
      <c r="AQ30" s="59">
        <f t="shared" si="18"/>
        <v>1.2781677604460082</v>
      </c>
      <c r="AR30" s="59">
        <f t="shared" si="19"/>
        <v>0</v>
      </c>
      <c r="AS30" s="34"/>
      <c r="AT30">
        <v>28</v>
      </c>
      <c r="AU30" t="s">
        <v>732</v>
      </c>
      <c r="AV30">
        <v>1</v>
      </c>
      <c r="AX30">
        <v>50</v>
      </c>
      <c r="BC30">
        <v>50</v>
      </c>
      <c r="BD30" s="34">
        <f t="shared" si="3"/>
        <v>1.75</v>
      </c>
      <c r="BE30">
        <v>28</v>
      </c>
      <c r="BF30">
        <v>1</v>
      </c>
      <c r="BG30">
        <v>3</v>
      </c>
      <c r="BH30">
        <v>8</v>
      </c>
      <c r="BI30">
        <f t="shared" si="20"/>
        <v>18</v>
      </c>
    </row>
    <row r="31" spans="1:61" ht="15.75" hidden="1">
      <c r="G31">
        <v>29</v>
      </c>
      <c r="H31">
        <v>29</v>
      </c>
      <c r="I31">
        <v>70</v>
      </c>
      <c r="J31">
        <v>0</v>
      </c>
      <c r="K31">
        <v>0</v>
      </c>
      <c r="L31" s="34">
        <v>0.6</v>
      </c>
      <c r="M31" s="34"/>
      <c r="N31" s="34"/>
      <c r="O31" s="35">
        <v>2.2400000000000002</v>
      </c>
      <c r="P31" s="35">
        <v>12.6</v>
      </c>
      <c r="Q31" s="35"/>
      <c r="S31" s="34">
        <v>0</v>
      </c>
      <c r="T31" s="34">
        <v>0</v>
      </c>
      <c r="U31" s="34">
        <v>0.2</v>
      </c>
      <c r="V31" s="34">
        <v>0.4</v>
      </c>
      <c r="W31" s="34">
        <v>1</v>
      </c>
      <c r="X31" s="34">
        <f t="shared" si="0"/>
        <v>1.6</v>
      </c>
      <c r="Y31">
        <v>29</v>
      </c>
      <c r="Z31">
        <f t="shared" si="4"/>
        <v>1.0103</v>
      </c>
      <c r="AA31" s="15">
        <f t="shared" si="1"/>
        <v>0.73307885561750119</v>
      </c>
      <c r="AB31" s="55">
        <f t="shared" si="5"/>
        <v>1.1729261689880019</v>
      </c>
      <c r="AC31" s="55">
        <f t="shared" si="22"/>
        <v>0</v>
      </c>
      <c r="AD31" s="34">
        <f t="shared" si="6"/>
        <v>1.1729261689880019</v>
      </c>
      <c r="AE31" s="55">
        <f t="shared" si="7"/>
        <v>0.2</v>
      </c>
      <c r="AF31" s="34">
        <f t="shared" si="8"/>
        <v>0.97292616898800199</v>
      </c>
      <c r="AG31" s="55">
        <f t="shared" si="9"/>
        <v>0</v>
      </c>
      <c r="AH31" s="55">
        <f t="shared" si="10"/>
        <v>0.2</v>
      </c>
      <c r="AI31" s="34">
        <f t="shared" si="2"/>
        <v>0.97292616898800199</v>
      </c>
      <c r="AJ31" s="59">
        <f t="shared" si="11"/>
        <v>0</v>
      </c>
      <c r="AK31" s="59">
        <f t="shared" si="12"/>
        <v>0</v>
      </c>
      <c r="AL31" s="59">
        <f t="shared" si="13"/>
        <v>0</v>
      </c>
      <c r="AM31" s="34">
        <f t="shared" si="14"/>
        <v>0.97292616898800199</v>
      </c>
      <c r="AN31" s="55">
        <f t="shared" si="15"/>
        <v>0.4</v>
      </c>
      <c r="AO31" s="34">
        <f t="shared" si="16"/>
        <v>0.57292616898800197</v>
      </c>
      <c r="AP31" s="55">
        <f t="shared" si="17"/>
        <v>0.57292616898800197</v>
      </c>
      <c r="AQ31" s="59">
        <f t="shared" si="18"/>
        <v>3.2</v>
      </c>
      <c r="AR31" s="59">
        <f t="shared" si="19"/>
        <v>10.312671041784036</v>
      </c>
      <c r="AS31" s="34"/>
      <c r="AT31">
        <v>29</v>
      </c>
      <c r="AU31" t="s">
        <v>732</v>
      </c>
      <c r="AV31">
        <v>1</v>
      </c>
      <c r="AX31">
        <v>50</v>
      </c>
      <c r="AY31">
        <v>50</v>
      </c>
      <c r="BD31" s="34">
        <f t="shared" si="3"/>
        <v>3</v>
      </c>
      <c r="BE31">
        <v>29</v>
      </c>
      <c r="BF31">
        <v>1</v>
      </c>
      <c r="BG31">
        <v>3</v>
      </c>
      <c r="BH31">
        <v>8</v>
      </c>
      <c r="BI31">
        <f t="shared" si="20"/>
        <v>18</v>
      </c>
    </row>
    <row r="32" spans="1:61" ht="15.75" hidden="1">
      <c r="G32">
        <v>30</v>
      </c>
      <c r="H32">
        <v>30</v>
      </c>
      <c r="I32">
        <v>50</v>
      </c>
      <c r="J32">
        <v>0</v>
      </c>
      <c r="K32">
        <v>0</v>
      </c>
      <c r="L32" s="34">
        <v>1.5100001000000001</v>
      </c>
      <c r="M32" s="34"/>
      <c r="N32" s="34">
        <v>7.5000003000000003E-3</v>
      </c>
      <c r="O32" s="35">
        <v>0.2</v>
      </c>
      <c r="P32" s="35">
        <v>0.45000002</v>
      </c>
      <c r="Q32" s="35"/>
      <c r="S32" s="34">
        <v>0.5</v>
      </c>
      <c r="T32" s="34">
        <v>0</v>
      </c>
      <c r="U32" s="34">
        <v>0.5</v>
      </c>
      <c r="V32" s="34">
        <v>0.1</v>
      </c>
      <c r="W32" s="34">
        <v>0.1</v>
      </c>
      <c r="X32" s="34">
        <f t="shared" si="0"/>
        <v>1.2000000000000002</v>
      </c>
      <c r="Y32">
        <v>30</v>
      </c>
      <c r="Z32">
        <f t="shared" si="4"/>
        <v>1.0103</v>
      </c>
      <c r="AA32" s="15">
        <f t="shared" si="1"/>
        <v>0.73307885561750119</v>
      </c>
      <c r="AB32" s="55">
        <f t="shared" si="5"/>
        <v>0.87969462674100152</v>
      </c>
      <c r="AC32" s="55">
        <f t="shared" si="22"/>
        <v>0</v>
      </c>
      <c r="AD32" s="34">
        <f t="shared" si="6"/>
        <v>0.87969462674100152</v>
      </c>
      <c r="AE32" s="55">
        <f t="shared" si="7"/>
        <v>0.5</v>
      </c>
      <c r="AF32" s="34">
        <f t="shared" si="8"/>
        <v>0.37969462674100152</v>
      </c>
      <c r="AG32" s="55">
        <f t="shared" si="9"/>
        <v>0.37969462674100152</v>
      </c>
      <c r="AH32" s="55">
        <f t="shared" si="10"/>
        <v>0.87969462674100152</v>
      </c>
      <c r="AI32" s="34">
        <f t="shared" si="2"/>
        <v>0</v>
      </c>
      <c r="AJ32" s="59">
        <f t="shared" si="11"/>
        <v>0</v>
      </c>
      <c r="AK32" s="59">
        <f t="shared" si="12"/>
        <v>0</v>
      </c>
      <c r="AL32" s="59">
        <f t="shared" si="13"/>
        <v>0.26578623871870105</v>
      </c>
      <c r="AM32" s="34">
        <f t="shared" si="14"/>
        <v>0</v>
      </c>
      <c r="AN32" s="55">
        <f t="shared" si="15"/>
        <v>0</v>
      </c>
      <c r="AO32" s="34">
        <f t="shared" si="16"/>
        <v>0</v>
      </c>
      <c r="AP32" s="55">
        <f t="shared" si="17"/>
        <v>0</v>
      </c>
      <c r="AQ32" s="59">
        <f t="shared" si="18"/>
        <v>0</v>
      </c>
      <c r="AR32" s="59">
        <f t="shared" si="19"/>
        <v>0</v>
      </c>
      <c r="AS32" s="34"/>
      <c r="AT32">
        <v>30</v>
      </c>
      <c r="AU32">
        <v>2</v>
      </c>
      <c r="AV32">
        <v>1</v>
      </c>
      <c r="AZ32">
        <v>70</v>
      </c>
      <c r="BA32">
        <v>20</v>
      </c>
      <c r="BC32">
        <v>10</v>
      </c>
      <c r="BD32" s="34">
        <f t="shared" si="3"/>
        <v>1.4</v>
      </c>
      <c r="BE32">
        <v>30</v>
      </c>
      <c r="BF32">
        <v>1</v>
      </c>
      <c r="BG32">
        <v>3</v>
      </c>
      <c r="BH32">
        <v>8</v>
      </c>
      <c r="BI32">
        <f t="shared" si="20"/>
        <v>18</v>
      </c>
    </row>
    <row r="33" spans="7:61" ht="15.75" hidden="1">
      <c r="G33">
        <v>32</v>
      </c>
      <c r="H33">
        <v>32</v>
      </c>
      <c r="I33">
        <v>40</v>
      </c>
      <c r="J33">
        <v>0</v>
      </c>
      <c r="K33">
        <v>0</v>
      </c>
      <c r="L33" s="34">
        <v>2.4</v>
      </c>
      <c r="M33" s="34"/>
      <c r="N33" s="34"/>
      <c r="O33" s="35">
        <v>1.2800001000000001</v>
      </c>
      <c r="P33" s="35">
        <v>1.2600001000000001</v>
      </c>
      <c r="Q33" s="35">
        <v>0.3</v>
      </c>
      <c r="S33" s="34">
        <v>0</v>
      </c>
      <c r="T33" s="34">
        <v>0</v>
      </c>
      <c r="U33" s="34">
        <v>0.8</v>
      </c>
      <c r="V33" s="34">
        <v>0.4</v>
      </c>
      <c r="W33" s="34">
        <v>0.2</v>
      </c>
      <c r="X33" s="34">
        <f t="shared" si="0"/>
        <v>1.4000000000000001</v>
      </c>
      <c r="Y33">
        <v>32</v>
      </c>
      <c r="Z33">
        <f t="shared" si="4"/>
        <v>1.0103</v>
      </c>
      <c r="AA33" s="15">
        <f t="shared" si="1"/>
        <v>0.73307885561750119</v>
      </c>
      <c r="AB33" s="55">
        <f t="shared" si="5"/>
        <v>1.0263103978645018</v>
      </c>
      <c r="AC33" s="55">
        <f t="shared" si="22"/>
        <v>0</v>
      </c>
      <c r="AD33" s="34">
        <f t="shared" si="6"/>
        <v>1.0263103978645018</v>
      </c>
      <c r="AE33" s="55">
        <f t="shared" si="7"/>
        <v>0.8</v>
      </c>
      <c r="AF33" s="34">
        <f t="shared" si="8"/>
        <v>0.2263103978645018</v>
      </c>
      <c r="AG33" s="55">
        <f t="shared" si="9"/>
        <v>0</v>
      </c>
      <c r="AH33" s="55">
        <f t="shared" si="10"/>
        <v>0.8</v>
      </c>
      <c r="AI33" s="34">
        <f t="shared" si="2"/>
        <v>0.2263103978645018</v>
      </c>
      <c r="AJ33" s="59">
        <f t="shared" si="11"/>
        <v>0</v>
      </c>
      <c r="AK33" s="59">
        <f t="shared" si="12"/>
        <v>0</v>
      </c>
      <c r="AL33" s="59">
        <f t="shared" si="13"/>
        <v>0</v>
      </c>
      <c r="AM33" s="34">
        <f t="shared" si="14"/>
        <v>0.2263103978645018</v>
      </c>
      <c r="AN33" s="55">
        <f t="shared" si="15"/>
        <v>0.2263103978645018</v>
      </c>
      <c r="AO33" s="34">
        <f t="shared" si="16"/>
        <v>0</v>
      </c>
      <c r="AP33" s="55">
        <f t="shared" si="17"/>
        <v>0</v>
      </c>
      <c r="AQ33" s="59">
        <f t="shared" si="18"/>
        <v>1.8104831829160144</v>
      </c>
      <c r="AR33" s="59">
        <f t="shared" si="19"/>
        <v>0</v>
      </c>
      <c r="AS33" s="34"/>
      <c r="AT33">
        <v>32</v>
      </c>
      <c r="AU33" t="s">
        <v>732</v>
      </c>
      <c r="AV33">
        <v>1</v>
      </c>
      <c r="AW33">
        <v>10</v>
      </c>
      <c r="AX33">
        <v>80</v>
      </c>
      <c r="AY33">
        <v>10</v>
      </c>
      <c r="BD33" s="34">
        <f t="shared" si="3"/>
        <v>3</v>
      </c>
      <c r="BE33">
        <v>32</v>
      </c>
      <c r="BF33">
        <v>1</v>
      </c>
      <c r="BG33">
        <v>3</v>
      </c>
      <c r="BH33">
        <v>8</v>
      </c>
      <c r="BI33">
        <f t="shared" si="20"/>
        <v>18</v>
      </c>
    </row>
    <row r="34" spans="7:61" ht="15.75" hidden="1">
      <c r="G34">
        <v>33</v>
      </c>
      <c r="H34">
        <v>33</v>
      </c>
      <c r="I34">
        <v>70</v>
      </c>
      <c r="J34">
        <v>0</v>
      </c>
      <c r="K34">
        <v>0</v>
      </c>
      <c r="L34" s="34">
        <v>2.8000001999999999</v>
      </c>
      <c r="M34" s="34"/>
      <c r="N34" s="34"/>
      <c r="O34" s="35">
        <v>0.64000005000000004</v>
      </c>
      <c r="P34" s="35">
        <v>1.08</v>
      </c>
      <c r="Q34" s="35"/>
      <c r="S34" s="34">
        <v>0</v>
      </c>
      <c r="T34" s="34">
        <v>0</v>
      </c>
      <c r="U34" s="34">
        <v>1.4</v>
      </c>
      <c r="V34" s="34">
        <v>0.2</v>
      </c>
      <c r="W34" s="34">
        <v>0.2</v>
      </c>
      <c r="X34" s="34">
        <f t="shared" si="0"/>
        <v>1.7999999999999998</v>
      </c>
      <c r="Y34">
        <v>33</v>
      </c>
      <c r="Z34">
        <f t="shared" si="4"/>
        <v>1.0103</v>
      </c>
      <c r="AA34" s="15">
        <f t="shared" si="1"/>
        <v>0.73307885561750119</v>
      </c>
      <c r="AB34" s="55">
        <f t="shared" si="5"/>
        <v>1.3195419401115021</v>
      </c>
      <c r="AC34" s="55">
        <f t="shared" si="22"/>
        <v>0</v>
      </c>
      <c r="AD34" s="34">
        <f t="shared" si="6"/>
        <v>1.3195419401115021</v>
      </c>
      <c r="AE34" s="55">
        <f t="shared" si="7"/>
        <v>1.3195419401115021</v>
      </c>
      <c r="AF34" s="34">
        <f t="shared" si="8"/>
        <v>0</v>
      </c>
      <c r="AG34" s="55">
        <f t="shared" si="9"/>
        <v>0</v>
      </c>
      <c r="AH34" s="55">
        <f t="shared" si="10"/>
        <v>1.3195419401115021</v>
      </c>
      <c r="AI34" s="34">
        <f t="shared" si="2"/>
        <v>0</v>
      </c>
      <c r="AJ34" s="59">
        <f t="shared" si="11"/>
        <v>0</v>
      </c>
      <c r="AK34" s="59">
        <f t="shared" si="12"/>
        <v>0</v>
      </c>
      <c r="AL34" s="59">
        <f t="shared" si="13"/>
        <v>0</v>
      </c>
      <c r="AM34" s="34">
        <f t="shared" si="14"/>
        <v>0</v>
      </c>
      <c r="AN34" s="55">
        <f t="shared" si="15"/>
        <v>0</v>
      </c>
      <c r="AO34" s="34">
        <f t="shared" si="16"/>
        <v>0</v>
      </c>
      <c r="AP34" s="55">
        <f t="shared" si="17"/>
        <v>0</v>
      </c>
      <c r="AQ34" s="59">
        <f t="shared" si="18"/>
        <v>0</v>
      </c>
      <c r="AR34" s="59">
        <f t="shared" si="19"/>
        <v>0</v>
      </c>
      <c r="AS34" s="34"/>
      <c r="AT34">
        <v>33</v>
      </c>
      <c r="AU34" t="s">
        <v>732</v>
      </c>
      <c r="AV34">
        <v>2</v>
      </c>
      <c r="AZ34">
        <v>100</v>
      </c>
      <c r="BD34" s="34">
        <f t="shared" si="3"/>
        <v>1.5</v>
      </c>
      <c r="BE34">
        <v>33</v>
      </c>
      <c r="BF34">
        <v>1</v>
      </c>
      <c r="BG34">
        <v>3</v>
      </c>
      <c r="BH34">
        <v>8</v>
      </c>
      <c r="BI34">
        <f t="shared" si="20"/>
        <v>18</v>
      </c>
    </row>
    <row r="35" spans="7:61" ht="15.75" hidden="1">
      <c r="G35">
        <v>34</v>
      </c>
      <c r="H35">
        <v>34</v>
      </c>
      <c r="I35">
        <v>75</v>
      </c>
      <c r="J35">
        <v>0</v>
      </c>
      <c r="K35">
        <v>0</v>
      </c>
      <c r="L35" s="34">
        <v>1.7760004</v>
      </c>
      <c r="M35" s="34"/>
      <c r="N35" s="34"/>
      <c r="O35" s="35">
        <v>3.0000002000000001</v>
      </c>
      <c r="P35" s="35">
        <v>6.7500004999999996</v>
      </c>
      <c r="Q35" s="35">
        <v>0.3</v>
      </c>
      <c r="S35" s="34">
        <v>0</v>
      </c>
      <c r="T35" s="34">
        <v>0</v>
      </c>
      <c r="U35" s="34">
        <v>0.6</v>
      </c>
      <c r="V35" s="34">
        <v>0.5</v>
      </c>
      <c r="W35" s="34">
        <v>0.5</v>
      </c>
      <c r="X35" s="34">
        <f t="shared" si="0"/>
        <v>1.6</v>
      </c>
      <c r="Y35">
        <v>34</v>
      </c>
      <c r="Z35">
        <f t="shared" si="4"/>
        <v>1.0103</v>
      </c>
      <c r="AA35" s="15">
        <f t="shared" si="1"/>
        <v>0.73307885561750119</v>
      </c>
      <c r="AB35" s="55">
        <f t="shared" si="5"/>
        <v>1.1729261689880019</v>
      </c>
      <c r="AC35" s="55">
        <f t="shared" si="22"/>
        <v>0</v>
      </c>
      <c r="AD35" s="34">
        <f t="shared" si="6"/>
        <v>1.1729261689880019</v>
      </c>
      <c r="AE35" s="55">
        <f t="shared" si="7"/>
        <v>0.6</v>
      </c>
      <c r="AF35" s="34">
        <f t="shared" si="8"/>
        <v>0.57292616898800197</v>
      </c>
      <c r="AG35" s="55">
        <f t="shared" si="9"/>
        <v>0</v>
      </c>
      <c r="AH35" s="55">
        <f t="shared" si="10"/>
        <v>0.6</v>
      </c>
      <c r="AI35" s="34">
        <f t="shared" si="2"/>
        <v>0.57292616898800197</v>
      </c>
      <c r="AJ35" s="59">
        <f t="shared" si="11"/>
        <v>0</v>
      </c>
      <c r="AK35" s="59">
        <f t="shared" si="12"/>
        <v>0</v>
      </c>
      <c r="AL35" s="59">
        <f t="shared" si="13"/>
        <v>0</v>
      </c>
      <c r="AM35" s="34">
        <f t="shared" si="14"/>
        <v>0.57292616898800197</v>
      </c>
      <c r="AN35" s="55">
        <f t="shared" si="15"/>
        <v>0.5</v>
      </c>
      <c r="AO35" s="34">
        <f t="shared" si="16"/>
        <v>7.2926168988001971E-2</v>
      </c>
      <c r="AP35" s="55">
        <f t="shared" si="17"/>
        <v>7.2926168988001971E-2</v>
      </c>
      <c r="AQ35" s="59">
        <f t="shared" si="18"/>
        <v>4</v>
      </c>
      <c r="AR35" s="59">
        <f t="shared" si="19"/>
        <v>1.3126710417840355</v>
      </c>
      <c r="AS35" s="34"/>
      <c r="AT35">
        <v>34</v>
      </c>
      <c r="AU35" t="s">
        <v>732</v>
      </c>
      <c r="AV35">
        <v>1</v>
      </c>
      <c r="AX35">
        <v>30</v>
      </c>
      <c r="AY35">
        <v>30</v>
      </c>
      <c r="AZ35">
        <v>30</v>
      </c>
      <c r="BC35">
        <v>10</v>
      </c>
      <c r="BD35" s="34">
        <f t="shared" si="3"/>
        <v>2.2999999999999998</v>
      </c>
      <c r="BE35">
        <v>34</v>
      </c>
      <c r="BF35">
        <v>1</v>
      </c>
      <c r="BG35">
        <v>3</v>
      </c>
      <c r="BH35">
        <v>8</v>
      </c>
      <c r="BI35">
        <f t="shared" si="20"/>
        <v>18</v>
      </c>
    </row>
    <row r="36" spans="7:61" ht="15.75" hidden="1">
      <c r="G36">
        <v>36</v>
      </c>
      <c r="H36">
        <v>36</v>
      </c>
      <c r="I36">
        <v>50</v>
      </c>
      <c r="J36">
        <v>0</v>
      </c>
      <c r="K36">
        <v>0</v>
      </c>
      <c r="L36" s="34">
        <v>1.075</v>
      </c>
      <c r="M36" s="34"/>
      <c r="N36" s="34"/>
      <c r="O36" s="35">
        <v>1.6</v>
      </c>
      <c r="P36" s="35">
        <v>2.7</v>
      </c>
      <c r="Q36" s="35"/>
      <c r="S36" s="34">
        <v>0</v>
      </c>
      <c r="T36" s="34">
        <v>0</v>
      </c>
      <c r="U36" s="34">
        <v>0.5</v>
      </c>
      <c r="V36" s="34">
        <v>0.5</v>
      </c>
      <c r="W36" s="34">
        <v>0.5</v>
      </c>
      <c r="X36" s="34">
        <f t="shared" si="0"/>
        <v>1.5</v>
      </c>
      <c r="Y36">
        <v>36</v>
      </c>
      <c r="Z36">
        <f t="shared" si="4"/>
        <v>1.0103</v>
      </c>
      <c r="AA36" s="15">
        <f t="shared" si="1"/>
        <v>0.73307885561750119</v>
      </c>
      <c r="AB36" s="55">
        <f t="shared" si="5"/>
        <v>1.0996182834262518</v>
      </c>
      <c r="AC36" s="55">
        <f t="shared" si="22"/>
        <v>0</v>
      </c>
      <c r="AD36" s="34">
        <f t="shared" si="6"/>
        <v>1.0996182834262518</v>
      </c>
      <c r="AE36" s="55">
        <f t="shared" si="7"/>
        <v>0.5</v>
      </c>
      <c r="AF36" s="34">
        <f t="shared" si="8"/>
        <v>0.59961828342625179</v>
      </c>
      <c r="AG36" s="55">
        <f t="shared" si="9"/>
        <v>0</v>
      </c>
      <c r="AH36" s="55">
        <f t="shared" si="10"/>
        <v>0.5</v>
      </c>
      <c r="AI36" s="34">
        <f t="shared" si="2"/>
        <v>0.59961828342625179</v>
      </c>
      <c r="AJ36" s="59">
        <f t="shared" si="11"/>
        <v>0</v>
      </c>
      <c r="AK36" s="59">
        <f t="shared" si="12"/>
        <v>0</v>
      </c>
      <c r="AL36" s="59">
        <f t="shared" si="13"/>
        <v>0</v>
      </c>
      <c r="AM36" s="34">
        <f t="shared" si="14"/>
        <v>0.59961828342625179</v>
      </c>
      <c r="AN36" s="55">
        <f t="shared" si="15"/>
        <v>0.5</v>
      </c>
      <c r="AO36" s="34">
        <f t="shared" si="16"/>
        <v>9.9618283426251786E-2</v>
      </c>
      <c r="AP36" s="55">
        <f t="shared" si="17"/>
        <v>9.9618283426251786E-2</v>
      </c>
      <c r="AQ36" s="59">
        <f t="shared" si="18"/>
        <v>4</v>
      </c>
      <c r="AR36" s="59">
        <f t="shared" si="19"/>
        <v>1.7931291016725321</v>
      </c>
      <c r="AS36" s="34"/>
      <c r="AT36">
        <v>36</v>
      </c>
      <c r="AU36" t="s">
        <v>732</v>
      </c>
      <c r="AV36">
        <v>2</v>
      </c>
      <c r="AZ36">
        <v>50</v>
      </c>
      <c r="BC36">
        <v>50</v>
      </c>
      <c r="BD36" s="34">
        <f t="shared" si="3"/>
        <v>1</v>
      </c>
      <c r="BE36">
        <v>36</v>
      </c>
      <c r="BF36">
        <v>1</v>
      </c>
      <c r="BG36">
        <v>3</v>
      </c>
      <c r="BH36">
        <v>8</v>
      </c>
      <c r="BI36">
        <f t="shared" si="20"/>
        <v>18</v>
      </c>
    </row>
    <row r="37" spans="7:61" ht="15.75" hidden="1">
      <c r="G37">
        <v>37</v>
      </c>
      <c r="H37">
        <v>37</v>
      </c>
      <c r="I37">
        <v>85</v>
      </c>
      <c r="J37">
        <v>0</v>
      </c>
      <c r="K37">
        <v>0</v>
      </c>
      <c r="L37" s="34">
        <v>0.8937001</v>
      </c>
      <c r="M37" s="34"/>
      <c r="N37" s="34">
        <v>2.2500000999999999E-3</v>
      </c>
      <c r="O37" s="35">
        <v>6.8</v>
      </c>
      <c r="P37" s="35">
        <v>15.300001</v>
      </c>
      <c r="Q37" s="35">
        <v>0.3</v>
      </c>
      <c r="S37" s="34">
        <v>0.3</v>
      </c>
      <c r="T37" s="34">
        <v>0</v>
      </c>
      <c r="U37" s="34">
        <v>0.3</v>
      </c>
      <c r="V37" s="34">
        <v>1</v>
      </c>
      <c r="W37" s="34">
        <v>1</v>
      </c>
      <c r="X37" s="34">
        <f t="shared" si="0"/>
        <v>2.6</v>
      </c>
      <c r="Y37">
        <v>37</v>
      </c>
      <c r="Z37">
        <f t="shared" si="4"/>
        <v>1.0103</v>
      </c>
      <c r="AA37" s="15">
        <f t="shared" si="1"/>
        <v>0.73307885561750119</v>
      </c>
      <c r="AB37" s="55">
        <f t="shared" si="5"/>
        <v>1.9060050246055031</v>
      </c>
      <c r="AC37" s="55">
        <f t="shared" si="22"/>
        <v>0</v>
      </c>
      <c r="AD37" s="34">
        <f t="shared" si="6"/>
        <v>1.9060050246055031</v>
      </c>
      <c r="AE37" s="55">
        <f t="shared" si="7"/>
        <v>0.3</v>
      </c>
      <c r="AF37" s="34">
        <f t="shared" si="8"/>
        <v>1.6060050246055031</v>
      </c>
      <c r="AG37" s="55">
        <f t="shared" si="9"/>
        <v>0.3</v>
      </c>
      <c r="AH37" s="55">
        <f t="shared" si="10"/>
        <v>0.6</v>
      </c>
      <c r="AI37" s="34">
        <f t="shared" si="2"/>
        <v>1.3060050246055033</v>
      </c>
      <c r="AJ37" s="59">
        <f t="shared" si="11"/>
        <v>0</v>
      </c>
      <c r="AK37" s="59">
        <f t="shared" si="12"/>
        <v>0</v>
      </c>
      <c r="AL37" s="59">
        <f t="shared" si="13"/>
        <v>0.74587500000000007</v>
      </c>
      <c r="AM37" s="34">
        <f t="shared" si="14"/>
        <v>1.3060050246055033</v>
      </c>
      <c r="AN37" s="55">
        <f t="shared" si="15"/>
        <v>1</v>
      </c>
      <c r="AO37" s="34">
        <f t="shared" si="16"/>
        <v>0.30600502460550327</v>
      </c>
      <c r="AP37" s="55">
        <f t="shared" si="17"/>
        <v>0.30600502460550327</v>
      </c>
      <c r="AQ37" s="59">
        <f t="shared" si="18"/>
        <v>8</v>
      </c>
      <c r="AR37" s="59">
        <f t="shared" si="19"/>
        <v>5.5080904428990589</v>
      </c>
      <c r="AS37" s="34"/>
      <c r="AT37">
        <v>37</v>
      </c>
      <c r="AU37">
        <v>2</v>
      </c>
      <c r="AV37">
        <v>1</v>
      </c>
      <c r="AX37">
        <v>82</v>
      </c>
      <c r="AY37">
        <v>15</v>
      </c>
      <c r="BC37">
        <v>3</v>
      </c>
      <c r="BD37" s="34">
        <f t="shared" si="3"/>
        <v>2.9250000000000003</v>
      </c>
      <c r="BE37">
        <v>37</v>
      </c>
      <c r="BF37">
        <v>1</v>
      </c>
      <c r="BG37">
        <v>3</v>
      </c>
      <c r="BH37">
        <v>8</v>
      </c>
      <c r="BI37">
        <f t="shared" si="20"/>
        <v>18</v>
      </c>
    </row>
    <row r="38" spans="7:61" ht="15.75" hidden="1">
      <c r="G38">
        <v>38</v>
      </c>
      <c r="H38">
        <v>38</v>
      </c>
      <c r="I38">
        <v>100</v>
      </c>
      <c r="J38">
        <v>0</v>
      </c>
      <c r="K38">
        <v>0</v>
      </c>
      <c r="L38" s="34">
        <v>3.0100001999999999</v>
      </c>
      <c r="M38" s="34"/>
      <c r="N38" s="34"/>
      <c r="O38" s="35">
        <v>5.6000003999999999</v>
      </c>
      <c r="P38" s="35">
        <v>1.8000001000000001</v>
      </c>
      <c r="Q38" s="35"/>
      <c r="S38" s="34">
        <v>0</v>
      </c>
      <c r="T38" s="34">
        <v>0</v>
      </c>
      <c r="U38" s="34">
        <v>1</v>
      </c>
      <c r="V38" s="34">
        <v>0.7</v>
      </c>
      <c r="W38" s="34">
        <v>0.1</v>
      </c>
      <c r="X38" s="34">
        <f t="shared" si="0"/>
        <v>1.8</v>
      </c>
      <c r="Y38">
        <v>38</v>
      </c>
      <c r="Z38">
        <f t="shared" si="4"/>
        <v>1.0103</v>
      </c>
      <c r="AA38" s="15">
        <f t="shared" si="1"/>
        <v>0.73307885561750119</v>
      </c>
      <c r="AB38" s="55">
        <f t="shared" si="5"/>
        <v>1.3195419401115023</v>
      </c>
      <c r="AC38" s="55">
        <f t="shared" si="22"/>
        <v>0</v>
      </c>
      <c r="AD38" s="34">
        <f t="shared" si="6"/>
        <v>1.3195419401115023</v>
      </c>
      <c r="AE38" s="55">
        <f t="shared" si="7"/>
        <v>1</v>
      </c>
      <c r="AF38" s="34">
        <f t="shared" si="8"/>
        <v>0.31954194011150228</v>
      </c>
      <c r="AG38" s="55">
        <f t="shared" si="9"/>
        <v>0</v>
      </c>
      <c r="AH38" s="55">
        <f t="shared" si="10"/>
        <v>1</v>
      </c>
      <c r="AI38" s="34">
        <f t="shared" si="2"/>
        <v>0.31954194011150228</v>
      </c>
      <c r="AJ38" s="59">
        <f t="shared" si="11"/>
        <v>0</v>
      </c>
      <c r="AK38" s="59">
        <f t="shared" si="12"/>
        <v>0</v>
      </c>
      <c r="AL38" s="59">
        <f t="shared" si="13"/>
        <v>0</v>
      </c>
      <c r="AM38" s="34">
        <f t="shared" si="14"/>
        <v>0.31954194011150228</v>
      </c>
      <c r="AN38" s="55">
        <f t="shared" si="15"/>
        <v>0.31954194011150228</v>
      </c>
      <c r="AO38" s="34">
        <f t="shared" si="16"/>
        <v>0</v>
      </c>
      <c r="AP38" s="55">
        <f t="shared" si="17"/>
        <v>0</v>
      </c>
      <c r="AQ38" s="59">
        <f t="shared" si="18"/>
        <v>2.5563355208920182</v>
      </c>
      <c r="AR38" s="59">
        <f t="shared" si="19"/>
        <v>0</v>
      </c>
      <c r="AS38" s="34"/>
      <c r="AT38">
        <v>38</v>
      </c>
      <c r="AU38" t="s">
        <v>732</v>
      </c>
      <c r="AV38">
        <v>1</v>
      </c>
      <c r="AY38">
        <v>90</v>
      </c>
      <c r="BA38">
        <v>10</v>
      </c>
      <c r="BD38" s="34">
        <f t="shared" si="3"/>
        <v>2.85</v>
      </c>
      <c r="BE38">
        <v>38</v>
      </c>
      <c r="BF38">
        <v>1</v>
      </c>
      <c r="BG38">
        <v>3</v>
      </c>
      <c r="BH38">
        <v>8</v>
      </c>
      <c r="BI38">
        <f t="shared" si="20"/>
        <v>18</v>
      </c>
    </row>
    <row r="39" spans="7:61" ht="15.75" hidden="1">
      <c r="G39">
        <v>39</v>
      </c>
      <c r="H39">
        <v>39</v>
      </c>
      <c r="I39">
        <v>80</v>
      </c>
      <c r="J39">
        <v>0</v>
      </c>
      <c r="K39">
        <v>0</v>
      </c>
      <c r="L39" s="34">
        <v>2.4008001999999999</v>
      </c>
      <c r="M39" s="34"/>
      <c r="N39" s="34">
        <v>4.5000003000000002E-3</v>
      </c>
      <c r="O39" s="35">
        <v>2.5600002000000002</v>
      </c>
      <c r="P39" s="35">
        <v>5.76</v>
      </c>
      <c r="Q39" s="35">
        <v>0.3</v>
      </c>
      <c r="S39" s="34">
        <v>0.3</v>
      </c>
      <c r="T39" s="34">
        <v>0</v>
      </c>
      <c r="U39" s="34">
        <v>0.8</v>
      </c>
      <c r="V39" s="34">
        <v>0.4</v>
      </c>
      <c r="W39" s="34">
        <v>0.4</v>
      </c>
      <c r="X39" s="34">
        <f t="shared" si="0"/>
        <v>1.9</v>
      </c>
      <c r="Y39">
        <v>39</v>
      </c>
      <c r="Z39">
        <f t="shared" si="4"/>
        <v>1.0103</v>
      </c>
      <c r="AA39" s="15">
        <f t="shared" si="1"/>
        <v>0.73307885561750119</v>
      </c>
      <c r="AB39" s="55">
        <f t="shared" si="5"/>
        <v>1.3928498256732522</v>
      </c>
      <c r="AC39" s="55">
        <f t="shared" si="22"/>
        <v>0</v>
      </c>
      <c r="AD39" s="34">
        <f t="shared" si="6"/>
        <v>1.3928498256732522</v>
      </c>
      <c r="AE39" s="55">
        <f t="shared" si="7"/>
        <v>0.8</v>
      </c>
      <c r="AF39" s="34">
        <f t="shared" si="8"/>
        <v>0.59284982567325217</v>
      </c>
      <c r="AG39" s="55">
        <f t="shared" si="9"/>
        <v>0.3</v>
      </c>
      <c r="AH39" s="55">
        <f t="shared" si="10"/>
        <v>1.1000000000000001</v>
      </c>
      <c r="AI39" s="34">
        <f t="shared" si="2"/>
        <v>0.29284982567325213</v>
      </c>
      <c r="AJ39" s="59">
        <f t="shared" si="11"/>
        <v>0</v>
      </c>
      <c r="AK39" s="59">
        <f t="shared" si="12"/>
        <v>0</v>
      </c>
      <c r="AL39" s="59">
        <f t="shared" si="13"/>
        <v>0.71640000000000015</v>
      </c>
      <c r="AM39" s="34">
        <f t="shared" si="14"/>
        <v>0.29284982567325213</v>
      </c>
      <c r="AN39" s="55">
        <f t="shared" si="15"/>
        <v>0.29284982567325213</v>
      </c>
      <c r="AO39" s="34">
        <f t="shared" si="16"/>
        <v>0</v>
      </c>
      <c r="AP39" s="55">
        <f t="shared" si="17"/>
        <v>0</v>
      </c>
      <c r="AQ39" s="59">
        <f t="shared" si="18"/>
        <v>2.342798605386017</v>
      </c>
      <c r="AR39" s="59">
        <f t="shared" si="19"/>
        <v>0</v>
      </c>
      <c r="AS39" s="34"/>
      <c r="AT39">
        <v>39</v>
      </c>
      <c r="AU39">
        <v>2</v>
      </c>
      <c r="AV39">
        <v>1</v>
      </c>
      <c r="AX39">
        <v>65</v>
      </c>
      <c r="AY39">
        <v>34</v>
      </c>
      <c r="BA39">
        <v>1</v>
      </c>
      <c r="BD39" s="34">
        <f t="shared" si="3"/>
        <v>2.9850000000000003</v>
      </c>
      <c r="BE39">
        <v>39</v>
      </c>
      <c r="BF39">
        <v>1</v>
      </c>
      <c r="BG39">
        <v>3</v>
      </c>
      <c r="BH39">
        <v>8</v>
      </c>
      <c r="BI39">
        <f t="shared" si="20"/>
        <v>18</v>
      </c>
    </row>
    <row r="40" spans="7:61" ht="15.75" hidden="1">
      <c r="G40">
        <v>40</v>
      </c>
      <c r="H40">
        <v>40</v>
      </c>
      <c r="I40" t="s">
        <v>732</v>
      </c>
      <c r="J40">
        <v>0</v>
      </c>
      <c r="K40">
        <v>0</v>
      </c>
      <c r="L40" s="34"/>
      <c r="M40" s="34"/>
      <c r="N40" s="34"/>
      <c r="O40" s="35"/>
      <c r="P40" s="35"/>
      <c r="Q40" s="35"/>
      <c r="S40" s="34">
        <v>0</v>
      </c>
      <c r="T40" s="34">
        <v>0</v>
      </c>
      <c r="U40" s="34">
        <v>0</v>
      </c>
      <c r="V40" s="34">
        <v>0</v>
      </c>
      <c r="W40" s="34">
        <v>0</v>
      </c>
      <c r="X40" s="34">
        <f t="shared" si="0"/>
        <v>0</v>
      </c>
      <c r="Y40">
        <v>40</v>
      </c>
      <c r="Z40">
        <f t="shared" si="4"/>
        <v>1.0103</v>
      </c>
      <c r="AA40" s="15">
        <f t="shared" si="1"/>
        <v>0.73307885561750119</v>
      </c>
      <c r="AB40" s="55">
        <f t="shared" si="5"/>
        <v>0</v>
      </c>
      <c r="AC40" s="55">
        <f t="shared" si="22"/>
        <v>0</v>
      </c>
      <c r="AD40" s="34">
        <f t="shared" si="6"/>
        <v>0</v>
      </c>
      <c r="AE40" s="55">
        <f t="shared" si="7"/>
        <v>0</v>
      </c>
      <c r="AF40" s="34">
        <f t="shared" si="8"/>
        <v>0</v>
      </c>
      <c r="AG40" s="55">
        <f t="shared" si="9"/>
        <v>0</v>
      </c>
      <c r="AH40" s="55">
        <f t="shared" si="10"/>
        <v>0</v>
      </c>
      <c r="AI40" s="34"/>
      <c r="AJ40" s="59">
        <f t="shared" si="11"/>
        <v>0</v>
      </c>
      <c r="AK40" s="59">
        <f t="shared" si="12"/>
        <v>0</v>
      </c>
      <c r="AL40" s="59" t="e">
        <f t="shared" si="13"/>
        <v>#VALUE!</v>
      </c>
      <c r="AM40" s="34">
        <f t="shared" si="14"/>
        <v>0</v>
      </c>
      <c r="AN40" s="55">
        <f t="shared" si="15"/>
        <v>0</v>
      </c>
      <c r="AO40" s="34">
        <f t="shared" si="16"/>
        <v>0</v>
      </c>
      <c r="AP40" s="55">
        <f t="shared" si="17"/>
        <v>0</v>
      </c>
      <c r="AQ40" s="59">
        <f t="shared" si="18"/>
        <v>0</v>
      </c>
      <c r="AR40" s="59">
        <f t="shared" si="19"/>
        <v>0</v>
      </c>
      <c r="AS40" s="34"/>
      <c r="AT40">
        <v>40</v>
      </c>
      <c r="AU40" t="s">
        <v>732</v>
      </c>
      <c r="AV40" t="s">
        <v>732</v>
      </c>
      <c r="AW40" t="s">
        <v>732</v>
      </c>
      <c r="AX40" t="s">
        <v>732</v>
      </c>
      <c r="AY40" t="s">
        <v>732</v>
      </c>
      <c r="AZ40" t="s">
        <v>732</v>
      </c>
      <c r="BA40" t="s">
        <v>732</v>
      </c>
      <c r="BB40" t="s">
        <v>732</v>
      </c>
      <c r="BC40" t="s">
        <v>732</v>
      </c>
      <c r="BD40" s="34"/>
      <c r="BE40">
        <v>40</v>
      </c>
      <c r="BF40" t="s">
        <v>732</v>
      </c>
      <c r="BG40" t="s">
        <v>732</v>
      </c>
      <c r="BH40">
        <v>8</v>
      </c>
      <c r="BI40">
        <f t="shared" si="20"/>
        <v>22</v>
      </c>
    </row>
    <row r="41" spans="7:61" ht="15.75" hidden="1">
      <c r="G41">
        <v>41</v>
      </c>
      <c r="H41">
        <v>41</v>
      </c>
      <c r="I41">
        <v>25</v>
      </c>
      <c r="J41">
        <v>0</v>
      </c>
      <c r="K41">
        <v>0</v>
      </c>
      <c r="L41" s="34">
        <v>0.46</v>
      </c>
      <c r="M41" s="34"/>
      <c r="N41" s="34">
        <v>6.0000001999999997E-2</v>
      </c>
      <c r="O41" s="35"/>
      <c r="P41" s="35"/>
      <c r="Q41" s="35"/>
      <c r="S41" s="34">
        <v>0.1</v>
      </c>
      <c r="T41" s="34">
        <v>0</v>
      </c>
      <c r="U41" s="34">
        <v>0.2</v>
      </c>
      <c r="V41" s="34">
        <v>0</v>
      </c>
      <c r="W41" s="34">
        <v>0</v>
      </c>
      <c r="X41" s="34">
        <f t="shared" si="0"/>
        <v>0.30000000000000004</v>
      </c>
      <c r="Y41">
        <v>41</v>
      </c>
      <c r="Z41">
        <f t="shared" si="4"/>
        <v>1.0103</v>
      </c>
      <c r="AA41" s="15">
        <f t="shared" si="1"/>
        <v>0.73307885561750119</v>
      </c>
      <c r="AB41" s="55">
        <f t="shared" si="5"/>
        <v>0.21992365668525038</v>
      </c>
      <c r="AC41" s="55">
        <f t="shared" si="22"/>
        <v>0</v>
      </c>
      <c r="AD41" s="34">
        <f t="shared" si="6"/>
        <v>0.21992365668525038</v>
      </c>
      <c r="AE41" s="55">
        <f t="shared" si="7"/>
        <v>0.2</v>
      </c>
      <c r="AF41" s="34">
        <f t="shared" si="8"/>
        <v>1.9923656685250368E-2</v>
      </c>
      <c r="AG41" s="55">
        <f t="shared" si="9"/>
        <v>1.9923656685250368E-2</v>
      </c>
      <c r="AH41" s="55">
        <f t="shared" si="10"/>
        <v>0.21992365668525038</v>
      </c>
      <c r="AI41" s="34">
        <f t="shared" ref="AI41:AI72" si="23">AB41-AH41</f>
        <v>0</v>
      </c>
      <c r="AJ41" s="59">
        <f t="shared" si="11"/>
        <v>0</v>
      </c>
      <c r="AK41" s="59">
        <f t="shared" si="12"/>
        <v>0</v>
      </c>
      <c r="AL41" s="59">
        <f t="shared" si="13"/>
        <v>2.490457085656296E-3</v>
      </c>
      <c r="AM41" s="34">
        <f t="shared" si="14"/>
        <v>0</v>
      </c>
      <c r="AN41" s="55">
        <f t="shared" si="15"/>
        <v>0</v>
      </c>
      <c r="AO41" s="34">
        <f t="shared" si="16"/>
        <v>0</v>
      </c>
      <c r="AP41" s="55">
        <f t="shared" si="17"/>
        <v>0</v>
      </c>
      <c r="AQ41" s="59">
        <f t="shared" si="18"/>
        <v>0</v>
      </c>
      <c r="AR41" s="59">
        <f t="shared" si="19"/>
        <v>0</v>
      </c>
      <c r="AS41" s="34"/>
      <c r="AT41">
        <v>41</v>
      </c>
      <c r="AU41">
        <v>2</v>
      </c>
      <c r="AV41">
        <v>1</v>
      </c>
      <c r="BC41">
        <v>100</v>
      </c>
      <c r="BD41" s="34">
        <f t="shared" ref="BD41:BD72" si="24">(AW41/100*$BM$4)+(AX41/100*$BM$5)+(AY41/100*$BM$6)+(AZ41/100*$BM$7)+(BA41/100*$BM$8)+(BB41/100*$BM$9)+(BC41/100*$BM$10)</f>
        <v>0.5</v>
      </c>
      <c r="BE41">
        <v>41</v>
      </c>
      <c r="BF41" t="s">
        <v>732</v>
      </c>
      <c r="BG41" t="s">
        <v>732</v>
      </c>
      <c r="BH41">
        <v>8</v>
      </c>
      <c r="BI41">
        <f t="shared" si="20"/>
        <v>22</v>
      </c>
    </row>
    <row r="42" spans="7:61" ht="15.75" hidden="1">
      <c r="G42">
        <v>42</v>
      </c>
      <c r="H42">
        <v>42</v>
      </c>
      <c r="I42">
        <v>60</v>
      </c>
      <c r="J42">
        <v>0</v>
      </c>
      <c r="K42">
        <v>0</v>
      </c>
      <c r="L42" s="34">
        <v>1.1500001</v>
      </c>
      <c r="M42" s="34"/>
      <c r="N42" s="34">
        <v>7.5000003000000003E-3</v>
      </c>
      <c r="O42" s="35">
        <v>1.32</v>
      </c>
      <c r="P42" s="35">
        <v>9.9000009999999996</v>
      </c>
      <c r="Q42" s="35"/>
      <c r="S42" s="34">
        <v>1</v>
      </c>
      <c r="T42" s="34">
        <v>0</v>
      </c>
      <c r="U42" s="34">
        <v>0.5</v>
      </c>
      <c r="V42" s="34">
        <v>0.3</v>
      </c>
      <c r="W42" s="34">
        <v>1</v>
      </c>
      <c r="X42" s="34">
        <f t="shared" si="0"/>
        <v>2.8</v>
      </c>
      <c r="Y42">
        <v>42</v>
      </c>
      <c r="Z42">
        <f t="shared" si="4"/>
        <v>1.0103</v>
      </c>
      <c r="AA42" s="15">
        <f t="shared" si="1"/>
        <v>0.73307885561750119</v>
      </c>
      <c r="AB42" s="55">
        <f t="shared" si="5"/>
        <v>2.0526207957290032</v>
      </c>
      <c r="AC42" s="55">
        <f t="shared" si="22"/>
        <v>0</v>
      </c>
      <c r="AD42" s="34">
        <f t="shared" si="6"/>
        <v>2.0526207957290032</v>
      </c>
      <c r="AE42" s="55">
        <f t="shared" si="7"/>
        <v>0.5</v>
      </c>
      <c r="AF42" s="34">
        <f t="shared" si="8"/>
        <v>1.5526207957290032</v>
      </c>
      <c r="AG42" s="55">
        <f t="shared" si="9"/>
        <v>1</v>
      </c>
      <c r="AH42" s="55">
        <f t="shared" si="10"/>
        <v>1.5</v>
      </c>
      <c r="AI42" s="34">
        <f t="shared" si="23"/>
        <v>0.55262079572900324</v>
      </c>
      <c r="AJ42" s="59">
        <f t="shared" si="11"/>
        <v>0</v>
      </c>
      <c r="AK42" s="59">
        <f t="shared" si="12"/>
        <v>0</v>
      </c>
      <c r="AL42" s="59">
        <f t="shared" si="13"/>
        <v>1.1699999999999997</v>
      </c>
      <c r="AM42" s="34">
        <f t="shared" si="14"/>
        <v>0.55262079572900324</v>
      </c>
      <c r="AN42" s="55">
        <f t="shared" si="15"/>
        <v>0.3</v>
      </c>
      <c r="AO42" s="34">
        <f t="shared" si="16"/>
        <v>0.25262079572900326</v>
      </c>
      <c r="AP42" s="55">
        <f t="shared" si="17"/>
        <v>0.25262079572900326</v>
      </c>
      <c r="AQ42" s="59">
        <f t="shared" si="18"/>
        <v>2.4</v>
      </c>
      <c r="AR42" s="59">
        <f t="shared" si="19"/>
        <v>4.5471743231220589</v>
      </c>
      <c r="AS42" s="34"/>
      <c r="AT42">
        <v>42</v>
      </c>
      <c r="AU42">
        <v>2</v>
      </c>
      <c r="AV42">
        <v>2</v>
      </c>
      <c r="AY42">
        <v>30</v>
      </c>
      <c r="AZ42">
        <v>70</v>
      </c>
      <c r="BD42" s="34">
        <f t="shared" si="24"/>
        <v>1.9499999999999997</v>
      </c>
      <c r="BE42">
        <v>42</v>
      </c>
      <c r="BF42">
        <v>1</v>
      </c>
      <c r="BG42">
        <v>3</v>
      </c>
      <c r="BH42">
        <v>8</v>
      </c>
      <c r="BI42">
        <f t="shared" si="20"/>
        <v>18</v>
      </c>
    </row>
    <row r="43" spans="7:61" ht="15.75" hidden="1">
      <c r="G43">
        <v>43</v>
      </c>
      <c r="H43">
        <v>43</v>
      </c>
      <c r="I43">
        <v>40</v>
      </c>
      <c r="J43">
        <v>0</v>
      </c>
      <c r="K43">
        <v>0</v>
      </c>
      <c r="L43" s="34">
        <v>0.89250010000000002</v>
      </c>
      <c r="M43" s="34"/>
      <c r="N43" s="34">
        <v>1.5000001000000001E-2</v>
      </c>
      <c r="O43" s="35">
        <v>0.64000005000000004</v>
      </c>
      <c r="P43" s="35">
        <v>1.44</v>
      </c>
      <c r="Q43" s="35"/>
      <c r="S43" s="34">
        <v>1</v>
      </c>
      <c r="T43" s="34">
        <v>0</v>
      </c>
      <c r="U43" s="34">
        <v>0.3</v>
      </c>
      <c r="V43" s="34">
        <v>0.2</v>
      </c>
      <c r="W43" s="34">
        <v>0.2</v>
      </c>
      <c r="X43" s="34">
        <f t="shared" si="0"/>
        <v>1.7</v>
      </c>
      <c r="Y43">
        <v>43</v>
      </c>
      <c r="Z43">
        <f t="shared" si="4"/>
        <v>1.0103</v>
      </c>
      <c r="AA43" s="15">
        <f t="shared" si="1"/>
        <v>0.73307885561750119</v>
      </c>
      <c r="AB43" s="55">
        <f t="shared" si="5"/>
        <v>1.2462340545497519</v>
      </c>
      <c r="AC43" s="55">
        <f t="shared" si="22"/>
        <v>0</v>
      </c>
      <c r="AD43" s="34">
        <f t="shared" si="6"/>
        <v>1.2462340545497519</v>
      </c>
      <c r="AE43" s="55">
        <f t="shared" si="7"/>
        <v>0.3</v>
      </c>
      <c r="AF43" s="34">
        <f t="shared" si="8"/>
        <v>0.94623405454975185</v>
      </c>
      <c r="AG43" s="55">
        <f t="shared" si="9"/>
        <v>0.94623405454975185</v>
      </c>
      <c r="AH43" s="55">
        <f t="shared" si="10"/>
        <v>1.2462340545497519</v>
      </c>
      <c r="AI43" s="34">
        <f t="shared" si="23"/>
        <v>0</v>
      </c>
      <c r="AJ43" s="59">
        <f t="shared" si="11"/>
        <v>0</v>
      </c>
      <c r="AK43" s="59">
        <f t="shared" si="12"/>
        <v>0</v>
      </c>
      <c r="AL43" s="59">
        <f t="shared" si="13"/>
        <v>0.53935341109335855</v>
      </c>
      <c r="AM43" s="34">
        <f t="shared" si="14"/>
        <v>0</v>
      </c>
      <c r="AN43" s="55">
        <f t="shared" si="15"/>
        <v>0</v>
      </c>
      <c r="AO43" s="34">
        <f t="shared" si="16"/>
        <v>0</v>
      </c>
      <c r="AP43" s="55">
        <f t="shared" si="17"/>
        <v>0</v>
      </c>
      <c r="AQ43" s="59">
        <f t="shared" si="18"/>
        <v>0</v>
      </c>
      <c r="AR43" s="59">
        <f t="shared" si="19"/>
        <v>0</v>
      </c>
      <c r="AS43" s="34"/>
      <c r="AT43">
        <v>43</v>
      </c>
      <c r="AU43">
        <v>2</v>
      </c>
      <c r="AV43">
        <v>1</v>
      </c>
      <c r="AY43">
        <v>5</v>
      </c>
      <c r="AZ43">
        <v>80</v>
      </c>
      <c r="BC43">
        <v>15</v>
      </c>
      <c r="BD43" s="34">
        <f t="shared" si="24"/>
        <v>1.425</v>
      </c>
      <c r="BE43">
        <v>43</v>
      </c>
      <c r="BF43">
        <v>1</v>
      </c>
      <c r="BG43">
        <v>3</v>
      </c>
      <c r="BH43">
        <v>8</v>
      </c>
      <c r="BI43">
        <f t="shared" si="20"/>
        <v>18</v>
      </c>
    </row>
    <row r="44" spans="7:61" ht="15.75" hidden="1">
      <c r="G44">
        <v>44</v>
      </c>
      <c r="H44">
        <v>44</v>
      </c>
      <c r="I44">
        <v>75</v>
      </c>
      <c r="J44">
        <v>0</v>
      </c>
      <c r="K44">
        <v>0</v>
      </c>
      <c r="L44" s="34">
        <v>6.2000003000000001</v>
      </c>
      <c r="M44" s="34"/>
      <c r="N44" s="34"/>
      <c r="O44" s="35">
        <v>0.6</v>
      </c>
      <c r="P44" s="35">
        <v>0</v>
      </c>
      <c r="Q44" s="35"/>
      <c r="S44" s="34">
        <v>0</v>
      </c>
      <c r="T44" s="34">
        <v>0</v>
      </c>
      <c r="U44" s="34">
        <v>2</v>
      </c>
      <c r="V44" s="34">
        <v>0.1</v>
      </c>
      <c r="W44" s="34">
        <v>0</v>
      </c>
      <c r="X44" s="34">
        <f t="shared" si="0"/>
        <v>2.1</v>
      </c>
      <c r="Y44">
        <v>44</v>
      </c>
      <c r="Z44">
        <f t="shared" si="4"/>
        <v>1.0103</v>
      </c>
      <c r="AA44" s="15">
        <f t="shared" si="1"/>
        <v>0.73307885561750119</v>
      </c>
      <c r="AB44" s="55">
        <f t="shared" si="5"/>
        <v>1.5394655967967525</v>
      </c>
      <c r="AC44" s="55">
        <f t="shared" si="22"/>
        <v>0</v>
      </c>
      <c r="AD44" s="34">
        <f t="shared" si="6"/>
        <v>1.5394655967967525</v>
      </c>
      <c r="AE44" s="55">
        <f t="shared" si="7"/>
        <v>1.5394655967967525</v>
      </c>
      <c r="AF44" s="34">
        <f t="shared" si="8"/>
        <v>0</v>
      </c>
      <c r="AG44" s="55">
        <f t="shared" si="9"/>
        <v>0</v>
      </c>
      <c r="AH44" s="55">
        <f t="shared" si="10"/>
        <v>1.5394655967967525</v>
      </c>
      <c r="AI44" s="34">
        <f t="shared" si="23"/>
        <v>0</v>
      </c>
      <c r="AJ44" s="59">
        <f t="shared" si="11"/>
        <v>0</v>
      </c>
      <c r="AK44" s="59">
        <f t="shared" si="12"/>
        <v>0</v>
      </c>
      <c r="AL44" s="59">
        <f t="shared" si="13"/>
        <v>0</v>
      </c>
      <c r="AM44" s="34">
        <f t="shared" si="14"/>
        <v>0</v>
      </c>
      <c r="AN44" s="55">
        <f t="shared" si="15"/>
        <v>0</v>
      </c>
      <c r="AO44" s="34">
        <f t="shared" si="16"/>
        <v>0</v>
      </c>
      <c r="AP44" s="55">
        <f t="shared" si="17"/>
        <v>0</v>
      </c>
      <c r="AQ44" s="59">
        <f t="shared" si="18"/>
        <v>0</v>
      </c>
      <c r="AR44" s="59">
        <f t="shared" si="19"/>
        <v>0</v>
      </c>
      <c r="AS44" s="34"/>
      <c r="AT44">
        <v>44</v>
      </c>
      <c r="AU44" t="s">
        <v>732</v>
      </c>
      <c r="AV44">
        <v>1</v>
      </c>
      <c r="BA44">
        <v>100</v>
      </c>
      <c r="BD44" s="34">
        <f t="shared" si="24"/>
        <v>1.5</v>
      </c>
      <c r="BE44">
        <v>44</v>
      </c>
      <c r="BF44">
        <v>1</v>
      </c>
      <c r="BG44">
        <v>3</v>
      </c>
      <c r="BH44">
        <v>8</v>
      </c>
      <c r="BI44">
        <f t="shared" si="20"/>
        <v>18</v>
      </c>
    </row>
    <row r="45" spans="7:61" ht="15.75" hidden="1">
      <c r="G45">
        <v>45</v>
      </c>
      <c r="H45">
        <v>45</v>
      </c>
      <c r="I45">
        <v>50</v>
      </c>
      <c r="J45">
        <v>0</v>
      </c>
      <c r="K45">
        <v>0</v>
      </c>
      <c r="L45" s="34">
        <v>4.4550004000000003</v>
      </c>
      <c r="M45" s="34"/>
      <c r="N45" s="34"/>
      <c r="O45" s="35">
        <v>1.2</v>
      </c>
      <c r="P45" s="35">
        <v>2.7</v>
      </c>
      <c r="Q45" s="35"/>
      <c r="S45" s="34">
        <v>0</v>
      </c>
      <c r="T45" s="34">
        <v>0</v>
      </c>
      <c r="U45" s="34">
        <v>1.5</v>
      </c>
      <c r="V45" s="34">
        <v>0.5</v>
      </c>
      <c r="W45" s="34">
        <v>0.5</v>
      </c>
      <c r="X45" s="34">
        <f t="shared" si="0"/>
        <v>2.5</v>
      </c>
      <c r="Y45">
        <v>45</v>
      </c>
      <c r="Z45">
        <f t="shared" si="4"/>
        <v>1.0103</v>
      </c>
      <c r="AA45" s="15">
        <f t="shared" si="1"/>
        <v>0.73307885561750119</v>
      </c>
      <c r="AB45" s="55">
        <f t="shared" si="5"/>
        <v>1.832697139043753</v>
      </c>
      <c r="AC45" s="55">
        <f t="shared" si="22"/>
        <v>0</v>
      </c>
      <c r="AD45" s="34">
        <f t="shared" si="6"/>
        <v>1.832697139043753</v>
      </c>
      <c r="AE45" s="55">
        <f t="shared" si="7"/>
        <v>1.5</v>
      </c>
      <c r="AF45" s="34">
        <f t="shared" si="8"/>
        <v>0.33269713904375298</v>
      </c>
      <c r="AG45" s="55">
        <f t="shared" si="9"/>
        <v>0</v>
      </c>
      <c r="AH45" s="55">
        <f t="shared" si="10"/>
        <v>1.5</v>
      </c>
      <c r="AI45" s="34">
        <f t="shared" si="23"/>
        <v>0.33269713904375298</v>
      </c>
      <c r="AJ45" s="59">
        <f t="shared" si="11"/>
        <v>0</v>
      </c>
      <c r="AK45" s="59">
        <f t="shared" si="12"/>
        <v>0</v>
      </c>
      <c r="AL45" s="59">
        <f t="shared" si="13"/>
        <v>0</v>
      </c>
      <c r="AM45" s="34">
        <f t="shared" si="14"/>
        <v>0.33269713904375298</v>
      </c>
      <c r="AN45" s="55">
        <f t="shared" si="15"/>
        <v>0.33269713904375298</v>
      </c>
      <c r="AO45" s="34">
        <f t="shared" si="16"/>
        <v>0</v>
      </c>
      <c r="AP45" s="55">
        <f t="shared" si="17"/>
        <v>0</v>
      </c>
      <c r="AQ45" s="59">
        <f t="shared" si="18"/>
        <v>2.6615771123500238</v>
      </c>
      <c r="AR45" s="59">
        <f t="shared" si="19"/>
        <v>0</v>
      </c>
      <c r="AS45" s="34"/>
      <c r="AT45">
        <v>45</v>
      </c>
      <c r="AU45" t="s">
        <v>732</v>
      </c>
      <c r="AV45">
        <v>1</v>
      </c>
      <c r="AX45">
        <v>50</v>
      </c>
      <c r="AZ45">
        <v>40</v>
      </c>
      <c r="BC45">
        <v>10</v>
      </c>
      <c r="BD45" s="34">
        <f t="shared" si="24"/>
        <v>2.15</v>
      </c>
      <c r="BE45">
        <v>45</v>
      </c>
      <c r="BF45">
        <v>1</v>
      </c>
      <c r="BG45">
        <v>3</v>
      </c>
      <c r="BH45">
        <v>8</v>
      </c>
      <c r="BI45">
        <f t="shared" si="20"/>
        <v>18</v>
      </c>
    </row>
    <row r="46" spans="7:61" ht="15.75" hidden="1">
      <c r="G46">
        <v>46</v>
      </c>
      <c r="H46">
        <v>46</v>
      </c>
      <c r="I46">
        <v>60</v>
      </c>
      <c r="J46">
        <v>0</v>
      </c>
      <c r="K46">
        <v>0</v>
      </c>
      <c r="L46" s="34">
        <v>0.5</v>
      </c>
      <c r="M46" s="34"/>
      <c r="N46" s="34"/>
      <c r="O46" s="35">
        <v>0.96000010000000002</v>
      </c>
      <c r="P46" s="35">
        <v>2.16</v>
      </c>
      <c r="Q46" s="35"/>
      <c r="S46" s="34">
        <v>0</v>
      </c>
      <c r="T46" s="34">
        <v>0</v>
      </c>
      <c r="U46" s="34">
        <v>1</v>
      </c>
      <c r="V46" s="34">
        <v>0.2</v>
      </c>
      <c r="W46" s="34">
        <v>0.2</v>
      </c>
      <c r="X46" s="34">
        <f t="shared" si="0"/>
        <v>1.4</v>
      </c>
      <c r="Y46">
        <v>46</v>
      </c>
      <c r="Z46">
        <f t="shared" si="4"/>
        <v>1.0103</v>
      </c>
      <c r="AA46" s="15">
        <f t="shared" si="1"/>
        <v>0.73307885561750119</v>
      </c>
      <c r="AB46" s="55">
        <f t="shared" si="5"/>
        <v>1.0263103978645016</v>
      </c>
      <c r="AC46" s="55">
        <f t="shared" si="22"/>
        <v>0</v>
      </c>
      <c r="AD46" s="34">
        <f t="shared" si="6"/>
        <v>1.0263103978645016</v>
      </c>
      <c r="AE46" s="55">
        <f t="shared" si="7"/>
        <v>1</v>
      </c>
      <c r="AF46" s="34">
        <f t="shared" si="8"/>
        <v>2.6310397864501622E-2</v>
      </c>
      <c r="AG46" s="55">
        <f t="shared" si="9"/>
        <v>0</v>
      </c>
      <c r="AH46" s="55">
        <f t="shared" si="10"/>
        <v>1</v>
      </c>
      <c r="AI46" s="34">
        <f t="shared" si="23"/>
        <v>2.6310397864501622E-2</v>
      </c>
      <c r="AJ46" s="59">
        <f t="shared" si="11"/>
        <v>0</v>
      </c>
      <c r="AK46" s="59">
        <f t="shared" si="12"/>
        <v>0</v>
      </c>
      <c r="AL46" s="59">
        <f t="shared" si="13"/>
        <v>0</v>
      </c>
      <c r="AM46" s="34">
        <f t="shared" si="14"/>
        <v>2.6310397864501622E-2</v>
      </c>
      <c r="AN46" s="55">
        <f t="shared" si="15"/>
        <v>2.6310397864501622E-2</v>
      </c>
      <c r="AO46" s="34">
        <f t="shared" si="16"/>
        <v>0</v>
      </c>
      <c r="AP46" s="55">
        <f t="shared" si="17"/>
        <v>0</v>
      </c>
      <c r="AQ46" s="59">
        <f t="shared" si="18"/>
        <v>0.21048318291601298</v>
      </c>
      <c r="AR46" s="59">
        <f t="shared" si="19"/>
        <v>0</v>
      </c>
      <c r="AS46" s="34"/>
      <c r="AT46">
        <v>46</v>
      </c>
      <c r="AU46" t="s">
        <v>732</v>
      </c>
      <c r="AV46">
        <v>3</v>
      </c>
      <c r="BA46">
        <v>100</v>
      </c>
      <c r="BD46" s="34">
        <f t="shared" si="24"/>
        <v>1.5</v>
      </c>
      <c r="BE46">
        <v>46</v>
      </c>
      <c r="BF46">
        <v>1</v>
      </c>
      <c r="BG46">
        <v>3</v>
      </c>
      <c r="BH46">
        <v>8</v>
      </c>
      <c r="BI46">
        <f t="shared" si="20"/>
        <v>18</v>
      </c>
    </row>
    <row r="47" spans="7:61" ht="15.75" hidden="1">
      <c r="G47">
        <v>47</v>
      </c>
      <c r="H47">
        <v>47</v>
      </c>
      <c r="I47">
        <v>80</v>
      </c>
      <c r="J47">
        <v>0</v>
      </c>
      <c r="K47">
        <v>0</v>
      </c>
      <c r="L47" s="34">
        <v>3.0010002</v>
      </c>
      <c r="M47" s="34">
        <v>5.0000005999999999E-5</v>
      </c>
      <c r="N47" s="34">
        <v>5.1000003000000002E-2</v>
      </c>
      <c r="O47" s="35">
        <v>16</v>
      </c>
      <c r="P47" s="35">
        <v>35.200000000000003</v>
      </c>
      <c r="Q47" s="35">
        <v>0.3</v>
      </c>
      <c r="S47" s="34">
        <v>1.7</v>
      </c>
      <c r="T47" s="34">
        <v>0.1</v>
      </c>
      <c r="U47" s="34">
        <v>1</v>
      </c>
      <c r="V47" s="34">
        <v>2.5</v>
      </c>
      <c r="W47" s="34">
        <v>2</v>
      </c>
      <c r="X47" s="34">
        <f t="shared" si="0"/>
        <v>7.3</v>
      </c>
      <c r="Y47">
        <v>47</v>
      </c>
      <c r="Z47">
        <f t="shared" si="4"/>
        <v>1.0103</v>
      </c>
      <c r="AA47" s="15">
        <f t="shared" si="1"/>
        <v>0.73307885561750119</v>
      </c>
      <c r="AB47" s="55">
        <f t="shared" si="5"/>
        <v>5.3514756460077582</v>
      </c>
      <c r="AC47" s="55">
        <f t="shared" si="22"/>
        <v>0.1</v>
      </c>
      <c r="AD47" s="34">
        <f t="shared" si="6"/>
        <v>5.2514756460077585</v>
      </c>
      <c r="AE47" s="55">
        <f t="shared" si="7"/>
        <v>1</v>
      </c>
      <c r="AF47" s="34">
        <f t="shared" si="8"/>
        <v>4.2514756460077585</v>
      </c>
      <c r="AG47" s="55">
        <f t="shared" si="9"/>
        <v>1.7</v>
      </c>
      <c r="AH47" s="55">
        <f t="shared" si="10"/>
        <v>2.8</v>
      </c>
      <c r="AI47" s="34">
        <f t="shared" si="23"/>
        <v>2.5514756460077583</v>
      </c>
      <c r="AJ47" s="59">
        <f t="shared" si="11"/>
        <v>0</v>
      </c>
      <c r="AK47" s="59">
        <f t="shared" si="12"/>
        <v>0</v>
      </c>
      <c r="AL47" s="59">
        <f t="shared" si="13"/>
        <v>4.0595999999999997</v>
      </c>
      <c r="AM47" s="34">
        <f t="shared" si="14"/>
        <v>2.5514756460077583</v>
      </c>
      <c r="AN47" s="55">
        <f t="shared" si="15"/>
        <v>2.5</v>
      </c>
      <c r="AO47" s="34">
        <f t="shared" si="16"/>
        <v>5.1475646007758336E-2</v>
      </c>
      <c r="AP47" s="55">
        <f t="shared" si="17"/>
        <v>5.1475646007758336E-2</v>
      </c>
      <c r="AQ47" s="59">
        <f t="shared" si="18"/>
        <v>20</v>
      </c>
      <c r="AR47" s="59">
        <f t="shared" si="19"/>
        <v>1.1324642121706834</v>
      </c>
      <c r="AS47" s="34"/>
      <c r="AT47">
        <v>47</v>
      </c>
      <c r="AU47">
        <v>1</v>
      </c>
      <c r="AV47">
        <v>1</v>
      </c>
      <c r="AY47">
        <v>99</v>
      </c>
      <c r="BA47">
        <v>1</v>
      </c>
      <c r="BD47" s="34">
        <f t="shared" si="24"/>
        <v>2.9849999999999999</v>
      </c>
      <c r="BE47">
        <v>47</v>
      </c>
      <c r="BF47">
        <v>1</v>
      </c>
      <c r="BG47">
        <v>4</v>
      </c>
      <c r="BH47">
        <v>8</v>
      </c>
      <c r="BI47">
        <f t="shared" si="20"/>
        <v>22</v>
      </c>
    </row>
    <row r="48" spans="7:61" ht="15.75" hidden="1">
      <c r="G48">
        <v>48</v>
      </c>
      <c r="H48">
        <v>48</v>
      </c>
      <c r="I48">
        <v>100</v>
      </c>
      <c r="J48">
        <v>0</v>
      </c>
      <c r="K48">
        <v>0</v>
      </c>
      <c r="L48" s="34">
        <v>3.0700002</v>
      </c>
      <c r="M48" s="34">
        <v>1.2500000000000001E-2</v>
      </c>
      <c r="N48" s="34">
        <v>0.15</v>
      </c>
      <c r="O48" s="35">
        <v>8</v>
      </c>
      <c r="P48" s="35">
        <v>9</v>
      </c>
      <c r="Q48" s="35"/>
      <c r="S48" s="34">
        <v>0.5</v>
      </c>
      <c r="T48" s="34">
        <v>0.5</v>
      </c>
      <c r="U48" s="34">
        <v>1</v>
      </c>
      <c r="V48" s="34">
        <v>1</v>
      </c>
      <c r="W48" s="34">
        <v>0.5</v>
      </c>
      <c r="X48" s="34">
        <f t="shared" si="0"/>
        <v>3.5</v>
      </c>
      <c r="Y48">
        <v>48</v>
      </c>
      <c r="Z48">
        <f t="shared" si="4"/>
        <v>1.0103</v>
      </c>
      <c r="AA48" s="15">
        <f t="shared" si="1"/>
        <v>0.73307885561750119</v>
      </c>
      <c r="AB48" s="55">
        <f t="shared" si="5"/>
        <v>2.5657759946612542</v>
      </c>
      <c r="AC48" s="55">
        <f t="shared" si="22"/>
        <v>0.5</v>
      </c>
      <c r="AD48" s="34">
        <f t="shared" si="6"/>
        <v>2.0657759946612542</v>
      </c>
      <c r="AE48" s="55">
        <f t="shared" si="7"/>
        <v>1</v>
      </c>
      <c r="AF48" s="34">
        <f t="shared" si="8"/>
        <v>1.0657759946612542</v>
      </c>
      <c r="AG48" s="55">
        <f t="shared" si="9"/>
        <v>0.5</v>
      </c>
      <c r="AH48" s="55">
        <f t="shared" si="10"/>
        <v>2</v>
      </c>
      <c r="AI48" s="34">
        <f t="shared" si="23"/>
        <v>0.56577599466125417</v>
      </c>
      <c r="AJ48" s="59">
        <f t="shared" si="11"/>
        <v>0</v>
      </c>
      <c r="AK48" s="59">
        <f t="shared" si="12"/>
        <v>0</v>
      </c>
      <c r="AL48" s="59">
        <f t="shared" si="13"/>
        <v>0.97499999999999998</v>
      </c>
      <c r="AM48" s="34">
        <f t="shared" si="14"/>
        <v>0.56577599466125417</v>
      </c>
      <c r="AN48" s="55">
        <f t="shared" si="15"/>
        <v>0.56577599466125417</v>
      </c>
      <c r="AO48" s="34">
        <f t="shared" si="16"/>
        <v>0</v>
      </c>
      <c r="AP48" s="55">
        <f t="shared" si="17"/>
        <v>0</v>
      </c>
      <c r="AQ48" s="59">
        <f t="shared" si="18"/>
        <v>4.5262079572900333</v>
      </c>
      <c r="AR48" s="59">
        <f t="shared" si="19"/>
        <v>0</v>
      </c>
      <c r="AS48" s="34"/>
      <c r="AT48">
        <v>48</v>
      </c>
      <c r="AU48">
        <v>2</v>
      </c>
      <c r="AV48">
        <v>1</v>
      </c>
      <c r="AY48">
        <v>30</v>
      </c>
      <c r="AZ48">
        <v>20</v>
      </c>
      <c r="BA48">
        <v>50</v>
      </c>
      <c r="BD48" s="34">
        <f t="shared" si="24"/>
        <v>1.95</v>
      </c>
      <c r="BE48">
        <v>48</v>
      </c>
      <c r="BF48">
        <v>1</v>
      </c>
      <c r="BG48">
        <v>3</v>
      </c>
      <c r="BH48">
        <v>8</v>
      </c>
      <c r="BI48">
        <f t="shared" si="20"/>
        <v>18</v>
      </c>
    </row>
    <row r="49" spans="7:61" ht="15.75" hidden="1">
      <c r="G49">
        <v>49</v>
      </c>
      <c r="H49">
        <v>49</v>
      </c>
      <c r="I49">
        <v>7</v>
      </c>
      <c r="J49">
        <v>0</v>
      </c>
      <c r="K49">
        <v>0</v>
      </c>
      <c r="L49" s="34">
        <v>0.75500005000000003</v>
      </c>
      <c r="M49" s="34"/>
      <c r="N49" s="34"/>
      <c r="O49" s="35">
        <v>0</v>
      </c>
      <c r="P49" s="35">
        <v>0</v>
      </c>
      <c r="Q49" s="35"/>
      <c r="S49" s="34">
        <v>0</v>
      </c>
      <c r="T49" s="34">
        <v>0</v>
      </c>
      <c r="U49" s="34">
        <v>0.25</v>
      </c>
      <c r="V49" s="34">
        <v>0</v>
      </c>
      <c r="W49" s="34">
        <v>0</v>
      </c>
      <c r="X49" s="34">
        <f t="shared" si="0"/>
        <v>0.25</v>
      </c>
      <c r="Y49">
        <v>49</v>
      </c>
      <c r="Z49">
        <f t="shared" si="4"/>
        <v>1.0103</v>
      </c>
      <c r="AA49" s="15">
        <f t="shared" si="1"/>
        <v>0.73307885561750119</v>
      </c>
      <c r="AB49" s="55">
        <f t="shared" si="5"/>
        <v>0.1832697139043753</v>
      </c>
      <c r="AC49" s="55">
        <f t="shared" si="22"/>
        <v>0</v>
      </c>
      <c r="AD49" s="34">
        <f t="shared" si="6"/>
        <v>0.1832697139043753</v>
      </c>
      <c r="AE49" s="55">
        <f t="shared" si="7"/>
        <v>0.1832697139043753</v>
      </c>
      <c r="AF49" s="34">
        <f t="shared" si="8"/>
        <v>0</v>
      </c>
      <c r="AG49" s="55">
        <f t="shared" si="9"/>
        <v>0</v>
      </c>
      <c r="AH49" s="55">
        <f t="shared" si="10"/>
        <v>0.1832697139043753</v>
      </c>
      <c r="AI49" s="34">
        <f t="shared" si="23"/>
        <v>0</v>
      </c>
      <c r="AJ49" s="59">
        <f t="shared" si="11"/>
        <v>0</v>
      </c>
      <c r="AK49" s="59">
        <f t="shared" si="12"/>
        <v>0</v>
      </c>
      <c r="AL49" s="59">
        <f t="shared" si="13"/>
        <v>0</v>
      </c>
      <c r="AM49" s="34">
        <f t="shared" si="14"/>
        <v>0</v>
      </c>
      <c r="AN49" s="55">
        <f t="shared" si="15"/>
        <v>0</v>
      </c>
      <c r="AO49" s="34">
        <f t="shared" si="16"/>
        <v>0</v>
      </c>
      <c r="AP49" s="55">
        <f t="shared" si="17"/>
        <v>0</v>
      </c>
      <c r="AQ49" s="59">
        <f t="shared" si="18"/>
        <v>0</v>
      </c>
      <c r="AR49" s="59">
        <f t="shared" si="19"/>
        <v>0</v>
      </c>
      <c r="AS49" s="34"/>
      <c r="AT49">
        <v>49</v>
      </c>
      <c r="AU49" t="s">
        <v>732</v>
      </c>
      <c r="AV49">
        <v>1</v>
      </c>
      <c r="AZ49">
        <v>40</v>
      </c>
      <c r="BA49">
        <v>50</v>
      </c>
      <c r="BC49">
        <v>10</v>
      </c>
      <c r="BD49" s="34">
        <f t="shared" si="24"/>
        <v>1.4000000000000001</v>
      </c>
      <c r="BE49">
        <v>49</v>
      </c>
      <c r="BF49">
        <v>1</v>
      </c>
      <c r="BG49">
        <v>3</v>
      </c>
      <c r="BH49">
        <v>8</v>
      </c>
      <c r="BI49">
        <f t="shared" si="20"/>
        <v>18</v>
      </c>
    </row>
    <row r="50" spans="7:61" ht="15.75" hidden="1">
      <c r="G50">
        <v>51</v>
      </c>
      <c r="H50">
        <v>51</v>
      </c>
      <c r="I50">
        <v>90</v>
      </c>
      <c r="J50">
        <v>0</v>
      </c>
      <c r="K50">
        <v>0</v>
      </c>
      <c r="L50" s="34">
        <v>9.3000000000000007</v>
      </c>
      <c r="M50" s="34"/>
      <c r="N50" s="34"/>
      <c r="O50" s="35">
        <v>0</v>
      </c>
      <c r="P50" s="35">
        <v>0</v>
      </c>
      <c r="Q50" s="35"/>
      <c r="S50" s="34">
        <v>0</v>
      </c>
      <c r="T50" s="34">
        <v>0</v>
      </c>
      <c r="U50" s="34">
        <v>3</v>
      </c>
      <c r="V50" s="34">
        <v>0</v>
      </c>
      <c r="W50" s="34">
        <v>0</v>
      </c>
      <c r="X50" s="34">
        <f t="shared" si="0"/>
        <v>3</v>
      </c>
      <c r="Y50">
        <v>51</v>
      </c>
      <c r="Z50">
        <f t="shared" si="4"/>
        <v>1.0103</v>
      </c>
      <c r="AA50" s="15">
        <f t="shared" si="1"/>
        <v>0.73307885561750119</v>
      </c>
      <c r="AB50" s="55">
        <f t="shared" si="5"/>
        <v>2.1992365668525036</v>
      </c>
      <c r="AC50" s="55">
        <f t="shared" si="22"/>
        <v>0</v>
      </c>
      <c r="AD50" s="34">
        <f t="shared" si="6"/>
        <v>2.1992365668525036</v>
      </c>
      <c r="AE50" s="55">
        <f t="shared" si="7"/>
        <v>2.1992365668525036</v>
      </c>
      <c r="AF50" s="34">
        <f t="shared" si="8"/>
        <v>0</v>
      </c>
      <c r="AG50" s="55">
        <f t="shared" si="9"/>
        <v>0</v>
      </c>
      <c r="AH50" s="55">
        <f t="shared" si="10"/>
        <v>2.1992365668525036</v>
      </c>
      <c r="AI50" s="34">
        <f t="shared" si="23"/>
        <v>0</v>
      </c>
      <c r="AJ50" s="59">
        <f t="shared" si="11"/>
        <v>0</v>
      </c>
      <c r="AK50" s="59">
        <f t="shared" si="12"/>
        <v>0</v>
      </c>
      <c r="AL50" s="59">
        <f t="shared" si="13"/>
        <v>0</v>
      </c>
      <c r="AM50" s="34">
        <f t="shared" si="14"/>
        <v>0</v>
      </c>
      <c r="AN50" s="55">
        <f t="shared" si="15"/>
        <v>0</v>
      </c>
      <c r="AO50" s="34">
        <f t="shared" si="16"/>
        <v>0</v>
      </c>
      <c r="AP50" s="55">
        <f t="shared" si="17"/>
        <v>0</v>
      </c>
      <c r="AQ50" s="59">
        <f t="shared" si="18"/>
        <v>0</v>
      </c>
      <c r="AR50" s="59">
        <f t="shared" si="19"/>
        <v>0</v>
      </c>
      <c r="AS50" s="34"/>
      <c r="AT50">
        <v>51</v>
      </c>
      <c r="AU50" t="s">
        <v>732</v>
      </c>
      <c r="AV50">
        <v>1</v>
      </c>
      <c r="AZ50">
        <v>70</v>
      </c>
      <c r="BA50">
        <v>30</v>
      </c>
      <c r="BD50" s="34">
        <f t="shared" si="24"/>
        <v>1.4999999999999998</v>
      </c>
      <c r="BE50">
        <v>51</v>
      </c>
      <c r="BF50">
        <v>1</v>
      </c>
      <c r="BG50">
        <v>3</v>
      </c>
      <c r="BH50">
        <v>8</v>
      </c>
      <c r="BI50">
        <f t="shared" si="20"/>
        <v>18</v>
      </c>
    </row>
    <row r="51" spans="7:61" ht="15.75" hidden="1">
      <c r="G51">
        <v>52</v>
      </c>
      <c r="H51">
        <v>52</v>
      </c>
      <c r="I51">
        <v>90</v>
      </c>
      <c r="J51">
        <v>0</v>
      </c>
      <c r="K51">
        <v>0</v>
      </c>
      <c r="L51" s="34">
        <v>2.0846</v>
      </c>
      <c r="M51" s="34">
        <v>5.2000005000000004E-3</v>
      </c>
      <c r="N51" s="34">
        <v>4.0800005E-2</v>
      </c>
      <c r="O51" s="35">
        <v>2.0400002000000002</v>
      </c>
      <c r="P51" s="35">
        <v>12.240000999999999</v>
      </c>
      <c r="Q51" s="35">
        <v>1.5000001000000001</v>
      </c>
      <c r="S51" s="34">
        <v>0.2</v>
      </c>
      <c r="T51" s="34">
        <v>0.1</v>
      </c>
      <c r="U51" s="34">
        <v>0.7</v>
      </c>
      <c r="V51" s="34">
        <v>0.3</v>
      </c>
      <c r="W51" s="34">
        <v>0.8</v>
      </c>
      <c r="X51" s="34">
        <f t="shared" si="0"/>
        <v>2.1</v>
      </c>
      <c r="Y51">
        <v>52</v>
      </c>
      <c r="Z51">
        <f t="shared" si="4"/>
        <v>1.0103</v>
      </c>
      <c r="AA51" s="15">
        <f t="shared" si="1"/>
        <v>0.73307885561750119</v>
      </c>
      <c r="AB51" s="55">
        <f t="shared" si="5"/>
        <v>1.5394655967967525</v>
      </c>
      <c r="AC51" s="55">
        <f t="shared" si="22"/>
        <v>0.1</v>
      </c>
      <c r="AD51" s="34">
        <f t="shared" si="6"/>
        <v>1.4394655967967525</v>
      </c>
      <c r="AE51" s="55">
        <f t="shared" si="7"/>
        <v>0.7</v>
      </c>
      <c r="AF51" s="34">
        <f t="shared" si="8"/>
        <v>0.73946559679675261</v>
      </c>
      <c r="AG51" s="55">
        <f t="shared" si="9"/>
        <v>0.2</v>
      </c>
      <c r="AH51" s="55">
        <f t="shared" si="10"/>
        <v>1</v>
      </c>
      <c r="AI51" s="34">
        <f t="shared" si="23"/>
        <v>0.53946559679675254</v>
      </c>
      <c r="AJ51" s="59">
        <f t="shared" si="11"/>
        <v>0</v>
      </c>
      <c r="AK51" s="59">
        <f t="shared" si="12"/>
        <v>0</v>
      </c>
      <c r="AL51" s="59">
        <f t="shared" si="13"/>
        <v>0.50579999999999992</v>
      </c>
      <c r="AM51" s="34">
        <f t="shared" si="14"/>
        <v>0.53946559679675254</v>
      </c>
      <c r="AN51" s="55">
        <f t="shared" si="15"/>
        <v>0.3</v>
      </c>
      <c r="AO51" s="34">
        <f t="shared" si="16"/>
        <v>0.23946559679675256</v>
      </c>
      <c r="AP51" s="55">
        <f t="shared" si="17"/>
        <v>0.23946559679675256</v>
      </c>
      <c r="AQ51" s="59">
        <f t="shared" si="18"/>
        <v>2.4</v>
      </c>
      <c r="AR51" s="59">
        <f t="shared" si="19"/>
        <v>4.3103807423415459</v>
      </c>
      <c r="AS51" s="34"/>
      <c r="AT51">
        <v>52</v>
      </c>
      <c r="AU51">
        <v>2</v>
      </c>
      <c r="AV51">
        <v>1</v>
      </c>
      <c r="AX51">
        <v>30</v>
      </c>
      <c r="AY51">
        <v>60</v>
      </c>
      <c r="AZ51">
        <v>3</v>
      </c>
      <c r="BA51">
        <v>3</v>
      </c>
      <c r="BC51">
        <v>4</v>
      </c>
      <c r="BD51" s="34">
        <f t="shared" si="24"/>
        <v>2.8099999999999996</v>
      </c>
      <c r="BE51">
        <v>52</v>
      </c>
      <c r="BF51">
        <v>1</v>
      </c>
      <c r="BG51">
        <v>3</v>
      </c>
      <c r="BH51">
        <v>8</v>
      </c>
      <c r="BI51">
        <f t="shared" si="20"/>
        <v>18</v>
      </c>
    </row>
    <row r="52" spans="7:61" ht="15.75" hidden="1">
      <c r="G52">
        <v>53</v>
      </c>
      <c r="H52">
        <v>53</v>
      </c>
      <c r="I52">
        <v>85</v>
      </c>
      <c r="J52">
        <v>0</v>
      </c>
      <c r="K52">
        <v>0</v>
      </c>
      <c r="L52" s="34">
        <v>1.7886002000000001</v>
      </c>
      <c r="M52" s="34">
        <v>1.5000002000000001E-3</v>
      </c>
      <c r="N52" s="34">
        <v>0.126</v>
      </c>
      <c r="O52" s="35">
        <v>3.4</v>
      </c>
      <c r="P52" s="35">
        <v>15.300001</v>
      </c>
      <c r="Q52" s="35">
        <v>1.5000001000000001</v>
      </c>
      <c r="S52" s="34">
        <v>0.4</v>
      </c>
      <c r="T52" s="34">
        <v>0.2</v>
      </c>
      <c r="U52" s="34">
        <v>0.6</v>
      </c>
      <c r="V52" s="34">
        <v>0.5</v>
      </c>
      <c r="W52" s="34">
        <v>1</v>
      </c>
      <c r="X52" s="34">
        <f t="shared" si="0"/>
        <v>2.7</v>
      </c>
      <c r="Y52">
        <v>53</v>
      </c>
      <c r="Z52">
        <f t="shared" si="4"/>
        <v>1.0103</v>
      </c>
      <c r="AA52" s="15">
        <f t="shared" si="1"/>
        <v>0.73307885561750119</v>
      </c>
      <c r="AB52" s="55">
        <f t="shared" si="5"/>
        <v>1.9793129101672533</v>
      </c>
      <c r="AC52" s="55">
        <f t="shared" si="22"/>
        <v>0.2</v>
      </c>
      <c r="AD52" s="34">
        <f t="shared" si="6"/>
        <v>1.7793129101672533</v>
      </c>
      <c r="AE52" s="55">
        <f t="shared" si="7"/>
        <v>0.6</v>
      </c>
      <c r="AF52" s="34">
        <f t="shared" si="8"/>
        <v>1.1793129101672533</v>
      </c>
      <c r="AG52" s="55">
        <f t="shared" si="9"/>
        <v>0.4</v>
      </c>
      <c r="AH52" s="55">
        <f t="shared" si="10"/>
        <v>1.2000000000000002</v>
      </c>
      <c r="AI52" s="34">
        <f t="shared" si="23"/>
        <v>0.77931291016725313</v>
      </c>
      <c r="AJ52" s="59">
        <f t="shared" si="11"/>
        <v>0</v>
      </c>
      <c r="AK52" s="59">
        <f t="shared" si="12"/>
        <v>0</v>
      </c>
      <c r="AL52" s="59">
        <f t="shared" si="13"/>
        <v>0.98429999999999995</v>
      </c>
      <c r="AM52" s="34">
        <f t="shared" si="14"/>
        <v>0.77931291016725313</v>
      </c>
      <c r="AN52" s="55">
        <f t="shared" si="15"/>
        <v>0.5</v>
      </c>
      <c r="AO52" s="34">
        <f t="shared" si="16"/>
        <v>0.27931291016725313</v>
      </c>
      <c r="AP52" s="55">
        <f t="shared" si="17"/>
        <v>0.27931291016725313</v>
      </c>
      <c r="AQ52" s="59">
        <f t="shared" si="18"/>
        <v>4</v>
      </c>
      <c r="AR52" s="59">
        <f t="shared" si="19"/>
        <v>5.0276323830105563</v>
      </c>
      <c r="AS52" s="34"/>
      <c r="AT52">
        <v>53</v>
      </c>
      <c r="AU52">
        <v>2</v>
      </c>
      <c r="AV52">
        <v>1</v>
      </c>
      <c r="AX52">
        <v>95</v>
      </c>
      <c r="AZ52">
        <v>2</v>
      </c>
      <c r="BC52">
        <v>3</v>
      </c>
      <c r="BD52" s="34">
        <f t="shared" si="24"/>
        <v>2.8949999999999996</v>
      </c>
      <c r="BE52">
        <v>53</v>
      </c>
      <c r="BF52">
        <v>1</v>
      </c>
      <c r="BG52">
        <v>3</v>
      </c>
      <c r="BH52">
        <v>8</v>
      </c>
      <c r="BI52">
        <f t="shared" si="20"/>
        <v>18</v>
      </c>
    </row>
    <row r="53" spans="7:61" ht="15.75" hidden="1">
      <c r="G53">
        <v>54</v>
      </c>
      <c r="H53">
        <v>54</v>
      </c>
      <c r="I53">
        <v>95</v>
      </c>
      <c r="J53">
        <v>0</v>
      </c>
      <c r="K53">
        <v>0</v>
      </c>
      <c r="L53" s="34">
        <v>2.4160001000000002</v>
      </c>
      <c r="M53" s="34">
        <v>2.5000000000000001E-4</v>
      </c>
      <c r="N53" s="34">
        <v>2.9999999999999997E-4</v>
      </c>
      <c r="O53" s="35">
        <v>6.0800004000000003</v>
      </c>
      <c r="P53" s="35">
        <v>20.52</v>
      </c>
      <c r="Q53" s="35">
        <v>0.3</v>
      </c>
      <c r="S53" s="34">
        <v>0.1</v>
      </c>
      <c r="T53" s="34">
        <v>0.1</v>
      </c>
      <c r="U53" s="34">
        <v>0.8</v>
      </c>
      <c r="V53" s="34">
        <v>0.8</v>
      </c>
      <c r="W53" s="34">
        <v>1.2</v>
      </c>
      <c r="X53" s="34">
        <f t="shared" si="0"/>
        <v>3</v>
      </c>
      <c r="Y53">
        <v>54</v>
      </c>
      <c r="Z53">
        <f t="shared" si="4"/>
        <v>1.0103</v>
      </c>
      <c r="AA53" s="15">
        <f t="shared" si="1"/>
        <v>0.73307885561750119</v>
      </c>
      <c r="AB53" s="55">
        <f t="shared" si="5"/>
        <v>2.1992365668525036</v>
      </c>
      <c r="AC53" s="55">
        <f t="shared" si="22"/>
        <v>0.1</v>
      </c>
      <c r="AD53" s="34">
        <f t="shared" si="6"/>
        <v>2.0992365668525035</v>
      </c>
      <c r="AE53" s="55">
        <f t="shared" si="7"/>
        <v>0.8</v>
      </c>
      <c r="AF53" s="34">
        <f t="shared" si="8"/>
        <v>1.2992365668525037</v>
      </c>
      <c r="AG53" s="55">
        <f t="shared" si="9"/>
        <v>0.1</v>
      </c>
      <c r="AH53" s="55">
        <f t="shared" si="10"/>
        <v>1</v>
      </c>
      <c r="AI53" s="34">
        <f t="shared" si="23"/>
        <v>1.1992365668525036</v>
      </c>
      <c r="AJ53" s="59">
        <f t="shared" si="11"/>
        <v>0</v>
      </c>
      <c r="AK53" s="59">
        <f t="shared" si="12"/>
        <v>0</v>
      </c>
      <c r="AL53" s="59">
        <f t="shared" si="13"/>
        <v>0.25650000000000001</v>
      </c>
      <c r="AM53" s="34">
        <f t="shared" si="14"/>
        <v>1.1992365668525036</v>
      </c>
      <c r="AN53" s="55">
        <f t="shared" si="15"/>
        <v>0.8</v>
      </c>
      <c r="AO53" s="34">
        <f t="shared" si="16"/>
        <v>0.39923656685250353</v>
      </c>
      <c r="AP53" s="55">
        <f t="shared" si="17"/>
        <v>0.39923656685250353</v>
      </c>
      <c r="AQ53" s="59">
        <f t="shared" si="18"/>
        <v>6.4</v>
      </c>
      <c r="AR53" s="59">
        <f t="shared" si="19"/>
        <v>7.1862582033450639</v>
      </c>
      <c r="AS53" s="34"/>
      <c r="AT53">
        <v>54</v>
      </c>
      <c r="AU53">
        <v>2</v>
      </c>
      <c r="AV53">
        <v>1</v>
      </c>
      <c r="AX53">
        <v>20</v>
      </c>
      <c r="AY53">
        <v>60</v>
      </c>
      <c r="AZ53">
        <v>20</v>
      </c>
      <c r="BD53" s="34">
        <f t="shared" si="24"/>
        <v>2.7</v>
      </c>
      <c r="BE53">
        <v>54</v>
      </c>
      <c r="BF53">
        <v>1</v>
      </c>
      <c r="BG53">
        <v>3</v>
      </c>
      <c r="BH53">
        <v>8</v>
      </c>
      <c r="BI53">
        <f t="shared" si="20"/>
        <v>18</v>
      </c>
    </row>
    <row r="54" spans="7:61" ht="15.75" hidden="1">
      <c r="G54">
        <v>55</v>
      </c>
      <c r="H54">
        <v>55</v>
      </c>
      <c r="I54">
        <v>15</v>
      </c>
      <c r="J54">
        <v>0</v>
      </c>
      <c r="K54">
        <v>0</v>
      </c>
      <c r="L54" s="34">
        <v>0.27200000000000002</v>
      </c>
      <c r="M54" s="34">
        <v>1.7500002000000001E-3</v>
      </c>
      <c r="N54" s="34">
        <v>6.7500006000000001E-3</v>
      </c>
      <c r="O54" s="35">
        <v>0.12000001</v>
      </c>
      <c r="P54" s="35">
        <v>0.27</v>
      </c>
      <c r="Q54" s="35"/>
      <c r="S54" s="34">
        <v>0.1</v>
      </c>
      <c r="T54" s="34">
        <v>0.1</v>
      </c>
      <c r="U54" s="34">
        <v>0.1</v>
      </c>
      <c r="V54" s="34">
        <v>0.1</v>
      </c>
      <c r="W54" s="34">
        <v>0.1</v>
      </c>
      <c r="X54" s="34">
        <f t="shared" si="0"/>
        <v>0.5</v>
      </c>
      <c r="Y54">
        <v>55</v>
      </c>
      <c r="Z54">
        <f t="shared" si="4"/>
        <v>1.0103</v>
      </c>
      <c r="AA54" s="15">
        <f t="shared" si="1"/>
        <v>0.73307885561750119</v>
      </c>
      <c r="AB54" s="55">
        <f t="shared" si="5"/>
        <v>0.3665394278087506</v>
      </c>
      <c r="AC54" s="55">
        <f t="shared" si="22"/>
        <v>0.1</v>
      </c>
      <c r="AD54" s="34">
        <f t="shared" si="6"/>
        <v>0.26653942780875062</v>
      </c>
      <c r="AE54" s="55">
        <f t="shared" si="7"/>
        <v>0.1</v>
      </c>
      <c r="AF54" s="34">
        <f t="shared" si="8"/>
        <v>0.16653942780875058</v>
      </c>
      <c r="AG54" s="55">
        <f t="shared" si="9"/>
        <v>0.1</v>
      </c>
      <c r="AH54" s="55">
        <f t="shared" si="10"/>
        <v>0.30000000000000004</v>
      </c>
      <c r="AI54" s="34">
        <f t="shared" si="23"/>
        <v>6.6539427808750551E-2</v>
      </c>
      <c r="AJ54" s="59">
        <f t="shared" si="11"/>
        <v>0</v>
      </c>
      <c r="AK54" s="59">
        <f t="shared" si="12"/>
        <v>0</v>
      </c>
      <c r="AL54" s="59">
        <f t="shared" si="13"/>
        <v>2.9999999999999995E-2</v>
      </c>
      <c r="AM54" s="34">
        <f t="shared" si="14"/>
        <v>6.6539427808750551E-2</v>
      </c>
      <c r="AN54" s="55">
        <f t="shared" si="15"/>
        <v>6.6539427808750551E-2</v>
      </c>
      <c r="AO54" s="34">
        <f t="shared" si="16"/>
        <v>0</v>
      </c>
      <c r="AP54" s="55">
        <f t="shared" si="17"/>
        <v>0</v>
      </c>
      <c r="AQ54" s="59">
        <f t="shared" si="18"/>
        <v>0.53231542247000441</v>
      </c>
      <c r="AR54" s="59">
        <f t="shared" si="19"/>
        <v>0</v>
      </c>
      <c r="AS54" s="34"/>
      <c r="AT54">
        <v>55</v>
      </c>
      <c r="AU54">
        <v>2</v>
      </c>
      <c r="AV54">
        <v>1</v>
      </c>
      <c r="AY54">
        <v>60</v>
      </c>
      <c r="BC54">
        <v>40</v>
      </c>
      <c r="BD54" s="34">
        <f t="shared" si="24"/>
        <v>1.9999999999999998</v>
      </c>
      <c r="BE54">
        <v>55</v>
      </c>
      <c r="BF54">
        <v>1</v>
      </c>
      <c r="BG54">
        <v>3</v>
      </c>
      <c r="BH54">
        <v>8</v>
      </c>
      <c r="BI54">
        <f t="shared" si="20"/>
        <v>18</v>
      </c>
    </row>
    <row r="55" spans="7:61" ht="15.75" hidden="1">
      <c r="G55">
        <v>56</v>
      </c>
      <c r="H55">
        <v>56</v>
      </c>
      <c r="I55">
        <v>10</v>
      </c>
      <c r="J55">
        <v>0</v>
      </c>
      <c r="K55">
        <v>0</v>
      </c>
      <c r="L55" s="34">
        <v>0.185</v>
      </c>
      <c r="M55" s="34">
        <v>4.7999999999999996E-3</v>
      </c>
      <c r="N55" s="34">
        <v>2.3850003000000002E-2</v>
      </c>
      <c r="O55" s="35">
        <v>0</v>
      </c>
      <c r="P55" s="35">
        <v>0</v>
      </c>
      <c r="Q55" s="35"/>
      <c r="S55" s="34">
        <v>0.3</v>
      </c>
      <c r="T55" s="34">
        <v>0.2</v>
      </c>
      <c r="U55" s="34">
        <v>0.1</v>
      </c>
      <c r="V55" s="34">
        <v>0</v>
      </c>
      <c r="W55" s="34">
        <v>0</v>
      </c>
      <c r="X55" s="34">
        <f t="shared" si="0"/>
        <v>0.6</v>
      </c>
      <c r="Y55">
        <v>56</v>
      </c>
      <c r="Z55">
        <f t="shared" si="4"/>
        <v>1.0103</v>
      </c>
      <c r="AA55" s="15">
        <f t="shared" si="1"/>
        <v>0.73307885561750119</v>
      </c>
      <c r="AB55" s="55">
        <f t="shared" si="5"/>
        <v>0.4398473133705007</v>
      </c>
      <c r="AC55" s="55">
        <f t="shared" si="22"/>
        <v>0.2</v>
      </c>
      <c r="AD55" s="34">
        <f t="shared" si="6"/>
        <v>0.23984731337050069</v>
      </c>
      <c r="AE55" s="55">
        <f t="shared" si="7"/>
        <v>0.1</v>
      </c>
      <c r="AF55" s="34">
        <f t="shared" si="8"/>
        <v>0.13984731337050066</v>
      </c>
      <c r="AG55" s="55">
        <f t="shared" si="9"/>
        <v>0.13984731337050066</v>
      </c>
      <c r="AH55" s="55">
        <f t="shared" si="10"/>
        <v>0.4398473133705007</v>
      </c>
      <c r="AI55" s="34">
        <f t="shared" si="23"/>
        <v>0</v>
      </c>
      <c r="AJ55" s="59">
        <f t="shared" si="11"/>
        <v>0</v>
      </c>
      <c r="AK55" s="59">
        <f t="shared" si="12"/>
        <v>0</v>
      </c>
      <c r="AL55" s="59">
        <f t="shared" si="13"/>
        <v>1.048854850278755E-2</v>
      </c>
      <c r="AM55" s="34">
        <f t="shared" si="14"/>
        <v>0</v>
      </c>
      <c r="AN55" s="55">
        <f t="shared" si="15"/>
        <v>0</v>
      </c>
      <c r="AO55" s="34">
        <f t="shared" si="16"/>
        <v>0</v>
      </c>
      <c r="AP55" s="55">
        <f t="shared" si="17"/>
        <v>0</v>
      </c>
      <c r="AQ55" s="59">
        <f t="shared" si="18"/>
        <v>0</v>
      </c>
      <c r="AR55" s="59">
        <f t="shared" si="19"/>
        <v>0</v>
      </c>
      <c r="AS55" s="34"/>
      <c r="AT55">
        <v>56</v>
      </c>
      <c r="AU55">
        <v>2</v>
      </c>
      <c r="AV55">
        <v>3</v>
      </c>
      <c r="AZ55">
        <v>25</v>
      </c>
      <c r="BC55">
        <v>75</v>
      </c>
      <c r="BD55" s="34">
        <f t="shared" si="24"/>
        <v>0.75</v>
      </c>
      <c r="BE55">
        <v>56</v>
      </c>
      <c r="BF55">
        <v>1</v>
      </c>
      <c r="BG55">
        <v>3</v>
      </c>
      <c r="BH55">
        <v>8</v>
      </c>
      <c r="BI55">
        <f t="shared" si="20"/>
        <v>18</v>
      </c>
    </row>
    <row r="56" spans="7:61" ht="15.75" hidden="1">
      <c r="G56">
        <v>57</v>
      </c>
      <c r="H56">
        <v>57</v>
      </c>
      <c r="I56">
        <v>10</v>
      </c>
      <c r="J56">
        <v>0</v>
      </c>
      <c r="K56">
        <v>0</v>
      </c>
      <c r="L56" s="34">
        <v>0.22100001999999999</v>
      </c>
      <c r="M56" s="34">
        <v>1.6000001999999999E-3</v>
      </c>
      <c r="N56" s="34">
        <v>2.2500000999999999E-3</v>
      </c>
      <c r="O56" s="35"/>
      <c r="P56" s="35"/>
      <c r="Q56" s="35"/>
      <c r="S56" s="34">
        <v>0.1</v>
      </c>
      <c r="T56" s="34">
        <v>0.1</v>
      </c>
      <c r="U56" s="34">
        <v>0.1</v>
      </c>
      <c r="V56" s="34">
        <v>0</v>
      </c>
      <c r="W56" s="34">
        <v>0</v>
      </c>
      <c r="X56" s="34">
        <f t="shared" si="0"/>
        <v>0.30000000000000004</v>
      </c>
      <c r="Y56">
        <v>57</v>
      </c>
      <c r="Z56">
        <f t="shared" si="4"/>
        <v>1.0103</v>
      </c>
      <c r="AA56" s="15">
        <f t="shared" si="1"/>
        <v>0.73307885561750119</v>
      </c>
      <c r="AB56" s="55">
        <f t="shared" si="5"/>
        <v>0.21992365668525038</v>
      </c>
      <c r="AC56" s="55">
        <f t="shared" si="22"/>
        <v>0.1</v>
      </c>
      <c r="AD56" s="34">
        <f t="shared" si="6"/>
        <v>0.11992365668525037</v>
      </c>
      <c r="AE56" s="55">
        <f t="shared" si="7"/>
        <v>0.1</v>
      </c>
      <c r="AF56" s="34">
        <f t="shared" si="8"/>
        <v>1.9923656685250368E-2</v>
      </c>
      <c r="AG56" s="55">
        <f t="shared" si="9"/>
        <v>1.9923656685250368E-2</v>
      </c>
      <c r="AH56" s="55">
        <f t="shared" si="10"/>
        <v>0.21992365668525038</v>
      </c>
      <c r="AI56" s="34">
        <f t="shared" si="23"/>
        <v>0</v>
      </c>
      <c r="AJ56" s="59">
        <f t="shared" si="11"/>
        <v>0</v>
      </c>
      <c r="AK56" s="59">
        <f t="shared" si="12"/>
        <v>0</v>
      </c>
      <c r="AL56" s="59">
        <f t="shared" si="13"/>
        <v>1.0958011176887704E-3</v>
      </c>
      <c r="AM56" s="34">
        <f t="shared" si="14"/>
        <v>0</v>
      </c>
      <c r="AN56" s="55">
        <f t="shared" si="15"/>
        <v>0</v>
      </c>
      <c r="AO56" s="34">
        <f t="shared" si="16"/>
        <v>0</v>
      </c>
      <c r="AP56" s="55">
        <f t="shared" si="17"/>
        <v>0</v>
      </c>
      <c r="AQ56" s="59">
        <f t="shared" si="18"/>
        <v>0</v>
      </c>
      <c r="AR56" s="59">
        <f t="shared" si="19"/>
        <v>0</v>
      </c>
      <c r="AS56" s="34"/>
      <c r="AT56">
        <v>57</v>
      </c>
      <c r="AU56">
        <v>2</v>
      </c>
      <c r="AV56">
        <v>3</v>
      </c>
      <c r="AZ56">
        <v>5</v>
      </c>
      <c r="BC56">
        <v>95</v>
      </c>
      <c r="BD56" s="34">
        <f t="shared" si="24"/>
        <v>0.55000000000000004</v>
      </c>
      <c r="BE56">
        <v>57</v>
      </c>
      <c r="BF56" t="s">
        <v>732</v>
      </c>
      <c r="BG56" t="s">
        <v>732</v>
      </c>
      <c r="BH56">
        <v>8</v>
      </c>
      <c r="BI56">
        <f t="shared" si="20"/>
        <v>22</v>
      </c>
    </row>
    <row r="57" spans="7:61" ht="15.75" hidden="1">
      <c r="G57">
        <v>58</v>
      </c>
      <c r="H57">
        <v>58</v>
      </c>
      <c r="I57">
        <v>10</v>
      </c>
      <c r="J57">
        <v>0</v>
      </c>
      <c r="K57">
        <v>0</v>
      </c>
      <c r="L57" s="34">
        <v>0.3</v>
      </c>
      <c r="M57" s="34">
        <v>8.5000009999999999E-4</v>
      </c>
      <c r="N57" s="34">
        <v>3.4500002E-3</v>
      </c>
      <c r="O57" s="35"/>
      <c r="P57" s="35"/>
      <c r="Q57" s="35"/>
      <c r="S57" s="34">
        <v>0.1</v>
      </c>
      <c r="T57" s="34">
        <v>0.1</v>
      </c>
      <c r="U57" s="34">
        <v>0.1</v>
      </c>
      <c r="V57" s="34">
        <v>0</v>
      </c>
      <c r="W57" s="34">
        <v>0</v>
      </c>
      <c r="X57" s="34">
        <f t="shared" si="0"/>
        <v>0.30000000000000004</v>
      </c>
      <c r="Y57">
        <v>58</v>
      </c>
      <c r="Z57">
        <f t="shared" si="4"/>
        <v>1.0103</v>
      </c>
      <c r="AA57" s="15">
        <f t="shared" si="1"/>
        <v>0.73307885561750119</v>
      </c>
      <c r="AB57" s="55">
        <f t="shared" si="5"/>
        <v>0.21992365668525038</v>
      </c>
      <c r="AC57" s="55">
        <f t="shared" si="22"/>
        <v>0.1</v>
      </c>
      <c r="AD57" s="34">
        <f t="shared" si="6"/>
        <v>0.11992365668525037</v>
      </c>
      <c r="AE57" s="55">
        <f t="shared" si="7"/>
        <v>0.1</v>
      </c>
      <c r="AF57" s="34">
        <f t="shared" si="8"/>
        <v>1.9923656685250368E-2</v>
      </c>
      <c r="AG57" s="55">
        <f t="shared" si="9"/>
        <v>1.9923656685250368E-2</v>
      </c>
      <c r="AH57" s="55">
        <f t="shared" si="10"/>
        <v>0.21992365668525038</v>
      </c>
      <c r="AI57" s="34">
        <f t="shared" si="23"/>
        <v>0</v>
      </c>
      <c r="AJ57" s="59">
        <f t="shared" si="11"/>
        <v>0</v>
      </c>
      <c r="AK57" s="59">
        <f t="shared" si="12"/>
        <v>0</v>
      </c>
      <c r="AL57" s="59">
        <f t="shared" si="13"/>
        <v>5.9770970055751105E-3</v>
      </c>
      <c r="AM57" s="34">
        <f t="shared" si="14"/>
        <v>0</v>
      </c>
      <c r="AN57" s="55">
        <f t="shared" si="15"/>
        <v>0</v>
      </c>
      <c r="AO57" s="34">
        <f t="shared" si="16"/>
        <v>0</v>
      </c>
      <c r="AP57" s="55">
        <f t="shared" si="17"/>
        <v>0</v>
      </c>
      <c r="AQ57" s="59">
        <f t="shared" si="18"/>
        <v>0</v>
      </c>
      <c r="AR57" s="59">
        <f t="shared" si="19"/>
        <v>0</v>
      </c>
      <c r="AS57" s="34"/>
      <c r="AT57">
        <v>58</v>
      </c>
      <c r="AU57">
        <v>2</v>
      </c>
      <c r="AV57">
        <v>1</v>
      </c>
      <c r="AY57">
        <v>100</v>
      </c>
      <c r="BD57" s="34">
        <f t="shared" si="24"/>
        <v>3</v>
      </c>
      <c r="BE57">
        <v>58</v>
      </c>
      <c r="BF57" t="s">
        <v>732</v>
      </c>
      <c r="BG57" t="s">
        <v>732</v>
      </c>
      <c r="BH57">
        <v>8</v>
      </c>
      <c r="BI57">
        <f t="shared" si="20"/>
        <v>22</v>
      </c>
    </row>
    <row r="58" spans="7:61" ht="15.75" hidden="1">
      <c r="G58">
        <v>59</v>
      </c>
      <c r="H58">
        <v>59</v>
      </c>
      <c r="I58">
        <v>36</v>
      </c>
      <c r="J58">
        <v>0</v>
      </c>
      <c r="K58">
        <v>0</v>
      </c>
      <c r="L58" s="34">
        <v>0.90150005</v>
      </c>
      <c r="M58" s="34">
        <v>5.0000009999999996E-3</v>
      </c>
      <c r="N58" s="34">
        <v>0.57750005000000004</v>
      </c>
      <c r="O58" s="35">
        <v>8.1600009999999994</v>
      </c>
      <c r="P58" s="35">
        <v>35.640003</v>
      </c>
      <c r="Q58" s="35"/>
      <c r="S58" s="34">
        <v>0.7</v>
      </c>
      <c r="T58" s="34">
        <v>0.2</v>
      </c>
      <c r="U58" s="34">
        <v>0.3</v>
      </c>
      <c r="V58" s="34">
        <v>1.2</v>
      </c>
      <c r="W58" s="34">
        <v>2</v>
      </c>
      <c r="X58" s="34">
        <f t="shared" si="0"/>
        <v>4.4000000000000004</v>
      </c>
      <c r="Y58">
        <v>59</v>
      </c>
      <c r="Z58">
        <f t="shared" si="4"/>
        <v>1.0103</v>
      </c>
      <c r="AA58" s="15">
        <f t="shared" si="1"/>
        <v>0.73307885561750119</v>
      </c>
      <c r="AB58" s="55">
        <f t="shared" si="5"/>
        <v>3.2255469647170054</v>
      </c>
      <c r="AC58" s="55">
        <f t="shared" si="22"/>
        <v>0.2</v>
      </c>
      <c r="AD58" s="34">
        <f t="shared" si="6"/>
        <v>3.0255469647170052</v>
      </c>
      <c r="AE58" s="55">
        <f t="shared" si="7"/>
        <v>0.3</v>
      </c>
      <c r="AF58" s="34">
        <f t="shared" si="8"/>
        <v>2.7255469647170054</v>
      </c>
      <c r="AG58" s="55">
        <f t="shared" si="9"/>
        <v>0.7</v>
      </c>
      <c r="AH58" s="55">
        <f t="shared" si="10"/>
        <v>1.2</v>
      </c>
      <c r="AI58" s="34">
        <f t="shared" si="23"/>
        <v>2.0255469647170052</v>
      </c>
      <c r="AJ58" s="59">
        <f t="shared" si="11"/>
        <v>0</v>
      </c>
      <c r="AK58" s="59">
        <f t="shared" si="12"/>
        <v>0</v>
      </c>
      <c r="AL58" s="59">
        <f t="shared" si="13"/>
        <v>0.73709999999999998</v>
      </c>
      <c r="AM58" s="34">
        <f t="shared" si="14"/>
        <v>2.0255469647170052</v>
      </c>
      <c r="AN58" s="55">
        <f t="shared" si="15"/>
        <v>1.2</v>
      </c>
      <c r="AO58" s="34">
        <f t="shared" si="16"/>
        <v>0.82554696471700528</v>
      </c>
      <c r="AP58" s="55">
        <f t="shared" si="17"/>
        <v>0.82554696471700528</v>
      </c>
      <c r="AQ58" s="59">
        <f t="shared" si="18"/>
        <v>9.6</v>
      </c>
      <c r="AR58" s="59">
        <f t="shared" si="19"/>
        <v>14.859845364906095</v>
      </c>
      <c r="AS58" s="34"/>
      <c r="AT58">
        <v>59</v>
      </c>
      <c r="AU58">
        <v>2</v>
      </c>
      <c r="AV58">
        <v>1</v>
      </c>
      <c r="AW58">
        <v>30</v>
      </c>
      <c r="AY58">
        <v>65</v>
      </c>
      <c r="BA58">
        <v>5</v>
      </c>
      <c r="BD58" s="34">
        <f t="shared" si="24"/>
        <v>2.9250000000000003</v>
      </c>
      <c r="BE58">
        <v>59</v>
      </c>
      <c r="BF58">
        <v>1</v>
      </c>
      <c r="BG58">
        <v>3</v>
      </c>
      <c r="BH58">
        <v>8</v>
      </c>
      <c r="BI58">
        <f t="shared" si="20"/>
        <v>18</v>
      </c>
    </row>
    <row r="59" spans="7:61" ht="15.75" hidden="1">
      <c r="G59">
        <v>60</v>
      </c>
      <c r="H59">
        <v>60</v>
      </c>
      <c r="I59">
        <v>3</v>
      </c>
      <c r="J59">
        <v>0</v>
      </c>
      <c r="K59">
        <v>0</v>
      </c>
      <c r="L59" s="34">
        <v>3.45</v>
      </c>
      <c r="M59" s="34">
        <v>2.5000004000000002E-3</v>
      </c>
      <c r="N59" s="34"/>
      <c r="O59" s="35"/>
      <c r="P59" s="35"/>
      <c r="Q59" s="35"/>
      <c r="S59" s="34">
        <v>0</v>
      </c>
      <c r="T59" s="34">
        <v>0.1</v>
      </c>
      <c r="U59" s="34">
        <v>1.5</v>
      </c>
      <c r="V59" s="34">
        <v>0</v>
      </c>
      <c r="W59" s="34">
        <v>0</v>
      </c>
      <c r="X59" s="34">
        <f t="shared" si="0"/>
        <v>1.6</v>
      </c>
      <c r="Y59">
        <v>60</v>
      </c>
      <c r="Z59">
        <f t="shared" si="4"/>
        <v>1.0103</v>
      </c>
      <c r="AA59" s="15">
        <f t="shared" si="1"/>
        <v>0.73307885561750119</v>
      </c>
      <c r="AB59" s="55">
        <f t="shared" si="5"/>
        <v>1.1729261689880019</v>
      </c>
      <c r="AC59" s="55">
        <f t="shared" si="22"/>
        <v>0.1</v>
      </c>
      <c r="AD59" s="34">
        <f t="shared" si="6"/>
        <v>1.0729261689880019</v>
      </c>
      <c r="AE59" s="55">
        <f t="shared" si="7"/>
        <v>1.0729261689880019</v>
      </c>
      <c r="AF59" s="34">
        <f t="shared" si="8"/>
        <v>0</v>
      </c>
      <c r="AG59" s="55">
        <f t="shared" si="9"/>
        <v>0</v>
      </c>
      <c r="AH59" s="55">
        <f t="shared" si="10"/>
        <v>1.1729261689880019</v>
      </c>
      <c r="AI59" s="34">
        <f t="shared" si="23"/>
        <v>0</v>
      </c>
      <c r="AJ59" s="59">
        <f t="shared" si="11"/>
        <v>0</v>
      </c>
      <c r="AK59" s="59">
        <f t="shared" si="12"/>
        <v>0</v>
      </c>
      <c r="AL59" s="59">
        <f t="shared" si="13"/>
        <v>0</v>
      </c>
      <c r="AM59" s="34">
        <f t="shared" si="14"/>
        <v>0</v>
      </c>
      <c r="AN59" s="55">
        <f t="shared" si="15"/>
        <v>0</v>
      </c>
      <c r="AO59" s="34">
        <f t="shared" si="16"/>
        <v>0</v>
      </c>
      <c r="AP59" s="55">
        <f t="shared" si="17"/>
        <v>0</v>
      </c>
      <c r="AQ59" s="59">
        <f t="shared" si="18"/>
        <v>0</v>
      </c>
      <c r="AR59" s="59">
        <f t="shared" si="19"/>
        <v>0</v>
      </c>
      <c r="AS59" s="34"/>
      <c r="AT59">
        <v>60</v>
      </c>
      <c r="AU59" t="s">
        <v>732</v>
      </c>
      <c r="AV59">
        <v>3</v>
      </c>
      <c r="BC59">
        <v>100</v>
      </c>
      <c r="BD59" s="34">
        <f t="shared" si="24"/>
        <v>0.5</v>
      </c>
      <c r="BE59">
        <v>60</v>
      </c>
      <c r="BF59" t="s">
        <v>732</v>
      </c>
      <c r="BG59" t="s">
        <v>732</v>
      </c>
      <c r="BH59">
        <v>8</v>
      </c>
      <c r="BI59">
        <f t="shared" si="20"/>
        <v>22</v>
      </c>
    </row>
    <row r="60" spans="7:61" ht="15.75" hidden="1">
      <c r="G60">
        <v>61</v>
      </c>
      <c r="H60">
        <v>61</v>
      </c>
      <c r="I60">
        <v>60</v>
      </c>
      <c r="J60">
        <v>0</v>
      </c>
      <c r="K60">
        <v>0</v>
      </c>
      <c r="L60" s="34">
        <v>2.3240001000000001</v>
      </c>
      <c r="M60" s="34"/>
      <c r="N60" s="34">
        <v>7.5000003000000003E-3</v>
      </c>
      <c r="O60" s="35">
        <v>3.3600001000000002</v>
      </c>
      <c r="P60" s="35">
        <v>12.320001</v>
      </c>
      <c r="Q60" s="35"/>
      <c r="S60" s="34">
        <v>0.5</v>
      </c>
      <c r="T60" s="34">
        <v>0</v>
      </c>
      <c r="U60" s="34">
        <v>0.8</v>
      </c>
      <c r="V60" s="34">
        <v>0.6</v>
      </c>
      <c r="W60" s="34">
        <v>0.7</v>
      </c>
      <c r="X60" s="34">
        <f t="shared" si="0"/>
        <v>2.5999999999999996</v>
      </c>
      <c r="Y60">
        <v>61</v>
      </c>
      <c r="Z60">
        <f t="shared" si="4"/>
        <v>1.0103</v>
      </c>
      <c r="AA60" s="15">
        <f t="shared" si="1"/>
        <v>0.73307885561750119</v>
      </c>
      <c r="AB60" s="55">
        <f t="shared" si="5"/>
        <v>1.9060050246055029</v>
      </c>
      <c r="AC60" s="55">
        <f t="shared" si="22"/>
        <v>0</v>
      </c>
      <c r="AD60" s="34">
        <f t="shared" si="6"/>
        <v>1.9060050246055029</v>
      </c>
      <c r="AE60" s="55">
        <f t="shared" si="7"/>
        <v>0.8</v>
      </c>
      <c r="AF60" s="34">
        <f t="shared" si="8"/>
        <v>1.1060050246055029</v>
      </c>
      <c r="AG60" s="55">
        <f t="shared" si="9"/>
        <v>0.5</v>
      </c>
      <c r="AH60" s="55">
        <f t="shared" si="10"/>
        <v>1.3</v>
      </c>
      <c r="AI60" s="34">
        <f t="shared" si="23"/>
        <v>0.60600502460550287</v>
      </c>
      <c r="AJ60" s="59">
        <f t="shared" si="11"/>
        <v>0</v>
      </c>
      <c r="AK60" s="59">
        <f t="shared" si="12"/>
        <v>0</v>
      </c>
      <c r="AL60" s="59">
        <f t="shared" si="13"/>
        <v>0.74250000000000005</v>
      </c>
      <c r="AM60" s="34">
        <f t="shared" si="14"/>
        <v>0.60600502460550287</v>
      </c>
      <c r="AN60" s="55">
        <f t="shared" si="15"/>
        <v>0.6</v>
      </c>
      <c r="AO60" s="34">
        <f t="shared" si="16"/>
        <v>6.0050246055028955E-3</v>
      </c>
      <c r="AP60" s="55">
        <f t="shared" si="17"/>
        <v>6.0050246055028955E-3</v>
      </c>
      <c r="AQ60" s="59">
        <f t="shared" si="18"/>
        <v>4.8</v>
      </c>
      <c r="AR60" s="59">
        <f t="shared" si="19"/>
        <v>0.1321105413210637</v>
      </c>
      <c r="AS60" s="34"/>
      <c r="AT60">
        <v>61</v>
      </c>
      <c r="AU60">
        <v>2</v>
      </c>
      <c r="AV60">
        <v>1</v>
      </c>
      <c r="AW60">
        <v>50</v>
      </c>
      <c r="AY60">
        <v>25</v>
      </c>
      <c r="AZ60">
        <v>10</v>
      </c>
      <c r="BC60">
        <v>15</v>
      </c>
      <c r="BD60" s="34">
        <f t="shared" si="24"/>
        <v>2.4750000000000001</v>
      </c>
      <c r="BE60">
        <v>61</v>
      </c>
      <c r="BF60">
        <v>1</v>
      </c>
      <c r="BG60">
        <v>4</v>
      </c>
      <c r="BH60">
        <v>8</v>
      </c>
      <c r="BI60">
        <f t="shared" si="20"/>
        <v>22</v>
      </c>
    </row>
    <row r="61" spans="7:61" ht="15.75" hidden="1">
      <c r="G61">
        <v>62</v>
      </c>
      <c r="H61">
        <v>62</v>
      </c>
      <c r="I61">
        <v>10</v>
      </c>
      <c r="J61">
        <v>0</v>
      </c>
      <c r="K61">
        <v>0</v>
      </c>
      <c r="L61" s="34">
        <v>1.25</v>
      </c>
      <c r="M61" s="34">
        <v>1E-3</v>
      </c>
      <c r="N61" s="34">
        <v>2.4E-2</v>
      </c>
      <c r="O61" s="35"/>
      <c r="P61" s="35"/>
      <c r="Q61" s="35"/>
      <c r="S61" s="34">
        <v>0.2</v>
      </c>
      <c r="T61" s="34">
        <v>0.1</v>
      </c>
      <c r="U61" s="34">
        <v>0.5</v>
      </c>
      <c r="V61" s="34">
        <v>0</v>
      </c>
      <c r="W61" s="34">
        <v>0</v>
      </c>
      <c r="X61" s="34">
        <f t="shared" si="0"/>
        <v>0.8</v>
      </c>
      <c r="Y61">
        <v>62</v>
      </c>
      <c r="Z61">
        <f t="shared" si="4"/>
        <v>1.0103</v>
      </c>
      <c r="AA61" s="15">
        <f t="shared" si="1"/>
        <v>0.73307885561750119</v>
      </c>
      <c r="AB61" s="55">
        <f t="shared" si="5"/>
        <v>0.58646308449400097</v>
      </c>
      <c r="AC61" s="55">
        <f t="shared" si="22"/>
        <v>0.1</v>
      </c>
      <c r="AD61" s="34">
        <f t="shared" si="6"/>
        <v>0.486463084494001</v>
      </c>
      <c r="AE61" s="55">
        <f t="shared" si="7"/>
        <v>0.486463084494001</v>
      </c>
      <c r="AF61" s="34">
        <f t="shared" si="8"/>
        <v>0</v>
      </c>
      <c r="AG61" s="55">
        <f t="shared" si="9"/>
        <v>0</v>
      </c>
      <c r="AH61" s="55">
        <f t="shared" si="10"/>
        <v>0.58646308449400097</v>
      </c>
      <c r="AI61" s="34">
        <f t="shared" si="23"/>
        <v>0</v>
      </c>
      <c r="AJ61" s="59">
        <f t="shared" si="11"/>
        <v>0</v>
      </c>
      <c r="AK61" s="59">
        <f t="shared" si="12"/>
        <v>0</v>
      </c>
      <c r="AL61" s="59">
        <f t="shared" si="13"/>
        <v>0</v>
      </c>
      <c r="AM61" s="34">
        <f t="shared" si="14"/>
        <v>0</v>
      </c>
      <c r="AN61" s="55">
        <f t="shared" si="15"/>
        <v>0</v>
      </c>
      <c r="AO61" s="34">
        <f t="shared" si="16"/>
        <v>0</v>
      </c>
      <c r="AP61" s="55">
        <f t="shared" si="17"/>
        <v>0</v>
      </c>
      <c r="AQ61" s="59">
        <f t="shared" si="18"/>
        <v>0</v>
      </c>
      <c r="AR61" s="59">
        <f t="shared" si="19"/>
        <v>0</v>
      </c>
      <c r="AS61" s="34"/>
      <c r="AT61">
        <v>62</v>
      </c>
      <c r="AU61">
        <v>2</v>
      </c>
      <c r="AV61">
        <v>1</v>
      </c>
      <c r="AZ61">
        <v>25</v>
      </c>
      <c r="BC61">
        <v>75</v>
      </c>
      <c r="BD61" s="34">
        <f t="shared" si="24"/>
        <v>0.75</v>
      </c>
      <c r="BE61">
        <v>62</v>
      </c>
      <c r="BF61" t="s">
        <v>732</v>
      </c>
      <c r="BG61" t="s">
        <v>732</v>
      </c>
      <c r="BH61">
        <v>8</v>
      </c>
      <c r="BI61">
        <f t="shared" si="20"/>
        <v>22</v>
      </c>
    </row>
    <row r="62" spans="7:61" ht="15.75" hidden="1">
      <c r="G62">
        <v>63</v>
      </c>
      <c r="H62">
        <v>63</v>
      </c>
      <c r="I62">
        <v>5</v>
      </c>
      <c r="J62">
        <v>0</v>
      </c>
      <c r="K62">
        <v>0</v>
      </c>
      <c r="L62" s="34">
        <v>1.1500001</v>
      </c>
      <c r="M62" s="34"/>
      <c r="N62" s="34">
        <v>5.2500001999999997E-2</v>
      </c>
      <c r="O62" s="35"/>
      <c r="P62" s="35"/>
      <c r="Q62" s="35"/>
      <c r="S62" s="34">
        <v>0.7</v>
      </c>
      <c r="T62" s="34">
        <v>0</v>
      </c>
      <c r="U62" s="34">
        <v>0.5</v>
      </c>
      <c r="V62" s="34">
        <v>0</v>
      </c>
      <c r="W62" s="34">
        <v>0</v>
      </c>
      <c r="X62" s="34">
        <f t="shared" si="0"/>
        <v>1.2</v>
      </c>
      <c r="Y62">
        <v>63</v>
      </c>
      <c r="Z62">
        <f t="shared" si="4"/>
        <v>1.0103</v>
      </c>
      <c r="AA62" s="15">
        <f t="shared" si="1"/>
        <v>0.73307885561750119</v>
      </c>
      <c r="AB62" s="55">
        <f t="shared" si="5"/>
        <v>0.87969462674100141</v>
      </c>
      <c r="AC62" s="55">
        <f t="shared" si="22"/>
        <v>0</v>
      </c>
      <c r="AD62" s="34">
        <f t="shared" si="6"/>
        <v>0.87969462674100141</v>
      </c>
      <c r="AE62" s="55">
        <f t="shared" si="7"/>
        <v>0.5</v>
      </c>
      <c r="AF62" s="34">
        <f t="shared" si="8"/>
        <v>0.37969462674100141</v>
      </c>
      <c r="AG62" s="55">
        <f t="shared" si="9"/>
        <v>0.37969462674100141</v>
      </c>
      <c r="AH62" s="55">
        <f t="shared" si="10"/>
        <v>0.87969462674100141</v>
      </c>
      <c r="AI62" s="34">
        <f t="shared" si="23"/>
        <v>0</v>
      </c>
      <c r="AJ62" s="59">
        <f t="shared" si="11"/>
        <v>0</v>
      </c>
      <c r="AK62" s="59">
        <f t="shared" si="12"/>
        <v>0</v>
      </c>
      <c r="AL62" s="59">
        <f t="shared" si="13"/>
        <v>9.4923656685250365E-3</v>
      </c>
      <c r="AM62" s="34">
        <f t="shared" si="14"/>
        <v>0</v>
      </c>
      <c r="AN62" s="55">
        <f t="shared" si="15"/>
        <v>0</v>
      </c>
      <c r="AO62" s="34">
        <f t="shared" si="16"/>
        <v>0</v>
      </c>
      <c r="AP62" s="55">
        <f t="shared" si="17"/>
        <v>0</v>
      </c>
      <c r="AQ62" s="59">
        <f t="shared" si="18"/>
        <v>0</v>
      </c>
      <c r="AR62" s="59">
        <f t="shared" si="19"/>
        <v>0</v>
      </c>
      <c r="AS62" s="34"/>
      <c r="AT62">
        <v>63</v>
      </c>
      <c r="AU62">
        <v>1</v>
      </c>
      <c r="AV62">
        <v>2</v>
      </c>
      <c r="BC62">
        <v>100</v>
      </c>
      <c r="BD62" s="34">
        <f t="shared" si="24"/>
        <v>0.5</v>
      </c>
      <c r="BE62">
        <v>63</v>
      </c>
      <c r="BF62" t="s">
        <v>732</v>
      </c>
      <c r="BG62" t="s">
        <v>732</v>
      </c>
      <c r="BH62">
        <v>8</v>
      </c>
      <c r="BI62">
        <f t="shared" si="20"/>
        <v>22</v>
      </c>
    </row>
    <row r="63" spans="7:61" ht="15.75" hidden="1">
      <c r="G63">
        <v>65</v>
      </c>
      <c r="H63">
        <v>65</v>
      </c>
      <c r="I63">
        <v>90</v>
      </c>
      <c r="J63">
        <v>0</v>
      </c>
      <c r="K63">
        <v>0</v>
      </c>
      <c r="L63" s="34">
        <v>1.1500001</v>
      </c>
      <c r="M63" s="34"/>
      <c r="N63" s="34"/>
      <c r="O63" s="35">
        <v>0.72</v>
      </c>
      <c r="P63" s="35">
        <v>1.6200000999999999</v>
      </c>
      <c r="Q63" s="35"/>
      <c r="S63" s="34">
        <v>0</v>
      </c>
      <c r="T63" s="34">
        <v>0</v>
      </c>
      <c r="U63" s="34">
        <v>0.5</v>
      </c>
      <c r="V63" s="34">
        <v>0.1</v>
      </c>
      <c r="W63" s="34">
        <v>0.1</v>
      </c>
      <c r="X63" s="34">
        <f t="shared" si="0"/>
        <v>0.7</v>
      </c>
      <c r="Y63">
        <v>65</v>
      </c>
      <c r="Z63">
        <f t="shared" si="4"/>
        <v>1.0103</v>
      </c>
      <c r="AA63" s="15">
        <f t="shared" si="1"/>
        <v>0.73307885561750119</v>
      </c>
      <c r="AB63" s="55">
        <f t="shared" si="5"/>
        <v>0.51315519893225081</v>
      </c>
      <c r="AC63" s="55">
        <f t="shared" si="22"/>
        <v>0</v>
      </c>
      <c r="AD63" s="34">
        <f t="shared" si="6"/>
        <v>0.51315519893225081</v>
      </c>
      <c r="AE63" s="55">
        <f t="shared" si="7"/>
        <v>0.5</v>
      </c>
      <c r="AF63" s="34">
        <f t="shared" si="8"/>
        <v>1.3155198932250811E-2</v>
      </c>
      <c r="AG63" s="55">
        <f t="shared" si="9"/>
        <v>0</v>
      </c>
      <c r="AH63" s="55">
        <f t="shared" si="10"/>
        <v>0.5</v>
      </c>
      <c r="AI63" s="34">
        <f t="shared" si="23"/>
        <v>1.3155198932250811E-2</v>
      </c>
      <c r="AJ63" s="59">
        <f t="shared" si="11"/>
        <v>0</v>
      </c>
      <c r="AK63" s="59">
        <f t="shared" si="12"/>
        <v>0</v>
      </c>
      <c r="AL63" s="59">
        <f t="shared" si="13"/>
        <v>0</v>
      </c>
      <c r="AM63" s="34">
        <f t="shared" si="14"/>
        <v>1.3155198932250811E-2</v>
      </c>
      <c r="AN63" s="55">
        <f t="shared" si="15"/>
        <v>1.3155198932250811E-2</v>
      </c>
      <c r="AO63" s="34">
        <f t="shared" si="16"/>
        <v>0</v>
      </c>
      <c r="AP63" s="55">
        <f t="shared" si="17"/>
        <v>0</v>
      </c>
      <c r="AQ63" s="59">
        <f t="shared" si="18"/>
        <v>0.10524159145800649</v>
      </c>
      <c r="AR63" s="59">
        <f t="shared" si="19"/>
        <v>0</v>
      </c>
      <c r="AS63" s="34"/>
      <c r="AT63">
        <v>65</v>
      </c>
      <c r="AU63" t="s">
        <v>732</v>
      </c>
      <c r="AV63">
        <v>1</v>
      </c>
      <c r="BC63">
        <v>100</v>
      </c>
      <c r="BD63" s="34">
        <f t="shared" si="24"/>
        <v>0.5</v>
      </c>
      <c r="BE63">
        <v>65</v>
      </c>
      <c r="BF63">
        <v>1</v>
      </c>
      <c r="BG63">
        <v>3</v>
      </c>
      <c r="BH63">
        <v>8</v>
      </c>
      <c r="BI63">
        <f t="shared" si="20"/>
        <v>18</v>
      </c>
    </row>
    <row r="64" spans="7:61" ht="15.75" hidden="1">
      <c r="G64">
        <v>66</v>
      </c>
      <c r="H64">
        <v>66</v>
      </c>
      <c r="I64">
        <v>5</v>
      </c>
      <c r="J64">
        <v>0</v>
      </c>
      <c r="K64">
        <v>0</v>
      </c>
      <c r="L64" s="34">
        <v>5.7500004999999996</v>
      </c>
      <c r="M64" s="34"/>
      <c r="N64" s="34"/>
      <c r="O64" s="35">
        <v>1.1200000000000001</v>
      </c>
      <c r="P64" s="35">
        <v>23.1</v>
      </c>
      <c r="Q64" s="35"/>
      <c r="S64" s="34">
        <v>0</v>
      </c>
      <c r="T64" s="34">
        <v>0</v>
      </c>
      <c r="U64" s="34">
        <v>2.5</v>
      </c>
      <c r="V64" s="34">
        <v>0.2</v>
      </c>
      <c r="W64" s="34">
        <v>1.5</v>
      </c>
      <c r="X64" s="34">
        <f t="shared" si="0"/>
        <v>4.2</v>
      </c>
      <c r="Y64">
        <v>66</v>
      </c>
      <c r="Z64">
        <f t="shared" si="4"/>
        <v>1.0103</v>
      </c>
      <c r="AA64" s="15">
        <f t="shared" si="1"/>
        <v>0.73307885561750119</v>
      </c>
      <c r="AB64" s="55">
        <f t="shared" si="5"/>
        <v>3.0789311935935051</v>
      </c>
      <c r="AC64" s="55">
        <f t="shared" si="22"/>
        <v>0</v>
      </c>
      <c r="AD64" s="34">
        <f t="shared" si="6"/>
        <v>3.0789311935935051</v>
      </c>
      <c r="AE64" s="55">
        <f t="shared" si="7"/>
        <v>2.5</v>
      </c>
      <c r="AF64" s="34">
        <f t="shared" si="8"/>
        <v>0.57893119359350509</v>
      </c>
      <c r="AG64" s="55">
        <f t="shared" si="9"/>
        <v>0</v>
      </c>
      <c r="AH64" s="55">
        <f t="shared" si="10"/>
        <v>2.5</v>
      </c>
      <c r="AI64" s="34">
        <f t="shared" si="23"/>
        <v>0.57893119359350509</v>
      </c>
      <c r="AJ64" s="59">
        <f t="shared" si="11"/>
        <v>0</v>
      </c>
      <c r="AK64" s="59">
        <f t="shared" si="12"/>
        <v>0</v>
      </c>
      <c r="AL64" s="59">
        <f t="shared" si="13"/>
        <v>0</v>
      </c>
      <c r="AM64" s="34">
        <f t="shared" si="14"/>
        <v>0.57893119359350509</v>
      </c>
      <c r="AN64" s="55">
        <f t="shared" si="15"/>
        <v>0.2</v>
      </c>
      <c r="AO64" s="34">
        <f t="shared" si="16"/>
        <v>0.37893119359350508</v>
      </c>
      <c r="AP64" s="55">
        <f t="shared" si="17"/>
        <v>0.37893119359350508</v>
      </c>
      <c r="AQ64" s="59">
        <f t="shared" si="18"/>
        <v>1.6</v>
      </c>
      <c r="AR64" s="59">
        <f t="shared" si="19"/>
        <v>8.3364862590571125</v>
      </c>
      <c r="AS64" s="34"/>
      <c r="AT64">
        <v>66</v>
      </c>
      <c r="AU64" t="s">
        <v>732</v>
      </c>
      <c r="AV64">
        <v>2</v>
      </c>
      <c r="BC64">
        <v>100</v>
      </c>
      <c r="BD64" s="34">
        <f t="shared" si="24"/>
        <v>0.5</v>
      </c>
      <c r="BE64">
        <v>66</v>
      </c>
      <c r="BF64">
        <v>1</v>
      </c>
      <c r="BG64">
        <v>4</v>
      </c>
      <c r="BH64">
        <v>8</v>
      </c>
      <c r="BI64">
        <f t="shared" si="20"/>
        <v>22</v>
      </c>
    </row>
    <row r="65" spans="7:61" ht="15.75" hidden="1">
      <c r="G65">
        <v>67</v>
      </c>
      <c r="H65">
        <v>67</v>
      </c>
      <c r="I65">
        <v>90</v>
      </c>
      <c r="J65">
        <v>0</v>
      </c>
      <c r="K65">
        <v>0</v>
      </c>
      <c r="L65" s="34">
        <v>2.0230000000000001</v>
      </c>
      <c r="M65" s="34"/>
      <c r="N65" s="34">
        <v>4.5000003000000002E-3</v>
      </c>
      <c r="O65" s="35">
        <v>6.4</v>
      </c>
      <c r="P65" s="35">
        <v>14.400001</v>
      </c>
      <c r="Q65" s="35">
        <v>0.3</v>
      </c>
      <c r="S65" s="34">
        <v>0.2</v>
      </c>
      <c r="T65" s="34">
        <v>0</v>
      </c>
      <c r="U65" s="34">
        <v>0.7</v>
      </c>
      <c r="V65" s="34">
        <v>1</v>
      </c>
      <c r="W65" s="34">
        <v>1</v>
      </c>
      <c r="X65" s="34">
        <f t="shared" si="0"/>
        <v>2.9</v>
      </c>
      <c r="Y65">
        <v>67</v>
      </c>
      <c r="Z65">
        <f t="shared" si="4"/>
        <v>1.0103</v>
      </c>
      <c r="AA65" s="15">
        <f t="shared" si="1"/>
        <v>0.73307885561750119</v>
      </c>
      <c r="AB65" s="55">
        <f t="shared" si="5"/>
        <v>2.1259286812907532</v>
      </c>
      <c r="AC65" s="55">
        <f t="shared" si="22"/>
        <v>0</v>
      </c>
      <c r="AD65" s="34">
        <f t="shared" si="6"/>
        <v>2.1259286812907532</v>
      </c>
      <c r="AE65" s="55">
        <f t="shared" si="7"/>
        <v>0.7</v>
      </c>
      <c r="AF65" s="34">
        <f t="shared" si="8"/>
        <v>1.4259286812907532</v>
      </c>
      <c r="AG65" s="55">
        <f t="shared" si="9"/>
        <v>0.2</v>
      </c>
      <c r="AH65" s="55">
        <f t="shared" si="10"/>
        <v>0.89999999999999991</v>
      </c>
      <c r="AI65" s="34">
        <f t="shared" si="23"/>
        <v>1.2259286812907533</v>
      </c>
      <c r="AJ65" s="59">
        <f t="shared" si="11"/>
        <v>0</v>
      </c>
      <c r="AK65" s="59">
        <f t="shared" si="12"/>
        <v>0</v>
      </c>
      <c r="AL65" s="59">
        <f t="shared" si="13"/>
        <v>0.36899999999999999</v>
      </c>
      <c r="AM65" s="34">
        <f t="shared" si="14"/>
        <v>1.2259286812907533</v>
      </c>
      <c r="AN65" s="55">
        <f t="shared" si="15"/>
        <v>1</v>
      </c>
      <c r="AO65" s="34">
        <f t="shared" si="16"/>
        <v>0.22592868129075327</v>
      </c>
      <c r="AP65" s="55">
        <f t="shared" si="17"/>
        <v>0.22592868129075327</v>
      </c>
      <c r="AQ65" s="59">
        <f t="shared" si="18"/>
        <v>8</v>
      </c>
      <c r="AR65" s="59">
        <f t="shared" si="19"/>
        <v>4.0667162632335589</v>
      </c>
      <c r="AS65" s="34"/>
      <c r="AT65">
        <v>67</v>
      </c>
      <c r="AU65">
        <v>2</v>
      </c>
      <c r="AV65">
        <v>1</v>
      </c>
      <c r="AX65">
        <v>25</v>
      </c>
      <c r="AY65">
        <v>25</v>
      </c>
      <c r="AZ65">
        <v>30</v>
      </c>
      <c r="BC65">
        <v>20</v>
      </c>
      <c r="BD65" s="34">
        <f t="shared" si="24"/>
        <v>2.0499999999999998</v>
      </c>
      <c r="BE65">
        <v>67</v>
      </c>
      <c r="BF65">
        <v>1</v>
      </c>
      <c r="BG65">
        <v>3</v>
      </c>
      <c r="BH65">
        <v>8</v>
      </c>
      <c r="BI65">
        <f t="shared" si="20"/>
        <v>18</v>
      </c>
    </row>
    <row r="66" spans="7:61" ht="15.75" hidden="1">
      <c r="G66">
        <v>69</v>
      </c>
      <c r="H66">
        <v>69</v>
      </c>
      <c r="I66">
        <v>10</v>
      </c>
      <c r="J66">
        <v>0</v>
      </c>
      <c r="K66">
        <v>0</v>
      </c>
      <c r="L66" s="34">
        <v>0.53000002999999996</v>
      </c>
      <c r="M66" s="34"/>
      <c r="N66" s="34"/>
      <c r="O66" s="35">
        <v>8.0000005999999999E-2</v>
      </c>
      <c r="P66" s="35">
        <v>0</v>
      </c>
      <c r="Q66" s="35">
        <v>0.3</v>
      </c>
      <c r="S66" s="34">
        <v>0</v>
      </c>
      <c r="T66" s="34">
        <v>0</v>
      </c>
      <c r="U66" s="34">
        <v>0.2</v>
      </c>
      <c r="V66" s="34">
        <v>0.1</v>
      </c>
      <c r="W66" s="34">
        <v>0</v>
      </c>
      <c r="X66" s="34">
        <f t="shared" si="0"/>
        <v>0.30000000000000004</v>
      </c>
      <c r="Y66">
        <v>69</v>
      </c>
      <c r="Z66">
        <f t="shared" si="4"/>
        <v>1.0103</v>
      </c>
      <c r="AA66" s="15">
        <f t="shared" si="1"/>
        <v>0.73307885561750119</v>
      </c>
      <c r="AB66" s="55">
        <f t="shared" si="5"/>
        <v>0.21992365668525038</v>
      </c>
      <c r="AC66" s="55">
        <f t="shared" si="22"/>
        <v>0</v>
      </c>
      <c r="AD66" s="34">
        <f t="shared" si="6"/>
        <v>0.21992365668525038</v>
      </c>
      <c r="AE66" s="55">
        <f t="shared" si="7"/>
        <v>0.2</v>
      </c>
      <c r="AF66" s="34">
        <f t="shared" si="8"/>
        <v>1.9923656685250368E-2</v>
      </c>
      <c r="AG66" s="55">
        <f t="shared" si="9"/>
        <v>0</v>
      </c>
      <c r="AH66" s="55">
        <f t="shared" si="10"/>
        <v>0.2</v>
      </c>
      <c r="AI66" s="34">
        <f t="shared" si="23"/>
        <v>1.9923656685250368E-2</v>
      </c>
      <c r="AJ66" s="59">
        <f t="shared" si="11"/>
        <v>0</v>
      </c>
      <c r="AK66" s="59">
        <f t="shared" si="12"/>
        <v>0</v>
      </c>
      <c r="AL66" s="59">
        <f t="shared" si="13"/>
        <v>0</v>
      </c>
      <c r="AM66" s="34">
        <f t="shared" si="14"/>
        <v>1.9923656685250368E-2</v>
      </c>
      <c r="AN66" s="55">
        <f t="shared" si="15"/>
        <v>1.9923656685250368E-2</v>
      </c>
      <c r="AO66" s="34">
        <f t="shared" si="16"/>
        <v>0</v>
      </c>
      <c r="AP66" s="55">
        <f t="shared" si="17"/>
        <v>0</v>
      </c>
      <c r="AQ66" s="59">
        <f t="shared" si="18"/>
        <v>0.15938925348200295</v>
      </c>
      <c r="AR66" s="59">
        <f t="shared" si="19"/>
        <v>0</v>
      </c>
      <c r="AS66" s="34"/>
      <c r="AT66">
        <v>69</v>
      </c>
      <c r="AU66" t="s">
        <v>732</v>
      </c>
      <c r="AV66">
        <v>1</v>
      </c>
      <c r="AY66">
        <v>50</v>
      </c>
      <c r="BC66">
        <v>50</v>
      </c>
      <c r="BD66" s="34">
        <f t="shared" si="24"/>
        <v>1.75</v>
      </c>
      <c r="BE66">
        <v>69</v>
      </c>
      <c r="BF66">
        <v>1</v>
      </c>
      <c r="BG66">
        <v>3</v>
      </c>
      <c r="BH66">
        <v>8</v>
      </c>
      <c r="BI66">
        <f t="shared" si="20"/>
        <v>18</v>
      </c>
    </row>
    <row r="67" spans="7:61" ht="15.75" hidden="1">
      <c r="G67">
        <v>70</v>
      </c>
      <c r="H67">
        <v>70</v>
      </c>
      <c r="I67">
        <v>60</v>
      </c>
      <c r="J67">
        <v>0</v>
      </c>
      <c r="K67">
        <v>0</v>
      </c>
      <c r="L67" s="34">
        <v>2.3839999999999999</v>
      </c>
      <c r="M67" s="34"/>
      <c r="N67" s="34">
        <v>7.5000003000000003E-3</v>
      </c>
      <c r="O67" s="35">
        <v>4.32</v>
      </c>
      <c r="P67" s="35">
        <v>9.7200000000000006</v>
      </c>
      <c r="Q67" s="35"/>
      <c r="S67" s="34">
        <v>0.5</v>
      </c>
      <c r="T67" s="34">
        <v>0</v>
      </c>
      <c r="U67" s="34">
        <v>0.8</v>
      </c>
      <c r="V67" s="34">
        <v>0.6</v>
      </c>
      <c r="W67" s="34">
        <v>0.6</v>
      </c>
      <c r="X67" s="34">
        <f t="shared" ref="X67:X130" si="25">SUM(S67:W67)</f>
        <v>2.5</v>
      </c>
      <c r="Y67">
        <v>70</v>
      </c>
      <c r="Z67">
        <f t="shared" ref="Z67:Z130" si="26">$C$11+($D$11*$C$6)</f>
        <v>1.0103</v>
      </c>
      <c r="AA67" s="15">
        <f t="shared" ref="AA67:AA130" si="27">EXP(Z67)/(1+EXP(Z67))</f>
        <v>0.73307885561750119</v>
      </c>
      <c r="AB67" s="55">
        <f t="shared" ref="AB67:AB130" si="28">X67*AA67</f>
        <v>1.832697139043753</v>
      </c>
      <c r="AC67" s="55">
        <f t="shared" si="22"/>
        <v>0</v>
      </c>
      <c r="AD67" s="34">
        <f t="shared" si="6"/>
        <v>1.832697139043753</v>
      </c>
      <c r="AE67" s="55">
        <f t="shared" si="7"/>
        <v>0.8</v>
      </c>
      <c r="AF67" s="34">
        <f t="shared" si="8"/>
        <v>1.0326971390437529</v>
      </c>
      <c r="AG67" s="55">
        <f t="shared" si="9"/>
        <v>0.5</v>
      </c>
      <c r="AH67" s="55">
        <f t="shared" si="10"/>
        <v>1.3</v>
      </c>
      <c r="AI67" s="34">
        <f t="shared" si="23"/>
        <v>0.53269713904375293</v>
      </c>
      <c r="AJ67" s="59">
        <f t="shared" si="11"/>
        <v>0</v>
      </c>
      <c r="AK67" s="59">
        <f t="shared" si="12"/>
        <v>0</v>
      </c>
      <c r="AL67" s="59">
        <f t="shared" si="13"/>
        <v>0.79500000000000004</v>
      </c>
      <c r="AM67" s="34">
        <f t="shared" si="14"/>
        <v>0.53269713904375293</v>
      </c>
      <c r="AN67" s="55">
        <f t="shared" si="15"/>
        <v>0.53269713904375293</v>
      </c>
      <c r="AO67" s="34">
        <f t="shared" si="16"/>
        <v>0</v>
      </c>
      <c r="AP67" s="55">
        <f t="shared" si="17"/>
        <v>0</v>
      </c>
      <c r="AQ67" s="59">
        <f t="shared" si="18"/>
        <v>4.2615771123500235</v>
      </c>
      <c r="AR67" s="59">
        <f t="shared" si="19"/>
        <v>0</v>
      </c>
      <c r="AS67" s="34"/>
      <c r="AT67">
        <v>70</v>
      </c>
      <c r="AU67">
        <v>2</v>
      </c>
      <c r="AV67">
        <v>1</v>
      </c>
      <c r="AW67">
        <v>40</v>
      </c>
      <c r="AY67">
        <v>40</v>
      </c>
      <c r="AZ67">
        <v>15</v>
      </c>
      <c r="BC67">
        <v>5</v>
      </c>
      <c r="BD67" s="34">
        <f t="shared" si="24"/>
        <v>2.6500000000000004</v>
      </c>
      <c r="BE67">
        <v>70</v>
      </c>
      <c r="BF67">
        <v>1</v>
      </c>
      <c r="BG67">
        <v>3</v>
      </c>
      <c r="BH67">
        <v>8</v>
      </c>
      <c r="BI67">
        <f t="shared" si="20"/>
        <v>18</v>
      </c>
    </row>
    <row r="68" spans="7:61" ht="15.75" hidden="1">
      <c r="G68">
        <v>71</v>
      </c>
      <c r="H68">
        <v>71</v>
      </c>
      <c r="I68">
        <v>34</v>
      </c>
      <c r="J68">
        <v>0</v>
      </c>
      <c r="K68">
        <v>0</v>
      </c>
      <c r="L68" s="34">
        <v>3.6720003999999999</v>
      </c>
      <c r="M68" s="34"/>
      <c r="N68" s="34"/>
      <c r="O68" s="35"/>
      <c r="P68" s="35"/>
      <c r="Q68" s="35"/>
      <c r="S68" s="34">
        <v>0</v>
      </c>
      <c r="T68" s="34">
        <v>0</v>
      </c>
      <c r="U68" s="34">
        <v>1.2</v>
      </c>
      <c r="V68" s="34">
        <v>0</v>
      </c>
      <c r="W68" s="34">
        <v>0</v>
      </c>
      <c r="X68" s="34">
        <f t="shared" si="25"/>
        <v>1.2</v>
      </c>
      <c r="Y68">
        <v>71</v>
      </c>
      <c r="Z68">
        <f t="shared" si="26"/>
        <v>1.0103</v>
      </c>
      <c r="AA68" s="15">
        <f t="shared" si="27"/>
        <v>0.73307885561750119</v>
      </c>
      <c r="AB68" s="55">
        <f t="shared" si="28"/>
        <v>0.87969462674100141</v>
      </c>
      <c r="AC68" s="55">
        <f t="shared" si="22"/>
        <v>0</v>
      </c>
      <c r="AD68" s="34">
        <f t="shared" ref="AD68:AD131" si="29">AB68-AC68</f>
        <v>0.87969462674100141</v>
      </c>
      <c r="AE68" s="55">
        <f t="shared" ref="AE68:AE131" si="30">MIN(AD68,U68)</f>
        <v>0.87969462674100141</v>
      </c>
      <c r="AF68" s="34">
        <f t="shared" ref="AF68:AF131" si="31">AB68-(AC68+AE68)</f>
        <v>0</v>
      </c>
      <c r="AG68" s="55">
        <f t="shared" ref="AG68:AG131" si="32">MIN(AF68,S68)</f>
        <v>0</v>
      </c>
      <c r="AH68" s="55">
        <f t="shared" ref="AH68:AH131" si="33">SUM(AC68,AE68,AG68)</f>
        <v>0.87969462674100141</v>
      </c>
      <c r="AI68" s="34">
        <f t="shared" si="23"/>
        <v>0</v>
      </c>
      <c r="AJ68" s="59">
        <f t="shared" ref="AJ68:AJ131" si="34">AC68*$BM$2*(J68/100)</f>
        <v>0</v>
      </c>
      <c r="AK68" s="59">
        <f t="shared" ref="AK68:AK131" si="35">AE68*$BM$3*(K68/100)</f>
        <v>0</v>
      </c>
      <c r="AL68" s="59">
        <f t="shared" ref="AL68:AL131" si="36">AG68*BD68*(I68/100)</f>
        <v>0</v>
      </c>
      <c r="AM68" s="34">
        <f t="shared" ref="AM68:AM131" si="37">AI68</f>
        <v>0</v>
      </c>
      <c r="AN68" s="55">
        <f t="shared" ref="AN68:AN131" si="38">MIN(AM68,V68)</f>
        <v>0</v>
      </c>
      <c r="AO68" s="34">
        <f t="shared" ref="AO68:AO131" si="39">AM68-AN68</f>
        <v>0</v>
      </c>
      <c r="AP68" s="55">
        <f t="shared" ref="AP68:AP131" si="40">MIN(W68,AO68)</f>
        <v>0</v>
      </c>
      <c r="AQ68" s="59">
        <f t="shared" ref="AQ68:AQ131" si="41">AN68*BH68</f>
        <v>0</v>
      </c>
      <c r="AR68" s="59">
        <f t="shared" ref="AR68:AR131" si="42">AP68*BI68</f>
        <v>0</v>
      </c>
      <c r="AS68" s="34"/>
      <c r="AT68">
        <v>71</v>
      </c>
      <c r="AU68" t="s">
        <v>732</v>
      </c>
      <c r="AV68">
        <v>1</v>
      </c>
      <c r="BA68">
        <v>95</v>
      </c>
      <c r="BC68">
        <v>5</v>
      </c>
      <c r="BD68" s="34">
        <f t="shared" si="24"/>
        <v>1.4499999999999997</v>
      </c>
      <c r="BE68">
        <v>71</v>
      </c>
      <c r="BF68" t="s">
        <v>732</v>
      </c>
      <c r="BG68" t="s">
        <v>732</v>
      </c>
      <c r="BH68">
        <v>8</v>
      </c>
      <c r="BI68">
        <f t="shared" ref="BI68:BI131" si="43">IF(BG68="","",IF(BG68=3,18,22))</f>
        <v>22</v>
      </c>
    </row>
    <row r="69" spans="7:61" ht="15.75" hidden="1">
      <c r="G69">
        <v>72</v>
      </c>
      <c r="H69">
        <v>72</v>
      </c>
      <c r="I69">
        <v>95</v>
      </c>
      <c r="J69">
        <v>0</v>
      </c>
      <c r="K69">
        <v>0</v>
      </c>
      <c r="L69" s="34">
        <v>5.5800004000000003</v>
      </c>
      <c r="M69" s="34"/>
      <c r="N69" s="34"/>
      <c r="O69" s="35"/>
      <c r="P69" s="35"/>
      <c r="Q69" s="35"/>
      <c r="S69" s="34">
        <v>0</v>
      </c>
      <c r="T69" s="34">
        <v>0</v>
      </c>
      <c r="U69" s="34">
        <v>1.8</v>
      </c>
      <c r="V69" s="34">
        <v>0</v>
      </c>
      <c r="W69" s="34">
        <v>0</v>
      </c>
      <c r="X69" s="34">
        <f t="shared" si="25"/>
        <v>1.8</v>
      </c>
      <c r="Y69">
        <v>72</v>
      </c>
      <c r="Z69">
        <f t="shared" si="26"/>
        <v>1.0103</v>
      </c>
      <c r="AA69" s="15">
        <f t="shared" si="27"/>
        <v>0.73307885561750119</v>
      </c>
      <c r="AB69" s="55">
        <f t="shared" si="28"/>
        <v>1.3195419401115023</v>
      </c>
      <c r="AC69" s="55">
        <f t="shared" si="22"/>
        <v>0</v>
      </c>
      <c r="AD69" s="34">
        <f t="shared" si="29"/>
        <v>1.3195419401115023</v>
      </c>
      <c r="AE69" s="55">
        <f t="shared" si="30"/>
        <v>1.3195419401115023</v>
      </c>
      <c r="AF69" s="34">
        <f t="shared" si="31"/>
        <v>0</v>
      </c>
      <c r="AG69" s="55">
        <f t="shared" si="32"/>
        <v>0</v>
      </c>
      <c r="AH69" s="55">
        <f t="shared" si="33"/>
        <v>1.3195419401115023</v>
      </c>
      <c r="AI69" s="34">
        <f t="shared" si="23"/>
        <v>0</v>
      </c>
      <c r="AJ69" s="59">
        <f t="shared" si="34"/>
        <v>0</v>
      </c>
      <c r="AK69" s="59">
        <f t="shared" si="35"/>
        <v>0</v>
      </c>
      <c r="AL69" s="59">
        <f t="shared" si="36"/>
        <v>0</v>
      </c>
      <c r="AM69" s="34">
        <f t="shared" si="37"/>
        <v>0</v>
      </c>
      <c r="AN69" s="55">
        <f t="shared" si="38"/>
        <v>0</v>
      </c>
      <c r="AO69" s="34">
        <f t="shared" si="39"/>
        <v>0</v>
      </c>
      <c r="AP69" s="55">
        <f t="shared" si="40"/>
        <v>0</v>
      </c>
      <c r="AQ69" s="59">
        <f t="shared" si="41"/>
        <v>0</v>
      </c>
      <c r="AR69" s="59">
        <f t="shared" si="42"/>
        <v>0</v>
      </c>
      <c r="AS69" s="34"/>
      <c r="AT69">
        <v>72</v>
      </c>
      <c r="AU69" t="s">
        <v>732</v>
      </c>
      <c r="AV69">
        <v>1</v>
      </c>
      <c r="BA69">
        <v>100</v>
      </c>
      <c r="BD69" s="34">
        <f t="shared" si="24"/>
        <v>1.5</v>
      </c>
      <c r="BE69">
        <v>72</v>
      </c>
      <c r="BF69" t="s">
        <v>732</v>
      </c>
      <c r="BG69" t="s">
        <v>732</v>
      </c>
      <c r="BH69">
        <v>8</v>
      </c>
      <c r="BI69">
        <f t="shared" si="43"/>
        <v>22</v>
      </c>
    </row>
    <row r="70" spans="7:61" ht="15.75" hidden="1">
      <c r="G70">
        <v>73</v>
      </c>
      <c r="H70">
        <v>73</v>
      </c>
      <c r="I70">
        <v>90</v>
      </c>
      <c r="J70">
        <v>0</v>
      </c>
      <c r="K70">
        <v>0</v>
      </c>
      <c r="L70" s="34">
        <v>5.4360002999999999</v>
      </c>
      <c r="M70" s="34"/>
      <c r="N70" s="34"/>
      <c r="O70" s="35"/>
      <c r="P70" s="35"/>
      <c r="Q70" s="35"/>
      <c r="S70" s="34">
        <v>0</v>
      </c>
      <c r="T70" s="34">
        <v>0</v>
      </c>
      <c r="U70" s="34">
        <v>1.8</v>
      </c>
      <c r="V70" s="34">
        <v>0</v>
      </c>
      <c r="W70" s="34">
        <v>0</v>
      </c>
      <c r="X70" s="34">
        <f t="shared" si="25"/>
        <v>1.8</v>
      </c>
      <c r="Y70">
        <v>73</v>
      </c>
      <c r="Z70">
        <f t="shared" si="26"/>
        <v>1.0103</v>
      </c>
      <c r="AA70" s="15">
        <f t="shared" si="27"/>
        <v>0.73307885561750119</v>
      </c>
      <c r="AB70" s="55">
        <f t="shared" si="28"/>
        <v>1.3195419401115023</v>
      </c>
      <c r="AC70" s="55">
        <f t="shared" si="22"/>
        <v>0</v>
      </c>
      <c r="AD70" s="34">
        <f t="shared" si="29"/>
        <v>1.3195419401115023</v>
      </c>
      <c r="AE70" s="55">
        <f t="shared" si="30"/>
        <v>1.3195419401115023</v>
      </c>
      <c r="AF70" s="34">
        <f t="shared" si="31"/>
        <v>0</v>
      </c>
      <c r="AG70" s="55">
        <f t="shared" si="32"/>
        <v>0</v>
      </c>
      <c r="AH70" s="55">
        <f t="shared" si="33"/>
        <v>1.3195419401115023</v>
      </c>
      <c r="AI70" s="34">
        <f t="shared" si="23"/>
        <v>0</v>
      </c>
      <c r="AJ70" s="59">
        <f t="shared" si="34"/>
        <v>0</v>
      </c>
      <c r="AK70" s="59">
        <f t="shared" si="35"/>
        <v>0</v>
      </c>
      <c r="AL70" s="59">
        <f t="shared" si="36"/>
        <v>0</v>
      </c>
      <c r="AM70" s="34">
        <f t="shared" si="37"/>
        <v>0</v>
      </c>
      <c r="AN70" s="55">
        <f t="shared" si="38"/>
        <v>0</v>
      </c>
      <c r="AO70" s="34">
        <f t="shared" si="39"/>
        <v>0</v>
      </c>
      <c r="AP70" s="55">
        <f t="shared" si="40"/>
        <v>0</v>
      </c>
      <c r="AQ70" s="59">
        <f t="shared" si="41"/>
        <v>0</v>
      </c>
      <c r="AR70" s="59">
        <f t="shared" si="42"/>
        <v>0</v>
      </c>
      <c r="AS70" s="34"/>
      <c r="AT70">
        <v>73</v>
      </c>
      <c r="AU70" t="s">
        <v>732</v>
      </c>
      <c r="AV70">
        <v>1</v>
      </c>
      <c r="BA70">
        <v>90</v>
      </c>
      <c r="BC70">
        <v>10</v>
      </c>
      <c r="BD70" s="34">
        <f t="shared" si="24"/>
        <v>1.4000000000000001</v>
      </c>
      <c r="BE70">
        <v>73</v>
      </c>
      <c r="BF70" t="s">
        <v>732</v>
      </c>
      <c r="BG70" t="s">
        <v>732</v>
      </c>
      <c r="BH70">
        <v>8</v>
      </c>
      <c r="BI70">
        <f t="shared" si="43"/>
        <v>22</v>
      </c>
    </row>
    <row r="71" spans="7:61" ht="15.75" hidden="1">
      <c r="G71">
        <v>74</v>
      </c>
      <c r="H71">
        <v>74</v>
      </c>
      <c r="I71">
        <v>78</v>
      </c>
      <c r="J71">
        <v>0</v>
      </c>
      <c r="K71">
        <v>0</v>
      </c>
      <c r="L71" s="34">
        <v>2.7800001999999999</v>
      </c>
      <c r="M71" s="34"/>
      <c r="N71" s="34"/>
      <c r="O71" s="35"/>
      <c r="P71" s="35"/>
      <c r="Q71" s="35"/>
      <c r="S71" s="34">
        <v>0</v>
      </c>
      <c r="T71" s="34">
        <v>0</v>
      </c>
      <c r="U71" s="34">
        <v>1</v>
      </c>
      <c r="V71" s="34">
        <v>0</v>
      </c>
      <c r="W71" s="34">
        <v>0</v>
      </c>
      <c r="X71" s="34">
        <f t="shared" si="25"/>
        <v>1</v>
      </c>
      <c r="Y71">
        <v>74</v>
      </c>
      <c r="Z71">
        <f t="shared" si="26"/>
        <v>1.0103</v>
      </c>
      <c r="AA71" s="15">
        <f t="shared" si="27"/>
        <v>0.73307885561750119</v>
      </c>
      <c r="AB71" s="55">
        <f t="shared" si="28"/>
        <v>0.73307885561750119</v>
      </c>
      <c r="AC71" s="55">
        <f t="shared" si="22"/>
        <v>0</v>
      </c>
      <c r="AD71" s="34">
        <f t="shared" si="29"/>
        <v>0.73307885561750119</v>
      </c>
      <c r="AE71" s="55">
        <f t="shared" si="30"/>
        <v>0.73307885561750119</v>
      </c>
      <c r="AF71" s="34">
        <f t="shared" si="31"/>
        <v>0</v>
      </c>
      <c r="AG71" s="55">
        <f t="shared" si="32"/>
        <v>0</v>
      </c>
      <c r="AH71" s="55">
        <f t="shared" si="33"/>
        <v>0.73307885561750119</v>
      </c>
      <c r="AI71" s="34">
        <f t="shared" si="23"/>
        <v>0</v>
      </c>
      <c r="AJ71" s="59">
        <f t="shared" si="34"/>
        <v>0</v>
      </c>
      <c r="AK71" s="59">
        <f t="shared" si="35"/>
        <v>0</v>
      </c>
      <c r="AL71" s="59">
        <f t="shared" si="36"/>
        <v>0</v>
      </c>
      <c r="AM71" s="34">
        <f t="shared" si="37"/>
        <v>0</v>
      </c>
      <c r="AN71" s="55">
        <f t="shared" si="38"/>
        <v>0</v>
      </c>
      <c r="AO71" s="34">
        <f t="shared" si="39"/>
        <v>0</v>
      </c>
      <c r="AP71" s="55">
        <f t="shared" si="40"/>
        <v>0</v>
      </c>
      <c r="AQ71" s="59">
        <f t="shared" si="41"/>
        <v>0</v>
      </c>
      <c r="AR71" s="59">
        <f t="shared" si="42"/>
        <v>0</v>
      </c>
      <c r="AS71" s="34"/>
      <c r="AT71">
        <v>74</v>
      </c>
      <c r="AU71" t="s">
        <v>732</v>
      </c>
      <c r="AV71">
        <v>1</v>
      </c>
      <c r="BA71">
        <v>60</v>
      </c>
      <c r="BC71">
        <v>40</v>
      </c>
      <c r="BD71" s="34">
        <f t="shared" si="24"/>
        <v>1.0999999999999999</v>
      </c>
      <c r="BE71">
        <v>74</v>
      </c>
      <c r="BF71" t="s">
        <v>732</v>
      </c>
      <c r="BG71" t="s">
        <v>732</v>
      </c>
      <c r="BH71">
        <v>8</v>
      </c>
      <c r="BI71">
        <f t="shared" si="43"/>
        <v>22</v>
      </c>
    </row>
    <row r="72" spans="7:61" ht="15.75" hidden="1">
      <c r="G72">
        <v>75</v>
      </c>
      <c r="H72">
        <v>75</v>
      </c>
      <c r="I72">
        <v>98</v>
      </c>
      <c r="J72">
        <v>0</v>
      </c>
      <c r="K72">
        <v>0</v>
      </c>
      <c r="L72" s="34">
        <v>7.5000004999999996</v>
      </c>
      <c r="M72" s="34"/>
      <c r="N72" s="34"/>
      <c r="O72" s="35">
        <v>15.200001</v>
      </c>
      <c r="P72" s="35">
        <v>34.200000000000003</v>
      </c>
      <c r="Q72" s="35">
        <v>0.3</v>
      </c>
      <c r="S72" s="34">
        <v>0</v>
      </c>
      <c r="T72" s="34">
        <v>0</v>
      </c>
      <c r="U72" s="34">
        <v>2.5</v>
      </c>
      <c r="V72" s="34">
        <v>2</v>
      </c>
      <c r="W72" s="34">
        <v>2</v>
      </c>
      <c r="X72" s="34">
        <f t="shared" si="25"/>
        <v>6.5</v>
      </c>
      <c r="Y72">
        <v>75</v>
      </c>
      <c r="Z72">
        <f t="shared" si="26"/>
        <v>1.0103</v>
      </c>
      <c r="AA72" s="15">
        <f t="shared" si="27"/>
        <v>0.73307885561750119</v>
      </c>
      <c r="AB72" s="55">
        <f t="shared" si="28"/>
        <v>4.7650125615137577</v>
      </c>
      <c r="AC72" s="55">
        <f t="shared" si="22"/>
        <v>0</v>
      </c>
      <c r="AD72" s="34">
        <f t="shared" si="29"/>
        <v>4.7650125615137577</v>
      </c>
      <c r="AE72" s="55">
        <f t="shared" si="30"/>
        <v>2.5</v>
      </c>
      <c r="AF72" s="34">
        <f t="shared" si="31"/>
        <v>2.2650125615137577</v>
      </c>
      <c r="AG72" s="55">
        <f t="shared" si="32"/>
        <v>0</v>
      </c>
      <c r="AH72" s="55">
        <f t="shared" si="33"/>
        <v>2.5</v>
      </c>
      <c r="AI72" s="34">
        <f t="shared" si="23"/>
        <v>2.2650125615137577</v>
      </c>
      <c r="AJ72" s="59">
        <f t="shared" si="34"/>
        <v>0</v>
      </c>
      <c r="AK72" s="59">
        <f t="shared" si="35"/>
        <v>0</v>
      </c>
      <c r="AL72" s="59">
        <f t="shared" si="36"/>
        <v>0</v>
      </c>
      <c r="AM72" s="34">
        <f t="shared" si="37"/>
        <v>2.2650125615137577</v>
      </c>
      <c r="AN72" s="55">
        <f t="shared" si="38"/>
        <v>2</v>
      </c>
      <c r="AO72" s="34">
        <f t="shared" si="39"/>
        <v>0.26501256151375774</v>
      </c>
      <c r="AP72" s="55">
        <f t="shared" si="40"/>
        <v>0.26501256151375774</v>
      </c>
      <c r="AQ72" s="59">
        <f t="shared" si="41"/>
        <v>16</v>
      </c>
      <c r="AR72" s="59">
        <f t="shared" si="42"/>
        <v>4.7702261072476393</v>
      </c>
      <c r="AS72" s="34"/>
      <c r="AT72">
        <v>75</v>
      </c>
      <c r="AU72" t="s">
        <v>732</v>
      </c>
      <c r="AV72">
        <v>1</v>
      </c>
      <c r="AX72">
        <v>100</v>
      </c>
      <c r="BD72" s="34">
        <f t="shared" si="24"/>
        <v>3</v>
      </c>
      <c r="BE72">
        <v>75</v>
      </c>
      <c r="BF72">
        <v>1</v>
      </c>
      <c r="BG72">
        <v>3</v>
      </c>
      <c r="BH72">
        <v>8</v>
      </c>
      <c r="BI72">
        <f t="shared" si="43"/>
        <v>18</v>
      </c>
    </row>
    <row r="73" spans="7:61" ht="15.75" hidden="1">
      <c r="G73">
        <v>76</v>
      </c>
      <c r="H73">
        <v>76</v>
      </c>
      <c r="I73">
        <v>95</v>
      </c>
      <c r="J73">
        <v>0</v>
      </c>
      <c r="K73">
        <v>0</v>
      </c>
      <c r="L73" s="34">
        <v>6.1380005000000004</v>
      </c>
      <c r="M73" s="34"/>
      <c r="N73" s="34"/>
      <c r="O73" s="35">
        <v>25.080002</v>
      </c>
      <c r="P73" s="35">
        <v>25.650002000000001</v>
      </c>
      <c r="Q73" s="35"/>
      <c r="S73" s="34">
        <v>0</v>
      </c>
      <c r="T73" s="34">
        <v>0</v>
      </c>
      <c r="U73" s="34">
        <v>2.2000000000000002</v>
      </c>
      <c r="V73" s="34">
        <v>3.3</v>
      </c>
      <c r="W73" s="34">
        <v>1.5</v>
      </c>
      <c r="X73" s="34">
        <f t="shared" si="25"/>
        <v>7</v>
      </c>
      <c r="Y73">
        <v>76</v>
      </c>
      <c r="Z73">
        <f t="shared" si="26"/>
        <v>1.0103</v>
      </c>
      <c r="AA73" s="15">
        <f t="shared" si="27"/>
        <v>0.73307885561750119</v>
      </c>
      <c r="AB73" s="55">
        <f t="shared" si="28"/>
        <v>5.1315519893225083</v>
      </c>
      <c r="AC73" s="55">
        <f t="shared" si="22"/>
        <v>0</v>
      </c>
      <c r="AD73" s="34">
        <f t="shared" si="29"/>
        <v>5.1315519893225083</v>
      </c>
      <c r="AE73" s="55">
        <f t="shared" si="30"/>
        <v>2.2000000000000002</v>
      </c>
      <c r="AF73" s="34">
        <f t="shared" si="31"/>
        <v>2.9315519893225082</v>
      </c>
      <c r="AG73" s="55">
        <f t="shared" si="32"/>
        <v>0</v>
      </c>
      <c r="AH73" s="55">
        <f t="shared" si="33"/>
        <v>2.2000000000000002</v>
      </c>
      <c r="AI73" s="34">
        <f t="shared" ref="AI73:AI104" si="44">AB73-AH73</f>
        <v>2.9315519893225082</v>
      </c>
      <c r="AJ73" s="59">
        <f t="shared" si="34"/>
        <v>0</v>
      </c>
      <c r="AK73" s="59">
        <f t="shared" si="35"/>
        <v>0</v>
      </c>
      <c r="AL73" s="59">
        <f t="shared" si="36"/>
        <v>0</v>
      </c>
      <c r="AM73" s="34">
        <f t="shared" si="37"/>
        <v>2.9315519893225082</v>
      </c>
      <c r="AN73" s="55">
        <f t="shared" si="38"/>
        <v>2.9315519893225082</v>
      </c>
      <c r="AO73" s="34">
        <f t="shared" si="39"/>
        <v>0</v>
      </c>
      <c r="AP73" s="55">
        <f t="shared" si="40"/>
        <v>0</v>
      </c>
      <c r="AQ73" s="59">
        <f t="shared" si="41"/>
        <v>23.452415914580065</v>
      </c>
      <c r="AR73" s="59">
        <f t="shared" si="42"/>
        <v>0</v>
      </c>
      <c r="AS73" s="34"/>
      <c r="AT73">
        <v>76</v>
      </c>
      <c r="AU73" t="s">
        <v>732</v>
      </c>
      <c r="AV73">
        <v>1</v>
      </c>
      <c r="AX73">
        <v>70</v>
      </c>
      <c r="BC73">
        <v>30</v>
      </c>
      <c r="BD73" s="34">
        <f t="shared" ref="BD73:BD92" si="45">(AW73/100*$BM$4)+(AX73/100*$BM$5)+(AY73/100*$BM$6)+(AZ73/100*$BM$7)+(BA73/100*$BM$8)+(BB73/100*$BM$9)+(BC73/100*$BM$10)</f>
        <v>2.2499999999999996</v>
      </c>
      <c r="BE73">
        <v>76</v>
      </c>
      <c r="BF73">
        <v>1</v>
      </c>
      <c r="BG73">
        <v>3</v>
      </c>
      <c r="BH73">
        <v>8</v>
      </c>
      <c r="BI73">
        <f t="shared" si="43"/>
        <v>18</v>
      </c>
    </row>
    <row r="74" spans="7:61" ht="15.75" hidden="1">
      <c r="G74">
        <v>77</v>
      </c>
      <c r="H74">
        <v>77</v>
      </c>
      <c r="I74">
        <v>98</v>
      </c>
      <c r="J74">
        <v>0</v>
      </c>
      <c r="K74">
        <v>0</v>
      </c>
      <c r="L74" s="34">
        <v>5.5800004000000003</v>
      </c>
      <c r="M74" s="34"/>
      <c r="N74" s="34"/>
      <c r="O74" s="35">
        <v>15.68</v>
      </c>
      <c r="P74" s="35">
        <v>35.280003000000001</v>
      </c>
      <c r="Q74" s="35">
        <v>1.2</v>
      </c>
      <c r="S74" s="34">
        <v>0</v>
      </c>
      <c r="T74" s="34">
        <v>0</v>
      </c>
      <c r="U74" s="34">
        <v>1.8</v>
      </c>
      <c r="V74" s="34">
        <v>2</v>
      </c>
      <c r="W74" s="34">
        <v>2</v>
      </c>
      <c r="X74" s="34">
        <f t="shared" si="25"/>
        <v>5.8</v>
      </c>
      <c r="Y74">
        <v>77</v>
      </c>
      <c r="Z74">
        <f t="shared" si="26"/>
        <v>1.0103</v>
      </c>
      <c r="AA74" s="15">
        <f t="shared" si="27"/>
        <v>0.73307885561750119</v>
      </c>
      <c r="AB74" s="55">
        <f t="shared" si="28"/>
        <v>4.2518573625815064</v>
      </c>
      <c r="AC74" s="55">
        <f t="shared" si="22"/>
        <v>0</v>
      </c>
      <c r="AD74" s="34">
        <f t="shared" si="29"/>
        <v>4.2518573625815064</v>
      </c>
      <c r="AE74" s="55">
        <f t="shared" si="30"/>
        <v>1.8</v>
      </c>
      <c r="AF74" s="34">
        <f t="shared" si="31"/>
        <v>2.4518573625815065</v>
      </c>
      <c r="AG74" s="55">
        <f t="shared" si="32"/>
        <v>0</v>
      </c>
      <c r="AH74" s="55">
        <f t="shared" si="33"/>
        <v>1.8</v>
      </c>
      <c r="AI74" s="34">
        <f t="shared" si="44"/>
        <v>2.4518573625815065</v>
      </c>
      <c r="AJ74" s="59">
        <f t="shared" si="34"/>
        <v>0</v>
      </c>
      <c r="AK74" s="59">
        <f t="shared" si="35"/>
        <v>0</v>
      </c>
      <c r="AL74" s="59">
        <f t="shared" si="36"/>
        <v>0</v>
      </c>
      <c r="AM74" s="34">
        <f t="shared" si="37"/>
        <v>2.4518573625815065</v>
      </c>
      <c r="AN74" s="55">
        <f t="shared" si="38"/>
        <v>2</v>
      </c>
      <c r="AO74" s="34">
        <f t="shared" si="39"/>
        <v>0.45185736258150655</v>
      </c>
      <c r="AP74" s="55">
        <f t="shared" si="40"/>
        <v>0.45185736258150655</v>
      </c>
      <c r="AQ74" s="59">
        <f t="shared" si="41"/>
        <v>16</v>
      </c>
      <c r="AR74" s="59">
        <f t="shared" si="42"/>
        <v>8.1334325264671179</v>
      </c>
      <c r="AS74" s="34"/>
      <c r="AT74">
        <v>77</v>
      </c>
      <c r="AU74" t="s">
        <v>732</v>
      </c>
      <c r="AV74">
        <v>1</v>
      </c>
      <c r="BA74">
        <v>100</v>
      </c>
      <c r="BD74" s="34">
        <f t="shared" si="45"/>
        <v>1.5</v>
      </c>
      <c r="BE74">
        <v>77</v>
      </c>
      <c r="BF74">
        <v>1</v>
      </c>
      <c r="BG74">
        <v>3</v>
      </c>
      <c r="BH74">
        <v>8</v>
      </c>
      <c r="BI74">
        <f t="shared" si="43"/>
        <v>18</v>
      </c>
    </row>
    <row r="75" spans="7:61" ht="15.75" hidden="1">
      <c r="G75">
        <v>78</v>
      </c>
      <c r="H75">
        <v>78</v>
      </c>
      <c r="I75">
        <v>40</v>
      </c>
      <c r="J75">
        <v>0</v>
      </c>
      <c r="K75">
        <v>0</v>
      </c>
      <c r="L75" s="34">
        <v>3.9780000000000002</v>
      </c>
      <c r="M75" s="34"/>
      <c r="N75" s="34"/>
      <c r="O75" s="35"/>
      <c r="P75" s="35"/>
      <c r="Q75" s="35"/>
      <c r="S75" s="34">
        <v>0</v>
      </c>
      <c r="T75" s="34">
        <v>0</v>
      </c>
      <c r="U75" s="34">
        <v>1.3</v>
      </c>
      <c r="V75" s="34">
        <v>0</v>
      </c>
      <c r="W75" s="34">
        <v>0</v>
      </c>
      <c r="X75" s="34">
        <f t="shared" si="25"/>
        <v>1.3</v>
      </c>
      <c r="Y75">
        <v>78</v>
      </c>
      <c r="Z75">
        <f t="shared" si="26"/>
        <v>1.0103</v>
      </c>
      <c r="AA75" s="15">
        <f t="shared" si="27"/>
        <v>0.73307885561750119</v>
      </c>
      <c r="AB75" s="55">
        <f t="shared" si="28"/>
        <v>0.95300251230275157</v>
      </c>
      <c r="AC75" s="55">
        <f t="shared" si="22"/>
        <v>0</v>
      </c>
      <c r="AD75" s="34">
        <f t="shared" si="29"/>
        <v>0.95300251230275157</v>
      </c>
      <c r="AE75" s="55">
        <f t="shared" si="30"/>
        <v>0.95300251230275157</v>
      </c>
      <c r="AF75" s="34">
        <f t="shared" si="31"/>
        <v>0</v>
      </c>
      <c r="AG75" s="55">
        <f t="shared" si="32"/>
        <v>0</v>
      </c>
      <c r="AH75" s="55">
        <f t="shared" si="33"/>
        <v>0.95300251230275157</v>
      </c>
      <c r="AI75" s="34">
        <f t="shared" si="44"/>
        <v>0</v>
      </c>
      <c r="AJ75" s="59">
        <f t="shared" si="34"/>
        <v>0</v>
      </c>
      <c r="AK75" s="59">
        <f t="shared" si="35"/>
        <v>0</v>
      </c>
      <c r="AL75" s="59">
        <f t="shared" si="36"/>
        <v>0</v>
      </c>
      <c r="AM75" s="34">
        <f t="shared" si="37"/>
        <v>0</v>
      </c>
      <c r="AN75" s="55">
        <f t="shared" si="38"/>
        <v>0</v>
      </c>
      <c r="AO75" s="34">
        <f t="shared" si="39"/>
        <v>0</v>
      </c>
      <c r="AP75" s="55">
        <f t="shared" si="40"/>
        <v>0</v>
      </c>
      <c r="AQ75" s="59">
        <f t="shared" si="41"/>
        <v>0</v>
      </c>
      <c r="AR75" s="59">
        <f t="shared" si="42"/>
        <v>0</v>
      </c>
      <c r="AS75" s="34"/>
      <c r="AT75">
        <v>78</v>
      </c>
      <c r="AU75" t="s">
        <v>732</v>
      </c>
      <c r="AV75">
        <v>1</v>
      </c>
      <c r="BA75">
        <v>95</v>
      </c>
      <c r="BC75">
        <v>5</v>
      </c>
      <c r="BD75" s="34">
        <f t="shared" si="45"/>
        <v>1.4499999999999997</v>
      </c>
      <c r="BE75">
        <v>78</v>
      </c>
      <c r="BF75" t="s">
        <v>732</v>
      </c>
      <c r="BG75" t="s">
        <v>732</v>
      </c>
      <c r="BH75">
        <v>8</v>
      </c>
      <c r="BI75">
        <f t="shared" si="43"/>
        <v>22</v>
      </c>
    </row>
    <row r="76" spans="7:61" ht="15.75" hidden="1">
      <c r="G76">
        <v>79</v>
      </c>
      <c r="H76">
        <v>79</v>
      </c>
      <c r="I76">
        <v>25</v>
      </c>
      <c r="J76">
        <v>0</v>
      </c>
      <c r="K76">
        <v>0</v>
      </c>
      <c r="L76" s="34">
        <v>2.3000001999999999</v>
      </c>
      <c r="M76" s="34"/>
      <c r="N76" s="34"/>
      <c r="O76" s="35"/>
      <c r="P76" s="35"/>
      <c r="Q76" s="35"/>
      <c r="S76" s="34">
        <v>0</v>
      </c>
      <c r="T76" s="34">
        <v>0</v>
      </c>
      <c r="U76" s="34">
        <v>1</v>
      </c>
      <c r="V76" s="34">
        <v>0</v>
      </c>
      <c r="W76" s="34">
        <v>0</v>
      </c>
      <c r="X76" s="34">
        <f t="shared" si="25"/>
        <v>1</v>
      </c>
      <c r="Y76">
        <v>79</v>
      </c>
      <c r="Z76">
        <f t="shared" si="26"/>
        <v>1.0103</v>
      </c>
      <c r="AA76" s="15">
        <f t="shared" si="27"/>
        <v>0.73307885561750119</v>
      </c>
      <c r="AB76" s="55">
        <f t="shared" si="28"/>
        <v>0.73307885561750119</v>
      </c>
      <c r="AC76" s="55">
        <f t="shared" si="22"/>
        <v>0</v>
      </c>
      <c r="AD76" s="34">
        <f t="shared" si="29"/>
        <v>0.73307885561750119</v>
      </c>
      <c r="AE76" s="55">
        <f t="shared" si="30"/>
        <v>0.73307885561750119</v>
      </c>
      <c r="AF76" s="34">
        <f t="shared" si="31"/>
        <v>0</v>
      </c>
      <c r="AG76" s="55">
        <f t="shared" si="32"/>
        <v>0</v>
      </c>
      <c r="AH76" s="55">
        <f t="shared" si="33"/>
        <v>0.73307885561750119</v>
      </c>
      <c r="AI76" s="34">
        <f t="shared" si="44"/>
        <v>0</v>
      </c>
      <c r="AJ76" s="59">
        <f t="shared" si="34"/>
        <v>0</v>
      </c>
      <c r="AK76" s="59">
        <f t="shared" si="35"/>
        <v>0</v>
      </c>
      <c r="AL76" s="59">
        <f t="shared" si="36"/>
        <v>0</v>
      </c>
      <c r="AM76" s="34">
        <f t="shared" si="37"/>
        <v>0</v>
      </c>
      <c r="AN76" s="55">
        <f t="shared" si="38"/>
        <v>0</v>
      </c>
      <c r="AO76" s="34">
        <f t="shared" si="39"/>
        <v>0</v>
      </c>
      <c r="AP76" s="55">
        <f t="shared" si="40"/>
        <v>0</v>
      </c>
      <c r="AQ76" s="59">
        <f t="shared" si="41"/>
        <v>0</v>
      </c>
      <c r="AR76" s="59">
        <f t="shared" si="42"/>
        <v>0</v>
      </c>
      <c r="AS76" s="34"/>
      <c r="AT76">
        <v>79</v>
      </c>
      <c r="AU76" t="s">
        <v>732</v>
      </c>
      <c r="AV76">
        <v>1</v>
      </c>
      <c r="BC76">
        <v>100</v>
      </c>
      <c r="BD76" s="34">
        <f t="shared" si="45"/>
        <v>0.5</v>
      </c>
      <c r="BE76">
        <v>79</v>
      </c>
      <c r="BF76" t="s">
        <v>732</v>
      </c>
      <c r="BG76" t="s">
        <v>732</v>
      </c>
      <c r="BH76">
        <v>8</v>
      </c>
      <c r="BI76">
        <f t="shared" si="43"/>
        <v>22</v>
      </c>
    </row>
    <row r="77" spans="7:61" ht="15.75" hidden="1">
      <c r="G77">
        <v>80</v>
      </c>
      <c r="H77">
        <v>80</v>
      </c>
      <c r="I77">
        <v>20</v>
      </c>
      <c r="J77">
        <v>0</v>
      </c>
      <c r="K77">
        <v>0</v>
      </c>
      <c r="L77" s="34">
        <v>1.6100000999999999</v>
      </c>
      <c r="M77" s="34"/>
      <c r="N77" s="34"/>
      <c r="O77" s="35"/>
      <c r="P77" s="35"/>
      <c r="Q77" s="35"/>
      <c r="S77" s="34">
        <v>0</v>
      </c>
      <c r="T77" s="34">
        <v>0</v>
      </c>
      <c r="U77" s="34">
        <v>0.7</v>
      </c>
      <c r="V77" s="34">
        <v>0</v>
      </c>
      <c r="W77" s="34">
        <v>0</v>
      </c>
      <c r="X77" s="34">
        <f t="shared" si="25"/>
        <v>0.7</v>
      </c>
      <c r="Y77">
        <v>80</v>
      </c>
      <c r="Z77">
        <f t="shared" si="26"/>
        <v>1.0103</v>
      </c>
      <c r="AA77" s="15">
        <f t="shared" si="27"/>
        <v>0.73307885561750119</v>
      </c>
      <c r="AB77" s="55">
        <f t="shared" si="28"/>
        <v>0.51315519893225081</v>
      </c>
      <c r="AC77" s="55">
        <f t="shared" si="22"/>
        <v>0</v>
      </c>
      <c r="AD77" s="34">
        <f t="shared" si="29"/>
        <v>0.51315519893225081</v>
      </c>
      <c r="AE77" s="55">
        <f t="shared" si="30"/>
        <v>0.51315519893225081</v>
      </c>
      <c r="AF77" s="34">
        <f t="shared" si="31"/>
        <v>0</v>
      </c>
      <c r="AG77" s="55">
        <f t="shared" si="32"/>
        <v>0</v>
      </c>
      <c r="AH77" s="55">
        <f t="shared" si="33"/>
        <v>0.51315519893225081</v>
      </c>
      <c r="AI77" s="34">
        <f t="shared" si="44"/>
        <v>0</v>
      </c>
      <c r="AJ77" s="59">
        <f t="shared" si="34"/>
        <v>0</v>
      </c>
      <c r="AK77" s="59">
        <f t="shared" si="35"/>
        <v>0</v>
      </c>
      <c r="AL77" s="59">
        <f t="shared" si="36"/>
        <v>0</v>
      </c>
      <c r="AM77" s="34">
        <f t="shared" si="37"/>
        <v>0</v>
      </c>
      <c r="AN77" s="55">
        <f t="shared" si="38"/>
        <v>0</v>
      </c>
      <c r="AO77" s="34">
        <f t="shared" si="39"/>
        <v>0</v>
      </c>
      <c r="AP77" s="55">
        <f t="shared" si="40"/>
        <v>0</v>
      </c>
      <c r="AQ77" s="59">
        <f t="shared" si="41"/>
        <v>0</v>
      </c>
      <c r="AR77" s="59">
        <f t="shared" si="42"/>
        <v>0</v>
      </c>
      <c r="AS77" s="34"/>
      <c r="AT77">
        <v>80</v>
      </c>
      <c r="AU77" t="s">
        <v>732</v>
      </c>
      <c r="AV77">
        <v>1</v>
      </c>
      <c r="BC77">
        <v>100</v>
      </c>
      <c r="BD77" s="34">
        <f t="shared" si="45"/>
        <v>0.5</v>
      </c>
      <c r="BE77">
        <v>80</v>
      </c>
      <c r="BF77" t="s">
        <v>732</v>
      </c>
      <c r="BG77" t="s">
        <v>732</v>
      </c>
      <c r="BH77">
        <v>8</v>
      </c>
      <c r="BI77">
        <f t="shared" si="43"/>
        <v>22</v>
      </c>
    </row>
    <row r="78" spans="7:61" ht="15.75" hidden="1">
      <c r="G78">
        <v>81</v>
      </c>
      <c r="H78">
        <v>81</v>
      </c>
      <c r="I78">
        <v>50</v>
      </c>
      <c r="J78">
        <v>0</v>
      </c>
      <c r="K78">
        <v>0</v>
      </c>
      <c r="L78" s="34">
        <v>2.9520000999999998</v>
      </c>
      <c r="M78" s="34"/>
      <c r="N78" s="34"/>
      <c r="O78" s="35"/>
      <c r="P78" s="35"/>
      <c r="Q78" s="35"/>
      <c r="S78" s="34">
        <v>0</v>
      </c>
      <c r="T78" s="34">
        <v>0</v>
      </c>
      <c r="U78" s="34">
        <v>1.2</v>
      </c>
      <c r="V78" s="34">
        <v>0</v>
      </c>
      <c r="W78" s="34">
        <v>0</v>
      </c>
      <c r="X78" s="34">
        <f t="shared" si="25"/>
        <v>1.2</v>
      </c>
      <c r="Y78">
        <v>81</v>
      </c>
      <c r="Z78">
        <f t="shared" si="26"/>
        <v>1.0103</v>
      </c>
      <c r="AA78" s="15">
        <f t="shared" si="27"/>
        <v>0.73307885561750119</v>
      </c>
      <c r="AB78" s="55">
        <f t="shared" si="28"/>
        <v>0.87969462674100141</v>
      </c>
      <c r="AC78" s="55">
        <f t="shared" si="22"/>
        <v>0</v>
      </c>
      <c r="AD78" s="34">
        <f t="shared" si="29"/>
        <v>0.87969462674100141</v>
      </c>
      <c r="AE78" s="55">
        <f t="shared" si="30"/>
        <v>0.87969462674100141</v>
      </c>
      <c r="AF78" s="34">
        <f t="shared" si="31"/>
        <v>0</v>
      </c>
      <c r="AG78" s="55">
        <f t="shared" si="32"/>
        <v>0</v>
      </c>
      <c r="AH78" s="55">
        <f t="shared" si="33"/>
        <v>0.87969462674100141</v>
      </c>
      <c r="AI78" s="34">
        <f t="shared" si="44"/>
        <v>0</v>
      </c>
      <c r="AJ78" s="59">
        <f t="shared" si="34"/>
        <v>0</v>
      </c>
      <c r="AK78" s="59">
        <f t="shared" si="35"/>
        <v>0</v>
      </c>
      <c r="AL78" s="59">
        <f t="shared" si="36"/>
        <v>0</v>
      </c>
      <c r="AM78" s="34">
        <f t="shared" si="37"/>
        <v>0</v>
      </c>
      <c r="AN78" s="55">
        <f t="shared" si="38"/>
        <v>0</v>
      </c>
      <c r="AO78" s="34">
        <f t="shared" si="39"/>
        <v>0</v>
      </c>
      <c r="AP78" s="55">
        <f t="shared" si="40"/>
        <v>0</v>
      </c>
      <c r="AQ78" s="59">
        <f t="shared" si="41"/>
        <v>0</v>
      </c>
      <c r="AR78" s="59">
        <f t="shared" si="42"/>
        <v>0</v>
      </c>
      <c r="AS78" s="34"/>
      <c r="AT78">
        <v>81</v>
      </c>
      <c r="AU78" t="s">
        <v>732</v>
      </c>
      <c r="AV78">
        <v>1</v>
      </c>
      <c r="BA78">
        <v>20</v>
      </c>
      <c r="BC78">
        <v>80</v>
      </c>
      <c r="BD78" s="34">
        <f t="shared" si="45"/>
        <v>0.70000000000000007</v>
      </c>
      <c r="BE78">
        <v>81</v>
      </c>
      <c r="BF78" t="s">
        <v>732</v>
      </c>
      <c r="BG78" t="s">
        <v>732</v>
      </c>
      <c r="BH78">
        <v>8</v>
      </c>
      <c r="BI78">
        <f t="shared" si="43"/>
        <v>22</v>
      </c>
    </row>
    <row r="79" spans="7:61" ht="15.75" hidden="1">
      <c r="G79">
        <v>82</v>
      </c>
      <c r="H79">
        <v>82</v>
      </c>
      <c r="I79">
        <v>80</v>
      </c>
      <c r="J79">
        <v>0</v>
      </c>
      <c r="K79">
        <v>0</v>
      </c>
      <c r="L79" s="34">
        <v>2.38</v>
      </c>
      <c r="M79" s="34"/>
      <c r="N79" s="34"/>
      <c r="O79" s="35"/>
      <c r="P79" s="35"/>
      <c r="Q79" s="35"/>
      <c r="S79" s="34">
        <v>0</v>
      </c>
      <c r="T79" s="34">
        <v>0</v>
      </c>
      <c r="U79" s="34">
        <v>1</v>
      </c>
      <c r="V79" s="34">
        <v>0</v>
      </c>
      <c r="W79" s="34">
        <v>0</v>
      </c>
      <c r="X79" s="34">
        <f t="shared" si="25"/>
        <v>1</v>
      </c>
      <c r="Y79">
        <v>82</v>
      </c>
      <c r="Z79">
        <f t="shared" si="26"/>
        <v>1.0103</v>
      </c>
      <c r="AA79" s="15">
        <f t="shared" si="27"/>
        <v>0.73307885561750119</v>
      </c>
      <c r="AB79" s="55">
        <f t="shared" si="28"/>
        <v>0.73307885561750119</v>
      </c>
      <c r="AC79" s="55">
        <f t="shared" si="22"/>
        <v>0</v>
      </c>
      <c r="AD79" s="34">
        <f t="shared" si="29"/>
        <v>0.73307885561750119</v>
      </c>
      <c r="AE79" s="55">
        <f t="shared" si="30"/>
        <v>0.73307885561750119</v>
      </c>
      <c r="AF79" s="34">
        <f t="shared" si="31"/>
        <v>0</v>
      </c>
      <c r="AG79" s="55">
        <f t="shared" si="32"/>
        <v>0</v>
      </c>
      <c r="AH79" s="55">
        <f t="shared" si="33"/>
        <v>0.73307885561750119</v>
      </c>
      <c r="AI79" s="34">
        <f t="shared" si="44"/>
        <v>0</v>
      </c>
      <c r="AJ79" s="59">
        <f t="shared" si="34"/>
        <v>0</v>
      </c>
      <c r="AK79" s="59">
        <f t="shared" si="35"/>
        <v>0</v>
      </c>
      <c r="AL79" s="59">
        <f t="shared" si="36"/>
        <v>0</v>
      </c>
      <c r="AM79" s="34">
        <f t="shared" si="37"/>
        <v>0</v>
      </c>
      <c r="AN79" s="55">
        <f t="shared" si="38"/>
        <v>0</v>
      </c>
      <c r="AO79" s="34">
        <f t="shared" si="39"/>
        <v>0</v>
      </c>
      <c r="AP79" s="55">
        <f t="shared" si="40"/>
        <v>0</v>
      </c>
      <c r="AQ79" s="59">
        <f t="shared" si="41"/>
        <v>0</v>
      </c>
      <c r="AR79" s="59">
        <f t="shared" si="42"/>
        <v>0</v>
      </c>
      <c r="AS79" s="34"/>
      <c r="AT79">
        <v>82</v>
      </c>
      <c r="AU79" t="s">
        <v>732</v>
      </c>
      <c r="AV79">
        <v>1</v>
      </c>
      <c r="BA79">
        <v>10</v>
      </c>
      <c r="BC79">
        <v>90</v>
      </c>
      <c r="BD79" s="34">
        <f t="shared" si="45"/>
        <v>0.60000000000000009</v>
      </c>
      <c r="BE79">
        <v>82</v>
      </c>
      <c r="BF79" t="s">
        <v>732</v>
      </c>
      <c r="BG79" t="s">
        <v>732</v>
      </c>
      <c r="BH79">
        <v>8</v>
      </c>
      <c r="BI79">
        <f t="shared" si="43"/>
        <v>22</v>
      </c>
    </row>
    <row r="80" spans="7:61" ht="15.75" hidden="1">
      <c r="G80">
        <v>83</v>
      </c>
      <c r="H80">
        <v>83</v>
      </c>
      <c r="I80">
        <v>95</v>
      </c>
      <c r="J80">
        <v>0</v>
      </c>
      <c r="K80">
        <v>0</v>
      </c>
      <c r="L80" s="34">
        <v>4.6320003999999999</v>
      </c>
      <c r="M80" s="34"/>
      <c r="N80" s="34"/>
      <c r="O80" s="35"/>
      <c r="P80" s="35"/>
      <c r="Q80" s="35"/>
      <c r="S80" s="34">
        <v>0</v>
      </c>
      <c r="T80" s="34">
        <v>0</v>
      </c>
      <c r="U80" s="34">
        <v>2</v>
      </c>
      <c r="V80" s="34">
        <v>0</v>
      </c>
      <c r="W80" s="34">
        <v>0</v>
      </c>
      <c r="X80" s="34">
        <f t="shared" si="25"/>
        <v>2</v>
      </c>
      <c r="Y80">
        <v>83</v>
      </c>
      <c r="Z80">
        <f t="shared" si="26"/>
        <v>1.0103</v>
      </c>
      <c r="AA80" s="15">
        <f t="shared" si="27"/>
        <v>0.73307885561750119</v>
      </c>
      <c r="AB80" s="55">
        <f t="shared" si="28"/>
        <v>1.4661577112350024</v>
      </c>
      <c r="AC80" s="55">
        <f t="shared" si="22"/>
        <v>0</v>
      </c>
      <c r="AD80" s="34">
        <f t="shared" si="29"/>
        <v>1.4661577112350024</v>
      </c>
      <c r="AE80" s="55">
        <f t="shared" si="30"/>
        <v>1.4661577112350024</v>
      </c>
      <c r="AF80" s="34">
        <f t="shared" si="31"/>
        <v>0</v>
      </c>
      <c r="AG80" s="55">
        <f t="shared" si="32"/>
        <v>0</v>
      </c>
      <c r="AH80" s="55">
        <f t="shared" si="33"/>
        <v>1.4661577112350024</v>
      </c>
      <c r="AI80" s="34">
        <f t="shared" si="44"/>
        <v>0</v>
      </c>
      <c r="AJ80" s="59">
        <f t="shared" si="34"/>
        <v>0</v>
      </c>
      <c r="AK80" s="59">
        <f t="shared" si="35"/>
        <v>0</v>
      </c>
      <c r="AL80" s="59">
        <f t="shared" si="36"/>
        <v>0</v>
      </c>
      <c r="AM80" s="34">
        <f t="shared" si="37"/>
        <v>0</v>
      </c>
      <c r="AN80" s="55">
        <f t="shared" si="38"/>
        <v>0</v>
      </c>
      <c r="AO80" s="34">
        <f t="shared" si="39"/>
        <v>0</v>
      </c>
      <c r="AP80" s="55">
        <f t="shared" si="40"/>
        <v>0</v>
      </c>
      <c r="AQ80" s="59">
        <f t="shared" si="41"/>
        <v>0</v>
      </c>
      <c r="AR80" s="59">
        <f t="shared" si="42"/>
        <v>0</v>
      </c>
      <c r="AS80" s="34"/>
      <c r="AT80">
        <v>83</v>
      </c>
      <c r="AU80" t="s">
        <v>732</v>
      </c>
      <c r="AV80">
        <v>1</v>
      </c>
      <c r="BA80">
        <v>2</v>
      </c>
      <c r="BC80">
        <v>98</v>
      </c>
      <c r="BD80" s="34">
        <f t="shared" si="45"/>
        <v>0.52</v>
      </c>
      <c r="BE80">
        <v>83</v>
      </c>
      <c r="BF80" t="s">
        <v>732</v>
      </c>
      <c r="BG80" t="s">
        <v>732</v>
      </c>
      <c r="BH80">
        <v>8</v>
      </c>
      <c r="BI80">
        <f t="shared" si="43"/>
        <v>22</v>
      </c>
    </row>
    <row r="81" spans="7:61" ht="15.75" hidden="1">
      <c r="G81">
        <v>84</v>
      </c>
      <c r="H81">
        <v>84</v>
      </c>
      <c r="I81">
        <v>50</v>
      </c>
      <c r="J81">
        <v>0</v>
      </c>
      <c r="K81">
        <v>0</v>
      </c>
      <c r="L81" s="34">
        <v>5.0800004000000003</v>
      </c>
      <c r="M81" s="34"/>
      <c r="N81" s="34"/>
      <c r="O81" s="35"/>
      <c r="P81" s="35"/>
      <c r="Q81" s="35"/>
      <c r="S81" s="34">
        <v>0</v>
      </c>
      <c r="T81" s="34">
        <v>0</v>
      </c>
      <c r="U81" s="34">
        <v>2</v>
      </c>
      <c r="V81" s="34">
        <v>0</v>
      </c>
      <c r="W81" s="34">
        <v>0</v>
      </c>
      <c r="X81" s="34">
        <f t="shared" si="25"/>
        <v>2</v>
      </c>
      <c r="Y81">
        <v>84</v>
      </c>
      <c r="Z81">
        <f t="shared" si="26"/>
        <v>1.0103</v>
      </c>
      <c r="AA81" s="15">
        <f t="shared" si="27"/>
        <v>0.73307885561750119</v>
      </c>
      <c r="AB81" s="55">
        <f t="shared" si="28"/>
        <v>1.4661577112350024</v>
      </c>
      <c r="AC81" s="55">
        <f t="shared" si="22"/>
        <v>0</v>
      </c>
      <c r="AD81" s="34">
        <f t="shared" si="29"/>
        <v>1.4661577112350024</v>
      </c>
      <c r="AE81" s="55">
        <f t="shared" si="30"/>
        <v>1.4661577112350024</v>
      </c>
      <c r="AF81" s="34">
        <f t="shared" si="31"/>
        <v>0</v>
      </c>
      <c r="AG81" s="55">
        <f t="shared" si="32"/>
        <v>0</v>
      </c>
      <c r="AH81" s="55">
        <f t="shared" si="33"/>
        <v>1.4661577112350024</v>
      </c>
      <c r="AI81" s="34">
        <f t="shared" si="44"/>
        <v>0</v>
      </c>
      <c r="AJ81" s="59">
        <f t="shared" si="34"/>
        <v>0</v>
      </c>
      <c r="AK81" s="59">
        <f t="shared" si="35"/>
        <v>0</v>
      </c>
      <c r="AL81" s="59">
        <f t="shared" si="36"/>
        <v>0</v>
      </c>
      <c r="AM81" s="34">
        <f t="shared" si="37"/>
        <v>0</v>
      </c>
      <c r="AN81" s="55">
        <f t="shared" si="38"/>
        <v>0</v>
      </c>
      <c r="AO81" s="34">
        <f t="shared" si="39"/>
        <v>0</v>
      </c>
      <c r="AP81" s="55">
        <f t="shared" si="40"/>
        <v>0</v>
      </c>
      <c r="AQ81" s="59">
        <f t="shared" si="41"/>
        <v>0</v>
      </c>
      <c r="AR81" s="59">
        <f t="shared" si="42"/>
        <v>0</v>
      </c>
      <c r="AS81" s="34"/>
      <c r="AT81">
        <v>84</v>
      </c>
      <c r="AU81" t="s">
        <v>732</v>
      </c>
      <c r="AV81">
        <v>1</v>
      </c>
      <c r="BA81">
        <v>30</v>
      </c>
      <c r="BC81">
        <v>70</v>
      </c>
      <c r="BD81" s="34">
        <f t="shared" si="45"/>
        <v>0.79999999999999993</v>
      </c>
      <c r="BE81">
        <v>84</v>
      </c>
      <c r="BF81" t="s">
        <v>732</v>
      </c>
      <c r="BG81" t="s">
        <v>732</v>
      </c>
      <c r="BH81">
        <v>8</v>
      </c>
      <c r="BI81">
        <f t="shared" si="43"/>
        <v>22</v>
      </c>
    </row>
    <row r="82" spans="7:61" ht="15.75" hidden="1">
      <c r="G82">
        <v>85</v>
      </c>
      <c r="H82">
        <v>85</v>
      </c>
      <c r="I82">
        <v>5</v>
      </c>
      <c r="J82">
        <v>0</v>
      </c>
      <c r="K82">
        <v>0</v>
      </c>
      <c r="L82" s="34">
        <v>1.5000001000000001</v>
      </c>
      <c r="M82" s="34">
        <v>0.70000004999999998</v>
      </c>
      <c r="N82" s="34">
        <v>0.93750005999999997</v>
      </c>
      <c r="O82" s="35">
        <v>32</v>
      </c>
      <c r="P82" s="35">
        <v>21.6</v>
      </c>
      <c r="Q82" s="35"/>
      <c r="R82">
        <v>0.4</v>
      </c>
      <c r="S82" s="34">
        <v>2.5</v>
      </c>
      <c r="T82" s="34">
        <v>2</v>
      </c>
      <c r="U82" s="34">
        <v>0.5</v>
      </c>
      <c r="V82" s="34">
        <v>4</v>
      </c>
      <c r="W82" s="34">
        <v>2</v>
      </c>
      <c r="X82" s="34">
        <f t="shared" si="25"/>
        <v>11</v>
      </c>
      <c r="Y82">
        <v>85</v>
      </c>
      <c r="Z82">
        <f t="shared" si="26"/>
        <v>1.0103</v>
      </c>
      <c r="AA82" s="15">
        <f t="shared" si="27"/>
        <v>0.73307885561750119</v>
      </c>
      <c r="AB82" s="55">
        <f t="shared" si="28"/>
        <v>8.0638674117925131</v>
      </c>
      <c r="AC82" s="55">
        <f t="shared" ref="AC82:AC145" si="46">IF(T82&lt;AB82,T82,T82-AB82)</f>
        <v>2</v>
      </c>
      <c r="AD82" s="34">
        <f t="shared" si="29"/>
        <v>6.0638674117925131</v>
      </c>
      <c r="AE82" s="55">
        <f t="shared" si="30"/>
        <v>0.5</v>
      </c>
      <c r="AF82" s="34">
        <f t="shared" si="31"/>
        <v>5.5638674117925131</v>
      </c>
      <c r="AG82" s="55">
        <f t="shared" si="32"/>
        <v>2.5</v>
      </c>
      <c r="AH82" s="55">
        <f t="shared" si="33"/>
        <v>5</v>
      </c>
      <c r="AI82" s="34">
        <f t="shared" si="44"/>
        <v>3.0638674117925131</v>
      </c>
      <c r="AJ82" s="59">
        <f t="shared" si="34"/>
        <v>0</v>
      </c>
      <c r="AK82" s="59">
        <f t="shared" si="35"/>
        <v>0</v>
      </c>
      <c r="AL82" s="59">
        <f t="shared" si="36"/>
        <v>0.375</v>
      </c>
      <c r="AM82" s="34">
        <f t="shared" si="37"/>
        <v>3.0638674117925131</v>
      </c>
      <c r="AN82" s="55">
        <f t="shared" si="38"/>
        <v>3.0638674117925131</v>
      </c>
      <c r="AO82" s="34">
        <f t="shared" si="39"/>
        <v>0</v>
      </c>
      <c r="AP82" s="55">
        <f t="shared" si="40"/>
        <v>0</v>
      </c>
      <c r="AQ82" s="59">
        <f t="shared" si="41"/>
        <v>24.510939294340105</v>
      </c>
      <c r="AR82" s="59">
        <f t="shared" si="42"/>
        <v>0</v>
      </c>
      <c r="AS82" s="34"/>
      <c r="AT82">
        <v>85</v>
      </c>
      <c r="AU82">
        <v>2</v>
      </c>
      <c r="AV82">
        <v>1</v>
      </c>
      <c r="AY82">
        <v>100</v>
      </c>
      <c r="BD82" s="34">
        <f t="shared" si="45"/>
        <v>3</v>
      </c>
      <c r="BE82">
        <v>85</v>
      </c>
      <c r="BF82">
        <v>1</v>
      </c>
      <c r="BG82">
        <v>3</v>
      </c>
      <c r="BH82">
        <v>8</v>
      </c>
      <c r="BI82">
        <f t="shared" si="43"/>
        <v>18</v>
      </c>
    </row>
    <row r="83" spans="7:61" ht="15.75" hidden="1">
      <c r="G83">
        <v>86</v>
      </c>
      <c r="H83">
        <v>86</v>
      </c>
      <c r="I83">
        <v>5</v>
      </c>
      <c r="J83">
        <v>0</v>
      </c>
      <c r="K83">
        <v>0</v>
      </c>
      <c r="L83" s="34">
        <v>1.5000001000000001</v>
      </c>
      <c r="M83" s="34">
        <v>0.1</v>
      </c>
      <c r="N83" s="34">
        <v>3.1875002000000001</v>
      </c>
      <c r="O83" s="35">
        <v>30.400002000000001</v>
      </c>
      <c r="P83" s="35">
        <v>21.6</v>
      </c>
      <c r="Q83" s="35"/>
      <c r="R83">
        <v>0.4</v>
      </c>
      <c r="S83" s="34">
        <v>2.5</v>
      </c>
      <c r="T83" s="34">
        <v>2</v>
      </c>
      <c r="U83" s="34">
        <v>0.5</v>
      </c>
      <c r="V83" s="34">
        <v>4</v>
      </c>
      <c r="W83" s="34">
        <v>2</v>
      </c>
      <c r="X83" s="34">
        <f t="shared" si="25"/>
        <v>11</v>
      </c>
      <c r="Y83">
        <v>86</v>
      </c>
      <c r="Z83">
        <f t="shared" si="26"/>
        <v>1.0103</v>
      </c>
      <c r="AA83" s="15">
        <f t="shared" si="27"/>
        <v>0.73307885561750119</v>
      </c>
      <c r="AB83" s="55">
        <f t="shared" si="28"/>
        <v>8.0638674117925131</v>
      </c>
      <c r="AC83" s="55">
        <f t="shared" si="46"/>
        <v>2</v>
      </c>
      <c r="AD83" s="34">
        <f t="shared" si="29"/>
        <v>6.0638674117925131</v>
      </c>
      <c r="AE83" s="55">
        <f t="shared" si="30"/>
        <v>0.5</v>
      </c>
      <c r="AF83" s="34">
        <f t="shared" si="31"/>
        <v>5.5638674117925131</v>
      </c>
      <c r="AG83" s="55">
        <f t="shared" si="32"/>
        <v>2.5</v>
      </c>
      <c r="AH83" s="55">
        <f t="shared" si="33"/>
        <v>5</v>
      </c>
      <c r="AI83" s="34">
        <f t="shared" si="44"/>
        <v>3.0638674117925131</v>
      </c>
      <c r="AJ83" s="59">
        <f t="shared" si="34"/>
        <v>0</v>
      </c>
      <c r="AK83" s="59">
        <f t="shared" si="35"/>
        <v>0</v>
      </c>
      <c r="AL83" s="59">
        <f t="shared" si="36"/>
        <v>0.375</v>
      </c>
      <c r="AM83" s="34">
        <f t="shared" si="37"/>
        <v>3.0638674117925131</v>
      </c>
      <c r="AN83" s="55">
        <f t="shared" si="38"/>
        <v>3.0638674117925131</v>
      </c>
      <c r="AO83" s="34">
        <f t="shared" si="39"/>
        <v>0</v>
      </c>
      <c r="AP83" s="55">
        <f t="shared" si="40"/>
        <v>0</v>
      </c>
      <c r="AQ83" s="59">
        <f t="shared" si="41"/>
        <v>24.510939294340105</v>
      </c>
      <c r="AR83" s="59">
        <f t="shared" si="42"/>
        <v>0</v>
      </c>
      <c r="AS83" s="34"/>
      <c r="AT83">
        <v>86</v>
      </c>
      <c r="AU83">
        <v>2</v>
      </c>
      <c r="AV83">
        <v>1</v>
      </c>
      <c r="AY83">
        <v>100</v>
      </c>
      <c r="BD83" s="34">
        <f t="shared" si="45"/>
        <v>3</v>
      </c>
      <c r="BE83">
        <v>86</v>
      </c>
      <c r="BF83">
        <v>1</v>
      </c>
      <c r="BG83">
        <v>3</v>
      </c>
      <c r="BH83">
        <v>8</v>
      </c>
      <c r="BI83">
        <f t="shared" si="43"/>
        <v>18</v>
      </c>
    </row>
    <row r="84" spans="7:61" ht="15.75" hidden="1">
      <c r="G84">
        <v>87</v>
      </c>
      <c r="H84">
        <v>87</v>
      </c>
      <c r="I84">
        <v>15</v>
      </c>
      <c r="J84">
        <v>0</v>
      </c>
      <c r="K84">
        <v>0</v>
      </c>
      <c r="L84" s="34">
        <v>3.0000002000000001</v>
      </c>
      <c r="M84" s="34">
        <v>0.05</v>
      </c>
      <c r="N84" s="34">
        <v>3.0000002000000001</v>
      </c>
      <c r="O84" s="35">
        <v>32</v>
      </c>
      <c r="P84" s="35">
        <v>32.4</v>
      </c>
      <c r="Q84" s="35"/>
      <c r="R84">
        <v>0.4</v>
      </c>
      <c r="S84" s="34">
        <v>2.5</v>
      </c>
      <c r="T84" s="34">
        <v>2</v>
      </c>
      <c r="U84" s="34">
        <v>1</v>
      </c>
      <c r="V84" s="34">
        <v>4</v>
      </c>
      <c r="W84" s="34">
        <v>2</v>
      </c>
      <c r="X84" s="34">
        <f t="shared" si="25"/>
        <v>11.5</v>
      </c>
      <c r="Y84">
        <v>87</v>
      </c>
      <c r="Z84">
        <f t="shared" si="26"/>
        <v>1.0103</v>
      </c>
      <c r="AA84" s="15">
        <f t="shared" si="27"/>
        <v>0.73307885561750119</v>
      </c>
      <c r="AB84" s="55">
        <f t="shared" si="28"/>
        <v>8.4304068396012646</v>
      </c>
      <c r="AC84" s="55">
        <f t="shared" si="46"/>
        <v>2</v>
      </c>
      <c r="AD84" s="34">
        <f t="shared" si="29"/>
        <v>6.4304068396012646</v>
      </c>
      <c r="AE84" s="55">
        <f t="shared" si="30"/>
        <v>1</v>
      </c>
      <c r="AF84" s="34">
        <f t="shared" si="31"/>
        <v>5.4304068396012646</v>
      </c>
      <c r="AG84" s="55">
        <f t="shared" si="32"/>
        <v>2.5</v>
      </c>
      <c r="AH84" s="55">
        <f t="shared" si="33"/>
        <v>5.5</v>
      </c>
      <c r="AI84" s="34">
        <f t="shared" si="44"/>
        <v>2.9304068396012646</v>
      </c>
      <c r="AJ84" s="59">
        <f t="shared" si="34"/>
        <v>0</v>
      </c>
      <c r="AK84" s="59">
        <f t="shared" si="35"/>
        <v>0</v>
      </c>
      <c r="AL84" s="59">
        <f t="shared" si="36"/>
        <v>1.125</v>
      </c>
      <c r="AM84" s="34">
        <f t="shared" si="37"/>
        <v>2.9304068396012646</v>
      </c>
      <c r="AN84" s="55">
        <f t="shared" si="38"/>
        <v>2.9304068396012646</v>
      </c>
      <c r="AO84" s="34">
        <f t="shared" si="39"/>
        <v>0</v>
      </c>
      <c r="AP84" s="55">
        <f t="shared" si="40"/>
        <v>0</v>
      </c>
      <c r="AQ84" s="59">
        <f t="shared" si="41"/>
        <v>23.443254716810117</v>
      </c>
      <c r="AR84" s="59">
        <f t="shared" si="42"/>
        <v>0</v>
      </c>
      <c r="AS84" s="34"/>
      <c r="AT84">
        <v>87</v>
      </c>
      <c r="AU84">
        <v>2</v>
      </c>
      <c r="AV84">
        <v>1</v>
      </c>
      <c r="AY84">
        <v>100</v>
      </c>
      <c r="BD84" s="34">
        <f t="shared" si="45"/>
        <v>3</v>
      </c>
      <c r="BE84">
        <v>87</v>
      </c>
      <c r="BF84">
        <v>1</v>
      </c>
      <c r="BG84">
        <v>3</v>
      </c>
      <c r="BH84">
        <v>8</v>
      </c>
      <c r="BI84">
        <f t="shared" si="43"/>
        <v>18</v>
      </c>
    </row>
    <row r="85" spans="7:61" s="40" customFormat="1" ht="15.75">
      <c r="G85" s="40">
        <v>88</v>
      </c>
      <c r="H85" s="40">
        <v>88</v>
      </c>
      <c r="I85" s="40">
        <v>5</v>
      </c>
      <c r="J85" s="75">
        <v>5</v>
      </c>
      <c r="K85" s="75">
        <v>90</v>
      </c>
      <c r="L85" s="42">
        <v>1.5000001000000001</v>
      </c>
      <c r="M85" s="42">
        <v>0.05</v>
      </c>
      <c r="N85" s="42">
        <v>20.250001999999999</v>
      </c>
      <c r="O85" s="41">
        <v>144</v>
      </c>
      <c r="P85" s="41">
        <v>297</v>
      </c>
      <c r="Q85" s="41"/>
      <c r="R85" s="40">
        <v>0.4</v>
      </c>
      <c r="S85" s="42">
        <v>15</v>
      </c>
      <c r="T85" s="42">
        <v>2</v>
      </c>
      <c r="U85" s="42">
        <v>0.5</v>
      </c>
      <c r="V85" s="42">
        <v>20</v>
      </c>
      <c r="W85" s="42">
        <v>15</v>
      </c>
      <c r="X85" s="42">
        <f t="shared" si="25"/>
        <v>52.5</v>
      </c>
      <c r="Y85" s="40">
        <v>88</v>
      </c>
      <c r="Z85" s="40">
        <f t="shared" si="26"/>
        <v>1.0103</v>
      </c>
      <c r="AA85" s="53">
        <f t="shared" si="27"/>
        <v>0.73307885561750119</v>
      </c>
      <c r="AB85" s="60">
        <f t="shared" si="28"/>
        <v>38.486639919918815</v>
      </c>
      <c r="AC85" s="60">
        <f t="shared" si="46"/>
        <v>2</v>
      </c>
      <c r="AD85" s="42">
        <f t="shared" si="29"/>
        <v>36.486639919918815</v>
      </c>
      <c r="AE85" s="60">
        <f t="shared" si="30"/>
        <v>0.5</v>
      </c>
      <c r="AF85" s="42">
        <f t="shared" si="31"/>
        <v>35.986639919918815</v>
      </c>
      <c r="AG85" s="60">
        <f t="shared" si="32"/>
        <v>15</v>
      </c>
      <c r="AH85" s="60">
        <f t="shared" si="33"/>
        <v>17.5</v>
      </c>
      <c r="AI85" s="42">
        <f t="shared" si="44"/>
        <v>20.986639919918815</v>
      </c>
      <c r="AJ85" s="61">
        <f t="shared" si="34"/>
        <v>0.05</v>
      </c>
      <c r="AK85" s="61">
        <f t="shared" si="35"/>
        <v>0.67500000000000004</v>
      </c>
      <c r="AL85" s="61">
        <f t="shared" si="36"/>
        <v>2.25</v>
      </c>
      <c r="AM85" s="42">
        <f t="shared" si="37"/>
        <v>20.986639919918815</v>
      </c>
      <c r="AN85" s="60">
        <f t="shared" si="38"/>
        <v>20</v>
      </c>
      <c r="AO85" s="42">
        <f t="shared" si="39"/>
        <v>0.98663991991881517</v>
      </c>
      <c r="AP85" s="60">
        <f t="shared" si="40"/>
        <v>0.98663991991881517</v>
      </c>
      <c r="AQ85" s="61">
        <f t="shared" si="41"/>
        <v>160</v>
      </c>
      <c r="AR85" s="61">
        <f t="shared" si="42"/>
        <v>21.706078238213934</v>
      </c>
      <c r="AS85" s="42"/>
      <c r="AT85" s="40">
        <v>88</v>
      </c>
      <c r="AU85" s="40">
        <v>1</v>
      </c>
      <c r="AV85" s="40">
        <v>1</v>
      </c>
      <c r="AY85" s="40">
        <v>100</v>
      </c>
      <c r="BD85" s="42">
        <f t="shared" si="45"/>
        <v>3</v>
      </c>
      <c r="BE85" s="40">
        <v>88</v>
      </c>
      <c r="BF85" s="40">
        <v>2</v>
      </c>
      <c r="BG85" s="40">
        <v>4</v>
      </c>
      <c r="BH85" s="40">
        <v>8</v>
      </c>
      <c r="BI85" s="40">
        <f t="shared" si="43"/>
        <v>22</v>
      </c>
    </row>
    <row r="86" spans="7:61" s="47" customFormat="1" ht="15.75">
      <c r="G86" s="47">
        <v>89</v>
      </c>
      <c r="H86">
        <v>89</v>
      </c>
      <c r="I86">
        <v>5</v>
      </c>
      <c r="J86">
        <v>0</v>
      </c>
      <c r="K86" s="74">
        <v>40</v>
      </c>
      <c r="L86" s="49">
        <v>1.5000001000000001</v>
      </c>
      <c r="M86" s="49"/>
      <c r="N86" s="49">
        <v>12.000000999999999</v>
      </c>
      <c r="O86" s="48">
        <v>72</v>
      </c>
      <c r="P86" s="48">
        <v>198.00002000000001</v>
      </c>
      <c r="Q86" s="48"/>
      <c r="R86" s="47">
        <v>0.4</v>
      </c>
      <c r="S86" s="49">
        <v>20</v>
      </c>
      <c r="T86" s="49">
        <v>0</v>
      </c>
      <c r="U86" s="49">
        <v>0.5</v>
      </c>
      <c r="V86" s="49">
        <v>10</v>
      </c>
      <c r="W86" s="49">
        <v>10</v>
      </c>
      <c r="X86" s="49">
        <f t="shared" si="25"/>
        <v>40.5</v>
      </c>
      <c r="Y86" s="47">
        <v>89</v>
      </c>
      <c r="Z86" s="47">
        <f t="shared" si="26"/>
        <v>1.0103</v>
      </c>
      <c r="AA86" s="50">
        <f t="shared" si="27"/>
        <v>0.73307885561750119</v>
      </c>
      <c r="AB86" s="56">
        <f t="shared" si="28"/>
        <v>29.689693652508797</v>
      </c>
      <c r="AC86" s="55">
        <f t="shared" si="46"/>
        <v>0</v>
      </c>
      <c r="AD86" s="49">
        <f t="shared" si="29"/>
        <v>29.689693652508797</v>
      </c>
      <c r="AE86" s="55">
        <f t="shared" si="30"/>
        <v>0.5</v>
      </c>
      <c r="AF86" s="49">
        <f t="shared" si="31"/>
        <v>29.189693652508797</v>
      </c>
      <c r="AG86" s="55">
        <f t="shared" si="32"/>
        <v>20</v>
      </c>
      <c r="AH86" s="56">
        <f t="shared" si="33"/>
        <v>20.5</v>
      </c>
      <c r="AI86" s="49">
        <f t="shared" si="44"/>
        <v>9.1896936525087973</v>
      </c>
      <c r="AJ86" s="59">
        <f t="shared" si="34"/>
        <v>0</v>
      </c>
      <c r="AK86" s="59">
        <f t="shared" si="35"/>
        <v>0.30000000000000004</v>
      </c>
      <c r="AL86" s="59">
        <f t="shared" si="36"/>
        <v>3</v>
      </c>
      <c r="AM86" s="34">
        <f t="shared" si="37"/>
        <v>9.1896936525087973</v>
      </c>
      <c r="AN86" s="55">
        <f t="shared" si="38"/>
        <v>9.1896936525087973</v>
      </c>
      <c r="AO86" s="34">
        <f t="shared" si="39"/>
        <v>0</v>
      </c>
      <c r="AP86" s="55">
        <f t="shared" si="40"/>
        <v>0</v>
      </c>
      <c r="AQ86" s="59">
        <f t="shared" si="41"/>
        <v>73.517549220070379</v>
      </c>
      <c r="AR86" s="59">
        <f t="shared" si="42"/>
        <v>0</v>
      </c>
      <c r="AS86" s="34"/>
      <c r="AT86" s="47">
        <v>89</v>
      </c>
      <c r="AU86" s="47">
        <v>1</v>
      </c>
      <c r="AV86" s="47">
        <v>1</v>
      </c>
      <c r="AY86" s="47">
        <v>100</v>
      </c>
      <c r="BD86" s="49">
        <f t="shared" si="45"/>
        <v>3</v>
      </c>
      <c r="BE86">
        <v>89</v>
      </c>
      <c r="BF86">
        <v>2</v>
      </c>
      <c r="BG86">
        <v>4</v>
      </c>
      <c r="BH86">
        <v>8</v>
      </c>
      <c r="BI86">
        <f t="shared" si="43"/>
        <v>22</v>
      </c>
    </row>
    <row r="87" spans="7:61" ht="15.75">
      <c r="G87">
        <v>90</v>
      </c>
      <c r="H87">
        <v>90</v>
      </c>
      <c r="I87">
        <v>85</v>
      </c>
      <c r="J87">
        <v>0</v>
      </c>
      <c r="K87">
        <v>0</v>
      </c>
      <c r="L87" s="34">
        <v>6.2000003000000001</v>
      </c>
      <c r="M87" s="34"/>
      <c r="N87" s="34"/>
      <c r="O87" s="35">
        <v>6.8</v>
      </c>
      <c r="P87" s="35">
        <v>15.300001</v>
      </c>
      <c r="Q87" s="35"/>
      <c r="S87" s="34">
        <v>0</v>
      </c>
      <c r="T87" s="34">
        <v>0</v>
      </c>
      <c r="U87" s="34">
        <v>2</v>
      </c>
      <c r="V87" s="34">
        <v>1</v>
      </c>
      <c r="W87" s="34">
        <v>1</v>
      </c>
      <c r="X87" s="34">
        <f t="shared" si="25"/>
        <v>4</v>
      </c>
      <c r="Y87">
        <v>90</v>
      </c>
      <c r="Z87">
        <f t="shared" si="26"/>
        <v>1.0103</v>
      </c>
      <c r="AA87" s="15">
        <f t="shared" si="27"/>
        <v>0.73307885561750119</v>
      </c>
      <c r="AB87" s="55">
        <f t="shared" si="28"/>
        <v>2.9323154224700048</v>
      </c>
      <c r="AC87" s="55">
        <f t="shared" si="46"/>
        <v>0</v>
      </c>
      <c r="AD87" s="34">
        <f t="shared" si="29"/>
        <v>2.9323154224700048</v>
      </c>
      <c r="AE87" s="55">
        <f t="shared" si="30"/>
        <v>2</v>
      </c>
      <c r="AF87" s="34">
        <f t="shared" si="31"/>
        <v>0.93231542247000476</v>
      </c>
      <c r="AG87" s="55">
        <f t="shared" si="32"/>
        <v>0</v>
      </c>
      <c r="AH87" s="55">
        <f t="shared" si="33"/>
        <v>2</v>
      </c>
      <c r="AI87" s="34">
        <f t="shared" si="44"/>
        <v>0.93231542247000476</v>
      </c>
      <c r="AJ87" s="59">
        <f t="shared" si="34"/>
        <v>0</v>
      </c>
      <c r="AK87" s="59">
        <f t="shared" si="35"/>
        <v>0</v>
      </c>
      <c r="AL87" s="59">
        <f t="shared" si="36"/>
        <v>0</v>
      </c>
      <c r="AM87" s="34">
        <f t="shared" si="37"/>
        <v>0.93231542247000476</v>
      </c>
      <c r="AN87" s="55">
        <f t="shared" si="38"/>
        <v>0.93231542247000476</v>
      </c>
      <c r="AO87" s="34">
        <f t="shared" si="39"/>
        <v>0</v>
      </c>
      <c r="AP87" s="55">
        <f t="shared" si="40"/>
        <v>0</v>
      </c>
      <c r="AQ87" s="59">
        <f t="shared" si="41"/>
        <v>7.4585233797600381</v>
      </c>
      <c r="AR87" s="59">
        <f t="shared" si="42"/>
        <v>0</v>
      </c>
      <c r="AS87" s="34"/>
      <c r="AT87">
        <v>90</v>
      </c>
      <c r="AU87" t="s">
        <v>732</v>
      </c>
      <c r="AV87">
        <v>1</v>
      </c>
      <c r="AZ87">
        <v>100</v>
      </c>
      <c r="BD87" s="34">
        <f t="shared" si="45"/>
        <v>1.5</v>
      </c>
      <c r="BE87">
        <v>90</v>
      </c>
      <c r="BF87">
        <v>1</v>
      </c>
      <c r="BG87">
        <v>3</v>
      </c>
      <c r="BH87">
        <v>8</v>
      </c>
      <c r="BI87">
        <f t="shared" si="43"/>
        <v>18</v>
      </c>
    </row>
    <row r="88" spans="7:61" ht="15.75">
      <c r="G88">
        <v>91</v>
      </c>
      <c r="H88">
        <v>91</v>
      </c>
      <c r="I88">
        <v>15</v>
      </c>
      <c r="J88" s="74">
        <v>5</v>
      </c>
      <c r="K88" s="74">
        <v>80</v>
      </c>
      <c r="L88" s="34">
        <v>3.0500001999999999</v>
      </c>
      <c r="M88" s="34">
        <v>0.05</v>
      </c>
      <c r="N88" s="34">
        <v>3.0000002000000001</v>
      </c>
      <c r="O88" s="35">
        <v>21.6</v>
      </c>
      <c r="P88" s="35">
        <v>27.000001999999999</v>
      </c>
      <c r="Q88" s="35"/>
      <c r="R88">
        <v>0.4</v>
      </c>
      <c r="S88" s="34">
        <v>2.5</v>
      </c>
      <c r="T88" s="34">
        <v>2</v>
      </c>
      <c r="U88" s="34">
        <v>1</v>
      </c>
      <c r="V88" s="34">
        <v>3</v>
      </c>
      <c r="W88" s="34">
        <v>2</v>
      </c>
      <c r="X88" s="34">
        <f t="shared" si="25"/>
        <v>10.5</v>
      </c>
      <c r="Y88">
        <v>91</v>
      </c>
      <c r="Z88">
        <f t="shared" si="26"/>
        <v>1.0103</v>
      </c>
      <c r="AA88" s="15">
        <f t="shared" si="27"/>
        <v>0.73307885561750119</v>
      </c>
      <c r="AB88" s="55">
        <f t="shared" si="28"/>
        <v>7.6973279839837625</v>
      </c>
      <c r="AC88" s="55">
        <f t="shared" si="46"/>
        <v>2</v>
      </c>
      <c r="AD88" s="34">
        <f t="shared" si="29"/>
        <v>5.6973279839837625</v>
      </c>
      <c r="AE88" s="55">
        <f t="shared" si="30"/>
        <v>1</v>
      </c>
      <c r="AF88" s="34">
        <f t="shared" si="31"/>
        <v>4.6973279839837625</v>
      </c>
      <c r="AG88" s="55">
        <f t="shared" si="32"/>
        <v>2.5</v>
      </c>
      <c r="AH88" s="55">
        <f t="shared" si="33"/>
        <v>5.5</v>
      </c>
      <c r="AI88" s="34">
        <f t="shared" si="44"/>
        <v>2.1973279839837625</v>
      </c>
      <c r="AJ88" s="59">
        <f t="shared" si="34"/>
        <v>0.05</v>
      </c>
      <c r="AK88" s="59">
        <f t="shared" si="35"/>
        <v>1.2000000000000002</v>
      </c>
      <c r="AL88" s="59">
        <f t="shared" si="36"/>
        <v>0.84375</v>
      </c>
      <c r="AM88" s="34">
        <f t="shared" si="37"/>
        <v>2.1973279839837625</v>
      </c>
      <c r="AN88" s="55">
        <f t="shared" si="38"/>
        <v>2.1973279839837625</v>
      </c>
      <c r="AO88" s="34">
        <f t="shared" si="39"/>
        <v>0</v>
      </c>
      <c r="AP88" s="55">
        <f t="shared" si="40"/>
        <v>0</v>
      </c>
      <c r="AQ88" s="59">
        <f t="shared" si="41"/>
        <v>17.5786238718701</v>
      </c>
      <c r="AR88" s="59">
        <f t="shared" si="42"/>
        <v>0</v>
      </c>
      <c r="AS88" s="34"/>
      <c r="AT88">
        <v>91</v>
      </c>
      <c r="AU88">
        <v>2</v>
      </c>
      <c r="AV88">
        <v>1</v>
      </c>
      <c r="AY88">
        <v>50</v>
      </c>
      <c r="AZ88">
        <v>50</v>
      </c>
      <c r="BD88" s="34">
        <f t="shared" si="45"/>
        <v>2.25</v>
      </c>
      <c r="BE88">
        <v>91</v>
      </c>
      <c r="BF88">
        <v>1</v>
      </c>
      <c r="BG88">
        <v>3</v>
      </c>
      <c r="BH88">
        <v>8</v>
      </c>
      <c r="BI88">
        <f t="shared" si="43"/>
        <v>18</v>
      </c>
    </row>
    <row r="89" spans="7:61" ht="15.75">
      <c r="G89">
        <v>92</v>
      </c>
      <c r="H89">
        <v>92</v>
      </c>
      <c r="I89">
        <v>80</v>
      </c>
      <c r="J89" s="74">
        <v>2</v>
      </c>
      <c r="K89" s="74">
        <v>20</v>
      </c>
      <c r="L89" s="34">
        <v>4.6200004000000003</v>
      </c>
      <c r="M89" s="34">
        <v>2.0000001E-2</v>
      </c>
      <c r="N89" s="34">
        <v>0.6</v>
      </c>
      <c r="O89" s="35">
        <v>14.400001</v>
      </c>
      <c r="P89" s="35">
        <v>16.2</v>
      </c>
      <c r="Q89" s="35"/>
      <c r="R89">
        <v>0.4</v>
      </c>
      <c r="S89" s="34">
        <v>2</v>
      </c>
      <c r="T89" s="34">
        <v>2</v>
      </c>
      <c r="U89" s="34">
        <v>1.5</v>
      </c>
      <c r="V89" s="34">
        <v>2</v>
      </c>
      <c r="W89" s="34">
        <v>1</v>
      </c>
      <c r="X89" s="34">
        <f t="shared" si="25"/>
        <v>8.5</v>
      </c>
      <c r="Y89">
        <v>92</v>
      </c>
      <c r="Z89">
        <f t="shared" si="26"/>
        <v>1.0103</v>
      </c>
      <c r="AA89" s="15">
        <f t="shared" si="27"/>
        <v>0.73307885561750119</v>
      </c>
      <c r="AB89" s="55">
        <f t="shared" si="28"/>
        <v>6.2311702727487601</v>
      </c>
      <c r="AC89" s="55">
        <f t="shared" si="46"/>
        <v>2</v>
      </c>
      <c r="AD89" s="34">
        <f t="shared" si="29"/>
        <v>4.2311702727487601</v>
      </c>
      <c r="AE89" s="55">
        <f t="shared" si="30"/>
        <v>1.5</v>
      </c>
      <c r="AF89" s="34">
        <f t="shared" si="31"/>
        <v>2.7311702727487601</v>
      </c>
      <c r="AG89" s="55">
        <f t="shared" si="32"/>
        <v>2</v>
      </c>
      <c r="AH89" s="55">
        <f t="shared" si="33"/>
        <v>5.5</v>
      </c>
      <c r="AI89" s="34">
        <f t="shared" si="44"/>
        <v>0.73117027274876012</v>
      </c>
      <c r="AJ89" s="59">
        <f t="shared" si="34"/>
        <v>0.02</v>
      </c>
      <c r="AK89" s="59">
        <f t="shared" si="35"/>
        <v>0.45</v>
      </c>
      <c r="AL89" s="59">
        <f t="shared" si="36"/>
        <v>2.8800000000000008</v>
      </c>
      <c r="AM89" s="34">
        <f t="shared" si="37"/>
        <v>0.73117027274876012</v>
      </c>
      <c r="AN89" s="55">
        <f t="shared" si="38"/>
        <v>0.73117027274876012</v>
      </c>
      <c r="AO89" s="34">
        <f t="shared" si="39"/>
        <v>0</v>
      </c>
      <c r="AP89" s="55">
        <f t="shared" si="40"/>
        <v>0</v>
      </c>
      <c r="AQ89" s="59">
        <f t="shared" si="41"/>
        <v>5.849362181990081</v>
      </c>
      <c r="AR89" s="59">
        <f t="shared" si="42"/>
        <v>0</v>
      </c>
      <c r="AS89" s="34"/>
      <c r="AT89">
        <v>92</v>
      </c>
      <c r="AU89">
        <v>2</v>
      </c>
      <c r="AV89">
        <v>1</v>
      </c>
      <c r="AY89">
        <v>20</v>
      </c>
      <c r="AZ89">
        <v>80</v>
      </c>
      <c r="BD89" s="34">
        <f t="shared" si="45"/>
        <v>1.8000000000000003</v>
      </c>
      <c r="BE89">
        <v>92</v>
      </c>
      <c r="BF89">
        <v>1</v>
      </c>
      <c r="BG89">
        <v>3</v>
      </c>
      <c r="BH89">
        <v>8</v>
      </c>
      <c r="BI89">
        <f t="shared" si="43"/>
        <v>18</v>
      </c>
    </row>
    <row r="90" spans="7:61" ht="15.75">
      <c r="G90">
        <v>93</v>
      </c>
      <c r="H90">
        <v>93</v>
      </c>
      <c r="I90">
        <v>80</v>
      </c>
      <c r="J90" s="74">
        <v>2</v>
      </c>
      <c r="K90" s="74">
        <v>20</v>
      </c>
      <c r="L90" s="34">
        <v>6.2000003000000001</v>
      </c>
      <c r="M90" s="34">
        <v>2.0000001E-2</v>
      </c>
      <c r="N90" s="34">
        <v>0.6</v>
      </c>
      <c r="O90" s="35">
        <v>21.6</v>
      </c>
      <c r="P90" s="35">
        <v>16.2</v>
      </c>
      <c r="Q90" s="35"/>
      <c r="S90" s="34">
        <v>2</v>
      </c>
      <c r="T90" s="34">
        <v>2</v>
      </c>
      <c r="U90" s="34">
        <v>2</v>
      </c>
      <c r="V90" s="34">
        <v>3</v>
      </c>
      <c r="W90" s="34">
        <v>1</v>
      </c>
      <c r="X90" s="34">
        <f t="shared" si="25"/>
        <v>10</v>
      </c>
      <c r="Y90">
        <v>93</v>
      </c>
      <c r="Z90">
        <f t="shared" si="26"/>
        <v>1.0103</v>
      </c>
      <c r="AA90" s="15">
        <f t="shared" si="27"/>
        <v>0.73307885561750119</v>
      </c>
      <c r="AB90" s="55">
        <f t="shared" si="28"/>
        <v>7.3307885561750119</v>
      </c>
      <c r="AC90" s="55">
        <f t="shared" si="46"/>
        <v>2</v>
      </c>
      <c r="AD90" s="34">
        <f t="shared" si="29"/>
        <v>5.3307885561750119</v>
      </c>
      <c r="AE90" s="55">
        <f t="shared" si="30"/>
        <v>2</v>
      </c>
      <c r="AF90" s="34">
        <f t="shared" si="31"/>
        <v>3.3307885561750119</v>
      </c>
      <c r="AG90" s="55">
        <f t="shared" si="32"/>
        <v>2</v>
      </c>
      <c r="AH90" s="55">
        <f t="shared" si="33"/>
        <v>6</v>
      </c>
      <c r="AI90" s="34">
        <f t="shared" si="44"/>
        <v>1.3307885561750119</v>
      </c>
      <c r="AJ90" s="59">
        <f t="shared" si="34"/>
        <v>0.02</v>
      </c>
      <c r="AK90" s="59">
        <f t="shared" si="35"/>
        <v>0.60000000000000009</v>
      </c>
      <c r="AL90" s="59">
        <f t="shared" si="36"/>
        <v>2.4000000000000004</v>
      </c>
      <c r="AM90" s="34">
        <f t="shared" si="37"/>
        <v>1.3307885561750119</v>
      </c>
      <c r="AN90" s="55">
        <f t="shared" si="38"/>
        <v>1.3307885561750119</v>
      </c>
      <c r="AO90" s="34">
        <f t="shared" si="39"/>
        <v>0</v>
      </c>
      <c r="AP90" s="55">
        <f t="shared" si="40"/>
        <v>0</v>
      </c>
      <c r="AQ90" s="59">
        <f t="shared" si="41"/>
        <v>10.646308449400095</v>
      </c>
      <c r="AR90" s="59">
        <f t="shared" si="42"/>
        <v>0</v>
      </c>
      <c r="AS90" s="34"/>
      <c r="AT90">
        <v>93</v>
      </c>
      <c r="AU90">
        <v>2</v>
      </c>
      <c r="AV90">
        <v>1</v>
      </c>
      <c r="AZ90">
        <v>100</v>
      </c>
      <c r="BD90" s="34">
        <f t="shared" si="45"/>
        <v>1.5</v>
      </c>
      <c r="BE90">
        <v>93</v>
      </c>
      <c r="BF90">
        <v>1</v>
      </c>
      <c r="BG90">
        <v>3</v>
      </c>
      <c r="BH90">
        <v>8</v>
      </c>
      <c r="BI90">
        <f t="shared" si="43"/>
        <v>18</v>
      </c>
    </row>
    <row r="91" spans="7:61" ht="15.75">
      <c r="G91">
        <v>94</v>
      </c>
      <c r="H91">
        <v>94</v>
      </c>
      <c r="I91">
        <v>90</v>
      </c>
      <c r="J91">
        <v>0</v>
      </c>
      <c r="K91" s="74">
        <v>5</v>
      </c>
      <c r="L91" s="34">
        <v>6.2000003000000001</v>
      </c>
      <c r="M91" s="34"/>
      <c r="N91" s="34">
        <v>0.15</v>
      </c>
      <c r="O91" s="35">
        <v>14.400001</v>
      </c>
      <c r="P91" s="35">
        <v>16.2</v>
      </c>
      <c r="Q91" s="35"/>
      <c r="S91" s="34">
        <v>2</v>
      </c>
      <c r="T91" s="34">
        <v>0</v>
      </c>
      <c r="U91" s="34">
        <v>2</v>
      </c>
      <c r="V91" s="34">
        <v>2</v>
      </c>
      <c r="W91" s="34">
        <v>1</v>
      </c>
      <c r="X91" s="34">
        <f t="shared" si="25"/>
        <v>7</v>
      </c>
      <c r="Y91">
        <v>94</v>
      </c>
      <c r="Z91">
        <f t="shared" si="26"/>
        <v>1.0103</v>
      </c>
      <c r="AA91" s="15">
        <f t="shared" si="27"/>
        <v>0.73307885561750119</v>
      </c>
      <c r="AB91" s="55">
        <f t="shared" si="28"/>
        <v>5.1315519893225083</v>
      </c>
      <c r="AC91" s="55">
        <f t="shared" si="46"/>
        <v>0</v>
      </c>
      <c r="AD91" s="34">
        <f t="shared" si="29"/>
        <v>5.1315519893225083</v>
      </c>
      <c r="AE91" s="55">
        <f t="shared" si="30"/>
        <v>2</v>
      </c>
      <c r="AF91" s="34">
        <f t="shared" si="31"/>
        <v>3.1315519893225083</v>
      </c>
      <c r="AG91" s="55">
        <f t="shared" si="32"/>
        <v>2</v>
      </c>
      <c r="AH91" s="55">
        <f t="shared" si="33"/>
        <v>4</v>
      </c>
      <c r="AI91" s="34">
        <f t="shared" si="44"/>
        <v>1.1315519893225083</v>
      </c>
      <c r="AJ91" s="59">
        <f t="shared" si="34"/>
        <v>0</v>
      </c>
      <c r="AK91" s="59">
        <f t="shared" si="35"/>
        <v>0.15000000000000002</v>
      </c>
      <c r="AL91" s="59">
        <f t="shared" si="36"/>
        <v>2.7</v>
      </c>
      <c r="AM91" s="34">
        <f t="shared" si="37"/>
        <v>1.1315519893225083</v>
      </c>
      <c r="AN91" s="55">
        <f t="shared" si="38"/>
        <v>1.1315519893225083</v>
      </c>
      <c r="AO91" s="34">
        <f t="shared" si="39"/>
        <v>0</v>
      </c>
      <c r="AP91" s="55">
        <f t="shared" si="40"/>
        <v>0</v>
      </c>
      <c r="AQ91" s="59">
        <f t="shared" si="41"/>
        <v>9.0524159145800667</v>
      </c>
      <c r="AR91" s="59">
        <f t="shared" si="42"/>
        <v>0</v>
      </c>
      <c r="AS91" s="34"/>
      <c r="AT91">
        <v>94</v>
      </c>
      <c r="AU91">
        <v>2</v>
      </c>
      <c r="AV91">
        <v>1</v>
      </c>
      <c r="AZ91">
        <v>100</v>
      </c>
      <c r="BD91" s="34">
        <f t="shared" si="45"/>
        <v>1.5</v>
      </c>
      <c r="BE91">
        <v>94</v>
      </c>
      <c r="BF91">
        <v>1</v>
      </c>
      <c r="BG91">
        <v>3</v>
      </c>
      <c r="BH91">
        <v>8</v>
      </c>
      <c r="BI91">
        <f t="shared" si="43"/>
        <v>18</v>
      </c>
    </row>
    <row r="92" spans="7:61" ht="15.75">
      <c r="G92">
        <v>95</v>
      </c>
      <c r="H92">
        <v>95</v>
      </c>
      <c r="I92">
        <v>90</v>
      </c>
      <c r="J92">
        <v>0</v>
      </c>
      <c r="K92">
        <v>0</v>
      </c>
      <c r="L92" s="34">
        <v>3.1000000999999999</v>
      </c>
      <c r="M92" s="34"/>
      <c r="N92" s="34"/>
      <c r="O92" s="35">
        <v>7.2000003000000001</v>
      </c>
      <c r="P92" s="35">
        <v>16.2</v>
      </c>
      <c r="Q92" s="35"/>
      <c r="S92" s="34">
        <v>0</v>
      </c>
      <c r="T92" s="34">
        <v>0</v>
      </c>
      <c r="U92" s="34">
        <v>1</v>
      </c>
      <c r="V92" s="34">
        <v>1</v>
      </c>
      <c r="W92" s="34">
        <v>1</v>
      </c>
      <c r="X92" s="34">
        <f t="shared" si="25"/>
        <v>3</v>
      </c>
      <c r="Y92">
        <v>95</v>
      </c>
      <c r="Z92">
        <f t="shared" si="26"/>
        <v>1.0103</v>
      </c>
      <c r="AA92" s="15">
        <f t="shared" si="27"/>
        <v>0.73307885561750119</v>
      </c>
      <c r="AB92" s="55">
        <f t="shared" si="28"/>
        <v>2.1992365668525036</v>
      </c>
      <c r="AC92" s="55">
        <f t="shared" si="46"/>
        <v>0</v>
      </c>
      <c r="AD92" s="34">
        <f t="shared" si="29"/>
        <v>2.1992365668525036</v>
      </c>
      <c r="AE92" s="55">
        <f t="shared" si="30"/>
        <v>1</v>
      </c>
      <c r="AF92" s="34">
        <f t="shared" si="31"/>
        <v>1.1992365668525036</v>
      </c>
      <c r="AG92" s="55">
        <f t="shared" si="32"/>
        <v>0</v>
      </c>
      <c r="AH92" s="55">
        <f t="shared" si="33"/>
        <v>1</v>
      </c>
      <c r="AI92" s="34">
        <f t="shared" si="44"/>
        <v>1.1992365668525036</v>
      </c>
      <c r="AJ92" s="59">
        <f t="shared" si="34"/>
        <v>0</v>
      </c>
      <c r="AK92" s="59">
        <f t="shared" si="35"/>
        <v>0</v>
      </c>
      <c r="AL92" s="59">
        <f t="shared" si="36"/>
        <v>0</v>
      </c>
      <c r="AM92" s="34">
        <f t="shared" si="37"/>
        <v>1.1992365668525036</v>
      </c>
      <c r="AN92" s="55">
        <f t="shared" si="38"/>
        <v>1</v>
      </c>
      <c r="AO92" s="34">
        <f t="shared" si="39"/>
        <v>0.19923656685250357</v>
      </c>
      <c r="AP92" s="55">
        <f t="shared" si="40"/>
        <v>0.19923656685250357</v>
      </c>
      <c r="AQ92" s="59">
        <f t="shared" si="41"/>
        <v>8</v>
      </c>
      <c r="AR92" s="59">
        <f t="shared" si="42"/>
        <v>3.5862582033450643</v>
      </c>
      <c r="AS92" s="34"/>
      <c r="AT92">
        <v>95</v>
      </c>
      <c r="AU92" t="s">
        <v>732</v>
      </c>
      <c r="AV92">
        <v>1</v>
      </c>
      <c r="AZ92">
        <v>100</v>
      </c>
      <c r="BD92" s="34">
        <f t="shared" si="45"/>
        <v>1.5</v>
      </c>
      <c r="BE92">
        <v>95</v>
      </c>
      <c r="BF92">
        <v>1</v>
      </c>
      <c r="BG92">
        <v>3</v>
      </c>
      <c r="BH92">
        <v>8</v>
      </c>
      <c r="BI92">
        <f t="shared" si="43"/>
        <v>18</v>
      </c>
    </row>
    <row r="93" spans="7:61" ht="15.75">
      <c r="G93">
        <v>97</v>
      </c>
      <c r="H93">
        <v>97</v>
      </c>
      <c r="I93">
        <v>0</v>
      </c>
      <c r="J93" s="74">
        <v>5</v>
      </c>
      <c r="K93" s="74">
        <v>15</v>
      </c>
      <c r="L93" s="35"/>
      <c r="M93" s="35">
        <v>0.05</v>
      </c>
      <c r="N93" s="35">
        <v>4.5</v>
      </c>
      <c r="O93" s="35">
        <v>40</v>
      </c>
      <c r="P93" s="35">
        <v>110.00001</v>
      </c>
      <c r="Q93" s="35"/>
      <c r="S93" s="34">
        <v>20</v>
      </c>
      <c r="T93" s="34">
        <v>2</v>
      </c>
      <c r="U93" s="34">
        <v>0</v>
      </c>
      <c r="V93" s="34">
        <v>5</v>
      </c>
      <c r="W93" s="34">
        <v>5</v>
      </c>
      <c r="X93" s="34">
        <f t="shared" si="25"/>
        <v>32</v>
      </c>
      <c r="Y93">
        <v>97</v>
      </c>
      <c r="Z93">
        <f t="shared" si="26"/>
        <v>1.0103</v>
      </c>
      <c r="AA93" s="15">
        <f t="shared" si="27"/>
        <v>0.73307885561750119</v>
      </c>
      <c r="AB93" s="55">
        <f t="shared" si="28"/>
        <v>23.458523379760038</v>
      </c>
      <c r="AC93" s="55">
        <f t="shared" si="46"/>
        <v>2</v>
      </c>
      <c r="AD93" s="34">
        <f t="shared" si="29"/>
        <v>21.458523379760038</v>
      </c>
      <c r="AE93" s="55">
        <f t="shared" si="30"/>
        <v>0</v>
      </c>
      <c r="AF93" s="34">
        <f t="shared" si="31"/>
        <v>21.458523379760038</v>
      </c>
      <c r="AG93" s="55">
        <f t="shared" si="32"/>
        <v>20</v>
      </c>
      <c r="AH93" s="55">
        <f t="shared" si="33"/>
        <v>22</v>
      </c>
      <c r="AI93" s="34">
        <f t="shared" si="44"/>
        <v>1.4585233797600381</v>
      </c>
      <c r="AJ93" s="59">
        <f t="shared" si="34"/>
        <v>0.05</v>
      </c>
      <c r="AK93" s="59">
        <f t="shared" si="35"/>
        <v>0</v>
      </c>
      <c r="AL93" s="59">
        <f t="shared" si="36"/>
        <v>0</v>
      </c>
      <c r="AM93" s="34">
        <f t="shared" si="37"/>
        <v>1.4585233797600381</v>
      </c>
      <c r="AN93" s="55">
        <f t="shared" si="38"/>
        <v>1.4585233797600381</v>
      </c>
      <c r="AO93" s="34">
        <f t="shared" si="39"/>
        <v>0</v>
      </c>
      <c r="AP93" s="55">
        <f t="shared" si="40"/>
        <v>0</v>
      </c>
      <c r="AQ93" s="59">
        <f t="shared" si="41"/>
        <v>11.668187038080305</v>
      </c>
      <c r="AR93" s="59">
        <f t="shared" si="42"/>
        <v>0</v>
      </c>
      <c r="AS93" s="34"/>
      <c r="AT93">
        <v>97</v>
      </c>
      <c r="AU93">
        <v>1</v>
      </c>
      <c r="AV93" t="s">
        <v>732</v>
      </c>
      <c r="AW93" t="s">
        <v>732</v>
      </c>
      <c r="AX93" t="s">
        <v>732</v>
      </c>
      <c r="AY93" t="s">
        <v>732</v>
      </c>
      <c r="AZ93" t="s">
        <v>732</v>
      </c>
      <c r="BA93" t="s">
        <v>732</v>
      </c>
      <c r="BB93" t="s">
        <v>732</v>
      </c>
      <c r="BC93" t="s">
        <v>732</v>
      </c>
      <c r="BD93" s="34"/>
      <c r="BE93">
        <v>97</v>
      </c>
      <c r="BF93">
        <v>2</v>
      </c>
      <c r="BG93">
        <v>4</v>
      </c>
      <c r="BH93">
        <v>8</v>
      </c>
      <c r="BI93">
        <f t="shared" si="43"/>
        <v>22</v>
      </c>
    </row>
    <row r="94" spans="7:61" ht="15.75">
      <c r="G94">
        <v>98</v>
      </c>
      <c r="H94">
        <v>98</v>
      </c>
      <c r="I94">
        <v>50</v>
      </c>
      <c r="J94" s="74">
        <v>20</v>
      </c>
      <c r="K94" s="74">
        <v>10</v>
      </c>
      <c r="L94" s="35">
        <v>3.1000000999999999</v>
      </c>
      <c r="M94" s="35">
        <v>0.2</v>
      </c>
      <c r="N94" s="35">
        <v>0.37500002999999998</v>
      </c>
      <c r="O94" s="35">
        <v>4</v>
      </c>
      <c r="P94" s="35">
        <v>3.6000000999999999</v>
      </c>
      <c r="Q94" s="35"/>
      <c r="S94" s="34">
        <v>2.5</v>
      </c>
      <c r="T94" s="34">
        <v>2</v>
      </c>
      <c r="U94" s="34">
        <v>1</v>
      </c>
      <c r="V94" s="34">
        <v>1</v>
      </c>
      <c r="W94" s="34">
        <v>1</v>
      </c>
      <c r="X94" s="34">
        <f t="shared" si="25"/>
        <v>7.5</v>
      </c>
      <c r="Y94">
        <v>98</v>
      </c>
      <c r="Z94">
        <f t="shared" si="26"/>
        <v>1.0103</v>
      </c>
      <c r="AA94" s="15">
        <f t="shared" si="27"/>
        <v>0.73307885561750119</v>
      </c>
      <c r="AB94" s="55">
        <f t="shared" si="28"/>
        <v>5.4980914171312589</v>
      </c>
      <c r="AC94" s="55">
        <f t="shared" si="46"/>
        <v>2</v>
      </c>
      <c r="AD94" s="34">
        <f t="shared" si="29"/>
        <v>3.4980914171312589</v>
      </c>
      <c r="AE94" s="55">
        <f t="shared" si="30"/>
        <v>1</v>
      </c>
      <c r="AF94" s="34">
        <f t="shared" si="31"/>
        <v>2.4980914171312589</v>
      </c>
      <c r="AG94" s="55">
        <f t="shared" si="32"/>
        <v>2.4980914171312589</v>
      </c>
      <c r="AH94" s="55">
        <f t="shared" si="33"/>
        <v>5.4980914171312589</v>
      </c>
      <c r="AI94" s="34">
        <f t="shared" si="44"/>
        <v>0</v>
      </c>
      <c r="AJ94" s="59">
        <f t="shared" si="34"/>
        <v>0.2</v>
      </c>
      <c r="AK94" s="59">
        <f t="shared" si="35"/>
        <v>0.15000000000000002</v>
      </c>
      <c r="AL94" s="59">
        <f t="shared" si="36"/>
        <v>1.8735685628484442</v>
      </c>
      <c r="AM94" s="34">
        <f t="shared" si="37"/>
        <v>0</v>
      </c>
      <c r="AN94" s="55">
        <f t="shared" si="38"/>
        <v>0</v>
      </c>
      <c r="AO94" s="34">
        <f t="shared" si="39"/>
        <v>0</v>
      </c>
      <c r="AP94" s="55">
        <f t="shared" si="40"/>
        <v>0</v>
      </c>
      <c r="AQ94" s="59">
        <f t="shared" si="41"/>
        <v>0</v>
      </c>
      <c r="AR94" s="59">
        <f t="shared" si="42"/>
        <v>0</v>
      </c>
      <c r="AS94" s="34"/>
      <c r="AT94">
        <v>98</v>
      </c>
      <c r="AU94">
        <v>2</v>
      </c>
      <c r="AV94">
        <v>1</v>
      </c>
      <c r="BA94">
        <v>100</v>
      </c>
      <c r="BD94" s="34">
        <f t="shared" ref="BD94:BD125" si="47">(AW94/100*$BM$4)+(AX94/100*$BM$5)+(AY94/100*$BM$6)+(AZ94/100*$BM$7)+(BA94/100*$BM$8)+(BB94/100*$BM$9)+(BC94/100*$BM$10)</f>
        <v>1.5</v>
      </c>
      <c r="BE94">
        <v>98</v>
      </c>
      <c r="BF94">
        <v>1</v>
      </c>
      <c r="BG94">
        <v>3</v>
      </c>
      <c r="BH94">
        <v>8</v>
      </c>
      <c r="BI94">
        <f t="shared" si="43"/>
        <v>18</v>
      </c>
    </row>
    <row r="95" spans="7:61" ht="15.75">
      <c r="G95">
        <v>99</v>
      </c>
      <c r="H95">
        <v>99</v>
      </c>
      <c r="I95">
        <v>100</v>
      </c>
      <c r="J95">
        <v>0</v>
      </c>
      <c r="K95">
        <v>0</v>
      </c>
      <c r="L95" s="35">
        <v>6.9</v>
      </c>
      <c r="M95" s="35"/>
      <c r="N95" s="35"/>
      <c r="O95" s="35">
        <v>7.2000003000000001</v>
      </c>
      <c r="P95" s="35">
        <v>19.800001000000002</v>
      </c>
      <c r="Q95" s="35"/>
      <c r="S95" s="34">
        <v>0</v>
      </c>
      <c r="T95" s="34">
        <v>0</v>
      </c>
      <c r="U95" s="34">
        <v>3</v>
      </c>
      <c r="V95" s="34">
        <v>1</v>
      </c>
      <c r="W95" s="34">
        <v>1</v>
      </c>
      <c r="X95" s="34">
        <f t="shared" si="25"/>
        <v>5</v>
      </c>
      <c r="Y95">
        <v>99</v>
      </c>
      <c r="Z95">
        <f t="shared" si="26"/>
        <v>1.0103</v>
      </c>
      <c r="AA95" s="15">
        <f t="shared" si="27"/>
        <v>0.73307885561750119</v>
      </c>
      <c r="AB95" s="55">
        <f t="shared" si="28"/>
        <v>3.665394278087506</v>
      </c>
      <c r="AC95" s="55">
        <f t="shared" si="46"/>
        <v>0</v>
      </c>
      <c r="AD95" s="34">
        <f t="shared" si="29"/>
        <v>3.665394278087506</v>
      </c>
      <c r="AE95" s="55">
        <f t="shared" si="30"/>
        <v>3</v>
      </c>
      <c r="AF95" s="34">
        <f t="shared" si="31"/>
        <v>0.66539427808750595</v>
      </c>
      <c r="AG95" s="55">
        <f t="shared" si="32"/>
        <v>0</v>
      </c>
      <c r="AH95" s="55">
        <f t="shared" si="33"/>
        <v>3</v>
      </c>
      <c r="AI95" s="34">
        <f t="shared" si="44"/>
        <v>0.66539427808750595</v>
      </c>
      <c r="AJ95" s="59">
        <f t="shared" si="34"/>
        <v>0</v>
      </c>
      <c r="AK95" s="59">
        <f t="shared" si="35"/>
        <v>0</v>
      </c>
      <c r="AL95" s="59">
        <f t="shared" si="36"/>
        <v>0</v>
      </c>
      <c r="AM95" s="34">
        <f t="shared" si="37"/>
        <v>0.66539427808750595</v>
      </c>
      <c r="AN95" s="55">
        <f t="shared" si="38"/>
        <v>0.66539427808750595</v>
      </c>
      <c r="AO95" s="34">
        <f t="shared" si="39"/>
        <v>0</v>
      </c>
      <c r="AP95" s="55">
        <f t="shared" si="40"/>
        <v>0</v>
      </c>
      <c r="AQ95" s="59">
        <f t="shared" si="41"/>
        <v>5.3231542247000476</v>
      </c>
      <c r="AR95" s="59">
        <f t="shared" si="42"/>
        <v>0</v>
      </c>
      <c r="AS95" s="34"/>
      <c r="AT95">
        <v>99</v>
      </c>
      <c r="AU95" t="s">
        <v>732</v>
      </c>
      <c r="AV95">
        <v>1</v>
      </c>
      <c r="BC95">
        <v>100</v>
      </c>
      <c r="BD95" s="34">
        <f t="shared" si="47"/>
        <v>0.5</v>
      </c>
      <c r="BE95">
        <v>99</v>
      </c>
      <c r="BF95">
        <v>2</v>
      </c>
      <c r="BG95">
        <v>4</v>
      </c>
      <c r="BH95">
        <v>8</v>
      </c>
      <c r="BI95">
        <f t="shared" si="43"/>
        <v>22</v>
      </c>
    </row>
    <row r="96" spans="7:61" ht="15.75">
      <c r="G96">
        <v>100</v>
      </c>
      <c r="H96">
        <v>100</v>
      </c>
      <c r="I96">
        <v>80</v>
      </c>
      <c r="J96">
        <v>0</v>
      </c>
      <c r="K96" s="74">
        <v>10</v>
      </c>
      <c r="L96" s="35">
        <v>4.6000003999999999</v>
      </c>
      <c r="M96" s="35"/>
      <c r="N96" s="35">
        <v>0.15</v>
      </c>
      <c r="O96" s="35">
        <v>2</v>
      </c>
      <c r="P96" s="35">
        <v>5.5000004999999996</v>
      </c>
      <c r="Q96" s="35"/>
      <c r="S96" s="34">
        <v>1</v>
      </c>
      <c r="T96" s="34">
        <v>0</v>
      </c>
      <c r="U96" s="34">
        <v>2</v>
      </c>
      <c r="V96" s="34">
        <v>0.5</v>
      </c>
      <c r="W96" s="34">
        <v>0.5</v>
      </c>
      <c r="X96" s="34">
        <f t="shared" si="25"/>
        <v>4</v>
      </c>
      <c r="Y96">
        <v>100</v>
      </c>
      <c r="Z96">
        <f t="shared" si="26"/>
        <v>1.0103</v>
      </c>
      <c r="AA96" s="15">
        <f t="shared" si="27"/>
        <v>0.73307885561750119</v>
      </c>
      <c r="AB96" s="55">
        <f t="shared" si="28"/>
        <v>2.9323154224700048</v>
      </c>
      <c r="AC96" s="55">
        <f t="shared" si="46"/>
        <v>0</v>
      </c>
      <c r="AD96" s="34">
        <f t="shared" si="29"/>
        <v>2.9323154224700048</v>
      </c>
      <c r="AE96" s="55">
        <f t="shared" si="30"/>
        <v>2</v>
      </c>
      <c r="AF96" s="34">
        <f t="shared" si="31"/>
        <v>0.93231542247000476</v>
      </c>
      <c r="AG96" s="55">
        <f t="shared" si="32"/>
        <v>0.93231542247000476</v>
      </c>
      <c r="AH96" s="55">
        <f t="shared" si="33"/>
        <v>2.9323154224700048</v>
      </c>
      <c r="AI96" s="34">
        <f t="shared" si="44"/>
        <v>0</v>
      </c>
      <c r="AJ96" s="59">
        <f t="shared" si="34"/>
        <v>0</v>
      </c>
      <c r="AK96" s="59">
        <f t="shared" si="35"/>
        <v>0.30000000000000004</v>
      </c>
      <c r="AL96" s="59">
        <f t="shared" si="36"/>
        <v>0.3729261689880019</v>
      </c>
      <c r="AM96" s="34">
        <f t="shared" si="37"/>
        <v>0</v>
      </c>
      <c r="AN96" s="55">
        <f t="shared" si="38"/>
        <v>0</v>
      </c>
      <c r="AO96" s="34">
        <f t="shared" si="39"/>
        <v>0</v>
      </c>
      <c r="AP96" s="55">
        <f t="shared" si="40"/>
        <v>0</v>
      </c>
      <c r="AQ96" s="59">
        <f t="shared" si="41"/>
        <v>0</v>
      </c>
      <c r="AR96" s="59">
        <f t="shared" si="42"/>
        <v>0</v>
      </c>
      <c r="AS96" s="34"/>
      <c r="AT96">
        <v>100</v>
      </c>
      <c r="AU96">
        <v>2</v>
      </c>
      <c r="AV96">
        <v>1</v>
      </c>
      <c r="BC96">
        <v>100</v>
      </c>
      <c r="BD96" s="34">
        <f t="shared" si="47"/>
        <v>0.5</v>
      </c>
      <c r="BE96">
        <v>100</v>
      </c>
      <c r="BF96">
        <v>2</v>
      </c>
      <c r="BG96">
        <v>4</v>
      </c>
      <c r="BH96">
        <v>8</v>
      </c>
      <c r="BI96">
        <f t="shared" si="43"/>
        <v>22</v>
      </c>
    </row>
    <row r="97" spans="7:61" ht="15.75">
      <c r="G97">
        <v>101</v>
      </c>
      <c r="H97">
        <v>101</v>
      </c>
      <c r="I97">
        <v>20</v>
      </c>
      <c r="J97" s="74">
        <v>5</v>
      </c>
      <c r="K97" s="74">
        <v>70</v>
      </c>
      <c r="L97" s="35">
        <v>3.0000002000000001</v>
      </c>
      <c r="M97" s="35">
        <v>0.05</v>
      </c>
      <c r="N97" s="35">
        <v>2.6250002000000001</v>
      </c>
      <c r="O97" s="35">
        <v>21.6</v>
      </c>
      <c r="P97" s="35">
        <v>27.000001999999999</v>
      </c>
      <c r="Q97" s="35"/>
      <c r="R97">
        <v>0.4</v>
      </c>
      <c r="S97" s="34">
        <v>2.5</v>
      </c>
      <c r="T97" s="34">
        <v>2</v>
      </c>
      <c r="U97" s="34">
        <v>1</v>
      </c>
      <c r="V97" s="34">
        <v>3</v>
      </c>
      <c r="W97" s="34">
        <v>2</v>
      </c>
      <c r="X97" s="34">
        <f t="shared" si="25"/>
        <v>10.5</v>
      </c>
      <c r="Y97">
        <v>101</v>
      </c>
      <c r="Z97">
        <f t="shared" si="26"/>
        <v>1.0103</v>
      </c>
      <c r="AA97" s="15">
        <f t="shared" si="27"/>
        <v>0.73307885561750119</v>
      </c>
      <c r="AB97" s="55">
        <f t="shared" si="28"/>
        <v>7.6973279839837625</v>
      </c>
      <c r="AC97" s="55">
        <f t="shared" si="46"/>
        <v>2</v>
      </c>
      <c r="AD97" s="34">
        <f t="shared" si="29"/>
        <v>5.6973279839837625</v>
      </c>
      <c r="AE97" s="55">
        <f t="shared" si="30"/>
        <v>1</v>
      </c>
      <c r="AF97" s="34">
        <f t="shared" si="31"/>
        <v>4.6973279839837625</v>
      </c>
      <c r="AG97" s="55">
        <f t="shared" si="32"/>
        <v>2.5</v>
      </c>
      <c r="AH97" s="55">
        <f t="shared" si="33"/>
        <v>5.5</v>
      </c>
      <c r="AI97" s="34">
        <f t="shared" si="44"/>
        <v>2.1973279839837625</v>
      </c>
      <c r="AJ97" s="59">
        <f t="shared" si="34"/>
        <v>0.05</v>
      </c>
      <c r="AK97" s="59">
        <f t="shared" si="35"/>
        <v>1.0499999999999998</v>
      </c>
      <c r="AL97" s="59">
        <f t="shared" si="36"/>
        <v>1.5</v>
      </c>
      <c r="AM97" s="34">
        <f t="shared" si="37"/>
        <v>2.1973279839837625</v>
      </c>
      <c r="AN97" s="55">
        <f t="shared" si="38"/>
        <v>2.1973279839837625</v>
      </c>
      <c r="AO97" s="34">
        <f t="shared" si="39"/>
        <v>0</v>
      </c>
      <c r="AP97" s="55">
        <f t="shared" si="40"/>
        <v>0</v>
      </c>
      <c r="AQ97" s="59">
        <f t="shared" si="41"/>
        <v>17.5786238718701</v>
      </c>
      <c r="AR97" s="59">
        <f t="shared" si="42"/>
        <v>0</v>
      </c>
      <c r="AS97" s="34"/>
      <c r="AT97">
        <v>101</v>
      </c>
      <c r="AU97">
        <v>2</v>
      </c>
      <c r="AV97">
        <v>1</v>
      </c>
      <c r="AY97">
        <v>100</v>
      </c>
      <c r="BD97" s="34">
        <f t="shared" si="47"/>
        <v>3</v>
      </c>
      <c r="BE97">
        <v>101</v>
      </c>
      <c r="BF97">
        <v>1</v>
      </c>
      <c r="BG97">
        <v>3</v>
      </c>
      <c r="BH97">
        <v>8</v>
      </c>
      <c r="BI97">
        <f t="shared" si="43"/>
        <v>18</v>
      </c>
    </row>
    <row r="98" spans="7:61" ht="15.75">
      <c r="G98">
        <v>102</v>
      </c>
      <c r="H98">
        <v>102</v>
      </c>
      <c r="I98">
        <v>30</v>
      </c>
      <c r="J98" s="74">
        <v>5</v>
      </c>
      <c r="K98" s="74">
        <v>60</v>
      </c>
      <c r="L98" s="35">
        <v>3.0000002000000001</v>
      </c>
      <c r="M98" s="35">
        <v>0.05</v>
      </c>
      <c r="N98" s="35">
        <v>2.25</v>
      </c>
      <c r="O98" s="35">
        <v>21.6</v>
      </c>
      <c r="P98" s="35">
        <v>27.000001999999999</v>
      </c>
      <c r="Q98" s="35"/>
      <c r="R98">
        <v>0.4</v>
      </c>
      <c r="S98" s="34">
        <v>2.5</v>
      </c>
      <c r="T98" s="34">
        <v>2</v>
      </c>
      <c r="U98" s="34">
        <v>1</v>
      </c>
      <c r="V98" s="34">
        <v>3</v>
      </c>
      <c r="W98" s="34">
        <v>2</v>
      </c>
      <c r="X98" s="34">
        <f t="shared" si="25"/>
        <v>10.5</v>
      </c>
      <c r="Y98">
        <v>102</v>
      </c>
      <c r="Z98">
        <f t="shared" si="26"/>
        <v>1.0103</v>
      </c>
      <c r="AA98" s="15">
        <f t="shared" si="27"/>
        <v>0.73307885561750119</v>
      </c>
      <c r="AB98" s="55">
        <f t="shared" si="28"/>
        <v>7.6973279839837625</v>
      </c>
      <c r="AC98" s="55">
        <f t="shared" si="46"/>
        <v>2</v>
      </c>
      <c r="AD98" s="34">
        <f t="shared" si="29"/>
        <v>5.6973279839837625</v>
      </c>
      <c r="AE98" s="55">
        <f t="shared" si="30"/>
        <v>1</v>
      </c>
      <c r="AF98" s="34">
        <f t="shared" si="31"/>
        <v>4.6973279839837625</v>
      </c>
      <c r="AG98" s="55">
        <f t="shared" si="32"/>
        <v>2.5</v>
      </c>
      <c r="AH98" s="55">
        <f t="shared" si="33"/>
        <v>5.5</v>
      </c>
      <c r="AI98" s="34">
        <f t="shared" si="44"/>
        <v>2.1973279839837625</v>
      </c>
      <c r="AJ98" s="59">
        <f t="shared" si="34"/>
        <v>0.05</v>
      </c>
      <c r="AK98" s="59">
        <f t="shared" si="35"/>
        <v>0.89999999999999991</v>
      </c>
      <c r="AL98" s="59">
        <f t="shared" si="36"/>
        <v>2.25</v>
      </c>
      <c r="AM98" s="34">
        <f t="shared" si="37"/>
        <v>2.1973279839837625</v>
      </c>
      <c r="AN98" s="55">
        <f t="shared" si="38"/>
        <v>2.1973279839837625</v>
      </c>
      <c r="AO98" s="34">
        <f t="shared" si="39"/>
        <v>0</v>
      </c>
      <c r="AP98" s="55">
        <f t="shared" si="40"/>
        <v>0</v>
      </c>
      <c r="AQ98" s="59">
        <f t="shared" si="41"/>
        <v>17.5786238718701</v>
      </c>
      <c r="AR98" s="59">
        <f t="shared" si="42"/>
        <v>0</v>
      </c>
      <c r="AS98" s="34"/>
      <c r="AT98">
        <v>102</v>
      </c>
      <c r="AU98">
        <v>2</v>
      </c>
      <c r="AV98">
        <v>1</v>
      </c>
      <c r="AY98">
        <v>100</v>
      </c>
      <c r="BD98" s="34">
        <f t="shared" si="47"/>
        <v>3</v>
      </c>
      <c r="BE98">
        <v>102</v>
      </c>
      <c r="BF98">
        <v>1</v>
      </c>
      <c r="BG98">
        <v>3</v>
      </c>
      <c r="BH98">
        <v>8</v>
      </c>
      <c r="BI98">
        <f t="shared" si="43"/>
        <v>18</v>
      </c>
    </row>
    <row r="99" spans="7:61" ht="15.75">
      <c r="G99">
        <v>103</v>
      </c>
      <c r="H99">
        <v>103</v>
      </c>
      <c r="I99">
        <v>60</v>
      </c>
      <c r="J99" s="74">
        <v>10</v>
      </c>
      <c r="K99" s="74">
        <v>40</v>
      </c>
      <c r="L99" s="35">
        <v>4.6200004000000003</v>
      </c>
      <c r="M99" s="35">
        <v>0.1</v>
      </c>
      <c r="N99" s="35">
        <v>1.2</v>
      </c>
      <c r="O99" s="35">
        <v>14.400001</v>
      </c>
      <c r="P99" s="35">
        <v>19.800001000000002</v>
      </c>
      <c r="Q99" s="35"/>
      <c r="R99">
        <v>0.4</v>
      </c>
      <c r="S99" s="34">
        <v>2</v>
      </c>
      <c r="T99" s="34">
        <v>2</v>
      </c>
      <c r="U99" s="34">
        <v>1.5</v>
      </c>
      <c r="V99" s="34">
        <v>2</v>
      </c>
      <c r="W99" s="34">
        <v>1</v>
      </c>
      <c r="X99" s="34">
        <f t="shared" si="25"/>
        <v>8.5</v>
      </c>
      <c r="Y99">
        <v>103</v>
      </c>
      <c r="Z99">
        <f t="shared" si="26"/>
        <v>1.0103</v>
      </c>
      <c r="AA99" s="15">
        <f t="shared" si="27"/>
        <v>0.73307885561750119</v>
      </c>
      <c r="AB99" s="55">
        <f t="shared" si="28"/>
        <v>6.2311702727487601</v>
      </c>
      <c r="AC99" s="55">
        <f t="shared" si="46"/>
        <v>2</v>
      </c>
      <c r="AD99" s="34">
        <f t="shared" si="29"/>
        <v>4.2311702727487601</v>
      </c>
      <c r="AE99" s="55">
        <f t="shared" si="30"/>
        <v>1.5</v>
      </c>
      <c r="AF99" s="34">
        <f t="shared" si="31"/>
        <v>2.7311702727487601</v>
      </c>
      <c r="AG99" s="55">
        <f t="shared" si="32"/>
        <v>2</v>
      </c>
      <c r="AH99" s="55">
        <f t="shared" si="33"/>
        <v>5.5</v>
      </c>
      <c r="AI99" s="34">
        <f t="shared" si="44"/>
        <v>0.73117027274876012</v>
      </c>
      <c r="AJ99" s="59">
        <f t="shared" si="34"/>
        <v>0.1</v>
      </c>
      <c r="AK99" s="59">
        <f t="shared" si="35"/>
        <v>0.9</v>
      </c>
      <c r="AL99" s="59">
        <f t="shared" si="36"/>
        <v>2.16</v>
      </c>
      <c r="AM99" s="34">
        <f t="shared" si="37"/>
        <v>0.73117027274876012</v>
      </c>
      <c r="AN99" s="55">
        <f t="shared" si="38"/>
        <v>0.73117027274876012</v>
      </c>
      <c r="AO99" s="34">
        <f t="shared" si="39"/>
        <v>0</v>
      </c>
      <c r="AP99" s="55">
        <f t="shared" si="40"/>
        <v>0</v>
      </c>
      <c r="AQ99" s="59">
        <f t="shared" si="41"/>
        <v>5.849362181990081</v>
      </c>
      <c r="AR99" s="59">
        <f t="shared" si="42"/>
        <v>0</v>
      </c>
      <c r="AS99" s="34"/>
      <c r="AT99">
        <v>103</v>
      </c>
      <c r="AU99">
        <v>2</v>
      </c>
      <c r="AV99">
        <v>1</v>
      </c>
      <c r="AY99">
        <v>20</v>
      </c>
      <c r="AZ99">
        <v>80</v>
      </c>
      <c r="BD99" s="34">
        <f t="shared" si="47"/>
        <v>1.8000000000000003</v>
      </c>
      <c r="BE99">
        <v>103</v>
      </c>
      <c r="BF99">
        <v>1</v>
      </c>
      <c r="BG99">
        <v>4</v>
      </c>
      <c r="BH99">
        <v>8</v>
      </c>
      <c r="BI99">
        <f t="shared" si="43"/>
        <v>22</v>
      </c>
    </row>
    <row r="100" spans="7:61" ht="15.75">
      <c r="G100">
        <v>104</v>
      </c>
      <c r="H100">
        <v>104</v>
      </c>
      <c r="I100">
        <v>70</v>
      </c>
      <c r="J100" s="74">
        <v>3</v>
      </c>
      <c r="K100" s="74">
        <v>30</v>
      </c>
      <c r="L100" s="35">
        <v>4.5600003999999998</v>
      </c>
      <c r="M100" s="35">
        <v>3.0000000999999998E-2</v>
      </c>
      <c r="N100" s="35">
        <v>0.90000009999999997</v>
      </c>
      <c r="O100" s="35">
        <v>14.400001</v>
      </c>
      <c r="P100" s="35">
        <v>19.800001000000002</v>
      </c>
      <c r="Q100" s="35"/>
      <c r="R100">
        <v>0.4</v>
      </c>
      <c r="S100" s="34">
        <v>2</v>
      </c>
      <c r="T100" s="34">
        <v>2</v>
      </c>
      <c r="U100" s="34">
        <v>1.5</v>
      </c>
      <c r="V100" s="34">
        <v>2</v>
      </c>
      <c r="W100" s="34">
        <v>1</v>
      </c>
      <c r="X100" s="34">
        <f t="shared" si="25"/>
        <v>8.5</v>
      </c>
      <c r="Y100">
        <v>104</v>
      </c>
      <c r="Z100">
        <f t="shared" si="26"/>
        <v>1.0103</v>
      </c>
      <c r="AA100" s="15">
        <f t="shared" si="27"/>
        <v>0.73307885561750119</v>
      </c>
      <c r="AB100" s="55">
        <f t="shared" si="28"/>
        <v>6.2311702727487601</v>
      </c>
      <c r="AC100" s="55">
        <f t="shared" si="46"/>
        <v>2</v>
      </c>
      <c r="AD100" s="34">
        <f t="shared" si="29"/>
        <v>4.2311702727487601</v>
      </c>
      <c r="AE100" s="55">
        <f t="shared" si="30"/>
        <v>1.5</v>
      </c>
      <c r="AF100" s="34">
        <f t="shared" si="31"/>
        <v>2.7311702727487601</v>
      </c>
      <c r="AG100" s="55">
        <f t="shared" si="32"/>
        <v>2</v>
      </c>
      <c r="AH100" s="55">
        <f t="shared" si="33"/>
        <v>5.5</v>
      </c>
      <c r="AI100" s="34">
        <f t="shared" si="44"/>
        <v>0.73117027274876012</v>
      </c>
      <c r="AJ100" s="59">
        <f t="shared" si="34"/>
        <v>0.03</v>
      </c>
      <c r="AK100" s="59">
        <f t="shared" si="35"/>
        <v>0.67499999999999993</v>
      </c>
      <c r="AL100" s="59">
        <f t="shared" si="36"/>
        <v>3.36</v>
      </c>
      <c r="AM100" s="34">
        <f t="shared" si="37"/>
        <v>0.73117027274876012</v>
      </c>
      <c r="AN100" s="55">
        <f t="shared" si="38"/>
        <v>0.73117027274876012</v>
      </c>
      <c r="AO100" s="34">
        <f t="shared" si="39"/>
        <v>0</v>
      </c>
      <c r="AP100" s="55">
        <f t="shared" si="40"/>
        <v>0</v>
      </c>
      <c r="AQ100" s="59">
        <f t="shared" si="41"/>
        <v>5.849362181990081</v>
      </c>
      <c r="AR100" s="59">
        <f t="shared" si="42"/>
        <v>0</v>
      </c>
      <c r="AS100" s="34"/>
      <c r="AT100">
        <v>104</v>
      </c>
      <c r="AU100">
        <v>2</v>
      </c>
      <c r="AV100">
        <v>1</v>
      </c>
      <c r="AY100">
        <v>60</v>
      </c>
      <c r="AZ100">
        <v>40</v>
      </c>
      <c r="BD100" s="34">
        <f t="shared" si="47"/>
        <v>2.4</v>
      </c>
      <c r="BE100">
        <v>104</v>
      </c>
      <c r="BF100">
        <v>1</v>
      </c>
      <c r="BG100">
        <v>4</v>
      </c>
      <c r="BH100">
        <v>8</v>
      </c>
      <c r="BI100">
        <f t="shared" si="43"/>
        <v>22</v>
      </c>
    </row>
    <row r="101" spans="7:61" ht="15.75">
      <c r="G101">
        <v>105</v>
      </c>
      <c r="H101">
        <v>105</v>
      </c>
      <c r="I101">
        <v>80</v>
      </c>
      <c r="J101" s="74">
        <v>2</v>
      </c>
      <c r="K101" s="74">
        <v>20</v>
      </c>
      <c r="L101" s="35">
        <v>6.1600003000000001</v>
      </c>
      <c r="M101" s="35">
        <v>2.0000001E-2</v>
      </c>
      <c r="N101" s="35">
        <v>0.6</v>
      </c>
      <c r="O101" s="35">
        <v>14.400001</v>
      </c>
      <c r="P101" s="35">
        <v>16.2</v>
      </c>
      <c r="Q101" s="35"/>
      <c r="R101">
        <v>0.4</v>
      </c>
      <c r="S101" s="34">
        <v>2</v>
      </c>
      <c r="T101" s="34">
        <v>2</v>
      </c>
      <c r="U101" s="34">
        <v>2</v>
      </c>
      <c r="V101" s="34">
        <v>2</v>
      </c>
      <c r="W101" s="34">
        <v>1</v>
      </c>
      <c r="X101" s="34">
        <f t="shared" si="25"/>
        <v>9</v>
      </c>
      <c r="Y101">
        <v>105</v>
      </c>
      <c r="Z101">
        <f t="shared" si="26"/>
        <v>1.0103</v>
      </c>
      <c r="AA101" s="15">
        <f t="shared" si="27"/>
        <v>0.73307885561750119</v>
      </c>
      <c r="AB101" s="55">
        <f t="shared" si="28"/>
        <v>6.5977097005575107</v>
      </c>
      <c r="AC101" s="55">
        <f t="shared" si="46"/>
        <v>2</v>
      </c>
      <c r="AD101" s="34">
        <f t="shared" si="29"/>
        <v>4.5977097005575107</v>
      </c>
      <c r="AE101" s="55">
        <f t="shared" si="30"/>
        <v>2</v>
      </c>
      <c r="AF101" s="34">
        <f t="shared" si="31"/>
        <v>2.5977097005575107</v>
      </c>
      <c r="AG101" s="55">
        <f t="shared" si="32"/>
        <v>2</v>
      </c>
      <c r="AH101" s="55">
        <f t="shared" si="33"/>
        <v>6</v>
      </c>
      <c r="AI101" s="34">
        <f t="shared" si="44"/>
        <v>0.59770970055751071</v>
      </c>
      <c r="AJ101" s="59">
        <f t="shared" si="34"/>
        <v>0.02</v>
      </c>
      <c r="AK101" s="59">
        <f t="shared" si="35"/>
        <v>0.60000000000000009</v>
      </c>
      <c r="AL101" s="59">
        <f t="shared" si="36"/>
        <v>2.8800000000000008</v>
      </c>
      <c r="AM101" s="34">
        <f t="shared" si="37"/>
        <v>0.59770970055751071</v>
      </c>
      <c r="AN101" s="55">
        <f t="shared" si="38"/>
        <v>0.59770970055751071</v>
      </c>
      <c r="AO101" s="34">
        <f t="shared" si="39"/>
        <v>0</v>
      </c>
      <c r="AP101" s="55">
        <f t="shared" si="40"/>
        <v>0</v>
      </c>
      <c r="AQ101" s="59">
        <f t="shared" si="41"/>
        <v>4.7816776044600857</v>
      </c>
      <c r="AR101" s="59">
        <f t="shared" si="42"/>
        <v>0</v>
      </c>
      <c r="AS101" s="34"/>
      <c r="AT101">
        <v>105</v>
      </c>
      <c r="AU101">
        <v>2</v>
      </c>
      <c r="AV101">
        <v>1</v>
      </c>
      <c r="AY101">
        <v>20</v>
      </c>
      <c r="AZ101">
        <v>80</v>
      </c>
      <c r="BD101" s="34">
        <f t="shared" si="47"/>
        <v>1.8000000000000003</v>
      </c>
      <c r="BE101">
        <v>105</v>
      </c>
      <c r="BF101">
        <v>1</v>
      </c>
      <c r="BG101">
        <v>3</v>
      </c>
      <c r="BH101">
        <v>8</v>
      </c>
      <c r="BI101">
        <f t="shared" si="43"/>
        <v>18</v>
      </c>
    </row>
    <row r="102" spans="7:61" ht="15.75">
      <c r="G102">
        <v>106</v>
      </c>
      <c r="H102">
        <v>106</v>
      </c>
      <c r="I102">
        <v>70</v>
      </c>
      <c r="J102" s="74">
        <v>3</v>
      </c>
      <c r="K102" s="74">
        <v>50</v>
      </c>
      <c r="L102" s="35">
        <v>5.9880003999999998</v>
      </c>
      <c r="M102" s="35">
        <v>3.0000000999999998E-2</v>
      </c>
      <c r="N102" s="35">
        <v>1.5000001000000001</v>
      </c>
      <c r="O102" s="35">
        <v>3.9600002999999999</v>
      </c>
      <c r="P102" s="35">
        <v>26.730001000000001</v>
      </c>
      <c r="Q102" s="35"/>
      <c r="S102" s="34">
        <v>2</v>
      </c>
      <c r="T102" s="34">
        <v>2</v>
      </c>
      <c r="U102" s="34">
        <v>2</v>
      </c>
      <c r="V102" s="34">
        <v>0.5</v>
      </c>
      <c r="W102" s="34">
        <v>1.5</v>
      </c>
      <c r="X102" s="34">
        <f t="shared" si="25"/>
        <v>8</v>
      </c>
      <c r="Y102">
        <v>106</v>
      </c>
      <c r="Z102">
        <f t="shared" si="26"/>
        <v>1.0103</v>
      </c>
      <c r="AA102" s="15">
        <f t="shared" si="27"/>
        <v>0.73307885561750119</v>
      </c>
      <c r="AB102" s="55">
        <f t="shared" si="28"/>
        <v>5.8646308449400095</v>
      </c>
      <c r="AC102" s="55">
        <f t="shared" si="46"/>
        <v>2</v>
      </c>
      <c r="AD102" s="34">
        <f t="shared" si="29"/>
        <v>3.8646308449400095</v>
      </c>
      <c r="AE102" s="55">
        <f t="shared" si="30"/>
        <v>2</v>
      </c>
      <c r="AF102" s="34">
        <f t="shared" si="31"/>
        <v>1.8646308449400095</v>
      </c>
      <c r="AG102" s="55">
        <f t="shared" si="32"/>
        <v>1.8646308449400095</v>
      </c>
      <c r="AH102" s="55">
        <f t="shared" si="33"/>
        <v>5.8646308449400095</v>
      </c>
      <c r="AI102" s="34">
        <f t="shared" si="44"/>
        <v>0</v>
      </c>
      <c r="AJ102" s="59">
        <f t="shared" si="34"/>
        <v>0.03</v>
      </c>
      <c r="AK102" s="59">
        <f t="shared" si="35"/>
        <v>1.5</v>
      </c>
      <c r="AL102" s="59">
        <f t="shared" si="36"/>
        <v>3.6938337038261584</v>
      </c>
      <c r="AM102" s="34">
        <f t="shared" si="37"/>
        <v>0</v>
      </c>
      <c r="AN102" s="55">
        <f t="shared" si="38"/>
        <v>0</v>
      </c>
      <c r="AO102" s="34">
        <f t="shared" si="39"/>
        <v>0</v>
      </c>
      <c r="AP102" s="55">
        <f t="shared" si="40"/>
        <v>0</v>
      </c>
      <c r="AQ102" s="59">
        <f t="shared" si="41"/>
        <v>0</v>
      </c>
      <c r="AR102" s="59">
        <f t="shared" si="42"/>
        <v>0</v>
      </c>
      <c r="AS102" s="34"/>
      <c r="AT102">
        <v>106</v>
      </c>
      <c r="AU102">
        <v>2</v>
      </c>
      <c r="AV102">
        <v>1</v>
      </c>
      <c r="AY102">
        <v>90</v>
      </c>
      <c r="AZ102">
        <v>8</v>
      </c>
      <c r="BC102">
        <v>2</v>
      </c>
      <c r="BD102" s="34">
        <f t="shared" si="47"/>
        <v>2.83</v>
      </c>
      <c r="BE102">
        <v>106</v>
      </c>
      <c r="BF102">
        <v>1</v>
      </c>
      <c r="BG102">
        <v>3</v>
      </c>
      <c r="BH102">
        <v>8</v>
      </c>
      <c r="BI102">
        <f t="shared" si="43"/>
        <v>18</v>
      </c>
    </row>
    <row r="103" spans="7:61" ht="15.75">
      <c r="G103">
        <v>107</v>
      </c>
      <c r="H103">
        <v>107</v>
      </c>
      <c r="I103">
        <v>85</v>
      </c>
      <c r="J103" s="74">
        <v>5</v>
      </c>
      <c r="K103" s="74">
        <v>5</v>
      </c>
      <c r="L103" s="35">
        <v>2.9850001000000002</v>
      </c>
      <c r="M103" s="35">
        <v>1.2500000000000001E-2</v>
      </c>
      <c r="N103" s="35">
        <v>3.7499999999999999E-2</v>
      </c>
      <c r="O103" s="35">
        <v>10.8</v>
      </c>
      <c r="P103" s="35">
        <v>24.300001000000002</v>
      </c>
      <c r="Q103" s="35"/>
      <c r="S103" s="34">
        <v>0.5</v>
      </c>
      <c r="T103" s="34">
        <v>0.5</v>
      </c>
      <c r="U103" s="34">
        <v>1</v>
      </c>
      <c r="V103" s="34">
        <v>1.5</v>
      </c>
      <c r="W103" s="34">
        <v>1.5</v>
      </c>
      <c r="X103" s="34">
        <f t="shared" si="25"/>
        <v>5</v>
      </c>
      <c r="Y103">
        <v>107</v>
      </c>
      <c r="Z103">
        <f t="shared" si="26"/>
        <v>1.0103</v>
      </c>
      <c r="AA103" s="15">
        <f t="shared" si="27"/>
        <v>0.73307885561750119</v>
      </c>
      <c r="AB103" s="55">
        <f t="shared" si="28"/>
        <v>3.665394278087506</v>
      </c>
      <c r="AC103" s="55">
        <f t="shared" si="46"/>
        <v>0.5</v>
      </c>
      <c r="AD103" s="34">
        <f t="shared" si="29"/>
        <v>3.165394278087506</v>
      </c>
      <c r="AE103" s="55">
        <f t="shared" si="30"/>
        <v>1</v>
      </c>
      <c r="AF103" s="34">
        <f t="shared" si="31"/>
        <v>2.165394278087506</v>
      </c>
      <c r="AG103" s="55">
        <f t="shared" si="32"/>
        <v>0.5</v>
      </c>
      <c r="AH103" s="55">
        <f t="shared" si="33"/>
        <v>2</v>
      </c>
      <c r="AI103" s="34">
        <f t="shared" si="44"/>
        <v>1.665394278087506</v>
      </c>
      <c r="AJ103" s="59">
        <f t="shared" si="34"/>
        <v>1.2500000000000001E-2</v>
      </c>
      <c r="AK103" s="59">
        <f t="shared" si="35"/>
        <v>7.5000000000000011E-2</v>
      </c>
      <c r="AL103" s="59">
        <f t="shared" si="36"/>
        <v>1.0943749999999999</v>
      </c>
      <c r="AM103" s="34">
        <f t="shared" si="37"/>
        <v>1.665394278087506</v>
      </c>
      <c r="AN103" s="55">
        <f t="shared" si="38"/>
        <v>1.5</v>
      </c>
      <c r="AO103" s="34">
        <f t="shared" si="39"/>
        <v>0.16539427808750595</v>
      </c>
      <c r="AP103" s="55">
        <f t="shared" si="40"/>
        <v>0.16539427808750595</v>
      </c>
      <c r="AQ103" s="59">
        <f t="shared" si="41"/>
        <v>12</v>
      </c>
      <c r="AR103" s="59">
        <f t="shared" si="42"/>
        <v>2.9770970055751071</v>
      </c>
      <c r="AS103" s="34"/>
      <c r="AT103">
        <v>107</v>
      </c>
      <c r="AU103">
        <v>2</v>
      </c>
      <c r="AV103">
        <v>1</v>
      </c>
      <c r="AW103">
        <v>75</v>
      </c>
      <c r="AZ103">
        <v>20</v>
      </c>
      <c r="BC103">
        <v>5</v>
      </c>
      <c r="BD103" s="34">
        <f t="shared" si="47"/>
        <v>2.5749999999999997</v>
      </c>
      <c r="BE103">
        <v>107</v>
      </c>
      <c r="BF103">
        <v>1</v>
      </c>
      <c r="BG103">
        <v>3</v>
      </c>
      <c r="BH103">
        <v>8</v>
      </c>
      <c r="BI103">
        <f t="shared" si="43"/>
        <v>18</v>
      </c>
    </row>
    <row r="104" spans="7:61" ht="15.75">
      <c r="G104">
        <v>109</v>
      </c>
      <c r="H104">
        <v>109</v>
      </c>
      <c r="I104">
        <v>90</v>
      </c>
      <c r="J104">
        <v>0</v>
      </c>
      <c r="K104" s="74">
        <v>5</v>
      </c>
      <c r="L104" s="35">
        <v>4.6349999999999998</v>
      </c>
      <c r="M104" s="35"/>
      <c r="N104" s="35">
        <v>7.4999999999999997E-2</v>
      </c>
      <c r="O104" s="35">
        <v>3.6000000999999999</v>
      </c>
      <c r="P104" s="35">
        <v>8.1</v>
      </c>
      <c r="Q104" s="35"/>
      <c r="S104" s="34">
        <v>1</v>
      </c>
      <c r="T104" s="34">
        <v>0</v>
      </c>
      <c r="U104" s="34">
        <v>1.5</v>
      </c>
      <c r="V104" s="34">
        <v>0.5</v>
      </c>
      <c r="W104" s="34">
        <v>0.5</v>
      </c>
      <c r="X104" s="34">
        <f t="shared" si="25"/>
        <v>3.5</v>
      </c>
      <c r="Y104">
        <v>109</v>
      </c>
      <c r="Z104">
        <f t="shared" si="26"/>
        <v>1.0103</v>
      </c>
      <c r="AA104" s="15">
        <f t="shared" si="27"/>
        <v>0.73307885561750119</v>
      </c>
      <c r="AB104" s="55">
        <f t="shared" si="28"/>
        <v>2.5657759946612542</v>
      </c>
      <c r="AC104" s="55">
        <f t="shared" si="46"/>
        <v>0</v>
      </c>
      <c r="AD104" s="34">
        <f t="shared" si="29"/>
        <v>2.5657759946612542</v>
      </c>
      <c r="AE104" s="55">
        <f t="shared" si="30"/>
        <v>1.5</v>
      </c>
      <c r="AF104" s="34">
        <f t="shared" si="31"/>
        <v>1.0657759946612542</v>
      </c>
      <c r="AG104" s="55">
        <f t="shared" si="32"/>
        <v>1</v>
      </c>
      <c r="AH104" s="55">
        <f t="shared" si="33"/>
        <v>2.5</v>
      </c>
      <c r="AI104" s="34">
        <f t="shared" si="44"/>
        <v>6.5775994661254167E-2</v>
      </c>
      <c r="AJ104" s="59">
        <f t="shared" si="34"/>
        <v>0</v>
      </c>
      <c r="AK104" s="59">
        <f t="shared" si="35"/>
        <v>0.1125</v>
      </c>
      <c r="AL104" s="59">
        <f t="shared" si="36"/>
        <v>1.4850000000000001</v>
      </c>
      <c r="AM104" s="34">
        <f t="shared" si="37"/>
        <v>6.5775994661254167E-2</v>
      </c>
      <c r="AN104" s="55">
        <f t="shared" si="38"/>
        <v>6.5775994661254167E-2</v>
      </c>
      <c r="AO104" s="34">
        <f t="shared" si="39"/>
        <v>0</v>
      </c>
      <c r="AP104" s="55">
        <f t="shared" si="40"/>
        <v>0</v>
      </c>
      <c r="AQ104" s="59">
        <f t="shared" si="41"/>
        <v>0.52620795729003333</v>
      </c>
      <c r="AR104" s="59">
        <f t="shared" si="42"/>
        <v>0</v>
      </c>
      <c r="AS104" s="34"/>
      <c r="AT104">
        <v>109</v>
      </c>
      <c r="AU104">
        <v>2</v>
      </c>
      <c r="AV104">
        <v>1</v>
      </c>
      <c r="AX104">
        <v>10</v>
      </c>
      <c r="AZ104">
        <v>90</v>
      </c>
      <c r="BD104" s="34">
        <f t="shared" si="47"/>
        <v>1.6500000000000001</v>
      </c>
      <c r="BE104">
        <v>109</v>
      </c>
      <c r="BF104">
        <v>1</v>
      </c>
      <c r="BG104">
        <v>3</v>
      </c>
      <c r="BH104">
        <v>8</v>
      </c>
      <c r="BI104">
        <f t="shared" si="43"/>
        <v>18</v>
      </c>
    </row>
    <row r="105" spans="7:61" ht="15.75">
      <c r="G105">
        <v>110</v>
      </c>
      <c r="H105">
        <v>110</v>
      </c>
      <c r="I105">
        <v>95</v>
      </c>
      <c r="J105">
        <v>0</v>
      </c>
      <c r="K105" s="74">
        <v>5</v>
      </c>
      <c r="L105" s="35">
        <v>3.1000000999999999</v>
      </c>
      <c r="M105" s="35"/>
      <c r="N105" s="35">
        <v>0.15</v>
      </c>
      <c r="O105" s="35">
        <v>3.9600002999999999</v>
      </c>
      <c r="P105" s="35">
        <v>10.89</v>
      </c>
      <c r="Q105" s="35"/>
      <c r="S105" s="34">
        <v>2</v>
      </c>
      <c r="T105" s="34">
        <v>0</v>
      </c>
      <c r="U105" s="34">
        <v>1</v>
      </c>
      <c r="V105" s="34">
        <v>0.5</v>
      </c>
      <c r="W105" s="34">
        <v>0.5</v>
      </c>
      <c r="X105" s="34">
        <f t="shared" si="25"/>
        <v>4</v>
      </c>
      <c r="Y105">
        <v>110</v>
      </c>
      <c r="Z105">
        <f t="shared" si="26"/>
        <v>1.0103</v>
      </c>
      <c r="AA105" s="15">
        <f t="shared" si="27"/>
        <v>0.73307885561750119</v>
      </c>
      <c r="AB105" s="55">
        <f t="shared" si="28"/>
        <v>2.9323154224700048</v>
      </c>
      <c r="AC105" s="55">
        <f t="shared" si="46"/>
        <v>0</v>
      </c>
      <c r="AD105" s="34">
        <f t="shared" si="29"/>
        <v>2.9323154224700048</v>
      </c>
      <c r="AE105" s="55">
        <f t="shared" si="30"/>
        <v>1</v>
      </c>
      <c r="AF105" s="34">
        <f t="shared" si="31"/>
        <v>1.9323154224700048</v>
      </c>
      <c r="AG105" s="55">
        <f t="shared" si="32"/>
        <v>1.9323154224700048</v>
      </c>
      <c r="AH105" s="55">
        <f t="shared" si="33"/>
        <v>2.9323154224700048</v>
      </c>
      <c r="AI105" s="34">
        <f t="shared" ref="AI105:AI136" si="48">AB105-AH105</f>
        <v>0</v>
      </c>
      <c r="AJ105" s="59">
        <f t="shared" si="34"/>
        <v>0</v>
      </c>
      <c r="AK105" s="59">
        <f t="shared" si="35"/>
        <v>7.5000000000000011E-2</v>
      </c>
      <c r="AL105" s="59">
        <f t="shared" si="36"/>
        <v>2.7535494770197566</v>
      </c>
      <c r="AM105" s="34">
        <f t="shared" si="37"/>
        <v>0</v>
      </c>
      <c r="AN105" s="55">
        <f t="shared" si="38"/>
        <v>0</v>
      </c>
      <c r="AO105" s="34">
        <f t="shared" si="39"/>
        <v>0</v>
      </c>
      <c r="AP105" s="55">
        <f t="shared" si="40"/>
        <v>0</v>
      </c>
      <c r="AQ105" s="59">
        <f t="shared" si="41"/>
        <v>0</v>
      </c>
      <c r="AR105" s="59">
        <f t="shared" si="42"/>
        <v>0</v>
      </c>
      <c r="AS105" s="34"/>
      <c r="AT105">
        <v>110</v>
      </c>
      <c r="AU105">
        <v>2</v>
      </c>
      <c r="AV105">
        <v>1</v>
      </c>
      <c r="AZ105">
        <v>100</v>
      </c>
      <c r="BD105" s="34">
        <f t="shared" si="47"/>
        <v>1.5</v>
      </c>
      <c r="BE105">
        <v>110</v>
      </c>
      <c r="BF105">
        <v>1</v>
      </c>
      <c r="BG105">
        <v>4</v>
      </c>
      <c r="BH105">
        <v>8</v>
      </c>
      <c r="BI105">
        <f t="shared" si="43"/>
        <v>22</v>
      </c>
    </row>
    <row r="106" spans="7:61" ht="15.75">
      <c r="G106">
        <v>114</v>
      </c>
      <c r="H106">
        <v>114</v>
      </c>
      <c r="I106">
        <v>85</v>
      </c>
      <c r="J106">
        <v>0</v>
      </c>
      <c r="K106">
        <v>0</v>
      </c>
      <c r="L106" s="35">
        <v>4.5449999999999999</v>
      </c>
      <c r="M106" s="35"/>
      <c r="N106" s="35"/>
      <c r="O106" s="35">
        <v>7.2000003000000001</v>
      </c>
      <c r="P106" s="35">
        <v>12.6</v>
      </c>
      <c r="Q106" s="35"/>
      <c r="S106" s="34">
        <v>0</v>
      </c>
      <c r="T106" s="34">
        <v>0</v>
      </c>
      <c r="U106" s="34">
        <v>1.5</v>
      </c>
      <c r="V106" s="34">
        <v>1</v>
      </c>
      <c r="W106" s="34">
        <v>1</v>
      </c>
      <c r="X106" s="34">
        <f t="shared" si="25"/>
        <v>3.5</v>
      </c>
      <c r="Y106">
        <v>114</v>
      </c>
      <c r="Z106">
        <f t="shared" si="26"/>
        <v>1.0103</v>
      </c>
      <c r="AA106" s="15">
        <f t="shared" si="27"/>
        <v>0.73307885561750119</v>
      </c>
      <c r="AB106" s="55">
        <f t="shared" si="28"/>
        <v>2.5657759946612542</v>
      </c>
      <c r="AC106" s="55">
        <f t="shared" si="46"/>
        <v>0</v>
      </c>
      <c r="AD106" s="34">
        <f t="shared" si="29"/>
        <v>2.5657759946612542</v>
      </c>
      <c r="AE106" s="55">
        <f t="shared" si="30"/>
        <v>1.5</v>
      </c>
      <c r="AF106" s="34">
        <f t="shared" si="31"/>
        <v>1.0657759946612542</v>
      </c>
      <c r="AG106" s="55">
        <f t="shared" si="32"/>
        <v>0</v>
      </c>
      <c r="AH106" s="55">
        <f t="shared" si="33"/>
        <v>1.5</v>
      </c>
      <c r="AI106" s="34">
        <f t="shared" si="48"/>
        <v>1.0657759946612542</v>
      </c>
      <c r="AJ106" s="59">
        <f t="shared" si="34"/>
        <v>0</v>
      </c>
      <c r="AK106" s="59">
        <f t="shared" si="35"/>
        <v>0</v>
      </c>
      <c r="AL106" s="59">
        <f t="shared" si="36"/>
        <v>0</v>
      </c>
      <c r="AM106" s="34">
        <f t="shared" si="37"/>
        <v>1.0657759946612542</v>
      </c>
      <c r="AN106" s="55">
        <f t="shared" si="38"/>
        <v>1</v>
      </c>
      <c r="AO106" s="34">
        <f t="shared" si="39"/>
        <v>6.5775994661254167E-2</v>
      </c>
      <c r="AP106" s="55">
        <f t="shared" si="40"/>
        <v>6.5775994661254167E-2</v>
      </c>
      <c r="AQ106" s="59">
        <f t="shared" si="41"/>
        <v>8</v>
      </c>
      <c r="AR106" s="59">
        <f t="shared" si="42"/>
        <v>1.183967903902575</v>
      </c>
      <c r="AS106" s="34"/>
      <c r="AT106">
        <v>114</v>
      </c>
      <c r="AU106" t="s">
        <v>732</v>
      </c>
      <c r="AV106">
        <v>1</v>
      </c>
      <c r="AW106">
        <v>70</v>
      </c>
      <c r="AZ106">
        <v>30</v>
      </c>
      <c r="BD106" s="34">
        <f t="shared" si="47"/>
        <v>2.5499999999999998</v>
      </c>
      <c r="BE106">
        <v>114</v>
      </c>
      <c r="BF106">
        <v>1</v>
      </c>
      <c r="BG106">
        <v>3</v>
      </c>
      <c r="BH106">
        <v>8</v>
      </c>
      <c r="BI106">
        <f t="shared" si="43"/>
        <v>18</v>
      </c>
    </row>
    <row r="107" spans="7:61" ht="15.75">
      <c r="G107">
        <v>115</v>
      </c>
      <c r="H107">
        <v>115</v>
      </c>
      <c r="I107">
        <v>90</v>
      </c>
      <c r="J107">
        <v>0</v>
      </c>
      <c r="K107" s="74">
        <v>15</v>
      </c>
      <c r="L107" s="35">
        <v>6.1740003000000003</v>
      </c>
      <c r="M107" s="35"/>
      <c r="N107" s="35">
        <v>0.22500002</v>
      </c>
      <c r="O107" s="35">
        <v>4</v>
      </c>
      <c r="P107" s="35">
        <v>36</v>
      </c>
      <c r="Q107" s="35"/>
      <c r="S107" s="34">
        <v>1</v>
      </c>
      <c r="T107" s="34">
        <v>0</v>
      </c>
      <c r="U107" s="34">
        <v>2</v>
      </c>
      <c r="V107" s="34">
        <v>0.5</v>
      </c>
      <c r="W107" s="34">
        <v>2</v>
      </c>
      <c r="X107" s="34">
        <f t="shared" si="25"/>
        <v>5.5</v>
      </c>
      <c r="Y107">
        <v>115</v>
      </c>
      <c r="Z107">
        <f t="shared" si="26"/>
        <v>1.0103</v>
      </c>
      <c r="AA107" s="15">
        <f t="shared" si="27"/>
        <v>0.73307885561750119</v>
      </c>
      <c r="AB107" s="55">
        <f t="shared" si="28"/>
        <v>4.0319337058962565</v>
      </c>
      <c r="AC107" s="55">
        <f t="shared" si="46"/>
        <v>0</v>
      </c>
      <c r="AD107" s="34">
        <f t="shared" si="29"/>
        <v>4.0319337058962565</v>
      </c>
      <c r="AE107" s="55">
        <f t="shared" si="30"/>
        <v>2</v>
      </c>
      <c r="AF107" s="34">
        <f t="shared" si="31"/>
        <v>2.0319337058962565</v>
      </c>
      <c r="AG107" s="55">
        <f t="shared" si="32"/>
        <v>1</v>
      </c>
      <c r="AH107" s="55">
        <f t="shared" si="33"/>
        <v>3</v>
      </c>
      <c r="AI107" s="34">
        <f t="shared" si="48"/>
        <v>1.0319337058962565</v>
      </c>
      <c r="AJ107" s="59">
        <f t="shared" si="34"/>
        <v>0</v>
      </c>
      <c r="AK107" s="59">
        <f t="shared" si="35"/>
        <v>0.44999999999999996</v>
      </c>
      <c r="AL107" s="59">
        <f t="shared" si="36"/>
        <v>1.4085000000000001</v>
      </c>
      <c r="AM107" s="34">
        <f t="shared" si="37"/>
        <v>1.0319337058962565</v>
      </c>
      <c r="AN107" s="55">
        <f t="shared" si="38"/>
        <v>0.5</v>
      </c>
      <c r="AO107" s="34">
        <f t="shared" si="39"/>
        <v>0.53193370589625655</v>
      </c>
      <c r="AP107" s="55">
        <f t="shared" si="40"/>
        <v>0.53193370589625655</v>
      </c>
      <c r="AQ107" s="59">
        <f t="shared" si="41"/>
        <v>4</v>
      </c>
      <c r="AR107" s="59">
        <f t="shared" si="42"/>
        <v>9.5748067061326179</v>
      </c>
      <c r="AS107" s="34"/>
      <c r="AT107">
        <v>115</v>
      </c>
      <c r="AU107">
        <v>2</v>
      </c>
      <c r="AV107">
        <v>1</v>
      </c>
      <c r="AW107">
        <v>5</v>
      </c>
      <c r="AZ107">
        <v>4</v>
      </c>
      <c r="BA107">
        <v>90</v>
      </c>
      <c r="BC107">
        <v>1</v>
      </c>
      <c r="BD107" s="34">
        <f t="shared" si="47"/>
        <v>1.5649999999999999</v>
      </c>
      <c r="BE107">
        <v>115</v>
      </c>
      <c r="BF107">
        <v>2</v>
      </c>
      <c r="BG107">
        <v>3</v>
      </c>
      <c r="BH107">
        <v>8</v>
      </c>
      <c r="BI107">
        <f t="shared" si="43"/>
        <v>18</v>
      </c>
    </row>
    <row r="108" spans="7:61" ht="15.75">
      <c r="G108">
        <v>120</v>
      </c>
      <c r="H108">
        <v>120</v>
      </c>
      <c r="I108">
        <v>85</v>
      </c>
      <c r="J108" s="74">
        <v>5</v>
      </c>
      <c r="K108" s="74">
        <v>5</v>
      </c>
      <c r="L108" s="35">
        <v>6.1159999999999997</v>
      </c>
      <c r="M108" s="35">
        <v>6.2500000000000003E-3</v>
      </c>
      <c r="N108" s="35">
        <v>3.7499999999999999E-2</v>
      </c>
      <c r="O108" s="35">
        <v>3.6000000999999999</v>
      </c>
      <c r="P108" s="35">
        <v>16.2</v>
      </c>
      <c r="Q108" s="35"/>
      <c r="S108" s="34">
        <v>0.5</v>
      </c>
      <c r="T108" s="34">
        <v>0.25</v>
      </c>
      <c r="U108" s="34">
        <v>2</v>
      </c>
      <c r="V108" s="34">
        <v>0.5</v>
      </c>
      <c r="W108" s="34">
        <v>1</v>
      </c>
      <c r="X108" s="34">
        <f t="shared" si="25"/>
        <v>4.25</v>
      </c>
      <c r="Y108">
        <v>120</v>
      </c>
      <c r="Z108">
        <f t="shared" si="26"/>
        <v>1.0103</v>
      </c>
      <c r="AA108" s="15">
        <f t="shared" si="27"/>
        <v>0.73307885561750119</v>
      </c>
      <c r="AB108" s="55">
        <f t="shared" si="28"/>
        <v>3.1155851363743801</v>
      </c>
      <c r="AC108" s="55">
        <f t="shared" si="46"/>
        <v>0.25</v>
      </c>
      <c r="AD108" s="34">
        <f t="shared" si="29"/>
        <v>2.8655851363743801</v>
      </c>
      <c r="AE108" s="55">
        <f t="shared" si="30"/>
        <v>2</v>
      </c>
      <c r="AF108" s="34">
        <f t="shared" si="31"/>
        <v>0.86558513637438006</v>
      </c>
      <c r="AG108" s="55">
        <f t="shared" si="32"/>
        <v>0.5</v>
      </c>
      <c r="AH108" s="55">
        <f t="shared" si="33"/>
        <v>2.75</v>
      </c>
      <c r="AI108" s="34">
        <f t="shared" si="48"/>
        <v>0.36558513637438006</v>
      </c>
      <c r="AJ108" s="59">
        <f t="shared" si="34"/>
        <v>6.2500000000000003E-3</v>
      </c>
      <c r="AK108" s="59">
        <f t="shared" si="35"/>
        <v>0.15000000000000002</v>
      </c>
      <c r="AL108" s="59">
        <f t="shared" si="36"/>
        <v>0.85</v>
      </c>
      <c r="AM108" s="34">
        <f t="shared" si="37"/>
        <v>0.36558513637438006</v>
      </c>
      <c r="AN108" s="55">
        <f t="shared" si="38"/>
        <v>0.36558513637438006</v>
      </c>
      <c r="AO108" s="34">
        <f t="shared" si="39"/>
        <v>0</v>
      </c>
      <c r="AP108" s="55">
        <f t="shared" si="40"/>
        <v>0</v>
      </c>
      <c r="AQ108" s="59">
        <f t="shared" si="41"/>
        <v>2.9246810909950405</v>
      </c>
      <c r="AR108" s="59">
        <f t="shared" si="42"/>
        <v>0</v>
      </c>
      <c r="AS108" s="34"/>
      <c r="AT108">
        <v>120</v>
      </c>
      <c r="AU108">
        <v>2</v>
      </c>
      <c r="AV108">
        <v>1</v>
      </c>
      <c r="AW108">
        <v>34</v>
      </c>
      <c r="AZ108">
        <v>40</v>
      </c>
      <c r="BA108">
        <v>25</v>
      </c>
      <c r="BC108">
        <v>1</v>
      </c>
      <c r="BD108" s="34">
        <f t="shared" si="47"/>
        <v>2</v>
      </c>
      <c r="BE108">
        <v>120</v>
      </c>
      <c r="BF108">
        <v>1</v>
      </c>
      <c r="BG108">
        <v>3</v>
      </c>
      <c r="BH108">
        <v>8</v>
      </c>
      <c r="BI108">
        <f t="shared" si="43"/>
        <v>18</v>
      </c>
    </row>
    <row r="109" spans="7:61" ht="15.75">
      <c r="G109">
        <v>121</v>
      </c>
      <c r="H109">
        <v>121</v>
      </c>
      <c r="I109">
        <v>85</v>
      </c>
      <c r="J109" s="74">
        <v>5</v>
      </c>
      <c r="K109" s="74">
        <v>5</v>
      </c>
      <c r="L109" s="35">
        <v>9.1740010000000005</v>
      </c>
      <c r="M109" s="35">
        <v>6.2500000000000003E-3</v>
      </c>
      <c r="N109" s="35">
        <v>3.7499999999999999E-2</v>
      </c>
      <c r="O109" s="35">
        <v>3.6000000999999999</v>
      </c>
      <c r="P109" s="35">
        <v>16.2</v>
      </c>
      <c r="Q109" s="35"/>
      <c r="S109" s="34">
        <v>0.5</v>
      </c>
      <c r="T109" s="34">
        <v>0.25</v>
      </c>
      <c r="U109" s="34">
        <v>3</v>
      </c>
      <c r="V109" s="34">
        <v>0.5</v>
      </c>
      <c r="W109" s="34">
        <v>1</v>
      </c>
      <c r="X109" s="34">
        <f t="shared" si="25"/>
        <v>5.25</v>
      </c>
      <c r="Y109">
        <v>121</v>
      </c>
      <c r="Z109">
        <f t="shared" si="26"/>
        <v>1.0103</v>
      </c>
      <c r="AA109" s="15">
        <f t="shared" si="27"/>
        <v>0.73307885561750119</v>
      </c>
      <c r="AB109" s="55">
        <f t="shared" si="28"/>
        <v>3.8486639919918813</v>
      </c>
      <c r="AC109" s="55">
        <f t="shared" si="46"/>
        <v>0.25</v>
      </c>
      <c r="AD109" s="34">
        <f t="shared" si="29"/>
        <v>3.5986639919918813</v>
      </c>
      <c r="AE109" s="55">
        <f t="shared" si="30"/>
        <v>3</v>
      </c>
      <c r="AF109" s="34">
        <f t="shared" si="31"/>
        <v>0.59866399199188125</v>
      </c>
      <c r="AG109" s="55">
        <f t="shared" si="32"/>
        <v>0.5</v>
      </c>
      <c r="AH109" s="55">
        <f t="shared" si="33"/>
        <v>3.75</v>
      </c>
      <c r="AI109" s="34">
        <f t="shared" si="48"/>
        <v>9.866399199188125E-2</v>
      </c>
      <c r="AJ109" s="59">
        <f t="shared" si="34"/>
        <v>6.2500000000000003E-3</v>
      </c>
      <c r="AK109" s="59">
        <f t="shared" si="35"/>
        <v>0.22500000000000001</v>
      </c>
      <c r="AL109" s="59">
        <f t="shared" si="36"/>
        <v>0.85</v>
      </c>
      <c r="AM109" s="34">
        <f t="shared" si="37"/>
        <v>9.866399199188125E-2</v>
      </c>
      <c r="AN109" s="55">
        <f t="shared" si="38"/>
        <v>9.866399199188125E-2</v>
      </c>
      <c r="AO109" s="34">
        <f t="shared" si="39"/>
        <v>0</v>
      </c>
      <c r="AP109" s="55">
        <f t="shared" si="40"/>
        <v>0</v>
      </c>
      <c r="AQ109" s="59">
        <f t="shared" si="41"/>
        <v>0.78931193593505</v>
      </c>
      <c r="AR109" s="59">
        <f t="shared" si="42"/>
        <v>0</v>
      </c>
      <c r="AS109" s="34"/>
      <c r="AT109">
        <v>121</v>
      </c>
      <c r="AU109">
        <v>2</v>
      </c>
      <c r="AV109">
        <v>1</v>
      </c>
      <c r="AW109">
        <v>34</v>
      </c>
      <c r="AZ109">
        <v>40</v>
      </c>
      <c r="BA109">
        <v>25</v>
      </c>
      <c r="BC109">
        <v>1</v>
      </c>
      <c r="BD109" s="34">
        <f t="shared" si="47"/>
        <v>2</v>
      </c>
      <c r="BE109">
        <v>121</v>
      </c>
      <c r="BF109">
        <v>1</v>
      </c>
      <c r="BG109">
        <v>3</v>
      </c>
      <c r="BH109">
        <v>8</v>
      </c>
      <c r="BI109">
        <f t="shared" si="43"/>
        <v>18</v>
      </c>
    </row>
    <row r="110" spans="7:61" ht="15.75">
      <c r="G110">
        <v>123</v>
      </c>
      <c r="H110">
        <v>123</v>
      </c>
      <c r="I110">
        <v>85</v>
      </c>
      <c r="J110">
        <v>0</v>
      </c>
      <c r="K110">
        <v>0</v>
      </c>
      <c r="L110" s="35">
        <v>8.0320009999999993</v>
      </c>
      <c r="M110" s="35"/>
      <c r="N110" s="35"/>
      <c r="O110" s="35">
        <v>6.8</v>
      </c>
      <c r="P110" s="35">
        <v>15.300001</v>
      </c>
      <c r="Q110" s="35"/>
      <c r="S110" s="34">
        <v>0</v>
      </c>
      <c r="T110" s="34">
        <v>0</v>
      </c>
      <c r="U110" s="34">
        <v>4</v>
      </c>
      <c r="V110" s="34">
        <v>1</v>
      </c>
      <c r="W110" s="34">
        <v>1</v>
      </c>
      <c r="X110" s="34">
        <f t="shared" si="25"/>
        <v>6</v>
      </c>
      <c r="Y110">
        <v>123</v>
      </c>
      <c r="Z110">
        <f t="shared" si="26"/>
        <v>1.0103</v>
      </c>
      <c r="AA110" s="15">
        <f t="shared" si="27"/>
        <v>0.73307885561750119</v>
      </c>
      <c r="AB110" s="55">
        <f t="shared" si="28"/>
        <v>4.3984731337050071</v>
      </c>
      <c r="AC110" s="55">
        <f t="shared" si="46"/>
        <v>0</v>
      </c>
      <c r="AD110" s="34">
        <f t="shared" si="29"/>
        <v>4.3984731337050071</v>
      </c>
      <c r="AE110" s="55">
        <f t="shared" si="30"/>
        <v>4</v>
      </c>
      <c r="AF110" s="34">
        <f t="shared" si="31"/>
        <v>0.39847313370500714</v>
      </c>
      <c r="AG110" s="55">
        <f t="shared" si="32"/>
        <v>0</v>
      </c>
      <c r="AH110" s="55">
        <f t="shared" si="33"/>
        <v>4</v>
      </c>
      <c r="AI110" s="34">
        <f t="shared" si="48"/>
        <v>0.39847313370500714</v>
      </c>
      <c r="AJ110" s="59">
        <f t="shared" si="34"/>
        <v>0</v>
      </c>
      <c r="AK110" s="59">
        <f t="shared" si="35"/>
        <v>0</v>
      </c>
      <c r="AL110" s="59">
        <f t="shared" si="36"/>
        <v>0</v>
      </c>
      <c r="AM110" s="34">
        <f t="shared" si="37"/>
        <v>0.39847313370500714</v>
      </c>
      <c r="AN110" s="55">
        <f t="shared" si="38"/>
        <v>0.39847313370500714</v>
      </c>
      <c r="AO110" s="34">
        <f t="shared" si="39"/>
        <v>0</v>
      </c>
      <c r="AP110" s="55">
        <f t="shared" si="40"/>
        <v>0</v>
      </c>
      <c r="AQ110" s="59">
        <f t="shared" si="41"/>
        <v>3.1877850696400571</v>
      </c>
      <c r="AR110" s="59">
        <f t="shared" si="42"/>
        <v>0</v>
      </c>
      <c r="AS110" s="34"/>
      <c r="AT110">
        <v>123</v>
      </c>
      <c r="AU110" t="s">
        <v>732</v>
      </c>
      <c r="AV110">
        <v>2</v>
      </c>
      <c r="AW110">
        <v>0.5</v>
      </c>
      <c r="AX110">
        <v>0.5</v>
      </c>
      <c r="AZ110">
        <v>98</v>
      </c>
      <c r="BC110">
        <v>1</v>
      </c>
      <c r="BD110" s="34">
        <f t="shared" si="47"/>
        <v>1.5049999999999999</v>
      </c>
      <c r="BE110">
        <v>123</v>
      </c>
      <c r="BF110">
        <v>1</v>
      </c>
      <c r="BG110">
        <v>3</v>
      </c>
      <c r="BH110">
        <v>8</v>
      </c>
      <c r="BI110">
        <f t="shared" si="43"/>
        <v>18</v>
      </c>
    </row>
    <row r="111" spans="7:61" ht="15.75">
      <c r="G111">
        <v>124</v>
      </c>
      <c r="H111">
        <v>124</v>
      </c>
      <c r="I111">
        <v>85</v>
      </c>
      <c r="J111" s="74">
        <v>5</v>
      </c>
      <c r="K111">
        <v>0</v>
      </c>
      <c r="L111" s="35">
        <v>4.5750003000000001</v>
      </c>
      <c r="M111" s="35">
        <v>1.2500000000000001E-2</v>
      </c>
      <c r="N111" s="35"/>
      <c r="O111" s="35">
        <v>5.76</v>
      </c>
      <c r="P111" s="35">
        <v>12.960001</v>
      </c>
      <c r="Q111" s="35"/>
      <c r="S111" s="34">
        <v>0</v>
      </c>
      <c r="T111" s="34">
        <v>0.5</v>
      </c>
      <c r="U111" s="34">
        <v>1.5</v>
      </c>
      <c r="V111" s="34">
        <v>0.8</v>
      </c>
      <c r="W111" s="34">
        <v>0.8</v>
      </c>
      <c r="X111" s="34">
        <f t="shared" si="25"/>
        <v>3.5999999999999996</v>
      </c>
      <c r="Y111">
        <v>124</v>
      </c>
      <c r="Z111">
        <f t="shared" si="26"/>
        <v>1.0103</v>
      </c>
      <c r="AA111" s="15">
        <f t="shared" si="27"/>
        <v>0.73307885561750119</v>
      </c>
      <c r="AB111" s="55">
        <f t="shared" si="28"/>
        <v>2.6390838802230041</v>
      </c>
      <c r="AC111" s="55">
        <f t="shared" si="46"/>
        <v>0.5</v>
      </c>
      <c r="AD111" s="34">
        <f t="shared" si="29"/>
        <v>2.1390838802230041</v>
      </c>
      <c r="AE111" s="55">
        <f t="shared" si="30"/>
        <v>1.5</v>
      </c>
      <c r="AF111" s="34">
        <f t="shared" si="31"/>
        <v>0.63908388022300411</v>
      </c>
      <c r="AG111" s="55">
        <f t="shared" si="32"/>
        <v>0</v>
      </c>
      <c r="AH111" s="55">
        <f t="shared" si="33"/>
        <v>2</v>
      </c>
      <c r="AI111" s="34">
        <f t="shared" si="48"/>
        <v>0.63908388022300411</v>
      </c>
      <c r="AJ111" s="59">
        <f t="shared" si="34"/>
        <v>1.2500000000000001E-2</v>
      </c>
      <c r="AK111" s="59">
        <f t="shared" si="35"/>
        <v>0</v>
      </c>
      <c r="AL111" s="59">
        <f t="shared" si="36"/>
        <v>0</v>
      </c>
      <c r="AM111" s="34">
        <f t="shared" si="37"/>
        <v>0.63908388022300411</v>
      </c>
      <c r="AN111" s="55">
        <f t="shared" si="38"/>
        <v>0.63908388022300411</v>
      </c>
      <c r="AO111" s="34">
        <f t="shared" si="39"/>
        <v>0</v>
      </c>
      <c r="AP111" s="55">
        <f t="shared" si="40"/>
        <v>0</v>
      </c>
      <c r="AQ111" s="59">
        <f t="shared" si="41"/>
        <v>5.1126710417840329</v>
      </c>
      <c r="AR111" s="59">
        <f t="shared" si="42"/>
        <v>0</v>
      </c>
      <c r="AS111" s="34"/>
      <c r="AT111">
        <v>124</v>
      </c>
      <c r="AU111" t="s">
        <v>732</v>
      </c>
      <c r="AV111">
        <v>1</v>
      </c>
      <c r="AW111">
        <v>50</v>
      </c>
      <c r="AZ111">
        <v>50</v>
      </c>
      <c r="BD111" s="34">
        <f t="shared" si="47"/>
        <v>2.25</v>
      </c>
      <c r="BE111">
        <v>124</v>
      </c>
      <c r="BF111">
        <v>1</v>
      </c>
      <c r="BG111">
        <v>3</v>
      </c>
      <c r="BH111">
        <v>8</v>
      </c>
      <c r="BI111">
        <f t="shared" si="43"/>
        <v>18</v>
      </c>
    </row>
    <row r="112" spans="7:61" ht="15.75">
      <c r="G112">
        <v>125</v>
      </c>
      <c r="H112">
        <v>125</v>
      </c>
      <c r="I112">
        <v>90</v>
      </c>
      <c r="J112">
        <v>0</v>
      </c>
      <c r="K112">
        <v>0</v>
      </c>
      <c r="L112" s="35">
        <v>6.1860002999999999</v>
      </c>
      <c r="M112" s="35"/>
      <c r="N112" s="35"/>
      <c r="O112" s="35">
        <v>2.0400002000000002</v>
      </c>
      <c r="P112" s="35">
        <v>6.1200004000000003</v>
      </c>
      <c r="Q112" s="35">
        <v>0.3</v>
      </c>
      <c r="S112" s="34">
        <v>0</v>
      </c>
      <c r="T112" s="34">
        <v>0</v>
      </c>
      <c r="U112" s="34">
        <v>2</v>
      </c>
      <c r="V112" s="34">
        <v>0.3</v>
      </c>
      <c r="W112" s="34">
        <v>0.4</v>
      </c>
      <c r="X112" s="34">
        <f t="shared" si="25"/>
        <v>2.6999999999999997</v>
      </c>
      <c r="Y112">
        <v>125</v>
      </c>
      <c r="Z112">
        <f t="shared" si="26"/>
        <v>1.0103</v>
      </c>
      <c r="AA112" s="15">
        <f t="shared" si="27"/>
        <v>0.73307885561750119</v>
      </c>
      <c r="AB112" s="55">
        <f t="shared" si="28"/>
        <v>1.9793129101672531</v>
      </c>
      <c r="AC112" s="55">
        <f t="shared" si="46"/>
        <v>0</v>
      </c>
      <c r="AD112" s="34">
        <f t="shared" si="29"/>
        <v>1.9793129101672531</v>
      </c>
      <c r="AE112" s="55">
        <f t="shared" si="30"/>
        <v>1.9793129101672531</v>
      </c>
      <c r="AF112" s="34">
        <f t="shared" si="31"/>
        <v>0</v>
      </c>
      <c r="AG112" s="55">
        <f t="shared" si="32"/>
        <v>0</v>
      </c>
      <c r="AH112" s="55">
        <f t="shared" si="33"/>
        <v>1.9793129101672531</v>
      </c>
      <c r="AI112" s="34">
        <f t="shared" si="48"/>
        <v>0</v>
      </c>
      <c r="AJ112" s="59">
        <f t="shared" si="34"/>
        <v>0</v>
      </c>
      <c r="AK112" s="59">
        <f t="shared" si="35"/>
        <v>0</v>
      </c>
      <c r="AL112" s="59">
        <f t="shared" si="36"/>
        <v>0</v>
      </c>
      <c r="AM112" s="34">
        <f t="shared" si="37"/>
        <v>0</v>
      </c>
      <c r="AN112" s="55">
        <f t="shared" si="38"/>
        <v>0</v>
      </c>
      <c r="AO112" s="34">
        <f t="shared" si="39"/>
        <v>0</v>
      </c>
      <c r="AP112" s="55">
        <f t="shared" si="40"/>
        <v>0</v>
      </c>
      <c r="AQ112" s="59">
        <f t="shared" si="41"/>
        <v>0</v>
      </c>
      <c r="AR112" s="59">
        <f t="shared" si="42"/>
        <v>0</v>
      </c>
      <c r="AS112" s="34"/>
      <c r="AT112">
        <v>125</v>
      </c>
      <c r="AU112" t="s">
        <v>732</v>
      </c>
      <c r="AV112">
        <v>1</v>
      </c>
      <c r="AW112">
        <v>5</v>
      </c>
      <c r="AY112">
        <v>2</v>
      </c>
      <c r="AZ112">
        <v>93</v>
      </c>
      <c r="BD112" s="34">
        <f t="shared" si="47"/>
        <v>1.605</v>
      </c>
      <c r="BE112">
        <v>125</v>
      </c>
      <c r="BF112">
        <v>1</v>
      </c>
      <c r="BG112">
        <v>3</v>
      </c>
      <c r="BH112">
        <v>8</v>
      </c>
      <c r="BI112">
        <f t="shared" si="43"/>
        <v>18</v>
      </c>
    </row>
    <row r="113" spans="7:61" ht="15.75">
      <c r="G113">
        <v>129</v>
      </c>
      <c r="H113">
        <v>129</v>
      </c>
      <c r="I113">
        <v>60</v>
      </c>
      <c r="J113">
        <v>0</v>
      </c>
      <c r="K113">
        <v>0</v>
      </c>
      <c r="L113" s="35">
        <v>1.5500001000000001</v>
      </c>
      <c r="M113" s="35"/>
      <c r="N113" s="35"/>
      <c r="O113" s="35">
        <v>0.4</v>
      </c>
      <c r="P113" s="35">
        <v>0.90000004</v>
      </c>
      <c r="Q113" s="35"/>
      <c r="S113" s="34">
        <v>0</v>
      </c>
      <c r="T113" s="34">
        <v>0</v>
      </c>
      <c r="U113" s="34">
        <v>0.5</v>
      </c>
      <c r="V113" s="34">
        <v>0.5</v>
      </c>
      <c r="W113" s="34">
        <v>0.5</v>
      </c>
      <c r="X113" s="34">
        <f t="shared" si="25"/>
        <v>1.5</v>
      </c>
      <c r="Y113">
        <v>129</v>
      </c>
      <c r="Z113">
        <f t="shared" si="26"/>
        <v>1.0103</v>
      </c>
      <c r="AA113" s="15">
        <f t="shared" si="27"/>
        <v>0.73307885561750119</v>
      </c>
      <c r="AB113" s="55">
        <f t="shared" si="28"/>
        <v>1.0996182834262518</v>
      </c>
      <c r="AC113" s="55">
        <f t="shared" si="46"/>
        <v>0</v>
      </c>
      <c r="AD113" s="34">
        <f t="shared" si="29"/>
        <v>1.0996182834262518</v>
      </c>
      <c r="AE113" s="55">
        <f t="shared" si="30"/>
        <v>0.5</v>
      </c>
      <c r="AF113" s="34">
        <f t="shared" si="31"/>
        <v>0.59961828342625179</v>
      </c>
      <c r="AG113" s="55">
        <f t="shared" si="32"/>
        <v>0</v>
      </c>
      <c r="AH113" s="55">
        <f t="shared" si="33"/>
        <v>0.5</v>
      </c>
      <c r="AI113" s="34">
        <f t="shared" si="48"/>
        <v>0.59961828342625179</v>
      </c>
      <c r="AJ113" s="59">
        <f t="shared" si="34"/>
        <v>0</v>
      </c>
      <c r="AK113" s="59">
        <f t="shared" si="35"/>
        <v>0</v>
      </c>
      <c r="AL113" s="59">
        <f t="shared" si="36"/>
        <v>0</v>
      </c>
      <c r="AM113" s="34">
        <f t="shared" si="37"/>
        <v>0.59961828342625179</v>
      </c>
      <c r="AN113" s="55">
        <f t="shared" si="38"/>
        <v>0.5</v>
      </c>
      <c r="AO113" s="34">
        <f t="shared" si="39"/>
        <v>9.9618283426251786E-2</v>
      </c>
      <c r="AP113" s="55">
        <f t="shared" si="40"/>
        <v>9.9618283426251786E-2</v>
      </c>
      <c r="AQ113" s="59">
        <f t="shared" si="41"/>
        <v>4</v>
      </c>
      <c r="AR113" s="59">
        <f t="shared" si="42"/>
        <v>1.7931291016725321</v>
      </c>
      <c r="AS113" s="34"/>
      <c r="AT113">
        <v>129</v>
      </c>
      <c r="AU113" t="s">
        <v>732</v>
      </c>
      <c r="AV113">
        <v>1</v>
      </c>
      <c r="AZ113">
        <v>100</v>
      </c>
      <c r="BD113" s="34">
        <f t="shared" si="47"/>
        <v>1.5</v>
      </c>
      <c r="BE113">
        <v>129</v>
      </c>
      <c r="BF113">
        <v>1</v>
      </c>
      <c r="BG113">
        <v>3</v>
      </c>
      <c r="BH113">
        <v>8</v>
      </c>
      <c r="BI113">
        <f t="shared" si="43"/>
        <v>18</v>
      </c>
    </row>
    <row r="114" spans="7:61" ht="15.75">
      <c r="G114">
        <v>131</v>
      </c>
      <c r="H114">
        <v>131</v>
      </c>
      <c r="I114">
        <v>90</v>
      </c>
      <c r="J114">
        <v>0</v>
      </c>
      <c r="K114" s="74">
        <v>20</v>
      </c>
      <c r="L114" s="35">
        <v>6.8910003</v>
      </c>
      <c r="M114" s="35"/>
      <c r="N114" s="35">
        <v>0.39</v>
      </c>
      <c r="O114" s="35"/>
      <c r="P114" s="35"/>
      <c r="Q114" s="35"/>
      <c r="S114" s="34">
        <v>1.3</v>
      </c>
      <c r="T114" s="34">
        <v>0</v>
      </c>
      <c r="U114" s="34">
        <v>3</v>
      </c>
      <c r="V114" s="34">
        <v>0</v>
      </c>
      <c r="W114" s="34">
        <v>0</v>
      </c>
      <c r="X114" s="34">
        <f t="shared" si="25"/>
        <v>4.3</v>
      </c>
      <c r="Y114">
        <v>131</v>
      </c>
      <c r="Z114">
        <f t="shared" si="26"/>
        <v>1.0103</v>
      </c>
      <c r="AA114" s="15">
        <f t="shared" si="27"/>
        <v>0.73307885561750119</v>
      </c>
      <c r="AB114" s="55">
        <f t="shared" si="28"/>
        <v>3.152239079155255</v>
      </c>
      <c r="AC114" s="55">
        <f t="shared" si="46"/>
        <v>0</v>
      </c>
      <c r="AD114" s="34">
        <f t="shared" si="29"/>
        <v>3.152239079155255</v>
      </c>
      <c r="AE114" s="55">
        <f t="shared" si="30"/>
        <v>3</v>
      </c>
      <c r="AF114" s="34">
        <f t="shared" si="31"/>
        <v>0.15223907915525503</v>
      </c>
      <c r="AG114" s="55">
        <f t="shared" si="32"/>
        <v>0.15223907915525503</v>
      </c>
      <c r="AH114" s="55">
        <f t="shared" si="33"/>
        <v>3.152239079155255</v>
      </c>
      <c r="AI114" s="34">
        <f t="shared" si="48"/>
        <v>0</v>
      </c>
      <c r="AJ114" s="59">
        <f t="shared" si="34"/>
        <v>0</v>
      </c>
      <c r="AK114" s="59">
        <f t="shared" si="35"/>
        <v>0.9</v>
      </c>
      <c r="AL114" s="59">
        <f t="shared" si="36"/>
        <v>6.9877737332262074E-2</v>
      </c>
      <c r="AM114" s="34">
        <f t="shared" si="37"/>
        <v>0</v>
      </c>
      <c r="AN114" s="55">
        <f t="shared" si="38"/>
        <v>0</v>
      </c>
      <c r="AO114" s="34">
        <f t="shared" si="39"/>
        <v>0</v>
      </c>
      <c r="AP114" s="55">
        <f t="shared" si="40"/>
        <v>0</v>
      </c>
      <c r="AQ114" s="59">
        <f t="shared" si="41"/>
        <v>0</v>
      </c>
      <c r="AR114" s="59">
        <f t="shared" si="42"/>
        <v>0</v>
      </c>
      <c r="AS114" s="34"/>
      <c r="AT114">
        <v>131</v>
      </c>
      <c r="AU114">
        <v>2</v>
      </c>
      <c r="AV114">
        <v>2</v>
      </c>
      <c r="AZ114">
        <v>1</v>
      </c>
      <c r="BC114">
        <v>99</v>
      </c>
      <c r="BD114" s="34">
        <f t="shared" si="47"/>
        <v>0.51</v>
      </c>
      <c r="BE114">
        <v>131</v>
      </c>
      <c r="BF114" t="s">
        <v>732</v>
      </c>
      <c r="BG114" t="s">
        <v>732</v>
      </c>
    </row>
    <row r="115" spans="7:61" ht="15.75">
      <c r="G115">
        <v>133</v>
      </c>
      <c r="H115">
        <v>133</v>
      </c>
      <c r="I115">
        <v>85</v>
      </c>
      <c r="J115">
        <v>0</v>
      </c>
      <c r="K115">
        <v>0</v>
      </c>
      <c r="L115" s="35">
        <v>4.6639999999999997</v>
      </c>
      <c r="M115" s="35"/>
      <c r="N115" s="35"/>
      <c r="O115" s="35"/>
      <c r="P115" s="35"/>
      <c r="Q115" s="35"/>
      <c r="S115" s="34">
        <v>0</v>
      </c>
      <c r="T115" s="34">
        <v>0</v>
      </c>
      <c r="U115" s="34">
        <v>2</v>
      </c>
      <c r="V115" s="34">
        <v>0</v>
      </c>
      <c r="W115" s="34">
        <v>0</v>
      </c>
      <c r="X115" s="34">
        <f t="shared" si="25"/>
        <v>2</v>
      </c>
      <c r="Y115">
        <v>133</v>
      </c>
      <c r="Z115">
        <f t="shared" si="26"/>
        <v>1.0103</v>
      </c>
      <c r="AA115" s="15">
        <f t="shared" si="27"/>
        <v>0.73307885561750119</v>
      </c>
      <c r="AB115" s="55">
        <f t="shared" si="28"/>
        <v>1.4661577112350024</v>
      </c>
      <c r="AC115" s="55">
        <f t="shared" si="46"/>
        <v>0</v>
      </c>
      <c r="AD115" s="34">
        <f t="shared" si="29"/>
        <v>1.4661577112350024</v>
      </c>
      <c r="AE115" s="55">
        <f t="shared" si="30"/>
        <v>1.4661577112350024</v>
      </c>
      <c r="AF115" s="34">
        <f t="shared" si="31"/>
        <v>0</v>
      </c>
      <c r="AG115" s="55">
        <f t="shared" si="32"/>
        <v>0</v>
      </c>
      <c r="AH115" s="55">
        <f t="shared" si="33"/>
        <v>1.4661577112350024</v>
      </c>
      <c r="AI115" s="34">
        <f t="shared" si="48"/>
        <v>0</v>
      </c>
      <c r="AJ115" s="59">
        <f t="shared" si="34"/>
        <v>0</v>
      </c>
      <c r="AK115" s="59">
        <f t="shared" si="35"/>
        <v>0</v>
      </c>
      <c r="AL115" s="59">
        <f t="shared" si="36"/>
        <v>0</v>
      </c>
      <c r="AM115" s="34">
        <f t="shared" si="37"/>
        <v>0</v>
      </c>
      <c r="AN115" s="55">
        <f t="shared" si="38"/>
        <v>0</v>
      </c>
      <c r="AO115" s="34">
        <f t="shared" si="39"/>
        <v>0</v>
      </c>
      <c r="AP115" s="55">
        <f t="shared" si="40"/>
        <v>0</v>
      </c>
      <c r="AQ115" s="59">
        <f t="shared" si="41"/>
        <v>0</v>
      </c>
      <c r="AR115" s="59">
        <f t="shared" si="42"/>
        <v>0</v>
      </c>
      <c r="AS115" s="34"/>
      <c r="AT115">
        <v>133</v>
      </c>
      <c r="AU115" t="s">
        <v>732</v>
      </c>
      <c r="AV115">
        <v>2</v>
      </c>
      <c r="AY115">
        <v>5</v>
      </c>
      <c r="AZ115">
        <v>1</v>
      </c>
      <c r="BC115">
        <v>94</v>
      </c>
      <c r="BD115" s="34">
        <f t="shared" si="47"/>
        <v>0.63500000000000001</v>
      </c>
      <c r="BE115">
        <v>133</v>
      </c>
      <c r="BF115" t="s">
        <v>732</v>
      </c>
      <c r="BG115" t="s">
        <v>732</v>
      </c>
    </row>
    <row r="116" spans="7:61" ht="15.75">
      <c r="G116">
        <v>134</v>
      </c>
      <c r="H116">
        <v>134</v>
      </c>
      <c r="I116">
        <v>65</v>
      </c>
      <c r="J116">
        <v>0</v>
      </c>
      <c r="K116">
        <v>0</v>
      </c>
      <c r="L116" s="35">
        <v>4.59</v>
      </c>
      <c r="M116" s="35"/>
      <c r="N116" s="35"/>
      <c r="O116" s="35">
        <v>1.36</v>
      </c>
      <c r="P116" s="35">
        <v>5.76</v>
      </c>
      <c r="Q116" s="35"/>
      <c r="S116" s="34">
        <v>0</v>
      </c>
      <c r="T116" s="34">
        <v>0</v>
      </c>
      <c r="U116" s="34">
        <v>1.5</v>
      </c>
      <c r="V116" s="34">
        <v>0.2</v>
      </c>
      <c r="W116" s="34">
        <v>0.4</v>
      </c>
      <c r="X116" s="34">
        <f t="shared" si="25"/>
        <v>2.1</v>
      </c>
      <c r="Y116">
        <v>134</v>
      </c>
      <c r="Z116">
        <f t="shared" si="26"/>
        <v>1.0103</v>
      </c>
      <c r="AA116" s="15">
        <f t="shared" si="27"/>
        <v>0.73307885561750119</v>
      </c>
      <c r="AB116" s="55">
        <f t="shared" si="28"/>
        <v>1.5394655967967525</v>
      </c>
      <c r="AC116" s="55">
        <f t="shared" si="46"/>
        <v>0</v>
      </c>
      <c r="AD116" s="34">
        <f t="shared" si="29"/>
        <v>1.5394655967967525</v>
      </c>
      <c r="AE116" s="55">
        <f t="shared" si="30"/>
        <v>1.5</v>
      </c>
      <c r="AF116" s="34">
        <f t="shared" si="31"/>
        <v>3.9465596796752545E-2</v>
      </c>
      <c r="AG116" s="55">
        <f t="shared" si="32"/>
        <v>0</v>
      </c>
      <c r="AH116" s="55">
        <f t="shared" si="33"/>
        <v>1.5</v>
      </c>
      <c r="AI116" s="34">
        <f t="shared" si="48"/>
        <v>3.9465596796752545E-2</v>
      </c>
      <c r="AJ116" s="59">
        <f t="shared" si="34"/>
        <v>0</v>
      </c>
      <c r="AK116" s="59">
        <f t="shared" si="35"/>
        <v>0</v>
      </c>
      <c r="AL116" s="59">
        <f t="shared" si="36"/>
        <v>0</v>
      </c>
      <c r="AM116" s="34">
        <f t="shared" si="37"/>
        <v>3.9465596796752545E-2</v>
      </c>
      <c r="AN116" s="55">
        <f t="shared" si="38"/>
        <v>3.9465596796752545E-2</v>
      </c>
      <c r="AO116" s="34">
        <f t="shared" si="39"/>
        <v>0</v>
      </c>
      <c r="AP116" s="55">
        <f t="shared" si="40"/>
        <v>0</v>
      </c>
      <c r="AQ116" s="59">
        <f t="shared" si="41"/>
        <v>0.31572477437402036</v>
      </c>
      <c r="AR116" s="59">
        <f t="shared" si="42"/>
        <v>0</v>
      </c>
      <c r="AS116" s="34"/>
      <c r="AT116">
        <v>134</v>
      </c>
      <c r="AU116" t="s">
        <v>732</v>
      </c>
      <c r="AV116">
        <v>1</v>
      </c>
      <c r="AZ116">
        <v>95</v>
      </c>
      <c r="BC116">
        <v>5</v>
      </c>
      <c r="BD116" s="34">
        <f t="shared" si="47"/>
        <v>1.4499999999999997</v>
      </c>
      <c r="BE116">
        <v>134</v>
      </c>
      <c r="BF116">
        <v>1</v>
      </c>
      <c r="BG116">
        <v>3</v>
      </c>
      <c r="BH116">
        <v>8</v>
      </c>
      <c r="BI116">
        <f t="shared" si="43"/>
        <v>18</v>
      </c>
    </row>
    <row r="117" spans="7:61" ht="15.75">
      <c r="G117">
        <v>135</v>
      </c>
      <c r="H117">
        <v>135</v>
      </c>
      <c r="I117">
        <v>15</v>
      </c>
      <c r="J117" s="74">
        <v>5</v>
      </c>
      <c r="K117" s="74">
        <v>5</v>
      </c>
      <c r="L117" s="35">
        <v>1.4375001000000001</v>
      </c>
      <c r="M117" s="35">
        <v>1.2500000000000001E-2</v>
      </c>
      <c r="N117" s="35">
        <v>3.7499999999999999E-2</v>
      </c>
      <c r="O117" s="35">
        <v>0.12000001</v>
      </c>
      <c r="P117" s="35">
        <v>0.27</v>
      </c>
      <c r="Q117" s="35"/>
      <c r="S117" s="34">
        <v>0.5</v>
      </c>
      <c r="T117" s="34">
        <v>0.5</v>
      </c>
      <c r="U117" s="34">
        <v>0.5</v>
      </c>
      <c r="V117" s="34">
        <v>0.1</v>
      </c>
      <c r="W117" s="34">
        <v>0.1</v>
      </c>
      <c r="X117" s="34">
        <f t="shared" si="25"/>
        <v>1.7000000000000002</v>
      </c>
      <c r="Y117">
        <v>135</v>
      </c>
      <c r="Z117">
        <f t="shared" si="26"/>
        <v>1.0103</v>
      </c>
      <c r="AA117" s="15">
        <f t="shared" si="27"/>
        <v>0.73307885561750119</v>
      </c>
      <c r="AB117" s="55">
        <f t="shared" si="28"/>
        <v>1.2462340545497521</v>
      </c>
      <c r="AC117" s="55">
        <f t="shared" si="46"/>
        <v>0.5</v>
      </c>
      <c r="AD117" s="34">
        <f t="shared" si="29"/>
        <v>0.74623405454975211</v>
      </c>
      <c r="AE117" s="55">
        <f t="shared" si="30"/>
        <v>0.5</v>
      </c>
      <c r="AF117" s="34">
        <f t="shared" si="31"/>
        <v>0.24623405454975211</v>
      </c>
      <c r="AG117" s="55">
        <f t="shared" si="32"/>
        <v>0.24623405454975211</v>
      </c>
      <c r="AH117" s="55">
        <f t="shared" si="33"/>
        <v>1.2462340545497521</v>
      </c>
      <c r="AI117" s="34">
        <f t="shared" si="48"/>
        <v>0</v>
      </c>
      <c r="AJ117" s="59">
        <f t="shared" si="34"/>
        <v>1.2500000000000001E-2</v>
      </c>
      <c r="AK117" s="59">
        <f t="shared" si="35"/>
        <v>3.7500000000000006E-2</v>
      </c>
      <c r="AL117" s="59">
        <f t="shared" si="36"/>
        <v>6.0019550796502077E-2</v>
      </c>
      <c r="AM117" s="34">
        <f t="shared" si="37"/>
        <v>0</v>
      </c>
      <c r="AN117" s="55">
        <f t="shared" si="38"/>
        <v>0</v>
      </c>
      <c r="AO117" s="34">
        <f t="shared" si="39"/>
        <v>0</v>
      </c>
      <c r="AP117" s="55">
        <f t="shared" si="40"/>
        <v>0</v>
      </c>
      <c r="AQ117" s="59">
        <f t="shared" si="41"/>
        <v>0</v>
      </c>
      <c r="AR117" s="59">
        <f t="shared" si="42"/>
        <v>0</v>
      </c>
      <c r="AS117" s="34"/>
      <c r="AT117">
        <v>135</v>
      </c>
      <c r="AU117">
        <v>2</v>
      </c>
      <c r="AV117">
        <v>1</v>
      </c>
      <c r="AY117">
        <v>25</v>
      </c>
      <c r="AZ117">
        <v>50</v>
      </c>
      <c r="BC117">
        <v>25</v>
      </c>
      <c r="BD117" s="34">
        <f t="shared" si="47"/>
        <v>1.625</v>
      </c>
      <c r="BE117">
        <v>135</v>
      </c>
      <c r="BF117">
        <v>1</v>
      </c>
      <c r="BG117">
        <v>3</v>
      </c>
      <c r="BH117">
        <v>8</v>
      </c>
      <c r="BI117">
        <f t="shared" si="43"/>
        <v>18</v>
      </c>
    </row>
    <row r="118" spans="7:61" ht="15.75">
      <c r="G118">
        <v>138</v>
      </c>
      <c r="H118">
        <v>138</v>
      </c>
      <c r="I118">
        <v>75</v>
      </c>
      <c r="J118" s="74">
        <v>5</v>
      </c>
      <c r="K118" s="74">
        <v>20</v>
      </c>
      <c r="L118" s="35">
        <v>2.3984000000000001</v>
      </c>
      <c r="M118" s="35">
        <v>1.2500000000000001E-2</v>
      </c>
      <c r="N118" s="35">
        <v>0.39</v>
      </c>
      <c r="O118" s="35">
        <v>6.1200004000000003</v>
      </c>
      <c r="P118" s="35">
        <v>13.77</v>
      </c>
      <c r="Q118" s="35">
        <v>0.3</v>
      </c>
      <c r="S118" s="34">
        <v>1.3</v>
      </c>
      <c r="T118" s="34">
        <v>0.5</v>
      </c>
      <c r="U118" s="34">
        <v>0.8</v>
      </c>
      <c r="V118" s="34">
        <v>0.9</v>
      </c>
      <c r="W118" s="34">
        <v>0.9</v>
      </c>
      <c r="X118" s="34">
        <f t="shared" si="25"/>
        <v>4.4000000000000004</v>
      </c>
      <c r="Y118">
        <v>138</v>
      </c>
      <c r="Z118">
        <f t="shared" si="26"/>
        <v>1.0103</v>
      </c>
      <c r="AA118" s="15">
        <f t="shared" si="27"/>
        <v>0.73307885561750119</v>
      </c>
      <c r="AB118" s="55">
        <f t="shared" si="28"/>
        <v>3.2255469647170054</v>
      </c>
      <c r="AC118" s="55">
        <f t="shared" si="46"/>
        <v>0.5</v>
      </c>
      <c r="AD118" s="34">
        <f t="shared" si="29"/>
        <v>2.7255469647170054</v>
      </c>
      <c r="AE118" s="55">
        <f t="shared" si="30"/>
        <v>0.8</v>
      </c>
      <c r="AF118" s="34">
        <f t="shared" si="31"/>
        <v>1.9255469647170054</v>
      </c>
      <c r="AG118" s="55">
        <f t="shared" si="32"/>
        <v>1.3</v>
      </c>
      <c r="AH118" s="55">
        <f t="shared" si="33"/>
        <v>2.6</v>
      </c>
      <c r="AI118" s="34">
        <f t="shared" si="48"/>
        <v>0.62554696471700533</v>
      </c>
      <c r="AJ118" s="59">
        <f t="shared" si="34"/>
        <v>1.2500000000000001E-2</v>
      </c>
      <c r="AK118" s="59">
        <f t="shared" si="35"/>
        <v>0.24000000000000005</v>
      </c>
      <c r="AL118" s="59">
        <f t="shared" si="36"/>
        <v>2.8274999999999997</v>
      </c>
      <c r="AM118" s="34">
        <f t="shared" si="37"/>
        <v>0.62554696471700533</v>
      </c>
      <c r="AN118" s="55">
        <f t="shared" si="38"/>
        <v>0.62554696471700533</v>
      </c>
      <c r="AO118" s="34">
        <f t="shared" si="39"/>
        <v>0</v>
      </c>
      <c r="AP118" s="55">
        <f t="shared" si="40"/>
        <v>0</v>
      </c>
      <c r="AQ118" s="59">
        <f t="shared" si="41"/>
        <v>5.0043757177360426</v>
      </c>
      <c r="AR118" s="59">
        <f t="shared" si="42"/>
        <v>0</v>
      </c>
      <c r="AS118" s="34"/>
      <c r="AT118">
        <v>138</v>
      </c>
      <c r="AU118">
        <v>2</v>
      </c>
      <c r="AV118">
        <v>1</v>
      </c>
      <c r="AX118">
        <v>70</v>
      </c>
      <c r="AY118">
        <v>24</v>
      </c>
      <c r="AZ118">
        <v>5</v>
      </c>
      <c r="BC118">
        <v>1</v>
      </c>
      <c r="BD118" s="34">
        <f t="shared" si="47"/>
        <v>2.8999999999999995</v>
      </c>
      <c r="BE118">
        <v>138</v>
      </c>
      <c r="BF118">
        <v>1</v>
      </c>
      <c r="BG118">
        <v>3</v>
      </c>
      <c r="BH118">
        <v>8</v>
      </c>
      <c r="BI118">
        <f t="shared" si="43"/>
        <v>18</v>
      </c>
    </row>
    <row r="119" spans="7:61" ht="15.75">
      <c r="G119">
        <v>140</v>
      </c>
      <c r="H119">
        <v>140</v>
      </c>
      <c r="I119">
        <v>90</v>
      </c>
      <c r="J119" s="74">
        <v>10</v>
      </c>
      <c r="K119" s="74">
        <v>10</v>
      </c>
      <c r="L119" s="35">
        <v>2.4</v>
      </c>
      <c r="M119" s="35">
        <v>0.05</v>
      </c>
      <c r="N119" s="35">
        <v>0.15</v>
      </c>
      <c r="O119" s="35">
        <v>5.7000003000000001</v>
      </c>
      <c r="P119" s="35">
        <v>12.825001</v>
      </c>
      <c r="Q119" s="35"/>
      <c r="S119" s="34">
        <v>1</v>
      </c>
      <c r="T119" s="34">
        <v>1</v>
      </c>
      <c r="U119" s="34">
        <v>0.8</v>
      </c>
      <c r="V119" s="34">
        <v>0.75</v>
      </c>
      <c r="W119" s="34">
        <v>0.75</v>
      </c>
      <c r="X119" s="34">
        <f t="shared" si="25"/>
        <v>4.3</v>
      </c>
      <c r="Y119">
        <v>140</v>
      </c>
      <c r="Z119">
        <f t="shared" si="26"/>
        <v>1.0103</v>
      </c>
      <c r="AA119" s="15">
        <f t="shared" si="27"/>
        <v>0.73307885561750119</v>
      </c>
      <c r="AB119" s="55">
        <f t="shared" si="28"/>
        <v>3.152239079155255</v>
      </c>
      <c r="AC119" s="55">
        <f t="shared" si="46"/>
        <v>1</v>
      </c>
      <c r="AD119" s="34">
        <f t="shared" si="29"/>
        <v>2.152239079155255</v>
      </c>
      <c r="AE119" s="55">
        <f t="shared" si="30"/>
        <v>0.8</v>
      </c>
      <c r="AF119" s="34">
        <f t="shared" si="31"/>
        <v>1.352239079155255</v>
      </c>
      <c r="AG119" s="55">
        <f t="shared" si="32"/>
        <v>1</v>
      </c>
      <c r="AH119" s="55">
        <f t="shared" si="33"/>
        <v>2.8</v>
      </c>
      <c r="AI119" s="34">
        <f t="shared" si="48"/>
        <v>0.35223907915525521</v>
      </c>
      <c r="AJ119" s="59">
        <f t="shared" si="34"/>
        <v>0.05</v>
      </c>
      <c r="AK119" s="59">
        <f t="shared" si="35"/>
        <v>0.12000000000000002</v>
      </c>
      <c r="AL119" s="59">
        <f t="shared" si="36"/>
        <v>2.7</v>
      </c>
      <c r="AM119" s="34">
        <f t="shared" si="37"/>
        <v>0.35223907915525521</v>
      </c>
      <c r="AN119" s="55">
        <f t="shared" si="38"/>
        <v>0.35223907915525521</v>
      </c>
      <c r="AO119" s="34">
        <f t="shared" si="39"/>
        <v>0</v>
      </c>
      <c r="AP119" s="55">
        <f t="shared" si="40"/>
        <v>0</v>
      </c>
      <c r="AQ119" s="59">
        <f t="shared" si="41"/>
        <v>2.8179126332420417</v>
      </c>
      <c r="AR119" s="59">
        <f t="shared" si="42"/>
        <v>0</v>
      </c>
      <c r="AS119" s="34"/>
      <c r="AT119">
        <v>140</v>
      </c>
      <c r="AU119">
        <v>2</v>
      </c>
      <c r="AV119">
        <v>1</v>
      </c>
      <c r="AW119">
        <v>90</v>
      </c>
      <c r="AY119">
        <v>10</v>
      </c>
      <c r="BD119" s="34">
        <f t="shared" si="47"/>
        <v>3</v>
      </c>
      <c r="BE119">
        <v>140</v>
      </c>
      <c r="BF119">
        <v>1</v>
      </c>
      <c r="BG119">
        <v>3</v>
      </c>
      <c r="BH119">
        <v>8</v>
      </c>
      <c r="BI119">
        <f t="shared" si="43"/>
        <v>18</v>
      </c>
    </row>
    <row r="120" spans="7:61" ht="15.75">
      <c r="G120">
        <v>142</v>
      </c>
      <c r="H120">
        <v>142</v>
      </c>
      <c r="I120">
        <v>80</v>
      </c>
      <c r="J120">
        <v>0</v>
      </c>
      <c r="K120" s="74">
        <v>20</v>
      </c>
      <c r="L120" s="35">
        <v>3.0900002</v>
      </c>
      <c r="M120" s="35"/>
      <c r="N120" s="35">
        <v>0.15</v>
      </c>
      <c r="O120" s="35">
        <v>7.2000003000000001</v>
      </c>
      <c r="P120" s="35">
        <v>16.2</v>
      </c>
      <c r="Q120" s="35"/>
      <c r="S120" s="34">
        <v>0.5</v>
      </c>
      <c r="T120" s="34">
        <v>0</v>
      </c>
      <c r="U120" s="34">
        <v>1</v>
      </c>
      <c r="V120" s="34">
        <v>1</v>
      </c>
      <c r="W120" s="34">
        <v>1</v>
      </c>
      <c r="X120" s="34">
        <f t="shared" si="25"/>
        <v>3.5</v>
      </c>
      <c r="Y120">
        <v>142</v>
      </c>
      <c r="Z120">
        <f t="shared" si="26"/>
        <v>1.0103</v>
      </c>
      <c r="AA120" s="15">
        <f t="shared" si="27"/>
        <v>0.73307885561750119</v>
      </c>
      <c r="AB120" s="55">
        <f t="shared" si="28"/>
        <v>2.5657759946612542</v>
      </c>
      <c r="AC120" s="55">
        <f t="shared" si="46"/>
        <v>0</v>
      </c>
      <c r="AD120" s="34">
        <f t="shared" si="29"/>
        <v>2.5657759946612542</v>
      </c>
      <c r="AE120" s="55">
        <f t="shared" si="30"/>
        <v>1</v>
      </c>
      <c r="AF120" s="34">
        <f t="shared" si="31"/>
        <v>1.5657759946612542</v>
      </c>
      <c r="AG120" s="55">
        <f t="shared" si="32"/>
        <v>0.5</v>
      </c>
      <c r="AH120" s="55">
        <f t="shared" si="33"/>
        <v>1.5</v>
      </c>
      <c r="AI120" s="34">
        <f t="shared" si="48"/>
        <v>1.0657759946612542</v>
      </c>
      <c r="AJ120" s="59">
        <f t="shared" si="34"/>
        <v>0</v>
      </c>
      <c r="AK120" s="59">
        <f t="shared" si="35"/>
        <v>0.30000000000000004</v>
      </c>
      <c r="AL120" s="59">
        <f t="shared" si="36"/>
        <v>0.66000000000000014</v>
      </c>
      <c r="AM120" s="34">
        <f t="shared" si="37"/>
        <v>1.0657759946612542</v>
      </c>
      <c r="AN120" s="55">
        <f t="shared" si="38"/>
        <v>1</v>
      </c>
      <c r="AO120" s="34">
        <f t="shared" si="39"/>
        <v>6.5775994661254167E-2</v>
      </c>
      <c r="AP120" s="55">
        <f t="shared" si="40"/>
        <v>6.5775994661254167E-2</v>
      </c>
      <c r="AQ120" s="59">
        <f t="shared" si="41"/>
        <v>8</v>
      </c>
      <c r="AR120" s="59">
        <f t="shared" si="42"/>
        <v>1.183967903902575</v>
      </c>
      <c r="AS120" s="34"/>
      <c r="AT120">
        <v>142</v>
      </c>
      <c r="AU120">
        <v>2</v>
      </c>
      <c r="AV120">
        <v>1</v>
      </c>
      <c r="AY120">
        <v>10</v>
      </c>
      <c r="AZ120">
        <v>90</v>
      </c>
      <c r="BD120" s="34">
        <f t="shared" si="47"/>
        <v>1.6500000000000001</v>
      </c>
      <c r="BE120">
        <v>142</v>
      </c>
      <c r="BF120">
        <v>1</v>
      </c>
      <c r="BG120">
        <v>3</v>
      </c>
      <c r="BH120">
        <v>8</v>
      </c>
      <c r="BI120">
        <f t="shared" si="43"/>
        <v>18</v>
      </c>
    </row>
    <row r="121" spans="7:61" ht="15.75">
      <c r="G121">
        <v>143</v>
      </c>
      <c r="H121">
        <v>143</v>
      </c>
      <c r="I121">
        <v>80</v>
      </c>
      <c r="J121" s="74">
        <v>5</v>
      </c>
      <c r="K121" s="74">
        <v>5</v>
      </c>
      <c r="L121" s="35">
        <v>6.19</v>
      </c>
      <c r="M121" s="35">
        <v>2.5000000000000001E-2</v>
      </c>
      <c r="N121" s="35">
        <v>7.4999999999999997E-2</v>
      </c>
      <c r="O121" s="35">
        <v>7.6000003999999999</v>
      </c>
      <c r="P121" s="35">
        <v>17.100000000000001</v>
      </c>
      <c r="Q121" s="35"/>
      <c r="S121" s="34">
        <v>1</v>
      </c>
      <c r="T121" s="34">
        <v>1</v>
      </c>
      <c r="U121" s="34">
        <v>2</v>
      </c>
      <c r="V121" s="34">
        <v>1</v>
      </c>
      <c r="W121" s="34">
        <v>1</v>
      </c>
      <c r="X121" s="34">
        <f t="shared" si="25"/>
        <v>6</v>
      </c>
      <c r="Y121">
        <v>143</v>
      </c>
      <c r="Z121">
        <f t="shared" si="26"/>
        <v>1.0103</v>
      </c>
      <c r="AA121" s="15">
        <f t="shared" si="27"/>
        <v>0.73307885561750119</v>
      </c>
      <c r="AB121" s="55">
        <f t="shared" si="28"/>
        <v>4.3984731337050071</v>
      </c>
      <c r="AC121" s="55">
        <f t="shared" si="46"/>
        <v>1</v>
      </c>
      <c r="AD121" s="34">
        <f t="shared" si="29"/>
        <v>3.3984731337050071</v>
      </c>
      <c r="AE121" s="55">
        <f t="shared" si="30"/>
        <v>2</v>
      </c>
      <c r="AF121" s="34">
        <f t="shared" si="31"/>
        <v>1.3984731337050071</v>
      </c>
      <c r="AG121" s="55">
        <f t="shared" si="32"/>
        <v>1</v>
      </c>
      <c r="AH121" s="55">
        <f t="shared" si="33"/>
        <v>4</v>
      </c>
      <c r="AI121" s="34">
        <f t="shared" si="48"/>
        <v>0.39847313370500714</v>
      </c>
      <c r="AJ121" s="59">
        <f t="shared" si="34"/>
        <v>2.5000000000000001E-2</v>
      </c>
      <c r="AK121" s="59">
        <f t="shared" si="35"/>
        <v>0.15000000000000002</v>
      </c>
      <c r="AL121" s="59">
        <f t="shared" si="36"/>
        <v>1.2599999999999998</v>
      </c>
      <c r="AM121" s="34">
        <f t="shared" si="37"/>
        <v>0.39847313370500714</v>
      </c>
      <c r="AN121" s="55">
        <f t="shared" si="38"/>
        <v>0.39847313370500714</v>
      </c>
      <c r="AO121" s="34">
        <f t="shared" si="39"/>
        <v>0</v>
      </c>
      <c r="AP121" s="55">
        <f t="shared" si="40"/>
        <v>0</v>
      </c>
      <c r="AQ121" s="59">
        <f t="shared" si="41"/>
        <v>3.1877850696400571</v>
      </c>
      <c r="AR121" s="59">
        <f t="shared" si="42"/>
        <v>0</v>
      </c>
      <c r="AS121" s="34"/>
      <c r="AT121">
        <v>143</v>
      </c>
      <c r="AU121">
        <v>2</v>
      </c>
      <c r="AV121">
        <v>1</v>
      </c>
      <c r="AY121">
        <v>5</v>
      </c>
      <c r="AZ121">
        <v>95</v>
      </c>
      <c r="BD121" s="34">
        <f t="shared" si="47"/>
        <v>1.5749999999999997</v>
      </c>
      <c r="BE121">
        <v>143</v>
      </c>
      <c r="BF121">
        <v>1</v>
      </c>
      <c r="BG121">
        <v>3</v>
      </c>
      <c r="BH121">
        <v>8</v>
      </c>
      <c r="BI121">
        <f t="shared" si="43"/>
        <v>18</v>
      </c>
    </row>
    <row r="122" spans="7:61" ht="15.75">
      <c r="G122">
        <v>146</v>
      </c>
      <c r="H122">
        <v>146</v>
      </c>
      <c r="I122">
        <v>70</v>
      </c>
      <c r="J122" s="74">
        <v>45</v>
      </c>
      <c r="K122" s="74">
        <v>45</v>
      </c>
      <c r="L122" s="35">
        <v>2.3439999999999999</v>
      </c>
      <c r="M122" s="35">
        <v>0.27</v>
      </c>
      <c r="N122" s="35">
        <v>0.8100001</v>
      </c>
      <c r="O122" s="35">
        <v>4.8</v>
      </c>
      <c r="P122" s="35">
        <v>10.8</v>
      </c>
      <c r="Q122" s="35"/>
      <c r="S122" s="34">
        <v>1.2</v>
      </c>
      <c r="T122" s="34">
        <v>1.2</v>
      </c>
      <c r="U122" s="34">
        <v>0.8</v>
      </c>
      <c r="V122" s="34">
        <v>0.6</v>
      </c>
      <c r="W122" s="34">
        <v>0.6</v>
      </c>
      <c r="X122" s="34">
        <f t="shared" si="25"/>
        <v>4.4000000000000004</v>
      </c>
      <c r="Y122">
        <v>146</v>
      </c>
      <c r="Z122">
        <f t="shared" si="26"/>
        <v>1.0103</v>
      </c>
      <c r="AA122" s="15">
        <f t="shared" si="27"/>
        <v>0.73307885561750119</v>
      </c>
      <c r="AB122" s="55">
        <f t="shared" si="28"/>
        <v>3.2255469647170054</v>
      </c>
      <c r="AC122" s="55">
        <f t="shared" si="46"/>
        <v>1.2</v>
      </c>
      <c r="AD122" s="34">
        <f t="shared" si="29"/>
        <v>2.0255469647170052</v>
      </c>
      <c r="AE122" s="55">
        <f t="shared" si="30"/>
        <v>0.8</v>
      </c>
      <c r="AF122" s="34">
        <f t="shared" si="31"/>
        <v>1.2255469647170054</v>
      </c>
      <c r="AG122" s="55">
        <f t="shared" si="32"/>
        <v>1.2</v>
      </c>
      <c r="AH122" s="55">
        <f t="shared" si="33"/>
        <v>3.2</v>
      </c>
      <c r="AI122" s="34">
        <f t="shared" si="48"/>
        <v>2.5546964717005238E-2</v>
      </c>
      <c r="AJ122" s="59">
        <f t="shared" si="34"/>
        <v>0.27</v>
      </c>
      <c r="AK122" s="59">
        <f t="shared" si="35"/>
        <v>0.54000000000000015</v>
      </c>
      <c r="AL122" s="59">
        <f t="shared" si="36"/>
        <v>2.3099999999999996</v>
      </c>
      <c r="AM122" s="34">
        <f t="shared" si="37"/>
        <v>2.5546964717005238E-2</v>
      </c>
      <c r="AN122" s="55">
        <f t="shared" si="38"/>
        <v>2.5546964717005238E-2</v>
      </c>
      <c r="AO122" s="34">
        <f t="shared" si="39"/>
        <v>0</v>
      </c>
      <c r="AP122" s="55">
        <f t="shared" si="40"/>
        <v>0</v>
      </c>
      <c r="AQ122" s="59">
        <f t="shared" si="41"/>
        <v>0.20437571773604191</v>
      </c>
      <c r="AR122" s="59">
        <f t="shared" si="42"/>
        <v>0</v>
      </c>
      <c r="AS122" s="34"/>
      <c r="AT122">
        <v>146</v>
      </c>
      <c r="AU122">
        <v>2</v>
      </c>
      <c r="AV122">
        <v>1</v>
      </c>
      <c r="AW122">
        <v>90</v>
      </c>
      <c r="BC122">
        <v>10</v>
      </c>
      <c r="BD122" s="34">
        <f t="shared" si="47"/>
        <v>2.75</v>
      </c>
      <c r="BE122">
        <v>146</v>
      </c>
      <c r="BF122">
        <v>1</v>
      </c>
      <c r="BG122">
        <v>3</v>
      </c>
      <c r="BH122">
        <v>8</v>
      </c>
      <c r="BI122">
        <f t="shared" si="43"/>
        <v>18</v>
      </c>
    </row>
    <row r="123" spans="7:61" ht="15.75">
      <c r="G123">
        <v>147</v>
      </c>
      <c r="H123">
        <v>147</v>
      </c>
      <c r="I123">
        <v>80</v>
      </c>
      <c r="J123" s="74">
        <v>5</v>
      </c>
      <c r="K123" s="74">
        <v>5</v>
      </c>
      <c r="L123" s="35">
        <v>1.2900001000000001</v>
      </c>
      <c r="M123" s="35">
        <v>5.0000009999999996E-3</v>
      </c>
      <c r="N123" s="35">
        <v>1.5000001000000001E-2</v>
      </c>
      <c r="O123" s="35">
        <v>1.1200000000000001</v>
      </c>
      <c r="P123" s="35">
        <v>2.5200002000000001</v>
      </c>
      <c r="Q123" s="35"/>
      <c r="S123" s="34">
        <v>0.2</v>
      </c>
      <c r="T123" s="34">
        <v>0.2</v>
      </c>
      <c r="U123" s="34">
        <v>0.5</v>
      </c>
      <c r="V123" s="34">
        <v>0.2</v>
      </c>
      <c r="W123" s="34">
        <v>0.2</v>
      </c>
      <c r="X123" s="34">
        <f t="shared" si="25"/>
        <v>1.3</v>
      </c>
      <c r="Y123">
        <v>147</v>
      </c>
      <c r="Z123">
        <f t="shared" si="26"/>
        <v>1.0103</v>
      </c>
      <c r="AA123" s="15">
        <f t="shared" si="27"/>
        <v>0.73307885561750119</v>
      </c>
      <c r="AB123" s="55">
        <f t="shared" si="28"/>
        <v>0.95300251230275157</v>
      </c>
      <c r="AC123" s="55">
        <f t="shared" si="46"/>
        <v>0.2</v>
      </c>
      <c r="AD123" s="34">
        <f t="shared" si="29"/>
        <v>0.7530025123027515</v>
      </c>
      <c r="AE123" s="55">
        <f t="shared" si="30"/>
        <v>0.5</v>
      </c>
      <c r="AF123" s="34">
        <f t="shared" si="31"/>
        <v>0.25300251230275161</v>
      </c>
      <c r="AG123" s="55">
        <f t="shared" si="32"/>
        <v>0.2</v>
      </c>
      <c r="AH123" s="55">
        <f t="shared" si="33"/>
        <v>0.89999999999999991</v>
      </c>
      <c r="AI123" s="34">
        <f t="shared" si="48"/>
        <v>5.3002512302751659E-2</v>
      </c>
      <c r="AJ123" s="59">
        <f t="shared" si="34"/>
        <v>5.000000000000001E-3</v>
      </c>
      <c r="AK123" s="59">
        <f t="shared" si="35"/>
        <v>3.7500000000000006E-2</v>
      </c>
      <c r="AL123" s="59">
        <f t="shared" si="36"/>
        <v>0.24000000000000005</v>
      </c>
      <c r="AM123" s="34">
        <f t="shared" si="37"/>
        <v>5.3002512302751659E-2</v>
      </c>
      <c r="AN123" s="55">
        <f t="shared" si="38"/>
        <v>5.3002512302751659E-2</v>
      </c>
      <c r="AO123" s="34">
        <f t="shared" si="39"/>
        <v>0</v>
      </c>
      <c r="AP123" s="55">
        <f t="shared" si="40"/>
        <v>0</v>
      </c>
      <c r="AQ123" s="59">
        <f t="shared" si="41"/>
        <v>0.42402009842201327</v>
      </c>
      <c r="AR123" s="59">
        <f t="shared" si="42"/>
        <v>0</v>
      </c>
      <c r="AS123" s="34"/>
      <c r="AT123">
        <v>147</v>
      </c>
      <c r="AU123">
        <v>2</v>
      </c>
      <c r="AV123">
        <v>1</v>
      </c>
      <c r="AW123">
        <v>40</v>
      </c>
      <c r="BC123">
        <v>60</v>
      </c>
      <c r="BD123" s="34">
        <f t="shared" si="47"/>
        <v>1.5000000000000002</v>
      </c>
      <c r="BE123">
        <v>147</v>
      </c>
      <c r="BF123">
        <v>1</v>
      </c>
      <c r="BG123">
        <v>3</v>
      </c>
      <c r="BH123">
        <v>8</v>
      </c>
      <c r="BI123">
        <f t="shared" si="43"/>
        <v>18</v>
      </c>
    </row>
    <row r="124" spans="7:61" ht="15.75">
      <c r="G124">
        <v>148</v>
      </c>
      <c r="H124">
        <v>148</v>
      </c>
      <c r="I124">
        <v>86</v>
      </c>
      <c r="J124" s="74">
        <v>15</v>
      </c>
      <c r="K124" s="74">
        <v>15</v>
      </c>
      <c r="L124" s="35">
        <v>3.2640004</v>
      </c>
      <c r="M124" s="35">
        <v>0.09</v>
      </c>
      <c r="N124" s="35">
        <v>0.27000004</v>
      </c>
      <c r="O124" s="35">
        <v>1.3000001000000001</v>
      </c>
      <c r="P124" s="35">
        <v>2.9250001999999999</v>
      </c>
      <c r="Q124" s="35"/>
      <c r="S124" s="34">
        <v>1.2</v>
      </c>
      <c r="T124" s="34">
        <v>1.2</v>
      </c>
      <c r="U124" s="34">
        <v>1.2</v>
      </c>
      <c r="V124" s="34">
        <v>0.25</v>
      </c>
      <c r="W124" s="34">
        <v>0.25</v>
      </c>
      <c r="X124" s="34">
        <f t="shared" si="25"/>
        <v>4.0999999999999996</v>
      </c>
      <c r="Y124">
        <v>148</v>
      </c>
      <c r="Z124">
        <f t="shared" si="26"/>
        <v>1.0103</v>
      </c>
      <c r="AA124" s="15">
        <f t="shared" si="27"/>
        <v>0.73307885561750119</v>
      </c>
      <c r="AB124" s="55">
        <f t="shared" si="28"/>
        <v>3.0056233080317547</v>
      </c>
      <c r="AC124" s="55">
        <f t="shared" si="46"/>
        <v>1.2</v>
      </c>
      <c r="AD124" s="34">
        <f t="shared" si="29"/>
        <v>1.8056233080317547</v>
      </c>
      <c r="AE124" s="55">
        <f t="shared" si="30"/>
        <v>1.2</v>
      </c>
      <c r="AF124" s="34">
        <f t="shared" si="31"/>
        <v>0.60562330803175479</v>
      </c>
      <c r="AG124" s="55">
        <f t="shared" si="32"/>
        <v>0.60562330803175479</v>
      </c>
      <c r="AH124" s="55">
        <f t="shared" si="33"/>
        <v>3.0056233080317547</v>
      </c>
      <c r="AI124" s="34">
        <f t="shared" si="48"/>
        <v>0</v>
      </c>
      <c r="AJ124" s="59">
        <f t="shared" si="34"/>
        <v>0.09</v>
      </c>
      <c r="AK124" s="59">
        <f t="shared" si="35"/>
        <v>0.26999999999999996</v>
      </c>
      <c r="AL124" s="59">
        <f t="shared" si="36"/>
        <v>1.0416720898146181</v>
      </c>
      <c r="AM124" s="34">
        <f t="shared" si="37"/>
        <v>0</v>
      </c>
      <c r="AN124" s="55">
        <f t="shared" si="38"/>
        <v>0</v>
      </c>
      <c r="AO124" s="34">
        <f t="shared" si="39"/>
        <v>0</v>
      </c>
      <c r="AP124" s="55">
        <f t="shared" si="40"/>
        <v>0</v>
      </c>
      <c r="AQ124" s="59">
        <f t="shared" si="41"/>
        <v>0</v>
      </c>
      <c r="AR124" s="59">
        <f t="shared" si="42"/>
        <v>0</v>
      </c>
      <c r="AS124" s="34"/>
      <c r="AT124">
        <v>148</v>
      </c>
      <c r="AU124">
        <v>2</v>
      </c>
      <c r="AV124">
        <v>1</v>
      </c>
      <c r="AW124">
        <v>60</v>
      </c>
      <c r="BC124">
        <v>40</v>
      </c>
      <c r="BD124" s="34">
        <f t="shared" si="47"/>
        <v>1.9999999999999998</v>
      </c>
      <c r="BE124">
        <v>148</v>
      </c>
      <c r="BF124">
        <v>1</v>
      </c>
      <c r="BG124">
        <v>3</v>
      </c>
      <c r="BH124">
        <v>8</v>
      </c>
      <c r="BI124">
        <f t="shared" si="43"/>
        <v>18</v>
      </c>
    </row>
    <row r="125" spans="7:61" ht="15.75">
      <c r="G125">
        <v>152</v>
      </c>
      <c r="H125">
        <v>152</v>
      </c>
      <c r="I125">
        <v>75</v>
      </c>
      <c r="J125" s="74">
        <v>30</v>
      </c>
      <c r="K125" s="74">
        <v>35</v>
      </c>
      <c r="L125" s="35">
        <v>2.3984000000000001</v>
      </c>
      <c r="M125" s="35">
        <v>0.10500001</v>
      </c>
      <c r="N125" s="35">
        <v>0.68249994999999997</v>
      </c>
      <c r="O125" s="35">
        <v>5.4</v>
      </c>
      <c r="P125" s="35">
        <v>12.150001</v>
      </c>
      <c r="Q125" s="35"/>
      <c r="S125" s="34">
        <v>1.3</v>
      </c>
      <c r="T125" s="34">
        <v>0.7</v>
      </c>
      <c r="U125" s="34">
        <v>0.8</v>
      </c>
      <c r="V125" s="34">
        <v>0.9</v>
      </c>
      <c r="W125" s="34">
        <v>0.9</v>
      </c>
      <c r="X125" s="34">
        <f t="shared" si="25"/>
        <v>4.5999999999999996</v>
      </c>
      <c r="Y125">
        <v>152</v>
      </c>
      <c r="Z125">
        <f t="shared" si="26"/>
        <v>1.0103</v>
      </c>
      <c r="AA125" s="15">
        <f t="shared" si="27"/>
        <v>0.73307885561750119</v>
      </c>
      <c r="AB125" s="55">
        <f t="shared" si="28"/>
        <v>3.3721627358405053</v>
      </c>
      <c r="AC125" s="55">
        <f t="shared" si="46"/>
        <v>0.7</v>
      </c>
      <c r="AD125" s="34">
        <f t="shared" si="29"/>
        <v>2.6721627358405051</v>
      </c>
      <c r="AE125" s="55">
        <f t="shared" si="30"/>
        <v>0.8</v>
      </c>
      <c r="AF125" s="34">
        <f t="shared" si="31"/>
        <v>1.8721627358405053</v>
      </c>
      <c r="AG125" s="55">
        <f t="shared" si="32"/>
        <v>1.3</v>
      </c>
      <c r="AH125" s="55">
        <f t="shared" si="33"/>
        <v>2.8</v>
      </c>
      <c r="AI125" s="34">
        <f t="shared" si="48"/>
        <v>0.57216273584050548</v>
      </c>
      <c r="AJ125" s="59">
        <f t="shared" si="34"/>
        <v>0.105</v>
      </c>
      <c r="AK125" s="59">
        <f t="shared" si="35"/>
        <v>0.42000000000000004</v>
      </c>
      <c r="AL125" s="59">
        <f t="shared" si="36"/>
        <v>2.8274999999999997</v>
      </c>
      <c r="AM125" s="34">
        <f t="shared" si="37"/>
        <v>0.57216273584050548</v>
      </c>
      <c r="AN125" s="55">
        <f t="shared" si="38"/>
        <v>0.57216273584050548</v>
      </c>
      <c r="AO125" s="34">
        <f t="shared" si="39"/>
        <v>0</v>
      </c>
      <c r="AP125" s="55">
        <f t="shared" si="40"/>
        <v>0</v>
      </c>
      <c r="AQ125" s="59">
        <f t="shared" si="41"/>
        <v>4.5773018867240438</v>
      </c>
      <c r="AR125" s="59">
        <f t="shared" si="42"/>
        <v>0</v>
      </c>
      <c r="AS125" s="34"/>
      <c r="AT125">
        <v>152</v>
      </c>
      <c r="AU125">
        <v>2</v>
      </c>
      <c r="AV125">
        <v>1</v>
      </c>
      <c r="AX125">
        <v>70</v>
      </c>
      <c r="AY125">
        <v>24</v>
      </c>
      <c r="AZ125">
        <v>5</v>
      </c>
      <c r="BC125">
        <v>1</v>
      </c>
      <c r="BD125" s="34">
        <f t="shared" si="47"/>
        <v>2.8999999999999995</v>
      </c>
      <c r="BE125">
        <v>152</v>
      </c>
      <c r="BF125">
        <v>1</v>
      </c>
      <c r="BG125">
        <v>3</v>
      </c>
      <c r="BH125">
        <v>8</v>
      </c>
      <c r="BI125">
        <f t="shared" si="43"/>
        <v>18</v>
      </c>
    </row>
    <row r="126" spans="7:61" ht="15.75">
      <c r="G126">
        <v>154</v>
      </c>
      <c r="H126">
        <v>154</v>
      </c>
      <c r="I126">
        <v>85</v>
      </c>
      <c r="J126">
        <v>0</v>
      </c>
      <c r="K126">
        <v>0</v>
      </c>
      <c r="L126" s="35">
        <v>4.7160000000000002</v>
      </c>
      <c r="M126" s="35"/>
      <c r="N126" s="35"/>
      <c r="O126" s="35">
        <v>1.44</v>
      </c>
      <c r="P126" s="35">
        <v>2.16</v>
      </c>
      <c r="Q126" s="35"/>
      <c r="S126" s="34">
        <v>0</v>
      </c>
      <c r="T126" s="34">
        <v>0</v>
      </c>
      <c r="U126" s="34">
        <v>1.8</v>
      </c>
      <c r="V126" s="34">
        <v>0.2</v>
      </c>
      <c r="W126" s="34">
        <v>0.2</v>
      </c>
      <c r="X126" s="34">
        <f t="shared" si="25"/>
        <v>2.2000000000000002</v>
      </c>
      <c r="Y126">
        <v>154</v>
      </c>
      <c r="Z126">
        <f t="shared" si="26"/>
        <v>1.0103</v>
      </c>
      <c r="AA126" s="15">
        <f t="shared" si="27"/>
        <v>0.73307885561750119</v>
      </c>
      <c r="AB126" s="55">
        <f t="shared" si="28"/>
        <v>1.6127734823585027</v>
      </c>
      <c r="AC126" s="55">
        <f t="shared" si="46"/>
        <v>0</v>
      </c>
      <c r="AD126" s="34">
        <f t="shared" si="29"/>
        <v>1.6127734823585027</v>
      </c>
      <c r="AE126" s="55">
        <f t="shared" si="30"/>
        <v>1.6127734823585027</v>
      </c>
      <c r="AF126" s="34">
        <f t="shared" si="31"/>
        <v>0</v>
      </c>
      <c r="AG126" s="55">
        <f t="shared" si="32"/>
        <v>0</v>
      </c>
      <c r="AH126" s="55">
        <f t="shared" si="33"/>
        <v>1.6127734823585027</v>
      </c>
      <c r="AI126" s="34">
        <f t="shared" si="48"/>
        <v>0</v>
      </c>
      <c r="AJ126" s="59">
        <f t="shared" si="34"/>
        <v>0</v>
      </c>
      <c r="AK126" s="59">
        <f t="shared" si="35"/>
        <v>0</v>
      </c>
      <c r="AL126" s="59">
        <f t="shared" si="36"/>
        <v>0</v>
      </c>
      <c r="AM126" s="34">
        <f t="shared" si="37"/>
        <v>0</v>
      </c>
      <c r="AN126" s="55">
        <f t="shared" si="38"/>
        <v>0</v>
      </c>
      <c r="AO126" s="34">
        <f t="shared" si="39"/>
        <v>0</v>
      </c>
      <c r="AP126" s="55">
        <f t="shared" si="40"/>
        <v>0</v>
      </c>
      <c r="AQ126" s="59">
        <f t="shared" si="41"/>
        <v>0</v>
      </c>
      <c r="AR126" s="59">
        <f t="shared" si="42"/>
        <v>0</v>
      </c>
      <c r="AS126" s="34"/>
      <c r="AT126">
        <v>154</v>
      </c>
      <c r="AU126" t="s">
        <v>732</v>
      </c>
      <c r="AV126">
        <v>1</v>
      </c>
      <c r="AZ126">
        <v>40</v>
      </c>
      <c r="BC126">
        <v>60</v>
      </c>
      <c r="BD126" s="34">
        <f t="shared" ref="BD126:BD157" si="49">(AW126/100*$BM$4)+(AX126/100*$BM$5)+(AY126/100*$BM$6)+(AZ126/100*$BM$7)+(BA126/100*$BM$8)+(BB126/100*$BM$9)+(BC126/100*$BM$10)</f>
        <v>0.90000000000000013</v>
      </c>
      <c r="BE126">
        <v>154</v>
      </c>
      <c r="BF126">
        <v>1</v>
      </c>
      <c r="BG126">
        <v>3</v>
      </c>
      <c r="BH126">
        <v>8</v>
      </c>
      <c r="BI126">
        <f t="shared" si="43"/>
        <v>18</v>
      </c>
    </row>
    <row r="127" spans="7:61" ht="15.75">
      <c r="G127">
        <v>155</v>
      </c>
      <c r="H127">
        <v>155</v>
      </c>
      <c r="I127">
        <v>100</v>
      </c>
      <c r="J127">
        <v>0</v>
      </c>
      <c r="K127" s="74">
        <v>5</v>
      </c>
      <c r="L127" s="35">
        <v>3.0200002000000001</v>
      </c>
      <c r="M127" s="35"/>
      <c r="N127" s="35">
        <v>3.7499999999999999E-2</v>
      </c>
      <c r="O127" s="35">
        <v>11.88</v>
      </c>
      <c r="P127" s="35">
        <v>32.670001999999997</v>
      </c>
      <c r="Q127" s="35"/>
      <c r="S127" s="34">
        <v>0.5</v>
      </c>
      <c r="T127" s="34">
        <v>0</v>
      </c>
      <c r="U127" s="34">
        <v>1</v>
      </c>
      <c r="V127" s="34">
        <v>1.5</v>
      </c>
      <c r="W127" s="34">
        <v>1.5</v>
      </c>
      <c r="X127" s="34">
        <f t="shared" si="25"/>
        <v>4.5</v>
      </c>
      <c r="Y127">
        <v>155</v>
      </c>
      <c r="Z127">
        <f t="shared" si="26"/>
        <v>1.0103</v>
      </c>
      <c r="AA127" s="15">
        <f t="shared" si="27"/>
        <v>0.73307885561750119</v>
      </c>
      <c r="AB127" s="55">
        <f t="shared" si="28"/>
        <v>3.2988548502787554</v>
      </c>
      <c r="AC127" s="55">
        <f t="shared" si="46"/>
        <v>0</v>
      </c>
      <c r="AD127" s="34">
        <f t="shared" si="29"/>
        <v>3.2988548502787554</v>
      </c>
      <c r="AE127" s="55">
        <f t="shared" si="30"/>
        <v>1</v>
      </c>
      <c r="AF127" s="34">
        <f t="shared" si="31"/>
        <v>2.2988548502787554</v>
      </c>
      <c r="AG127" s="55">
        <f t="shared" si="32"/>
        <v>0.5</v>
      </c>
      <c r="AH127" s="55">
        <f t="shared" si="33"/>
        <v>1.5</v>
      </c>
      <c r="AI127" s="34">
        <f t="shared" si="48"/>
        <v>1.7988548502787554</v>
      </c>
      <c r="AJ127" s="59">
        <f t="shared" si="34"/>
        <v>0</v>
      </c>
      <c r="AK127" s="59">
        <f t="shared" si="35"/>
        <v>7.5000000000000011E-2</v>
      </c>
      <c r="AL127" s="59">
        <f t="shared" si="36"/>
        <v>1.35</v>
      </c>
      <c r="AM127" s="34">
        <f t="shared" si="37"/>
        <v>1.7988548502787554</v>
      </c>
      <c r="AN127" s="55">
        <f t="shared" si="38"/>
        <v>1.5</v>
      </c>
      <c r="AO127" s="34">
        <f t="shared" si="39"/>
        <v>0.29885485027875536</v>
      </c>
      <c r="AP127" s="55">
        <f t="shared" si="40"/>
        <v>0.29885485027875536</v>
      </c>
      <c r="AQ127" s="59">
        <f t="shared" si="41"/>
        <v>12</v>
      </c>
      <c r="AR127" s="59">
        <f t="shared" si="42"/>
        <v>6.5748067061326179</v>
      </c>
      <c r="AS127" s="34"/>
      <c r="AT127">
        <v>155</v>
      </c>
      <c r="AU127">
        <v>2</v>
      </c>
      <c r="AV127">
        <v>1</v>
      </c>
      <c r="AY127">
        <v>80</v>
      </c>
      <c r="AZ127">
        <v>20</v>
      </c>
      <c r="BD127" s="34">
        <f t="shared" si="49"/>
        <v>2.7</v>
      </c>
      <c r="BE127">
        <v>155</v>
      </c>
      <c r="BF127">
        <v>1</v>
      </c>
      <c r="BG127">
        <v>4</v>
      </c>
      <c r="BH127">
        <v>8</v>
      </c>
      <c r="BI127">
        <f t="shared" si="43"/>
        <v>22</v>
      </c>
    </row>
    <row r="128" spans="7:61" ht="15.75">
      <c r="G128">
        <v>156</v>
      </c>
      <c r="H128">
        <v>156</v>
      </c>
      <c r="I128">
        <v>80</v>
      </c>
      <c r="J128">
        <v>0</v>
      </c>
      <c r="K128">
        <v>0</v>
      </c>
      <c r="L128" s="35">
        <v>2.94</v>
      </c>
      <c r="M128" s="35"/>
      <c r="N128" s="35"/>
      <c r="O128" s="35">
        <v>1.7</v>
      </c>
      <c r="P128" s="35">
        <v>7.6500006000000003</v>
      </c>
      <c r="Q128" s="35"/>
      <c r="S128" s="34">
        <v>0</v>
      </c>
      <c r="T128" s="34">
        <v>0</v>
      </c>
      <c r="U128" s="34">
        <v>1</v>
      </c>
      <c r="V128" s="34">
        <v>0.25</v>
      </c>
      <c r="W128" s="34">
        <v>0.5</v>
      </c>
      <c r="X128" s="34">
        <f t="shared" si="25"/>
        <v>1.75</v>
      </c>
      <c r="Y128">
        <v>156</v>
      </c>
      <c r="Z128">
        <f t="shared" si="26"/>
        <v>1.0103</v>
      </c>
      <c r="AA128" s="15">
        <f t="shared" si="27"/>
        <v>0.73307885561750119</v>
      </c>
      <c r="AB128" s="55">
        <f t="shared" si="28"/>
        <v>1.2828879973306271</v>
      </c>
      <c r="AC128" s="55">
        <f t="shared" si="46"/>
        <v>0</v>
      </c>
      <c r="AD128" s="34">
        <f t="shared" si="29"/>
        <v>1.2828879973306271</v>
      </c>
      <c r="AE128" s="55">
        <f t="shared" si="30"/>
        <v>1</v>
      </c>
      <c r="AF128" s="34">
        <f t="shared" si="31"/>
        <v>0.28288799733062708</v>
      </c>
      <c r="AG128" s="55">
        <f t="shared" si="32"/>
        <v>0</v>
      </c>
      <c r="AH128" s="55">
        <f t="shared" si="33"/>
        <v>1</v>
      </c>
      <c r="AI128" s="34">
        <f t="shared" si="48"/>
        <v>0.28288799733062708</v>
      </c>
      <c r="AJ128" s="59">
        <f t="shared" si="34"/>
        <v>0</v>
      </c>
      <c r="AK128" s="59">
        <f t="shared" si="35"/>
        <v>0</v>
      </c>
      <c r="AL128" s="59">
        <f t="shared" si="36"/>
        <v>0</v>
      </c>
      <c r="AM128" s="34">
        <f t="shared" si="37"/>
        <v>0.28288799733062708</v>
      </c>
      <c r="AN128" s="55">
        <f t="shared" si="38"/>
        <v>0.25</v>
      </c>
      <c r="AO128" s="34">
        <f t="shared" si="39"/>
        <v>3.2887997330627083E-2</v>
      </c>
      <c r="AP128" s="55">
        <f t="shared" si="40"/>
        <v>3.2887997330627083E-2</v>
      </c>
      <c r="AQ128" s="59">
        <f t="shared" si="41"/>
        <v>2</v>
      </c>
      <c r="AR128" s="59">
        <f t="shared" si="42"/>
        <v>0.5919839519512875</v>
      </c>
      <c r="AS128" s="34"/>
      <c r="AT128">
        <v>156</v>
      </c>
      <c r="AU128" t="s">
        <v>732</v>
      </c>
      <c r="AV128">
        <v>1</v>
      </c>
      <c r="AX128">
        <v>80</v>
      </c>
      <c r="BA128">
        <v>10</v>
      </c>
      <c r="BC128">
        <v>10</v>
      </c>
      <c r="BD128" s="34">
        <f t="shared" si="49"/>
        <v>2.6</v>
      </c>
      <c r="BE128">
        <v>156</v>
      </c>
      <c r="BF128">
        <v>1</v>
      </c>
      <c r="BG128">
        <v>3</v>
      </c>
      <c r="BH128">
        <v>8</v>
      </c>
      <c r="BI128">
        <f t="shared" si="43"/>
        <v>18</v>
      </c>
    </row>
    <row r="129" spans="7:61" ht="15.75">
      <c r="G129">
        <v>157</v>
      </c>
      <c r="H129">
        <v>157</v>
      </c>
      <c r="I129">
        <v>95</v>
      </c>
      <c r="J129" s="74">
        <v>2</v>
      </c>
      <c r="K129" s="74">
        <v>2</v>
      </c>
      <c r="L129" s="35">
        <v>6.0439999999999996</v>
      </c>
      <c r="M129" s="35">
        <v>5.0000004000000002E-3</v>
      </c>
      <c r="N129" s="35">
        <v>1.5000001000000001E-2</v>
      </c>
      <c r="O129" s="35">
        <v>3.4</v>
      </c>
      <c r="P129" s="35">
        <v>7.6500006000000003</v>
      </c>
      <c r="Q129" s="35">
        <v>0.3</v>
      </c>
      <c r="S129" s="34">
        <v>0.5</v>
      </c>
      <c r="T129" s="34">
        <v>0.5</v>
      </c>
      <c r="U129" s="34">
        <v>2</v>
      </c>
      <c r="V129" s="34">
        <v>0.5</v>
      </c>
      <c r="W129" s="34">
        <v>0.5</v>
      </c>
      <c r="X129" s="34">
        <f t="shared" si="25"/>
        <v>4</v>
      </c>
      <c r="Y129">
        <v>157</v>
      </c>
      <c r="Z129">
        <f t="shared" si="26"/>
        <v>1.0103</v>
      </c>
      <c r="AA129" s="15">
        <f t="shared" si="27"/>
        <v>0.73307885561750119</v>
      </c>
      <c r="AB129" s="55">
        <f t="shared" si="28"/>
        <v>2.9323154224700048</v>
      </c>
      <c r="AC129" s="55">
        <f t="shared" si="46"/>
        <v>0.5</v>
      </c>
      <c r="AD129" s="34">
        <f t="shared" si="29"/>
        <v>2.4323154224700048</v>
      </c>
      <c r="AE129" s="55">
        <f t="shared" si="30"/>
        <v>2</v>
      </c>
      <c r="AF129" s="34">
        <f t="shared" si="31"/>
        <v>0.43231542247000476</v>
      </c>
      <c r="AG129" s="55">
        <f t="shared" si="32"/>
        <v>0.43231542247000476</v>
      </c>
      <c r="AH129" s="55">
        <f t="shared" si="33"/>
        <v>2.9323154224700048</v>
      </c>
      <c r="AI129" s="34">
        <f t="shared" si="48"/>
        <v>0</v>
      </c>
      <c r="AJ129" s="59">
        <f t="shared" si="34"/>
        <v>5.0000000000000001E-3</v>
      </c>
      <c r="AK129" s="59">
        <f t="shared" si="35"/>
        <v>0.06</v>
      </c>
      <c r="AL129" s="59">
        <f t="shared" si="36"/>
        <v>1.0431771144201212</v>
      </c>
      <c r="AM129" s="34">
        <f t="shared" si="37"/>
        <v>0</v>
      </c>
      <c r="AN129" s="55">
        <f t="shared" si="38"/>
        <v>0</v>
      </c>
      <c r="AO129" s="34">
        <f t="shared" si="39"/>
        <v>0</v>
      </c>
      <c r="AP129" s="55">
        <f t="shared" si="40"/>
        <v>0</v>
      </c>
      <c r="AQ129" s="59">
        <f t="shared" si="41"/>
        <v>0</v>
      </c>
      <c r="AR129" s="59">
        <f t="shared" si="42"/>
        <v>0</v>
      </c>
      <c r="AS129" s="34"/>
      <c r="AT129">
        <v>157</v>
      </c>
      <c r="AU129">
        <v>2</v>
      </c>
      <c r="AV129">
        <v>1</v>
      </c>
      <c r="AW129">
        <v>35</v>
      </c>
      <c r="AX129">
        <v>35</v>
      </c>
      <c r="AZ129">
        <v>29</v>
      </c>
      <c r="BC129">
        <v>1</v>
      </c>
      <c r="BD129" s="34">
        <f t="shared" si="49"/>
        <v>2.5399999999999996</v>
      </c>
      <c r="BE129">
        <v>157</v>
      </c>
      <c r="BF129">
        <v>1</v>
      </c>
      <c r="BG129">
        <v>3</v>
      </c>
      <c r="BH129">
        <v>8</v>
      </c>
      <c r="BI129">
        <f t="shared" si="43"/>
        <v>18</v>
      </c>
    </row>
    <row r="130" spans="7:61" ht="15.75">
      <c r="G130">
        <v>158</v>
      </c>
      <c r="H130">
        <v>158</v>
      </c>
      <c r="I130">
        <v>95</v>
      </c>
      <c r="J130" s="74">
        <v>2</v>
      </c>
      <c r="K130" s="74">
        <v>2</v>
      </c>
      <c r="L130" s="35">
        <v>9.06</v>
      </c>
      <c r="M130" s="35">
        <v>5.0000004000000002E-3</v>
      </c>
      <c r="N130" s="35">
        <v>1.5000001000000001E-2</v>
      </c>
      <c r="O130" s="35">
        <v>3.4</v>
      </c>
      <c r="P130" s="35">
        <v>7.6500006000000003</v>
      </c>
      <c r="Q130" s="35">
        <v>1.2</v>
      </c>
      <c r="S130" s="34">
        <v>0.5</v>
      </c>
      <c r="T130" s="34">
        <v>0.5</v>
      </c>
      <c r="U130" s="34">
        <v>3</v>
      </c>
      <c r="V130" s="34">
        <v>0.5</v>
      </c>
      <c r="W130" s="34">
        <v>0.5</v>
      </c>
      <c r="X130" s="34">
        <f t="shared" si="25"/>
        <v>5</v>
      </c>
      <c r="Y130">
        <v>158</v>
      </c>
      <c r="Z130">
        <f t="shared" si="26"/>
        <v>1.0103</v>
      </c>
      <c r="AA130" s="15">
        <f t="shared" si="27"/>
        <v>0.73307885561750119</v>
      </c>
      <c r="AB130" s="55">
        <f t="shared" si="28"/>
        <v>3.665394278087506</v>
      </c>
      <c r="AC130" s="55">
        <f t="shared" si="46"/>
        <v>0.5</v>
      </c>
      <c r="AD130" s="34">
        <f t="shared" si="29"/>
        <v>3.165394278087506</v>
      </c>
      <c r="AE130" s="55">
        <f t="shared" si="30"/>
        <v>3</v>
      </c>
      <c r="AF130" s="34">
        <f t="shared" si="31"/>
        <v>0.16539427808750595</v>
      </c>
      <c r="AG130" s="55">
        <f t="shared" si="32"/>
        <v>0.16539427808750595</v>
      </c>
      <c r="AH130" s="55">
        <f t="shared" si="33"/>
        <v>3.665394278087506</v>
      </c>
      <c r="AI130" s="34">
        <f t="shared" si="48"/>
        <v>0</v>
      </c>
      <c r="AJ130" s="59">
        <f t="shared" si="34"/>
        <v>5.0000000000000001E-3</v>
      </c>
      <c r="AK130" s="59">
        <f t="shared" si="35"/>
        <v>0.09</v>
      </c>
      <c r="AL130" s="59">
        <f t="shared" si="36"/>
        <v>0.32210535657541789</v>
      </c>
      <c r="AM130" s="34">
        <f t="shared" si="37"/>
        <v>0</v>
      </c>
      <c r="AN130" s="55">
        <f t="shared" si="38"/>
        <v>0</v>
      </c>
      <c r="AO130" s="34">
        <f t="shared" si="39"/>
        <v>0</v>
      </c>
      <c r="AP130" s="55">
        <f t="shared" si="40"/>
        <v>0</v>
      </c>
      <c r="AQ130" s="59">
        <f t="shared" si="41"/>
        <v>0</v>
      </c>
      <c r="AR130" s="59">
        <f t="shared" si="42"/>
        <v>0</v>
      </c>
      <c r="AS130" s="34"/>
      <c r="AT130">
        <v>158</v>
      </c>
      <c r="AU130">
        <v>2</v>
      </c>
      <c r="AV130">
        <v>1</v>
      </c>
      <c r="AW130">
        <v>20</v>
      </c>
      <c r="AX130">
        <v>20</v>
      </c>
      <c r="AZ130">
        <v>55</v>
      </c>
      <c r="BC130">
        <v>5</v>
      </c>
      <c r="BD130" s="34">
        <f t="shared" si="49"/>
        <v>2.0500000000000003</v>
      </c>
      <c r="BE130">
        <v>158</v>
      </c>
      <c r="BF130">
        <v>1</v>
      </c>
      <c r="BG130">
        <v>3</v>
      </c>
      <c r="BH130">
        <v>8</v>
      </c>
      <c r="BI130">
        <f t="shared" si="43"/>
        <v>18</v>
      </c>
    </row>
    <row r="131" spans="7:61" ht="15.75">
      <c r="G131">
        <v>161</v>
      </c>
      <c r="H131">
        <v>161</v>
      </c>
      <c r="I131">
        <v>95</v>
      </c>
      <c r="J131">
        <v>0</v>
      </c>
      <c r="K131">
        <v>0</v>
      </c>
      <c r="L131" s="35">
        <v>3.0019999999999998</v>
      </c>
      <c r="M131" s="35"/>
      <c r="N131" s="35"/>
      <c r="O131" s="35">
        <v>3.8000001999999999</v>
      </c>
      <c r="P131" s="35">
        <v>8.5500000000000007</v>
      </c>
      <c r="Q131" s="35"/>
      <c r="S131" s="34">
        <v>0</v>
      </c>
      <c r="T131" s="34">
        <v>0</v>
      </c>
      <c r="U131" s="34">
        <v>1</v>
      </c>
      <c r="V131" s="34">
        <v>0.5</v>
      </c>
      <c r="W131" s="34">
        <v>0.5</v>
      </c>
      <c r="X131" s="34">
        <f t="shared" ref="X131:X194" si="50">SUM(S131:W131)</f>
        <v>2</v>
      </c>
      <c r="Y131">
        <v>161</v>
      </c>
      <c r="Z131">
        <f t="shared" ref="Z131:Z194" si="51">$C$11+($D$11*$C$6)</f>
        <v>1.0103</v>
      </c>
      <c r="AA131" s="15">
        <f t="shared" ref="AA131:AA194" si="52">EXP(Z131)/(1+EXP(Z131))</f>
        <v>0.73307885561750119</v>
      </c>
      <c r="AB131" s="55">
        <f t="shared" ref="AB131:AB194" si="53">X131*AA131</f>
        <v>1.4661577112350024</v>
      </c>
      <c r="AC131" s="55">
        <f t="shared" si="46"/>
        <v>0</v>
      </c>
      <c r="AD131" s="34">
        <f t="shared" si="29"/>
        <v>1.4661577112350024</v>
      </c>
      <c r="AE131" s="55">
        <f t="shared" si="30"/>
        <v>1</v>
      </c>
      <c r="AF131" s="34">
        <f t="shared" si="31"/>
        <v>0.46615771123500238</v>
      </c>
      <c r="AG131" s="55">
        <f t="shared" si="32"/>
        <v>0</v>
      </c>
      <c r="AH131" s="55">
        <f t="shared" si="33"/>
        <v>1</v>
      </c>
      <c r="AI131" s="34">
        <f t="shared" si="48"/>
        <v>0.46615771123500238</v>
      </c>
      <c r="AJ131" s="59">
        <f t="shared" si="34"/>
        <v>0</v>
      </c>
      <c r="AK131" s="59">
        <f t="shared" si="35"/>
        <v>0</v>
      </c>
      <c r="AL131" s="59">
        <f t="shared" si="36"/>
        <v>0</v>
      </c>
      <c r="AM131" s="34">
        <f t="shared" si="37"/>
        <v>0.46615771123500238</v>
      </c>
      <c r="AN131" s="55">
        <f t="shared" si="38"/>
        <v>0.46615771123500238</v>
      </c>
      <c r="AO131" s="34">
        <f t="shared" si="39"/>
        <v>0</v>
      </c>
      <c r="AP131" s="55">
        <f t="shared" si="40"/>
        <v>0</v>
      </c>
      <c r="AQ131" s="59">
        <f t="shared" si="41"/>
        <v>3.729261689880019</v>
      </c>
      <c r="AR131" s="59">
        <f t="shared" si="42"/>
        <v>0</v>
      </c>
      <c r="AS131" s="34"/>
      <c r="AT131">
        <v>161</v>
      </c>
      <c r="AU131" t="s">
        <v>732</v>
      </c>
      <c r="AV131">
        <v>1</v>
      </c>
      <c r="AX131">
        <v>98</v>
      </c>
      <c r="AZ131">
        <v>1</v>
      </c>
      <c r="BA131">
        <v>1</v>
      </c>
      <c r="BD131" s="34">
        <f t="shared" si="49"/>
        <v>2.97</v>
      </c>
      <c r="BE131">
        <v>161</v>
      </c>
      <c r="BF131">
        <v>1</v>
      </c>
      <c r="BG131">
        <v>3</v>
      </c>
      <c r="BH131">
        <v>8</v>
      </c>
      <c r="BI131">
        <f t="shared" si="43"/>
        <v>18</v>
      </c>
    </row>
    <row r="132" spans="7:61" ht="15.75">
      <c r="G132">
        <v>162</v>
      </c>
      <c r="H132">
        <v>162</v>
      </c>
      <c r="I132">
        <v>90</v>
      </c>
      <c r="J132">
        <v>0</v>
      </c>
      <c r="K132">
        <v>0</v>
      </c>
      <c r="L132" s="35">
        <v>3.0019999999999998</v>
      </c>
      <c r="M132" s="35"/>
      <c r="N132" s="35"/>
      <c r="O132" s="35">
        <v>3.8000001999999999</v>
      </c>
      <c r="P132" s="35">
        <v>8.5500000000000007</v>
      </c>
      <c r="Q132" s="35"/>
      <c r="S132" s="34">
        <v>0</v>
      </c>
      <c r="T132" s="34">
        <v>0</v>
      </c>
      <c r="U132" s="34">
        <v>1</v>
      </c>
      <c r="V132" s="34">
        <v>0.5</v>
      </c>
      <c r="W132" s="34">
        <v>0.5</v>
      </c>
      <c r="X132" s="34">
        <f t="shared" si="50"/>
        <v>2</v>
      </c>
      <c r="Y132">
        <v>162</v>
      </c>
      <c r="Z132">
        <f t="shared" si="51"/>
        <v>1.0103</v>
      </c>
      <c r="AA132" s="15">
        <f t="shared" si="52"/>
        <v>0.73307885561750119</v>
      </c>
      <c r="AB132" s="55">
        <f t="shared" si="53"/>
        <v>1.4661577112350024</v>
      </c>
      <c r="AC132" s="55">
        <f t="shared" si="46"/>
        <v>0</v>
      </c>
      <c r="AD132" s="34">
        <f t="shared" ref="AD132:AD195" si="54">AB132-AC132</f>
        <v>1.4661577112350024</v>
      </c>
      <c r="AE132" s="55">
        <f t="shared" ref="AE132:AE195" si="55">MIN(AD132,U132)</f>
        <v>1</v>
      </c>
      <c r="AF132" s="34">
        <f t="shared" ref="AF132:AF195" si="56">AB132-(AC132+AE132)</f>
        <v>0.46615771123500238</v>
      </c>
      <c r="AG132" s="55">
        <f t="shared" ref="AG132:AG195" si="57">MIN(AF132,S132)</f>
        <v>0</v>
      </c>
      <c r="AH132" s="55">
        <f t="shared" ref="AH132:AH195" si="58">SUM(AC132,AE132,AG132)</f>
        <v>1</v>
      </c>
      <c r="AI132" s="34">
        <f t="shared" si="48"/>
        <v>0.46615771123500238</v>
      </c>
      <c r="AJ132" s="59">
        <f t="shared" ref="AJ132:AJ195" si="59">AC132*$BM$2*(J132/100)</f>
        <v>0</v>
      </c>
      <c r="AK132" s="59">
        <f t="shared" ref="AK132:AK195" si="60">AE132*$BM$3*(K132/100)</f>
        <v>0</v>
      </c>
      <c r="AL132" s="59">
        <f t="shared" ref="AL132:AL195" si="61">AG132*BD132*(I132/100)</f>
        <v>0</v>
      </c>
      <c r="AM132" s="34">
        <f t="shared" ref="AM132:AM195" si="62">AI132</f>
        <v>0.46615771123500238</v>
      </c>
      <c r="AN132" s="55">
        <f t="shared" ref="AN132:AN195" si="63">MIN(AM132,V132)</f>
        <v>0.46615771123500238</v>
      </c>
      <c r="AO132" s="34">
        <f t="shared" ref="AO132:AO195" si="64">AM132-AN132</f>
        <v>0</v>
      </c>
      <c r="AP132" s="55">
        <f t="shared" ref="AP132:AP195" si="65">MIN(W132,AO132)</f>
        <v>0</v>
      </c>
      <c r="AQ132" s="59">
        <f t="shared" ref="AQ132:AQ195" si="66">AN132*BH132</f>
        <v>3.729261689880019</v>
      </c>
      <c r="AR132" s="59">
        <f t="shared" ref="AR132:AR195" si="67">AP132*BI132</f>
        <v>0</v>
      </c>
      <c r="AS132" s="34"/>
      <c r="AT132">
        <v>162</v>
      </c>
      <c r="AU132" t="s">
        <v>732</v>
      </c>
      <c r="AV132">
        <v>1</v>
      </c>
      <c r="AX132">
        <v>98</v>
      </c>
      <c r="AZ132">
        <v>1</v>
      </c>
      <c r="BA132">
        <v>1</v>
      </c>
      <c r="BD132" s="34">
        <f t="shared" si="49"/>
        <v>2.97</v>
      </c>
      <c r="BE132">
        <v>162</v>
      </c>
      <c r="BF132">
        <v>1</v>
      </c>
      <c r="BG132">
        <v>3</v>
      </c>
      <c r="BH132">
        <v>8</v>
      </c>
      <c r="BI132">
        <f t="shared" ref="BI132:BI191" si="68">IF(BG132="","",IF(BG132=3,18,22))</f>
        <v>18</v>
      </c>
    </row>
    <row r="133" spans="7:61" ht="15.75">
      <c r="G133">
        <v>164</v>
      </c>
      <c r="H133">
        <v>164</v>
      </c>
      <c r="I133">
        <v>65</v>
      </c>
      <c r="J133" s="74">
        <v>2</v>
      </c>
      <c r="K133">
        <v>0</v>
      </c>
      <c r="L133" s="35">
        <v>2.9600002999999999</v>
      </c>
      <c r="M133" s="35">
        <v>1.0000001E-2</v>
      </c>
      <c r="N133" s="35"/>
      <c r="O133" s="35">
        <v>2.4</v>
      </c>
      <c r="P133" s="35">
        <v>5.4</v>
      </c>
      <c r="Q133" s="35"/>
      <c r="S133" s="34">
        <v>0</v>
      </c>
      <c r="T133" s="34">
        <v>1</v>
      </c>
      <c r="U133" s="34">
        <v>1</v>
      </c>
      <c r="V133" s="34">
        <v>0.5</v>
      </c>
      <c r="W133" s="34">
        <v>0.5</v>
      </c>
      <c r="X133" s="34">
        <f t="shared" si="50"/>
        <v>3</v>
      </c>
      <c r="Y133">
        <v>164</v>
      </c>
      <c r="Z133">
        <f t="shared" si="51"/>
        <v>1.0103</v>
      </c>
      <c r="AA133" s="15">
        <f t="shared" si="52"/>
        <v>0.73307885561750119</v>
      </c>
      <c r="AB133" s="55">
        <f t="shared" si="53"/>
        <v>2.1992365668525036</v>
      </c>
      <c r="AC133" s="55">
        <f t="shared" si="46"/>
        <v>1</v>
      </c>
      <c r="AD133" s="34">
        <f t="shared" si="54"/>
        <v>1.1992365668525036</v>
      </c>
      <c r="AE133" s="55">
        <f t="shared" si="55"/>
        <v>1</v>
      </c>
      <c r="AF133" s="34">
        <f t="shared" si="56"/>
        <v>0.19923656685250357</v>
      </c>
      <c r="AG133" s="55">
        <f t="shared" si="57"/>
        <v>0</v>
      </c>
      <c r="AH133" s="55">
        <f t="shared" si="58"/>
        <v>2</v>
      </c>
      <c r="AI133" s="34">
        <f t="shared" si="48"/>
        <v>0.19923656685250357</v>
      </c>
      <c r="AJ133" s="59">
        <f t="shared" si="59"/>
        <v>0.01</v>
      </c>
      <c r="AK133" s="59">
        <f t="shared" si="60"/>
        <v>0</v>
      </c>
      <c r="AL133" s="59">
        <f t="shared" si="61"/>
        <v>0</v>
      </c>
      <c r="AM133" s="34">
        <f t="shared" si="62"/>
        <v>0.19923656685250357</v>
      </c>
      <c r="AN133" s="55">
        <f t="shared" si="63"/>
        <v>0.19923656685250357</v>
      </c>
      <c r="AO133" s="34">
        <f t="shared" si="64"/>
        <v>0</v>
      </c>
      <c r="AP133" s="55">
        <f t="shared" si="65"/>
        <v>0</v>
      </c>
      <c r="AQ133" s="59">
        <f t="shared" si="66"/>
        <v>1.5938925348200286</v>
      </c>
      <c r="AR133" s="59">
        <f t="shared" si="67"/>
        <v>0</v>
      </c>
      <c r="AS133" s="34"/>
      <c r="AT133">
        <v>164</v>
      </c>
      <c r="AU133" t="s">
        <v>732</v>
      </c>
      <c r="AV133">
        <v>1</v>
      </c>
      <c r="AW133">
        <v>60</v>
      </c>
      <c r="BA133">
        <v>30</v>
      </c>
      <c r="BB133">
        <v>10</v>
      </c>
      <c r="BD133" s="34">
        <f t="shared" si="49"/>
        <v>2.2799999999999998</v>
      </c>
      <c r="BE133">
        <v>164</v>
      </c>
      <c r="BF133">
        <v>1</v>
      </c>
      <c r="BG133">
        <v>3</v>
      </c>
      <c r="BH133">
        <v>8</v>
      </c>
      <c r="BI133">
        <f t="shared" si="68"/>
        <v>18</v>
      </c>
    </row>
    <row r="134" spans="7:61" ht="15.75">
      <c r="G134">
        <v>165</v>
      </c>
      <c r="H134">
        <v>165</v>
      </c>
      <c r="I134">
        <v>90</v>
      </c>
      <c r="J134">
        <v>0</v>
      </c>
      <c r="K134">
        <v>0</v>
      </c>
      <c r="L134" s="35">
        <v>1.1685000999999999</v>
      </c>
      <c r="M134" s="35"/>
      <c r="N134" s="35"/>
      <c r="O134" s="35">
        <v>0.4</v>
      </c>
      <c r="P134" s="35">
        <v>0.90000004</v>
      </c>
      <c r="Q134" s="35"/>
      <c r="S134" s="34">
        <v>0</v>
      </c>
      <c r="T134" s="34">
        <v>0</v>
      </c>
      <c r="U134" s="34">
        <v>0.5</v>
      </c>
      <c r="V134" s="34">
        <v>0.25</v>
      </c>
      <c r="W134" s="34">
        <v>0.25</v>
      </c>
      <c r="X134" s="34">
        <f t="shared" si="50"/>
        <v>1</v>
      </c>
      <c r="Y134">
        <v>165</v>
      </c>
      <c r="Z134">
        <f t="shared" si="51"/>
        <v>1.0103</v>
      </c>
      <c r="AA134" s="15">
        <f t="shared" si="52"/>
        <v>0.73307885561750119</v>
      </c>
      <c r="AB134" s="55">
        <f t="shared" si="53"/>
        <v>0.73307885561750119</v>
      </c>
      <c r="AC134" s="55">
        <f t="shared" si="46"/>
        <v>0</v>
      </c>
      <c r="AD134" s="34">
        <f t="shared" si="54"/>
        <v>0.73307885561750119</v>
      </c>
      <c r="AE134" s="55">
        <f t="shared" si="55"/>
        <v>0.5</v>
      </c>
      <c r="AF134" s="34">
        <f t="shared" si="56"/>
        <v>0.23307885561750119</v>
      </c>
      <c r="AG134" s="55">
        <f t="shared" si="57"/>
        <v>0</v>
      </c>
      <c r="AH134" s="55">
        <f t="shared" si="58"/>
        <v>0.5</v>
      </c>
      <c r="AI134" s="34">
        <f t="shared" si="48"/>
        <v>0.23307885561750119</v>
      </c>
      <c r="AJ134" s="59">
        <f t="shared" si="59"/>
        <v>0</v>
      </c>
      <c r="AK134" s="59">
        <f t="shared" si="60"/>
        <v>0</v>
      </c>
      <c r="AL134" s="59">
        <f t="shared" si="61"/>
        <v>0</v>
      </c>
      <c r="AM134" s="34">
        <f t="shared" si="62"/>
        <v>0.23307885561750119</v>
      </c>
      <c r="AN134" s="55">
        <f t="shared" si="63"/>
        <v>0.23307885561750119</v>
      </c>
      <c r="AO134" s="34">
        <f t="shared" si="64"/>
        <v>0</v>
      </c>
      <c r="AP134" s="55">
        <f t="shared" si="65"/>
        <v>0</v>
      </c>
      <c r="AQ134" s="59">
        <f t="shared" si="66"/>
        <v>1.8646308449400095</v>
      </c>
      <c r="AR134" s="59">
        <f t="shared" si="67"/>
        <v>0</v>
      </c>
      <c r="AS134" s="34"/>
      <c r="AT134">
        <v>165</v>
      </c>
      <c r="AU134" t="s">
        <v>732</v>
      </c>
      <c r="AV134">
        <v>1</v>
      </c>
      <c r="AX134">
        <v>3</v>
      </c>
      <c r="BA134">
        <v>2</v>
      </c>
      <c r="BC134">
        <v>95</v>
      </c>
      <c r="BD134" s="34">
        <f t="shared" si="49"/>
        <v>0.59499999999999997</v>
      </c>
      <c r="BE134">
        <v>165</v>
      </c>
      <c r="BF134">
        <v>1</v>
      </c>
      <c r="BG134">
        <v>3</v>
      </c>
      <c r="BH134">
        <v>8</v>
      </c>
      <c r="BI134">
        <f t="shared" si="68"/>
        <v>18</v>
      </c>
    </row>
    <row r="135" spans="7:61" ht="15.75">
      <c r="G135">
        <v>166</v>
      </c>
      <c r="H135">
        <v>166</v>
      </c>
      <c r="I135">
        <v>85</v>
      </c>
      <c r="J135">
        <v>0</v>
      </c>
      <c r="K135">
        <v>0</v>
      </c>
      <c r="L135" s="35">
        <v>1.2975000000000001</v>
      </c>
      <c r="M135" s="35"/>
      <c r="N135" s="35"/>
      <c r="O135" s="35">
        <v>5.44</v>
      </c>
      <c r="P135" s="35">
        <v>12.240000999999999</v>
      </c>
      <c r="Q135" s="35">
        <v>0.3</v>
      </c>
      <c r="S135" s="34">
        <v>0</v>
      </c>
      <c r="T135" s="34">
        <v>0</v>
      </c>
      <c r="U135" s="34">
        <v>0.5</v>
      </c>
      <c r="V135" s="34">
        <v>0.8</v>
      </c>
      <c r="W135" s="34">
        <v>0.8</v>
      </c>
      <c r="X135" s="34">
        <f t="shared" si="50"/>
        <v>2.1</v>
      </c>
      <c r="Y135">
        <v>166</v>
      </c>
      <c r="Z135">
        <f t="shared" si="51"/>
        <v>1.0103</v>
      </c>
      <c r="AA135" s="15">
        <f t="shared" si="52"/>
        <v>0.73307885561750119</v>
      </c>
      <c r="AB135" s="55">
        <f t="shared" si="53"/>
        <v>1.5394655967967525</v>
      </c>
      <c r="AC135" s="55">
        <f t="shared" si="46"/>
        <v>0</v>
      </c>
      <c r="AD135" s="34">
        <f t="shared" si="54"/>
        <v>1.5394655967967525</v>
      </c>
      <c r="AE135" s="55">
        <f t="shared" si="55"/>
        <v>0.5</v>
      </c>
      <c r="AF135" s="34">
        <f t="shared" si="56"/>
        <v>1.0394655967967525</v>
      </c>
      <c r="AG135" s="55">
        <f t="shared" si="57"/>
        <v>0</v>
      </c>
      <c r="AH135" s="55">
        <f t="shared" si="58"/>
        <v>0.5</v>
      </c>
      <c r="AI135" s="34">
        <f t="shared" si="48"/>
        <v>1.0394655967967525</v>
      </c>
      <c r="AJ135" s="59">
        <f t="shared" si="59"/>
        <v>0</v>
      </c>
      <c r="AK135" s="59">
        <f t="shared" si="60"/>
        <v>0</v>
      </c>
      <c r="AL135" s="59">
        <f t="shared" si="61"/>
        <v>0</v>
      </c>
      <c r="AM135" s="34">
        <f t="shared" si="62"/>
        <v>1.0394655967967525</v>
      </c>
      <c r="AN135" s="55">
        <f t="shared" si="63"/>
        <v>0.8</v>
      </c>
      <c r="AO135" s="34">
        <f t="shared" si="64"/>
        <v>0.2394655967967525</v>
      </c>
      <c r="AP135" s="55">
        <f t="shared" si="65"/>
        <v>0.2394655967967525</v>
      </c>
      <c r="AQ135" s="59">
        <f t="shared" si="66"/>
        <v>6.4</v>
      </c>
      <c r="AR135" s="59">
        <f t="shared" si="67"/>
        <v>4.310380742341545</v>
      </c>
      <c r="AS135" s="34"/>
      <c r="AT135">
        <v>166</v>
      </c>
      <c r="AU135" t="s">
        <v>732</v>
      </c>
      <c r="AV135">
        <v>1</v>
      </c>
      <c r="AX135">
        <v>25</v>
      </c>
      <c r="BA135">
        <v>15</v>
      </c>
      <c r="BC135">
        <v>60</v>
      </c>
      <c r="BD135" s="34">
        <f t="shared" si="49"/>
        <v>1.2749999999999999</v>
      </c>
      <c r="BE135">
        <v>166</v>
      </c>
      <c r="BF135">
        <v>1</v>
      </c>
      <c r="BG135">
        <v>3</v>
      </c>
      <c r="BH135">
        <v>8</v>
      </c>
      <c r="BI135">
        <f t="shared" si="68"/>
        <v>18</v>
      </c>
    </row>
    <row r="136" spans="7:61" ht="15.75">
      <c r="G136">
        <v>168</v>
      </c>
      <c r="H136">
        <v>168</v>
      </c>
      <c r="I136">
        <v>50</v>
      </c>
      <c r="J136">
        <v>0</v>
      </c>
      <c r="K136" s="74">
        <v>20</v>
      </c>
      <c r="L136" s="35">
        <v>3.0950000000000002</v>
      </c>
      <c r="M136" s="35"/>
      <c r="N136" s="35">
        <v>0.6</v>
      </c>
      <c r="O136" s="35">
        <v>3.2</v>
      </c>
      <c r="P136" s="35">
        <v>990.00005999999996</v>
      </c>
      <c r="Q136" s="35"/>
      <c r="S136" s="34">
        <v>2</v>
      </c>
      <c r="T136" s="34">
        <v>0</v>
      </c>
      <c r="U136" s="34">
        <v>1</v>
      </c>
      <c r="V136" s="34">
        <v>0.5</v>
      </c>
      <c r="W136" s="34">
        <v>45</v>
      </c>
      <c r="X136" s="34">
        <f t="shared" si="50"/>
        <v>48.5</v>
      </c>
      <c r="Y136">
        <v>168</v>
      </c>
      <c r="Z136">
        <f t="shared" si="51"/>
        <v>1.0103</v>
      </c>
      <c r="AA136" s="15">
        <f t="shared" si="52"/>
        <v>0.73307885561750119</v>
      </c>
      <c r="AB136" s="55">
        <f t="shared" si="53"/>
        <v>35.55432449744881</v>
      </c>
      <c r="AC136" s="55">
        <f t="shared" si="46"/>
        <v>0</v>
      </c>
      <c r="AD136" s="34">
        <f t="shared" si="54"/>
        <v>35.55432449744881</v>
      </c>
      <c r="AE136" s="55">
        <f t="shared" si="55"/>
        <v>1</v>
      </c>
      <c r="AF136" s="34">
        <f t="shared" si="56"/>
        <v>34.55432449744881</v>
      </c>
      <c r="AG136" s="55">
        <f t="shared" si="57"/>
        <v>2</v>
      </c>
      <c r="AH136" s="55">
        <f t="shared" si="58"/>
        <v>3</v>
      </c>
      <c r="AI136" s="34">
        <f t="shared" si="48"/>
        <v>32.55432449744881</v>
      </c>
      <c r="AJ136" s="59">
        <f t="shared" si="59"/>
        <v>0</v>
      </c>
      <c r="AK136" s="59">
        <f t="shared" si="60"/>
        <v>0.30000000000000004</v>
      </c>
      <c r="AL136" s="59">
        <f t="shared" si="61"/>
        <v>1.5750000000000002</v>
      </c>
      <c r="AM136" s="34">
        <f t="shared" si="62"/>
        <v>32.55432449744881</v>
      </c>
      <c r="AN136" s="55">
        <f t="shared" si="63"/>
        <v>0.5</v>
      </c>
      <c r="AO136" s="34">
        <f t="shared" si="64"/>
        <v>32.05432449744881</v>
      </c>
      <c r="AP136" s="55">
        <f t="shared" si="65"/>
        <v>32.05432449744881</v>
      </c>
      <c r="AQ136" s="59">
        <f t="shared" si="66"/>
        <v>4</v>
      </c>
      <c r="AR136" s="59">
        <f t="shared" si="67"/>
        <v>705.19513894387387</v>
      </c>
      <c r="AS136" s="34"/>
      <c r="AT136">
        <v>168</v>
      </c>
      <c r="AU136">
        <v>1</v>
      </c>
      <c r="AV136">
        <v>1</v>
      </c>
      <c r="AX136">
        <v>5</v>
      </c>
      <c r="AZ136">
        <v>40</v>
      </c>
      <c r="BA136">
        <v>55</v>
      </c>
      <c r="BD136" s="34">
        <f t="shared" si="49"/>
        <v>1.5750000000000002</v>
      </c>
      <c r="BE136">
        <v>168</v>
      </c>
      <c r="BF136">
        <v>1</v>
      </c>
      <c r="BG136">
        <v>4</v>
      </c>
      <c r="BH136">
        <v>8</v>
      </c>
      <c r="BI136">
        <f t="shared" si="68"/>
        <v>22</v>
      </c>
    </row>
    <row r="137" spans="7:61" ht="15.75">
      <c r="G137">
        <v>170</v>
      </c>
      <c r="H137">
        <v>170</v>
      </c>
      <c r="I137">
        <v>50</v>
      </c>
      <c r="J137">
        <v>0</v>
      </c>
      <c r="K137" s="74">
        <v>5</v>
      </c>
      <c r="L137" s="35">
        <v>6.1320003999999999</v>
      </c>
      <c r="M137" s="35"/>
      <c r="N137" s="35">
        <v>0.15</v>
      </c>
      <c r="O137" s="35">
        <v>3.2</v>
      </c>
      <c r="P137" s="35">
        <v>220.00002000000001</v>
      </c>
      <c r="Q137" s="35"/>
      <c r="S137" s="34">
        <v>2</v>
      </c>
      <c r="T137" s="34">
        <v>0</v>
      </c>
      <c r="U137" s="34">
        <v>2</v>
      </c>
      <c r="V137" s="34">
        <v>0.5</v>
      </c>
      <c r="W137" s="34">
        <v>10</v>
      </c>
      <c r="X137" s="34">
        <f t="shared" si="50"/>
        <v>14.5</v>
      </c>
      <c r="Y137">
        <v>170</v>
      </c>
      <c r="Z137">
        <f t="shared" si="51"/>
        <v>1.0103</v>
      </c>
      <c r="AA137" s="15">
        <f t="shared" si="52"/>
        <v>0.73307885561750119</v>
      </c>
      <c r="AB137" s="55">
        <f t="shared" si="53"/>
        <v>10.629643406453766</v>
      </c>
      <c r="AC137" s="55">
        <f t="shared" si="46"/>
        <v>0</v>
      </c>
      <c r="AD137" s="34">
        <f t="shared" si="54"/>
        <v>10.629643406453766</v>
      </c>
      <c r="AE137" s="55">
        <f t="shared" si="55"/>
        <v>2</v>
      </c>
      <c r="AF137" s="34">
        <f t="shared" si="56"/>
        <v>8.6296434064537664</v>
      </c>
      <c r="AG137" s="55">
        <f t="shared" si="57"/>
        <v>2</v>
      </c>
      <c r="AH137" s="55">
        <f t="shared" si="58"/>
        <v>4</v>
      </c>
      <c r="AI137" s="34">
        <f t="shared" ref="AI137:AI168" si="69">AB137-AH137</f>
        <v>6.6296434064537664</v>
      </c>
      <c r="AJ137" s="59">
        <f t="shared" si="59"/>
        <v>0</v>
      </c>
      <c r="AK137" s="59">
        <f t="shared" si="60"/>
        <v>0.15000000000000002</v>
      </c>
      <c r="AL137" s="59">
        <f t="shared" si="61"/>
        <v>2.0100000000000002</v>
      </c>
      <c r="AM137" s="34">
        <f t="shared" si="62"/>
        <v>6.6296434064537664</v>
      </c>
      <c r="AN137" s="55">
        <f t="shared" si="63"/>
        <v>0.5</v>
      </c>
      <c r="AO137" s="34">
        <f t="shared" si="64"/>
        <v>6.1296434064537664</v>
      </c>
      <c r="AP137" s="55">
        <f t="shared" si="65"/>
        <v>6.1296434064537664</v>
      </c>
      <c r="AQ137" s="59">
        <f t="shared" si="66"/>
        <v>4</v>
      </c>
      <c r="AR137" s="59">
        <f t="shared" si="67"/>
        <v>134.85215494198286</v>
      </c>
      <c r="AS137" s="34"/>
      <c r="AT137">
        <v>170</v>
      </c>
      <c r="AU137">
        <v>1</v>
      </c>
      <c r="AV137">
        <v>1</v>
      </c>
      <c r="AX137">
        <v>34</v>
      </c>
      <c r="AZ137">
        <v>33</v>
      </c>
      <c r="BA137">
        <v>33</v>
      </c>
      <c r="BD137" s="34">
        <f t="shared" si="49"/>
        <v>2.0100000000000002</v>
      </c>
      <c r="BE137">
        <v>170</v>
      </c>
      <c r="BF137">
        <v>1</v>
      </c>
      <c r="BG137">
        <v>4</v>
      </c>
      <c r="BH137">
        <v>8</v>
      </c>
      <c r="BI137">
        <f t="shared" si="68"/>
        <v>22</v>
      </c>
    </row>
    <row r="138" spans="7:61" ht="15.75">
      <c r="G138">
        <v>173</v>
      </c>
      <c r="H138">
        <v>173</v>
      </c>
      <c r="I138">
        <v>25</v>
      </c>
      <c r="J138">
        <v>0</v>
      </c>
      <c r="K138">
        <v>0</v>
      </c>
      <c r="L138" s="35">
        <v>0.68500006000000002</v>
      </c>
      <c r="M138" s="35"/>
      <c r="N138" s="35"/>
      <c r="O138" s="35"/>
      <c r="P138" s="35"/>
      <c r="Q138" s="35"/>
      <c r="S138" s="34">
        <v>0</v>
      </c>
      <c r="T138" s="34">
        <v>0</v>
      </c>
      <c r="U138" s="34">
        <v>0.25</v>
      </c>
      <c r="V138" s="34">
        <v>0</v>
      </c>
      <c r="W138" s="34">
        <v>0</v>
      </c>
      <c r="X138" s="34">
        <f t="shared" si="50"/>
        <v>0.25</v>
      </c>
      <c r="Y138">
        <v>173</v>
      </c>
      <c r="Z138">
        <f t="shared" si="51"/>
        <v>1.0103</v>
      </c>
      <c r="AA138" s="15">
        <f t="shared" si="52"/>
        <v>0.73307885561750119</v>
      </c>
      <c r="AB138" s="55">
        <f t="shared" si="53"/>
        <v>0.1832697139043753</v>
      </c>
      <c r="AC138" s="55">
        <f t="shared" si="46"/>
        <v>0</v>
      </c>
      <c r="AD138" s="34">
        <f t="shared" si="54"/>
        <v>0.1832697139043753</v>
      </c>
      <c r="AE138" s="55">
        <f t="shared" si="55"/>
        <v>0.1832697139043753</v>
      </c>
      <c r="AF138" s="34">
        <f t="shared" si="56"/>
        <v>0</v>
      </c>
      <c r="AG138" s="55">
        <f t="shared" si="57"/>
        <v>0</v>
      </c>
      <c r="AH138" s="55">
        <f t="shared" si="58"/>
        <v>0.1832697139043753</v>
      </c>
      <c r="AI138" s="34">
        <f t="shared" si="69"/>
        <v>0</v>
      </c>
      <c r="AJ138" s="59">
        <f t="shared" si="59"/>
        <v>0</v>
      </c>
      <c r="AK138" s="59">
        <f t="shared" si="60"/>
        <v>0</v>
      </c>
      <c r="AL138" s="59">
        <f t="shared" si="61"/>
        <v>0</v>
      </c>
      <c r="AM138" s="34">
        <f t="shared" si="62"/>
        <v>0</v>
      </c>
      <c r="AN138" s="55">
        <f t="shared" si="63"/>
        <v>0</v>
      </c>
      <c r="AO138" s="34">
        <f t="shared" si="64"/>
        <v>0</v>
      </c>
      <c r="AP138" s="55">
        <f t="shared" si="65"/>
        <v>0</v>
      </c>
      <c r="AQ138" s="59">
        <f t="shared" si="66"/>
        <v>0</v>
      </c>
      <c r="AR138" s="59">
        <f t="shared" si="67"/>
        <v>0</v>
      </c>
      <c r="AS138" s="34"/>
      <c r="AT138">
        <v>173</v>
      </c>
      <c r="AU138" t="s">
        <v>732</v>
      </c>
      <c r="AV138">
        <v>1</v>
      </c>
      <c r="BA138">
        <v>55</v>
      </c>
      <c r="BC138">
        <v>45</v>
      </c>
      <c r="BD138" s="34">
        <f t="shared" si="49"/>
        <v>1.05</v>
      </c>
      <c r="BE138">
        <v>173</v>
      </c>
      <c r="BF138" t="s">
        <v>732</v>
      </c>
      <c r="BG138" t="s">
        <v>732</v>
      </c>
    </row>
    <row r="139" spans="7:61" ht="15.75">
      <c r="G139">
        <v>174</v>
      </c>
      <c r="H139">
        <v>174</v>
      </c>
      <c r="I139">
        <v>90</v>
      </c>
      <c r="J139" s="74">
        <v>10</v>
      </c>
      <c r="K139">
        <v>0</v>
      </c>
      <c r="L139" s="35">
        <v>5.69</v>
      </c>
      <c r="M139" s="35">
        <v>0.05</v>
      </c>
      <c r="N139" s="35"/>
      <c r="O139" s="35">
        <v>3.0000002000000001</v>
      </c>
      <c r="P139" s="35">
        <v>3.3750002000000001</v>
      </c>
      <c r="Q139" s="35">
        <v>1.2</v>
      </c>
      <c r="S139" s="34">
        <v>0</v>
      </c>
      <c r="T139" s="34">
        <v>1</v>
      </c>
      <c r="U139" s="34">
        <v>2</v>
      </c>
      <c r="V139" s="34">
        <v>0.5</v>
      </c>
      <c r="W139" s="34">
        <v>0.25</v>
      </c>
      <c r="X139" s="34">
        <f t="shared" si="50"/>
        <v>3.75</v>
      </c>
      <c r="Y139">
        <v>174</v>
      </c>
      <c r="Z139">
        <f t="shared" si="51"/>
        <v>1.0103</v>
      </c>
      <c r="AA139" s="15">
        <f t="shared" si="52"/>
        <v>0.73307885561750119</v>
      </c>
      <c r="AB139" s="55">
        <f t="shared" si="53"/>
        <v>2.7490457085656295</v>
      </c>
      <c r="AC139" s="55">
        <f t="shared" si="46"/>
        <v>1</v>
      </c>
      <c r="AD139" s="34">
        <f t="shared" si="54"/>
        <v>1.7490457085656295</v>
      </c>
      <c r="AE139" s="55">
        <f t="shared" si="55"/>
        <v>1.7490457085656295</v>
      </c>
      <c r="AF139" s="34">
        <f t="shared" si="56"/>
        <v>0</v>
      </c>
      <c r="AG139" s="55">
        <f t="shared" si="57"/>
        <v>0</v>
      </c>
      <c r="AH139" s="55">
        <f t="shared" si="58"/>
        <v>2.7490457085656295</v>
      </c>
      <c r="AI139" s="34">
        <f t="shared" si="69"/>
        <v>0</v>
      </c>
      <c r="AJ139" s="59">
        <f t="shared" si="59"/>
        <v>0.05</v>
      </c>
      <c r="AK139" s="59">
        <f t="shared" si="60"/>
        <v>0</v>
      </c>
      <c r="AL139" s="59">
        <f t="shared" si="61"/>
        <v>0</v>
      </c>
      <c r="AM139" s="34">
        <f t="shared" si="62"/>
        <v>0</v>
      </c>
      <c r="AN139" s="55">
        <f t="shared" si="63"/>
        <v>0</v>
      </c>
      <c r="AO139" s="34">
        <f t="shared" si="64"/>
        <v>0</v>
      </c>
      <c r="AP139" s="55">
        <f t="shared" si="65"/>
        <v>0</v>
      </c>
      <c r="AQ139" s="59">
        <f t="shared" si="66"/>
        <v>0</v>
      </c>
      <c r="AR139" s="59">
        <f t="shared" si="67"/>
        <v>0</v>
      </c>
      <c r="AS139" s="34"/>
      <c r="AT139">
        <v>174</v>
      </c>
      <c r="AU139" t="s">
        <v>732</v>
      </c>
      <c r="AV139">
        <v>1</v>
      </c>
      <c r="AX139">
        <v>15</v>
      </c>
      <c r="BA139">
        <v>55</v>
      </c>
      <c r="BB139">
        <v>25</v>
      </c>
      <c r="BC139">
        <v>5</v>
      </c>
      <c r="BD139" s="34">
        <f t="shared" si="49"/>
        <v>1.3749999999999998</v>
      </c>
      <c r="BE139">
        <v>174</v>
      </c>
      <c r="BF139">
        <v>1</v>
      </c>
      <c r="BG139">
        <v>3</v>
      </c>
      <c r="BH139">
        <v>8</v>
      </c>
      <c r="BI139">
        <f t="shared" si="68"/>
        <v>18</v>
      </c>
    </row>
    <row r="140" spans="7:61" ht="15.75">
      <c r="G140">
        <v>175</v>
      </c>
      <c r="H140">
        <v>175</v>
      </c>
      <c r="I140">
        <v>90</v>
      </c>
      <c r="J140">
        <v>0</v>
      </c>
      <c r="K140">
        <v>0</v>
      </c>
      <c r="L140" s="35">
        <v>3.45</v>
      </c>
      <c r="M140" s="35"/>
      <c r="N140" s="35"/>
      <c r="O140" s="35">
        <v>2</v>
      </c>
      <c r="P140" s="35">
        <v>108.00001</v>
      </c>
      <c r="Q140" s="35"/>
      <c r="S140" s="34">
        <v>0</v>
      </c>
      <c r="T140" s="34">
        <v>0</v>
      </c>
      <c r="U140" s="34">
        <v>1.5</v>
      </c>
      <c r="V140" s="34">
        <v>0.5</v>
      </c>
      <c r="W140" s="34">
        <v>12</v>
      </c>
      <c r="X140" s="34">
        <f t="shared" si="50"/>
        <v>14</v>
      </c>
      <c r="Y140">
        <v>175</v>
      </c>
      <c r="Z140">
        <f t="shared" si="51"/>
        <v>1.0103</v>
      </c>
      <c r="AA140" s="15">
        <f t="shared" si="52"/>
        <v>0.73307885561750119</v>
      </c>
      <c r="AB140" s="55">
        <f t="shared" si="53"/>
        <v>10.263103978645017</v>
      </c>
      <c r="AC140" s="55">
        <f t="shared" si="46"/>
        <v>0</v>
      </c>
      <c r="AD140" s="34">
        <f t="shared" si="54"/>
        <v>10.263103978645017</v>
      </c>
      <c r="AE140" s="55">
        <f t="shared" si="55"/>
        <v>1.5</v>
      </c>
      <c r="AF140" s="34">
        <f t="shared" si="56"/>
        <v>8.7631039786450167</v>
      </c>
      <c r="AG140" s="55">
        <f t="shared" si="57"/>
        <v>0</v>
      </c>
      <c r="AH140" s="55">
        <f t="shared" si="58"/>
        <v>1.5</v>
      </c>
      <c r="AI140" s="34">
        <f t="shared" si="69"/>
        <v>8.7631039786450167</v>
      </c>
      <c r="AJ140" s="59">
        <f t="shared" si="59"/>
        <v>0</v>
      </c>
      <c r="AK140" s="59">
        <f t="shared" si="60"/>
        <v>0</v>
      </c>
      <c r="AL140" s="59">
        <f t="shared" si="61"/>
        <v>0</v>
      </c>
      <c r="AM140" s="34">
        <f t="shared" si="62"/>
        <v>8.7631039786450167</v>
      </c>
      <c r="AN140" s="55">
        <f t="shared" si="63"/>
        <v>0.5</v>
      </c>
      <c r="AO140" s="34">
        <f t="shared" si="64"/>
        <v>8.2631039786450167</v>
      </c>
      <c r="AP140" s="55">
        <f t="shared" si="65"/>
        <v>8.2631039786450167</v>
      </c>
      <c r="AQ140" s="59">
        <f t="shared" si="66"/>
        <v>4</v>
      </c>
      <c r="AR140" s="59">
        <f t="shared" si="67"/>
        <v>148.73587161561031</v>
      </c>
      <c r="AS140" s="34"/>
      <c r="AT140">
        <v>175</v>
      </c>
      <c r="AU140" t="s">
        <v>732</v>
      </c>
      <c r="AV140">
        <v>1</v>
      </c>
      <c r="BC140">
        <v>100</v>
      </c>
      <c r="BD140" s="34">
        <f t="shared" si="49"/>
        <v>0.5</v>
      </c>
      <c r="BE140">
        <v>175</v>
      </c>
      <c r="BF140">
        <v>1</v>
      </c>
      <c r="BG140">
        <v>3</v>
      </c>
      <c r="BH140">
        <v>8</v>
      </c>
      <c r="BI140">
        <f t="shared" si="68"/>
        <v>18</v>
      </c>
    </row>
    <row r="141" spans="7:61" ht="15.75">
      <c r="G141">
        <v>176</v>
      </c>
      <c r="H141">
        <v>176</v>
      </c>
      <c r="I141">
        <v>90</v>
      </c>
      <c r="J141">
        <v>0</v>
      </c>
      <c r="K141">
        <v>0</v>
      </c>
      <c r="L141" s="35">
        <v>6.9</v>
      </c>
      <c r="M141" s="35"/>
      <c r="N141" s="35"/>
      <c r="O141" s="35">
        <v>7.2000003000000001</v>
      </c>
      <c r="P141" s="35">
        <v>291.60000000000002</v>
      </c>
      <c r="Q141" s="35"/>
      <c r="S141" s="34">
        <v>0</v>
      </c>
      <c r="T141" s="34">
        <v>0</v>
      </c>
      <c r="U141" s="34">
        <v>3</v>
      </c>
      <c r="V141" s="34">
        <v>1</v>
      </c>
      <c r="W141" s="34">
        <v>18</v>
      </c>
      <c r="X141" s="34">
        <f t="shared" si="50"/>
        <v>22</v>
      </c>
      <c r="Y141">
        <v>176</v>
      </c>
      <c r="Z141">
        <f t="shared" si="51"/>
        <v>1.0103</v>
      </c>
      <c r="AA141" s="15">
        <f t="shared" si="52"/>
        <v>0.73307885561750119</v>
      </c>
      <c r="AB141" s="55">
        <f t="shared" si="53"/>
        <v>16.127734823585026</v>
      </c>
      <c r="AC141" s="55">
        <f t="shared" si="46"/>
        <v>0</v>
      </c>
      <c r="AD141" s="34">
        <f t="shared" si="54"/>
        <v>16.127734823585026</v>
      </c>
      <c r="AE141" s="55">
        <f t="shared" si="55"/>
        <v>3</v>
      </c>
      <c r="AF141" s="34">
        <f t="shared" si="56"/>
        <v>13.127734823585026</v>
      </c>
      <c r="AG141" s="55">
        <f t="shared" si="57"/>
        <v>0</v>
      </c>
      <c r="AH141" s="55">
        <f t="shared" si="58"/>
        <v>3</v>
      </c>
      <c r="AI141" s="34">
        <f t="shared" si="69"/>
        <v>13.127734823585026</v>
      </c>
      <c r="AJ141" s="59">
        <f t="shared" si="59"/>
        <v>0</v>
      </c>
      <c r="AK141" s="59">
        <f t="shared" si="60"/>
        <v>0</v>
      </c>
      <c r="AL141" s="59">
        <f t="shared" si="61"/>
        <v>0</v>
      </c>
      <c r="AM141" s="34">
        <f t="shared" si="62"/>
        <v>13.127734823585026</v>
      </c>
      <c r="AN141" s="55">
        <f t="shared" si="63"/>
        <v>1</v>
      </c>
      <c r="AO141" s="34">
        <f t="shared" si="64"/>
        <v>12.127734823585026</v>
      </c>
      <c r="AP141" s="55">
        <f t="shared" si="65"/>
        <v>12.127734823585026</v>
      </c>
      <c r="AQ141" s="59">
        <f t="shared" si="66"/>
        <v>8</v>
      </c>
      <c r="AR141" s="59">
        <f t="shared" si="67"/>
        <v>218.29922682453048</v>
      </c>
      <c r="AS141" s="34"/>
      <c r="AT141">
        <v>176</v>
      </c>
      <c r="AU141" t="s">
        <v>732</v>
      </c>
      <c r="AV141">
        <v>1</v>
      </c>
      <c r="BC141">
        <v>100</v>
      </c>
      <c r="BD141" s="34">
        <f t="shared" si="49"/>
        <v>0.5</v>
      </c>
      <c r="BE141">
        <v>176</v>
      </c>
      <c r="BF141">
        <v>1</v>
      </c>
      <c r="BG141">
        <v>3</v>
      </c>
      <c r="BH141">
        <v>8</v>
      </c>
      <c r="BI141">
        <f t="shared" si="68"/>
        <v>18</v>
      </c>
    </row>
    <row r="142" spans="7:61" ht="15.75">
      <c r="G142">
        <v>178</v>
      </c>
      <c r="H142">
        <v>178</v>
      </c>
      <c r="I142">
        <v>75</v>
      </c>
      <c r="J142" s="74">
        <v>2</v>
      </c>
      <c r="K142" s="74">
        <v>2</v>
      </c>
      <c r="L142" s="35">
        <v>6.0439999999999996</v>
      </c>
      <c r="M142" s="35">
        <v>5.0000004000000002E-3</v>
      </c>
      <c r="N142" s="35">
        <v>1.5000001000000001E-2</v>
      </c>
      <c r="O142" s="35">
        <v>4.0800004000000003</v>
      </c>
      <c r="P142" s="35">
        <v>9.18</v>
      </c>
      <c r="Q142" s="35"/>
      <c r="S142" s="34">
        <v>0.5</v>
      </c>
      <c r="T142" s="34">
        <v>0.5</v>
      </c>
      <c r="U142" s="34">
        <v>2</v>
      </c>
      <c r="V142" s="34">
        <v>0.6</v>
      </c>
      <c r="W142" s="34">
        <v>0.6</v>
      </c>
      <c r="X142" s="34">
        <f t="shared" si="50"/>
        <v>4.2</v>
      </c>
      <c r="Y142">
        <v>178</v>
      </c>
      <c r="Z142">
        <f t="shared" si="51"/>
        <v>1.0103</v>
      </c>
      <c r="AA142" s="15">
        <f t="shared" si="52"/>
        <v>0.73307885561750119</v>
      </c>
      <c r="AB142" s="55">
        <f t="shared" si="53"/>
        <v>3.0789311935935051</v>
      </c>
      <c r="AC142" s="55">
        <f t="shared" si="46"/>
        <v>0.5</v>
      </c>
      <c r="AD142" s="34">
        <f t="shared" si="54"/>
        <v>2.5789311935935051</v>
      </c>
      <c r="AE142" s="55">
        <f t="shared" si="55"/>
        <v>2</v>
      </c>
      <c r="AF142" s="34">
        <f t="shared" si="56"/>
        <v>0.57893119359350509</v>
      </c>
      <c r="AG142" s="55">
        <f t="shared" si="57"/>
        <v>0.5</v>
      </c>
      <c r="AH142" s="55">
        <f t="shared" si="58"/>
        <v>3</v>
      </c>
      <c r="AI142" s="34">
        <f t="shared" si="69"/>
        <v>7.8931193593505089E-2</v>
      </c>
      <c r="AJ142" s="59">
        <f t="shared" si="59"/>
        <v>5.0000000000000001E-3</v>
      </c>
      <c r="AK142" s="59">
        <f t="shared" si="60"/>
        <v>0.06</v>
      </c>
      <c r="AL142" s="59">
        <f t="shared" si="61"/>
        <v>0.95249999999999968</v>
      </c>
      <c r="AM142" s="34">
        <f t="shared" si="62"/>
        <v>7.8931193593505089E-2</v>
      </c>
      <c r="AN142" s="55">
        <f t="shared" si="63"/>
        <v>7.8931193593505089E-2</v>
      </c>
      <c r="AO142" s="34">
        <f t="shared" si="64"/>
        <v>0</v>
      </c>
      <c r="AP142" s="55">
        <f t="shared" si="65"/>
        <v>0</v>
      </c>
      <c r="AQ142" s="59">
        <f t="shared" si="66"/>
        <v>0.63144954874804071</v>
      </c>
      <c r="AR142" s="59">
        <f t="shared" si="67"/>
        <v>0</v>
      </c>
      <c r="AS142" s="34"/>
      <c r="AT142">
        <v>178</v>
      </c>
      <c r="AU142">
        <v>2</v>
      </c>
      <c r="AV142">
        <v>1</v>
      </c>
      <c r="AW142">
        <v>35</v>
      </c>
      <c r="AX142">
        <v>35</v>
      </c>
      <c r="AZ142">
        <v>20</v>
      </c>
      <c r="BA142">
        <v>9</v>
      </c>
      <c r="BC142">
        <v>1</v>
      </c>
      <c r="BD142" s="34">
        <f t="shared" si="49"/>
        <v>2.5399999999999991</v>
      </c>
      <c r="BE142">
        <v>178</v>
      </c>
      <c r="BF142">
        <v>1</v>
      </c>
      <c r="BG142">
        <v>3</v>
      </c>
      <c r="BH142">
        <v>8</v>
      </c>
      <c r="BI142">
        <f t="shared" si="68"/>
        <v>18</v>
      </c>
    </row>
    <row r="143" spans="7:61" ht="15.75">
      <c r="G143">
        <v>180</v>
      </c>
      <c r="H143">
        <v>180</v>
      </c>
      <c r="I143">
        <v>100</v>
      </c>
      <c r="J143">
        <v>0</v>
      </c>
      <c r="K143">
        <v>0</v>
      </c>
      <c r="L143" s="35">
        <v>6.2000003000000001</v>
      </c>
      <c r="M143" s="35"/>
      <c r="N143" s="35"/>
      <c r="O143" s="35">
        <v>6.4</v>
      </c>
      <c r="P143" s="35">
        <v>14.400001</v>
      </c>
      <c r="Q143" s="35"/>
      <c r="S143" s="34">
        <v>0</v>
      </c>
      <c r="T143" s="34">
        <v>0</v>
      </c>
      <c r="U143" s="34">
        <v>2</v>
      </c>
      <c r="V143" s="34">
        <v>1</v>
      </c>
      <c r="W143" s="34">
        <v>1</v>
      </c>
      <c r="X143" s="34">
        <f t="shared" si="50"/>
        <v>4</v>
      </c>
      <c r="Y143">
        <v>180</v>
      </c>
      <c r="Z143">
        <f t="shared" si="51"/>
        <v>1.0103</v>
      </c>
      <c r="AA143" s="15">
        <f t="shared" si="52"/>
        <v>0.73307885561750119</v>
      </c>
      <c r="AB143" s="55">
        <f t="shared" si="53"/>
        <v>2.9323154224700048</v>
      </c>
      <c r="AC143" s="55">
        <f t="shared" si="46"/>
        <v>0</v>
      </c>
      <c r="AD143" s="34">
        <f t="shared" si="54"/>
        <v>2.9323154224700048</v>
      </c>
      <c r="AE143" s="55">
        <f t="shared" si="55"/>
        <v>2</v>
      </c>
      <c r="AF143" s="34">
        <f t="shared" si="56"/>
        <v>0.93231542247000476</v>
      </c>
      <c r="AG143" s="55">
        <f t="shared" si="57"/>
        <v>0</v>
      </c>
      <c r="AH143" s="55">
        <f t="shared" si="58"/>
        <v>2</v>
      </c>
      <c r="AI143" s="34">
        <f t="shared" si="69"/>
        <v>0.93231542247000476</v>
      </c>
      <c r="AJ143" s="59">
        <f t="shared" si="59"/>
        <v>0</v>
      </c>
      <c r="AK143" s="59">
        <f t="shared" si="60"/>
        <v>0</v>
      </c>
      <c r="AL143" s="59">
        <f t="shared" si="61"/>
        <v>0</v>
      </c>
      <c r="AM143" s="34">
        <f t="shared" si="62"/>
        <v>0.93231542247000476</v>
      </c>
      <c r="AN143" s="55">
        <f t="shared" si="63"/>
        <v>0.93231542247000476</v>
      </c>
      <c r="AO143" s="34">
        <f t="shared" si="64"/>
        <v>0</v>
      </c>
      <c r="AP143" s="55">
        <f t="shared" si="65"/>
        <v>0</v>
      </c>
      <c r="AQ143" s="59">
        <f t="shared" si="66"/>
        <v>7.4585233797600381</v>
      </c>
      <c r="AR143" s="59">
        <f t="shared" si="67"/>
        <v>0</v>
      </c>
      <c r="AS143" s="34"/>
      <c r="AT143">
        <v>180</v>
      </c>
      <c r="AU143" t="s">
        <v>732</v>
      </c>
      <c r="AV143">
        <v>1</v>
      </c>
      <c r="AZ143">
        <v>100</v>
      </c>
      <c r="BD143" s="34">
        <f t="shared" si="49"/>
        <v>1.5</v>
      </c>
      <c r="BE143">
        <v>180</v>
      </c>
      <c r="BF143">
        <v>1</v>
      </c>
      <c r="BG143">
        <v>3</v>
      </c>
      <c r="BH143">
        <v>8</v>
      </c>
      <c r="BI143">
        <f t="shared" si="68"/>
        <v>18</v>
      </c>
    </row>
    <row r="144" spans="7:61" ht="15.75">
      <c r="G144">
        <v>181</v>
      </c>
      <c r="H144">
        <v>181</v>
      </c>
      <c r="I144">
        <v>60</v>
      </c>
      <c r="J144">
        <v>0</v>
      </c>
      <c r="K144" s="74">
        <v>15</v>
      </c>
      <c r="L144" s="35">
        <v>4.59</v>
      </c>
      <c r="M144" s="35"/>
      <c r="N144" s="35">
        <v>0.33750000000000002</v>
      </c>
      <c r="O144" s="35">
        <v>12.8</v>
      </c>
      <c r="P144" s="35">
        <v>43.2</v>
      </c>
      <c r="Q144" s="35"/>
      <c r="S144" s="34">
        <v>1.5</v>
      </c>
      <c r="T144" s="34">
        <v>0</v>
      </c>
      <c r="U144" s="34">
        <v>1.5</v>
      </c>
      <c r="V144" s="34">
        <v>2</v>
      </c>
      <c r="W144" s="34">
        <v>3</v>
      </c>
      <c r="X144" s="34">
        <f t="shared" si="50"/>
        <v>8</v>
      </c>
      <c r="Y144">
        <v>181</v>
      </c>
      <c r="Z144">
        <f t="shared" si="51"/>
        <v>1.0103</v>
      </c>
      <c r="AA144" s="15">
        <f t="shared" si="52"/>
        <v>0.73307885561750119</v>
      </c>
      <c r="AB144" s="55">
        <f t="shared" si="53"/>
        <v>5.8646308449400095</v>
      </c>
      <c r="AC144" s="55">
        <f t="shared" si="46"/>
        <v>0</v>
      </c>
      <c r="AD144" s="34">
        <f t="shared" si="54"/>
        <v>5.8646308449400095</v>
      </c>
      <c r="AE144" s="55">
        <f t="shared" si="55"/>
        <v>1.5</v>
      </c>
      <c r="AF144" s="34">
        <f t="shared" si="56"/>
        <v>4.3646308449400095</v>
      </c>
      <c r="AG144" s="55">
        <f t="shared" si="57"/>
        <v>1.5</v>
      </c>
      <c r="AH144" s="55">
        <f t="shared" si="58"/>
        <v>3</v>
      </c>
      <c r="AI144" s="34">
        <f t="shared" si="69"/>
        <v>2.8646308449400095</v>
      </c>
      <c r="AJ144" s="59">
        <f t="shared" si="59"/>
        <v>0</v>
      </c>
      <c r="AK144" s="59">
        <f t="shared" si="60"/>
        <v>0.33749999999999997</v>
      </c>
      <c r="AL144" s="59">
        <f t="shared" si="61"/>
        <v>1.8900000000000001</v>
      </c>
      <c r="AM144" s="34">
        <f t="shared" si="62"/>
        <v>2.8646308449400095</v>
      </c>
      <c r="AN144" s="55">
        <f t="shared" si="63"/>
        <v>2</v>
      </c>
      <c r="AO144" s="34">
        <f t="shared" si="64"/>
        <v>0.86463084494000952</v>
      </c>
      <c r="AP144" s="55">
        <f t="shared" si="65"/>
        <v>0.86463084494000952</v>
      </c>
      <c r="AQ144" s="59">
        <f t="shared" si="66"/>
        <v>16</v>
      </c>
      <c r="AR144" s="59">
        <f t="shared" si="67"/>
        <v>15.563355208920171</v>
      </c>
      <c r="AS144" s="34"/>
      <c r="AT144">
        <v>181</v>
      </c>
      <c r="AU144">
        <v>1</v>
      </c>
      <c r="AV144">
        <v>1</v>
      </c>
      <c r="AX144">
        <v>40</v>
      </c>
      <c r="BA144">
        <v>60</v>
      </c>
      <c r="BD144" s="34">
        <f t="shared" si="49"/>
        <v>2.1</v>
      </c>
      <c r="BE144">
        <v>181</v>
      </c>
      <c r="BF144">
        <v>1</v>
      </c>
      <c r="BG144">
        <v>3</v>
      </c>
      <c r="BH144">
        <v>8</v>
      </c>
      <c r="BI144">
        <f t="shared" si="68"/>
        <v>18</v>
      </c>
    </row>
    <row r="145" spans="7:61" ht="15.75">
      <c r="G145">
        <v>182</v>
      </c>
      <c r="H145">
        <v>182</v>
      </c>
      <c r="I145">
        <v>70</v>
      </c>
      <c r="J145">
        <v>0</v>
      </c>
      <c r="K145">
        <v>0</v>
      </c>
      <c r="L145" s="35">
        <v>5.1600003000000001</v>
      </c>
      <c r="M145" s="35"/>
      <c r="N145" s="35"/>
      <c r="O145" s="35">
        <v>11.200001</v>
      </c>
      <c r="P145" s="35">
        <v>25.2</v>
      </c>
      <c r="Q145" s="35"/>
      <c r="S145" s="34">
        <v>0</v>
      </c>
      <c r="T145" s="34">
        <v>0</v>
      </c>
      <c r="U145" s="34">
        <v>2</v>
      </c>
      <c r="V145" s="34">
        <v>2</v>
      </c>
      <c r="W145" s="34">
        <v>2</v>
      </c>
      <c r="X145" s="34">
        <f t="shared" si="50"/>
        <v>6</v>
      </c>
      <c r="Y145">
        <v>182</v>
      </c>
      <c r="Z145">
        <f t="shared" si="51"/>
        <v>1.0103</v>
      </c>
      <c r="AA145" s="15">
        <f t="shared" si="52"/>
        <v>0.73307885561750119</v>
      </c>
      <c r="AB145" s="55">
        <f t="shared" si="53"/>
        <v>4.3984731337050071</v>
      </c>
      <c r="AC145" s="55">
        <f t="shared" si="46"/>
        <v>0</v>
      </c>
      <c r="AD145" s="34">
        <f t="shared" si="54"/>
        <v>4.3984731337050071</v>
      </c>
      <c r="AE145" s="55">
        <f t="shared" si="55"/>
        <v>2</v>
      </c>
      <c r="AF145" s="34">
        <f t="shared" si="56"/>
        <v>2.3984731337050071</v>
      </c>
      <c r="AG145" s="55">
        <f t="shared" si="57"/>
        <v>0</v>
      </c>
      <c r="AH145" s="55">
        <f t="shared" si="58"/>
        <v>2</v>
      </c>
      <c r="AI145" s="34">
        <f t="shared" si="69"/>
        <v>2.3984731337050071</v>
      </c>
      <c r="AJ145" s="59">
        <f t="shared" si="59"/>
        <v>0</v>
      </c>
      <c r="AK145" s="59">
        <f t="shared" si="60"/>
        <v>0</v>
      </c>
      <c r="AL145" s="59">
        <f t="shared" si="61"/>
        <v>0</v>
      </c>
      <c r="AM145" s="34">
        <f t="shared" si="62"/>
        <v>2.3984731337050071</v>
      </c>
      <c r="AN145" s="55">
        <f t="shared" si="63"/>
        <v>2</v>
      </c>
      <c r="AO145" s="34">
        <f t="shared" si="64"/>
        <v>0.39847313370500714</v>
      </c>
      <c r="AP145" s="55">
        <f t="shared" si="65"/>
        <v>0.39847313370500714</v>
      </c>
      <c r="AQ145" s="59">
        <f t="shared" si="66"/>
        <v>16</v>
      </c>
      <c r="AR145" s="59">
        <f t="shared" si="67"/>
        <v>7.1725164066901286</v>
      </c>
      <c r="AS145" s="34"/>
      <c r="AT145">
        <v>182</v>
      </c>
      <c r="AU145" t="s">
        <v>732</v>
      </c>
      <c r="AV145">
        <v>1</v>
      </c>
      <c r="AX145">
        <v>40</v>
      </c>
      <c r="BB145">
        <v>60</v>
      </c>
      <c r="BD145" s="34">
        <f t="shared" si="49"/>
        <v>1.3800000000000001</v>
      </c>
      <c r="BE145">
        <v>182</v>
      </c>
      <c r="BF145">
        <v>1</v>
      </c>
      <c r="BG145">
        <v>3</v>
      </c>
      <c r="BH145">
        <v>8</v>
      </c>
      <c r="BI145">
        <f t="shared" si="68"/>
        <v>18</v>
      </c>
    </row>
    <row r="146" spans="7:61" ht="15.75">
      <c r="G146">
        <v>183</v>
      </c>
      <c r="H146">
        <v>183</v>
      </c>
      <c r="I146">
        <v>75</v>
      </c>
      <c r="J146" s="74">
        <v>2</v>
      </c>
      <c r="K146" s="74">
        <v>2</v>
      </c>
      <c r="L146" s="35">
        <v>6.0439999999999996</v>
      </c>
      <c r="M146" s="35">
        <v>5.0000004000000002E-3</v>
      </c>
      <c r="N146" s="35">
        <v>1.5000001000000001E-2</v>
      </c>
      <c r="O146" s="35">
        <v>4.0800004000000003</v>
      </c>
      <c r="P146" s="35">
        <v>9.18</v>
      </c>
      <c r="Q146" s="35"/>
      <c r="S146" s="34">
        <v>0.5</v>
      </c>
      <c r="T146" s="34">
        <v>0.5</v>
      </c>
      <c r="U146" s="34">
        <v>2</v>
      </c>
      <c r="V146" s="34">
        <v>0.6</v>
      </c>
      <c r="W146" s="34">
        <v>0.6</v>
      </c>
      <c r="X146" s="34">
        <f t="shared" si="50"/>
        <v>4.2</v>
      </c>
      <c r="Y146">
        <v>183</v>
      </c>
      <c r="Z146">
        <f t="shared" si="51"/>
        <v>1.0103</v>
      </c>
      <c r="AA146" s="15">
        <f t="shared" si="52"/>
        <v>0.73307885561750119</v>
      </c>
      <c r="AB146" s="55">
        <f t="shared" si="53"/>
        <v>3.0789311935935051</v>
      </c>
      <c r="AC146" s="55">
        <f t="shared" ref="AC146:AC209" si="70">IF(T146&lt;AB146,T146,T146-AB146)</f>
        <v>0.5</v>
      </c>
      <c r="AD146" s="34">
        <f t="shared" si="54"/>
        <v>2.5789311935935051</v>
      </c>
      <c r="AE146" s="55">
        <f t="shared" si="55"/>
        <v>2</v>
      </c>
      <c r="AF146" s="34">
        <f t="shared" si="56"/>
        <v>0.57893119359350509</v>
      </c>
      <c r="AG146" s="55">
        <f t="shared" si="57"/>
        <v>0.5</v>
      </c>
      <c r="AH146" s="55">
        <f t="shared" si="58"/>
        <v>3</v>
      </c>
      <c r="AI146" s="34">
        <f t="shared" si="69"/>
        <v>7.8931193593505089E-2</v>
      </c>
      <c r="AJ146" s="59">
        <f t="shared" si="59"/>
        <v>5.0000000000000001E-3</v>
      </c>
      <c r="AK146" s="59">
        <f t="shared" si="60"/>
        <v>0.06</v>
      </c>
      <c r="AL146" s="59">
        <f t="shared" si="61"/>
        <v>0.95249999999999968</v>
      </c>
      <c r="AM146" s="34">
        <f t="shared" si="62"/>
        <v>7.8931193593505089E-2</v>
      </c>
      <c r="AN146" s="55">
        <f t="shared" si="63"/>
        <v>7.8931193593505089E-2</v>
      </c>
      <c r="AO146" s="34">
        <f t="shared" si="64"/>
        <v>0</v>
      </c>
      <c r="AP146" s="55">
        <f t="shared" si="65"/>
        <v>0</v>
      </c>
      <c r="AQ146" s="59">
        <f t="shared" si="66"/>
        <v>0.63144954874804071</v>
      </c>
      <c r="AR146" s="59">
        <f t="shared" si="67"/>
        <v>0</v>
      </c>
      <c r="AS146" s="34"/>
      <c r="AT146">
        <v>183</v>
      </c>
      <c r="AU146">
        <v>2</v>
      </c>
      <c r="AV146">
        <v>1</v>
      </c>
      <c r="AW146">
        <v>35</v>
      </c>
      <c r="AX146">
        <v>35</v>
      </c>
      <c r="AZ146">
        <v>20</v>
      </c>
      <c r="BA146">
        <v>9</v>
      </c>
      <c r="BC146">
        <v>1</v>
      </c>
      <c r="BD146" s="34">
        <f t="shared" si="49"/>
        <v>2.5399999999999991</v>
      </c>
      <c r="BE146">
        <v>183</v>
      </c>
      <c r="BF146">
        <v>1</v>
      </c>
      <c r="BG146">
        <v>3</v>
      </c>
      <c r="BH146">
        <v>8</v>
      </c>
      <c r="BI146">
        <f t="shared" si="68"/>
        <v>18</v>
      </c>
    </row>
    <row r="147" spans="7:61" ht="15.75">
      <c r="G147">
        <v>184</v>
      </c>
      <c r="H147">
        <v>184</v>
      </c>
      <c r="I147">
        <v>85</v>
      </c>
      <c r="J147" s="74">
        <v>5</v>
      </c>
      <c r="K147" s="74">
        <v>5</v>
      </c>
      <c r="L147" s="35">
        <v>5.2830005</v>
      </c>
      <c r="M147" s="35">
        <v>3.7499999999999999E-2</v>
      </c>
      <c r="N147" s="35">
        <v>0.15</v>
      </c>
      <c r="O147" s="35">
        <v>3.2</v>
      </c>
      <c r="P147" s="35">
        <v>1.8000001000000001</v>
      </c>
      <c r="Q147" s="35">
        <v>0.3</v>
      </c>
      <c r="S147" s="34">
        <v>2</v>
      </c>
      <c r="T147" s="34">
        <v>1.5</v>
      </c>
      <c r="U147" s="34">
        <v>1.8</v>
      </c>
      <c r="V147" s="34">
        <v>1</v>
      </c>
      <c r="W147" s="34">
        <v>0.25</v>
      </c>
      <c r="X147" s="34">
        <f t="shared" si="50"/>
        <v>6.55</v>
      </c>
      <c r="Y147">
        <v>184</v>
      </c>
      <c r="Z147">
        <f t="shared" si="51"/>
        <v>1.0103</v>
      </c>
      <c r="AA147" s="15">
        <f t="shared" si="52"/>
        <v>0.73307885561750119</v>
      </c>
      <c r="AB147" s="55">
        <f t="shared" si="53"/>
        <v>4.8016665042946327</v>
      </c>
      <c r="AC147" s="55">
        <f t="shared" si="70"/>
        <v>1.5</v>
      </c>
      <c r="AD147" s="34">
        <f t="shared" si="54"/>
        <v>3.3016665042946327</v>
      </c>
      <c r="AE147" s="55">
        <f t="shared" si="55"/>
        <v>1.8</v>
      </c>
      <c r="AF147" s="34">
        <f t="shared" si="56"/>
        <v>1.5016665042946329</v>
      </c>
      <c r="AG147" s="55">
        <f t="shared" si="57"/>
        <v>1.5016665042946329</v>
      </c>
      <c r="AH147" s="55">
        <f t="shared" si="58"/>
        <v>4.8016665042946327</v>
      </c>
      <c r="AI147" s="34">
        <f t="shared" si="69"/>
        <v>0</v>
      </c>
      <c r="AJ147" s="59">
        <f t="shared" si="59"/>
        <v>3.7500000000000006E-2</v>
      </c>
      <c r="AK147" s="59">
        <f t="shared" si="60"/>
        <v>0.13500000000000001</v>
      </c>
      <c r="AL147" s="59">
        <f t="shared" si="61"/>
        <v>2.5770849713452337</v>
      </c>
      <c r="AM147" s="34">
        <f t="shared" si="62"/>
        <v>0</v>
      </c>
      <c r="AN147" s="55">
        <f t="shared" si="63"/>
        <v>0</v>
      </c>
      <c r="AO147" s="34">
        <f t="shared" si="64"/>
        <v>0</v>
      </c>
      <c r="AP147" s="55">
        <f t="shared" si="65"/>
        <v>0</v>
      </c>
      <c r="AQ147" s="59">
        <f t="shared" si="66"/>
        <v>0</v>
      </c>
      <c r="AR147" s="59">
        <f t="shared" si="67"/>
        <v>0</v>
      </c>
      <c r="AS147" s="34"/>
      <c r="AT147">
        <v>184</v>
      </c>
      <c r="AU147">
        <v>2</v>
      </c>
      <c r="AV147">
        <v>1</v>
      </c>
      <c r="AW147">
        <v>5</v>
      </c>
      <c r="AX147">
        <v>40</v>
      </c>
      <c r="AZ147">
        <v>35</v>
      </c>
      <c r="BA147">
        <v>5</v>
      </c>
      <c r="BB147">
        <v>3</v>
      </c>
      <c r="BC147">
        <v>12</v>
      </c>
      <c r="BD147" s="34">
        <f t="shared" si="49"/>
        <v>2.0189999999999997</v>
      </c>
      <c r="BE147">
        <v>184</v>
      </c>
      <c r="BF147">
        <v>1</v>
      </c>
      <c r="BG147">
        <v>3</v>
      </c>
      <c r="BH147">
        <v>8</v>
      </c>
      <c r="BI147">
        <f t="shared" si="68"/>
        <v>18</v>
      </c>
    </row>
    <row r="148" spans="7:61" ht="15.75">
      <c r="G148">
        <v>185</v>
      </c>
      <c r="H148">
        <v>185</v>
      </c>
      <c r="I148">
        <v>70</v>
      </c>
      <c r="J148" s="74">
        <v>5</v>
      </c>
      <c r="K148" s="74">
        <v>2</v>
      </c>
      <c r="L148" s="35">
        <v>1.3850001000000001</v>
      </c>
      <c r="M148" s="35">
        <v>3.7499999999999999E-2</v>
      </c>
      <c r="N148" s="35">
        <v>6.0000001999999997E-2</v>
      </c>
      <c r="O148" s="35">
        <v>0.16000001</v>
      </c>
      <c r="P148" s="35">
        <v>0.36</v>
      </c>
      <c r="Q148" s="35"/>
      <c r="S148" s="34">
        <v>2</v>
      </c>
      <c r="T148" s="34">
        <v>1.5</v>
      </c>
      <c r="U148" s="34">
        <v>0.5</v>
      </c>
      <c r="V148" s="34">
        <v>0.2</v>
      </c>
      <c r="W148" s="34">
        <v>0.2</v>
      </c>
      <c r="X148" s="34">
        <f t="shared" si="50"/>
        <v>4.4000000000000004</v>
      </c>
      <c r="Y148">
        <v>185</v>
      </c>
      <c r="Z148">
        <f t="shared" si="51"/>
        <v>1.0103</v>
      </c>
      <c r="AA148" s="15">
        <f t="shared" si="52"/>
        <v>0.73307885561750119</v>
      </c>
      <c r="AB148" s="55">
        <f t="shared" si="53"/>
        <v>3.2255469647170054</v>
      </c>
      <c r="AC148" s="55">
        <f t="shared" si="70"/>
        <v>1.5</v>
      </c>
      <c r="AD148" s="34">
        <f t="shared" si="54"/>
        <v>1.7255469647170054</v>
      </c>
      <c r="AE148" s="55">
        <f t="shared" si="55"/>
        <v>0.5</v>
      </c>
      <c r="AF148" s="34">
        <f t="shared" si="56"/>
        <v>1.2255469647170054</v>
      </c>
      <c r="AG148" s="55">
        <f t="shared" si="57"/>
        <v>1.2255469647170054</v>
      </c>
      <c r="AH148" s="55">
        <f t="shared" si="58"/>
        <v>3.2255469647170054</v>
      </c>
      <c r="AI148" s="34">
        <f t="shared" si="69"/>
        <v>0</v>
      </c>
      <c r="AJ148" s="59">
        <f t="shared" si="59"/>
        <v>3.7500000000000006E-2</v>
      </c>
      <c r="AK148" s="59">
        <f t="shared" si="60"/>
        <v>1.4999999999999999E-2</v>
      </c>
      <c r="AL148" s="59">
        <f t="shared" si="61"/>
        <v>1.6282616973230131</v>
      </c>
      <c r="AM148" s="34">
        <f t="shared" si="62"/>
        <v>0</v>
      </c>
      <c r="AN148" s="55">
        <f t="shared" si="63"/>
        <v>0</v>
      </c>
      <c r="AO148" s="34">
        <f t="shared" si="64"/>
        <v>0</v>
      </c>
      <c r="AP148" s="55">
        <f t="shared" si="65"/>
        <v>0</v>
      </c>
      <c r="AQ148" s="59">
        <f t="shared" si="66"/>
        <v>0</v>
      </c>
      <c r="AR148" s="59">
        <f t="shared" si="67"/>
        <v>0</v>
      </c>
      <c r="AS148" s="34"/>
      <c r="AT148">
        <v>185</v>
      </c>
      <c r="AU148">
        <v>2</v>
      </c>
      <c r="AV148">
        <v>1</v>
      </c>
      <c r="AX148">
        <v>50</v>
      </c>
      <c r="AZ148">
        <v>10</v>
      </c>
      <c r="BA148">
        <v>5</v>
      </c>
      <c r="BB148">
        <v>1</v>
      </c>
      <c r="BC148">
        <v>34</v>
      </c>
      <c r="BD148" s="34">
        <f t="shared" si="49"/>
        <v>1.8979999999999997</v>
      </c>
      <c r="BE148">
        <v>185</v>
      </c>
      <c r="BF148">
        <v>1</v>
      </c>
      <c r="BG148">
        <v>3</v>
      </c>
      <c r="BH148">
        <v>8</v>
      </c>
      <c r="BI148">
        <f t="shared" si="68"/>
        <v>18</v>
      </c>
    </row>
    <row r="149" spans="7:61" ht="15.75">
      <c r="G149">
        <v>186</v>
      </c>
      <c r="H149">
        <v>186</v>
      </c>
      <c r="I149">
        <v>85</v>
      </c>
      <c r="J149" s="74">
        <v>5</v>
      </c>
      <c r="K149" s="74">
        <v>5</v>
      </c>
      <c r="L149" s="35">
        <v>5.3243999999999998</v>
      </c>
      <c r="M149" s="35">
        <v>3.7499999999999999E-2</v>
      </c>
      <c r="N149" s="35">
        <v>0.15</v>
      </c>
      <c r="O149" s="35">
        <v>3.6000000999999999</v>
      </c>
      <c r="P149" s="35">
        <v>2.9250001999999999</v>
      </c>
      <c r="Q149" s="35"/>
      <c r="S149" s="34">
        <v>2</v>
      </c>
      <c r="T149" s="34">
        <v>1.5</v>
      </c>
      <c r="U149" s="34">
        <v>1.8</v>
      </c>
      <c r="V149" s="34">
        <v>0.5</v>
      </c>
      <c r="W149" s="34">
        <v>0.25</v>
      </c>
      <c r="X149" s="34">
        <f t="shared" si="50"/>
        <v>6.05</v>
      </c>
      <c r="Y149">
        <v>186</v>
      </c>
      <c r="Z149">
        <f t="shared" si="51"/>
        <v>1.0103</v>
      </c>
      <c r="AA149" s="15">
        <f t="shared" si="52"/>
        <v>0.73307885561750119</v>
      </c>
      <c r="AB149" s="55">
        <f t="shared" si="53"/>
        <v>4.4351270764858821</v>
      </c>
      <c r="AC149" s="55">
        <f t="shared" si="70"/>
        <v>1.5</v>
      </c>
      <c r="AD149" s="34">
        <f t="shared" si="54"/>
        <v>2.9351270764858821</v>
      </c>
      <c r="AE149" s="55">
        <f t="shared" si="55"/>
        <v>1.8</v>
      </c>
      <c r="AF149" s="34">
        <f t="shared" si="56"/>
        <v>1.1351270764858823</v>
      </c>
      <c r="AG149" s="55">
        <f t="shared" si="57"/>
        <v>1.1351270764858823</v>
      </c>
      <c r="AH149" s="55">
        <f t="shared" si="58"/>
        <v>4.4351270764858821</v>
      </c>
      <c r="AI149" s="34">
        <f t="shared" si="69"/>
        <v>0</v>
      </c>
      <c r="AJ149" s="59">
        <f t="shared" si="59"/>
        <v>3.7500000000000006E-2</v>
      </c>
      <c r="AK149" s="59">
        <f t="shared" si="60"/>
        <v>0.13500000000000001</v>
      </c>
      <c r="AL149" s="59">
        <f t="shared" si="61"/>
        <v>1.3604498011683295</v>
      </c>
      <c r="AM149" s="34">
        <f t="shared" si="62"/>
        <v>0</v>
      </c>
      <c r="AN149" s="55">
        <f t="shared" si="63"/>
        <v>0</v>
      </c>
      <c r="AO149" s="34">
        <f t="shared" si="64"/>
        <v>0</v>
      </c>
      <c r="AP149" s="55">
        <f t="shared" si="65"/>
        <v>0</v>
      </c>
      <c r="AQ149" s="59">
        <f t="shared" si="66"/>
        <v>0</v>
      </c>
      <c r="AR149" s="59">
        <f t="shared" si="67"/>
        <v>0</v>
      </c>
      <c r="AS149" s="34"/>
      <c r="AT149">
        <v>186</v>
      </c>
      <c r="AU149">
        <v>2</v>
      </c>
      <c r="AV149">
        <v>1</v>
      </c>
      <c r="AW149">
        <v>6</v>
      </c>
      <c r="AZ149">
        <v>70</v>
      </c>
      <c r="BA149">
        <v>7</v>
      </c>
      <c r="BB149">
        <v>5</v>
      </c>
      <c r="BC149">
        <v>12</v>
      </c>
      <c r="BD149" s="34">
        <f t="shared" si="49"/>
        <v>1.4099999999999997</v>
      </c>
      <c r="BE149">
        <v>186</v>
      </c>
      <c r="BF149">
        <v>1</v>
      </c>
      <c r="BG149">
        <v>3</v>
      </c>
      <c r="BH149">
        <v>8</v>
      </c>
      <c r="BI149">
        <f t="shared" si="68"/>
        <v>18</v>
      </c>
    </row>
    <row r="150" spans="7:61" ht="15.75">
      <c r="G150">
        <v>187</v>
      </c>
      <c r="H150">
        <v>187</v>
      </c>
      <c r="I150">
        <v>85</v>
      </c>
      <c r="J150" s="74">
        <v>5</v>
      </c>
      <c r="K150" s="74">
        <v>5</v>
      </c>
      <c r="L150" s="35">
        <v>3.7170002000000002</v>
      </c>
      <c r="M150" s="35">
        <v>3.7499999999999999E-2</v>
      </c>
      <c r="N150" s="35">
        <v>0.15</v>
      </c>
      <c r="O150" s="35">
        <v>7.2000003000000001</v>
      </c>
      <c r="P150" s="35">
        <v>2.9250001999999999</v>
      </c>
      <c r="Q150" s="35"/>
      <c r="S150" s="34">
        <v>2</v>
      </c>
      <c r="T150" s="34">
        <v>1.5</v>
      </c>
      <c r="U150" s="34">
        <v>1.8</v>
      </c>
      <c r="V150" s="34">
        <v>1</v>
      </c>
      <c r="W150" s="34">
        <v>0.25</v>
      </c>
      <c r="X150" s="34">
        <f t="shared" si="50"/>
        <v>6.55</v>
      </c>
      <c r="Y150">
        <v>187</v>
      </c>
      <c r="Z150">
        <f t="shared" si="51"/>
        <v>1.0103</v>
      </c>
      <c r="AA150" s="15">
        <f t="shared" si="52"/>
        <v>0.73307885561750119</v>
      </c>
      <c r="AB150" s="55">
        <f t="shared" si="53"/>
        <v>4.8016665042946327</v>
      </c>
      <c r="AC150" s="55">
        <f t="shared" si="70"/>
        <v>1.5</v>
      </c>
      <c r="AD150" s="34">
        <f t="shared" si="54"/>
        <v>3.3016665042946327</v>
      </c>
      <c r="AE150" s="55">
        <f t="shared" si="55"/>
        <v>1.8</v>
      </c>
      <c r="AF150" s="34">
        <f t="shared" si="56"/>
        <v>1.5016665042946329</v>
      </c>
      <c r="AG150" s="55">
        <f t="shared" si="57"/>
        <v>1.5016665042946329</v>
      </c>
      <c r="AH150" s="55">
        <f t="shared" si="58"/>
        <v>4.8016665042946327</v>
      </c>
      <c r="AI150" s="34">
        <f t="shared" si="69"/>
        <v>0</v>
      </c>
      <c r="AJ150" s="59">
        <f t="shared" si="59"/>
        <v>3.7500000000000006E-2</v>
      </c>
      <c r="AK150" s="59">
        <f t="shared" si="60"/>
        <v>0.13500000000000001</v>
      </c>
      <c r="AL150" s="59">
        <f t="shared" si="61"/>
        <v>2.6115482176187959</v>
      </c>
      <c r="AM150" s="34">
        <f t="shared" si="62"/>
        <v>0</v>
      </c>
      <c r="AN150" s="55">
        <f t="shared" si="63"/>
        <v>0</v>
      </c>
      <c r="AO150" s="34">
        <f t="shared" si="64"/>
        <v>0</v>
      </c>
      <c r="AP150" s="55">
        <f t="shared" si="65"/>
        <v>0</v>
      </c>
      <c r="AQ150" s="59">
        <f t="shared" si="66"/>
        <v>0</v>
      </c>
      <c r="AR150" s="59">
        <f t="shared" si="67"/>
        <v>0</v>
      </c>
      <c r="AS150" s="34"/>
      <c r="AT150">
        <v>187</v>
      </c>
      <c r="AU150">
        <v>2</v>
      </c>
      <c r="AV150">
        <v>2</v>
      </c>
      <c r="AW150">
        <v>5</v>
      </c>
      <c r="AX150">
        <v>35</v>
      </c>
      <c r="AZ150">
        <v>50</v>
      </c>
      <c r="BA150">
        <v>5</v>
      </c>
      <c r="BB150">
        <v>2</v>
      </c>
      <c r="BC150">
        <v>3</v>
      </c>
      <c r="BD150" s="34">
        <f t="shared" si="49"/>
        <v>2.0459999999999998</v>
      </c>
      <c r="BE150">
        <v>187</v>
      </c>
      <c r="BF150">
        <v>1</v>
      </c>
      <c r="BG150">
        <v>3</v>
      </c>
      <c r="BH150">
        <v>8</v>
      </c>
      <c r="BI150">
        <f t="shared" si="68"/>
        <v>18</v>
      </c>
    </row>
    <row r="151" spans="7:61" ht="15.75">
      <c r="G151">
        <v>188</v>
      </c>
      <c r="H151">
        <v>188</v>
      </c>
      <c r="I151">
        <v>95</v>
      </c>
      <c r="J151" s="74">
        <v>10</v>
      </c>
      <c r="K151">
        <v>0</v>
      </c>
      <c r="L151" s="35">
        <v>2.1364002000000002</v>
      </c>
      <c r="M151" s="35">
        <v>7.4999999999999997E-2</v>
      </c>
      <c r="N151" s="35"/>
      <c r="O151" s="35">
        <v>3.6000000999999999</v>
      </c>
      <c r="P151" s="35">
        <v>8.1</v>
      </c>
      <c r="Q151" s="35">
        <v>0.3</v>
      </c>
      <c r="S151" s="34">
        <v>0</v>
      </c>
      <c r="T151" s="34">
        <v>1.5</v>
      </c>
      <c r="U151" s="34">
        <v>0.7</v>
      </c>
      <c r="V151" s="34">
        <v>0.5</v>
      </c>
      <c r="W151" s="34">
        <v>0.5</v>
      </c>
      <c r="X151" s="34">
        <f t="shared" si="50"/>
        <v>3.2</v>
      </c>
      <c r="Y151">
        <v>188</v>
      </c>
      <c r="Z151">
        <f t="shared" si="51"/>
        <v>1.0103</v>
      </c>
      <c r="AA151" s="15">
        <f t="shared" si="52"/>
        <v>0.73307885561750119</v>
      </c>
      <c r="AB151" s="55">
        <f t="shared" si="53"/>
        <v>2.3458523379760039</v>
      </c>
      <c r="AC151" s="55">
        <f t="shared" si="70"/>
        <v>1.5</v>
      </c>
      <c r="AD151" s="34">
        <f t="shared" si="54"/>
        <v>0.8458523379760039</v>
      </c>
      <c r="AE151" s="55">
        <f t="shared" si="55"/>
        <v>0.7</v>
      </c>
      <c r="AF151" s="34">
        <f t="shared" si="56"/>
        <v>0.14585233797600372</v>
      </c>
      <c r="AG151" s="55">
        <f t="shared" si="57"/>
        <v>0</v>
      </c>
      <c r="AH151" s="55">
        <f t="shared" si="58"/>
        <v>2.2000000000000002</v>
      </c>
      <c r="AI151" s="34">
        <f t="shared" si="69"/>
        <v>0.14585233797600372</v>
      </c>
      <c r="AJ151" s="59">
        <f t="shared" si="59"/>
        <v>7.5000000000000011E-2</v>
      </c>
      <c r="AK151" s="59">
        <f t="shared" si="60"/>
        <v>0</v>
      </c>
      <c r="AL151" s="59">
        <f t="shared" si="61"/>
        <v>0</v>
      </c>
      <c r="AM151" s="34">
        <f t="shared" si="62"/>
        <v>0.14585233797600372</v>
      </c>
      <c r="AN151" s="55">
        <f t="shared" si="63"/>
        <v>0.14585233797600372</v>
      </c>
      <c r="AO151" s="34">
        <f t="shared" si="64"/>
        <v>0</v>
      </c>
      <c r="AP151" s="55">
        <f t="shared" si="65"/>
        <v>0</v>
      </c>
      <c r="AQ151" s="59">
        <f t="shared" si="66"/>
        <v>1.1668187038080298</v>
      </c>
      <c r="AR151" s="59">
        <f t="shared" si="67"/>
        <v>0</v>
      </c>
      <c r="AS151" s="34"/>
      <c r="AT151">
        <v>188</v>
      </c>
      <c r="AU151" t="s">
        <v>732</v>
      </c>
      <c r="AV151">
        <v>1</v>
      </c>
      <c r="AW151">
        <v>40</v>
      </c>
      <c r="AZ151">
        <v>5</v>
      </c>
      <c r="BA151">
        <v>54</v>
      </c>
      <c r="BB151">
        <v>1</v>
      </c>
      <c r="BD151" s="34">
        <f t="shared" si="49"/>
        <v>2.0880000000000001</v>
      </c>
      <c r="BE151">
        <v>188</v>
      </c>
      <c r="BF151">
        <v>1</v>
      </c>
      <c r="BG151">
        <v>3</v>
      </c>
      <c r="BH151">
        <v>8</v>
      </c>
      <c r="BI151">
        <f t="shared" si="68"/>
        <v>18</v>
      </c>
    </row>
    <row r="152" spans="7:61" ht="15.75">
      <c r="G152">
        <v>189</v>
      </c>
      <c r="H152">
        <v>189</v>
      </c>
      <c r="I152">
        <v>95</v>
      </c>
      <c r="J152" s="74">
        <v>2</v>
      </c>
      <c r="K152">
        <v>0</v>
      </c>
      <c r="L152" s="35">
        <v>2.1574</v>
      </c>
      <c r="M152" s="35">
        <v>1.5000001000000001E-2</v>
      </c>
      <c r="N152" s="35"/>
      <c r="O152" s="35">
        <v>6.3360003999999996</v>
      </c>
      <c r="P152" s="35">
        <v>14.256000500000001</v>
      </c>
      <c r="Q152" s="35">
        <v>0.3</v>
      </c>
      <c r="S152" s="34">
        <v>0</v>
      </c>
      <c r="T152" s="34">
        <v>1.5</v>
      </c>
      <c r="U152" s="34">
        <v>0.7</v>
      </c>
      <c r="V152" s="34">
        <v>0.8</v>
      </c>
      <c r="W152" s="34">
        <v>0.8</v>
      </c>
      <c r="X152" s="34">
        <f t="shared" si="50"/>
        <v>3.8</v>
      </c>
      <c r="Y152">
        <v>189</v>
      </c>
      <c r="Z152">
        <f t="shared" si="51"/>
        <v>1.0103</v>
      </c>
      <c r="AA152" s="15">
        <f t="shared" si="52"/>
        <v>0.73307885561750119</v>
      </c>
      <c r="AB152" s="55">
        <f t="shared" si="53"/>
        <v>2.7856996513465044</v>
      </c>
      <c r="AC152" s="55">
        <f t="shared" si="70"/>
        <v>1.5</v>
      </c>
      <c r="AD152" s="34">
        <f t="shared" si="54"/>
        <v>1.2856996513465044</v>
      </c>
      <c r="AE152" s="55">
        <f t="shared" si="55"/>
        <v>0.7</v>
      </c>
      <c r="AF152" s="34">
        <f t="shared" si="56"/>
        <v>0.58569965134650426</v>
      </c>
      <c r="AG152" s="55">
        <f t="shared" si="57"/>
        <v>0</v>
      </c>
      <c r="AH152" s="55">
        <f t="shared" si="58"/>
        <v>2.2000000000000002</v>
      </c>
      <c r="AI152" s="34">
        <f t="shared" si="69"/>
        <v>0.58569965134650426</v>
      </c>
      <c r="AJ152" s="59">
        <f t="shared" si="59"/>
        <v>1.4999999999999999E-2</v>
      </c>
      <c r="AK152" s="59">
        <f t="shared" si="60"/>
        <v>0</v>
      </c>
      <c r="AL152" s="59">
        <f t="shared" si="61"/>
        <v>0</v>
      </c>
      <c r="AM152" s="34">
        <f t="shared" si="62"/>
        <v>0.58569965134650426</v>
      </c>
      <c r="AN152" s="55">
        <f t="shared" si="63"/>
        <v>0.58569965134650426</v>
      </c>
      <c r="AO152" s="34">
        <f t="shared" si="64"/>
        <v>0</v>
      </c>
      <c r="AP152" s="55">
        <f t="shared" si="65"/>
        <v>0</v>
      </c>
      <c r="AQ152" s="59">
        <f t="shared" si="66"/>
        <v>4.6855972107720341</v>
      </c>
      <c r="AR152" s="59">
        <f t="shared" si="67"/>
        <v>0</v>
      </c>
      <c r="AS152" s="34"/>
      <c r="AT152">
        <v>189</v>
      </c>
      <c r="AU152" t="s">
        <v>732</v>
      </c>
      <c r="AV152">
        <v>1</v>
      </c>
      <c r="AW152">
        <v>10</v>
      </c>
      <c r="AZ152">
        <v>5</v>
      </c>
      <c r="BA152">
        <v>84</v>
      </c>
      <c r="BB152">
        <v>1</v>
      </c>
      <c r="BD152" s="34">
        <f t="shared" si="49"/>
        <v>1.6379999999999999</v>
      </c>
      <c r="BE152">
        <v>189</v>
      </c>
      <c r="BF152">
        <v>1</v>
      </c>
      <c r="BG152">
        <v>3</v>
      </c>
      <c r="BH152">
        <v>8</v>
      </c>
      <c r="BI152">
        <f t="shared" si="68"/>
        <v>18</v>
      </c>
    </row>
    <row r="153" spans="7:61" ht="15.75">
      <c r="G153">
        <v>190</v>
      </c>
      <c r="H153">
        <v>190</v>
      </c>
      <c r="I153">
        <v>85</v>
      </c>
      <c r="J153">
        <v>0</v>
      </c>
      <c r="K153">
        <v>0</v>
      </c>
      <c r="L153" s="35">
        <v>1.4635</v>
      </c>
      <c r="M153" s="35"/>
      <c r="N153" s="35"/>
      <c r="O153" s="35">
        <v>5.1000003999999999</v>
      </c>
      <c r="P153" s="35">
        <v>11.475</v>
      </c>
      <c r="Q153" s="35">
        <v>0.3</v>
      </c>
      <c r="S153" s="34">
        <v>0</v>
      </c>
      <c r="T153" s="34">
        <v>0</v>
      </c>
      <c r="U153" s="34">
        <v>0.5</v>
      </c>
      <c r="V153" s="34">
        <v>0.75</v>
      </c>
      <c r="W153" s="34">
        <v>0.75</v>
      </c>
      <c r="X153" s="34">
        <f t="shared" si="50"/>
        <v>2</v>
      </c>
      <c r="Y153">
        <v>190</v>
      </c>
      <c r="Z153">
        <f t="shared" si="51"/>
        <v>1.0103</v>
      </c>
      <c r="AA153" s="15">
        <f t="shared" si="52"/>
        <v>0.73307885561750119</v>
      </c>
      <c r="AB153" s="55">
        <f t="shared" si="53"/>
        <v>1.4661577112350024</v>
      </c>
      <c r="AC153" s="55">
        <f t="shared" si="70"/>
        <v>0</v>
      </c>
      <c r="AD153" s="34">
        <f t="shared" si="54"/>
        <v>1.4661577112350024</v>
      </c>
      <c r="AE153" s="55">
        <f t="shared" si="55"/>
        <v>0.5</v>
      </c>
      <c r="AF153" s="34">
        <f t="shared" si="56"/>
        <v>0.96615771123500238</v>
      </c>
      <c r="AG153" s="55">
        <f t="shared" si="57"/>
        <v>0</v>
      </c>
      <c r="AH153" s="55">
        <f t="shared" si="58"/>
        <v>0.5</v>
      </c>
      <c r="AI153" s="34">
        <f t="shared" si="69"/>
        <v>0.96615771123500238</v>
      </c>
      <c r="AJ153" s="59">
        <f t="shared" si="59"/>
        <v>0</v>
      </c>
      <c r="AK153" s="59">
        <f t="shared" si="60"/>
        <v>0</v>
      </c>
      <c r="AL153" s="59">
        <f t="shared" si="61"/>
        <v>0</v>
      </c>
      <c r="AM153" s="34">
        <f t="shared" si="62"/>
        <v>0.96615771123500238</v>
      </c>
      <c r="AN153" s="55">
        <f t="shared" si="63"/>
        <v>0.75</v>
      </c>
      <c r="AO153" s="34">
        <f t="shared" si="64"/>
        <v>0.21615771123500238</v>
      </c>
      <c r="AP153" s="55">
        <f t="shared" si="65"/>
        <v>0.21615771123500238</v>
      </c>
      <c r="AQ153" s="59">
        <f t="shared" si="66"/>
        <v>6</v>
      </c>
      <c r="AR153" s="59">
        <f t="shared" si="67"/>
        <v>3.8908388022300429</v>
      </c>
      <c r="AS153" s="34"/>
      <c r="AT153">
        <v>190</v>
      </c>
      <c r="AU153" t="s">
        <v>732</v>
      </c>
      <c r="AV153">
        <v>1</v>
      </c>
      <c r="AX153">
        <v>85</v>
      </c>
      <c r="AZ153">
        <v>2</v>
      </c>
      <c r="BA153">
        <v>2</v>
      </c>
      <c r="BB153">
        <v>10</v>
      </c>
      <c r="BC153">
        <v>1</v>
      </c>
      <c r="BD153" s="34">
        <f t="shared" si="49"/>
        <v>2.6449999999999991</v>
      </c>
      <c r="BE153">
        <v>190</v>
      </c>
      <c r="BF153">
        <v>1</v>
      </c>
      <c r="BG153">
        <v>3</v>
      </c>
      <c r="BH153">
        <v>8</v>
      </c>
      <c r="BI153">
        <f t="shared" si="68"/>
        <v>18</v>
      </c>
    </row>
    <row r="154" spans="7:61" ht="15.75">
      <c r="G154">
        <v>191</v>
      </c>
      <c r="H154">
        <v>191</v>
      </c>
      <c r="I154">
        <v>85</v>
      </c>
      <c r="J154">
        <v>0</v>
      </c>
      <c r="K154">
        <v>0</v>
      </c>
      <c r="L154" s="35">
        <v>2.95</v>
      </c>
      <c r="M154" s="35"/>
      <c r="N154" s="35"/>
      <c r="O154" s="35">
        <v>1.2800001000000001</v>
      </c>
      <c r="P154" s="35">
        <v>2.88</v>
      </c>
      <c r="Q154" s="35"/>
      <c r="S154" s="34">
        <v>0</v>
      </c>
      <c r="T154" s="34">
        <v>0</v>
      </c>
      <c r="U154" s="34">
        <v>1</v>
      </c>
      <c r="V154" s="34">
        <v>0.2</v>
      </c>
      <c r="W154" s="34">
        <v>0.2</v>
      </c>
      <c r="X154" s="34">
        <f t="shared" si="50"/>
        <v>1.4</v>
      </c>
      <c r="Y154">
        <v>191</v>
      </c>
      <c r="Z154">
        <f t="shared" si="51"/>
        <v>1.0103</v>
      </c>
      <c r="AA154" s="15">
        <f t="shared" si="52"/>
        <v>0.73307885561750119</v>
      </c>
      <c r="AB154" s="55">
        <f t="shared" si="53"/>
        <v>1.0263103978645016</v>
      </c>
      <c r="AC154" s="55">
        <f t="shared" si="70"/>
        <v>0</v>
      </c>
      <c r="AD154" s="34">
        <f t="shared" si="54"/>
        <v>1.0263103978645016</v>
      </c>
      <c r="AE154" s="55">
        <f t="shared" si="55"/>
        <v>1</v>
      </c>
      <c r="AF154" s="34">
        <f t="shared" si="56"/>
        <v>2.6310397864501622E-2</v>
      </c>
      <c r="AG154" s="55">
        <f t="shared" si="57"/>
        <v>0</v>
      </c>
      <c r="AH154" s="55">
        <f t="shared" si="58"/>
        <v>1</v>
      </c>
      <c r="AI154" s="34">
        <f t="shared" si="69"/>
        <v>2.6310397864501622E-2</v>
      </c>
      <c r="AJ154" s="59">
        <f t="shared" si="59"/>
        <v>0</v>
      </c>
      <c r="AK154" s="59">
        <f t="shared" si="60"/>
        <v>0</v>
      </c>
      <c r="AL154" s="59">
        <f t="shared" si="61"/>
        <v>0</v>
      </c>
      <c r="AM154" s="34">
        <f t="shared" si="62"/>
        <v>2.6310397864501622E-2</v>
      </c>
      <c r="AN154" s="55">
        <f t="shared" si="63"/>
        <v>2.6310397864501622E-2</v>
      </c>
      <c r="AO154" s="34">
        <f t="shared" si="64"/>
        <v>0</v>
      </c>
      <c r="AP154" s="55">
        <f t="shared" si="65"/>
        <v>0</v>
      </c>
      <c r="AQ154" s="59">
        <f t="shared" si="66"/>
        <v>0.21048318291601298</v>
      </c>
      <c r="AR154" s="59">
        <f t="shared" si="67"/>
        <v>0</v>
      </c>
      <c r="AS154" s="34"/>
      <c r="AT154">
        <v>191</v>
      </c>
      <c r="AU154" t="s">
        <v>732</v>
      </c>
      <c r="AV154">
        <v>1</v>
      </c>
      <c r="AX154">
        <v>90</v>
      </c>
      <c r="BA154">
        <v>2.5</v>
      </c>
      <c r="BB154">
        <v>2.5</v>
      </c>
      <c r="BC154">
        <v>5</v>
      </c>
      <c r="BD154" s="34">
        <f t="shared" si="49"/>
        <v>2.77</v>
      </c>
      <c r="BE154">
        <v>191</v>
      </c>
      <c r="BF154">
        <v>1</v>
      </c>
      <c r="BG154">
        <v>3</v>
      </c>
      <c r="BH154">
        <v>8</v>
      </c>
      <c r="BI154">
        <f t="shared" si="68"/>
        <v>18</v>
      </c>
    </row>
    <row r="155" spans="7:61" ht="15.75">
      <c r="G155">
        <v>196</v>
      </c>
      <c r="H155">
        <v>196</v>
      </c>
      <c r="I155">
        <v>75</v>
      </c>
      <c r="J155">
        <v>0</v>
      </c>
      <c r="K155">
        <v>0</v>
      </c>
      <c r="L155" s="35">
        <v>7.1879999999999997</v>
      </c>
      <c r="M155" s="35"/>
      <c r="N155" s="35"/>
      <c r="O155" s="35">
        <v>0.52000004</v>
      </c>
      <c r="P155" s="35">
        <v>1.1700001</v>
      </c>
      <c r="Q155" s="35"/>
      <c r="S155" s="34">
        <v>0</v>
      </c>
      <c r="T155" s="34">
        <v>0</v>
      </c>
      <c r="U155" s="34">
        <v>3</v>
      </c>
      <c r="V155" s="34">
        <v>0.1</v>
      </c>
      <c r="W155" s="34">
        <v>0.1</v>
      </c>
      <c r="X155" s="34">
        <f t="shared" si="50"/>
        <v>3.2</v>
      </c>
      <c r="Y155">
        <v>196</v>
      </c>
      <c r="Z155">
        <f t="shared" si="51"/>
        <v>1.0103</v>
      </c>
      <c r="AA155" s="15">
        <f t="shared" si="52"/>
        <v>0.73307885561750119</v>
      </c>
      <c r="AB155" s="55">
        <f t="shared" si="53"/>
        <v>2.3458523379760039</v>
      </c>
      <c r="AC155" s="55">
        <f t="shared" si="70"/>
        <v>0</v>
      </c>
      <c r="AD155" s="34">
        <f t="shared" si="54"/>
        <v>2.3458523379760039</v>
      </c>
      <c r="AE155" s="55">
        <f t="shared" si="55"/>
        <v>2.3458523379760039</v>
      </c>
      <c r="AF155" s="34">
        <f t="shared" si="56"/>
        <v>0</v>
      </c>
      <c r="AG155" s="55">
        <f t="shared" si="57"/>
        <v>0</v>
      </c>
      <c r="AH155" s="55">
        <f t="shared" si="58"/>
        <v>2.3458523379760039</v>
      </c>
      <c r="AI155" s="34">
        <f t="shared" si="69"/>
        <v>0</v>
      </c>
      <c r="AJ155" s="59">
        <f t="shared" si="59"/>
        <v>0</v>
      </c>
      <c r="AK155" s="59">
        <f t="shared" si="60"/>
        <v>0</v>
      </c>
      <c r="AL155" s="59">
        <f t="shared" si="61"/>
        <v>0</v>
      </c>
      <c r="AM155" s="34">
        <f t="shared" si="62"/>
        <v>0</v>
      </c>
      <c r="AN155" s="55">
        <f t="shared" si="63"/>
        <v>0</v>
      </c>
      <c r="AO155" s="34">
        <f t="shared" si="64"/>
        <v>0</v>
      </c>
      <c r="AP155" s="55">
        <f t="shared" si="65"/>
        <v>0</v>
      </c>
      <c r="AQ155" s="59">
        <f t="shared" si="66"/>
        <v>0</v>
      </c>
      <c r="AR155" s="59">
        <f t="shared" si="67"/>
        <v>0</v>
      </c>
      <c r="AS155" s="34"/>
      <c r="AT155">
        <v>196</v>
      </c>
      <c r="AU155" t="s">
        <v>732</v>
      </c>
      <c r="AV155">
        <v>1</v>
      </c>
      <c r="AX155">
        <v>8</v>
      </c>
      <c r="AZ155">
        <v>5</v>
      </c>
      <c r="BC155">
        <v>87</v>
      </c>
      <c r="BD155" s="34">
        <f t="shared" si="49"/>
        <v>0.75</v>
      </c>
      <c r="BE155">
        <v>196</v>
      </c>
      <c r="BF155">
        <v>1</v>
      </c>
      <c r="BG155">
        <v>3</v>
      </c>
      <c r="BH155">
        <v>8</v>
      </c>
      <c r="BI155">
        <f t="shared" si="68"/>
        <v>18</v>
      </c>
    </row>
    <row r="156" spans="7:61" ht="15.75">
      <c r="G156">
        <v>203</v>
      </c>
      <c r="H156">
        <v>203</v>
      </c>
      <c r="I156">
        <v>100</v>
      </c>
      <c r="J156">
        <v>0</v>
      </c>
      <c r="K156">
        <v>0</v>
      </c>
      <c r="L156" s="35">
        <v>4.6000003999999999</v>
      </c>
      <c r="M156" s="35"/>
      <c r="N156" s="35"/>
      <c r="O156" s="35">
        <v>0</v>
      </c>
      <c r="P156" s="35">
        <v>0</v>
      </c>
      <c r="Q156" s="35"/>
      <c r="S156" s="34">
        <v>0</v>
      </c>
      <c r="T156" s="34">
        <v>0</v>
      </c>
      <c r="U156" s="34">
        <v>2</v>
      </c>
      <c r="V156" s="34">
        <v>0.25</v>
      </c>
      <c r="W156" s="34">
        <v>0.25</v>
      </c>
      <c r="X156" s="34">
        <f t="shared" si="50"/>
        <v>2.5</v>
      </c>
      <c r="Y156">
        <v>203</v>
      </c>
      <c r="Z156">
        <f t="shared" si="51"/>
        <v>1.0103</v>
      </c>
      <c r="AA156" s="15">
        <f t="shared" si="52"/>
        <v>0.73307885561750119</v>
      </c>
      <c r="AB156" s="55">
        <f t="shared" si="53"/>
        <v>1.832697139043753</v>
      </c>
      <c r="AC156" s="55">
        <f t="shared" si="70"/>
        <v>0</v>
      </c>
      <c r="AD156" s="34">
        <f t="shared" si="54"/>
        <v>1.832697139043753</v>
      </c>
      <c r="AE156" s="55">
        <f t="shared" si="55"/>
        <v>1.832697139043753</v>
      </c>
      <c r="AF156" s="34">
        <f t="shared" si="56"/>
        <v>0</v>
      </c>
      <c r="AG156" s="55">
        <f t="shared" si="57"/>
        <v>0</v>
      </c>
      <c r="AH156" s="55">
        <f t="shared" si="58"/>
        <v>1.832697139043753</v>
      </c>
      <c r="AI156" s="34">
        <f t="shared" si="69"/>
        <v>0</v>
      </c>
      <c r="AJ156" s="59">
        <f t="shared" si="59"/>
        <v>0</v>
      </c>
      <c r="AK156" s="59">
        <f t="shared" si="60"/>
        <v>0</v>
      </c>
      <c r="AL156" s="59">
        <f t="shared" si="61"/>
        <v>0</v>
      </c>
      <c r="AM156" s="34">
        <f t="shared" si="62"/>
        <v>0</v>
      </c>
      <c r="AN156" s="55">
        <f t="shared" si="63"/>
        <v>0</v>
      </c>
      <c r="AO156" s="34">
        <f t="shared" si="64"/>
        <v>0</v>
      </c>
      <c r="AP156" s="55">
        <f t="shared" si="65"/>
        <v>0</v>
      </c>
      <c r="AQ156" s="59">
        <f t="shared" si="66"/>
        <v>0</v>
      </c>
      <c r="AR156" s="59">
        <f t="shared" si="67"/>
        <v>0</v>
      </c>
      <c r="AS156" s="34"/>
      <c r="AT156">
        <v>203</v>
      </c>
      <c r="AU156" t="s">
        <v>732</v>
      </c>
      <c r="AV156">
        <v>2</v>
      </c>
      <c r="BC156">
        <v>100</v>
      </c>
      <c r="BD156" s="34">
        <f t="shared" si="49"/>
        <v>0.5</v>
      </c>
      <c r="BE156">
        <v>203</v>
      </c>
      <c r="BF156">
        <v>2</v>
      </c>
      <c r="BG156">
        <v>3</v>
      </c>
      <c r="BH156">
        <v>8</v>
      </c>
      <c r="BI156">
        <f t="shared" si="68"/>
        <v>18</v>
      </c>
    </row>
    <row r="157" spans="7:61" ht="15.75">
      <c r="G157">
        <v>208</v>
      </c>
      <c r="H157">
        <v>208</v>
      </c>
      <c r="I157">
        <v>89</v>
      </c>
      <c r="J157" s="74">
        <v>5</v>
      </c>
      <c r="K157" s="74">
        <v>20</v>
      </c>
      <c r="L157" s="35">
        <v>1.2</v>
      </c>
      <c r="M157" s="35">
        <v>2.5000004000000002E-3</v>
      </c>
      <c r="N157" s="35">
        <v>3.0000000999999998E-2</v>
      </c>
      <c r="O157" s="35">
        <v>7.1200004000000003</v>
      </c>
      <c r="P157" s="35">
        <v>16.02</v>
      </c>
      <c r="Q157" s="35">
        <v>0.3</v>
      </c>
      <c r="S157" s="34">
        <v>0.1</v>
      </c>
      <c r="T157" s="34">
        <v>0.1</v>
      </c>
      <c r="U157" s="34">
        <v>0.4</v>
      </c>
      <c r="V157" s="34">
        <v>1</v>
      </c>
      <c r="W157" s="34">
        <v>1</v>
      </c>
      <c r="X157" s="34">
        <f t="shared" si="50"/>
        <v>2.6</v>
      </c>
      <c r="Y157">
        <v>208</v>
      </c>
      <c r="Z157">
        <f t="shared" si="51"/>
        <v>1.0103</v>
      </c>
      <c r="AA157" s="15">
        <f t="shared" si="52"/>
        <v>0.73307885561750119</v>
      </c>
      <c r="AB157" s="55">
        <f t="shared" si="53"/>
        <v>1.9060050246055031</v>
      </c>
      <c r="AC157" s="55">
        <f t="shared" si="70"/>
        <v>0.1</v>
      </c>
      <c r="AD157" s="34">
        <f t="shared" si="54"/>
        <v>1.8060050246055031</v>
      </c>
      <c r="AE157" s="55">
        <f t="shared" si="55"/>
        <v>0.4</v>
      </c>
      <c r="AF157" s="34">
        <f t="shared" si="56"/>
        <v>1.4060050246055031</v>
      </c>
      <c r="AG157" s="55">
        <f t="shared" si="57"/>
        <v>0.1</v>
      </c>
      <c r="AH157" s="55">
        <f t="shared" si="58"/>
        <v>0.6</v>
      </c>
      <c r="AI157" s="34">
        <f t="shared" si="69"/>
        <v>1.3060050246055033</v>
      </c>
      <c r="AJ157" s="59">
        <f t="shared" si="59"/>
        <v>2.5000000000000005E-3</v>
      </c>
      <c r="AK157" s="59">
        <f t="shared" si="60"/>
        <v>0.12000000000000002</v>
      </c>
      <c r="AL157" s="59">
        <f t="shared" si="61"/>
        <v>0.26700000000000007</v>
      </c>
      <c r="AM157" s="34">
        <f t="shared" si="62"/>
        <v>1.3060050246055033</v>
      </c>
      <c r="AN157" s="55">
        <f t="shared" si="63"/>
        <v>1</v>
      </c>
      <c r="AO157" s="34">
        <f t="shared" si="64"/>
        <v>0.30600502460550327</v>
      </c>
      <c r="AP157" s="55">
        <f t="shared" si="65"/>
        <v>0.30600502460550327</v>
      </c>
      <c r="AQ157" s="59">
        <f t="shared" si="66"/>
        <v>8</v>
      </c>
      <c r="AR157" s="59">
        <f t="shared" si="67"/>
        <v>5.5080904428990589</v>
      </c>
      <c r="AS157" s="34"/>
      <c r="AT157">
        <v>208</v>
      </c>
      <c r="AU157">
        <v>2</v>
      </c>
      <c r="AV157">
        <v>1</v>
      </c>
      <c r="AY157">
        <v>100</v>
      </c>
      <c r="BD157" s="34">
        <f t="shared" si="49"/>
        <v>3</v>
      </c>
      <c r="BE157">
        <v>208</v>
      </c>
      <c r="BF157">
        <v>1</v>
      </c>
      <c r="BG157">
        <v>3</v>
      </c>
      <c r="BH157">
        <v>8</v>
      </c>
      <c r="BI157">
        <f t="shared" si="68"/>
        <v>18</v>
      </c>
    </row>
    <row r="158" spans="7:61" ht="15.75">
      <c r="G158">
        <v>210</v>
      </c>
      <c r="H158">
        <v>210</v>
      </c>
      <c r="I158">
        <v>30</v>
      </c>
      <c r="J158">
        <v>0</v>
      </c>
      <c r="K158">
        <v>0</v>
      </c>
      <c r="L158" s="35">
        <v>1.4875001000000001</v>
      </c>
      <c r="M158" s="35"/>
      <c r="N158" s="35"/>
      <c r="O158" s="35">
        <v>0.16000001</v>
      </c>
      <c r="P158" s="35">
        <v>0.36</v>
      </c>
      <c r="Q158" s="35"/>
      <c r="S158" s="34">
        <v>0</v>
      </c>
      <c r="T158" s="34">
        <v>0</v>
      </c>
      <c r="U158" s="34">
        <v>0.5</v>
      </c>
      <c r="V158" s="34">
        <v>0.1</v>
      </c>
      <c r="W158" s="34">
        <v>0.1</v>
      </c>
      <c r="X158" s="34">
        <f t="shared" si="50"/>
        <v>0.7</v>
      </c>
      <c r="Y158">
        <v>210</v>
      </c>
      <c r="Z158">
        <f t="shared" si="51"/>
        <v>1.0103</v>
      </c>
      <c r="AA158" s="15">
        <f t="shared" si="52"/>
        <v>0.73307885561750119</v>
      </c>
      <c r="AB158" s="55">
        <f t="shared" si="53"/>
        <v>0.51315519893225081</v>
      </c>
      <c r="AC158" s="55">
        <f t="shared" si="70"/>
        <v>0</v>
      </c>
      <c r="AD158" s="34">
        <f t="shared" si="54"/>
        <v>0.51315519893225081</v>
      </c>
      <c r="AE158" s="55">
        <f t="shared" si="55"/>
        <v>0.5</v>
      </c>
      <c r="AF158" s="34">
        <f t="shared" si="56"/>
        <v>1.3155198932250811E-2</v>
      </c>
      <c r="AG158" s="55">
        <f t="shared" si="57"/>
        <v>0</v>
      </c>
      <c r="AH158" s="55">
        <f t="shared" si="58"/>
        <v>0.5</v>
      </c>
      <c r="AI158" s="34">
        <f t="shared" si="69"/>
        <v>1.3155198932250811E-2</v>
      </c>
      <c r="AJ158" s="59">
        <f t="shared" si="59"/>
        <v>0</v>
      </c>
      <c r="AK158" s="59">
        <f t="shared" si="60"/>
        <v>0</v>
      </c>
      <c r="AL158" s="59">
        <f t="shared" si="61"/>
        <v>0</v>
      </c>
      <c r="AM158" s="34">
        <f t="shared" si="62"/>
        <v>1.3155198932250811E-2</v>
      </c>
      <c r="AN158" s="55">
        <f t="shared" si="63"/>
        <v>1.3155198932250811E-2</v>
      </c>
      <c r="AO158" s="34">
        <f t="shared" si="64"/>
        <v>0</v>
      </c>
      <c r="AP158" s="55">
        <f t="shared" si="65"/>
        <v>0</v>
      </c>
      <c r="AQ158" s="59">
        <f t="shared" si="66"/>
        <v>0.10524159145800649</v>
      </c>
      <c r="AR158" s="59">
        <f t="shared" si="67"/>
        <v>0</v>
      </c>
      <c r="AS158" s="34"/>
      <c r="AT158">
        <v>210</v>
      </c>
      <c r="AU158" t="s">
        <v>732</v>
      </c>
      <c r="AV158">
        <v>1</v>
      </c>
      <c r="AW158">
        <v>85</v>
      </c>
      <c r="AZ158">
        <v>10</v>
      </c>
      <c r="BC158">
        <v>5</v>
      </c>
      <c r="BD158" s="34">
        <f t="shared" ref="BD158:BD160" si="71">(AW158/100*$BM$4)+(AX158/100*$BM$5)+(AY158/100*$BM$6)+(AZ158/100*$BM$7)+(BA158/100*$BM$8)+(BB158/100*$BM$9)+(BC158/100*$BM$10)</f>
        <v>2.7249999999999996</v>
      </c>
      <c r="BE158">
        <v>210</v>
      </c>
      <c r="BF158">
        <v>1</v>
      </c>
      <c r="BG158">
        <v>3</v>
      </c>
      <c r="BH158">
        <v>8</v>
      </c>
      <c r="BI158">
        <f t="shared" si="68"/>
        <v>18</v>
      </c>
    </row>
    <row r="159" spans="7:61" ht="15.75">
      <c r="G159">
        <v>211</v>
      </c>
      <c r="H159">
        <v>211</v>
      </c>
      <c r="I159">
        <v>95</v>
      </c>
      <c r="J159">
        <v>0</v>
      </c>
      <c r="K159">
        <v>0</v>
      </c>
      <c r="L159" s="35">
        <v>2.7180002000000001</v>
      </c>
      <c r="M159" s="35"/>
      <c r="N159" s="35"/>
      <c r="O159" s="35">
        <v>2.2800001999999999</v>
      </c>
      <c r="P159" s="35">
        <v>3.42</v>
      </c>
      <c r="Q159" s="35">
        <v>1.5000001000000001</v>
      </c>
      <c r="S159" s="34">
        <v>0</v>
      </c>
      <c r="T159" s="34">
        <v>0</v>
      </c>
      <c r="U159" s="34">
        <v>0.9</v>
      </c>
      <c r="V159" s="34">
        <v>0.3</v>
      </c>
      <c r="W159" s="34">
        <v>0.2</v>
      </c>
      <c r="X159" s="34">
        <f t="shared" si="50"/>
        <v>1.4</v>
      </c>
      <c r="Y159">
        <v>211</v>
      </c>
      <c r="Z159">
        <f t="shared" si="51"/>
        <v>1.0103</v>
      </c>
      <c r="AA159" s="15">
        <f t="shared" si="52"/>
        <v>0.73307885561750119</v>
      </c>
      <c r="AB159" s="55">
        <f t="shared" si="53"/>
        <v>1.0263103978645016</v>
      </c>
      <c r="AC159" s="55">
        <f t="shared" si="70"/>
        <v>0</v>
      </c>
      <c r="AD159" s="34">
        <f t="shared" si="54"/>
        <v>1.0263103978645016</v>
      </c>
      <c r="AE159" s="55">
        <f t="shared" si="55"/>
        <v>0.9</v>
      </c>
      <c r="AF159" s="34">
        <f t="shared" si="56"/>
        <v>0.1263103978645016</v>
      </c>
      <c r="AG159" s="55">
        <f t="shared" si="57"/>
        <v>0</v>
      </c>
      <c r="AH159" s="55">
        <f t="shared" si="58"/>
        <v>0.9</v>
      </c>
      <c r="AI159" s="34">
        <f t="shared" si="69"/>
        <v>0.1263103978645016</v>
      </c>
      <c r="AJ159" s="59">
        <f t="shared" si="59"/>
        <v>0</v>
      </c>
      <c r="AK159" s="59">
        <f t="shared" si="60"/>
        <v>0</v>
      </c>
      <c r="AL159" s="59">
        <f t="shared" si="61"/>
        <v>0</v>
      </c>
      <c r="AM159" s="34">
        <f t="shared" si="62"/>
        <v>0.1263103978645016</v>
      </c>
      <c r="AN159" s="55">
        <f t="shared" si="63"/>
        <v>0.1263103978645016</v>
      </c>
      <c r="AO159" s="34">
        <f t="shared" si="64"/>
        <v>0</v>
      </c>
      <c r="AP159" s="55">
        <f t="shared" si="65"/>
        <v>0</v>
      </c>
      <c r="AQ159" s="59">
        <f t="shared" si="66"/>
        <v>1.0104831829160128</v>
      </c>
      <c r="AR159" s="59">
        <f t="shared" si="67"/>
        <v>0</v>
      </c>
      <c r="AS159" s="34"/>
      <c r="AT159">
        <v>211</v>
      </c>
      <c r="AU159" t="s">
        <v>732</v>
      </c>
      <c r="AV159">
        <v>1</v>
      </c>
      <c r="AX159">
        <v>80</v>
      </c>
      <c r="AZ159">
        <v>20</v>
      </c>
      <c r="BD159" s="34">
        <f t="shared" si="71"/>
        <v>2.7</v>
      </c>
      <c r="BE159">
        <v>211</v>
      </c>
      <c r="BF159">
        <v>1</v>
      </c>
      <c r="BG159">
        <v>3</v>
      </c>
      <c r="BH159">
        <v>8</v>
      </c>
      <c r="BI159">
        <f t="shared" si="68"/>
        <v>18</v>
      </c>
    </row>
    <row r="160" spans="7:61" ht="15.75">
      <c r="G160">
        <v>212</v>
      </c>
      <c r="H160">
        <v>212</v>
      </c>
      <c r="I160">
        <v>90</v>
      </c>
      <c r="J160" s="74">
        <v>0.5</v>
      </c>
      <c r="K160" s="74">
        <v>7</v>
      </c>
      <c r="L160" s="35">
        <v>0.89790009999999998</v>
      </c>
      <c r="M160" s="35">
        <v>2.5000000000000001E-4</v>
      </c>
      <c r="N160" s="35">
        <v>1.0500001E-2</v>
      </c>
      <c r="O160" s="35">
        <v>2.16</v>
      </c>
      <c r="P160" s="35">
        <v>19.440000000000001</v>
      </c>
      <c r="Q160" s="35">
        <v>1.5000001000000001</v>
      </c>
      <c r="S160" s="34">
        <v>0.1</v>
      </c>
      <c r="T160" s="34">
        <v>0.1</v>
      </c>
      <c r="U160" s="34">
        <v>0.3</v>
      </c>
      <c r="V160" s="34">
        <v>0.3</v>
      </c>
      <c r="W160" s="34">
        <v>1.2</v>
      </c>
      <c r="X160" s="34">
        <f t="shared" si="50"/>
        <v>2</v>
      </c>
      <c r="Y160">
        <v>212</v>
      </c>
      <c r="Z160">
        <f t="shared" si="51"/>
        <v>1.0103</v>
      </c>
      <c r="AA160" s="15">
        <f t="shared" si="52"/>
        <v>0.73307885561750119</v>
      </c>
      <c r="AB160" s="55">
        <f t="shared" si="53"/>
        <v>1.4661577112350024</v>
      </c>
      <c r="AC160" s="55">
        <f t="shared" si="70"/>
        <v>0.1</v>
      </c>
      <c r="AD160" s="34">
        <f t="shared" si="54"/>
        <v>1.3661577112350023</v>
      </c>
      <c r="AE160" s="55">
        <f t="shared" si="55"/>
        <v>0.3</v>
      </c>
      <c r="AF160" s="34">
        <f t="shared" si="56"/>
        <v>1.0661577112350025</v>
      </c>
      <c r="AG160" s="55">
        <f t="shared" si="57"/>
        <v>0.1</v>
      </c>
      <c r="AH160" s="55">
        <f t="shared" si="58"/>
        <v>0.5</v>
      </c>
      <c r="AI160" s="34">
        <f t="shared" si="69"/>
        <v>0.96615771123500238</v>
      </c>
      <c r="AJ160" s="59">
        <f t="shared" si="59"/>
        <v>2.5000000000000001E-4</v>
      </c>
      <c r="AK160" s="59">
        <f t="shared" si="60"/>
        <v>3.15E-2</v>
      </c>
      <c r="AL160" s="59">
        <f t="shared" si="61"/>
        <v>0.26774999999999999</v>
      </c>
      <c r="AM160" s="34">
        <f t="shared" si="62"/>
        <v>0.96615771123500238</v>
      </c>
      <c r="AN160" s="55">
        <f t="shared" si="63"/>
        <v>0.3</v>
      </c>
      <c r="AO160" s="34">
        <f t="shared" si="64"/>
        <v>0.66615771123500234</v>
      </c>
      <c r="AP160" s="55">
        <f t="shared" si="65"/>
        <v>0.66615771123500234</v>
      </c>
      <c r="AQ160" s="59">
        <f t="shared" si="66"/>
        <v>2.4</v>
      </c>
      <c r="AR160" s="59">
        <f t="shared" si="67"/>
        <v>11.990838802230043</v>
      </c>
      <c r="AS160" s="34"/>
      <c r="AT160">
        <v>212</v>
      </c>
      <c r="AU160">
        <v>2</v>
      </c>
      <c r="AV160">
        <v>1</v>
      </c>
      <c r="AX160">
        <v>99</v>
      </c>
      <c r="BC160">
        <v>1</v>
      </c>
      <c r="BD160" s="34">
        <f t="shared" si="71"/>
        <v>2.9749999999999996</v>
      </c>
      <c r="BE160">
        <v>212</v>
      </c>
      <c r="BF160">
        <v>1</v>
      </c>
      <c r="BG160">
        <v>3</v>
      </c>
      <c r="BH160">
        <v>8</v>
      </c>
      <c r="BI160">
        <f t="shared" si="68"/>
        <v>18</v>
      </c>
    </row>
    <row r="161" spans="7:61" ht="15.75">
      <c r="G161">
        <v>213</v>
      </c>
      <c r="H161">
        <v>213</v>
      </c>
      <c r="I161">
        <v>0</v>
      </c>
      <c r="J161" s="74">
        <v>5</v>
      </c>
      <c r="K161">
        <v>0</v>
      </c>
      <c r="L161" s="35"/>
      <c r="M161" s="35">
        <v>2.5000004000000002E-3</v>
      </c>
      <c r="N161" s="35"/>
      <c r="O161" s="35"/>
      <c r="P161" s="35"/>
      <c r="Q161" s="35"/>
      <c r="S161" s="34">
        <v>0</v>
      </c>
      <c r="T161" s="34">
        <v>0.1</v>
      </c>
      <c r="U161" s="34">
        <v>0</v>
      </c>
      <c r="V161" s="34">
        <v>0</v>
      </c>
      <c r="W161" s="34">
        <v>0</v>
      </c>
      <c r="X161" s="34">
        <f t="shared" si="50"/>
        <v>0.1</v>
      </c>
      <c r="Y161">
        <v>213</v>
      </c>
      <c r="Z161">
        <f t="shared" si="51"/>
        <v>1.0103</v>
      </c>
      <c r="AA161" s="15">
        <f t="shared" si="52"/>
        <v>0.73307885561750119</v>
      </c>
      <c r="AB161" s="55">
        <f t="shared" si="53"/>
        <v>7.3307885561750122E-2</v>
      </c>
      <c r="AC161" s="55">
        <f t="shared" si="70"/>
        <v>2.6692114438249884E-2</v>
      </c>
      <c r="AD161" s="34">
        <f t="shared" si="54"/>
        <v>4.6615771123500238E-2</v>
      </c>
      <c r="AE161" s="55">
        <f t="shared" si="55"/>
        <v>0</v>
      </c>
      <c r="AF161" s="34">
        <f t="shared" si="56"/>
        <v>4.6615771123500238E-2</v>
      </c>
      <c r="AG161" s="55">
        <f t="shared" si="57"/>
        <v>0</v>
      </c>
      <c r="AH161" s="55">
        <f t="shared" si="58"/>
        <v>2.6692114438249884E-2</v>
      </c>
      <c r="AI161" s="34">
        <f t="shared" si="69"/>
        <v>4.6615771123500238E-2</v>
      </c>
      <c r="AJ161" s="59">
        <f t="shared" si="59"/>
        <v>6.6730286095624709E-4</v>
      </c>
      <c r="AK161" s="59">
        <f t="shared" si="60"/>
        <v>0</v>
      </c>
      <c r="AL161" s="59">
        <f t="shared" si="61"/>
        <v>0</v>
      </c>
      <c r="AM161" s="34">
        <f t="shared" si="62"/>
        <v>4.6615771123500238E-2</v>
      </c>
      <c r="AN161" s="55">
        <f t="shared" si="63"/>
        <v>0</v>
      </c>
      <c r="AO161" s="34">
        <f t="shared" si="64"/>
        <v>4.6615771123500238E-2</v>
      </c>
      <c r="AP161" s="55">
        <f t="shared" si="65"/>
        <v>0</v>
      </c>
      <c r="AQ161" s="59">
        <f t="shared" si="66"/>
        <v>0</v>
      </c>
      <c r="AR161" s="59">
        <f t="shared" si="67"/>
        <v>0</v>
      </c>
      <c r="AS161" s="34"/>
      <c r="AT161">
        <v>213</v>
      </c>
      <c r="AU161" t="s">
        <v>732</v>
      </c>
      <c r="AV161" t="s">
        <v>732</v>
      </c>
      <c r="AW161" t="s">
        <v>732</v>
      </c>
      <c r="AX161" t="s">
        <v>732</v>
      </c>
      <c r="AY161" t="s">
        <v>732</v>
      </c>
      <c r="AZ161" t="s">
        <v>732</v>
      </c>
      <c r="BA161" t="s">
        <v>732</v>
      </c>
      <c r="BB161" t="s">
        <v>732</v>
      </c>
      <c r="BC161" t="s">
        <v>732</v>
      </c>
      <c r="BD161" s="34"/>
      <c r="BE161">
        <v>213</v>
      </c>
      <c r="BF161" t="s">
        <v>732</v>
      </c>
      <c r="BG161" t="s">
        <v>732</v>
      </c>
    </row>
    <row r="162" spans="7:61" ht="15.75">
      <c r="G162">
        <v>214</v>
      </c>
      <c r="H162">
        <v>214</v>
      </c>
      <c r="I162">
        <v>95</v>
      </c>
      <c r="J162" s="74">
        <v>0.1</v>
      </c>
      <c r="K162" s="74">
        <v>0.1</v>
      </c>
      <c r="L162" s="35">
        <v>2.1007001000000001</v>
      </c>
      <c r="M162" s="35"/>
      <c r="N162" s="35">
        <v>1.4999999999999999E-4</v>
      </c>
      <c r="O162" s="35">
        <v>3.6000000999999999</v>
      </c>
      <c r="P162" s="35">
        <v>9.7200000000000006</v>
      </c>
      <c r="Q162" s="35">
        <v>0.3</v>
      </c>
      <c r="S162" s="34">
        <v>0.1</v>
      </c>
      <c r="T162" s="34">
        <v>0</v>
      </c>
      <c r="U162" s="34">
        <v>0.7</v>
      </c>
      <c r="V162" s="34">
        <v>0.5</v>
      </c>
      <c r="W162" s="34">
        <v>0.6</v>
      </c>
      <c r="X162" s="34">
        <f t="shared" si="50"/>
        <v>1.9</v>
      </c>
      <c r="Y162">
        <v>214</v>
      </c>
      <c r="Z162">
        <f t="shared" si="51"/>
        <v>1.0103</v>
      </c>
      <c r="AA162" s="15">
        <f t="shared" si="52"/>
        <v>0.73307885561750119</v>
      </c>
      <c r="AB162" s="55">
        <f t="shared" si="53"/>
        <v>1.3928498256732522</v>
      </c>
      <c r="AC162" s="55">
        <f t="shared" si="70"/>
        <v>0</v>
      </c>
      <c r="AD162" s="34">
        <f t="shared" si="54"/>
        <v>1.3928498256732522</v>
      </c>
      <c r="AE162" s="55">
        <f t="shared" si="55"/>
        <v>0.7</v>
      </c>
      <c r="AF162" s="34">
        <f t="shared" si="56"/>
        <v>0.69284982567325226</v>
      </c>
      <c r="AG162" s="55">
        <f t="shared" si="57"/>
        <v>0.1</v>
      </c>
      <c r="AH162" s="55">
        <f t="shared" si="58"/>
        <v>0.79999999999999993</v>
      </c>
      <c r="AI162" s="34">
        <f t="shared" si="69"/>
        <v>0.59284982567325228</v>
      </c>
      <c r="AJ162" s="59">
        <f t="shared" si="59"/>
        <v>0</v>
      </c>
      <c r="AK162" s="59">
        <f t="shared" si="60"/>
        <v>1.0499999999999999E-3</v>
      </c>
      <c r="AL162" s="59">
        <f t="shared" si="61"/>
        <v>0.28357499999999997</v>
      </c>
      <c r="AM162" s="34">
        <f t="shared" si="62"/>
        <v>0.59284982567325228</v>
      </c>
      <c r="AN162" s="55">
        <f t="shared" si="63"/>
        <v>0.5</v>
      </c>
      <c r="AO162" s="34">
        <f t="shared" si="64"/>
        <v>9.2849825673252284E-2</v>
      </c>
      <c r="AP162" s="55">
        <f t="shared" si="65"/>
        <v>9.2849825673252284E-2</v>
      </c>
      <c r="AQ162" s="59">
        <f t="shared" si="66"/>
        <v>4</v>
      </c>
      <c r="AR162" s="59">
        <f t="shared" si="67"/>
        <v>1.6712968621185411</v>
      </c>
      <c r="AS162" s="34"/>
      <c r="AT162">
        <v>214</v>
      </c>
      <c r="AU162">
        <v>2</v>
      </c>
      <c r="AV162">
        <v>1</v>
      </c>
      <c r="AW162">
        <v>5</v>
      </c>
      <c r="AY162">
        <v>94</v>
      </c>
      <c r="AZ162">
        <v>1</v>
      </c>
      <c r="BD162" s="34">
        <f t="shared" ref="BD162:BD180" si="72">(AW162/100*$BM$4)+(AX162/100*$BM$5)+(AY162/100*$BM$6)+(AZ162/100*$BM$7)+(BA162/100*$BM$8)+(BB162/100*$BM$9)+(BC162/100*$BM$10)</f>
        <v>2.9849999999999999</v>
      </c>
      <c r="BE162">
        <v>214</v>
      </c>
      <c r="BF162">
        <v>1</v>
      </c>
      <c r="BG162">
        <v>3</v>
      </c>
      <c r="BH162">
        <v>8</v>
      </c>
      <c r="BI162">
        <f t="shared" si="68"/>
        <v>18</v>
      </c>
    </row>
    <row r="163" spans="7:61" ht="15.75">
      <c r="G163">
        <v>215</v>
      </c>
      <c r="H163">
        <v>215</v>
      </c>
      <c r="I163">
        <v>77</v>
      </c>
      <c r="J163">
        <v>0</v>
      </c>
      <c r="K163">
        <v>0</v>
      </c>
      <c r="L163" s="35">
        <v>0.3</v>
      </c>
      <c r="M163" s="35"/>
      <c r="N163" s="35"/>
      <c r="O163" s="35">
        <v>0.61600005999999996</v>
      </c>
      <c r="P163" s="35">
        <v>1.3859999999999999</v>
      </c>
      <c r="Q163" s="35"/>
      <c r="S163" s="34">
        <v>0</v>
      </c>
      <c r="T163" s="34">
        <v>0</v>
      </c>
      <c r="U163" s="34">
        <v>0.1</v>
      </c>
      <c r="V163" s="34">
        <v>0.1</v>
      </c>
      <c r="W163" s="34">
        <v>0.1</v>
      </c>
      <c r="X163" s="34">
        <f t="shared" si="50"/>
        <v>0.30000000000000004</v>
      </c>
      <c r="Y163">
        <v>215</v>
      </c>
      <c r="Z163">
        <f t="shared" si="51"/>
        <v>1.0103</v>
      </c>
      <c r="AA163" s="15">
        <f t="shared" si="52"/>
        <v>0.73307885561750119</v>
      </c>
      <c r="AB163" s="55">
        <f t="shared" si="53"/>
        <v>0.21992365668525038</v>
      </c>
      <c r="AC163" s="55">
        <f t="shared" si="70"/>
        <v>0</v>
      </c>
      <c r="AD163" s="34">
        <f t="shared" si="54"/>
        <v>0.21992365668525038</v>
      </c>
      <c r="AE163" s="55">
        <f t="shared" si="55"/>
        <v>0.1</v>
      </c>
      <c r="AF163" s="34">
        <f t="shared" si="56"/>
        <v>0.11992365668525037</v>
      </c>
      <c r="AG163" s="55">
        <f t="shared" si="57"/>
        <v>0</v>
      </c>
      <c r="AH163" s="55">
        <f t="shared" si="58"/>
        <v>0.1</v>
      </c>
      <c r="AI163" s="34">
        <f t="shared" si="69"/>
        <v>0.11992365668525037</v>
      </c>
      <c r="AJ163" s="59">
        <f t="shared" si="59"/>
        <v>0</v>
      </c>
      <c r="AK163" s="59">
        <f t="shared" si="60"/>
        <v>0</v>
      </c>
      <c r="AL163" s="59">
        <f t="shared" si="61"/>
        <v>0</v>
      </c>
      <c r="AM163" s="34">
        <f t="shared" si="62"/>
        <v>0.11992365668525037</v>
      </c>
      <c r="AN163" s="55">
        <f t="shared" si="63"/>
        <v>0.1</v>
      </c>
      <c r="AO163" s="34">
        <f t="shared" si="64"/>
        <v>1.9923656685250368E-2</v>
      </c>
      <c r="AP163" s="55">
        <f t="shared" si="65"/>
        <v>1.9923656685250368E-2</v>
      </c>
      <c r="AQ163" s="59">
        <f t="shared" si="66"/>
        <v>0.8</v>
      </c>
      <c r="AR163" s="59">
        <f t="shared" si="67"/>
        <v>0.35862582033450663</v>
      </c>
      <c r="AS163" s="34"/>
      <c r="AT163">
        <v>215</v>
      </c>
      <c r="AU163" t="s">
        <v>732</v>
      </c>
      <c r="AV163">
        <v>1</v>
      </c>
      <c r="AY163">
        <v>100</v>
      </c>
      <c r="BD163" s="34">
        <f t="shared" si="72"/>
        <v>3</v>
      </c>
      <c r="BE163">
        <v>215</v>
      </c>
      <c r="BF163">
        <v>1</v>
      </c>
      <c r="BG163">
        <v>3</v>
      </c>
      <c r="BH163">
        <v>8</v>
      </c>
      <c r="BI163">
        <f t="shared" si="68"/>
        <v>18</v>
      </c>
    </row>
    <row r="164" spans="7:61" ht="15.75">
      <c r="G164">
        <v>216</v>
      </c>
      <c r="H164">
        <v>216</v>
      </c>
      <c r="I164">
        <v>80</v>
      </c>
      <c r="J164">
        <v>0</v>
      </c>
      <c r="K164">
        <v>0</v>
      </c>
      <c r="L164" s="35">
        <v>3.0000002000000001</v>
      </c>
      <c r="M164" s="35"/>
      <c r="N164" s="35"/>
      <c r="O164" s="35">
        <v>6.4</v>
      </c>
      <c r="P164" s="35">
        <v>7.2000003000000001</v>
      </c>
      <c r="Q164" s="35"/>
      <c r="S164" s="34">
        <v>0</v>
      </c>
      <c r="T164" s="34">
        <v>0</v>
      </c>
      <c r="U164" s="34">
        <v>1.5</v>
      </c>
      <c r="V164" s="34">
        <v>1</v>
      </c>
      <c r="W164" s="34">
        <v>0.5</v>
      </c>
      <c r="X164" s="34">
        <f t="shared" si="50"/>
        <v>3</v>
      </c>
      <c r="Y164">
        <v>216</v>
      </c>
      <c r="Z164">
        <f t="shared" si="51"/>
        <v>1.0103</v>
      </c>
      <c r="AA164" s="15">
        <f t="shared" si="52"/>
        <v>0.73307885561750119</v>
      </c>
      <c r="AB164" s="55">
        <f t="shared" si="53"/>
        <v>2.1992365668525036</v>
      </c>
      <c r="AC164" s="55">
        <f t="shared" si="70"/>
        <v>0</v>
      </c>
      <c r="AD164" s="34">
        <f t="shared" si="54"/>
        <v>2.1992365668525036</v>
      </c>
      <c r="AE164" s="55">
        <f t="shared" si="55"/>
        <v>1.5</v>
      </c>
      <c r="AF164" s="34">
        <f t="shared" si="56"/>
        <v>0.69923656685250357</v>
      </c>
      <c r="AG164" s="55">
        <f t="shared" si="57"/>
        <v>0</v>
      </c>
      <c r="AH164" s="55">
        <f t="shared" si="58"/>
        <v>1.5</v>
      </c>
      <c r="AI164" s="34">
        <f t="shared" si="69"/>
        <v>0.69923656685250357</v>
      </c>
      <c r="AJ164" s="59">
        <f t="shared" si="59"/>
        <v>0</v>
      </c>
      <c r="AK164" s="59">
        <f t="shared" si="60"/>
        <v>0</v>
      </c>
      <c r="AL164" s="59">
        <f t="shared" si="61"/>
        <v>0</v>
      </c>
      <c r="AM164" s="34">
        <f t="shared" si="62"/>
        <v>0.69923656685250357</v>
      </c>
      <c r="AN164" s="55">
        <f t="shared" si="63"/>
        <v>0.69923656685250357</v>
      </c>
      <c r="AO164" s="34">
        <f t="shared" si="64"/>
        <v>0</v>
      </c>
      <c r="AP164" s="55">
        <f t="shared" si="65"/>
        <v>0</v>
      </c>
      <c r="AQ164" s="59">
        <f t="shared" si="66"/>
        <v>5.5938925348200286</v>
      </c>
      <c r="AR164" s="59">
        <f t="shared" si="67"/>
        <v>0</v>
      </c>
      <c r="AS164" s="34"/>
      <c r="AT164">
        <v>216</v>
      </c>
      <c r="AU164" t="s">
        <v>732</v>
      </c>
      <c r="AV164">
        <v>2</v>
      </c>
      <c r="AX164">
        <v>5</v>
      </c>
      <c r="AZ164">
        <v>95</v>
      </c>
      <c r="BD164" s="34">
        <f t="shared" si="72"/>
        <v>1.5749999999999997</v>
      </c>
      <c r="BE164">
        <v>216</v>
      </c>
      <c r="BF164">
        <v>1</v>
      </c>
      <c r="BG164">
        <v>3</v>
      </c>
      <c r="BH164">
        <v>8</v>
      </c>
      <c r="BI164">
        <f t="shared" si="68"/>
        <v>18</v>
      </c>
    </row>
    <row r="165" spans="7:61" ht="15.75">
      <c r="G165">
        <v>217</v>
      </c>
      <c r="H165">
        <v>217</v>
      </c>
      <c r="I165">
        <v>80</v>
      </c>
      <c r="J165">
        <v>0</v>
      </c>
      <c r="K165">
        <v>0</v>
      </c>
      <c r="L165" s="35">
        <v>3.6600003000000001</v>
      </c>
      <c r="M165" s="35"/>
      <c r="N165" s="35"/>
      <c r="O165" s="35">
        <v>2.5600002000000002</v>
      </c>
      <c r="P165" s="35">
        <v>4.32</v>
      </c>
      <c r="Q165" s="35"/>
      <c r="S165" s="34">
        <v>0</v>
      </c>
      <c r="T165" s="34">
        <v>0</v>
      </c>
      <c r="U165" s="34">
        <v>1.2</v>
      </c>
      <c r="V165" s="34">
        <v>0.4</v>
      </c>
      <c r="W165" s="34">
        <v>0.3</v>
      </c>
      <c r="X165" s="34">
        <f t="shared" si="50"/>
        <v>1.9000000000000001</v>
      </c>
      <c r="Y165">
        <v>217</v>
      </c>
      <c r="Z165">
        <f t="shared" si="51"/>
        <v>1.0103</v>
      </c>
      <c r="AA165" s="15">
        <f t="shared" si="52"/>
        <v>0.73307885561750119</v>
      </c>
      <c r="AB165" s="55">
        <f t="shared" si="53"/>
        <v>1.3928498256732524</v>
      </c>
      <c r="AC165" s="55">
        <f t="shared" si="70"/>
        <v>0</v>
      </c>
      <c r="AD165" s="34">
        <f t="shared" si="54"/>
        <v>1.3928498256732524</v>
      </c>
      <c r="AE165" s="55">
        <f t="shared" si="55"/>
        <v>1.2</v>
      </c>
      <c r="AF165" s="34">
        <f t="shared" si="56"/>
        <v>0.19284982567325248</v>
      </c>
      <c r="AG165" s="55">
        <f t="shared" si="57"/>
        <v>0</v>
      </c>
      <c r="AH165" s="55">
        <f t="shared" si="58"/>
        <v>1.2</v>
      </c>
      <c r="AI165" s="34">
        <f t="shared" si="69"/>
        <v>0.19284982567325248</v>
      </c>
      <c r="AJ165" s="59">
        <f t="shared" si="59"/>
        <v>0</v>
      </c>
      <c r="AK165" s="59">
        <f t="shared" si="60"/>
        <v>0</v>
      </c>
      <c r="AL165" s="59">
        <f t="shared" si="61"/>
        <v>0</v>
      </c>
      <c r="AM165" s="34">
        <f t="shared" si="62"/>
        <v>0.19284982567325248</v>
      </c>
      <c r="AN165" s="55">
        <f t="shared" si="63"/>
        <v>0.19284982567325248</v>
      </c>
      <c r="AO165" s="34">
        <f t="shared" si="64"/>
        <v>0</v>
      </c>
      <c r="AP165" s="55">
        <f t="shared" si="65"/>
        <v>0</v>
      </c>
      <c r="AQ165" s="59">
        <f t="shared" si="66"/>
        <v>1.5427986053860199</v>
      </c>
      <c r="AR165" s="59">
        <f t="shared" si="67"/>
        <v>0</v>
      </c>
      <c r="AS165" s="34"/>
      <c r="AT165">
        <v>217</v>
      </c>
      <c r="AU165" t="s">
        <v>732</v>
      </c>
      <c r="AV165">
        <v>1</v>
      </c>
      <c r="AX165">
        <v>25</v>
      </c>
      <c r="AY165">
        <v>25</v>
      </c>
      <c r="AZ165">
        <v>50</v>
      </c>
      <c r="BD165" s="34">
        <f t="shared" si="72"/>
        <v>2.25</v>
      </c>
      <c r="BE165">
        <v>217</v>
      </c>
      <c r="BF165">
        <v>1</v>
      </c>
      <c r="BG165">
        <v>3</v>
      </c>
      <c r="BH165">
        <v>8</v>
      </c>
      <c r="BI165">
        <f t="shared" si="68"/>
        <v>18</v>
      </c>
    </row>
    <row r="166" spans="7:61" ht="15.75">
      <c r="G166">
        <v>218</v>
      </c>
      <c r="H166">
        <v>218</v>
      </c>
      <c r="I166">
        <v>50</v>
      </c>
      <c r="J166">
        <v>0</v>
      </c>
      <c r="K166">
        <v>0</v>
      </c>
      <c r="L166" s="35">
        <v>1.8600003000000001</v>
      </c>
      <c r="M166" s="35"/>
      <c r="N166" s="35"/>
      <c r="O166" s="35">
        <v>1.2</v>
      </c>
      <c r="P166" s="35">
        <v>2.7</v>
      </c>
      <c r="Q166" s="35"/>
      <c r="S166" s="34">
        <v>0</v>
      </c>
      <c r="T166" s="34">
        <v>0</v>
      </c>
      <c r="U166" s="34">
        <v>0.6</v>
      </c>
      <c r="V166" s="34">
        <v>0.3</v>
      </c>
      <c r="W166" s="34">
        <v>0.3</v>
      </c>
      <c r="X166" s="34">
        <f t="shared" si="50"/>
        <v>1.2</v>
      </c>
      <c r="Y166">
        <v>218</v>
      </c>
      <c r="Z166">
        <f t="shared" si="51"/>
        <v>1.0103</v>
      </c>
      <c r="AA166" s="15">
        <f t="shared" si="52"/>
        <v>0.73307885561750119</v>
      </c>
      <c r="AB166" s="55">
        <f t="shared" si="53"/>
        <v>0.87969462674100141</v>
      </c>
      <c r="AC166" s="55">
        <f t="shared" si="70"/>
        <v>0</v>
      </c>
      <c r="AD166" s="34">
        <f t="shared" si="54"/>
        <v>0.87969462674100141</v>
      </c>
      <c r="AE166" s="55">
        <f t="shared" si="55"/>
        <v>0.6</v>
      </c>
      <c r="AF166" s="34">
        <f t="shared" si="56"/>
        <v>0.27969462674100143</v>
      </c>
      <c r="AG166" s="55">
        <f t="shared" si="57"/>
        <v>0</v>
      </c>
      <c r="AH166" s="55">
        <f t="shared" si="58"/>
        <v>0.6</v>
      </c>
      <c r="AI166" s="34">
        <f t="shared" si="69"/>
        <v>0.27969462674100143</v>
      </c>
      <c r="AJ166" s="59">
        <f t="shared" si="59"/>
        <v>0</v>
      </c>
      <c r="AK166" s="59">
        <f t="shared" si="60"/>
        <v>0</v>
      </c>
      <c r="AL166" s="59">
        <f t="shared" si="61"/>
        <v>0</v>
      </c>
      <c r="AM166" s="34">
        <f t="shared" si="62"/>
        <v>0.27969462674100143</v>
      </c>
      <c r="AN166" s="55">
        <f t="shared" si="63"/>
        <v>0.27969462674100143</v>
      </c>
      <c r="AO166" s="34">
        <f t="shared" si="64"/>
        <v>0</v>
      </c>
      <c r="AP166" s="55">
        <f t="shared" si="65"/>
        <v>0</v>
      </c>
      <c r="AQ166" s="59">
        <f t="shared" si="66"/>
        <v>2.2375570139280114</v>
      </c>
      <c r="AR166" s="59">
        <f t="shared" si="67"/>
        <v>0</v>
      </c>
      <c r="AS166" s="34"/>
      <c r="AT166">
        <v>218</v>
      </c>
      <c r="AU166" t="s">
        <v>732</v>
      </c>
      <c r="AV166">
        <v>1</v>
      </c>
      <c r="AZ166">
        <v>100</v>
      </c>
      <c r="BD166" s="34">
        <f t="shared" si="72"/>
        <v>1.5</v>
      </c>
      <c r="BE166">
        <v>218</v>
      </c>
      <c r="BF166">
        <v>1</v>
      </c>
      <c r="BG166">
        <v>3</v>
      </c>
      <c r="BH166">
        <v>8</v>
      </c>
      <c r="BI166">
        <f t="shared" si="68"/>
        <v>18</v>
      </c>
    </row>
    <row r="167" spans="7:61" ht="15.75">
      <c r="G167">
        <v>219</v>
      </c>
      <c r="H167">
        <v>219</v>
      </c>
      <c r="I167">
        <v>96</v>
      </c>
      <c r="J167" s="74">
        <v>0.1</v>
      </c>
      <c r="K167" s="74">
        <v>0.3</v>
      </c>
      <c r="L167" s="35">
        <v>2.7</v>
      </c>
      <c r="M167" s="35">
        <v>5.0000005999999999E-5</v>
      </c>
      <c r="N167" s="35">
        <v>4.5000005E-4</v>
      </c>
      <c r="O167" s="35">
        <v>7.6800002999999997</v>
      </c>
      <c r="P167" s="35">
        <v>17.28</v>
      </c>
      <c r="Q167" s="35">
        <v>1.5000001000000001</v>
      </c>
      <c r="S167" s="34">
        <v>0.1</v>
      </c>
      <c r="T167" s="34">
        <v>0.1</v>
      </c>
      <c r="U167" s="34">
        <v>0.9</v>
      </c>
      <c r="V167" s="34">
        <v>1</v>
      </c>
      <c r="W167" s="34">
        <v>1</v>
      </c>
      <c r="X167" s="34">
        <f t="shared" si="50"/>
        <v>3.1</v>
      </c>
      <c r="Y167">
        <v>219</v>
      </c>
      <c r="Z167">
        <f t="shared" si="51"/>
        <v>1.0103</v>
      </c>
      <c r="AA167" s="15">
        <f t="shared" si="52"/>
        <v>0.73307885561750119</v>
      </c>
      <c r="AB167" s="55">
        <f t="shared" si="53"/>
        <v>2.272544452414254</v>
      </c>
      <c r="AC167" s="55">
        <f t="shared" si="70"/>
        <v>0.1</v>
      </c>
      <c r="AD167" s="34">
        <f t="shared" si="54"/>
        <v>2.1725444524142539</v>
      </c>
      <c r="AE167" s="55">
        <f t="shared" si="55"/>
        <v>0.9</v>
      </c>
      <c r="AF167" s="34">
        <f t="shared" si="56"/>
        <v>1.272544452414254</v>
      </c>
      <c r="AG167" s="55">
        <f t="shared" si="57"/>
        <v>0.1</v>
      </c>
      <c r="AH167" s="55">
        <f t="shared" si="58"/>
        <v>1.1000000000000001</v>
      </c>
      <c r="AI167" s="34">
        <f t="shared" si="69"/>
        <v>1.1725444524142539</v>
      </c>
      <c r="AJ167" s="59">
        <f t="shared" si="59"/>
        <v>5.0000000000000002E-5</v>
      </c>
      <c r="AK167" s="59">
        <f t="shared" si="60"/>
        <v>4.0500000000000006E-3</v>
      </c>
      <c r="AL167" s="59">
        <f t="shared" si="61"/>
        <v>0.28800000000000003</v>
      </c>
      <c r="AM167" s="34">
        <f t="shared" si="62"/>
        <v>1.1725444524142539</v>
      </c>
      <c r="AN167" s="55">
        <f t="shared" si="63"/>
        <v>1</v>
      </c>
      <c r="AO167" s="34">
        <f t="shared" si="64"/>
        <v>0.17254445241425387</v>
      </c>
      <c r="AP167" s="55">
        <f t="shared" si="65"/>
        <v>0.17254445241425387</v>
      </c>
      <c r="AQ167" s="59">
        <f t="shared" si="66"/>
        <v>8</v>
      </c>
      <c r="AR167" s="59">
        <f t="shared" si="67"/>
        <v>3.1058001434565696</v>
      </c>
      <c r="AS167" s="34"/>
      <c r="AT167">
        <v>219</v>
      </c>
      <c r="AU167">
        <v>2</v>
      </c>
      <c r="AV167">
        <v>1</v>
      </c>
      <c r="AX167">
        <v>50</v>
      </c>
      <c r="AY167">
        <v>50</v>
      </c>
      <c r="BD167" s="34">
        <f t="shared" si="72"/>
        <v>3</v>
      </c>
      <c r="BE167">
        <v>219</v>
      </c>
      <c r="BF167">
        <v>1</v>
      </c>
      <c r="BG167">
        <v>3</v>
      </c>
      <c r="BH167">
        <v>8</v>
      </c>
      <c r="BI167">
        <f t="shared" si="68"/>
        <v>18</v>
      </c>
    </row>
    <row r="168" spans="7:61" ht="15.75">
      <c r="G168">
        <v>220</v>
      </c>
      <c r="H168">
        <v>220</v>
      </c>
      <c r="I168">
        <v>95</v>
      </c>
      <c r="J168">
        <v>0</v>
      </c>
      <c r="K168" s="74">
        <v>0.3</v>
      </c>
      <c r="L168" s="35">
        <v>1.2</v>
      </c>
      <c r="M168" s="35"/>
      <c r="N168" s="35">
        <v>4.5000005E-4</v>
      </c>
      <c r="O168" s="35">
        <v>1.44</v>
      </c>
      <c r="P168" s="35">
        <v>6.4800005000000001</v>
      </c>
      <c r="Q168" s="35"/>
      <c r="S168" s="34">
        <v>0.1</v>
      </c>
      <c r="T168" s="34">
        <v>0</v>
      </c>
      <c r="U168" s="34">
        <v>0.4</v>
      </c>
      <c r="V168" s="34">
        <v>0.2</v>
      </c>
      <c r="W168" s="34">
        <v>0.4</v>
      </c>
      <c r="X168" s="34">
        <f t="shared" si="50"/>
        <v>1.1000000000000001</v>
      </c>
      <c r="Y168">
        <v>220</v>
      </c>
      <c r="Z168">
        <f t="shared" si="51"/>
        <v>1.0103</v>
      </c>
      <c r="AA168" s="15">
        <f t="shared" si="52"/>
        <v>0.73307885561750119</v>
      </c>
      <c r="AB168" s="55">
        <f t="shared" si="53"/>
        <v>0.80638674117925135</v>
      </c>
      <c r="AC168" s="55">
        <f t="shared" si="70"/>
        <v>0</v>
      </c>
      <c r="AD168" s="34">
        <f t="shared" si="54"/>
        <v>0.80638674117925135</v>
      </c>
      <c r="AE168" s="55">
        <f t="shared" si="55"/>
        <v>0.4</v>
      </c>
      <c r="AF168" s="34">
        <f t="shared" si="56"/>
        <v>0.40638674117925133</v>
      </c>
      <c r="AG168" s="55">
        <f t="shared" si="57"/>
        <v>0.1</v>
      </c>
      <c r="AH168" s="55">
        <f t="shared" si="58"/>
        <v>0.5</v>
      </c>
      <c r="AI168" s="34">
        <f t="shared" si="69"/>
        <v>0.30638674117925135</v>
      </c>
      <c r="AJ168" s="59">
        <f t="shared" si="59"/>
        <v>0</v>
      </c>
      <c r="AK168" s="59">
        <f t="shared" si="60"/>
        <v>1.8000000000000004E-3</v>
      </c>
      <c r="AL168" s="59">
        <f t="shared" si="61"/>
        <v>0.28500000000000003</v>
      </c>
      <c r="AM168" s="34">
        <f t="shared" si="62"/>
        <v>0.30638674117925135</v>
      </c>
      <c r="AN168" s="55">
        <f t="shared" si="63"/>
        <v>0.2</v>
      </c>
      <c r="AO168" s="34">
        <f t="shared" si="64"/>
        <v>0.10638674117925134</v>
      </c>
      <c r="AP168" s="55">
        <f t="shared" si="65"/>
        <v>0.10638674117925134</v>
      </c>
      <c r="AQ168" s="59">
        <f t="shared" si="66"/>
        <v>1.6</v>
      </c>
      <c r="AR168" s="59">
        <f t="shared" si="67"/>
        <v>1.9149613412265243</v>
      </c>
      <c r="AS168" s="34"/>
      <c r="AT168">
        <v>220</v>
      </c>
      <c r="AU168">
        <v>2</v>
      </c>
      <c r="AV168">
        <v>1</v>
      </c>
      <c r="AX168">
        <v>60</v>
      </c>
      <c r="AY168">
        <v>40</v>
      </c>
      <c r="BD168" s="34">
        <f t="shared" si="72"/>
        <v>3</v>
      </c>
      <c r="BE168">
        <v>220</v>
      </c>
      <c r="BF168">
        <v>1</v>
      </c>
      <c r="BG168">
        <v>3</v>
      </c>
      <c r="BH168">
        <v>8</v>
      </c>
      <c r="BI168">
        <f t="shared" si="68"/>
        <v>18</v>
      </c>
    </row>
    <row r="169" spans="7:61" ht="15.75">
      <c r="G169">
        <v>221</v>
      </c>
      <c r="H169">
        <v>221</v>
      </c>
      <c r="I169">
        <v>60</v>
      </c>
      <c r="J169">
        <v>0</v>
      </c>
      <c r="K169">
        <v>0</v>
      </c>
      <c r="L169" s="35">
        <v>4.1400002999999996</v>
      </c>
      <c r="M169" s="35"/>
      <c r="N169" s="35"/>
      <c r="O169" s="35"/>
      <c r="P169" s="35"/>
      <c r="Q169" s="35"/>
      <c r="S169" s="34">
        <v>0</v>
      </c>
      <c r="T169" s="34">
        <v>0</v>
      </c>
      <c r="U169" s="34">
        <v>1.8</v>
      </c>
      <c r="V169" s="34">
        <v>0</v>
      </c>
      <c r="W169" s="34">
        <v>0</v>
      </c>
      <c r="X169" s="34">
        <f t="shared" si="50"/>
        <v>1.8</v>
      </c>
      <c r="Y169">
        <v>221</v>
      </c>
      <c r="Z169">
        <f t="shared" si="51"/>
        <v>1.0103</v>
      </c>
      <c r="AA169" s="15">
        <f t="shared" si="52"/>
        <v>0.73307885561750119</v>
      </c>
      <c r="AB169" s="55">
        <f t="shared" si="53"/>
        <v>1.3195419401115023</v>
      </c>
      <c r="AC169" s="55">
        <f t="shared" si="70"/>
        <v>0</v>
      </c>
      <c r="AD169" s="34">
        <f t="shared" si="54"/>
        <v>1.3195419401115023</v>
      </c>
      <c r="AE169" s="55">
        <f t="shared" si="55"/>
        <v>1.3195419401115023</v>
      </c>
      <c r="AF169" s="34">
        <f t="shared" si="56"/>
        <v>0</v>
      </c>
      <c r="AG169" s="55">
        <f t="shared" si="57"/>
        <v>0</v>
      </c>
      <c r="AH169" s="55">
        <f t="shared" si="58"/>
        <v>1.3195419401115023</v>
      </c>
      <c r="AI169" s="34">
        <f t="shared" ref="AI169:AI200" si="73">AB169-AH169</f>
        <v>0</v>
      </c>
      <c r="AJ169" s="59">
        <f t="shared" si="59"/>
        <v>0</v>
      </c>
      <c r="AK169" s="59">
        <f t="shared" si="60"/>
        <v>0</v>
      </c>
      <c r="AL169" s="59">
        <f t="shared" si="61"/>
        <v>0</v>
      </c>
      <c r="AM169" s="34">
        <f t="shared" si="62"/>
        <v>0</v>
      </c>
      <c r="AN169" s="55">
        <f t="shared" si="63"/>
        <v>0</v>
      </c>
      <c r="AO169" s="34">
        <f t="shared" si="64"/>
        <v>0</v>
      </c>
      <c r="AP169" s="55">
        <f t="shared" si="65"/>
        <v>0</v>
      </c>
      <c r="AQ169" s="59">
        <f t="shared" si="66"/>
        <v>0</v>
      </c>
      <c r="AR169" s="59">
        <f t="shared" si="67"/>
        <v>0</v>
      </c>
      <c r="AS169" s="34"/>
      <c r="AT169">
        <v>221</v>
      </c>
      <c r="AU169" t="s">
        <v>732</v>
      </c>
      <c r="AV169">
        <v>1</v>
      </c>
      <c r="BC169">
        <v>100</v>
      </c>
      <c r="BD169" s="34">
        <f t="shared" si="72"/>
        <v>0.5</v>
      </c>
      <c r="BE169">
        <v>221</v>
      </c>
      <c r="BF169" t="s">
        <v>732</v>
      </c>
      <c r="BG169" t="s">
        <v>732</v>
      </c>
    </row>
    <row r="170" spans="7:61" ht="15.75">
      <c r="G170">
        <v>222</v>
      </c>
      <c r="H170">
        <v>222</v>
      </c>
      <c r="I170">
        <v>90</v>
      </c>
      <c r="J170">
        <v>0</v>
      </c>
      <c r="K170">
        <v>0</v>
      </c>
      <c r="L170" s="35">
        <v>1.5024999999999999</v>
      </c>
      <c r="M170" s="35"/>
      <c r="N170" s="35"/>
      <c r="O170" s="35">
        <v>0.72</v>
      </c>
      <c r="P170" s="35">
        <v>1.6200000999999999</v>
      </c>
      <c r="Q170" s="35"/>
      <c r="S170" s="34">
        <v>0</v>
      </c>
      <c r="T170" s="34">
        <v>0</v>
      </c>
      <c r="U170" s="34">
        <v>0.5</v>
      </c>
      <c r="V170" s="34">
        <v>0.1</v>
      </c>
      <c r="W170" s="34">
        <v>0.1</v>
      </c>
      <c r="X170" s="34">
        <f t="shared" si="50"/>
        <v>0.7</v>
      </c>
      <c r="Y170">
        <v>222</v>
      </c>
      <c r="Z170">
        <f t="shared" si="51"/>
        <v>1.0103</v>
      </c>
      <c r="AA170" s="15">
        <f t="shared" si="52"/>
        <v>0.73307885561750119</v>
      </c>
      <c r="AB170" s="55">
        <f t="shared" si="53"/>
        <v>0.51315519893225081</v>
      </c>
      <c r="AC170" s="55">
        <f t="shared" si="70"/>
        <v>0</v>
      </c>
      <c r="AD170" s="34">
        <f t="shared" si="54"/>
        <v>0.51315519893225081</v>
      </c>
      <c r="AE170" s="55">
        <f t="shared" si="55"/>
        <v>0.5</v>
      </c>
      <c r="AF170" s="34">
        <f t="shared" si="56"/>
        <v>1.3155198932250811E-2</v>
      </c>
      <c r="AG170" s="55">
        <f t="shared" si="57"/>
        <v>0</v>
      </c>
      <c r="AH170" s="55">
        <f t="shared" si="58"/>
        <v>0.5</v>
      </c>
      <c r="AI170" s="34">
        <f t="shared" si="73"/>
        <v>1.3155198932250811E-2</v>
      </c>
      <c r="AJ170" s="59">
        <f t="shared" si="59"/>
        <v>0</v>
      </c>
      <c r="AK170" s="59">
        <f t="shared" si="60"/>
        <v>0</v>
      </c>
      <c r="AL170" s="59">
        <f t="shared" si="61"/>
        <v>0</v>
      </c>
      <c r="AM170" s="34">
        <f t="shared" si="62"/>
        <v>1.3155198932250811E-2</v>
      </c>
      <c r="AN170" s="55">
        <f t="shared" si="63"/>
        <v>1.3155198932250811E-2</v>
      </c>
      <c r="AO170" s="34">
        <f t="shared" si="64"/>
        <v>0</v>
      </c>
      <c r="AP170" s="55">
        <f t="shared" si="65"/>
        <v>0</v>
      </c>
      <c r="AQ170" s="59">
        <f t="shared" si="66"/>
        <v>0.10524159145800649</v>
      </c>
      <c r="AR170" s="59">
        <f t="shared" si="67"/>
        <v>0</v>
      </c>
      <c r="AS170" s="34"/>
      <c r="AT170">
        <v>222</v>
      </c>
      <c r="AU170" t="s">
        <v>732</v>
      </c>
      <c r="AV170">
        <v>1</v>
      </c>
      <c r="AW170">
        <v>5</v>
      </c>
      <c r="AX170">
        <v>85</v>
      </c>
      <c r="AY170">
        <v>5</v>
      </c>
      <c r="AZ170">
        <v>5</v>
      </c>
      <c r="BD170" s="34">
        <f t="shared" si="72"/>
        <v>2.9249999999999998</v>
      </c>
      <c r="BE170">
        <v>222</v>
      </c>
      <c r="BF170">
        <v>1</v>
      </c>
      <c r="BG170">
        <v>3</v>
      </c>
      <c r="BH170">
        <v>8</v>
      </c>
      <c r="BI170">
        <f t="shared" si="68"/>
        <v>18</v>
      </c>
    </row>
    <row r="171" spans="7:61" ht="15.75">
      <c r="G171">
        <v>223</v>
      </c>
      <c r="H171">
        <v>223</v>
      </c>
      <c r="I171">
        <v>85</v>
      </c>
      <c r="J171">
        <v>0</v>
      </c>
      <c r="K171">
        <v>0</v>
      </c>
      <c r="L171" s="35">
        <v>0.90600009999999997</v>
      </c>
      <c r="M171" s="35"/>
      <c r="N171" s="35"/>
      <c r="O171" s="35">
        <v>0.24000002000000001</v>
      </c>
      <c r="P171" s="35">
        <v>1.6200002</v>
      </c>
      <c r="Q171" s="35"/>
      <c r="S171" s="34">
        <v>0</v>
      </c>
      <c r="T171" s="34">
        <v>0</v>
      </c>
      <c r="U171" s="34">
        <v>0.3</v>
      </c>
      <c r="V171" s="34">
        <v>0.05</v>
      </c>
      <c r="W171" s="34">
        <v>0.15</v>
      </c>
      <c r="X171" s="34">
        <f t="shared" si="50"/>
        <v>0.5</v>
      </c>
      <c r="Y171">
        <v>223</v>
      </c>
      <c r="Z171">
        <f t="shared" si="51"/>
        <v>1.0103</v>
      </c>
      <c r="AA171" s="15">
        <f t="shared" si="52"/>
        <v>0.73307885561750119</v>
      </c>
      <c r="AB171" s="55">
        <f t="shared" si="53"/>
        <v>0.3665394278087506</v>
      </c>
      <c r="AC171" s="55">
        <f t="shared" si="70"/>
        <v>0</v>
      </c>
      <c r="AD171" s="34">
        <f t="shared" si="54"/>
        <v>0.3665394278087506</v>
      </c>
      <c r="AE171" s="55">
        <f t="shared" si="55"/>
        <v>0.3</v>
      </c>
      <c r="AF171" s="34">
        <f t="shared" si="56"/>
        <v>6.6539427808750606E-2</v>
      </c>
      <c r="AG171" s="55">
        <f t="shared" si="57"/>
        <v>0</v>
      </c>
      <c r="AH171" s="55">
        <f t="shared" si="58"/>
        <v>0.3</v>
      </c>
      <c r="AI171" s="34">
        <f t="shared" si="73"/>
        <v>6.6539427808750606E-2</v>
      </c>
      <c r="AJ171" s="59">
        <f t="shared" si="59"/>
        <v>0</v>
      </c>
      <c r="AK171" s="59">
        <f t="shared" si="60"/>
        <v>0</v>
      </c>
      <c r="AL171" s="59">
        <f t="shared" si="61"/>
        <v>0</v>
      </c>
      <c r="AM171" s="34">
        <f t="shared" si="62"/>
        <v>6.6539427808750606E-2</v>
      </c>
      <c r="AN171" s="55">
        <f t="shared" si="63"/>
        <v>0.05</v>
      </c>
      <c r="AO171" s="34">
        <f t="shared" si="64"/>
        <v>1.6539427808750604E-2</v>
      </c>
      <c r="AP171" s="55">
        <f t="shared" si="65"/>
        <v>1.6539427808750604E-2</v>
      </c>
      <c r="AQ171" s="59">
        <f t="shared" si="66"/>
        <v>0.4</v>
      </c>
      <c r="AR171" s="59">
        <f t="shared" si="67"/>
        <v>0.29770970055751089</v>
      </c>
      <c r="AS171" s="34"/>
      <c r="AT171">
        <v>223</v>
      </c>
      <c r="AU171" t="s">
        <v>732</v>
      </c>
      <c r="AV171">
        <v>1</v>
      </c>
      <c r="AX171">
        <v>20</v>
      </c>
      <c r="AY171">
        <v>60</v>
      </c>
      <c r="AZ171">
        <v>20</v>
      </c>
      <c r="BD171" s="34">
        <f t="shared" si="72"/>
        <v>2.7</v>
      </c>
      <c r="BE171">
        <v>223</v>
      </c>
      <c r="BF171">
        <v>1</v>
      </c>
      <c r="BG171">
        <v>3</v>
      </c>
      <c r="BH171">
        <v>8</v>
      </c>
      <c r="BI171">
        <f t="shared" si="68"/>
        <v>18</v>
      </c>
    </row>
    <row r="172" spans="7:61" ht="15.75">
      <c r="G172">
        <v>224</v>
      </c>
      <c r="H172">
        <v>224</v>
      </c>
      <c r="I172">
        <v>90</v>
      </c>
      <c r="J172">
        <v>0</v>
      </c>
      <c r="K172">
        <v>0</v>
      </c>
      <c r="L172" s="35">
        <v>0.92250012999999997</v>
      </c>
      <c r="M172" s="35"/>
      <c r="N172" s="35"/>
      <c r="O172" s="35">
        <v>2.16</v>
      </c>
      <c r="P172" s="35">
        <v>9.7200000000000006</v>
      </c>
      <c r="Q172" s="35"/>
      <c r="S172" s="34">
        <v>0</v>
      </c>
      <c r="T172" s="34">
        <v>0</v>
      </c>
      <c r="U172" s="34">
        <v>0.3</v>
      </c>
      <c r="V172" s="34">
        <v>0.3</v>
      </c>
      <c r="W172" s="34">
        <v>0.6</v>
      </c>
      <c r="X172" s="34">
        <f t="shared" si="50"/>
        <v>1.2</v>
      </c>
      <c r="Y172">
        <v>224</v>
      </c>
      <c r="Z172">
        <f t="shared" si="51"/>
        <v>1.0103</v>
      </c>
      <c r="AA172" s="15">
        <f t="shared" si="52"/>
        <v>0.73307885561750119</v>
      </c>
      <c r="AB172" s="55">
        <f t="shared" si="53"/>
        <v>0.87969462674100141</v>
      </c>
      <c r="AC172" s="55">
        <f t="shared" si="70"/>
        <v>0</v>
      </c>
      <c r="AD172" s="34">
        <f t="shared" si="54"/>
        <v>0.87969462674100141</v>
      </c>
      <c r="AE172" s="55">
        <f t="shared" si="55"/>
        <v>0.3</v>
      </c>
      <c r="AF172" s="34">
        <f t="shared" si="56"/>
        <v>0.57969462674100147</v>
      </c>
      <c r="AG172" s="55">
        <f t="shared" si="57"/>
        <v>0</v>
      </c>
      <c r="AH172" s="55">
        <f t="shared" si="58"/>
        <v>0.3</v>
      </c>
      <c r="AI172" s="34">
        <f t="shared" si="73"/>
        <v>0.57969462674100147</v>
      </c>
      <c r="AJ172" s="59">
        <f t="shared" si="59"/>
        <v>0</v>
      </c>
      <c r="AK172" s="59">
        <f t="shared" si="60"/>
        <v>0</v>
      </c>
      <c r="AL172" s="59">
        <f t="shared" si="61"/>
        <v>0</v>
      </c>
      <c r="AM172" s="34">
        <f t="shared" si="62"/>
        <v>0.57969462674100147</v>
      </c>
      <c r="AN172" s="55">
        <f t="shared" si="63"/>
        <v>0.3</v>
      </c>
      <c r="AO172" s="34">
        <f t="shared" si="64"/>
        <v>0.27969462674100148</v>
      </c>
      <c r="AP172" s="55">
        <f t="shared" si="65"/>
        <v>0.27969462674100148</v>
      </c>
      <c r="AQ172" s="59">
        <f t="shared" si="66"/>
        <v>2.4</v>
      </c>
      <c r="AR172" s="59">
        <f t="shared" si="67"/>
        <v>5.0345032813380266</v>
      </c>
      <c r="AS172" s="34"/>
      <c r="AT172">
        <v>224</v>
      </c>
      <c r="AU172" t="s">
        <v>732</v>
      </c>
      <c r="AV172">
        <v>1</v>
      </c>
      <c r="AX172">
        <v>25</v>
      </c>
      <c r="AZ172">
        <v>75</v>
      </c>
      <c r="BD172" s="34">
        <f t="shared" si="72"/>
        <v>1.875</v>
      </c>
      <c r="BE172">
        <v>224</v>
      </c>
      <c r="BF172">
        <v>1</v>
      </c>
      <c r="BG172">
        <v>3</v>
      </c>
      <c r="BH172">
        <v>8</v>
      </c>
      <c r="BI172">
        <f t="shared" si="68"/>
        <v>18</v>
      </c>
    </row>
    <row r="173" spans="7:61" ht="15.75">
      <c r="G173">
        <v>225</v>
      </c>
      <c r="H173">
        <v>225</v>
      </c>
      <c r="I173">
        <v>85</v>
      </c>
      <c r="J173">
        <v>0</v>
      </c>
      <c r="K173">
        <v>0</v>
      </c>
      <c r="L173" s="35">
        <v>0.91950005000000001</v>
      </c>
      <c r="M173" s="35"/>
      <c r="N173" s="35"/>
      <c r="O173" s="35">
        <v>0.32000002</v>
      </c>
      <c r="P173" s="35">
        <v>0.72</v>
      </c>
      <c r="Q173" s="35"/>
      <c r="S173" s="34">
        <v>0</v>
      </c>
      <c r="T173" s="34">
        <v>0</v>
      </c>
      <c r="U173" s="34">
        <v>0.3</v>
      </c>
      <c r="V173" s="34">
        <v>0.2</v>
      </c>
      <c r="W173" s="34">
        <v>0.2</v>
      </c>
      <c r="X173" s="34">
        <f t="shared" si="50"/>
        <v>0.7</v>
      </c>
      <c r="Y173">
        <v>225</v>
      </c>
      <c r="Z173">
        <f t="shared" si="51"/>
        <v>1.0103</v>
      </c>
      <c r="AA173" s="15">
        <f t="shared" si="52"/>
        <v>0.73307885561750119</v>
      </c>
      <c r="AB173" s="55">
        <f t="shared" si="53"/>
        <v>0.51315519893225081</v>
      </c>
      <c r="AC173" s="55">
        <f t="shared" si="70"/>
        <v>0</v>
      </c>
      <c r="AD173" s="34">
        <f t="shared" si="54"/>
        <v>0.51315519893225081</v>
      </c>
      <c r="AE173" s="55">
        <f t="shared" si="55"/>
        <v>0.3</v>
      </c>
      <c r="AF173" s="34">
        <f t="shared" si="56"/>
        <v>0.21315519893225082</v>
      </c>
      <c r="AG173" s="55">
        <f t="shared" si="57"/>
        <v>0</v>
      </c>
      <c r="AH173" s="55">
        <f t="shared" si="58"/>
        <v>0.3</v>
      </c>
      <c r="AI173" s="34">
        <f t="shared" si="73"/>
        <v>0.21315519893225082</v>
      </c>
      <c r="AJ173" s="59">
        <f t="shared" si="59"/>
        <v>0</v>
      </c>
      <c r="AK173" s="59">
        <f t="shared" si="60"/>
        <v>0</v>
      </c>
      <c r="AL173" s="59">
        <f t="shared" si="61"/>
        <v>0</v>
      </c>
      <c r="AM173" s="34">
        <f t="shared" si="62"/>
        <v>0.21315519893225082</v>
      </c>
      <c r="AN173" s="55">
        <f t="shared" si="63"/>
        <v>0.2</v>
      </c>
      <c r="AO173" s="34">
        <f t="shared" si="64"/>
        <v>1.3155198932250811E-2</v>
      </c>
      <c r="AP173" s="55">
        <f t="shared" si="65"/>
        <v>1.3155198932250811E-2</v>
      </c>
      <c r="AQ173" s="59">
        <f t="shared" si="66"/>
        <v>1.6</v>
      </c>
      <c r="AR173" s="59">
        <f t="shared" si="67"/>
        <v>0.2367935807805146</v>
      </c>
      <c r="AS173" s="34"/>
      <c r="AT173">
        <v>225</v>
      </c>
      <c r="AU173" t="s">
        <v>732</v>
      </c>
      <c r="AV173">
        <v>1</v>
      </c>
      <c r="AX173">
        <v>20</v>
      </c>
      <c r="AY173">
        <v>15</v>
      </c>
      <c r="AZ173">
        <v>65</v>
      </c>
      <c r="BD173" s="34">
        <f t="shared" si="72"/>
        <v>2.0250000000000004</v>
      </c>
      <c r="BE173">
        <v>225</v>
      </c>
      <c r="BF173">
        <v>1</v>
      </c>
      <c r="BG173">
        <v>3</v>
      </c>
      <c r="BH173">
        <v>8</v>
      </c>
      <c r="BI173">
        <f t="shared" si="68"/>
        <v>18</v>
      </c>
    </row>
    <row r="174" spans="7:61" ht="15.75">
      <c r="G174">
        <v>226</v>
      </c>
      <c r="H174">
        <v>226</v>
      </c>
      <c r="I174">
        <v>100</v>
      </c>
      <c r="J174">
        <v>0</v>
      </c>
      <c r="K174">
        <v>0</v>
      </c>
      <c r="L174" s="35">
        <v>1.2040001</v>
      </c>
      <c r="M174" s="35"/>
      <c r="N174" s="35"/>
      <c r="O174" s="35">
        <v>7.2000003000000001</v>
      </c>
      <c r="P174" s="35">
        <v>16.2</v>
      </c>
      <c r="Q174" s="35"/>
      <c r="S174" s="34">
        <v>0</v>
      </c>
      <c r="T174" s="34">
        <v>0</v>
      </c>
      <c r="U174" s="34">
        <v>0.4</v>
      </c>
      <c r="V174" s="34">
        <v>0.9</v>
      </c>
      <c r="W174" s="34">
        <v>0.9</v>
      </c>
      <c r="X174" s="34">
        <f t="shared" si="50"/>
        <v>2.2000000000000002</v>
      </c>
      <c r="Y174">
        <v>226</v>
      </c>
      <c r="Z174">
        <f t="shared" si="51"/>
        <v>1.0103</v>
      </c>
      <c r="AA174" s="15">
        <f t="shared" si="52"/>
        <v>0.73307885561750119</v>
      </c>
      <c r="AB174" s="55">
        <f t="shared" si="53"/>
        <v>1.6127734823585027</v>
      </c>
      <c r="AC174" s="55">
        <f t="shared" si="70"/>
        <v>0</v>
      </c>
      <c r="AD174" s="34">
        <f t="shared" si="54"/>
        <v>1.6127734823585027</v>
      </c>
      <c r="AE174" s="55">
        <f t="shared" si="55"/>
        <v>0.4</v>
      </c>
      <c r="AF174" s="34">
        <f t="shared" si="56"/>
        <v>1.2127734823585028</v>
      </c>
      <c r="AG174" s="55">
        <f t="shared" si="57"/>
        <v>0</v>
      </c>
      <c r="AH174" s="55">
        <f t="shared" si="58"/>
        <v>0.4</v>
      </c>
      <c r="AI174" s="34">
        <f t="shared" si="73"/>
        <v>1.2127734823585028</v>
      </c>
      <c r="AJ174" s="59">
        <f t="shared" si="59"/>
        <v>0</v>
      </c>
      <c r="AK174" s="59">
        <f t="shared" si="60"/>
        <v>0</v>
      </c>
      <c r="AL174" s="59">
        <f t="shared" si="61"/>
        <v>0</v>
      </c>
      <c r="AM174" s="34">
        <f t="shared" si="62"/>
        <v>1.2127734823585028</v>
      </c>
      <c r="AN174" s="55">
        <f t="shared" si="63"/>
        <v>0.9</v>
      </c>
      <c r="AO174" s="34">
        <f t="shared" si="64"/>
        <v>0.31277348235850277</v>
      </c>
      <c r="AP174" s="55">
        <f t="shared" si="65"/>
        <v>0.31277348235850277</v>
      </c>
      <c r="AQ174" s="59">
        <f t="shared" si="66"/>
        <v>7.2</v>
      </c>
      <c r="AR174" s="59">
        <f t="shared" si="67"/>
        <v>5.6299226824530502</v>
      </c>
      <c r="AS174" s="34"/>
      <c r="AT174">
        <v>226</v>
      </c>
      <c r="AU174" t="s">
        <v>732</v>
      </c>
      <c r="AV174">
        <v>1</v>
      </c>
      <c r="AY174">
        <v>90</v>
      </c>
      <c r="AZ174">
        <v>10</v>
      </c>
      <c r="BD174" s="34">
        <f t="shared" si="72"/>
        <v>2.85</v>
      </c>
      <c r="BE174">
        <v>226</v>
      </c>
      <c r="BF174">
        <v>1</v>
      </c>
      <c r="BG174">
        <v>3</v>
      </c>
      <c r="BH174">
        <v>8</v>
      </c>
      <c r="BI174">
        <f t="shared" si="68"/>
        <v>18</v>
      </c>
    </row>
    <row r="175" spans="7:61" ht="15.75">
      <c r="G175">
        <v>227</v>
      </c>
      <c r="H175">
        <v>227</v>
      </c>
      <c r="I175">
        <v>100</v>
      </c>
      <c r="J175">
        <v>0</v>
      </c>
      <c r="K175">
        <v>0</v>
      </c>
      <c r="L175" s="35">
        <v>1.2040001</v>
      </c>
      <c r="M175" s="35"/>
      <c r="N175" s="35"/>
      <c r="O175" s="35">
        <v>3.92</v>
      </c>
      <c r="P175" s="35">
        <v>15.875999999999999</v>
      </c>
      <c r="Q175" s="35"/>
      <c r="S175" s="34">
        <v>0</v>
      </c>
      <c r="T175" s="34">
        <v>0</v>
      </c>
      <c r="U175" s="34">
        <v>0.4</v>
      </c>
      <c r="V175" s="34">
        <v>0.5</v>
      </c>
      <c r="W175" s="34">
        <v>0.9</v>
      </c>
      <c r="X175" s="34">
        <f t="shared" si="50"/>
        <v>1.8</v>
      </c>
      <c r="Y175">
        <v>227</v>
      </c>
      <c r="Z175">
        <f t="shared" si="51"/>
        <v>1.0103</v>
      </c>
      <c r="AA175" s="15">
        <f t="shared" si="52"/>
        <v>0.73307885561750119</v>
      </c>
      <c r="AB175" s="55">
        <f t="shared" si="53"/>
        <v>1.3195419401115023</v>
      </c>
      <c r="AC175" s="55">
        <f t="shared" si="70"/>
        <v>0</v>
      </c>
      <c r="AD175" s="34">
        <f t="shared" si="54"/>
        <v>1.3195419401115023</v>
      </c>
      <c r="AE175" s="55">
        <f t="shared" si="55"/>
        <v>0.4</v>
      </c>
      <c r="AF175" s="34">
        <f t="shared" si="56"/>
        <v>0.91954194011150225</v>
      </c>
      <c r="AG175" s="55">
        <f t="shared" si="57"/>
        <v>0</v>
      </c>
      <c r="AH175" s="55">
        <f t="shared" si="58"/>
        <v>0.4</v>
      </c>
      <c r="AI175" s="34">
        <f t="shared" si="73"/>
        <v>0.91954194011150225</v>
      </c>
      <c r="AJ175" s="59">
        <f t="shared" si="59"/>
        <v>0</v>
      </c>
      <c r="AK175" s="59">
        <f t="shared" si="60"/>
        <v>0</v>
      </c>
      <c r="AL175" s="59">
        <f t="shared" si="61"/>
        <v>0</v>
      </c>
      <c r="AM175" s="34">
        <f t="shared" si="62"/>
        <v>0.91954194011150225</v>
      </c>
      <c r="AN175" s="55">
        <f t="shared" si="63"/>
        <v>0.5</v>
      </c>
      <c r="AO175" s="34">
        <f t="shared" si="64"/>
        <v>0.41954194011150225</v>
      </c>
      <c r="AP175" s="55">
        <f t="shared" si="65"/>
        <v>0.41954194011150225</v>
      </c>
      <c r="AQ175" s="59">
        <f t="shared" si="66"/>
        <v>4</v>
      </c>
      <c r="AR175" s="59">
        <f t="shared" si="67"/>
        <v>7.5517549220070403</v>
      </c>
      <c r="AS175" s="34"/>
      <c r="AT175">
        <v>227</v>
      </c>
      <c r="AU175" t="s">
        <v>732</v>
      </c>
      <c r="AV175">
        <v>1</v>
      </c>
      <c r="AY175">
        <v>90</v>
      </c>
      <c r="AZ175">
        <v>10</v>
      </c>
      <c r="BD175" s="34">
        <f t="shared" si="72"/>
        <v>2.85</v>
      </c>
      <c r="BE175">
        <v>227</v>
      </c>
      <c r="BF175">
        <v>1</v>
      </c>
      <c r="BG175">
        <v>3</v>
      </c>
      <c r="BH175">
        <v>8</v>
      </c>
      <c r="BI175">
        <f t="shared" si="68"/>
        <v>18</v>
      </c>
    </row>
    <row r="176" spans="7:61" ht="15.75">
      <c r="G176">
        <v>228</v>
      </c>
      <c r="H176">
        <v>228</v>
      </c>
      <c r="I176">
        <v>60</v>
      </c>
      <c r="J176">
        <v>0</v>
      </c>
      <c r="K176">
        <v>0</v>
      </c>
      <c r="L176" s="35">
        <v>1.5000001000000001</v>
      </c>
      <c r="M176" s="35"/>
      <c r="N176" s="35"/>
      <c r="O176" s="35">
        <v>1.6800001</v>
      </c>
      <c r="P176" s="35">
        <v>3.7800001999999999</v>
      </c>
      <c r="Q176" s="35">
        <v>0.3</v>
      </c>
      <c r="S176" s="34">
        <v>0</v>
      </c>
      <c r="T176" s="34">
        <v>0</v>
      </c>
      <c r="U176" s="34">
        <v>0.5</v>
      </c>
      <c r="V176" s="34">
        <v>0.3</v>
      </c>
      <c r="W176" s="34">
        <v>0.3</v>
      </c>
      <c r="X176" s="34">
        <f t="shared" si="50"/>
        <v>1.1000000000000001</v>
      </c>
      <c r="Y176">
        <v>228</v>
      </c>
      <c r="Z176">
        <f t="shared" si="51"/>
        <v>1.0103</v>
      </c>
      <c r="AA176" s="15">
        <f t="shared" si="52"/>
        <v>0.73307885561750119</v>
      </c>
      <c r="AB176" s="55">
        <f t="shared" si="53"/>
        <v>0.80638674117925135</v>
      </c>
      <c r="AC176" s="55">
        <f t="shared" si="70"/>
        <v>0</v>
      </c>
      <c r="AD176" s="34">
        <f t="shared" si="54"/>
        <v>0.80638674117925135</v>
      </c>
      <c r="AE176" s="55">
        <f t="shared" si="55"/>
        <v>0.5</v>
      </c>
      <c r="AF176" s="34">
        <f t="shared" si="56"/>
        <v>0.30638674117925135</v>
      </c>
      <c r="AG176" s="55">
        <f t="shared" si="57"/>
        <v>0</v>
      </c>
      <c r="AH176" s="55">
        <f t="shared" si="58"/>
        <v>0.5</v>
      </c>
      <c r="AI176" s="34">
        <f t="shared" si="73"/>
        <v>0.30638674117925135</v>
      </c>
      <c r="AJ176" s="59">
        <f t="shared" si="59"/>
        <v>0</v>
      </c>
      <c r="AK176" s="59">
        <f t="shared" si="60"/>
        <v>0</v>
      </c>
      <c r="AL176" s="59">
        <f t="shared" si="61"/>
        <v>0</v>
      </c>
      <c r="AM176" s="34">
        <f t="shared" si="62"/>
        <v>0.30638674117925135</v>
      </c>
      <c r="AN176" s="55">
        <f t="shared" si="63"/>
        <v>0.3</v>
      </c>
      <c r="AO176" s="34">
        <f t="shared" si="64"/>
        <v>6.3867411792513651E-3</v>
      </c>
      <c r="AP176" s="55">
        <f t="shared" si="65"/>
        <v>6.3867411792513651E-3</v>
      </c>
      <c r="AQ176" s="59">
        <f t="shared" si="66"/>
        <v>2.4</v>
      </c>
      <c r="AR176" s="59">
        <f t="shared" si="67"/>
        <v>0.11496134122652457</v>
      </c>
      <c r="AS176" s="34"/>
      <c r="AT176">
        <v>228</v>
      </c>
      <c r="AU176" t="s">
        <v>732</v>
      </c>
      <c r="AV176">
        <v>1</v>
      </c>
      <c r="AW176">
        <v>5</v>
      </c>
      <c r="AX176">
        <v>90</v>
      </c>
      <c r="AY176">
        <v>5</v>
      </c>
      <c r="BD176" s="34">
        <f t="shared" si="72"/>
        <v>3</v>
      </c>
      <c r="BE176">
        <v>228</v>
      </c>
      <c r="BF176">
        <v>1</v>
      </c>
      <c r="BG176">
        <v>3</v>
      </c>
      <c r="BH176">
        <v>8</v>
      </c>
      <c r="BI176">
        <f t="shared" si="68"/>
        <v>18</v>
      </c>
    </row>
    <row r="177" spans="7:61" ht="15.75">
      <c r="G177">
        <v>229</v>
      </c>
      <c r="H177">
        <v>229</v>
      </c>
      <c r="I177">
        <v>35</v>
      </c>
      <c r="J177">
        <v>0</v>
      </c>
      <c r="K177">
        <v>0</v>
      </c>
      <c r="L177" s="35">
        <v>3.0000002000000001</v>
      </c>
      <c r="M177" s="35"/>
      <c r="N177" s="35"/>
      <c r="O177" s="35">
        <v>0.64000005000000004</v>
      </c>
      <c r="P177" s="35">
        <v>0.72</v>
      </c>
      <c r="Q177" s="35"/>
      <c r="S177" s="34">
        <v>0</v>
      </c>
      <c r="T177" s="34">
        <v>0</v>
      </c>
      <c r="U177" s="34">
        <v>1</v>
      </c>
      <c r="V177" s="34">
        <v>0.2</v>
      </c>
      <c r="W177" s="34">
        <v>0.1</v>
      </c>
      <c r="X177" s="34">
        <f t="shared" si="50"/>
        <v>1.3</v>
      </c>
      <c r="Y177">
        <v>229</v>
      </c>
      <c r="Z177">
        <f t="shared" si="51"/>
        <v>1.0103</v>
      </c>
      <c r="AA177" s="15">
        <f t="shared" si="52"/>
        <v>0.73307885561750119</v>
      </c>
      <c r="AB177" s="55">
        <f t="shared" si="53"/>
        <v>0.95300251230275157</v>
      </c>
      <c r="AC177" s="55">
        <f t="shared" si="70"/>
        <v>0</v>
      </c>
      <c r="AD177" s="34">
        <f t="shared" si="54"/>
        <v>0.95300251230275157</v>
      </c>
      <c r="AE177" s="55">
        <f t="shared" si="55"/>
        <v>0.95300251230275157</v>
      </c>
      <c r="AF177" s="34">
        <f t="shared" si="56"/>
        <v>0</v>
      </c>
      <c r="AG177" s="55">
        <f t="shared" si="57"/>
        <v>0</v>
      </c>
      <c r="AH177" s="55">
        <f t="shared" si="58"/>
        <v>0.95300251230275157</v>
      </c>
      <c r="AI177" s="34">
        <f t="shared" si="73"/>
        <v>0</v>
      </c>
      <c r="AJ177" s="59">
        <f t="shared" si="59"/>
        <v>0</v>
      </c>
      <c r="AK177" s="59">
        <f t="shared" si="60"/>
        <v>0</v>
      </c>
      <c r="AL177" s="59">
        <f t="shared" si="61"/>
        <v>0</v>
      </c>
      <c r="AM177" s="34">
        <f t="shared" si="62"/>
        <v>0</v>
      </c>
      <c r="AN177" s="55">
        <f t="shared" si="63"/>
        <v>0</v>
      </c>
      <c r="AO177" s="34">
        <f t="shared" si="64"/>
        <v>0</v>
      </c>
      <c r="AP177" s="55">
        <f t="shared" si="65"/>
        <v>0</v>
      </c>
      <c r="AQ177" s="59">
        <f t="shared" si="66"/>
        <v>0</v>
      </c>
      <c r="AR177" s="59">
        <f t="shared" si="67"/>
        <v>0</v>
      </c>
      <c r="AS177" s="34"/>
      <c r="AT177">
        <v>229</v>
      </c>
      <c r="AU177" t="s">
        <v>732</v>
      </c>
      <c r="AV177">
        <v>1</v>
      </c>
      <c r="AW177">
        <v>10</v>
      </c>
      <c r="AX177">
        <v>80</v>
      </c>
      <c r="AY177">
        <v>10</v>
      </c>
      <c r="BD177" s="34">
        <f t="shared" si="72"/>
        <v>3</v>
      </c>
      <c r="BE177">
        <v>229</v>
      </c>
      <c r="BF177">
        <v>1</v>
      </c>
      <c r="BG177">
        <v>3</v>
      </c>
      <c r="BH177">
        <v>8</v>
      </c>
      <c r="BI177">
        <f t="shared" si="68"/>
        <v>18</v>
      </c>
    </row>
    <row r="178" spans="7:61" ht="15.75">
      <c r="G178">
        <v>230</v>
      </c>
      <c r="H178">
        <v>230</v>
      </c>
      <c r="I178">
        <v>30</v>
      </c>
      <c r="J178">
        <v>0</v>
      </c>
      <c r="K178">
        <v>0</v>
      </c>
      <c r="L178" s="35">
        <v>0.90300009999999997</v>
      </c>
      <c r="M178" s="35"/>
      <c r="N178" s="35"/>
      <c r="O178" s="35">
        <v>0.48000005000000001</v>
      </c>
      <c r="P178" s="35">
        <v>1.08</v>
      </c>
      <c r="Q178" s="35">
        <v>0.3</v>
      </c>
      <c r="S178" s="34">
        <v>0</v>
      </c>
      <c r="T178" s="34">
        <v>0</v>
      </c>
      <c r="U178" s="34">
        <v>0.3</v>
      </c>
      <c r="V178" s="34">
        <v>0.2</v>
      </c>
      <c r="W178" s="34">
        <v>0.2</v>
      </c>
      <c r="X178" s="34">
        <f t="shared" si="50"/>
        <v>0.7</v>
      </c>
      <c r="Y178">
        <v>230</v>
      </c>
      <c r="Z178">
        <f t="shared" si="51"/>
        <v>1.0103</v>
      </c>
      <c r="AA178" s="15">
        <f t="shared" si="52"/>
        <v>0.73307885561750119</v>
      </c>
      <c r="AB178" s="55">
        <f t="shared" si="53"/>
        <v>0.51315519893225081</v>
      </c>
      <c r="AC178" s="55">
        <f t="shared" si="70"/>
        <v>0</v>
      </c>
      <c r="AD178" s="34">
        <f t="shared" si="54"/>
        <v>0.51315519893225081</v>
      </c>
      <c r="AE178" s="55">
        <f t="shared" si="55"/>
        <v>0.3</v>
      </c>
      <c r="AF178" s="34">
        <f t="shared" si="56"/>
        <v>0.21315519893225082</v>
      </c>
      <c r="AG178" s="55">
        <f t="shared" si="57"/>
        <v>0</v>
      </c>
      <c r="AH178" s="55">
        <f t="shared" si="58"/>
        <v>0.3</v>
      </c>
      <c r="AI178" s="34">
        <f t="shared" si="73"/>
        <v>0.21315519893225082</v>
      </c>
      <c r="AJ178" s="59">
        <f t="shared" si="59"/>
        <v>0</v>
      </c>
      <c r="AK178" s="59">
        <f t="shared" si="60"/>
        <v>0</v>
      </c>
      <c r="AL178" s="59">
        <f t="shared" si="61"/>
        <v>0</v>
      </c>
      <c r="AM178" s="34">
        <f t="shared" si="62"/>
        <v>0.21315519893225082</v>
      </c>
      <c r="AN178" s="55">
        <f t="shared" si="63"/>
        <v>0.2</v>
      </c>
      <c r="AO178" s="34">
        <f t="shared" si="64"/>
        <v>1.3155198932250811E-2</v>
      </c>
      <c r="AP178" s="55">
        <f t="shared" si="65"/>
        <v>1.3155198932250811E-2</v>
      </c>
      <c r="AQ178" s="59">
        <f t="shared" si="66"/>
        <v>1.6</v>
      </c>
      <c r="AR178" s="59">
        <f t="shared" si="67"/>
        <v>0.2367935807805146</v>
      </c>
      <c r="AS178" s="34"/>
      <c r="AT178">
        <v>230</v>
      </c>
      <c r="AU178" t="s">
        <v>732</v>
      </c>
      <c r="AV178">
        <v>1</v>
      </c>
      <c r="AW178">
        <v>20</v>
      </c>
      <c r="AY178">
        <v>70</v>
      </c>
      <c r="AZ178">
        <v>10</v>
      </c>
      <c r="BD178" s="34">
        <f t="shared" si="72"/>
        <v>2.8499999999999996</v>
      </c>
      <c r="BE178">
        <v>230</v>
      </c>
      <c r="BF178">
        <v>1</v>
      </c>
      <c r="BG178">
        <v>3</v>
      </c>
      <c r="BH178">
        <v>8</v>
      </c>
      <c r="BI178">
        <f t="shared" si="68"/>
        <v>18</v>
      </c>
    </row>
    <row r="179" spans="7:61" ht="15.75">
      <c r="G179">
        <v>231</v>
      </c>
      <c r="H179">
        <v>231</v>
      </c>
      <c r="I179">
        <v>30</v>
      </c>
      <c r="J179">
        <v>0</v>
      </c>
      <c r="K179">
        <v>0</v>
      </c>
      <c r="L179" s="35">
        <v>3.0700002</v>
      </c>
      <c r="M179" s="35"/>
      <c r="N179" s="35"/>
      <c r="O179" s="35">
        <v>1.44</v>
      </c>
      <c r="P179" s="35">
        <v>3.2400004999999998</v>
      </c>
      <c r="Q179" s="35"/>
      <c r="S179" s="34">
        <v>0</v>
      </c>
      <c r="T179" s="34">
        <v>0</v>
      </c>
      <c r="U179" s="34">
        <v>1</v>
      </c>
      <c r="V179" s="34">
        <v>0.6</v>
      </c>
      <c r="W179" s="34">
        <v>0.6</v>
      </c>
      <c r="X179" s="34">
        <f t="shared" si="50"/>
        <v>2.2000000000000002</v>
      </c>
      <c r="Y179">
        <v>231</v>
      </c>
      <c r="Z179">
        <f t="shared" si="51"/>
        <v>1.0103</v>
      </c>
      <c r="AA179" s="15">
        <f t="shared" si="52"/>
        <v>0.73307885561750119</v>
      </c>
      <c r="AB179" s="55">
        <f t="shared" si="53"/>
        <v>1.6127734823585027</v>
      </c>
      <c r="AC179" s="55">
        <f t="shared" si="70"/>
        <v>0</v>
      </c>
      <c r="AD179" s="34">
        <f t="shared" si="54"/>
        <v>1.6127734823585027</v>
      </c>
      <c r="AE179" s="55">
        <f t="shared" si="55"/>
        <v>1</v>
      </c>
      <c r="AF179" s="34">
        <f t="shared" si="56"/>
        <v>0.61277348235850271</v>
      </c>
      <c r="AG179" s="55">
        <f t="shared" si="57"/>
        <v>0</v>
      </c>
      <c r="AH179" s="55">
        <f t="shared" si="58"/>
        <v>1</v>
      </c>
      <c r="AI179" s="34">
        <f t="shared" si="73"/>
        <v>0.61277348235850271</v>
      </c>
      <c r="AJ179" s="59">
        <f t="shared" si="59"/>
        <v>0</v>
      </c>
      <c r="AK179" s="59">
        <f t="shared" si="60"/>
        <v>0</v>
      </c>
      <c r="AL179" s="59">
        <f t="shared" si="61"/>
        <v>0</v>
      </c>
      <c r="AM179" s="34">
        <f t="shared" si="62"/>
        <v>0.61277348235850271</v>
      </c>
      <c r="AN179" s="55">
        <f t="shared" si="63"/>
        <v>0.6</v>
      </c>
      <c r="AO179" s="34">
        <f t="shared" si="64"/>
        <v>1.277348235850273E-2</v>
      </c>
      <c r="AP179" s="55">
        <f t="shared" si="65"/>
        <v>1.277348235850273E-2</v>
      </c>
      <c r="AQ179" s="59">
        <f t="shared" si="66"/>
        <v>4.8</v>
      </c>
      <c r="AR179" s="59">
        <f t="shared" si="67"/>
        <v>0.22992268245304914</v>
      </c>
      <c r="AS179" s="34"/>
      <c r="AT179">
        <v>231</v>
      </c>
      <c r="AU179" t="s">
        <v>732</v>
      </c>
      <c r="AV179">
        <v>1</v>
      </c>
      <c r="AX179">
        <v>10</v>
      </c>
      <c r="AY179">
        <v>20</v>
      </c>
      <c r="AZ179">
        <v>70</v>
      </c>
      <c r="BD179" s="34">
        <f t="shared" si="72"/>
        <v>1.95</v>
      </c>
      <c r="BE179">
        <v>231</v>
      </c>
      <c r="BF179">
        <v>1</v>
      </c>
      <c r="BG179">
        <v>3</v>
      </c>
      <c r="BH179">
        <v>8</v>
      </c>
      <c r="BI179">
        <f t="shared" si="68"/>
        <v>18</v>
      </c>
    </row>
    <row r="180" spans="7:61" ht="15.75">
      <c r="G180">
        <v>232</v>
      </c>
      <c r="H180">
        <v>232</v>
      </c>
      <c r="I180">
        <v>15</v>
      </c>
      <c r="J180">
        <v>0</v>
      </c>
      <c r="K180">
        <v>0</v>
      </c>
      <c r="L180" s="35">
        <v>1.47</v>
      </c>
      <c r="M180" s="35"/>
      <c r="N180" s="35"/>
      <c r="O180" s="35">
        <v>0</v>
      </c>
      <c r="P180" s="35">
        <v>0</v>
      </c>
      <c r="Q180" s="35"/>
      <c r="S180" s="34">
        <v>0</v>
      </c>
      <c r="T180" s="34">
        <v>0</v>
      </c>
      <c r="U180" s="34">
        <v>0.5</v>
      </c>
      <c r="V180" s="34">
        <v>0</v>
      </c>
      <c r="W180" s="34">
        <v>0</v>
      </c>
      <c r="X180" s="34">
        <f t="shared" si="50"/>
        <v>0.5</v>
      </c>
      <c r="Y180">
        <v>232</v>
      </c>
      <c r="Z180">
        <f t="shared" si="51"/>
        <v>1.0103</v>
      </c>
      <c r="AA180" s="15">
        <f t="shared" si="52"/>
        <v>0.73307885561750119</v>
      </c>
      <c r="AB180" s="55">
        <f t="shared" si="53"/>
        <v>0.3665394278087506</v>
      </c>
      <c r="AC180" s="55">
        <f t="shared" si="70"/>
        <v>0</v>
      </c>
      <c r="AD180" s="34">
        <f t="shared" si="54"/>
        <v>0.3665394278087506</v>
      </c>
      <c r="AE180" s="55">
        <f t="shared" si="55"/>
        <v>0.3665394278087506</v>
      </c>
      <c r="AF180" s="34">
        <f t="shared" si="56"/>
        <v>0</v>
      </c>
      <c r="AG180" s="55">
        <f t="shared" si="57"/>
        <v>0</v>
      </c>
      <c r="AH180" s="55">
        <f t="shared" si="58"/>
        <v>0.3665394278087506</v>
      </c>
      <c r="AI180" s="34">
        <f t="shared" si="73"/>
        <v>0</v>
      </c>
      <c r="AJ180" s="59">
        <f t="shared" si="59"/>
        <v>0</v>
      </c>
      <c r="AK180" s="59">
        <f t="shared" si="60"/>
        <v>0</v>
      </c>
      <c r="AL180" s="59">
        <f t="shared" si="61"/>
        <v>0</v>
      </c>
      <c r="AM180" s="34">
        <f t="shared" si="62"/>
        <v>0</v>
      </c>
      <c r="AN180" s="55">
        <f t="shared" si="63"/>
        <v>0</v>
      </c>
      <c r="AO180" s="34">
        <f t="shared" si="64"/>
        <v>0</v>
      </c>
      <c r="AP180" s="55">
        <f t="shared" si="65"/>
        <v>0</v>
      </c>
      <c r="AQ180" s="59">
        <f t="shared" si="66"/>
        <v>0</v>
      </c>
      <c r="AR180" s="59">
        <f t="shared" si="67"/>
        <v>0</v>
      </c>
      <c r="AS180" s="34"/>
      <c r="AT180">
        <v>232</v>
      </c>
      <c r="AU180" t="s">
        <v>732</v>
      </c>
      <c r="AV180">
        <v>1</v>
      </c>
      <c r="AZ180">
        <v>80</v>
      </c>
      <c r="BC180">
        <v>20</v>
      </c>
      <c r="BD180" s="34">
        <f t="shared" si="72"/>
        <v>1.3000000000000003</v>
      </c>
      <c r="BE180">
        <v>232</v>
      </c>
      <c r="BF180">
        <v>1</v>
      </c>
      <c r="BG180">
        <v>3</v>
      </c>
      <c r="BH180">
        <v>8</v>
      </c>
      <c r="BI180">
        <f t="shared" si="68"/>
        <v>18</v>
      </c>
    </row>
    <row r="181" spans="7:61" ht="15.75">
      <c r="G181">
        <v>233</v>
      </c>
      <c r="H181">
        <v>233</v>
      </c>
      <c r="I181">
        <v>0</v>
      </c>
      <c r="J181">
        <v>0</v>
      </c>
      <c r="K181">
        <v>0</v>
      </c>
      <c r="L181" s="35"/>
      <c r="M181" s="35"/>
      <c r="N181" s="35"/>
      <c r="O181" s="35"/>
      <c r="P181" s="35"/>
      <c r="Q181" s="35"/>
      <c r="S181" s="34">
        <v>0</v>
      </c>
      <c r="T181" s="34">
        <v>0</v>
      </c>
      <c r="U181" s="34">
        <v>0</v>
      </c>
      <c r="V181" s="34">
        <v>0</v>
      </c>
      <c r="W181" s="34">
        <v>0</v>
      </c>
      <c r="X181" s="34">
        <f t="shared" si="50"/>
        <v>0</v>
      </c>
      <c r="Y181">
        <v>233</v>
      </c>
      <c r="Z181">
        <f t="shared" si="51"/>
        <v>1.0103</v>
      </c>
      <c r="AA181" s="15">
        <f t="shared" si="52"/>
        <v>0.73307885561750119</v>
      </c>
      <c r="AB181" s="55">
        <f t="shared" si="53"/>
        <v>0</v>
      </c>
      <c r="AC181" s="55">
        <f t="shared" si="70"/>
        <v>0</v>
      </c>
      <c r="AD181" s="34">
        <f t="shared" si="54"/>
        <v>0</v>
      </c>
      <c r="AE181" s="55">
        <f t="shared" si="55"/>
        <v>0</v>
      </c>
      <c r="AF181" s="34">
        <f t="shared" si="56"/>
        <v>0</v>
      </c>
      <c r="AG181" s="55">
        <f t="shared" si="57"/>
        <v>0</v>
      </c>
      <c r="AH181" s="55">
        <f t="shared" si="58"/>
        <v>0</v>
      </c>
      <c r="AI181" s="34">
        <f t="shared" si="73"/>
        <v>0</v>
      </c>
      <c r="AJ181" s="59">
        <f t="shared" si="59"/>
        <v>0</v>
      </c>
      <c r="AK181" s="59">
        <f t="shared" si="60"/>
        <v>0</v>
      </c>
      <c r="AL181" s="59">
        <f t="shared" si="61"/>
        <v>0</v>
      </c>
      <c r="AM181" s="34">
        <f t="shared" si="62"/>
        <v>0</v>
      </c>
      <c r="AN181" s="55">
        <f t="shared" si="63"/>
        <v>0</v>
      </c>
      <c r="AO181" s="34">
        <f t="shared" si="64"/>
        <v>0</v>
      </c>
      <c r="AP181" s="55">
        <f t="shared" si="65"/>
        <v>0</v>
      </c>
      <c r="AQ181" s="59">
        <f t="shared" si="66"/>
        <v>0</v>
      </c>
      <c r="AR181" s="59">
        <f t="shared" si="67"/>
        <v>0</v>
      </c>
      <c r="AS181" s="34"/>
      <c r="AT181">
        <v>233</v>
      </c>
      <c r="AU181" t="s">
        <v>732</v>
      </c>
      <c r="AV181" t="s">
        <v>732</v>
      </c>
      <c r="AW181" t="s">
        <v>732</v>
      </c>
      <c r="AX181" t="s">
        <v>732</v>
      </c>
      <c r="AY181" t="s">
        <v>732</v>
      </c>
      <c r="AZ181" t="s">
        <v>732</v>
      </c>
      <c r="BA181" t="s">
        <v>732</v>
      </c>
      <c r="BB181" t="s">
        <v>732</v>
      </c>
      <c r="BC181" t="s">
        <v>732</v>
      </c>
      <c r="BD181" s="34"/>
      <c r="BE181">
        <v>233</v>
      </c>
      <c r="BF181" t="s">
        <v>732</v>
      </c>
      <c r="BG181" t="s">
        <v>732</v>
      </c>
    </row>
    <row r="182" spans="7:61" ht="15.75">
      <c r="G182">
        <v>234</v>
      </c>
      <c r="H182">
        <v>234</v>
      </c>
      <c r="I182">
        <v>0</v>
      </c>
      <c r="J182">
        <v>0</v>
      </c>
      <c r="K182">
        <v>0</v>
      </c>
      <c r="L182" s="35"/>
      <c r="M182" s="35"/>
      <c r="N182" s="35"/>
      <c r="O182" s="35"/>
      <c r="P182" s="35"/>
      <c r="Q182" s="35"/>
      <c r="S182" s="34">
        <v>0</v>
      </c>
      <c r="T182" s="34">
        <v>0</v>
      </c>
      <c r="U182" s="34">
        <v>0</v>
      </c>
      <c r="V182" s="34">
        <v>0</v>
      </c>
      <c r="W182" s="34">
        <v>0</v>
      </c>
      <c r="X182" s="34">
        <f t="shared" si="50"/>
        <v>0</v>
      </c>
      <c r="Y182">
        <v>234</v>
      </c>
      <c r="Z182">
        <f t="shared" si="51"/>
        <v>1.0103</v>
      </c>
      <c r="AA182" s="15">
        <f t="shared" si="52"/>
        <v>0.73307885561750119</v>
      </c>
      <c r="AB182" s="55">
        <f t="shared" si="53"/>
        <v>0</v>
      </c>
      <c r="AC182" s="55">
        <f t="shared" si="70"/>
        <v>0</v>
      </c>
      <c r="AD182" s="34">
        <f t="shared" si="54"/>
        <v>0</v>
      </c>
      <c r="AE182" s="55">
        <f t="shared" si="55"/>
        <v>0</v>
      </c>
      <c r="AF182" s="34">
        <f t="shared" si="56"/>
        <v>0</v>
      </c>
      <c r="AG182" s="55">
        <f t="shared" si="57"/>
        <v>0</v>
      </c>
      <c r="AH182" s="55">
        <f t="shared" si="58"/>
        <v>0</v>
      </c>
      <c r="AI182" s="34">
        <f t="shared" si="73"/>
        <v>0</v>
      </c>
      <c r="AJ182" s="59">
        <f t="shared" si="59"/>
        <v>0</v>
      </c>
      <c r="AK182" s="59">
        <f t="shared" si="60"/>
        <v>0</v>
      </c>
      <c r="AL182" s="59">
        <f t="shared" si="61"/>
        <v>0</v>
      </c>
      <c r="AM182" s="34">
        <f t="shared" si="62"/>
        <v>0</v>
      </c>
      <c r="AN182" s="55">
        <f t="shared" si="63"/>
        <v>0</v>
      </c>
      <c r="AO182" s="34">
        <f t="shared" si="64"/>
        <v>0</v>
      </c>
      <c r="AP182" s="55">
        <f t="shared" si="65"/>
        <v>0</v>
      </c>
      <c r="AQ182" s="59">
        <f t="shared" si="66"/>
        <v>0</v>
      </c>
      <c r="AR182" s="59">
        <f t="shared" si="67"/>
        <v>0</v>
      </c>
      <c r="AS182" s="34"/>
      <c r="AT182">
        <v>234</v>
      </c>
      <c r="AU182" t="s">
        <v>732</v>
      </c>
      <c r="AV182" t="s">
        <v>732</v>
      </c>
      <c r="AW182" t="s">
        <v>732</v>
      </c>
      <c r="AX182" t="s">
        <v>732</v>
      </c>
      <c r="AY182" t="s">
        <v>732</v>
      </c>
      <c r="AZ182" t="s">
        <v>732</v>
      </c>
      <c r="BA182" t="s">
        <v>732</v>
      </c>
      <c r="BB182" t="s">
        <v>732</v>
      </c>
      <c r="BC182" t="s">
        <v>732</v>
      </c>
      <c r="BD182" s="34"/>
      <c r="BE182">
        <v>234</v>
      </c>
      <c r="BF182" t="s">
        <v>732</v>
      </c>
      <c r="BG182" t="s">
        <v>732</v>
      </c>
    </row>
    <row r="183" spans="7:61" ht="15.75">
      <c r="G183">
        <v>235</v>
      </c>
      <c r="H183">
        <v>235</v>
      </c>
      <c r="I183">
        <v>37</v>
      </c>
      <c r="J183" s="74">
        <v>3</v>
      </c>
      <c r="K183" s="74">
        <v>6</v>
      </c>
      <c r="L183" s="35">
        <v>0.23</v>
      </c>
      <c r="M183" s="35">
        <v>1.5000002000000001E-3</v>
      </c>
      <c r="N183" s="35">
        <v>9.0000010000000005E-3</v>
      </c>
      <c r="O183" s="35"/>
      <c r="P183" s="35"/>
      <c r="Q183" s="35"/>
      <c r="S183" s="34">
        <v>0.1</v>
      </c>
      <c r="T183" s="34">
        <v>0.1</v>
      </c>
      <c r="U183" s="34">
        <v>0.1</v>
      </c>
      <c r="V183" s="34">
        <v>0</v>
      </c>
      <c r="W183" s="34">
        <v>0</v>
      </c>
      <c r="X183" s="34">
        <f t="shared" si="50"/>
        <v>0.30000000000000004</v>
      </c>
      <c r="Y183">
        <v>235</v>
      </c>
      <c r="Z183">
        <f t="shared" si="51"/>
        <v>1.0103</v>
      </c>
      <c r="AA183" s="15">
        <f t="shared" si="52"/>
        <v>0.73307885561750119</v>
      </c>
      <c r="AB183" s="55">
        <f t="shared" si="53"/>
        <v>0.21992365668525038</v>
      </c>
      <c r="AC183" s="55">
        <f t="shared" si="70"/>
        <v>0.1</v>
      </c>
      <c r="AD183" s="34">
        <f t="shared" si="54"/>
        <v>0.11992365668525037</v>
      </c>
      <c r="AE183" s="55">
        <f t="shared" si="55"/>
        <v>0.1</v>
      </c>
      <c r="AF183" s="34">
        <f t="shared" si="56"/>
        <v>1.9923656685250368E-2</v>
      </c>
      <c r="AG183" s="55">
        <f t="shared" si="57"/>
        <v>1.9923656685250368E-2</v>
      </c>
      <c r="AH183" s="55">
        <f t="shared" si="58"/>
        <v>0.21992365668525038</v>
      </c>
      <c r="AI183" s="34">
        <f t="shared" si="73"/>
        <v>0</v>
      </c>
      <c r="AJ183" s="59">
        <f t="shared" si="59"/>
        <v>1.5E-3</v>
      </c>
      <c r="AK183" s="59">
        <f t="shared" si="60"/>
        <v>9.0000000000000011E-3</v>
      </c>
      <c r="AL183" s="59">
        <f t="shared" si="61"/>
        <v>3.685876486771318E-3</v>
      </c>
      <c r="AM183" s="34">
        <f t="shared" si="62"/>
        <v>0</v>
      </c>
      <c r="AN183" s="55">
        <f t="shared" si="63"/>
        <v>0</v>
      </c>
      <c r="AO183" s="34">
        <f t="shared" si="64"/>
        <v>0</v>
      </c>
      <c r="AP183" s="55">
        <f t="shared" si="65"/>
        <v>0</v>
      </c>
      <c r="AQ183" s="59">
        <f t="shared" si="66"/>
        <v>0</v>
      </c>
      <c r="AR183" s="59">
        <f t="shared" si="67"/>
        <v>0</v>
      </c>
      <c r="AS183" s="34"/>
      <c r="AT183">
        <v>235</v>
      </c>
      <c r="AU183">
        <v>2</v>
      </c>
      <c r="AV183">
        <v>1</v>
      </c>
      <c r="BC183">
        <v>100</v>
      </c>
      <c r="BD183" s="34">
        <f>(AW183/100*$BM$4)+(AX183/100*$BM$5)+(AY183/100*$BM$6)+(AZ183/100*$BM$7)+(BA183/100*$BM$8)+(BB183/100*$BM$9)+(BC183/100*$BM$10)</f>
        <v>0.5</v>
      </c>
      <c r="BE183">
        <v>235</v>
      </c>
      <c r="BF183" t="s">
        <v>732</v>
      </c>
      <c r="BG183" t="s">
        <v>732</v>
      </c>
    </row>
    <row r="184" spans="7:61" ht="15.75">
      <c r="G184">
        <v>236</v>
      </c>
      <c r="H184">
        <v>236</v>
      </c>
      <c r="I184">
        <v>0</v>
      </c>
      <c r="J184">
        <v>0</v>
      </c>
      <c r="K184">
        <v>0</v>
      </c>
      <c r="L184" s="35"/>
      <c r="M184" s="35"/>
      <c r="N184" s="35"/>
      <c r="O184" s="35"/>
      <c r="P184" s="35"/>
      <c r="Q184" s="35"/>
      <c r="S184" s="34">
        <v>0</v>
      </c>
      <c r="T184" s="34">
        <v>0</v>
      </c>
      <c r="U184" s="34">
        <v>0</v>
      </c>
      <c r="V184" s="34">
        <v>0</v>
      </c>
      <c r="W184" s="34">
        <v>0</v>
      </c>
      <c r="X184" s="34">
        <f t="shared" si="50"/>
        <v>0</v>
      </c>
      <c r="Y184">
        <v>236</v>
      </c>
      <c r="Z184">
        <f t="shared" si="51"/>
        <v>1.0103</v>
      </c>
      <c r="AA184" s="15">
        <f t="shared" si="52"/>
        <v>0.73307885561750119</v>
      </c>
      <c r="AB184" s="55">
        <f t="shared" si="53"/>
        <v>0</v>
      </c>
      <c r="AC184" s="55">
        <f t="shared" si="70"/>
        <v>0</v>
      </c>
      <c r="AD184" s="34">
        <f t="shared" si="54"/>
        <v>0</v>
      </c>
      <c r="AE184" s="55">
        <f t="shared" si="55"/>
        <v>0</v>
      </c>
      <c r="AF184" s="34">
        <f t="shared" si="56"/>
        <v>0</v>
      </c>
      <c r="AG184" s="55">
        <f t="shared" si="57"/>
        <v>0</v>
      </c>
      <c r="AH184" s="55">
        <f t="shared" si="58"/>
        <v>0</v>
      </c>
      <c r="AI184" s="34">
        <f t="shared" si="73"/>
        <v>0</v>
      </c>
      <c r="AJ184" s="59">
        <f t="shared" si="59"/>
        <v>0</v>
      </c>
      <c r="AK184" s="59">
        <f t="shared" si="60"/>
        <v>0</v>
      </c>
      <c r="AL184" s="59">
        <f t="shared" si="61"/>
        <v>0</v>
      </c>
      <c r="AM184" s="34">
        <f t="shared" si="62"/>
        <v>0</v>
      </c>
      <c r="AN184" s="55">
        <f t="shared" si="63"/>
        <v>0</v>
      </c>
      <c r="AO184" s="34">
        <f t="shared" si="64"/>
        <v>0</v>
      </c>
      <c r="AP184" s="55">
        <f t="shared" si="65"/>
        <v>0</v>
      </c>
      <c r="AQ184" s="59">
        <f t="shared" si="66"/>
        <v>0</v>
      </c>
      <c r="AR184" s="59">
        <f t="shared" si="67"/>
        <v>0</v>
      </c>
      <c r="AS184" s="34"/>
      <c r="AT184">
        <v>236</v>
      </c>
      <c r="AU184" t="s">
        <v>732</v>
      </c>
      <c r="AV184" t="s">
        <v>732</v>
      </c>
      <c r="AW184" t="s">
        <v>732</v>
      </c>
      <c r="AX184" t="s">
        <v>732</v>
      </c>
      <c r="AY184" t="s">
        <v>732</v>
      </c>
      <c r="AZ184" t="s">
        <v>732</v>
      </c>
      <c r="BA184" t="s">
        <v>732</v>
      </c>
      <c r="BB184" t="s">
        <v>732</v>
      </c>
      <c r="BC184" t="s">
        <v>732</v>
      </c>
      <c r="BD184" s="34"/>
      <c r="BE184">
        <v>236</v>
      </c>
      <c r="BF184" t="s">
        <v>732</v>
      </c>
      <c r="BG184" t="s">
        <v>732</v>
      </c>
    </row>
    <row r="185" spans="7:61" ht="15.75">
      <c r="G185">
        <v>237</v>
      </c>
      <c r="H185">
        <v>237</v>
      </c>
      <c r="I185">
        <v>12</v>
      </c>
      <c r="J185" s="74">
        <v>2</v>
      </c>
      <c r="K185" s="74">
        <v>8</v>
      </c>
      <c r="L185" s="35">
        <v>1.25</v>
      </c>
      <c r="M185" s="35">
        <v>1E-3</v>
      </c>
      <c r="N185" s="35">
        <v>1.2E-2</v>
      </c>
      <c r="O185" s="35"/>
      <c r="P185" s="35"/>
      <c r="Q185" s="35"/>
      <c r="S185" s="34">
        <v>0.1</v>
      </c>
      <c r="T185" s="34">
        <v>0.1</v>
      </c>
      <c r="U185" s="34">
        <v>0.5</v>
      </c>
      <c r="V185" s="34">
        <v>0</v>
      </c>
      <c r="W185" s="34">
        <v>0</v>
      </c>
      <c r="X185" s="34">
        <f t="shared" si="50"/>
        <v>0.7</v>
      </c>
      <c r="Y185">
        <v>237</v>
      </c>
      <c r="Z185">
        <f t="shared" si="51"/>
        <v>1.0103</v>
      </c>
      <c r="AA185" s="15">
        <f t="shared" si="52"/>
        <v>0.73307885561750119</v>
      </c>
      <c r="AB185" s="55">
        <f t="shared" si="53"/>
        <v>0.51315519893225081</v>
      </c>
      <c r="AC185" s="55">
        <f t="shared" si="70"/>
        <v>0.1</v>
      </c>
      <c r="AD185" s="34">
        <f t="shared" si="54"/>
        <v>0.41315519893225083</v>
      </c>
      <c r="AE185" s="55">
        <f t="shared" si="55"/>
        <v>0.41315519893225083</v>
      </c>
      <c r="AF185" s="34">
        <f t="shared" si="56"/>
        <v>0</v>
      </c>
      <c r="AG185" s="55">
        <f t="shared" si="57"/>
        <v>0</v>
      </c>
      <c r="AH185" s="55">
        <f t="shared" si="58"/>
        <v>0.51315519893225081</v>
      </c>
      <c r="AI185" s="34">
        <f t="shared" si="73"/>
        <v>0</v>
      </c>
      <c r="AJ185" s="59">
        <f t="shared" si="59"/>
        <v>1E-3</v>
      </c>
      <c r="AK185" s="59">
        <f t="shared" si="60"/>
        <v>4.9578623871870099E-2</v>
      </c>
      <c r="AL185" s="59">
        <f t="shared" si="61"/>
        <v>0</v>
      </c>
      <c r="AM185" s="34">
        <f t="shared" si="62"/>
        <v>0</v>
      </c>
      <c r="AN185" s="55">
        <f t="shared" si="63"/>
        <v>0</v>
      </c>
      <c r="AO185" s="34">
        <f t="shared" si="64"/>
        <v>0</v>
      </c>
      <c r="AP185" s="55">
        <f t="shared" si="65"/>
        <v>0</v>
      </c>
      <c r="AQ185" s="59">
        <f t="shared" si="66"/>
        <v>0</v>
      </c>
      <c r="AR185" s="59">
        <f t="shared" si="67"/>
        <v>0</v>
      </c>
      <c r="AS185" s="34"/>
      <c r="AT185">
        <v>237</v>
      </c>
      <c r="AU185">
        <v>2</v>
      </c>
      <c r="AV185">
        <v>1</v>
      </c>
      <c r="AZ185">
        <v>25</v>
      </c>
      <c r="BC185">
        <v>75</v>
      </c>
      <c r="BD185" s="34">
        <f t="shared" ref="BD185:BD195" si="74">(AW185/100*$BM$4)+(AX185/100*$BM$5)+(AY185/100*$BM$6)+(AZ185/100*$BM$7)+(BA185/100*$BM$8)+(BB185/100*$BM$9)+(BC185/100*$BM$10)</f>
        <v>0.75</v>
      </c>
      <c r="BE185">
        <v>237</v>
      </c>
      <c r="BF185" t="s">
        <v>732</v>
      </c>
      <c r="BG185" t="s">
        <v>732</v>
      </c>
    </row>
    <row r="186" spans="7:61" ht="15.75">
      <c r="G186">
        <v>238</v>
      </c>
      <c r="H186">
        <v>238</v>
      </c>
      <c r="I186">
        <v>98</v>
      </c>
      <c r="J186" s="74">
        <v>2</v>
      </c>
      <c r="K186" s="74">
        <v>30</v>
      </c>
      <c r="L186" s="35">
        <v>1.4300001</v>
      </c>
      <c r="M186" s="35">
        <v>2E-3</v>
      </c>
      <c r="N186" s="35">
        <v>0.31500002999999999</v>
      </c>
      <c r="O186" s="35">
        <v>7.84</v>
      </c>
      <c r="P186" s="35">
        <v>17.640001000000002</v>
      </c>
      <c r="Q186" s="35">
        <v>0.3</v>
      </c>
      <c r="S186" s="34">
        <v>0.7</v>
      </c>
      <c r="T186" s="34">
        <v>0.2</v>
      </c>
      <c r="U186" s="34">
        <v>0.5</v>
      </c>
      <c r="V186" s="34">
        <v>1</v>
      </c>
      <c r="W186" s="34">
        <v>1</v>
      </c>
      <c r="X186" s="34">
        <f t="shared" si="50"/>
        <v>3.4</v>
      </c>
      <c r="Y186">
        <v>238</v>
      </c>
      <c r="Z186">
        <f t="shared" si="51"/>
        <v>1.0103</v>
      </c>
      <c r="AA186" s="15">
        <f t="shared" si="52"/>
        <v>0.73307885561750119</v>
      </c>
      <c r="AB186" s="55">
        <f t="shared" si="53"/>
        <v>2.4924681090995038</v>
      </c>
      <c r="AC186" s="55">
        <f t="shared" si="70"/>
        <v>0.2</v>
      </c>
      <c r="AD186" s="34">
        <f t="shared" si="54"/>
        <v>2.2924681090995036</v>
      </c>
      <c r="AE186" s="55">
        <f t="shared" si="55"/>
        <v>0.5</v>
      </c>
      <c r="AF186" s="34">
        <f t="shared" si="56"/>
        <v>1.7924681090995038</v>
      </c>
      <c r="AG186" s="55">
        <f t="shared" si="57"/>
        <v>0.7</v>
      </c>
      <c r="AH186" s="55">
        <f t="shared" si="58"/>
        <v>1.4</v>
      </c>
      <c r="AI186" s="34">
        <f t="shared" si="73"/>
        <v>1.0924681090995039</v>
      </c>
      <c r="AJ186" s="59">
        <f t="shared" si="59"/>
        <v>2E-3</v>
      </c>
      <c r="AK186" s="59">
        <f t="shared" si="60"/>
        <v>0.22499999999999998</v>
      </c>
      <c r="AL186" s="59">
        <f t="shared" si="61"/>
        <v>1.7150000000000001</v>
      </c>
      <c r="AM186" s="34">
        <f t="shared" si="62"/>
        <v>1.0924681090995039</v>
      </c>
      <c r="AN186" s="55">
        <f t="shared" si="63"/>
        <v>1</v>
      </c>
      <c r="AO186" s="34">
        <f t="shared" si="64"/>
        <v>9.246810909950387E-2</v>
      </c>
      <c r="AP186" s="55">
        <f t="shared" si="65"/>
        <v>9.246810909950387E-2</v>
      </c>
      <c r="AQ186" s="59">
        <f t="shared" si="66"/>
        <v>8</v>
      </c>
      <c r="AR186" s="59">
        <f t="shared" si="67"/>
        <v>1.6644259637910697</v>
      </c>
      <c r="AS186" s="34"/>
      <c r="AT186">
        <v>238</v>
      </c>
      <c r="AU186">
        <v>2</v>
      </c>
      <c r="AV186">
        <v>1</v>
      </c>
      <c r="AY186">
        <v>80</v>
      </c>
      <c r="BC186">
        <v>20</v>
      </c>
      <c r="BD186" s="34">
        <f t="shared" si="74"/>
        <v>2.5000000000000004</v>
      </c>
      <c r="BE186">
        <v>238</v>
      </c>
      <c r="BF186">
        <v>1</v>
      </c>
      <c r="BG186">
        <v>3</v>
      </c>
      <c r="BH186">
        <v>8</v>
      </c>
      <c r="BI186">
        <f t="shared" si="68"/>
        <v>18</v>
      </c>
    </row>
    <row r="187" spans="7:61" ht="15.75">
      <c r="G187">
        <v>239</v>
      </c>
      <c r="H187">
        <v>239</v>
      </c>
      <c r="I187">
        <v>76</v>
      </c>
      <c r="J187" s="74">
        <v>1</v>
      </c>
      <c r="K187" s="74">
        <v>3</v>
      </c>
      <c r="L187" s="35">
        <v>0.30200001999999998</v>
      </c>
      <c r="M187" s="35">
        <v>5.0000000000000001E-4</v>
      </c>
      <c r="N187" s="35">
        <v>1.3500000999999999E-2</v>
      </c>
      <c r="O187" s="35">
        <v>0.60800003999999996</v>
      </c>
      <c r="P187" s="35">
        <v>4.1040000000000001</v>
      </c>
      <c r="Q187" s="35"/>
      <c r="S187" s="34">
        <v>0.3</v>
      </c>
      <c r="T187" s="34">
        <v>0.1</v>
      </c>
      <c r="U187" s="34">
        <v>0.1</v>
      </c>
      <c r="V187" s="34">
        <v>0.1</v>
      </c>
      <c r="W187" s="34">
        <v>0.3</v>
      </c>
      <c r="X187" s="34">
        <f t="shared" si="50"/>
        <v>0.89999999999999991</v>
      </c>
      <c r="Y187">
        <v>239</v>
      </c>
      <c r="Z187">
        <f t="shared" si="51"/>
        <v>1.0103</v>
      </c>
      <c r="AA187" s="15">
        <f t="shared" si="52"/>
        <v>0.73307885561750119</v>
      </c>
      <c r="AB187" s="55">
        <f t="shared" si="53"/>
        <v>0.65977097005575103</v>
      </c>
      <c r="AC187" s="55">
        <f t="shared" si="70"/>
        <v>0.1</v>
      </c>
      <c r="AD187" s="34">
        <f t="shared" si="54"/>
        <v>0.55977097005575105</v>
      </c>
      <c r="AE187" s="55">
        <f t="shared" si="55"/>
        <v>0.1</v>
      </c>
      <c r="AF187" s="34">
        <f t="shared" si="56"/>
        <v>0.45977097005575102</v>
      </c>
      <c r="AG187" s="55">
        <f t="shared" si="57"/>
        <v>0.3</v>
      </c>
      <c r="AH187" s="55">
        <f t="shared" si="58"/>
        <v>0.5</v>
      </c>
      <c r="AI187" s="34">
        <f t="shared" si="73"/>
        <v>0.15977097005575103</v>
      </c>
      <c r="AJ187" s="59">
        <f t="shared" si="59"/>
        <v>5.0000000000000001E-4</v>
      </c>
      <c r="AK187" s="59">
        <f t="shared" si="60"/>
        <v>4.5000000000000005E-3</v>
      </c>
      <c r="AL187" s="59">
        <f t="shared" si="61"/>
        <v>0.61560000000000004</v>
      </c>
      <c r="AM187" s="34">
        <f t="shared" si="62"/>
        <v>0.15977097005575103</v>
      </c>
      <c r="AN187" s="55">
        <f t="shared" si="63"/>
        <v>0.1</v>
      </c>
      <c r="AO187" s="34">
        <f t="shared" si="64"/>
        <v>5.9770970055751022E-2</v>
      </c>
      <c r="AP187" s="55">
        <f t="shared" si="65"/>
        <v>5.9770970055751022E-2</v>
      </c>
      <c r="AQ187" s="59">
        <f t="shared" si="66"/>
        <v>0.8</v>
      </c>
      <c r="AR187" s="59">
        <f t="shared" si="67"/>
        <v>1.0758774610035184</v>
      </c>
      <c r="AS187" s="34"/>
      <c r="AT187">
        <v>239</v>
      </c>
      <c r="AU187">
        <v>2</v>
      </c>
      <c r="AV187">
        <v>1</v>
      </c>
      <c r="AX187">
        <v>40</v>
      </c>
      <c r="AY187">
        <v>40</v>
      </c>
      <c r="BA187">
        <v>20</v>
      </c>
      <c r="BD187" s="34">
        <f t="shared" si="74"/>
        <v>2.7</v>
      </c>
      <c r="BE187">
        <v>239</v>
      </c>
      <c r="BF187">
        <v>1</v>
      </c>
      <c r="BG187">
        <v>3</v>
      </c>
      <c r="BH187">
        <v>8</v>
      </c>
      <c r="BI187">
        <f t="shared" si="68"/>
        <v>18</v>
      </c>
    </row>
    <row r="188" spans="7:61" ht="15.75">
      <c r="G188">
        <v>240</v>
      </c>
      <c r="H188">
        <v>240</v>
      </c>
      <c r="I188">
        <v>85</v>
      </c>
      <c r="J188">
        <v>0</v>
      </c>
      <c r="K188">
        <v>0</v>
      </c>
      <c r="L188" s="35">
        <v>2.38</v>
      </c>
      <c r="M188" s="35"/>
      <c r="N188" s="35"/>
      <c r="O188" s="35">
        <v>0</v>
      </c>
      <c r="P188" s="35">
        <v>0</v>
      </c>
      <c r="Q188" s="35"/>
      <c r="S188" s="34">
        <v>0</v>
      </c>
      <c r="T188" s="34">
        <v>0</v>
      </c>
      <c r="U188" s="34">
        <v>1</v>
      </c>
      <c r="V188" s="34">
        <v>1</v>
      </c>
      <c r="W188" s="34">
        <v>1</v>
      </c>
      <c r="X188" s="34">
        <f t="shared" si="50"/>
        <v>3</v>
      </c>
      <c r="Y188">
        <v>240</v>
      </c>
      <c r="Z188">
        <f t="shared" si="51"/>
        <v>1.0103</v>
      </c>
      <c r="AA188" s="15">
        <f t="shared" si="52"/>
        <v>0.73307885561750119</v>
      </c>
      <c r="AB188" s="55">
        <f t="shared" si="53"/>
        <v>2.1992365668525036</v>
      </c>
      <c r="AC188" s="55">
        <f t="shared" si="70"/>
        <v>0</v>
      </c>
      <c r="AD188" s="34">
        <f t="shared" si="54"/>
        <v>2.1992365668525036</v>
      </c>
      <c r="AE188" s="55">
        <f t="shared" si="55"/>
        <v>1</v>
      </c>
      <c r="AF188" s="34">
        <f t="shared" si="56"/>
        <v>1.1992365668525036</v>
      </c>
      <c r="AG188" s="55">
        <f t="shared" si="57"/>
        <v>0</v>
      </c>
      <c r="AH188" s="55">
        <f t="shared" si="58"/>
        <v>1</v>
      </c>
      <c r="AI188" s="34">
        <f t="shared" si="73"/>
        <v>1.1992365668525036</v>
      </c>
      <c r="AJ188" s="59">
        <f t="shared" si="59"/>
        <v>0</v>
      </c>
      <c r="AK188" s="59">
        <f t="shared" si="60"/>
        <v>0</v>
      </c>
      <c r="AL188" s="59">
        <f t="shared" si="61"/>
        <v>0</v>
      </c>
      <c r="AM188" s="34">
        <f t="shared" si="62"/>
        <v>1.1992365668525036</v>
      </c>
      <c r="AN188" s="55">
        <f t="shared" si="63"/>
        <v>1</v>
      </c>
      <c r="AO188" s="34">
        <f t="shared" si="64"/>
        <v>0.19923656685250357</v>
      </c>
      <c r="AP188" s="55">
        <f t="shared" si="65"/>
        <v>0.19923656685250357</v>
      </c>
      <c r="AQ188" s="59">
        <f t="shared" si="66"/>
        <v>8</v>
      </c>
      <c r="AR188" s="59">
        <f t="shared" si="67"/>
        <v>3.5862582033450643</v>
      </c>
      <c r="AS188" s="34"/>
      <c r="AT188">
        <v>240</v>
      </c>
      <c r="AU188" t="s">
        <v>732</v>
      </c>
      <c r="AV188">
        <v>1</v>
      </c>
      <c r="BA188">
        <v>10</v>
      </c>
      <c r="BB188">
        <v>80</v>
      </c>
      <c r="BC188">
        <v>10</v>
      </c>
      <c r="BD188" s="34">
        <f t="shared" si="74"/>
        <v>0.44</v>
      </c>
      <c r="BE188">
        <v>240</v>
      </c>
      <c r="BF188">
        <v>1</v>
      </c>
      <c r="BG188">
        <v>3</v>
      </c>
      <c r="BH188">
        <v>8</v>
      </c>
      <c r="BI188">
        <f t="shared" si="68"/>
        <v>18</v>
      </c>
    </row>
    <row r="189" spans="7:61" ht="15.75">
      <c r="G189">
        <v>241</v>
      </c>
      <c r="H189">
        <v>241</v>
      </c>
      <c r="I189">
        <v>90</v>
      </c>
      <c r="J189">
        <v>0</v>
      </c>
      <c r="K189">
        <v>0</v>
      </c>
      <c r="L189" s="35">
        <v>2.8950002000000001</v>
      </c>
      <c r="M189" s="35"/>
      <c r="N189" s="35"/>
      <c r="O189" s="35">
        <v>2.2800001999999999</v>
      </c>
      <c r="P189" s="35">
        <v>5.13</v>
      </c>
      <c r="Q189" s="35"/>
      <c r="S189" s="34">
        <v>0</v>
      </c>
      <c r="T189" s="34">
        <v>0</v>
      </c>
      <c r="U189" s="34">
        <v>1</v>
      </c>
      <c r="V189" s="34">
        <v>0.3</v>
      </c>
      <c r="W189" s="34">
        <v>0.3</v>
      </c>
      <c r="X189" s="34">
        <f t="shared" si="50"/>
        <v>1.6</v>
      </c>
      <c r="Y189">
        <v>241</v>
      </c>
      <c r="Z189">
        <f t="shared" si="51"/>
        <v>1.0103</v>
      </c>
      <c r="AA189" s="15">
        <f t="shared" si="52"/>
        <v>0.73307885561750119</v>
      </c>
      <c r="AB189" s="55">
        <f t="shared" si="53"/>
        <v>1.1729261689880019</v>
      </c>
      <c r="AC189" s="55">
        <f t="shared" si="70"/>
        <v>0</v>
      </c>
      <c r="AD189" s="34">
        <f t="shared" si="54"/>
        <v>1.1729261689880019</v>
      </c>
      <c r="AE189" s="55">
        <f t="shared" si="55"/>
        <v>1</v>
      </c>
      <c r="AF189" s="34">
        <f t="shared" si="56"/>
        <v>0.17292616898800195</v>
      </c>
      <c r="AG189" s="55">
        <f t="shared" si="57"/>
        <v>0</v>
      </c>
      <c r="AH189" s="55">
        <f t="shared" si="58"/>
        <v>1</v>
      </c>
      <c r="AI189" s="34">
        <f t="shared" si="73"/>
        <v>0.17292616898800195</v>
      </c>
      <c r="AJ189" s="59">
        <f t="shared" si="59"/>
        <v>0</v>
      </c>
      <c r="AK189" s="59">
        <f t="shared" si="60"/>
        <v>0</v>
      </c>
      <c r="AL189" s="59">
        <f t="shared" si="61"/>
        <v>0</v>
      </c>
      <c r="AM189" s="34">
        <f t="shared" si="62"/>
        <v>0.17292616898800195</v>
      </c>
      <c r="AN189" s="55">
        <f t="shared" si="63"/>
        <v>0.17292616898800195</v>
      </c>
      <c r="AO189" s="34">
        <f t="shared" si="64"/>
        <v>0</v>
      </c>
      <c r="AP189" s="55">
        <f t="shared" si="65"/>
        <v>0</v>
      </c>
      <c r="AQ189" s="59">
        <f t="shared" si="66"/>
        <v>1.3834093519040156</v>
      </c>
      <c r="AR189" s="59">
        <f t="shared" si="67"/>
        <v>0</v>
      </c>
      <c r="AS189" s="34"/>
      <c r="AT189">
        <v>241</v>
      </c>
      <c r="AU189" t="s">
        <v>732</v>
      </c>
      <c r="AV189">
        <v>1</v>
      </c>
      <c r="AX189">
        <v>85</v>
      </c>
      <c r="BC189">
        <v>15</v>
      </c>
      <c r="BD189" s="34">
        <f t="shared" si="74"/>
        <v>2.625</v>
      </c>
      <c r="BE189">
        <v>241</v>
      </c>
      <c r="BF189">
        <v>1</v>
      </c>
      <c r="BG189">
        <v>3</v>
      </c>
      <c r="BH189">
        <v>8</v>
      </c>
      <c r="BI189">
        <f t="shared" si="68"/>
        <v>18</v>
      </c>
    </row>
    <row r="190" spans="7:61" ht="15.75">
      <c r="G190">
        <v>242</v>
      </c>
      <c r="H190">
        <v>242</v>
      </c>
      <c r="I190">
        <v>30</v>
      </c>
      <c r="J190">
        <v>0</v>
      </c>
      <c r="K190">
        <v>0</v>
      </c>
      <c r="L190" s="35">
        <v>0.2</v>
      </c>
      <c r="M190" s="35"/>
      <c r="N190" s="35"/>
      <c r="O190" s="35">
        <v>0.76000005000000004</v>
      </c>
      <c r="P190" s="35">
        <v>1.71</v>
      </c>
      <c r="Q190" s="35"/>
      <c r="S190" s="34">
        <v>0</v>
      </c>
      <c r="T190" s="34">
        <v>0</v>
      </c>
      <c r="U190" s="34">
        <v>0.1</v>
      </c>
      <c r="V190" s="34">
        <v>0.1</v>
      </c>
      <c r="W190" s="34">
        <v>0.1</v>
      </c>
      <c r="X190" s="34">
        <f t="shared" si="50"/>
        <v>0.30000000000000004</v>
      </c>
      <c r="Y190">
        <v>242</v>
      </c>
      <c r="Z190">
        <f t="shared" si="51"/>
        <v>1.0103</v>
      </c>
      <c r="AA190" s="15">
        <f t="shared" si="52"/>
        <v>0.73307885561750119</v>
      </c>
      <c r="AB190" s="55">
        <f t="shared" si="53"/>
        <v>0.21992365668525038</v>
      </c>
      <c r="AC190" s="55">
        <f t="shared" si="70"/>
        <v>0</v>
      </c>
      <c r="AD190" s="34">
        <f t="shared" si="54"/>
        <v>0.21992365668525038</v>
      </c>
      <c r="AE190" s="55">
        <f t="shared" si="55"/>
        <v>0.1</v>
      </c>
      <c r="AF190" s="34">
        <f t="shared" si="56"/>
        <v>0.11992365668525037</v>
      </c>
      <c r="AG190" s="55">
        <f t="shared" si="57"/>
        <v>0</v>
      </c>
      <c r="AH190" s="55">
        <f t="shared" si="58"/>
        <v>0.1</v>
      </c>
      <c r="AI190" s="34">
        <f t="shared" si="73"/>
        <v>0.11992365668525037</v>
      </c>
      <c r="AJ190" s="59">
        <f t="shared" si="59"/>
        <v>0</v>
      </c>
      <c r="AK190" s="59">
        <f t="shared" si="60"/>
        <v>0</v>
      </c>
      <c r="AL190" s="59">
        <f t="shared" si="61"/>
        <v>0</v>
      </c>
      <c r="AM190" s="34">
        <f t="shared" si="62"/>
        <v>0.11992365668525037</v>
      </c>
      <c r="AN190" s="55">
        <f t="shared" si="63"/>
        <v>0.1</v>
      </c>
      <c r="AO190" s="34">
        <f t="shared" si="64"/>
        <v>1.9923656685250368E-2</v>
      </c>
      <c r="AP190" s="55">
        <f t="shared" si="65"/>
        <v>1.9923656685250368E-2</v>
      </c>
      <c r="AQ190" s="59">
        <f t="shared" si="66"/>
        <v>0.8</v>
      </c>
      <c r="AR190" s="59">
        <f t="shared" si="67"/>
        <v>0.35862582033450663</v>
      </c>
      <c r="AS190" s="34"/>
      <c r="AT190">
        <v>242</v>
      </c>
      <c r="AU190" t="s">
        <v>732</v>
      </c>
      <c r="AV190">
        <v>2</v>
      </c>
      <c r="AX190">
        <v>100</v>
      </c>
      <c r="BD190" s="34">
        <f t="shared" si="74"/>
        <v>3</v>
      </c>
      <c r="BE190">
        <v>242</v>
      </c>
      <c r="BF190">
        <v>1</v>
      </c>
      <c r="BG190">
        <v>3</v>
      </c>
      <c r="BH190">
        <v>8</v>
      </c>
      <c r="BI190">
        <f t="shared" si="68"/>
        <v>18</v>
      </c>
    </row>
    <row r="191" spans="7:61" ht="15.75">
      <c r="G191">
        <v>243</v>
      </c>
      <c r="H191">
        <v>243</v>
      </c>
      <c r="I191">
        <v>65</v>
      </c>
      <c r="J191" s="74">
        <v>5</v>
      </c>
      <c r="K191">
        <v>0</v>
      </c>
      <c r="L191" s="35">
        <v>2.7549999999999999</v>
      </c>
      <c r="M191" s="35">
        <v>1.2500000000000001E-2</v>
      </c>
      <c r="N191" s="35"/>
      <c r="O191" s="35">
        <v>2.1000000999999999</v>
      </c>
      <c r="P191" s="35">
        <v>4.7250003999999999</v>
      </c>
      <c r="Q191" s="35"/>
      <c r="S191" s="34">
        <v>0</v>
      </c>
      <c r="T191" s="34">
        <v>0.5</v>
      </c>
      <c r="U191" s="34">
        <v>1</v>
      </c>
      <c r="V191" s="34">
        <v>0.35</v>
      </c>
      <c r="W191" s="34">
        <v>0.35</v>
      </c>
      <c r="X191" s="34">
        <f t="shared" si="50"/>
        <v>2.2000000000000002</v>
      </c>
      <c r="Y191">
        <v>243</v>
      </c>
      <c r="Z191">
        <f t="shared" si="51"/>
        <v>1.0103</v>
      </c>
      <c r="AA191" s="15">
        <f t="shared" si="52"/>
        <v>0.73307885561750119</v>
      </c>
      <c r="AB191" s="55">
        <f t="shared" si="53"/>
        <v>1.6127734823585027</v>
      </c>
      <c r="AC191" s="55">
        <f t="shared" si="70"/>
        <v>0.5</v>
      </c>
      <c r="AD191" s="34">
        <f t="shared" si="54"/>
        <v>1.1127734823585027</v>
      </c>
      <c r="AE191" s="55">
        <f t="shared" si="55"/>
        <v>1</v>
      </c>
      <c r="AF191" s="34">
        <f t="shared" si="56"/>
        <v>0.11277348235850271</v>
      </c>
      <c r="AG191" s="55">
        <f t="shared" si="57"/>
        <v>0</v>
      </c>
      <c r="AH191" s="55">
        <f t="shared" si="58"/>
        <v>1.5</v>
      </c>
      <c r="AI191" s="34">
        <f t="shared" si="73"/>
        <v>0.11277348235850271</v>
      </c>
      <c r="AJ191" s="59">
        <f t="shared" si="59"/>
        <v>1.2500000000000001E-2</v>
      </c>
      <c r="AK191" s="59">
        <f t="shared" si="60"/>
        <v>0</v>
      </c>
      <c r="AL191" s="59">
        <f t="shared" si="61"/>
        <v>0</v>
      </c>
      <c r="AM191" s="34">
        <f t="shared" si="62"/>
        <v>0.11277348235850271</v>
      </c>
      <c r="AN191" s="55">
        <f t="shared" si="63"/>
        <v>0.11277348235850271</v>
      </c>
      <c r="AO191" s="34">
        <f t="shared" si="64"/>
        <v>0</v>
      </c>
      <c r="AP191" s="55">
        <f t="shared" si="65"/>
        <v>0</v>
      </c>
      <c r="AQ191" s="59">
        <f t="shared" si="66"/>
        <v>0.90218785886802166</v>
      </c>
      <c r="AR191" s="59">
        <f t="shared" si="67"/>
        <v>0</v>
      </c>
      <c r="AS191" s="34"/>
      <c r="AT191">
        <v>243</v>
      </c>
      <c r="AU191" t="s">
        <v>732</v>
      </c>
      <c r="AV191">
        <v>1</v>
      </c>
      <c r="AW191">
        <v>40</v>
      </c>
      <c r="AZ191">
        <v>60</v>
      </c>
      <c r="BD191" s="34">
        <f t="shared" si="74"/>
        <v>2.1</v>
      </c>
      <c r="BE191">
        <v>243</v>
      </c>
      <c r="BF191">
        <v>1</v>
      </c>
      <c r="BG191">
        <v>3</v>
      </c>
      <c r="BH191">
        <v>8</v>
      </c>
      <c r="BI191">
        <f t="shared" si="68"/>
        <v>18</v>
      </c>
    </row>
    <row r="192" spans="7:61" ht="15.75">
      <c r="G192">
        <v>260</v>
      </c>
      <c r="H192">
        <v>260</v>
      </c>
      <c r="I192">
        <v>95</v>
      </c>
      <c r="J192">
        <v>0</v>
      </c>
      <c r="K192">
        <v>0</v>
      </c>
      <c r="L192" s="35">
        <v>5.5800004000000003</v>
      </c>
      <c r="M192" s="35"/>
      <c r="N192" s="35"/>
      <c r="O192" s="35"/>
      <c r="P192" s="35"/>
      <c r="Q192" s="35"/>
      <c r="S192" s="34">
        <v>0</v>
      </c>
      <c r="T192" s="34">
        <v>0</v>
      </c>
      <c r="U192" s="34">
        <v>1.8</v>
      </c>
      <c r="V192" s="34">
        <v>0</v>
      </c>
      <c r="W192" s="34">
        <v>0</v>
      </c>
      <c r="X192" s="34">
        <f t="shared" si="50"/>
        <v>1.8</v>
      </c>
      <c r="Y192">
        <v>260</v>
      </c>
      <c r="Z192">
        <f t="shared" si="51"/>
        <v>1.0103</v>
      </c>
      <c r="AA192" s="15">
        <f t="shared" si="52"/>
        <v>0.73307885561750119</v>
      </c>
      <c r="AB192" s="55">
        <f t="shared" si="53"/>
        <v>1.3195419401115023</v>
      </c>
      <c r="AC192" s="55">
        <f t="shared" si="70"/>
        <v>0</v>
      </c>
      <c r="AD192" s="34">
        <f t="shared" si="54"/>
        <v>1.3195419401115023</v>
      </c>
      <c r="AE192" s="55">
        <f t="shared" si="55"/>
        <v>1.3195419401115023</v>
      </c>
      <c r="AF192" s="34">
        <f t="shared" si="56"/>
        <v>0</v>
      </c>
      <c r="AG192" s="55">
        <f t="shared" si="57"/>
        <v>0</v>
      </c>
      <c r="AH192" s="55">
        <f t="shared" si="58"/>
        <v>1.3195419401115023</v>
      </c>
      <c r="AI192" s="34">
        <f t="shared" si="73"/>
        <v>0</v>
      </c>
      <c r="AJ192" s="59">
        <f t="shared" si="59"/>
        <v>0</v>
      </c>
      <c r="AK192" s="59">
        <f t="shared" si="60"/>
        <v>0</v>
      </c>
      <c r="AL192" s="59">
        <f t="shared" si="61"/>
        <v>0</v>
      </c>
      <c r="AM192" s="34">
        <f t="shared" si="62"/>
        <v>0</v>
      </c>
      <c r="AN192" s="55">
        <f t="shared" si="63"/>
        <v>0</v>
      </c>
      <c r="AO192" s="34">
        <f t="shared" si="64"/>
        <v>0</v>
      </c>
      <c r="AP192" s="55">
        <f t="shared" si="65"/>
        <v>0</v>
      </c>
      <c r="AQ192" s="59">
        <f t="shared" si="66"/>
        <v>0</v>
      </c>
      <c r="AR192" s="59">
        <f t="shared" si="67"/>
        <v>0</v>
      </c>
      <c r="AS192" s="34"/>
      <c r="AT192">
        <v>260</v>
      </c>
      <c r="AU192" t="s">
        <v>732</v>
      </c>
      <c r="AV192">
        <v>1</v>
      </c>
      <c r="BA192">
        <v>100</v>
      </c>
      <c r="BD192" s="34">
        <f t="shared" si="74"/>
        <v>1.5</v>
      </c>
      <c r="BE192">
        <v>260</v>
      </c>
      <c r="BF192" t="s">
        <v>732</v>
      </c>
      <c r="BG192" t="s">
        <v>732</v>
      </c>
    </row>
    <row r="193" spans="7:61" ht="15.75">
      <c r="G193">
        <v>261</v>
      </c>
      <c r="H193">
        <v>261</v>
      </c>
      <c r="I193">
        <v>15</v>
      </c>
      <c r="J193">
        <v>0</v>
      </c>
      <c r="K193">
        <v>0</v>
      </c>
      <c r="L193" s="35">
        <v>1.1500001</v>
      </c>
      <c r="M193" s="35"/>
      <c r="N193" s="35"/>
      <c r="O193" s="35"/>
      <c r="P193" s="35"/>
      <c r="Q193" s="35"/>
      <c r="S193" s="34">
        <v>0</v>
      </c>
      <c r="T193" s="34">
        <v>0</v>
      </c>
      <c r="U193" s="34">
        <v>0.5</v>
      </c>
      <c r="V193" s="34">
        <v>0</v>
      </c>
      <c r="W193" s="34">
        <v>0</v>
      </c>
      <c r="X193" s="34">
        <f t="shared" si="50"/>
        <v>0.5</v>
      </c>
      <c r="Y193">
        <v>261</v>
      </c>
      <c r="Z193">
        <f t="shared" si="51"/>
        <v>1.0103</v>
      </c>
      <c r="AA193" s="15">
        <f t="shared" si="52"/>
        <v>0.73307885561750119</v>
      </c>
      <c r="AB193" s="55">
        <f t="shared" si="53"/>
        <v>0.3665394278087506</v>
      </c>
      <c r="AC193" s="55">
        <f t="shared" si="70"/>
        <v>0</v>
      </c>
      <c r="AD193" s="34">
        <f t="shared" si="54"/>
        <v>0.3665394278087506</v>
      </c>
      <c r="AE193" s="55">
        <f t="shared" si="55"/>
        <v>0.3665394278087506</v>
      </c>
      <c r="AF193" s="34">
        <f t="shared" si="56"/>
        <v>0</v>
      </c>
      <c r="AG193" s="55">
        <f t="shared" si="57"/>
        <v>0</v>
      </c>
      <c r="AH193" s="55">
        <f t="shared" si="58"/>
        <v>0.3665394278087506</v>
      </c>
      <c r="AI193" s="34">
        <f t="shared" si="73"/>
        <v>0</v>
      </c>
      <c r="AJ193" s="59">
        <f t="shared" si="59"/>
        <v>0</v>
      </c>
      <c r="AK193" s="59">
        <f t="shared" si="60"/>
        <v>0</v>
      </c>
      <c r="AL193" s="59">
        <f t="shared" si="61"/>
        <v>0</v>
      </c>
      <c r="AM193" s="34">
        <f t="shared" si="62"/>
        <v>0</v>
      </c>
      <c r="AN193" s="55">
        <f t="shared" si="63"/>
        <v>0</v>
      </c>
      <c r="AO193" s="34">
        <f t="shared" si="64"/>
        <v>0</v>
      </c>
      <c r="AP193" s="55">
        <f t="shared" si="65"/>
        <v>0</v>
      </c>
      <c r="AQ193" s="59">
        <f t="shared" si="66"/>
        <v>0</v>
      </c>
      <c r="AR193" s="59">
        <f t="shared" si="67"/>
        <v>0</v>
      </c>
      <c r="AS193" s="34"/>
      <c r="AT193">
        <v>261</v>
      </c>
      <c r="AU193" t="s">
        <v>732</v>
      </c>
      <c r="AV193">
        <v>1</v>
      </c>
      <c r="BC193">
        <v>100</v>
      </c>
      <c r="BD193" s="34">
        <f t="shared" si="74"/>
        <v>0.5</v>
      </c>
      <c r="BE193">
        <v>261</v>
      </c>
      <c r="BF193" t="s">
        <v>732</v>
      </c>
      <c r="BG193" t="s">
        <v>732</v>
      </c>
    </row>
    <row r="194" spans="7:61" ht="15.75">
      <c r="G194">
        <v>262</v>
      </c>
      <c r="H194">
        <v>262</v>
      </c>
      <c r="I194">
        <v>95</v>
      </c>
      <c r="J194">
        <v>0</v>
      </c>
      <c r="K194">
        <v>0</v>
      </c>
      <c r="L194" s="35">
        <v>4.6000003999999999</v>
      </c>
      <c r="M194" s="35"/>
      <c r="N194" s="35"/>
      <c r="O194" s="35"/>
      <c r="P194" s="35"/>
      <c r="Q194" s="35"/>
      <c r="S194" s="34">
        <v>0</v>
      </c>
      <c r="T194" s="34">
        <v>0</v>
      </c>
      <c r="U194" s="34">
        <v>2</v>
      </c>
      <c r="V194" s="34">
        <v>0</v>
      </c>
      <c r="W194" s="34">
        <v>0</v>
      </c>
      <c r="X194" s="34">
        <f t="shared" si="50"/>
        <v>2</v>
      </c>
      <c r="Y194">
        <v>262</v>
      </c>
      <c r="Z194">
        <f t="shared" si="51"/>
        <v>1.0103</v>
      </c>
      <c r="AA194" s="15">
        <f t="shared" si="52"/>
        <v>0.73307885561750119</v>
      </c>
      <c r="AB194" s="55">
        <f t="shared" si="53"/>
        <v>1.4661577112350024</v>
      </c>
      <c r="AC194" s="55">
        <f t="shared" si="70"/>
        <v>0</v>
      </c>
      <c r="AD194" s="34">
        <f t="shared" si="54"/>
        <v>1.4661577112350024</v>
      </c>
      <c r="AE194" s="55">
        <f t="shared" si="55"/>
        <v>1.4661577112350024</v>
      </c>
      <c r="AF194" s="34">
        <f t="shared" si="56"/>
        <v>0</v>
      </c>
      <c r="AG194" s="55">
        <f t="shared" si="57"/>
        <v>0</v>
      </c>
      <c r="AH194" s="55">
        <f t="shared" si="58"/>
        <v>1.4661577112350024</v>
      </c>
      <c r="AI194" s="34">
        <f t="shared" si="73"/>
        <v>0</v>
      </c>
      <c r="AJ194" s="59">
        <f t="shared" si="59"/>
        <v>0</v>
      </c>
      <c r="AK194" s="59">
        <f t="shared" si="60"/>
        <v>0</v>
      </c>
      <c r="AL194" s="59">
        <f t="shared" si="61"/>
        <v>0</v>
      </c>
      <c r="AM194" s="34">
        <f t="shared" si="62"/>
        <v>0</v>
      </c>
      <c r="AN194" s="55">
        <f t="shared" si="63"/>
        <v>0</v>
      </c>
      <c r="AO194" s="34">
        <f t="shared" si="64"/>
        <v>0</v>
      </c>
      <c r="AP194" s="55">
        <f t="shared" si="65"/>
        <v>0</v>
      </c>
      <c r="AQ194" s="59">
        <f t="shared" si="66"/>
        <v>0</v>
      </c>
      <c r="AR194" s="59">
        <f t="shared" si="67"/>
        <v>0</v>
      </c>
      <c r="AS194" s="34"/>
      <c r="AT194">
        <v>262</v>
      </c>
      <c r="AU194" t="s">
        <v>732</v>
      </c>
      <c r="AV194">
        <v>1</v>
      </c>
      <c r="BC194">
        <v>100</v>
      </c>
      <c r="BD194" s="34">
        <f t="shared" si="74"/>
        <v>0.5</v>
      </c>
      <c r="BE194">
        <v>262</v>
      </c>
      <c r="BF194" t="s">
        <v>732</v>
      </c>
      <c r="BG194" t="s">
        <v>732</v>
      </c>
    </row>
    <row r="195" spans="7:61" ht="15.75">
      <c r="G195">
        <v>263</v>
      </c>
      <c r="H195">
        <v>263</v>
      </c>
      <c r="I195">
        <v>60</v>
      </c>
      <c r="J195">
        <v>0</v>
      </c>
      <c r="K195">
        <v>0</v>
      </c>
      <c r="L195" s="35">
        <v>3.45</v>
      </c>
      <c r="M195" s="35"/>
      <c r="N195" s="35"/>
      <c r="O195" s="35"/>
      <c r="P195" s="35"/>
      <c r="Q195" s="35"/>
      <c r="S195" s="34">
        <v>0</v>
      </c>
      <c r="T195" s="34">
        <v>0</v>
      </c>
      <c r="U195" s="34">
        <v>1.5</v>
      </c>
      <c r="V195" s="34">
        <v>0</v>
      </c>
      <c r="W195" s="34">
        <v>0</v>
      </c>
      <c r="X195" s="34">
        <f t="shared" ref="X195:X218" si="75">SUM(S195:W195)</f>
        <v>1.5</v>
      </c>
      <c r="Y195">
        <v>263</v>
      </c>
      <c r="Z195">
        <f t="shared" ref="Z195:Z218" si="76">$C$11+($D$11*$C$6)</f>
        <v>1.0103</v>
      </c>
      <c r="AA195" s="15">
        <f t="shared" ref="AA195:AA218" si="77">EXP(Z195)/(1+EXP(Z195))</f>
        <v>0.73307885561750119</v>
      </c>
      <c r="AB195" s="55">
        <f t="shared" ref="AB195:AB218" si="78">X195*AA195</f>
        <v>1.0996182834262518</v>
      </c>
      <c r="AC195" s="55">
        <f t="shared" si="70"/>
        <v>0</v>
      </c>
      <c r="AD195" s="34">
        <f t="shared" si="54"/>
        <v>1.0996182834262518</v>
      </c>
      <c r="AE195" s="55">
        <f t="shared" si="55"/>
        <v>1.0996182834262518</v>
      </c>
      <c r="AF195" s="34">
        <f t="shared" si="56"/>
        <v>0</v>
      </c>
      <c r="AG195" s="55">
        <f t="shared" si="57"/>
        <v>0</v>
      </c>
      <c r="AH195" s="55">
        <f t="shared" si="58"/>
        <v>1.0996182834262518</v>
      </c>
      <c r="AI195" s="34">
        <f t="shared" si="73"/>
        <v>0</v>
      </c>
      <c r="AJ195" s="59">
        <f t="shared" si="59"/>
        <v>0</v>
      </c>
      <c r="AK195" s="59">
        <f t="shared" si="60"/>
        <v>0</v>
      </c>
      <c r="AL195" s="59">
        <f t="shared" si="61"/>
        <v>0</v>
      </c>
      <c r="AM195" s="34">
        <f t="shared" si="62"/>
        <v>0</v>
      </c>
      <c r="AN195" s="55">
        <f t="shared" si="63"/>
        <v>0</v>
      </c>
      <c r="AO195" s="34">
        <f t="shared" si="64"/>
        <v>0</v>
      </c>
      <c r="AP195" s="55">
        <f t="shared" si="65"/>
        <v>0</v>
      </c>
      <c r="AQ195" s="59">
        <f t="shared" si="66"/>
        <v>0</v>
      </c>
      <c r="AR195" s="59">
        <f t="shared" si="67"/>
        <v>0</v>
      </c>
      <c r="AS195" s="34"/>
      <c r="AT195">
        <v>263</v>
      </c>
      <c r="AU195" t="s">
        <v>732</v>
      </c>
      <c r="AV195">
        <v>1</v>
      </c>
      <c r="BC195">
        <v>100</v>
      </c>
      <c r="BD195" s="34">
        <f t="shared" si="74"/>
        <v>0.5</v>
      </c>
      <c r="BE195">
        <v>263</v>
      </c>
      <c r="BF195" t="s">
        <v>732</v>
      </c>
      <c r="BG195" t="s">
        <v>732</v>
      </c>
    </row>
    <row r="196" spans="7:61" ht="15.75">
      <c r="G196">
        <v>264</v>
      </c>
      <c r="H196">
        <v>264</v>
      </c>
      <c r="I196">
        <v>0</v>
      </c>
      <c r="J196" s="74">
        <v>1</v>
      </c>
      <c r="K196">
        <v>0</v>
      </c>
      <c r="L196" s="35">
        <v>3.0600002000000002</v>
      </c>
      <c r="M196" s="35"/>
      <c r="N196" s="35"/>
      <c r="O196" s="35">
        <v>1.6800001</v>
      </c>
      <c r="P196" s="35">
        <v>1.2600001000000001</v>
      </c>
      <c r="Q196" s="35"/>
      <c r="S196" s="34">
        <v>0</v>
      </c>
      <c r="T196" s="34">
        <v>0</v>
      </c>
      <c r="U196" s="34">
        <v>1</v>
      </c>
      <c r="V196" s="34">
        <v>0.3</v>
      </c>
      <c r="W196" s="34">
        <v>0.1</v>
      </c>
      <c r="X196" s="34">
        <f t="shared" si="75"/>
        <v>1.4000000000000001</v>
      </c>
      <c r="Y196">
        <v>264</v>
      </c>
      <c r="Z196">
        <f t="shared" si="76"/>
        <v>1.0103</v>
      </c>
      <c r="AA196" s="15">
        <f t="shared" si="77"/>
        <v>0.73307885561750119</v>
      </c>
      <c r="AB196" s="55">
        <f t="shared" si="78"/>
        <v>1.0263103978645018</v>
      </c>
      <c r="AC196" s="55">
        <f t="shared" si="70"/>
        <v>0</v>
      </c>
      <c r="AD196" s="34">
        <f t="shared" ref="AD196:AD218" si="79">AB196-AC196</f>
        <v>1.0263103978645018</v>
      </c>
      <c r="AE196" s="55">
        <f t="shared" ref="AE196:AE218" si="80">MIN(AD196,U196)</f>
        <v>1</v>
      </c>
      <c r="AF196" s="34">
        <f t="shared" ref="AF196:AF218" si="81">AB196-(AC196+AE196)</f>
        <v>2.6310397864501844E-2</v>
      </c>
      <c r="AG196" s="55">
        <f t="shared" ref="AG196:AG218" si="82">MIN(AF196,S196)</f>
        <v>0</v>
      </c>
      <c r="AH196" s="55">
        <f t="shared" ref="AH196:AH218" si="83">SUM(AC196,AE196,AG196)</f>
        <v>1</v>
      </c>
      <c r="AI196" s="34">
        <f t="shared" si="73"/>
        <v>2.6310397864501844E-2</v>
      </c>
      <c r="AJ196" s="59">
        <f t="shared" ref="AJ196:AJ218" si="84">AC196*$BM$2*(J196/100)</f>
        <v>0</v>
      </c>
      <c r="AK196" s="59">
        <f t="shared" ref="AK196:AK218" si="85">AE196*$BM$3*(K196/100)</f>
        <v>0</v>
      </c>
      <c r="AL196" s="59">
        <f t="shared" ref="AL196:AL218" si="86">AG196*BD196*(I196/100)</f>
        <v>0</v>
      </c>
      <c r="AM196" s="34">
        <f t="shared" ref="AM196:AM218" si="87">AI196</f>
        <v>2.6310397864501844E-2</v>
      </c>
      <c r="AN196" s="55">
        <f t="shared" ref="AN196:AN218" si="88">MIN(AM196,V196)</f>
        <v>2.6310397864501844E-2</v>
      </c>
      <c r="AO196" s="34">
        <f t="shared" ref="AO196:AO218" si="89">AM196-AN196</f>
        <v>0</v>
      </c>
      <c r="AP196" s="55">
        <f t="shared" ref="AP196:AP218" si="90">MIN(W196,AO196)</f>
        <v>0</v>
      </c>
      <c r="AQ196" s="59">
        <f t="shared" ref="AQ196:AQ218" si="91">AN196*BH196</f>
        <v>0.21048318291601475</v>
      </c>
      <c r="AR196" s="59">
        <f t="shared" ref="AR196:AR218" si="92">AP196*BI196</f>
        <v>0</v>
      </c>
      <c r="AS196" s="34"/>
      <c r="AT196">
        <v>264</v>
      </c>
      <c r="AU196" t="s">
        <v>732</v>
      </c>
      <c r="AV196">
        <v>1</v>
      </c>
      <c r="AZ196">
        <v>95</v>
      </c>
      <c r="BC196">
        <v>5</v>
      </c>
      <c r="BD196" s="34">
        <f t="shared" ref="BD196:BD218" si="93">(AW196/100*$BM$4)+(AX196/100*$BM$5)+(AY196/100*$BM$6)+(AZ196/100*$BM$7)+(BA196/100*$BM$8)+(BB196/100*$BM$9)+(BC196/100*$BM$10)</f>
        <v>1.4499999999999997</v>
      </c>
      <c r="BE196">
        <v>264</v>
      </c>
      <c r="BF196">
        <v>1</v>
      </c>
      <c r="BG196">
        <v>3</v>
      </c>
      <c r="BH196">
        <v>8</v>
      </c>
      <c r="BI196">
        <f t="shared" ref="BI196:BI218" si="94">IF(BG196="","",IF(BG196=3,18,22))</f>
        <v>18</v>
      </c>
    </row>
    <row r="197" spans="7:61" ht="15.75">
      <c r="G197">
        <v>265</v>
      </c>
      <c r="H197">
        <v>265</v>
      </c>
      <c r="I197">
        <v>60</v>
      </c>
      <c r="J197">
        <v>0</v>
      </c>
      <c r="K197" s="74">
        <v>20</v>
      </c>
      <c r="L197" s="35">
        <v>3.0550000000000002</v>
      </c>
      <c r="M197" s="35"/>
      <c r="N197" s="35">
        <v>0.6</v>
      </c>
      <c r="O197" s="35">
        <v>4</v>
      </c>
      <c r="P197" s="35">
        <v>7.2000003000000001</v>
      </c>
      <c r="Q197" s="35"/>
      <c r="R197">
        <v>0.4</v>
      </c>
      <c r="S197" s="34">
        <v>2</v>
      </c>
      <c r="T197" s="34">
        <v>0</v>
      </c>
      <c r="U197" s="34">
        <v>1</v>
      </c>
      <c r="V197" s="34">
        <v>1</v>
      </c>
      <c r="W197" s="34">
        <v>1</v>
      </c>
      <c r="X197" s="34">
        <f t="shared" si="75"/>
        <v>5</v>
      </c>
      <c r="Y197">
        <v>265</v>
      </c>
      <c r="Z197">
        <f t="shared" si="76"/>
        <v>1.0103</v>
      </c>
      <c r="AA197" s="15">
        <f t="shared" si="77"/>
        <v>0.73307885561750119</v>
      </c>
      <c r="AB197" s="55">
        <f t="shared" si="78"/>
        <v>3.665394278087506</v>
      </c>
      <c r="AC197" s="55">
        <f t="shared" si="70"/>
        <v>0</v>
      </c>
      <c r="AD197" s="34">
        <f t="shared" si="79"/>
        <v>3.665394278087506</v>
      </c>
      <c r="AE197" s="55">
        <f t="shared" si="80"/>
        <v>1</v>
      </c>
      <c r="AF197" s="34">
        <f t="shared" si="81"/>
        <v>2.665394278087506</v>
      </c>
      <c r="AG197" s="55">
        <f t="shared" si="82"/>
        <v>2</v>
      </c>
      <c r="AH197" s="55">
        <f t="shared" si="83"/>
        <v>3</v>
      </c>
      <c r="AI197" s="34">
        <f t="shared" si="73"/>
        <v>0.66539427808750595</v>
      </c>
      <c r="AJ197" s="59">
        <f t="shared" si="84"/>
        <v>0</v>
      </c>
      <c r="AK197" s="59">
        <f t="shared" si="85"/>
        <v>0.30000000000000004</v>
      </c>
      <c r="AL197" s="59">
        <f t="shared" si="86"/>
        <v>2.6100000000000003</v>
      </c>
      <c r="AM197" s="34">
        <f t="shared" si="87"/>
        <v>0.66539427808750595</v>
      </c>
      <c r="AN197" s="55">
        <f t="shared" si="88"/>
        <v>0.66539427808750595</v>
      </c>
      <c r="AO197" s="34">
        <f t="shared" si="89"/>
        <v>0</v>
      </c>
      <c r="AP197" s="55">
        <f t="shared" si="90"/>
        <v>0</v>
      </c>
      <c r="AQ197" s="59">
        <f t="shared" si="91"/>
        <v>5.3231542247000476</v>
      </c>
      <c r="AR197" s="59">
        <f t="shared" si="92"/>
        <v>0</v>
      </c>
      <c r="AS197" s="34"/>
      <c r="AT197">
        <v>265</v>
      </c>
      <c r="AU197">
        <v>2</v>
      </c>
      <c r="AV197">
        <v>1</v>
      </c>
      <c r="AY197">
        <v>45</v>
      </c>
      <c r="AZ197">
        <v>55</v>
      </c>
      <c r="BD197" s="34">
        <f t="shared" si="93"/>
        <v>2.1750000000000003</v>
      </c>
      <c r="BE197">
        <v>265</v>
      </c>
      <c r="BF197">
        <v>1</v>
      </c>
      <c r="BG197">
        <v>3</v>
      </c>
      <c r="BH197">
        <v>8</v>
      </c>
      <c r="BI197">
        <f t="shared" si="94"/>
        <v>18</v>
      </c>
    </row>
    <row r="198" spans="7:61" ht="15.75">
      <c r="G198">
        <v>266</v>
      </c>
      <c r="H198">
        <v>266</v>
      </c>
      <c r="I198">
        <v>90</v>
      </c>
      <c r="J198">
        <v>0</v>
      </c>
      <c r="K198">
        <v>0</v>
      </c>
      <c r="L198" s="35">
        <v>3.1000000999999999</v>
      </c>
      <c r="M198" s="35"/>
      <c r="N198" s="35"/>
      <c r="O198" s="35">
        <v>3.6000000999999999</v>
      </c>
      <c r="P198" s="35">
        <v>8.1</v>
      </c>
      <c r="Q198" s="35"/>
      <c r="S198" s="34">
        <v>0</v>
      </c>
      <c r="T198" s="34">
        <v>0</v>
      </c>
      <c r="U198" s="34">
        <v>1</v>
      </c>
      <c r="V198" s="34">
        <v>0.5</v>
      </c>
      <c r="W198" s="34">
        <v>0.5</v>
      </c>
      <c r="X198" s="34">
        <f t="shared" si="75"/>
        <v>2</v>
      </c>
      <c r="Y198">
        <v>266</v>
      </c>
      <c r="Z198">
        <f t="shared" si="76"/>
        <v>1.0103</v>
      </c>
      <c r="AA198" s="15">
        <f t="shared" si="77"/>
        <v>0.73307885561750119</v>
      </c>
      <c r="AB198" s="55">
        <f t="shared" si="78"/>
        <v>1.4661577112350024</v>
      </c>
      <c r="AC198" s="55">
        <f t="shared" si="70"/>
        <v>0</v>
      </c>
      <c r="AD198" s="34">
        <f t="shared" si="79"/>
        <v>1.4661577112350024</v>
      </c>
      <c r="AE198" s="55">
        <f t="shared" si="80"/>
        <v>1</v>
      </c>
      <c r="AF198" s="34">
        <f t="shared" si="81"/>
        <v>0.46615771123500238</v>
      </c>
      <c r="AG198" s="55">
        <f t="shared" si="82"/>
        <v>0</v>
      </c>
      <c r="AH198" s="55">
        <f t="shared" si="83"/>
        <v>1</v>
      </c>
      <c r="AI198" s="34">
        <f t="shared" si="73"/>
        <v>0.46615771123500238</v>
      </c>
      <c r="AJ198" s="59">
        <f t="shared" si="84"/>
        <v>0</v>
      </c>
      <c r="AK198" s="59">
        <f t="shared" si="85"/>
        <v>0</v>
      </c>
      <c r="AL198" s="59">
        <f t="shared" si="86"/>
        <v>0</v>
      </c>
      <c r="AM198" s="34">
        <f t="shared" si="87"/>
        <v>0.46615771123500238</v>
      </c>
      <c r="AN198" s="55">
        <f t="shared" si="88"/>
        <v>0.46615771123500238</v>
      </c>
      <c r="AO198" s="34">
        <f t="shared" si="89"/>
        <v>0</v>
      </c>
      <c r="AP198" s="55">
        <f t="shared" si="90"/>
        <v>0</v>
      </c>
      <c r="AQ198" s="59">
        <f t="shared" si="91"/>
        <v>3.729261689880019</v>
      </c>
      <c r="AR198" s="59">
        <f t="shared" si="92"/>
        <v>0</v>
      </c>
      <c r="AS198" s="34"/>
      <c r="AT198">
        <v>266</v>
      </c>
      <c r="AU198" t="s">
        <v>732</v>
      </c>
      <c r="AV198">
        <v>1</v>
      </c>
      <c r="AZ198">
        <v>100</v>
      </c>
      <c r="BD198" s="34">
        <f t="shared" si="93"/>
        <v>1.5</v>
      </c>
      <c r="BE198">
        <v>266</v>
      </c>
      <c r="BF198">
        <v>1</v>
      </c>
      <c r="BG198">
        <v>3</v>
      </c>
      <c r="BH198">
        <v>8</v>
      </c>
      <c r="BI198">
        <f t="shared" si="94"/>
        <v>18</v>
      </c>
    </row>
    <row r="199" spans="7:61" ht="15.75">
      <c r="G199">
        <v>267</v>
      </c>
      <c r="H199">
        <v>267</v>
      </c>
      <c r="I199">
        <v>90</v>
      </c>
      <c r="J199">
        <v>0</v>
      </c>
      <c r="K199" s="74">
        <v>5</v>
      </c>
      <c r="L199" s="35">
        <v>4.6349999999999998</v>
      </c>
      <c r="M199" s="35"/>
      <c r="N199" s="35">
        <v>0.15</v>
      </c>
      <c r="O199" s="35">
        <v>3.4</v>
      </c>
      <c r="P199" s="35">
        <v>15.300001</v>
      </c>
      <c r="Q199" s="35"/>
      <c r="S199" s="34">
        <v>2</v>
      </c>
      <c r="T199" s="34">
        <v>0</v>
      </c>
      <c r="U199" s="34">
        <v>1.5</v>
      </c>
      <c r="V199" s="34">
        <v>0.5</v>
      </c>
      <c r="W199" s="34">
        <v>1</v>
      </c>
      <c r="X199" s="34">
        <f t="shared" si="75"/>
        <v>5</v>
      </c>
      <c r="Y199">
        <v>267</v>
      </c>
      <c r="Z199">
        <f t="shared" si="76"/>
        <v>1.0103</v>
      </c>
      <c r="AA199" s="15">
        <f t="shared" si="77"/>
        <v>0.73307885561750119</v>
      </c>
      <c r="AB199" s="55">
        <f t="shared" si="78"/>
        <v>3.665394278087506</v>
      </c>
      <c r="AC199" s="55">
        <f t="shared" si="70"/>
        <v>0</v>
      </c>
      <c r="AD199" s="34">
        <f t="shared" si="79"/>
        <v>3.665394278087506</v>
      </c>
      <c r="AE199" s="55">
        <f t="shared" si="80"/>
        <v>1.5</v>
      </c>
      <c r="AF199" s="34">
        <f t="shared" si="81"/>
        <v>2.165394278087506</v>
      </c>
      <c r="AG199" s="55">
        <f t="shared" si="82"/>
        <v>2</v>
      </c>
      <c r="AH199" s="55">
        <f t="shared" si="83"/>
        <v>3.5</v>
      </c>
      <c r="AI199" s="34">
        <f t="shared" si="73"/>
        <v>0.16539427808750595</v>
      </c>
      <c r="AJ199" s="59">
        <f t="shared" si="84"/>
        <v>0</v>
      </c>
      <c r="AK199" s="59">
        <f t="shared" si="85"/>
        <v>0.1125</v>
      </c>
      <c r="AL199" s="59">
        <f t="shared" si="86"/>
        <v>2.97</v>
      </c>
      <c r="AM199" s="34">
        <f t="shared" si="87"/>
        <v>0.16539427808750595</v>
      </c>
      <c r="AN199" s="55">
        <f t="shared" si="88"/>
        <v>0.16539427808750595</v>
      </c>
      <c r="AO199" s="34">
        <f t="shared" si="89"/>
        <v>0</v>
      </c>
      <c r="AP199" s="55">
        <f t="shared" si="90"/>
        <v>0</v>
      </c>
      <c r="AQ199" s="59">
        <f t="shared" si="91"/>
        <v>1.3231542247000476</v>
      </c>
      <c r="AR199" s="59">
        <f t="shared" si="92"/>
        <v>0</v>
      </c>
      <c r="AS199" s="34"/>
      <c r="AT199">
        <v>267</v>
      </c>
      <c r="AU199">
        <v>2</v>
      </c>
      <c r="AV199">
        <v>1</v>
      </c>
      <c r="AY199">
        <v>10</v>
      </c>
      <c r="AZ199">
        <v>90</v>
      </c>
      <c r="BD199" s="34">
        <f t="shared" si="93"/>
        <v>1.6500000000000001</v>
      </c>
      <c r="BE199">
        <v>267</v>
      </c>
      <c r="BF199">
        <v>1</v>
      </c>
      <c r="BG199">
        <v>3</v>
      </c>
      <c r="BH199">
        <v>8</v>
      </c>
      <c r="BI199">
        <f t="shared" si="94"/>
        <v>18</v>
      </c>
    </row>
    <row r="200" spans="7:61" ht="15.75">
      <c r="G200">
        <v>268</v>
      </c>
      <c r="H200">
        <v>268</v>
      </c>
      <c r="I200">
        <v>90</v>
      </c>
      <c r="J200">
        <v>0</v>
      </c>
      <c r="K200" s="74">
        <v>5</v>
      </c>
      <c r="L200" s="35">
        <v>4.6349999999999998</v>
      </c>
      <c r="M200" s="35"/>
      <c r="N200" s="35">
        <v>0.15</v>
      </c>
      <c r="O200" s="35">
        <v>3.4</v>
      </c>
      <c r="P200" s="35">
        <v>15.300001</v>
      </c>
      <c r="Q200" s="35"/>
      <c r="S200" s="34">
        <v>2</v>
      </c>
      <c r="T200" s="34">
        <v>0</v>
      </c>
      <c r="U200" s="34">
        <v>1.5</v>
      </c>
      <c r="V200" s="34">
        <v>0.5</v>
      </c>
      <c r="W200" s="34">
        <v>1</v>
      </c>
      <c r="X200" s="34">
        <f t="shared" si="75"/>
        <v>5</v>
      </c>
      <c r="Y200">
        <v>268</v>
      </c>
      <c r="Z200">
        <f t="shared" si="76"/>
        <v>1.0103</v>
      </c>
      <c r="AA200" s="15">
        <f t="shared" si="77"/>
        <v>0.73307885561750119</v>
      </c>
      <c r="AB200" s="55">
        <f t="shared" si="78"/>
        <v>3.665394278087506</v>
      </c>
      <c r="AC200" s="55">
        <f t="shared" si="70"/>
        <v>0</v>
      </c>
      <c r="AD200" s="34">
        <f t="shared" si="79"/>
        <v>3.665394278087506</v>
      </c>
      <c r="AE200" s="55">
        <f t="shared" si="80"/>
        <v>1.5</v>
      </c>
      <c r="AF200" s="34">
        <f t="shared" si="81"/>
        <v>2.165394278087506</v>
      </c>
      <c r="AG200" s="55">
        <f t="shared" si="82"/>
        <v>2</v>
      </c>
      <c r="AH200" s="55">
        <f t="shared" si="83"/>
        <v>3.5</v>
      </c>
      <c r="AI200" s="34">
        <f t="shared" si="73"/>
        <v>0.16539427808750595</v>
      </c>
      <c r="AJ200" s="59">
        <f t="shared" si="84"/>
        <v>0</v>
      </c>
      <c r="AK200" s="59">
        <f t="shared" si="85"/>
        <v>0.1125</v>
      </c>
      <c r="AL200" s="59">
        <f t="shared" si="86"/>
        <v>2.97</v>
      </c>
      <c r="AM200" s="34">
        <f t="shared" si="87"/>
        <v>0.16539427808750595</v>
      </c>
      <c r="AN200" s="55">
        <f t="shared" si="88"/>
        <v>0.16539427808750595</v>
      </c>
      <c r="AO200" s="34">
        <f t="shared" si="89"/>
        <v>0</v>
      </c>
      <c r="AP200" s="55">
        <f t="shared" si="90"/>
        <v>0</v>
      </c>
      <c r="AQ200" s="59">
        <f t="shared" si="91"/>
        <v>1.3231542247000476</v>
      </c>
      <c r="AR200" s="59">
        <f t="shared" si="92"/>
        <v>0</v>
      </c>
      <c r="AS200" s="34"/>
      <c r="AT200">
        <v>268</v>
      </c>
      <c r="AU200">
        <v>2</v>
      </c>
      <c r="AV200">
        <v>1</v>
      </c>
      <c r="AY200">
        <v>10</v>
      </c>
      <c r="AZ200">
        <v>90</v>
      </c>
      <c r="BD200" s="34">
        <f t="shared" si="93"/>
        <v>1.6500000000000001</v>
      </c>
      <c r="BE200">
        <v>268</v>
      </c>
      <c r="BF200">
        <v>1</v>
      </c>
      <c r="BG200">
        <v>3</v>
      </c>
      <c r="BH200">
        <v>8</v>
      </c>
      <c r="BI200">
        <f t="shared" si="94"/>
        <v>18</v>
      </c>
    </row>
    <row r="201" spans="7:61" ht="15.75">
      <c r="G201">
        <v>269</v>
      </c>
      <c r="H201">
        <v>269</v>
      </c>
      <c r="I201">
        <v>90</v>
      </c>
      <c r="J201">
        <v>0</v>
      </c>
      <c r="K201">
        <v>0</v>
      </c>
      <c r="L201" s="35">
        <v>6.2000003000000001</v>
      </c>
      <c r="M201" s="35"/>
      <c r="N201" s="35"/>
      <c r="O201" s="35">
        <v>7.2000003000000001</v>
      </c>
      <c r="P201" s="35">
        <v>16.2</v>
      </c>
      <c r="Q201" s="35"/>
      <c r="S201" s="34">
        <v>0</v>
      </c>
      <c r="T201" s="34">
        <v>0</v>
      </c>
      <c r="U201" s="34">
        <v>2</v>
      </c>
      <c r="V201" s="34">
        <v>1</v>
      </c>
      <c r="W201" s="34">
        <v>1</v>
      </c>
      <c r="X201" s="34">
        <f t="shared" si="75"/>
        <v>4</v>
      </c>
      <c r="Y201">
        <v>269</v>
      </c>
      <c r="Z201">
        <f t="shared" si="76"/>
        <v>1.0103</v>
      </c>
      <c r="AA201" s="15">
        <f t="shared" si="77"/>
        <v>0.73307885561750119</v>
      </c>
      <c r="AB201" s="55">
        <f t="shared" si="78"/>
        <v>2.9323154224700048</v>
      </c>
      <c r="AC201" s="55">
        <f t="shared" si="70"/>
        <v>0</v>
      </c>
      <c r="AD201" s="34">
        <f t="shared" si="79"/>
        <v>2.9323154224700048</v>
      </c>
      <c r="AE201" s="55">
        <f t="shared" si="80"/>
        <v>2</v>
      </c>
      <c r="AF201" s="34">
        <f t="shared" si="81"/>
        <v>0.93231542247000476</v>
      </c>
      <c r="AG201" s="55">
        <f t="shared" si="82"/>
        <v>0</v>
      </c>
      <c r="AH201" s="55">
        <f t="shared" si="83"/>
        <v>2</v>
      </c>
      <c r="AI201" s="34">
        <f t="shared" ref="AI201:AI218" si="95">AB201-AH201</f>
        <v>0.93231542247000476</v>
      </c>
      <c r="AJ201" s="59">
        <f t="shared" si="84"/>
        <v>0</v>
      </c>
      <c r="AK201" s="59">
        <f t="shared" si="85"/>
        <v>0</v>
      </c>
      <c r="AL201" s="59">
        <f t="shared" si="86"/>
        <v>0</v>
      </c>
      <c r="AM201" s="34">
        <f t="shared" si="87"/>
        <v>0.93231542247000476</v>
      </c>
      <c r="AN201" s="55">
        <f t="shared" si="88"/>
        <v>0.93231542247000476</v>
      </c>
      <c r="AO201" s="34">
        <f t="shared" si="89"/>
        <v>0</v>
      </c>
      <c r="AP201" s="55">
        <f t="shared" si="90"/>
        <v>0</v>
      </c>
      <c r="AQ201" s="59">
        <f t="shared" si="91"/>
        <v>7.4585233797600381</v>
      </c>
      <c r="AR201" s="59">
        <f t="shared" si="92"/>
        <v>0</v>
      </c>
      <c r="AS201" s="34"/>
      <c r="AT201">
        <v>269</v>
      </c>
      <c r="AU201" t="s">
        <v>732</v>
      </c>
      <c r="AV201">
        <v>1</v>
      </c>
      <c r="AZ201">
        <v>100</v>
      </c>
      <c r="BD201" s="34">
        <f t="shared" si="93"/>
        <v>1.5</v>
      </c>
      <c r="BE201">
        <v>269</v>
      </c>
      <c r="BF201">
        <v>1</v>
      </c>
      <c r="BG201">
        <v>3</v>
      </c>
      <c r="BH201">
        <v>8</v>
      </c>
      <c r="BI201">
        <f t="shared" si="94"/>
        <v>18</v>
      </c>
    </row>
    <row r="202" spans="7:61" ht="15.75">
      <c r="G202">
        <v>270</v>
      </c>
      <c r="H202">
        <v>270</v>
      </c>
      <c r="I202">
        <v>80</v>
      </c>
      <c r="J202">
        <v>0</v>
      </c>
      <c r="K202" s="74">
        <v>40</v>
      </c>
      <c r="L202" s="35">
        <v>3.0600002000000002</v>
      </c>
      <c r="M202" s="35"/>
      <c r="N202" s="35">
        <v>1.8000001000000001</v>
      </c>
      <c r="O202" s="35">
        <v>6.4</v>
      </c>
      <c r="P202" s="35">
        <v>14.400001</v>
      </c>
      <c r="Q202" s="35"/>
      <c r="S202" s="34">
        <v>3</v>
      </c>
      <c r="T202" s="34">
        <v>0</v>
      </c>
      <c r="U202" s="34">
        <v>1</v>
      </c>
      <c r="V202" s="34">
        <v>1</v>
      </c>
      <c r="W202" s="34">
        <v>1</v>
      </c>
      <c r="X202" s="34">
        <f t="shared" si="75"/>
        <v>6</v>
      </c>
      <c r="Y202">
        <v>270</v>
      </c>
      <c r="Z202">
        <f t="shared" si="76"/>
        <v>1.0103</v>
      </c>
      <c r="AA202" s="15">
        <f t="shared" si="77"/>
        <v>0.73307885561750119</v>
      </c>
      <c r="AB202" s="55">
        <f t="shared" si="78"/>
        <v>4.3984731337050071</v>
      </c>
      <c r="AC202" s="55">
        <f t="shared" si="70"/>
        <v>0</v>
      </c>
      <c r="AD202" s="34">
        <f t="shared" si="79"/>
        <v>4.3984731337050071</v>
      </c>
      <c r="AE202" s="55">
        <f t="shared" si="80"/>
        <v>1</v>
      </c>
      <c r="AF202" s="34">
        <f t="shared" si="81"/>
        <v>3.3984731337050071</v>
      </c>
      <c r="AG202" s="55">
        <f t="shared" si="82"/>
        <v>3</v>
      </c>
      <c r="AH202" s="55">
        <f t="shared" si="83"/>
        <v>4</v>
      </c>
      <c r="AI202" s="34">
        <f t="shared" si="95"/>
        <v>0.39847313370500714</v>
      </c>
      <c r="AJ202" s="59">
        <f t="shared" si="84"/>
        <v>0</v>
      </c>
      <c r="AK202" s="59">
        <f t="shared" si="85"/>
        <v>0.60000000000000009</v>
      </c>
      <c r="AL202" s="59">
        <f t="shared" si="86"/>
        <v>5.0400000000000009</v>
      </c>
      <c r="AM202" s="34">
        <f t="shared" si="87"/>
        <v>0.39847313370500714</v>
      </c>
      <c r="AN202" s="55">
        <f t="shared" si="88"/>
        <v>0.39847313370500714</v>
      </c>
      <c r="AO202" s="34">
        <f t="shared" si="89"/>
        <v>0</v>
      </c>
      <c r="AP202" s="55">
        <f t="shared" si="90"/>
        <v>0</v>
      </c>
      <c r="AQ202" s="59">
        <f t="shared" si="91"/>
        <v>3.1877850696400571</v>
      </c>
      <c r="AR202" s="59">
        <f t="shared" si="92"/>
        <v>0</v>
      </c>
      <c r="AS202" s="34"/>
      <c r="AT202">
        <v>270</v>
      </c>
      <c r="AU202">
        <v>2</v>
      </c>
      <c r="AV202">
        <v>1</v>
      </c>
      <c r="AY202">
        <v>40</v>
      </c>
      <c r="AZ202">
        <v>10</v>
      </c>
      <c r="BA202">
        <v>50</v>
      </c>
      <c r="BD202" s="34">
        <f t="shared" si="93"/>
        <v>2.1</v>
      </c>
      <c r="BE202">
        <v>270</v>
      </c>
      <c r="BF202">
        <v>1</v>
      </c>
      <c r="BG202">
        <v>3</v>
      </c>
      <c r="BH202">
        <v>8</v>
      </c>
      <c r="BI202">
        <f t="shared" si="94"/>
        <v>18</v>
      </c>
    </row>
    <row r="203" spans="7:61" ht="15.75">
      <c r="G203">
        <v>272</v>
      </c>
      <c r="H203">
        <v>272</v>
      </c>
      <c r="I203">
        <v>50</v>
      </c>
      <c r="J203">
        <v>0</v>
      </c>
      <c r="K203">
        <v>0</v>
      </c>
      <c r="L203" s="35">
        <v>0.77500004</v>
      </c>
      <c r="M203" s="35"/>
      <c r="N203" s="35"/>
      <c r="O203" s="35">
        <v>144</v>
      </c>
      <c r="P203" s="35">
        <v>396.00002999999998</v>
      </c>
      <c r="Q203" s="35"/>
      <c r="S203" s="34">
        <v>0</v>
      </c>
      <c r="T203" s="34">
        <v>0</v>
      </c>
      <c r="U203" s="34">
        <v>0.25</v>
      </c>
      <c r="V203" s="34">
        <v>20</v>
      </c>
      <c r="W203" s="34">
        <v>20</v>
      </c>
      <c r="X203" s="34">
        <f t="shared" si="75"/>
        <v>40.25</v>
      </c>
      <c r="Y203">
        <v>272</v>
      </c>
      <c r="Z203">
        <f t="shared" si="76"/>
        <v>1.0103</v>
      </c>
      <c r="AA203" s="15">
        <f t="shared" si="77"/>
        <v>0.73307885561750119</v>
      </c>
      <c r="AB203" s="55">
        <f t="shared" si="78"/>
        <v>29.506423938604424</v>
      </c>
      <c r="AC203" s="55">
        <f t="shared" si="70"/>
        <v>0</v>
      </c>
      <c r="AD203" s="34">
        <f t="shared" si="79"/>
        <v>29.506423938604424</v>
      </c>
      <c r="AE203" s="55">
        <f t="shared" si="80"/>
        <v>0.25</v>
      </c>
      <c r="AF203" s="34">
        <f t="shared" si="81"/>
        <v>29.256423938604424</v>
      </c>
      <c r="AG203" s="55">
        <f t="shared" si="82"/>
        <v>0</v>
      </c>
      <c r="AH203" s="55">
        <f t="shared" si="83"/>
        <v>0.25</v>
      </c>
      <c r="AI203" s="34">
        <f t="shared" si="95"/>
        <v>29.256423938604424</v>
      </c>
      <c r="AJ203" s="59">
        <f t="shared" si="84"/>
        <v>0</v>
      </c>
      <c r="AK203" s="59">
        <f t="shared" si="85"/>
        <v>0</v>
      </c>
      <c r="AL203" s="59">
        <f t="shared" si="86"/>
        <v>0</v>
      </c>
      <c r="AM203" s="34">
        <f t="shared" si="87"/>
        <v>29.256423938604424</v>
      </c>
      <c r="AN203" s="55">
        <f t="shared" si="88"/>
        <v>20</v>
      </c>
      <c r="AO203" s="34">
        <f t="shared" si="89"/>
        <v>9.2564239386044243</v>
      </c>
      <c r="AP203" s="55">
        <f t="shared" si="90"/>
        <v>9.2564239386044243</v>
      </c>
      <c r="AQ203" s="59">
        <f t="shared" si="91"/>
        <v>160</v>
      </c>
      <c r="AR203" s="59">
        <f t="shared" si="92"/>
        <v>203.64132664929733</v>
      </c>
      <c r="AS203" s="34"/>
      <c r="AT203">
        <v>272</v>
      </c>
      <c r="AU203" t="s">
        <v>732</v>
      </c>
      <c r="AV203">
        <v>1</v>
      </c>
      <c r="BA203">
        <v>100</v>
      </c>
      <c r="BD203" s="34">
        <f t="shared" si="93"/>
        <v>1.5</v>
      </c>
      <c r="BE203">
        <v>272</v>
      </c>
      <c r="BF203">
        <v>2</v>
      </c>
      <c r="BG203">
        <v>4</v>
      </c>
      <c r="BH203">
        <v>8</v>
      </c>
      <c r="BI203">
        <f t="shared" si="94"/>
        <v>22</v>
      </c>
    </row>
    <row r="204" spans="7:61" ht="15.75">
      <c r="G204">
        <v>273</v>
      </c>
      <c r="H204">
        <v>273</v>
      </c>
      <c r="I204">
        <v>50</v>
      </c>
      <c r="J204" s="74">
        <v>0.25</v>
      </c>
      <c r="K204" s="74">
        <v>1</v>
      </c>
      <c r="L204" s="35">
        <v>2.9800002999999999</v>
      </c>
      <c r="M204" s="35">
        <v>1.25E-4</v>
      </c>
      <c r="N204" s="35">
        <v>1.5E-3</v>
      </c>
      <c r="O204" s="35">
        <v>5.1200004000000003</v>
      </c>
      <c r="P204" s="35">
        <v>11.52</v>
      </c>
      <c r="Q204" s="35">
        <v>0.3</v>
      </c>
      <c r="S204" s="34">
        <v>0.1</v>
      </c>
      <c r="T204" s="34">
        <v>0.1</v>
      </c>
      <c r="U204" s="34">
        <v>1</v>
      </c>
      <c r="V204" s="34">
        <v>0.8</v>
      </c>
      <c r="W204" s="34">
        <v>0.8</v>
      </c>
      <c r="X204" s="34">
        <f t="shared" si="75"/>
        <v>2.8</v>
      </c>
      <c r="Y204">
        <v>273</v>
      </c>
      <c r="Z204">
        <f t="shared" si="76"/>
        <v>1.0103</v>
      </c>
      <c r="AA204" s="15">
        <f t="shared" si="77"/>
        <v>0.73307885561750119</v>
      </c>
      <c r="AB204" s="55">
        <f t="shared" si="78"/>
        <v>2.0526207957290032</v>
      </c>
      <c r="AC204" s="55">
        <f t="shared" si="70"/>
        <v>0.1</v>
      </c>
      <c r="AD204" s="34">
        <f t="shared" si="79"/>
        <v>1.9526207957290032</v>
      </c>
      <c r="AE204" s="55">
        <f t="shared" si="80"/>
        <v>1</v>
      </c>
      <c r="AF204" s="34">
        <f t="shared" si="81"/>
        <v>0.95262079572900316</v>
      </c>
      <c r="AG204" s="55">
        <f t="shared" si="82"/>
        <v>0.1</v>
      </c>
      <c r="AH204" s="55">
        <f t="shared" si="83"/>
        <v>1.2000000000000002</v>
      </c>
      <c r="AI204" s="34">
        <f t="shared" si="95"/>
        <v>0.85262079572900307</v>
      </c>
      <c r="AJ204" s="59">
        <f t="shared" si="84"/>
        <v>1.25E-4</v>
      </c>
      <c r="AK204" s="59">
        <f t="shared" si="85"/>
        <v>1.4999999999999999E-2</v>
      </c>
      <c r="AL204" s="59">
        <f t="shared" si="86"/>
        <v>0.13250000000000001</v>
      </c>
      <c r="AM204" s="34">
        <f t="shared" si="87"/>
        <v>0.85262079572900307</v>
      </c>
      <c r="AN204" s="55">
        <f t="shared" si="88"/>
        <v>0.8</v>
      </c>
      <c r="AO204" s="34">
        <f t="shared" si="89"/>
        <v>5.2620795729003023E-2</v>
      </c>
      <c r="AP204" s="55">
        <f t="shared" si="90"/>
        <v>5.2620795729003023E-2</v>
      </c>
      <c r="AQ204" s="59">
        <f t="shared" si="91"/>
        <v>6.4</v>
      </c>
      <c r="AR204" s="59">
        <f t="shared" si="92"/>
        <v>0.94717432312205441</v>
      </c>
      <c r="AS204" s="34"/>
      <c r="AT204">
        <v>273</v>
      </c>
      <c r="AU204">
        <v>2</v>
      </c>
      <c r="AV204">
        <v>1</v>
      </c>
      <c r="AX204">
        <v>20</v>
      </c>
      <c r="AY204">
        <v>60</v>
      </c>
      <c r="AZ204">
        <v>15</v>
      </c>
      <c r="BC204">
        <v>5</v>
      </c>
      <c r="BD204" s="34">
        <f t="shared" si="93"/>
        <v>2.65</v>
      </c>
      <c r="BE204">
        <v>273</v>
      </c>
      <c r="BF204">
        <v>1</v>
      </c>
      <c r="BG204">
        <v>3</v>
      </c>
      <c r="BH204">
        <v>8</v>
      </c>
      <c r="BI204">
        <f t="shared" si="94"/>
        <v>18</v>
      </c>
    </row>
    <row r="205" spans="7:61" ht="15.75">
      <c r="G205">
        <v>274</v>
      </c>
      <c r="H205">
        <v>274</v>
      </c>
      <c r="I205">
        <v>90</v>
      </c>
      <c r="J205">
        <v>0</v>
      </c>
      <c r="K205">
        <v>0</v>
      </c>
      <c r="L205" s="35">
        <v>3.1000000999999999</v>
      </c>
      <c r="M205" s="35"/>
      <c r="N205" s="35"/>
      <c r="O205" s="35">
        <v>3.6000000999999999</v>
      </c>
      <c r="P205" s="35">
        <v>8.1</v>
      </c>
      <c r="Q205" s="35"/>
      <c r="S205" s="34">
        <v>0</v>
      </c>
      <c r="T205" s="34">
        <v>0</v>
      </c>
      <c r="U205" s="34">
        <v>1</v>
      </c>
      <c r="V205" s="34">
        <v>0.5</v>
      </c>
      <c r="W205" s="34">
        <v>0.5</v>
      </c>
      <c r="X205" s="34">
        <f t="shared" si="75"/>
        <v>2</v>
      </c>
      <c r="Y205">
        <v>274</v>
      </c>
      <c r="Z205">
        <f t="shared" si="76"/>
        <v>1.0103</v>
      </c>
      <c r="AA205" s="15">
        <f t="shared" si="77"/>
        <v>0.73307885561750119</v>
      </c>
      <c r="AB205" s="55">
        <f t="shared" si="78"/>
        <v>1.4661577112350024</v>
      </c>
      <c r="AC205" s="55">
        <f t="shared" si="70"/>
        <v>0</v>
      </c>
      <c r="AD205" s="34">
        <f t="shared" si="79"/>
        <v>1.4661577112350024</v>
      </c>
      <c r="AE205" s="55">
        <f t="shared" si="80"/>
        <v>1</v>
      </c>
      <c r="AF205" s="34">
        <f t="shared" si="81"/>
        <v>0.46615771123500238</v>
      </c>
      <c r="AG205" s="55">
        <f t="shared" si="82"/>
        <v>0</v>
      </c>
      <c r="AH205" s="55">
        <f t="shared" si="83"/>
        <v>1</v>
      </c>
      <c r="AI205" s="34">
        <f t="shared" si="95"/>
        <v>0.46615771123500238</v>
      </c>
      <c r="AJ205" s="59">
        <f t="shared" si="84"/>
        <v>0</v>
      </c>
      <c r="AK205" s="59">
        <f t="shared" si="85"/>
        <v>0</v>
      </c>
      <c r="AL205" s="59">
        <f t="shared" si="86"/>
        <v>0</v>
      </c>
      <c r="AM205" s="34">
        <f t="shared" si="87"/>
        <v>0.46615771123500238</v>
      </c>
      <c r="AN205" s="55">
        <f t="shared" si="88"/>
        <v>0.46615771123500238</v>
      </c>
      <c r="AO205" s="34">
        <f t="shared" si="89"/>
        <v>0</v>
      </c>
      <c r="AP205" s="55">
        <f t="shared" si="90"/>
        <v>0</v>
      </c>
      <c r="AQ205" s="59">
        <f t="shared" si="91"/>
        <v>3.729261689880019</v>
      </c>
      <c r="AR205" s="59">
        <f t="shared" si="92"/>
        <v>0</v>
      </c>
      <c r="AS205" s="34"/>
      <c r="AT205">
        <v>274</v>
      </c>
      <c r="AU205" t="s">
        <v>732</v>
      </c>
      <c r="AV205">
        <v>1</v>
      </c>
      <c r="AZ205">
        <v>100</v>
      </c>
      <c r="BD205" s="34">
        <f t="shared" si="93"/>
        <v>1.5</v>
      </c>
      <c r="BE205">
        <v>274</v>
      </c>
      <c r="BF205">
        <v>1</v>
      </c>
      <c r="BG205">
        <v>3</v>
      </c>
      <c r="BH205">
        <v>8</v>
      </c>
      <c r="BI205">
        <f t="shared" si="94"/>
        <v>18</v>
      </c>
    </row>
    <row r="206" spans="7:61" ht="15.75">
      <c r="G206">
        <v>275</v>
      </c>
      <c r="H206">
        <v>275</v>
      </c>
      <c r="I206">
        <v>95</v>
      </c>
      <c r="J206">
        <v>0</v>
      </c>
      <c r="K206">
        <v>0</v>
      </c>
      <c r="L206" s="35">
        <v>5.2428007000000001</v>
      </c>
      <c r="M206" s="35"/>
      <c r="N206" s="35"/>
      <c r="O206" s="35">
        <v>3.0600002000000002</v>
      </c>
      <c r="P206" s="35">
        <v>6.8849999999999998</v>
      </c>
      <c r="Q206" s="35"/>
      <c r="S206" s="34">
        <v>0</v>
      </c>
      <c r="T206" s="34">
        <v>0</v>
      </c>
      <c r="U206" s="34">
        <v>1.7</v>
      </c>
      <c r="V206" s="34">
        <v>0.45</v>
      </c>
      <c r="W206" s="34">
        <v>0.45</v>
      </c>
      <c r="X206" s="34">
        <f t="shared" si="75"/>
        <v>2.6</v>
      </c>
      <c r="Y206">
        <v>275</v>
      </c>
      <c r="Z206">
        <f t="shared" si="76"/>
        <v>1.0103</v>
      </c>
      <c r="AA206" s="15">
        <f t="shared" si="77"/>
        <v>0.73307885561750119</v>
      </c>
      <c r="AB206" s="55">
        <f t="shared" si="78"/>
        <v>1.9060050246055031</v>
      </c>
      <c r="AC206" s="55">
        <f t="shared" si="70"/>
        <v>0</v>
      </c>
      <c r="AD206" s="34">
        <f t="shared" si="79"/>
        <v>1.9060050246055031</v>
      </c>
      <c r="AE206" s="55">
        <f t="shared" si="80"/>
        <v>1.7</v>
      </c>
      <c r="AF206" s="34">
        <f t="shared" si="81"/>
        <v>0.20600502460550318</v>
      </c>
      <c r="AG206" s="55">
        <f t="shared" si="82"/>
        <v>0</v>
      </c>
      <c r="AH206" s="55">
        <f t="shared" si="83"/>
        <v>1.7</v>
      </c>
      <c r="AI206" s="34">
        <f t="shared" si="95"/>
        <v>0.20600502460550318</v>
      </c>
      <c r="AJ206" s="59">
        <f t="shared" si="84"/>
        <v>0</v>
      </c>
      <c r="AK206" s="59">
        <f t="shared" si="85"/>
        <v>0</v>
      </c>
      <c r="AL206" s="59">
        <f t="shared" si="86"/>
        <v>0</v>
      </c>
      <c r="AM206" s="34">
        <f t="shared" si="87"/>
        <v>0.20600502460550318</v>
      </c>
      <c r="AN206" s="55">
        <f t="shared" si="88"/>
        <v>0.20600502460550318</v>
      </c>
      <c r="AO206" s="34">
        <f t="shared" si="89"/>
        <v>0</v>
      </c>
      <c r="AP206" s="55">
        <f t="shared" si="90"/>
        <v>0</v>
      </c>
      <c r="AQ206" s="59">
        <f t="shared" si="91"/>
        <v>1.6480401968440255</v>
      </c>
      <c r="AR206" s="59">
        <f t="shared" si="92"/>
        <v>0</v>
      </c>
      <c r="AS206" s="34"/>
      <c r="AT206">
        <v>275</v>
      </c>
      <c r="AU206" t="s">
        <v>732</v>
      </c>
      <c r="AV206">
        <v>1</v>
      </c>
      <c r="AZ206">
        <v>80</v>
      </c>
      <c r="BA206">
        <v>18</v>
      </c>
      <c r="BC206">
        <v>2</v>
      </c>
      <c r="BD206" s="34">
        <f t="shared" si="93"/>
        <v>1.4800000000000002</v>
      </c>
      <c r="BE206">
        <v>275</v>
      </c>
      <c r="BF206">
        <v>1</v>
      </c>
      <c r="BG206">
        <v>3</v>
      </c>
      <c r="BH206">
        <v>8</v>
      </c>
      <c r="BI206">
        <f t="shared" si="94"/>
        <v>18</v>
      </c>
    </row>
    <row r="207" spans="7:61" ht="15.75">
      <c r="G207">
        <v>276</v>
      </c>
      <c r="H207">
        <v>276</v>
      </c>
      <c r="I207">
        <v>95</v>
      </c>
      <c r="J207">
        <v>0</v>
      </c>
      <c r="K207">
        <v>0</v>
      </c>
      <c r="L207" s="35">
        <v>6.1800002999999997</v>
      </c>
      <c r="M207" s="35"/>
      <c r="N207" s="35"/>
      <c r="O207" s="35">
        <v>3.0000002000000001</v>
      </c>
      <c r="P207" s="35">
        <v>3.3750002000000001</v>
      </c>
      <c r="Q207" s="35"/>
      <c r="S207" s="34">
        <v>0</v>
      </c>
      <c r="T207" s="34">
        <v>0</v>
      </c>
      <c r="U207" s="34">
        <v>2</v>
      </c>
      <c r="V207" s="34">
        <v>0.5</v>
      </c>
      <c r="W207" s="34">
        <v>0.25</v>
      </c>
      <c r="X207" s="34">
        <f t="shared" si="75"/>
        <v>2.75</v>
      </c>
      <c r="Y207">
        <v>276</v>
      </c>
      <c r="Z207">
        <f t="shared" si="76"/>
        <v>1.0103</v>
      </c>
      <c r="AA207" s="15">
        <f t="shared" si="77"/>
        <v>0.73307885561750119</v>
      </c>
      <c r="AB207" s="55">
        <f t="shared" si="78"/>
        <v>2.0159668529481283</v>
      </c>
      <c r="AC207" s="55">
        <f t="shared" si="70"/>
        <v>0</v>
      </c>
      <c r="AD207" s="34">
        <f t="shared" si="79"/>
        <v>2.0159668529481283</v>
      </c>
      <c r="AE207" s="55">
        <f t="shared" si="80"/>
        <v>2</v>
      </c>
      <c r="AF207" s="34">
        <f t="shared" si="81"/>
        <v>1.5966852948128274E-2</v>
      </c>
      <c r="AG207" s="55">
        <f t="shared" si="82"/>
        <v>0</v>
      </c>
      <c r="AH207" s="55">
        <f t="shared" si="83"/>
        <v>2</v>
      </c>
      <c r="AI207" s="34">
        <f t="shared" si="95"/>
        <v>1.5966852948128274E-2</v>
      </c>
      <c r="AJ207" s="59">
        <f t="shared" si="84"/>
        <v>0</v>
      </c>
      <c r="AK207" s="59">
        <f t="shared" si="85"/>
        <v>0</v>
      </c>
      <c r="AL207" s="59">
        <f t="shared" si="86"/>
        <v>0</v>
      </c>
      <c r="AM207" s="34">
        <f t="shared" si="87"/>
        <v>1.5966852948128274E-2</v>
      </c>
      <c r="AN207" s="55">
        <f t="shared" si="88"/>
        <v>1.5966852948128274E-2</v>
      </c>
      <c r="AO207" s="34">
        <f t="shared" si="89"/>
        <v>0</v>
      </c>
      <c r="AP207" s="55">
        <f t="shared" si="90"/>
        <v>0</v>
      </c>
      <c r="AQ207" s="59">
        <f t="shared" si="91"/>
        <v>0.12773482358502619</v>
      </c>
      <c r="AR207" s="59">
        <f t="shared" si="92"/>
        <v>0</v>
      </c>
      <c r="AS207" s="34"/>
      <c r="AT207">
        <v>276</v>
      </c>
      <c r="AU207" t="s">
        <v>732</v>
      </c>
      <c r="AV207">
        <v>1</v>
      </c>
      <c r="AW207">
        <v>10</v>
      </c>
      <c r="AZ207">
        <v>45</v>
      </c>
      <c r="BA207">
        <v>45</v>
      </c>
      <c r="BD207" s="34">
        <f t="shared" si="93"/>
        <v>1.6500000000000001</v>
      </c>
      <c r="BE207">
        <v>276</v>
      </c>
      <c r="BF207">
        <v>1</v>
      </c>
      <c r="BG207">
        <v>3</v>
      </c>
      <c r="BH207">
        <v>8</v>
      </c>
      <c r="BI207">
        <f t="shared" si="94"/>
        <v>18</v>
      </c>
    </row>
    <row r="208" spans="7:61" ht="15.75">
      <c r="G208">
        <v>279</v>
      </c>
      <c r="H208">
        <v>279</v>
      </c>
      <c r="I208">
        <v>60</v>
      </c>
      <c r="J208">
        <v>0</v>
      </c>
      <c r="K208" s="74">
        <v>95</v>
      </c>
      <c r="L208" s="35">
        <v>1.5225</v>
      </c>
      <c r="M208" s="35"/>
      <c r="N208" s="35">
        <v>8.5500000000000007</v>
      </c>
      <c r="O208" s="35">
        <v>91.200005000000004</v>
      </c>
      <c r="P208" s="35">
        <v>250.80001999999999</v>
      </c>
      <c r="Q208" s="35"/>
      <c r="S208" s="34">
        <v>6</v>
      </c>
      <c r="T208" s="34">
        <v>0</v>
      </c>
      <c r="U208" s="34">
        <v>0.5</v>
      </c>
      <c r="V208" s="34">
        <v>12</v>
      </c>
      <c r="W208" s="34">
        <v>12</v>
      </c>
      <c r="X208" s="34">
        <f t="shared" si="75"/>
        <v>30.5</v>
      </c>
      <c r="Y208">
        <v>279</v>
      </c>
      <c r="Z208">
        <f t="shared" si="76"/>
        <v>1.0103</v>
      </c>
      <c r="AA208" s="15">
        <f t="shared" si="77"/>
        <v>0.73307885561750119</v>
      </c>
      <c r="AB208" s="55">
        <f t="shared" si="78"/>
        <v>22.358905096333785</v>
      </c>
      <c r="AC208" s="55">
        <f t="shared" si="70"/>
        <v>0</v>
      </c>
      <c r="AD208" s="34">
        <f t="shared" si="79"/>
        <v>22.358905096333785</v>
      </c>
      <c r="AE208" s="55">
        <f t="shared" si="80"/>
        <v>0.5</v>
      </c>
      <c r="AF208" s="34">
        <f t="shared" si="81"/>
        <v>21.858905096333785</v>
      </c>
      <c r="AG208" s="55">
        <f t="shared" si="82"/>
        <v>6</v>
      </c>
      <c r="AH208" s="55">
        <f t="shared" si="83"/>
        <v>6.5</v>
      </c>
      <c r="AI208" s="34">
        <f t="shared" si="95"/>
        <v>15.858905096333785</v>
      </c>
      <c r="AJ208" s="59">
        <f t="shared" si="84"/>
        <v>0</v>
      </c>
      <c r="AK208" s="59">
        <f t="shared" si="85"/>
        <v>0.71249999999999991</v>
      </c>
      <c r="AL208" s="59">
        <f t="shared" si="86"/>
        <v>8.370000000000001</v>
      </c>
      <c r="AM208" s="34">
        <f t="shared" si="87"/>
        <v>15.858905096333785</v>
      </c>
      <c r="AN208" s="55">
        <f t="shared" si="88"/>
        <v>12</v>
      </c>
      <c r="AO208" s="34">
        <f t="shared" si="89"/>
        <v>3.8589050963337854</v>
      </c>
      <c r="AP208" s="55">
        <f t="shared" si="90"/>
        <v>3.8589050963337854</v>
      </c>
      <c r="AQ208" s="59">
        <f t="shared" si="91"/>
        <v>96</v>
      </c>
      <c r="AR208" s="59">
        <f t="shared" si="92"/>
        <v>84.895912119343279</v>
      </c>
      <c r="AS208" s="34"/>
      <c r="AT208">
        <v>279</v>
      </c>
      <c r="AU208">
        <v>1</v>
      </c>
      <c r="AV208">
        <v>1</v>
      </c>
      <c r="AY208">
        <v>55</v>
      </c>
      <c r="AZ208">
        <v>45</v>
      </c>
      <c r="BD208" s="34">
        <f t="shared" si="93"/>
        <v>2.3250000000000002</v>
      </c>
      <c r="BE208">
        <v>279</v>
      </c>
      <c r="BF208">
        <v>2</v>
      </c>
      <c r="BG208">
        <v>4</v>
      </c>
      <c r="BH208">
        <v>8</v>
      </c>
      <c r="BI208">
        <f t="shared" si="94"/>
        <v>22</v>
      </c>
    </row>
    <row r="209" spans="7:61" ht="15.75">
      <c r="G209">
        <v>280</v>
      </c>
      <c r="H209">
        <v>280</v>
      </c>
      <c r="I209">
        <v>90</v>
      </c>
      <c r="J209">
        <v>0</v>
      </c>
      <c r="K209">
        <v>0</v>
      </c>
      <c r="L209" s="35">
        <v>2.38</v>
      </c>
      <c r="M209" s="35"/>
      <c r="N209" s="35"/>
      <c r="O209" s="35"/>
      <c r="P209" s="35"/>
      <c r="Q209" s="35"/>
      <c r="S209" s="34">
        <v>0</v>
      </c>
      <c r="T209" s="34">
        <v>0</v>
      </c>
      <c r="U209" s="34">
        <v>1</v>
      </c>
      <c r="V209" s="34">
        <v>0</v>
      </c>
      <c r="W209" s="34">
        <v>0</v>
      </c>
      <c r="X209" s="34">
        <f t="shared" si="75"/>
        <v>1</v>
      </c>
      <c r="Y209">
        <v>280</v>
      </c>
      <c r="Z209">
        <f t="shared" si="76"/>
        <v>1.0103</v>
      </c>
      <c r="AA209" s="15">
        <f t="shared" si="77"/>
        <v>0.73307885561750119</v>
      </c>
      <c r="AB209" s="55">
        <f t="shared" si="78"/>
        <v>0.73307885561750119</v>
      </c>
      <c r="AC209" s="55">
        <f t="shared" si="70"/>
        <v>0</v>
      </c>
      <c r="AD209" s="34">
        <f t="shared" si="79"/>
        <v>0.73307885561750119</v>
      </c>
      <c r="AE209" s="55">
        <f t="shared" si="80"/>
        <v>0.73307885561750119</v>
      </c>
      <c r="AF209" s="34">
        <f t="shared" si="81"/>
        <v>0</v>
      </c>
      <c r="AG209" s="55">
        <f t="shared" si="82"/>
        <v>0</v>
      </c>
      <c r="AH209" s="55">
        <f t="shared" si="83"/>
        <v>0.73307885561750119</v>
      </c>
      <c r="AI209" s="34">
        <f t="shared" si="95"/>
        <v>0</v>
      </c>
      <c r="AJ209" s="59">
        <f t="shared" si="84"/>
        <v>0</v>
      </c>
      <c r="AK209" s="59">
        <f t="shared" si="85"/>
        <v>0</v>
      </c>
      <c r="AL209" s="59">
        <f t="shared" si="86"/>
        <v>0</v>
      </c>
      <c r="AM209" s="34">
        <f t="shared" si="87"/>
        <v>0</v>
      </c>
      <c r="AN209" s="55">
        <f t="shared" si="88"/>
        <v>0</v>
      </c>
      <c r="AO209" s="34">
        <f t="shared" si="89"/>
        <v>0</v>
      </c>
      <c r="AP209" s="55">
        <f t="shared" si="90"/>
        <v>0</v>
      </c>
      <c r="AQ209" s="59">
        <f t="shared" si="91"/>
        <v>0</v>
      </c>
      <c r="AR209" s="59">
        <f t="shared" si="92"/>
        <v>0</v>
      </c>
      <c r="AS209" s="34"/>
      <c r="AT209">
        <v>280</v>
      </c>
      <c r="AU209" t="s">
        <v>732</v>
      </c>
      <c r="AV209">
        <v>1</v>
      </c>
      <c r="AZ209">
        <v>10</v>
      </c>
      <c r="BC209">
        <v>90</v>
      </c>
      <c r="BD209" s="34">
        <f t="shared" si="93"/>
        <v>0.60000000000000009</v>
      </c>
      <c r="BE209">
        <v>280</v>
      </c>
      <c r="BF209" t="s">
        <v>732</v>
      </c>
      <c r="BG209" t="s">
        <v>732</v>
      </c>
    </row>
    <row r="210" spans="7:61" ht="15.75">
      <c r="G210">
        <v>281</v>
      </c>
      <c r="H210">
        <v>281</v>
      </c>
      <c r="I210">
        <v>80</v>
      </c>
      <c r="J210">
        <v>0</v>
      </c>
      <c r="K210">
        <v>0</v>
      </c>
      <c r="L210" s="35">
        <v>6.1000003999999999</v>
      </c>
      <c r="M210" s="35"/>
      <c r="N210" s="35"/>
      <c r="O210" s="35">
        <v>3.8000001999999999</v>
      </c>
      <c r="P210" s="35">
        <v>8.5500000000000007</v>
      </c>
      <c r="Q210" s="35"/>
      <c r="S210" s="34">
        <v>0</v>
      </c>
      <c r="T210" s="34">
        <v>0</v>
      </c>
      <c r="U210" s="34">
        <v>2</v>
      </c>
      <c r="V210" s="34">
        <v>0.5</v>
      </c>
      <c r="W210" s="34">
        <v>0.5</v>
      </c>
      <c r="X210" s="34">
        <f t="shared" si="75"/>
        <v>3</v>
      </c>
      <c r="Y210">
        <v>281</v>
      </c>
      <c r="Z210">
        <f t="shared" si="76"/>
        <v>1.0103</v>
      </c>
      <c r="AA210" s="15">
        <f t="shared" si="77"/>
        <v>0.73307885561750119</v>
      </c>
      <c r="AB210" s="55">
        <f t="shared" si="78"/>
        <v>2.1992365668525036</v>
      </c>
      <c r="AC210" s="55">
        <f t="shared" ref="AC210:AC218" si="96">IF(T210&lt;AB210,T210,T210-AB210)</f>
        <v>0</v>
      </c>
      <c r="AD210" s="34">
        <f t="shared" si="79"/>
        <v>2.1992365668525036</v>
      </c>
      <c r="AE210" s="55">
        <f t="shared" si="80"/>
        <v>2</v>
      </c>
      <c r="AF210" s="34">
        <f t="shared" si="81"/>
        <v>0.19923656685250357</v>
      </c>
      <c r="AG210" s="55">
        <f t="shared" si="82"/>
        <v>0</v>
      </c>
      <c r="AH210" s="55">
        <f t="shared" si="83"/>
        <v>2</v>
      </c>
      <c r="AI210" s="34">
        <f t="shared" si="95"/>
        <v>0.19923656685250357</v>
      </c>
      <c r="AJ210" s="59">
        <f t="shared" si="84"/>
        <v>0</v>
      </c>
      <c r="AK210" s="59">
        <f t="shared" si="85"/>
        <v>0</v>
      </c>
      <c r="AL210" s="59">
        <f t="shared" si="86"/>
        <v>0</v>
      </c>
      <c r="AM210" s="34">
        <f t="shared" si="87"/>
        <v>0.19923656685250357</v>
      </c>
      <c r="AN210" s="55">
        <f t="shared" si="88"/>
        <v>0.19923656685250357</v>
      </c>
      <c r="AO210" s="34">
        <f t="shared" si="89"/>
        <v>0</v>
      </c>
      <c r="AP210" s="55">
        <f t="shared" si="90"/>
        <v>0</v>
      </c>
      <c r="AQ210" s="59">
        <f t="shared" si="91"/>
        <v>1.5938925348200286</v>
      </c>
      <c r="AR210" s="59">
        <f t="shared" si="92"/>
        <v>0</v>
      </c>
      <c r="AS210" s="34"/>
      <c r="AT210">
        <v>281</v>
      </c>
      <c r="AU210" t="s">
        <v>732</v>
      </c>
      <c r="AV210">
        <v>1</v>
      </c>
      <c r="AW210">
        <v>10</v>
      </c>
      <c r="AZ210">
        <v>85</v>
      </c>
      <c r="BC210">
        <v>5</v>
      </c>
      <c r="BD210" s="34">
        <f t="shared" si="93"/>
        <v>1.5999999999999999</v>
      </c>
      <c r="BE210">
        <v>281</v>
      </c>
      <c r="BF210">
        <v>1</v>
      </c>
      <c r="BG210">
        <v>3</v>
      </c>
      <c r="BH210">
        <v>8</v>
      </c>
      <c r="BI210">
        <f t="shared" si="94"/>
        <v>18</v>
      </c>
    </row>
    <row r="211" spans="7:61" ht="15.75">
      <c r="G211">
        <v>282</v>
      </c>
      <c r="H211">
        <v>282</v>
      </c>
      <c r="I211">
        <v>95</v>
      </c>
      <c r="J211">
        <v>0</v>
      </c>
      <c r="K211">
        <v>0</v>
      </c>
      <c r="L211" s="35">
        <v>6.03</v>
      </c>
      <c r="M211" s="35"/>
      <c r="N211" s="35"/>
      <c r="O211" s="35">
        <v>6.8</v>
      </c>
      <c r="P211" s="35">
        <v>15.300001</v>
      </c>
      <c r="Q211" s="35"/>
      <c r="S211" s="34">
        <v>0</v>
      </c>
      <c r="T211" s="34">
        <v>0</v>
      </c>
      <c r="U211" s="34">
        <v>2</v>
      </c>
      <c r="V211" s="34">
        <v>1</v>
      </c>
      <c r="W211" s="34">
        <v>1</v>
      </c>
      <c r="X211" s="34">
        <f t="shared" si="75"/>
        <v>4</v>
      </c>
      <c r="Y211">
        <v>282</v>
      </c>
      <c r="Z211">
        <f t="shared" si="76"/>
        <v>1.0103</v>
      </c>
      <c r="AA211" s="15">
        <f t="shared" si="77"/>
        <v>0.73307885561750119</v>
      </c>
      <c r="AB211" s="55">
        <f t="shared" si="78"/>
        <v>2.9323154224700048</v>
      </c>
      <c r="AC211" s="55">
        <f t="shared" si="96"/>
        <v>0</v>
      </c>
      <c r="AD211" s="34">
        <f t="shared" si="79"/>
        <v>2.9323154224700048</v>
      </c>
      <c r="AE211" s="55">
        <f t="shared" si="80"/>
        <v>2</v>
      </c>
      <c r="AF211" s="34">
        <f t="shared" si="81"/>
        <v>0.93231542247000476</v>
      </c>
      <c r="AG211" s="55">
        <f t="shared" si="82"/>
        <v>0</v>
      </c>
      <c r="AH211" s="55">
        <f t="shared" si="83"/>
        <v>2</v>
      </c>
      <c r="AI211" s="34">
        <f t="shared" si="95"/>
        <v>0.93231542247000476</v>
      </c>
      <c r="AJ211" s="59">
        <f t="shared" si="84"/>
        <v>0</v>
      </c>
      <c r="AK211" s="59">
        <f t="shared" si="85"/>
        <v>0</v>
      </c>
      <c r="AL211" s="59">
        <f t="shared" si="86"/>
        <v>0</v>
      </c>
      <c r="AM211" s="34">
        <f t="shared" si="87"/>
        <v>0.93231542247000476</v>
      </c>
      <c r="AN211" s="55">
        <f t="shared" si="88"/>
        <v>0.93231542247000476</v>
      </c>
      <c r="AO211" s="34">
        <f t="shared" si="89"/>
        <v>0</v>
      </c>
      <c r="AP211" s="55">
        <f t="shared" si="90"/>
        <v>0</v>
      </c>
      <c r="AQ211" s="59">
        <f t="shared" si="91"/>
        <v>7.4585233797600381</v>
      </c>
      <c r="AR211" s="59">
        <f t="shared" si="92"/>
        <v>0</v>
      </c>
      <c r="AS211" s="34"/>
      <c r="AT211">
        <v>282</v>
      </c>
      <c r="AU211" t="s">
        <v>732</v>
      </c>
      <c r="AV211">
        <v>1</v>
      </c>
      <c r="AX211">
        <v>85</v>
      </c>
      <c r="AZ211">
        <v>15</v>
      </c>
      <c r="BD211" s="34">
        <f t="shared" si="93"/>
        <v>2.7749999999999999</v>
      </c>
      <c r="BE211">
        <v>282</v>
      </c>
      <c r="BF211">
        <v>1</v>
      </c>
      <c r="BG211">
        <v>3</v>
      </c>
      <c r="BH211">
        <v>8</v>
      </c>
      <c r="BI211">
        <f t="shared" si="94"/>
        <v>18</v>
      </c>
    </row>
    <row r="212" spans="7:61" ht="15.75">
      <c r="G212">
        <v>283</v>
      </c>
      <c r="H212">
        <v>283</v>
      </c>
      <c r="I212">
        <v>20</v>
      </c>
      <c r="J212">
        <v>0</v>
      </c>
      <c r="K212">
        <v>0</v>
      </c>
      <c r="L212" s="35">
        <v>1.5500001000000001</v>
      </c>
      <c r="M212" s="35"/>
      <c r="N212" s="35"/>
      <c r="O212" s="35">
        <v>0.4</v>
      </c>
      <c r="P212" s="35">
        <v>0.90000004</v>
      </c>
      <c r="Q212" s="35"/>
      <c r="S212" s="34">
        <v>0</v>
      </c>
      <c r="T212" s="34">
        <v>0</v>
      </c>
      <c r="U212" s="34">
        <v>0.5</v>
      </c>
      <c r="V212" s="34">
        <v>0.5</v>
      </c>
      <c r="W212" s="34">
        <v>0.5</v>
      </c>
      <c r="X212" s="34">
        <f t="shared" si="75"/>
        <v>1.5</v>
      </c>
      <c r="Y212">
        <v>283</v>
      </c>
      <c r="Z212">
        <f t="shared" si="76"/>
        <v>1.0103</v>
      </c>
      <c r="AA212" s="15">
        <f t="shared" si="77"/>
        <v>0.73307885561750119</v>
      </c>
      <c r="AB212" s="55">
        <f t="shared" si="78"/>
        <v>1.0996182834262518</v>
      </c>
      <c r="AC212" s="55">
        <f t="shared" si="96"/>
        <v>0</v>
      </c>
      <c r="AD212" s="34">
        <f t="shared" si="79"/>
        <v>1.0996182834262518</v>
      </c>
      <c r="AE212" s="55">
        <f t="shared" si="80"/>
        <v>0.5</v>
      </c>
      <c r="AF212" s="34">
        <f t="shared" si="81"/>
        <v>0.59961828342625179</v>
      </c>
      <c r="AG212" s="55">
        <f t="shared" si="82"/>
        <v>0</v>
      </c>
      <c r="AH212" s="55">
        <f t="shared" si="83"/>
        <v>0.5</v>
      </c>
      <c r="AI212" s="34">
        <f t="shared" si="95"/>
        <v>0.59961828342625179</v>
      </c>
      <c r="AJ212" s="59">
        <f t="shared" si="84"/>
        <v>0</v>
      </c>
      <c r="AK212" s="59">
        <f t="shared" si="85"/>
        <v>0</v>
      </c>
      <c r="AL212" s="59">
        <f t="shared" si="86"/>
        <v>0</v>
      </c>
      <c r="AM212" s="34">
        <f t="shared" si="87"/>
        <v>0.59961828342625179</v>
      </c>
      <c r="AN212" s="55">
        <f t="shared" si="88"/>
        <v>0.5</v>
      </c>
      <c r="AO212" s="34">
        <f t="shared" si="89"/>
        <v>9.9618283426251786E-2</v>
      </c>
      <c r="AP212" s="55">
        <f t="shared" si="90"/>
        <v>9.9618283426251786E-2</v>
      </c>
      <c r="AQ212" s="59">
        <f t="shared" si="91"/>
        <v>4</v>
      </c>
      <c r="AR212" s="59">
        <f t="shared" si="92"/>
        <v>1.7931291016725321</v>
      </c>
      <c r="AS212" s="34"/>
      <c r="AT212">
        <v>283</v>
      </c>
      <c r="AU212" t="s">
        <v>732</v>
      </c>
      <c r="AV212">
        <v>1</v>
      </c>
      <c r="AZ212">
        <v>100</v>
      </c>
      <c r="BD212" s="34">
        <f t="shared" si="93"/>
        <v>1.5</v>
      </c>
      <c r="BE212">
        <v>283</v>
      </c>
      <c r="BF212">
        <v>1</v>
      </c>
      <c r="BG212">
        <v>3</v>
      </c>
      <c r="BH212">
        <v>8</v>
      </c>
      <c r="BI212">
        <f t="shared" si="94"/>
        <v>18</v>
      </c>
    </row>
    <row r="213" spans="7:61" ht="15.75">
      <c r="G213">
        <v>284</v>
      </c>
      <c r="H213">
        <v>284</v>
      </c>
      <c r="I213">
        <v>60</v>
      </c>
      <c r="J213">
        <v>0</v>
      </c>
      <c r="K213">
        <v>0</v>
      </c>
      <c r="L213" s="35">
        <v>1.5500001000000001</v>
      </c>
      <c r="M213" s="35"/>
      <c r="N213" s="35"/>
      <c r="O213" s="35">
        <v>0.4</v>
      </c>
      <c r="P213" s="35">
        <v>0.90000004</v>
      </c>
      <c r="Q213" s="35"/>
      <c r="S213" s="34">
        <v>0</v>
      </c>
      <c r="T213" s="34">
        <v>0</v>
      </c>
      <c r="U213" s="34">
        <v>0.5</v>
      </c>
      <c r="V213" s="34">
        <v>0.5</v>
      </c>
      <c r="W213" s="34">
        <v>0.5</v>
      </c>
      <c r="X213" s="34">
        <f t="shared" si="75"/>
        <v>1.5</v>
      </c>
      <c r="Y213">
        <v>284</v>
      </c>
      <c r="Z213">
        <f t="shared" si="76"/>
        <v>1.0103</v>
      </c>
      <c r="AA213" s="15">
        <f t="shared" si="77"/>
        <v>0.73307885561750119</v>
      </c>
      <c r="AB213" s="55">
        <f t="shared" si="78"/>
        <v>1.0996182834262518</v>
      </c>
      <c r="AC213" s="55">
        <f t="shared" si="96"/>
        <v>0</v>
      </c>
      <c r="AD213" s="34">
        <f t="shared" si="79"/>
        <v>1.0996182834262518</v>
      </c>
      <c r="AE213" s="55">
        <f t="shared" si="80"/>
        <v>0.5</v>
      </c>
      <c r="AF213" s="34">
        <f t="shared" si="81"/>
        <v>0.59961828342625179</v>
      </c>
      <c r="AG213" s="55">
        <f t="shared" si="82"/>
        <v>0</v>
      </c>
      <c r="AH213" s="55">
        <f t="shared" si="83"/>
        <v>0.5</v>
      </c>
      <c r="AI213" s="34">
        <f t="shared" si="95"/>
        <v>0.59961828342625179</v>
      </c>
      <c r="AJ213" s="59">
        <f t="shared" si="84"/>
        <v>0</v>
      </c>
      <c r="AK213" s="59">
        <f t="shared" si="85"/>
        <v>0</v>
      </c>
      <c r="AL213" s="59">
        <f t="shared" si="86"/>
        <v>0</v>
      </c>
      <c r="AM213" s="34">
        <f t="shared" si="87"/>
        <v>0.59961828342625179</v>
      </c>
      <c r="AN213" s="55">
        <f t="shared" si="88"/>
        <v>0.5</v>
      </c>
      <c r="AO213" s="34">
        <f t="shared" si="89"/>
        <v>9.9618283426251786E-2</v>
      </c>
      <c r="AP213" s="55">
        <f t="shared" si="90"/>
        <v>9.9618283426251786E-2</v>
      </c>
      <c r="AQ213" s="59">
        <f t="shared" si="91"/>
        <v>4</v>
      </c>
      <c r="AR213" s="59">
        <f t="shared" si="92"/>
        <v>1.7931291016725321</v>
      </c>
      <c r="AS213" s="34"/>
      <c r="AT213">
        <v>284</v>
      </c>
      <c r="AU213" t="s">
        <v>732</v>
      </c>
      <c r="AV213">
        <v>1</v>
      </c>
      <c r="AZ213">
        <v>100</v>
      </c>
      <c r="BD213" s="34">
        <f t="shared" si="93"/>
        <v>1.5</v>
      </c>
      <c r="BE213">
        <v>284</v>
      </c>
      <c r="BF213">
        <v>1</v>
      </c>
      <c r="BG213">
        <v>3</v>
      </c>
      <c r="BH213">
        <v>8</v>
      </c>
      <c r="BI213">
        <f t="shared" si="94"/>
        <v>18</v>
      </c>
    </row>
    <row r="214" spans="7:61" ht="15.75">
      <c r="G214">
        <v>286</v>
      </c>
      <c r="H214">
        <v>286</v>
      </c>
      <c r="I214">
        <v>70</v>
      </c>
      <c r="J214">
        <v>0</v>
      </c>
      <c r="K214" s="74">
        <v>1</v>
      </c>
      <c r="L214" s="35">
        <v>2.9750000999999999</v>
      </c>
      <c r="M214" s="35"/>
      <c r="N214" s="35">
        <v>7.5000003000000003E-3</v>
      </c>
      <c r="O214" s="35">
        <v>3.92</v>
      </c>
      <c r="P214" s="35">
        <v>8.8200009999999995</v>
      </c>
      <c r="Q214" s="35">
        <v>0.3</v>
      </c>
      <c r="S214" s="34">
        <v>0.5</v>
      </c>
      <c r="T214" s="34">
        <v>0</v>
      </c>
      <c r="U214" s="34">
        <v>1</v>
      </c>
      <c r="V214" s="34">
        <v>0.7</v>
      </c>
      <c r="W214" s="34">
        <v>0.7</v>
      </c>
      <c r="X214" s="34">
        <f t="shared" si="75"/>
        <v>2.9000000000000004</v>
      </c>
      <c r="Y214">
        <v>286</v>
      </c>
      <c r="Z214">
        <f t="shared" si="76"/>
        <v>1.0103</v>
      </c>
      <c r="AA214" s="15">
        <f t="shared" si="77"/>
        <v>0.73307885561750119</v>
      </c>
      <c r="AB214" s="55">
        <f t="shared" si="78"/>
        <v>2.1259286812907536</v>
      </c>
      <c r="AC214" s="55">
        <f t="shared" si="96"/>
        <v>0</v>
      </c>
      <c r="AD214" s="34">
        <f t="shared" si="79"/>
        <v>2.1259286812907536</v>
      </c>
      <c r="AE214" s="55">
        <f t="shared" si="80"/>
        <v>1</v>
      </c>
      <c r="AF214" s="34">
        <f t="shared" si="81"/>
        <v>1.1259286812907536</v>
      </c>
      <c r="AG214" s="55">
        <f t="shared" si="82"/>
        <v>0.5</v>
      </c>
      <c r="AH214" s="55">
        <f t="shared" si="83"/>
        <v>1.5</v>
      </c>
      <c r="AI214" s="34">
        <f t="shared" si="95"/>
        <v>0.62592868129075363</v>
      </c>
      <c r="AJ214" s="59">
        <f t="shared" si="84"/>
        <v>0</v>
      </c>
      <c r="AK214" s="59">
        <f t="shared" si="85"/>
        <v>1.4999999999999999E-2</v>
      </c>
      <c r="AL214" s="59">
        <f t="shared" si="86"/>
        <v>0.95374999999999976</v>
      </c>
      <c r="AM214" s="34">
        <f t="shared" si="87"/>
        <v>0.62592868129075363</v>
      </c>
      <c r="AN214" s="55">
        <f t="shared" si="88"/>
        <v>0.62592868129075363</v>
      </c>
      <c r="AO214" s="34">
        <f t="shared" si="89"/>
        <v>0</v>
      </c>
      <c r="AP214" s="55">
        <f t="shared" si="90"/>
        <v>0</v>
      </c>
      <c r="AQ214" s="59">
        <f t="shared" si="91"/>
        <v>5.007429450326029</v>
      </c>
      <c r="AR214" s="59">
        <f t="shared" si="92"/>
        <v>0</v>
      </c>
      <c r="AS214" s="34"/>
      <c r="AT214">
        <v>286</v>
      </c>
      <c r="AU214">
        <v>2</v>
      </c>
      <c r="AV214">
        <v>1</v>
      </c>
      <c r="AW214">
        <v>30</v>
      </c>
      <c r="AX214">
        <v>45</v>
      </c>
      <c r="AY214">
        <v>10</v>
      </c>
      <c r="AZ214">
        <v>10</v>
      </c>
      <c r="BC214">
        <v>5</v>
      </c>
      <c r="BD214" s="34">
        <f t="shared" si="93"/>
        <v>2.7249999999999996</v>
      </c>
      <c r="BE214">
        <v>286</v>
      </c>
      <c r="BF214">
        <v>1</v>
      </c>
      <c r="BG214">
        <v>3</v>
      </c>
      <c r="BH214">
        <v>8</v>
      </c>
      <c r="BI214">
        <f t="shared" si="94"/>
        <v>18</v>
      </c>
    </row>
    <row r="215" spans="7:61" ht="15.75">
      <c r="G215">
        <v>287</v>
      </c>
      <c r="H215">
        <v>287</v>
      </c>
      <c r="I215">
        <v>88</v>
      </c>
      <c r="J215">
        <v>0</v>
      </c>
      <c r="K215" s="74">
        <v>10</v>
      </c>
      <c r="L215" s="35">
        <v>3.0200002000000001</v>
      </c>
      <c r="M215" s="35"/>
      <c r="N215" s="35">
        <v>0.15</v>
      </c>
      <c r="O215" s="35">
        <v>3.4</v>
      </c>
      <c r="P215" s="35">
        <v>7.6500006000000003</v>
      </c>
      <c r="Q215" s="35"/>
      <c r="S215" s="34">
        <v>1</v>
      </c>
      <c r="T215" s="34">
        <v>0</v>
      </c>
      <c r="U215" s="34">
        <v>1</v>
      </c>
      <c r="V215" s="34">
        <v>0.5</v>
      </c>
      <c r="W215" s="34">
        <v>0.5</v>
      </c>
      <c r="X215" s="34">
        <f t="shared" si="75"/>
        <v>3</v>
      </c>
      <c r="Y215">
        <v>287</v>
      </c>
      <c r="Z215">
        <f t="shared" si="76"/>
        <v>1.0103</v>
      </c>
      <c r="AA215" s="15">
        <f t="shared" si="77"/>
        <v>0.73307885561750119</v>
      </c>
      <c r="AB215" s="55">
        <f t="shared" si="78"/>
        <v>2.1992365668525036</v>
      </c>
      <c r="AC215" s="55">
        <f t="shared" si="96"/>
        <v>0</v>
      </c>
      <c r="AD215" s="34">
        <f t="shared" si="79"/>
        <v>2.1992365668525036</v>
      </c>
      <c r="AE215" s="55">
        <f t="shared" si="80"/>
        <v>1</v>
      </c>
      <c r="AF215" s="34">
        <f t="shared" si="81"/>
        <v>1.1992365668525036</v>
      </c>
      <c r="AG215" s="55">
        <f t="shared" si="82"/>
        <v>1</v>
      </c>
      <c r="AH215" s="55">
        <f t="shared" si="83"/>
        <v>2</v>
      </c>
      <c r="AI215" s="34">
        <f t="shared" si="95"/>
        <v>0.19923656685250357</v>
      </c>
      <c r="AJ215" s="59">
        <f t="shared" si="84"/>
        <v>0</v>
      </c>
      <c r="AK215" s="59">
        <f t="shared" si="85"/>
        <v>0.15000000000000002</v>
      </c>
      <c r="AL215" s="59">
        <f t="shared" si="86"/>
        <v>2.3760000000000003</v>
      </c>
      <c r="AM215" s="34">
        <f t="shared" si="87"/>
        <v>0.19923656685250357</v>
      </c>
      <c r="AN215" s="55">
        <f t="shared" si="88"/>
        <v>0.19923656685250357</v>
      </c>
      <c r="AO215" s="34">
        <f t="shared" si="89"/>
        <v>0</v>
      </c>
      <c r="AP215" s="55">
        <f t="shared" si="90"/>
        <v>0</v>
      </c>
      <c r="AQ215" s="59">
        <f t="shared" si="91"/>
        <v>1.5938925348200286</v>
      </c>
      <c r="AR215" s="59">
        <f t="shared" si="92"/>
        <v>0</v>
      </c>
      <c r="AS215" s="34"/>
      <c r="AT215">
        <v>287</v>
      </c>
      <c r="AU215">
        <v>2</v>
      </c>
      <c r="AV215">
        <v>1</v>
      </c>
      <c r="AX215">
        <v>40</v>
      </c>
      <c r="AY215">
        <v>40</v>
      </c>
      <c r="AZ215">
        <v>20</v>
      </c>
      <c r="BD215" s="34">
        <f t="shared" si="93"/>
        <v>2.7</v>
      </c>
      <c r="BE215">
        <v>287</v>
      </c>
      <c r="BF215">
        <v>1</v>
      </c>
      <c r="BG215">
        <v>3</v>
      </c>
      <c r="BH215">
        <v>8</v>
      </c>
      <c r="BI215">
        <f t="shared" si="94"/>
        <v>18</v>
      </c>
    </row>
    <row r="216" spans="7:61" ht="15.75">
      <c r="G216">
        <v>288</v>
      </c>
      <c r="H216">
        <v>288</v>
      </c>
      <c r="I216">
        <v>50</v>
      </c>
      <c r="J216">
        <v>0</v>
      </c>
      <c r="K216" s="74">
        <v>10</v>
      </c>
      <c r="L216" s="35">
        <v>1.5200001000000001</v>
      </c>
      <c r="M216" s="35"/>
      <c r="N216" s="35">
        <v>0.15</v>
      </c>
      <c r="O216" s="35">
        <v>1.6</v>
      </c>
      <c r="P216" s="35">
        <v>3.6000000999999999</v>
      </c>
      <c r="Q216" s="35"/>
      <c r="S216" s="34">
        <v>1</v>
      </c>
      <c r="T216" s="34">
        <v>0</v>
      </c>
      <c r="U216" s="34">
        <v>0.5</v>
      </c>
      <c r="V216" s="34">
        <v>0.5</v>
      </c>
      <c r="W216" s="34">
        <v>0.5</v>
      </c>
      <c r="X216" s="34">
        <f t="shared" si="75"/>
        <v>2.5</v>
      </c>
      <c r="Y216">
        <v>288</v>
      </c>
      <c r="Z216">
        <f t="shared" si="76"/>
        <v>1.0103</v>
      </c>
      <c r="AA216" s="15">
        <f t="shared" si="77"/>
        <v>0.73307885561750119</v>
      </c>
      <c r="AB216" s="55">
        <f t="shared" si="78"/>
        <v>1.832697139043753</v>
      </c>
      <c r="AC216" s="55">
        <f t="shared" si="96"/>
        <v>0</v>
      </c>
      <c r="AD216" s="34">
        <f t="shared" si="79"/>
        <v>1.832697139043753</v>
      </c>
      <c r="AE216" s="55">
        <f t="shared" si="80"/>
        <v>0.5</v>
      </c>
      <c r="AF216" s="34">
        <f t="shared" si="81"/>
        <v>1.332697139043753</v>
      </c>
      <c r="AG216" s="55">
        <f t="shared" si="82"/>
        <v>1</v>
      </c>
      <c r="AH216" s="55">
        <f t="shared" si="83"/>
        <v>1.5</v>
      </c>
      <c r="AI216" s="34">
        <f t="shared" si="95"/>
        <v>0.33269713904375298</v>
      </c>
      <c r="AJ216" s="59">
        <f t="shared" si="84"/>
        <v>0</v>
      </c>
      <c r="AK216" s="59">
        <f t="shared" si="85"/>
        <v>7.5000000000000011E-2</v>
      </c>
      <c r="AL216" s="59">
        <f t="shared" si="86"/>
        <v>1.2</v>
      </c>
      <c r="AM216" s="34">
        <f t="shared" si="87"/>
        <v>0.33269713904375298</v>
      </c>
      <c r="AN216" s="55">
        <f t="shared" si="88"/>
        <v>0.33269713904375298</v>
      </c>
      <c r="AO216" s="34">
        <f t="shared" si="89"/>
        <v>0</v>
      </c>
      <c r="AP216" s="55">
        <f t="shared" si="90"/>
        <v>0</v>
      </c>
      <c r="AQ216" s="59">
        <f t="shared" si="91"/>
        <v>2.6615771123500238</v>
      </c>
      <c r="AR216" s="59">
        <f t="shared" si="92"/>
        <v>0</v>
      </c>
      <c r="AS216" s="34"/>
      <c r="AT216">
        <v>288</v>
      </c>
      <c r="AU216">
        <v>1</v>
      </c>
      <c r="AV216">
        <v>1</v>
      </c>
      <c r="AY216">
        <v>60</v>
      </c>
      <c r="AZ216">
        <v>40</v>
      </c>
      <c r="BD216" s="34">
        <f t="shared" si="93"/>
        <v>2.4</v>
      </c>
      <c r="BE216">
        <v>288</v>
      </c>
      <c r="BF216">
        <v>1</v>
      </c>
      <c r="BG216">
        <v>3</v>
      </c>
      <c r="BH216">
        <v>8</v>
      </c>
      <c r="BI216">
        <f t="shared" si="94"/>
        <v>18</v>
      </c>
    </row>
    <row r="217" spans="7:61" ht="15.75">
      <c r="G217">
        <v>289</v>
      </c>
      <c r="H217">
        <v>289</v>
      </c>
      <c r="I217">
        <v>95</v>
      </c>
      <c r="J217">
        <v>0</v>
      </c>
      <c r="K217">
        <v>0</v>
      </c>
      <c r="L217" s="35">
        <v>4.67</v>
      </c>
      <c r="M217" s="35"/>
      <c r="N217" s="35"/>
      <c r="O217" s="35">
        <v>8</v>
      </c>
      <c r="P217" s="35">
        <v>22.000001999999999</v>
      </c>
      <c r="Q217" s="35"/>
      <c r="S217" s="34">
        <v>0</v>
      </c>
      <c r="T217" s="34">
        <v>0</v>
      </c>
      <c r="U217" s="34">
        <v>2</v>
      </c>
      <c r="V217" s="34">
        <v>1</v>
      </c>
      <c r="W217" s="34">
        <v>1</v>
      </c>
      <c r="X217" s="34">
        <f t="shared" si="75"/>
        <v>4</v>
      </c>
      <c r="Y217">
        <v>289</v>
      </c>
      <c r="Z217">
        <f t="shared" si="76"/>
        <v>1.0103</v>
      </c>
      <c r="AA217" s="15">
        <f t="shared" si="77"/>
        <v>0.73307885561750119</v>
      </c>
      <c r="AB217" s="55">
        <f t="shared" si="78"/>
        <v>2.9323154224700048</v>
      </c>
      <c r="AC217" s="55">
        <f t="shared" si="96"/>
        <v>0</v>
      </c>
      <c r="AD217" s="34">
        <f t="shared" si="79"/>
        <v>2.9323154224700048</v>
      </c>
      <c r="AE217" s="55">
        <f t="shared" si="80"/>
        <v>2</v>
      </c>
      <c r="AF217" s="34">
        <f t="shared" si="81"/>
        <v>0.93231542247000476</v>
      </c>
      <c r="AG217" s="55">
        <f t="shared" si="82"/>
        <v>0</v>
      </c>
      <c r="AH217" s="55">
        <f t="shared" si="83"/>
        <v>2</v>
      </c>
      <c r="AI217" s="34">
        <f t="shared" si="95"/>
        <v>0.93231542247000476</v>
      </c>
      <c r="AJ217" s="59">
        <f t="shared" si="84"/>
        <v>0</v>
      </c>
      <c r="AK217" s="59">
        <f t="shared" si="85"/>
        <v>0</v>
      </c>
      <c r="AL217" s="59">
        <f t="shared" si="86"/>
        <v>0</v>
      </c>
      <c r="AM217" s="34">
        <f t="shared" si="87"/>
        <v>0.93231542247000476</v>
      </c>
      <c r="AN217" s="55">
        <f t="shared" si="88"/>
        <v>0.93231542247000476</v>
      </c>
      <c r="AO217" s="34">
        <f t="shared" si="89"/>
        <v>0</v>
      </c>
      <c r="AP217" s="55">
        <f t="shared" si="90"/>
        <v>0</v>
      </c>
      <c r="AQ217" s="59">
        <f t="shared" si="91"/>
        <v>7.4585233797600381</v>
      </c>
      <c r="AR217" s="59">
        <f t="shared" si="92"/>
        <v>0</v>
      </c>
      <c r="AS217" s="34"/>
      <c r="AT217">
        <v>289</v>
      </c>
      <c r="AU217" t="s">
        <v>732</v>
      </c>
      <c r="AV217">
        <v>1</v>
      </c>
      <c r="AY217">
        <v>5</v>
      </c>
      <c r="BC217">
        <v>95</v>
      </c>
      <c r="BD217" s="34">
        <f t="shared" si="93"/>
        <v>0.625</v>
      </c>
      <c r="BE217">
        <v>289</v>
      </c>
      <c r="BF217">
        <v>2</v>
      </c>
      <c r="BG217">
        <v>4</v>
      </c>
      <c r="BH217">
        <v>8</v>
      </c>
      <c r="BI217">
        <f t="shared" si="94"/>
        <v>22</v>
      </c>
    </row>
    <row r="218" spans="7:61" ht="15.75">
      <c r="G218">
        <v>291</v>
      </c>
      <c r="H218">
        <v>291</v>
      </c>
      <c r="I218">
        <v>70</v>
      </c>
      <c r="J218">
        <v>0</v>
      </c>
      <c r="K218">
        <v>0</v>
      </c>
      <c r="L218" s="35">
        <v>5.1600003000000001</v>
      </c>
      <c r="M218" s="35"/>
      <c r="N218" s="35"/>
      <c r="O218" s="35">
        <v>2.8000001999999999</v>
      </c>
      <c r="P218" s="35">
        <v>12.6</v>
      </c>
      <c r="Q218" s="35"/>
      <c r="S218" s="34">
        <v>0</v>
      </c>
      <c r="T218" s="34">
        <v>0</v>
      </c>
      <c r="U218" s="34">
        <v>2</v>
      </c>
      <c r="V218" s="34">
        <v>0.5</v>
      </c>
      <c r="W218" s="34">
        <v>1</v>
      </c>
      <c r="X218" s="34">
        <f t="shared" si="75"/>
        <v>3.5</v>
      </c>
      <c r="Y218">
        <v>291</v>
      </c>
      <c r="Z218">
        <f t="shared" si="76"/>
        <v>1.0103</v>
      </c>
      <c r="AA218" s="15">
        <f t="shared" si="77"/>
        <v>0.73307885561750119</v>
      </c>
      <c r="AB218" s="55">
        <f t="shared" si="78"/>
        <v>2.5657759946612542</v>
      </c>
      <c r="AC218" s="55">
        <f t="shared" si="96"/>
        <v>0</v>
      </c>
      <c r="AD218" s="34">
        <f t="shared" si="79"/>
        <v>2.5657759946612542</v>
      </c>
      <c r="AE218" s="55">
        <f t="shared" si="80"/>
        <v>2</v>
      </c>
      <c r="AF218" s="34">
        <f t="shared" si="81"/>
        <v>0.56577599466125417</v>
      </c>
      <c r="AG218" s="55">
        <f t="shared" si="82"/>
        <v>0</v>
      </c>
      <c r="AH218" s="55">
        <f t="shared" si="83"/>
        <v>2</v>
      </c>
      <c r="AI218" s="34">
        <f t="shared" si="95"/>
        <v>0.56577599466125417</v>
      </c>
      <c r="AJ218" s="59">
        <f t="shared" si="84"/>
        <v>0</v>
      </c>
      <c r="AK218" s="59">
        <f t="shared" si="85"/>
        <v>0</v>
      </c>
      <c r="AL218" s="59">
        <f t="shared" si="86"/>
        <v>0</v>
      </c>
      <c r="AM218" s="34">
        <f t="shared" si="87"/>
        <v>0.56577599466125417</v>
      </c>
      <c r="AN218" s="55">
        <f t="shared" si="88"/>
        <v>0.5</v>
      </c>
      <c r="AO218" s="34">
        <f t="shared" si="89"/>
        <v>6.5775994661254167E-2</v>
      </c>
      <c r="AP218" s="55">
        <f t="shared" si="90"/>
        <v>6.5775994661254167E-2</v>
      </c>
      <c r="AQ218" s="59">
        <f t="shared" si="91"/>
        <v>4</v>
      </c>
      <c r="AR218" s="59">
        <f t="shared" si="92"/>
        <v>1.183967903902575</v>
      </c>
      <c r="AS218" s="34"/>
      <c r="AT218">
        <v>291</v>
      </c>
      <c r="AU218" t="s">
        <v>732</v>
      </c>
      <c r="AV218">
        <v>1</v>
      </c>
      <c r="AX218">
        <v>40</v>
      </c>
      <c r="BB218">
        <v>60</v>
      </c>
      <c r="BD218" s="34">
        <f t="shared" si="93"/>
        <v>1.3800000000000001</v>
      </c>
      <c r="BE218">
        <v>291</v>
      </c>
      <c r="BF218">
        <v>1</v>
      </c>
      <c r="BG218">
        <v>3</v>
      </c>
      <c r="BH218">
        <v>8</v>
      </c>
      <c r="BI218">
        <f t="shared" si="94"/>
        <v>18</v>
      </c>
    </row>
    <row r="219" spans="7:61">
      <c r="J219" s="74"/>
      <c r="K219" s="74"/>
      <c r="L219" s="35"/>
      <c r="M219" s="35"/>
      <c r="N219" s="35"/>
      <c r="O219" s="35"/>
      <c r="P219" s="35"/>
      <c r="Q219" s="35"/>
    </row>
    <row r="220" spans="7:61">
      <c r="J220" s="74"/>
      <c r="K220" s="74"/>
      <c r="L220" s="35"/>
      <c r="M220" s="35"/>
      <c r="N220" s="35"/>
      <c r="O220" s="35"/>
      <c r="P220" s="35"/>
      <c r="Q220" s="35"/>
    </row>
    <row r="221" spans="7:61">
      <c r="J221" s="74"/>
      <c r="K221" s="74"/>
      <c r="L221" s="35"/>
      <c r="M221" s="35"/>
      <c r="N221" s="35"/>
      <c r="O221" s="35"/>
      <c r="P221" s="35"/>
      <c r="Q221" s="35"/>
    </row>
    <row r="222" spans="7:61">
      <c r="J222" s="74"/>
      <c r="K222" s="74"/>
      <c r="L222" s="35"/>
      <c r="M222" s="35"/>
      <c r="N222" s="35"/>
      <c r="O222" s="35"/>
      <c r="P222" s="35"/>
      <c r="Q222" s="35"/>
    </row>
    <row r="223" spans="7:61">
      <c r="J223" s="74"/>
      <c r="K223" s="74"/>
      <c r="L223" s="35"/>
      <c r="M223" s="35"/>
      <c r="N223" s="35"/>
      <c r="O223" s="35"/>
      <c r="P223" s="35"/>
      <c r="Q223" s="35"/>
    </row>
    <row r="224" spans="7:61">
      <c r="J224" s="74"/>
      <c r="K224" s="74"/>
      <c r="L224" s="35"/>
      <c r="M224" s="35"/>
      <c r="N224" s="35"/>
      <c r="O224" s="35"/>
      <c r="P224" s="35"/>
      <c r="Q224" s="35"/>
    </row>
    <row r="225" spans="10:17">
      <c r="J225" s="74"/>
      <c r="K225" s="74"/>
      <c r="L225" s="35"/>
      <c r="M225" s="35"/>
      <c r="N225" s="35"/>
      <c r="O225" s="35"/>
      <c r="P225" s="35"/>
      <c r="Q225" s="35"/>
    </row>
    <row r="226" spans="10:17">
      <c r="J226" s="74"/>
      <c r="K226" s="74"/>
      <c r="L226" s="35"/>
      <c r="M226" s="35"/>
      <c r="N226" s="35"/>
      <c r="O226" s="35"/>
      <c r="P226" s="35"/>
      <c r="Q226" s="35"/>
    </row>
    <row r="227" spans="10:17">
      <c r="J227" s="74"/>
      <c r="K227" s="74"/>
      <c r="L227" s="35"/>
      <c r="M227" s="35"/>
      <c r="N227" s="35"/>
      <c r="O227" s="35"/>
      <c r="P227" s="35"/>
      <c r="Q227" s="35"/>
    </row>
    <row r="228" spans="10:17">
      <c r="J228" s="74"/>
      <c r="K228" s="74"/>
      <c r="L228" s="35"/>
      <c r="M228" s="35"/>
      <c r="N228" s="35"/>
      <c r="O228" s="35"/>
      <c r="P228" s="35"/>
      <c r="Q228" s="35"/>
    </row>
    <row r="229" spans="10:17">
      <c r="J229" s="74"/>
      <c r="K229" s="74"/>
      <c r="L229" s="35"/>
      <c r="M229" s="35"/>
      <c r="N229" s="35"/>
      <c r="O229" s="35"/>
      <c r="P229" s="35"/>
      <c r="Q229" s="35"/>
    </row>
    <row r="230" spans="10:17">
      <c r="J230" s="74"/>
      <c r="K230" s="74"/>
      <c r="L230" s="35"/>
      <c r="M230" s="35"/>
      <c r="N230" s="35"/>
      <c r="O230" s="35"/>
      <c r="P230" s="35"/>
      <c r="Q230" s="35"/>
    </row>
    <row r="231" spans="10:17">
      <c r="J231" s="74"/>
      <c r="K231" s="74"/>
      <c r="L231" s="35"/>
      <c r="M231" s="35"/>
      <c r="N231" s="35"/>
      <c r="O231" s="35"/>
      <c r="P231" s="35"/>
      <c r="Q231" s="35"/>
    </row>
    <row r="232" spans="10:17">
      <c r="J232" s="74"/>
      <c r="K232" s="74"/>
      <c r="L232" s="35"/>
      <c r="M232" s="35"/>
      <c r="N232" s="35"/>
      <c r="O232" s="35"/>
      <c r="P232" s="35"/>
      <c r="Q232" s="35"/>
    </row>
    <row r="233" spans="10:17">
      <c r="J233" s="74"/>
      <c r="K233" s="74"/>
      <c r="L233" s="35"/>
      <c r="M233" s="35"/>
      <c r="N233" s="35"/>
      <c r="O233" s="35"/>
      <c r="P233" s="35"/>
      <c r="Q233" s="35"/>
    </row>
    <row r="234" spans="10:17">
      <c r="J234" s="74"/>
      <c r="K234" s="74"/>
      <c r="L234" s="35"/>
      <c r="M234" s="35"/>
      <c r="N234" s="35"/>
      <c r="O234" s="35"/>
      <c r="P234" s="35"/>
      <c r="Q234" s="35"/>
    </row>
    <row r="235" spans="10:17">
      <c r="J235" s="74"/>
      <c r="K235" s="74"/>
      <c r="L235" s="35"/>
      <c r="M235" s="35"/>
      <c r="N235" s="35"/>
      <c r="O235" s="35"/>
      <c r="P235" s="35"/>
      <c r="Q235" s="35"/>
    </row>
    <row r="236" spans="10:17">
      <c r="J236" s="74"/>
      <c r="K236" s="74"/>
      <c r="L236" s="35"/>
      <c r="M236" s="35"/>
      <c r="N236" s="35"/>
      <c r="O236" s="35"/>
      <c r="P236" s="35"/>
      <c r="Q236" s="35"/>
    </row>
    <row r="237" spans="10:17">
      <c r="J237" s="74"/>
      <c r="K237" s="74"/>
      <c r="L237" s="35"/>
      <c r="M237" s="35"/>
      <c r="N237" s="35"/>
      <c r="O237" s="35"/>
      <c r="P237" s="35"/>
      <c r="Q237" s="35"/>
    </row>
    <row r="238" spans="10:17">
      <c r="J238" s="74"/>
      <c r="K238" s="74"/>
      <c r="L238" s="35"/>
      <c r="M238" s="35"/>
      <c r="N238" s="35"/>
      <c r="O238" s="35"/>
      <c r="P238" s="35"/>
      <c r="Q238" s="35"/>
    </row>
    <row r="239" spans="10:17">
      <c r="J239" s="74"/>
      <c r="K239" s="74"/>
      <c r="L239" s="35"/>
      <c r="M239" s="35"/>
      <c r="N239" s="35"/>
      <c r="O239" s="35"/>
      <c r="P239" s="35"/>
      <c r="Q239" s="35"/>
    </row>
    <row r="240" spans="10:17">
      <c r="J240" s="74"/>
      <c r="K240" s="74"/>
      <c r="L240" s="35"/>
      <c r="M240" s="35"/>
      <c r="N240" s="35"/>
      <c r="O240" s="35"/>
      <c r="P240" s="35"/>
      <c r="Q240" s="35"/>
    </row>
    <row r="241" spans="10:17">
      <c r="J241" s="74"/>
      <c r="K241" s="74"/>
      <c r="L241" s="35"/>
      <c r="M241" s="35"/>
      <c r="N241" s="35"/>
      <c r="O241" s="35"/>
      <c r="P241" s="35"/>
      <c r="Q241" s="35"/>
    </row>
    <row r="242" spans="10:17">
      <c r="J242" s="74"/>
      <c r="K242" s="74"/>
      <c r="L242" s="35"/>
      <c r="M242" s="35"/>
      <c r="N242" s="35"/>
      <c r="O242" s="35"/>
      <c r="P242" s="35"/>
      <c r="Q242" s="35"/>
    </row>
    <row r="243" spans="10:17">
      <c r="J243" s="74"/>
      <c r="K243" s="74"/>
      <c r="L243" s="35"/>
      <c r="M243" s="35"/>
      <c r="N243" s="35"/>
      <c r="O243" s="35"/>
      <c r="P243" s="35"/>
      <c r="Q243" s="35"/>
    </row>
    <row r="244" spans="10:17">
      <c r="J244" s="74"/>
      <c r="K244" s="74"/>
      <c r="L244" s="35"/>
      <c r="M244" s="35"/>
      <c r="N244" s="35"/>
      <c r="O244" s="35"/>
      <c r="P244" s="35"/>
      <c r="Q244" s="35"/>
    </row>
    <row r="245" spans="10:17">
      <c r="J245" s="74"/>
      <c r="K245" s="74"/>
      <c r="L245" s="35"/>
      <c r="M245" s="35"/>
      <c r="N245" s="35"/>
      <c r="O245" s="35"/>
      <c r="P245" s="35"/>
      <c r="Q245" s="35"/>
    </row>
    <row r="246" spans="10:17">
      <c r="J246" s="74"/>
      <c r="K246" s="74"/>
      <c r="L246" s="35"/>
      <c r="M246" s="35"/>
      <c r="N246" s="35"/>
      <c r="O246" s="35"/>
      <c r="P246" s="35"/>
      <c r="Q246" s="35"/>
    </row>
    <row r="247" spans="10:17">
      <c r="J247" s="74"/>
      <c r="K247" s="74"/>
      <c r="L247" s="35"/>
      <c r="M247" s="35"/>
      <c r="N247" s="35"/>
      <c r="O247" s="35"/>
      <c r="P247" s="35"/>
      <c r="Q247" s="35"/>
    </row>
    <row r="248" spans="10:17">
      <c r="J248" s="74"/>
      <c r="K248" s="74"/>
      <c r="L248" s="35"/>
      <c r="M248" s="35"/>
      <c r="N248" s="35"/>
      <c r="O248" s="35"/>
      <c r="P248" s="35"/>
      <c r="Q248" s="35"/>
    </row>
    <row r="249" spans="10:17">
      <c r="J249" s="74"/>
      <c r="K249" s="74"/>
      <c r="L249" s="35"/>
      <c r="M249" s="35"/>
      <c r="N249" s="35"/>
      <c r="O249" s="35"/>
      <c r="P249" s="35"/>
      <c r="Q249" s="35"/>
    </row>
    <row r="250" spans="10:17">
      <c r="J250" s="74"/>
      <c r="K250" s="74"/>
      <c r="L250" s="35"/>
      <c r="M250" s="35"/>
      <c r="N250" s="35"/>
      <c r="O250" s="35"/>
      <c r="P250" s="35"/>
      <c r="Q250" s="35"/>
    </row>
    <row r="251" spans="10:17">
      <c r="J251" s="74"/>
      <c r="K251" s="74"/>
      <c r="L251" s="35"/>
      <c r="M251" s="35"/>
      <c r="N251" s="35"/>
      <c r="O251" s="35"/>
      <c r="P251" s="35"/>
      <c r="Q251" s="35"/>
    </row>
    <row r="252" spans="10:17">
      <c r="J252" s="74"/>
      <c r="K252" s="74"/>
      <c r="L252" s="35"/>
      <c r="M252" s="35"/>
      <c r="N252" s="35"/>
      <c r="O252" s="35"/>
      <c r="P252" s="35"/>
      <c r="Q252" s="35"/>
    </row>
    <row r="253" spans="10:17">
      <c r="J253" s="74"/>
      <c r="K253" s="74"/>
      <c r="L253" s="35"/>
      <c r="M253" s="35"/>
      <c r="N253" s="35"/>
      <c r="O253" s="35"/>
      <c r="P253" s="35"/>
      <c r="Q253" s="35"/>
    </row>
    <row r="254" spans="10:17">
      <c r="J254" s="74"/>
      <c r="K254" s="74"/>
      <c r="L254" s="35"/>
      <c r="M254" s="35"/>
      <c r="N254" s="35"/>
      <c r="O254" s="35"/>
      <c r="P254" s="35"/>
      <c r="Q254" s="35"/>
    </row>
    <row r="255" spans="10:17">
      <c r="J255" s="74"/>
      <c r="K255" s="74"/>
      <c r="L255" s="35"/>
      <c r="M255" s="35"/>
      <c r="N255" s="35"/>
      <c r="O255" s="35"/>
      <c r="P255" s="35"/>
      <c r="Q255" s="35"/>
    </row>
    <row r="256" spans="10:17">
      <c r="J256" s="74"/>
      <c r="K256" s="74"/>
      <c r="L256" s="35"/>
      <c r="M256" s="35"/>
      <c r="N256" s="35"/>
      <c r="O256" s="35"/>
      <c r="P256" s="35"/>
      <c r="Q256" s="35"/>
    </row>
    <row r="257" spans="10:17">
      <c r="J257" s="74"/>
      <c r="K257" s="74"/>
      <c r="L257" s="35"/>
      <c r="M257" s="35"/>
      <c r="N257" s="35"/>
      <c r="O257" s="35"/>
      <c r="P257" s="35"/>
      <c r="Q257" s="35"/>
    </row>
    <row r="258" spans="10:17">
      <c r="J258" s="74"/>
      <c r="K258" s="74"/>
      <c r="L258" s="35"/>
      <c r="M258" s="35"/>
      <c r="N258" s="35"/>
      <c r="O258" s="35"/>
      <c r="P258" s="35"/>
      <c r="Q258" s="35"/>
    </row>
    <row r="259" spans="10:17">
      <c r="J259" s="74"/>
      <c r="K259" s="74"/>
      <c r="L259" s="35"/>
      <c r="M259" s="35"/>
      <c r="N259" s="35"/>
      <c r="O259" s="35"/>
      <c r="P259" s="35"/>
      <c r="Q259" s="35"/>
    </row>
    <row r="260" spans="10:17">
      <c r="J260" s="74"/>
      <c r="K260" s="74"/>
      <c r="L260" s="35"/>
      <c r="M260" s="35"/>
      <c r="N260" s="35"/>
      <c r="O260" s="35"/>
      <c r="P260" s="35"/>
      <c r="Q260" s="35"/>
    </row>
    <row r="261" spans="10:17">
      <c r="J261" s="74"/>
      <c r="K261" s="74"/>
      <c r="L261" s="35"/>
      <c r="M261" s="35"/>
      <c r="N261" s="35"/>
      <c r="O261" s="35"/>
      <c r="P261" s="35"/>
      <c r="Q261" s="35"/>
    </row>
    <row r="262" spans="10:17">
      <c r="J262" s="74"/>
      <c r="K262" s="74"/>
      <c r="L262" s="35"/>
      <c r="M262" s="35"/>
      <c r="N262" s="35"/>
      <c r="O262" s="35"/>
      <c r="P262" s="35"/>
      <c r="Q262" s="35"/>
    </row>
    <row r="263" spans="10:17">
      <c r="J263" s="74"/>
      <c r="K263" s="74"/>
      <c r="L263" s="35"/>
      <c r="M263" s="35"/>
      <c r="N263" s="35"/>
      <c r="O263" s="35"/>
      <c r="P263" s="35"/>
      <c r="Q263" s="35"/>
    </row>
    <row r="264" spans="10:17">
      <c r="J264" s="74"/>
      <c r="K264" s="74"/>
      <c r="L264" s="35"/>
      <c r="M264" s="35"/>
      <c r="N264" s="35"/>
      <c r="O264" s="35"/>
      <c r="P264" s="35"/>
      <c r="Q264" s="35"/>
    </row>
    <row r="265" spans="10:17">
      <c r="J265" s="74"/>
      <c r="K265" s="74"/>
      <c r="L265" s="35"/>
      <c r="M265" s="35"/>
      <c r="N265" s="35"/>
      <c r="O265" s="35"/>
      <c r="P265" s="35"/>
      <c r="Q265" s="35"/>
    </row>
    <row r="266" spans="10:17">
      <c r="J266" s="74"/>
      <c r="K266" s="74"/>
      <c r="L266" s="35"/>
      <c r="M266" s="35"/>
      <c r="N266" s="35"/>
      <c r="O266" s="35"/>
      <c r="P266" s="35"/>
      <c r="Q266" s="35"/>
    </row>
    <row r="267" spans="10:17">
      <c r="J267" s="74"/>
      <c r="K267" s="74"/>
      <c r="L267" s="35"/>
      <c r="M267" s="35"/>
      <c r="N267" s="35"/>
      <c r="O267" s="35"/>
      <c r="P267" s="35"/>
      <c r="Q267" s="35"/>
    </row>
    <row r="268" spans="10:17">
      <c r="J268" s="74"/>
      <c r="K268" s="74"/>
      <c r="L268" s="35"/>
      <c r="M268" s="35"/>
      <c r="N268" s="35"/>
      <c r="O268" s="35"/>
      <c r="P268" s="35"/>
      <c r="Q268" s="35"/>
    </row>
    <row r="269" spans="10:17">
      <c r="J269" s="74"/>
      <c r="K269" s="74"/>
      <c r="L269" s="35"/>
      <c r="M269" s="35"/>
      <c r="N269" s="35"/>
      <c r="O269" s="35"/>
      <c r="P269" s="35"/>
      <c r="Q269" s="35"/>
    </row>
    <row r="270" spans="10:17">
      <c r="J270" s="74"/>
      <c r="K270" s="74"/>
      <c r="L270" s="35"/>
      <c r="M270" s="35"/>
      <c r="N270" s="35"/>
      <c r="O270" s="35"/>
      <c r="P270" s="35"/>
      <c r="Q270" s="35"/>
    </row>
    <row r="271" spans="10:17">
      <c r="J271" s="74"/>
      <c r="K271" s="74"/>
      <c r="L271" s="35"/>
      <c r="M271" s="35"/>
      <c r="N271" s="35"/>
      <c r="O271" s="35"/>
      <c r="P271" s="35"/>
      <c r="Q271" s="35"/>
    </row>
    <row r="272" spans="10:17">
      <c r="J272" s="74"/>
      <c r="K272" s="74"/>
      <c r="L272" s="35"/>
      <c r="M272" s="35"/>
      <c r="N272" s="35"/>
      <c r="O272" s="35"/>
      <c r="P272" s="35"/>
      <c r="Q272" s="35"/>
    </row>
    <row r="273" spans="10:17">
      <c r="J273" s="74"/>
      <c r="K273" s="74"/>
      <c r="L273" s="35"/>
      <c r="M273" s="35"/>
      <c r="N273" s="35"/>
      <c r="O273" s="35"/>
      <c r="P273" s="35"/>
      <c r="Q273" s="35"/>
    </row>
    <row r="274" spans="10:17">
      <c r="J274" s="74"/>
      <c r="K274" s="74"/>
      <c r="L274" s="35"/>
      <c r="M274" s="35"/>
      <c r="N274" s="35"/>
      <c r="O274" s="35"/>
      <c r="P274" s="35"/>
      <c r="Q274" s="35"/>
    </row>
    <row r="275" spans="10:17">
      <c r="J275" s="74"/>
      <c r="K275" s="74"/>
      <c r="L275" s="35"/>
      <c r="M275" s="35"/>
      <c r="N275" s="35"/>
      <c r="O275" s="35"/>
      <c r="P275" s="35"/>
      <c r="Q275" s="35"/>
    </row>
    <row r="276" spans="10:17">
      <c r="J276" s="74"/>
      <c r="K276" s="74"/>
      <c r="L276" s="35"/>
      <c r="M276" s="35"/>
      <c r="N276" s="35"/>
      <c r="O276" s="35"/>
      <c r="P276" s="35"/>
      <c r="Q276" s="35"/>
    </row>
    <row r="277" spans="10:17">
      <c r="J277" s="74"/>
      <c r="K277" s="74"/>
      <c r="L277" s="35"/>
      <c r="M277" s="35"/>
      <c r="N277" s="35"/>
      <c r="O277" s="35"/>
      <c r="P277" s="35"/>
      <c r="Q277" s="35"/>
    </row>
    <row r="278" spans="10:17">
      <c r="J278" s="74"/>
      <c r="K278" s="74"/>
      <c r="L278" s="35"/>
      <c r="M278" s="35"/>
      <c r="N278" s="35"/>
      <c r="O278" s="35"/>
      <c r="P278" s="35"/>
      <c r="Q278" s="35"/>
    </row>
    <row r="279" spans="10:17">
      <c r="J279" s="74"/>
      <c r="K279" s="74"/>
      <c r="L279" s="35"/>
      <c r="M279" s="35"/>
      <c r="N279" s="35"/>
      <c r="O279" s="35"/>
      <c r="P279" s="35"/>
      <c r="Q279" s="35"/>
    </row>
    <row r="280" spans="10:17">
      <c r="J280" s="74"/>
      <c r="K280" s="74"/>
      <c r="L280" s="35"/>
      <c r="M280" s="35"/>
      <c r="N280" s="35"/>
      <c r="O280" s="35"/>
      <c r="P280" s="35"/>
      <c r="Q280" s="35"/>
    </row>
    <row r="281" spans="10:17">
      <c r="J281" s="74"/>
      <c r="K281" s="74"/>
      <c r="L281" s="35"/>
      <c r="M281" s="35"/>
      <c r="N281" s="35"/>
      <c r="O281" s="35"/>
      <c r="P281" s="35"/>
      <c r="Q281" s="35"/>
    </row>
    <row r="282" spans="10:17">
      <c r="J282" s="74"/>
      <c r="K282" s="74"/>
      <c r="L282" s="35"/>
      <c r="M282" s="35"/>
      <c r="N282" s="35"/>
      <c r="O282" s="35"/>
      <c r="P282" s="35"/>
      <c r="Q282" s="35"/>
    </row>
    <row r="283" spans="10:17">
      <c r="J283" s="74"/>
      <c r="K283" s="74"/>
      <c r="L283" s="35"/>
      <c r="M283" s="35"/>
      <c r="N283" s="35"/>
      <c r="O283" s="35"/>
      <c r="P283" s="35"/>
      <c r="Q283" s="35"/>
    </row>
    <row r="284" spans="10:17">
      <c r="J284" s="74"/>
      <c r="K284" s="74"/>
      <c r="L284" s="35"/>
      <c r="M284" s="35"/>
      <c r="N284" s="35"/>
      <c r="O284" s="35"/>
      <c r="P284" s="35"/>
      <c r="Q284" s="35"/>
    </row>
    <row r="285" spans="10:17">
      <c r="J285" s="74"/>
      <c r="K285" s="74"/>
      <c r="L285" s="35"/>
      <c r="M285" s="35"/>
      <c r="N285" s="35"/>
      <c r="O285" s="35"/>
      <c r="P285" s="35"/>
      <c r="Q285" s="35"/>
    </row>
    <row r="286" spans="10:17">
      <c r="J286" s="74"/>
      <c r="K286" s="74"/>
      <c r="L286" s="35"/>
      <c r="M286" s="35"/>
      <c r="N286" s="35"/>
      <c r="O286" s="35"/>
      <c r="P286" s="35"/>
      <c r="Q286" s="35"/>
    </row>
    <row r="287" spans="10:17">
      <c r="J287" s="74"/>
      <c r="K287" s="74"/>
      <c r="L287" s="35"/>
      <c r="M287" s="35"/>
      <c r="N287" s="35"/>
      <c r="O287" s="35"/>
      <c r="P287" s="35"/>
      <c r="Q287" s="35"/>
    </row>
    <row r="288" spans="10:17">
      <c r="J288" s="74"/>
      <c r="K288" s="74"/>
      <c r="L288" s="35"/>
      <c r="M288" s="35"/>
      <c r="N288" s="35"/>
      <c r="O288" s="35"/>
      <c r="P288" s="35"/>
      <c r="Q288" s="35"/>
    </row>
    <row r="289" spans="10:17">
      <c r="J289" s="74"/>
      <c r="K289" s="74"/>
      <c r="L289" s="35"/>
      <c r="M289" s="35"/>
      <c r="N289" s="35"/>
      <c r="O289" s="35"/>
      <c r="P289" s="35"/>
      <c r="Q289" s="35"/>
    </row>
    <row r="290" spans="10:17">
      <c r="J290" s="74"/>
      <c r="K290" s="74"/>
      <c r="L290" s="35"/>
      <c r="M290" s="35"/>
      <c r="N290" s="35"/>
      <c r="O290" s="35"/>
      <c r="P290" s="35"/>
      <c r="Q290" s="35"/>
    </row>
    <row r="291" spans="10:17">
      <c r="J291" s="74"/>
      <c r="K291" s="74"/>
      <c r="L291" s="35"/>
      <c r="M291" s="35"/>
      <c r="N291" s="35"/>
      <c r="O291" s="35"/>
      <c r="P291" s="35"/>
      <c r="Q291" s="35"/>
    </row>
    <row r="292" spans="10:17">
      <c r="J292" s="74"/>
      <c r="K292" s="74"/>
      <c r="L292" s="35"/>
      <c r="M292" s="35"/>
      <c r="N292" s="35"/>
      <c r="O292" s="35"/>
      <c r="P292" s="35"/>
      <c r="Q292" s="35"/>
    </row>
    <row r="293" spans="10:17">
      <c r="J293" s="74"/>
      <c r="K293" s="74"/>
      <c r="L293" s="35"/>
      <c r="M293" s="35"/>
      <c r="N293" s="35"/>
      <c r="O293" s="35"/>
      <c r="P293" s="35"/>
      <c r="Q293" s="35"/>
    </row>
    <row r="294" spans="10:17">
      <c r="J294" s="74"/>
      <c r="K294" s="74"/>
      <c r="L294" s="35"/>
      <c r="M294" s="35"/>
      <c r="N294" s="35"/>
      <c r="O294" s="35"/>
      <c r="P294" s="35"/>
      <c r="Q294" s="35"/>
    </row>
    <row r="295" spans="10:17">
      <c r="J295" s="74"/>
      <c r="K295" s="74"/>
      <c r="L295" s="35"/>
      <c r="M295" s="35"/>
      <c r="N295" s="35"/>
      <c r="O295" s="35"/>
      <c r="P295" s="35"/>
      <c r="Q295" s="35"/>
    </row>
    <row r="296" spans="10:17">
      <c r="J296" s="74"/>
      <c r="K296" s="74"/>
      <c r="L296" s="35"/>
      <c r="M296" s="35"/>
      <c r="N296" s="35"/>
      <c r="O296" s="35"/>
      <c r="P296" s="35"/>
      <c r="Q296" s="35"/>
    </row>
    <row r="297" spans="10:17">
      <c r="J297" s="74"/>
      <c r="K297" s="74"/>
      <c r="L297" s="35"/>
      <c r="M297" s="35"/>
      <c r="N297" s="35"/>
      <c r="O297" s="35"/>
      <c r="P297" s="35"/>
      <c r="Q297" s="35"/>
    </row>
    <row r="298" spans="10:17">
      <c r="J298" s="74"/>
      <c r="K298" s="74"/>
      <c r="L298" s="35"/>
      <c r="M298" s="35"/>
      <c r="N298" s="35"/>
      <c r="O298" s="35"/>
      <c r="P298" s="35"/>
      <c r="Q298" s="35"/>
    </row>
    <row r="299" spans="10:17">
      <c r="J299" s="74"/>
      <c r="K299" s="74"/>
      <c r="L299" s="35"/>
      <c r="M299" s="35"/>
      <c r="N299" s="35"/>
      <c r="O299" s="35"/>
      <c r="P299" s="35"/>
      <c r="Q299" s="35"/>
    </row>
    <row r="300" spans="10:17">
      <c r="J300" s="74"/>
      <c r="K300" s="74"/>
      <c r="L300" s="35"/>
      <c r="M300" s="35"/>
      <c r="N300" s="35"/>
      <c r="O300" s="35"/>
      <c r="P300" s="35"/>
      <c r="Q300" s="35"/>
    </row>
    <row r="301" spans="10:17">
      <c r="J301" s="74"/>
      <c r="K301" s="74"/>
      <c r="L301" s="35"/>
      <c r="M301" s="35"/>
      <c r="N301" s="35"/>
      <c r="O301" s="35"/>
      <c r="P301" s="35"/>
      <c r="Q301" s="35"/>
    </row>
    <row r="302" spans="10:17">
      <c r="J302" s="74"/>
      <c r="K302" s="74"/>
      <c r="L302" s="35"/>
      <c r="M302" s="35"/>
      <c r="N302" s="35"/>
      <c r="O302" s="35"/>
      <c r="P302" s="35"/>
      <c r="Q302" s="35"/>
    </row>
    <row r="303" spans="10:17">
      <c r="J303" s="74"/>
      <c r="K303" s="74"/>
      <c r="L303" s="35"/>
      <c r="M303" s="35"/>
      <c r="N303" s="35"/>
      <c r="O303" s="35"/>
      <c r="P303" s="35"/>
      <c r="Q303" s="35"/>
    </row>
    <row r="304" spans="10:17">
      <c r="J304" s="74"/>
      <c r="K304" s="74"/>
      <c r="L304" s="35"/>
      <c r="M304" s="35"/>
      <c r="N304" s="35"/>
      <c r="O304" s="35"/>
      <c r="P304" s="35"/>
      <c r="Q304" s="35"/>
    </row>
    <row r="305" spans="10:17">
      <c r="J305" s="74"/>
      <c r="K305" s="74"/>
      <c r="L305" s="35"/>
      <c r="M305" s="35"/>
      <c r="N305" s="35"/>
      <c r="O305" s="35"/>
      <c r="P305" s="35"/>
      <c r="Q305" s="35"/>
    </row>
    <row r="306" spans="10:17">
      <c r="J306" s="74"/>
      <c r="K306" s="74"/>
      <c r="L306" s="35"/>
      <c r="M306" s="35"/>
      <c r="N306" s="35"/>
      <c r="O306" s="35"/>
      <c r="P306" s="35"/>
      <c r="Q306" s="35"/>
    </row>
    <row r="307" spans="10:17">
      <c r="J307" s="74"/>
      <c r="K307" s="74"/>
      <c r="L307" s="35"/>
      <c r="M307" s="35"/>
      <c r="N307" s="35"/>
      <c r="O307" s="35"/>
      <c r="P307" s="35"/>
      <c r="Q307" s="35"/>
    </row>
    <row r="308" spans="10:17">
      <c r="J308" s="74"/>
      <c r="K308" s="74"/>
      <c r="L308" s="35"/>
      <c r="M308" s="35"/>
      <c r="N308" s="35"/>
      <c r="O308" s="35"/>
      <c r="P308" s="35"/>
      <c r="Q308" s="35"/>
    </row>
    <row r="309" spans="10:17">
      <c r="J309" s="74"/>
      <c r="K309" s="74"/>
      <c r="L309" s="35"/>
      <c r="M309" s="35"/>
      <c r="N309" s="35"/>
      <c r="O309" s="35"/>
      <c r="P309" s="35"/>
      <c r="Q309" s="35"/>
    </row>
    <row r="310" spans="10:17">
      <c r="J310" s="74"/>
      <c r="K310" s="74"/>
      <c r="L310" s="35"/>
      <c r="M310" s="35"/>
      <c r="N310" s="35"/>
      <c r="O310" s="35"/>
      <c r="P310" s="35"/>
      <c r="Q310" s="35"/>
    </row>
    <row r="311" spans="10:17">
      <c r="J311" s="74"/>
      <c r="K311" s="74"/>
      <c r="L311" s="35"/>
      <c r="M311" s="35"/>
      <c r="N311" s="35"/>
      <c r="O311" s="35"/>
      <c r="P311" s="35"/>
      <c r="Q311" s="35"/>
    </row>
    <row r="312" spans="10:17">
      <c r="J312" s="74"/>
      <c r="K312" s="74"/>
      <c r="L312" s="35"/>
      <c r="M312" s="35"/>
      <c r="N312" s="35"/>
      <c r="O312" s="35"/>
      <c r="P312" s="35"/>
      <c r="Q312" s="35"/>
    </row>
    <row r="313" spans="10:17">
      <c r="J313" s="74"/>
      <c r="K313" s="74"/>
      <c r="L313" s="35"/>
      <c r="M313" s="35"/>
      <c r="N313" s="35"/>
      <c r="O313" s="35"/>
      <c r="P313" s="35"/>
      <c r="Q313" s="35"/>
    </row>
    <row r="314" spans="10:17">
      <c r="J314" s="74"/>
      <c r="K314" s="74"/>
      <c r="L314" s="35"/>
      <c r="M314" s="35"/>
      <c r="N314" s="35"/>
      <c r="O314" s="35"/>
      <c r="P314" s="35"/>
      <c r="Q314" s="35"/>
    </row>
    <row r="315" spans="10:17">
      <c r="J315" s="74"/>
      <c r="K315" s="74"/>
      <c r="L315" s="35"/>
      <c r="M315" s="35"/>
      <c r="N315" s="35"/>
      <c r="O315" s="35"/>
      <c r="P315" s="35"/>
      <c r="Q315" s="35"/>
    </row>
    <row r="316" spans="10:17">
      <c r="J316" s="74"/>
      <c r="K316" s="74"/>
      <c r="L316" s="35"/>
      <c r="M316" s="35"/>
      <c r="N316" s="35"/>
      <c r="O316" s="35"/>
      <c r="P316" s="35"/>
      <c r="Q316" s="35"/>
    </row>
    <row r="317" spans="10:17">
      <c r="J317" s="74"/>
      <c r="K317" s="74"/>
      <c r="L317" s="35"/>
      <c r="M317" s="35"/>
      <c r="N317" s="35"/>
      <c r="O317" s="35"/>
      <c r="P317" s="35"/>
      <c r="Q317" s="35"/>
    </row>
    <row r="318" spans="10:17">
      <c r="J318" s="74"/>
      <c r="K318" s="74"/>
      <c r="L318" s="35"/>
      <c r="M318" s="35"/>
      <c r="N318" s="35"/>
      <c r="O318" s="35"/>
      <c r="P318" s="35"/>
      <c r="Q318" s="35"/>
    </row>
    <row r="319" spans="10:17">
      <c r="J319" s="74"/>
      <c r="K319" s="74"/>
      <c r="L319" s="35"/>
      <c r="M319" s="35"/>
      <c r="N319" s="35"/>
      <c r="O319" s="35"/>
      <c r="P319" s="35"/>
      <c r="Q319" s="35"/>
    </row>
    <row r="320" spans="10:17">
      <c r="J320" s="74"/>
      <c r="K320" s="74"/>
      <c r="L320" s="35"/>
      <c r="M320" s="35"/>
      <c r="N320" s="35"/>
      <c r="O320" s="35"/>
      <c r="P320" s="35"/>
      <c r="Q320" s="35"/>
    </row>
    <row r="321" spans="10:17">
      <c r="J321" s="74"/>
      <c r="K321" s="74"/>
      <c r="L321" s="35"/>
      <c r="M321" s="35"/>
      <c r="N321" s="35"/>
      <c r="O321" s="35"/>
      <c r="P321" s="35"/>
      <c r="Q321" s="35"/>
    </row>
    <row r="322" spans="10:17">
      <c r="J322" s="74"/>
      <c r="K322" s="74"/>
      <c r="L322" s="35"/>
      <c r="M322" s="35"/>
      <c r="N322" s="35"/>
      <c r="O322" s="35"/>
      <c r="P322" s="35"/>
      <c r="Q322" s="35"/>
    </row>
    <row r="323" spans="10:17">
      <c r="J323" s="74"/>
      <c r="K323" s="74"/>
      <c r="L323" s="35"/>
      <c r="M323" s="35"/>
      <c r="N323" s="35"/>
      <c r="O323" s="35"/>
      <c r="P323" s="35"/>
      <c r="Q323" s="35"/>
    </row>
    <row r="324" spans="10:17">
      <c r="J324" s="74"/>
      <c r="K324" s="74"/>
      <c r="L324" s="35"/>
      <c r="M324" s="35"/>
      <c r="N324" s="35"/>
      <c r="O324" s="35"/>
      <c r="P324" s="35"/>
      <c r="Q324" s="35"/>
    </row>
    <row r="325" spans="10:17">
      <c r="J325" s="74"/>
      <c r="K325" s="74"/>
      <c r="L325" s="35"/>
      <c r="M325" s="35"/>
      <c r="N325" s="35"/>
      <c r="O325" s="35"/>
      <c r="P325" s="35"/>
      <c r="Q325" s="35"/>
    </row>
    <row r="326" spans="10:17">
      <c r="J326" s="74"/>
      <c r="K326" s="74"/>
      <c r="L326" s="35"/>
      <c r="M326" s="35"/>
      <c r="N326" s="35"/>
      <c r="O326" s="35"/>
      <c r="P326" s="35"/>
      <c r="Q326" s="35"/>
    </row>
    <row r="327" spans="10:17">
      <c r="J327" s="74"/>
      <c r="K327" s="74"/>
      <c r="L327" s="35"/>
      <c r="M327" s="35"/>
      <c r="N327" s="35"/>
      <c r="O327" s="35"/>
      <c r="P327" s="35"/>
      <c r="Q327" s="35"/>
    </row>
    <row r="328" spans="10:17">
      <c r="J328" s="74"/>
      <c r="K328" s="74"/>
      <c r="L328" s="35"/>
      <c r="M328" s="35"/>
      <c r="N328" s="35"/>
      <c r="O328" s="35"/>
      <c r="P328" s="35"/>
      <c r="Q328" s="35"/>
    </row>
    <row r="329" spans="10:17">
      <c r="J329" s="74"/>
      <c r="K329" s="74"/>
      <c r="L329" s="35"/>
      <c r="M329" s="35"/>
      <c r="N329" s="35"/>
      <c r="O329" s="35"/>
      <c r="P329" s="35"/>
      <c r="Q329" s="35"/>
    </row>
    <row r="330" spans="10:17">
      <c r="J330" s="74"/>
      <c r="K330" s="74"/>
      <c r="L330" s="35"/>
      <c r="M330" s="35"/>
      <c r="N330" s="35"/>
      <c r="O330" s="35"/>
      <c r="P330" s="35"/>
      <c r="Q330" s="35"/>
    </row>
    <row r="331" spans="10:17">
      <c r="J331" s="74"/>
      <c r="K331" s="74"/>
      <c r="L331" s="35"/>
      <c r="M331" s="35"/>
      <c r="N331" s="35"/>
      <c r="O331" s="35"/>
      <c r="P331" s="35"/>
      <c r="Q331" s="35"/>
    </row>
    <row r="332" spans="10:17">
      <c r="J332" s="74"/>
      <c r="K332" s="74"/>
      <c r="L332" s="35"/>
      <c r="M332" s="35"/>
      <c r="N332" s="35"/>
      <c r="O332" s="35"/>
      <c r="P332" s="35"/>
      <c r="Q332" s="35"/>
    </row>
    <row r="333" spans="10:17">
      <c r="J333" s="74"/>
      <c r="K333" s="74"/>
      <c r="L333" s="35"/>
      <c r="M333" s="35"/>
      <c r="N333" s="35"/>
      <c r="O333" s="35"/>
      <c r="P333" s="35"/>
      <c r="Q333" s="35"/>
    </row>
    <row r="334" spans="10:17">
      <c r="J334" s="74"/>
      <c r="K334" s="74"/>
      <c r="L334" s="35"/>
      <c r="M334" s="35"/>
      <c r="N334" s="35"/>
      <c r="O334" s="35"/>
      <c r="P334" s="35"/>
      <c r="Q334" s="35"/>
    </row>
    <row r="335" spans="10:17">
      <c r="J335" s="74"/>
      <c r="K335" s="74"/>
      <c r="L335" s="35"/>
      <c r="M335" s="35"/>
      <c r="N335" s="35"/>
      <c r="O335" s="35"/>
      <c r="P335" s="35"/>
      <c r="Q335" s="35"/>
    </row>
    <row r="336" spans="10:17">
      <c r="J336" s="74"/>
      <c r="K336" s="74"/>
      <c r="L336" s="35"/>
      <c r="M336" s="35"/>
      <c r="N336" s="35"/>
      <c r="O336" s="35"/>
      <c r="P336" s="35"/>
      <c r="Q336" s="35"/>
    </row>
    <row r="337" spans="10:17">
      <c r="J337" s="74"/>
      <c r="K337" s="74"/>
      <c r="L337" s="35"/>
      <c r="M337" s="35"/>
      <c r="N337" s="35"/>
      <c r="O337" s="35"/>
      <c r="P337" s="35"/>
      <c r="Q337" s="35"/>
    </row>
    <row r="338" spans="10:17">
      <c r="J338" s="74"/>
      <c r="K338" s="74"/>
      <c r="L338" s="35"/>
      <c r="M338" s="35"/>
      <c r="N338" s="35"/>
      <c r="O338" s="35"/>
      <c r="P338" s="35"/>
      <c r="Q338" s="35"/>
    </row>
    <row r="339" spans="10:17">
      <c r="J339" s="74"/>
      <c r="K339" s="74"/>
      <c r="L339" s="35"/>
      <c r="M339" s="35"/>
      <c r="N339" s="35"/>
      <c r="O339" s="35"/>
      <c r="P339" s="35"/>
      <c r="Q339" s="35"/>
    </row>
    <row r="340" spans="10:17">
      <c r="J340" s="74"/>
      <c r="K340" s="74"/>
      <c r="L340" s="35"/>
      <c r="M340" s="35"/>
      <c r="N340" s="35"/>
      <c r="O340" s="35"/>
      <c r="P340" s="35"/>
      <c r="Q340" s="35"/>
    </row>
    <row r="341" spans="10:17">
      <c r="J341" s="74"/>
      <c r="K341" s="74"/>
      <c r="L341" s="35"/>
      <c r="M341" s="35"/>
      <c r="N341" s="35"/>
      <c r="O341" s="35"/>
      <c r="P341" s="35"/>
      <c r="Q341" s="35"/>
    </row>
    <row r="342" spans="10:17">
      <c r="J342" s="74"/>
      <c r="K342" s="74"/>
      <c r="L342" s="35"/>
      <c r="M342" s="35"/>
      <c r="N342" s="35"/>
      <c r="O342" s="35"/>
      <c r="P342" s="35"/>
      <c r="Q342" s="35"/>
    </row>
    <row r="343" spans="10:17">
      <c r="J343" s="74"/>
      <c r="K343" s="74"/>
      <c r="L343" s="35"/>
      <c r="M343" s="35"/>
      <c r="N343" s="35"/>
      <c r="O343" s="35"/>
      <c r="P343" s="35"/>
      <c r="Q343" s="35"/>
    </row>
    <row r="344" spans="10:17">
      <c r="J344" s="74"/>
      <c r="K344" s="74"/>
      <c r="L344" s="35"/>
      <c r="M344" s="35"/>
      <c r="N344" s="35"/>
      <c r="O344" s="35"/>
      <c r="P344" s="35"/>
      <c r="Q344" s="35"/>
    </row>
    <row r="345" spans="10:17">
      <c r="J345" s="74"/>
      <c r="K345" s="74"/>
      <c r="L345" s="35"/>
      <c r="M345" s="35"/>
      <c r="N345" s="35"/>
      <c r="O345" s="35"/>
      <c r="P345" s="35"/>
      <c r="Q345" s="35"/>
    </row>
    <row r="346" spans="10:17">
      <c r="J346" s="74"/>
      <c r="K346" s="74"/>
      <c r="L346" s="35"/>
      <c r="M346" s="35"/>
      <c r="N346" s="35"/>
      <c r="O346" s="35"/>
      <c r="P346" s="35"/>
      <c r="Q346" s="35"/>
    </row>
    <row r="347" spans="10:17">
      <c r="J347" s="74"/>
      <c r="K347" s="74"/>
      <c r="L347" s="35"/>
      <c r="M347" s="35"/>
      <c r="N347" s="35"/>
      <c r="O347" s="35"/>
      <c r="P347" s="35"/>
      <c r="Q347" s="35"/>
    </row>
    <row r="348" spans="10:17">
      <c r="J348" s="74"/>
      <c r="K348" s="74"/>
      <c r="L348" s="35"/>
      <c r="M348" s="35"/>
      <c r="N348" s="35"/>
      <c r="O348" s="35"/>
      <c r="P348" s="35"/>
      <c r="Q348" s="35"/>
    </row>
    <row r="349" spans="10:17">
      <c r="J349" s="74"/>
      <c r="K349" s="74"/>
      <c r="L349" s="35"/>
      <c r="M349" s="35"/>
      <c r="N349" s="35"/>
      <c r="O349" s="35"/>
      <c r="P349" s="35"/>
      <c r="Q349" s="35"/>
    </row>
    <row r="350" spans="10:17">
      <c r="J350" s="74"/>
      <c r="K350" s="74"/>
      <c r="L350" s="35"/>
      <c r="M350" s="35"/>
      <c r="N350" s="35"/>
      <c r="O350" s="35"/>
      <c r="P350" s="35"/>
      <c r="Q350" s="35"/>
    </row>
    <row r="351" spans="10:17">
      <c r="J351" s="74"/>
      <c r="K351" s="74"/>
      <c r="L351" s="35"/>
      <c r="M351" s="35"/>
      <c r="N351" s="35"/>
      <c r="O351" s="35"/>
      <c r="P351" s="35"/>
      <c r="Q351" s="35"/>
    </row>
    <row r="352" spans="10:17">
      <c r="J352" s="74"/>
      <c r="K352" s="74"/>
      <c r="L352" s="35"/>
      <c r="M352" s="35"/>
      <c r="N352" s="35"/>
      <c r="O352" s="35"/>
      <c r="P352" s="35"/>
      <c r="Q352" s="35"/>
    </row>
    <row r="353" spans="10:17">
      <c r="J353" s="74"/>
      <c r="K353" s="74"/>
      <c r="L353" s="35"/>
      <c r="M353" s="35"/>
      <c r="N353" s="35"/>
      <c r="O353" s="35"/>
      <c r="P353" s="35"/>
      <c r="Q353" s="35"/>
    </row>
    <row r="354" spans="10:17">
      <c r="J354" s="74"/>
      <c r="K354" s="74"/>
      <c r="L354" s="35"/>
      <c r="M354" s="35"/>
      <c r="N354" s="35"/>
      <c r="O354" s="35"/>
      <c r="P354" s="35"/>
      <c r="Q354" s="35"/>
    </row>
    <row r="355" spans="10:17">
      <c r="J355" s="74"/>
      <c r="K355" s="74"/>
      <c r="L355" s="35"/>
      <c r="M355" s="35"/>
      <c r="N355" s="35"/>
      <c r="O355" s="35"/>
      <c r="P355" s="35"/>
      <c r="Q355" s="35"/>
    </row>
    <row r="356" spans="10:17">
      <c r="J356" s="74"/>
      <c r="K356" s="74"/>
      <c r="L356" s="35"/>
      <c r="M356" s="35"/>
      <c r="N356" s="35"/>
      <c r="O356" s="35"/>
      <c r="P356" s="35"/>
      <c r="Q356" s="35"/>
    </row>
    <row r="357" spans="10:17">
      <c r="J357" s="74"/>
      <c r="K357" s="74"/>
      <c r="L357" s="35"/>
      <c r="M357" s="35"/>
      <c r="N357" s="35"/>
      <c r="O357" s="35"/>
      <c r="P357" s="35"/>
      <c r="Q357" s="35"/>
    </row>
    <row r="358" spans="10:17">
      <c r="J358" s="74"/>
      <c r="K358" s="74"/>
      <c r="L358" s="35"/>
      <c r="M358" s="35"/>
      <c r="N358" s="35"/>
      <c r="O358" s="35"/>
      <c r="P358" s="35"/>
      <c r="Q358" s="35"/>
    </row>
    <row r="359" spans="10:17">
      <c r="J359" s="74"/>
      <c r="K359" s="74"/>
      <c r="L359" s="35"/>
      <c r="M359" s="35"/>
      <c r="N359" s="35"/>
      <c r="O359" s="35"/>
      <c r="P359" s="35"/>
      <c r="Q359" s="35"/>
    </row>
    <row r="360" spans="10:17">
      <c r="J360" s="74"/>
      <c r="K360" s="74"/>
      <c r="L360" s="35"/>
      <c r="M360" s="35"/>
      <c r="N360" s="35"/>
      <c r="O360" s="35"/>
      <c r="P360" s="35"/>
      <c r="Q360" s="35"/>
    </row>
    <row r="361" spans="10:17">
      <c r="J361" s="74"/>
      <c r="K361" s="74"/>
      <c r="L361" s="35"/>
      <c r="M361" s="35"/>
      <c r="N361" s="35"/>
      <c r="O361" s="35"/>
      <c r="P361" s="35"/>
      <c r="Q361" s="35"/>
    </row>
    <row r="362" spans="10:17">
      <c r="J362" s="74"/>
      <c r="K362" s="74"/>
      <c r="L362" s="35"/>
      <c r="M362" s="35"/>
      <c r="N362" s="35"/>
      <c r="O362" s="35"/>
      <c r="P362" s="35"/>
      <c r="Q362" s="35"/>
    </row>
    <row r="363" spans="10:17">
      <c r="J363" s="74"/>
      <c r="K363" s="74"/>
      <c r="L363" s="35"/>
      <c r="M363" s="35"/>
      <c r="N363" s="35"/>
      <c r="O363" s="35"/>
      <c r="P363" s="35"/>
      <c r="Q363" s="35"/>
    </row>
    <row r="364" spans="10:17">
      <c r="J364" s="74"/>
      <c r="K364" s="74"/>
      <c r="L364" s="35"/>
      <c r="M364" s="35"/>
      <c r="N364" s="35"/>
      <c r="O364" s="35"/>
      <c r="P364" s="35"/>
      <c r="Q364" s="35"/>
    </row>
    <row r="365" spans="10:17">
      <c r="J365" s="74"/>
      <c r="K365" s="74"/>
      <c r="L365" s="35"/>
      <c r="M365" s="35"/>
      <c r="N365" s="35"/>
      <c r="O365" s="35"/>
      <c r="P365" s="35"/>
      <c r="Q365" s="35"/>
    </row>
    <row r="366" spans="10:17">
      <c r="J366" s="74"/>
      <c r="K366" s="74"/>
      <c r="L366" s="35"/>
      <c r="M366" s="35"/>
      <c r="N366" s="35"/>
      <c r="O366" s="35"/>
      <c r="P366" s="35"/>
      <c r="Q366" s="35"/>
    </row>
    <row r="367" spans="10:17">
      <c r="J367" s="74"/>
      <c r="K367" s="74"/>
      <c r="L367" s="35"/>
      <c r="M367" s="35"/>
      <c r="N367" s="35"/>
      <c r="O367" s="35"/>
      <c r="P367" s="35"/>
      <c r="Q367" s="35"/>
    </row>
    <row r="368" spans="10:17">
      <c r="J368" s="74"/>
      <c r="K368" s="74"/>
      <c r="L368" s="35"/>
      <c r="M368" s="35"/>
      <c r="N368" s="35"/>
      <c r="O368" s="35"/>
      <c r="P368" s="35"/>
      <c r="Q368" s="35"/>
    </row>
    <row r="369" spans="10:17">
      <c r="J369" s="74"/>
      <c r="K369" s="74"/>
      <c r="L369" s="35"/>
      <c r="M369" s="35"/>
      <c r="N369" s="35"/>
      <c r="O369" s="35"/>
      <c r="P369" s="35"/>
      <c r="Q369" s="35"/>
    </row>
    <row r="370" spans="10:17">
      <c r="J370" s="74"/>
      <c r="K370" s="74"/>
      <c r="L370" s="35"/>
      <c r="M370" s="35"/>
      <c r="N370" s="35"/>
      <c r="O370" s="35"/>
      <c r="P370" s="35"/>
      <c r="Q370" s="35"/>
    </row>
    <row r="371" spans="10:17">
      <c r="J371" s="74"/>
      <c r="K371" s="74"/>
      <c r="L371" s="35"/>
      <c r="M371" s="35"/>
      <c r="N371" s="35"/>
      <c r="O371" s="35"/>
      <c r="P371" s="35"/>
      <c r="Q371" s="35"/>
    </row>
    <row r="372" spans="10:17">
      <c r="J372" s="74"/>
      <c r="K372" s="74"/>
      <c r="L372" s="35"/>
      <c r="M372" s="35"/>
      <c r="N372" s="35"/>
      <c r="O372" s="35"/>
      <c r="P372" s="35"/>
      <c r="Q372" s="35"/>
    </row>
    <row r="373" spans="10:17">
      <c r="J373" s="74"/>
      <c r="K373" s="74"/>
      <c r="L373" s="35"/>
      <c r="M373" s="35"/>
      <c r="N373" s="35"/>
      <c r="O373" s="35"/>
      <c r="P373" s="35"/>
      <c r="Q373" s="35"/>
    </row>
    <row r="374" spans="10:17">
      <c r="J374" s="74"/>
      <c r="K374" s="74"/>
      <c r="L374" s="35"/>
      <c r="M374" s="35"/>
      <c r="N374" s="35"/>
      <c r="O374" s="35"/>
      <c r="P374" s="35"/>
      <c r="Q374" s="35"/>
    </row>
    <row r="375" spans="10:17">
      <c r="J375" s="74"/>
      <c r="K375" s="74"/>
      <c r="L375" s="35"/>
      <c r="M375" s="35"/>
      <c r="N375" s="35"/>
      <c r="O375" s="35"/>
      <c r="P375" s="35"/>
      <c r="Q375" s="35"/>
    </row>
    <row r="376" spans="10:17">
      <c r="J376" s="74"/>
      <c r="K376" s="74"/>
      <c r="L376" s="35"/>
      <c r="M376" s="35"/>
      <c r="N376" s="35"/>
      <c r="O376" s="35"/>
      <c r="P376" s="35"/>
      <c r="Q376" s="35"/>
    </row>
    <row r="377" spans="10:17">
      <c r="J377" s="74"/>
      <c r="K377" s="74"/>
      <c r="L377" s="35"/>
      <c r="M377" s="35"/>
      <c r="N377" s="35"/>
      <c r="O377" s="35"/>
      <c r="P377" s="35"/>
      <c r="Q377" s="35"/>
    </row>
    <row r="378" spans="10:17">
      <c r="J378" s="74"/>
      <c r="K378" s="74"/>
      <c r="L378" s="35"/>
      <c r="M378" s="35"/>
      <c r="N378" s="35"/>
      <c r="O378" s="35"/>
      <c r="P378" s="35"/>
      <c r="Q378" s="35"/>
    </row>
    <row r="379" spans="10:17">
      <c r="J379" s="74"/>
      <c r="K379" s="74"/>
      <c r="L379" s="35"/>
      <c r="M379" s="35"/>
      <c r="N379" s="35"/>
      <c r="O379" s="35"/>
      <c r="P379" s="35"/>
      <c r="Q379" s="35"/>
    </row>
    <row r="380" spans="10:17">
      <c r="J380" s="74"/>
      <c r="K380" s="74"/>
      <c r="L380" s="35"/>
      <c r="M380" s="35"/>
      <c r="N380" s="35"/>
      <c r="O380" s="35"/>
      <c r="P380" s="35"/>
      <c r="Q380" s="35"/>
    </row>
    <row r="381" spans="10:17">
      <c r="J381" s="74"/>
      <c r="K381" s="74"/>
      <c r="L381" s="35"/>
      <c r="M381" s="35"/>
      <c r="N381" s="35"/>
      <c r="O381" s="35"/>
      <c r="P381" s="35"/>
      <c r="Q381" s="35"/>
    </row>
    <row r="382" spans="10:17">
      <c r="J382" s="74"/>
      <c r="K382" s="74"/>
      <c r="L382" s="35"/>
      <c r="M382" s="35"/>
      <c r="N382" s="35"/>
      <c r="O382" s="35"/>
      <c r="P382" s="35"/>
      <c r="Q382" s="35"/>
    </row>
    <row r="383" spans="10:17">
      <c r="J383" s="74"/>
      <c r="K383" s="74"/>
      <c r="L383" s="35"/>
      <c r="M383" s="35"/>
      <c r="N383" s="35"/>
      <c r="O383" s="35"/>
      <c r="P383" s="35"/>
      <c r="Q383" s="35"/>
    </row>
    <row r="384" spans="10:17">
      <c r="J384" s="74"/>
      <c r="K384" s="74"/>
      <c r="L384" s="35"/>
      <c r="M384" s="35"/>
      <c r="N384" s="35"/>
      <c r="O384" s="35"/>
      <c r="P384" s="35"/>
      <c r="Q384" s="35"/>
    </row>
    <row r="385" spans="10:17">
      <c r="J385" s="74"/>
      <c r="K385" s="74"/>
      <c r="L385" s="35"/>
      <c r="M385" s="35"/>
      <c r="N385" s="35"/>
      <c r="O385" s="35"/>
      <c r="P385" s="35"/>
      <c r="Q385" s="35"/>
    </row>
    <row r="386" spans="10:17">
      <c r="J386" s="74"/>
      <c r="K386" s="74"/>
      <c r="L386" s="35"/>
      <c r="M386" s="35"/>
      <c r="N386" s="35"/>
      <c r="O386" s="35"/>
      <c r="P386" s="35"/>
      <c r="Q386" s="35"/>
    </row>
    <row r="387" spans="10:17">
      <c r="J387" s="74"/>
      <c r="K387" s="74"/>
      <c r="L387" s="35"/>
      <c r="M387" s="35"/>
      <c r="N387" s="35"/>
      <c r="O387" s="35"/>
      <c r="P387" s="35"/>
      <c r="Q387" s="35"/>
    </row>
    <row r="388" spans="10:17">
      <c r="J388" s="74"/>
      <c r="K388" s="74"/>
      <c r="L388" s="35"/>
      <c r="M388" s="35"/>
      <c r="N388" s="35"/>
      <c r="O388" s="35"/>
      <c r="P388" s="35"/>
      <c r="Q388" s="35"/>
    </row>
    <row r="389" spans="10:17">
      <c r="J389" s="74"/>
      <c r="K389" s="74"/>
      <c r="L389" s="35"/>
      <c r="M389" s="35"/>
      <c r="N389" s="35"/>
      <c r="O389" s="35"/>
      <c r="P389" s="35"/>
      <c r="Q389" s="35"/>
    </row>
    <row r="390" spans="10:17">
      <c r="J390" s="74"/>
      <c r="K390" s="74"/>
      <c r="L390" s="35"/>
      <c r="M390" s="35"/>
      <c r="N390" s="35"/>
      <c r="O390" s="35"/>
      <c r="P390" s="35"/>
      <c r="Q390" s="35"/>
    </row>
    <row r="391" spans="10:17">
      <c r="J391" s="74"/>
      <c r="K391" s="74"/>
      <c r="L391" s="35"/>
      <c r="M391" s="35"/>
      <c r="N391" s="35"/>
      <c r="O391" s="35"/>
      <c r="P391" s="35"/>
      <c r="Q391" s="35"/>
    </row>
    <row r="392" spans="10:17">
      <c r="J392" s="74"/>
      <c r="K392" s="74"/>
      <c r="L392" s="35"/>
      <c r="M392" s="35"/>
      <c r="N392" s="35"/>
      <c r="O392" s="35"/>
      <c r="P392" s="35"/>
      <c r="Q392" s="35"/>
    </row>
    <row r="393" spans="10:17">
      <c r="J393" s="74"/>
      <c r="K393" s="74"/>
      <c r="L393" s="35"/>
      <c r="M393" s="35"/>
      <c r="N393" s="35"/>
      <c r="O393" s="35"/>
      <c r="P393" s="35"/>
      <c r="Q393" s="35"/>
    </row>
    <row r="394" spans="10:17">
      <c r="J394" s="74"/>
      <c r="K394" s="74"/>
      <c r="L394" s="35"/>
      <c r="M394" s="35"/>
      <c r="N394" s="35"/>
      <c r="O394" s="35"/>
      <c r="P394" s="35"/>
      <c r="Q394" s="35"/>
    </row>
    <row r="395" spans="10:17">
      <c r="J395" s="74"/>
      <c r="K395" s="74"/>
      <c r="L395" s="35"/>
      <c r="M395" s="35"/>
      <c r="N395" s="35"/>
      <c r="O395" s="35"/>
      <c r="P395" s="35"/>
      <c r="Q395" s="35"/>
    </row>
    <row r="396" spans="10:17">
      <c r="J396" s="74"/>
      <c r="K396" s="74"/>
      <c r="L396" s="35"/>
      <c r="M396" s="35"/>
      <c r="N396" s="35"/>
      <c r="O396" s="35"/>
      <c r="P396" s="35"/>
      <c r="Q396" s="35"/>
    </row>
    <row r="397" spans="10:17">
      <c r="J397" s="74"/>
      <c r="K397" s="74"/>
      <c r="L397" s="35"/>
      <c r="M397" s="35"/>
      <c r="N397" s="35"/>
      <c r="O397" s="35"/>
      <c r="P397" s="35"/>
      <c r="Q397" s="35"/>
    </row>
    <row r="398" spans="10:17">
      <c r="J398" s="74"/>
      <c r="K398" s="74"/>
      <c r="L398" s="35"/>
      <c r="M398" s="35"/>
      <c r="N398" s="35"/>
      <c r="O398" s="35"/>
      <c r="P398" s="35"/>
      <c r="Q398" s="35"/>
    </row>
    <row r="399" spans="10:17">
      <c r="J399" s="74"/>
      <c r="K399" s="74"/>
      <c r="L399" s="35"/>
      <c r="M399" s="35"/>
      <c r="N399" s="35"/>
      <c r="O399" s="35"/>
      <c r="P399" s="35"/>
      <c r="Q399" s="35"/>
    </row>
    <row r="400" spans="10:17">
      <c r="J400" s="74"/>
      <c r="K400" s="74"/>
      <c r="L400" s="35"/>
      <c r="M400" s="35"/>
      <c r="N400" s="35"/>
      <c r="O400" s="35"/>
      <c r="P400" s="35"/>
      <c r="Q400" s="35"/>
    </row>
    <row r="401" spans="10:17">
      <c r="J401" s="74"/>
      <c r="K401" s="74"/>
      <c r="L401" s="35"/>
      <c r="M401" s="35"/>
      <c r="N401" s="35"/>
      <c r="O401" s="35"/>
      <c r="P401" s="35"/>
      <c r="Q401" s="35"/>
    </row>
    <row r="402" spans="10:17">
      <c r="J402" s="74"/>
      <c r="K402" s="74"/>
      <c r="L402" s="35"/>
      <c r="M402" s="35"/>
      <c r="N402" s="35"/>
      <c r="O402" s="35"/>
      <c r="P402" s="35"/>
      <c r="Q402" s="35"/>
    </row>
    <row r="403" spans="10:17">
      <c r="J403" s="74"/>
      <c r="K403" s="74"/>
      <c r="L403" s="35"/>
      <c r="M403" s="35"/>
      <c r="N403" s="35"/>
      <c r="O403" s="35"/>
      <c r="P403" s="35"/>
      <c r="Q403" s="35"/>
    </row>
    <row r="404" spans="10:17">
      <c r="J404" s="74"/>
      <c r="K404" s="74"/>
      <c r="L404" s="35"/>
      <c r="M404" s="35"/>
      <c r="N404" s="35"/>
      <c r="O404" s="35"/>
      <c r="P404" s="35"/>
      <c r="Q404" s="35"/>
    </row>
    <row r="405" spans="10:17">
      <c r="J405" s="74"/>
      <c r="K405" s="74"/>
      <c r="L405" s="35"/>
      <c r="M405" s="35"/>
      <c r="N405" s="35"/>
      <c r="O405" s="35"/>
      <c r="P405" s="35"/>
      <c r="Q405" s="35"/>
    </row>
    <row r="406" spans="10:17">
      <c r="J406" s="74"/>
      <c r="K406" s="74"/>
      <c r="L406" s="35"/>
      <c r="M406" s="35"/>
      <c r="N406" s="35"/>
      <c r="O406" s="35"/>
      <c r="P406" s="35"/>
      <c r="Q406" s="35"/>
    </row>
    <row r="407" spans="10:17">
      <c r="J407" s="74"/>
      <c r="K407" s="74"/>
      <c r="L407" s="35"/>
      <c r="M407" s="35"/>
      <c r="N407" s="35"/>
      <c r="O407" s="35"/>
      <c r="P407" s="35"/>
      <c r="Q407" s="35"/>
    </row>
    <row r="408" spans="10:17">
      <c r="J408" s="74"/>
      <c r="K408" s="74"/>
      <c r="L408" s="35"/>
      <c r="M408" s="35"/>
      <c r="N408" s="35"/>
      <c r="O408" s="35"/>
      <c r="P408" s="35"/>
      <c r="Q408" s="35"/>
    </row>
    <row r="409" spans="10:17">
      <c r="J409" s="74"/>
      <c r="K409" s="74"/>
      <c r="L409" s="35"/>
      <c r="M409" s="35"/>
      <c r="N409" s="35"/>
      <c r="O409" s="35"/>
      <c r="P409" s="35"/>
      <c r="Q409" s="35"/>
    </row>
    <row r="410" spans="10:17">
      <c r="J410" s="74"/>
      <c r="K410" s="74"/>
      <c r="L410" s="35"/>
      <c r="M410" s="35"/>
      <c r="N410" s="35"/>
      <c r="O410" s="35"/>
      <c r="P410" s="35"/>
      <c r="Q410" s="35"/>
    </row>
    <row r="411" spans="10:17">
      <c r="J411" s="74"/>
      <c r="K411" s="74"/>
      <c r="L411" s="35"/>
      <c r="M411" s="35"/>
      <c r="N411" s="35"/>
      <c r="O411" s="35"/>
      <c r="P411" s="35"/>
      <c r="Q411" s="35"/>
    </row>
    <row r="412" spans="10:17">
      <c r="J412" s="74"/>
      <c r="K412" s="74"/>
      <c r="L412" s="35"/>
      <c r="M412" s="35"/>
      <c r="N412" s="35"/>
      <c r="O412" s="35"/>
      <c r="P412" s="35"/>
      <c r="Q412" s="35"/>
    </row>
    <row r="413" spans="10:17">
      <c r="J413" s="74"/>
      <c r="K413" s="74"/>
      <c r="L413" s="35"/>
      <c r="M413" s="35"/>
      <c r="N413" s="35"/>
      <c r="O413" s="35"/>
      <c r="P413" s="35"/>
      <c r="Q413" s="35"/>
    </row>
    <row r="414" spans="10:17">
      <c r="J414" s="74"/>
      <c r="K414" s="74"/>
      <c r="L414" s="35"/>
      <c r="M414" s="35"/>
      <c r="N414" s="35"/>
      <c r="O414" s="35"/>
      <c r="P414" s="35"/>
      <c r="Q414" s="35"/>
    </row>
    <row r="415" spans="10:17">
      <c r="L415" s="35"/>
      <c r="M415" s="35"/>
      <c r="N415" s="35"/>
      <c r="O415" s="35"/>
      <c r="P415" s="35"/>
      <c r="Q415" s="35"/>
    </row>
    <row r="416" spans="10:17">
      <c r="L416" s="35"/>
      <c r="M416" s="35"/>
      <c r="N416" s="35"/>
      <c r="O416" s="35"/>
      <c r="P416" s="35"/>
      <c r="Q416" s="35"/>
    </row>
    <row r="417" spans="12:17">
      <c r="L417" s="35"/>
      <c r="M417" s="35"/>
      <c r="N417" s="35"/>
      <c r="O417" s="35"/>
      <c r="P417" s="35"/>
      <c r="Q417" s="35"/>
    </row>
    <row r="418" spans="12:17">
      <c r="L418" s="35"/>
      <c r="M418" s="35"/>
      <c r="N418" s="35"/>
      <c r="O418" s="35"/>
      <c r="P418" s="35"/>
      <c r="Q418" s="35"/>
    </row>
    <row r="419" spans="12:17">
      <c r="L419" s="35"/>
      <c r="M419" s="35"/>
      <c r="N419" s="35"/>
      <c r="O419" s="35"/>
      <c r="P419" s="35"/>
      <c r="Q419" s="35"/>
    </row>
    <row r="420" spans="12:17">
      <c r="L420" s="35"/>
      <c r="M420" s="35"/>
      <c r="N420" s="35"/>
      <c r="O420" s="35"/>
      <c r="P420" s="35"/>
      <c r="Q420" s="35"/>
    </row>
    <row r="421" spans="12:17">
      <c r="L421" s="35"/>
      <c r="M421" s="35"/>
      <c r="N421" s="35"/>
      <c r="O421" s="35"/>
      <c r="P421" s="35"/>
      <c r="Q421" s="35"/>
    </row>
    <row r="422" spans="12:17">
      <c r="L422" s="35"/>
      <c r="M422" s="35"/>
      <c r="N422" s="35"/>
      <c r="O422" s="35"/>
      <c r="P422" s="35"/>
      <c r="Q422" s="35"/>
    </row>
    <row r="423" spans="12:17">
      <c r="L423" s="35"/>
      <c r="M423" s="35"/>
      <c r="N423" s="35"/>
      <c r="O423" s="35"/>
      <c r="P423" s="35"/>
      <c r="Q423" s="35"/>
    </row>
    <row r="424" spans="12:17">
      <c r="L424" s="35"/>
      <c r="M424" s="35"/>
      <c r="N424" s="35"/>
      <c r="O424" s="35"/>
      <c r="P424" s="35"/>
      <c r="Q424" s="35"/>
    </row>
    <row r="425" spans="12:17">
      <c r="L425" s="35"/>
      <c r="M425" s="35"/>
      <c r="N425" s="35"/>
      <c r="O425" s="35"/>
      <c r="P425" s="35"/>
      <c r="Q425" s="35"/>
    </row>
    <row r="426" spans="12:17">
      <c r="L426" s="35"/>
      <c r="M426" s="35"/>
      <c r="N426" s="35"/>
      <c r="O426" s="35"/>
      <c r="P426" s="35"/>
      <c r="Q426" s="35"/>
    </row>
    <row r="427" spans="12:17">
      <c r="L427" s="35"/>
      <c r="M427" s="35"/>
      <c r="N427" s="35"/>
      <c r="O427" s="35"/>
      <c r="P427" s="35"/>
      <c r="Q427" s="35"/>
    </row>
    <row r="428" spans="12:17">
      <c r="L428" s="35"/>
      <c r="M428" s="35"/>
      <c r="N428" s="35"/>
      <c r="O428" s="35"/>
      <c r="P428" s="35"/>
      <c r="Q428" s="35"/>
    </row>
    <row r="429" spans="12:17">
      <c r="L429" s="35"/>
      <c r="M429" s="35"/>
      <c r="N429" s="35"/>
      <c r="O429" s="35"/>
      <c r="P429" s="35"/>
      <c r="Q429" s="35"/>
    </row>
    <row r="430" spans="12:17">
      <c r="L430" s="35"/>
      <c r="M430" s="35"/>
      <c r="N430" s="35"/>
      <c r="O430" s="35"/>
      <c r="P430" s="35"/>
      <c r="Q430" s="35"/>
    </row>
    <row r="431" spans="12:17">
      <c r="L431" s="35"/>
      <c r="M431" s="35"/>
      <c r="N431" s="35"/>
      <c r="O431" s="35"/>
      <c r="P431" s="35"/>
      <c r="Q431" s="35"/>
    </row>
    <row r="432" spans="12:17">
      <c r="L432" s="35"/>
      <c r="M432" s="35"/>
      <c r="N432" s="35"/>
      <c r="O432" s="35"/>
      <c r="P432" s="35"/>
      <c r="Q432" s="35"/>
    </row>
    <row r="433" spans="12:17">
      <c r="L433" s="35"/>
      <c r="M433" s="35"/>
      <c r="N433" s="35"/>
      <c r="O433" s="35"/>
      <c r="P433" s="35"/>
      <c r="Q433" s="35"/>
    </row>
    <row r="434" spans="12:17">
      <c r="L434" s="35"/>
      <c r="M434" s="35"/>
      <c r="N434" s="35"/>
      <c r="O434" s="35"/>
      <c r="P434" s="35"/>
      <c r="Q434" s="35"/>
    </row>
    <row r="435" spans="12:17">
      <c r="L435" s="35"/>
      <c r="M435" s="35"/>
      <c r="N435" s="35"/>
      <c r="O435" s="35"/>
      <c r="P435" s="35"/>
      <c r="Q435" s="35"/>
    </row>
    <row r="436" spans="12:17">
      <c r="L436" s="35"/>
      <c r="M436" s="35"/>
      <c r="N436" s="35"/>
      <c r="O436" s="35"/>
      <c r="P436" s="35"/>
      <c r="Q436" s="35"/>
    </row>
    <row r="437" spans="12:17">
      <c r="L437" s="35"/>
      <c r="M437" s="35"/>
      <c r="N437" s="35"/>
      <c r="O437" s="35"/>
      <c r="P437" s="35"/>
      <c r="Q437" s="35"/>
    </row>
    <row r="438" spans="12:17">
      <c r="L438" s="35"/>
      <c r="M438" s="35"/>
      <c r="N438" s="35"/>
      <c r="O438" s="35"/>
      <c r="P438" s="35"/>
      <c r="Q438" s="35"/>
    </row>
    <row r="439" spans="12:17">
      <c r="L439" s="35"/>
      <c r="M439" s="35"/>
      <c r="N439" s="35"/>
      <c r="O439" s="35"/>
      <c r="P439" s="35"/>
      <c r="Q439" s="35"/>
    </row>
    <row r="440" spans="12:17">
      <c r="L440" s="35"/>
      <c r="M440" s="35"/>
      <c r="N440" s="35"/>
      <c r="O440" s="35"/>
      <c r="P440" s="35"/>
      <c r="Q440" s="35"/>
    </row>
    <row r="441" spans="12:17">
      <c r="L441" s="35"/>
      <c r="M441" s="35"/>
      <c r="N441" s="35"/>
      <c r="O441" s="35"/>
      <c r="P441" s="35"/>
      <c r="Q441" s="35"/>
    </row>
    <row r="442" spans="12:17">
      <c r="L442" s="35"/>
      <c r="M442" s="35"/>
      <c r="N442" s="35"/>
      <c r="O442" s="35"/>
      <c r="P442" s="35"/>
      <c r="Q442" s="35"/>
    </row>
    <row r="443" spans="12:17">
      <c r="L443" s="35"/>
      <c r="M443" s="35"/>
      <c r="N443" s="35"/>
      <c r="O443" s="35"/>
      <c r="P443" s="35"/>
      <c r="Q443" s="35"/>
    </row>
    <row r="444" spans="12:17">
      <c r="L444" s="35"/>
      <c r="M444" s="35"/>
      <c r="N444" s="35"/>
      <c r="O444" s="35"/>
      <c r="P444" s="35"/>
      <c r="Q444" s="35"/>
    </row>
    <row r="445" spans="12:17">
      <c r="L445" s="35"/>
      <c r="M445" s="35"/>
      <c r="N445" s="35"/>
      <c r="O445" s="35"/>
      <c r="P445" s="35"/>
      <c r="Q445" s="35"/>
    </row>
    <row r="446" spans="12:17">
      <c r="L446" s="35"/>
      <c r="M446" s="35"/>
      <c r="N446" s="35"/>
      <c r="O446" s="35"/>
      <c r="P446" s="35"/>
      <c r="Q446" s="35"/>
    </row>
    <row r="447" spans="12:17">
      <c r="L447" s="35"/>
      <c r="M447" s="35"/>
      <c r="N447" s="35"/>
      <c r="O447" s="35"/>
      <c r="P447" s="35"/>
      <c r="Q447" s="35"/>
    </row>
    <row r="448" spans="12:17">
      <c r="L448" s="35"/>
      <c r="M448" s="35"/>
      <c r="N448" s="35"/>
      <c r="O448" s="35"/>
      <c r="P448" s="35"/>
      <c r="Q448" s="35"/>
    </row>
    <row r="449" spans="12:17">
      <c r="L449" s="35"/>
      <c r="M449" s="35"/>
      <c r="N449" s="35"/>
      <c r="O449" s="35"/>
      <c r="P449" s="35"/>
      <c r="Q449" s="35"/>
    </row>
    <row r="450" spans="12:17">
      <c r="L450" s="35"/>
      <c r="M450" s="35"/>
      <c r="N450" s="35"/>
      <c r="O450" s="35"/>
      <c r="P450" s="35"/>
      <c r="Q450" s="35"/>
    </row>
    <row r="451" spans="12:17">
      <c r="L451" s="35"/>
      <c r="M451" s="35"/>
      <c r="N451" s="35"/>
      <c r="O451" s="35"/>
      <c r="P451" s="35"/>
      <c r="Q451" s="35"/>
    </row>
    <row r="452" spans="12:17">
      <c r="L452" s="35"/>
      <c r="M452" s="35"/>
      <c r="N452" s="35"/>
      <c r="O452" s="35"/>
      <c r="P452" s="35"/>
      <c r="Q452" s="35"/>
    </row>
    <row r="453" spans="12:17">
      <c r="L453" s="35"/>
      <c r="M453" s="35"/>
      <c r="N453" s="35"/>
      <c r="O453" s="35"/>
      <c r="P453" s="35"/>
      <c r="Q453" s="35"/>
    </row>
    <row r="454" spans="12:17">
      <c r="L454" s="35"/>
      <c r="M454" s="35"/>
      <c r="N454" s="35"/>
      <c r="O454" s="35"/>
      <c r="P454" s="35"/>
      <c r="Q454" s="35"/>
    </row>
    <row r="455" spans="12:17">
      <c r="L455" s="35"/>
      <c r="M455" s="35"/>
      <c r="N455" s="35"/>
      <c r="O455" s="35"/>
      <c r="P455" s="35"/>
      <c r="Q455" s="35"/>
    </row>
    <row r="456" spans="12:17">
      <c r="L456" s="35"/>
      <c r="M456" s="35"/>
      <c r="N456" s="35"/>
      <c r="O456" s="35"/>
      <c r="P456" s="35"/>
      <c r="Q456" s="35"/>
    </row>
    <row r="457" spans="12:17">
      <c r="L457" s="35"/>
      <c r="M457" s="35"/>
      <c r="N457" s="35"/>
      <c r="O457" s="35"/>
      <c r="P457" s="35"/>
      <c r="Q457" s="35"/>
    </row>
    <row r="458" spans="12:17">
      <c r="L458" s="35"/>
      <c r="M458" s="35"/>
      <c r="N458" s="35"/>
      <c r="O458" s="35"/>
      <c r="P458" s="35"/>
      <c r="Q458" s="35"/>
    </row>
    <row r="459" spans="12:17">
      <c r="L459" s="35"/>
      <c r="M459" s="35"/>
      <c r="N459" s="35"/>
      <c r="O459" s="35"/>
      <c r="P459" s="35"/>
      <c r="Q459" s="35"/>
    </row>
    <row r="460" spans="12:17">
      <c r="L460" s="35"/>
      <c r="M460" s="35"/>
      <c r="N460" s="35"/>
      <c r="O460" s="35"/>
      <c r="P460" s="35"/>
      <c r="Q460" s="35"/>
    </row>
    <row r="461" spans="12:17">
      <c r="L461" s="35"/>
      <c r="M461" s="35"/>
      <c r="N461" s="35"/>
      <c r="O461" s="35"/>
      <c r="P461" s="35"/>
      <c r="Q461" s="35"/>
    </row>
    <row r="462" spans="12:17">
      <c r="L462" s="35"/>
      <c r="M462" s="35"/>
      <c r="N462" s="35"/>
      <c r="O462" s="35"/>
      <c r="P462" s="35"/>
      <c r="Q462" s="35"/>
    </row>
    <row r="463" spans="12:17">
      <c r="L463" s="35"/>
      <c r="M463" s="35"/>
      <c r="N463" s="35"/>
      <c r="O463" s="35"/>
      <c r="P463" s="35"/>
      <c r="Q463" s="35"/>
    </row>
    <row r="464" spans="12:17">
      <c r="L464" s="35"/>
      <c r="M464" s="35"/>
      <c r="N464" s="35"/>
      <c r="O464" s="35"/>
      <c r="P464" s="35"/>
      <c r="Q464" s="35"/>
    </row>
    <row r="465" spans="12:17">
      <c r="L465" s="35"/>
      <c r="M465" s="35"/>
      <c r="N465" s="35"/>
      <c r="O465" s="35"/>
      <c r="P465" s="35"/>
      <c r="Q465" s="35"/>
    </row>
    <row r="466" spans="12:17">
      <c r="L466" s="35"/>
      <c r="M466" s="35"/>
      <c r="N466" s="35"/>
      <c r="O466" s="35"/>
      <c r="P466" s="35"/>
      <c r="Q466" s="35"/>
    </row>
    <row r="467" spans="12:17">
      <c r="L467" s="35"/>
      <c r="M467" s="35"/>
      <c r="N467" s="35"/>
      <c r="O467" s="35"/>
      <c r="P467" s="35"/>
      <c r="Q467" s="35"/>
    </row>
    <row r="468" spans="12:17">
      <c r="L468" s="35"/>
      <c r="M468" s="35"/>
      <c r="N468" s="35"/>
      <c r="O468" s="35"/>
      <c r="P468" s="35"/>
      <c r="Q468" s="35"/>
    </row>
    <row r="469" spans="12:17">
      <c r="L469" s="35"/>
      <c r="M469" s="35"/>
      <c r="N469" s="35"/>
      <c r="O469" s="35"/>
      <c r="P469" s="35"/>
      <c r="Q469" s="35"/>
    </row>
    <row r="470" spans="12:17">
      <c r="L470" s="35"/>
      <c r="M470" s="35"/>
      <c r="N470" s="35"/>
      <c r="O470" s="35"/>
      <c r="P470" s="35"/>
      <c r="Q470" s="35"/>
    </row>
    <row r="471" spans="12:17">
      <c r="L471" s="35"/>
      <c r="M471" s="35"/>
      <c r="N471" s="35"/>
      <c r="O471" s="35"/>
      <c r="P471" s="35"/>
      <c r="Q471" s="35"/>
    </row>
    <row r="472" spans="12:17">
      <c r="L472" s="35"/>
      <c r="M472" s="35"/>
      <c r="N472" s="35"/>
      <c r="O472" s="35"/>
      <c r="P472" s="35"/>
      <c r="Q472" s="35"/>
    </row>
    <row r="473" spans="12:17">
      <c r="L473" s="35"/>
      <c r="M473" s="35"/>
      <c r="N473" s="35"/>
      <c r="O473" s="35"/>
      <c r="P473" s="35"/>
      <c r="Q473" s="35"/>
    </row>
    <row r="474" spans="12:17">
      <c r="L474" s="35"/>
      <c r="M474" s="35"/>
      <c r="N474" s="35"/>
      <c r="O474" s="35"/>
      <c r="P474" s="35"/>
      <c r="Q474" s="35"/>
    </row>
    <row r="475" spans="12:17">
      <c r="L475" s="35"/>
      <c r="M475" s="35"/>
      <c r="N475" s="35"/>
      <c r="O475" s="35"/>
      <c r="P475" s="35"/>
      <c r="Q475" s="35"/>
    </row>
    <row r="476" spans="12:17">
      <c r="L476" s="35"/>
      <c r="M476" s="35"/>
      <c r="N476" s="35"/>
      <c r="O476" s="35"/>
      <c r="P476" s="35"/>
      <c r="Q476" s="35"/>
    </row>
    <row r="477" spans="12:17">
      <c r="L477" s="35"/>
      <c r="M477" s="35"/>
      <c r="N477" s="35"/>
      <c r="O477" s="35"/>
      <c r="P477" s="35"/>
      <c r="Q477" s="35"/>
    </row>
    <row r="478" spans="12:17">
      <c r="L478" s="35"/>
      <c r="M478" s="35"/>
      <c r="N478" s="35"/>
      <c r="O478" s="35"/>
      <c r="P478" s="35"/>
      <c r="Q478" s="35"/>
    </row>
    <row r="479" spans="12:17">
      <c r="L479" s="35"/>
      <c r="M479" s="35"/>
      <c r="N479" s="35"/>
      <c r="O479" s="35"/>
      <c r="P479" s="35"/>
      <c r="Q479" s="35"/>
    </row>
    <row r="480" spans="12:17">
      <c r="L480" s="35"/>
      <c r="M480" s="35"/>
      <c r="N480" s="35"/>
      <c r="O480" s="35"/>
      <c r="P480" s="35"/>
      <c r="Q480" s="35"/>
    </row>
    <row r="481" spans="12:17">
      <c r="L481" s="35"/>
      <c r="M481" s="35"/>
      <c r="N481" s="35"/>
      <c r="O481" s="35"/>
      <c r="P481" s="35"/>
      <c r="Q481" s="35"/>
    </row>
    <row r="482" spans="12:17">
      <c r="L482" s="35"/>
      <c r="M482" s="35"/>
      <c r="N482" s="35"/>
      <c r="O482" s="35"/>
      <c r="P482" s="35"/>
      <c r="Q482" s="35"/>
    </row>
    <row r="483" spans="12:17">
      <c r="L483" s="35"/>
      <c r="M483" s="35"/>
      <c r="N483" s="35"/>
      <c r="O483" s="35"/>
      <c r="P483" s="35"/>
      <c r="Q483" s="35"/>
    </row>
    <row r="484" spans="12:17">
      <c r="L484" s="35"/>
      <c r="M484" s="35"/>
      <c r="N484" s="35"/>
      <c r="O484" s="35"/>
      <c r="P484" s="35"/>
      <c r="Q484" s="35"/>
    </row>
    <row r="485" spans="12:17">
      <c r="L485" s="35"/>
      <c r="M485" s="35"/>
      <c r="N485" s="35"/>
      <c r="O485" s="35"/>
      <c r="P485" s="35"/>
      <c r="Q485" s="35"/>
    </row>
    <row r="486" spans="12:17">
      <c r="L486" s="35"/>
      <c r="M486" s="35"/>
      <c r="N486" s="35"/>
      <c r="O486" s="35"/>
      <c r="P486" s="35"/>
      <c r="Q486" s="35"/>
    </row>
    <row r="487" spans="12:17">
      <c r="L487" s="35"/>
      <c r="M487" s="35"/>
      <c r="N487" s="35"/>
      <c r="O487" s="35"/>
      <c r="P487" s="35"/>
      <c r="Q487" s="35"/>
    </row>
    <row r="488" spans="12:17">
      <c r="L488" s="35"/>
      <c r="M488" s="35"/>
      <c r="N488" s="35"/>
      <c r="O488" s="35"/>
      <c r="P488" s="35"/>
      <c r="Q488" s="35"/>
    </row>
    <row r="489" spans="12:17">
      <c r="L489" s="35"/>
      <c r="M489" s="35"/>
      <c r="N489" s="35"/>
      <c r="O489" s="35"/>
      <c r="P489" s="35"/>
      <c r="Q489" s="35"/>
    </row>
    <row r="490" spans="12:17">
      <c r="L490" s="35"/>
      <c r="M490" s="35"/>
      <c r="N490" s="35"/>
      <c r="O490" s="35"/>
      <c r="P490" s="35"/>
      <c r="Q490" s="35"/>
    </row>
    <row r="491" spans="12:17">
      <c r="L491" s="35"/>
      <c r="M491" s="35"/>
      <c r="N491" s="35"/>
      <c r="O491" s="35"/>
      <c r="P491" s="35"/>
      <c r="Q491" s="35"/>
    </row>
    <row r="492" spans="12:17">
      <c r="L492" s="35"/>
      <c r="M492" s="35"/>
      <c r="N492" s="35"/>
      <c r="O492" s="35"/>
      <c r="P492" s="35"/>
      <c r="Q492" s="35"/>
    </row>
    <row r="493" spans="12:17">
      <c r="L493" s="35"/>
      <c r="M493" s="35"/>
      <c r="N493" s="35"/>
      <c r="O493" s="35"/>
      <c r="P493" s="35"/>
      <c r="Q493" s="35"/>
    </row>
    <row r="494" spans="12:17">
      <c r="L494" s="35"/>
      <c r="M494" s="35"/>
      <c r="N494" s="35"/>
      <c r="O494" s="35"/>
      <c r="P494" s="35"/>
      <c r="Q494" s="35"/>
    </row>
    <row r="495" spans="12:17">
      <c r="L495" s="35"/>
      <c r="M495" s="35"/>
      <c r="N495" s="35"/>
      <c r="O495" s="35"/>
      <c r="P495" s="35"/>
      <c r="Q495" s="35"/>
    </row>
    <row r="496" spans="12:17">
      <c r="L496" s="35"/>
      <c r="M496" s="35"/>
      <c r="N496" s="35"/>
      <c r="O496" s="35"/>
      <c r="P496" s="35"/>
      <c r="Q496" s="35"/>
    </row>
    <row r="497" spans="12:17">
      <c r="L497" s="35"/>
      <c r="M497" s="35"/>
      <c r="N497" s="35"/>
      <c r="O497" s="35"/>
      <c r="P497" s="35"/>
      <c r="Q497" s="35"/>
    </row>
    <row r="498" spans="12:17">
      <c r="L498" s="35"/>
      <c r="M498" s="35"/>
      <c r="N498" s="35"/>
      <c r="O498" s="35"/>
      <c r="P498" s="35"/>
      <c r="Q498" s="35"/>
    </row>
    <row r="499" spans="12:17">
      <c r="L499" s="35"/>
      <c r="M499" s="35"/>
      <c r="N499" s="35"/>
      <c r="O499" s="35"/>
      <c r="P499" s="35"/>
      <c r="Q499" s="35"/>
    </row>
    <row r="500" spans="12:17">
      <c r="L500" s="35"/>
      <c r="M500" s="35"/>
      <c r="N500" s="35"/>
      <c r="O500" s="35"/>
      <c r="P500" s="35"/>
      <c r="Q500" s="35"/>
    </row>
    <row r="501" spans="12:17">
      <c r="L501" s="35"/>
      <c r="M501" s="35"/>
      <c r="N501" s="35"/>
      <c r="O501" s="35"/>
      <c r="P501" s="35"/>
      <c r="Q501" s="35"/>
    </row>
    <row r="502" spans="12:17">
      <c r="L502" s="35"/>
      <c r="M502" s="35"/>
      <c r="N502" s="35"/>
      <c r="O502" s="35"/>
      <c r="P502" s="35"/>
      <c r="Q502" s="35"/>
    </row>
    <row r="503" spans="12:17">
      <c r="L503" s="35"/>
      <c r="M503" s="35"/>
      <c r="N503" s="35"/>
      <c r="O503" s="35"/>
      <c r="P503" s="35"/>
      <c r="Q503" s="35"/>
    </row>
    <row r="504" spans="12:17">
      <c r="L504" s="35"/>
      <c r="M504" s="35"/>
      <c r="N504" s="35"/>
      <c r="O504" s="35"/>
      <c r="P504" s="35"/>
      <c r="Q504" s="35"/>
    </row>
    <row r="505" spans="12:17">
      <c r="L505" s="35"/>
      <c r="M505" s="35"/>
      <c r="N505" s="35"/>
      <c r="O505" s="35"/>
      <c r="P505" s="35"/>
      <c r="Q505" s="35"/>
    </row>
    <row r="506" spans="12:17">
      <c r="L506" s="35"/>
      <c r="M506" s="35"/>
      <c r="N506" s="35"/>
      <c r="O506" s="35"/>
      <c r="P506" s="35"/>
      <c r="Q506" s="35"/>
    </row>
    <row r="507" spans="12:17">
      <c r="L507" s="35"/>
      <c r="M507" s="35"/>
      <c r="N507" s="35"/>
      <c r="O507" s="35"/>
      <c r="P507" s="35"/>
      <c r="Q507" s="35"/>
    </row>
    <row r="508" spans="12:17">
      <c r="L508" s="35"/>
      <c r="M508" s="35"/>
      <c r="N508" s="35"/>
      <c r="O508" s="35"/>
      <c r="P508" s="35"/>
      <c r="Q508" s="35"/>
    </row>
    <row r="509" spans="12:17">
      <c r="L509" s="35"/>
      <c r="M509" s="35"/>
      <c r="N509" s="35"/>
      <c r="O509" s="35"/>
      <c r="P509" s="35"/>
      <c r="Q509" s="35"/>
    </row>
    <row r="510" spans="12:17">
      <c r="L510" s="35"/>
      <c r="M510" s="35"/>
      <c r="N510" s="35"/>
      <c r="O510" s="35"/>
      <c r="P510" s="35"/>
      <c r="Q510" s="35"/>
    </row>
    <row r="511" spans="12:17">
      <c r="L511" s="35"/>
      <c r="M511" s="35"/>
      <c r="N511" s="35"/>
      <c r="O511" s="35"/>
      <c r="P511" s="35"/>
      <c r="Q511" s="35"/>
    </row>
    <row r="512" spans="12:17">
      <c r="L512" s="35"/>
      <c r="M512" s="35"/>
      <c r="N512" s="35"/>
      <c r="O512" s="35"/>
      <c r="P512" s="35"/>
      <c r="Q512" s="35"/>
    </row>
    <row r="513" spans="12:17">
      <c r="L513" s="35"/>
      <c r="M513" s="35"/>
      <c r="N513" s="35"/>
      <c r="O513" s="35"/>
      <c r="P513" s="35"/>
      <c r="Q513" s="35"/>
    </row>
    <row r="514" spans="12:17">
      <c r="L514" s="35"/>
      <c r="M514" s="35"/>
      <c r="N514" s="35"/>
      <c r="O514" s="35"/>
      <c r="P514" s="35"/>
      <c r="Q514" s="35"/>
    </row>
    <row r="515" spans="12:17">
      <c r="L515" s="35"/>
      <c r="M515" s="35"/>
      <c r="N515" s="35"/>
      <c r="O515" s="35"/>
      <c r="P515" s="35"/>
      <c r="Q515" s="35"/>
    </row>
    <row r="516" spans="12:17">
      <c r="L516" s="35"/>
      <c r="M516" s="35"/>
      <c r="N516" s="35"/>
      <c r="O516" s="35"/>
      <c r="P516" s="35"/>
      <c r="Q516" s="35"/>
    </row>
    <row r="517" spans="12:17">
      <c r="L517" s="35"/>
      <c r="M517" s="35"/>
      <c r="N517" s="35"/>
      <c r="O517" s="35"/>
      <c r="P517" s="35"/>
      <c r="Q517" s="35"/>
    </row>
    <row r="518" spans="12:17">
      <c r="L518" s="35"/>
      <c r="M518" s="35"/>
      <c r="N518" s="35"/>
      <c r="O518" s="35"/>
      <c r="P518" s="35"/>
      <c r="Q518" s="35"/>
    </row>
    <row r="519" spans="12:17">
      <c r="L519" s="35"/>
      <c r="M519" s="35"/>
      <c r="N519" s="35"/>
      <c r="O519" s="35"/>
      <c r="P519" s="35"/>
      <c r="Q519" s="35"/>
    </row>
    <row r="520" spans="12:17">
      <c r="L520" s="35"/>
      <c r="M520" s="35"/>
      <c r="N520" s="35"/>
      <c r="O520" s="35"/>
      <c r="P520" s="35"/>
      <c r="Q520" s="35"/>
    </row>
    <row r="521" spans="12:17">
      <c r="L521" s="35"/>
      <c r="M521" s="35"/>
      <c r="N521" s="35"/>
      <c r="O521" s="35"/>
      <c r="P521" s="35"/>
      <c r="Q521" s="35"/>
    </row>
    <row r="522" spans="12:17">
      <c r="L522" s="35"/>
      <c r="M522" s="35"/>
      <c r="N522" s="35"/>
      <c r="O522" s="35"/>
      <c r="P522" s="35"/>
      <c r="Q522" s="35"/>
    </row>
    <row r="523" spans="12:17">
      <c r="L523" s="35"/>
      <c r="M523" s="35"/>
      <c r="N523" s="35"/>
      <c r="O523" s="35"/>
      <c r="P523" s="35"/>
      <c r="Q523" s="35"/>
    </row>
    <row r="524" spans="12:17">
      <c r="L524" s="35"/>
      <c r="M524" s="35"/>
      <c r="N524" s="35"/>
      <c r="O524" s="35"/>
      <c r="P524" s="35"/>
      <c r="Q524" s="35"/>
    </row>
    <row r="525" spans="12:17">
      <c r="L525" s="35"/>
      <c r="M525" s="35"/>
      <c r="N525" s="35"/>
      <c r="O525" s="35"/>
      <c r="P525" s="35"/>
      <c r="Q525" s="35"/>
    </row>
    <row r="526" spans="12:17">
      <c r="L526" s="35"/>
      <c r="M526" s="35"/>
      <c r="N526" s="35"/>
      <c r="O526" s="35"/>
      <c r="P526" s="35"/>
      <c r="Q526" s="35"/>
    </row>
    <row r="527" spans="12:17">
      <c r="L527" s="35"/>
      <c r="M527" s="35"/>
      <c r="N527" s="35"/>
      <c r="O527" s="35"/>
      <c r="P527" s="35"/>
      <c r="Q527" s="35"/>
    </row>
    <row r="528" spans="12:17">
      <c r="L528" s="35"/>
      <c r="M528" s="35"/>
      <c r="N528" s="35"/>
      <c r="O528" s="35"/>
      <c r="P528" s="35"/>
      <c r="Q528" s="35"/>
    </row>
    <row r="529" spans="12:17">
      <c r="L529" s="35"/>
      <c r="M529" s="35"/>
      <c r="N529" s="35"/>
      <c r="O529" s="35"/>
      <c r="P529" s="35"/>
      <c r="Q529" s="35"/>
    </row>
    <row r="530" spans="12:17">
      <c r="L530" s="35"/>
      <c r="M530" s="35"/>
      <c r="N530" s="35"/>
      <c r="O530" s="35"/>
      <c r="P530" s="35"/>
      <c r="Q530" s="35"/>
    </row>
    <row r="531" spans="12:17">
      <c r="L531" s="35"/>
      <c r="M531" s="35"/>
      <c r="N531" s="35"/>
      <c r="O531" s="35"/>
      <c r="P531" s="35"/>
      <c r="Q531" s="35"/>
    </row>
    <row r="532" spans="12:17">
      <c r="L532" s="35"/>
      <c r="M532" s="35"/>
      <c r="N532" s="35"/>
      <c r="O532" s="35"/>
      <c r="P532" s="35"/>
      <c r="Q532" s="35"/>
    </row>
    <row r="533" spans="12:17">
      <c r="L533" s="35"/>
      <c r="M533" s="35"/>
      <c r="N533" s="35"/>
      <c r="O533" s="35"/>
      <c r="P533" s="35"/>
      <c r="Q533" s="35"/>
    </row>
    <row r="534" spans="12:17">
      <c r="L534" s="35"/>
      <c r="M534" s="35"/>
      <c r="N534" s="35"/>
      <c r="O534" s="35"/>
      <c r="P534" s="35"/>
      <c r="Q534" s="35"/>
    </row>
    <row r="535" spans="12:17">
      <c r="L535" s="35"/>
      <c r="M535" s="35"/>
      <c r="N535" s="35"/>
      <c r="O535" s="35"/>
      <c r="P535" s="35"/>
      <c r="Q535" s="35"/>
    </row>
    <row r="536" spans="12:17">
      <c r="L536" s="35"/>
      <c r="M536" s="35"/>
      <c r="N536" s="35"/>
      <c r="O536" s="35"/>
      <c r="P536" s="35"/>
      <c r="Q536" s="35"/>
    </row>
    <row r="537" spans="12:17">
      <c r="L537" s="35"/>
      <c r="M537" s="35"/>
      <c r="N537" s="35"/>
      <c r="O537" s="35"/>
      <c r="P537" s="35"/>
      <c r="Q537" s="35"/>
    </row>
    <row r="538" spans="12:17">
      <c r="L538" s="35"/>
      <c r="M538" s="35"/>
      <c r="N538" s="35"/>
      <c r="O538" s="35"/>
      <c r="P538" s="35"/>
      <c r="Q538" s="35"/>
    </row>
    <row r="539" spans="12:17">
      <c r="L539" s="35"/>
      <c r="M539" s="35"/>
      <c r="N539" s="35"/>
      <c r="O539" s="35"/>
      <c r="P539" s="35"/>
      <c r="Q539" s="35"/>
    </row>
    <row r="540" spans="12:17">
      <c r="L540" s="35"/>
      <c r="M540" s="35"/>
      <c r="N540" s="35"/>
      <c r="O540" s="35"/>
      <c r="P540" s="35"/>
      <c r="Q540" s="35"/>
    </row>
    <row r="541" spans="12:17">
      <c r="L541" s="35"/>
      <c r="M541" s="35"/>
      <c r="N541" s="35"/>
      <c r="O541" s="35"/>
      <c r="P541" s="35"/>
      <c r="Q541" s="35"/>
    </row>
    <row r="542" spans="12:17">
      <c r="L542" s="35"/>
      <c r="M542" s="35"/>
      <c r="N542" s="35"/>
      <c r="O542" s="35"/>
      <c r="P542" s="35"/>
      <c r="Q542" s="35"/>
    </row>
    <row r="543" spans="12:17">
      <c r="L543" s="35"/>
      <c r="M543" s="35"/>
      <c r="N543" s="35"/>
      <c r="O543" s="35"/>
      <c r="P543" s="35"/>
      <c r="Q543" s="35"/>
    </row>
    <row r="544" spans="12:17">
      <c r="L544" s="35"/>
      <c r="M544" s="35"/>
      <c r="N544" s="35"/>
      <c r="O544" s="35"/>
      <c r="P544" s="35"/>
      <c r="Q544" s="35"/>
    </row>
    <row r="545" spans="12:17">
      <c r="L545" s="35"/>
      <c r="M545" s="35"/>
      <c r="N545" s="35"/>
      <c r="O545" s="35"/>
      <c r="P545" s="35"/>
      <c r="Q545" s="35"/>
    </row>
    <row r="546" spans="12:17">
      <c r="L546" s="35"/>
      <c r="M546" s="35"/>
      <c r="N546" s="35"/>
      <c r="O546" s="35"/>
      <c r="P546" s="35"/>
      <c r="Q546" s="35"/>
    </row>
    <row r="547" spans="12:17">
      <c r="L547" s="35"/>
      <c r="M547" s="35"/>
      <c r="N547" s="35"/>
      <c r="O547" s="35"/>
      <c r="P547" s="35"/>
      <c r="Q547" s="35"/>
    </row>
    <row r="548" spans="12:17">
      <c r="L548" s="35"/>
      <c r="M548" s="35"/>
      <c r="N548" s="35"/>
      <c r="O548" s="35"/>
      <c r="P548" s="35"/>
      <c r="Q548" s="35"/>
    </row>
    <row r="549" spans="12:17">
      <c r="L549" s="35"/>
      <c r="M549" s="35"/>
      <c r="N549" s="35"/>
      <c r="O549" s="35"/>
      <c r="P549" s="35"/>
      <c r="Q549" s="35"/>
    </row>
    <row r="550" spans="12:17">
      <c r="L550" s="35"/>
      <c r="M550" s="35"/>
      <c r="N550" s="35"/>
      <c r="O550" s="35"/>
      <c r="P550" s="35"/>
      <c r="Q550" s="35"/>
    </row>
    <row r="551" spans="12:17">
      <c r="L551" s="35"/>
      <c r="M551" s="35"/>
      <c r="N551" s="35"/>
      <c r="O551" s="35"/>
      <c r="P551" s="35"/>
      <c r="Q551" s="35"/>
    </row>
    <row r="552" spans="12:17">
      <c r="L552" s="35"/>
      <c r="M552" s="35"/>
      <c r="N552" s="35"/>
      <c r="O552" s="35"/>
      <c r="P552" s="35"/>
      <c r="Q552" s="35"/>
    </row>
    <row r="553" spans="12:17">
      <c r="L553" s="35"/>
      <c r="M553" s="35"/>
      <c r="N553" s="35"/>
      <c r="O553" s="35"/>
      <c r="P553" s="35"/>
      <c r="Q553" s="35"/>
    </row>
    <row r="554" spans="12:17">
      <c r="L554" s="35"/>
      <c r="M554" s="35"/>
      <c r="N554" s="35"/>
      <c r="O554" s="35"/>
      <c r="P554" s="35"/>
      <c r="Q554" s="35"/>
    </row>
    <row r="555" spans="12:17">
      <c r="L555" s="35"/>
      <c r="M555" s="35"/>
      <c r="N555" s="35"/>
      <c r="O555" s="35"/>
      <c r="P555" s="35"/>
      <c r="Q555" s="35"/>
    </row>
    <row r="556" spans="12:17">
      <c r="L556" s="35"/>
      <c r="M556" s="35"/>
      <c r="N556" s="35"/>
      <c r="O556" s="35"/>
      <c r="P556" s="35"/>
      <c r="Q556" s="35"/>
    </row>
    <row r="557" spans="12:17">
      <c r="L557" s="35"/>
      <c r="M557" s="35"/>
      <c r="N557" s="35"/>
      <c r="O557" s="35"/>
      <c r="P557" s="35"/>
      <c r="Q557" s="35"/>
    </row>
    <row r="558" spans="12:17">
      <c r="L558" s="35"/>
      <c r="M558" s="35"/>
      <c r="N558" s="35"/>
      <c r="O558" s="35"/>
      <c r="P558" s="35"/>
      <c r="Q558" s="35"/>
    </row>
    <row r="559" spans="12:17">
      <c r="L559" s="35"/>
      <c r="M559" s="35"/>
      <c r="N559" s="35"/>
      <c r="O559" s="35"/>
      <c r="P559" s="35"/>
      <c r="Q559" s="35"/>
    </row>
    <row r="560" spans="12:17">
      <c r="L560" s="35"/>
      <c r="M560" s="35"/>
      <c r="N560" s="35"/>
      <c r="O560" s="35"/>
      <c r="P560" s="35"/>
      <c r="Q560" s="35"/>
    </row>
    <row r="561" spans="12:17">
      <c r="L561" s="35"/>
      <c r="M561" s="35"/>
      <c r="N561" s="35"/>
      <c r="O561" s="35"/>
      <c r="P561" s="35"/>
      <c r="Q561" s="35"/>
    </row>
    <row r="562" spans="12:17">
      <c r="L562" s="35"/>
      <c r="M562" s="35"/>
      <c r="N562" s="35"/>
      <c r="O562" s="35"/>
      <c r="P562" s="35"/>
      <c r="Q562" s="35"/>
    </row>
    <row r="563" spans="12:17">
      <c r="L563" s="35"/>
      <c r="M563" s="35"/>
      <c r="N563" s="35"/>
      <c r="O563" s="35"/>
      <c r="P563" s="35"/>
      <c r="Q563" s="35"/>
    </row>
    <row r="564" spans="12:17">
      <c r="L564" s="35"/>
      <c r="M564" s="35"/>
      <c r="N564" s="35"/>
      <c r="O564" s="35"/>
      <c r="P564" s="35"/>
      <c r="Q564" s="35"/>
    </row>
    <row r="565" spans="12:17">
      <c r="L565" s="35"/>
      <c r="M565" s="35"/>
      <c r="N565" s="35"/>
      <c r="O565" s="35"/>
      <c r="P565" s="35"/>
      <c r="Q565" s="35"/>
    </row>
    <row r="566" spans="12:17">
      <c r="L566" s="35"/>
      <c r="M566" s="35"/>
      <c r="N566" s="35"/>
      <c r="O566" s="35"/>
      <c r="P566" s="35"/>
      <c r="Q566" s="35"/>
    </row>
    <row r="567" spans="12:17">
      <c r="L567" s="35"/>
      <c r="M567" s="35"/>
      <c r="N567" s="35"/>
      <c r="O567" s="35"/>
      <c r="P567" s="35"/>
      <c r="Q567" s="35"/>
    </row>
    <row r="568" spans="12:17">
      <c r="L568" s="35"/>
      <c r="M568" s="35"/>
      <c r="N568" s="35"/>
      <c r="O568" s="35"/>
      <c r="P568" s="35"/>
      <c r="Q568" s="35"/>
    </row>
    <row r="569" spans="12:17">
      <c r="L569" s="35"/>
      <c r="M569" s="35"/>
      <c r="N569" s="35"/>
      <c r="O569" s="35"/>
      <c r="P569" s="35"/>
      <c r="Q569" s="35"/>
    </row>
    <row r="570" spans="12:17">
      <c r="L570" s="35"/>
      <c r="M570" s="35"/>
      <c r="N570" s="35"/>
      <c r="O570" s="35"/>
      <c r="P570" s="35"/>
      <c r="Q570" s="35"/>
    </row>
    <row r="571" spans="12:17">
      <c r="L571" s="35"/>
      <c r="M571" s="35"/>
      <c r="N571" s="35"/>
      <c r="O571" s="35"/>
      <c r="P571" s="35"/>
      <c r="Q571" s="35"/>
    </row>
    <row r="572" spans="12:17">
      <c r="L572" s="35"/>
      <c r="M572" s="35"/>
      <c r="N572" s="35"/>
      <c r="O572" s="35"/>
      <c r="P572" s="35"/>
      <c r="Q572" s="35"/>
    </row>
    <row r="573" spans="12:17">
      <c r="L573" s="35"/>
      <c r="M573" s="35"/>
      <c r="N573" s="35"/>
      <c r="O573" s="35"/>
      <c r="P573" s="35"/>
      <c r="Q573" s="35"/>
    </row>
    <row r="574" spans="12:17">
      <c r="L574" s="35"/>
      <c r="M574" s="35"/>
      <c r="N574" s="35"/>
      <c r="O574" s="35"/>
      <c r="P574" s="35"/>
      <c r="Q574" s="35"/>
    </row>
    <row r="575" spans="12:17">
      <c r="L575" s="35"/>
      <c r="M575" s="35"/>
      <c r="N575" s="35"/>
      <c r="O575" s="35"/>
      <c r="P575" s="35"/>
      <c r="Q575" s="35"/>
    </row>
    <row r="576" spans="12:17">
      <c r="L576" s="35"/>
      <c r="M576" s="35"/>
      <c r="N576" s="35"/>
      <c r="O576" s="35"/>
      <c r="P576" s="35"/>
      <c r="Q576" s="35"/>
    </row>
    <row r="577" spans="12:17">
      <c r="L577" s="35"/>
      <c r="M577" s="35"/>
      <c r="N577" s="35"/>
      <c r="O577" s="35"/>
      <c r="P577" s="35"/>
      <c r="Q577" s="35"/>
    </row>
    <row r="578" spans="12:17">
      <c r="L578" s="35"/>
      <c r="M578" s="35"/>
      <c r="N578" s="35"/>
      <c r="O578" s="35"/>
      <c r="P578" s="35"/>
      <c r="Q578" s="35"/>
    </row>
    <row r="579" spans="12:17">
      <c r="L579" s="35"/>
      <c r="M579" s="35"/>
      <c r="N579" s="35"/>
      <c r="O579" s="35"/>
      <c r="P579" s="35"/>
      <c r="Q579" s="35"/>
    </row>
    <row r="580" spans="12:17">
      <c r="L580" s="35"/>
      <c r="M580" s="35"/>
      <c r="N580" s="35"/>
      <c r="O580" s="35"/>
      <c r="P580" s="35"/>
      <c r="Q580" s="35"/>
    </row>
    <row r="581" spans="12:17">
      <c r="L581" s="35"/>
      <c r="M581" s="35"/>
      <c r="N581" s="35"/>
      <c r="O581" s="35"/>
      <c r="P581" s="35"/>
      <c r="Q581" s="35"/>
    </row>
    <row r="582" spans="12:17">
      <c r="L582" s="35"/>
      <c r="M582" s="35"/>
      <c r="N582" s="35"/>
      <c r="O582" s="35"/>
      <c r="P582" s="35"/>
      <c r="Q582" s="35"/>
    </row>
    <row r="583" spans="12:17">
      <c r="L583" s="35"/>
      <c r="M583" s="35"/>
      <c r="N583" s="35"/>
      <c r="O583" s="35"/>
      <c r="P583" s="35"/>
      <c r="Q583" s="35"/>
    </row>
    <row r="584" spans="12:17">
      <c r="L584" s="35"/>
      <c r="M584" s="35"/>
      <c r="N584" s="35"/>
      <c r="O584" s="35"/>
      <c r="P584" s="35"/>
      <c r="Q584" s="35"/>
    </row>
    <row r="585" spans="12:17">
      <c r="L585" s="35"/>
      <c r="M585" s="35"/>
      <c r="N585" s="35"/>
      <c r="O585" s="35"/>
      <c r="P585" s="35"/>
      <c r="Q585" s="35"/>
    </row>
    <row r="586" spans="12:17">
      <c r="L586" s="35"/>
      <c r="M586" s="35"/>
      <c r="N586" s="35"/>
      <c r="O586" s="35"/>
      <c r="P586" s="35"/>
      <c r="Q586" s="35"/>
    </row>
    <row r="587" spans="12:17">
      <c r="L587" s="35"/>
      <c r="M587" s="35"/>
      <c r="N587" s="35"/>
      <c r="O587" s="35"/>
      <c r="P587" s="35"/>
      <c r="Q587" s="35"/>
    </row>
    <row r="588" spans="12:17">
      <c r="L588" s="35"/>
      <c r="M588" s="35"/>
      <c r="N588" s="35"/>
      <c r="O588" s="35"/>
      <c r="P588" s="35"/>
      <c r="Q588" s="35"/>
    </row>
    <row r="589" spans="12:17">
      <c r="L589" s="35"/>
      <c r="M589" s="35"/>
      <c r="N589" s="35"/>
      <c r="O589" s="35"/>
      <c r="P589" s="35"/>
      <c r="Q589" s="35"/>
    </row>
    <row r="590" spans="12:17">
      <c r="L590" s="35"/>
      <c r="M590" s="35"/>
      <c r="N590" s="35"/>
      <c r="O590" s="35"/>
      <c r="P590" s="35"/>
      <c r="Q590" s="35"/>
    </row>
    <row r="591" spans="12:17">
      <c r="L591" s="35"/>
      <c r="M591" s="35"/>
      <c r="N591" s="35"/>
      <c r="O591" s="35"/>
      <c r="P591" s="35"/>
      <c r="Q591" s="35"/>
    </row>
    <row r="592" spans="12:17">
      <c r="L592" s="35"/>
      <c r="M592" s="35"/>
      <c r="N592" s="35"/>
      <c r="O592" s="35"/>
      <c r="P592" s="35"/>
      <c r="Q592" s="35"/>
    </row>
    <row r="593" spans="12:17">
      <c r="L593" s="35"/>
      <c r="M593" s="35"/>
      <c r="N593" s="35"/>
      <c r="O593" s="35"/>
      <c r="P593" s="35"/>
      <c r="Q593" s="35"/>
    </row>
    <row r="594" spans="12:17">
      <c r="L594" s="35"/>
      <c r="M594" s="35"/>
      <c r="N594" s="35"/>
      <c r="O594" s="35"/>
      <c r="P594" s="35"/>
      <c r="Q594" s="35"/>
    </row>
    <row r="595" spans="12:17">
      <c r="L595" s="35"/>
      <c r="M595" s="35"/>
      <c r="N595" s="35"/>
      <c r="O595" s="35"/>
      <c r="P595" s="35"/>
      <c r="Q595" s="35"/>
    </row>
    <row r="596" spans="12:17">
      <c r="L596" s="35"/>
      <c r="M596" s="35"/>
      <c r="N596" s="35"/>
      <c r="O596" s="35"/>
      <c r="P596" s="35"/>
      <c r="Q596" s="35"/>
    </row>
    <row r="597" spans="12:17">
      <c r="L597" s="35"/>
      <c r="M597" s="35"/>
      <c r="N597" s="35"/>
      <c r="O597" s="35"/>
      <c r="P597" s="35"/>
      <c r="Q597" s="35"/>
    </row>
    <row r="598" spans="12:17">
      <c r="L598" s="35"/>
      <c r="M598" s="35"/>
      <c r="N598" s="35"/>
      <c r="O598" s="35"/>
      <c r="P598" s="35"/>
      <c r="Q598" s="35"/>
    </row>
    <row r="599" spans="12:17">
      <c r="L599" s="35"/>
      <c r="M599" s="35"/>
      <c r="N599" s="35"/>
      <c r="O599" s="35"/>
      <c r="P599" s="35"/>
      <c r="Q599" s="35"/>
    </row>
    <row r="600" spans="12:17">
      <c r="L600" s="35"/>
      <c r="M600" s="35"/>
      <c r="N600" s="35"/>
      <c r="O600" s="35"/>
      <c r="P600" s="35"/>
      <c r="Q600" s="35"/>
    </row>
    <row r="601" spans="12:17">
      <c r="L601" s="35"/>
      <c r="M601" s="35"/>
      <c r="N601" s="35"/>
      <c r="O601" s="35"/>
      <c r="P601" s="35"/>
      <c r="Q601" s="35"/>
    </row>
    <row r="602" spans="12:17">
      <c r="L602" s="35"/>
      <c r="M602" s="35"/>
      <c r="N602" s="35"/>
      <c r="O602" s="35"/>
      <c r="P602" s="35"/>
      <c r="Q602" s="35"/>
    </row>
    <row r="603" spans="12:17">
      <c r="L603" s="35"/>
      <c r="M603" s="35"/>
      <c r="N603" s="35"/>
      <c r="O603" s="35"/>
      <c r="P603" s="35"/>
      <c r="Q603" s="35"/>
    </row>
    <row r="604" spans="12:17">
      <c r="L604" s="35"/>
      <c r="M604" s="35"/>
      <c r="N604" s="35"/>
      <c r="O604" s="35"/>
      <c r="P604" s="35"/>
      <c r="Q604" s="35"/>
    </row>
    <row r="605" spans="12:17">
      <c r="L605" s="35"/>
      <c r="M605" s="35"/>
      <c r="N605" s="35"/>
      <c r="O605" s="35"/>
      <c r="P605" s="35"/>
      <c r="Q605" s="35"/>
    </row>
    <row r="606" spans="12:17">
      <c r="L606" s="35"/>
      <c r="M606" s="35"/>
      <c r="N606" s="35"/>
      <c r="O606" s="35"/>
      <c r="P606" s="35"/>
      <c r="Q606" s="35"/>
    </row>
    <row r="607" spans="12:17">
      <c r="L607" s="35"/>
      <c r="M607" s="35"/>
      <c r="N607" s="35"/>
      <c r="O607" s="35"/>
      <c r="P607" s="35"/>
      <c r="Q607" s="35"/>
    </row>
    <row r="608" spans="12:17">
      <c r="L608" s="35"/>
      <c r="M608" s="35"/>
      <c r="N608" s="35"/>
      <c r="O608" s="35"/>
      <c r="P608" s="35"/>
      <c r="Q608" s="35"/>
    </row>
    <row r="609" spans="12:17">
      <c r="L609" s="35"/>
      <c r="M609" s="35"/>
      <c r="N609" s="35"/>
      <c r="O609" s="35"/>
      <c r="P609" s="35"/>
      <c r="Q609" s="35"/>
    </row>
    <row r="610" spans="12:17">
      <c r="L610" s="35"/>
      <c r="M610" s="35"/>
      <c r="N610" s="35"/>
      <c r="O610" s="35"/>
      <c r="P610" s="35"/>
      <c r="Q610" s="35"/>
    </row>
    <row r="611" spans="12:17">
      <c r="L611" s="35"/>
      <c r="M611" s="35"/>
      <c r="N611" s="35"/>
      <c r="O611" s="35"/>
      <c r="P611" s="35"/>
      <c r="Q611" s="35"/>
    </row>
    <row r="612" spans="12:17">
      <c r="L612" s="35"/>
      <c r="M612" s="35"/>
      <c r="N612" s="35"/>
      <c r="O612" s="35"/>
      <c r="P612" s="35"/>
      <c r="Q612" s="35"/>
    </row>
    <row r="613" spans="12:17">
      <c r="L613" s="35"/>
      <c r="M613" s="35"/>
      <c r="N613" s="35"/>
      <c r="O613" s="35"/>
      <c r="P613" s="35"/>
      <c r="Q613" s="35"/>
    </row>
    <row r="614" spans="12:17">
      <c r="L614" s="35"/>
      <c r="M614" s="35"/>
      <c r="N614" s="35"/>
      <c r="O614" s="35"/>
      <c r="P614" s="35"/>
      <c r="Q614" s="35"/>
    </row>
    <row r="615" spans="12:17">
      <c r="L615" s="35"/>
      <c r="M615" s="35"/>
      <c r="N615" s="35"/>
      <c r="O615" s="35"/>
      <c r="P615" s="35"/>
      <c r="Q615" s="35"/>
    </row>
    <row r="616" spans="12:17">
      <c r="L616" s="35"/>
      <c r="M616" s="35"/>
      <c r="N616" s="35"/>
      <c r="O616" s="35"/>
      <c r="P616" s="35"/>
      <c r="Q616" s="35"/>
    </row>
    <row r="617" spans="12:17">
      <c r="L617" s="35"/>
      <c r="M617" s="35"/>
      <c r="N617" s="35"/>
      <c r="O617" s="35"/>
      <c r="P617" s="35"/>
      <c r="Q617" s="35"/>
    </row>
    <row r="618" spans="12:17">
      <c r="L618" s="35"/>
      <c r="M618" s="35"/>
      <c r="N618" s="35"/>
      <c r="O618" s="35"/>
      <c r="P618" s="35"/>
      <c r="Q618" s="35"/>
    </row>
    <row r="619" spans="12:17">
      <c r="L619" s="35"/>
      <c r="M619" s="35"/>
      <c r="N619" s="35"/>
      <c r="O619" s="35"/>
      <c r="P619" s="35"/>
      <c r="Q619" s="35"/>
    </row>
    <row r="620" spans="12:17">
      <c r="L620" s="35"/>
      <c r="M620" s="35"/>
      <c r="N620" s="35"/>
      <c r="O620" s="35"/>
      <c r="P620" s="35"/>
      <c r="Q620" s="35"/>
    </row>
    <row r="621" spans="12:17">
      <c r="L621" s="35"/>
      <c r="M621" s="35"/>
      <c r="N621" s="35"/>
      <c r="O621" s="35"/>
      <c r="P621" s="35"/>
      <c r="Q621" s="35"/>
    </row>
    <row r="622" spans="12:17">
      <c r="L622" s="35"/>
      <c r="M622" s="35"/>
      <c r="N622" s="35"/>
      <c r="O622" s="35"/>
      <c r="P622" s="35"/>
      <c r="Q622" s="35"/>
    </row>
    <row r="623" spans="12:17">
      <c r="L623" s="35"/>
      <c r="M623" s="35"/>
      <c r="N623" s="35"/>
      <c r="O623" s="35"/>
      <c r="P623" s="35"/>
      <c r="Q623" s="35"/>
    </row>
    <row r="624" spans="12:17">
      <c r="L624" s="35"/>
      <c r="M624" s="35"/>
      <c r="N624" s="35"/>
      <c r="O624" s="35"/>
      <c r="P624" s="35"/>
      <c r="Q624" s="35"/>
    </row>
    <row r="625" spans="12:17">
      <c r="L625" s="35"/>
      <c r="M625" s="35"/>
      <c r="N625" s="35"/>
      <c r="O625" s="35"/>
      <c r="P625" s="35"/>
      <c r="Q625" s="35"/>
    </row>
    <row r="626" spans="12:17">
      <c r="L626" s="35"/>
      <c r="M626" s="35"/>
      <c r="N626" s="35"/>
      <c r="O626" s="35"/>
      <c r="P626" s="35"/>
      <c r="Q626" s="35"/>
    </row>
    <row r="627" spans="12:17">
      <c r="L627" s="35"/>
      <c r="M627" s="35"/>
      <c r="N627" s="35"/>
      <c r="O627" s="35"/>
      <c r="P627" s="35"/>
      <c r="Q627" s="35"/>
    </row>
    <row r="628" spans="12:17">
      <c r="L628" s="35"/>
      <c r="M628" s="35"/>
      <c r="N628" s="35"/>
      <c r="O628" s="35"/>
      <c r="P628" s="35"/>
      <c r="Q628" s="35"/>
    </row>
    <row r="629" spans="12:17">
      <c r="L629" s="35"/>
      <c r="M629" s="35"/>
      <c r="N629" s="35"/>
      <c r="O629" s="35"/>
      <c r="P629" s="35"/>
      <c r="Q629" s="35"/>
    </row>
    <row r="630" spans="12:17">
      <c r="L630" s="35"/>
      <c r="M630" s="35"/>
      <c r="N630" s="35"/>
      <c r="O630" s="35"/>
      <c r="P630" s="35"/>
      <c r="Q630" s="35"/>
    </row>
    <row r="631" spans="12:17">
      <c r="L631" s="35"/>
      <c r="M631" s="35"/>
      <c r="N631" s="35"/>
      <c r="O631" s="35"/>
      <c r="P631" s="35"/>
      <c r="Q631" s="35"/>
    </row>
    <row r="632" spans="12:17">
      <c r="L632" s="35"/>
      <c r="M632" s="35"/>
      <c r="N632" s="35"/>
      <c r="O632" s="35"/>
      <c r="P632" s="35"/>
      <c r="Q632" s="35"/>
    </row>
    <row r="633" spans="12:17">
      <c r="L633" s="35"/>
      <c r="M633" s="35"/>
      <c r="N633" s="35"/>
      <c r="O633" s="35"/>
      <c r="P633" s="35"/>
      <c r="Q633" s="35"/>
    </row>
    <row r="634" spans="12:17">
      <c r="L634" s="35"/>
      <c r="M634" s="35"/>
      <c r="N634" s="35"/>
      <c r="O634" s="35"/>
      <c r="P634" s="35"/>
      <c r="Q634" s="35"/>
    </row>
    <row r="635" spans="12:17">
      <c r="L635" s="35"/>
      <c r="M635" s="35"/>
      <c r="N635" s="35"/>
      <c r="O635" s="35"/>
      <c r="P635" s="35"/>
      <c r="Q635" s="35"/>
    </row>
    <row r="636" spans="12:17">
      <c r="L636" s="35"/>
      <c r="M636" s="35"/>
      <c r="N636" s="35"/>
      <c r="O636" s="35"/>
      <c r="P636" s="35"/>
      <c r="Q636" s="35"/>
    </row>
    <row r="637" spans="12:17">
      <c r="L637" s="35"/>
      <c r="M637" s="35"/>
      <c r="N637" s="35"/>
      <c r="O637" s="35"/>
      <c r="P637" s="35"/>
      <c r="Q637" s="35"/>
    </row>
    <row r="638" spans="12:17">
      <c r="L638" s="35"/>
      <c r="M638" s="35"/>
      <c r="N638" s="35"/>
      <c r="O638" s="35"/>
      <c r="P638" s="35"/>
      <c r="Q638" s="35"/>
    </row>
    <row r="639" spans="12:17">
      <c r="L639" s="35"/>
      <c r="M639" s="35"/>
      <c r="N639" s="35"/>
      <c r="O639" s="35"/>
      <c r="P639" s="35"/>
      <c r="Q639" s="35"/>
    </row>
    <row r="640" spans="12:17">
      <c r="L640" s="35"/>
      <c r="M640" s="35"/>
      <c r="N640" s="35"/>
      <c r="O640" s="35"/>
      <c r="P640" s="35"/>
      <c r="Q640" s="35"/>
    </row>
    <row r="641" spans="12:17">
      <c r="L641" s="35"/>
      <c r="M641" s="35"/>
      <c r="N641" s="35"/>
      <c r="O641" s="35"/>
      <c r="P641" s="35"/>
      <c r="Q641" s="35"/>
    </row>
    <row r="642" spans="12:17">
      <c r="L642" s="35"/>
      <c r="M642" s="35"/>
      <c r="N642" s="35"/>
      <c r="O642" s="35"/>
      <c r="P642" s="35"/>
      <c r="Q642" s="35"/>
    </row>
    <row r="643" spans="12:17">
      <c r="L643" s="35"/>
      <c r="M643" s="35"/>
      <c r="N643" s="35"/>
      <c r="O643" s="35"/>
      <c r="P643" s="35"/>
      <c r="Q643" s="35"/>
    </row>
    <row r="644" spans="12:17">
      <c r="L644" s="35"/>
      <c r="M644" s="35"/>
      <c r="N644" s="35"/>
      <c r="O644" s="35"/>
      <c r="P644" s="35"/>
      <c r="Q644" s="35"/>
    </row>
    <row r="645" spans="12:17">
      <c r="L645" s="35"/>
      <c r="M645" s="35"/>
      <c r="N645" s="35"/>
      <c r="O645" s="35"/>
      <c r="P645" s="35"/>
      <c r="Q645" s="35"/>
    </row>
    <row r="646" spans="12:17">
      <c r="L646" s="35"/>
      <c r="M646" s="35"/>
      <c r="N646" s="35"/>
      <c r="O646" s="35"/>
      <c r="P646" s="35"/>
      <c r="Q646" s="35"/>
    </row>
    <row r="647" spans="12:17">
      <c r="L647" s="35"/>
      <c r="M647" s="35"/>
      <c r="N647" s="35"/>
      <c r="O647" s="35"/>
      <c r="P647" s="35"/>
      <c r="Q647" s="35"/>
    </row>
    <row r="648" spans="12:17">
      <c r="L648" s="35"/>
      <c r="M648" s="35"/>
      <c r="N648" s="35"/>
      <c r="O648" s="35"/>
      <c r="P648" s="35"/>
      <c r="Q648" s="35"/>
    </row>
    <row r="649" spans="12:17">
      <c r="L649" s="35"/>
      <c r="M649" s="35"/>
      <c r="N649" s="35"/>
      <c r="O649" s="35"/>
      <c r="P649" s="35"/>
      <c r="Q649" s="35"/>
    </row>
    <row r="650" spans="12:17">
      <c r="L650" s="35"/>
      <c r="M650" s="35"/>
      <c r="N650" s="35"/>
      <c r="O650" s="35"/>
      <c r="P650" s="35"/>
      <c r="Q650" s="35"/>
    </row>
    <row r="651" spans="12:17">
      <c r="L651" s="35"/>
      <c r="M651" s="35"/>
      <c r="N651" s="35"/>
      <c r="O651" s="35"/>
      <c r="P651" s="35"/>
      <c r="Q651" s="35"/>
    </row>
    <row r="652" spans="12:17">
      <c r="L652" s="35"/>
      <c r="M652" s="35"/>
      <c r="N652" s="35"/>
      <c r="O652" s="35"/>
      <c r="P652" s="35"/>
      <c r="Q652" s="35"/>
    </row>
    <row r="653" spans="12:17">
      <c r="L653" s="35"/>
      <c r="M653" s="35"/>
      <c r="N653" s="35"/>
      <c r="O653" s="35"/>
      <c r="P653" s="35"/>
      <c r="Q653" s="35"/>
    </row>
    <row r="654" spans="12:17">
      <c r="L654" s="35"/>
      <c r="M654" s="35"/>
      <c r="N654" s="35"/>
      <c r="O654" s="35"/>
      <c r="P654" s="35"/>
      <c r="Q654" s="35"/>
    </row>
    <row r="655" spans="12:17">
      <c r="L655" s="35"/>
      <c r="M655" s="35"/>
      <c r="N655" s="35"/>
      <c r="O655" s="35"/>
      <c r="P655" s="35"/>
      <c r="Q655" s="35"/>
    </row>
    <row r="656" spans="12:17">
      <c r="L656" s="35"/>
      <c r="M656" s="35"/>
      <c r="N656" s="35"/>
      <c r="O656" s="35"/>
      <c r="P656" s="35"/>
      <c r="Q656" s="35"/>
    </row>
    <row r="657" spans="12:17">
      <c r="L657" s="35"/>
      <c r="M657" s="35"/>
      <c r="N657" s="35"/>
      <c r="O657" s="35"/>
      <c r="P657" s="35"/>
      <c r="Q657" s="35"/>
    </row>
    <row r="658" spans="12:17">
      <c r="L658" s="35"/>
      <c r="M658" s="35"/>
      <c r="N658" s="35"/>
      <c r="O658" s="35"/>
      <c r="P658" s="35"/>
      <c r="Q658" s="35"/>
    </row>
    <row r="659" spans="12:17">
      <c r="L659" s="35"/>
      <c r="M659" s="35"/>
      <c r="N659" s="35"/>
      <c r="O659" s="35"/>
      <c r="P659" s="35"/>
      <c r="Q659" s="35"/>
    </row>
    <row r="660" spans="12:17">
      <c r="L660" s="35"/>
      <c r="M660" s="35"/>
      <c r="N660" s="35"/>
      <c r="O660" s="35"/>
      <c r="P660" s="35"/>
      <c r="Q660" s="35"/>
    </row>
    <row r="661" spans="12:17">
      <c r="L661" s="35"/>
      <c r="M661" s="35"/>
      <c r="N661" s="35"/>
      <c r="O661" s="35"/>
      <c r="P661" s="35"/>
      <c r="Q661" s="35"/>
    </row>
    <row r="662" spans="12:17">
      <c r="L662" s="35"/>
      <c r="M662" s="35"/>
      <c r="N662" s="35"/>
      <c r="O662" s="35"/>
      <c r="P662" s="35"/>
      <c r="Q662" s="35"/>
    </row>
    <row r="663" spans="12:17">
      <c r="L663" s="35"/>
      <c r="M663" s="35"/>
      <c r="N663" s="35"/>
      <c r="O663" s="35"/>
      <c r="P663" s="35"/>
      <c r="Q663" s="35"/>
    </row>
    <row r="664" spans="12:17">
      <c r="L664" s="35"/>
      <c r="M664" s="35"/>
      <c r="N664" s="35"/>
      <c r="O664" s="35"/>
      <c r="P664" s="35"/>
      <c r="Q664" s="35"/>
    </row>
    <row r="665" spans="12:17">
      <c r="L665" s="35"/>
      <c r="M665" s="35"/>
      <c r="N665" s="35"/>
      <c r="O665" s="35"/>
      <c r="P665" s="35"/>
      <c r="Q665" s="35"/>
    </row>
    <row r="666" spans="12:17">
      <c r="L666" s="35"/>
      <c r="M666" s="35"/>
      <c r="N666" s="35"/>
      <c r="O666" s="35"/>
      <c r="P666" s="35"/>
      <c r="Q666" s="35"/>
    </row>
    <row r="667" spans="12:17">
      <c r="L667" s="35"/>
      <c r="M667" s="35"/>
      <c r="N667" s="35"/>
      <c r="O667" s="35"/>
      <c r="P667" s="35"/>
      <c r="Q667" s="35"/>
    </row>
    <row r="668" spans="12:17">
      <c r="L668" s="35"/>
      <c r="M668" s="35"/>
      <c r="N668" s="35"/>
      <c r="O668" s="35"/>
      <c r="P668" s="35"/>
      <c r="Q668" s="35"/>
    </row>
    <row r="669" spans="12:17">
      <c r="L669" s="35"/>
      <c r="M669" s="35"/>
      <c r="N669" s="35"/>
      <c r="O669" s="35"/>
      <c r="P669" s="35"/>
      <c r="Q669" s="35"/>
    </row>
    <row r="670" spans="12:17">
      <c r="L670" s="35"/>
      <c r="M670" s="35"/>
      <c r="N670" s="35"/>
      <c r="O670" s="35"/>
      <c r="P670" s="35"/>
      <c r="Q670" s="35"/>
    </row>
    <row r="671" spans="12:17">
      <c r="L671" s="35"/>
      <c r="M671" s="35"/>
      <c r="N671" s="35"/>
      <c r="O671" s="35"/>
      <c r="P671" s="35"/>
      <c r="Q671" s="35"/>
    </row>
    <row r="672" spans="12:17">
      <c r="L672" s="35"/>
      <c r="M672" s="35"/>
      <c r="N672" s="35"/>
      <c r="O672" s="35"/>
      <c r="P672" s="35"/>
      <c r="Q672" s="35"/>
    </row>
    <row r="673" spans="12:17">
      <c r="L673" s="35"/>
      <c r="M673" s="35"/>
      <c r="N673" s="35"/>
      <c r="O673" s="35"/>
      <c r="P673" s="35"/>
      <c r="Q673" s="35"/>
    </row>
    <row r="674" spans="12:17">
      <c r="L674" s="35"/>
      <c r="M674" s="35"/>
      <c r="N674" s="35"/>
      <c r="O674" s="35"/>
      <c r="P674" s="35"/>
      <c r="Q674" s="35"/>
    </row>
    <row r="675" spans="12:17">
      <c r="L675" s="35"/>
      <c r="M675" s="35"/>
      <c r="N675" s="35"/>
      <c r="O675" s="35"/>
      <c r="P675" s="35"/>
      <c r="Q675" s="35"/>
    </row>
    <row r="676" spans="12:17">
      <c r="L676" s="35"/>
      <c r="M676" s="35"/>
      <c r="N676" s="35"/>
      <c r="O676" s="35"/>
      <c r="P676" s="35"/>
      <c r="Q676" s="35"/>
    </row>
    <row r="677" spans="12:17">
      <c r="L677" s="35"/>
      <c r="M677" s="35"/>
      <c r="N677" s="35"/>
      <c r="O677" s="35"/>
      <c r="P677" s="35"/>
      <c r="Q677" s="35"/>
    </row>
    <row r="678" spans="12:17">
      <c r="L678" s="35"/>
      <c r="M678" s="35"/>
      <c r="N678" s="35"/>
      <c r="O678" s="35"/>
      <c r="P678" s="35"/>
      <c r="Q678" s="35"/>
    </row>
    <row r="679" spans="12:17">
      <c r="L679" s="35"/>
      <c r="M679" s="35"/>
      <c r="N679" s="35"/>
      <c r="O679" s="35"/>
      <c r="P679" s="35"/>
      <c r="Q679" s="35"/>
    </row>
    <row r="680" spans="12:17">
      <c r="L680" s="35"/>
      <c r="M680" s="35"/>
      <c r="N680" s="35"/>
      <c r="O680" s="35"/>
      <c r="P680" s="35"/>
      <c r="Q680" s="35"/>
    </row>
    <row r="681" spans="12:17">
      <c r="L681" s="35"/>
      <c r="M681" s="35"/>
      <c r="N681" s="35"/>
      <c r="O681" s="35"/>
      <c r="P681" s="35"/>
      <c r="Q681" s="35"/>
    </row>
    <row r="682" spans="12:17">
      <c r="L682" s="35"/>
      <c r="M682" s="35"/>
      <c r="N682" s="35"/>
      <c r="O682" s="35"/>
      <c r="P682" s="35"/>
      <c r="Q682" s="35"/>
    </row>
    <row r="683" spans="12:17">
      <c r="L683" s="35"/>
      <c r="M683" s="35"/>
      <c r="N683" s="35"/>
      <c r="O683" s="35"/>
      <c r="P683" s="35"/>
      <c r="Q683" s="35"/>
    </row>
    <row r="684" spans="12:17">
      <c r="L684" s="35"/>
      <c r="M684" s="35"/>
      <c r="N684" s="35"/>
      <c r="O684" s="35"/>
      <c r="P684" s="35"/>
      <c r="Q684" s="35"/>
    </row>
    <row r="685" spans="12:17">
      <c r="L685" s="35"/>
      <c r="M685" s="35"/>
      <c r="N685" s="35"/>
      <c r="O685" s="35"/>
      <c r="P685" s="35"/>
      <c r="Q685" s="35"/>
    </row>
    <row r="686" spans="12:17">
      <c r="L686" s="35"/>
      <c r="M686" s="35"/>
      <c r="N686" s="35"/>
      <c r="O686" s="35"/>
      <c r="P686" s="35"/>
      <c r="Q686" s="35"/>
    </row>
    <row r="687" spans="12:17">
      <c r="L687" s="35"/>
      <c r="M687" s="35"/>
      <c r="N687" s="35"/>
      <c r="O687" s="35"/>
      <c r="P687" s="35"/>
      <c r="Q687" s="35"/>
    </row>
    <row r="688" spans="12:17">
      <c r="L688" s="35"/>
      <c r="M688" s="35"/>
      <c r="N688" s="35"/>
      <c r="O688" s="35"/>
      <c r="P688" s="35"/>
      <c r="Q688" s="35"/>
    </row>
    <row r="689" spans="12:17">
      <c r="L689" s="35"/>
      <c r="M689" s="35"/>
      <c r="N689" s="35"/>
      <c r="O689" s="35"/>
      <c r="P689" s="35"/>
      <c r="Q689" s="35"/>
    </row>
    <row r="690" spans="12:17">
      <c r="L690" s="35"/>
      <c r="M690" s="35"/>
      <c r="N690" s="35"/>
      <c r="O690" s="35"/>
      <c r="P690" s="35"/>
      <c r="Q690" s="35"/>
    </row>
    <row r="691" spans="12:17">
      <c r="L691" s="35"/>
      <c r="M691" s="35"/>
      <c r="N691" s="35"/>
      <c r="O691" s="35"/>
      <c r="P691" s="35"/>
      <c r="Q691" s="35"/>
    </row>
    <row r="692" spans="12:17">
      <c r="L692" s="35"/>
      <c r="M692" s="35"/>
      <c r="N692" s="35"/>
      <c r="O692" s="35"/>
      <c r="P692" s="35"/>
      <c r="Q692" s="35"/>
    </row>
    <row r="693" spans="12:17">
      <c r="L693" s="35"/>
      <c r="M693" s="35"/>
      <c r="N693" s="35"/>
      <c r="O693" s="35"/>
      <c r="P693" s="35"/>
      <c r="Q693" s="35"/>
    </row>
    <row r="694" spans="12:17">
      <c r="L694" s="35"/>
      <c r="M694" s="35"/>
      <c r="N694" s="35"/>
      <c r="O694" s="35"/>
      <c r="P694" s="35"/>
      <c r="Q694" s="35"/>
    </row>
    <row r="695" spans="12:17">
      <c r="L695" s="35"/>
      <c r="M695" s="35"/>
      <c r="N695" s="35"/>
      <c r="O695" s="35"/>
      <c r="P695" s="35"/>
      <c r="Q695" s="35"/>
    </row>
    <row r="696" spans="12:17">
      <c r="L696" s="35"/>
      <c r="M696" s="35"/>
      <c r="N696" s="35"/>
      <c r="O696" s="35"/>
      <c r="P696" s="35"/>
      <c r="Q696" s="35"/>
    </row>
    <row r="697" spans="12:17">
      <c r="L697" s="35"/>
      <c r="M697" s="35"/>
      <c r="N697" s="35"/>
      <c r="O697" s="35"/>
      <c r="P697" s="35"/>
      <c r="Q697" s="35"/>
    </row>
    <row r="698" spans="12:17">
      <c r="L698" s="35"/>
      <c r="M698" s="35"/>
      <c r="N698" s="35"/>
      <c r="O698" s="35"/>
      <c r="P698" s="35"/>
      <c r="Q698" s="35"/>
    </row>
    <row r="699" spans="12:17">
      <c r="L699" s="35"/>
      <c r="M699" s="35"/>
      <c r="N699" s="35"/>
      <c r="O699" s="35"/>
      <c r="P699" s="35"/>
      <c r="Q699" s="35"/>
    </row>
    <row r="700" spans="12:17">
      <c r="L700" s="35"/>
      <c r="M700" s="35"/>
      <c r="N700" s="35"/>
      <c r="O700" s="35"/>
      <c r="P700" s="35"/>
      <c r="Q700" s="35"/>
    </row>
    <row r="701" spans="12:17">
      <c r="L701" s="35"/>
      <c r="M701" s="35"/>
      <c r="N701" s="35"/>
      <c r="O701" s="35"/>
      <c r="P701" s="35"/>
      <c r="Q701" s="35"/>
    </row>
    <row r="702" spans="12:17">
      <c r="L702" s="35"/>
      <c r="M702" s="35"/>
      <c r="N702" s="35"/>
      <c r="O702" s="35"/>
      <c r="P702" s="35"/>
      <c r="Q702" s="35"/>
    </row>
    <row r="703" spans="12:17">
      <c r="L703" s="35"/>
      <c r="M703" s="35"/>
      <c r="N703" s="35"/>
      <c r="O703" s="35"/>
      <c r="P703" s="35"/>
      <c r="Q703" s="35"/>
    </row>
    <row r="704" spans="12:17">
      <c r="L704" s="35"/>
      <c r="M704" s="35"/>
      <c r="N704" s="35"/>
      <c r="O704" s="35"/>
      <c r="P704" s="35"/>
      <c r="Q704" s="35"/>
    </row>
    <row r="705" spans="12:17">
      <c r="L705" s="35"/>
      <c r="M705" s="35"/>
      <c r="N705" s="35"/>
      <c r="O705" s="35"/>
      <c r="P705" s="35"/>
      <c r="Q705" s="35"/>
    </row>
    <row r="706" spans="12:17">
      <c r="L706" s="35"/>
      <c r="M706" s="35"/>
      <c r="N706" s="35"/>
      <c r="O706" s="35"/>
      <c r="P706" s="35"/>
      <c r="Q706" s="35"/>
    </row>
    <row r="707" spans="12:17">
      <c r="L707" s="35"/>
      <c r="M707" s="35"/>
      <c r="N707" s="35"/>
      <c r="O707" s="35"/>
      <c r="P707" s="35"/>
      <c r="Q707" s="35"/>
    </row>
    <row r="708" spans="12:17">
      <c r="L708" s="35"/>
      <c r="M708" s="35"/>
      <c r="N708" s="35"/>
      <c r="O708" s="35"/>
      <c r="P708" s="35"/>
      <c r="Q708" s="35"/>
    </row>
    <row r="709" spans="12:17">
      <c r="L709" s="35"/>
      <c r="M709" s="35"/>
      <c r="N709" s="35"/>
      <c r="O709" s="35"/>
      <c r="P709" s="35"/>
      <c r="Q709" s="35"/>
    </row>
    <row r="710" spans="12:17">
      <c r="L710" s="35"/>
      <c r="M710" s="35"/>
      <c r="N710" s="35"/>
      <c r="O710" s="35"/>
      <c r="P710" s="35"/>
      <c r="Q710" s="35"/>
    </row>
    <row r="711" spans="12:17">
      <c r="L711" s="35"/>
      <c r="M711" s="35"/>
      <c r="N711" s="35"/>
      <c r="O711" s="35"/>
      <c r="P711" s="35"/>
      <c r="Q711" s="35"/>
    </row>
    <row r="712" spans="12:17">
      <c r="L712" s="35"/>
      <c r="M712" s="35"/>
      <c r="N712" s="35"/>
      <c r="O712" s="35"/>
      <c r="P712" s="35"/>
      <c r="Q712" s="35"/>
    </row>
    <row r="713" spans="12:17">
      <c r="L713" s="35"/>
      <c r="M713" s="35"/>
      <c r="N713" s="35"/>
      <c r="O713" s="35"/>
      <c r="P713" s="35"/>
      <c r="Q713" s="35"/>
    </row>
    <row r="714" spans="12:17">
      <c r="L714" s="35"/>
      <c r="M714" s="35"/>
      <c r="N714" s="35"/>
      <c r="O714" s="35"/>
      <c r="P714" s="35"/>
      <c r="Q714" s="35"/>
    </row>
    <row r="715" spans="12:17">
      <c r="L715" s="35"/>
      <c r="M715" s="35"/>
      <c r="N715" s="35"/>
      <c r="O715" s="35"/>
      <c r="P715" s="35"/>
      <c r="Q715" s="35"/>
    </row>
    <row r="716" spans="12:17">
      <c r="L716" s="35"/>
      <c r="M716" s="35"/>
      <c r="N716" s="35"/>
      <c r="O716" s="35"/>
      <c r="P716" s="35"/>
      <c r="Q716" s="35"/>
    </row>
    <row r="717" spans="12:17">
      <c r="L717" s="35"/>
      <c r="M717" s="35"/>
      <c r="N717" s="35"/>
      <c r="O717" s="35"/>
      <c r="P717" s="35"/>
      <c r="Q717" s="35"/>
    </row>
    <row r="718" spans="12:17">
      <c r="L718" s="35"/>
      <c r="M718" s="35"/>
      <c r="N718" s="35"/>
      <c r="O718" s="35"/>
      <c r="P718" s="35"/>
      <c r="Q718" s="35"/>
    </row>
    <row r="719" spans="12:17">
      <c r="L719" s="35"/>
      <c r="M719" s="35"/>
      <c r="N719" s="35"/>
      <c r="O719" s="35"/>
      <c r="P719" s="35"/>
      <c r="Q719" s="35"/>
    </row>
    <row r="720" spans="12:17">
      <c r="L720" s="35"/>
      <c r="M720" s="35"/>
      <c r="N720" s="35"/>
      <c r="O720" s="35"/>
      <c r="P720" s="35"/>
      <c r="Q720" s="35"/>
    </row>
    <row r="721" spans="12:17">
      <c r="L721" s="35"/>
      <c r="M721" s="35"/>
      <c r="N721" s="35"/>
      <c r="O721" s="35"/>
      <c r="P721" s="35"/>
      <c r="Q721" s="35"/>
    </row>
    <row r="722" spans="12:17">
      <c r="L722" s="35"/>
      <c r="M722" s="35"/>
      <c r="N722" s="35"/>
      <c r="O722" s="35"/>
      <c r="P722" s="35"/>
      <c r="Q722" s="35"/>
    </row>
    <row r="723" spans="12:17">
      <c r="L723" s="35"/>
      <c r="M723" s="35"/>
      <c r="N723" s="35"/>
      <c r="O723" s="35"/>
      <c r="P723" s="35"/>
      <c r="Q723" s="35"/>
    </row>
    <row r="724" spans="12:17">
      <c r="L724" s="35"/>
      <c r="M724" s="35"/>
      <c r="N724" s="35"/>
      <c r="O724" s="35"/>
      <c r="P724" s="35"/>
      <c r="Q724" s="35"/>
    </row>
    <row r="725" spans="12:17">
      <c r="L725" s="35"/>
      <c r="M725" s="35"/>
      <c r="N725" s="35"/>
      <c r="O725" s="35"/>
      <c r="P725" s="35"/>
      <c r="Q725" s="35"/>
    </row>
    <row r="726" spans="12:17">
      <c r="L726" s="35"/>
      <c r="M726" s="35"/>
      <c r="N726" s="35"/>
      <c r="O726" s="35"/>
      <c r="P726" s="35"/>
      <c r="Q726" s="35"/>
    </row>
    <row r="727" spans="12:17">
      <c r="L727" s="35"/>
      <c r="M727" s="35"/>
      <c r="N727" s="35"/>
      <c r="O727" s="35"/>
      <c r="P727" s="35"/>
      <c r="Q727" s="35"/>
    </row>
    <row r="728" spans="12:17">
      <c r="L728" s="35"/>
      <c r="M728" s="35"/>
      <c r="N728" s="35"/>
      <c r="O728" s="35"/>
      <c r="P728" s="35"/>
      <c r="Q728" s="35"/>
    </row>
    <row r="729" spans="12:17">
      <c r="L729" s="35"/>
      <c r="M729" s="35"/>
      <c r="N729" s="35"/>
      <c r="O729" s="35"/>
      <c r="P729" s="35"/>
      <c r="Q729" s="35"/>
    </row>
    <row r="730" spans="12:17">
      <c r="L730" s="35"/>
      <c r="M730" s="35"/>
      <c r="N730" s="35"/>
      <c r="O730" s="35"/>
      <c r="P730" s="35"/>
      <c r="Q730" s="35"/>
    </row>
    <row r="731" spans="12:17">
      <c r="L731" s="35"/>
      <c r="M731" s="35"/>
      <c r="N731" s="35"/>
      <c r="O731" s="35"/>
      <c r="P731" s="35"/>
      <c r="Q731" s="35"/>
    </row>
    <row r="732" spans="12:17">
      <c r="L732" s="35"/>
      <c r="M732" s="35"/>
      <c r="N732" s="35"/>
      <c r="O732" s="35"/>
      <c r="P732" s="35"/>
      <c r="Q732" s="35"/>
    </row>
    <row r="733" spans="12:17">
      <c r="L733" s="35"/>
      <c r="M733" s="35"/>
      <c r="N733" s="35"/>
      <c r="O733" s="35"/>
      <c r="P733" s="35"/>
      <c r="Q733" s="35"/>
    </row>
    <row r="734" spans="12:17">
      <c r="L734" s="35"/>
      <c r="M734" s="35"/>
      <c r="N734" s="35"/>
      <c r="O734" s="35"/>
      <c r="P734" s="35"/>
      <c r="Q734" s="35"/>
    </row>
    <row r="735" spans="12:17">
      <c r="L735" s="35"/>
      <c r="M735" s="35"/>
      <c r="N735" s="35"/>
      <c r="O735" s="35"/>
      <c r="P735" s="35"/>
      <c r="Q735" s="35"/>
    </row>
    <row r="736" spans="12:17">
      <c r="L736" s="35"/>
      <c r="M736" s="35"/>
      <c r="N736" s="35"/>
      <c r="O736" s="35"/>
      <c r="P736" s="35"/>
      <c r="Q736" s="35"/>
    </row>
    <row r="737" spans="12:17">
      <c r="L737" s="35"/>
      <c r="M737" s="35"/>
      <c r="N737" s="35"/>
      <c r="O737" s="35"/>
      <c r="P737" s="35"/>
      <c r="Q737" s="35"/>
    </row>
    <row r="738" spans="12:17">
      <c r="L738" s="35"/>
      <c r="M738" s="35"/>
      <c r="N738" s="35"/>
      <c r="O738" s="35"/>
      <c r="P738" s="35"/>
      <c r="Q738" s="35"/>
    </row>
    <row r="739" spans="12:17">
      <c r="L739" s="35"/>
      <c r="M739" s="35"/>
      <c r="N739" s="35"/>
      <c r="O739" s="35"/>
      <c r="P739" s="35"/>
      <c r="Q739" s="35"/>
    </row>
    <row r="740" spans="12:17">
      <c r="L740" s="35"/>
      <c r="M740" s="35"/>
      <c r="N740" s="35"/>
      <c r="O740" s="35"/>
      <c r="P740" s="35"/>
      <c r="Q740" s="35"/>
    </row>
    <row r="741" spans="12:17">
      <c r="L741" s="35"/>
      <c r="M741" s="35"/>
      <c r="N741" s="35"/>
      <c r="O741" s="35"/>
      <c r="P741" s="35"/>
      <c r="Q741" s="35"/>
    </row>
    <row r="742" spans="12:17">
      <c r="L742" s="35"/>
      <c r="M742" s="35"/>
      <c r="N742" s="35"/>
      <c r="O742" s="35"/>
      <c r="P742" s="35"/>
      <c r="Q742" s="35"/>
    </row>
    <row r="743" spans="12:17">
      <c r="L743" s="35"/>
      <c r="M743" s="35"/>
      <c r="N743" s="35"/>
      <c r="O743" s="35"/>
      <c r="P743" s="35"/>
      <c r="Q743" s="35"/>
    </row>
    <row r="744" spans="12:17">
      <c r="L744" s="35"/>
      <c r="M744" s="35"/>
      <c r="N744" s="35"/>
      <c r="O744" s="35"/>
      <c r="P744" s="35"/>
      <c r="Q744" s="35"/>
    </row>
    <row r="745" spans="12:17">
      <c r="L745" s="35"/>
      <c r="M745" s="35"/>
      <c r="N745" s="35"/>
      <c r="O745" s="35"/>
      <c r="P745" s="35"/>
      <c r="Q745" s="35"/>
    </row>
    <row r="746" spans="12:17">
      <c r="L746" s="35"/>
      <c r="M746" s="35"/>
      <c r="N746" s="35"/>
      <c r="O746" s="35"/>
      <c r="P746" s="35"/>
      <c r="Q746" s="35"/>
    </row>
    <row r="747" spans="12:17">
      <c r="L747" s="35"/>
      <c r="M747" s="35"/>
      <c r="N747" s="35"/>
      <c r="O747" s="35"/>
      <c r="P747" s="35"/>
      <c r="Q747" s="35"/>
    </row>
    <row r="748" spans="12:17">
      <c r="L748" s="35"/>
      <c r="M748" s="35"/>
      <c r="N748" s="35"/>
      <c r="O748" s="35"/>
      <c r="P748" s="35"/>
      <c r="Q748" s="35"/>
    </row>
    <row r="749" spans="12:17">
      <c r="L749" s="35"/>
      <c r="M749" s="35"/>
      <c r="N749" s="35"/>
      <c r="O749" s="35"/>
      <c r="P749" s="35"/>
      <c r="Q749" s="35"/>
    </row>
    <row r="750" spans="12:17">
      <c r="L750" s="35"/>
      <c r="M750" s="35"/>
      <c r="N750" s="35"/>
      <c r="O750" s="35"/>
      <c r="P750" s="35"/>
      <c r="Q750" s="35"/>
    </row>
    <row r="751" spans="12:17">
      <c r="L751" s="35"/>
      <c r="M751" s="35"/>
      <c r="N751" s="35"/>
      <c r="O751" s="35"/>
      <c r="P751" s="35"/>
      <c r="Q751" s="35"/>
    </row>
    <row r="752" spans="12:17">
      <c r="L752" s="35"/>
      <c r="M752" s="35"/>
      <c r="N752" s="35"/>
      <c r="O752" s="35"/>
      <c r="P752" s="35"/>
      <c r="Q752" s="35"/>
    </row>
    <row r="753" spans="12:17">
      <c r="L753" s="35"/>
      <c r="M753" s="35"/>
      <c r="N753" s="35"/>
      <c r="O753" s="35"/>
      <c r="P753" s="35"/>
      <c r="Q753" s="35"/>
    </row>
    <row r="754" spans="12:17">
      <c r="L754" s="35"/>
      <c r="M754" s="35"/>
      <c r="N754" s="35"/>
      <c r="O754" s="35"/>
      <c r="P754" s="35"/>
      <c r="Q754" s="35"/>
    </row>
    <row r="755" spans="12:17">
      <c r="L755" s="35"/>
      <c r="M755" s="35"/>
      <c r="N755" s="35"/>
      <c r="O755" s="35"/>
      <c r="P755" s="35"/>
      <c r="Q755" s="35"/>
    </row>
    <row r="756" spans="12:17">
      <c r="L756" s="35"/>
      <c r="M756" s="35"/>
      <c r="N756" s="35"/>
      <c r="O756" s="35"/>
      <c r="P756" s="35"/>
      <c r="Q756" s="35"/>
    </row>
    <row r="757" spans="12:17">
      <c r="L757" s="35"/>
      <c r="M757" s="35"/>
      <c r="N757" s="35"/>
      <c r="O757" s="35"/>
      <c r="P757" s="35"/>
      <c r="Q757" s="35"/>
    </row>
    <row r="758" spans="12:17">
      <c r="L758" s="35"/>
      <c r="M758" s="35"/>
      <c r="N758" s="35"/>
      <c r="O758" s="35"/>
      <c r="P758" s="35"/>
      <c r="Q758" s="35"/>
    </row>
    <row r="759" spans="12:17">
      <c r="L759" s="35"/>
      <c r="M759" s="35"/>
      <c r="N759" s="35"/>
      <c r="O759" s="35"/>
      <c r="P759" s="35"/>
      <c r="Q759" s="35"/>
    </row>
    <row r="760" spans="12:17">
      <c r="L760" s="35"/>
      <c r="M760" s="35"/>
      <c r="N760" s="35"/>
      <c r="O760" s="35"/>
      <c r="P760" s="35"/>
      <c r="Q760" s="35"/>
    </row>
    <row r="761" spans="12:17">
      <c r="L761" s="35"/>
      <c r="M761" s="35"/>
      <c r="N761" s="35"/>
      <c r="O761" s="35"/>
      <c r="P761" s="35"/>
      <c r="Q761" s="35"/>
    </row>
    <row r="762" spans="12:17">
      <c r="L762" s="35"/>
      <c r="M762" s="35"/>
      <c r="N762" s="35"/>
      <c r="O762" s="35"/>
      <c r="P762" s="35"/>
      <c r="Q762" s="35"/>
    </row>
    <row r="763" spans="12:17">
      <c r="L763" s="35"/>
      <c r="M763" s="35"/>
      <c r="N763" s="35"/>
      <c r="O763" s="35"/>
      <c r="P763" s="35"/>
      <c r="Q763" s="35"/>
    </row>
    <row r="764" spans="12:17">
      <c r="L764" s="35"/>
      <c r="M764" s="35"/>
      <c r="N764" s="35"/>
      <c r="O764" s="35"/>
      <c r="P764" s="35"/>
      <c r="Q764" s="35"/>
    </row>
    <row r="765" spans="12:17">
      <c r="L765" s="35"/>
      <c r="M765" s="35"/>
      <c r="N765" s="35"/>
      <c r="O765" s="35"/>
      <c r="P765" s="35"/>
      <c r="Q765" s="35"/>
    </row>
    <row r="766" spans="12:17">
      <c r="L766" s="35"/>
      <c r="M766" s="35"/>
      <c r="N766" s="35"/>
      <c r="O766" s="35"/>
      <c r="P766" s="35"/>
      <c r="Q766" s="35"/>
    </row>
    <row r="767" spans="12:17">
      <c r="L767" s="35"/>
      <c r="M767" s="35"/>
      <c r="N767" s="35"/>
      <c r="O767" s="35"/>
      <c r="P767" s="35"/>
      <c r="Q767" s="35"/>
    </row>
    <row r="768" spans="12:17">
      <c r="L768" s="35"/>
      <c r="M768" s="35"/>
      <c r="N768" s="35"/>
      <c r="O768" s="35"/>
      <c r="P768" s="35"/>
      <c r="Q768" s="35"/>
    </row>
    <row r="769" spans="12:17">
      <c r="L769" s="35"/>
      <c r="M769" s="35"/>
      <c r="N769" s="35"/>
      <c r="O769" s="35"/>
      <c r="P769" s="35"/>
      <c r="Q769" s="35"/>
    </row>
    <row r="770" spans="12:17">
      <c r="L770" s="35"/>
      <c r="M770" s="35"/>
      <c r="N770" s="35"/>
      <c r="O770" s="35"/>
      <c r="P770" s="35"/>
      <c r="Q770" s="35"/>
    </row>
    <row r="771" spans="12:17">
      <c r="L771" s="35"/>
      <c r="M771" s="35"/>
      <c r="N771" s="35"/>
      <c r="O771" s="35"/>
      <c r="P771" s="35"/>
      <c r="Q771" s="35"/>
    </row>
    <row r="772" spans="12:17">
      <c r="L772" s="35"/>
      <c r="M772" s="35"/>
      <c r="N772" s="35"/>
      <c r="O772" s="35"/>
      <c r="P772" s="35"/>
      <c r="Q772" s="35"/>
    </row>
    <row r="773" spans="12:17">
      <c r="L773" s="35"/>
      <c r="M773" s="35"/>
      <c r="N773" s="35"/>
      <c r="O773" s="35"/>
      <c r="P773" s="35"/>
      <c r="Q773" s="35"/>
    </row>
    <row r="774" spans="12:17">
      <c r="L774" s="35"/>
      <c r="M774" s="35"/>
      <c r="N774" s="35"/>
      <c r="O774" s="35"/>
      <c r="P774" s="35"/>
      <c r="Q774" s="35"/>
    </row>
    <row r="775" spans="12:17">
      <c r="L775" s="35"/>
      <c r="M775" s="35"/>
      <c r="N775" s="35"/>
      <c r="O775" s="35"/>
      <c r="P775" s="35"/>
      <c r="Q775" s="35"/>
    </row>
    <row r="776" spans="12:17">
      <c r="L776" s="35"/>
      <c r="M776" s="35"/>
      <c r="N776" s="35"/>
      <c r="O776" s="35"/>
      <c r="P776" s="35"/>
      <c r="Q776" s="35"/>
    </row>
    <row r="777" spans="12:17">
      <c r="L777" s="35"/>
      <c r="M777" s="35"/>
      <c r="N777" s="35"/>
      <c r="O777" s="35"/>
      <c r="P777" s="35"/>
      <c r="Q777" s="35"/>
    </row>
    <row r="778" spans="12:17">
      <c r="L778" s="35"/>
      <c r="M778" s="35"/>
      <c r="N778" s="35"/>
      <c r="O778" s="35"/>
      <c r="P778" s="35"/>
      <c r="Q778" s="35"/>
    </row>
    <row r="779" spans="12:17">
      <c r="L779" s="35"/>
      <c r="M779" s="35"/>
      <c r="N779" s="35"/>
      <c r="O779" s="35"/>
      <c r="P779" s="35"/>
      <c r="Q779" s="35"/>
    </row>
    <row r="780" spans="12:17">
      <c r="L780" s="35"/>
      <c r="M780" s="35"/>
      <c r="N780" s="35"/>
      <c r="O780" s="35"/>
      <c r="P780" s="35"/>
      <c r="Q780" s="35"/>
    </row>
    <row r="781" spans="12:17">
      <c r="L781" s="35"/>
      <c r="M781" s="35"/>
      <c r="N781" s="35"/>
      <c r="O781" s="35"/>
      <c r="P781" s="35"/>
      <c r="Q781" s="35"/>
    </row>
    <row r="782" spans="12:17">
      <c r="L782" s="35"/>
      <c r="M782" s="35"/>
      <c r="N782" s="35"/>
      <c r="O782" s="35"/>
      <c r="P782" s="35"/>
      <c r="Q782" s="35"/>
    </row>
    <row r="783" spans="12:17">
      <c r="L783" s="35"/>
      <c r="M783" s="35"/>
      <c r="N783" s="35"/>
      <c r="O783" s="35"/>
      <c r="P783" s="35"/>
      <c r="Q783" s="35"/>
    </row>
    <row r="784" spans="12:17">
      <c r="L784" s="35"/>
      <c r="M784" s="35"/>
      <c r="N784" s="35"/>
      <c r="O784" s="35"/>
      <c r="P784" s="35"/>
      <c r="Q784" s="35"/>
    </row>
    <row r="785" spans="12:17">
      <c r="L785" s="35"/>
      <c r="M785" s="35"/>
      <c r="N785" s="35"/>
      <c r="O785" s="35"/>
      <c r="P785" s="35"/>
      <c r="Q785" s="35"/>
    </row>
    <row r="786" spans="12:17">
      <c r="L786" s="35"/>
      <c r="M786" s="35"/>
      <c r="N786" s="35"/>
      <c r="O786" s="35"/>
      <c r="P786" s="35"/>
      <c r="Q786" s="35"/>
    </row>
    <row r="787" spans="12:17">
      <c r="L787" s="35"/>
      <c r="M787" s="35"/>
      <c r="N787" s="35"/>
      <c r="O787" s="35"/>
      <c r="P787" s="35"/>
      <c r="Q787" s="35"/>
    </row>
  </sheetData>
  <sortState ref="G3:K218">
    <sortCondition ref="H3:H218"/>
  </sortState>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dimension ref="A1:AW431"/>
  <sheetViews>
    <sheetView workbookViewId="0">
      <selection activeCell="A108" sqref="A108"/>
    </sheetView>
  </sheetViews>
  <sheetFormatPr defaultRowHeight="15"/>
  <cols>
    <col min="1" max="1" width="11" customWidth="1"/>
    <col min="2" max="2" width="20.28515625" customWidth="1"/>
    <col min="3" max="3" width="21.7109375" customWidth="1"/>
    <col min="4" max="6" width="20.7109375" customWidth="1"/>
    <col min="7" max="7" width="11" bestFit="1" customWidth="1"/>
    <col min="8" max="8" width="11.85546875" bestFit="1" customWidth="1"/>
    <col min="9" max="9" width="10.85546875" bestFit="1" customWidth="1"/>
    <col min="10" max="10" width="10.140625" bestFit="1" customWidth="1"/>
    <col min="11" max="11" width="12.140625" customWidth="1"/>
    <col min="13" max="13" width="4.28515625" customWidth="1"/>
    <col min="14" max="14" width="12.85546875" bestFit="1" customWidth="1"/>
    <col min="20" max="20" width="12.5703125" customWidth="1"/>
    <col min="25" max="25" width="17.28515625" customWidth="1"/>
    <col min="26" max="26" width="0" hidden="1" customWidth="1"/>
    <col min="31" max="31" width="9.5703125" bestFit="1" customWidth="1"/>
    <col min="32" max="36" width="9.5703125" customWidth="1"/>
  </cols>
  <sheetData>
    <row r="1" spans="1:27">
      <c r="B1" s="1" t="s">
        <v>34</v>
      </c>
      <c r="C1" s="22" t="s">
        <v>772</v>
      </c>
      <c r="D1" s="1" t="s">
        <v>728</v>
      </c>
      <c r="E1" s="1" t="s">
        <v>729</v>
      </c>
      <c r="F1" s="1" t="s">
        <v>771</v>
      </c>
      <c r="Y1" s="23" t="s">
        <v>39</v>
      </c>
      <c r="Z1" s="24" t="s">
        <v>40</v>
      </c>
      <c r="AA1" s="25" t="s">
        <v>41</v>
      </c>
    </row>
    <row r="2" spans="1:27" ht="15.75">
      <c r="A2" t="s">
        <v>33</v>
      </c>
      <c r="B2" t="s">
        <v>35</v>
      </c>
      <c r="C2" s="21">
        <v>1.2383</v>
      </c>
      <c r="D2">
        <v>-1.14E-2</v>
      </c>
      <c r="F2" s="15">
        <v>0.73307885561750119</v>
      </c>
      <c r="Y2" s="26" t="s">
        <v>50</v>
      </c>
      <c r="Z2" s="27" t="s">
        <v>47</v>
      </c>
      <c r="AA2" s="28">
        <v>0.5</v>
      </c>
    </row>
    <row r="3" spans="1:27">
      <c r="A3" t="s">
        <v>25</v>
      </c>
      <c r="B3" t="s">
        <v>36</v>
      </c>
      <c r="C3" s="21">
        <v>-6.1000000000000004E-3</v>
      </c>
      <c r="D3">
        <v>0.6179</v>
      </c>
      <c r="E3">
        <v>0.6179</v>
      </c>
      <c r="Y3" s="26" t="s">
        <v>51</v>
      </c>
      <c r="Z3" s="27" t="s">
        <v>47</v>
      </c>
      <c r="AA3" s="28">
        <v>1.5</v>
      </c>
    </row>
    <row r="4" spans="1:27" ht="15.75">
      <c r="A4" t="s">
        <v>14</v>
      </c>
      <c r="B4" t="s">
        <v>37</v>
      </c>
      <c r="C4" s="21">
        <v>-0.8085</v>
      </c>
      <c r="D4">
        <v>-2.1299999999999999E-2</v>
      </c>
      <c r="E4">
        <v>1.0626</v>
      </c>
      <c r="N4" s="15"/>
      <c r="Y4" s="79" t="s">
        <v>3044</v>
      </c>
      <c r="Z4" s="29" t="s">
        <v>52</v>
      </c>
      <c r="AA4" s="30">
        <v>3</v>
      </c>
    </row>
    <row r="5" spans="1:27" ht="15.75">
      <c r="M5" t="s">
        <v>3042</v>
      </c>
      <c r="N5" s="15"/>
      <c r="Y5" s="29" t="s">
        <v>53</v>
      </c>
      <c r="Z5" s="29" t="s">
        <v>53</v>
      </c>
      <c r="AA5" s="30">
        <v>3</v>
      </c>
    </row>
    <row r="6" spans="1:27" ht="15.75">
      <c r="A6" t="s">
        <v>3037</v>
      </c>
      <c r="B6">
        <v>20</v>
      </c>
      <c r="N6" s="15" t="s">
        <v>3029</v>
      </c>
      <c r="O6" t="s">
        <v>3031</v>
      </c>
      <c r="P6" t="s">
        <v>746</v>
      </c>
      <c r="Q6" t="s">
        <v>3032</v>
      </c>
      <c r="R6" t="s">
        <v>746</v>
      </c>
      <c r="S6" t="s">
        <v>3033</v>
      </c>
      <c r="T6" t="s">
        <v>746</v>
      </c>
      <c r="U6" t="s">
        <v>3034</v>
      </c>
      <c r="V6" t="s">
        <v>746</v>
      </c>
      <c r="W6" t="s">
        <v>3035</v>
      </c>
      <c r="Y6" s="67" t="s">
        <v>54</v>
      </c>
      <c r="Z6" s="67" t="s">
        <v>54</v>
      </c>
      <c r="AA6" s="68">
        <v>3</v>
      </c>
    </row>
    <row r="7" spans="1:27" ht="15.75">
      <c r="M7" t="s">
        <v>3030</v>
      </c>
      <c r="N7" s="15">
        <v>2.2999999999999998</v>
      </c>
      <c r="O7">
        <v>0.1</v>
      </c>
      <c r="P7" s="34">
        <f>N7-O7</f>
        <v>2.1999999999999997</v>
      </c>
      <c r="Q7">
        <v>0.5</v>
      </c>
      <c r="R7" s="34">
        <f>P7-Q7</f>
        <v>1.6999999999999997</v>
      </c>
      <c r="S7">
        <v>0.5</v>
      </c>
      <c r="T7" s="34">
        <f>R7-S7</f>
        <v>1.1999999999999997</v>
      </c>
      <c r="U7">
        <v>0.5</v>
      </c>
      <c r="V7" s="34">
        <f>T7-U7</f>
        <v>0.69999999999999973</v>
      </c>
      <c r="W7">
        <v>1.5</v>
      </c>
      <c r="Y7" s="29" t="s">
        <v>55</v>
      </c>
      <c r="Z7" s="29" t="s">
        <v>55</v>
      </c>
      <c r="AA7" s="30">
        <v>1.5</v>
      </c>
    </row>
    <row r="8" spans="1:27" ht="15.75">
      <c r="M8" t="s">
        <v>3036</v>
      </c>
      <c r="N8" s="15"/>
      <c r="O8">
        <f>IF(O7&lt;=N7,O7,N7)</f>
        <v>0.1</v>
      </c>
      <c r="P8">
        <f>O7-O8</f>
        <v>0</v>
      </c>
      <c r="Q8">
        <f>IF(P8&gt;0,0,IF(P7&gt;Q7,Q7,P7))</f>
        <v>0.5</v>
      </c>
      <c r="R8">
        <f>Q7-Q8</f>
        <v>0</v>
      </c>
      <c r="S8">
        <f>IF(R8&gt;0,0,IF(R7&gt;S7,S7,R7))</f>
        <v>0.5</v>
      </c>
      <c r="T8">
        <f>S8-S7</f>
        <v>0</v>
      </c>
      <c r="U8">
        <f>IF(T8&gt;0,0,IF(T7&gt;U7,U7,T7))</f>
        <v>0.5</v>
      </c>
      <c r="V8">
        <f>U8-U7</f>
        <v>0</v>
      </c>
      <c r="W8">
        <f>IF(V8&gt;0,0,IF(V7&gt;W7,W7,V7))</f>
        <v>0.69999999999999973</v>
      </c>
      <c r="Y8" s="29" t="s">
        <v>56</v>
      </c>
      <c r="Z8" s="29" t="s">
        <v>56</v>
      </c>
      <c r="AA8" s="30">
        <v>1.5</v>
      </c>
    </row>
    <row r="9" spans="1:27">
      <c r="Y9" s="29" t="s">
        <v>57</v>
      </c>
      <c r="Z9" s="29" t="s">
        <v>57</v>
      </c>
      <c r="AA9" s="30">
        <v>0.3</v>
      </c>
    </row>
    <row r="10" spans="1:27" ht="15.75">
      <c r="N10" s="15"/>
      <c r="Y10" s="29" t="s">
        <v>58</v>
      </c>
      <c r="Z10" s="29" t="s">
        <v>58</v>
      </c>
      <c r="AA10" s="30">
        <v>0.5</v>
      </c>
    </row>
    <row r="11" spans="1:27" ht="15.75">
      <c r="N11" s="15"/>
      <c r="Y11" s="26" t="s">
        <v>59</v>
      </c>
      <c r="Z11" s="27" t="s">
        <v>42</v>
      </c>
      <c r="AA11" s="30">
        <v>8</v>
      </c>
    </row>
    <row r="12" spans="1:27" ht="15.75">
      <c r="N12" s="15"/>
      <c r="Y12" s="26"/>
      <c r="Z12" s="27" t="s">
        <v>43</v>
      </c>
      <c r="AA12" s="30">
        <v>8</v>
      </c>
    </row>
    <row r="13" spans="1:27" ht="15.75">
      <c r="N13" s="46"/>
      <c r="Y13" s="26" t="s">
        <v>60</v>
      </c>
      <c r="Z13" s="27" t="s">
        <v>44</v>
      </c>
      <c r="AA13" s="30">
        <v>18</v>
      </c>
    </row>
    <row r="14" spans="1:27" ht="15.75">
      <c r="N14" s="46"/>
      <c r="Y14" s="26"/>
      <c r="Z14" s="27" t="s">
        <v>45</v>
      </c>
      <c r="AA14" s="30">
        <v>22</v>
      </c>
    </row>
    <row r="15" spans="1:27" ht="15.75">
      <c r="N15" s="46"/>
      <c r="Y15" s="26" t="s">
        <v>46</v>
      </c>
      <c r="Z15" s="27" t="s">
        <v>47</v>
      </c>
      <c r="AA15" s="30">
        <v>12</v>
      </c>
    </row>
    <row r="16" spans="1:27" ht="15.75" thickBot="1">
      <c r="O16" s="47"/>
      <c r="P16" s="47"/>
      <c r="Q16" s="47"/>
      <c r="Y16" s="31" t="s">
        <v>6</v>
      </c>
      <c r="Z16" s="32" t="s">
        <v>47</v>
      </c>
      <c r="AA16" s="33">
        <v>12</v>
      </c>
    </row>
    <row r="17" spans="1:49">
      <c r="B17" s="1"/>
      <c r="G17" s="1"/>
      <c r="N17" s="47"/>
      <c r="O17" s="47"/>
      <c r="P17" s="47"/>
      <c r="Q17" s="47"/>
    </row>
    <row r="18" spans="1:49">
      <c r="B18" s="1" t="s">
        <v>3024</v>
      </c>
      <c r="G18" s="1" t="s">
        <v>768</v>
      </c>
      <c r="H18" t="s">
        <v>3030</v>
      </c>
      <c r="N18" s="47" t="s">
        <v>33</v>
      </c>
      <c r="O18" s="47"/>
      <c r="P18" s="47"/>
      <c r="Q18" s="47"/>
      <c r="AA18" t="s">
        <v>694</v>
      </c>
      <c r="AF18" t="s">
        <v>3041</v>
      </c>
      <c r="AN18" t="s">
        <v>3040</v>
      </c>
      <c r="AS18" t="s">
        <v>3041</v>
      </c>
    </row>
    <row r="19" spans="1:49" ht="15.75">
      <c r="A19" s="1" t="s">
        <v>708</v>
      </c>
      <c r="B19" t="s">
        <v>834</v>
      </c>
      <c r="C19" t="s">
        <v>836</v>
      </c>
      <c r="D19" t="s">
        <v>838</v>
      </c>
      <c r="E19" s="1" t="s">
        <v>3051</v>
      </c>
      <c r="F19" s="1" t="s">
        <v>3052</v>
      </c>
      <c r="G19" s="1" t="s">
        <v>749</v>
      </c>
      <c r="H19" s="1" t="s">
        <v>748</v>
      </c>
      <c r="I19" s="1" t="s">
        <v>747</v>
      </c>
      <c r="J19" s="1" t="s">
        <v>750</v>
      </c>
      <c r="K19" s="1" t="s">
        <v>751</v>
      </c>
      <c r="L19" s="1" t="s">
        <v>770</v>
      </c>
      <c r="M19" s="1"/>
      <c r="N19" s="77" t="s">
        <v>3025</v>
      </c>
      <c r="O19" s="1" t="s">
        <v>775</v>
      </c>
      <c r="P19" s="1" t="s">
        <v>746</v>
      </c>
      <c r="Q19" s="1" t="s">
        <v>774</v>
      </c>
      <c r="R19" s="1" t="s">
        <v>746</v>
      </c>
      <c r="S19" s="1" t="s">
        <v>776</v>
      </c>
      <c r="T19" t="s">
        <v>777</v>
      </c>
      <c r="U19" s="1" t="s">
        <v>746</v>
      </c>
      <c r="V19" s="1" t="s">
        <v>3026</v>
      </c>
      <c r="W19" s="1" t="s">
        <v>746</v>
      </c>
      <c r="X19" s="1" t="s">
        <v>3027</v>
      </c>
      <c r="Y19" s="1" t="s">
        <v>3028</v>
      </c>
      <c r="Z19" s="1" t="s">
        <v>773</v>
      </c>
      <c r="AA19" s="1" t="s">
        <v>3031</v>
      </c>
      <c r="AB19" s="1" t="s">
        <v>3032</v>
      </c>
      <c r="AC19" s="1" t="s">
        <v>3033</v>
      </c>
      <c r="AD19" s="1" t="s">
        <v>3038</v>
      </c>
      <c r="AE19" s="1" t="s">
        <v>3039</v>
      </c>
      <c r="AF19" s="1" t="s">
        <v>3031</v>
      </c>
      <c r="AG19" s="1" t="s">
        <v>3032</v>
      </c>
      <c r="AH19" s="1" t="s">
        <v>3033</v>
      </c>
      <c r="AI19" s="1" t="s">
        <v>3038</v>
      </c>
      <c r="AJ19" s="1" t="s">
        <v>3039</v>
      </c>
      <c r="AK19" s="1" t="s">
        <v>796</v>
      </c>
      <c r="AL19" t="s">
        <v>804</v>
      </c>
      <c r="AM19" t="s">
        <v>803</v>
      </c>
      <c r="AN19" s="1" t="s">
        <v>3031</v>
      </c>
      <c r="AO19" s="1" t="s">
        <v>3032</v>
      </c>
      <c r="AP19" s="1" t="s">
        <v>3033</v>
      </c>
      <c r="AQ19" s="1" t="s">
        <v>3038</v>
      </c>
      <c r="AR19" s="1" t="s">
        <v>3039</v>
      </c>
      <c r="AS19" s="1" t="s">
        <v>3031</v>
      </c>
      <c r="AT19" s="1" t="s">
        <v>3032</v>
      </c>
      <c r="AU19" s="1" t="s">
        <v>3033</v>
      </c>
      <c r="AV19" s="1" t="s">
        <v>3038</v>
      </c>
      <c r="AW19" s="1" t="s">
        <v>3039</v>
      </c>
    </row>
    <row r="20" spans="1:49" ht="15.75">
      <c r="A20">
        <v>1</v>
      </c>
      <c r="B20">
        <v>85</v>
      </c>
      <c r="C20" s="74">
        <v>5</v>
      </c>
      <c r="D20" s="74">
        <v>40</v>
      </c>
      <c r="E20">
        <v>100</v>
      </c>
      <c r="F20">
        <v>100</v>
      </c>
      <c r="G20" s="34">
        <v>0.5</v>
      </c>
      <c r="H20" s="34">
        <v>0.1</v>
      </c>
      <c r="I20" s="34">
        <v>0.5</v>
      </c>
      <c r="J20" s="34">
        <v>0.5</v>
      </c>
      <c r="K20" s="34">
        <v>1.5</v>
      </c>
      <c r="L20" s="34">
        <f t="shared" ref="L20:L83" si="0">SUM(G20:K20)</f>
        <v>3.1</v>
      </c>
      <c r="M20" s="34"/>
      <c r="N20" s="15">
        <f t="shared" ref="N20:N83" si="1">L20*$F$2</f>
        <v>2.272544452414254</v>
      </c>
      <c r="O20">
        <f>IF(H20&lt;=N20,H20,N20)</f>
        <v>0.1</v>
      </c>
      <c r="P20" s="34">
        <f>N20-O20</f>
        <v>2.1725444524142539</v>
      </c>
      <c r="Q20" s="34">
        <f>IF(O20&lt;H20,0,IF(P20&gt;G20,G20,P20))</f>
        <v>0.5</v>
      </c>
      <c r="R20" s="34">
        <f>P20-Q20</f>
        <v>1.6725444524142539</v>
      </c>
      <c r="S20" s="34">
        <f>IF(Q20&lt;G20,0,IF(R20&gt;I20,I20,R20))</f>
        <v>0.5</v>
      </c>
      <c r="T20" s="34">
        <f>O20+Q20+S20</f>
        <v>1.1000000000000001</v>
      </c>
      <c r="U20" s="34">
        <f>N20-T20</f>
        <v>1.1725444524142539</v>
      </c>
      <c r="V20" s="34">
        <f>IF(S20&lt;I20,0,IF(U20&gt;J20,J20,U20))</f>
        <v>0.5</v>
      </c>
      <c r="W20" s="34">
        <f>U20-V20</f>
        <v>0.67254445241425387</v>
      </c>
      <c r="X20" s="34">
        <f>IF(V20&lt;J20,0,IF(W20&gt;K20,K20,W20))</f>
        <v>0.67254445241425387</v>
      </c>
      <c r="Y20" s="34">
        <f>V20+X20</f>
        <v>1.1725444524142539</v>
      </c>
      <c r="Z20" s="34">
        <f>T20+Y20</f>
        <v>2.272544452414254</v>
      </c>
      <c r="AA20" s="34">
        <f>O20*$AA$2*(C20/100)</f>
        <v>2.5000000000000005E-3</v>
      </c>
      <c r="AB20" s="34">
        <f>Q20*$AA$3*(D20/100)</f>
        <v>0.30000000000000004</v>
      </c>
      <c r="AC20" s="34">
        <f t="shared" ref="AC20:AC83" si="2">AK20*S20*(B20/100)</f>
        <v>0.82874999999999988</v>
      </c>
      <c r="AD20" s="35">
        <f>AL20*V20*(C20/100)</f>
        <v>0.2</v>
      </c>
      <c r="AE20" s="35">
        <f t="shared" ref="AE20:AE51" si="3">X20*AM20</f>
        <v>14.795977953113585</v>
      </c>
      <c r="AF20" s="35"/>
      <c r="AG20" s="35"/>
      <c r="AH20" s="35"/>
      <c r="AI20" s="35"/>
      <c r="AJ20" s="35"/>
      <c r="AK20" s="34">
        <v>1.9499999999999997</v>
      </c>
      <c r="AL20">
        <v>8</v>
      </c>
      <c r="AM20">
        <f>IF(AK20="","",IF(AK20=3,18,22))</f>
        <v>22</v>
      </c>
      <c r="AN20" s="34">
        <f>H20*$AA$2*(C20/100)</f>
        <v>2.5000000000000005E-3</v>
      </c>
      <c r="AO20" s="34">
        <f>G20*$AA$3*(D20/100)</f>
        <v>0.30000000000000004</v>
      </c>
      <c r="AP20" s="34">
        <f t="shared" ref="AP20:AP83" si="4">AK20*I20*(B20/100)</f>
        <v>0.82874999999999988</v>
      </c>
      <c r="AQ20" s="35">
        <f t="shared" ref="AQ20:AQ51" si="5">AL20*J20</f>
        <v>4</v>
      </c>
      <c r="AR20" s="35">
        <f t="shared" ref="AR20:AR51" si="6">AM20*K20</f>
        <v>33</v>
      </c>
    </row>
    <row r="21" spans="1:49" ht="15.75" hidden="1">
      <c r="A21">
        <v>2</v>
      </c>
      <c r="B21">
        <v>97</v>
      </c>
      <c r="C21" s="74">
        <v>3</v>
      </c>
      <c r="D21" s="74">
        <v>15</v>
      </c>
      <c r="E21">
        <v>75</v>
      </c>
      <c r="F21">
        <v>95</v>
      </c>
      <c r="G21" s="34">
        <v>0.5</v>
      </c>
      <c r="H21" s="34">
        <v>0.1</v>
      </c>
      <c r="I21" s="34">
        <v>0.5</v>
      </c>
      <c r="J21" s="34">
        <v>0.5</v>
      </c>
      <c r="K21" s="34">
        <v>2.5</v>
      </c>
      <c r="L21" s="34">
        <f t="shared" si="0"/>
        <v>4.0999999999999996</v>
      </c>
      <c r="M21" s="34"/>
      <c r="N21" s="15">
        <f t="shared" si="1"/>
        <v>3.0056233080317547</v>
      </c>
      <c r="O21">
        <f t="shared" ref="O21:O84" si="7">IF(H21&lt;=N21,H21,N21)</f>
        <v>0.1</v>
      </c>
      <c r="P21" s="34">
        <f t="shared" ref="P21:P84" si="8">N21-O21</f>
        <v>2.9056233080317546</v>
      </c>
      <c r="Q21" s="34">
        <f t="shared" ref="Q21:Q84" si="9">IF(O21&lt;H21,0,IF(P21&gt;G21,G21,P21))</f>
        <v>0.5</v>
      </c>
      <c r="R21" s="34">
        <f t="shared" ref="R21:R84" si="10">P21-Q21</f>
        <v>2.4056233080317546</v>
      </c>
      <c r="S21" s="34">
        <f t="shared" ref="S21:S84" si="11">IF(Q21&lt;G21,0,IF(R21&gt;I21,I21,R21))</f>
        <v>0.5</v>
      </c>
      <c r="T21" s="34">
        <f t="shared" ref="T21:T84" si="12">O21+Q21+S21</f>
        <v>1.1000000000000001</v>
      </c>
      <c r="U21" s="34">
        <f t="shared" ref="U21:U84" si="13">N21-T21</f>
        <v>1.9056233080317546</v>
      </c>
      <c r="V21" s="34">
        <f t="shared" ref="V21:V84" si="14">IF(S21&lt;I21,0,IF(U21&gt;J21,J21,U21))</f>
        <v>0.5</v>
      </c>
      <c r="W21" s="34">
        <f t="shared" ref="W21:W84" si="15">U21-V21</f>
        <v>1.4056233080317546</v>
      </c>
      <c r="X21" s="34">
        <f t="shared" ref="X21:X84" si="16">IF(V21&lt;J21,0,IF(W21&gt;K21,K21,W21))</f>
        <v>1.4056233080317546</v>
      </c>
      <c r="Y21" s="34">
        <f t="shared" ref="Y21:Y84" si="17">V21+X21</f>
        <v>1.9056233080317546</v>
      </c>
      <c r="Z21" s="34">
        <f t="shared" ref="Z21:Z84" si="18">T21+Y21</f>
        <v>3.0056233080317547</v>
      </c>
      <c r="AA21" s="34">
        <f t="shared" ref="AA21:AA84" si="19">O21*$AA$2*(C21/100)</f>
        <v>1.5E-3</v>
      </c>
      <c r="AB21" s="34">
        <f t="shared" ref="AB21:AB84" si="20">Q21*$AA$3*(D21/100)</f>
        <v>0.11249999999999999</v>
      </c>
      <c r="AC21" s="34">
        <f t="shared" si="2"/>
        <v>1.44045</v>
      </c>
      <c r="AD21" s="35">
        <f t="shared" ref="AD21:AD84" si="21">AL21*V21*(C21/100)</f>
        <v>0.12</v>
      </c>
      <c r="AE21" s="35">
        <f t="shared" si="3"/>
        <v>30.923712776698601</v>
      </c>
      <c r="AF21" s="35"/>
      <c r="AG21" s="35"/>
      <c r="AH21" s="35"/>
      <c r="AI21" s="35"/>
      <c r="AJ21" s="35"/>
      <c r="AK21" s="34">
        <v>2.97</v>
      </c>
      <c r="AL21">
        <v>8</v>
      </c>
      <c r="AM21">
        <f t="shared" ref="AM21:AM84" si="22">IF(AK21="","",IF(AK21=3,18,22))</f>
        <v>22</v>
      </c>
      <c r="AN21" s="34">
        <f t="shared" ref="AN21:AN84" si="23">H21*$AA$2*(C21/100)</f>
        <v>1.5E-3</v>
      </c>
      <c r="AO21" s="34">
        <f t="shared" ref="AO21:AO84" si="24">G21*$AA$3*(D21/100)</f>
        <v>0.11249999999999999</v>
      </c>
      <c r="AP21" s="34">
        <f t="shared" si="4"/>
        <v>1.44045</v>
      </c>
      <c r="AQ21" s="35">
        <f t="shared" si="5"/>
        <v>4</v>
      </c>
      <c r="AR21" s="35">
        <f t="shared" si="6"/>
        <v>55</v>
      </c>
    </row>
    <row r="22" spans="1:49" ht="15.75" hidden="1">
      <c r="A22">
        <v>3</v>
      </c>
      <c r="B22">
        <v>95</v>
      </c>
      <c r="C22">
        <v>0</v>
      </c>
      <c r="D22" s="74">
        <v>1</v>
      </c>
      <c r="E22">
        <v>99</v>
      </c>
      <c r="F22">
        <v>95</v>
      </c>
      <c r="G22" s="34">
        <v>0.5</v>
      </c>
      <c r="H22" s="34">
        <v>0</v>
      </c>
      <c r="I22" s="34">
        <v>0.75</v>
      </c>
      <c r="J22" s="34">
        <v>0.75</v>
      </c>
      <c r="K22" s="34">
        <v>1.8</v>
      </c>
      <c r="L22" s="34">
        <f t="shared" si="0"/>
        <v>3.8</v>
      </c>
      <c r="M22" s="34"/>
      <c r="N22" s="15">
        <f t="shared" si="1"/>
        <v>2.7856996513465044</v>
      </c>
      <c r="O22">
        <f t="shared" si="7"/>
        <v>0</v>
      </c>
      <c r="P22" s="34">
        <f t="shared" si="8"/>
        <v>2.7856996513465044</v>
      </c>
      <c r="Q22" s="34">
        <f t="shared" si="9"/>
        <v>0.5</v>
      </c>
      <c r="R22" s="34">
        <f t="shared" si="10"/>
        <v>2.2856996513465044</v>
      </c>
      <c r="S22" s="34">
        <f t="shared" si="11"/>
        <v>0.75</v>
      </c>
      <c r="T22" s="34">
        <f t="shared" si="12"/>
        <v>1.25</v>
      </c>
      <c r="U22" s="34">
        <f t="shared" si="13"/>
        <v>1.5356996513465044</v>
      </c>
      <c r="V22" s="34">
        <f t="shared" si="14"/>
        <v>0.75</v>
      </c>
      <c r="W22" s="34">
        <f t="shared" si="15"/>
        <v>0.78569965134650444</v>
      </c>
      <c r="X22" s="34">
        <f t="shared" si="16"/>
        <v>0.78569965134650444</v>
      </c>
      <c r="Y22" s="34">
        <f t="shared" si="17"/>
        <v>1.5356996513465044</v>
      </c>
      <c r="Z22" s="34">
        <f t="shared" si="18"/>
        <v>2.7856996513465044</v>
      </c>
      <c r="AA22" s="34">
        <f t="shared" si="19"/>
        <v>0</v>
      </c>
      <c r="AB22" s="34">
        <f t="shared" si="20"/>
        <v>7.4999999999999997E-3</v>
      </c>
      <c r="AC22" s="34">
        <f t="shared" si="2"/>
        <v>1.9771874999999997</v>
      </c>
      <c r="AD22" s="35">
        <f t="shared" si="21"/>
        <v>0</v>
      </c>
      <c r="AE22" s="35">
        <f t="shared" si="3"/>
        <v>17.285392329623097</v>
      </c>
      <c r="AF22" s="35"/>
      <c r="AG22" s="35"/>
      <c r="AH22" s="35"/>
      <c r="AI22" s="35"/>
      <c r="AJ22" s="35"/>
      <c r="AK22" s="34">
        <v>2.7749999999999999</v>
      </c>
      <c r="AL22">
        <v>8</v>
      </c>
      <c r="AM22">
        <f t="shared" si="22"/>
        <v>22</v>
      </c>
      <c r="AN22" s="34">
        <f t="shared" si="23"/>
        <v>0</v>
      </c>
      <c r="AO22" s="34">
        <f t="shared" si="24"/>
        <v>7.4999999999999997E-3</v>
      </c>
      <c r="AP22" s="34">
        <f t="shared" si="4"/>
        <v>1.9771874999999997</v>
      </c>
      <c r="AQ22" s="35">
        <f t="shared" si="5"/>
        <v>6</v>
      </c>
      <c r="AR22" s="35">
        <f t="shared" si="6"/>
        <v>39.6</v>
      </c>
    </row>
    <row r="23" spans="1:49" ht="15.75" hidden="1">
      <c r="A23" s="43">
        <v>4</v>
      </c>
      <c r="B23">
        <v>100</v>
      </c>
      <c r="C23">
        <v>0</v>
      </c>
      <c r="D23">
        <v>0</v>
      </c>
      <c r="E23">
        <v>50</v>
      </c>
      <c r="F23">
        <v>50</v>
      </c>
      <c r="G23" s="45">
        <v>0</v>
      </c>
      <c r="H23" s="45">
        <v>0</v>
      </c>
      <c r="I23" s="45">
        <v>0.75</v>
      </c>
      <c r="J23" s="45">
        <v>0.5</v>
      </c>
      <c r="K23" s="45">
        <v>1</v>
      </c>
      <c r="L23" s="45">
        <f t="shared" si="0"/>
        <v>2.25</v>
      </c>
      <c r="M23" s="45"/>
      <c r="N23" s="15">
        <f t="shared" si="1"/>
        <v>1.6494274251393777</v>
      </c>
      <c r="O23">
        <f t="shared" si="7"/>
        <v>0</v>
      </c>
      <c r="P23" s="34">
        <f t="shared" si="8"/>
        <v>1.6494274251393777</v>
      </c>
      <c r="Q23" s="34">
        <f t="shared" si="9"/>
        <v>0</v>
      </c>
      <c r="R23" s="34">
        <f t="shared" si="10"/>
        <v>1.6494274251393777</v>
      </c>
      <c r="S23" s="34">
        <f t="shared" si="11"/>
        <v>0.75</v>
      </c>
      <c r="T23" s="34">
        <f t="shared" si="12"/>
        <v>0.75</v>
      </c>
      <c r="U23" s="34">
        <f t="shared" si="13"/>
        <v>0.89942742513937768</v>
      </c>
      <c r="V23" s="34">
        <f t="shared" si="14"/>
        <v>0.5</v>
      </c>
      <c r="W23" s="34">
        <f t="shared" si="15"/>
        <v>0.39942742513937768</v>
      </c>
      <c r="X23" s="34">
        <f t="shared" si="16"/>
        <v>0.39942742513937768</v>
      </c>
      <c r="Y23" s="34">
        <f t="shared" si="17"/>
        <v>0.89942742513937768</v>
      </c>
      <c r="Z23" s="34">
        <f t="shared" si="18"/>
        <v>1.6494274251393777</v>
      </c>
      <c r="AA23" s="34">
        <f t="shared" si="19"/>
        <v>0</v>
      </c>
      <c r="AB23" s="34">
        <f t="shared" si="20"/>
        <v>0</v>
      </c>
      <c r="AC23" s="34">
        <f t="shared" si="2"/>
        <v>1.96875</v>
      </c>
      <c r="AD23" s="35">
        <f t="shared" si="21"/>
        <v>0</v>
      </c>
      <c r="AE23" s="35">
        <f t="shared" si="3"/>
        <v>8.7874033530663098</v>
      </c>
      <c r="AF23" s="35"/>
      <c r="AG23" s="35"/>
      <c r="AH23" s="35"/>
      <c r="AI23" s="35"/>
      <c r="AJ23" s="35"/>
      <c r="AK23" s="45">
        <v>2.625</v>
      </c>
      <c r="AL23" s="43">
        <v>8</v>
      </c>
      <c r="AM23" s="43">
        <f t="shared" si="22"/>
        <v>22</v>
      </c>
      <c r="AN23" s="34">
        <f t="shared" si="23"/>
        <v>0</v>
      </c>
      <c r="AO23" s="34">
        <f t="shared" si="24"/>
        <v>0</v>
      </c>
      <c r="AP23" s="34">
        <f t="shared" si="4"/>
        <v>1.96875</v>
      </c>
      <c r="AQ23" s="35">
        <f t="shared" si="5"/>
        <v>4</v>
      </c>
      <c r="AR23" s="35">
        <f t="shared" si="6"/>
        <v>22</v>
      </c>
    </row>
    <row r="24" spans="1:49" ht="15.75" hidden="1">
      <c r="A24">
        <v>5</v>
      </c>
      <c r="B24">
        <v>85</v>
      </c>
      <c r="C24">
        <v>0</v>
      </c>
      <c r="D24">
        <v>0</v>
      </c>
      <c r="E24">
        <v>89</v>
      </c>
      <c r="F24">
        <v>89</v>
      </c>
      <c r="G24" s="34">
        <v>0</v>
      </c>
      <c r="H24" s="34">
        <v>0</v>
      </c>
      <c r="I24" s="34">
        <v>2</v>
      </c>
      <c r="J24" s="34">
        <v>0.5</v>
      </c>
      <c r="K24" s="34">
        <v>0.6</v>
      </c>
      <c r="L24" s="34">
        <f t="shared" si="0"/>
        <v>3.1</v>
      </c>
      <c r="M24" s="34"/>
      <c r="N24" s="15">
        <f t="shared" si="1"/>
        <v>2.272544452414254</v>
      </c>
      <c r="O24">
        <f t="shared" si="7"/>
        <v>0</v>
      </c>
      <c r="P24" s="34">
        <f t="shared" si="8"/>
        <v>2.272544452414254</v>
      </c>
      <c r="Q24" s="34">
        <f t="shared" si="9"/>
        <v>0</v>
      </c>
      <c r="R24" s="34">
        <f t="shared" si="10"/>
        <v>2.272544452414254</v>
      </c>
      <c r="S24" s="34">
        <f t="shared" si="11"/>
        <v>2</v>
      </c>
      <c r="T24" s="34">
        <f t="shared" si="12"/>
        <v>2</v>
      </c>
      <c r="U24" s="34">
        <f t="shared" si="13"/>
        <v>0.27254445241425396</v>
      </c>
      <c r="V24" s="34">
        <f t="shared" si="14"/>
        <v>0.27254445241425396</v>
      </c>
      <c r="W24" s="34">
        <f t="shared" si="15"/>
        <v>0</v>
      </c>
      <c r="X24" s="34">
        <f t="shared" si="16"/>
        <v>0</v>
      </c>
      <c r="Y24" s="34">
        <f t="shared" si="17"/>
        <v>0.27254445241425396</v>
      </c>
      <c r="Z24" s="34">
        <f t="shared" si="18"/>
        <v>2.272544452414254</v>
      </c>
      <c r="AA24" s="34">
        <f t="shared" si="19"/>
        <v>0</v>
      </c>
      <c r="AB24" s="34">
        <f t="shared" si="20"/>
        <v>0</v>
      </c>
      <c r="AC24" s="34">
        <f t="shared" si="2"/>
        <v>4.6749999999999998</v>
      </c>
      <c r="AD24" s="35">
        <f t="shared" si="21"/>
        <v>0</v>
      </c>
      <c r="AE24" s="35">
        <f t="shared" si="3"/>
        <v>0</v>
      </c>
      <c r="AF24" s="35"/>
      <c r="AG24" s="35"/>
      <c r="AH24" s="35"/>
      <c r="AI24" s="35"/>
      <c r="AJ24" s="35"/>
      <c r="AK24" s="34">
        <v>2.75</v>
      </c>
      <c r="AL24">
        <v>8</v>
      </c>
      <c r="AM24">
        <f t="shared" si="22"/>
        <v>22</v>
      </c>
      <c r="AN24" s="34">
        <f t="shared" si="23"/>
        <v>0</v>
      </c>
      <c r="AO24" s="34">
        <f t="shared" si="24"/>
        <v>0</v>
      </c>
      <c r="AP24" s="34">
        <f t="shared" si="4"/>
        <v>4.6749999999999998</v>
      </c>
      <c r="AQ24" s="35">
        <f t="shared" si="5"/>
        <v>4</v>
      </c>
      <c r="AR24" s="35">
        <f t="shared" si="6"/>
        <v>13.2</v>
      </c>
    </row>
    <row r="25" spans="1:49" ht="15.75" hidden="1">
      <c r="A25">
        <v>6</v>
      </c>
      <c r="B25">
        <v>85</v>
      </c>
      <c r="C25" s="74">
        <v>0.3</v>
      </c>
      <c r="D25" s="74">
        <v>21.2</v>
      </c>
      <c r="E25">
        <v>95</v>
      </c>
      <c r="F25">
        <v>95</v>
      </c>
      <c r="G25" s="34">
        <v>0.1</v>
      </c>
      <c r="H25" s="34">
        <v>0.1</v>
      </c>
      <c r="I25" s="34">
        <v>0.5</v>
      </c>
      <c r="J25" s="34">
        <v>0.1</v>
      </c>
      <c r="K25" s="34">
        <v>0.2</v>
      </c>
      <c r="L25" s="34">
        <f t="shared" si="0"/>
        <v>1</v>
      </c>
      <c r="M25" s="34"/>
      <c r="N25" s="15">
        <f t="shared" si="1"/>
        <v>0.73307885561750119</v>
      </c>
      <c r="O25">
        <f t="shared" si="7"/>
        <v>0.1</v>
      </c>
      <c r="P25" s="34">
        <f t="shared" si="8"/>
        <v>0.63307885561750121</v>
      </c>
      <c r="Q25" s="34">
        <f t="shared" si="9"/>
        <v>0.1</v>
      </c>
      <c r="R25" s="34">
        <f t="shared" si="10"/>
        <v>0.53307885561750123</v>
      </c>
      <c r="S25" s="34">
        <f t="shared" si="11"/>
        <v>0.5</v>
      </c>
      <c r="T25" s="34">
        <f t="shared" si="12"/>
        <v>0.7</v>
      </c>
      <c r="U25" s="34">
        <f t="shared" si="13"/>
        <v>3.3078855617501235E-2</v>
      </c>
      <c r="V25" s="34">
        <f t="shared" si="14"/>
        <v>3.3078855617501235E-2</v>
      </c>
      <c r="W25" s="34">
        <f t="shared" si="15"/>
        <v>0</v>
      </c>
      <c r="X25" s="34">
        <f t="shared" si="16"/>
        <v>0</v>
      </c>
      <c r="Y25" s="34">
        <f t="shared" si="17"/>
        <v>3.3078855617501235E-2</v>
      </c>
      <c r="Z25" s="34">
        <f t="shared" si="18"/>
        <v>0.73307885561750119</v>
      </c>
      <c r="AA25" s="34">
        <f t="shared" si="19"/>
        <v>1.5000000000000001E-4</v>
      </c>
      <c r="AB25" s="34">
        <f t="shared" si="20"/>
        <v>3.1800000000000002E-2</v>
      </c>
      <c r="AC25" s="34">
        <f t="shared" si="2"/>
        <v>1.105</v>
      </c>
      <c r="AD25" s="35">
        <f t="shared" si="21"/>
        <v>7.9389253482002966E-4</v>
      </c>
      <c r="AE25" s="35">
        <f t="shared" si="3"/>
        <v>0</v>
      </c>
      <c r="AF25" s="35"/>
      <c r="AG25" s="35"/>
      <c r="AH25" s="35"/>
      <c r="AI25" s="35"/>
      <c r="AJ25" s="35"/>
      <c r="AK25" s="34">
        <v>2.6</v>
      </c>
      <c r="AL25">
        <v>8</v>
      </c>
      <c r="AM25">
        <f t="shared" si="22"/>
        <v>22</v>
      </c>
      <c r="AN25" s="34">
        <f t="shared" si="23"/>
        <v>1.5000000000000001E-4</v>
      </c>
      <c r="AO25" s="34">
        <f t="shared" si="24"/>
        <v>3.1800000000000002E-2</v>
      </c>
      <c r="AP25" s="34">
        <f t="shared" si="4"/>
        <v>1.105</v>
      </c>
      <c r="AQ25" s="35">
        <f t="shared" si="5"/>
        <v>0.8</v>
      </c>
      <c r="AR25" s="35">
        <f t="shared" si="6"/>
        <v>4.4000000000000004</v>
      </c>
    </row>
    <row r="26" spans="1:49" ht="15.75" hidden="1">
      <c r="A26">
        <v>7</v>
      </c>
      <c r="B26">
        <v>99</v>
      </c>
      <c r="C26" s="74">
        <v>2</v>
      </c>
      <c r="D26" s="74">
        <v>10</v>
      </c>
      <c r="E26">
        <v>99</v>
      </c>
      <c r="F26">
        <v>99</v>
      </c>
      <c r="G26" s="34">
        <v>0.5</v>
      </c>
      <c r="H26" s="34">
        <v>0.2</v>
      </c>
      <c r="I26" s="34">
        <v>0.4</v>
      </c>
      <c r="J26" s="34">
        <v>0.4</v>
      </c>
      <c r="K26" s="34">
        <v>0.9</v>
      </c>
      <c r="L26" s="34">
        <f t="shared" si="0"/>
        <v>2.4</v>
      </c>
      <c r="M26" s="34"/>
      <c r="N26" s="15">
        <f t="shared" si="1"/>
        <v>1.7593892534820028</v>
      </c>
      <c r="O26">
        <f t="shared" si="7"/>
        <v>0.2</v>
      </c>
      <c r="P26" s="34">
        <f t="shared" si="8"/>
        <v>1.5593892534820029</v>
      </c>
      <c r="Q26" s="34">
        <f t="shared" si="9"/>
        <v>0.5</v>
      </c>
      <c r="R26" s="34">
        <f t="shared" si="10"/>
        <v>1.0593892534820029</v>
      </c>
      <c r="S26" s="34">
        <f t="shared" si="11"/>
        <v>0.4</v>
      </c>
      <c r="T26" s="34">
        <f t="shared" si="12"/>
        <v>1.1000000000000001</v>
      </c>
      <c r="U26" s="34">
        <f t="shared" si="13"/>
        <v>0.65938925348200272</v>
      </c>
      <c r="V26" s="34">
        <f t="shared" si="14"/>
        <v>0.4</v>
      </c>
      <c r="W26" s="34">
        <f t="shared" si="15"/>
        <v>0.2593892534820027</v>
      </c>
      <c r="X26" s="34">
        <f t="shared" si="16"/>
        <v>0.2593892534820027</v>
      </c>
      <c r="Y26" s="34">
        <f t="shared" si="17"/>
        <v>0.65938925348200272</v>
      </c>
      <c r="Z26" s="34">
        <f t="shared" si="18"/>
        <v>1.7593892534820028</v>
      </c>
      <c r="AA26" s="34">
        <f t="shared" si="19"/>
        <v>2E-3</v>
      </c>
      <c r="AB26" s="34">
        <f t="shared" si="20"/>
        <v>7.5000000000000011E-2</v>
      </c>
      <c r="AC26" s="34">
        <f t="shared" si="2"/>
        <v>1.1286</v>
      </c>
      <c r="AD26" s="35">
        <f t="shared" si="21"/>
        <v>6.4000000000000001E-2</v>
      </c>
      <c r="AE26" s="35">
        <f t="shared" si="3"/>
        <v>5.7065635766040597</v>
      </c>
      <c r="AF26" s="35"/>
      <c r="AG26" s="35"/>
      <c r="AH26" s="35"/>
      <c r="AI26" s="35"/>
      <c r="AJ26" s="35"/>
      <c r="AK26" s="34">
        <v>2.85</v>
      </c>
      <c r="AL26">
        <v>8</v>
      </c>
      <c r="AM26">
        <f t="shared" si="22"/>
        <v>22</v>
      </c>
      <c r="AN26" s="34">
        <f t="shared" si="23"/>
        <v>2E-3</v>
      </c>
      <c r="AO26" s="34">
        <f t="shared" si="24"/>
        <v>7.5000000000000011E-2</v>
      </c>
      <c r="AP26" s="34">
        <f t="shared" si="4"/>
        <v>1.1286</v>
      </c>
      <c r="AQ26" s="35">
        <f t="shared" si="5"/>
        <v>3.2</v>
      </c>
      <c r="AR26" s="35">
        <f t="shared" si="6"/>
        <v>19.8</v>
      </c>
    </row>
    <row r="27" spans="1:49" ht="15.75" hidden="1">
      <c r="A27">
        <v>8</v>
      </c>
      <c r="B27">
        <v>99</v>
      </c>
      <c r="C27" s="74">
        <v>3</v>
      </c>
      <c r="D27" s="74">
        <v>10</v>
      </c>
      <c r="E27">
        <v>99</v>
      </c>
      <c r="F27">
        <v>99</v>
      </c>
      <c r="G27" s="34">
        <v>0.7</v>
      </c>
      <c r="H27" s="34">
        <v>0.1</v>
      </c>
      <c r="I27" s="34">
        <v>1</v>
      </c>
      <c r="J27" s="34">
        <v>2</v>
      </c>
      <c r="K27" s="34">
        <v>3</v>
      </c>
      <c r="L27" s="34">
        <f t="shared" si="0"/>
        <v>6.8</v>
      </c>
      <c r="M27" s="34"/>
      <c r="N27" s="15">
        <f t="shared" si="1"/>
        <v>4.9849362181990076</v>
      </c>
      <c r="O27">
        <f t="shared" si="7"/>
        <v>0.1</v>
      </c>
      <c r="P27" s="34">
        <f t="shared" si="8"/>
        <v>4.8849362181990079</v>
      </c>
      <c r="Q27" s="34">
        <f t="shared" si="9"/>
        <v>0.7</v>
      </c>
      <c r="R27" s="34">
        <f t="shared" si="10"/>
        <v>4.1849362181990077</v>
      </c>
      <c r="S27" s="34">
        <f t="shared" si="11"/>
        <v>1</v>
      </c>
      <c r="T27" s="34">
        <f t="shared" si="12"/>
        <v>1.7999999999999998</v>
      </c>
      <c r="U27" s="34">
        <f t="shared" si="13"/>
        <v>3.1849362181990077</v>
      </c>
      <c r="V27" s="34">
        <f t="shared" si="14"/>
        <v>2</v>
      </c>
      <c r="W27" s="34">
        <f t="shared" si="15"/>
        <v>1.1849362181990077</v>
      </c>
      <c r="X27" s="34">
        <f t="shared" si="16"/>
        <v>1.1849362181990077</v>
      </c>
      <c r="Y27" s="34">
        <f t="shared" si="17"/>
        <v>3.1849362181990077</v>
      </c>
      <c r="Z27" s="34">
        <f t="shared" si="18"/>
        <v>4.9849362181990076</v>
      </c>
      <c r="AA27" s="34">
        <f t="shared" si="19"/>
        <v>1.5E-3</v>
      </c>
      <c r="AB27" s="34">
        <f t="shared" si="20"/>
        <v>0.10499999999999998</v>
      </c>
      <c r="AC27" s="34">
        <f t="shared" si="2"/>
        <v>2.8957499999999996</v>
      </c>
      <c r="AD27" s="35">
        <f t="shared" si="21"/>
        <v>0.48</v>
      </c>
      <c r="AE27" s="35">
        <f t="shared" si="3"/>
        <v>26.06859680037817</v>
      </c>
      <c r="AF27" s="35"/>
      <c r="AG27" s="35"/>
      <c r="AH27" s="35"/>
      <c r="AI27" s="35"/>
      <c r="AJ27" s="35"/>
      <c r="AK27" s="34">
        <v>2.9249999999999998</v>
      </c>
      <c r="AL27">
        <v>8</v>
      </c>
      <c r="AM27">
        <f t="shared" si="22"/>
        <v>22</v>
      </c>
      <c r="AN27" s="34">
        <f t="shared" si="23"/>
        <v>1.5E-3</v>
      </c>
      <c r="AO27" s="34">
        <f t="shared" si="24"/>
        <v>0.10499999999999998</v>
      </c>
      <c r="AP27" s="34">
        <f t="shared" si="4"/>
        <v>2.8957499999999996</v>
      </c>
      <c r="AQ27" s="35">
        <f t="shared" si="5"/>
        <v>16</v>
      </c>
      <c r="AR27" s="35">
        <f t="shared" si="6"/>
        <v>66</v>
      </c>
    </row>
    <row r="28" spans="1:49" ht="15.75" hidden="1">
      <c r="A28">
        <v>9</v>
      </c>
      <c r="B28">
        <v>100</v>
      </c>
      <c r="C28" s="74">
        <v>3</v>
      </c>
      <c r="D28" s="74">
        <v>20</v>
      </c>
      <c r="E28">
        <v>96</v>
      </c>
      <c r="F28">
        <v>100</v>
      </c>
      <c r="G28" s="34">
        <v>0.5</v>
      </c>
      <c r="H28" s="34">
        <v>0.1</v>
      </c>
      <c r="I28" s="34">
        <v>0.5</v>
      </c>
      <c r="J28" s="34">
        <v>0.5</v>
      </c>
      <c r="K28" s="34">
        <v>1</v>
      </c>
      <c r="L28" s="34">
        <f t="shared" si="0"/>
        <v>2.6</v>
      </c>
      <c r="M28" s="34"/>
      <c r="N28" s="15">
        <f t="shared" si="1"/>
        <v>1.9060050246055031</v>
      </c>
      <c r="O28">
        <f t="shared" si="7"/>
        <v>0.1</v>
      </c>
      <c r="P28" s="34">
        <f t="shared" si="8"/>
        <v>1.8060050246055031</v>
      </c>
      <c r="Q28" s="34">
        <f t="shared" si="9"/>
        <v>0.5</v>
      </c>
      <c r="R28" s="34">
        <f t="shared" si="10"/>
        <v>1.3060050246055031</v>
      </c>
      <c r="S28" s="34">
        <f t="shared" si="11"/>
        <v>0.5</v>
      </c>
      <c r="T28" s="34">
        <f t="shared" si="12"/>
        <v>1.1000000000000001</v>
      </c>
      <c r="U28" s="34">
        <f t="shared" si="13"/>
        <v>0.80600502460550305</v>
      </c>
      <c r="V28" s="34">
        <f t="shared" si="14"/>
        <v>0.5</v>
      </c>
      <c r="W28" s="34">
        <f t="shared" si="15"/>
        <v>0.30600502460550305</v>
      </c>
      <c r="X28" s="34">
        <f t="shared" si="16"/>
        <v>0.30600502460550305</v>
      </c>
      <c r="Y28" s="34">
        <f t="shared" si="17"/>
        <v>0.80600502460550305</v>
      </c>
      <c r="Z28" s="34">
        <f t="shared" si="18"/>
        <v>1.9060050246055031</v>
      </c>
      <c r="AA28" s="34">
        <f t="shared" si="19"/>
        <v>1.5E-3</v>
      </c>
      <c r="AB28" s="34">
        <f t="shared" si="20"/>
        <v>0.15000000000000002</v>
      </c>
      <c r="AC28" s="34">
        <f t="shared" si="2"/>
        <v>1.425</v>
      </c>
      <c r="AD28" s="35">
        <f t="shared" si="21"/>
        <v>0.12</v>
      </c>
      <c r="AE28" s="35">
        <f t="shared" si="3"/>
        <v>6.7321105413210667</v>
      </c>
      <c r="AF28" s="35"/>
      <c r="AG28" s="35"/>
      <c r="AH28" s="35"/>
      <c r="AI28" s="35"/>
      <c r="AJ28" s="35"/>
      <c r="AK28" s="34">
        <v>2.85</v>
      </c>
      <c r="AL28">
        <v>8</v>
      </c>
      <c r="AM28">
        <f t="shared" si="22"/>
        <v>22</v>
      </c>
      <c r="AN28" s="34">
        <f t="shared" si="23"/>
        <v>1.5E-3</v>
      </c>
      <c r="AO28" s="34">
        <f t="shared" si="24"/>
        <v>0.15000000000000002</v>
      </c>
      <c r="AP28" s="34">
        <f t="shared" si="4"/>
        <v>1.425</v>
      </c>
      <c r="AQ28" s="35">
        <f t="shared" si="5"/>
        <v>4</v>
      </c>
      <c r="AR28" s="35">
        <f t="shared" si="6"/>
        <v>22</v>
      </c>
    </row>
    <row r="29" spans="1:49" ht="15.75" hidden="1">
      <c r="A29">
        <v>10</v>
      </c>
      <c r="B29">
        <v>95</v>
      </c>
      <c r="C29" s="74">
        <v>12</v>
      </c>
      <c r="D29" s="74">
        <v>20</v>
      </c>
      <c r="E29">
        <v>95</v>
      </c>
      <c r="F29">
        <v>95</v>
      </c>
      <c r="G29" s="34">
        <v>0.7</v>
      </c>
      <c r="H29" s="34">
        <v>0.1</v>
      </c>
      <c r="I29" s="34">
        <v>1</v>
      </c>
      <c r="J29" s="34">
        <v>3</v>
      </c>
      <c r="K29" s="34">
        <v>2</v>
      </c>
      <c r="L29" s="34">
        <f t="shared" si="0"/>
        <v>6.8</v>
      </c>
      <c r="M29" s="34"/>
      <c r="N29" s="15">
        <f t="shared" si="1"/>
        <v>4.9849362181990076</v>
      </c>
      <c r="O29">
        <f t="shared" si="7"/>
        <v>0.1</v>
      </c>
      <c r="P29" s="34">
        <f t="shared" si="8"/>
        <v>4.8849362181990079</v>
      </c>
      <c r="Q29" s="34">
        <f t="shared" si="9"/>
        <v>0.7</v>
      </c>
      <c r="R29" s="34">
        <f t="shared" si="10"/>
        <v>4.1849362181990077</v>
      </c>
      <c r="S29" s="34">
        <f t="shared" si="11"/>
        <v>1</v>
      </c>
      <c r="T29" s="34">
        <f t="shared" si="12"/>
        <v>1.7999999999999998</v>
      </c>
      <c r="U29" s="34">
        <f t="shared" si="13"/>
        <v>3.1849362181990077</v>
      </c>
      <c r="V29" s="34">
        <f t="shared" si="14"/>
        <v>3</v>
      </c>
      <c r="W29" s="34">
        <f t="shared" si="15"/>
        <v>0.18493621819900774</v>
      </c>
      <c r="X29" s="34">
        <f t="shared" si="16"/>
        <v>0.18493621819900774</v>
      </c>
      <c r="Y29" s="34">
        <f t="shared" si="17"/>
        <v>3.1849362181990077</v>
      </c>
      <c r="Z29" s="34">
        <f t="shared" si="18"/>
        <v>4.9849362181990076</v>
      </c>
      <c r="AA29" s="34">
        <f t="shared" si="19"/>
        <v>6.0000000000000001E-3</v>
      </c>
      <c r="AB29" s="34">
        <f t="shared" si="20"/>
        <v>0.20999999999999996</v>
      </c>
      <c r="AC29" s="34">
        <f t="shared" si="2"/>
        <v>2.7787499999999996</v>
      </c>
      <c r="AD29" s="35">
        <f t="shared" si="21"/>
        <v>2.88</v>
      </c>
      <c r="AE29" s="35">
        <f t="shared" si="3"/>
        <v>4.0685968003781703</v>
      </c>
      <c r="AF29" s="35"/>
      <c r="AG29" s="35"/>
      <c r="AH29" s="35"/>
      <c r="AI29" s="35"/>
      <c r="AJ29" s="35"/>
      <c r="AK29" s="34">
        <v>2.9249999999999998</v>
      </c>
      <c r="AL29">
        <v>8</v>
      </c>
      <c r="AM29">
        <f t="shared" si="22"/>
        <v>22</v>
      </c>
      <c r="AN29" s="34">
        <f t="shared" si="23"/>
        <v>6.0000000000000001E-3</v>
      </c>
      <c r="AO29" s="34">
        <f t="shared" si="24"/>
        <v>0.20999999999999996</v>
      </c>
      <c r="AP29" s="34">
        <f t="shared" si="4"/>
        <v>2.7787499999999996</v>
      </c>
      <c r="AQ29" s="35">
        <f t="shared" si="5"/>
        <v>24</v>
      </c>
      <c r="AR29" s="35">
        <f t="shared" si="6"/>
        <v>44</v>
      </c>
    </row>
    <row r="30" spans="1:49" ht="15.75" hidden="1">
      <c r="A30">
        <v>11</v>
      </c>
      <c r="B30">
        <v>80</v>
      </c>
      <c r="C30" s="74">
        <v>1</v>
      </c>
      <c r="D30" s="74">
        <v>20</v>
      </c>
      <c r="E30">
        <v>80</v>
      </c>
      <c r="F30">
        <v>80</v>
      </c>
      <c r="G30" s="34">
        <v>0.7</v>
      </c>
      <c r="H30" s="34">
        <v>0.1</v>
      </c>
      <c r="I30" s="34">
        <v>1</v>
      </c>
      <c r="J30" s="34">
        <v>0.75</v>
      </c>
      <c r="K30" s="34">
        <v>0.5</v>
      </c>
      <c r="L30" s="34">
        <f t="shared" si="0"/>
        <v>3.05</v>
      </c>
      <c r="M30" s="34"/>
      <c r="N30" s="15">
        <f t="shared" si="1"/>
        <v>2.2358905096333785</v>
      </c>
      <c r="O30">
        <f t="shared" si="7"/>
        <v>0.1</v>
      </c>
      <c r="P30" s="34">
        <f t="shared" si="8"/>
        <v>2.1358905096333785</v>
      </c>
      <c r="Q30" s="34">
        <f t="shared" si="9"/>
        <v>0.7</v>
      </c>
      <c r="R30" s="34">
        <f t="shared" si="10"/>
        <v>1.4358905096333785</v>
      </c>
      <c r="S30" s="34">
        <f t="shared" si="11"/>
        <v>1</v>
      </c>
      <c r="T30" s="34">
        <f t="shared" si="12"/>
        <v>1.7999999999999998</v>
      </c>
      <c r="U30" s="34">
        <f t="shared" si="13"/>
        <v>0.43589050963337872</v>
      </c>
      <c r="V30" s="34">
        <f t="shared" si="14"/>
        <v>0.43589050963337872</v>
      </c>
      <c r="W30" s="34">
        <f t="shared" si="15"/>
        <v>0</v>
      </c>
      <c r="X30" s="34">
        <f t="shared" si="16"/>
        <v>0</v>
      </c>
      <c r="Y30" s="34">
        <f t="shared" si="17"/>
        <v>0.43589050963337872</v>
      </c>
      <c r="Z30" s="34">
        <f t="shared" si="18"/>
        <v>2.2358905096333785</v>
      </c>
      <c r="AA30" s="34">
        <f t="shared" si="19"/>
        <v>5.0000000000000001E-4</v>
      </c>
      <c r="AB30" s="34">
        <f t="shared" si="20"/>
        <v>0.20999999999999996</v>
      </c>
      <c r="AC30" s="34">
        <f t="shared" si="2"/>
        <v>2.34</v>
      </c>
      <c r="AD30" s="35">
        <f t="shared" si="21"/>
        <v>3.4871240770670296E-2</v>
      </c>
      <c r="AE30" s="35">
        <f t="shared" si="3"/>
        <v>0</v>
      </c>
      <c r="AF30" s="35"/>
      <c r="AG30" s="35"/>
      <c r="AH30" s="35"/>
      <c r="AI30" s="35"/>
      <c r="AJ30" s="35"/>
      <c r="AK30" s="34">
        <v>2.9249999999999998</v>
      </c>
      <c r="AL30">
        <v>8</v>
      </c>
      <c r="AM30">
        <f t="shared" si="22"/>
        <v>22</v>
      </c>
      <c r="AN30" s="34">
        <f t="shared" si="23"/>
        <v>5.0000000000000001E-4</v>
      </c>
      <c r="AO30" s="34">
        <f t="shared" si="24"/>
        <v>0.20999999999999996</v>
      </c>
      <c r="AP30" s="34">
        <f t="shared" si="4"/>
        <v>2.34</v>
      </c>
      <c r="AQ30" s="35">
        <f t="shared" si="5"/>
        <v>6</v>
      </c>
      <c r="AR30" s="35">
        <f t="shared" si="6"/>
        <v>11</v>
      </c>
    </row>
    <row r="31" spans="1:49" ht="15.75" hidden="1">
      <c r="A31">
        <v>12</v>
      </c>
      <c r="B31">
        <v>85</v>
      </c>
      <c r="C31">
        <v>0</v>
      </c>
      <c r="D31" s="74">
        <v>2</v>
      </c>
      <c r="E31">
        <v>96</v>
      </c>
      <c r="F31">
        <v>96</v>
      </c>
      <c r="G31" s="34">
        <v>0.4</v>
      </c>
      <c r="H31" s="34">
        <v>0</v>
      </c>
      <c r="I31" s="34">
        <v>1.3</v>
      </c>
      <c r="J31" s="34">
        <v>0.8</v>
      </c>
      <c r="K31" s="34">
        <v>0.6</v>
      </c>
      <c r="L31" s="34">
        <f t="shared" si="0"/>
        <v>3.1</v>
      </c>
      <c r="M31" s="34"/>
      <c r="N31" s="15">
        <f t="shared" si="1"/>
        <v>2.272544452414254</v>
      </c>
      <c r="O31">
        <f t="shared" si="7"/>
        <v>0</v>
      </c>
      <c r="P31" s="34">
        <f t="shared" si="8"/>
        <v>2.272544452414254</v>
      </c>
      <c r="Q31" s="34">
        <f t="shared" si="9"/>
        <v>0.4</v>
      </c>
      <c r="R31" s="34">
        <f t="shared" si="10"/>
        <v>1.872544452414254</v>
      </c>
      <c r="S31" s="34">
        <f t="shared" si="11"/>
        <v>1.3</v>
      </c>
      <c r="T31" s="34">
        <f t="shared" si="12"/>
        <v>1.7000000000000002</v>
      </c>
      <c r="U31" s="34">
        <f t="shared" si="13"/>
        <v>0.57254445241425378</v>
      </c>
      <c r="V31" s="34">
        <f t="shared" si="14"/>
        <v>0.57254445241425378</v>
      </c>
      <c r="W31" s="34">
        <f t="shared" si="15"/>
        <v>0</v>
      </c>
      <c r="X31" s="34">
        <f t="shared" si="16"/>
        <v>0</v>
      </c>
      <c r="Y31" s="34">
        <f t="shared" si="17"/>
        <v>0.57254445241425378</v>
      </c>
      <c r="Z31" s="34">
        <f t="shared" si="18"/>
        <v>2.272544452414254</v>
      </c>
      <c r="AA31" s="34">
        <f t="shared" si="19"/>
        <v>0</v>
      </c>
      <c r="AB31" s="34">
        <f t="shared" si="20"/>
        <v>1.2000000000000002E-2</v>
      </c>
      <c r="AC31" s="34">
        <f t="shared" si="2"/>
        <v>3.0332250000000003</v>
      </c>
      <c r="AD31" s="35">
        <f t="shared" si="21"/>
        <v>0</v>
      </c>
      <c r="AE31" s="35">
        <f t="shared" si="3"/>
        <v>0</v>
      </c>
      <c r="AF31" s="35"/>
      <c r="AG31" s="35"/>
      <c r="AH31" s="35"/>
      <c r="AI31" s="35"/>
      <c r="AJ31" s="35"/>
      <c r="AK31" s="34">
        <v>2.7450000000000001</v>
      </c>
      <c r="AL31">
        <v>8</v>
      </c>
      <c r="AM31">
        <f t="shared" si="22"/>
        <v>22</v>
      </c>
      <c r="AN31" s="34">
        <f t="shared" si="23"/>
        <v>0</v>
      </c>
      <c r="AO31" s="34">
        <f t="shared" si="24"/>
        <v>1.2000000000000002E-2</v>
      </c>
      <c r="AP31" s="34">
        <f t="shared" si="4"/>
        <v>3.0332250000000003</v>
      </c>
      <c r="AQ31" s="35">
        <f t="shared" si="5"/>
        <v>6.4</v>
      </c>
      <c r="AR31" s="35">
        <f t="shared" si="6"/>
        <v>13.2</v>
      </c>
    </row>
    <row r="32" spans="1:49" ht="15.75" hidden="1">
      <c r="A32">
        <v>13</v>
      </c>
      <c r="B32">
        <v>73</v>
      </c>
      <c r="C32" s="74">
        <v>5</v>
      </c>
      <c r="D32" s="74">
        <v>10</v>
      </c>
      <c r="E32">
        <v>73</v>
      </c>
      <c r="F32">
        <v>73</v>
      </c>
      <c r="G32" s="34">
        <v>0.3</v>
      </c>
      <c r="H32" s="34">
        <v>0.2</v>
      </c>
      <c r="I32" s="34">
        <v>0.2</v>
      </c>
      <c r="J32" s="34">
        <v>0.8</v>
      </c>
      <c r="K32" s="34">
        <v>0.8</v>
      </c>
      <c r="L32" s="34">
        <f t="shared" si="0"/>
        <v>2.2999999999999998</v>
      </c>
      <c r="M32" s="34"/>
      <c r="N32" s="15">
        <f t="shared" si="1"/>
        <v>1.6860813679202526</v>
      </c>
      <c r="O32">
        <f t="shared" si="7"/>
        <v>0.2</v>
      </c>
      <c r="P32" s="34">
        <f t="shared" si="8"/>
        <v>1.4860813679202527</v>
      </c>
      <c r="Q32" s="34">
        <f t="shared" si="9"/>
        <v>0.3</v>
      </c>
      <c r="R32" s="34">
        <f t="shared" si="10"/>
        <v>1.1860813679202526</v>
      </c>
      <c r="S32" s="34">
        <f t="shared" si="11"/>
        <v>0.2</v>
      </c>
      <c r="T32" s="34">
        <f t="shared" si="12"/>
        <v>0.7</v>
      </c>
      <c r="U32" s="34">
        <f t="shared" si="13"/>
        <v>0.98608136792025269</v>
      </c>
      <c r="V32" s="34">
        <f t="shared" si="14"/>
        <v>0.8</v>
      </c>
      <c r="W32" s="34">
        <f t="shared" si="15"/>
        <v>0.18608136792025265</v>
      </c>
      <c r="X32" s="34">
        <f t="shared" si="16"/>
        <v>0.18608136792025265</v>
      </c>
      <c r="Y32" s="34">
        <f t="shared" si="17"/>
        <v>0.98608136792025269</v>
      </c>
      <c r="Z32" s="34">
        <f t="shared" si="18"/>
        <v>1.6860813679202526</v>
      </c>
      <c r="AA32" s="34">
        <f t="shared" si="19"/>
        <v>5.000000000000001E-3</v>
      </c>
      <c r="AB32" s="34">
        <f t="shared" si="20"/>
        <v>4.4999999999999998E-2</v>
      </c>
      <c r="AC32" s="34">
        <f t="shared" si="2"/>
        <v>0.43215999999999999</v>
      </c>
      <c r="AD32" s="35">
        <f t="shared" si="21"/>
        <v>0.32000000000000006</v>
      </c>
      <c r="AE32" s="35">
        <f t="shared" si="3"/>
        <v>4.0937900942455583</v>
      </c>
      <c r="AF32" s="35"/>
      <c r="AG32" s="35"/>
      <c r="AH32" s="35"/>
      <c r="AI32" s="35"/>
      <c r="AJ32" s="35"/>
      <c r="AK32" s="34">
        <v>2.96</v>
      </c>
      <c r="AL32">
        <v>8</v>
      </c>
      <c r="AM32">
        <f t="shared" si="22"/>
        <v>22</v>
      </c>
      <c r="AN32" s="34">
        <f t="shared" si="23"/>
        <v>5.000000000000001E-3</v>
      </c>
      <c r="AO32" s="34">
        <f t="shared" si="24"/>
        <v>4.4999999999999998E-2</v>
      </c>
      <c r="AP32" s="34">
        <f t="shared" si="4"/>
        <v>0.43215999999999999</v>
      </c>
      <c r="AQ32" s="35">
        <f t="shared" si="5"/>
        <v>6.4</v>
      </c>
      <c r="AR32" s="35">
        <f t="shared" si="6"/>
        <v>17.600000000000001</v>
      </c>
    </row>
    <row r="33" spans="1:44" ht="15.75" hidden="1">
      <c r="A33">
        <v>14</v>
      </c>
      <c r="B33">
        <v>60</v>
      </c>
      <c r="C33">
        <v>0</v>
      </c>
      <c r="D33">
        <v>0</v>
      </c>
      <c r="E33">
        <v>60</v>
      </c>
      <c r="F33">
        <v>40</v>
      </c>
      <c r="G33" s="34">
        <v>0</v>
      </c>
      <c r="H33" s="34">
        <v>0</v>
      </c>
      <c r="I33" s="34">
        <v>1.5</v>
      </c>
      <c r="J33" s="34">
        <v>0.4</v>
      </c>
      <c r="K33" s="34">
        <v>0.1</v>
      </c>
      <c r="L33" s="34">
        <f t="shared" si="0"/>
        <v>2</v>
      </c>
      <c r="M33" s="34"/>
      <c r="N33" s="15">
        <f t="shared" si="1"/>
        <v>1.4661577112350024</v>
      </c>
      <c r="O33">
        <f t="shared" si="7"/>
        <v>0</v>
      </c>
      <c r="P33" s="34">
        <f t="shared" si="8"/>
        <v>1.4661577112350024</v>
      </c>
      <c r="Q33" s="34">
        <f t="shared" si="9"/>
        <v>0</v>
      </c>
      <c r="R33" s="34">
        <f t="shared" si="10"/>
        <v>1.4661577112350024</v>
      </c>
      <c r="S33" s="34">
        <f t="shared" si="11"/>
        <v>1.4661577112350024</v>
      </c>
      <c r="T33" s="34">
        <f t="shared" si="12"/>
        <v>1.4661577112350024</v>
      </c>
      <c r="U33" s="34">
        <f t="shared" si="13"/>
        <v>0</v>
      </c>
      <c r="V33" s="34">
        <f t="shared" si="14"/>
        <v>0</v>
      </c>
      <c r="W33" s="34">
        <f t="shared" si="15"/>
        <v>0</v>
      </c>
      <c r="X33" s="34">
        <f t="shared" si="16"/>
        <v>0</v>
      </c>
      <c r="Y33" s="34">
        <f t="shared" si="17"/>
        <v>0</v>
      </c>
      <c r="Z33" s="34">
        <f t="shared" si="18"/>
        <v>1.4661577112350024</v>
      </c>
      <c r="AA33" s="34">
        <f t="shared" si="19"/>
        <v>0</v>
      </c>
      <c r="AB33" s="34">
        <f t="shared" si="20"/>
        <v>0</v>
      </c>
      <c r="AC33" s="34">
        <f t="shared" si="2"/>
        <v>1.0996182834262518</v>
      </c>
      <c r="AD33" s="35">
        <f t="shared" si="21"/>
        <v>0</v>
      </c>
      <c r="AE33" s="35">
        <f t="shared" si="3"/>
        <v>0</v>
      </c>
      <c r="AF33" s="35"/>
      <c r="AG33" s="35"/>
      <c r="AH33" s="35"/>
      <c r="AI33" s="35"/>
      <c r="AJ33" s="35"/>
      <c r="AK33" s="34">
        <v>1.25</v>
      </c>
      <c r="AL33">
        <v>8</v>
      </c>
      <c r="AM33">
        <f t="shared" si="22"/>
        <v>22</v>
      </c>
      <c r="AN33" s="34">
        <f t="shared" si="23"/>
        <v>0</v>
      </c>
      <c r="AO33" s="34">
        <f t="shared" si="24"/>
        <v>0</v>
      </c>
      <c r="AP33" s="34">
        <f t="shared" si="4"/>
        <v>1.125</v>
      </c>
      <c r="AQ33" s="35">
        <f t="shared" si="5"/>
        <v>3.2</v>
      </c>
      <c r="AR33" s="35">
        <f t="shared" si="6"/>
        <v>2.2000000000000002</v>
      </c>
    </row>
    <row r="34" spans="1:44" ht="15.75" hidden="1">
      <c r="A34">
        <v>15</v>
      </c>
      <c r="B34">
        <v>76</v>
      </c>
      <c r="C34">
        <v>0</v>
      </c>
      <c r="D34">
        <v>0</v>
      </c>
      <c r="E34">
        <v>76</v>
      </c>
      <c r="F34">
        <v>76</v>
      </c>
      <c r="G34" s="34">
        <v>0</v>
      </c>
      <c r="H34" s="34">
        <v>0</v>
      </c>
      <c r="I34" s="34">
        <v>1.1000000000000001</v>
      </c>
      <c r="J34" s="34">
        <v>0.8</v>
      </c>
      <c r="K34" s="34">
        <v>3.7</v>
      </c>
      <c r="L34" s="34">
        <f t="shared" si="0"/>
        <v>5.6000000000000005</v>
      </c>
      <c r="M34" s="34"/>
      <c r="N34" s="15">
        <f t="shared" si="1"/>
        <v>4.1052415914580074</v>
      </c>
      <c r="O34">
        <f t="shared" si="7"/>
        <v>0</v>
      </c>
      <c r="P34" s="34">
        <f t="shared" si="8"/>
        <v>4.1052415914580074</v>
      </c>
      <c r="Q34" s="34">
        <f t="shared" si="9"/>
        <v>0</v>
      </c>
      <c r="R34" s="34">
        <f t="shared" si="10"/>
        <v>4.1052415914580074</v>
      </c>
      <c r="S34" s="34">
        <f t="shared" si="11"/>
        <v>1.1000000000000001</v>
      </c>
      <c r="T34" s="34">
        <f t="shared" si="12"/>
        <v>1.1000000000000001</v>
      </c>
      <c r="U34" s="34">
        <f t="shared" si="13"/>
        <v>3.0052415914580073</v>
      </c>
      <c r="V34" s="34">
        <f t="shared" si="14"/>
        <v>0.8</v>
      </c>
      <c r="W34" s="34">
        <f t="shared" si="15"/>
        <v>2.205241591458007</v>
      </c>
      <c r="X34" s="34">
        <f t="shared" si="16"/>
        <v>2.205241591458007</v>
      </c>
      <c r="Y34" s="34">
        <f t="shared" si="17"/>
        <v>3.0052415914580068</v>
      </c>
      <c r="Z34" s="34">
        <f t="shared" si="18"/>
        <v>4.1052415914580074</v>
      </c>
      <c r="AA34" s="34">
        <f t="shared" si="19"/>
        <v>0</v>
      </c>
      <c r="AB34" s="34">
        <f t="shared" si="20"/>
        <v>0</v>
      </c>
      <c r="AC34" s="34">
        <f t="shared" si="2"/>
        <v>2.3826000000000001</v>
      </c>
      <c r="AD34" s="35">
        <f t="shared" si="21"/>
        <v>0</v>
      </c>
      <c r="AE34" s="35">
        <f t="shared" si="3"/>
        <v>48.515315012076158</v>
      </c>
      <c r="AF34" s="35"/>
      <c r="AG34" s="35"/>
      <c r="AH34" s="35"/>
      <c r="AI34" s="35"/>
      <c r="AJ34" s="35"/>
      <c r="AK34" s="34">
        <v>2.85</v>
      </c>
      <c r="AL34">
        <v>8</v>
      </c>
      <c r="AM34">
        <f t="shared" si="22"/>
        <v>22</v>
      </c>
      <c r="AN34" s="34">
        <f t="shared" si="23"/>
        <v>0</v>
      </c>
      <c r="AO34" s="34">
        <f t="shared" si="24"/>
        <v>0</v>
      </c>
      <c r="AP34" s="34">
        <f t="shared" si="4"/>
        <v>2.3826000000000001</v>
      </c>
      <c r="AQ34" s="35">
        <f t="shared" si="5"/>
        <v>6.4</v>
      </c>
      <c r="AR34" s="35">
        <f t="shared" si="6"/>
        <v>81.400000000000006</v>
      </c>
    </row>
    <row r="35" spans="1:44" ht="15.75" hidden="1">
      <c r="A35">
        <v>16</v>
      </c>
      <c r="B35">
        <v>88</v>
      </c>
      <c r="C35">
        <v>0</v>
      </c>
      <c r="D35">
        <v>0</v>
      </c>
      <c r="E35">
        <v>88</v>
      </c>
      <c r="F35">
        <v>88</v>
      </c>
      <c r="G35" s="34">
        <v>0</v>
      </c>
      <c r="H35" s="34">
        <v>0</v>
      </c>
      <c r="I35" s="34">
        <v>1</v>
      </c>
      <c r="J35" s="34">
        <v>0.5</v>
      </c>
      <c r="K35" s="34">
        <v>0.5</v>
      </c>
      <c r="L35" s="34">
        <f t="shared" si="0"/>
        <v>2</v>
      </c>
      <c r="M35" s="34"/>
      <c r="N35" s="15">
        <f t="shared" si="1"/>
        <v>1.4661577112350024</v>
      </c>
      <c r="O35">
        <f t="shared" si="7"/>
        <v>0</v>
      </c>
      <c r="P35" s="34">
        <f t="shared" si="8"/>
        <v>1.4661577112350024</v>
      </c>
      <c r="Q35" s="34">
        <f t="shared" si="9"/>
        <v>0</v>
      </c>
      <c r="R35" s="34">
        <f t="shared" si="10"/>
        <v>1.4661577112350024</v>
      </c>
      <c r="S35" s="34">
        <f t="shared" si="11"/>
        <v>1</v>
      </c>
      <c r="T35" s="34">
        <f t="shared" si="12"/>
        <v>1</v>
      </c>
      <c r="U35" s="34">
        <f t="shared" si="13"/>
        <v>0.46615771123500238</v>
      </c>
      <c r="V35" s="34">
        <f t="shared" si="14"/>
        <v>0.46615771123500238</v>
      </c>
      <c r="W35" s="34">
        <f t="shared" si="15"/>
        <v>0</v>
      </c>
      <c r="X35" s="34">
        <f t="shared" si="16"/>
        <v>0</v>
      </c>
      <c r="Y35" s="34">
        <f t="shared" si="17"/>
        <v>0.46615771123500238</v>
      </c>
      <c r="Z35" s="34">
        <f t="shared" si="18"/>
        <v>1.4661577112350024</v>
      </c>
      <c r="AA35" s="34">
        <f t="shared" si="19"/>
        <v>0</v>
      </c>
      <c r="AB35" s="34">
        <f t="shared" si="20"/>
        <v>0</v>
      </c>
      <c r="AC35" s="34">
        <f t="shared" si="2"/>
        <v>2.5079999999999996</v>
      </c>
      <c r="AD35" s="35">
        <f t="shared" si="21"/>
        <v>0</v>
      </c>
      <c r="AE35" s="35">
        <f t="shared" si="3"/>
        <v>0</v>
      </c>
      <c r="AF35" s="35"/>
      <c r="AG35" s="35"/>
      <c r="AH35" s="35"/>
      <c r="AI35" s="35"/>
      <c r="AJ35" s="35"/>
      <c r="AK35" s="34">
        <v>2.8499999999999996</v>
      </c>
      <c r="AL35">
        <v>8</v>
      </c>
      <c r="AM35">
        <f t="shared" si="22"/>
        <v>22</v>
      </c>
      <c r="AN35" s="34">
        <f t="shared" si="23"/>
        <v>0</v>
      </c>
      <c r="AO35" s="34">
        <f t="shared" si="24"/>
        <v>0</v>
      </c>
      <c r="AP35" s="34">
        <f t="shared" si="4"/>
        <v>2.5079999999999996</v>
      </c>
      <c r="AQ35" s="35">
        <f t="shared" si="5"/>
        <v>4</v>
      </c>
      <c r="AR35" s="35">
        <f t="shared" si="6"/>
        <v>11</v>
      </c>
    </row>
    <row r="36" spans="1:44" ht="15.75" hidden="1">
      <c r="A36">
        <v>17</v>
      </c>
      <c r="B36">
        <v>86</v>
      </c>
      <c r="C36">
        <v>0</v>
      </c>
      <c r="D36" s="74">
        <v>5</v>
      </c>
      <c r="E36">
        <v>87</v>
      </c>
      <c r="F36">
        <v>87</v>
      </c>
      <c r="G36" s="34">
        <v>0.5</v>
      </c>
      <c r="H36" s="34">
        <v>0</v>
      </c>
      <c r="I36" s="34">
        <v>1.6</v>
      </c>
      <c r="J36" s="34">
        <v>2</v>
      </c>
      <c r="K36" s="34">
        <v>2.6</v>
      </c>
      <c r="L36" s="34">
        <f t="shared" si="0"/>
        <v>6.6999999999999993</v>
      </c>
      <c r="M36" s="34"/>
      <c r="N36" s="15">
        <f t="shared" si="1"/>
        <v>4.9116283326372576</v>
      </c>
      <c r="O36">
        <f t="shared" si="7"/>
        <v>0</v>
      </c>
      <c r="P36" s="34">
        <f t="shared" si="8"/>
        <v>4.9116283326372576</v>
      </c>
      <c r="Q36" s="34">
        <f t="shared" si="9"/>
        <v>0.5</v>
      </c>
      <c r="R36" s="34">
        <f t="shared" si="10"/>
        <v>4.4116283326372576</v>
      </c>
      <c r="S36" s="34">
        <f t="shared" si="11"/>
        <v>1.6</v>
      </c>
      <c r="T36" s="34">
        <f t="shared" si="12"/>
        <v>2.1</v>
      </c>
      <c r="U36" s="34">
        <f t="shared" si="13"/>
        <v>2.8116283326372575</v>
      </c>
      <c r="V36" s="34">
        <f t="shared" si="14"/>
        <v>2</v>
      </c>
      <c r="W36" s="34">
        <f t="shared" si="15"/>
        <v>0.81162833263725753</v>
      </c>
      <c r="X36" s="34">
        <f t="shared" si="16"/>
        <v>0.81162833263725753</v>
      </c>
      <c r="Y36" s="34">
        <f t="shared" si="17"/>
        <v>2.8116283326372575</v>
      </c>
      <c r="Z36" s="34">
        <f t="shared" si="18"/>
        <v>4.9116283326372576</v>
      </c>
      <c r="AA36" s="34">
        <f t="shared" si="19"/>
        <v>0</v>
      </c>
      <c r="AB36" s="34">
        <f t="shared" si="20"/>
        <v>3.7500000000000006E-2</v>
      </c>
      <c r="AC36" s="34">
        <f t="shared" si="2"/>
        <v>4.1280000000000001</v>
      </c>
      <c r="AD36" s="35">
        <f t="shared" si="21"/>
        <v>0</v>
      </c>
      <c r="AE36" s="35">
        <f t="shared" si="3"/>
        <v>14.609309987470635</v>
      </c>
      <c r="AF36" s="35"/>
      <c r="AG36" s="35"/>
      <c r="AH36" s="35"/>
      <c r="AI36" s="35"/>
      <c r="AJ36" s="35"/>
      <c r="AK36" s="34">
        <v>3</v>
      </c>
      <c r="AL36">
        <v>8</v>
      </c>
      <c r="AM36">
        <f t="shared" si="22"/>
        <v>18</v>
      </c>
      <c r="AN36" s="34">
        <f t="shared" si="23"/>
        <v>0</v>
      </c>
      <c r="AO36" s="34">
        <f t="shared" si="24"/>
        <v>3.7500000000000006E-2</v>
      </c>
      <c r="AP36" s="34">
        <f t="shared" si="4"/>
        <v>4.1280000000000001</v>
      </c>
      <c r="AQ36" s="35">
        <f t="shared" si="5"/>
        <v>16</v>
      </c>
      <c r="AR36" s="35">
        <f t="shared" si="6"/>
        <v>46.800000000000004</v>
      </c>
    </row>
    <row r="37" spans="1:44" ht="15.75" hidden="1">
      <c r="A37">
        <v>18</v>
      </c>
      <c r="B37">
        <v>80</v>
      </c>
      <c r="C37" s="74">
        <v>7</v>
      </c>
      <c r="D37" s="74">
        <v>15.5</v>
      </c>
      <c r="E37">
        <v>85</v>
      </c>
      <c r="F37">
        <v>85</v>
      </c>
      <c r="G37" s="34">
        <v>0.1</v>
      </c>
      <c r="H37" s="34">
        <v>0.1</v>
      </c>
      <c r="I37" s="34">
        <v>0.3</v>
      </c>
      <c r="J37" s="34">
        <v>0.2</v>
      </c>
      <c r="K37" s="34">
        <v>0.6</v>
      </c>
      <c r="L37" s="34">
        <f t="shared" si="0"/>
        <v>1.2999999999999998</v>
      </c>
      <c r="M37" s="34"/>
      <c r="N37" s="15">
        <f t="shared" si="1"/>
        <v>0.95300251230275146</v>
      </c>
      <c r="O37">
        <f t="shared" si="7"/>
        <v>0.1</v>
      </c>
      <c r="P37" s="34">
        <f t="shared" si="8"/>
        <v>0.85300251230275148</v>
      </c>
      <c r="Q37" s="34">
        <f t="shared" si="9"/>
        <v>0.1</v>
      </c>
      <c r="R37" s="34">
        <f t="shared" si="10"/>
        <v>0.7530025123027515</v>
      </c>
      <c r="S37" s="34">
        <f t="shared" si="11"/>
        <v>0.3</v>
      </c>
      <c r="T37" s="34">
        <f t="shared" si="12"/>
        <v>0.5</v>
      </c>
      <c r="U37" s="34">
        <f t="shared" si="13"/>
        <v>0.45300251230275146</v>
      </c>
      <c r="V37" s="34">
        <f t="shared" si="14"/>
        <v>0.2</v>
      </c>
      <c r="W37" s="34">
        <f t="shared" si="15"/>
        <v>0.25300251230275145</v>
      </c>
      <c r="X37" s="34">
        <f t="shared" si="16"/>
        <v>0.25300251230275145</v>
      </c>
      <c r="Y37" s="34">
        <f t="shared" si="17"/>
        <v>0.45300251230275146</v>
      </c>
      <c r="Z37" s="34">
        <f t="shared" si="18"/>
        <v>0.95300251230275146</v>
      </c>
      <c r="AA37" s="34">
        <f t="shared" si="19"/>
        <v>3.5000000000000005E-3</v>
      </c>
      <c r="AB37" s="34">
        <f t="shared" si="20"/>
        <v>2.3250000000000003E-2</v>
      </c>
      <c r="AC37" s="34">
        <f t="shared" si="2"/>
        <v>0.65400000000000003</v>
      </c>
      <c r="AD37" s="35">
        <f t="shared" si="21"/>
        <v>0.11200000000000002</v>
      </c>
      <c r="AE37" s="35">
        <f t="shared" si="3"/>
        <v>5.5660552706605317</v>
      </c>
      <c r="AF37" s="35"/>
      <c r="AG37" s="35"/>
      <c r="AH37" s="35"/>
      <c r="AI37" s="35"/>
      <c r="AJ37" s="35"/>
      <c r="AK37" s="34">
        <v>2.7250000000000001</v>
      </c>
      <c r="AL37">
        <v>8</v>
      </c>
      <c r="AM37">
        <f t="shared" si="22"/>
        <v>22</v>
      </c>
      <c r="AN37" s="34">
        <f t="shared" si="23"/>
        <v>3.5000000000000005E-3</v>
      </c>
      <c r="AO37" s="34">
        <f t="shared" si="24"/>
        <v>2.3250000000000003E-2</v>
      </c>
      <c r="AP37" s="34">
        <f t="shared" si="4"/>
        <v>0.65400000000000003</v>
      </c>
      <c r="AQ37" s="35">
        <f t="shared" si="5"/>
        <v>1.6</v>
      </c>
      <c r="AR37" s="35">
        <f t="shared" si="6"/>
        <v>13.2</v>
      </c>
    </row>
    <row r="38" spans="1:44" ht="15.75" hidden="1">
      <c r="A38">
        <v>19</v>
      </c>
      <c r="B38">
        <v>85</v>
      </c>
      <c r="C38">
        <v>0</v>
      </c>
      <c r="D38">
        <v>0</v>
      </c>
      <c r="E38">
        <v>85</v>
      </c>
      <c r="F38">
        <v>85</v>
      </c>
      <c r="G38" s="34">
        <v>0</v>
      </c>
      <c r="H38" s="34">
        <v>0</v>
      </c>
      <c r="I38" s="34">
        <v>1.2</v>
      </c>
      <c r="J38" s="34">
        <v>0.7</v>
      </c>
      <c r="K38" s="34">
        <v>1.4</v>
      </c>
      <c r="L38" s="34">
        <f t="shared" si="0"/>
        <v>3.3</v>
      </c>
      <c r="M38" s="34"/>
      <c r="N38" s="15">
        <f t="shared" si="1"/>
        <v>2.4191602235377538</v>
      </c>
      <c r="O38">
        <f t="shared" si="7"/>
        <v>0</v>
      </c>
      <c r="P38" s="34">
        <f t="shared" si="8"/>
        <v>2.4191602235377538</v>
      </c>
      <c r="Q38" s="34">
        <f t="shared" si="9"/>
        <v>0</v>
      </c>
      <c r="R38" s="34">
        <f t="shared" si="10"/>
        <v>2.4191602235377538</v>
      </c>
      <c r="S38" s="34">
        <f t="shared" si="11"/>
        <v>1.2</v>
      </c>
      <c r="T38" s="34">
        <f t="shared" si="12"/>
        <v>1.2</v>
      </c>
      <c r="U38" s="34">
        <f t="shared" si="13"/>
        <v>1.2191602235377539</v>
      </c>
      <c r="V38" s="34">
        <f t="shared" si="14"/>
        <v>0.7</v>
      </c>
      <c r="W38" s="34">
        <f t="shared" si="15"/>
        <v>0.51916022353775393</v>
      </c>
      <c r="X38" s="34">
        <f t="shared" si="16"/>
        <v>0.51916022353775393</v>
      </c>
      <c r="Y38" s="34">
        <f t="shared" si="17"/>
        <v>1.2191602235377539</v>
      </c>
      <c r="Z38" s="34">
        <f t="shared" si="18"/>
        <v>2.4191602235377538</v>
      </c>
      <c r="AA38" s="34">
        <f t="shared" si="19"/>
        <v>0</v>
      </c>
      <c r="AB38" s="34">
        <f t="shared" si="20"/>
        <v>0</v>
      </c>
      <c r="AC38" s="34">
        <f t="shared" si="2"/>
        <v>3.0446999999999997</v>
      </c>
      <c r="AD38" s="35">
        <f t="shared" si="21"/>
        <v>0</v>
      </c>
      <c r="AE38" s="35">
        <f t="shared" si="3"/>
        <v>11.421524917830586</v>
      </c>
      <c r="AF38" s="35"/>
      <c r="AG38" s="35"/>
      <c r="AH38" s="35"/>
      <c r="AI38" s="35"/>
      <c r="AJ38" s="35"/>
      <c r="AK38" s="34">
        <v>2.9849999999999999</v>
      </c>
      <c r="AL38">
        <v>8</v>
      </c>
      <c r="AM38">
        <f t="shared" si="22"/>
        <v>22</v>
      </c>
      <c r="AN38" s="34">
        <f t="shared" si="23"/>
        <v>0</v>
      </c>
      <c r="AO38" s="34">
        <f t="shared" si="24"/>
        <v>0</v>
      </c>
      <c r="AP38" s="34">
        <f t="shared" si="4"/>
        <v>3.0446999999999997</v>
      </c>
      <c r="AQ38" s="35">
        <f t="shared" si="5"/>
        <v>5.6</v>
      </c>
      <c r="AR38" s="35">
        <f t="shared" si="6"/>
        <v>30.799999999999997</v>
      </c>
    </row>
    <row r="39" spans="1:44" ht="15.75" hidden="1">
      <c r="A39">
        <v>20</v>
      </c>
      <c r="B39">
        <v>30</v>
      </c>
      <c r="C39" s="74">
        <v>3</v>
      </c>
      <c r="D39" s="74">
        <v>5</v>
      </c>
      <c r="E39">
        <v>30</v>
      </c>
      <c r="F39">
        <v>30</v>
      </c>
      <c r="G39" s="34">
        <v>0.1</v>
      </c>
      <c r="H39" s="34">
        <v>0.1</v>
      </c>
      <c r="I39" s="34">
        <v>0.5</v>
      </c>
      <c r="J39" s="34">
        <v>0.5</v>
      </c>
      <c r="K39" s="34">
        <v>0.5</v>
      </c>
      <c r="L39" s="34">
        <f t="shared" si="0"/>
        <v>1.7</v>
      </c>
      <c r="M39" s="34"/>
      <c r="N39" s="15">
        <f t="shared" si="1"/>
        <v>1.2462340545497519</v>
      </c>
      <c r="O39">
        <f t="shared" si="7"/>
        <v>0.1</v>
      </c>
      <c r="P39" s="34">
        <f t="shared" si="8"/>
        <v>1.1462340545497518</v>
      </c>
      <c r="Q39" s="34">
        <f t="shared" si="9"/>
        <v>0.1</v>
      </c>
      <c r="R39" s="34">
        <f t="shared" si="10"/>
        <v>1.0462340545497517</v>
      </c>
      <c r="S39" s="34">
        <f t="shared" si="11"/>
        <v>0.5</v>
      </c>
      <c r="T39" s="34">
        <f t="shared" si="12"/>
        <v>0.7</v>
      </c>
      <c r="U39" s="34">
        <f t="shared" si="13"/>
        <v>0.54623405454975194</v>
      </c>
      <c r="V39" s="34">
        <f t="shared" si="14"/>
        <v>0.5</v>
      </c>
      <c r="W39" s="34">
        <f t="shared" si="15"/>
        <v>4.6234054549751935E-2</v>
      </c>
      <c r="X39" s="34">
        <f t="shared" si="16"/>
        <v>4.6234054549751935E-2</v>
      </c>
      <c r="Y39" s="34">
        <f t="shared" si="17"/>
        <v>0.54623405454975194</v>
      </c>
      <c r="Z39" s="34">
        <f t="shared" si="18"/>
        <v>1.2462340545497519</v>
      </c>
      <c r="AA39" s="34">
        <f t="shared" si="19"/>
        <v>1.5E-3</v>
      </c>
      <c r="AB39" s="34">
        <f t="shared" si="20"/>
        <v>7.5000000000000015E-3</v>
      </c>
      <c r="AC39" s="34">
        <f t="shared" si="2"/>
        <v>0.36000000000000004</v>
      </c>
      <c r="AD39" s="35">
        <f t="shared" si="21"/>
        <v>0.12</v>
      </c>
      <c r="AE39" s="35">
        <f t="shared" si="3"/>
        <v>1.0171492000945426</v>
      </c>
      <c r="AF39" s="35"/>
      <c r="AG39" s="35"/>
      <c r="AH39" s="35"/>
      <c r="AI39" s="35"/>
      <c r="AJ39" s="35"/>
      <c r="AK39" s="34">
        <v>2.4000000000000004</v>
      </c>
      <c r="AL39">
        <v>8</v>
      </c>
      <c r="AM39">
        <f t="shared" si="22"/>
        <v>22</v>
      </c>
      <c r="AN39" s="34">
        <f t="shared" si="23"/>
        <v>1.5E-3</v>
      </c>
      <c r="AO39" s="34">
        <f t="shared" si="24"/>
        <v>7.5000000000000015E-3</v>
      </c>
      <c r="AP39" s="34">
        <f t="shared" si="4"/>
        <v>0.36000000000000004</v>
      </c>
      <c r="AQ39" s="35">
        <f t="shared" si="5"/>
        <v>4</v>
      </c>
      <c r="AR39" s="35">
        <f t="shared" si="6"/>
        <v>11</v>
      </c>
    </row>
    <row r="40" spans="1:44" ht="15.75" hidden="1">
      <c r="A40">
        <v>21</v>
      </c>
      <c r="B40">
        <v>50</v>
      </c>
      <c r="C40" s="74">
        <v>1</v>
      </c>
      <c r="D40" s="74">
        <v>1</v>
      </c>
      <c r="E40">
        <v>50</v>
      </c>
      <c r="F40">
        <v>50</v>
      </c>
      <c r="G40" s="34">
        <v>0.2</v>
      </c>
      <c r="H40" s="34">
        <v>0.1</v>
      </c>
      <c r="I40" s="34">
        <v>0.5</v>
      </c>
      <c r="J40" s="34">
        <v>0.5</v>
      </c>
      <c r="K40" s="34">
        <v>0.5</v>
      </c>
      <c r="L40" s="34">
        <f t="shared" si="0"/>
        <v>1.8</v>
      </c>
      <c r="M40" s="34"/>
      <c r="N40" s="15">
        <f t="shared" si="1"/>
        <v>1.3195419401115023</v>
      </c>
      <c r="O40">
        <f t="shared" si="7"/>
        <v>0.1</v>
      </c>
      <c r="P40" s="34">
        <f t="shared" si="8"/>
        <v>1.2195419401115022</v>
      </c>
      <c r="Q40" s="34">
        <f t="shared" si="9"/>
        <v>0.2</v>
      </c>
      <c r="R40" s="34">
        <f t="shared" si="10"/>
        <v>1.0195419401115022</v>
      </c>
      <c r="S40" s="34">
        <f t="shared" si="11"/>
        <v>0.5</v>
      </c>
      <c r="T40" s="34">
        <f t="shared" si="12"/>
        <v>0.8</v>
      </c>
      <c r="U40" s="34">
        <f t="shared" si="13"/>
        <v>0.51954194011150223</v>
      </c>
      <c r="V40" s="34">
        <f t="shared" si="14"/>
        <v>0.5</v>
      </c>
      <c r="W40" s="34">
        <f t="shared" si="15"/>
        <v>1.9541940111502232E-2</v>
      </c>
      <c r="X40" s="34">
        <f t="shared" si="16"/>
        <v>1.9541940111502232E-2</v>
      </c>
      <c r="Y40" s="34">
        <f t="shared" si="17"/>
        <v>0.51954194011150223</v>
      </c>
      <c r="Z40" s="34">
        <f t="shared" si="18"/>
        <v>1.3195419401115023</v>
      </c>
      <c r="AA40" s="34">
        <f t="shared" si="19"/>
        <v>5.0000000000000001E-4</v>
      </c>
      <c r="AB40" s="34">
        <f t="shared" si="20"/>
        <v>3.0000000000000005E-3</v>
      </c>
      <c r="AC40" s="34">
        <f t="shared" si="2"/>
        <v>0.74374999999999991</v>
      </c>
      <c r="AD40" s="35">
        <f t="shared" si="21"/>
        <v>0.04</v>
      </c>
      <c r="AE40" s="35">
        <f t="shared" si="3"/>
        <v>0.4299226824530491</v>
      </c>
      <c r="AF40" s="35"/>
      <c r="AG40" s="35"/>
      <c r="AH40" s="35"/>
      <c r="AI40" s="35"/>
      <c r="AJ40" s="35"/>
      <c r="AK40" s="34">
        <v>2.9749999999999996</v>
      </c>
      <c r="AL40">
        <v>8</v>
      </c>
      <c r="AM40">
        <f t="shared" si="22"/>
        <v>22</v>
      </c>
      <c r="AN40" s="34">
        <f t="shared" si="23"/>
        <v>5.0000000000000001E-4</v>
      </c>
      <c r="AO40" s="34">
        <f t="shared" si="24"/>
        <v>3.0000000000000005E-3</v>
      </c>
      <c r="AP40" s="34">
        <f t="shared" si="4"/>
        <v>0.74374999999999991</v>
      </c>
      <c r="AQ40" s="35">
        <f t="shared" si="5"/>
        <v>4</v>
      </c>
      <c r="AR40" s="35">
        <f t="shared" si="6"/>
        <v>11</v>
      </c>
    </row>
    <row r="41" spans="1:44" ht="15.75" hidden="1">
      <c r="A41">
        <v>22</v>
      </c>
      <c r="B41">
        <v>50</v>
      </c>
      <c r="C41" s="74">
        <v>1</v>
      </c>
      <c r="D41" s="74">
        <v>2</v>
      </c>
      <c r="E41">
        <v>50</v>
      </c>
      <c r="F41">
        <v>50</v>
      </c>
      <c r="G41" s="34">
        <v>0.2</v>
      </c>
      <c r="H41" s="34">
        <v>0.1</v>
      </c>
      <c r="I41" s="34">
        <v>0.5</v>
      </c>
      <c r="J41" s="34">
        <v>1</v>
      </c>
      <c r="K41" s="34">
        <v>1</v>
      </c>
      <c r="L41" s="34">
        <f t="shared" si="0"/>
        <v>2.8</v>
      </c>
      <c r="M41" s="34"/>
      <c r="N41" s="15">
        <f t="shared" si="1"/>
        <v>2.0526207957290032</v>
      </c>
      <c r="O41">
        <f t="shared" si="7"/>
        <v>0.1</v>
      </c>
      <c r="P41" s="34">
        <f t="shared" si="8"/>
        <v>1.9526207957290032</v>
      </c>
      <c r="Q41" s="34">
        <f t="shared" si="9"/>
        <v>0.2</v>
      </c>
      <c r="R41" s="34">
        <f t="shared" si="10"/>
        <v>1.7526207957290032</v>
      </c>
      <c r="S41" s="34">
        <f t="shared" si="11"/>
        <v>0.5</v>
      </c>
      <c r="T41" s="34">
        <f t="shared" si="12"/>
        <v>0.8</v>
      </c>
      <c r="U41" s="34">
        <f t="shared" si="13"/>
        <v>1.2526207957290032</v>
      </c>
      <c r="V41" s="34">
        <f t="shared" si="14"/>
        <v>1</v>
      </c>
      <c r="W41" s="34">
        <f t="shared" si="15"/>
        <v>0.2526207957290032</v>
      </c>
      <c r="X41" s="34">
        <f t="shared" si="16"/>
        <v>0.2526207957290032</v>
      </c>
      <c r="Y41" s="34">
        <f t="shared" si="17"/>
        <v>1.2526207957290032</v>
      </c>
      <c r="Z41" s="34">
        <f t="shared" si="18"/>
        <v>2.0526207957290032</v>
      </c>
      <c r="AA41" s="34">
        <f t="shared" si="19"/>
        <v>5.0000000000000001E-4</v>
      </c>
      <c r="AB41" s="34">
        <f t="shared" si="20"/>
        <v>6.000000000000001E-3</v>
      </c>
      <c r="AC41" s="34">
        <f t="shared" si="2"/>
        <v>0.73125000000000007</v>
      </c>
      <c r="AD41" s="35">
        <f t="shared" si="21"/>
        <v>0.08</v>
      </c>
      <c r="AE41" s="35">
        <f t="shared" si="3"/>
        <v>5.5576575060380708</v>
      </c>
      <c r="AF41" s="35"/>
      <c r="AG41" s="35"/>
      <c r="AH41" s="35"/>
      <c r="AI41" s="35"/>
      <c r="AJ41" s="35"/>
      <c r="AK41" s="34">
        <v>2.9250000000000003</v>
      </c>
      <c r="AL41">
        <v>8</v>
      </c>
      <c r="AM41">
        <f t="shared" si="22"/>
        <v>22</v>
      </c>
      <c r="AN41" s="34">
        <f t="shared" si="23"/>
        <v>5.0000000000000001E-4</v>
      </c>
      <c r="AO41" s="34">
        <f t="shared" si="24"/>
        <v>6.000000000000001E-3</v>
      </c>
      <c r="AP41" s="34">
        <f t="shared" si="4"/>
        <v>0.73125000000000007</v>
      </c>
      <c r="AQ41" s="35">
        <f t="shared" si="5"/>
        <v>8</v>
      </c>
      <c r="AR41" s="35">
        <f t="shared" si="6"/>
        <v>22</v>
      </c>
    </row>
    <row r="42" spans="1:44" ht="15.75" hidden="1">
      <c r="A42">
        <v>23</v>
      </c>
      <c r="B42">
        <v>50</v>
      </c>
      <c r="C42" s="74">
        <v>1</v>
      </c>
      <c r="D42" s="74">
        <v>5</v>
      </c>
      <c r="E42">
        <v>50</v>
      </c>
      <c r="F42">
        <v>50</v>
      </c>
      <c r="G42" s="34">
        <v>0.2</v>
      </c>
      <c r="H42" s="34">
        <v>0.1</v>
      </c>
      <c r="I42" s="34">
        <v>0.5</v>
      </c>
      <c r="J42" s="34">
        <v>0.5</v>
      </c>
      <c r="K42" s="34">
        <v>0.5</v>
      </c>
      <c r="L42" s="34">
        <f t="shared" si="0"/>
        <v>1.8</v>
      </c>
      <c r="M42" s="34"/>
      <c r="N42" s="15">
        <f t="shared" si="1"/>
        <v>1.3195419401115023</v>
      </c>
      <c r="O42">
        <f t="shared" si="7"/>
        <v>0.1</v>
      </c>
      <c r="P42" s="34">
        <f t="shared" si="8"/>
        <v>1.2195419401115022</v>
      </c>
      <c r="Q42" s="34">
        <f t="shared" si="9"/>
        <v>0.2</v>
      </c>
      <c r="R42" s="34">
        <f t="shared" si="10"/>
        <v>1.0195419401115022</v>
      </c>
      <c r="S42" s="34">
        <f t="shared" si="11"/>
        <v>0.5</v>
      </c>
      <c r="T42" s="34">
        <f t="shared" si="12"/>
        <v>0.8</v>
      </c>
      <c r="U42" s="34">
        <f t="shared" si="13"/>
        <v>0.51954194011150223</v>
      </c>
      <c r="V42" s="34">
        <f t="shared" si="14"/>
        <v>0.5</v>
      </c>
      <c r="W42" s="34">
        <f t="shared" si="15"/>
        <v>1.9541940111502232E-2</v>
      </c>
      <c r="X42" s="34">
        <f t="shared" si="16"/>
        <v>1.9541940111502232E-2</v>
      </c>
      <c r="Y42" s="34">
        <f t="shared" si="17"/>
        <v>0.51954194011150223</v>
      </c>
      <c r="Z42" s="34">
        <f t="shared" si="18"/>
        <v>1.3195419401115023</v>
      </c>
      <c r="AA42" s="34">
        <f t="shared" si="19"/>
        <v>5.0000000000000001E-4</v>
      </c>
      <c r="AB42" s="34">
        <f t="shared" si="20"/>
        <v>1.5000000000000003E-2</v>
      </c>
      <c r="AC42" s="34">
        <f t="shared" si="2"/>
        <v>0.71874999999999989</v>
      </c>
      <c r="AD42" s="35">
        <f t="shared" si="21"/>
        <v>0.04</v>
      </c>
      <c r="AE42" s="35">
        <f t="shared" si="3"/>
        <v>0.4299226824530491</v>
      </c>
      <c r="AF42" s="35"/>
      <c r="AG42" s="35"/>
      <c r="AH42" s="35"/>
      <c r="AI42" s="35"/>
      <c r="AJ42" s="35"/>
      <c r="AK42" s="34">
        <v>2.8749999999999996</v>
      </c>
      <c r="AL42">
        <v>8</v>
      </c>
      <c r="AM42">
        <f t="shared" si="22"/>
        <v>22</v>
      </c>
      <c r="AN42" s="34">
        <f t="shared" si="23"/>
        <v>5.0000000000000001E-4</v>
      </c>
      <c r="AO42" s="34">
        <f t="shared" si="24"/>
        <v>1.5000000000000003E-2</v>
      </c>
      <c r="AP42" s="34">
        <f t="shared" si="4"/>
        <v>0.71874999999999989</v>
      </c>
      <c r="AQ42" s="35">
        <f t="shared" si="5"/>
        <v>4</v>
      </c>
      <c r="AR42" s="35">
        <f t="shared" si="6"/>
        <v>11</v>
      </c>
    </row>
    <row r="43" spans="1:44" ht="15.75" hidden="1">
      <c r="A43">
        <v>24</v>
      </c>
      <c r="B43">
        <v>90</v>
      </c>
      <c r="C43">
        <v>0</v>
      </c>
      <c r="D43" s="74">
        <v>1.5</v>
      </c>
      <c r="E43">
        <v>80</v>
      </c>
      <c r="F43">
        <v>80</v>
      </c>
      <c r="G43" s="34">
        <v>0.2</v>
      </c>
      <c r="H43" s="34">
        <v>0</v>
      </c>
      <c r="I43" s="34">
        <v>0.7</v>
      </c>
      <c r="J43" s="34">
        <v>0.5</v>
      </c>
      <c r="K43" s="34">
        <v>0.1</v>
      </c>
      <c r="L43" s="34">
        <f t="shared" si="0"/>
        <v>1.5</v>
      </c>
      <c r="M43" s="34"/>
      <c r="N43" s="15">
        <f t="shared" si="1"/>
        <v>1.0996182834262518</v>
      </c>
      <c r="O43">
        <f t="shared" si="7"/>
        <v>0</v>
      </c>
      <c r="P43" s="34">
        <f t="shared" si="8"/>
        <v>1.0996182834262518</v>
      </c>
      <c r="Q43" s="34">
        <f t="shared" si="9"/>
        <v>0.2</v>
      </c>
      <c r="R43" s="34">
        <f t="shared" si="10"/>
        <v>0.89961828342625183</v>
      </c>
      <c r="S43" s="34">
        <f t="shared" si="11"/>
        <v>0.7</v>
      </c>
      <c r="T43" s="34">
        <f t="shared" si="12"/>
        <v>0.89999999999999991</v>
      </c>
      <c r="U43" s="34">
        <f t="shared" si="13"/>
        <v>0.19961828342625187</v>
      </c>
      <c r="V43" s="34">
        <f t="shared" si="14"/>
        <v>0.19961828342625187</v>
      </c>
      <c r="W43" s="34">
        <f t="shared" si="15"/>
        <v>0</v>
      </c>
      <c r="X43" s="34">
        <f t="shared" si="16"/>
        <v>0</v>
      </c>
      <c r="Y43" s="34">
        <f t="shared" si="17"/>
        <v>0.19961828342625187</v>
      </c>
      <c r="Z43" s="34">
        <f t="shared" si="18"/>
        <v>1.0996182834262518</v>
      </c>
      <c r="AA43" s="34">
        <f t="shared" si="19"/>
        <v>0</v>
      </c>
      <c r="AB43" s="34">
        <f t="shared" si="20"/>
        <v>4.5000000000000005E-3</v>
      </c>
      <c r="AC43" s="34">
        <f t="shared" si="2"/>
        <v>1.4962499999999996</v>
      </c>
      <c r="AD43" s="35">
        <f t="shared" si="21"/>
        <v>0</v>
      </c>
      <c r="AE43" s="35">
        <f t="shared" si="3"/>
        <v>0</v>
      </c>
      <c r="AF43" s="35"/>
      <c r="AG43" s="35"/>
      <c r="AH43" s="35"/>
      <c r="AI43" s="35"/>
      <c r="AJ43" s="35"/>
      <c r="AK43" s="34">
        <v>2.3749999999999996</v>
      </c>
      <c r="AL43">
        <v>8</v>
      </c>
      <c r="AM43">
        <f t="shared" si="22"/>
        <v>22</v>
      </c>
      <c r="AN43" s="34">
        <f t="shared" si="23"/>
        <v>0</v>
      </c>
      <c r="AO43" s="34">
        <f t="shared" si="24"/>
        <v>4.5000000000000005E-3</v>
      </c>
      <c r="AP43" s="34">
        <f t="shared" si="4"/>
        <v>1.4962499999999996</v>
      </c>
      <c r="AQ43" s="35">
        <f t="shared" si="5"/>
        <v>4</v>
      </c>
      <c r="AR43" s="35">
        <f t="shared" si="6"/>
        <v>2.2000000000000002</v>
      </c>
    </row>
    <row r="44" spans="1:44" ht="15.75" hidden="1">
      <c r="A44">
        <v>25</v>
      </c>
      <c r="B44">
        <v>40</v>
      </c>
      <c r="C44">
        <v>0</v>
      </c>
      <c r="D44">
        <v>0</v>
      </c>
      <c r="E44">
        <v>40</v>
      </c>
      <c r="F44">
        <v>40</v>
      </c>
      <c r="G44" s="34">
        <v>0</v>
      </c>
      <c r="H44" s="34">
        <v>0</v>
      </c>
      <c r="I44" s="34">
        <v>0.4</v>
      </c>
      <c r="J44" s="34">
        <v>0.4</v>
      </c>
      <c r="K44" s="34">
        <v>0.7</v>
      </c>
      <c r="L44" s="34">
        <f t="shared" si="0"/>
        <v>1.5</v>
      </c>
      <c r="M44" s="34"/>
      <c r="N44" s="15">
        <f t="shared" si="1"/>
        <v>1.0996182834262518</v>
      </c>
      <c r="O44">
        <f t="shared" si="7"/>
        <v>0</v>
      </c>
      <c r="P44" s="34">
        <f t="shared" si="8"/>
        <v>1.0996182834262518</v>
      </c>
      <c r="Q44" s="34">
        <f t="shared" si="9"/>
        <v>0</v>
      </c>
      <c r="R44" s="34">
        <f t="shared" si="10"/>
        <v>1.0996182834262518</v>
      </c>
      <c r="S44" s="34">
        <f t="shared" si="11"/>
        <v>0.4</v>
      </c>
      <c r="T44" s="34">
        <f t="shared" si="12"/>
        <v>0.4</v>
      </c>
      <c r="U44" s="34">
        <f t="shared" si="13"/>
        <v>0.69961828342625176</v>
      </c>
      <c r="V44" s="34">
        <f t="shared" si="14"/>
        <v>0.4</v>
      </c>
      <c r="W44" s="34">
        <f t="shared" si="15"/>
        <v>0.29961828342625174</v>
      </c>
      <c r="X44" s="34">
        <f t="shared" si="16"/>
        <v>0.29961828342625174</v>
      </c>
      <c r="Y44" s="34">
        <f t="shared" si="17"/>
        <v>0.69961828342625176</v>
      </c>
      <c r="Z44" s="34">
        <f t="shared" si="18"/>
        <v>1.0996182834262518</v>
      </c>
      <c r="AA44" s="34">
        <f t="shared" si="19"/>
        <v>0</v>
      </c>
      <c r="AB44" s="34">
        <f t="shared" si="20"/>
        <v>0</v>
      </c>
      <c r="AC44" s="34">
        <f t="shared" si="2"/>
        <v>0.46000000000000008</v>
      </c>
      <c r="AD44" s="35">
        <f t="shared" si="21"/>
        <v>0</v>
      </c>
      <c r="AE44" s="35">
        <f t="shared" si="3"/>
        <v>6.5916022353775379</v>
      </c>
      <c r="AF44" s="35"/>
      <c r="AG44" s="35"/>
      <c r="AH44" s="35"/>
      <c r="AI44" s="35"/>
      <c r="AJ44" s="35"/>
      <c r="AK44" s="34">
        <v>2.875</v>
      </c>
      <c r="AL44">
        <v>8</v>
      </c>
      <c r="AM44">
        <f t="shared" si="22"/>
        <v>22</v>
      </c>
      <c r="AN44" s="34">
        <f t="shared" si="23"/>
        <v>0</v>
      </c>
      <c r="AO44" s="34">
        <f t="shared" si="24"/>
        <v>0</v>
      </c>
      <c r="AP44" s="34">
        <f t="shared" si="4"/>
        <v>0.46000000000000008</v>
      </c>
      <c r="AQ44" s="35">
        <f t="shared" si="5"/>
        <v>3.2</v>
      </c>
      <c r="AR44" s="35">
        <f t="shared" si="6"/>
        <v>15.399999999999999</v>
      </c>
    </row>
    <row r="45" spans="1:44" ht="15.75" hidden="1">
      <c r="A45">
        <v>26</v>
      </c>
      <c r="B45">
        <v>75</v>
      </c>
      <c r="C45">
        <v>0</v>
      </c>
      <c r="D45">
        <v>0</v>
      </c>
      <c r="E45">
        <v>75</v>
      </c>
      <c r="F45">
        <v>75</v>
      </c>
      <c r="G45" s="34">
        <v>0</v>
      </c>
      <c r="H45" s="34">
        <v>0</v>
      </c>
      <c r="I45" s="34">
        <v>0.8</v>
      </c>
      <c r="J45" s="34">
        <v>0.3</v>
      </c>
      <c r="K45" s="34">
        <v>0.2</v>
      </c>
      <c r="L45" s="34">
        <f t="shared" si="0"/>
        <v>1.3</v>
      </c>
      <c r="M45" s="34"/>
      <c r="N45" s="15">
        <f t="shared" si="1"/>
        <v>0.95300251230275157</v>
      </c>
      <c r="O45">
        <f t="shared" si="7"/>
        <v>0</v>
      </c>
      <c r="P45" s="34">
        <f t="shared" si="8"/>
        <v>0.95300251230275157</v>
      </c>
      <c r="Q45" s="34">
        <f t="shared" si="9"/>
        <v>0</v>
      </c>
      <c r="R45" s="34">
        <f t="shared" si="10"/>
        <v>0.95300251230275157</v>
      </c>
      <c r="S45" s="34">
        <f t="shared" si="11"/>
        <v>0.8</v>
      </c>
      <c r="T45" s="34">
        <f t="shared" si="12"/>
        <v>0.8</v>
      </c>
      <c r="U45" s="34">
        <f t="shared" si="13"/>
        <v>0.15300251230275153</v>
      </c>
      <c r="V45" s="34">
        <f t="shared" si="14"/>
        <v>0.15300251230275153</v>
      </c>
      <c r="W45" s="34">
        <f t="shared" si="15"/>
        <v>0</v>
      </c>
      <c r="X45" s="34">
        <f t="shared" si="16"/>
        <v>0</v>
      </c>
      <c r="Y45" s="34">
        <f t="shared" si="17"/>
        <v>0.15300251230275153</v>
      </c>
      <c r="Z45" s="34">
        <f t="shared" si="18"/>
        <v>0.95300251230275157</v>
      </c>
      <c r="AA45" s="34">
        <f t="shared" si="19"/>
        <v>0</v>
      </c>
      <c r="AB45" s="34">
        <f t="shared" si="20"/>
        <v>0</v>
      </c>
      <c r="AC45" s="34">
        <f t="shared" si="2"/>
        <v>1.8000000000000003</v>
      </c>
      <c r="AD45" s="35">
        <f t="shared" si="21"/>
        <v>0</v>
      </c>
      <c r="AE45" s="35">
        <f t="shared" si="3"/>
        <v>0</v>
      </c>
      <c r="AF45" s="35"/>
      <c r="AG45" s="35"/>
      <c r="AH45" s="35"/>
      <c r="AI45" s="35"/>
      <c r="AJ45" s="35"/>
      <c r="AK45" s="34">
        <v>3</v>
      </c>
      <c r="AL45">
        <v>8</v>
      </c>
      <c r="AM45">
        <f t="shared" si="22"/>
        <v>18</v>
      </c>
      <c r="AN45" s="34">
        <f t="shared" si="23"/>
        <v>0</v>
      </c>
      <c r="AO45" s="34">
        <f t="shared" si="24"/>
        <v>0</v>
      </c>
      <c r="AP45" s="34">
        <f t="shared" si="4"/>
        <v>1.8000000000000003</v>
      </c>
      <c r="AQ45" s="35">
        <f t="shared" si="5"/>
        <v>2.4</v>
      </c>
      <c r="AR45" s="35">
        <f t="shared" si="6"/>
        <v>3.6</v>
      </c>
    </row>
    <row r="46" spans="1:44" ht="15.75" hidden="1">
      <c r="A46">
        <v>27</v>
      </c>
      <c r="B46">
        <v>40</v>
      </c>
      <c r="C46">
        <v>0</v>
      </c>
      <c r="D46">
        <v>0</v>
      </c>
      <c r="E46">
        <v>30</v>
      </c>
      <c r="F46">
        <v>30</v>
      </c>
      <c r="G46" s="34">
        <v>0</v>
      </c>
      <c r="H46" s="34">
        <v>0</v>
      </c>
      <c r="I46" s="34">
        <v>0.5</v>
      </c>
      <c r="J46" s="34">
        <v>0.2</v>
      </c>
      <c r="K46" s="34">
        <v>0.1</v>
      </c>
      <c r="L46" s="34">
        <f t="shared" si="0"/>
        <v>0.79999999999999993</v>
      </c>
      <c r="M46" s="34"/>
      <c r="N46" s="15">
        <f t="shared" si="1"/>
        <v>0.58646308449400086</v>
      </c>
      <c r="O46">
        <f t="shared" si="7"/>
        <v>0</v>
      </c>
      <c r="P46" s="34">
        <f t="shared" si="8"/>
        <v>0.58646308449400086</v>
      </c>
      <c r="Q46" s="34">
        <f t="shared" si="9"/>
        <v>0</v>
      </c>
      <c r="R46" s="34">
        <f t="shared" si="10"/>
        <v>0.58646308449400086</v>
      </c>
      <c r="S46" s="34">
        <f t="shared" si="11"/>
        <v>0.5</v>
      </c>
      <c r="T46" s="34">
        <f t="shared" si="12"/>
        <v>0.5</v>
      </c>
      <c r="U46" s="34">
        <f t="shared" si="13"/>
        <v>8.6463084494000864E-2</v>
      </c>
      <c r="V46" s="34">
        <f t="shared" si="14"/>
        <v>8.6463084494000864E-2</v>
      </c>
      <c r="W46" s="34">
        <f t="shared" si="15"/>
        <v>0</v>
      </c>
      <c r="X46" s="34">
        <f t="shared" si="16"/>
        <v>0</v>
      </c>
      <c r="Y46" s="34">
        <f t="shared" si="17"/>
        <v>8.6463084494000864E-2</v>
      </c>
      <c r="Z46" s="34">
        <f t="shared" si="18"/>
        <v>0.58646308449400086</v>
      </c>
      <c r="AA46" s="34">
        <f t="shared" si="19"/>
        <v>0</v>
      </c>
      <c r="AB46" s="34">
        <f t="shared" si="20"/>
        <v>0</v>
      </c>
      <c r="AC46" s="34">
        <f t="shared" si="2"/>
        <v>0.49000000000000005</v>
      </c>
      <c r="AD46" s="35">
        <f t="shared" si="21"/>
        <v>0</v>
      </c>
      <c r="AE46" s="35">
        <f t="shared" si="3"/>
        <v>0</v>
      </c>
      <c r="AF46" s="35"/>
      <c r="AG46" s="35"/>
      <c r="AH46" s="35"/>
      <c r="AI46" s="35"/>
      <c r="AJ46" s="35"/>
      <c r="AK46" s="34">
        <v>2.4500000000000002</v>
      </c>
      <c r="AL46">
        <v>8</v>
      </c>
      <c r="AM46">
        <f t="shared" si="22"/>
        <v>22</v>
      </c>
      <c r="AN46" s="34">
        <f t="shared" si="23"/>
        <v>0</v>
      </c>
      <c r="AO46" s="34">
        <f t="shared" si="24"/>
        <v>0</v>
      </c>
      <c r="AP46" s="34">
        <f t="shared" si="4"/>
        <v>0.49000000000000005</v>
      </c>
      <c r="AQ46" s="35">
        <f t="shared" si="5"/>
        <v>1.6</v>
      </c>
      <c r="AR46" s="35">
        <f t="shared" si="6"/>
        <v>2.2000000000000002</v>
      </c>
    </row>
    <row r="47" spans="1:44" ht="15.75" hidden="1">
      <c r="A47">
        <v>28</v>
      </c>
      <c r="B47">
        <v>90</v>
      </c>
      <c r="C47">
        <v>0</v>
      </c>
      <c r="D47">
        <v>0</v>
      </c>
      <c r="E47">
        <v>70</v>
      </c>
      <c r="F47">
        <v>70</v>
      </c>
      <c r="G47" s="34">
        <v>0</v>
      </c>
      <c r="H47" s="34">
        <v>0</v>
      </c>
      <c r="I47" s="34">
        <v>0.5</v>
      </c>
      <c r="J47" s="34">
        <v>0.2</v>
      </c>
      <c r="K47" s="34">
        <v>0.2</v>
      </c>
      <c r="L47" s="34">
        <f t="shared" si="0"/>
        <v>0.89999999999999991</v>
      </c>
      <c r="M47" s="34"/>
      <c r="N47" s="15">
        <f t="shared" si="1"/>
        <v>0.65977097005575103</v>
      </c>
      <c r="O47">
        <f t="shared" si="7"/>
        <v>0</v>
      </c>
      <c r="P47" s="34">
        <f t="shared" si="8"/>
        <v>0.65977097005575103</v>
      </c>
      <c r="Q47" s="34">
        <f t="shared" si="9"/>
        <v>0</v>
      </c>
      <c r="R47" s="34">
        <f t="shared" si="10"/>
        <v>0.65977097005575103</v>
      </c>
      <c r="S47" s="34">
        <f t="shared" si="11"/>
        <v>0.5</v>
      </c>
      <c r="T47" s="34">
        <f t="shared" si="12"/>
        <v>0.5</v>
      </c>
      <c r="U47" s="34">
        <f t="shared" si="13"/>
        <v>0.15977097005575103</v>
      </c>
      <c r="V47" s="34">
        <f t="shared" si="14"/>
        <v>0.15977097005575103</v>
      </c>
      <c r="W47" s="34">
        <f t="shared" si="15"/>
        <v>0</v>
      </c>
      <c r="X47" s="34">
        <f t="shared" si="16"/>
        <v>0</v>
      </c>
      <c r="Y47" s="34">
        <f t="shared" si="17"/>
        <v>0.15977097005575103</v>
      </c>
      <c r="Z47" s="34">
        <f t="shared" si="18"/>
        <v>0.65977097005575103</v>
      </c>
      <c r="AA47" s="34">
        <f t="shared" si="19"/>
        <v>0</v>
      </c>
      <c r="AB47" s="34">
        <f t="shared" si="20"/>
        <v>0</v>
      </c>
      <c r="AC47" s="34">
        <f t="shared" si="2"/>
        <v>0.78749999999999998</v>
      </c>
      <c r="AD47" s="35">
        <f t="shared" si="21"/>
        <v>0</v>
      </c>
      <c r="AE47" s="35">
        <f t="shared" si="3"/>
        <v>0</v>
      </c>
      <c r="AF47" s="35"/>
      <c r="AG47" s="35"/>
      <c r="AH47" s="35"/>
      <c r="AI47" s="35"/>
      <c r="AJ47" s="35"/>
      <c r="AK47" s="34">
        <v>1.75</v>
      </c>
      <c r="AL47">
        <v>8</v>
      </c>
      <c r="AM47">
        <f t="shared" si="22"/>
        <v>22</v>
      </c>
      <c r="AN47" s="34">
        <f t="shared" si="23"/>
        <v>0</v>
      </c>
      <c r="AO47" s="34">
        <f t="shared" si="24"/>
        <v>0</v>
      </c>
      <c r="AP47" s="34">
        <f t="shared" si="4"/>
        <v>0.78749999999999998</v>
      </c>
      <c r="AQ47" s="35">
        <f t="shared" si="5"/>
        <v>1.6</v>
      </c>
      <c r="AR47" s="35">
        <f t="shared" si="6"/>
        <v>4.4000000000000004</v>
      </c>
    </row>
    <row r="48" spans="1:44" ht="15.75" hidden="1">
      <c r="A48">
        <v>29</v>
      </c>
      <c r="B48">
        <v>70</v>
      </c>
      <c r="C48">
        <v>0</v>
      </c>
      <c r="D48">
        <v>0</v>
      </c>
      <c r="E48">
        <v>70</v>
      </c>
      <c r="F48">
        <v>70</v>
      </c>
      <c r="G48" s="34">
        <v>0</v>
      </c>
      <c r="H48" s="34">
        <v>0</v>
      </c>
      <c r="I48" s="34">
        <v>0.2</v>
      </c>
      <c r="J48" s="34">
        <v>0.4</v>
      </c>
      <c r="K48" s="34">
        <v>1</v>
      </c>
      <c r="L48" s="34">
        <f t="shared" si="0"/>
        <v>1.6</v>
      </c>
      <c r="M48" s="34"/>
      <c r="N48" s="15">
        <f t="shared" si="1"/>
        <v>1.1729261689880019</v>
      </c>
      <c r="O48">
        <f t="shared" si="7"/>
        <v>0</v>
      </c>
      <c r="P48" s="34">
        <f t="shared" si="8"/>
        <v>1.1729261689880019</v>
      </c>
      <c r="Q48" s="34">
        <f t="shared" si="9"/>
        <v>0</v>
      </c>
      <c r="R48" s="34">
        <f t="shared" si="10"/>
        <v>1.1729261689880019</v>
      </c>
      <c r="S48" s="34">
        <f t="shared" si="11"/>
        <v>0.2</v>
      </c>
      <c r="T48" s="34">
        <f t="shared" si="12"/>
        <v>0.2</v>
      </c>
      <c r="U48" s="34">
        <f t="shared" si="13"/>
        <v>0.97292616898800199</v>
      </c>
      <c r="V48" s="34">
        <f t="shared" si="14"/>
        <v>0.4</v>
      </c>
      <c r="W48" s="34">
        <f t="shared" si="15"/>
        <v>0.57292616898800197</v>
      </c>
      <c r="X48" s="34">
        <f t="shared" si="16"/>
        <v>0.57292616898800197</v>
      </c>
      <c r="Y48" s="34">
        <f t="shared" si="17"/>
        <v>0.97292616898800199</v>
      </c>
      <c r="Z48" s="34">
        <f t="shared" si="18"/>
        <v>1.1729261689880019</v>
      </c>
      <c r="AA48" s="34">
        <f t="shared" si="19"/>
        <v>0</v>
      </c>
      <c r="AB48" s="34">
        <f t="shared" si="20"/>
        <v>0</v>
      </c>
      <c r="AC48" s="34">
        <f t="shared" si="2"/>
        <v>0.42000000000000004</v>
      </c>
      <c r="AD48" s="35">
        <f t="shared" si="21"/>
        <v>0</v>
      </c>
      <c r="AE48" s="35">
        <f t="shared" si="3"/>
        <v>10.312671041784036</v>
      </c>
      <c r="AF48" s="35"/>
      <c r="AG48" s="35"/>
      <c r="AH48" s="35"/>
      <c r="AI48" s="35"/>
      <c r="AJ48" s="35"/>
      <c r="AK48" s="34">
        <v>3</v>
      </c>
      <c r="AL48">
        <v>8</v>
      </c>
      <c r="AM48">
        <f t="shared" si="22"/>
        <v>18</v>
      </c>
      <c r="AN48" s="34">
        <f t="shared" si="23"/>
        <v>0</v>
      </c>
      <c r="AO48" s="34">
        <f t="shared" si="24"/>
        <v>0</v>
      </c>
      <c r="AP48" s="34">
        <f t="shared" si="4"/>
        <v>0.42000000000000004</v>
      </c>
      <c r="AQ48" s="35">
        <f t="shared" si="5"/>
        <v>3.2</v>
      </c>
      <c r="AR48" s="35">
        <f t="shared" si="6"/>
        <v>18</v>
      </c>
    </row>
    <row r="49" spans="1:44" ht="15.75" hidden="1">
      <c r="A49">
        <v>30</v>
      </c>
      <c r="B49">
        <v>50</v>
      </c>
      <c r="C49">
        <v>0</v>
      </c>
      <c r="D49">
        <v>0</v>
      </c>
      <c r="E49">
        <v>25</v>
      </c>
      <c r="F49">
        <v>25</v>
      </c>
      <c r="G49" s="34">
        <v>0.5</v>
      </c>
      <c r="H49" s="34">
        <v>0</v>
      </c>
      <c r="I49" s="34">
        <v>0.5</v>
      </c>
      <c r="J49" s="34">
        <v>0.1</v>
      </c>
      <c r="K49" s="34">
        <v>0.1</v>
      </c>
      <c r="L49" s="34">
        <f t="shared" si="0"/>
        <v>1.2000000000000002</v>
      </c>
      <c r="M49" s="34"/>
      <c r="N49" s="15">
        <f t="shared" si="1"/>
        <v>0.87969462674100152</v>
      </c>
      <c r="O49">
        <f t="shared" si="7"/>
        <v>0</v>
      </c>
      <c r="P49" s="34">
        <f t="shared" si="8"/>
        <v>0.87969462674100152</v>
      </c>
      <c r="Q49" s="34">
        <f t="shared" si="9"/>
        <v>0.5</v>
      </c>
      <c r="R49" s="34">
        <f t="shared" si="10"/>
        <v>0.37969462674100152</v>
      </c>
      <c r="S49" s="34">
        <f t="shared" si="11"/>
        <v>0.37969462674100152</v>
      </c>
      <c r="T49" s="34">
        <f t="shared" si="12"/>
        <v>0.87969462674100152</v>
      </c>
      <c r="U49" s="34">
        <f t="shared" si="13"/>
        <v>0</v>
      </c>
      <c r="V49" s="34">
        <f t="shared" si="14"/>
        <v>0</v>
      </c>
      <c r="W49" s="34">
        <f t="shared" si="15"/>
        <v>0</v>
      </c>
      <c r="X49" s="34">
        <f t="shared" si="16"/>
        <v>0</v>
      </c>
      <c r="Y49" s="34">
        <f t="shared" si="17"/>
        <v>0</v>
      </c>
      <c r="Z49" s="34">
        <f t="shared" si="18"/>
        <v>0.87969462674100152</v>
      </c>
      <c r="AA49" s="34">
        <f t="shared" si="19"/>
        <v>0</v>
      </c>
      <c r="AB49" s="34">
        <f t="shared" si="20"/>
        <v>0</v>
      </c>
      <c r="AC49" s="34">
        <f t="shared" si="2"/>
        <v>0.26578623871870105</v>
      </c>
      <c r="AD49" s="35">
        <f t="shared" si="21"/>
        <v>0</v>
      </c>
      <c r="AE49" s="35">
        <f t="shared" si="3"/>
        <v>0</v>
      </c>
      <c r="AF49" s="35"/>
      <c r="AG49" s="35"/>
      <c r="AH49" s="35"/>
      <c r="AI49" s="35"/>
      <c r="AJ49" s="35"/>
      <c r="AK49" s="34">
        <v>1.4</v>
      </c>
      <c r="AL49">
        <v>8</v>
      </c>
      <c r="AM49">
        <f t="shared" si="22"/>
        <v>22</v>
      </c>
      <c r="AN49" s="34">
        <f t="shared" si="23"/>
        <v>0</v>
      </c>
      <c r="AO49" s="34">
        <f t="shared" si="24"/>
        <v>0</v>
      </c>
      <c r="AP49" s="34">
        <f t="shared" si="4"/>
        <v>0.35</v>
      </c>
      <c r="AQ49" s="35">
        <f t="shared" si="5"/>
        <v>0.8</v>
      </c>
      <c r="AR49" s="35">
        <f t="shared" si="6"/>
        <v>2.2000000000000002</v>
      </c>
    </row>
    <row r="50" spans="1:44" ht="15.75" hidden="1">
      <c r="A50">
        <v>32</v>
      </c>
      <c r="B50">
        <v>40</v>
      </c>
      <c r="C50">
        <v>0</v>
      </c>
      <c r="D50">
        <v>0</v>
      </c>
      <c r="E50">
        <v>40</v>
      </c>
      <c r="F50">
        <v>35</v>
      </c>
      <c r="G50" s="34">
        <v>0</v>
      </c>
      <c r="H50" s="34">
        <v>0</v>
      </c>
      <c r="I50" s="34">
        <v>0.8</v>
      </c>
      <c r="J50" s="34">
        <v>0.4</v>
      </c>
      <c r="K50" s="34">
        <v>0.2</v>
      </c>
      <c r="L50" s="34">
        <f t="shared" si="0"/>
        <v>1.4000000000000001</v>
      </c>
      <c r="M50" s="34"/>
      <c r="N50" s="15">
        <f t="shared" si="1"/>
        <v>1.0263103978645018</v>
      </c>
      <c r="O50">
        <f t="shared" si="7"/>
        <v>0</v>
      </c>
      <c r="P50" s="34">
        <f t="shared" si="8"/>
        <v>1.0263103978645018</v>
      </c>
      <c r="Q50" s="34">
        <f t="shared" si="9"/>
        <v>0</v>
      </c>
      <c r="R50" s="34">
        <f t="shared" si="10"/>
        <v>1.0263103978645018</v>
      </c>
      <c r="S50" s="34">
        <f t="shared" si="11"/>
        <v>0.8</v>
      </c>
      <c r="T50" s="34">
        <f t="shared" si="12"/>
        <v>0.8</v>
      </c>
      <c r="U50" s="34">
        <f t="shared" si="13"/>
        <v>0.2263103978645018</v>
      </c>
      <c r="V50" s="34">
        <f t="shared" si="14"/>
        <v>0.2263103978645018</v>
      </c>
      <c r="W50" s="34">
        <f t="shared" si="15"/>
        <v>0</v>
      </c>
      <c r="X50" s="34">
        <f t="shared" si="16"/>
        <v>0</v>
      </c>
      <c r="Y50" s="34">
        <f t="shared" si="17"/>
        <v>0.2263103978645018</v>
      </c>
      <c r="Z50" s="34">
        <f t="shared" si="18"/>
        <v>1.0263103978645018</v>
      </c>
      <c r="AA50" s="34">
        <f t="shared" si="19"/>
        <v>0</v>
      </c>
      <c r="AB50" s="34">
        <f t="shared" si="20"/>
        <v>0</v>
      </c>
      <c r="AC50" s="34">
        <f t="shared" si="2"/>
        <v>0.96000000000000019</v>
      </c>
      <c r="AD50" s="35">
        <f t="shared" si="21"/>
        <v>0</v>
      </c>
      <c r="AE50" s="35">
        <f t="shared" si="3"/>
        <v>0</v>
      </c>
      <c r="AF50" s="35"/>
      <c r="AG50" s="35"/>
      <c r="AH50" s="35"/>
      <c r="AI50" s="35"/>
      <c r="AJ50" s="35"/>
      <c r="AK50" s="34">
        <v>3</v>
      </c>
      <c r="AL50">
        <v>8</v>
      </c>
      <c r="AM50">
        <f t="shared" si="22"/>
        <v>18</v>
      </c>
      <c r="AN50" s="34">
        <f t="shared" si="23"/>
        <v>0</v>
      </c>
      <c r="AO50" s="34">
        <f t="shared" si="24"/>
        <v>0</v>
      </c>
      <c r="AP50" s="34">
        <f t="shared" si="4"/>
        <v>0.96000000000000019</v>
      </c>
      <c r="AQ50" s="35">
        <f t="shared" si="5"/>
        <v>3.2</v>
      </c>
      <c r="AR50" s="35">
        <f t="shared" si="6"/>
        <v>3.6</v>
      </c>
    </row>
    <row r="51" spans="1:44" ht="15.75" hidden="1">
      <c r="A51">
        <v>33</v>
      </c>
      <c r="B51">
        <v>70</v>
      </c>
      <c r="C51">
        <v>0</v>
      </c>
      <c r="D51">
        <v>0</v>
      </c>
      <c r="E51">
        <v>40</v>
      </c>
      <c r="F51">
        <v>30</v>
      </c>
      <c r="G51" s="34">
        <v>0</v>
      </c>
      <c r="H51" s="34">
        <v>0</v>
      </c>
      <c r="I51" s="34">
        <v>1.4</v>
      </c>
      <c r="J51" s="34">
        <v>0.2</v>
      </c>
      <c r="K51" s="34">
        <v>0.2</v>
      </c>
      <c r="L51" s="34">
        <f t="shared" si="0"/>
        <v>1.7999999999999998</v>
      </c>
      <c r="M51" s="34"/>
      <c r="N51" s="15">
        <f t="shared" si="1"/>
        <v>1.3195419401115021</v>
      </c>
      <c r="O51">
        <f t="shared" si="7"/>
        <v>0</v>
      </c>
      <c r="P51" s="34">
        <f t="shared" si="8"/>
        <v>1.3195419401115021</v>
      </c>
      <c r="Q51" s="34">
        <f t="shared" si="9"/>
        <v>0</v>
      </c>
      <c r="R51" s="34">
        <f t="shared" si="10"/>
        <v>1.3195419401115021</v>
      </c>
      <c r="S51" s="34">
        <f t="shared" si="11"/>
        <v>1.3195419401115021</v>
      </c>
      <c r="T51" s="34">
        <f t="shared" si="12"/>
        <v>1.3195419401115021</v>
      </c>
      <c r="U51" s="34">
        <f t="shared" si="13"/>
        <v>0</v>
      </c>
      <c r="V51" s="34">
        <f t="shared" si="14"/>
        <v>0</v>
      </c>
      <c r="W51" s="34">
        <f t="shared" si="15"/>
        <v>0</v>
      </c>
      <c r="X51" s="34">
        <f t="shared" si="16"/>
        <v>0</v>
      </c>
      <c r="Y51" s="34">
        <f t="shared" si="17"/>
        <v>0</v>
      </c>
      <c r="Z51" s="34">
        <f t="shared" si="18"/>
        <v>1.3195419401115021</v>
      </c>
      <c r="AA51" s="34">
        <f t="shared" si="19"/>
        <v>0</v>
      </c>
      <c r="AB51" s="34">
        <f t="shared" si="20"/>
        <v>0</v>
      </c>
      <c r="AC51" s="34">
        <f t="shared" si="2"/>
        <v>1.3855190371170771</v>
      </c>
      <c r="AD51" s="35">
        <f t="shared" si="21"/>
        <v>0</v>
      </c>
      <c r="AE51" s="35">
        <f t="shared" si="3"/>
        <v>0</v>
      </c>
      <c r="AF51" s="35"/>
      <c r="AG51" s="35"/>
      <c r="AH51" s="35"/>
      <c r="AI51" s="35"/>
      <c r="AJ51" s="35"/>
      <c r="AK51" s="34">
        <v>1.5</v>
      </c>
      <c r="AL51">
        <v>8</v>
      </c>
      <c r="AM51">
        <f t="shared" si="22"/>
        <v>22</v>
      </c>
      <c r="AN51" s="34">
        <f t="shared" si="23"/>
        <v>0</v>
      </c>
      <c r="AO51" s="34">
        <f t="shared" si="24"/>
        <v>0</v>
      </c>
      <c r="AP51" s="34">
        <f t="shared" si="4"/>
        <v>1.4699999999999998</v>
      </c>
      <c r="AQ51" s="35">
        <f t="shared" si="5"/>
        <v>1.6</v>
      </c>
      <c r="AR51" s="35">
        <f t="shared" si="6"/>
        <v>4.4000000000000004</v>
      </c>
    </row>
    <row r="52" spans="1:44" ht="15.75" hidden="1">
      <c r="A52">
        <v>34</v>
      </c>
      <c r="B52">
        <v>75</v>
      </c>
      <c r="C52">
        <v>0</v>
      </c>
      <c r="D52">
        <v>0</v>
      </c>
      <c r="E52">
        <v>75</v>
      </c>
      <c r="F52">
        <v>75</v>
      </c>
      <c r="G52" s="34">
        <v>0</v>
      </c>
      <c r="H52" s="34">
        <v>0</v>
      </c>
      <c r="I52" s="34">
        <v>0.6</v>
      </c>
      <c r="J52" s="34">
        <v>0.5</v>
      </c>
      <c r="K52" s="34">
        <v>0.5</v>
      </c>
      <c r="L52" s="34">
        <f t="shared" si="0"/>
        <v>1.6</v>
      </c>
      <c r="M52" s="34"/>
      <c r="N52" s="15">
        <f t="shared" si="1"/>
        <v>1.1729261689880019</v>
      </c>
      <c r="O52">
        <f t="shared" si="7"/>
        <v>0</v>
      </c>
      <c r="P52" s="34">
        <f t="shared" si="8"/>
        <v>1.1729261689880019</v>
      </c>
      <c r="Q52" s="34">
        <f t="shared" si="9"/>
        <v>0</v>
      </c>
      <c r="R52" s="34">
        <f t="shared" si="10"/>
        <v>1.1729261689880019</v>
      </c>
      <c r="S52" s="34">
        <f t="shared" si="11"/>
        <v>0.6</v>
      </c>
      <c r="T52" s="34">
        <f t="shared" si="12"/>
        <v>0.6</v>
      </c>
      <c r="U52" s="34">
        <f t="shared" si="13"/>
        <v>0.57292616898800197</v>
      </c>
      <c r="V52" s="34">
        <f t="shared" si="14"/>
        <v>0.5</v>
      </c>
      <c r="W52" s="34">
        <f t="shared" si="15"/>
        <v>7.2926168988001971E-2</v>
      </c>
      <c r="X52" s="34">
        <f t="shared" si="16"/>
        <v>7.2926168988001971E-2</v>
      </c>
      <c r="Y52" s="34">
        <f t="shared" si="17"/>
        <v>0.57292616898800197</v>
      </c>
      <c r="Z52" s="34">
        <f t="shared" si="18"/>
        <v>1.1729261689880019</v>
      </c>
      <c r="AA52" s="34">
        <f t="shared" si="19"/>
        <v>0</v>
      </c>
      <c r="AB52" s="34">
        <f t="shared" si="20"/>
        <v>0</v>
      </c>
      <c r="AC52" s="34">
        <f t="shared" si="2"/>
        <v>1.0349999999999999</v>
      </c>
      <c r="AD52" s="35">
        <f t="shared" si="21"/>
        <v>0</v>
      </c>
      <c r="AE52" s="35">
        <f t="shared" ref="AE52:AE83" si="25">X52*AM52</f>
        <v>1.6043757177360434</v>
      </c>
      <c r="AF52" s="35"/>
      <c r="AG52" s="35"/>
      <c r="AH52" s="35"/>
      <c r="AI52" s="35"/>
      <c r="AJ52" s="35"/>
      <c r="AK52" s="34">
        <v>2.2999999999999998</v>
      </c>
      <c r="AL52">
        <v>8</v>
      </c>
      <c r="AM52">
        <f t="shared" si="22"/>
        <v>22</v>
      </c>
      <c r="AN52" s="34">
        <f t="shared" si="23"/>
        <v>0</v>
      </c>
      <c r="AO52" s="34">
        <f t="shared" si="24"/>
        <v>0</v>
      </c>
      <c r="AP52" s="34">
        <f t="shared" si="4"/>
        <v>1.0349999999999999</v>
      </c>
      <c r="AQ52" s="35">
        <f t="shared" ref="AQ52:AQ83" si="26">AL52*J52</f>
        <v>4</v>
      </c>
      <c r="AR52" s="35">
        <f t="shared" ref="AR52:AR83" si="27">AM52*K52</f>
        <v>11</v>
      </c>
    </row>
    <row r="53" spans="1:44" ht="15.75" hidden="1">
      <c r="A53">
        <v>36</v>
      </c>
      <c r="B53">
        <v>50</v>
      </c>
      <c r="C53">
        <v>0</v>
      </c>
      <c r="D53">
        <v>0</v>
      </c>
      <c r="E53">
        <v>40</v>
      </c>
      <c r="F53">
        <v>30</v>
      </c>
      <c r="G53" s="34">
        <v>0</v>
      </c>
      <c r="H53" s="34">
        <v>0</v>
      </c>
      <c r="I53" s="34">
        <v>0.5</v>
      </c>
      <c r="J53" s="34">
        <v>0.5</v>
      </c>
      <c r="K53" s="34">
        <v>0.5</v>
      </c>
      <c r="L53" s="34">
        <f t="shared" si="0"/>
        <v>1.5</v>
      </c>
      <c r="M53" s="34"/>
      <c r="N53" s="15">
        <f t="shared" si="1"/>
        <v>1.0996182834262518</v>
      </c>
      <c r="O53">
        <f t="shared" si="7"/>
        <v>0</v>
      </c>
      <c r="P53" s="34">
        <f t="shared" si="8"/>
        <v>1.0996182834262518</v>
      </c>
      <c r="Q53" s="34">
        <f t="shared" si="9"/>
        <v>0</v>
      </c>
      <c r="R53" s="34">
        <f t="shared" si="10"/>
        <v>1.0996182834262518</v>
      </c>
      <c r="S53" s="34">
        <f t="shared" si="11"/>
        <v>0.5</v>
      </c>
      <c r="T53" s="34">
        <f t="shared" si="12"/>
        <v>0.5</v>
      </c>
      <c r="U53" s="34">
        <f t="shared" si="13"/>
        <v>0.59961828342625179</v>
      </c>
      <c r="V53" s="34">
        <f t="shared" si="14"/>
        <v>0.5</v>
      </c>
      <c r="W53" s="34">
        <f t="shared" si="15"/>
        <v>9.9618283426251786E-2</v>
      </c>
      <c r="X53" s="34">
        <f t="shared" si="16"/>
        <v>9.9618283426251786E-2</v>
      </c>
      <c r="Y53" s="34">
        <f t="shared" si="17"/>
        <v>0.59961828342625179</v>
      </c>
      <c r="Z53" s="34">
        <f t="shared" si="18"/>
        <v>1.0996182834262518</v>
      </c>
      <c r="AA53" s="34">
        <f t="shared" si="19"/>
        <v>0</v>
      </c>
      <c r="AB53" s="34">
        <f t="shared" si="20"/>
        <v>0</v>
      </c>
      <c r="AC53" s="34">
        <f t="shared" si="2"/>
        <v>0.25</v>
      </c>
      <c r="AD53" s="35">
        <f t="shared" si="21"/>
        <v>0</v>
      </c>
      <c r="AE53" s="35">
        <f t="shared" si="25"/>
        <v>2.1916022353775393</v>
      </c>
      <c r="AF53" s="35"/>
      <c r="AG53" s="35"/>
      <c r="AH53" s="35"/>
      <c r="AI53" s="35"/>
      <c r="AJ53" s="35"/>
      <c r="AK53" s="34">
        <v>1</v>
      </c>
      <c r="AL53">
        <v>8</v>
      </c>
      <c r="AM53">
        <f t="shared" si="22"/>
        <v>22</v>
      </c>
      <c r="AN53" s="34">
        <f t="shared" si="23"/>
        <v>0</v>
      </c>
      <c r="AO53" s="34">
        <f t="shared" si="24"/>
        <v>0</v>
      </c>
      <c r="AP53" s="34">
        <f t="shared" si="4"/>
        <v>0.25</v>
      </c>
      <c r="AQ53" s="35">
        <f t="shared" si="26"/>
        <v>4</v>
      </c>
      <c r="AR53" s="35">
        <f t="shared" si="27"/>
        <v>11</v>
      </c>
    </row>
    <row r="54" spans="1:44" ht="15.75" hidden="1">
      <c r="A54">
        <v>37</v>
      </c>
      <c r="B54">
        <v>85</v>
      </c>
      <c r="C54">
        <v>0</v>
      </c>
      <c r="D54">
        <v>0</v>
      </c>
      <c r="E54">
        <v>85</v>
      </c>
      <c r="F54">
        <v>85</v>
      </c>
      <c r="G54" s="34">
        <v>0.3</v>
      </c>
      <c r="H54" s="34">
        <v>0</v>
      </c>
      <c r="I54" s="34">
        <v>0.3</v>
      </c>
      <c r="J54" s="34">
        <v>1</v>
      </c>
      <c r="K54" s="34">
        <v>1</v>
      </c>
      <c r="L54" s="34">
        <f t="shared" si="0"/>
        <v>2.6</v>
      </c>
      <c r="M54" s="34"/>
      <c r="N54" s="15">
        <f t="shared" si="1"/>
        <v>1.9060050246055031</v>
      </c>
      <c r="O54">
        <f t="shared" si="7"/>
        <v>0</v>
      </c>
      <c r="P54" s="34">
        <f t="shared" si="8"/>
        <v>1.9060050246055031</v>
      </c>
      <c r="Q54" s="34">
        <f t="shared" si="9"/>
        <v>0.3</v>
      </c>
      <c r="R54" s="34">
        <f t="shared" si="10"/>
        <v>1.6060050246055031</v>
      </c>
      <c r="S54" s="34">
        <f t="shared" si="11"/>
        <v>0.3</v>
      </c>
      <c r="T54" s="34">
        <f t="shared" si="12"/>
        <v>0.6</v>
      </c>
      <c r="U54" s="34">
        <f t="shared" si="13"/>
        <v>1.3060050246055033</v>
      </c>
      <c r="V54" s="34">
        <f t="shared" si="14"/>
        <v>1</v>
      </c>
      <c r="W54" s="34">
        <f t="shared" si="15"/>
        <v>0.30600502460550327</v>
      </c>
      <c r="X54" s="34">
        <f t="shared" si="16"/>
        <v>0.30600502460550327</v>
      </c>
      <c r="Y54" s="34">
        <f t="shared" si="17"/>
        <v>1.3060050246055033</v>
      </c>
      <c r="Z54" s="34">
        <f t="shared" si="18"/>
        <v>1.9060050246055034</v>
      </c>
      <c r="AA54" s="34">
        <f t="shared" si="19"/>
        <v>0</v>
      </c>
      <c r="AB54" s="34">
        <f t="shared" si="20"/>
        <v>0</v>
      </c>
      <c r="AC54" s="34">
        <f t="shared" si="2"/>
        <v>0.74587500000000007</v>
      </c>
      <c r="AD54" s="35">
        <f t="shared" si="21"/>
        <v>0</v>
      </c>
      <c r="AE54" s="35">
        <f t="shared" si="25"/>
        <v>6.732110541321072</v>
      </c>
      <c r="AF54" s="35"/>
      <c r="AG54" s="35"/>
      <c r="AH54" s="35"/>
      <c r="AI54" s="35"/>
      <c r="AJ54" s="35"/>
      <c r="AK54" s="34">
        <v>2.9250000000000003</v>
      </c>
      <c r="AL54">
        <v>8</v>
      </c>
      <c r="AM54">
        <f t="shared" si="22"/>
        <v>22</v>
      </c>
      <c r="AN54" s="34">
        <f t="shared" si="23"/>
        <v>0</v>
      </c>
      <c r="AO54" s="34">
        <f t="shared" si="24"/>
        <v>0</v>
      </c>
      <c r="AP54" s="34">
        <f t="shared" si="4"/>
        <v>0.74587500000000007</v>
      </c>
      <c r="AQ54" s="35">
        <f t="shared" si="26"/>
        <v>8</v>
      </c>
      <c r="AR54" s="35">
        <f t="shared" si="27"/>
        <v>22</v>
      </c>
    </row>
    <row r="55" spans="1:44" ht="15.75" hidden="1">
      <c r="A55">
        <v>38</v>
      </c>
      <c r="B55">
        <v>100</v>
      </c>
      <c r="C55">
        <v>0</v>
      </c>
      <c r="D55">
        <v>0</v>
      </c>
      <c r="E55">
        <v>100</v>
      </c>
      <c r="F55">
        <v>100</v>
      </c>
      <c r="G55" s="34">
        <v>0</v>
      </c>
      <c r="H55" s="34">
        <v>0</v>
      </c>
      <c r="I55" s="34">
        <v>1</v>
      </c>
      <c r="J55" s="34">
        <v>0.7</v>
      </c>
      <c r="K55" s="34">
        <v>0.1</v>
      </c>
      <c r="L55" s="34">
        <f t="shared" si="0"/>
        <v>1.8</v>
      </c>
      <c r="M55" s="34"/>
      <c r="N55" s="15">
        <f t="shared" si="1"/>
        <v>1.3195419401115023</v>
      </c>
      <c r="O55">
        <f t="shared" si="7"/>
        <v>0</v>
      </c>
      <c r="P55" s="34">
        <f t="shared" si="8"/>
        <v>1.3195419401115023</v>
      </c>
      <c r="Q55" s="34">
        <f t="shared" si="9"/>
        <v>0</v>
      </c>
      <c r="R55" s="34">
        <f t="shared" si="10"/>
        <v>1.3195419401115023</v>
      </c>
      <c r="S55" s="34">
        <f t="shared" si="11"/>
        <v>1</v>
      </c>
      <c r="T55" s="34">
        <f t="shared" si="12"/>
        <v>1</v>
      </c>
      <c r="U55" s="34">
        <f t="shared" si="13"/>
        <v>0.31954194011150228</v>
      </c>
      <c r="V55" s="34">
        <f t="shared" si="14"/>
        <v>0.31954194011150228</v>
      </c>
      <c r="W55" s="34">
        <f t="shared" si="15"/>
        <v>0</v>
      </c>
      <c r="X55" s="34">
        <f t="shared" si="16"/>
        <v>0</v>
      </c>
      <c r="Y55" s="34">
        <f t="shared" si="17"/>
        <v>0.31954194011150228</v>
      </c>
      <c r="Z55" s="34">
        <f t="shared" si="18"/>
        <v>1.3195419401115023</v>
      </c>
      <c r="AA55" s="34">
        <f t="shared" si="19"/>
        <v>0</v>
      </c>
      <c r="AB55" s="34">
        <f t="shared" si="20"/>
        <v>0</v>
      </c>
      <c r="AC55" s="34">
        <f t="shared" si="2"/>
        <v>2.85</v>
      </c>
      <c r="AD55" s="35">
        <f t="shared" si="21"/>
        <v>0</v>
      </c>
      <c r="AE55" s="35">
        <f t="shared" si="25"/>
        <v>0</v>
      </c>
      <c r="AF55" s="35"/>
      <c r="AG55" s="35"/>
      <c r="AH55" s="35"/>
      <c r="AI55" s="35"/>
      <c r="AJ55" s="35"/>
      <c r="AK55" s="34">
        <v>2.85</v>
      </c>
      <c r="AL55">
        <v>8</v>
      </c>
      <c r="AM55">
        <f t="shared" si="22"/>
        <v>22</v>
      </c>
      <c r="AN55" s="34">
        <f t="shared" si="23"/>
        <v>0</v>
      </c>
      <c r="AO55" s="34">
        <f t="shared" si="24"/>
        <v>0</v>
      </c>
      <c r="AP55" s="34">
        <f t="shared" si="4"/>
        <v>2.85</v>
      </c>
      <c r="AQ55" s="35">
        <f t="shared" si="26"/>
        <v>5.6</v>
      </c>
      <c r="AR55" s="35">
        <f t="shared" si="27"/>
        <v>2.2000000000000002</v>
      </c>
    </row>
    <row r="56" spans="1:44" ht="15.75" hidden="1">
      <c r="A56">
        <v>39</v>
      </c>
      <c r="B56">
        <v>80</v>
      </c>
      <c r="C56">
        <v>0</v>
      </c>
      <c r="D56">
        <v>0</v>
      </c>
      <c r="E56">
        <v>80</v>
      </c>
      <c r="F56">
        <v>80</v>
      </c>
      <c r="G56" s="34">
        <v>0.3</v>
      </c>
      <c r="H56" s="34">
        <v>0</v>
      </c>
      <c r="I56" s="34">
        <v>0.8</v>
      </c>
      <c r="J56" s="34">
        <v>0.4</v>
      </c>
      <c r="K56" s="34">
        <v>0.4</v>
      </c>
      <c r="L56" s="34">
        <f t="shared" si="0"/>
        <v>1.9</v>
      </c>
      <c r="M56" s="34"/>
      <c r="N56" s="15">
        <f t="shared" si="1"/>
        <v>1.3928498256732522</v>
      </c>
      <c r="O56">
        <f t="shared" si="7"/>
        <v>0</v>
      </c>
      <c r="P56" s="34">
        <f t="shared" si="8"/>
        <v>1.3928498256732522</v>
      </c>
      <c r="Q56" s="34">
        <f t="shared" si="9"/>
        <v>0.3</v>
      </c>
      <c r="R56" s="34">
        <f t="shared" si="10"/>
        <v>1.0928498256732522</v>
      </c>
      <c r="S56" s="34">
        <f t="shared" si="11"/>
        <v>0.8</v>
      </c>
      <c r="T56" s="34">
        <f t="shared" si="12"/>
        <v>1.1000000000000001</v>
      </c>
      <c r="U56" s="34">
        <f t="shared" si="13"/>
        <v>0.29284982567325213</v>
      </c>
      <c r="V56" s="34">
        <f t="shared" si="14"/>
        <v>0.29284982567325213</v>
      </c>
      <c r="W56" s="34">
        <f t="shared" si="15"/>
        <v>0</v>
      </c>
      <c r="X56" s="34">
        <f t="shared" si="16"/>
        <v>0</v>
      </c>
      <c r="Y56" s="34">
        <f t="shared" si="17"/>
        <v>0.29284982567325213</v>
      </c>
      <c r="Z56" s="34">
        <f t="shared" si="18"/>
        <v>1.3928498256732522</v>
      </c>
      <c r="AA56" s="34">
        <f t="shared" si="19"/>
        <v>0</v>
      </c>
      <c r="AB56" s="34">
        <f t="shared" si="20"/>
        <v>0</v>
      </c>
      <c r="AC56" s="34">
        <f t="shared" si="2"/>
        <v>1.9104000000000003</v>
      </c>
      <c r="AD56" s="35">
        <f t="shared" si="21"/>
        <v>0</v>
      </c>
      <c r="AE56" s="35">
        <f t="shared" si="25"/>
        <v>0</v>
      </c>
      <c r="AF56" s="35"/>
      <c r="AG56" s="35"/>
      <c r="AH56" s="35"/>
      <c r="AI56" s="35"/>
      <c r="AJ56" s="35"/>
      <c r="AK56" s="34">
        <v>2.9850000000000003</v>
      </c>
      <c r="AL56">
        <v>8</v>
      </c>
      <c r="AM56">
        <f t="shared" si="22"/>
        <v>22</v>
      </c>
      <c r="AN56" s="34">
        <f t="shared" si="23"/>
        <v>0</v>
      </c>
      <c r="AO56" s="34">
        <f t="shared" si="24"/>
        <v>0</v>
      </c>
      <c r="AP56" s="34">
        <f t="shared" si="4"/>
        <v>1.9104000000000003</v>
      </c>
      <c r="AQ56" s="35">
        <f t="shared" si="26"/>
        <v>3.2</v>
      </c>
      <c r="AR56" s="35">
        <f t="shared" si="27"/>
        <v>8.8000000000000007</v>
      </c>
    </row>
    <row r="57" spans="1:44" ht="15.75" hidden="1">
      <c r="A57">
        <v>40</v>
      </c>
      <c r="B57" t="s">
        <v>732</v>
      </c>
      <c r="C57">
        <v>0</v>
      </c>
      <c r="D57">
        <v>0</v>
      </c>
      <c r="E57" t="s">
        <v>732</v>
      </c>
      <c r="F57" t="s">
        <v>732</v>
      </c>
      <c r="G57" s="34">
        <v>0</v>
      </c>
      <c r="H57" s="34">
        <v>0</v>
      </c>
      <c r="I57" s="34">
        <v>0</v>
      </c>
      <c r="J57" s="34">
        <v>0</v>
      </c>
      <c r="K57" s="34">
        <v>0</v>
      </c>
      <c r="L57" s="34">
        <f t="shared" si="0"/>
        <v>0</v>
      </c>
      <c r="M57" s="34"/>
      <c r="N57" s="15">
        <f t="shared" si="1"/>
        <v>0</v>
      </c>
      <c r="O57">
        <f t="shared" si="7"/>
        <v>0</v>
      </c>
      <c r="P57" s="34">
        <f t="shared" si="8"/>
        <v>0</v>
      </c>
      <c r="Q57" s="34">
        <f t="shared" si="9"/>
        <v>0</v>
      </c>
      <c r="R57" s="34">
        <f t="shared" si="10"/>
        <v>0</v>
      </c>
      <c r="S57" s="34">
        <f t="shared" si="11"/>
        <v>0</v>
      </c>
      <c r="T57" s="34">
        <f t="shared" si="12"/>
        <v>0</v>
      </c>
      <c r="U57" s="34">
        <f t="shared" si="13"/>
        <v>0</v>
      </c>
      <c r="V57" s="34">
        <f t="shared" si="14"/>
        <v>0</v>
      </c>
      <c r="W57" s="34">
        <f t="shared" si="15"/>
        <v>0</v>
      </c>
      <c r="X57" s="34">
        <f t="shared" si="16"/>
        <v>0</v>
      </c>
      <c r="Y57" s="34">
        <f t="shared" si="17"/>
        <v>0</v>
      </c>
      <c r="Z57" s="34">
        <f t="shared" si="18"/>
        <v>0</v>
      </c>
      <c r="AA57" s="34">
        <f t="shared" si="19"/>
        <v>0</v>
      </c>
      <c r="AB57" s="34">
        <f t="shared" si="20"/>
        <v>0</v>
      </c>
      <c r="AC57" s="34" t="e">
        <f t="shared" si="2"/>
        <v>#VALUE!</v>
      </c>
      <c r="AD57" s="35">
        <f t="shared" si="21"/>
        <v>0</v>
      </c>
      <c r="AE57" s="35" t="e">
        <f t="shared" si="25"/>
        <v>#VALUE!</v>
      </c>
      <c r="AF57" s="35"/>
      <c r="AG57" s="35"/>
      <c r="AH57" s="35"/>
      <c r="AI57" s="35"/>
      <c r="AJ57" s="35"/>
      <c r="AK57" s="34"/>
      <c r="AL57">
        <v>8</v>
      </c>
      <c r="AM57" t="str">
        <f t="shared" si="22"/>
        <v/>
      </c>
      <c r="AN57" s="34">
        <f t="shared" si="23"/>
        <v>0</v>
      </c>
      <c r="AO57" s="34">
        <f t="shared" si="24"/>
        <v>0</v>
      </c>
      <c r="AP57" s="34" t="e">
        <f t="shared" si="4"/>
        <v>#VALUE!</v>
      </c>
      <c r="AQ57" s="35">
        <f t="shared" si="26"/>
        <v>0</v>
      </c>
      <c r="AR57" s="35" t="e">
        <f t="shared" si="27"/>
        <v>#VALUE!</v>
      </c>
    </row>
    <row r="58" spans="1:44" ht="15.75" hidden="1">
      <c r="A58">
        <v>41</v>
      </c>
      <c r="B58">
        <v>25</v>
      </c>
      <c r="C58">
        <v>0</v>
      </c>
      <c r="D58">
        <v>0</v>
      </c>
      <c r="E58" t="s">
        <v>732</v>
      </c>
      <c r="F58" t="s">
        <v>732</v>
      </c>
      <c r="G58" s="34">
        <v>0.1</v>
      </c>
      <c r="H58" s="34">
        <v>0</v>
      </c>
      <c r="I58" s="34">
        <v>0.2</v>
      </c>
      <c r="J58" s="34">
        <v>0</v>
      </c>
      <c r="K58" s="34">
        <v>0</v>
      </c>
      <c r="L58" s="34">
        <f t="shared" si="0"/>
        <v>0.30000000000000004</v>
      </c>
      <c r="M58" s="34"/>
      <c r="N58" s="15">
        <f t="shared" si="1"/>
        <v>0.21992365668525038</v>
      </c>
      <c r="O58">
        <f t="shared" si="7"/>
        <v>0</v>
      </c>
      <c r="P58" s="34">
        <f t="shared" si="8"/>
        <v>0.21992365668525038</v>
      </c>
      <c r="Q58" s="34">
        <f t="shared" si="9"/>
        <v>0.1</v>
      </c>
      <c r="R58" s="34">
        <f t="shared" si="10"/>
        <v>0.11992365668525037</v>
      </c>
      <c r="S58" s="34">
        <f t="shared" si="11"/>
        <v>0.11992365668525037</v>
      </c>
      <c r="T58" s="34">
        <f t="shared" si="12"/>
        <v>0.21992365668525038</v>
      </c>
      <c r="U58" s="34">
        <f t="shared" si="13"/>
        <v>0</v>
      </c>
      <c r="V58" s="34">
        <f t="shared" si="14"/>
        <v>0</v>
      </c>
      <c r="W58" s="34">
        <f t="shared" si="15"/>
        <v>0</v>
      </c>
      <c r="X58" s="34">
        <f t="shared" si="16"/>
        <v>0</v>
      </c>
      <c r="Y58" s="34">
        <f t="shared" si="17"/>
        <v>0</v>
      </c>
      <c r="Z58" s="34">
        <f t="shared" si="18"/>
        <v>0.21992365668525038</v>
      </c>
      <c r="AA58" s="34">
        <f t="shared" si="19"/>
        <v>0</v>
      </c>
      <c r="AB58" s="34">
        <f t="shared" si="20"/>
        <v>0</v>
      </c>
      <c r="AC58" s="34">
        <f t="shared" si="2"/>
        <v>1.4990457085656297E-2</v>
      </c>
      <c r="AD58" s="35">
        <f t="shared" si="21"/>
        <v>0</v>
      </c>
      <c r="AE58" s="35">
        <f t="shared" si="25"/>
        <v>0</v>
      </c>
      <c r="AF58" s="35"/>
      <c r="AG58" s="35"/>
      <c r="AH58" s="35"/>
      <c r="AI58" s="35"/>
      <c r="AJ58" s="35"/>
      <c r="AK58" s="34">
        <v>0.5</v>
      </c>
      <c r="AL58">
        <v>8</v>
      </c>
      <c r="AM58">
        <f t="shared" si="22"/>
        <v>22</v>
      </c>
      <c r="AN58" s="34">
        <f t="shared" si="23"/>
        <v>0</v>
      </c>
      <c r="AO58" s="34">
        <f t="shared" si="24"/>
        <v>0</v>
      </c>
      <c r="AP58" s="34">
        <f t="shared" si="4"/>
        <v>2.5000000000000001E-2</v>
      </c>
      <c r="AQ58" s="35">
        <f t="shared" si="26"/>
        <v>0</v>
      </c>
      <c r="AR58" s="35">
        <f t="shared" si="27"/>
        <v>0</v>
      </c>
    </row>
    <row r="59" spans="1:44" ht="15.75" hidden="1">
      <c r="A59">
        <v>42</v>
      </c>
      <c r="B59">
        <v>60</v>
      </c>
      <c r="C59">
        <v>0</v>
      </c>
      <c r="D59">
        <v>0</v>
      </c>
      <c r="E59">
        <v>55</v>
      </c>
      <c r="F59">
        <v>55</v>
      </c>
      <c r="G59" s="34">
        <v>1</v>
      </c>
      <c r="H59" s="34">
        <v>0</v>
      </c>
      <c r="I59" s="34">
        <v>0.5</v>
      </c>
      <c r="J59" s="34">
        <v>0.3</v>
      </c>
      <c r="K59" s="34">
        <v>1</v>
      </c>
      <c r="L59" s="34">
        <f t="shared" si="0"/>
        <v>2.8</v>
      </c>
      <c r="M59" s="34"/>
      <c r="N59" s="15">
        <f t="shared" si="1"/>
        <v>2.0526207957290032</v>
      </c>
      <c r="O59">
        <f t="shared" si="7"/>
        <v>0</v>
      </c>
      <c r="P59" s="34">
        <f t="shared" si="8"/>
        <v>2.0526207957290032</v>
      </c>
      <c r="Q59" s="34">
        <f t="shared" si="9"/>
        <v>1</v>
      </c>
      <c r="R59" s="34">
        <f t="shared" si="10"/>
        <v>1.0526207957290032</v>
      </c>
      <c r="S59" s="34">
        <f t="shared" si="11"/>
        <v>0.5</v>
      </c>
      <c r="T59" s="34">
        <f t="shared" si="12"/>
        <v>1.5</v>
      </c>
      <c r="U59" s="34">
        <f t="shared" si="13"/>
        <v>0.55262079572900324</v>
      </c>
      <c r="V59" s="34">
        <f t="shared" si="14"/>
        <v>0.3</v>
      </c>
      <c r="W59" s="34">
        <f t="shared" si="15"/>
        <v>0.25262079572900326</v>
      </c>
      <c r="X59" s="34">
        <f t="shared" si="16"/>
        <v>0.25262079572900326</v>
      </c>
      <c r="Y59" s="34">
        <f t="shared" si="17"/>
        <v>0.55262079572900324</v>
      </c>
      <c r="Z59" s="34">
        <f t="shared" si="18"/>
        <v>2.0526207957290032</v>
      </c>
      <c r="AA59" s="34">
        <f t="shared" si="19"/>
        <v>0</v>
      </c>
      <c r="AB59" s="34">
        <f t="shared" si="20"/>
        <v>0</v>
      </c>
      <c r="AC59" s="34">
        <f t="shared" si="2"/>
        <v>0.58499999999999985</v>
      </c>
      <c r="AD59" s="35">
        <f t="shared" si="21"/>
        <v>0</v>
      </c>
      <c r="AE59" s="35">
        <f t="shared" si="25"/>
        <v>5.5576575060380717</v>
      </c>
      <c r="AF59" s="35"/>
      <c r="AG59" s="35"/>
      <c r="AH59" s="35"/>
      <c r="AI59" s="35"/>
      <c r="AJ59" s="35"/>
      <c r="AK59" s="34">
        <v>1.9499999999999997</v>
      </c>
      <c r="AL59">
        <v>8</v>
      </c>
      <c r="AM59">
        <f t="shared" si="22"/>
        <v>22</v>
      </c>
      <c r="AN59" s="34">
        <f t="shared" si="23"/>
        <v>0</v>
      </c>
      <c r="AO59" s="34">
        <f t="shared" si="24"/>
        <v>0</v>
      </c>
      <c r="AP59" s="34">
        <f t="shared" si="4"/>
        <v>0.58499999999999985</v>
      </c>
      <c r="AQ59" s="35">
        <f t="shared" si="26"/>
        <v>2.4</v>
      </c>
      <c r="AR59" s="35">
        <f t="shared" si="27"/>
        <v>22</v>
      </c>
    </row>
    <row r="60" spans="1:44" ht="15.75" hidden="1">
      <c r="A60">
        <v>43</v>
      </c>
      <c r="B60">
        <v>40</v>
      </c>
      <c r="C60">
        <v>0</v>
      </c>
      <c r="D60">
        <v>0</v>
      </c>
      <c r="E60">
        <v>40</v>
      </c>
      <c r="F60">
        <v>40</v>
      </c>
      <c r="G60" s="34">
        <v>1</v>
      </c>
      <c r="H60" s="34">
        <v>0</v>
      </c>
      <c r="I60" s="34">
        <v>0.3</v>
      </c>
      <c r="J60" s="34">
        <v>0.2</v>
      </c>
      <c r="K60" s="34">
        <v>0.2</v>
      </c>
      <c r="L60" s="34">
        <f t="shared" si="0"/>
        <v>1.7</v>
      </c>
      <c r="M60" s="34"/>
      <c r="N60" s="15">
        <f t="shared" si="1"/>
        <v>1.2462340545497519</v>
      </c>
      <c r="O60">
        <f t="shared" si="7"/>
        <v>0</v>
      </c>
      <c r="P60" s="34">
        <f t="shared" si="8"/>
        <v>1.2462340545497519</v>
      </c>
      <c r="Q60" s="34">
        <f t="shared" si="9"/>
        <v>1</v>
      </c>
      <c r="R60" s="34">
        <f t="shared" si="10"/>
        <v>0.24623405454975189</v>
      </c>
      <c r="S60" s="34">
        <f t="shared" si="11"/>
        <v>0.24623405454975189</v>
      </c>
      <c r="T60" s="34">
        <f t="shared" si="12"/>
        <v>1.2462340545497519</v>
      </c>
      <c r="U60" s="34">
        <f t="shared" si="13"/>
        <v>0</v>
      </c>
      <c r="V60" s="34">
        <f t="shared" si="14"/>
        <v>0</v>
      </c>
      <c r="W60" s="34">
        <f t="shared" si="15"/>
        <v>0</v>
      </c>
      <c r="X60" s="34">
        <f t="shared" si="16"/>
        <v>0</v>
      </c>
      <c r="Y60" s="34">
        <f t="shared" si="17"/>
        <v>0</v>
      </c>
      <c r="Z60" s="34">
        <f t="shared" si="18"/>
        <v>1.2462340545497519</v>
      </c>
      <c r="AA60" s="34">
        <f t="shared" si="19"/>
        <v>0</v>
      </c>
      <c r="AB60" s="34">
        <f t="shared" si="20"/>
        <v>0</v>
      </c>
      <c r="AC60" s="34">
        <f t="shared" si="2"/>
        <v>0.14035341109335858</v>
      </c>
      <c r="AD60" s="35">
        <f t="shared" si="21"/>
        <v>0</v>
      </c>
      <c r="AE60" s="35">
        <f t="shared" si="25"/>
        <v>0</v>
      </c>
      <c r="AF60" s="35"/>
      <c r="AG60" s="35"/>
      <c r="AH60" s="35"/>
      <c r="AI60" s="35"/>
      <c r="AJ60" s="35"/>
      <c r="AK60" s="34">
        <v>1.425</v>
      </c>
      <c r="AL60">
        <v>8</v>
      </c>
      <c r="AM60">
        <f t="shared" si="22"/>
        <v>22</v>
      </c>
      <c r="AN60" s="34">
        <f t="shared" si="23"/>
        <v>0</v>
      </c>
      <c r="AO60" s="34">
        <f t="shared" si="24"/>
        <v>0</v>
      </c>
      <c r="AP60" s="34">
        <f t="shared" si="4"/>
        <v>0.17100000000000001</v>
      </c>
      <c r="AQ60" s="35">
        <f t="shared" si="26"/>
        <v>1.6</v>
      </c>
      <c r="AR60" s="35">
        <f t="shared" si="27"/>
        <v>4.4000000000000004</v>
      </c>
    </row>
    <row r="61" spans="1:44" ht="15.75" hidden="1">
      <c r="A61">
        <v>44</v>
      </c>
      <c r="B61">
        <v>75</v>
      </c>
      <c r="C61">
        <v>0</v>
      </c>
      <c r="D61">
        <v>0</v>
      </c>
      <c r="E61">
        <v>75</v>
      </c>
      <c r="F61">
        <v>75</v>
      </c>
      <c r="G61" s="34">
        <v>0</v>
      </c>
      <c r="H61" s="34">
        <v>0</v>
      </c>
      <c r="I61" s="34">
        <v>2</v>
      </c>
      <c r="J61" s="34">
        <v>0.1</v>
      </c>
      <c r="K61" s="34">
        <v>0</v>
      </c>
      <c r="L61" s="34">
        <f t="shared" si="0"/>
        <v>2.1</v>
      </c>
      <c r="M61" s="34"/>
      <c r="N61" s="15">
        <f t="shared" si="1"/>
        <v>1.5394655967967525</v>
      </c>
      <c r="O61">
        <f t="shared" si="7"/>
        <v>0</v>
      </c>
      <c r="P61" s="34">
        <f t="shared" si="8"/>
        <v>1.5394655967967525</v>
      </c>
      <c r="Q61" s="34">
        <f t="shared" si="9"/>
        <v>0</v>
      </c>
      <c r="R61" s="34">
        <f t="shared" si="10"/>
        <v>1.5394655967967525</v>
      </c>
      <c r="S61" s="34">
        <f t="shared" si="11"/>
        <v>1.5394655967967525</v>
      </c>
      <c r="T61" s="34">
        <f t="shared" si="12"/>
        <v>1.5394655967967525</v>
      </c>
      <c r="U61" s="34">
        <f t="shared" si="13"/>
        <v>0</v>
      </c>
      <c r="V61" s="34">
        <f t="shared" si="14"/>
        <v>0</v>
      </c>
      <c r="W61" s="34">
        <f t="shared" si="15"/>
        <v>0</v>
      </c>
      <c r="X61" s="34">
        <f t="shared" si="16"/>
        <v>0</v>
      </c>
      <c r="Y61" s="34">
        <f t="shared" si="17"/>
        <v>0</v>
      </c>
      <c r="Z61" s="34">
        <f t="shared" si="18"/>
        <v>1.5394655967967525</v>
      </c>
      <c r="AA61" s="34">
        <f t="shared" si="19"/>
        <v>0</v>
      </c>
      <c r="AB61" s="34">
        <f t="shared" si="20"/>
        <v>0</v>
      </c>
      <c r="AC61" s="34">
        <f t="shared" si="2"/>
        <v>1.7318987963963468</v>
      </c>
      <c r="AD61" s="35">
        <f t="shared" si="21"/>
        <v>0</v>
      </c>
      <c r="AE61" s="35">
        <f t="shared" si="25"/>
        <v>0</v>
      </c>
      <c r="AF61" s="35"/>
      <c r="AG61" s="35"/>
      <c r="AH61" s="35"/>
      <c r="AI61" s="35"/>
      <c r="AJ61" s="35"/>
      <c r="AK61" s="34">
        <v>1.5</v>
      </c>
      <c r="AL61">
        <v>8</v>
      </c>
      <c r="AM61">
        <f t="shared" si="22"/>
        <v>22</v>
      </c>
      <c r="AN61" s="34">
        <f t="shared" si="23"/>
        <v>0</v>
      </c>
      <c r="AO61" s="34">
        <f t="shared" si="24"/>
        <v>0</v>
      </c>
      <c r="AP61" s="34">
        <f t="shared" si="4"/>
        <v>2.25</v>
      </c>
      <c r="AQ61" s="35">
        <f t="shared" si="26"/>
        <v>0.8</v>
      </c>
      <c r="AR61" s="35">
        <f t="shared" si="27"/>
        <v>0</v>
      </c>
    </row>
    <row r="62" spans="1:44" ht="15.75" hidden="1">
      <c r="A62">
        <v>45</v>
      </c>
      <c r="B62">
        <v>50</v>
      </c>
      <c r="C62">
        <v>0</v>
      </c>
      <c r="D62">
        <v>0</v>
      </c>
      <c r="E62">
        <v>30</v>
      </c>
      <c r="F62">
        <v>30</v>
      </c>
      <c r="G62" s="34">
        <v>0</v>
      </c>
      <c r="H62" s="34">
        <v>0</v>
      </c>
      <c r="I62" s="34">
        <v>1.5</v>
      </c>
      <c r="J62" s="34">
        <v>0.5</v>
      </c>
      <c r="K62" s="34">
        <v>0.5</v>
      </c>
      <c r="L62" s="34">
        <f t="shared" si="0"/>
        <v>2.5</v>
      </c>
      <c r="M62" s="34"/>
      <c r="N62" s="15">
        <f t="shared" si="1"/>
        <v>1.832697139043753</v>
      </c>
      <c r="O62">
        <f t="shared" si="7"/>
        <v>0</v>
      </c>
      <c r="P62" s="34">
        <f t="shared" si="8"/>
        <v>1.832697139043753</v>
      </c>
      <c r="Q62" s="34">
        <f t="shared" si="9"/>
        <v>0</v>
      </c>
      <c r="R62" s="34">
        <f t="shared" si="10"/>
        <v>1.832697139043753</v>
      </c>
      <c r="S62" s="34">
        <f t="shared" si="11"/>
        <v>1.5</v>
      </c>
      <c r="T62" s="34">
        <f t="shared" si="12"/>
        <v>1.5</v>
      </c>
      <c r="U62" s="34">
        <f t="shared" si="13"/>
        <v>0.33269713904375298</v>
      </c>
      <c r="V62" s="34">
        <f t="shared" si="14"/>
        <v>0.33269713904375298</v>
      </c>
      <c r="W62" s="34">
        <f t="shared" si="15"/>
        <v>0</v>
      </c>
      <c r="X62" s="34">
        <f t="shared" si="16"/>
        <v>0</v>
      </c>
      <c r="Y62" s="34">
        <f t="shared" si="17"/>
        <v>0.33269713904375298</v>
      </c>
      <c r="Z62" s="34">
        <f t="shared" si="18"/>
        <v>1.832697139043753</v>
      </c>
      <c r="AA62" s="34">
        <f t="shared" si="19"/>
        <v>0</v>
      </c>
      <c r="AB62" s="34">
        <f t="shared" si="20"/>
        <v>0</v>
      </c>
      <c r="AC62" s="34">
        <f t="shared" si="2"/>
        <v>1.6124999999999998</v>
      </c>
      <c r="AD62" s="35">
        <f t="shared" si="21"/>
        <v>0</v>
      </c>
      <c r="AE62" s="35">
        <f t="shared" si="25"/>
        <v>0</v>
      </c>
      <c r="AF62" s="35"/>
      <c r="AG62" s="35"/>
      <c r="AH62" s="35"/>
      <c r="AI62" s="35"/>
      <c r="AJ62" s="35"/>
      <c r="AK62" s="34">
        <v>2.15</v>
      </c>
      <c r="AL62">
        <v>8</v>
      </c>
      <c r="AM62">
        <f t="shared" si="22"/>
        <v>22</v>
      </c>
      <c r="AN62" s="34">
        <f t="shared" si="23"/>
        <v>0</v>
      </c>
      <c r="AO62" s="34">
        <f t="shared" si="24"/>
        <v>0</v>
      </c>
      <c r="AP62" s="34">
        <f t="shared" si="4"/>
        <v>1.6124999999999998</v>
      </c>
      <c r="AQ62" s="35">
        <f t="shared" si="26"/>
        <v>4</v>
      </c>
      <c r="AR62" s="35">
        <f t="shared" si="27"/>
        <v>11</v>
      </c>
    </row>
    <row r="63" spans="1:44" ht="15.75" hidden="1">
      <c r="A63">
        <v>46</v>
      </c>
      <c r="B63">
        <v>60</v>
      </c>
      <c r="C63">
        <v>0</v>
      </c>
      <c r="D63">
        <v>0</v>
      </c>
      <c r="E63">
        <v>60</v>
      </c>
      <c r="F63">
        <v>60</v>
      </c>
      <c r="G63" s="34">
        <v>0</v>
      </c>
      <c r="H63" s="34">
        <v>0</v>
      </c>
      <c r="I63" s="34">
        <v>1</v>
      </c>
      <c r="J63" s="34">
        <v>0.2</v>
      </c>
      <c r="K63" s="34">
        <v>0.2</v>
      </c>
      <c r="L63" s="34">
        <f t="shared" si="0"/>
        <v>1.4</v>
      </c>
      <c r="M63" s="34"/>
      <c r="N63" s="15">
        <f t="shared" si="1"/>
        <v>1.0263103978645016</v>
      </c>
      <c r="O63">
        <f t="shared" si="7"/>
        <v>0</v>
      </c>
      <c r="P63" s="34">
        <f t="shared" si="8"/>
        <v>1.0263103978645016</v>
      </c>
      <c r="Q63" s="34">
        <f t="shared" si="9"/>
        <v>0</v>
      </c>
      <c r="R63" s="34">
        <f t="shared" si="10"/>
        <v>1.0263103978645016</v>
      </c>
      <c r="S63" s="34">
        <f t="shared" si="11"/>
        <v>1</v>
      </c>
      <c r="T63" s="34">
        <f t="shared" si="12"/>
        <v>1</v>
      </c>
      <c r="U63" s="34">
        <f t="shared" si="13"/>
        <v>2.6310397864501622E-2</v>
      </c>
      <c r="V63" s="34">
        <f t="shared" si="14"/>
        <v>2.6310397864501622E-2</v>
      </c>
      <c r="W63" s="34">
        <f t="shared" si="15"/>
        <v>0</v>
      </c>
      <c r="X63" s="34">
        <f t="shared" si="16"/>
        <v>0</v>
      </c>
      <c r="Y63" s="34">
        <f t="shared" si="17"/>
        <v>2.6310397864501622E-2</v>
      </c>
      <c r="Z63" s="34">
        <f t="shared" si="18"/>
        <v>1.0263103978645016</v>
      </c>
      <c r="AA63" s="34">
        <f t="shared" si="19"/>
        <v>0</v>
      </c>
      <c r="AB63" s="34">
        <f t="shared" si="20"/>
        <v>0</v>
      </c>
      <c r="AC63" s="34">
        <f t="shared" si="2"/>
        <v>0.89999999999999991</v>
      </c>
      <c r="AD63" s="35">
        <f t="shared" si="21"/>
        <v>0</v>
      </c>
      <c r="AE63" s="35">
        <f t="shared" si="25"/>
        <v>0</v>
      </c>
      <c r="AF63" s="35"/>
      <c r="AG63" s="35"/>
      <c r="AH63" s="35"/>
      <c r="AI63" s="35"/>
      <c r="AJ63" s="35"/>
      <c r="AK63" s="34">
        <v>1.5</v>
      </c>
      <c r="AL63">
        <v>8</v>
      </c>
      <c r="AM63">
        <f t="shared" si="22"/>
        <v>22</v>
      </c>
      <c r="AN63" s="34">
        <f t="shared" si="23"/>
        <v>0</v>
      </c>
      <c r="AO63" s="34">
        <f t="shared" si="24"/>
        <v>0</v>
      </c>
      <c r="AP63" s="34">
        <f t="shared" si="4"/>
        <v>0.89999999999999991</v>
      </c>
      <c r="AQ63" s="35">
        <f t="shared" si="26"/>
        <v>1.6</v>
      </c>
      <c r="AR63" s="35">
        <f t="shared" si="27"/>
        <v>4.4000000000000004</v>
      </c>
    </row>
    <row r="64" spans="1:44" ht="15.75" hidden="1">
      <c r="A64">
        <v>47</v>
      </c>
      <c r="B64">
        <v>80</v>
      </c>
      <c r="C64">
        <v>0</v>
      </c>
      <c r="D64">
        <v>0</v>
      </c>
      <c r="E64">
        <v>80</v>
      </c>
      <c r="F64">
        <v>80</v>
      </c>
      <c r="G64" s="34">
        <v>1.7</v>
      </c>
      <c r="H64" s="34">
        <v>0.1</v>
      </c>
      <c r="I64" s="34">
        <v>1</v>
      </c>
      <c r="J64" s="34">
        <v>2.5</v>
      </c>
      <c r="K64" s="34">
        <v>2</v>
      </c>
      <c r="L64" s="34">
        <f t="shared" si="0"/>
        <v>7.3</v>
      </c>
      <c r="M64" s="34"/>
      <c r="N64" s="15">
        <f t="shared" si="1"/>
        <v>5.3514756460077582</v>
      </c>
      <c r="O64">
        <f t="shared" si="7"/>
        <v>0.1</v>
      </c>
      <c r="P64" s="34">
        <f t="shared" si="8"/>
        <v>5.2514756460077585</v>
      </c>
      <c r="Q64" s="34">
        <f t="shared" si="9"/>
        <v>1.7</v>
      </c>
      <c r="R64" s="34">
        <f t="shared" si="10"/>
        <v>3.5514756460077583</v>
      </c>
      <c r="S64" s="34">
        <f t="shared" si="11"/>
        <v>1</v>
      </c>
      <c r="T64" s="34">
        <f t="shared" si="12"/>
        <v>2.8</v>
      </c>
      <c r="U64" s="34">
        <f t="shared" si="13"/>
        <v>2.5514756460077583</v>
      </c>
      <c r="V64" s="34">
        <f t="shared" si="14"/>
        <v>2.5</v>
      </c>
      <c r="W64" s="34">
        <f t="shared" si="15"/>
        <v>5.1475646007758336E-2</v>
      </c>
      <c r="X64" s="34">
        <f t="shared" si="16"/>
        <v>5.1475646007758336E-2</v>
      </c>
      <c r="Y64" s="34">
        <f t="shared" si="17"/>
        <v>2.5514756460077583</v>
      </c>
      <c r="Z64" s="34">
        <f t="shared" si="18"/>
        <v>5.3514756460077582</v>
      </c>
      <c r="AA64" s="34">
        <f t="shared" si="19"/>
        <v>0</v>
      </c>
      <c r="AB64" s="34">
        <f t="shared" si="20"/>
        <v>0</v>
      </c>
      <c r="AC64" s="34">
        <f t="shared" si="2"/>
        <v>2.3879999999999999</v>
      </c>
      <c r="AD64" s="35">
        <f t="shared" si="21"/>
        <v>0</v>
      </c>
      <c r="AE64" s="35">
        <f t="shared" si="25"/>
        <v>1.1324642121706834</v>
      </c>
      <c r="AF64" s="35"/>
      <c r="AG64" s="35"/>
      <c r="AH64" s="35"/>
      <c r="AI64" s="35"/>
      <c r="AJ64" s="35"/>
      <c r="AK64" s="34">
        <v>2.9849999999999999</v>
      </c>
      <c r="AL64">
        <v>8</v>
      </c>
      <c r="AM64">
        <f t="shared" si="22"/>
        <v>22</v>
      </c>
      <c r="AN64" s="34">
        <f t="shared" si="23"/>
        <v>0</v>
      </c>
      <c r="AO64" s="34">
        <f t="shared" si="24"/>
        <v>0</v>
      </c>
      <c r="AP64" s="34">
        <f t="shared" si="4"/>
        <v>2.3879999999999999</v>
      </c>
      <c r="AQ64" s="35">
        <f t="shared" si="26"/>
        <v>20</v>
      </c>
      <c r="AR64" s="35">
        <f t="shared" si="27"/>
        <v>44</v>
      </c>
    </row>
    <row r="65" spans="1:44" ht="15.75" hidden="1">
      <c r="A65">
        <v>48</v>
      </c>
      <c r="B65">
        <v>100</v>
      </c>
      <c r="C65">
        <v>0</v>
      </c>
      <c r="D65">
        <v>0</v>
      </c>
      <c r="E65">
        <v>100</v>
      </c>
      <c r="F65">
        <v>100</v>
      </c>
      <c r="G65" s="34">
        <v>0.5</v>
      </c>
      <c r="H65" s="34">
        <v>0.5</v>
      </c>
      <c r="I65" s="34">
        <v>1</v>
      </c>
      <c r="J65" s="34">
        <v>1</v>
      </c>
      <c r="K65" s="34">
        <v>0.5</v>
      </c>
      <c r="L65" s="34">
        <f t="shared" si="0"/>
        <v>3.5</v>
      </c>
      <c r="M65" s="34"/>
      <c r="N65" s="15">
        <f t="shared" si="1"/>
        <v>2.5657759946612542</v>
      </c>
      <c r="O65">
        <f t="shared" si="7"/>
        <v>0.5</v>
      </c>
      <c r="P65" s="34">
        <f t="shared" si="8"/>
        <v>2.0657759946612542</v>
      </c>
      <c r="Q65" s="34">
        <f t="shared" si="9"/>
        <v>0.5</v>
      </c>
      <c r="R65" s="34">
        <f t="shared" si="10"/>
        <v>1.5657759946612542</v>
      </c>
      <c r="S65" s="34">
        <f t="shared" si="11"/>
        <v>1</v>
      </c>
      <c r="T65" s="34">
        <f t="shared" si="12"/>
        <v>2</v>
      </c>
      <c r="U65" s="34">
        <f t="shared" si="13"/>
        <v>0.56577599466125417</v>
      </c>
      <c r="V65" s="34">
        <f t="shared" si="14"/>
        <v>0.56577599466125417</v>
      </c>
      <c r="W65" s="34">
        <f t="shared" si="15"/>
        <v>0</v>
      </c>
      <c r="X65" s="34">
        <f t="shared" si="16"/>
        <v>0</v>
      </c>
      <c r="Y65" s="34">
        <f t="shared" si="17"/>
        <v>0.56577599466125417</v>
      </c>
      <c r="Z65" s="34">
        <f t="shared" si="18"/>
        <v>2.5657759946612542</v>
      </c>
      <c r="AA65" s="34">
        <f t="shared" si="19"/>
        <v>0</v>
      </c>
      <c r="AB65" s="34">
        <f t="shared" si="20"/>
        <v>0</v>
      </c>
      <c r="AC65" s="34">
        <f t="shared" si="2"/>
        <v>1.95</v>
      </c>
      <c r="AD65" s="35">
        <f t="shared" si="21"/>
        <v>0</v>
      </c>
      <c r="AE65" s="35">
        <f t="shared" si="25"/>
        <v>0</v>
      </c>
      <c r="AF65" s="35"/>
      <c r="AG65" s="35"/>
      <c r="AH65" s="35"/>
      <c r="AI65" s="35"/>
      <c r="AJ65" s="35"/>
      <c r="AK65" s="34">
        <v>1.95</v>
      </c>
      <c r="AL65">
        <v>8</v>
      </c>
      <c r="AM65">
        <f t="shared" si="22"/>
        <v>22</v>
      </c>
      <c r="AN65" s="34">
        <f t="shared" si="23"/>
        <v>0</v>
      </c>
      <c r="AO65" s="34">
        <f t="shared" si="24"/>
        <v>0</v>
      </c>
      <c r="AP65" s="34">
        <f t="shared" si="4"/>
        <v>1.95</v>
      </c>
      <c r="AQ65" s="35">
        <f t="shared" si="26"/>
        <v>8</v>
      </c>
      <c r="AR65" s="35">
        <f t="shared" si="27"/>
        <v>11</v>
      </c>
    </row>
    <row r="66" spans="1:44" ht="15.75" hidden="1">
      <c r="A66">
        <v>49</v>
      </c>
      <c r="B66">
        <v>7</v>
      </c>
      <c r="C66">
        <v>0</v>
      </c>
      <c r="D66">
        <v>0</v>
      </c>
      <c r="E66">
        <v>0</v>
      </c>
      <c r="F66">
        <v>0</v>
      </c>
      <c r="G66" s="34">
        <v>0</v>
      </c>
      <c r="H66" s="34">
        <v>0</v>
      </c>
      <c r="I66" s="34">
        <v>0.25</v>
      </c>
      <c r="J66" s="34">
        <v>0</v>
      </c>
      <c r="K66" s="34">
        <v>0</v>
      </c>
      <c r="L66" s="34">
        <f t="shared" si="0"/>
        <v>0.25</v>
      </c>
      <c r="M66" s="34"/>
      <c r="N66" s="15">
        <f t="shared" si="1"/>
        <v>0.1832697139043753</v>
      </c>
      <c r="O66">
        <f t="shared" si="7"/>
        <v>0</v>
      </c>
      <c r="P66" s="34">
        <f t="shared" si="8"/>
        <v>0.1832697139043753</v>
      </c>
      <c r="Q66" s="34">
        <f t="shared" si="9"/>
        <v>0</v>
      </c>
      <c r="R66" s="34">
        <f t="shared" si="10"/>
        <v>0.1832697139043753</v>
      </c>
      <c r="S66" s="34">
        <f t="shared" si="11"/>
        <v>0.1832697139043753</v>
      </c>
      <c r="T66" s="34">
        <f t="shared" si="12"/>
        <v>0.1832697139043753</v>
      </c>
      <c r="U66" s="34">
        <f t="shared" si="13"/>
        <v>0</v>
      </c>
      <c r="V66" s="34">
        <f t="shared" si="14"/>
        <v>0</v>
      </c>
      <c r="W66" s="34">
        <f t="shared" si="15"/>
        <v>0</v>
      </c>
      <c r="X66" s="34">
        <f t="shared" si="16"/>
        <v>0</v>
      </c>
      <c r="Y66" s="34">
        <f t="shared" si="17"/>
        <v>0</v>
      </c>
      <c r="Z66" s="34">
        <f t="shared" si="18"/>
        <v>0.1832697139043753</v>
      </c>
      <c r="AA66" s="34">
        <f t="shared" si="19"/>
        <v>0</v>
      </c>
      <c r="AB66" s="34">
        <f t="shared" si="20"/>
        <v>0</v>
      </c>
      <c r="AC66" s="34">
        <f t="shared" si="2"/>
        <v>1.7960431962628785E-2</v>
      </c>
      <c r="AD66" s="35">
        <f t="shared" si="21"/>
        <v>0</v>
      </c>
      <c r="AE66" s="35">
        <f t="shared" si="25"/>
        <v>0</v>
      </c>
      <c r="AF66" s="35"/>
      <c r="AG66" s="35"/>
      <c r="AH66" s="35"/>
      <c r="AI66" s="35"/>
      <c r="AJ66" s="35"/>
      <c r="AK66" s="34">
        <v>1.4000000000000001</v>
      </c>
      <c r="AL66">
        <v>8</v>
      </c>
      <c r="AM66">
        <f t="shared" si="22"/>
        <v>22</v>
      </c>
      <c r="AN66" s="34">
        <f t="shared" si="23"/>
        <v>0</v>
      </c>
      <c r="AO66" s="34">
        <f t="shared" si="24"/>
        <v>0</v>
      </c>
      <c r="AP66" s="34">
        <f t="shared" si="4"/>
        <v>2.4500000000000004E-2</v>
      </c>
      <c r="AQ66" s="35">
        <f t="shared" si="26"/>
        <v>0</v>
      </c>
      <c r="AR66" s="35">
        <f t="shared" si="27"/>
        <v>0</v>
      </c>
    </row>
    <row r="67" spans="1:44" ht="15.75" hidden="1">
      <c r="A67">
        <v>51</v>
      </c>
      <c r="B67">
        <v>90</v>
      </c>
      <c r="C67">
        <v>0</v>
      </c>
      <c r="D67">
        <v>0</v>
      </c>
      <c r="E67">
        <v>33</v>
      </c>
      <c r="F67">
        <v>33</v>
      </c>
      <c r="G67" s="34">
        <v>0</v>
      </c>
      <c r="H67" s="34">
        <v>0</v>
      </c>
      <c r="I67" s="34">
        <v>3</v>
      </c>
      <c r="J67" s="34">
        <v>0</v>
      </c>
      <c r="K67" s="34">
        <v>0</v>
      </c>
      <c r="L67" s="34">
        <f t="shared" si="0"/>
        <v>3</v>
      </c>
      <c r="M67" s="34"/>
      <c r="N67" s="15">
        <f t="shared" si="1"/>
        <v>2.1992365668525036</v>
      </c>
      <c r="O67">
        <f t="shared" si="7"/>
        <v>0</v>
      </c>
      <c r="P67" s="34">
        <f t="shared" si="8"/>
        <v>2.1992365668525036</v>
      </c>
      <c r="Q67" s="34">
        <f t="shared" si="9"/>
        <v>0</v>
      </c>
      <c r="R67" s="34">
        <f t="shared" si="10"/>
        <v>2.1992365668525036</v>
      </c>
      <c r="S67" s="34">
        <f t="shared" si="11"/>
        <v>2.1992365668525036</v>
      </c>
      <c r="T67" s="34">
        <f t="shared" si="12"/>
        <v>2.1992365668525036</v>
      </c>
      <c r="U67" s="34">
        <f t="shared" si="13"/>
        <v>0</v>
      </c>
      <c r="V67" s="34">
        <f t="shared" si="14"/>
        <v>0</v>
      </c>
      <c r="W67" s="34">
        <f t="shared" si="15"/>
        <v>0</v>
      </c>
      <c r="X67" s="34">
        <f t="shared" si="16"/>
        <v>0</v>
      </c>
      <c r="Y67" s="34">
        <f t="shared" si="17"/>
        <v>0</v>
      </c>
      <c r="Z67" s="34">
        <f t="shared" si="18"/>
        <v>2.1992365668525036</v>
      </c>
      <c r="AA67" s="34">
        <f t="shared" si="19"/>
        <v>0</v>
      </c>
      <c r="AB67" s="34">
        <f t="shared" si="20"/>
        <v>0</v>
      </c>
      <c r="AC67" s="34">
        <f t="shared" si="2"/>
        <v>2.9689693652508793</v>
      </c>
      <c r="AD67" s="35">
        <f t="shared" si="21"/>
        <v>0</v>
      </c>
      <c r="AE67" s="35">
        <f t="shared" si="25"/>
        <v>0</v>
      </c>
      <c r="AF67" s="35"/>
      <c r="AG67" s="35"/>
      <c r="AH67" s="35"/>
      <c r="AI67" s="35"/>
      <c r="AJ67" s="35"/>
      <c r="AK67" s="34">
        <v>1.4999999999999998</v>
      </c>
      <c r="AL67">
        <v>8</v>
      </c>
      <c r="AM67">
        <f t="shared" si="22"/>
        <v>22</v>
      </c>
      <c r="AN67" s="34">
        <f t="shared" si="23"/>
        <v>0</v>
      </c>
      <c r="AO67" s="34">
        <f t="shared" si="24"/>
        <v>0</v>
      </c>
      <c r="AP67" s="34">
        <f t="shared" si="4"/>
        <v>4.0499999999999989</v>
      </c>
      <c r="AQ67" s="35">
        <f t="shared" si="26"/>
        <v>0</v>
      </c>
      <c r="AR67" s="35">
        <f t="shared" si="27"/>
        <v>0</v>
      </c>
    </row>
    <row r="68" spans="1:44" ht="15.75" hidden="1">
      <c r="A68">
        <v>52</v>
      </c>
      <c r="B68">
        <v>90</v>
      </c>
      <c r="C68">
        <v>0</v>
      </c>
      <c r="D68">
        <v>0</v>
      </c>
      <c r="E68">
        <v>85</v>
      </c>
      <c r="F68">
        <v>85</v>
      </c>
      <c r="G68" s="34">
        <v>0.2</v>
      </c>
      <c r="H68" s="34">
        <v>0.1</v>
      </c>
      <c r="I68" s="34">
        <v>0.7</v>
      </c>
      <c r="J68" s="34">
        <v>0.3</v>
      </c>
      <c r="K68" s="34">
        <v>0.8</v>
      </c>
      <c r="L68" s="34">
        <f t="shared" si="0"/>
        <v>2.1</v>
      </c>
      <c r="M68" s="34"/>
      <c r="N68" s="15">
        <f t="shared" si="1"/>
        <v>1.5394655967967525</v>
      </c>
      <c r="O68">
        <f t="shared" si="7"/>
        <v>0.1</v>
      </c>
      <c r="P68" s="34">
        <f t="shared" si="8"/>
        <v>1.4394655967967525</v>
      </c>
      <c r="Q68" s="34">
        <f t="shared" si="9"/>
        <v>0.2</v>
      </c>
      <c r="R68" s="34">
        <f t="shared" si="10"/>
        <v>1.2394655967967525</v>
      </c>
      <c r="S68" s="34">
        <f t="shared" si="11"/>
        <v>0.7</v>
      </c>
      <c r="T68" s="34">
        <f t="shared" si="12"/>
        <v>1</v>
      </c>
      <c r="U68" s="34">
        <f t="shared" si="13"/>
        <v>0.53946559679675254</v>
      </c>
      <c r="V68" s="34">
        <f t="shared" si="14"/>
        <v>0.3</v>
      </c>
      <c r="W68" s="34">
        <f t="shared" si="15"/>
        <v>0.23946559679675256</v>
      </c>
      <c r="X68" s="34">
        <f t="shared" si="16"/>
        <v>0.23946559679675256</v>
      </c>
      <c r="Y68" s="34">
        <f t="shared" si="17"/>
        <v>0.53946559679675254</v>
      </c>
      <c r="Z68" s="34">
        <f t="shared" si="18"/>
        <v>1.5394655967967525</v>
      </c>
      <c r="AA68" s="34">
        <f t="shared" si="19"/>
        <v>0</v>
      </c>
      <c r="AB68" s="34">
        <f t="shared" si="20"/>
        <v>0</v>
      </c>
      <c r="AC68" s="34">
        <f t="shared" si="2"/>
        <v>1.7702999999999998</v>
      </c>
      <c r="AD68" s="35">
        <f t="shared" si="21"/>
        <v>0</v>
      </c>
      <c r="AE68" s="35">
        <f t="shared" si="25"/>
        <v>5.2682431295285559</v>
      </c>
      <c r="AF68" s="35"/>
      <c r="AG68" s="35"/>
      <c r="AH68" s="35"/>
      <c r="AI68" s="35"/>
      <c r="AJ68" s="35"/>
      <c r="AK68" s="34">
        <v>2.8099999999999996</v>
      </c>
      <c r="AL68">
        <v>8</v>
      </c>
      <c r="AM68">
        <f t="shared" si="22"/>
        <v>22</v>
      </c>
      <c r="AN68" s="34">
        <f t="shared" si="23"/>
        <v>0</v>
      </c>
      <c r="AO68" s="34">
        <f t="shared" si="24"/>
        <v>0</v>
      </c>
      <c r="AP68" s="34">
        <f t="shared" si="4"/>
        <v>1.7702999999999998</v>
      </c>
      <c r="AQ68" s="35">
        <f t="shared" si="26"/>
        <v>2.4</v>
      </c>
      <c r="AR68" s="35">
        <f t="shared" si="27"/>
        <v>17.600000000000001</v>
      </c>
    </row>
    <row r="69" spans="1:44" ht="15.75" hidden="1">
      <c r="A69">
        <v>53</v>
      </c>
      <c r="B69">
        <v>85</v>
      </c>
      <c r="C69">
        <v>0</v>
      </c>
      <c r="D69">
        <v>0</v>
      </c>
      <c r="E69">
        <v>85</v>
      </c>
      <c r="F69">
        <v>85</v>
      </c>
      <c r="G69" s="34">
        <v>0.4</v>
      </c>
      <c r="H69" s="34">
        <v>0.2</v>
      </c>
      <c r="I69" s="34">
        <v>0.6</v>
      </c>
      <c r="J69" s="34">
        <v>0.5</v>
      </c>
      <c r="K69" s="34">
        <v>1</v>
      </c>
      <c r="L69" s="34">
        <f t="shared" si="0"/>
        <v>2.7</v>
      </c>
      <c r="M69" s="34"/>
      <c r="N69" s="15">
        <f t="shared" si="1"/>
        <v>1.9793129101672533</v>
      </c>
      <c r="O69">
        <f t="shared" si="7"/>
        <v>0.2</v>
      </c>
      <c r="P69" s="34">
        <f t="shared" si="8"/>
        <v>1.7793129101672533</v>
      </c>
      <c r="Q69" s="34">
        <f t="shared" si="9"/>
        <v>0.4</v>
      </c>
      <c r="R69" s="34">
        <f t="shared" si="10"/>
        <v>1.3793129101672532</v>
      </c>
      <c r="S69" s="34">
        <f t="shared" si="11"/>
        <v>0.6</v>
      </c>
      <c r="T69" s="34">
        <f t="shared" si="12"/>
        <v>1.2000000000000002</v>
      </c>
      <c r="U69" s="34">
        <f t="shared" si="13"/>
        <v>0.77931291016725313</v>
      </c>
      <c r="V69" s="34">
        <f t="shared" si="14"/>
        <v>0.5</v>
      </c>
      <c r="W69" s="34">
        <f t="shared" si="15"/>
        <v>0.27931291016725313</v>
      </c>
      <c r="X69" s="34">
        <f t="shared" si="16"/>
        <v>0.27931291016725313</v>
      </c>
      <c r="Y69" s="34">
        <f t="shared" si="17"/>
        <v>0.77931291016725313</v>
      </c>
      <c r="Z69" s="34">
        <f t="shared" si="18"/>
        <v>1.9793129101672533</v>
      </c>
      <c r="AA69" s="34">
        <f t="shared" si="19"/>
        <v>0</v>
      </c>
      <c r="AB69" s="34">
        <f t="shared" si="20"/>
        <v>0</v>
      </c>
      <c r="AC69" s="34">
        <f t="shared" si="2"/>
        <v>1.4764499999999996</v>
      </c>
      <c r="AD69" s="35">
        <f t="shared" si="21"/>
        <v>0</v>
      </c>
      <c r="AE69" s="35">
        <f t="shared" si="25"/>
        <v>6.1448840236795688</v>
      </c>
      <c r="AF69" s="35"/>
      <c r="AG69" s="35"/>
      <c r="AH69" s="35"/>
      <c r="AI69" s="35"/>
      <c r="AJ69" s="35"/>
      <c r="AK69" s="34">
        <v>2.8949999999999996</v>
      </c>
      <c r="AL69">
        <v>8</v>
      </c>
      <c r="AM69">
        <f t="shared" si="22"/>
        <v>22</v>
      </c>
      <c r="AN69" s="34">
        <f t="shared" si="23"/>
        <v>0</v>
      </c>
      <c r="AO69" s="34">
        <f t="shared" si="24"/>
        <v>0</v>
      </c>
      <c r="AP69" s="34">
        <f t="shared" si="4"/>
        <v>1.4764499999999996</v>
      </c>
      <c r="AQ69" s="35">
        <f t="shared" si="26"/>
        <v>4</v>
      </c>
      <c r="AR69" s="35">
        <f t="shared" si="27"/>
        <v>22</v>
      </c>
    </row>
    <row r="70" spans="1:44" ht="15.75" hidden="1">
      <c r="A70">
        <v>54</v>
      </c>
      <c r="B70">
        <v>95</v>
      </c>
      <c r="C70">
        <v>0</v>
      </c>
      <c r="D70">
        <v>0</v>
      </c>
      <c r="E70">
        <v>95</v>
      </c>
      <c r="F70">
        <v>95</v>
      </c>
      <c r="G70" s="34">
        <v>0.1</v>
      </c>
      <c r="H70" s="34">
        <v>0.1</v>
      </c>
      <c r="I70" s="34">
        <v>0.8</v>
      </c>
      <c r="J70" s="34">
        <v>0.8</v>
      </c>
      <c r="K70" s="34">
        <v>1.2</v>
      </c>
      <c r="L70" s="34">
        <f t="shared" si="0"/>
        <v>3</v>
      </c>
      <c r="M70" s="34"/>
      <c r="N70" s="15">
        <f t="shared" si="1"/>
        <v>2.1992365668525036</v>
      </c>
      <c r="O70">
        <f t="shared" si="7"/>
        <v>0.1</v>
      </c>
      <c r="P70" s="34">
        <f t="shared" si="8"/>
        <v>2.0992365668525035</v>
      </c>
      <c r="Q70" s="34">
        <f t="shared" si="9"/>
        <v>0.1</v>
      </c>
      <c r="R70" s="34">
        <f t="shared" si="10"/>
        <v>1.9992365668525034</v>
      </c>
      <c r="S70" s="34">
        <f t="shared" si="11"/>
        <v>0.8</v>
      </c>
      <c r="T70" s="34">
        <f t="shared" si="12"/>
        <v>1</v>
      </c>
      <c r="U70" s="34">
        <f t="shared" si="13"/>
        <v>1.1992365668525036</v>
      </c>
      <c r="V70" s="34">
        <f t="shared" si="14"/>
        <v>0.8</v>
      </c>
      <c r="W70" s="34">
        <f t="shared" si="15"/>
        <v>0.39923656685250353</v>
      </c>
      <c r="X70" s="34">
        <f t="shared" si="16"/>
        <v>0.39923656685250353</v>
      </c>
      <c r="Y70" s="34">
        <f t="shared" si="17"/>
        <v>1.1992365668525036</v>
      </c>
      <c r="Z70" s="34">
        <f t="shared" si="18"/>
        <v>2.1992365668525036</v>
      </c>
      <c r="AA70" s="34">
        <f t="shared" si="19"/>
        <v>0</v>
      </c>
      <c r="AB70" s="34">
        <f t="shared" si="20"/>
        <v>0</v>
      </c>
      <c r="AC70" s="34">
        <f t="shared" si="2"/>
        <v>2.052</v>
      </c>
      <c r="AD70" s="35">
        <f t="shared" si="21"/>
        <v>0</v>
      </c>
      <c r="AE70" s="35">
        <f t="shared" si="25"/>
        <v>8.7832044707550772</v>
      </c>
      <c r="AF70" s="35"/>
      <c r="AG70" s="35"/>
      <c r="AH70" s="35"/>
      <c r="AI70" s="35"/>
      <c r="AJ70" s="35"/>
      <c r="AK70" s="34">
        <v>2.7</v>
      </c>
      <c r="AL70">
        <v>8</v>
      </c>
      <c r="AM70">
        <f t="shared" si="22"/>
        <v>22</v>
      </c>
      <c r="AN70" s="34">
        <f t="shared" si="23"/>
        <v>0</v>
      </c>
      <c r="AO70" s="34">
        <f t="shared" si="24"/>
        <v>0</v>
      </c>
      <c r="AP70" s="34">
        <f t="shared" si="4"/>
        <v>2.052</v>
      </c>
      <c r="AQ70" s="35">
        <f t="shared" si="26"/>
        <v>6.4</v>
      </c>
      <c r="AR70" s="35">
        <f t="shared" si="27"/>
        <v>26.4</v>
      </c>
    </row>
    <row r="71" spans="1:44" ht="15.75" hidden="1">
      <c r="A71">
        <v>55</v>
      </c>
      <c r="B71">
        <v>15</v>
      </c>
      <c r="C71">
        <v>0</v>
      </c>
      <c r="D71">
        <v>0</v>
      </c>
      <c r="E71">
        <v>15</v>
      </c>
      <c r="F71">
        <v>15</v>
      </c>
      <c r="G71" s="34">
        <v>0.1</v>
      </c>
      <c r="H71" s="34">
        <v>0.1</v>
      </c>
      <c r="I71" s="34">
        <v>0.1</v>
      </c>
      <c r="J71" s="34">
        <v>0.1</v>
      </c>
      <c r="K71" s="34">
        <v>0.1</v>
      </c>
      <c r="L71" s="34">
        <f t="shared" si="0"/>
        <v>0.5</v>
      </c>
      <c r="M71" s="34"/>
      <c r="N71" s="15">
        <f t="shared" si="1"/>
        <v>0.3665394278087506</v>
      </c>
      <c r="O71">
        <f t="shared" si="7"/>
        <v>0.1</v>
      </c>
      <c r="P71" s="34">
        <f t="shared" si="8"/>
        <v>0.26653942780875062</v>
      </c>
      <c r="Q71" s="34">
        <f t="shared" si="9"/>
        <v>0.1</v>
      </c>
      <c r="R71" s="34">
        <f t="shared" si="10"/>
        <v>0.16653942780875061</v>
      </c>
      <c r="S71" s="34">
        <f t="shared" si="11"/>
        <v>0.1</v>
      </c>
      <c r="T71" s="34">
        <f t="shared" si="12"/>
        <v>0.30000000000000004</v>
      </c>
      <c r="U71" s="34">
        <f t="shared" si="13"/>
        <v>6.6539427808750551E-2</v>
      </c>
      <c r="V71" s="34">
        <f t="shared" si="14"/>
        <v>6.6539427808750551E-2</v>
      </c>
      <c r="W71" s="34">
        <f t="shared" si="15"/>
        <v>0</v>
      </c>
      <c r="X71" s="34">
        <f t="shared" si="16"/>
        <v>0</v>
      </c>
      <c r="Y71" s="34">
        <f t="shared" si="17"/>
        <v>6.6539427808750551E-2</v>
      </c>
      <c r="Z71" s="34">
        <f t="shared" si="18"/>
        <v>0.3665394278087506</v>
      </c>
      <c r="AA71" s="34">
        <f t="shared" si="19"/>
        <v>0</v>
      </c>
      <c r="AB71" s="34">
        <f t="shared" si="20"/>
        <v>0</v>
      </c>
      <c r="AC71" s="34">
        <f t="shared" si="2"/>
        <v>2.9999999999999995E-2</v>
      </c>
      <c r="AD71" s="35">
        <f t="shared" si="21"/>
        <v>0</v>
      </c>
      <c r="AE71" s="35">
        <f t="shared" si="25"/>
        <v>0</v>
      </c>
      <c r="AF71" s="35"/>
      <c r="AG71" s="35"/>
      <c r="AH71" s="35"/>
      <c r="AI71" s="35"/>
      <c r="AJ71" s="35"/>
      <c r="AK71" s="34">
        <v>1.9999999999999998</v>
      </c>
      <c r="AL71">
        <v>8</v>
      </c>
      <c r="AM71">
        <f t="shared" si="22"/>
        <v>22</v>
      </c>
      <c r="AN71" s="34">
        <f t="shared" si="23"/>
        <v>0</v>
      </c>
      <c r="AO71" s="34">
        <f t="shared" si="24"/>
        <v>0</v>
      </c>
      <c r="AP71" s="34">
        <f t="shared" si="4"/>
        <v>2.9999999999999995E-2</v>
      </c>
      <c r="AQ71" s="35">
        <f t="shared" si="26"/>
        <v>0.8</v>
      </c>
      <c r="AR71" s="35">
        <f t="shared" si="27"/>
        <v>2.2000000000000002</v>
      </c>
    </row>
    <row r="72" spans="1:44" ht="15.75" hidden="1">
      <c r="A72">
        <v>56</v>
      </c>
      <c r="B72">
        <v>10</v>
      </c>
      <c r="C72">
        <v>0</v>
      </c>
      <c r="D72">
        <v>0</v>
      </c>
      <c r="E72">
        <v>0</v>
      </c>
      <c r="F72">
        <v>0</v>
      </c>
      <c r="G72" s="34">
        <v>0.3</v>
      </c>
      <c r="H72" s="34">
        <v>0.2</v>
      </c>
      <c r="I72" s="34">
        <v>0.1</v>
      </c>
      <c r="J72" s="34">
        <v>0</v>
      </c>
      <c r="K72" s="34">
        <v>0</v>
      </c>
      <c r="L72" s="34">
        <f t="shared" si="0"/>
        <v>0.6</v>
      </c>
      <c r="M72" s="34"/>
      <c r="N72" s="15">
        <f t="shared" si="1"/>
        <v>0.4398473133705007</v>
      </c>
      <c r="O72">
        <f t="shared" si="7"/>
        <v>0.2</v>
      </c>
      <c r="P72" s="34">
        <f t="shared" si="8"/>
        <v>0.23984731337050069</v>
      </c>
      <c r="Q72" s="34">
        <f t="shared" si="9"/>
        <v>0.23984731337050069</v>
      </c>
      <c r="R72" s="34">
        <f t="shared" si="10"/>
        <v>0</v>
      </c>
      <c r="S72" s="34">
        <f t="shared" si="11"/>
        <v>0</v>
      </c>
      <c r="T72" s="34">
        <f t="shared" si="12"/>
        <v>0.4398473133705007</v>
      </c>
      <c r="U72" s="34">
        <f t="shared" si="13"/>
        <v>0</v>
      </c>
      <c r="V72" s="34">
        <f t="shared" si="14"/>
        <v>0</v>
      </c>
      <c r="W72" s="34">
        <f t="shared" si="15"/>
        <v>0</v>
      </c>
      <c r="X72" s="34">
        <f t="shared" si="16"/>
        <v>0</v>
      </c>
      <c r="Y72" s="34">
        <f t="shared" si="17"/>
        <v>0</v>
      </c>
      <c r="Z72" s="34">
        <f t="shared" si="18"/>
        <v>0.4398473133705007</v>
      </c>
      <c r="AA72" s="34">
        <f t="shared" si="19"/>
        <v>0</v>
      </c>
      <c r="AB72" s="34">
        <f t="shared" si="20"/>
        <v>0</v>
      </c>
      <c r="AC72" s="34">
        <f t="shared" si="2"/>
        <v>0</v>
      </c>
      <c r="AD72" s="35">
        <f t="shared" si="21"/>
        <v>0</v>
      </c>
      <c r="AE72" s="35">
        <f t="shared" si="25"/>
        <v>0</v>
      </c>
      <c r="AF72" s="35"/>
      <c r="AG72" s="35"/>
      <c r="AH72" s="35"/>
      <c r="AI72" s="35"/>
      <c r="AJ72" s="35"/>
      <c r="AK72" s="34">
        <v>0.75</v>
      </c>
      <c r="AL72">
        <v>8</v>
      </c>
      <c r="AM72">
        <f t="shared" si="22"/>
        <v>22</v>
      </c>
      <c r="AN72" s="34">
        <f t="shared" si="23"/>
        <v>0</v>
      </c>
      <c r="AO72" s="34">
        <f t="shared" si="24"/>
        <v>0</v>
      </c>
      <c r="AP72" s="34">
        <f t="shared" si="4"/>
        <v>7.5000000000000015E-3</v>
      </c>
      <c r="AQ72" s="35">
        <f t="shared" si="26"/>
        <v>0</v>
      </c>
      <c r="AR72" s="35">
        <f t="shared" si="27"/>
        <v>0</v>
      </c>
    </row>
    <row r="73" spans="1:44" ht="15.75" hidden="1">
      <c r="A73">
        <v>57</v>
      </c>
      <c r="B73">
        <v>10</v>
      </c>
      <c r="C73">
        <v>0</v>
      </c>
      <c r="D73">
        <v>0</v>
      </c>
      <c r="E73" t="s">
        <v>732</v>
      </c>
      <c r="F73" t="s">
        <v>732</v>
      </c>
      <c r="G73" s="34">
        <v>0.1</v>
      </c>
      <c r="H73" s="34">
        <v>0.1</v>
      </c>
      <c r="I73" s="34">
        <v>0.1</v>
      </c>
      <c r="J73" s="34">
        <v>0</v>
      </c>
      <c r="K73" s="34">
        <v>0</v>
      </c>
      <c r="L73" s="34">
        <f t="shared" si="0"/>
        <v>0.30000000000000004</v>
      </c>
      <c r="M73" s="34"/>
      <c r="N73" s="15">
        <f t="shared" si="1"/>
        <v>0.21992365668525038</v>
      </c>
      <c r="O73">
        <f t="shared" si="7"/>
        <v>0.1</v>
      </c>
      <c r="P73" s="34">
        <f t="shared" si="8"/>
        <v>0.11992365668525037</v>
      </c>
      <c r="Q73" s="34">
        <f t="shared" si="9"/>
        <v>0.1</v>
      </c>
      <c r="R73" s="34">
        <f t="shared" si="10"/>
        <v>1.9923656685250368E-2</v>
      </c>
      <c r="S73" s="34">
        <f t="shared" si="11"/>
        <v>1.9923656685250368E-2</v>
      </c>
      <c r="T73" s="34">
        <f t="shared" si="12"/>
        <v>0.21992365668525038</v>
      </c>
      <c r="U73" s="34">
        <f t="shared" si="13"/>
        <v>0</v>
      </c>
      <c r="V73" s="34">
        <f t="shared" si="14"/>
        <v>0</v>
      </c>
      <c r="W73" s="34">
        <f t="shared" si="15"/>
        <v>0</v>
      </c>
      <c r="X73" s="34">
        <f t="shared" si="16"/>
        <v>0</v>
      </c>
      <c r="Y73" s="34">
        <f t="shared" si="17"/>
        <v>0</v>
      </c>
      <c r="Z73" s="34">
        <f t="shared" si="18"/>
        <v>0.21992365668525038</v>
      </c>
      <c r="AA73" s="34">
        <f t="shared" si="19"/>
        <v>0</v>
      </c>
      <c r="AB73" s="34">
        <f t="shared" si="20"/>
        <v>0</v>
      </c>
      <c r="AC73" s="34">
        <f t="shared" si="2"/>
        <v>1.0958011176887704E-3</v>
      </c>
      <c r="AD73" s="35">
        <f t="shared" si="21"/>
        <v>0</v>
      </c>
      <c r="AE73" s="35">
        <f t="shared" si="25"/>
        <v>0</v>
      </c>
      <c r="AF73" s="35"/>
      <c r="AG73" s="35"/>
      <c r="AH73" s="35"/>
      <c r="AI73" s="35"/>
      <c r="AJ73" s="35"/>
      <c r="AK73" s="34">
        <v>0.55000000000000004</v>
      </c>
      <c r="AL73">
        <v>8</v>
      </c>
      <c r="AM73">
        <f t="shared" si="22"/>
        <v>22</v>
      </c>
      <c r="AN73" s="34">
        <f t="shared" si="23"/>
        <v>0</v>
      </c>
      <c r="AO73" s="34">
        <f t="shared" si="24"/>
        <v>0</v>
      </c>
      <c r="AP73" s="34">
        <f t="shared" si="4"/>
        <v>5.5000000000000014E-3</v>
      </c>
      <c r="AQ73" s="35">
        <f t="shared" si="26"/>
        <v>0</v>
      </c>
      <c r="AR73" s="35">
        <f t="shared" si="27"/>
        <v>0</v>
      </c>
    </row>
    <row r="74" spans="1:44" ht="15.75" hidden="1">
      <c r="A74">
        <v>58</v>
      </c>
      <c r="B74">
        <v>10</v>
      </c>
      <c r="C74">
        <v>0</v>
      </c>
      <c r="D74">
        <v>0</v>
      </c>
      <c r="E74" t="s">
        <v>732</v>
      </c>
      <c r="F74" t="s">
        <v>732</v>
      </c>
      <c r="G74" s="34">
        <v>0.1</v>
      </c>
      <c r="H74" s="34">
        <v>0.1</v>
      </c>
      <c r="I74" s="34">
        <v>0.1</v>
      </c>
      <c r="J74" s="34">
        <v>0</v>
      </c>
      <c r="K74" s="34">
        <v>0</v>
      </c>
      <c r="L74" s="34">
        <f t="shared" si="0"/>
        <v>0.30000000000000004</v>
      </c>
      <c r="M74" s="34"/>
      <c r="N74" s="15">
        <f t="shared" si="1"/>
        <v>0.21992365668525038</v>
      </c>
      <c r="O74">
        <f t="shared" si="7"/>
        <v>0.1</v>
      </c>
      <c r="P74" s="34">
        <f t="shared" si="8"/>
        <v>0.11992365668525037</v>
      </c>
      <c r="Q74" s="34">
        <f t="shared" si="9"/>
        <v>0.1</v>
      </c>
      <c r="R74" s="34">
        <f t="shared" si="10"/>
        <v>1.9923656685250368E-2</v>
      </c>
      <c r="S74" s="34">
        <f t="shared" si="11"/>
        <v>1.9923656685250368E-2</v>
      </c>
      <c r="T74" s="34">
        <f t="shared" si="12"/>
        <v>0.21992365668525038</v>
      </c>
      <c r="U74" s="34">
        <f t="shared" si="13"/>
        <v>0</v>
      </c>
      <c r="V74" s="34">
        <f t="shared" si="14"/>
        <v>0</v>
      </c>
      <c r="W74" s="34">
        <f t="shared" si="15"/>
        <v>0</v>
      </c>
      <c r="X74" s="34">
        <f t="shared" si="16"/>
        <v>0</v>
      </c>
      <c r="Y74" s="34">
        <f t="shared" si="17"/>
        <v>0</v>
      </c>
      <c r="Z74" s="34">
        <f t="shared" si="18"/>
        <v>0.21992365668525038</v>
      </c>
      <c r="AA74" s="34">
        <f t="shared" si="19"/>
        <v>0</v>
      </c>
      <c r="AB74" s="34">
        <f t="shared" si="20"/>
        <v>0</v>
      </c>
      <c r="AC74" s="34">
        <f t="shared" si="2"/>
        <v>5.9770970055751105E-3</v>
      </c>
      <c r="AD74" s="35">
        <f t="shared" si="21"/>
        <v>0</v>
      </c>
      <c r="AE74" s="35">
        <f t="shared" si="25"/>
        <v>0</v>
      </c>
      <c r="AF74" s="35"/>
      <c r="AG74" s="35"/>
      <c r="AH74" s="35"/>
      <c r="AI74" s="35"/>
      <c r="AJ74" s="35"/>
      <c r="AK74" s="34">
        <v>3</v>
      </c>
      <c r="AL74">
        <v>8</v>
      </c>
      <c r="AM74">
        <f t="shared" si="22"/>
        <v>18</v>
      </c>
      <c r="AN74" s="34">
        <f t="shared" si="23"/>
        <v>0</v>
      </c>
      <c r="AO74" s="34">
        <f t="shared" si="24"/>
        <v>0</v>
      </c>
      <c r="AP74" s="34">
        <f t="shared" si="4"/>
        <v>3.0000000000000006E-2</v>
      </c>
      <c r="AQ74" s="35">
        <f t="shared" si="26"/>
        <v>0</v>
      </c>
      <c r="AR74" s="35">
        <f t="shared" si="27"/>
        <v>0</v>
      </c>
    </row>
    <row r="75" spans="1:44" ht="15.75" hidden="1">
      <c r="A75">
        <v>59</v>
      </c>
      <c r="B75">
        <v>36</v>
      </c>
      <c r="C75">
        <v>0</v>
      </c>
      <c r="D75">
        <v>0</v>
      </c>
      <c r="E75">
        <v>85</v>
      </c>
      <c r="F75">
        <v>99</v>
      </c>
      <c r="G75" s="34">
        <v>0.7</v>
      </c>
      <c r="H75" s="34">
        <v>0.2</v>
      </c>
      <c r="I75" s="34">
        <v>0.3</v>
      </c>
      <c r="J75" s="34">
        <v>1.2</v>
      </c>
      <c r="K75" s="34">
        <v>2</v>
      </c>
      <c r="L75" s="34">
        <f t="shared" si="0"/>
        <v>4.4000000000000004</v>
      </c>
      <c r="M75" s="34"/>
      <c r="N75" s="15">
        <f t="shared" si="1"/>
        <v>3.2255469647170054</v>
      </c>
      <c r="O75">
        <f t="shared" si="7"/>
        <v>0.2</v>
      </c>
      <c r="P75" s="34">
        <f t="shared" si="8"/>
        <v>3.0255469647170052</v>
      </c>
      <c r="Q75" s="34">
        <f t="shared" si="9"/>
        <v>0.7</v>
      </c>
      <c r="R75" s="34">
        <f t="shared" si="10"/>
        <v>2.3255469647170051</v>
      </c>
      <c r="S75" s="34">
        <f t="shared" si="11"/>
        <v>0.3</v>
      </c>
      <c r="T75" s="34">
        <f t="shared" si="12"/>
        <v>1.2</v>
      </c>
      <c r="U75" s="34">
        <f t="shared" si="13"/>
        <v>2.0255469647170052</v>
      </c>
      <c r="V75" s="34">
        <f t="shared" si="14"/>
        <v>1.2</v>
      </c>
      <c r="W75" s="34">
        <f t="shared" si="15"/>
        <v>0.82554696471700528</v>
      </c>
      <c r="X75" s="34">
        <f t="shared" si="16"/>
        <v>0.82554696471700528</v>
      </c>
      <c r="Y75" s="34">
        <f t="shared" si="17"/>
        <v>2.0255469647170052</v>
      </c>
      <c r="Z75" s="34">
        <f t="shared" si="18"/>
        <v>3.2255469647170054</v>
      </c>
      <c r="AA75" s="34">
        <f t="shared" si="19"/>
        <v>0</v>
      </c>
      <c r="AB75" s="34">
        <f t="shared" si="20"/>
        <v>0</v>
      </c>
      <c r="AC75" s="34">
        <f t="shared" si="2"/>
        <v>0.31590000000000001</v>
      </c>
      <c r="AD75" s="35">
        <f t="shared" si="21"/>
        <v>0</v>
      </c>
      <c r="AE75" s="35">
        <f t="shared" si="25"/>
        <v>18.162033223774117</v>
      </c>
      <c r="AF75" s="35"/>
      <c r="AG75" s="35"/>
      <c r="AH75" s="35"/>
      <c r="AI75" s="35"/>
      <c r="AJ75" s="35"/>
      <c r="AK75" s="34">
        <v>2.9250000000000003</v>
      </c>
      <c r="AL75">
        <v>8</v>
      </c>
      <c r="AM75">
        <f t="shared" si="22"/>
        <v>22</v>
      </c>
      <c r="AN75" s="34">
        <f t="shared" si="23"/>
        <v>0</v>
      </c>
      <c r="AO75" s="34">
        <f t="shared" si="24"/>
        <v>0</v>
      </c>
      <c r="AP75" s="34">
        <f t="shared" si="4"/>
        <v>0.31590000000000001</v>
      </c>
      <c r="AQ75" s="35">
        <f t="shared" si="26"/>
        <v>9.6</v>
      </c>
      <c r="AR75" s="35">
        <f t="shared" si="27"/>
        <v>44</v>
      </c>
    </row>
    <row r="76" spans="1:44" ht="15.75" hidden="1">
      <c r="A76">
        <v>60</v>
      </c>
      <c r="B76">
        <v>3</v>
      </c>
      <c r="C76">
        <v>0</v>
      </c>
      <c r="D76">
        <v>0</v>
      </c>
      <c r="E76" t="s">
        <v>732</v>
      </c>
      <c r="F76" t="s">
        <v>732</v>
      </c>
      <c r="G76" s="34">
        <v>0</v>
      </c>
      <c r="H76" s="34">
        <v>0.1</v>
      </c>
      <c r="I76" s="34">
        <v>1.5</v>
      </c>
      <c r="J76" s="34">
        <v>0</v>
      </c>
      <c r="K76" s="34">
        <v>0</v>
      </c>
      <c r="L76" s="34">
        <f t="shared" si="0"/>
        <v>1.6</v>
      </c>
      <c r="M76" s="34"/>
      <c r="N76" s="15">
        <f t="shared" si="1"/>
        <v>1.1729261689880019</v>
      </c>
      <c r="O76">
        <f t="shared" si="7"/>
        <v>0.1</v>
      </c>
      <c r="P76" s="34">
        <f t="shared" si="8"/>
        <v>1.0729261689880019</v>
      </c>
      <c r="Q76" s="34">
        <f t="shared" si="9"/>
        <v>0</v>
      </c>
      <c r="R76" s="34">
        <f t="shared" si="10"/>
        <v>1.0729261689880019</v>
      </c>
      <c r="S76" s="34">
        <f t="shared" si="11"/>
        <v>1.0729261689880019</v>
      </c>
      <c r="T76" s="34">
        <f t="shared" si="12"/>
        <v>1.1729261689880019</v>
      </c>
      <c r="U76" s="34">
        <f t="shared" si="13"/>
        <v>0</v>
      </c>
      <c r="V76" s="34">
        <f t="shared" si="14"/>
        <v>0</v>
      </c>
      <c r="W76" s="34">
        <f t="shared" si="15"/>
        <v>0</v>
      </c>
      <c r="X76" s="34">
        <f t="shared" si="16"/>
        <v>0</v>
      </c>
      <c r="Y76" s="34">
        <f t="shared" si="17"/>
        <v>0</v>
      </c>
      <c r="Z76" s="34">
        <f t="shared" si="18"/>
        <v>1.1729261689880019</v>
      </c>
      <c r="AA76" s="34">
        <f t="shared" si="19"/>
        <v>0</v>
      </c>
      <c r="AB76" s="34">
        <f t="shared" si="20"/>
        <v>0</v>
      </c>
      <c r="AC76" s="34">
        <f t="shared" si="2"/>
        <v>1.6093892534820027E-2</v>
      </c>
      <c r="AD76" s="35">
        <f t="shared" si="21"/>
        <v>0</v>
      </c>
      <c r="AE76" s="35">
        <f t="shared" si="25"/>
        <v>0</v>
      </c>
      <c r="AF76" s="35"/>
      <c r="AG76" s="35"/>
      <c r="AH76" s="35"/>
      <c r="AI76" s="35"/>
      <c r="AJ76" s="35"/>
      <c r="AK76" s="34">
        <v>0.5</v>
      </c>
      <c r="AL76">
        <v>8</v>
      </c>
      <c r="AM76">
        <f t="shared" si="22"/>
        <v>22</v>
      </c>
      <c r="AN76" s="34">
        <f t="shared" si="23"/>
        <v>0</v>
      </c>
      <c r="AO76" s="34">
        <f t="shared" si="24"/>
        <v>0</v>
      </c>
      <c r="AP76" s="34">
        <f t="shared" si="4"/>
        <v>2.2499999999999999E-2</v>
      </c>
      <c r="AQ76" s="35">
        <f t="shared" si="26"/>
        <v>0</v>
      </c>
      <c r="AR76" s="35">
        <f t="shared" si="27"/>
        <v>0</v>
      </c>
    </row>
    <row r="77" spans="1:44" ht="15.75" hidden="1">
      <c r="A77">
        <v>61</v>
      </c>
      <c r="B77">
        <v>60</v>
      </c>
      <c r="C77">
        <v>0</v>
      </c>
      <c r="D77">
        <v>0</v>
      </c>
      <c r="E77">
        <v>70</v>
      </c>
      <c r="F77">
        <v>80</v>
      </c>
      <c r="G77" s="34">
        <v>0.5</v>
      </c>
      <c r="H77" s="34">
        <v>0</v>
      </c>
      <c r="I77" s="34">
        <v>0.8</v>
      </c>
      <c r="J77" s="34">
        <v>0.6</v>
      </c>
      <c r="K77" s="34">
        <v>0.7</v>
      </c>
      <c r="L77" s="34">
        <f t="shared" si="0"/>
        <v>2.5999999999999996</v>
      </c>
      <c r="M77" s="34"/>
      <c r="N77" s="15">
        <f t="shared" si="1"/>
        <v>1.9060050246055029</v>
      </c>
      <c r="O77">
        <f t="shared" si="7"/>
        <v>0</v>
      </c>
      <c r="P77" s="34">
        <f t="shared" si="8"/>
        <v>1.9060050246055029</v>
      </c>
      <c r="Q77" s="34">
        <f t="shared" si="9"/>
        <v>0.5</v>
      </c>
      <c r="R77" s="34">
        <f t="shared" si="10"/>
        <v>1.4060050246055029</v>
      </c>
      <c r="S77" s="34">
        <f t="shared" si="11"/>
        <v>0.8</v>
      </c>
      <c r="T77" s="34">
        <f t="shared" si="12"/>
        <v>1.3</v>
      </c>
      <c r="U77" s="34">
        <f t="shared" si="13"/>
        <v>0.60600502460550287</v>
      </c>
      <c r="V77" s="34">
        <f t="shared" si="14"/>
        <v>0.6</v>
      </c>
      <c r="W77" s="34">
        <f t="shared" si="15"/>
        <v>6.0050246055028955E-3</v>
      </c>
      <c r="X77" s="34">
        <f t="shared" si="16"/>
        <v>6.0050246055028955E-3</v>
      </c>
      <c r="Y77" s="34">
        <f t="shared" si="17"/>
        <v>0.60600502460550287</v>
      </c>
      <c r="Z77" s="34">
        <f t="shared" si="18"/>
        <v>1.9060050246055029</v>
      </c>
      <c r="AA77" s="34">
        <f t="shared" si="19"/>
        <v>0</v>
      </c>
      <c r="AB77" s="34">
        <f t="shared" si="20"/>
        <v>0</v>
      </c>
      <c r="AC77" s="34">
        <f t="shared" si="2"/>
        <v>1.1880000000000002</v>
      </c>
      <c r="AD77" s="35">
        <f t="shared" si="21"/>
        <v>0</v>
      </c>
      <c r="AE77" s="35">
        <f t="shared" si="25"/>
        <v>0.1321105413210637</v>
      </c>
      <c r="AF77" s="35"/>
      <c r="AG77" s="35"/>
      <c r="AH77" s="35"/>
      <c r="AI77" s="35"/>
      <c r="AJ77" s="35"/>
      <c r="AK77" s="34">
        <v>2.4750000000000001</v>
      </c>
      <c r="AL77">
        <v>8</v>
      </c>
      <c r="AM77">
        <f t="shared" si="22"/>
        <v>22</v>
      </c>
      <c r="AN77" s="34">
        <f t="shared" si="23"/>
        <v>0</v>
      </c>
      <c r="AO77" s="34">
        <f t="shared" si="24"/>
        <v>0</v>
      </c>
      <c r="AP77" s="34">
        <f t="shared" si="4"/>
        <v>1.1880000000000002</v>
      </c>
      <c r="AQ77" s="35">
        <f t="shared" si="26"/>
        <v>4.8</v>
      </c>
      <c r="AR77" s="35">
        <f t="shared" si="27"/>
        <v>15.399999999999999</v>
      </c>
    </row>
    <row r="78" spans="1:44" ht="15.75" hidden="1">
      <c r="A78">
        <v>62</v>
      </c>
      <c r="B78">
        <v>10</v>
      </c>
      <c r="C78">
        <v>0</v>
      </c>
      <c r="D78">
        <v>0</v>
      </c>
      <c r="E78" t="s">
        <v>732</v>
      </c>
      <c r="F78" t="s">
        <v>732</v>
      </c>
      <c r="G78" s="34">
        <v>0.2</v>
      </c>
      <c r="H78" s="34">
        <v>0.1</v>
      </c>
      <c r="I78" s="34">
        <v>0.5</v>
      </c>
      <c r="J78" s="34">
        <v>0</v>
      </c>
      <c r="K78" s="34">
        <v>0</v>
      </c>
      <c r="L78" s="34">
        <f t="shared" si="0"/>
        <v>0.8</v>
      </c>
      <c r="M78" s="34"/>
      <c r="N78" s="15">
        <f t="shared" si="1"/>
        <v>0.58646308449400097</v>
      </c>
      <c r="O78">
        <f t="shared" si="7"/>
        <v>0.1</v>
      </c>
      <c r="P78" s="34">
        <f t="shared" si="8"/>
        <v>0.486463084494001</v>
      </c>
      <c r="Q78" s="34">
        <f t="shared" si="9"/>
        <v>0.2</v>
      </c>
      <c r="R78" s="34">
        <f t="shared" si="10"/>
        <v>0.28646308449400099</v>
      </c>
      <c r="S78" s="34">
        <f t="shared" si="11"/>
        <v>0.28646308449400099</v>
      </c>
      <c r="T78" s="34">
        <f t="shared" si="12"/>
        <v>0.58646308449400109</v>
      </c>
      <c r="U78" s="34">
        <f t="shared" si="13"/>
        <v>0</v>
      </c>
      <c r="V78" s="34">
        <f t="shared" si="14"/>
        <v>0</v>
      </c>
      <c r="W78" s="34">
        <f t="shared" si="15"/>
        <v>0</v>
      </c>
      <c r="X78" s="34">
        <f t="shared" si="16"/>
        <v>0</v>
      </c>
      <c r="Y78" s="34">
        <f t="shared" si="17"/>
        <v>0</v>
      </c>
      <c r="Z78" s="34">
        <f t="shared" si="18"/>
        <v>0.58646308449400109</v>
      </c>
      <c r="AA78" s="34">
        <f t="shared" si="19"/>
        <v>0</v>
      </c>
      <c r="AB78" s="34">
        <f t="shared" si="20"/>
        <v>0</v>
      </c>
      <c r="AC78" s="34">
        <f t="shared" si="2"/>
        <v>2.1484731337050075E-2</v>
      </c>
      <c r="AD78" s="35">
        <f t="shared" si="21"/>
        <v>0</v>
      </c>
      <c r="AE78" s="35">
        <f t="shared" si="25"/>
        <v>0</v>
      </c>
      <c r="AF78" s="35"/>
      <c r="AG78" s="35"/>
      <c r="AH78" s="35"/>
      <c r="AI78" s="35"/>
      <c r="AJ78" s="35"/>
      <c r="AK78" s="34">
        <v>0.75</v>
      </c>
      <c r="AL78">
        <v>8</v>
      </c>
      <c r="AM78">
        <f t="shared" si="22"/>
        <v>22</v>
      </c>
      <c r="AN78" s="34">
        <f t="shared" si="23"/>
        <v>0</v>
      </c>
      <c r="AO78" s="34">
        <f t="shared" si="24"/>
        <v>0</v>
      </c>
      <c r="AP78" s="34">
        <f t="shared" si="4"/>
        <v>3.7500000000000006E-2</v>
      </c>
      <c r="AQ78" s="35">
        <f t="shared" si="26"/>
        <v>0</v>
      </c>
      <c r="AR78" s="35">
        <f t="shared" si="27"/>
        <v>0</v>
      </c>
    </row>
    <row r="79" spans="1:44" ht="15.75" hidden="1">
      <c r="A79">
        <v>63</v>
      </c>
      <c r="B79">
        <v>5</v>
      </c>
      <c r="C79">
        <v>0</v>
      </c>
      <c r="D79">
        <v>0</v>
      </c>
      <c r="E79" t="s">
        <v>732</v>
      </c>
      <c r="F79" t="s">
        <v>732</v>
      </c>
      <c r="G79" s="34">
        <v>0.7</v>
      </c>
      <c r="H79" s="34">
        <v>0</v>
      </c>
      <c r="I79" s="34">
        <v>0.5</v>
      </c>
      <c r="J79" s="34">
        <v>0</v>
      </c>
      <c r="K79" s="34">
        <v>0</v>
      </c>
      <c r="L79" s="34">
        <f t="shared" si="0"/>
        <v>1.2</v>
      </c>
      <c r="M79" s="34"/>
      <c r="N79" s="15">
        <f t="shared" si="1"/>
        <v>0.87969462674100141</v>
      </c>
      <c r="O79">
        <f t="shared" si="7"/>
        <v>0</v>
      </c>
      <c r="P79" s="34">
        <f t="shared" si="8"/>
        <v>0.87969462674100141</v>
      </c>
      <c r="Q79" s="34">
        <f t="shared" si="9"/>
        <v>0.7</v>
      </c>
      <c r="R79" s="34">
        <f t="shared" si="10"/>
        <v>0.17969462674100145</v>
      </c>
      <c r="S79" s="34">
        <f t="shared" si="11"/>
        <v>0.17969462674100145</v>
      </c>
      <c r="T79" s="34">
        <f t="shared" si="12"/>
        <v>0.87969462674100141</v>
      </c>
      <c r="U79" s="34">
        <f t="shared" si="13"/>
        <v>0</v>
      </c>
      <c r="V79" s="34">
        <f t="shared" si="14"/>
        <v>0</v>
      </c>
      <c r="W79" s="34">
        <f t="shared" si="15"/>
        <v>0</v>
      </c>
      <c r="X79" s="34">
        <f t="shared" si="16"/>
        <v>0</v>
      </c>
      <c r="Y79" s="34">
        <f t="shared" si="17"/>
        <v>0</v>
      </c>
      <c r="Z79" s="34">
        <f t="shared" si="18"/>
        <v>0.87969462674100141</v>
      </c>
      <c r="AA79" s="34">
        <f t="shared" si="19"/>
        <v>0</v>
      </c>
      <c r="AB79" s="34">
        <f t="shared" si="20"/>
        <v>0</v>
      </c>
      <c r="AC79" s="34">
        <f t="shared" si="2"/>
        <v>4.4923656685250364E-3</v>
      </c>
      <c r="AD79" s="35">
        <f t="shared" si="21"/>
        <v>0</v>
      </c>
      <c r="AE79" s="35">
        <f t="shared" si="25"/>
        <v>0</v>
      </c>
      <c r="AF79" s="35"/>
      <c r="AG79" s="35"/>
      <c r="AH79" s="35"/>
      <c r="AI79" s="35"/>
      <c r="AJ79" s="35"/>
      <c r="AK79" s="34">
        <v>0.5</v>
      </c>
      <c r="AL79">
        <v>8</v>
      </c>
      <c r="AM79">
        <f t="shared" si="22"/>
        <v>22</v>
      </c>
      <c r="AN79" s="34">
        <f t="shared" si="23"/>
        <v>0</v>
      </c>
      <c r="AO79" s="34">
        <f t="shared" si="24"/>
        <v>0</v>
      </c>
      <c r="AP79" s="34">
        <f t="shared" si="4"/>
        <v>1.2500000000000001E-2</v>
      </c>
      <c r="AQ79" s="35">
        <f t="shared" si="26"/>
        <v>0</v>
      </c>
      <c r="AR79" s="35">
        <f t="shared" si="27"/>
        <v>0</v>
      </c>
    </row>
    <row r="80" spans="1:44" ht="15.75" hidden="1">
      <c r="A80">
        <v>65</v>
      </c>
      <c r="B80">
        <v>90</v>
      </c>
      <c r="C80">
        <v>0</v>
      </c>
      <c r="D80">
        <v>0</v>
      </c>
      <c r="E80">
        <v>90</v>
      </c>
      <c r="F80">
        <v>90</v>
      </c>
      <c r="G80" s="34">
        <v>0</v>
      </c>
      <c r="H80" s="34">
        <v>0</v>
      </c>
      <c r="I80" s="34">
        <v>0.5</v>
      </c>
      <c r="J80" s="34">
        <v>0.1</v>
      </c>
      <c r="K80" s="34">
        <v>0.1</v>
      </c>
      <c r="L80" s="34">
        <f t="shared" si="0"/>
        <v>0.7</v>
      </c>
      <c r="M80" s="34"/>
      <c r="N80" s="15">
        <f t="shared" si="1"/>
        <v>0.51315519893225081</v>
      </c>
      <c r="O80">
        <f t="shared" si="7"/>
        <v>0</v>
      </c>
      <c r="P80" s="34">
        <f t="shared" si="8"/>
        <v>0.51315519893225081</v>
      </c>
      <c r="Q80" s="34">
        <f t="shared" si="9"/>
        <v>0</v>
      </c>
      <c r="R80" s="34">
        <f t="shared" si="10"/>
        <v>0.51315519893225081</v>
      </c>
      <c r="S80" s="34">
        <f t="shared" si="11"/>
        <v>0.5</v>
      </c>
      <c r="T80" s="34">
        <f t="shared" si="12"/>
        <v>0.5</v>
      </c>
      <c r="U80" s="34">
        <f t="shared" si="13"/>
        <v>1.3155198932250811E-2</v>
      </c>
      <c r="V80" s="34">
        <f t="shared" si="14"/>
        <v>1.3155198932250811E-2</v>
      </c>
      <c r="W80" s="34">
        <f t="shared" si="15"/>
        <v>0</v>
      </c>
      <c r="X80" s="34">
        <f t="shared" si="16"/>
        <v>0</v>
      </c>
      <c r="Y80" s="34">
        <f t="shared" si="17"/>
        <v>1.3155198932250811E-2</v>
      </c>
      <c r="Z80" s="34">
        <f t="shared" si="18"/>
        <v>0.51315519893225081</v>
      </c>
      <c r="AA80" s="34">
        <f t="shared" si="19"/>
        <v>0</v>
      </c>
      <c r="AB80" s="34">
        <f t="shared" si="20"/>
        <v>0</v>
      </c>
      <c r="AC80" s="34">
        <f t="shared" si="2"/>
        <v>0.22500000000000001</v>
      </c>
      <c r="AD80" s="35">
        <f t="shared" si="21"/>
        <v>0</v>
      </c>
      <c r="AE80" s="35">
        <f t="shared" si="25"/>
        <v>0</v>
      </c>
      <c r="AF80" s="35"/>
      <c r="AG80" s="35"/>
      <c r="AH80" s="35"/>
      <c r="AI80" s="35"/>
      <c r="AJ80" s="35"/>
      <c r="AK80" s="34">
        <v>0.5</v>
      </c>
      <c r="AL80">
        <v>8</v>
      </c>
      <c r="AM80">
        <f t="shared" si="22"/>
        <v>22</v>
      </c>
      <c r="AN80" s="34">
        <f t="shared" si="23"/>
        <v>0</v>
      </c>
      <c r="AO80" s="34">
        <f t="shared" si="24"/>
        <v>0</v>
      </c>
      <c r="AP80" s="34">
        <f t="shared" si="4"/>
        <v>0.22500000000000001</v>
      </c>
      <c r="AQ80" s="35">
        <f t="shared" si="26"/>
        <v>0.8</v>
      </c>
      <c r="AR80" s="35">
        <f t="shared" si="27"/>
        <v>2.2000000000000002</v>
      </c>
    </row>
    <row r="81" spans="1:44" ht="15.75" hidden="1">
      <c r="A81">
        <v>66</v>
      </c>
      <c r="B81">
        <v>5</v>
      </c>
      <c r="C81">
        <v>0</v>
      </c>
      <c r="D81">
        <v>0</v>
      </c>
      <c r="E81">
        <v>70</v>
      </c>
      <c r="F81">
        <v>70</v>
      </c>
      <c r="G81" s="34">
        <v>0</v>
      </c>
      <c r="H81" s="34">
        <v>0</v>
      </c>
      <c r="I81" s="34">
        <v>2.5</v>
      </c>
      <c r="J81" s="34">
        <v>0.2</v>
      </c>
      <c r="K81" s="34">
        <v>1.5</v>
      </c>
      <c r="L81" s="34">
        <f t="shared" si="0"/>
        <v>4.2</v>
      </c>
      <c r="M81" s="34"/>
      <c r="N81" s="15">
        <f t="shared" si="1"/>
        <v>3.0789311935935051</v>
      </c>
      <c r="O81">
        <f t="shared" si="7"/>
        <v>0</v>
      </c>
      <c r="P81" s="34">
        <f t="shared" si="8"/>
        <v>3.0789311935935051</v>
      </c>
      <c r="Q81" s="34">
        <f t="shared" si="9"/>
        <v>0</v>
      </c>
      <c r="R81" s="34">
        <f t="shared" si="10"/>
        <v>3.0789311935935051</v>
      </c>
      <c r="S81" s="34">
        <f t="shared" si="11"/>
        <v>2.5</v>
      </c>
      <c r="T81" s="34">
        <f t="shared" si="12"/>
        <v>2.5</v>
      </c>
      <c r="U81" s="34">
        <f t="shared" si="13"/>
        <v>0.57893119359350509</v>
      </c>
      <c r="V81" s="34">
        <f t="shared" si="14"/>
        <v>0.2</v>
      </c>
      <c r="W81" s="34">
        <f t="shared" si="15"/>
        <v>0.37893119359350508</v>
      </c>
      <c r="X81" s="34">
        <f t="shared" si="16"/>
        <v>0.37893119359350508</v>
      </c>
      <c r="Y81" s="34">
        <f t="shared" si="17"/>
        <v>0.57893119359350509</v>
      </c>
      <c r="Z81" s="34">
        <f t="shared" si="18"/>
        <v>3.0789311935935051</v>
      </c>
      <c r="AA81" s="34">
        <f t="shared" si="19"/>
        <v>0</v>
      </c>
      <c r="AB81" s="34">
        <f t="shared" si="20"/>
        <v>0</v>
      </c>
      <c r="AC81" s="34">
        <f t="shared" si="2"/>
        <v>6.25E-2</v>
      </c>
      <c r="AD81" s="35">
        <f t="shared" si="21"/>
        <v>0</v>
      </c>
      <c r="AE81" s="35">
        <f t="shared" si="25"/>
        <v>8.3364862590571125</v>
      </c>
      <c r="AF81" s="35"/>
      <c r="AG81" s="35"/>
      <c r="AH81" s="35"/>
      <c r="AI81" s="35"/>
      <c r="AJ81" s="35"/>
      <c r="AK81" s="34">
        <v>0.5</v>
      </c>
      <c r="AL81">
        <v>8</v>
      </c>
      <c r="AM81">
        <f t="shared" si="22"/>
        <v>22</v>
      </c>
      <c r="AN81" s="34">
        <f t="shared" si="23"/>
        <v>0</v>
      </c>
      <c r="AO81" s="34">
        <f t="shared" si="24"/>
        <v>0</v>
      </c>
      <c r="AP81" s="34">
        <f t="shared" si="4"/>
        <v>6.25E-2</v>
      </c>
      <c r="AQ81" s="35">
        <f t="shared" si="26"/>
        <v>1.6</v>
      </c>
      <c r="AR81" s="35">
        <f t="shared" si="27"/>
        <v>33</v>
      </c>
    </row>
    <row r="82" spans="1:44" ht="15.75" hidden="1">
      <c r="A82">
        <v>67</v>
      </c>
      <c r="B82">
        <v>90</v>
      </c>
      <c r="C82">
        <v>0</v>
      </c>
      <c r="D82">
        <v>0</v>
      </c>
      <c r="E82">
        <v>80</v>
      </c>
      <c r="F82">
        <v>80</v>
      </c>
      <c r="G82" s="34">
        <v>0.2</v>
      </c>
      <c r="H82" s="34">
        <v>0</v>
      </c>
      <c r="I82" s="34">
        <v>0.7</v>
      </c>
      <c r="J82" s="34">
        <v>1</v>
      </c>
      <c r="K82" s="34">
        <v>1</v>
      </c>
      <c r="L82" s="34">
        <f t="shared" si="0"/>
        <v>2.9</v>
      </c>
      <c r="M82" s="34"/>
      <c r="N82" s="15">
        <f t="shared" si="1"/>
        <v>2.1259286812907532</v>
      </c>
      <c r="O82">
        <f t="shared" si="7"/>
        <v>0</v>
      </c>
      <c r="P82" s="34">
        <f t="shared" si="8"/>
        <v>2.1259286812907532</v>
      </c>
      <c r="Q82" s="34">
        <f t="shared" si="9"/>
        <v>0.2</v>
      </c>
      <c r="R82" s="34">
        <f t="shared" si="10"/>
        <v>1.9259286812907532</v>
      </c>
      <c r="S82" s="34">
        <f t="shared" si="11"/>
        <v>0.7</v>
      </c>
      <c r="T82" s="34">
        <f t="shared" si="12"/>
        <v>0.89999999999999991</v>
      </c>
      <c r="U82" s="34">
        <f t="shared" si="13"/>
        <v>1.2259286812907533</v>
      </c>
      <c r="V82" s="34">
        <f t="shared" si="14"/>
        <v>1</v>
      </c>
      <c r="W82" s="34">
        <f t="shared" si="15"/>
        <v>0.22592868129075327</v>
      </c>
      <c r="X82" s="34">
        <f t="shared" si="16"/>
        <v>0.22592868129075327</v>
      </c>
      <c r="Y82" s="34">
        <f t="shared" si="17"/>
        <v>1.2259286812907533</v>
      </c>
      <c r="Z82" s="34">
        <f t="shared" si="18"/>
        <v>2.1259286812907532</v>
      </c>
      <c r="AA82" s="34">
        <f t="shared" si="19"/>
        <v>0</v>
      </c>
      <c r="AB82" s="34">
        <f t="shared" si="20"/>
        <v>0</v>
      </c>
      <c r="AC82" s="34">
        <f t="shared" si="2"/>
        <v>1.2914999999999999</v>
      </c>
      <c r="AD82" s="35">
        <f t="shared" si="21"/>
        <v>0</v>
      </c>
      <c r="AE82" s="35">
        <f t="shared" si="25"/>
        <v>4.970430988396572</v>
      </c>
      <c r="AF82" s="35"/>
      <c r="AG82" s="35"/>
      <c r="AH82" s="35"/>
      <c r="AI82" s="35"/>
      <c r="AJ82" s="35"/>
      <c r="AK82" s="34">
        <v>2.0499999999999998</v>
      </c>
      <c r="AL82">
        <v>8</v>
      </c>
      <c r="AM82">
        <f t="shared" si="22"/>
        <v>22</v>
      </c>
      <c r="AN82" s="34">
        <f t="shared" si="23"/>
        <v>0</v>
      </c>
      <c r="AO82" s="34">
        <f t="shared" si="24"/>
        <v>0</v>
      </c>
      <c r="AP82" s="34">
        <f t="shared" si="4"/>
        <v>1.2914999999999999</v>
      </c>
      <c r="AQ82" s="35">
        <f t="shared" si="26"/>
        <v>8</v>
      </c>
      <c r="AR82" s="35">
        <f t="shared" si="27"/>
        <v>22</v>
      </c>
    </row>
    <row r="83" spans="1:44" ht="15.75" hidden="1">
      <c r="A83">
        <v>69</v>
      </c>
      <c r="B83">
        <v>10</v>
      </c>
      <c r="C83">
        <v>0</v>
      </c>
      <c r="D83">
        <v>0</v>
      </c>
      <c r="E83">
        <v>10</v>
      </c>
      <c r="F83">
        <v>1</v>
      </c>
      <c r="G83" s="34">
        <v>0</v>
      </c>
      <c r="H83" s="34">
        <v>0</v>
      </c>
      <c r="I83" s="34">
        <v>0.2</v>
      </c>
      <c r="J83" s="34">
        <v>0.1</v>
      </c>
      <c r="K83" s="34">
        <v>0</v>
      </c>
      <c r="L83" s="34">
        <f t="shared" si="0"/>
        <v>0.30000000000000004</v>
      </c>
      <c r="M83" s="34"/>
      <c r="N83" s="15">
        <f t="shared" si="1"/>
        <v>0.21992365668525038</v>
      </c>
      <c r="O83">
        <f t="shared" si="7"/>
        <v>0</v>
      </c>
      <c r="P83" s="34">
        <f t="shared" si="8"/>
        <v>0.21992365668525038</v>
      </c>
      <c r="Q83" s="34">
        <f t="shared" si="9"/>
        <v>0</v>
      </c>
      <c r="R83" s="34">
        <f t="shared" si="10"/>
        <v>0.21992365668525038</v>
      </c>
      <c r="S83" s="34">
        <f t="shared" si="11"/>
        <v>0.2</v>
      </c>
      <c r="T83" s="34">
        <f t="shared" si="12"/>
        <v>0.2</v>
      </c>
      <c r="U83" s="34">
        <f t="shared" si="13"/>
        <v>1.9923656685250368E-2</v>
      </c>
      <c r="V83" s="34">
        <f t="shared" si="14"/>
        <v>1.9923656685250368E-2</v>
      </c>
      <c r="W83" s="34">
        <f t="shared" si="15"/>
        <v>0</v>
      </c>
      <c r="X83" s="34">
        <f t="shared" si="16"/>
        <v>0</v>
      </c>
      <c r="Y83" s="34">
        <f t="shared" si="17"/>
        <v>1.9923656685250368E-2</v>
      </c>
      <c r="Z83" s="34">
        <f t="shared" si="18"/>
        <v>0.21992365668525038</v>
      </c>
      <c r="AA83" s="34">
        <f t="shared" si="19"/>
        <v>0</v>
      </c>
      <c r="AB83" s="34">
        <f t="shared" si="20"/>
        <v>0</v>
      </c>
      <c r="AC83" s="34">
        <f t="shared" si="2"/>
        <v>3.5000000000000003E-2</v>
      </c>
      <c r="AD83" s="35">
        <f t="shared" si="21"/>
        <v>0</v>
      </c>
      <c r="AE83" s="35">
        <f t="shared" si="25"/>
        <v>0</v>
      </c>
      <c r="AF83" s="35"/>
      <c r="AG83" s="35"/>
      <c r="AH83" s="35"/>
      <c r="AI83" s="35"/>
      <c r="AJ83" s="35"/>
      <c r="AK83" s="34">
        <v>1.75</v>
      </c>
      <c r="AL83">
        <v>8</v>
      </c>
      <c r="AM83">
        <f t="shared" si="22"/>
        <v>22</v>
      </c>
      <c r="AN83" s="34">
        <f t="shared" si="23"/>
        <v>0</v>
      </c>
      <c r="AO83" s="34">
        <f t="shared" si="24"/>
        <v>0</v>
      </c>
      <c r="AP83" s="34">
        <f t="shared" si="4"/>
        <v>3.5000000000000003E-2</v>
      </c>
      <c r="AQ83" s="35">
        <f t="shared" si="26"/>
        <v>0.8</v>
      </c>
      <c r="AR83" s="35">
        <f t="shared" si="27"/>
        <v>0</v>
      </c>
    </row>
    <row r="84" spans="1:44" ht="15.75" hidden="1">
      <c r="A84">
        <v>70</v>
      </c>
      <c r="B84">
        <v>60</v>
      </c>
      <c r="C84">
        <v>0</v>
      </c>
      <c r="D84">
        <v>0</v>
      </c>
      <c r="E84">
        <v>90</v>
      </c>
      <c r="F84">
        <v>90</v>
      </c>
      <c r="G84" s="34">
        <v>0.5</v>
      </c>
      <c r="H84" s="34">
        <v>0</v>
      </c>
      <c r="I84" s="34">
        <v>0.8</v>
      </c>
      <c r="J84" s="34">
        <v>0.6</v>
      </c>
      <c r="K84" s="34">
        <v>0.6</v>
      </c>
      <c r="L84" s="34">
        <f t="shared" ref="L84:L147" si="28">SUM(G84:K84)</f>
        <v>2.5</v>
      </c>
      <c r="M84" s="34"/>
      <c r="N84" s="15">
        <f t="shared" ref="N84:N147" si="29">L84*$F$2</f>
        <v>1.832697139043753</v>
      </c>
      <c r="O84">
        <f t="shared" si="7"/>
        <v>0</v>
      </c>
      <c r="P84" s="34">
        <f t="shared" si="8"/>
        <v>1.832697139043753</v>
      </c>
      <c r="Q84" s="34">
        <f t="shared" si="9"/>
        <v>0.5</v>
      </c>
      <c r="R84" s="34">
        <f t="shared" si="10"/>
        <v>1.332697139043753</v>
      </c>
      <c r="S84" s="34">
        <f t="shared" si="11"/>
        <v>0.8</v>
      </c>
      <c r="T84" s="34">
        <f t="shared" si="12"/>
        <v>1.3</v>
      </c>
      <c r="U84" s="34">
        <f t="shared" si="13"/>
        <v>0.53269713904375293</v>
      </c>
      <c r="V84" s="34">
        <f t="shared" si="14"/>
        <v>0.53269713904375293</v>
      </c>
      <c r="W84" s="34">
        <f t="shared" si="15"/>
        <v>0</v>
      </c>
      <c r="X84" s="34">
        <f t="shared" si="16"/>
        <v>0</v>
      </c>
      <c r="Y84" s="34">
        <f t="shared" si="17"/>
        <v>0.53269713904375293</v>
      </c>
      <c r="Z84" s="34">
        <f t="shared" si="18"/>
        <v>1.832697139043753</v>
      </c>
      <c r="AA84" s="34">
        <f t="shared" si="19"/>
        <v>0</v>
      </c>
      <c r="AB84" s="34">
        <f t="shared" si="20"/>
        <v>0</v>
      </c>
      <c r="AC84" s="34">
        <f t="shared" ref="AC84:AC147" si="30">AK84*S84*(B84/100)</f>
        <v>1.2720000000000002</v>
      </c>
      <c r="AD84" s="35">
        <f t="shared" si="21"/>
        <v>0</v>
      </c>
      <c r="AE84" s="35">
        <f t="shared" ref="AE84:AE109" si="31">X84*AM84</f>
        <v>0</v>
      </c>
      <c r="AF84" s="35"/>
      <c r="AG84" s="35"/>
      <c r="AH84" s="35"/>
      <c r="AI84" s="35"/>
      <c r="AJ84" s="35"/>
      <c r="AK84" s="34">
        <v>2.6500000000000004</v>
      </c>
      <c r="AL84">
        <v>8</v>
      </c>
      <c r="AM84">
        <f t="shared" si="22"/>
        <v>22</v>
      </c>
      <c r="AN84" s="34">
        <f t="shared" si="23"/>
        <v>0</v>
      </c>
      <c r="AO84" s="34">
        <f t="shared" si="24"/>
        <v>0</v>
      </c>
      <c r="AP84" s="34">
        <f t="shared" ref="AP84:AP147" si="32">AK84*I84*(B84/100)</f>
        <v>1.2720000000000002</v>
      </c>
      <c r="AQ84" s="35">
        <f t="shared" ref="AQ84:AQ109" si="33">AL84*J84</f>
        <v>4.8</v>
      </c>
      <c r="AR84" s="35">
        <f t="shared" ref="AR84:AR109" si="34">AM84*K84</f>
        <v>13.2</v>
      </c>
    </row>
    <row r="85" spans="1:44" ht="15.75" hidden="1">
      <c r="A85">
        <v>71</v>
      </c>
      <c r="B85">
        <v>34</v>
      </c>
      <c r="C85">
        <v>0</v>
      </c>
      <c r="D85">
        <v>0</v>
      </c>
      <c r="E85" t="s">
        <v>732</v>
      </c>
      <c r="F85" t="s">
        <v>732</v>
      </c>
      <c r="G85" s="34">
        <v>0</v>
      </c>
      <c r="H85" s="34">
        <v>0</v>
      </c>
      <c r="I85" s="34">
        <v>1.2</v>
      </c>
      <c r="J85" s="34">
        <v>0</v>
      </c>
      <c r="K85" s="34">
        <v>0</v>
      </c>
      <c r="L85" s="34">
        <f t="shared" si="28"/>
        <v>1.2</v>
      </c>
      <c r="M85" s="34"/>
      <c r="N85" s="15">
        <f t="shared" si="29"/>
        <v>0.87969462674100141</v>
      </c>
      <c r="O85">
        <f t="shared" ref="O85:O148" si="35">IF(H85&lt;=N85,H85,N85)</f>
        <v>0</v>
      </c>
      <c r="P85" s="34">
        <f t="shared" ref="P85:P148" si="36">N85-O85</f>
        <v>0.87969462674100141</v>
      </c>
      <c r="Q85" s="34">
        <f t="shared" ref="Q85:Q148" si="37">IF(O85&lt;H85,0,IF(P85&gt;G85,G85,P85))</f>
        <v>0</v>
      </c>
      <c r="R85" s="34">
        <f t="shared" ref="R85:R148" si="38">P85-Q85</f>
        <v>0.87969462674100141</v>
      </c>
      <c r="S85" s="34">
        <f t="shared" ref="S85:S148" si="39">IF(Q85&lt;G85,0,IF(R85&gt;I85,I85,R85))</f>
        <v>0.87969462674100141</v>
      </c>
      <c r="T85" s="34">
        <f t="shared" ref="T85:T148" si="40">O85+Q85+S85</f>
        <v>0.87969462674100141</v>
      </c>
      <c r="U85" s="34">
        <f t="shared" ref="U85:U148" si="41">N85-T85</f>
        <v>0</v>
      </c>
      <c r="V85" s="34">
        <f t="shared" ref="V85:V148" si="42">IF(S85&lt;I85,0,IF(U85&gt;J85,J85,U85))</f>
        <v>0</v>
      </c>
      <c r="W85" s="34">
        <f t="shared" ref="W85:W148" si="43">U85-V85</f>
        <v>0</v>
      </c>
      <c r="X85" s="34">
        <f t="shared" ref="X85:X148" si="44">IF(V85&lt;J85,0,IF(W85&gt;K85,K85,W85))</f>
        <v>0</v>
      </c>
      <c r="Y85" s="34">
        <f t="shared" ref="Y85:Y148" si="45">V85+X85</f>
        <v>0</v>
      </c>
      <c r="Z85" s="34">
        <f t="shared" ref="Z85:Z148" si="46">T85+Y85</f>
        <v>0.87969462674100141</v>
      </c>
      <c r="AA85" s="34">
        <f t="shared" ref="AA85:AA148" si="47">O85*$AA$2*(C85/100)</f>
        <v>0</v>
      </c>
      <c r="AB85" s="34">
        <f t="shared" ref="AB85:AB148" si="48">Q85*$AA$3*(D85/100)</f>
        <v>0</v>
      </c>
      <c r="AC85" s="34">
        <f t="shared" si="30"/>
        <v>0.43368945098331363</v>
      </c>
      <c r="AD85" s="35">
        <f t="shared" ref="AD85:AD148" si="49">AL85*V85*(C85/100)</f>
        <v>0</v>
      </c>
      <c r="AE85" s="35">
        <f t="shared" si="31"/>
        <v>0</v>
      </c>
      <c r="AF85" s="35"/>
      <c r="AG85" s="35"/>
      <c r="AH85" s="35"/>
      <c r="AI85" s="35"/>
      <c r="AJ85" s="35"/>
      <c r="AK85" s="34">
        <v>1.4499999999999997</v>
      </c>
      <c r="AL85">
        <v>8</v>
      </c>
      <c r="AM85">
        <f t="shared" ref="AM85:AM148" si="50">IF(AK85="","",IF(AK85=3,18,22))</f>
        <v>22</v>
      </c>
      <c r="AN85" s="34">
        <f t="shared" ref="AN85:AN148" si="51">H85*$AA$2*(C85/100)</f>
        <v>0</v>
      </c>
      <c r="AO85" s="34">
        <f t="shared" ref="AO85:AO148" si="52">G85*$AA$3*(D85/100)</f>
        <v>0</v>
      </c>
      <c r="AP85" s="34">
        <f t="shared" si="32"/>
        <v>0.5915999999999999</v>
      </c>
      <c r="AQ85" s="35">
        <f t="shared" si="33"/>
        <v>0</v>
      </c>
      <c r="AR85" s="35">
        <f t="shared" si="34"/>
        <v>0</v>
      </c>
    </row>
    <row r="86" spans="1:44" ht="15.75" hidden="1">
      <c r="A86">
        <v>72</v>
      </c>
      <c r="B86">
        <v>95</v>
      </c>
      <c r="C86">
        <v>0</v>
      </c>
      <c r="D86">
        <v>0</v>
      </c>
      <c r="E86" t="s">
        <v>732</v>
      </c>
      <c r="F86" t="s">
        <v>732</v>
      </c>
      <c r="G86" s="34">
        <v>0</v>
      </c>
      <c r="H86" s="34">
        <v>0</v>
      </c>
      <c r="I86" s="34">
        <v>1.8</v>
      </c>
      <c r="J86" s="34">
        <v>0</v>
      </c>
      <c r="K86" s="34">
        <v>0</v>
      </c>
      <c r="L86" s="34">
        <f t="shared" si="28"/>
        <v>1.8</v>
      </c>
      <c r="M86" s="34"/>
      <c r="N86" s="15">
        <f t="shared" si="29"/>
        <v>1.3195419401115023</v>
      </c>
      <c r="O86">
        <f t="shared" si="35"/>
        <v>0</v>
      </c>
      <c r="P86" s="34">
        <f t="shared" si="36"/>
        <v>1.3195419401115023</v>
      </c>
      <c r="Q86" s="34">
        <f t="shared" si="37"/>
        <v>0</v>
      </c>
      <c r="R86" s="34">
        <f t="shared" si="38"/>
        <v>1.3195419401115023</v>
      </c>
      <c r="S86" s="34">
        <f t="shared" si="39"/>
        <v>1.3195419401115023</v>
      </c>
      <c r="T86" s="34">
        <f t="shared" si="40"/>
        <v>1.3195419401115023</v>
      </c>
      <c r="U86" s="34">
        <f t="shared" si="41"/>
        <v>0</v>
      </c>
      <c r="V86" s="34">
        <f t="shared" si="42"/>
        <v>0</v>
      </c>
      <c r="W86" s="34">
        <f t="shared" si="43"/>
        <v>0</v>
      </c>
      <c r="X86" s="34">
        <f t="shared" si="44"/>
        <v>0</v>
      </c>
      <c r="Y86" s="34">
        <f t="shared" si="45"/>
        <v>0</v>
      </c>
      <c r="Z86" s="34">
        <f t="shared" si="46"/>
        <v>1.3195419401115023</v>
      </c>
      <c r="AA86" s="34">
        <f t="shared" si="47"/>
        <v>0</v>
      </c>
      <c r="AB86" s="34">
        <f t="shared" si="48"/>
        <v>0</v>
      </c>
      <c r="AC86" s="34">
        <f t="shared" si="30"/>
        <v>1.8803472646588906</v>
      </c>
      <c r="AD86" s="35">
        <f t="shared" si="49"/>
        <v>0</v>
      </c>
      <c r="AE86" s="35">
        <f t="shared" si="31"/>
        <v>0</v>
      </c>
      <c r="AF86" s="35"/>
      <c r="AG86" s="35"/>
      <c r="AH86" s="35"/>
      <c r="AI86" s="35"/>
      <c r="AJ86" s="35"/>
      <c r="AK86" s="34">
        <v>1.5</v>
      </c>
      <c r="AL86">
        <v>8</v>
      </c>
      <c r="AM86">
        <f t="shared" si="50"/>
        <v>22</v>
      </c>
      <c r="AN86" s="34">
        <f t="shared" si="51"/>
        <v>0</v>
      </c>
      <c r="AO86" s="34">
        <f t="shared" si="52"/>
        <v>0</v>
      </c>
      <c r="AP86" s="34">
        <f t="shared" si="32"/>
        <v>2.5649999999999999</v>
      </c>
      <c r="AQ86" s="35">
        <f t="shared" si="33"/>
        <v>0</v>
      </c>
      <c r="AR86" s="35">
        <f t="shared" si="34"/>
        <v>0</v>
      </c>
    </row>
    <row r="87" spans="1:44" ht="15.75" hidden="1">
      <c r="A87">
        <v>73</v>
      </c>
      <c r="B87">
        <v>90</v>
      </c>
      <c r="C87">
        <v>0</v>
      </c>
      <c r="D87">
        <v>0</v>
      </c>
      <c r="E87" t="s">
        <v>732</v>
      </c>
      <c r="F87" t="s">
        <v>732</v>
      </c>
      <c r="G87" s="34">
        <v>0</v>
      </c>
      <c r="H87" s="34">
        <v>0</v>
      </c>
      <c r="I87" s="34">
        <v>1.8</v>
      </c>
      <c r="J87" s="34">
        <v>0</v>
      </c>
      <c r="K87" s="34">
        <v>0</v>
      </c>
      <c r="L87" s="34">
        <f t="shared" si="28"/>
        <v>1.8</v>
      </c>
      <c r="M87" s="34"/>
      <c r="N87" s="15">
        <f t="shared" si="29"/>
        <v>1.3195419401115023</v>
      </c>
      <c r="O87">
        <f t="shared" si="35"/>
        <v>0</v>
      </c>
      <c r="P87" s="34">
        <f t="shared" si="36"/>
        <v>1.3195419401115023</v>
      </c>
      <c r="Q87" s="34">
        <f t="shared" si="37"/>
        <v>0</v>
      </c>
      <c r="R87" s="34">
        <f t="shared" si="38"/>
        <v>1.3195419401115023</v>
      </c>
      <c r="S87" s="34">
        <f t="shared" si="39"/>
        <v>1.3195419401115023</v>
      </c>
      <c r="T87" s="34">
        <f t="shared" si="40"/>
        <v>1.3195419401115023</v>
      </c>
      <c r="U87" s="34">
        <f t="shared" si="41"/>
        <v>0</v>
      </c>
      <c r="V87" s="34">
        <f t="shared" si="42"/>
        <v>0</v>
      </c>
      <c r="W87" s="34">
        <f t="shared" si="43"/>
        <v>0</v>
      </c>
      <c r="X87" s="34">
        <f t="shared" si="44"/>
        <v>0</v>
      </c>
      <c r="Y87" s="34">
        <f t="shared" si="45"/>
        <v>0</v>
      </c>
      <c r="Z87" s="34">
        <f t="shared" si="46"/>
        <v>1.3195419401115023</v>
      </c>
      <c r="AA87" s="34">
        <f t="shared" si="47"/>
        <v>0</v>
      </c>
      <c r="AB87" s="34">
        <f t="shared" si="48"/>
        <v>0</v>
      </c>
      <c r="AC87" s="34">
        <f t="shared" si="30"/>
        <v>1.6626228445404931</v>
      </c>
      <c r="AD87" s="35">
        <f t="shared" si="49"/>
        <v>0</v>
      </c>
      <c r="AE87" s="35">
        <f t="shared" si="31"/>
        <v>0</v>
      </c>
      <c r="AF87" s="35"/>
      <c r="AG87" s="35"/>
      <c r="AH87" s="35"/>
      <c r="AI87" s="35"/>
      <c r="AJ87" s="35"/>
      <c r="AK87" s="34">
        <v>1.4000000000000001</v>
      </c>
      <c r="AL87">
        <v>8</v>
      </c>
      <c r="AM87">
        <f t="shared" si="50"/>
        <v>22</v>
      </c>
      <c r="AN87" s="34">
        <f t="shared" si="51"/>
        <v>0</v>
      </c>
      <c r="AO87" s="34">
        <f t="shared" si="52"/>
        <v>0</v>
      </c>
      <c r="AP87" s="34">
        <f t="shared" si="32"/>
        <v>2.2680000000000007</v>
      </c>
      <c r="AQ87" s="35">
        <f t="shared" si="33"/>
        <v>0</v>
      </c>
      <c r="AR87" s="35">
        <f t="shared" si="34"/>
        <v>0</v>
      </c>
    </row>
    <row r="88" spans="1:44" ht="15.75" hidden="1">
      <c r="A88">
        <v>74</v>
      </c>
      <c r="B88">
        <v>78</v>
      </c>
      <c r="C88">
        <v>0</v>
      </c>
      <c r="D88">
        <v>0</v>
      </c>
      <c r="E88" t="s">
        <v>732</v>
      </c>
      <c r="F88" t="s">
        <v>732</v>
      </c>
      <c r="G88" s="34">
        <v>0</v>
      </c>
      <c r="H88" s="34">
        <v>0</v>
      </c>
      <c r="I88" s="34">
        <v>1</v>
      </c>
      <c r="J88" s="34">
        <v>0</v>
      </c>
      <c r="K88" s="34">
        <v>0</v>
      </c>
      <c r="L88" s="34">
        <f t="shared" si="28"/>
        <v>1</v>
      </c>
      <c r="M88" s="34"/>
      <c r="N88" s="15">
        <f t="shared" si="29"/>
        <v>0.73307885561750119</v>
      </c>
      <c r="O88">
        <f t="shared" si="35"/>
        <v>0</v>
      </c>
      <c r="P88" s="34">
        <f t="shared" si="36"/>
        <v>0.73307885561750119</v>
      </c>
      <c r="Q88" s="34">
        <f t="shared" si="37"/>
        <v>0</v>
      </c>
      <c r="R88" s="34">
        <f t="shared" si="38"/>
        <v>0.73307885561750119</v>
      </c>
      <c r="S88" s="34">
        <f t="shared" si="39"/>
        <v>0.73307885561750119</v>
      </c>
      <c r="T88" s="34">
        <f t="shared" si="40"/>
        <v>0.73307885561750119</v>
      </c>
      <c r="U88" s="34">
        <f t="shared" si="41"/>
        <v>0</v>
      </c>
      <c r="V88" s="34">
        <f t="shared" si="42"/>
        <v>0</v>
      </c>
      <c r="W88" s="34">
        <f t="shared" si="43"/>
        <v>0</v>
      </c>
      <c r="X88" s="34">
        <f t="shared" si="44"/>
        <v>0</v>
      </c>
      <c r="Y88" s="34">
        <f t="shared" si="45"/>
        <v>0</v>
      </c>
      <c r="Z88" s="34">
        <f t="shared" si="46"/>
        <v>0.73307885561750119</v>
      </c>
      <c r="AA88" s="34">
        <f t="shared" si="47"/>
        <v>0</v>
      </c>
      <c r="AB88" s="34">
        <f t="shared" si="48"/>
        <v>0</v>
      </c>
      <c r="AC88" s="34">
        <f t="shared" si="30"/>
        <v>0.62898165811981599</v>
      </c>
      <c r="AD88" s="35">
        <f t="shared" si="49"/>
        <v>0</v>
      </c>
      <c r="AE88" s="35">
        <f t="shared" si="31"/>
        <v>0</v>
      </c>
      <c r="AF88" s="35"/>
      <c r="AG88" s="35"/>
      <c r="AH88" s="35"/>
      <c r="AI88" s="35"/>
      <c r="AJ88" s="35"/>
      <c r="AK88" s="34">
        <v>1.0999999999999999</v>
      </c>
      <c r="AL88">
        <v>8</v>
      </c>
      <c r="AM88">
        <f t="shared" si="50"/>
        <v>22</v>
      </c>
      <c r="AN88" s="34">
        <f t="shared" si="51"/>
        <v>0</v>
      </c>
      <c r="AO88" s="34">
        <f t="shared" si="52"/>
        <v>0</v>
      </c>
      <c r="AP88" s="34">
        <f t="shared" si="32"/>
        <v>0.85799999999999987</v>
      </c>
      <c r="AQ88" s="35">
        <f t="shared" si="33"/>
        <v>0</v>
      </c>
      <c r="AR88" s="35">
        <f t="shared" si="34"/>
        <v>0</v>
      </c>
    </row>
    <row r="89" spans="1:44" ht="15.75" hidden="1">
      <c r="A89">
        <v>75</v>
      </c>
      <c r="B89">
        <v>98</v>
      </c>
      <c r="C89">
        <v>0</v>
      </c>
      <c r="D89">
        <v>0</v>
      </c>
      <c r="E89">
        <v>95</v>
      </c>
      <c r="F89">
        <v>95</v>
      </c>
      <c r="G89" s="34">
        <v>0</v>
      </c>
      <c r="H89" s="34">
        <v>0</v>
      </c>
      <c r="I89" s="34">
        <v>2.5</v>
      </c>
      <c r="J89" s="34">
        <v>2</v>
      </c>
      <c r="K89" s="34">
        <v>2</v>
      </c>
      <c r="L89" s="34">
        <f t="shared" si="28"/>
        <v>6.5</v>
      </c>
      <c r="M89" s="34"/>
      <c r="N89" s="15">
        <f t="shared" si="29"/>
        <v>4.7650125615137577</v>
      </c>
      <c r="O89">
        <f t="shared" si="35"/>
        <v>0</v>
      </c>
      <c r="P89" s="34">
        <f t="shared" si="36"/>
        <v>4.7650125615137577</v>
      </c>
      <c r="Q89" s="34">
        <f t="shared" si="37"/>
        <v>0</v>
      </c>
      <c r="R89" s="34">
        <f t="shared" si="38"/>
        <v>4.7650125615137577</v>
      </c>
      <c r="S89" s="34">
        <f t="shared" si="39"/>
        <v>2.5</v>
      </c>
      <c r="T89" s="34">
        <f t="shared" si="40"/>
        <v>2.5</v>
      </c>
      <c r="U89" s="34">
        <f t="shared" si="41"/>
        <v>2.2650125615137577</v>
      </c>
      <c r="V89" s="34">
        <f t="shared" si="42"/>
        <v>2</v>
      </c>
      <c r="W89" s="34">
        <f t="shared" si="43"/>
        <v>0.26501256151375774</v>
      </c>
      <c r="X89" s="34">
        <f t="shared" si="44"/>
        <v>0.26501256151375774</v>
      </c>
      <c r="Y89" s="34">
        <f t="shared" si="45"/>
        <v>2.2650125615137577</v>
      </c>
      <c r="Z89" s="34">
        <f t="shared" si="46"/>
        <v>4.7650125615137577</v>
      </c>
      <c r="AA89" s="34">
        <f t="shared" si="47"/>
        <v>0</v>
      </c>
      <c r="AB89" s="34">
        <f t="shared" si="48"/>
        <v>0</v>
      </c>
      <c r="AC89" s="34">
        <f t="shared" si="30"/>
        <v>7.35</v>
      </c>
      <c r="AD89" s="35">
        <f t="shared" si="49"/>
        <v>0</v>
      </c>
      <c r="AE89" s="35">
        <f t="shared" si="31"/>
        <v>4.7702261072476393</v>
      </c>
      <c r="AF89" s="35"/>
      <c r="AG89" s="35"/>
      <c r="AH89" s="35"/>
      <c r="AI89" s="35"/>
      <c r="AJ89" s="35"/>
      <c r="AK89" s="34">
        <v>3</v>
      </c>
      <c r="AL89">
        <v>8</v>
      </c>
      <c r="AM89">
        <f t="shared" si="50"/>
        <v>18</v>
      </c>
      <c r="AN89" s="34">
        <f t="shared" si="51"/>
        <v>0</v>
      </c>
      <c r="AO89" s="34">
        <f t="shared" si="52"/>
        <v>0</v>
      </c>
      <c r="AP89" s="34">
        <f t="shared" si="32"/>
        <v>7.35</v>
      </c>
      <c r="AQ89" s="35">
        <f t="shared" si="33"/>
        <v>16</v>
      </c>
      <c r="AR89" s="35">
        <f t="shared" si="34"/>
        <v>36</v>
      </c>
    </row>
    <row r="90" spans="1:44" ht="15.75" hidden="1">
      <c r="A90">
        <v>76</v>
      </c>
      <c r="B90">
        <v>95</v>
      </c>
      <c r="C90">
        <v>0</v>
      </c>
      <c r="D90">
        <v>0</v>
      </c>
      <c r="E90">
        <v>95</v>
      </c>
      <c r="F90">
        <v>95</v>
      </c>
      <c r="G90" s="34">
        <v>0</v>
      </c>
      <c r="H90" s="34">
        <v>0</v>
      </c>
      <c r="I90" s="34">
        <v>2.2000000000000002</v>
      </c>
      <c r="J90" s="34">
        <v>3.3</v>
      </c>
      <c r="K90" s="34">
        <v>1.5</v>
      </c>
      <c r="L90" s="34">
        <f t="shared" si="28"/>
        <v>7</v>
      </c>
      <c r="M90" s="34"/>
      <c r="N90" s="15">
        <f t="shared" si="29"/>
        <v>5.1315519893225083</v>
      </c>
      <c r="O90">
        <f t="shared" si="35"/>
        <v>0</v>
      </c>
      <c r="P90" s="34">
        <f t="shared" si="36"/>
        <v>5.1315519893225083</v>
      </c>
      <c r="Q90" s="34">
        <f t="shared" si="37"/>
        <v>0</v>
      </c>
      <c r="R90" s="34">
        <f t="shared" si="38"/>
        <v>5.1315519893225083</v>
      </c>
      <c r="S90" s="34">
        <f t="shared" si="39"/>
        <v>2.2000000000000002</v>
      </c>
      <c r="T90" s="34">
        <f t="shared" si="40"/>
        <v>2.2000000000000002</v>
      </c>
      <c r="U90" s="34">
        <f t="shared" si="41"/>
        <v>2.9315519893225082</v>
      </c>
      <c r="V90" s="34">
        <f t="shared" si="42"/>
        <v>2.9315519893225082</v>
      </c>
      <c r="W90" s="34">
        <f t="shared" si="43"/>
        <v>0</v>
      </c>
      <c r="X90" s="34">
        <f t="shared" si="44"/>
        <v>0</v>
      </c>
      <c r="Y90" s="34">
        <f t="shared" si="45"/>
        <v>2.9315519893225082</v>
      </c>
      <c r="Z90" s="34">
        <f t="shared" si="46"/>
        <v>5.1315519893225083</v>
      </c>
      <c r="AA90" s="34">
        <f t="shared" si="47"/>
        <v>0</v>
      </c>
      <c r="AB90" s="34">
        <f t="shared" si="48"/>
        <v>0</v>
      </c>
      <c r="AC90" s="34">
        <f t="shared" si="30"/>
        <v>4.7024999999999988</v>
      </c>
      <c r="AD90" s="35">
        <f t="shared" si="49"/>
        <v>0</v>
      </c>
      <c r="AE90" s="35">
        <f t="shared" si="31"/>
        <v>0</v>
      </c>
      <c r="AF90" s="35"/>
      <c r="AG90" s="35"/>
      <c r="AH90" s="35"/>
      <c r="AI90" s="35"/>
      <c r="AJ90" s="35"/>
      <c r="AK90" s="34">
        <v>2.2499999999999996</v>
      </c>
      <c r="AL90">
        <v>8</v>
      </c>
      <c r="AM90">
        <f t="shared" si="50"/>
        <v>22</v>
      </c>
      <c r="AN90" s="34">
        <f t="shared" si="51"/>
        <v>0</v>
      </c>
      <c r="AO90" s="34">
        <f t="shared" si="52"/>
        <v>0</v>
      </c>
      <c r="AP90" s="34">
        <f t="shared" si="32"/>
        <v>4.7024999999999988</v>
      </c>
      <c r="AQ90" s="35">
        <f t="shared" si="33"/>
        <v>26.4</v>
      </c>
      <c r="AR90" s="35">
        <f t="shared" si="34"/>
        <v>33</v>
      </c>
    </row>
    <row r="91" spans="1:44" ht="15.75" hidden="1">
      <c r="A91">
        <v>77</v>
      </c>
      <c r="B91">
        <v>98</v>
      </c>
      <c r="C91">
        <v>0</v>
      </c>
      <c r="D91">
        <v>0</v>
      </c>
      <c r="E91">
        <v>98</v>
      </c>
      <c r="F91">
        <v>98</v>
      </c>
      <c r="G91" s="34">
        <v>0</v>
      </c>
      <c r="H91" s="34">
        <v>0</v>
      </c>
      <c r="I91" s="34">
        <v>1.8</v>
      </c>
      <c r="J91" s="34">
        <v>2</v>
      </c>
      <c r="K91" s="34">
        <v>2</v>
      </c>
      <c r="L91" s="34">
        <f t="shared" si="28"/>
        <v>5.8</v>
      </c>
      <c r="M91" s="34"/>
      <c r="N91" s="15">
        <f t="shared" si="29"/>
        <v>4.2518573625815064</v>
      </c>
      <c r="O91">
        <f t="shared" si="35"/>
        <v>0</v>
      </c>
      <c r="P91" s="34">
        <f t="shared" si="36"/>
        <v>4.2518573625815064</v>
      </c>
      <c r="Q91" s="34">
        <f t="shared" si="37"/>
        <v>0</v>
      </c>
      <c r="R91" s="34">
        <f t="shared" si="38"/>
        <v>4.2518573625815064</v>
      </c>
      <c r="S91" s="34">
        <f t="shared" si="39"/>
        <v>1.8</v>
      </c>
      <c r="T91" s="34">
        <f t="shared" si="40"/>
        <v>1.8</v>
      </c>
      <c r="U91" s="34">
        <f t="shared" si="41"/>
        <v>2.4518573625815065</v>
      </c>
      <c r="V91" s="34">
        <f t="shared" si="42"/>
        <v>2</v>
      </c>
      <c r="W91" s="34">
        <f t="shared" si="43"/>
        <v>0.45185736258150655</v>
      </c>
      <c r="X91" s="34">
        <f t="shared" si="44"/>
        <v>0.45185736258150655</v>
      </c>
      <c r="Y91" s="34">
        <f t="shared" si="45"/>
        <v>2.4518573625815065</v>
      </c>
      <c r="Z91" s="34">
        <f t="shared" si="46"/>
        <v>4.2518573625815064</v>
      </c>
      <c r="AA91" s="34">
        <f t="shared" si="47"/>
        <v>0</v>
      </c>
      <c r="AB91" s="34">
        <f t="shared" si="48"/>
        <v>0</v>
      </c>
      <c r="AC91" s="34">
        <f t="shared" si="30"/>
        <v>2.6459999999999999</v>
      </c>
      <c r="AD91" s="35">
        <f t="shared" si="49"/>
        <v>0</v>
      </c>
      <c r="AE91" s="35">
        <f t="shared" si="31"/>
        <v>9.9408619767931441</v>
      </c>
      <c r="AF91" s="35"/>
      <c r="AG91" s="35"/>
      <c r="AH91" s="35"/>
      <c r="AI91" s="35"/>
      <c r="AJ91" s="35"/>
      <c r="AK91" s="34">
        <v>1.5</v>
      </c>
      <c r="AL91">
        <v>8</v>
      </c>
      <c r="AM91">
        <f t="shared" si="50"/>
        <v>22</v>
      </c>
      <c r="AN91" s="34">
        <f t="shared" si="51"/>
        <v>0</v>
      </c>
      <c r="AO91" s="34">
        <f t="shared" si="52"/>
        <v>0</v>
      </c>
      <c r="AP91" s="34">
        <f t="shared" si="32"/>
        <v>2.6459999999999999</v>
      </c>
      <c r="AQ91" s="35">
        <f t="shared" si="33"/>
        <v>16</v>
      </c>
      <c r="AR91" s="35">
        <f t="shared" si="34"/>
        <v>44</v>
      </c>
    </row>
    <row r="92" spans="1:44" ht="15.75" hidden="1">
      <c r="A92">
        <v>78</v>
      </c>
      <c r="B92">
        <v>40</v>
      </c>
      <c r="C92">
        <v>0</v>
      </c>
      <c r="D92">
        <v>0</v>
      </c>
      <c r="E92" t="s">
        <v>732</v>
      </c>
      <c r="F92" t="s">
        <v>732</v>
      </c>
      <c r="G92" s="34">
        <v>0</v>
      </c>
      <c r="H92" s="34">
        <v>0</v>
      </c>
      <c r="I92" s="34">
        <v>1.3</v>
      </c>
      <c r="J92" s="34">
        <v>0</v>
      </c>
      <c r="K92" s="34">
        <v>0</v>
      </c>
      <c r="L92" s="34">
        <f t="shared" si="28"/>
        <v>1.3</v>
      </c>
      <c r="M92" s="34"/>
      <c r="N92" s="15">
        <f t="shared" si="29"/>
        <v>0.95300251230275157</v>
      </c>
      <c r="O92">
        <f t="shared" si="35"/>
        <v>0</v>
      </c>
      <c r="P92" s="34">
        <f t="shared" si="36"/>
        <v>0.95300251230275157</v>
      </c>
      <c r="Q92" s="34">
        <f t="shared" si="37"/>
        <v>0</v>
      </c>
      <c r="R92" s="34">
        <f t="shared" si="38"/>
        <v>0.95300251230275157</v>
      </c>
      <c r="S92" s="34">
        <f t="shared" si="39"/>
        <v>0.95300251230275157</v>
      </c>
      <c r="T92" s="34">
        <f t="shared" si="40"/>
        <v>0.95300251230275157</v>
      </c>
      <c r="U92" s="34">
        <f t="shared" si="41"/>
        <v>0</v>
      </c>
      <c r="V92" s="34">
        <f t="shared" si="42"/>
        <v>0</v>
      </c>
      <c r="W92" s="34">
        <f t="shared" si="43"/>
        <v>0</v>
      </c>
      <c r="X92" s="34">
        <f t="shared" si="44"/>
        <v>0</v>
      </c>
      <c r="Y92" s="34">
        <f t="shared" si="45"/>
        <v>0</v>
      </c>
      <c r="Z92" s="34">
        <f t="shared" si="46"/>
        <v>0.95300251230275157</v>
      </c>
      <c r="AA92" s="34">
        <f t="shared" si="47"/>
        <v>0</v>
      </c>
      <c r="AB92" s="34">
        <f t="shared" si="48"/>
        <v>0</v>
      </c>
      <c r="AC92" s="34">
        <f t="shared" si="30"/>
        <v>0.55274145713559586</v>
      </c>
      <c r="AD92" s="35">
        <f t="shared" si="49"/>
        <v>0</v>
      </c>
      <c r="AE92" s="35">
        <f t="shared" si="31"/>
        <v>0</v>
      </c>
      <c r="AF92" s="35"/>
      <c r="AG92" s="35"/>
      <c r="AH92" s="35"/>
      <c r="AI92" s="35"/>
      <c r="AJ92" s="35"/>
      <c r="AK92" s="34">
        <v>1.4499999999999997</v>
      </c>
      <c r="AL92">
        <v>8</v>
      </c>
      <c r="AM92">
        <f t="shared" si="50"/>
        <v>22</v>
      </c>
      <c r="AN92" s="34">
        <f t="shared" si="51"/>
        <v>0</v>
      </c>
      <c r="AO92" s="34">
        <f t="shared" si="52"/>
        <v>0</v>
      </c>
      <c r="AP92" s="34">
        <f t="shared" si="32"/>
        <v>0.754</v>
      </c>
      <c r="AQ92" s="35">
        <f t="shared" si="33"/>
        <v>0</v>
      </c>
      <c r="AR92" s="35">
        <f t="shared" si="34"/>
        <v>0</v>
      </c>
    </row>
    <row r="93" spans="1:44" ht="15.75" hidden="1">
      <c r="A93">
        <v>79</v>
      </c>
      <c r="B93">
        <v>25</v>
      </c>
      <c r="C93">
        <v>0</v>
      </c>
      <c r="D93">
        <v>0</v>
      </c>
      <c r="E93" t="s">
        <v>732</v>
      </c>
      <c r="F93" t="s">
        <v>732</v>
      </c>
      <c r="G93" s="34">
        <v>0</v>
      </c>
      <c r="H93" s="34">
        <v>0</v>
      </c>
      <c r="I93" s="34">
        <v>1</v>
      </c>
      <c r="J93" s="34">
        <v>0</v>
      </c>
      <c r="K93" s="34">
        <v>0</v>
      </c>
      <c r="L93" s="34">
        <f t="shared" si="28"/>
        <v>1</v>
      </c>
      <c r="M93" s="34"/>
      <c r="N93" s="15">
        <f t="shared" si="29"/>
        <v>0.73307885561750119</v>
      </c>
      <c r="O93">
        <f t="shared" si="35"/>
        <v>0</v>
      </c>
      <c r="P93" s="34">
        <f t="shared" si="36"/>
        <v>0.73307885561750119</v>
      </c>
      <c r="Q93" s="34">
        <f t="shared" si="37"/>
        <v>0</v>
      </c>
      <c r="R93" s="34">
        <f t="shared" si="38"/>
        <v>0.73307885561750119</v>
      </c>
      <c r="S93" s="34">
        <f t="shared" si="39"/>
        <v>0.73307885561750119</v>
      </c>
      <c r="T93" s="34">
        <f t="shared" si="40"/>
        <v>0.73307885561750119</v>
      </c>
      <c r="U93" s="34">
        <f t="shared" si="41"/>
        <v>0</v>
      </c>
      <c r="V93" s="34">
        <f t="shared" si="42"/>
        <v>0</v>
      </c>
      <c r="W93" s="34">
        <f t="shared" si="43"/>
        <v>0</v>
      </c>
      <c r="X93" s="34">
        <f t="shared" si="44"/>
        <v>0</v>
      </c>
      <c r="Y93" s="34">
        <f t="shared" si="45"/>
        <v>0</v>
      </c>
      <c r="Z93" s="34">
        <f t="shared" si="46"/>
        <v>0.73307885561750119</v>
      </c>
      <c r="AA93" s="34">
        <f t="shared" si="47"/>
        <v>0</v>
      </c>
      <c r="AB93" s="34">
        <f t="shared" si="48"/>
        <v>0</v>
      </c>
      <c r="AC93" s="34">
        <f t="shared" si="30"/>
        <v>9.1634856952187649E-2</v>
      </c>
      <c r="AD93" s="35">
        <f t="shared" si="49"/>
        <v>0</v>
      </c>
      <c r="AE93" s="35">
        <f t="shared" si="31"/>
        <v>0</v>
      </c>
      <c r="AF93" s="35"/>
      <c r="AG93" s="35"/>
      <c r="AH93" s="35"/>
      <c r="AI93" s="35"/>
      <c r="AJ93" s="35"/>
      <c r="AK93" s="34">
        <v>0.5</v>
      </c>
      <c r="AL93">
        <v>8</v>
      </c>
      <c r="AM93">
        <f t="shared" si="50"/>
        <v>22</v>
      </c>
      <c r="AN93" s="34">
        <f t="shared" si="51"/>
        <v>0</v>
      </c>
      <c r="AO93" s="34">
        <f t="shared" si="52"/>
        <v>0</v>
      </c>
      <c r="AP93" s="34">
        <f t="shared" si="32"/>
        <v>0.125</v>
      </c>
      <c r="AQ93" s="35">
        <f t="shared" si="33"/>
        <v>0</v>
      </c>
      <c r="AR93" s="35">
        <f t="shared" si="34"/>
        <v>0</v>
      </c>
    </row>
    <row r="94" spans="1:44" ht="15.75" hidden="1">
      <c r="A94">
        <v>80</v>
      </c>
      <c r="B94">
        <v>20</v>
      </c>
      <c r="C94">
        <v>0</v>
      </c>
      <c r="D94">
        <v>0</v>
      </c>
      <c r="E94" t="s">
        <v>732</v>
      </c>
      <c r="F94" t="s">
        <v>732</v>
      </c>
      <c r="G94" s="34">
        <v>0</v>
      </c>
      <c r="H94" s="34">
        <v>0</v>
      </c>
      <c r="I94" s="34">
        <v>0.7</v>
      </c>
      <c r="J94" s="34">
        <v>0</v>
      </c>
      <c r="K94" s="34">
        <v>0</v>
      </c>
      <c r="L94" s="34">
        <f t="shared" si="28"/>
        <v>0.7</v>
      </c>
      <c r="M94" s="34"/>
      <c r="N94" s="15">
        <f t="shared" si="29"/>
        <v>0.51315519893225081</v>
      </c>
      <c r="O94">
        <f t="shared" si="35"/>
        <v>0</v>
      </c>
      <c r="P94" s="34">
        <f t="shared" si="36"/>
        <v>0.51315519893225081</v>
      </c>
      <c r="Q94" s="34">
        <f t="shared" si="37"/>
        <v>0</v>
      </c>
      <c r="R94" s="34">
        <f t="shared" si="38"/>
        <v>0.51315519893225081</v>
      </c>
      <c r="S94" s="34">
        <f t="shared" si="39"/>
        <v>0.51315519893225081</v>
      </c>
      <c r="T94" s="34">
        <f t="shared" si="40"/>
        <v>0.51315519893225081</v>
      </c>
      <c r="U94" s="34">
        <f t="shared" si="41"/>
        <v>0</v>
      </c>
      <c r="V94" s="34">
        <f t="shared" si="42"/>
        <v>0</v>
      </c>
      <c r="W94" s="34">
        <f t="shared" si="43"/>
        <v>0</v>
      </c>
      <c r="X94" s="34">
        <f t="shared" si="44"/>
        <v>0</v>
      </c>
      <c r="Y94" s="34">
        <f t="shared" si="45"/>
        <v>0</v>
      </c>
      <c r="Z94" s="34">
        <f t="shared" si="46"/>
        <v>0.51315519893225081</v>
      </c>
      <c r="AA94" s="34">
        <f t="shared" si="47"/>
        <v>0</v>
      </c>
      <c r="AB94" s="34">
        <f t="shared" si="48"/>
        <v>0</v>
      </c>
      <c r="AC94" s="34">
        <f t="shared" si="30"/>
        <v>5.1315519893225081E-2</v>
      </c>
      <c r="AD94" s="35">
        <f t="shared" si="49"/>
        <v>0</v>
      </c>
      <c r="AE94" s="35">
        <f t="shared" si="31"/>
        <v>0</v>
      </c>
      <c r="AF94" s="35"/>
      <c r="AG94" s="35"/>
      <c r="AH94" s="35"/>
      <c r="AI94" s="35"/>
      <c r="AJ94" s="35"/>
      <c r="AK94" s="34">
        <v>0.5</v>
      </c>
      <c r="AL94">
        <v>8</v>
      </c>
      <c r="AM94">
        <f t="shared" si="50"/>
        <v>22</v>
      </c>
      <c r="AN94" s="34">
        <f t="shared" si="51"/>
        <v>0</v>
      </c>
      <c r="AO94" s="34">
        <f t="shared" si="52"/>
        <v>0</v>
      </c>
      <c r="AP94" s="34">
        <f t="shared" si="32"/>
        <v>6.9999999999999993E-2</v>
      </c>
      <c r="AQ94" s="35">
        <f t="shared" si="33"/>
        <v>0</v>
      </c>
      <c r="AR94" s="35">
        <f t="shared" si="34"/>
        <v>0</v>
      </c>
    </row>
    <row r="95" spans="1:44" ht="15.75" hidden="1">
      <c r="A95">
        <v>81</v>
      </c>
      <c r="B95">
        <v>50</v>
      </c>
      <c r="C95">
        <v>0</v>
      </c>
      <c r="D95">
        <v>0</v>
      </c>
      <c r="E95" t="s">
        <v>732</v>
      </c>
      <c r="F95" t="s">
        <v>732</v>
      </c>
      <c r="G95" s="34">
        <v>0</v>
      </c>
      <c r="H95" s="34">
        <v>0</v>
      </c>
      <c r="I95" s="34">
        <v>1.2</v>
      </c>
      <c r="J95" s="34">
        <v>0</v>
      </c>
      <c r="K95" s="34">
        <v>0</v>
      </c>
      <c r="L95" s="34">
        <f t="shared" si="28"/>
        <v>1.2</v>
      </c>
      <c r="M95" s="34"/>
      <c r="N95" s="15">
        <f t="shared" si="29"/>
        <v>0.87969462674100141</v>
      </c>
      <c r="O95">
        <f t="shared" si="35"/>
        <v>0</v>
      </c>
      <c r="P95" s="34">
        <f t="shared" si="36"/>
        <v>0.87969462674100141</v>
      </c>
      <c r="Q95" s="34">
        <f t="shared" si="37"/>
        <v>0</v>
      </c>
      <c r="R95" s="34">
        <f t="shared" si="38"/>
        <v>0.87969462674100141</v>
      </c>
      <c r="S95" s="34">
        <f t="shared" si="39"/>
        <v>0.87969462674100141</v>
      </c>
      <c r="T95" s="34">
        <f t="shared" si="40"/>
        <v>0.87969462674100141</v>
      </c>
      <c r="U95" s="34">
        <f t="shared" si="41"/>
        <v>0</v>
      </c>
      <c r="V95" s="34">
        <f t="shared" si="42"/>
        <v>0</v>
      </c>
      <c r="W95" s="34">
        <f t="shared" si="43"/>
        <v>0</v>
      </c>
      <c r="X95" s="34">
        <f t="shared" si="44"/>
        <v>0</v>
      </c>
      <c r="Y95" s="34">
        <f t="shared" si="45"/>
        <v>0</v>
      </c>
      <c r="Z95" s="34">
        <f t="shared" si="46"/>
        <v>0.87969462674100141</v>
      </c>
      <c r="AA95" s="34">
        <f t="shared" si="47"/>
        <v>0</v>
      </c>
      <c r="AB95" s="34">
        <f t="shared" si="48"/>
        <v>0</v>
      </c>
      <c r="AC95" s="34">
        <f t="shared" si="30"/>
        <v>0.30789311935935054</v>
      </c>
      <c r="AD95" s="35">
        <f t="shared" si="49"/>
        <v>0</v>
      </c>
      <c r="AE95" s="35">
        <f t="shared" si="31"/>
        <v>0</v>
      </c>
      <c r="AF95" s="35"/>
      <c r="AG95" s="35"/>
      <c r="AH95" s="35"/>
      <c r="AI95" s="35"/>
      <c r="AJ95" s="35"/>
      <c r="AK95" s="34">
        <v>0.70000000000000007</v>
      </c>
      <c r="AL95">
        <v>8</v>
      </c>
      <c r="AM95">
        <f t="shared" si="50"/>
        <v>22</v>
      </c>
      <c r="AN95" s="34">
        <f t="shared" si="51"/>
        <v>0</v>
      </c>
      <c r="AO95" s="34">
        <f t="shared" si="52"/>
        <v>0</v>
      </c>
      <c r="AP95" s="34">
        <f t="shared" si="32"/>
        <v>0.42000000000000004</v>
      </c>
      <c r="AQ95" s="35">
        <f t="shared" si="33"/>
        <v>0</v>
      </c>
      <c r="AR95" s="35">
        <f t="shared" si="34"/>
        <v>0</v>
      </c>
    </row>
    <row r="96" spans="1:44" ht="15.75" hidden="1">
      <c r="A96">
        <v>82</v>
      </c>
      <c r="B96">
        <v>80</v>
      </c>
      <c r="C96">
        <v>0</v>
      </c>
      <c r="D96">
        <v>0</v>
      </c>
      <c r="E96" t="s">
        <v>732</v>
      </c>
      <c r="F96" t="s">
        <v>732</v>
      </c>
      <c r="G96" s="34">
        <v>0</v>
      </c>
      <c r="H96" s="34">
        <v>0</v>
      </c>
      <c r="I96" s="34">
        <v>1</v>
      </c>
      <c r="J96" s="34">
        <v>0</v>
      </c>
      <c r="K96" s="34">
        <v>0</v>
      </c>
      <c r="L96" s="34">
        <f t="shared" si="28"/>
        <v>1</v>
      </c>
      <c r="M96" s="34"/>
      <c r="N96" s="15">
        <f t="shared" si="29"/>
        <v>0.73307885561750119</v>
      </c>
      <c r="O96">
        <f t="shared" si="35"/>
        <v>0</v>
      </c>
      <c r="P96" s="34">
        <f t="shared" si="36"/>
        <v>0.73307885561750119</v>
      </c>
      <c r="Q96" s="34">
        <f t="shared" si="37"/>
        <v>0</v>
      </c>
      <c r="R96" s="34">
        <f t="shared" si="38"/>
        <v>0.73307885561750119</v>
      </c>
      <c r="S96" s="34">
        <f t="shared" si="39"/>
        <v>0.73307885561750119</v>
      </c>
      <c r="T96" s="34">
        <f t="shared" si="40"/>
        <v>0.73307885561750119</v>
      </c>
      <c r="U96" s="34">
        <f t="shared" si="41"/>
        <v>0</v>
      </c>
      <c r="V96" s="34">
        <f t="shared" si="42"/>
        <v>0</v>
      </c>
      <c r="W96" s="34">
        <f t="shared" si="43"/>
        <v>0</v>
      </c>
      <c r="X96" s="34">
        <f t="shared" si="44"/>
        <v>0</v>
      </c>
      <c r="Y96" s="34">
        <f t="shared" si="45"/>
        <v>0</v>
      </c>
      <c r="Z96" s="34">
        <f t="shared" si="46"/>
        <v>0.73307885561750119</v>
      </c>
      <c r="AA96" s="34">
        <f t="shared" si="47"/>
        <v>0</v>
      </c>
      <c r="AB96" s="34">
        <f t="shared" si="48"/>
        <v>0</v>
      </c>
      <c r="AC96" s="34">
        <f t="shared" si="30"/>
        <v>0.35187785069640065</v>
      </c>
      <c r="AD96" s="35">
        <f t="shared" si="49"/>
        <v>0</v>
      </c>
      <c r="AE96" s="35">
        <f t="shared" si="31"/>
        <v>0</v>
      </c>
      <c r="AF96" s="35"/>
      <c r="AG96" s="35"/>
      <c r="AH96" s="35"/>
      <c r="AI96" s="35"/>
      <c r="AJ96" s="35"/>
      <c r="AK96" s="34">
        <v>0.60000000000000009</v>
      </c>
      <c r="AL96">
        <v>8</v>
      </c>
      <c r="AM96">
        <f t="shared" si="50"/>
        <v>22</v>
      </c>
      <c r="AN96" s="34">
        <f t="shared" si="51"/>
        <v>0</v>
      </c>
      <c r="AO96" s="34">
        <f t="shared" si="52"/>
        <v>0</v>
      </c>
      <c r="AP96" s="34">
        <f t="shared" si="32"/>
        <v>0.48000000000000009</v>
      </c>
      <c r="AQ96" s="35">
        <f t="shared" si="33"/>
        <v>0</v>
      </c>
      <c r="AR96" s="35">
        <f t="shared" si="34"/>
        <v>0</v>
      </c>
    </row>
    <row r="97" spans="1:49" ht="15.75" hidden="1">
      <c r="A97">
        <v>83</v>
      </c>
      <c r="B97">
        <v>95</v>
      </c>
      <c r="C97">
        <v>0</v>
      </c>
      <c r="D97">
        <v>0</v>
      </c>
      <c r="E97" t="s">
        <v>732</v>
      </c>
      <c r="F97" t="s">
        <v>732</v>
      </c>
      <c r="G97" s="34">
        <v>0</v>
      </c>
      <c r="H97" s="34">
        <v>0</v>
      </c>
      <c r="I97" s="34">
        <v>2</v>
      </c>
      <c r="J97" s="34">
        <v>0</v>
      </c>
      <c r="K97" s="34">
        <v>0</v>
      </c>
      <c r="L97" s="34">
        <f t="shared" si="28"/>
        <v>2</v>
      </c>
      <c r="M97" s="34"/>
      <c r="N97" s="15">
        <f t="shared" si="29"/>
        <v>1.4661577112350024</v>
      </c>
      <c r="O97">
        <f t="shared" si="35"/>
        <v>0</v>
      </c>
      <c r="P97" s="34">
        <f t="shared" si="36"/>
        <v>1.4661577112350024</v>
      </c>
      <c r="Q97" s="34">
        <f t="shared" si="37"/>
        <v>0</v>
      </c>
      <c r="R97" s="34">
        <f t="shared" si="38"/>
        <v>1.4661577112350024</v>
      </c>
      <c r="S97" s="34">
        <f t="shared" si="39"/>
        <v>1.4661577112350024</v>
      </c>
      <c r="T97" s="34">
        <f t="shared" si="40"/>
        <v>1.4661577112350024</v>
      </c>
      <c r="U97" s="34">
        <f t="shared" si="41"/>
        <v>0</v>
      </c>
      <c r="V97" s="34">
        <f t="shared" si="42"/>
        <v>0</v>
      </c>
      <c r="W97" s="34">
        <f t="shared" si="43"/>
        <v>0</v>
      </c>
      <c r="X97" s="34">
        <f t="shared" si="44"/>
        <v>0</v>
      </c>
      <c r="Y97" s="34">
        <f t="shared" si="45"/>
        <v>0</v>
      </c>
      <c r="Z97" s="34">
        <f t="shared" si="46"/>
        <v>1.4661577112350024</v>
      </c>
      <c r="AA97" s="34">
        <f t="shared" si="47"/>
        <v>0</v>
      </c>
      <c r="AB97" s="34">
        <f t="shared" si="48"/>
        <v>0</v>
      </c>
      <c r="AC97" s="34">
        <f t="shared" si="30"/>
        <v>0.72428190935009118</v>
      </c>
      <c r="AD97" s="35">
        <f t="shared" si="49"/>
        <v>0</v>
      </c>
      <c r="AE97" s="35">
        <f t="shared" si="31"/>
        <v>0</v>
      </c>
      <c r="AF97" s="35"/>
      <c r="AG97" s="35"/>
      <c r="AH97" s="35"/>
      <c r="AI97" s="35"/>
      <c r="AJ97" s="35"/>
      <c r="AK97" s="34">
        <v>0.52</v>
      </c>
      <c r="AL97">
        <v>8</v>
      </c>
      <c r="AM97">
        <f t="shared" si="50"/>
        <v>22</v>
      </c>
      <c r="AN97" s="34">
        <f t="shared" si="51"/>
        <v>0</v>
      </c>
      <c r="AO97" s="34">
        <f t="shared" si="52"/>
        <v>0</v>
      </c>
      <c r="AP97" s="34">
        <f t="shared" si="32"/>
        <v>0.98799999999999999</v>
      </c>
      <c r="AQ97" s="35">
        <f t="shared" si="33"/>
        <v>0</v>
      </c>
      <c r="AR97" s="35">
        <f t="shared" si="34"/>
        <v>0</v>
      </c>
    </row>
    <row r="98" spans="1:49" ht="15.75" hidden="1">
      <c r="A98">
        <v>84</v>
      </c>
      <c r="B98">
        <v>50</v>
      </c>
      <c r="C98">
        <v>0</v>
      </c>
      <c r="D98">
        <v>0</v>
      </c>
      <c r="E98" t="s">
        <v>732</v>
      </c>
      <c r="F98" t="s">
        <v>732</v>
      </c>
      <c r="G98" s="34">
        <v>0</v>
      </c>
      <c r="H98" s="34">
        <v>0</v>
      </c>
      <c r="I98" s="34">
        <v>2</v>
      </c>
      <c r="J98" s="34">
        <v>0</v>
      </c>
      <c r="K98" s="34">
        <v>0</v>
      </c>
      <c r="L98" s="34">
        <f t="shared" si="28"/>
        <v>2</v>
      </c>
      <c r="M98" s="34"/>
      <c r="N98" s="15">
        <f t="shared" si="29"/>
        <v>1.4661577112350024</v>
      </c>
      <c r="O98">
        <f t="shared" si="35"/>
        <v>0</v>
      </c>
      <c r="P98" s="34">
        <f t="shared" si="36"/>
        <v>1.4661577112350024</v>
      </c>
      <c r="Q98" s="34">
        <f t="shared" si="37"/>
        <v>0</v>
      </c>
      <c r="R98" s="34">
        <f t="shared" si="38"/>
        <v>1.4661577112350024</v>
      </c>
      <c r="S98" s="34">
        <f t="shared" si="39"/>
        <v>1.4661577112350024</v>
      </c>
      <c r="T98" s="34">
        <f t="shared" si="40"/>
        <v>1.4661577112350024</v>
      </c>
      <c r="U98" s="34">
        <f t="shared" si="41"/>
        <v>0</v>
      </c>
      <c r="V98" s="34">
        <f t="shared" si="42"/>
        <v>0</v>
      </c>
      <c r="W98" s="34">
        <f t="shared" si="43"/>
        <v>0</v>
      </c>
      <c r="X98" s="34">
        <f t="shared" si="44"/>
        <v>0</v>
      </c>
      <c r="Y98" s="34">
        <f t="shared" si="45"/>
        <v>0</v>
      </c>
      <c r="Z98" s="34">
        <f t="shared" si="46"/>
        <v>1.4661577112350024</v>
      </c>
      <c r="AA98" s="34">
        <f t="shared" si="47"/>
        <v>0</v>
      </c>
      <c r="AB98" s="34">
        <f t="shared" si="48"/>
        <v>0</v>
      </c>
      <c r="AC98" s="34">
        <f t="shared" si="30"/>
        <v>0.58646308449400086</v>
      </c>
      <c r="AD98" s="35">
        <f t="shared" si="49"/>
        <v>0</v>
      </c>
      <c r="AE98" s="35">
        <f t="shared" si="31"/>
        <v>0</v>
      </c>
      <c r="AF98" s="35"/>
      <c r="AG98" s="35"/>
      <c r="AH98" s="35"/>
      <c r="AI98" s="35"/>
      <c r="AJ98" s="35"/>
      <c r="AK98" s="34">
        <v>0.79999999999999993</v>
      </c>
      <c r="AL98">
        <v>8</v>
      </c>
      <c r="AM98">
        <f t="shared" si="50"/>
        <v>22</v>
      </c>
      <c r="AN98" s="34">
        <f t="shared" si="51"/>
        <v>0</v>
      </c>
      <c r="AO98" s="34">
        <f t="shared" si="52"/>
        <v>0</v>
      </c>
      <c r="AP98" s="34">
        <f t="shared" si="32"/>
        <v>0.79999999999999993</v>
      </c>
      <c r="AQ98" s="35">
        <f t="shared" si="33"/>
        <v>0</v>
      </c>
      <c r="AR98" s="35">
        <f t="shared" si="34"/>
        <v>0</v>
      </c>
    </row>
    <row r="99" spans="1:49" ht="15.75" hidden="1">
      <c r="A99">
        <v>85</v>
      </c>
      <c r="B99">
        <v>5</v>
      </c>
      <c r="C99">
        <v>0</v>
      </c>
      <c r="D99">
        <v>0</v>
      </c>
      <c r="E99">
        <v>100</v>
      </c>
      <c r="F99">
        <v>60</v>
      </c>
      <c r="G99" s="34">
        <v>2.5</v>
      </c>
      <c r="H99" s="34">
        <v>2</v>
      </c>
      <c r="I99" s="34">
        <v>0.5</v>
      </c>
      <c r="J99" s="34">
        <v>4</v>
      </c>
      <c r="K99" s="34">
        <v>2</v>
      </c>
      <c r="L99" s="34">
        <f t="shared" si="28"/>
        <v>11</v>
      </c>
      <c r="M99" s="34"/>
      <c r="N99" s="15">
        <f t="shared" si="29"/>
        <v>8.0638674117925131</v>
      </c>
      <c r="O99">
        <f t="shared" si="35"/>
        <v>2</v>
      </c>
      <c r="P99" s="34">
        <f t="shared" si="36"/>
        <v>6.0638674117925131</v>
      </c>
      <c r="Q99" s="34">
        <f t="shared" si="37"/>
        <v>2.5</v>
      </c>
      <c r="R99" s="34">
        <f t="shared" si="38"/>
        <v>3.5638674117925131</v>
      </c>
      <c r="S99" s="34">
        <f t="shared" si="39"/>
        <v>0.5</v>
      </c>
      <c r="T99" s="34">
        <f t="shared" si="40"/>
        <v>5</v>
      </c>
      <c r="U99" s="34">
        <f t="shared" si="41"/>
        <v>3.0638674117925131</v>
      </c>
      <c r="V99" s="34">
        <f t="shared" si="42"/>
        <v>3.0638674117925131</v>
      </c>
      <c r="W99" s="34">
        <f t="shared" si="43"/>
        <v>0</v>
      </c>
      <c r="X99" s="34">
        <f t="shared" si="44"/>
        <v>0</v>
      </c>
      <c r="Y99" s="34">
        <f t="shared" si="45"/>
        <v>3.0638674117925131</v>
      </c>
      <c r="Z99" s="34">
        <f t="shared" si="46"/>
        <v>8.0638674117925131</v>
      </c>
      <c r="AA99" s="34">
        <f t="shared" si="47"/>
        <v>0</v>
      </c>
      <c r="AB99" s="34">
        <f t="shared" si="48"/>
        <v>0</v>
      </c>
      <c r="AC99" s="34">
        <f t="shared" si="30"/>
        <v>7.5000000000000011E-2</v>
      </c>
      <c r="AD99" s="35">
        <f t="shared" si="49"/>
        <v>0</v>
      </c>
      <c r="AE99" s="35">
        <f t="shared" si="31"/>
        <v>0</v>
      </c>
      <c r="AF99" s="35"/>
      <c r="AG99" s="35"/>
      <c r="AH99" s="35"/>
      <c r="AI99" s="35"/>
      <c r="AJ99" s="35"/>
      <c r="AK99" s="34">
        <v>3</v>
      </c>
      <c r="AL99">
        <v>8</v>
      </c>
      <c r="AM99">
        <f t="shared" si="50"/>
        <v>18</v>
      </c>
      <c r="AN99" s="34">
        <f t="shared" si="51"/>
        <v>0</v>
      </c>
      <c r="AO99" s="34">
        <f t="shared" si="52"/>
        <v>0</v>
      </c>
      <c r="AP99" s="34">
        <f t="shared" si="32"/>
        <v>7.5000000000000011E-2</v>
      </c>
      <c r="AQ99" s="35">
        <f t="shared" si="33"/>
        <v>32</v>
      </c>
      <c r="AR99" s="35">
        <f t="shared" si="34"/>
        <v>36</v>
      </c>
    </row>
    <row r="100" spans="1:49" ht="15.75" hidden="1">
      <c r="A100">
        <v>86</v>
      </c>
      <c r="B100">
        <v>5</v>
      </c>
      <c r="C100">
        <v>0</v>
      </c>
      <c r="D100">
        <v>0</v>
      </c>
      <c r="E100">
        <v>95</v>
      </c>
      <c r="F100">
        <v>60</v>
      </c>
      <c r="G100" s="34">
        <v>2.5</v>
      </c>
      <c r="H100" s="34">
        <v>2</v>
      </c>
      <c r="I100" s="34">
        <v>0.5</v>
      </c>
      <c r="J100" s="34">
        <v>4</v>
      </c>
      <c r="K100" s="34">
        <v>2</v>
      </c>
      <c r="L100" s="34">
        <f t="shared" si="28"/>
        <v>11</v>
      </c>
      <c r="M100" s="34"/>
      <c r="N100" s="15">
        <f t="shared" si="29"/>
        <v>8.0638674117925131</v>
      </c>
      <c r="O100">
        <f t="shared" si="35"/>
        <v>2</v>
      </c>
      <c r="P100" s="34">
        <f t="shared" si="36"/>
        <v>6.0638674117925131</v>
      </c>
      <c r="Q100" s="34">
        <f t="shared" si="37"/>
        <v>2.5</v>
      </c>
      <c r="R100" s="34">
        <f t="shared" si="38"/>
        <v>3.5638674117925131</v>
      </c>
      <c r="S100" s="34">
        <f t="shared" si="39"/>
        <v>0.5</v>
      </c>
      <c r="T100" s="34">
        <f t="shared" si="40"/>
        <v>5</v>
      </c>
      <c r="U100" s="34">
        <f t="shared" si="41"/>
        <v>3.0638674117925131</v>
      </c>
      <c r="V100" s="34">
        <f t="shared" si="42"/>
        <v>3.0638674117925131</v>
      </c>
      <c r="W100" s="34">
        <f t="shared" si="43"/>
        <v>0</v>
      </c>
      <c r="X100" s="34">
        <f t="shared" si="44"/>
        <v>0</v>
      </c>
      <c r="Y100" s="34">
        <f t="shared" si="45"/>
        <v>3.0638674117925131</v>
      </c>
      <c r="Z100" s="34">
        <f t="shared" si="46"/>
        <v>8.0638674117925131</v>
      </c>
      <c r="AA100" s="34">
        <f t="shared" si="47"/>
        <v>0</v>
      </c>
      <c r="AB100" s="34">
        <f t="shared" si="48"/>
        <v>0</v>
      </c>
      <c r="AC100" s="34">
        <f t="shared" si="30"/>
        <v>7.5000000000000011E-2</v>
      </c>
      <c r="AD100" s="35">
        <f t="shared" si="49"/>
        <v>0</v>
      </c>
      <c r="AE100" s="35">
        <f t="shared" si="31"/>
        <v>0</v>
      </c>
      <c r="AF100" s="35"/>
      <c r="AG100" s="35"/>
      <c r="AH100" s="35"/>
      <c r="AI100" s="35"/>
      <c r="AJ100" s="35"/>
      <c r="AK100" s="34">
        <v>3</v>
      </c>
      <c r="AL100">
        <v>8</v>
      </c>
      <c r="AM100">
        <f t="shared" si="50"/>
        <v>18</v>
      </c>
      <c r="AN100" s="34">
        <f t="shared" si="51"/>
        <v>0</v>
      </c>
      <c r="AO100" s="34">
        <f t="shared" si="52"/>
        <v>0</v>
      </c>
      <c r="AP100" s="34">
        <f t="shared" si="32"/>
        <v>7.5000000000000011E-2</v>
      </c>
      <c r="AQ100" s="35">
        <f t="shared" si="33"/>
        <v>32</v>
      </c>
      <c r="AR100" s="35">
        <f t="shared" si="34"/>
        <v>36</v>
      </c>
    </row>
    <row r="101" spans="1:49" ht="15.75" hidden="1">
      <c r="A101">
        <v>87</v>
      </c>
      <c r="B101">
        <v>15</v>
      </c>
      <c r="C101">
        <v>0</v>
      </c>
      <c r="D101">
        <v>0</v>
      </c>
      <c r="E101">
        <v>100</v>
      </c>
      <c r="F101">
        <v>90</v>
      </c>
      <c r="G101" s="34">
        <v>2.5</v>
      </c>
      <c r="H101" s="34">
        <v>2</v>
      </c>
      <c r="I101" s="34">
        <v>1</v>
      </c>
      <c r="J101" s="34">
        <v>4</v>
      </c>
      <c r="K101" s="34">
        <v>2</v>
      </c>
      <c r="L101" s="34">
        <f t="shared" si="28"/>
        <v>11.5</v>
      </c>
      <c r="M101" s="34"/>
      <c r="N101" s="15">
        <f t="shared" si="29"/>
        <v>8.4304068396012646</v>
      </c>
      <c r="O101">
        <f t="shared" si="35"/>
        <v>2</v>
      </c>
      <c r="P101" s="34">
        <f t="shared" si="36"/>
        <v>6.4304068396012646</v>
      </c>
      <c r="Q101" s="34">
        <f t="shared" si="37"/>
        <v>2.5</v>
      </c>
      <c r="R101" s="34">
        <f t="shared" si="38"/>
        <v>3.9304068396012646</v>
      </c>
      <c r="S101" s="34">
        <f t="shared" si="39"/>
        <v>1</v>
      </c>
      <c r="T101" s="34">
        <f t="shared" si="40"/>
        <v>5.5</v>
      </c>
      <c r="U101" s="34">
        <f t="shared" si="41"/>
        <v>2.9304068396012646</v>
      </c>
      <c r="V101" s="34">
        <f t="shared" si="42"/>
        <v>2.9304068396012646</v>
      </c>
      <c r="W101" s="34">
        <f t="shared" si="43"/>
        <v>0</v>
      </c>
      <c r="X101" s="34">
        <f t="shared" si="44"/>
        <v>0</v>
      </c>
      <c r="Y101" s="34">
        <f t="shared" si="45"/>
        <v>2.9304068396012646</v>
      </c>
      <c r="Z101" s="34">
        <f t="shared" si="46"/>
        <v>8.4304068396012646</v>
      </c>
      <c r="AA101" s="34">
        <f t="shared" si="47"/>
        <v>0</v>
      </c>
      <c r="AB101" s="34">
        <f t="shared" si="48"/>
        <v>0</v>
      </c>
      <c r="AC101" s="34">
        <f t="shared" si="30"/>
        <v>0.44999999999999996</v>
      </c>
      <c r="AD101" s="35">
        <f t="shared" si="49"/>
        <v>0</v>
      </c>
      <c r="AE101" s="35">
        <f t="shared" si="31"/>
        <v>0</v>
      </c>
      <c r="AF101" s="35"/>
      <c r="AG101" s="35"/>
      <c r="AH101" s="35"/>
      <c r="AI101" s="35"/>
      <c r="AJ101" s="35"/>
      <c r="AK101" s="34">
        <v>3</v>
      </c>
      <c r="AL101">
        <v>8</v>
      </c>
      <c r="AM101">
        <f t="shared" si="50"/>
        <v>18</v>
      </c>
      <c r="AN101" s="34">
        <f t="shared" si="51"/>
        <v>0</v>
      </c>
      <c r="AO101" s="34">
        <f t="shared" si="52"/>
        <v>0</v>
      </c>
      <c r="AP101" s="34">
        <f t="shared" si="32"/>
        <v>0.44999999999999996</v>
      </c>
      <c r="AQ101" s="35">
        <f t="shared" si="33"/>
        <v>32</v>
      </c>
      <c r="AR101" s="35">
        <f t="shared" si="34"/>
        <v>36</v>
      </c>
    </row>
    <row r="102" spans="1:49" s="40" customFormat="1" ht="15.75">
      <c r="A102" s="40">
        <v>88</v>
      </c>
      <c r="B102" s="40">
        <v>5</v>
      </c>
      <c r="C102" s="75">
        <v>5</v>
      </c>
      <c r="D102" s="75">
        <v>90</v>
      </c>
      <c r="E102">
        <v>90</v>
      </c>
      <c r="F102">
        <v>90</v>
      </c>
      <c r="G102" s="42">
        <v>15</v>
      </c>
      <c r="H102" s="42">
        <v>2</v>
      </c>
      <c r="I102" s="42">
        <v>0.5</v>
      </c>
      <c r="J102" s="42">
        <v>20</v>
      </c>
      <c r="K102" s="42">
        <v>15</v>
      </c>
      <c r="L102" s="42">
        <f t="shared" si="28"/>
        <v>52.5</v>
      </c>
      <c r="M102" s="42"/>
      <c r="N102" s="53">
        <f t="shared" si="29"/>
        <v>38.486639919918815</v>
      </c>
      <c r="O102" s="40">
        <f>IF(H102&lt;=N102,H102,N102)</f>
        <v>2</v>
      </c>
      <c r="P102" s="42">
        <f t="shared" si="36"/>
        <v>36.486639919918815</v>
      </c>
      <c r="Q102" s="42">
        <f t="shared" si="37"/>
        <v>15</v>
      </c>
      <c r="R102" s="42">
        <f t="shared" si="38"/>
        <v>21.486639919918815</v>
      </c>
      <c r="S102" s="42">
        <f t="shared" si="39"/>
        <v>0.5</v>
      </c>
      <c r="T102" s="42">
        <f t="shared" si="40"/>
        <v>17.5</v>
      </c>
      <c r="U102" s="42">
        <f t="shared" si="41"/>
        <v>20.986639919918815</v>
      </c>
      <c r="V102" s="42">
        <f t="shared" si="42"/>
        <v>20</v>
      </c>
      <c r="W102" s="42">
        <f t="shared" si="43"/>
        <v>0.98663991991881517</v>
      </c>
      <c r="X102" s="42">
        <f t="shared" si="44"/>
        <v>0.98663991991881517</v>
      </c>
      <c r="Y102" s="42">
        <f t="shared" si="45"/>
        <v>20.986639919918815</v>
      </c>
      <c r="Z102" s="42">
        <f t="shared" si="46"/>
        <v>38.486639919918815</v>
      </c>
      <c r="AA102" s="42">
        <f t="shared" si="47"/>
        <v>0.05</v>
      </c>
      <c r="AB102" s="42">
        <f t="shared" si="48"/>
        <v>20.25</v>
      </c>
      <c r="AC102" s="42">
        <f t="shared" si="30"/>
        <v>7.5000000000000011E-2</v>
      </c>
      <c r="AD102" s="35">
        <f t="shared" si="49"/>
        <v>8</v>
      </c>
      <c r="AE102" s="41">
        <f t="shared" si="31"/>
        <v>17.759518558538673</v>
      </c>
      <c r="AF102" s="42">
        <v>0.05</v>
      </c>
      <c r="AG102" s="42">
        <v>20.25</v>
      </c>
      <c r="AH102" s="42">
        <v>0.08</v>
      </c>
      <c r="AI102" s="41">
        <v>144</v>
      </c>
      <c r="AJ102" s="41">
        <v>19.54</v>
      </c>
      <c r="AK102" s="42">
        <v>3</v>
      </c>
      <c r="AL102" s="40">
        <v>8</v>
      </c>
      <c r="AM102" s="40">
        <f t="shared" si="50"/>
        <v>18</v>
      </c>
      <c r="AN102" s="42">
        <f t="shared" si="51"/>
        <v>0.05</v>
      </c>
      <c r="AO102" s="42">
        <f t="shared" si="52"/>
        <v>20.25</v>
      </c>
      <c r="AP102" s="42">
        <f t="shared" si="32"/>
        <v>7.5000000000000011E-2</v>
      </c>
      <c r="AQ102" s="41">
        <f t="shared" si="33"/>
        <v>160</v>
      </c>
      <c r="AR102" s="41">
        <f t="shared" si="34"/>
        <v>270</v>
      </c>
      <c r="AS102" s="40">
        <v>0.08</v>
      </c>
      <c r="AT102" s="40">
        <v>20.25</v>
      </c>
      <c r="AU102" s="40">
        <v>0.08</v>
      </c>
      <c r="AV102" s="40">
        <v>144</v>
      </c>
      <c r="AW102" s="40">
        <v>297</v>
      </c>
    </row>
    <row r="103" spans="1:49" ht="15.75">
      <c r="A103" s="47">
        <v>89</v>
      </c>
      <c r="B103">
        <v>5</v>
      </c>
      <c r="C103">
        <v>0</v>
      </c>
      <c r="D103" s="74">
        <v>40</v>
      </c>
      <c r="E103">
        <v>90</v>
      </c>
      <c r="F103">
        <v>90</v>
      </c>
      <c r="G103" s="49">
        <v>20</v>
      </c>
      <c r="H103" s="49">
        <v>0</v>
      </c>
      <c r="I103" s="49">
        <v>0.5</v>
      </c>
      <c r="J103" s="49">
        <v>10</v>
      </c>
      <c r="K103" s="49">
        <v>10</v>
      </c>
      <c r="L103" s="49">
        <f t="shared" si="28"/>
        <v>40.5</v>
      </c>
      <c r="M103" s="49"/>
      <c r="N103" s="15">
        <f t="shared" si="29"/>
        <v>29.689693652508797</v>
      </c>
      <c r="O103">
        <f t="shared" si="35"/>
        <v>0</v>
      </c>
      <c r="P103" s="34">
        <f t="shared" si="36"/>
        <v>29.689693652508797</v>
      </c>
      <c r="Q103" s="34">
        <f t="shared" si="37"/>
        <v>20</v>
      </c>
      <c r="R103" s="34">
        <f t="shared" si="38"/>
        <v>9.6896936525087973</v>
      </c>
      <c r="S103" s="34">
        <f t="shared" si="39"/>
        <v>0.5</v>
      </c>
      <c r="T103" s="34">
        <f t="shared" si="40"/>
        <v>20.5</v>
      </c>
      <c r="U103" s="34">
        <f t="shared" si="41"/>
        <v>9.1896936525087973</v>
      </c>
      <c r="V103" s="34">
        <f t="shared" si="42"/>
        <v>9.1896936525087973</v>
      </c>
      <c r="W103" s="34">
        <f t="shared" si="43"/>
        <v>0</v>
      </c>
      <c r="X103" s="34">
        <f t="shared" si="44"/>
        <v>0</v>
      </c>
      <c r="Y103" s="34">
        <f t="shared" si="45"/>
        <v>9.1896936525087973</v>
      </c>
      <c r="Z103" s="34">
        <f t="shared" si="46"/>
        <v>29.689693652508797</v>
      </c>
      <c r="AA103" s="34">
        <f t="shared" si="47"/>
        <v>0</v>
      </c>
      <c r="AB103" s="34">
        <f t="shared" si="48"/>
        <v>12</v>
      </c>
      <c r="AC103" s="34">
        <f t="shared" si="30"/>
        <v>7.5000000000000011E-2</v>
      </c>
      <c r="AD103" s="35">
        <f t="shared" si="49"/>
        <v>0</v>
      </c>
      <c r="AE103" s="35">
        <f t="shared" si="31"/>
        <v>0</v>
      </c>
      <c r="AF103" s="35"/>
      <c r="AG103" s="35"/>
      <c r="AH103" s="35"/>
      <c r="AI103" s="35"/>
      <c r="AJ103" s="35"/>
      <c r="AK103" s="49">
        <v>3</v>
      </c>
      <c r="AL103">
        <v>8</v>
      </c>
      <c r="AM103">
        <f t="shared" si="50"/>
        <v>18</v>
      </c>
      <c r="AN103" s="34">
        <f t="shared" si="51"/>
        <v>0</v>
      </c>
      <c r="AO103" s="34">
        <f t="shared" si="52"/>
        <v>12</v>
      </c>
      <c r="AP103" s="34">
        <f t="shared" si="32"/>
        <v>7.5000000000000011E-2</v>
      </c>
      <c r="AQ103" s="35">
        <f t="shared" si="33"/>
        <v>80</v>
      </c>
      <c r="AR103" s="35">
        <f t="shared" si="34"/>
        <v>180</v>
      </c>
    </row>
    <row r="104" spans="1:49" ht="15.75">
      <c r="A104">
        <v>90</v>
      </c>
      <c r="B104">
        <v>85</v>
      </c>
      <c r="C104">
        <v>0</v>
      </c>
      <c r="D104">
        <v>0</v>
      </c>
      <c r="E104">
        <v>85</v>
      </c>
      <c r="F104">
        <v>85</v>
      </c>
      <c r="G104" s="34">
        <v>0</v>
      </c>
      <c r="H104" s="34">
        <v>0</v>
      </c>
      <c r="I104" s="34">
        <v>2</v>
      </c>
      <c r="J104" s="34">
        <v>1</v>
      </c>
      <c r="K104" s="34">
        <v>1</v>
      </c>
      <c r="L104" s="34">
        <f t="shared" si="28"/>
        <v>4</v>
      </c>
      <c r="M104" s="34"/>
      <c r="N104" s="15">
        <f t="shared" si="29"/>
        <v>2.9323154224700048</v>
      </c>
      <c r="O104">
        <f t="shared" si="35"/>
        <v>0</v>
      </c>
      <c r="P104" s="34">
        <f t="shared" si="36"/>
        <v>2.9323154224700048</v>
      </c>
      <c r="Q104" s="34">
        <f t="shared" si="37"/>
        <v>0</v>
      </c>
      <c r="R104" s="34">
        <f t="shared" si="38"/>
        <v>2.9323154224700048</v>
      </c>
      <c r="S104" s="34">
        <f t="shared" si="39"/>
        <v>2</v>
      </c>
      <c r="T104" s="34">
        <f t="shared" si="40"/>
        <v>2</v>
      </c>
      <c r="U104" s="34">
        <f t="shared" si="41"/>
        <v>0.93231542247000476</v>
      </c>
      <c r="V104" s="34">
        <f t="shared" si="42"/>
        <v>0.93231542247000476</v>
      </c>
      <c r="W104" s="34">
        <f t="shared" si="43"/>
        <v>0</v>
      </c>
      <c r="X104" s="34">
        <f t="shared" si="44"/>
        <v>0</v>
      </c>
      <c r="Y104" s="34">
        <f t="shared" si="45"/>
        <v>0.93231542247000476</v>
      </c>
      <c r="Z104" s="34">
        <f t="shared" si="46"/>
        <v>2.9323154224700048</v>
      </c>
      <c r="AA104" s="34">
        <f t="shared" si="47"/>
        <v>0</v>
      </c>
      <c r="AB104" s="34">
        <f t="shared" si="48"/>
        <v>0</v>
      </c>
      <c r="AC104" s="34">
        <f t="shared" si="30"/>
        <v>2.5499999999999998</v>
      </c>
      <c r="AD104" s="35">
        <f t="shared" si="49"/>
        <v>0</v>
      </c>
      <c r="AE104" s="35">
        <f t="shared" si="31"/>
        <v>0</v>
      </c>
      <c r="AF104" s="35"/>
      <c r="AG104" s="35"/>
      <c r="AH104" s="35"/>
      <c r="AI104" s="35"/>
      <c r="AJ104" s="35"/>
      <c r="AK104" s="34">
        <v>1.5</v>
      </c>
      <c r="AL104">
        <v>8</v>
      </c>
      <c r="AM104">
        <f t="shared" si="50"/>
        <v>22</v>
      </c>
      <c r="AN104" s="34">
        <f t="shared" si="51"/>
        <v>0</v>
      </c>
      <c r="AO104" s="34">
        <f t="shared" si="52"/>
        <v>0</v>
      </c>
      <c r="AP104" s="34">
        <f t="shared" si="32"/>
        <v>2.5499999999999998</v>
      </c>
      <c r="AQ104" s="35">
        <f t="shared" si="33"/>
        <v>8</v>
      </c>
      <c r="AR104" s="35">
        <f t="shared" si="34"/>
        <v>22</v>
      </c>
    </row>
    <row r="105" spans="1:49" ht="15.75">
      <c r="A105">
        <v>91</v>
      </c>
      <c r="B105">
        <v>15</v>
      </c>
      <c r="C105" s="74">
        <v>5</v>
      </c>
      <c r="D105" s="74">
        <v>80</v>
      </c>
      <c r="E105">
        <v>90</v>
      </c>
      <c r="F105">
        <v>75</v>
      </c>
      <c r="G105" s="34">
        <v>2.5</v>
      </c>
      <c r="H105" s="34">
        <v>2</v>
      </c>
      <c r="I105" s="34">
        <v>1</v>
      </c>
      <c r="J105" s="34">
        <v>3</v>
      </c>
      <c r="K105" s="34">
        <v>2</v>
      </c>
      <c r="L105" s="34">
        <f t="shared" si="28"/>
        <v>10.5</v>
      </c>
      <c r="M105" s="34"/>
      <c r="N105" s="15">
        <f t="shared" si="29"/>
        <v>7.6973279839837625</v>
      </c>
      <c r="O105">
        <f t="shared" si="35"/>
        <v>2</v>
      </c>
      <c r="P105" s="34">
        <f t="shared" si="36"/>
        <v>5.6973279839837625</v>
      </c>
      <c r="Q105" s="34">
        <f t="shared" si="37"/>
        <v>2.5</v>
      </c>
      <c r="R105" s="34">
        <f t="shared" si="38"/>
        <v>3.1973279839837625</v>
      </c>
      <c r="S105" s="34">
        <f t="shared" si="39"/>
        <v>1</v>
      </c>
      <c r="T105" s="34">
        <f t="shared" si="40"/>
        <v>5.5</v>
      </c>
      <c r="U105" s="34">
        <f t="shared" si="41"/>
        <v>2.1973279839837625</v>
      </c>
      <c r="V105" s="34">
        <f t="shared" si="42"/>
        <v>2.1973279839837625</v>
      </c>
      <c r="W105" s="34">
        <f t="shared" si="43"/>
        <v>0</v>
      </c>
      <c r="X105" s="34">
        <f t="shared" si="44"/>
        <v>0</v>
      </c>
      <c r="Y105" s="34">
        <f t="shared" si="45"/>
        <v>2.1973279839837625</v>
      </c>
      <c r="Z105" s="34">
        <f t="shared" si="46"/>
        <v>7.6973279839837625</v>
      </c>
      <c r="AA105" s="34">
        <f t="shared" si="47"/>
        <v>0.05</v>
      </c>
      <c r="AB105" s="34">
        <f t="shared" si="48"/>
        <v>3</v>
      </c>
      <c r="AC105" s="34">
        <f t="shared" si="30"/>
        <v>0.33749999999999997</v>
      </c>
      <c r="AD105" s="35">
        <f t="shared" si="49"/>
        <v>0.87893119359350502</v>
      </c>
      <c r="AE105" s="35">
        <f t="shared" si="31"/>
        <v>0</v>
      </c>
      <c r="AF105" s="35"/>
      <c r="AG105" s="35"/>
      <c r="AH105" s="35"/>
      <c r="AI105" s="35"/>
      <c r="AJ105" s="35"/>
      <c r="AK105" s="34">
        <v>2.25</v>
      </c>
      <c r="AL105">
        <v>8</v>
      </c>
      <c r="AM105">
        <f t="shared" si="50"/>
        <v>22</v>
      </c>
      <c r="AN105" s="34">
        <f t="shared" si="51"/>
        <v>0.05</v>
      </c>
      <c r="AO105" s="34">
        <f t="shared" si="52"/>
        <v>3</v>
      </c>
      <c r="AP105" s="34">
        <f t="shared" si="32"/>
        <v>0.33749999999999997</v>
      </c>
      <c r="AQ105" s="35">
        <f t="shared" si="33"/>
        <v>24</v>
      </c>
      <c r="AR105" s="35">
        <f t="shared" si="34"/>
        <v>44</v>
      </c>
    </row>
    <row r="106" spans="1:49" ht="15.75">
      <c r="A106">
        <v>92</v>
      </c>
      <c r="B106">
        <v>80</v>
      </c>
      <c r="C106" s="74">
        <v>2</v>
      </c>
      <c r="D106" s="74">
        <v>20</v>
      </c>
      <c r="E106">
        <v>90</v>
      </c>
      <c r="F106">
        <v>90</v>
      </c>
      <c r="G106" s="34">
        <v>2</v>
      </c>
      <c r="H106" s="34">
        <v>2</v>
      </c>
      <c r="I106" s="34">
        <v>1.5</v>
      </c>
      <c r="J106" s="34">
        <v>2</v>
      </c>
      <c r="K106" s="34">
        <v>1</v>
      </c>
      <c r="L106" s="34">
        <f t="shared" si="28"/>
        <v>8.5</v>
      </c>
      <c r="M106" s="34"/>
      <c r="N106" s="15">
        <f t="shared" si="29"/>
        <v>6.2311702727487601</v>
      </c>
      <c r="O106">
        <f t="shared" si="35"/>
        <v>2</v>
      </c>
      <c r="P106" s="34">
        <f t="shared" si="36"/>
        <v>4.2311702727487601</v>
      </c>
      <c r="Q106" s="34">
        <f t="shared" si="37"/>
        <v>2</v>
      </c>
      <c r="R106" s="34">
        <f t="shared" si="38"/>
        <v>2.2311702727487601</v>
      </c>
      <c r="S106" s="34">
        <f t="shared" si="39"/>
        <v>1.5</v>
      </c>
      <c r="T106" s="34">
        <f t="shared" si="40"/>
        <v>5.5</v>
      </c>
      <c r="U106" s="34">
        <f t="shared" si="41"/>
        <v>0.73117027274876012</v>
      </c>
      <c r="V106" s="34">
        <f t="shared" si="42"/>
        <v>0.73117027274876012</v>
      </c>
      <c r="W106" s="34">
        <f t="shared" si="43"/>
        <v>0</v>
      </c>
      <c r="X106" s="34">
        <f t="shared" si="44"/>
        <v>0</v>
      </c>
      <c r="Y106" s="34">
        <f t="shared" si="45"/>
        <v>0.73117027274876012</v>
      </c>
      <c r="Z106" s="34">
        <f t="shared" si="46"/>
        <v>6.2311702727487601</v>
      </c>
      <c r="AA106" s="34">
        <f t="shared" si="47"/>
        <v>0.02</v>
      </c>
      <c r="AB106" s="34">
        <f t="shared" si="48"/>
        <v>0.60000000000000009</v>
      </c>
      <c r="AC106" s="34">
        <f t="shared" si="30"/>
        <v>2.16</v>
      </c>
      <c r="AD106" s="35">
        <f t="shared" si="49"/>
        <v>0.11698724363980162</v>
      </c>
      <c r="AE106" s="35">
        <f t="shared" si="31"/>
        <v>0</v>
      </c>
      <c r="AF106" s="35"/>
      <c r="AG106" s="35"/>
      <c r="AH106" s="35"/>
      <c r="AI106" s="35"/>
      <c r="AJ106" s="35"/>
      <c r="AK106" s="34">
        <v>1.8000000000000003</v>
      </c>
      <c r="AL106">
        <v>8</v>
      </c>
      <c r="AM106">
        <f t="shared" si="50"/>
        <v>22</v>
      </c>
      <c r="AN106" s="34">
        <f t="shared" si="51"/>
        <v>0.02</v>
      </c>
      <c r="AO106" s="34">
        <f t="shared" si="52"/>
        <v>0.60000000000000009</v>
      </c>
      <c r="AP106" s="34">
        <f t="shared" si="32"/>
        <v>2.16</v>
      </c>
      <c r="AQ106" s="35">
        <f t="shared" si="33"/>
        <v>16</v>
      </c>
      <c r="AR106" s="35">
        <f t="shared" si="34"/>
        <v>22</v>
      </c>
    </row>
    <row r="107" spans="1:49" ht="15.75">
      <c r="A107">
        <v>93</v>
      </c>
      <c r="B107">
        <v>80</v>
      </c>
      <c r="C107" s="74">
        <v>2</v>
      </c>
      <c r="D107" s="74">
        <v>20</v>
      </c>
      <c r="E107">
        <v>90</v>
      </c>
      <c r="F107">
        <v>90</v>
      </c>
      <c r="G107" s="34">
        <v>2</v>
      </c>
      <c r="H107" s="34">
        <v>2</v>
      </c>
      <c r="I107" s="34">
        <v>2</v>
      </c>
      <c r="J107" s="34">
        <v>3</v>
      </c>
      <c r="K107" s="34">
        <v>1</v>
      </c>
      <c r="L107" s="34">
        <f t="shared" si="28"/>
        <v>10</v>
      </c>
      <c r="M107" s="34"/>
      <c r="N107" s="15">
        <f t="shared" si="29"/>
        <v>7.3307885561750119</v>
      </c>
      <c r="O107">
        <f t="shared" si="35"/>
        <v>2</v>
      </c>
      <c r="P107" s="34">
        <f t="shared" si="36"/>
        <v>5.3307885561750119</v>
      </c>
      <c r="Q107" s="34">
        <f t="shared" si="37"/>
        <v>2</v>
      </c>
      <c r="R107" s="34">
        <f t="shared" si="38"/>
        <v>3.3307885561750119</v>
      </c>
      <c r="S107" s="34">
        <f t="shared" si="39"/>
        <v>2</v>
      </c>
      <c r="T107" s="34">
        <f t="shared" si="40"/>
        <v>6</v>
      </c>
      <c r="U107" s="34">
        <f t="shared" si="41"/>
        <v>1.3307885561750119</v>
      </c>
      <c r="V107" s="34">
        <f t="shared" si="42"/>
        <v>1.3307885561750119</v>
      </c>
      <c r="W107" s="34">
        <f t="shared" si="43"/>
        <v>0</v>
      </c>
      <c r="X107" s="34">
        <f t="shared" si="44"/>
        <v>0</v>
      </c>
      <c r="Y107" s="34">
        <f t="shared" si="45"/>
        <v>1.3307885561750119</v>
      </c>
      <c r="Z107" s="34">
        <f t="shared" si="46"/>
        <v>7.3307885561750119</v>
      </c>
      <c r="AA107" s="34">
        <f t="shared" si="47"/>
        <v>0.02</v>
      </c>
      <c r="AB107" s="34">
        <f t="shared" si="48"/>
        <v>0.60000000000000009</v>
      </c>
      <c r="AC107" s="34">
        <f t="shared" si="30"/>
        <v>2.4000000000000004</v>
      </c>
      <c r="AD107" s="35">
        <f t="shared" si="49"/>
        <v>0.2129261689880019</v>
      </c>
      <c r="AE107" s="35">
        <f t="shared" si="31"/>
        <v>0</v>
      </c>
      <c r="AF107" s="35"/>
      <c r="AG107" s="35"/>
      <c r="AH107" s="35"/>
      <c r="AI107" s="35"/>
      <c r="AJ107" s="35"/>
      <c r="AK107" s="34">
        <v>1.5</v>
      </c>
      <c r="AL107">
        <v>8</v>
      </c>
      <c r="AM107">
        <f t="shared" si="50"/>
        <v>22</v>
      </c>
      <c r="AN107" s="34">
        <f t="shared" si="51"/>
        <v>0.02</v>
      </c>
      <c r="AO107" s="34">
        <f t="shared" si="52"/>
        <v>0.60000000000000009</v>
      </c>
      <c r="AP107" s="34">
        <f t="shared" si="32"/>
        <v>2.4000000000000004</v>
      </c>
      <c r="AQ107" s="35">
        <f t="shared" si="33"/>
        <v>24</v>
      </c>
      <c r="AR107" s="35">
        <f t="shared" si="34"/>
        <v>22</v>
      </c>
    </row>
    <row r="108" spans="1:49" ht="15.75">
      <c r="A108">
        <v>94</v>
      </c>
      <c r="B108">
        <v>90</v>
      </c>
      <c r="C108">
        <v>0</v>
      </c>
      <c r="D108" s="74">
        <v>5</v>
      </c>
      <c r="E108">
        <v>90</v>
      </c>
      <c r="F108">
        <v>90</v>
      </c>
      <c r="G108" s="34">
        <v>2</v>
      </c>
      <c r="H108" s="34">
        <v>0</v>
      </c>
      <c r="I108" s="34">
        <v>2</v>
      </c>
      <c r="J108" s="34">
        <v>2</v>
      </c>
      <c r="K108" s="34">
        <v>1</v>
      </c>
      <c r="L108" s="34">
        <f t="shared" si="28"/>
        <v>7</v>
      </c>
      <c r="M108" s="34"/>
      <c r="N108" s="15">
        <f t="shared" si="29"/>
        <v>5.1315519893225083</v>
      </c>
      <c r="O108">
        <f t="shared" si="35"/>
        <v>0</v>
      </c>
      <c r="P108" s="34">
        <f t="shared" si="36"/>
        <v>5.1315519893225083</v>
      </c>
      <c r="Q108" s="34">
        <f t="shared" si="37"/>
        <v>2</v>
      </c>
      <c r="R108" s="34">
        <f t="shared" si="38"/>
        <v>3.1315519893225083</v>
      </c>
      <c r="S108" s="34">
        <f t="shared" si="39"/>
        <v>2</v>
      </c>
      <c r="T108" s="34">
        <f t="shared" si="40"/>
        <v>4</v>
      </c>
      <c r="U108" s="34">
        <f t="shared" si="41"/>
        <v>1.1315519893225083</v>
      </c>
      <c r="V108" s="34">
        <f t="shared" si="42"/>
        <v>1.1315519893225083</v>
      </c>
      <c r="W108" s="34">
        <f t="shared" si="43"/>
        <v>0</v>
      </c>
      <c r="X108" s="34">
        <f t="shared" si="44"/>
        <v>0</v>
      </c>
      <c r="Y108" s="34">
        <f t="shared" si="45"/>
        <v>1.1315519893225083</v>
      </c>
      <c r="Z108" s="34">
        <f t="shared" si="46"/>
        <v>5.1315519893225083</v>
      </c>
      <c r="AA108" s="34">
        <f t="shared" si="47"/>
        <v>0</v>
      </c>
      <c r="AB108" s="34">
        <f t="shared" si="48"/>
        <v>0.15000000000000002</v>
      </c>
      <c r="AC108" s="34">
        <f t="shared" si="30"/>
        <v>2.7</v>
      </c>
      <c r="AD108" s="35">
        <f t="shared" si="49"/>
        <v>0</v>
      </c>
      <c r="AE108" s="35">
        <f t="shared" si="31"/>
        <v>0</v>
      </c>
      <c r="AF108" s="35"/>
      <c r="AG108" s="35"/>
      <c r="AH108" s="35"/>
      <c r="AI108" s="35"/>
      <c r="AJ108" s="35"/>
      <c r="AK108" s="34">
        <v>1.5</v>
      </c>
      <c r="AL108">
        <v>8</v>
      </c>
      <c r="AM108">
        <f t="shared" si="50"/>
        <v>22</v>
      </c>
      <c r="AN108" s="34">
        <f t="shared" si="51"/>
        <v>0</v>
      </c>
      <c r="AO108" s="34">
        <f t="shared" si="52"/>
        <v>0.15000000000000002</v>
      </c>
      <c r="AP108" s="34">
        <f t="shared" si="32"/>
        <v>2.7</v>
      </c>
      <c r="AQ108" s="35">
        <f t="shared" si="33"/>
        <v>16</v>
      </c>
      <c r="AR108" s="35">
        <f t="shared" si="34"/>
        <v>22</v>
      </c>
    </row>
    <row r="109" spans="1:49" ht="15.75">
      <c r="A109">
        <v>95</v>
      </c>
      <c r="B109">
        <v>90</v>
      </c>
      <c r="C109">
        <v>0</v>
      </c>
      <c r="D109">
        <v>0</v>
      </c>
      <c r="E109">
        <v>90</v>
      </c>
      <c r="F109">
        <v>90</v>
      </c>
      <c r="G109" s="34">
        <v>0</v>
      </c>
      <c r="H109" s="34">
        <v>0</v>
      </c>
      <c r="I109" s="34">
        <v>1</v>
      </c>
      <c r="J109" s="34">
        <v>1</v>
      </c>
      <c r="K109" s="34">
        <v>1</v>
      </c>
      <c r="L109" s="34">
        <f t="shared" si="28"/>
        <v>3</v>
      </c>
      <c r="M109" s="34"/>
      <c r="N109" s="15">
        <f t="shared" si="29"/>
        <v>2.1992365668525036</v>
      </c>
      <c r="O109">
        <f t="shared" si="35"/>
        <v>0</v>
      </c>
      <c r="P109" s="34">
        <f t="shared" si="36"/>
        <v>2.1992365668525036</v>
      </c>
      <c r="Q109" s="34">
        <f t="shared" si="37"/>
        <v>0</v>
      </c>
      <c r="R109" s="34">
        <f t="shared" si="38"/>
        <v>2.1992365668525036</v>
      </c>
      <c r="S109" s="34">
        <f t="shared" si="39"/>
        <v>1</v>
      </c>
      <c r="T109" s="34">
        <f t="shared" si="40"/>
        <v>1</v>
      </c>
      <c r="U109" s="34">
        <f t="shared" si="41"/>
        <v>1.1992365668525036</v>
      </c>
      <c r="V109" s="34">
        <f t="shared" si="42"/>
        <v>1</v>
      </c>
      <c r="W109" s="34">
        <f t="shared" si="43"/>
        <v>0.19923656685250357</v>
      </c>
      <c r="X109" s="34">
        <f t="shared" si="44"/>
        <v>0.19923656685250357</v>
      </c>
      <c r="Y109" s="34">
        <f t="shared" si="45"/>
        <v>1.1992365668525036</v>
      </c>
      <c r="Z109" s="34">
        <f t="shared" si="46"/>
        <v>2.1992365668525036</v>
      </c>
      <c r="AA109" s="34">
        <f t="shared" si="47"/>
        <v>0</v>
      </c>
      <c r="AB109" s="34">
        <f t="shared" si="48"/>
        <v>0</v>
      </c>
      <c r="AC109" s="34">
        <f t="shared" si="30"/>
        <v>1.35</v>
      </c>
      <c r="AD109" s="35">
        <f t="shared" si="49"/>
        <v>0</v>
      </c>
      <c r="AE109" s="35">
        <f t="shared" si="31"/>
        <v>4.3832044707550786</v>
      </c>
      <c r="AF109" s="35"/>
      <c r="AG109" s="35"/>
      <c r="AH109" s="35"/>
      <c r="AI109" s="35"/>
      <c r="AJ109" s="35"/>
      <c r="AK109" s="34">
        <v>1.5</v>
      </c>
      <c r="AL109">
        <v>8</v>
      </c>
      <c r="AM109">
        <f t="shared" si="50"/>
        <v>22</v>
      </c>
      <c r="AN109" s="34">
        <f t="shared" si="51"/>
        <v>0</v>
      </c>
      <c r="AO109" s="34">
        <f t="shared" si="52"/>
        <v>0</v>
      </c>
      <c r="AP109" s="34">
        <f t="shared" si="32"/>
        <v>1.35</v>
      </c>
      <c r="AQ109" s="35">
        <f t="shared" si="33"/>
        <v>8</v>
      </c>
      <c r="AR109" s="35">
        <f t="shared" si="34"/>
        <v>22</v>
      </c>
    </row>
    <row r="110" spans="1:49" ht="15.75">
      <c r="A110">
        <v>97</v>
      </c>
      <c r="B110">
        <v>0</v>
      </c>
      <c r="C110" s="74">
        <v>5</v>
      </c>
      <c r="D110" s="74">
        <v>15</v>
      </c>
      <c r="E110">
        <v>100</v>
      </c>
      <c r="F110">
        <v>100</v>
      </c>
      <c r="G110" s="34">
        <v>20</v>
      </c>
      <c r="H110" s="34">
        <v>2</v>
      </c>
      <c r="I110" s="34">
        <v>0</v>
      </c>
      <c r="J110" s="34">
        <v>5</v>
      </c>
      <c r="K110" s="34">
        <v>5</v>
      </c>
      <c r="L110" s="34">
        <f t="shared" si="28"/>
        <v>32</v>
      </c>
      <c r="M110" s="34"/>
      <c r="N110" s="15">
        <f t="shared" si="29"/>
        <v>23.458523379760038</v>
      </c>
      <c r="O110">
        <f t="shared" si="35"/>
        <v>2</v>
      </c>
      <c r="P110" s="34">
        <f t="shared" si="36"/>
        <v>21.458523379760038</v>
      </c>
      <c r="Q110" s="34">
        <f t="shared" si="37"/>
        <v>20</v>
      </c>
      <c r="R110" s="34">
        <f t="shared" si="38"/>
        <v>1.4585233797600381</v>
      </c>
      <c r="S110" s="34">
        <f t="shared" si="39"/>
        <v>0</v>
      </c>
      <c r="T110" s="34">
        <f t="shared" si="40"/>
        <v>22</v>
      </c>
      <c r="U110" s="34">
        <f t="shared" si="41"/>
        <v>1.4585233797600381</v>
      </c>
      <c r="V110" s="34">
        <f t="shared" si="42"/>
        <v>1.4585233797600381</v>
      </c>
      <c r="W110" s="34">
        <f t="shared" si="43"/>
        <v>0</v>
      </c>
      <c r="X110" s="34">
        <f t="shared" si="44"/>
        <v>0</v>
      </c>
      <c r="Y110" s="34">
        <f t="shared" si="45"/>
        <v>1.4585233797600381</v>
      </c>
      <c r="Z110" s="34">
        <f t="shared" si="46"/>
        <v>23.458523379760038</v>
      </c>
      <c r="AA110" s="34">
        <f t="shared" si="47"/>
        <v>0.05</v>
      </c>
      <c r="AB110" s="34">
        <f t="shared" si="48"/>
        <v>4.5</v>
      </c>
      <c r="AC110" s="34">
        <f t="shared" si="30"/>
        <v>0</v>
      </c>
      <c r="AD110" s="35">
        <f t="shared" si="49"/>
        <v>0.58340935190401522</v>
      </c>
      <c r="AE110" s="35"/>
      <c r="AF110" s="35"/>
      <c r="AG110" s="35"/>
      <c r="AH110" s="35"/>
      <c r="AI110" s="35"/>
      <c r="AJ110" s="35"/>
      <c r="AK110" s="34"/>
      <c r="AL110">
        <v>8</v>
      </c>
      <c r="AM110" t="str">
        <f t="shared" si="50"/>
        <v/>
      </c>
      <c r="AN110" s="34">
        <f t="shared" si="51"/>
        <v>0.05</v>
      </c>
      <c r="AO110" s="34">
        <f t="shared" si="52"/>
        <v>4.5</v>
      </c>
      <c r="AP110" s="34">
        <f t="shared" si="32"/>
        <v>0</v>
      </c>
      <c r="AQ110" s="35">
        <f t="shared" ref="AQ110:AQ141" si="53">AL110*J110</f>
        <v>40</v>
      </c>
      <c r="AR110" s="35"/>
    </row>
    <row r="111" spans="1:49" ht="15.75">
      <c r="A111">
        <v>98</v>
      </c>
      <c r="B111">
        <v>50</v>
      </c>
      <c r="C111" s="74">
        <v>20</v>
      </c>
      <c r="D111" s="74">
        <v>10</v>
      </c>
      <c r="E111">
        <v>50</v>
      </c>
      <c r="F111">
        <v>20</v>
      </c>
      <c r="G111" s="34">
        <v>2.5</v>
      </c>
      <c r="H111" s="34">
        <v>2</v>
      </c>
      <c r="I111" s="34">
        <v>1</v>
      </c>
      <c r="J111" s="34">
        <v>1</v>
      </c>
      <c r="K111" s="34">
        <v>1</v>
      </c>
      <c r="L111" s="34">
        <f t="shared" si="28"/>
        <v>7.5</v>
      </c>
      <c r="M111" s="34"/>
      <c r="N111" s="15">
        <f t="shared" si="29"/>
        <v>5.4980914171312589</v>
      </c>
      <c r="O111">
        <f t="shared" si="35"/>
        <v>2</v>
      </c>
      <c r="P111" s="34">
        <f t="shared" si="36"/>
        <v>3.4980914171312589</v>
      </c>
      <c r="Q111" s="34">
        <f t="shared" si="37"/>
        <v>2.5</v>
      </c>
      <c r="R111" s="34">
        <f t="shared" si="38"/>
        <v>0.99809141713125893</v>
      </c>
      <c r="S111" s="34">
        <f t="shared" si="39"/>
        <v>0.99809141713125893</v>
      </c>
      <c r="T111" s="34">
        <f t="shared" si="40"/>
        <v>5.4980914171312589</v>
      </c>
      <c r="U111" s="34">
        <f t="shared" si="41"/>
        <v>0</v>
      </c>
      <c r="V111" s="34">
        <f t="shared" si="42"/>
        <v>0</v>
      </c>
      <c r="W111" s="34">
        <f t="shared" si="43"/>
        <v>0</v>
      </c>
      <c r="X111" s="34">
        <f t="shared" si="44"/>
        <v>0</v>
      </c>
      <c r="Y111" s="34">
        <f t="shared" si="45"/>
        <v>0</v>
      </c>
      <c r="Z111" s="34">
        <f t="shared" si="46"/>
        <v>5.4980914171312589</v>
      </c>
      <c r="AA111" s="34">
        <f t="shared" si="47"/>
        <v>0.2</v>
      </c>
      <c r="AB111" s="34">
        <f t="shared" si="48"/>
        <v>0.375</v>
      </c>
      <c r="AC111" s="34">
        <f t="shared" si="30"/>
        <v>0.7485685628484442</v>
      </c>
      <c r="AD111" s="35">
        <f t="shared" si="49"/>
        <v>0</v>
      </c>
      <c r="AE111" s="35">
        <f t="shared" ref="AE111:AE142" si="54">X111*AM111</f>
        <v>0</v>
      </c>
      <c r="AF111" s="35"/>
      <c r="AG111" s="35"/>
      <c r="AH111" s="35"/>
      <c r="AI111" s="35"/>
      <c r="AJ111" s="35"/>
      <c r="AK111" s="34">
        <v>1.5</v>
      </c>
      <c r="AL111">
        <v>8</v>
      </c>
      <c r="AM111">
        <f t="shared" si="50"/>
        <v>22</v>
      </c>
      <c r="AN111" s="34">
        <f t="shared" si="51"/>
        <v>0.2</v>
      </c>
      <c r="AO111" s="34">
        <f t="shared" si="52"/>
        <v>0.375</v>
      </c>
      <c r="AP111" s="34">
        <f t="shared" si="32"/>
        <v>0.75</v>
      </c>
      <c r="AQ111" s="35">
        <f t="shared" si="53"/>
        <v>8</v>
      </c>
      <c r="AR111" s="35">
        <f t="shared" ref="AR111:AR142" si="55">AM111*K111</f>
        <v>22</v>
      </c>
    </row>
    <row r="112" spans="1:49" ht="15.75">
      <c r="A112">
        <v>99</v>
      </c>
      <c r="B112">
        <v>100</v>
      </c>
      <c r="C112">
        <v>0</v>
      </c>
      <c r="D112">
        <v>0</v>
      </c>
      <c r="E112">
        <v>90</v>
      </c>
      <c r="F112">
        <v>90</v>
      </c>
      <c r="G112" s="34">
        <v>0</v>
      </c>
      <c r="H112" s="34">
        <v>0</v>
      </c>
      <c r="I112" s="34">
        <v>3</v>
      </c>
      <c r="J112" s="34">
        <v>1</v>
      </c>
      <c r="K112" s="34">
        <v>1</v>
      </c>
      <c r="L112" s="34">
        <f t="shared" si="28"/>
        <v>5</v>
      </c>
      <c r="M112" s="34"/>
      <c r="N112" s="15">
        <f t="shared" si="29"/>
        <v>3.665394278087506</v>
      </c>
      <c r="O112">
        <f t="shared" si="35"/>
        <v>0</v>
      </c>
      <c r="P112" s="34">
        <f t="shared" si="36"/>
        <v>3.665394278087506</v>
      </c>
      <c r="Q112" s="34">
        <f t="shared" si="37"/>
        <v>0</v>
      </c>
      <c r="R112" s="34">
        <f t="shared" si="38"/>
        <v>3.665394278087506</v>
      </c>
      <c r="S112" s="34">
        <f t="shared" si="39"/>
        <v>3</v>
      </c>
      <c r="T112" s="34">
        <f t="shared" si="40"/>
        <v>3</v>
      </c>
      <c r="U112" s="34">
        <f t="shared" si="41"/>
        <v>0.66539427808750595</v>
      </c>
      <c r="V112" s="34">
        <f t="shared" si="42"/>
        <v>0.66539427808750595</v>
      </c>
      <c r="W112" s="34">
        <f t="shared" si="43"/>
        <v>0</v>
      </c>
      <c r="X112" s="34">
        <f t="shared" si="44"/>
        <v>0</v>
      </c>
      <c r="Y112" s="34">
        <f t="shared" si="45"/>
        <v>0.66539427808750595</v>
      </c>
      <c r="Z112" s="34">
        <f t="shared" si="46"/>
        <v>3.665394278087506</v>
      </c>
      <c r="AA112" s="34">
        <f t="shared" si="47"/>
        <v>0</v>
      </c>
      <c r="AB112" s="34">
        <f t="shared" si="48"/>
        <v>0</v>
      </c>
      <c r="AC112" s="34">
        <f t="shared" si="30"/>
        <v>1.5</v>
      </c>
      <c r="AD112" s="35">
        <f t="shared" si="49"/>
        <v>0</v>
      </c>
      <c r="AE112" s="35">
        <f t="shared" si="54"/>
        <v>0</v>
      </c>
      <c r="AF112" s="35"/>
      <c r="AG112" s="35"/>
      <c r="AH112" s="35"/>
      <c r="AI112" s="35"/>
      <c r="AJ112" s="35"/>
      <c r="AK112" s="34">
        <v>0.5</v>
      </c>
      <c r="AL112">
        <v>8</v>
      </c>
      <c r="AM112">
        <f t="shared" si="50"/>
        <v>22</v>
      </c>
      <c r="AN112" s="34">
        <f t="shared" si="51"/>
        <v>0</v>
      </c>
      <c r="AO112" s="34">
        <f t="shared" si="52"/>
        <v>0</v>
      </c>
      <c r="AP112" s="34">
        <f t="shared" si="32"/>
        <v>1.5</v>
      </c>
      <c r="AQ112" s="35">
        <f t="shared" si="53"/>
        <v>8</v>
      </c>
      <c r="AR112" s="35">
        <f t="shared" si="55"/>
        <v>22</v>
      </c>
    </row>
    <row r="113" spans="1:44" ht="15.75">
      <c r="A113">
        <v>100</v>
      </c>
      <c r="B113">
        <v>80</v>
      </c>
      <c r="C113">
        <v>0</v>
      </c>
      <c r="D113" s="74">
        <v>10</v>
      </c>
      <c r="E113">
        <v>50</v>
      </c>
      <c r="F113">
        <v>50</v>
      </c>
      <c r="G113" s="34">
        <v>1</v>
      </c>
      <c r="H113" s="34">
        <v>0</v>
      </c>
      <c r="I113" s="34">
        <v>2</v>
      </c>
      <c r="J113" s="34">
        <v>0.5</v>
      </c>
      <c r="K113" s="34">
        <v>0.5</v>
      </c>
      <c r="L113" s="34">
        <f t="shared" si="28"/>
        <v>4</v>
      </c>
      <c r="M113" s="34"/>
      <c r="N113" s="15">
        <f t="shared" si="29"/>
        <v>2.9323154224700048</v>
      </c>
      <c r="O113">
        <f t="shared" si="35"/>
        <v>0</v>
      </c>
      <c r="P113" s="34">
        <f t="shared" si="36"/>
        <v>2.9323154224700048</v>
      </c>
      <c r="Q113" s="34">
        <f t="shared" si="37"/>
        <v>1</v>
      </c>
      <c r="R113" s="34">
        <f t="shared" si="38"/>
        <v>1.9323154224700048</v>
      </c>
      <c r="S113" s="34">
        <f t="shared" si="39"/>
        <v>1.9323154224700048</v>
      </c>
      <c r="T113" s="34">
        <f t="shared" si="40"/>
        <v>2.9323154224700048</v>
      </c>
      <c r="U113" s="34">
        <f t="shared" si="41"/>
        <v>0</v>
      </c>
      <c r="V113" s="34">
        <f t="shared" si="42"/>
        <v>0</v>
      </c>
      <c r="W113" s="34">
        <f t="shared" si="43"/>
        <v>0</v>
      </c>
      <c r="X113" s="34">
        <f t="shared" si="44"/>
        <v>0</v>
      </c>
      <c r="Y113" s="34">
        <f t="shared" si="45"/>
        <v>0</v>
      </c>
      <c r="Z113" s="34">
        <f t="shared" si="46"/>
        <v>2.9323154224700048</v>
      </c>
      <c r="AA113" s="34">
        <f t="shared" si="47"/>
        <v>0</v>
      </c>
      <c r="AB113" s="34">
        <f t="shared" si="48"/>
        <v>0.15000000000000002</v>
      </c>
      <c r="AC113" s="34">
        <f t="shared" si="30"/>
        <v>0.77292616898800193</v>
      </c>
      <c r="AD113" s="35">
        <f t="shared" si="49"/>
        <v>0</v>
      </c>
      <c r="AE113" s="35">
        <f t="shared" si="54"/>
        <v>0</v>
      </c>
      <c r="AF113" s="35"/>
      <c r="AG113" s="35"/>
      <c r="AH113" s="35"/>
      <c r="AI113" s="35"/>
      <c r="AJ113" s="35"/>
      <c r="AK113" s="34">
        <v>0.5</v>
      </c>
      <c r="AL113">
        <v>8</v>
      </c>
      <c r="AM113">
        <f t="shared" si="50"/>
        <v>22</v>
      </c>
      <c r="AN113" s="34">
        <f t="shared" si="51"/>
        <v>0</v>
      </c>
      <c r="AO113" s="34">
        <f t="shared" si="52"/>
        <v>0.15000000000000002</v>
      </c>
      <c r="AP113" s="34">
        <f t="shared" si="32"/>
        <v>0.8</v>
      </c>
      <c r="AQ113" s="35">
        <f t="shared" si="53"/>
        <v>4</v>
      </c>
      <c r="AR113" s="35">
        <f t="shared" si="55"/>
        <v>11</v>
      </c>
    </row>
    <row r="114" spans="1:44" ht="15.75">
      <c r="A114">
        <v>101</v>
      </c>
      <c r="B114">
        <v>20</v>
      </c>
      <c r="C114" s="74">
        <v>5</v>
      </c>
      <c r="D114" s="74">
        <v>70</v>
      </c>
      <c r="E114">
        <v>90</v>
      </c>
      <c r="F114">
        <v>75</v>
      </c>
      <c r="G114" s="34">
        <v>2.5</v>
      </c>
      <c r="H114" s="34">
        <v>2</v>
      </c>
      <c r="I114" s="34">
        <v>1</v>
      </c>
      <c r="J114" s="34">
        <v>3</v>
      </c>
      <c r="K114" s="34">
        <v>2</v>
      </c>
      <c r="L114" s="34">
        <f t="shared" si="28"/>
        <v>10.5</v>
      </c>
      <c r="M114" s="34"/>
      <c r="N114" s="15">
        <f t="shared" si="29"/>
        <v>7.6973279839837625</v>
      </c>
      <c r="O114">
        <f t="shared" si="35"/>
        <v>2</v>
      </c>
      <c r="P114" s="34">
        <f t="shared" si="36"/>
        <v>5.6973279839837625</v>
      </c>
      <c r="Q114" s="34">
        <f t="shared" si="37"/>
        <v>2.5</v>
      </c>
      <c r="R114" s="34">
        <f t="shared" si="38"/>
        <v>3.1973279839837625</v>
      </c>
      <c r="S114" s="34">
        <f t="shared" si="39"/>
        <v>1</v>
      </c>
      <c r="T114" s="34">
        <f t="shared" si="40"/>
        <v>5.5</v>
      </c>
      <c r="U114" s="34">
        <f t="shared" si="41"/>
        <v>2.1973279839837625</v>
      </c>
      <c r="V114" s="34">
        <f t="shared" si="42"/>
        <v>2.1973279839837625</v>
      </c>
      <c r="W114" s="34">
        <f t="shared" si="43"/>
        <v>0</v>
      </c>
      <c r="X114" s="34">
        <f t="shared" si="44"/>
        <v>0</v>
      </c>
      <c r="Y114" s="34">
        <f t="shared" si="45"/>
        <v>2.1973279839837625</v>
      </c>
      <c r="Z114" s="34">
        <f t="shared" si="46"/>
        <v>7.6973279839837625</v>
      </c>
      <c r="AA114" s="34">
        <f t="shared" si="47"/>
        <v>0.05</v>
      </c>
      <c r="AB114" s="34">
        <f t="shared" si="48"/>
        <v>2.625</v>
      </c>
      <c r="AC114" s="34">
        <f t="shared" si="30"/>
        <v>0.60000000000000009</v>
      </c>
      <c r="AD114" s="35">
        <f t="shared" si="49"/>
        <v>0.87893119359350502</v>
      </c>
      <c r="AE114" s="35">
        <f t="shared" si="54"/>
        <v>0</v>
      </c>
      <c r="AF114" s="35"/>
      <c r="AG114" s="35"/>
      <c r="AH114" s="35"/>
      <c r="AI114" s="35"/>
      <c r="AJ114" s="35"/>
      <c r="AK114" s="34">
        <v>3</v>
      </c>
      <c r="AL114">
        <v>8</v>
      </c>
      <c r="AM114">
        <f t="shared" si="50"/>
        <v>18</v>
      </c>
      <c r="AN114" s="34">
        <f t="shared" si="51"/>
        <v>0.05</v>
      </c>
      <c r="AO114" s="34">
        <f t="shared" si="52"/>
        <v>2.625</v>
      </c>
      <c r="AP114" s="34">
        <f t="shared" si="32"/>
        <v>0.60000000000000009</v>
      </c>
      <c r="AQ114" s="35">
        <f t="shared" si="53"/>
        <v>24</v>
      </c>
      <c r="AR114" s="35">
        <f t="shared" si="55"/>
        <v>36</v>
      </c>
    </row>
    <row r="115" spans="1:44" ht="15.75">
      <c r="A115">
        <v>102</v>
      </c>
      <c r="B115">
        <v>30</v>
      </c>
      <c r="C115" s="74">
        <v>5</v>
      </c>
      <c r="D115" s="74">
        <v>60</v>
      </c>
      <c r="E115">
        <v>90</v>
      </c>
      <c r="F115">
        <v>75</v>
      </c>
      <c r="G115" s="34">
        <v>2.5</v>
      </c>
      <c r="H115" s="34">
        <v>2</v>
      </c>
      <c r="I115" s="34">
        <v>1</v>
      </c>
      <c r="J115" s="34">
        <v>3</v>
      </c>
      <c r="K115" s="34">
        <v>2</v>
      </c>
      <c r="L115" s="34">
        <f t="shared" si="28"/>
        <v>10.5</v>
      </c>
      <c r="M115" s="34"/>
      <c r="N115" s="15">
        <f t="shared" si="29"/>
        <v>7.6973279839837625</v>
      </c>
      <c r="O115">
        <f t="shared" si="35"/>
        <v>2</v>
      </c>
      <c r="P115" s="34">
        <f t="shared" si="36"/>
        <v>5.6973279839837625</v>
      </c>
      <c r="Q115" s="34">
        <f t="shared" si="37"/>
        <v>2.5</v>
      </c>
      <c r="R115" s="34">
        <f t="shared" si="38"/>
        <v>3.1973279839837625</v>
      </c>
      <c r="S115" s="34">
        <f t="shared" si="39"/>
        <v>1</v>
      </c>
      <c r="T115" s="34">
        <f t="shared" si="40"/>
        <v>5.5</v>
      </c>
      <c r="U115" s="34">
        <f t="shared" si="41"/>
        <v>2.1973279839837625</v>
      </c>
      <c r="V115" s="34">
        <f t="shared" si="42"/>
        <v>2.1973279839837625</v>
      </c>
      <c r="W115" s="34">
        <f t="shared" si="43"/>
        <v>0</v>
      </c>
      <c r="X115" s="34">
        <f t="shared" si="44"/>
        <v>0</v>
      </c>
      <c r="Y115" s="34">
        <f t="shared" si="45"/>
        <v>2.1973279839837625</v>
      </c>
      <c r="Z115" s="34">
        <f t="shared" si="46"/>
        <v>7.6973279839837625</v>
      </c>
      <c r="AA115" s="34">
        <f t="shared" si="47"/>
        <v>0.05</v>
      </c>
      <c r="AB115" s="34">
        <f t="shared" si="48"/>
        <v>2.25</v>
      </c>
      <c r="AC115" s="34">
        <f t="shared" si="30"/>
        <v>0.89999999999999991</v>
      </c>
      <c r="AD115" s="35">
        <f t="shared" si="49"/>
        <v>0.87893119359350502</v>
      </c>
      <c r="AE115" s="35">
        <f t="shared" si="54"/>
        <v>0</v>
      </c>
      <c r="AF115" s="35"/>
      <c r="AG115" s="35"/>
      <c r="AH115" s="35"/>
      <c r="AI115" s="35"/>
      <c r="AJ115" s="35"/>
      <c r="AK115" s="34">
        <v>3</v>
      </c>
      <c r="AL115">
        <v>8</v>
      </c>
      <c r="AM115">
        <f t="shared" si="50"/>
        <v>18</v>
      </c>
      <c r="AN115" s="34">
        <f t="shared" si="51"/>
        <v>0.05</v>
      </c>
      <c r="AO115" s="34">
        <f t="shared" si="52"/>
        <v>2.25</v>
      </c>
      <c r="AP115" s="34">
        <f t="shared" si="32"/>
        <v>0.89999999999999991</v>
      </c>
      <c r="AQ115" s="35">
        <f t="shared" si="53"/>
        <v>24</v>
      </c>
      <c r="AR115" s="35">
        <f t="shared" si="55"/>
        <v>36</v>
      </c>
    </row>
    <row r="116" spans="1:44" ht="15.75">
      <c r="A116">
        <v>103</v>
      </c>
      <c r="B116">
        <v>60</v>
      </c>
      <c r="C116" s="74">
        <v>10</v>
      </c>
      <c r="D116" s="74">
        <v>40</v>
      </c>
      <c r="E116">
        <v>90</v>
      </c>
      <c r="F116">
        <v>90</v>
      </c>
      <c r="G116" s="34">
        <v>2</v>
      </c>
      <c r="H116" s="34">
        <v>2</v>
      </c>
      <c r="I116" s="34">
        <v>1.5</v>
      </c>
      <c r="J116" s="34">
        <v>2</v>
      </c>
      <c r="K116" s="34">
        <v>1</v>
      </c>
      <c r="L116" s="34">
        <f t="shared" si="28"/>
        <v>8.5</v>
      </c>
      <c r="M116" s="34"/>
      <c r="N116" s="15">
        <f t="shared" si="29"/>
        <v>6.2311702727487601</v>
      </c>
      <c r="O116">
        <f t="shared" si="35"/>
        <v>2</v>
      </c>
      <c r="P116" s="34">
        <f t="shared" si="36"/>
        <v>4.2311702727487601</v>
      </c>
      <c r="Q116" s="34">
        <f t="shared" si="37"/>
        <v>2</v>
      </c>
      <c r="R116" s="34">
        <f t="shared" si="38"/>
        <v>2.2311702727487601</v>
      </c>
      <c r="S116" s="34">
        <f t="shared" si="39"/>
        <v>1.5</v>
      </c>
      <c r="T116" s="34">
        <f t="shared" si="40"/>
        <v>5.5</v>
      </c>
      <c r="U116" s="34">
        <f t="shared" si="41"/>
        <v>0.73117027274876012</v>
      </c>
      <c r="V116" s="34">
        <f t="shared" si="42"/>
        <v>0.73117027274876012</v>
      </c>
      <c r="W116" s="34">
        <f t="shared" si="43"/>
        <v>0</v>
      </c>
      <c r="X116" s="34">
        <f t="shared" si="44"/>
        <v>0</v>
      </c>
      <c r="Y116" s="34">
        <f t="shared" si="45"/>
        <v>0.73117027274876012</v>
      </c>
      <c r="Z116" s="34">
        <f t="shared" si="46"/>
        <v>6.2311702727487601</v>
      </c>
      <c r="AA116" s="34">
        <f t="shared" si="47"/>
        <v>0.1</v>
      </c>
      <c r="AB116" s="34">
        <f t="shared" si="48"/>
        <v>1.2000000000000002</v>
      </c>
      <c r="AC116" s="34">
        <f t="shared" si="30"/>
        <v>1.62</v>
      </c>
      <c r="AD116" s="35">
        <f t="shared" si="49"/>
        <v>0.5849362181990081</v>
      </c>
      <c r="AE116" s="35">
        <f t="shared" si="54"/>
        <v>0</v>
      </c>
      <c r="AF116" s="35"/>
      <c r="AG116" s="35"/>
      <c r="AH116" s="35"/>
      <c r="AI116" s="35"/>
      <c r="AJ116" s="35"/>
      <c r="AK116" s="34">
        <v>1.8000000000000003</v>
      </c>
      <c r="AL116">
        <v>8</v>
      </c>
      <c r="AM116">
        <f t="shared" si="50"/>
        <v>22</v>
      </c>
      <c r="AN116" s="34">
        <f t="shared" si="51"/>
        <v>0.1</v>
      </c>
      <c r="AO116" s="34">
        <f t="shared" si="52"/>
        <v>1.2000000000000002</v>
      </c>
      <c r="AP116" s="34">
        <f t="shared" si="32"/>
        <v>1.62</v>
      </c>
      <c r="AQ116" s="35">
        <f t="shared" si="53"/>
        <v>16</v>
      </c>
      <c r="AR116" s="35">
        <f t="shared" si="55"/>
        <v>22</v>
      </c>
    </row>
    <row r="117" spans="1:44" ht="15.75">
      <c r="A117">
        <v>104</v>
      </c>
      <c r="B117">
        <v>70</v>
      </c>
      <c r="C117" s="74">
        <v>3</v>
      </c>
      <c r="D117" s="74">
        <v>30</v>
      </c>
      <c r="E117">
        <v>90</v>
      </c>
      <c r="F117">
        <v>90</v>
      </c>
      <c r="G117" s="34">
        <v>2</v>
      </c>
      <c r="H117" s="34">
        <v>2</v>
      </c>
      <c r="I117" s="34">
        <v>1.5</v>
      </c>
      <c r="J117" s="34">
        <v>2</v>
      </c>
      <c r="K117" s="34">
        <v>1</v>
      </c>
      <c r="L117" s="34">
        <f t="shared" si="28"/>
        <v>8.5</v>
      </c>
      <c r="M117" s="34"/>
      <c r="N117" s="15">
        <f t="shared" si="29"/>
        <v>6.2311702727487601</v>
      </c>
      <c r="O117">
        <f t="shared" si="35"/>
        <v>2</v>
      </c>
      <c r="P117" s="34">
        <f t="shared" si="36"/>
        <v>4.2311702727487601</v>
      </c>
      <c r="Q117" s="34">
        <f t="shared" si="37"/>
        <v>2</v>
      </c>
      <c r="R117" s="34">
        <f t="shared" si="38"/>
        <v>2.2311702727487601</v>
      </c>
      <c r="S117" s="34">
        <f t="shared" si="39"/>
        <v>1.5</v>
      </c>
      <c r="T117" s="34">
        <f t="shared" si="40"/>
        <v>5.5</v>
      </c>
      <c r="U117" s="34">
        <f t="shared" si="41"/>
        <v>0.73117027274876012</v>
      </c>
      <c r="V117" s="34">
        <f t="shared" si="42"/>
        <v>0.73117027274876012</v>
      </c>
      <c r="W117" s="34">
        <f t="shared" si="43"/>
        <v>0</v>
      </c>
      <c r="X117" s="34">
        <f t="shared" si="44"/>
        <v>0</v>
      </c>
      <c r="Y117" s="34">
        <f t="shared" si="45"/>
        <v>0.73117027274876012</v>
      </c>
      <c r="Z117" s="34">
        <f t="shared" si="46"/>
        <v>6.2311702727487601</v>
      </c>
      <c r="AA117" s="34">
        <f t="shared" si="47"/>
        <v>0.03</v>
      </c>
      <c r="AB117" s="34">
        <f t="shared" si="48"/>
        <v>0.89999999999999991</v>
      </c>
      <c r="AC117" s="34">
        <f t="shared" si="30"/>
        <v>2.5199999999999996</v>
      </c>
      <c r="AD117" s="35">
        <f t="shared" si="49"/>
        <v>0.17548086545970243</v>
      </c>
      <c r="AE117" s="35">
        <f t="shared" si="54"/>
        <v>0</v>
      </c>
      <c r="AF117" s="35"/>
      <c r="AG117" s="35"/>
      <c r="AH117" s="35"/>
      <c r="AI117" s="35"/>
      <c r="AJ117" s="35"/>
      <c r="AK117" s="34">
        <v>2.4</v>
      </c>
      <c r="AL117">
        <v>8</v>
      </c>
      <c r="AM117">
        <f t="shared" si="50"/>
        <v>22</v>
      </c>
      <c r="AN117" s="34">
        <f t="shared" si="51"/>
        <v>0.03</v>
      </c>
      <c r="AO117" s="34">
        <f t="shared" si="52"/>
        <v>0.89999999999999991</v>
      </c>
      <c r="AP117" s="34">
        <f t="shared" si="32"/>
        <v>2.5199999999999996</v>
      </c>
      <c r="AQ117" s="35">
        <f t="shared" si="53"/>
        <v>16</v>
      </c>
      <c r="AR117" s="35">
        <f t="shared" si="55"/>
        <v>22</v>
      </c>
    </row>
    <row r="118" spans="1:44" ht="15.75">
      <c r="A118">
        <v>105</v>
      </c>
      <c r="B118">
        <v>80</v>
      </c>
      <c r="C118" s="74">
        <v>2</v>
      </c>
      <c r="D118" s="74">
        <v>20</v>
      </c>
      <c r="E118">
        <v>90</v>
      </c>
      <c r="F118">
        <v>90</v>
      </c>
      <c r="G118" s="34">
        <v>2</v>
      </c>
      <c r="H118" s="34">
        <v>2</v>
      </c>
      <c r="I118" s="34">
        <v>2</v>
      </c>
      <c r="J118" s="34">
        <v>2</v>
      </c>
      <c r="K118" s="34">
        <v>1</v>
      </c>
      <c r="L118" s="34">
        <f t="shared" si="28"/>
        <v>9</v>
      </c>
      <c r="M118" s="34"/>
      <c r="N118" s="15">
        <f t="shared" si="29"/>
        <v>6.5977097005575107</v>
      </c>
      <c r="O118">
        <f t="shared" si="35"/>
        <v>2</v>
      </c>
      <c r="P118" s="34">
        <f t="shared" si="36"/>
        <v>4.5977097005575107</v>
      </c>
      <c r="Q118" s="34">
        <f t="shared" si="37"/>
        <v>2</v>
      </c>
      <c r="R118" s="34">
        <f t="shared" si="38"/>
        <v>2.5977097005575107</v>
      </c>
      <c r="S118" s="34">
        <f t="shared" si="39"/>
        <v>2</v>
      </c>
      <c r="T118" s="34">
        <f t="shared" si="40"/>
        <v>6</v>
      </c>
      <c r="U118" s="34">
        <f t="shared" si="41"/>
        <v>0.59770970055751071</v>
      </c>
      <c r="V118" s="34">
        <f t="shared" si="42"/>
        <v>0.59770970055751071</v>
      </c>
      <c r="W118" s="34">
        <f t="shared" si="43"/>
        <v>0</v>
      </c>
      <c r="X118" s="34">
        <f t="shared" si="44"/>
        <v>0</v>
      </c>
      <c r="Y118" s="34">
        <f t="shared" si="45"/>
        <v>0.59770970055751071</v>
      </c>
      <c r="Z118" s="34">
        <f t="shared" si="46"/>
        <v>6.5977097005575107</v>
      </c>
      <c r="AA118" s="34">
        <f t="shared" si="47"/>
        <v>0.02</v>
      </c>
      <c r="AB118" s="34">
        <f t="shared" si="48"/>
        <v>0.60000000000000009</v>
      </c>
      <c r="AC118" s="34">
        <f t="shared" si="30"/>
        <v>2.8800000000000008</v>
      </c>
      <c r="AD118" s="35">
        <f t="shared" si="49"/>
        <v>9.5633552089201712E-2</v>
      </c>
      <c r="AE118" s="35">
        <f t="shared" si="54"/>
        <v>0</v>
      </c>
      <c r="AF118" s="35"/>
      <c r="AG118" s="35"/>
      <c r="AH118" s="35"/>
      <c r="AI118" s="35"/>
      <c r="AJ118" s="35"/>
      <c r="AK118" s="34">
        <v>1.8000000000000003</v>
      </c>
      <c r="AL118">
        <v>8</v>
      </c>
      <c r="AM118">
        <f t="shared" si="50"/>
        <v>22</v>
      </c>
      <c r="AN118" s="34">
        <f t="shared" si="51"/>
        <v>0.02</v>
      </c>
      <c r="AO118" s="34">
        <f t="shared" si="52"/>
        <v>0.60000000000000009</v>
      </c>
      <c r="AP118" s="34">
        <f t="shared" si="32"/>
        <v>2.8800000000000008</v>
      </c>
      <c r="AQ118" s="35">
        <f t="shared" si="53"/>
        <v>16</v>
      </c>
      <c r="AR118" s="35">
        <f t="shared" si="55"/>
        <v>22</v>
      </c>
    </row>
    <row r="119" spans="1:44" ht="15.75">
      <c r="A119">
        <v>106</v>
      </c>
      <c r="B119">
        <v>70</v>
      </c>
      <c r="C119" s="74">
        <v>3</v>
      </c>
      <c r="D119" s="74">
        <v>50</v>
      </c>
      <c r="E119">
        <v>99</v>
      </c>
      <c r="F119">
        <v>99</v>
      </c>
      <c r="G119" s="34">
        <v>2</v>
      </c>
      <c r="H119" s="34">
        <v>2</v>
      </c>
      <c r="I119" s="34">
        <v>2</v>
      </c>
      <c r="J119" s="34">
        <v>0.5</v>
      </c>
      <c r="K119" s="34">
        <v>1.5</v>
      </c>
      <c r="L119" s="34">
        <f t="shared" si="28"/>
        <v>8</v>
      </c>
      <c r="M119" s="34"/>
      <c r="N119" s="15">
        <f t="shared" si="29"/>
        <v>5.8646308449400095</v>
      </c>
      <c r="O119">
        <f t="shared" si="35"/>
        <v>2</v>
      </c>
      <c r="P119" s="34">
        <f t="shared" si="36"/>
        <v>3.8646308449400095</v>
      </c>
      <c r="Q119" s="34">
        <f t="shared" si="37"/>
        <v>2</v>
      </c>
      <c r="R119" s="34">
        <f t="shared" si="38"/>
        <v>1.8646308449400095</v>
      </c>
      <c r="S119" s="34">
        <f t="shared" si="39"/>
        <v>1.8646308449400095</v>
      </c>
      <c r="T119" s="34">
        <f t="shared" si="40"/>
        <v>5.8646308449400095</v>
      </c>
      <c r="U119" s="34">
        <f t="shared" si="41"/>
        <v>0</v>
      </c>
      <c r="V119" s="34">
        <f t="shared" si="42"/>
        <v>0</v>
      </c>
      <c r="W119" s="34">
        <f t="shared" si="43"/>
        <v>0</v>
      </c>
      <c r="X119" s="34">
        <f t="shared" si="44"/>
        <v>0</v>
      </c>
      <c r="Y119" s="34">
        <f t="shared" si="45"/>
        <v>0</v>
      </c>
      <c r="Z119" s="34">
        <f t="shared" si="46"/>
        <v>5.8646308449400095</v>
      </c>
      <c r="AA119" s="34">
        <f t="shared" si="47"/>
        <v>0.03</v>
      </c>
      <c r="AB119" s="34">
        <f t="shared" si="48"/>
        <v>1.5</v>
      </c>
      <c r="AC119" s="34">
        <f t="shared" si="30"/>
        <v>3.6938337038261584</v>
      </c>
      <c r="AD119" s="35">
        <f t="shared" si="49"/>
        <v>0</v>
      </c>
      <c r="AE119" s="35">
        <f t="shared" si="54"/>
        <v>0</v>
      </c>
      <c r="AF119" s="35"/>
      <c r="AG119" s="35"/>
      <c r="AH119" s="35"/>
      <c r="AI119" s="35"/>
      <c r="AJ119" s="35"/>
      <c r="AK119" s="34">
        <v>2.83</v>
      </c>
      <c r="AL119">
        <v>8</v>
      </c>
      <c r="AM119">
        <f t="shared" si="50"/>
        <v>22</v>
      </c>
      <c r="AN119" s="34">
        <f t="shared" si="51"/>
        <v>0.03</v>
      </c>
      <c r="AO119" s="34">
        <f t="shared" si="52"/>
        <v>1.5</v>
      </c>
      <c r="AP119" s="34">
        <f t="shared" si="32"/>
        <v>3.9619999999999997</v>
      </c>
      <c r="AQ119" s="35">
        <f t="shared" si="53"/>
        <v>4</v>
      </c>
      <c r="AR119" s="35">
        <f t="shared" si="55"/>
        <v>33</v>
      </c>
    </row>
    <row r="120" spans="1:44" ht="15.75">
      <c r="A120">
        <v>107</v>
      </c>
      <c r="B120">
        <v>85</v>
      </c>
      <c r="C120" s="74">
        <v>5</v>
      </c>
      <c r="D120" s="74">
        <v>5</v>
      </c>
      <c r="E120">
        <v>90</v>
      </c>
      <c r="F120">
        <v>90</v>
      </c>
      <c r="G120" s="34">
        <v>0.5</v>
      </c>
      <c r="H120" s="34">
        <v>0.5</v>
      </c>
      <c r="I120" s="34">
        <v>1</v>
      </c>
      <c r="J120" s="34">
        <v>1.5</v>
      </c>
      <c r="K120" s="34">
        <v>1.5</v>
      </c>
      <c r="L120" s="34">
        <f t="shared" si="28"/>
        <v>5</v>
      </c>
      <c r="M120" s="34"/>
      <c r="N120" s="15">
        <f t="shared" si="29"/>
        <v>3.665394278087506</v>
      </c>
      <c r="O120">
        <f t="shared" si="35"/>
        <v>0.5</v>
      </c>
      <c r="P120" s="34">
        <f t="shared" si="36"/>
        <v>3.165394278087506</v>
      </c>
      <c r="Q120" s="34">
        <f t="shared" si="37"/>
        <v>0.5</v>
      </c>
      <c r="R120" s="34">
        <f t="shared" si="38"/>
        <v>2.665394278087506</v>
      </c>
      <c r="S120" s="34">
        <f t="shared" si="39"/>
        <v>1</v>
      </c>
      <c r="T120" s="34">
        <f t="shared" si="40"/>
        <v>2</v>
      </c>
      <c r="U120" s="34">
        <f t="shared" si="41"/>
        <v>1.665394278087506</v>
      </c>
      <c r="V120" s="34">
        <f t="shared" si="42"/>
        <v>1.5</v>
      </c>
      <c r="W120" s="34">
        <f t="shared" si="43"/>
        <v>0.16539427808750595</v>
      </c>
      <c r="X120" s="34">
        <f t="shared" si="44"/>
        <v>0.16539427808750595</v>
      </c>
      <c r="Y120" s="34">
        <f t="shared" si="45"/>
        <v>1.665394278087506</v>
      </c>
      <c r="Z120" s="34">
        <f t="shared" si="46"/>
        <v>3.665394278087506</v>
      </c>
      <c r="AA120" s="34">
        <f t="shared" si="47"/>
        <v>1.2500000000000001E-2</v>
      </c>
      <c r="AB120" s="34">
        <f t="shared" si="48"/>
        <v>3.7500000000000006E-2</v>
      </c>
      <c r="AC120" s="34">
        <f t="shared" si="30"/>
        <v>2.1887499999999998</v>
      </c>
      <c r="AD120" s="35">
        <f t="shared" si="49"/>
        <v>0.60000000000000009</v>
      </c>
      <c r="AE120" s="35">
        <f t="shared" si="54"/>
        <v>3.638674117925131</v>
      </c>
      <c r="AF120" s="35"/>
      <c r="AG120" s="35"/>
      <c r="AH120" s="35"/>
      <c r="AI120" s="35"/>
      <c r="AJ120" s="35"/>
      <c r="AK120" s="34">
        <v>2.5749999999999997</v>
      </c>
      <c r="AL120">
        <v>8</v>
      </c>
      <c r="AM120">
        <f t="shared" si="50"/>
        <v>22</v>
      </c>
      <c r="AN120" s="34">
        <f t="shared" si="51"/>
        <v>1.2500000000000001E-2</v>
      </c>
      <c r="AO120" s="34">
        <f t="shared" si="52"/>
        <v>3.7500000000000006E-2</v>
      </c>
      <c r="AP120" s="34">
        <f t="shared" si="32"/>
        <v>2.1887499999999998</v>
      </c>
      <c r="AQ120" s="35">
        <f t="shared" si="53"/>
        <v>12</v>
      </c>
      <c r="AR120" s="35">
        <f t="shared" si="55"/>
        <v>33</v>
      </c>
    </row>
    <row r="121" spans="1:44" ht="15.75">
      <c r="A121">
        <v>109</v>
      </c>
      <c r="B121">
        <v>90</v>
      </c>
      <c r="C121">
        <v>0</v>
      </c>
      <c r="D121" s="74">
        <v>5</v>
      </c>
      <c r="E121">
        <v>90</v>
      </c>
      <c r="F121">
        <v>90</v>
      </c>
      <c r="G121" s="34">
        <v>1</v>
      </c>
      <c r="H121" s="34">
        <v>0</v>
      </c>
      <c r="I121" s="34">
        <v>1.5</v>
      </c>
      <c r="J121" s="34">
        <v>0.5</v>
      </c>
      <c r="K121" s="34">
        <v>0.5</v>
      </c>
      <c r="L121" s="34">
        <f t="shared" si="28"/>
        <v>3.5</v>
      </c>
      <c r="M121" s="34"/>
      <c r="N121" s="15">
        <f t="shared" si="29"/>
        <v>2.5657759946612542</v>
      </c>
      <c r="O121">
        <f t="shared" si="35"/>
        <v>0</v>
      </c>
      <c r="P121" s="34">
        <f t="shared" si="36"/>
        <v>2.5657759946612542</v>
      </c>
      <c r="Q121" s="34">
        <f t="shared" si="37"/>
        <v>1</v>
      </c>
      <c r="R121" s="34">
        <f t="shared" si="38"/>
        <v>1.5657759946612542</v>
      </c>
      <c r="S121" s="34">
        <f t="shared" si="39"/>
        <v>1.5</v>
      </c>
      <c r="T121" s="34">
        <f t="shared" si="40"/>
        <v>2.5</v>
      </c>
      <c r="U121" s="34">
        <f t="shared" si="41"/>
        <v>6.5775994661254167E-2</v>
      </c>
      <c r="V121" s="34">
        <f t="shared" si="42"/>
        <v>6.5775994661254167E-2</v>
      </c>
      <c r="W121" s="34">
        <f t="shared" si="43"/>
        <v>0</v>
      </c>
      <c r="X121" s="34">
        <f t="shared" si="44"/>
        <v>0</v>
      </c>
      <c r="Y121" s="34">
        <f t="shared" si="45"/>
        <v>6.5775994661254167E-2</v>
      </c>
      <c r="Z121" s="34">
        <f t="shared" si="46"/>
        <v>2.5657759946612542</v>
      </c>
      <c r="AA121" s="34">
        <f t="shared" si="47"/>
        <v>0</v>
      </c>
      <c r="AB121" s="34">
        <f t="shared" si="48"/>
        <v>7.5000000000000011E-2</v>
      </c>
      <c r="AC121" s="34">
        <f t="shared" si="30"/>
        <v>2.2275</v>
      </c>
      <c r="AD121" s="35">
        <f t="shared" si="49"/>
        <v>0</v>
      </c>
      <c r="AE121" s="35">
        <f t="shared" si="54"/>
        <v>0</v>
      </c>
      <c r="AF121" s="35"/>
      <c r="AG121" s="35"/>
      <c r="AH121" s="35"/>
      <c r="AI121" s="35"/>
      <c r="AJ121" s="35"/>
      <c r="AK121" s="34">
        <v>1.6500000000000001</v>
      </c>
      <c r="AL121">
        <v>8</v>
      </c>
      <c r="AM121">
        <f t="shared" si="50"/>
        <v>22</v>
      </c>
      <c r="AN121" s="34">
        <f t="shared" si="51"/>
        <v>0</v>
      </c>
      <c r="AO121" s="34">
        <f t="shared" si="52"/>
        <v>7.5000000000000011E-2</v>
      </c>
      <c r="AP121" s="34">
        <f t="shared" si="32"/>
        <v>2.2275</v>
      </c>
      <c r="AQ121" s="35">
        <f t="shared" si="53"/>
        <v>4</v>
      </c>
      <c r="AR121" s="35">
        <f t="shared" si="55"/>
        <v>11</v>
      </c>
    </row>
    <row r="122" spans="1:44" ht="15.75">
      <c r="A122">
        <v>110</v>
      </c>
      <c r="B122">
        <v>95</v>
      </c>
      <c r="C122">
        <v>0</v>
      </c>
      <c r="D122" s="74">
        <v>5</v>
      </c>
      <c r="E122">
        <v>99</v>
      </c>
      <c r="F122">
        <v>99</v>
      </c>
      <c r="G122" s="34">
        <v>2</v>
      </c>
      <c r="H122" s="34">
        <v>0</v>
      </c>
      <c r="I122" s="34">
        <v>1</v>
      </c>
      <c r="J122" s="34">
        <v>0.5</v>
      </c>
      <c r="K122" s="34">
        <v>0.5</v>
      </c>
      <c r="L122" s="34">
        <f t="shared" si="28"/>
        <v>4</v>
      </c>
      <c r="M122" s="34"/>
      <c r="N122" s="15">
        <f t="shared" si="29"/>
        <v>2.9323154224700048</v>
      </c>
      <c r="O122">
        <f t="shared" si="35"/>
        <v>0</v>
      </c>
      <c r="P122" s="34">
        <f t="shared" si="36"/>
        <v>2.9323154224700048</v>
      </c>
      <c r="Q122" s="34">
        <f t="shared" si="37"/>
        <v>2</v>
      </c>
      <c r="R122" s="34">
        <f t="shared" si="38"/>
        <v>0.93231542247000476</v>
      </c>
      <c r="S122" s="34">
        <f t="shared" si="39"/>
        <v>0.93231542247000476</v>
      </c>
      <c r="T122" s="34">
        <f t="shared" si="40"/>
        <v>2.9323154224700048</v>
      </c>
      <c r="U122" s="34">
        <f t="shared" si="41"/>
        <v>0</v>
      </c>
      <c r="V122" s="34">
        <f t="shared" si="42"/>
        <v>0</v>
      </c>
      <c r="W122" s="34">
        <f t="shared" si="43"/>
        <v>0</v>
      </c>
      <c r="X122" s="34">
        <f t="shared" si="44"/>
        <v>0</v>
      </c>
      <c r="Y122" s="34">
        <f t="shared" si="45"/>
        <v>0</v>
      </c>
      <c r="Z122" s="34">
        <f t="shared" si="46"/>
        <v>2.9323154224700048</v>
      </c>
      <c r="AA122" s="34">
        <f t="shared" si="47"/>
        <v>0</v>
      </c>
      <c r="AB122" s="34">
        <f t="shared" si="48"/>
        <v>0.15000000000000002</v>
      </c>
      <c r="AC122" s="34">
        <f t="shared" si="30"/>
        <v>1.3285494770197568</v>
      </c>
      <c r="AD122" s="35">
        <f t="shared" si="49"/>
        <v>0</v>
      </c>
      <c r="AE122" s="35">
        <f t="shared" si="54"/>
        <v>0</v>
      </c>
      <c r="AF122" s="35"/>
      <c r="AG122" s="35"/>
      <c r="AH122" s="35"/>
      <c r="AI122" s="35"/>
      <c r="AJ122" s="35"/>
      <c r="AK122" s="34">
        <v>1.5</v>
      </c>
      <c r="AL122">
        <v>8</v>
      </c>
      <c r="AM122">
        <f t="shared" si="50"/>
        <v>22</v>
      </c>
      <c r="AN122" s="34">
        <f t="shared" si="51"/>
        <v>0</v>
      </c>
      <c r="AO122" s="34">
        <f t="shared" si="52"/>
        <v>0.15000000000000002</v>
      </c>
      <c r="AP122" s="34">
        <f t="shared" si="32"/>
        <v>1.4249999999999998</v>
      </c>
      <c r="AQ122" s="35">
        <f t="shared" si="53"/>
        <v>4</v>
      </c>
      <c r="AR122" s="35">
        <f t="shared" si="55"/>
        <v>11</v>
      </c>
    </row>
    <row r="123" spans="1:44" ht="15.75">
      <c r="A123">
        <v>114</v>
      </c>
      <c r="B123">
        <v>85</v>
      </c>
      <c r="C123">
        <v>0</v>
      </c>
      <c r="D123">
        <v>0</v>
      </c>
      <c r="E123">
        <v>90</v>
      </c>
      <c r="F123">
        <v>70</v>
      </c>
      <c r="G123" s="34">
        <v>0</v>
      </c>
      <c r="H123" s="34">
        <v>0</v>
      </c>
      <c r="I123" s="34">
        <v>1.5</v>
      </c>
      <c r="J123" s="34">
        <v>1</v>
      </c>
      <c r="K123" s="34">
        <v>1</v>
      </c>
      <c r="L123" s="34">
        <f t="shared" si="28"/>
        <v>3.5</v>
      </c>
      <c r="M123" s="34"/>
      <c r="N123" s="15">
        <f t="shared" si="29"/>
        <v>2.5657759946612542</v>
      </c>
      <c r="O123">
        <f t="shared" si="35"/>
        <v>0</v>
      </c>
      <c r="P123" s="34">
        <f t="shared" si="36"/>
        <v>2.5657759946612542</v>
      </c>
      <c r="Q123" s="34">
        <f t="shared" si="37"/>
        <v>0</v>
      </c>
      <c r="R123" s="34">
        <f t="shared" si="38"/>
        <v>2.5657759946612542</v>
      </c>
      <c r="S123" s="34">
        <f t="shared" si="39"/>
        <v>1.5</v>
      </c>
      <c r="T123" s="34">
        <f t="shared" si="40"/>
        <v>1.5</v>
      </c>
      <c r="U123" s="34">
        <f t="shared" si="41"/>
        <v>1.0657759946612542</v>
      </c>
      <c r="V123" s="34">
        <f t="shared" si="42"/>
        <v>1</v>
      </c>
      <c r="W123" s="34">
        <f t="shared" si="43"/>
        <v>6.5775994661254167E-2</v>
      </c>
      <c r="X123" s="34">
        <f t="shared" si="44"/>
        <v>6.5775994661254167E-2</v>
      </c>
      <c r="Y123" s="34">
        <f t="shared" si="45"/>
        <v>1.0657759946612542</v>
      </c>
      <c r="Z123" s="34">
        <f t="shared" si="46"/>
        <v>2.5657759946612542</v>
      </c>
      <c r="AA123" s="34">
        <f t="shared" si="47"/>
        <v>0</v>
      </c>
      <c r="AB123" s="34">
        <f t="shared" si="48"/>
        <v>0</v>
      </c>
      <c r="AC123" s="34">
        <f t="shared" si="30"/>
        <v>3.2512499999999998</v>
      </c>
      <c r="AD123" s="35">
        <f t="shared" si="49"/>
        <v>0</v>
      </c>
      <c r="AE123" s="35">
        <f t="shared" si="54"/>
        <v>1.4470718825475917</v>
      </c>
      <c r="AF123" s="35"/>
      <c r="AG123" s="35"/>
      <c r="AH123" s="35"/>
      <c r="AI123" s="35"/>
      <c r="AJ123" s="35"/>
      <c r="AK123" s="34">
        <v>2.5499999999999998</v>
      </c>
      <c r="AL123">
        <v>8</v>
      </c>
      <c r="AM123">
        <f t="shared" si="50"/>
        <v>22</v>
      </c>
      <c r="AN123" s="34">
        <f t="shared" si="51"/>
        <v>0</v>
      </c>
      <c r="AO123" s="34">
        <f t="shared" si="52"/>
        <v>0</v>
      </c>
      <c r="AP123" s="34">
        <f t="shared" si="32"/>
        <v>3.2512499999999998</v>
      </c>
      <c r="AQ123" s="35">
        <f t="shared" si="53"/>
        <v>8</v>
      </c>
      <c r="AR123" s="35">
        <f t="shared" si="55"/>
        <v>22</v>
      </c>
    </row>
    <row r="124" spans="1:44" ht="15.75">
      <c r="A124">
        <v>115</v>
      </c>
      <c r="B124">
        <v>90</v>
      </c>
      <c r="C124">
        <v>0</v>
      </c>
      <c r="D124" s="74">
        <v>15</v>
      </c>
      <c r="E124">
        <v>100</v>
      </c>
      <c r="F124">
        <v>100</v>
      </c>
      <c r="G124" s="34">
        <v>1</v>
      </c>
      <c r="H124" s="34">
        <v>0</v>
      </c>
      <c r="I124" s="34">
        <v>2</v>
      </c>
      <c r="J124" s="34">
        <v>0.5</v>
      </c>
      <c r="K124" s="34">
        <v>2</v>
      </c>
      <c r="L124" s="34">
        <f t="shared" si="28"/>
        <v>5.5</v>
      </c>
      <c r="M124" s="34"/>
      <c r="N124" s="15">
        <f t="shared" si="29"/>
        <v>4.0319337058962565</v>
      </c>
      <c r="O124">
        <f t="shared" si="35"/>
        <v>0</v>
      </c>
      <c r="P124" s="34">
        <f t="shared" si="36"/>
        <v>4.0319337058962565</v>
      </c>
      <c r="Q124" s="34">
        <f t="shared" si="37"/>
        <v>1</v>
      </c>
      <c r="R124" s="34">
        <f t="shared" si="38"/>
        <v>3.0319337058962565</v>
      </c>
      <c r="S124" s="34">
        <f t="shared" si="39"/>
        <v>2</v>
      </c>
      <c r="T124" s="34">
        <f t="shared" si="40"/>
        <v>3</v>
      </c>
      <c r="U124" s="34">
        <f t="shared" si="41"/>
        <v>1.0319337058962565</v>
      </c>
      <c r="V124" s="34">
        <f t="shared" si="42"/>
        <v>0.5</v>
      </c>
      <c r="W124" s="34">
        <f t="shared" si="43"/>
        <v>0.53193370589625655</v>
      </c>
      <c r="X124" s="34">
        <f t="shared" si="44"/>
        <v>0.53193370589625655</v>
      </c>
      <c r="Y124" s="34">
        <f t="shared" si="45"/>
        <v>1.0319337058962565</v>
      </c>
      <c r="Z124" s="34">
        <f t="shared" si="46"/>
        <v>4.0319337058962565</v>
      </c>
      <c r="AA124" s="34">
        <f t="shared" si="47"/>
        <v>0</v>
      </c>
      <c r="AB124" s="34">
        <f t="shared" si="48"/>
        <v>0.22499999999999998</v>
      </c>
      <c r="AC124" s="34">
        <f t="shared" si="30"/>
        <v>2.8170000000000002</v>
      </c>
      <c r="AD124" s="35">
        <f t="shared" si="49"/>
        <v>0</v>
      </c>
      <c r="AE124" s="35">
        <f t="shared" si="54"/>
        <v>11.702541529717644</v>
      </c>
      <c r="AF124" s="35"/>
      <c r="AG124" s="35"/>
      <c r="AH124" s="35"/>
      <c r="AI124" s="35"/>
      <c r="AJ124" s="35"/>
      <c r="AK124" s="34">
        <v>1.5649999999999999</v>
      </c>
      <c r="AL124">
        <v>8</v>
      </c>
      <c r="AM124">
        <f t="shared" si="50"/>
        <v>22</v>
      </c>
      <c r="AN124" s="34">
        <f t="shared" si="51"/>
        <v>0</v>
      </c>
      <c r="AO124" s="34">
        <f t="shared" si="52"/>
        <v>0.22499999999999998</v>
      </c>
      <c r="AP124" s="34">
        <f t="shared" si="32"/>
        <v>2.8170000000000002</v>
      </c>
      <c r="AQ124" s="35">
        <f t="shared" si="53"/>
        <v>4</v>
      </c>
      <c r="AR124" s="35">
        <f t="shared" si="55"/>
        <v>44</v>
      </c>
    </row>
    <row r="125" spans="1:44" ht="15.75">
      <c r="A125">
        <v>120</v>
      </c>
      <c r="B125">
        <v>85</v>
      </c>
      <c r="C125" s="74">
        <v>5</v>
      </c>
      <c r="D125" s="74">
        <v>5</v>
      </c>
      <c r="E125">
        <v>90</v>
      </c>
      <c r="F125">
        <v>90</v>
      </c>
      <c r="G125" s="34">
        <v>0.5</v>
      </c>
      <c r="H125" s="34">
        <v>0.25</v>
      </c>
      <c r="I125" s="34">
        <v>2</v>
      </c>
      <c r="J125" s="34">
        <v>0.5</v>
      </c>
      <c r="K125" s="34">
        <v>1</v>
      </c>
      <c r="L125" s="34">
        <f t="shared" si="28"/>
        <v>4.25</v>
      </c>
      <c r="M125" s="34"/>
      <c r="N125" s="15">
        <f t="shared" si="29"/>
        <v>3.1155851363743801</v>
      </c>
      <c r="O125">
        <f t="shared" si="35"/>
        <v>0.25</v>
      </c>
      <c r="P125" s="34">
        <f t="shared" si="36"/>
        <v>2.8655851363743801</v>
      </c>
      <c r="Q125" s="34">
        <f t="shared" si="37"/>
        <v>0.5</v>
      </c>
      <c r="R125" s="34">
        <f t="shared" si="38"/>
        <v>2.3655851363743801</v>
      </c>
      <c r="S125" s="34">
        <f t="shared" si="39"/>
        <v>2</v>
      </c>
      <c r="T125" s="34">
        <f t="shared" si="40"/>
        <v>2.75</v>
      </c>
      <c r="U125" s="34">
        <f t="shared" si="41"/>
        <v>0.36558513637438006</v>
      </c>
      <c r="V125" s="34">
        <f t="shared" si="42"/>
        <v>0.36558513637438006</v>
      </c>
      <c r="W125" s="34">
        <f t="shared" si="43"/>
        <v>0</v>
      </c>
      <c r="X125" s="34">
        <f t="shared" si="44"/>
        <v>0</v>
      </c>
      <c r="Y125" s="34">
        <f t="shared" si="45"/>
        <v>0.36558513637438006</v>
      </c>
      <c r="Z125" s="34">
        <f t="shared" si="46"/>
        <v>3.1155851363743801</v>
      </c>
      <c r="AA125" s="34">
        <f t="shared" si="47"/>
        <v>6.2500000000000003E-3</v>
      </c>
      <c r="AB125" s="34">
        <f t="shared" si="48"/>
        <v>3.7500000000000006E-2</v>
      </c>
      <c r="AC125" s="34">
        <f t="shared" si="30"/>
        <v>3.4</v>
      </c>
      <c r="AD125" s="35">
        <f t="shared" si="49"/>
        <v>0.14623405454975202</v>
      </c>
      <c r="AE125" s="35">
        <f t="shared" si="54"/>
        <v>0</v>
      </c>
      <c r="AF125" s="35"/>
      <c r="AG125" s="35"/>
      <c r="AH125" s="35"/>
      <c r="AI125" s="35"/>
      <c r="AJ125" s="35"/>
      <c r="AK125" s="34">
        <v>2</v>
      </c>
      <c r="AL125">
        <v>8</v>
      </c>
      <c r="AM125">
        <f t="shared" si="50"/>
        <v>22</v>
      </c>
      <c r="AN125" s="34">
        <f t="shared" si="51"/>
        <v>6.2500000000000003E-3</v>
      </c>
      <c r="AO125" s="34">
        <f t="shared" si="52"/>
        <v>3.7500000000000006E-2</v>
      </c>
      <c r="AP125" s="34">
        <f t="shared" si="32"/>
        <v>3.4</v>
      </c>
      <c r="AQ125" s="35">
        <f t="shared" si="53"/>
        <v>4</v>
      </c>
      <c r="AR125" s="35">
        <f t="shared" si="55"/>
        <v>22</v>
      </c>
    </row>
    <row r="126" spans="1:44" ht="15.75">
      <c r="A126">
        <v>121</v>
      </c>
      <c r="B126">
        <v>85</v>
      </c>
      <c r="C126" s="74">
        <v>5</v>
      </c>
      <c r="D126" s="74">
        <v>5</v>
      </c>
      <c r="E126">
        <v>90</v>
      </c>
      <c r="F126">
        <v>90</v>
      </c>
      <c r="G126" s="34">
        <v>0.5</v>
      </c>
      <c r="H126" s="34">
        <v>0.25</v>
      </c>
      <c r="I126" s="34">
        <v>3</v>
      </c>
      <c r="J126" s="34">
        <v>0.5</v>
      </c>
      <c r="K126" s="34">
        <v>1</v>
      </c>
      <c r="L126" s="34">
        <f t="shared" si="28"/>
        <v>5.25</v>
      </c>
      <c r="M126" s="34"/>
      <c r="N126" s="15">
        <f t="shared" si="29"/>
        <v>3.8486639919918813</v>
      </c>
      <c r="O126">
        <f t="shared" si="35"/>
        <v>0.25</v>
      </c>
      <c r="P126" s="34">
        <f t="shared" si="36"/>
        <v>3.5986639919918813</v>
      </c>
      <c r="Q126" s="34">
        <f t="shared" si="37"/>
        <v>0.5</v>
      </c>
      <c r="R126" s="34">
        <f t="shared" si="38"/>
        <v>3.0986639919918813</v>
      </c>
      <c r="S126" s="34">
        <f t="shared" si="39"/>
        <v>3</v>
      </c>
      <c r="T126" s="34">
        <f t="shared" si="40"/>
        <v>3.75</v>
      </c>
      <c r="U126" s="34">
        <f t="shared" si="41"/>
        <v>9.866399199188125E-2</v>
      </c>
      <c r="V126" s="34">
        <f t="shared" si="42"/>
        <v>9.866399199188125E-2</v>
      </c>
      <c r="W126" s="34">
        <f t="shared" si="43"/>
        <v>0</v>
      </c>
      <c r="X126" s="34">
        <f t="shared" si="44"/>
        <v>0</v>
      </c>
      <c r="Y126" s="34">
        <f t="shared" si="45"/>
        <v>9.866399199188125E-2</v>
      </c>
      <c r="Z126" s="34">
        <f t="shared" si="46"/>
        <v>3.8486639919918813</v>
      </c>
      <c r="AA126" s="34">
        <f t="shared" si="47"/>
        <v>6.2500000000000003E-3</v>
      </c>
      <c r="AB126" s="34">
        <f t="shared" si="48"/>
        <v>3.7500000000000006E-2</v>
      </c>
      <c r="AC126" s="34">
        <f t="shared" si="30"/>
        <v>5.0999999999999996</v>
      </c>
      <c r="AD126" s="35">
        <f t="shared" si="49"/>
        <v>3.9465596796752503E-2</v>
      </c>
      <c r="AE126" s="35">
        <f t="shared" si="54"/>
        <v>0</v>
      </c>
      <c r="AF126" s="35"/>
      <c r="AG126" s="35"/>
      <c r="AH126" s="35"/>
      <c r="AI126" s="35"/>
      <c r="AJ126" s="35"/>
      <c r="AK126" s="34">
        <v>2</v>
      </c>
      <c r="AL126">
        <v>8</v>
      </c>
      <c r="AM126">
        <f t="shared" si="50"/>
        <v>22</v>
      </c>
      <c r="AN126" s="34">
        <f t="shared" si="51"/>
        <v>6.2500000000000003E-3</v>
      </c>
      <c r="AO126" s="34">
        <f t="shared" si="52"/>
        <v>3.7500000000000006E-2</v>
      </c>
      <c r="AP126" s="34">
        <f t="shared" si="32"/>
        <v>5.0999999999999996</v>
      </c>
      <c r="AQ126" s="35">
        <f t="shared" si="53"/>
        <v>4</v>
      </c>
      <c r="AR126" s="35">
        <f t="shared" si="55"/>
        <v>22</v>
      </c>
    </row>
    <row r="127" spans="1:44" ht="15.75">
      <c r="A127">
        <v>123</v>
      </c>
      <c r="B127">
        <v>85</v>
      </c>
      <c r="C127">
        <v>0</v>
      </c>
      <c r="D127">
        <v>0</v>
      </c>
      <c r="E127">
        <v>85</v>
      </c>
      <c r="F127">
        <v>85</v>
      </c>
      <c r="G127" s="34">
        <v>0</v>
      </c>
      <c r="H127" s="34">
        <v>0</v>
      </c>
      <c r="I127" s="34">
        <v>4</v>
      </c>
      <c r="J127" s="34">
        <v>1</v>
      </c>
      <c r="K127" s="34">
        <v>1</v>
      </c>
      <c r="L127" s="34">
        <f t="shared" si="28"/>
        <v>6</v>
      </c>
      <c r="M127" s="34"/>
      <c r="N127" s="15">
        <f t="shared" si="29"/>
        <v>4.3984731337050071</v>
      </c>
      <c r="O127">
        <f t="shared" si="35"/>
        <v>0</v>
      </c>
      <c r="P127" s="34">
        <f t="shared" si="36"/>
        <v>4.3984731337050071</v>
      </c>
      <c r="Q127" s="34">
        <f t="shared" si="37"/>
        <v>0</v>
      </c>
      <c r="R127" s="34">
        <f t="shared" si="38"/>
        <v>4.3984731337050071</v>
      </c>
      <c r="S127" s="34">
        <f t="shared" si="39"/>
        <v>4</v>
      </c>
      <c r="T127" s="34">
        <f t="shared" si="40"/>
        <v>4</v>
      </c>
      <c r="U127" s="34">
        <f t="shared" si="41"/>
        <v>0.39847313370500714</v>
      </c>
      <c r="V127" s="34">
        <f t="shared" si="42"/>
        <v>0.39847313370500714</v>
      </c>
      <c r="W127" s="34">
        <f t="shared" si="43"/>
        <v>0</v>
      </c>
      <c r="X127" s="34">
        <f t="shared" si="44"/>
        <v>0</v>
      </c>
      <c r="Y127" s="34">
        <f t="shared" si="45"/>
        <v>0.39847313370500714</v>
      </c>
      <c r="Z127" s="34">
        <f t="shared" si="46"/>
        <v>4.3984731337050071</v>
      </c>
      <c r="AA127" s="34">
        <f t="shared" si="47"/>
        <v>0</v>
      </c>
      <c r="AB127" s="34">
        <f t="shared" si="48"/>
        <v>0</v>
      </c>
      <c r="AC127" s="34">
        <f t="shared" si="30"/>
        <v>5.1169999999999991</v>
      </c>
      <c r="AD127" s="35">
        <f t="shared" si="49"/>
        <v>0</v>
      </c>
      <c r="AE127" s="35">
        <f t="shared" si="54"/>
        <v>0</v>
      </c>
      <c r="AF127" s="35"/>
      <c r="AG127" s="35"/>
      <c r="AH127" s="35"/>
      <c r="AI127" s="35"/>
      <c r="AJ127" s="35"/>
      <c r="AK127" s="34">
        <v>1.5049999999999999</v>
      </c>
      <c r="AL127">
        <v>8</v>
      </c>
      <c r="AM127">
        <f t="shared" si="50"/>
        <v>22</v>
      </c>
      <c r="AN127" s="34">
        <f t="shared" si="51"/>
        <v>0</v>
      </c>
      <c r="AO127" s="34">
        <f t="shared" si="52"/>
        <v>0</v>
      </c>
      <c r="AP127" s="34">
        <f t="shared" si="32"/>
        <v>5.1169999999999991</v>
      </c>
      <c r="AQ127" s="35">
        <f t="shared" si="53"/>
        <v>8</v>
      </c>
      <c r="AR127" s="35">
        <f t="shared" si="55"/>
        <v>22</v>
      </c>
    </row>
    <row r="128" spans="1:44" ht="15.75">
      <c r="A128">
        <v>124</v>
      </c>
      <c r="B128">
        <v>85</v>
      </c>
      <c r="C128" s="74">
        <v>5</v>
      </c>
      <c r="D128">
        <v>0</v>
      </c>
      <c r="E128">
        <v>90</v>
      </c>
      <c r="F128">
        <v>90</v>
      </c>
      <c r="G128" s="34">
        <v>0</v>
      </c>
      <c r="H128" s="34">
        <v>0.5</v>
      </c>
      <c r="I128" s="34">
        <v>1.5</v>
      </c>
      <c r="J128" s="34">
        <v>0.8</v>
      </c>
      <c r="K128" s="34">
        <v>0.8</v>
      </c>
      <c r="L128" s="34">
        <f t="shared" si="28"/>
        <v>3.5999999999999996</v>
      </c>
      <c r="M128" s="34"/>
      <c r="N128" s="15">
        <f t="shared" si="29"/>
        <v>2.6390838802230041</v>
      </c>
      <c r="O128">
        <f t="shared" si="35"/>
        <v>0.5</v>
      </c>
      <c r="P128" s="34">
        <f t="shared" si="36"/>
        <v>2.1390838802230041</v>
      </c>
      <c r="Q128" s="34">
        <f t="shared" si="37"/>
        <v>0</v>
      </c>
      <c r="R128" s="34">
        <f t="shared" si="38"/>
        <v>2.1390838802230041</v>
      </c>
      <c r="S128" s="34">
        <f t="shared" si="39"/>
        <v>1.5</v>
      </c>
      <c r="T128" s="34">
        <f t="shared" si="40"/>
        <v>2</v>
      </c>
      <c r="U128" s="34">
        <f t="shared" si="41"/>
        <v>0.63908388022300411</v>
      </c>
      <c r="V128" s="34">
        <f t="shared" si="42"/>
        <v>0.63908388022300411</v>
      </c>
      <c r="W128" s="34">
        <f t="shared" si="43"/>
        <v>0</v>
      </c>
      <c r="X128" s="34">
        <f t="shared" si="44"/>
        <v>0</v>
      </c>
      <c r="Y128" s="34">
        <f t="shared" si="45"/>
        <v>0.63908388022300411</v>
      </c>
      <c r="Z128" s="34">
        <f t="shared" si="46"/>
        <v>2.6390838802230041</v>
      </c>
      <c r="AA128" s="34">
        <f t="shared" si="47"/>
        <v>1.2500000000000001E-2</v>
      </c>
      <c r="AB128" s="34">
        <f t="shared" si="48"/>
        <v>0</v>
      </c>
      <c r="AC128" s="34">
        <f t="shared" si="30"/>
        <v>2.8687499999999999</v>
      </c>
      <c r="AD128" s="35">
        <f t="shared" si="49"/>
        <v>0.25563355208920163</v>
      </c>
      <c r="AE128" s="35">
        <f t="shared" si="54"/>
        <v>0</v>
      </c>
      <c r="AF128" s="35"/>
      <c r="AG128" s="35"/>
      <c r="AH128" s="35"/>
      <c r="AI128" s="35"/>
      <c r="AJ128" s="35"/>
      <c r="AK128" s="34">
        <v>2.25</v>
      </c>
      <c r="AL128">
        <v>8</v>
      </c>
      <c r="AM128">
        <f t="shared" si="50"/>
        <v>22</v>
      </c>
      <c r="AN128" s="34">
        <f t="shared" si="51"/>
        <v>1.2500000000000001E-2</v>
      </c>
      <c r="AO128" s="34">
        <f t="shared" si="52"/>
        <v>0</v>
      </c>
      <c r="AP128" s="34">
        <f t="shared" si="32"/>
        <v>2.8687499999999999</v>
      </c>
      <c r="AQ128" s="35">
        <f t="shared" si="53"/>
        <v>6.4</v>
      </c>
      <c r="AR128" s="35">
        <f t="shared" si="55"/>
        <v>17.600000000000001</v>
      </c>
    </row>
    <row r="129" spans="1:44" ht="15.75">
      <c r="A129">
        <v>125</v>
      </c>
      <c r="B129">
        <v>90</v>
      </c>
      <c r="C129">
        <v>0</v>
      </c>
      <c r="D129">
        <v>0</v>
      </c>
      <c r="E129">
        <v>85</v>
      </c>
      <c r="F129">
        <v>85</v>
      </c>
      <c r="G129" s="34">
        <v>0</v>
      </c>
      <c r="H129" s="34">
        <v>0</v>
      </c>
      <c r="I129" s="34">
        <v>2</v>
      </c>
      <c r="J129" s="34">
        <v>0.3</v>
      </c>
      <c r="K129" s="34">
        <v>0.4</v>
      </c>
      <c r="L129" s="34">
        <f t="shared" si="28"/>
        <v>2.6999999999999997</v>
      </c>
      <c r="M129" s="34"/>
      <c r="N129" s="15">
        <f t="shared" si="29"/>
        <v>1.9793129101672531</v>
      </c>
      <c r="O129">
        <f t="shared" si="35"/>
        <v>0</v>
      </c>
      <c r="P129" s="34">
        <f t="shared" si="36"/>
        <v>1.9793129101672531</v>
      </c>
      <c r="Q129" s="34">
        <f t="shared" si="37"/>
        <v>0</v>
      </c>
      <c r="R129" s="34">
        <f t="shared" si="38"/>
        <v>1.9793129101672531</v>
      </c>
      <c r="S129" s="34">
        <f t="shared" si="39"/>
        <v>1.9793129101672531</v>
      </c>
      <c r="T129" s="34">
        <f t="shared" si="40"/>
        <v>1.9793129101672531</v>
      </c>
      <c r="U129" s="34">
        <f t="shared" si="41"/>
        <v>0</v>
      </c>
      <c r="V129" s="34">
        <f t="shared" si="42"/>
        <v>0</v>
      </c>
      <c r="W129" s="34">
        <f t="shared" si="43"/>
        <v>0</v>
      </c>
      <c r="X129" s="34">
        <f t="shared" si="44"/>
        <v>0</v>
      </c>
      <c r="Y129" s="34">
        <f t="shared" si="45"/>
        <v>0</v>
      </c>
      <c r="Z129" s="34">
        <f t="shared" si="46"/>
        <v>1.9793129101672531</v>
      </c>
      <c r="AA129" s="34">
        <f t="shared" si="47"/>
        <v>0</v>
      </c>
      <c r="AB129" s="34">
        <f t="shared" si="48"/>
        <v>0</v>
      </c>
      <c r="AC129" s="34">
        <f t="shared" si="30"/>
        <v>2.8591174987365968</v>
      </c>
      <c r="AD129" s="35">
        <f t="shared" si="49"/>
        <v>0</v>
      </c>
      <c r="AE129" s="35">
        <f t="shared" si="54"/>
        <v>0</v>
      </c>
      <c r="AF129" s="35"/>
      <c r="AG129" s="35"/>
      <c r="AH129" s="35"/>
      <c r="AI129" s="35"/>
      <c r="AJ129" s="35"/>
      <c r="AK129" s="34">
        <v>1.605</v>
      </c>
      <c r="AL129">
        <v>8</v>
      </c>
      <c r="AM129">
        <f t="shared" si="50"/>
        <v>22</v>
      </c>
      <c r="AN129" s="34">
        <f t="shared" si="51"/>
        <v>0</v>
      </c>
      <c r="AO129" s="34">
        <f t="shared" si="52"/>
        <v>0</v>
      </c>
      <c r="AP129" s="34">
        <f t="shared" si="32"/>
        <v>2.8890000000000002</v>
      </c>
      <c r="AQ129" s="35">
        <f t="shared" si="53"/>
        <v>2.4</v>
      </c>
      <c r="AR129" s="35">
        <f t="shared" si="55"/>
        <v>8.8000000000000007</v>
      </c>
    </row>
    <row r="130" spans="1:44" ht="15.75">
      <c r="A130">
        <v>129</v>
      </c>
      <c r="B130">
        <v>60</v>
      </c>
      <c r="C130">
        <v>0</v>
      </c>
      <c r="D130">
        <v>0</v>
      </c>
      <c r="E130">
        <v>10</v>
      </c>
      <c r="F130">
        <v>10</v>
      </c>
      <c r="G130" s="34">
        <v>0</v>
      </c>
      <c r="H130" s="34">
        <v>0</v>
      </c>
      <c r="I130" s="34">
        <v>0.5</v>
      </c>
      <c r="J130" s="34">
        <v>0.5</v>
      </c>
      <c r="K130" s="34">
        <v>0.5</v>
      </c>
      <c r="L130" s="34">
        <f t="shared" si="28"/>
        <v>1.5</v>
      </c>
      <c r="M130" s="34"/>
      <c r="N130" s="15">
        <f t="shared" si="29"/>
        <v>1.0996182834262518</v>
      </c>
      <c r="O130">
        <f t="shared" si="35"/>
        <v>0</v>
      </c>
      <c r="P130" s="34">
        <f t="shared" si="36"/>
        <v>1.0996182834262518</v>
      </c>
      <c r="Q130" s="34">
        <f t="shared" si="37"/>
        <v>0</v>
      </c>
      <c r="R130" s="34">
        <f t="shared" si="38"/>
        <v>1.0996182834262518</v>
      </c>
      <c r="S130" s="34">
        <f t="shared" si="39"/>
        <v>0.5</v>
      </c>
      <c r="T130" s="34">
        <f t="shared" si="40"/>
        <v>0.5</v>
      </c>
      <c r="U130" s="34">
        <f t="shared" si="41"/>
        <v>0.59961828342625179</v>
      </c>
      <c r="V130" s="34">
        <f t="shared" si="42"/>
        <v>0.5</v>
      </c>
      <c r="W130" s="34">
        <f t="shared" si="43"/>
        <v>9.9618283426251786E-2</v>
      </c>
      <c r="X130" s="34">
        <f t="shared" si="44"/>
        <v>9.9618283426251786E-2</v>
      </c>
      <c r="Y130" s="34">
        <f t="shared" si="45"/>
        <v>0.59961828342625179</v>
      </c>
      <c r="Z130" s="34">
        <f t="shared" si="46"/>
        <v>1.0996182834262518</v>
      </c>
      <c r="AA130" s="34">
        <f t="shared" si="47"/>
        <v>0</v>
      </c>
      <c r="AB130" s="34">
        <f t="shared" si="48"/>
        <v>0</v>
      </c>
      <c r="AC130" s="34">
        <f t="shared" si="30"/>
        <v>0.44999999999999996</v>
      </c>
      <c r="AD130" s="35">
        <f t="shared" si="49"/>
        <v>0</v>
      </c>
      <c r="AE130" s="35">
        <f t="shared" si="54"/>
        <v>2.1916022353775393</v>
      </c>
      <c r="AF130" s="35"/>
      <c r="AG130" s="35"/>
      <c r="AH130" s="35"/>
      <c r="AI130" s="35"/>
      <c r="AJ130" s="35"/>
      <c r="AK130" s="34">
        <v>1.5</v>
      </c>
      <c r="AL130">
        <v>8</v>
      </c>
      <c r="AM130">
        <f t="shared" si="50"/>
        <v>22</v>
      </c>
      <c r="AN130" s="34">
        <f t="shared" si="51"/>
        <v>0</v>
      </c>
      <c r="AO130" s="34">
        <f t="shared" si="52"/>
        <v>0</v>
      </c>
      <c r="AP130" s="34">
        <f t="shared" si="32"/>
        <v>0.44999999999999996</v>
      </c>
      <c r="AQ130" s="35">
        <f t="shared" si="53"/>
        <v>4</v>
      </c>
      <c r="AR130" s="35">
        <f t="shared" si="55"/>
        <v>11</v>
      </c>
    </row>
    <row r="131" spans="1:44" ht="15.75">
      <c r="A131">
        <v>131</v>
      </c>
      <c r="B131">
        <v>90</v>
      </c>
      <c r="C131">
        <v>0</v>
      </c>
      <c r="D131" s="74">
        <v>20</v>
      </c>
      <c r="E131" t="s">
        <v>732</v>
      </c>
      <c r="F131" t="s">
        <v>732</v>
      </c>
      <c r="G131" s="34">
        <v>1.3</v>
      </c>
      <c r="H131" s="34">
        <v>0</v>
      </c>
      <c r="I131" s="34">
        <v>3</v>
      </c>
      <c r="J131" s="34">
        <v>0</v>
      </c>
      <c r="K131" s="34">
        <v>0</v>
      </c>
      <c r="L131" s="34">
        <f t="shared" si="28"/>
        <v>4.3</v>
      </c>
      <c r="M131" s="34"/>
      <c r="N131" s="15">
        <f t="shared" si="29"/>
        <v>3.152239079155255</v>
      </c>
      <c r="O131">
        <f t="shared" si="35"/>
        <v>0</v>
      </c>
      <c r="P131" s="34">
        <f t="shared" si="36"/>
        <v>3.152239079155255</v>
      </c>
      <c r="Q131" s="34">
        <f t="shared" si="37"/>
        <v>1.3</v>
      </c>
      <c r="R131" s="34">
        <f t="shared" si="38"/>
        <v>1.852239079155255</v>
      </c>
      <c r="S131" s="34">
        <f t="shared" si="39"/>
        <v>1.852239079155255</v>
      </c>
      <c r="T131" s="34">
        <f t="shared" si="40"/>
        <v>3.152239079155255</v>
      </c>
      <c r="U131" s="34">
        <f t="shared" si="41"/>
        <v>0</v>
      </c>
      <c r="V131" s="34">
        <f t="shared" si="42"/>
        <v>0</v>
      </c>
      <c r="W131" s="34">
        <f t="shared" si="43"/>
        <v>0</v>
      </c>
      <c r="X131" s="34">
        <f t="shared" si="44"/>
        <v>0</v>
      </c>
      <c r="Y131" s="34">
        <f t="shared" si="45"/>
        <v>0</v>
      </c>
      <c r="Z131" s="34">
        <f t="shared" si="46"/>
        <v>3.152239079155255</v>
      </c>
      <c r="AA131" s="34">
        <f t="shared" si="47"/>
        <v>0</v>
      </c>
      <c r="AB131" s="34">
        <f t="shared" si="48"/>
        <v>0.39000000000000007</v>
      </c>
      <c r="AC131" s="34">
        <f t="shared" si="30"/>
        <v>0.8501777373322621</v>
      </c>
      <c r="AD131" s="35">
        <f t="shared" si="49"/>
        <v>0</v>
      </c>
      <c r="AE131" s="35">
        <f t="shared" si="54"/>
        <v>0</v>
      </c>
      <c r="AF131" s="35"/>
      <c r="AG131" s="35"/>
      <c r="AH131" s="35"/>
      <c r="AI131" s="35"/>
      <c r="AJ131" s="35"/>
      <c r="AK131" s="34">
        <v>0.51</v>
      </c>
      <c r="AN131" s="34">
        <f t="shared" si="51"/>
        <v>0</v>
      </c>
      <c r="AO131" s="34">
        <f t="shared" si="52"/>
        <v>0.39000000000000007</v>
      </c>
      <c r="AP131" s="34">
        <f t="shared" si="32"/>
        <v>1.377</v>
      </c>
      <c r="AQ131" s="35">
        <f t="shared" si="53"/>
        <v>0</v>
      </c>
      <c r="AR131" s="35">
        <f t="shared" si="55"/>
        <v>0</v>
      </c>
    </row>
    <row r="132" spans="1:44" ht="15.75">
      <c r="A132">
        <v>133</v>
      </c>
      <c r="B132">
        <v>85</v>
      </c>
      <c r="C132">
        <v>0</v>
      </c>
      <c r="D132">
        <v>0</v>
      </c>
      <c r="E132" t="s">
        <v>732</v>
      </c>
      <c r="F132" t="s">
        <v>732</v>
      </c>
      <c r="G132" s="34">
        <v>0</v>
      </c>
      <c r="H132" s="34">
        <v>0</v>
      </c>
      <c r="I132" s="34">
        <v>2</v>
      </c>
      <c r="J132" s="34">
        <v>0</v>
      </c>
      <c r="K132" s="34">
        <v>0</v>
      </c>
      <c r="L132" s="34">
        <f t="shared" si="28"/>
        <v>2</v>
      </c>
      <c r="M132" s="34"/>
      <c r="N132" s="15">
        <f t="shared" si="29"/>
        <v>1.4661577112350024</v>
      </c>
      <c r="O132">
        <f t="shared" si="35"/>
        <v>0</v>
      </c>
      <c r="P132" s="34">
        <f t="shared" si="36"/>
        <v>1.4661577112350024</v>
      </c>
      <c r="Q132" s="34">
        <f t="shared" si="37"/>
        <v>0</v>
      </c>
      <c r="R132" s="34">
        <f t="shared" si="38"/>
        <v>1.4661577112350024</v>
      </c>
      <c r="S132" s="34">
        <f t="shared" si="39"/>
        <v>1.4661577112350024</v>
      </c>
      <c r="T132" s="34">
        <f t="shared" si="40"/>
        <v>1.4661577112350024</v>
      </c>
      <c r="U132" s="34">
        <f t="shared" si="41"/>
        <v>0</v>
      </c>
      <c r="V132" s="34">
        <f t="shared" si="42"/>
        <v>0</v>
      </c>
      <c r="W132" s="34">
        <f t="shared" si="43"/>
        <v>0</v>
      </c>
      <c r="X132" s="34">
        <f t="shared" si="44"/>
        <v>0</v>
      </c>
      <c r="Y132" s="34">
        <f t="shared" si="45"/>
        <v>0</v>
      </c>
      <c r="Z132" s="34">
        <f t="shared" si="46"/>
        <v>1.4661577112350024</v>
      </c>
      <c r="AA132" s="34">
        <f t="shared" si="47"/>
        <v>0</v>
      </c>
      <c r="AB132" s="34">
        <f t="shared" si="48"/>
        <v>0</v>
      </c>
      <c r="AC132" s="34">
        <f t="shared" si="30"/>
        <v>0.79135862463909257</v>
      </c>
      <c r="AD132" s="35">
        <f t="shared" si="49"/>
        <v>0</v>
      </c>
      <c r="AE132" s="35">
        <f t="shared" si="54"/>
        <v>0</v>
      </c>
      <c r="AF132" s="35"/>
      <c r="AG132" s="35"/>
      <c r="AH132" s="35"/>
      <c r="AI132" s="35"/>
      <c r="AJ132" s="35"/>
      <c r="AK132" s="34">
        <v>0.63500000000000001</v>
      </c>
      <c r="AN132" s="34">
        <f t="shared" si="51"/>
        <v>0</v>
      </c>
      <c r="AO132" s="34">
        <f t="shared" si="52"/>
        <v>0</v>
      </c>
      <c r="AP132" s="34">
        <f t="shared" si="32"/>
        <v>1.0794999999999999</v>
      </c>
      <c r="AQ132" s="35">
        <f t="shared" si="53"/>
        <v>0</v>
      </c>
      <c r="AR132" s="35">
        <f t="shared" si="55"/>
        <v>0</v>
      </c>
    </row>
    <row r="133" spans="1:44" ht="15.75">
      <c r="A133">
        <v>134</v>
      </c>
      <c r="B133">
        <v>65</v>
      </c>
      <c r="C133">
        <v>0</v>
      </c>
      <c r="D133">
        <v>0</v>
      </c>
      <c r="E133">
        <v>85</v>
      </c>
      <c r="F133">
        <v>80</v>
      </c>
      <c r="G133" s="34">
        <v>0</v>
      </c>
      <c r="H133" s="34">
        <v>0</v>
      </c>
      <c r="I133" s="34">
        <v>1.5</v>
      </c>
      <c r="J133" s="34">
        <v>0.2</v>
      </c>
      <c r="K133" s="34">
        <v>0.4</v>
      </c>
      <c r="L133" s="34">
        <f t="shared" si="28"/>
        <v>2.1</v>
      </c>
      <c r="M133" s="34"/>
      <c r="N133" s="15">
        <f t="shared" si="29"/>
        <v>1.5394655967967525</v>
      </c>
      <c r="O133">
        <f t="shared" si="35"/>
        <v>0</v>
      </c>
      <c r="P133" s="34">
        <f t="shared" si="36"/>
        <v>1.5394655967967525</v>
      </c>
      <c r="Q133" s="34">
        <f t="shared" si="37"/>
        <v>0</v>
      </c>
      <c r="R133" s="34">
        <f t="shared" si="38"/>
        <v>1.5394655967967525</v>
      </c>
      <c r="S133" s="34">
        <f t="shared" si="39"/>
        <v>1.5</v>
      </c>
      <c r="T133" s="34">
        <f t="shared" si="40"/>
        <v>1.5</v>
      </c>
      <c r="U133" s="34">
        <f t="shared" si="41"/>
        <v>3.9465596796752545E-2</v>
      </c>
      <c r="V133" s="34">
        <f t="shared" si="42"/>
        <v>3.9465596796752545E-2</v>
      </c>
      <c r="W133" s="34">
        <f t="shared" si="43"/>
        <v>0</v>
      </c>
      <c r="X133" s="34">
        <f t="shared" si="44"/>
        <v>0</v>
      </c>
      <c r="Y133" s="34">
        <f t="shared" si="45"/>
        <v>3.9465596796752545E-2</v>
      </c>
      <c r="Z133" s="34">
        <f t="shared" si="46"/>
        <v>1.5394655967967525</v>
      </c>
      <c r="AA133" s="34">
        <f t="shared" si="47"/>
        <v>0</v>
      </c>
      <c r="AB133" s="34">
        <f t="shared" si="48"/>
        <v>0</v>
      </c>
      <c r="AC133" s="34">
        <f t="shared" si="30"/>
        <v>1.4137499999999998</v>
      </c>
      <c r="AD133" s="35">
        <f t="shared" si="49"/>
        <v>0</v>
      </c>
      <c r="AE133" s="35">
        <f t="shared" si="54"/>
        <v>0</v>
      </c>
      <c r="AF133" s="35"/>
      <c r="AG133" s="35"/>
      <c r="AH133" s="35"/>
      <c r="AI133" s="35"/>
      <c r="AJ133" s="35"/>
      <c r="AK133" s="34">
        <v>1.4499999999999997</v>
      </c>
      <c r="AL133">
        <v>8</v>
      </c>
      <c r="AM133">
        <f t="shared" si="50"/>
        <v>22</v>
      </c>
      <c r="AN133" s="34">
        <f t="shared" si="51"/>
        <v>0</v>
      </c>
      <c r="AO133" s="34">
        <f t="shared" si="52"/>
        <v>0</v>
      </c>
      <c r="AP133" s="34">
        <f t="shared" si="32"/>
        <v>1.4137499999999998</v>
      </c>
      <c r="AQ133" s="35">
        <f t="shared" si="53"/>
        <v>1.6</v>
      </c>
      <c r="AR133" s="35">
        <f t="shared" si="55"/>
        <v>8.8000000000000007</v>
      </c>
    </row>
    <row r="134" spans="1:44" ht="15.75">
      <c r="A134">
        <v>135</v>
      </c>
      <c r="B134">
        <v>15</v>
      </c>
      <c r="C134" s="74">
        <v>5</v>
      </c>
      <c r="D134" s="74">
        <v>5</v>
      </c>
      <c r="E134">
        <v>15</v>
      </c>
      <c r="F134">
        <v>15</v>
      </c>
      <c r="G134" s="34">
        <v>0.5</v>
      </c>
      <c r="H134" s="34">
        <v>0.5</v>
      </c>
      <c r="I134" s="34">
        <v>0.5</v>
      </c>
      <c r="J134" s="34">
        <v>0.1</v>
      </c>
      <c r="K134" s="34">
        <v>0.1</v>
      </c>
      <c r="L134" s="34">
        <f t="shared" si="28"/>
        <v>1.7000000000000002</v>
      </c>
      <c r="M134" s="34"/>
      <c r="N134" s="15">
        <f t="shared" si="29"/>
        <v>1.2462340545497521</v>
      </c>
      <c r="O134">
        <f t="shared" si="35"/>
        <v>0.5</v>
      </c>
      <c r="P134" s="34">
        <f t="shared" si="36"/>
        <v>0.74623405454975211</v>
      </c>
      <c r="Q134" s="34">
        <f t="shared" si="37"/>
        <v>0.5</v>
      </c>
      <c r="R134" s="34">
        <f t="shared" si="38"/>
        <v>0.24623405454975211</v>
      </c>
      <c r="S134" s="34">
        <f t="shared" si="39"/>
        <v>0.24623405454975211</v>
      </c>
      <c r="T134" s="34">
        <f t="shared" si="40"/>
        <v>1.2462340545497521</v>
      </c>
      <c r="U134" s="34">
        <f t="shared" si="41"/>
        <v>0</v>
      </c>
      <c r="V134" s="34">
        <f t="shared" si="42"/>
        <v>0</v>
      </c>
      <c r="W134" s="34">
        <f t="shared" si="43"/>
        <v>0</v>
      </c>
      <c r="X134" s="34">
        <f t="shared" si="44"/>
        <v>0</v>
      </c>
      <c r="Y134" s="34">
        <f t="shared" si="45"/>
        <v>0</v>
      </c>
      <c r="Z134" s="34">
        <f t="shared" si="46"/>
        <v>1.2462340545497521</v>
      </c>
      <c r="AA134" s="34">
        <f t="shared" si="47"/>
        <v>1.2500000000000001E-2</v>
      </c>
      <c r="AB134" s="34">
        <f t="shared" si="48"/>
        <v>3.7500000000000006E-2</v>
      </c>
      <c r="AC134" s="34">
        <f t="shared" si="30"/>
        <v>6.0019550796502077E-2</v>
      </c>
      <c r="AD134" s="35">
        <f t="shared" si="49"/>
        <v>0</v>
      </c>
      <c r="AE134" s="35">
        <f t="shared" si="54"/>
        <v>0</v>
      </c>
      <c r="AF134" s="35"/>
      <c r="AG134" s="35"/>
      <c r="AH134" s="35"/>
      <c r="AI134" s="35"/>
      <c r="AJ134" s="35"/>
      <c r="AK134" s="34">
        <v>1.625</v>
      </c>
      <c r="AL134">
        <v>8</v>
      </c>
      <c r="AM134">
        <f t="shared" si="50"/>
        <v>22</v>
      </c>
      <c r="AN134" s="34">
        <f t="shared" si="51"/>
        <v>1.2500000000000001E-2</v>
      </c>
      <c r="AO134" s="34">
        <f t="shared" si="52"/>
        <v>3.7500000000000006E-2</v>
      </c>
      <c r="AP134" s="34">
        <f t="shared" si="32"/>
        <v>0.121875</v>
      </c>
      <c r="AQ134" s="35">
        <f t="shared" si="53"/>
        <v>0.8</v>
      </c>
      <c r="AR134" s="35">
        <f t="shared" si="55"/>
        <v>2.2000000000000002</v>
      </c>
    </row>
    <row r="135" spans="1:44" ht="15.75">
      <c r="A135">
        <v>138</v>
      </c>
      <c r="B135">
        <v>75</v>
      </c>
      <c r="C135" s="74">
        <v>5</v>
      </c>
      <c r="D135" s="74">
        <v>20</v>
      </c>
      <c r="E135">
        <v>85</v>
      </c>
      <c r="F135">
        <v>85</v>
      </c>
      <c r="G135" s="34">
        <v>1.3</v>
      </c>
      <c r="H135" s="34">
        <v>0.5</v>
      </c>
      <c r="I135" s="34">
        <v>0.8</v>
      </c>
      <c r="J135" s="34">
        <v>0.9</v>
      </c>
      <c r="K135" s="34">
        <v>0.9</v>
      </c>
      <c r="L135" s="34">
        <f t="shared" si="28"/>
        <v>4.4000000000000004</v>
      </c>
      <c r="M135" s="34"/>
      <c r="N135" s="15">
        <f t="shared" si="29"/>
        <v>3.2255469647170054</v>
      </c>
      <c r="O135">
        <f t="shared" si="35"/>
        <v>0.5</v>
      </c>
      <c r="P135" s="34">
        <f t="shared" si="36"/>
        <v>2.7255469647170054</v>
      </c>
      <c r="Q135" s="34">
        <f t="shared" si="37"/>
        <v>1.3</v>
      </c>
      <c r="R135" s="34">
        <f t="shared" si="38"/>
        <v>1.4255469647170054</v>
      </c>
      <c r="S135" s="34">
        <f t="shared" si="39"/>
        <v>0.8</v>
      </c>
      <c r="T135" s="34">
        <f t="shared" si="40"/>
        <v>2.6</v>
      </c>
      <c r="U135" s="34">
        <f t="shared" si="41"/>
        <v>0.62554696471700533</v>
      </c>
      <c r="V135" s="34">
        <f t="shared" si="42"/>
        <v>0.62554696471700533</v>
      </c>
      <c r="W135" s="34">
        <f t="shared" si="43"/>
        <v>0</v>
      </c>
      <c r="X135" s="34">
        <f t="shared" si="44"/>
        <v>0</v>
      </c>
      <c r="Y135" s="34">
        <f t="shared" si="45"/>
        <v>0.62554696471700533</v>
      </c>
      <c r="Z135" s="34">
        <f t="shared" si="46"/>
        <v>3.2255469647170054</v>
      </c>
      <c r="AA135" s="34">
        <f t="shared" si="47"/>
        <v>1.2500000000000001E-2</v>
      </c>
      <c r="AB135" s="34">
        <f t="shared" si="48"/>
        <v>0.39000000000000007</v>
      </c>
      <c r="AC135" s="34">
        <f t="shared" si="30"/>
        <v>1.7399999999999998</v>
      </c>
      <c r="AD135" s="35">
        <f t="shared" si="49"/>
        <v>0.25021878588680213</v>
      </c>
      <c r="AE135" s="35">
        <f t="shared" si="54"/>
        <v>0</v>
      </c>
      <c r="AF135" s="35"/>
      <c r="AG135" s="35"/>
      <c r="AH135" s="35"/>
      <c r="AI135" s="35"/>
      <c r="AJ135" s="35"/>
      <c r="AK135" s="34">
        <v>2.8999999999999995</v>
      </c>
      <c r="AL135">
        <v>8</v>
      </c>
      <c r="AM135">
        <f t="shared" si="50"/>
        <v>22</v>
      </c>
      <c r="AN135" s="34">
        <f t="shared" si="51"/>
        <v>1.2500000000000001E-2</v>
      </c>
      <c r="AO135" s="34">
        <f t="shared" si="52"/>
        <v>0.39000000000000007</v>
      </c>
      <c r="AP135" s="34">
        <f t="shared" si="32"/>
        <v>1.7399999999999998</v>
      </c>
      <c r="AQ135" s="35">
        <f t="shared" si="53"/>
        <v>7.2</v>
      </c>
      <c r="AR135" s="35">
        <f t="shared" si="55"/>
        <v>19.8</v>
      </c>
    </row>
    <row r="136" spans="1:44" ht="15.75">
      <c r="A136">
        <v>140</v>
      </c>
      <c r="B136">
        <v>90</v>
      </c>
      <c r="C136" s="74">
        <v>10</v>
      </c>
      <c r="D136" s="74">
        <v>10</v>
      </c>
      <c r="E136">
        <v>95</v>
      </c>
      <c r="F136">
        <v>95</v>
      </c>
      <c r="G136" s="34">
        <v>1</v>
      </c>
      <c r="H136" s="34">
        <v>1</v>
      </c>
      <c r="I136" s="34">
        <v>0.8</v>
      </c>
      <c r="J136" s="34">
        <v>0.75</v>
      </c>
      <c r="K136" s="34">
        <v>0.75</v>
      </c>
      <c r="L136" s="34">
        <f t="shared" si="28"/>
        <v>4.3</v>
      </c>
      <c r="M136" s="34"/>
      <c r="N136" s="15">
        <f t="shared" si="29"/>
        <v>3.152239079155255</v>
      </c>
      <c r="O136">
        <f t="shared" si="35"/>
        <v>1</v>
      </c>
      <c r="P136" s="34">
        <f t="shared" si="36"/>
        <v>2.152239079155255</v>
      </c>
      <c r="Q136" s="34">
        <f t="shared" si="37"/>
        <v>1</v>
      </c>
      <c r="R136" s="34">
        <f t="shared" si="38"/>
        <v>1.152239079155255</v>
      </c>
      <c r="S136" s="34">
        <f t="shared" si="39"/>
        <v>0.8</v>
      </c>
      <c r="T136" s="34">
        <f t="shared" si="40"/>
        <v>2.8</v>
      </c>
      <c r="U136" s="34">
        <f t="shared" si="41"/>
        <v>0.35223907915525521</v>
      </c>
      <c r="V136" s="34">
        <f t="shared" si="42"/>
        <v>0.35223907915525521</v>
      </c>
      <c r="W136" s="34">
        <f t="shared" si="43"/>
        <v>0</v>
      </c>
      <c r="X136" s="34">
        <f t="shared" si="44"/>
        <v>0</v>
      </c>
      <c r="Y136" s="34">
        <f t="shared" si="45"/>
        <v>0.35223907915525521</v>
      </c>
      <c r="Z136" s="34">
        <f t="shared" si="46"/>
        <v>3.152239079155255</v>
      </c>
      <c r="AA136" s="34">
        <f t="shared" si="47"/>
        <v>0.05</v>
      </c>
      <c r="AB136" s="34">
        <f t="shared" si="48"/>
        <v>0.15000000000000002</v>
      </c>
      <c r="AC136" s="34">
        <f t="shared" si="30"/>
        <v>2.1600000000000006</v>
      </c>
      <c r="AD136" s="35">
        <f t="shared" si="49"/>
        <v>0.28179126332420418</v>
      </c>
      <c r="AE136" s="35">
        <f t="shared" si="54"/>
        <v>0</v>
      </c>
      <c r="AF136" s="35"/>
      <c r="AG136" s="35"/>
      <c r="AH136" s="35"/>
      <c r="AI136" s="35"/>
      <c r="AJ136" s="35"/>
      <c r="AK136" s="34">
        <v>3</v>
      </c>
      <c r="AL136">
        <v>8</v>
      </c>
      <c r="AM136">
        <f t="shared" si="50"/>
        <v>18</v>
      </c>
      <c r="AN136" s="34">
        <f t="shared" si="51"/>
        <v>0.05</v>
      </c>
      <c r="AO136" s="34">
        <f t="shared" si="52"/>
        <v>0.15000000000000002</v>
      </c>
      <c r="AP136" s="34">
        <f t="shared" si="32"/>
        <v>2.1600000000000006</v>
      </c>
      <c r="AQ136" s="35">
        <f t="shared" si="53"/>
        <v>6</v>
      </c>
      <c r="AR136" s="35">
        <f t="shared" si="55"/>
        <v>13.5</v>
      </c>
    </row>
    <row r="137" spans="1:44" ht="15.75">
      <c r="A137">
        <v>142</v>
      </c>
      <c r="B137">
        <v>80</v>
      </c>
      <c r="C137">
        <v>0</v>
      </c>
      <c r="D137" s="74">
        <v>20</v>
      </c>
      <c r="E137">
        <v>90</v>
      </c>
      <c r="F137">
        <v>90</v>
      </c>
      <c r="G137" s="34">
        <v>0.5</v>
      </c>
      <c r="H137" s="34">
        <v>0</v>
      </c>
      <c r="I137" s="34">
        <v>1</v>
      </c>
      <c r="J137" s="34">
        <v>1</v>
      </c>
      <c r="K137" s="34">
        <v>1</v>
      </c>
      <c r="L137" s="34">
        <f t="shared" si="28"/>
        <v>3.5</v>
      </c>
      <c r="M137" s="34"/>
      <c r="N137" s="15">
        <f t="shared" si="29"/>
        <v>2.5657759946612542</v>
      </c>
      <c r="O137">
        <f t="shared" si="35"/>
        <v>0</v>
      </c>
      <c r="P137" s="34">
        <f t="shared" si="36"/>
        <v>2.5657759946612542</v>
      </c>
      <c r="Q137" s="34">
        <f t="shared" si="37"/>
        <v>0.5</v>
      </c>
      <c r="R137" s="34">
        <f t="shared" si="38"/>
        <v>2.0657759946612542</v>
      </c>
      <c r="S137" s="34">
        <f t="shared" si="39"/>
        <v>1</v>
      </c>
      <c r="T137" s="34">
        <f t="shared" si="40"/>
        <v>1.5</v>
      </c>
      <c r="U137" s="34">
        <f t="shared" si="41"/>
        <v>1.0657759946612542</v>
      </c>
      <c r="V137" s="34">
        <f t="shared" si="42"/>
        <v>1</v>
      </c>
      <c r="W137" s="34">
        <f t="shared" si="43"/>
        <v>6.5775994661254167E-2</v>
      </c>
      <c r="X137" s="34">
        <f t="shared" si="44"/>
        <v>6.5775994661254167E-2</v>
      </c>
      <c r="Y137" s="34">
        <f t="shared" si="45"/>
        <v>1.0657759946612542</v>
      </c>
      <c r="Z137" s="34">
        <f t="shared" si="46"/>
        <v>2.5657759946612542</v>
      </c>
      <c r="AA137" s="34">
        <f t="shared" si="47"/>
        <v>0</v>
      </c>
      <c r="AB137" s="34">
        <f t="shared" si="48"/>
        <v>0.15000000000000002</v>
      </c>
      <c r="AC137" s="34">
        <f t="shared" si="30"/>
        <v>1.3200000000000003</v>
      </c>
      <c r="AD137" s="35">
        <f t="shared" si="49"/>
        <v>0</v>
      </c>
      <c r="AE137" s="35">
        <f t="shared" si="54"/>
        <v>1.4470718825475917</v>
      </c>
      <c r="AF137" s="35"/>
      <c r="AG137" s="35"/>
      <c r="AH137" s="35"/>
      <c r="AI137" s="35"/>
      <c r="AJ137" s="35"/>
      <c r="AK137" s="34">
        <v>1.6500000000000001</v>
      </c>
      <c r="AL137">
        <v>8</v>
      </c>
      <c r="AM137">
        <f t="shared" si="50"/>
        <v>22</v>
      </c>
      <c r="AN137" s="34">
        <f t="shared" si="51"/>
        <v>0</v>
      </c>
      <c r="AO137" s="34">
        <f t="shared" si="52"/>
        <v>0.15000000000000002</v>
      </c>
      <c r="AP137" s="34">
        <f t="shared" si="32"/>
        <v>1.3200000000000003</v>
      </c>
      <c r="AQ137" s="35">
        <f t="shared" si="53"/>
        <v>8</v>
      </c>
      <c r="AR137" s="35">
        <f t="shared" si="55"/>
        <v>22</v>
      </c>
    </row>
    <row r="138" spans="1:44" ht="15.75">
      <c r="A138">
        <v>143</v>
      </c>
      <c r="B138">
        <v>80</v>
      </c>
      <c r="C138" s="74">
        <v>5</v>
      </c>
      <c r="D138" s="74">
        <v>5</v>
      </c>
      <c r="E138">
        <v>95</v>
      </c>
      <c r="F138">
        <v>95</v>
      </c>
      <c r="G138" s="34">
        <v>1</v>
      </c>
      <c r="H138" s="34">
        <v>1</v>
      </c>
      <c r="I138" s="34">
        <v>2</v>
      </c>
      <c r="J138" s="34">
        <v>1</v>
      </c>
      <c r="K138" s="34">
        <v>1</v>
      </c>
      <c r="L138" s="34">
        <f t="shared" si="28"/>
        <v>6</v>
      </c>
      <c r="M138" s="34"/>
      <c r="N138" s="15">
        <f t="shared" si="29"/>
        <v>4.3984731337050071</v>
      </c>
      <c r="O138">
        <f t="shared" si="35"/>
        <v>1</v>
      </c>
      <c r="P138" s="34">
        <f t="shared" si="36"/>
        <v>3.3984731337050071</v>
      </c>
      <c r="Q138" s="34">
        <f t="shared" si="37"/>
        <v>1</v>
      </c>
      <c r="R138" s="34">
        <f t="shared" si="38"/>
        <v>2.3984731337050071</v>
      </c>
      <c r="S138" s="34">
        <f t="shared" si="39"/>
        <v>2</v>
      </c>
      <c r="T138" s="34">
        <f t="shared" si="40"/>
        <v>4</v>
      </c>
      <c r="U138" s="34">
        <f t="shared" si="41"/>
        <v>0.39847313370500714</v>
      </c>
      <c r="V138" s="34">
        <f t="shared" si="42"/>
        <v>0.39847313370500714</v>
      </c>
      <c r="W138" s="34">
        <f t="shared" si="43"/>
        <v>0</v>
      </c>
      <c r="X138" s="34">
        <f t="shared" si="44"/>
        <v>0</v>
      </c>
      <c r="Y138" s="34">
        <f t="shared" si="45"/>
        <v>0.39847313370500714</v>
      </c>
      <c r="Z138" s="34">
        <f t="shared" si="46"/>
        <v>4.3984731337050071</v>
      </c>
      <c r="AA138" s="34">
        <f t="shared" si="47"/>
        <v>2.5000000000000001E-2</v>
      </c>
      <c r="AB138" s="34">
        <f t="shared" si="48"/>
        <v>7.5000000000000011E-2</v>
      </c>
      <c r="AC138" s="34">
        <f t="shared" si="30"/>
        <v>2.5199999999999996</v>
      </c>
      <c r="AD138" s="35">
        <f t="shared" si="49"/>
        <v>0.15938925348200286</v>
      </c>
      <c r="AE138" s="35">
        <f t="shared" si="54"/>
        <v>0</v>
      </c>
      <c r="AF138" s="35"/>
      <c r="AG138" s="35"/>
      <c r="AH138" s="35"/>
      <c r="AI138" s="35"/>
      <c r="AJ138" s="35"/>
      <c r="AK138" s="34">
        <v>1.5749999999999997</v>
      </c>
      <c r="AL138">
        <v>8</v>
      </c>
      <c r="AM138">
        <f t="shared" si="50"/>
        <v>22</v>
      </c>
      <c r="AN138" s="34">
        <f t="shared" si="51"/>
        <v>2.5000000000000001E-2</v>
      </c>
      <c r="AO138" s="34">
        <f t="shared" si="52"/>
        <v>7.5000000000000011E-2</v>
      </c>
      <c r="AP138" s="34">
        <f t="shared" si="32"/>
        <v>2.5199999999999996</v>
      </c>
      <c r="AQ138" s="35">
        <f t="shared" si="53"/>
        <v>8</v>
      </c>
      <c r="AR138" s="35">
        <f t="shared" si="55"/>
        <v>22</v>
      </c>
    </row>
    <row r="139" spans="1:44" ht="15.75">
      <c r="A139">
        <v>146</v>
      </c>
      <c r="B139">
        <v>70</v>
      </c>
      <c r="C139" s="74">
        <v>45</v>
      </c>
      <c r="D139" s="74">
        <v>45</v>
      </c>
      <c r="E139">
        <v>100</v>
      </c>
      <c r="F139">
        <v>100</v>
      </c>
      <c r="G139" s="34">
        <v>1.2</v>
      </c>
      <c r="H139" s="34">
        <v>1.2</v>
      </c>
      <c r="I139" s="34">
        <v>0.8</v>
      </c>
      <c r="J139" s="34">
        <v>0.6</v>
      </c>
      <c r="K139" s="34">
        <v>0.6</v>
      </c>
      <c r="L139" s="34">
        <f t="shared" si="28"/>
        <v>4.4000000000000004</v>
      </c>
      <c r="M139" s="34"/>
      <c r="N139" s="15">
        <f t="shared" si="29"/>
        <v>3.2255469647170054</v>
      </c>
      <c r="O139">
        <f t="shared" si="35"/>
        <v>1.2</v>
      </c>
      <c r="P139" s="34">
        <f t="shared" si="36"/>
        <v>2.0255469647170052</v>
      </c>
      <c r="Q139" s="34">
        <f t="shared" si="37"/>
        <v>1.2</v>
      </c>
      <c r="R139" s="34">
        <f t="shared" si="38"/>
        <v>0.82554696471700528</v>
      </c>
      <c r="S139" s="34">
        <f t="shared" si="39"/>
        <v>0.8</v>
      </c>
      <c r="T139" s="34">
        <f t="shared" si="40"/>
        <v>3.2</v>
      </c>
      <c r="U139" s="34">
        <f t="shared" si="41"/>
        <v>2.5546964717005238E-2</v>
      </c>
      <c r="V139" s="34">
        <f t="shared" si="42"/>
        <v>2.5546964717005238E-2</v>
      </c>
      <c r="W139" s="34">
        <f t="shared" si="43"/>
        <v>0</v>
      </c>
      <c r="X139" s="34">
        <f t="shared" si="44"/>
        <v>0</v>
      </c>
      <c r="Y139" s="34">
        <f t="shared" si="45"/>
        <v>2.5546964717005238E-2</v>
      </c>
      <c r="Z139" s="34">
        <f t="shared" si="46"/>
        <v>3.2255469647170054</v>
      </c>
      <c r="AA139" s="34">
        <f t="shared" si="47"/>
        <v>0.27</v>
      </c>
      <c r="AB139" s="34">
        <f t="shared" si="48"/>
        <v>0.80999999999999994</v>
      </c>
      <c r="AC139" s="34">
        <f t="shared" si="30"/>
        <v>1.54</v>
      </c>
      <c r="AD139" s="35">
        <f t="shared" si="49"/>
        <v>9.1969072981218855E-2</v>
      </c>
      <c r="AE139" s="35">
        <f t="shared" si="54"/>
        <v>0</v>
      </c>
      <c r="AF139" s="35"/>
      <c r="AG139" s="35"/>
      <c r="AH139" s="35"/>
      <c r="AI139" s="35"/>
      <c r="AJ139" s="35"/>
      <c r="AK139" s="34">
        <v>2.75</v>
      </c>
      <c r="AL139">
        <v>8</v>
      </c>
      <c r="AM139">
        <f t="shared" si="50"/>
        <v>22</v>
      </c>
      <c r="AN139" s="34">
        <f t="shared" si="51"/>
        <v>0.27</v>
      </c>
      <c r="AO139" s="34">
        <f t="shared" si="52"/>
        <v>0.80999999999999994</v>
      </c>
      <c r="AP139" s="34">
        <f t="shared" si="32"/>
        <v>1.54</v>
      </c>
      <c r="AQ139" s="35">
        <f t="shared" si="53"/>
        <v>4.8</v>
      </c>
      <c r="AR139" s="35">
        <f t="shared" si="55"/>
        <v>13.2</v>
      </c>
    </row>
    <row r="140" spans="1:44" ht="15.75">
      <c r="A140">
        <v>147</v>
      </c>
      <c r="B140">
        <v>80</v>
      </c>
      <c r="C140" s="74">
        <v>5</v>
      </c>
      <c r="D140" s="74">
        <v>5</v>
      </c>
      <c r="E140">
        <v>70</v>
      </c>
      <c r="F140">
        <v>70</v>
      </c>
      <c r="G140" s="34">
        <v>0.2</v>
      </c>
      <c r="H140" s="34">
        <v>0.2</v>
      </c>
      <c r="I140" s="34">
        <v>0.5</v>
      </c>
      <c r="J140" s="34">
        <v>0.2</v>
      </c>
      <c r="K140" s="34">
        <v>0.2</v>
      </c>
      <c r="L140" s="34">
        <f t="shared" si="28"/>
        <v>1.3</v>
      </c>
      <c r="M140" s="34"/>
      <c r="N140" s="15">
        <f t="shared" si="29"/>
        <v>0.95300251230275157</v>
      </c>
      <c r="O140">
        <f t="shared" si="35"/>
        <v>0.2</v>
      </c>
      <c r="P140" s="34">
        <f t="shared" si="36"/>
        <v>0.7530025123027515</v>
      </c>
      <c r="Q140" s="34">
        <f t="shared" si="37"/>
        <v>0.2</v>
      </c>
      <c r="R140" s="34">
        <f t="shared" si="38"/>
        <v>0.55300251230275155</v>
      </c>
      <c r="S140" s="34">
        <f t="shared" si="39"/>
        <v>0.5</v>
      </c>
      <c r="T140" s="34">
        <f t="shared" si="40"/>
        <v>0.9</v>
      </c>
      <c r="U140" s="34">
        <f t="shared" si="41"/>
        <v>5.3002512302751548E-2</v>
      </c>
      <c r="V140" s="34">
        <f t="shared" si="42"/>
        <v>5.3002512302751548E-2</v>
      </c>
      <c r="W140" s="34">
        <f t="shared" si="43"/>
        <v>0</v>
      </c>
      <c r="X140" s="34">
        <f t="shared" si="44"/>
        <v>0</v>
      </c>
      <c r="Y140" s="34">
        <f t="shared" si="45"/>
        <v>5.3002512302751548E-2</v>
      </c>
      <c r="Z140" s="34">
        <f t="shared" si="46"/>
        <v>0.95300251230275157</v>
      </c>
      <c r="AA140" s="34">
        <f t="shared" si="47"/>
        <v>5.000000000000001E-3</v>
      </c>
      <c r="AB140" s="34">
        <f t="shared" si="48"/>
        <v>1.5000000000000003E-2</v>
      </c>
      <c r="AC140" s="34">
        <f t="shared" si="30"/>
        <v>0.60000000000000009</v>
      </c>
      <c r="AD140" s="35">
        <f t="shared" si="49"/>
        <v>2.1201004921100622E-2</v>
      </c>
      <c r="AE140" s="35">
        <f t="shared" si="54"/>
        <v>0</v>
      </c>
      <c r="AF140" s="35"/>
      <c r="AG140" s="35"/>
      <c r="AH140" s="35"/>
      <c r="AI140" s="35"/>
      <c r="AJ140" s="35"/>
      <c r="AK140" s="34">
        <v>1.5000000000000002</v>
      </c>
      <c r="AL140">
        <v>8</v>
      </c>
      <c r="AM140">
        <f t="shared" si="50"/>
        <v>22</v>
      </c>
      <c r="AN140" s="34">
        <f t="shared" si="51"/>
        <v>5.000000000000001E-3</v>
      </c>
      <c r="AO140" s="34">
        <f t="shared" si="52"/>
        <v>1.5000000000000003E-2</v>
      </c>
      <c r="AP140" s="34">
        <f t="shared" si="32"/>
        <v>0.60000000000000009</v>
      </c>
      <c r="AQ140" s="35">
        <f t="shared" si="53"/>
        <v>1.6</v>
      </c>
      <c r="AR140" s="35">
        <f t="shared" si="55"/>
        <v>4.4000000000000004</v>
      </c>
    </row>
    <row r="141" spans="1:44" ht="15.75">
      <c r="A141">
        <v>148</v>
      </c>
      <c r="B141">
        <v>86</v>
      </c>
      <c r="C141" s="74">
        <v>15</v>
      </c>
      <c r="D141" s="74">
        <v>15</v>
      </c>
      <c r="E141">
        <v>65</v>
      </c>
      <c r="F141">
        <v>65</v>
      </c>
      <c r="G141" s="34">
        <v>1.2</v>
      </c>
      <c r="H141" s="34">
        <v>1.2</v>
      </c>
      <c r="I141" s="34">
        <v>1.2</v>
      </c>
      <c r="J141" s="34">
        <v>0.25</v>
      </c>
      <c r="K141" s="34">
        <v>0.25</v>
      </c>
      <c r="L141" s="34">
        <f t="shared" si="28"/>
        <v>4.0999999999999996</v>
      </c>
      <c r="M141" s="34"/>
      <c r="N141" s="15">
        <f t="shared" si="29"/>
        <v>3.0056233080317547</v>
      </c>
      <c r="O141">
        <f t="shared" si="35"/>
        <v>1.2</v>
      </c>
      <c r="P141" s="34">
        <f t="shared" si="36"/>
        <v>1.8056233080317547</v>
      </c>
      <c r="Q141" s="34">
        <f t="shared" si="37"/>
        <v>1.2</v>
      </c>
      <c r="R141" s="34">
        <f t="shared" si="38"/>
        <v>0.60562330803175479</v>
      </c>
      <c r="S141" s="34">
        <f t="shared" si="39"/>
        <v>0.60562330803175479</v>
      </c>
      <c r="T141" s="34">
        <f t="shared" si="40"/>
        <v>3.0056233080317547</v>
      </c>
      <c r="U141" s="34">
        <f t="shared" si="41"/>
        <v>0</v>
      </c>
      <c r="V141" s="34">
        <f t="shared" si="42"/>
        <v>0</v>
      </c>
      <c r="W141" s="34">
        <f t="shared" si="43"/>
        <v>0</v>
      </c>
      <c r="X141" s="34">
        <f t="shared" si="44"/>
        <v>0</v>
      </c>
      <c r="Y141" s="34">
        <f t="shared" si="45"/>
        <v>0</v>
      </c>
      <c r="Z141" s="34">
        <f t="shared" si="46"/>
        <v>3.0056233080317547</v>
      </c>
      <c r="AA141" s="34">
        <f t="shared" si="47"/>
        <v>0.09</v>
      </c>
      <c r="AB141" s="34">
        <f t="shared" si="48"/>
        <v>0.26999999999999996</v>
      </c>
      <c r="AC141" s="34">
        <f t="shared" si="30"/>
        <v>1.0416720898146181</v>
      </c>
      <c r="AD141" s="35">
        <f t="shared" si="49"/>
        <v>0</v>
      </c>
      <c r="AE141" s="35">
        <f t="shared" si="54"/>
        <v>0</v>
      </c>
      <c r="AF141" s="35"/>
      <c r="AG141" s="35"/>
      <c r="AH141" s="35"/>
      <c r="AI141" s="35"/>
      <c r="AJ141" s="35"/>
      <c r="AK141" s="34">
        <v>1.9999999999999998</v>
      </c>
      <c r="AL141">
        <v>8</v>
      </c>
      <c r="AM141">
        <f t="shared" si="50"/>
        <v>22</v>
      </c>
      <c r="AN141" s="34">
        <f t="shared" si="51"/>
        <v>0.09</v>
      </c>
      <c r="AO141" s="34">
        <f t="shared" si="52"/>
        <v>0.26999999999999996</v>
      </c>
      <c r="AP141" s="34">
        <f t="shared" si="32"/>
        <v>2.0639999999999996</v>
      </c>
      <c r="AQ141" s="35">
        <f t="shared" si="53"/>
        <v>2</v>
      </c>
      <c r="AR141" s="35">
        <f t="shared" si="55"/>
        <v>5.5</v>
      </c>
    </row>
    <row r="142" spans="1:44" ht="15.75">
      <c r="A142">
        <v>152</v>
      </c>
      <c r="B142">
        <v>75</v>
      </c>
      <c r="C142" s="74">
        <v>30</v>
      </c>
      <c r="D142" s="74">
        <v>35</v>
      </c>
      <c r="E142">
        <v>75</v>
      </c>
      <c r="F142">
        <v>75</v>
      </c>
      <c r="G142" s="34">
        <v>1.3</v>
      </c>
      <c r="H142" s="34">
        <v>0.7</v>
      </c>
      <c r="I142" s="34">
        <v>0.8</v>
      </c>
      <c r="J142" s="34">
        <v>0.9</v>
      </c>
      <c r="K142" s="34">
        <v>0.9</v>
      </c>
      <c r="L142" s="34">
        <f t="shared" si="28"/>
        <v>4.5999999999999996</v>
      </c>
      <c r="M142" s="34"/>
      <c r="N142" s="15">
        <f t="shared" si="29"/>
        <v>3.3721627358405053</v>
      </c>
      <c r="O142">
        <f t="shared" si="35"/>
        <v>0.7</v>
      </c>
      <c r="P142" s="34">
        <f t="shared" si="36"/>
        <v>2.6721627358405051</v>
      </c>
      <c r="Q142" s="34">
        <f t="shared" si="37"/>
        <v>1.3</v>
      </c>
      <c r="R142" s="34">
        <f t="shared" si="38"/>
        <v>1.3721627358405051</v>
      </c>
      <c r="S142" s="34">
        <f t="shared" si="39"/>
        <v>0.8</v>
      </c>
      <c r="T142" s="34">
        <f t="shared" si="40"/>
        <v>2.8</v>
      </c>
      <c r="U142" s="34">
        <f t="shared" si="41"/>
        <v>0.57216273584050548</v>
      </c>
      <c r="V142" s="34">
        <f t="shared" si="42"/>
        <v>0.57216273584050548</v>
      </c>
      <c r="W142" s="34">
        <f t="shared" si="43"/>
        <v>0</v>
      </c>
      <c r="X142" s="34">
        <f t="shared" si="44"/>
        <v>0</v>
      </c>
      <c r="Y142" s="34">
        <f t="shared" si="45"/>
        <v>0.57216273584050548</v>
      </c>
      <c r="Z142" s="34">
        <f t="shared" si="46"/>
        <v>3.3721627358405053</v>
      </c>
      <c r="AA142" s="34">
        <f t="shared" si="47"/>
        <v>0.105</v>
      </c>
      <c r="AB142" s="34">
        <f t="shared" si="48"/>
        <v>0.6825</v>
      </c>
      <c r="AC142" s="34">
        <f t="shared" si="30"/>
        <v>1.7399999999999998</v>
      </c>
      <c r="AD142" s="35">
        <f t="shared" si="49"/>
        <v>1.373190566017213</v>
      </c>
      <c r="AE142" s="35">
        <f t="shared" si="54"/>
        <v>0</v>
      </c>
      <c r="AF142" s="35"/>
      <c r="AG142" s="35"/>
      <c r="AH142" s="35"/>
      <c r="AI142" s="35"/>
      <c r="AJ142" s="35"/>
      <c r="AK142" s="34">
        <v>2.8999999999999995</v>
      </c>
      <c r="AL142">
        <v>8</v>
      </c>
      <c r="AM142">
        <f t="shared" si="50"/>
        <v>22</v>
      </c>
      <c r="AN142" s="34">
        <f t="shared" si="51"/>
        <v>0.105</v>
      </c>
      <c r="AO142" s="34">
        <f t="shared" si="52"/>
        <v>0.6825</v>
      </c>
      <c r="AP142" s="34">
        <f t="shared" si="32"/>
        <v>1.7399999999999998</v>
      </c>
      <c r="AQ142" s="35">
        <f t="shared" ref="AQ142:AQ173" si="56">AL142*J142</f>
        <v>7.2</v>
      </c>
      <c r="AR142" s="35">
        <f t="shared" si="55"/>
        <v>19.8</v>
      </c>
    </row>
    <row r="143" spans="1:44" ht="15.75">
      <c r="A143">
        <v>154</v>
      </c>
      <c r="B143">
        <v>85</v>
      </c>
      <c r="C143">
        <v>0</v>
      </c>
      <c r="D143">
        <v>0</v>
      </c>
      <c r="E143">
        <v>90</v>
      </c>
      <c r="F143">
        <v>60</v>
      </c>
      <c r="G143" s="34">
        <v>0</v>
      </c>
      <c r="H143" s="34">
        <v>0</v>
      </c>
      <c r="I143" s="34">
        <v>1.8</v>
      </c>
      <c r="J143" s="34">
        <v>0.2</v>
      </c>
      <c r="K143" s="34">
        <v>0.2</v>
      </c>
      <c r="L143" s="34">
        <f t="shared" si="28"/>
        <v>2.2000000000000002</v>
      </c>
      <c r="M143" s="34"/>
      <c r="N143" s="15">
        <f t="shared" si="29"/>
        <v>1.6127734823585027</v>
      </c>
      <c r="O143">
        <f t="shared" si="35"/>
        <v>0</v>
      </c>
      <c r="P143" s="34">
        <f t="shared" si="36"/>
        <v>1.6127734823585027</v>
      </c>
      <c r="Q143" s="34">
        <f t="shared" si="37"/>
        <v>0</v>
      </c>
      <c r="R143" s="34">
        <f t="shared" si="38"/>
        <v>1.6127734823585027</v>
      </c>
      <c r="S143" s="34">
        <f t="shared" si="39"/>
        <v>1.6127734823585027</v>
      </c>
      <c r="T143" s="34">
        <f t="shared" si="40"/>
        <v>1.6127734823585027</v>
      </c>
      <c r="U143" s="34">
        <f t="shared" si="41"/>
        <v>0</v>
      </c>
      <c r="V143" s="34">
        <f t="shared" si="42"/>
        <v>0</v>
      </c>
      <c r="W143" s="34">
        <f t="shared" si="43"/>
        <v>0</v>
      </c>
      <c r="X143" s="34">
        <f t="shared" si="44"/>
        <v>0</v>
      </c>
      <c r="Y143" s="34">
        <f t="shared" si="45"/>
        <v>0</v>
      </c>
      <c r="Z143" s="34">
        <f t="shared" si="46"/>
        <v>1.6127734823585027</v>
      </c>
      <c r="AA143" s="34">
        <f t="shared" si="47"/>
        <v>0</v>
      </c>
      <c r="AB143" s="34">
        <f t="shared" si="48"/>
        <v>0</v>
      </c>
      <c r="AC143" s="34">
        <f t="shared" si="30"/>
        <v>1.2337717140042548</v>
      </c>
      <c r="AD143" s="35">
        <f t="shared" si="49"/>
        <v>0</v>
      </c>
      <c r="AE143" s="35">
        <f t="shared" ref="AE143:AE174" si="57">X143*AM143</f>
        <v>0</v>
      </c>
      <c r="AF143" s="35"/>
      <c r="AG143" s="35"/>
      <c r="AH143" s="35"/>
      <c r="AI143" s="35"/>
      <c r="AJ143" s="35"/>
      <c r="AK143" s="34">
        <v>0.90000000000000013</v>
      </c>
      <c r="AL143">
        <v>8</v>
      </c>
      <c r="AM143">
        <f t="shared" si="50"/>
        <v>22</v>
      </c>
      <c r="AN143" s="34">
        <f t="shared" si="51"/>
        <v>0</v>
      </c>
      <c r="AO143" s="34">
        <f t="shared" si="52"/>
        <v>0</v>
      </c>
      <c r="AP143" s="34">
        <f t="shared" si="32"/>
        <v>1.3770000000000002</v>
      </c>
      <c r="AQ143" s="35">
        <f t="shared" si="56"/>
        <v>1.6</v>
      </c>
      <c r="AR143" s="35">
        <f t="shared" ref="AR143:AR174" si="58">AM143*K143</f>
        <v>4.4000000000000004</v>
      </c>
    </row>
    <row r="144" spans="1:44" ht="15.75">
      <c r="A144">
        <v>155</v>
      </c>
      <c r="B144">
        <v>100</v>
      </c>
      <c r="C144">
        <v>0</v>
      </c>
      <c r="D144" s="74">
        <v>5</v>
      </c>
      <c r="E144">
        <v>99</v>
      </c>
      <c r="F144">
        <v>99</v>
      </c>
      <c r="G144" s="34">
        <v>0.5</v>
      </c>
      <c r="H144" s="34">
        <v>0</v>
      </c>
      <c r="I144" s="34">
        <v>1</v>
      </c>
      <c r="J144" s="34">
        <v>1.5</v>
      </c>
      <c r="K144" s="34">
        <v>1.5</v>
      </c>
      <c r="L144" s="34">
        <f t="shared" si="28"/>
        <v>4.5</v>
      </c>
      <c r="M144" s="34"/>
      <c r="N144" s="15">
        <f t="shared" si="29"/>
        <v>3.2988548502787554</v>
      </c>
      <c r="O144">
        <f t="shared" si="35"/>
        <v>0</v>
      </c>
      <c r="P144" s="34">
        <f t="shared" si="36"/>
        <v>3.2988548502787554</v>
      </c>
      <c r="Q144" s="34">
        <f t="shared" si="37"/>
        <v>0.5</v>
      </c>
      <c r="R144" s="34">
        <f t="shared" si="38"/>
        <v>2.7988548502787554</v>
      </c>
      <c r="S144" s="34">
        <f t="shared" si="39"/>
        <v>1</v>
      </c>
      <c r="T144" s="34">
        <f t="shared" si="40"/>
        <v>1.5</v>
      </c>
      <c r="U144" s="34">
        <f t="shared" si="41"/>
        <v>1.7988548502787554</v>
      </c>
      <c r="V144" s="34">
        <f t="shared" si="42"/>
        <v>1.5</v>
      </c>
      <c r="W144" s="34">
        <f t="shared" si="43"/>
        <v>0.29885485027875536</v>
      </c>
      <c r="X144" s="34">
        <f t="shared" si="44"/>
        <v>0.29885485027875536</v>
      </c>
      <c r="Y144" s="34">
        <f t="shared" si="45"/>
        <v>1.7988548502787554</v>
      </c>
      <c r="Z144" s="34">
        <f t="shared" si="46"/>
        <v>3.2988548502787554</v>
      </c>
      <c r="AA144" s="34">
        <f t="shared" si="47"/>
        <v>0</v>
      </c>
      <c r="AB144" s="34">
        <f t="shared" si="48"/>
        <v>3.7500000000000006E-2</v>
      </c>
      <c r="AC144" s="34">
        <f t="shared" si="30"/>
        <v>2.7</v>
      </c>
      <c r="AD144" s="35">
        <f t="shared" si="49"/>
        <v>0</v>
      </c>
      <c r="AE144" s="35">
        <f t="shared" si="57"/>
        <v>6.5748067061326179</v>
      </c>
      <c r="AF144" s="35"/>
      <c r="AG144" s="35"/>
      <c r="AH144" s="35"/>
      <c r="AI144" s="35"/>
      <c r="AJ144" s="35"/>
      <c r="AK144" s="34">
        <v>2.7</v>
      </c>
      <c r="AL144">
        <v>8</v>
      </c>
      <c r="AM144">
        <f t="shared" si="50"/>
        <v>22</v>
      </c>
      <c r="AN144" s="34">
        <f t="shared" si="51"/>
        <v>0</v>
      </c>
      <c r="AO144" s="34">
        <f t="shared" si="52"/>
        <v>3.7500000000000006E-2</v>
      </c>
      <c r="AP144" s="34">
        <f t="shared" si="32"/>
        <v>2.7</v>
      </c>
      <c r="AQ144" s="35">
        <f t="shared" si="56"/>
        <v>12</v>
      </c>
      <c r="AR144" s="35">
        <f t="shared" si="58"/>
        <v>33</v>
      </c>
    </row>
    <row r="145" spans="1:44" ht="15.75">
      <c r="A145">
        <v>156</v>
      </c>
      <c r="B145">
        <v>80</v>
      </c>
      <c r="C145">
        <v>0</v>
      </c>
      <c r="D145">
        <v>0</v>
      </c>
      <c r="E145">
        <v>85</v>
      </c>
      <c r="F145">
        <v>85</v>
      </c>
      <c r="G145" s="34">
        <v>0</v>
      </c>
      <c r="H145" s="34">
        <v>0</v>
      </c>
      <c r="I145" s="34">
        <v>1</v>
      </c>
      <c r="J145" s="34">
        <v>0.25</v>
      </c>
      <c r="K145" s="34">
        <v>0.5</v>
      </c>
      <c r="L145" s="34">
        <f t="shared" si="28"/>
        <v>1.75</v>
      </c>
      <c r="M145" s="34"/>
      <c r="N145" s="15">
        <f t="shared" si="29"/>
        <v>1.2828879973306271</v>
      </c>
      <c r="O145">
        <f t="shared" si="35"/>
        <v>0</v>
      </c>
      <c r="P145" s="34">
        <f t="shared" si="36"/>
        <v>1.2828879973306271</v>
      </c>
      <c r="Q145" s="34">
        <f t="shared" si="37"/>
        <v>0</v>
      </c>
      <c r="R145" s="34">
        <f t="shared" si="38"/>
        <v>1.2828879973306271</v>
      </c>
      <c r="S145" s="34">
        <f t="shared" si="39"/>
        <v>1</v>
      </c>
      <c r="T145" s="34">
        <f t="shared" si="40"/>
        <v>1</v>
      </c>
      <c r="U145" s="34">
        <f t="shared" si="41"/>
        <v>0.28288799733062708</v>
      </c>
      <c r="V145" s="34">
        <f t="shared" si="42"/>
        <v>0.25</v>
      </c>
      <c r="W145" s="34">
        <f t="shared" si="43"/>
        <v>3.2887997330627083E-2</v>
      </c>
      <c r="X145" s="34">
        <f t="shared" si="44"/>
        <v>3.2887997330627083E-2</v>
      </c>
      <c r="Y145" s="34">
        <f t="shared" si="45"/>
        <v>0.28288799733062708</v>
      </c>
      <c r="Z145" s="34">
        <f t="shared" si="46"/>
        <v>1.2828879973306271</v>
      </c>
      <c r="AA145" s="34">
        <f t="shared" si="47"/>
        <v>0</v>
      </c>
      <c r="AB145" s="34">
        <f t="shared" si="48"/>
        <v>0</v>
      </c>
      <c r="AC145" s="34">
        <f t="shared" si="30"/>
        <v>2.08</v>
      </c>
      <c r="AD145" s="35">
        <f t="shared" si="49"/>
        <v>0</v>
      </c>
      <c r="AE145" s="35">
        <f t="shared" si="57"/>
        <v>0.72353594127379584</v>
      </c>
      <c r="AF145" s="35"/>
      <c r="AG145" s="35"/>
      <c r="AH145" s="35"/>
      <c r="AI145" s="35"/>
      <c r="AJ145" s="35"/>
      <c r="AK145" s="34">
        <v>2.6</v>
      </c>
      <c r="AL145">
        <v>8</v>
      </c>
      <c r="AM145">
        <f t="shared" si="50"/>
        <v>22</v>
      </c>
      <c r="AN145" s="34">
        <f t="shared" si="51"/>
        <v>0</v>
      </c>
      <c r="AO145" s="34">
        <f t="shared" si="52"/>
        <v>0</v>
      </c>
      <c r="AP145" s="34">
        <f t="shared" si="32"/>
        <v>2.08</v>
      </c>
      <c r="AQ145" s="35">
        <f t="shared" si="56"/>
        <v>2</v>
      </c>
      <c r="AR145" s="35">
        <f t="shared" si="58"/>
        <v>11</v>
      </c>
    </row>
    <row r="146" spans="1:44" ht="15.75">
      <c r="A146">
        <v>157</v>
      </c>
      <c r="B146">
        <v>95</v>
      </c>
      <c r="C146" s="74">
        <v>2</v>
      </c>
      <c r="D146" s="74">
        <v>2</v>
      </c>
      <c r="E146">
        <v>85</v>
      </c>
      <c r="F146">
        <v>85</v>
      </c>
      <c r="G146" s="34">
        <v>0.5</v>
      </c>
      <c r="H146" s="34">
        <v>0.5</v>
      </c>
      <c r="I146" s="34">
        <v>2</v>
      </c>
      <c r="J146" s="34">
        <v>0.5</v>
      </c>
      <c r="K146" s="34">
        <v>0.5</v>
      </c>
      <c r="L146" s="34">
        <f t="shared" si="28"/>
        <v>4</v>
      </c>
      <c r="M146" s="34"/>
      <c r="N146" s="15">
        <f t="shared" si="29"/>
        <v>2.9323154224700048</v>
      </c>
      <c r="O146">
        <f t="shared" si="35"/>
        <v>0.5</v>
      </c>
      <c r="P146" s="34">
        <f t="shared" si="36"/>
        <v>2.4323154224700048</v>
      </c>
      <c r="Q146" s="34">
        <f t="shared" si="37"/>
        <v>0.5</v>
      </c>
      <c r="R146" s="34">
        <f t="shared" si="38"/>
        <v>1.9323154224700048</v>
      </c>
      <c r="S146" s="34">
        <f t="shared" si="39"/>
        <v>1.9323154224700048</v>
      </c>
      <c r="T146" s="34">
        <f t="shared" si="40"/>
        <v>2.9323154224700048</v>
      </c>
      <c r="U146" s="34">
        <f t="shared" si="41"/>
        <v>0</v>
      </c>
      <c r="V146" s="34">
        <f t="shared" si="42"/>
        <v>0</v>
      </c>
      <c r="W146" s="34">
        <f t="shared" si="43"/>
        <v>0</v>
      </c>
      <c r="X146" s="34">
        <f t="shared" si="44"/>
        <v>0</v>
      </c>
      <c r="Y146" s="34">
        <f t="shared" si="45"/>
        <v>0</v>
      </c>
      <c r="Z146" s="34">
        <f t="shared" si="46"/>
        <v>2.9323154224700048</v>
      </c>
      <c r="AA146" s="34">
        <f t="shared" si="47"/>
        <v>5.0000000000000001E-3</v>
      </c>
      <c r="AB146" s="34">
        <f t="shared" si="48"/>
        <v>1.4999999999999999E-2</v>
      </c>
      <c r="AC146" s="34">
        <f t="shared" si="30"/>
        <v>4.6626771144201209</v>
      </c>
      <c r="AD146" s="35">
        <f t="shared" si="49"/>
        <v>0</v>
      </c>
      <c r="AE146" s="35">
        <f t="shared" si="57"/>
        <v>0</v>
      </c>
      <c r="AF146" s="35"/>
      <c r="AG146" s="35"/>
      <c r="AH146" s="35"/>
      <c r="AI146" s="35"/>
      <c r="AJ146" s="35"/>
      <c r="AK146" s="34">
        <v>2.5399999999999996</v>
      </c>
      <c r="AL146">
        <v>8</v>
      </c>
      <c r="AM146">
        <f t="shared" si="50"/>
        <v>22</v>
      </c>
      <c r="AN146" s="34">
        <f t="shared" si="51"/>
        <v>5.0000000000000001E-3</v>
      </c>
      <c r="AO146" s="34">
        <f t="shared" si="52"/>
        <v>1.4999999999999999E-2</v>
      </c>
      <c r="AP146" s="34">
        <f t="shared" si="32"/>
        <v>4.8259999999999987</v>
      </c>
      <c r="AQ146" s="35">
        <f t="shared" si="56"/>
        <v>4</v>
      </c>
      <c r="AR146" s="35">
        <f t="shared" si="58"/>
        <v>11</v>
      </c>
    </row>
    <row r="147" spans="1:44" ht="15.75">
      <c r="A147">
        <v>158</v>
      </c>
      <c r="B147">
        <v>95</v>
      </c>
      <c r="C147" s="74">
        <v>2</v>
      </c>
      <c r="D147" s="74">
        <v>2</v>
      </c>
      <c r="E147">
        <v>85</v>
      </c>
      <c r="F147">
        <v>85</v>
      </c>
      <c r="G147" s="34">
        <v>0.5</v>
      </c>
      <c r="H147" s="34">
        <v>0.5</v>
      </c>
      <c r="I147" s="34">
        <v>3</v>
      </c>
      <c r="J147" s="34">
        <v>0.5</v>
      </c>
      <c r="K147" s="34">
        <v>0.5</v>
      </c>
      <c r="L147" s="34">
        <f t="shared" si="28"/>
        <v>5</v>
      </c>
      <c r="M147" s="34"/>
      <c r="N147" s="15">
        <f t="shared" si="29"/>
        <v>3.665394278087506</v>
      </c>
      <c r="O147">
        <f t="shared" si="35"/>
        <v>0.5</v>
      </c>
      <c r="P147" s="34">
        <f t="shared" si="36"/>
        <v>3.165394278087506</v>
      </c>
      <c r="Q147" s="34">
        <f t="shared" si="37"/>
        <v>0.5</v>
      </c>
      <c r="R147" s="34">
        <f t="shared" si="38"/>
        <v>2.665394278087506</v>
      </c>
      <c r="S147" s="34">
        <f t="shared" si="39"/>
        <v>2.665394278087506</v>
      </c>
      <c r="T147" s="34">
        <f t="shared" si="40"/>
        <v>3.665394278087506</v>
      </c>
      <c r="U147" s="34">
        <f t="shared" si="41"/>
        <v>0</v>
      </c>
      <c r="V147" s="34">
        <f t="shared" si="42"/>
        <v>0</v>
      </c>
      <c r="W147" s="34">
        <f t="shared" si="43"/>
        <v>0</v>
      </c>
      <c r="X147" s="34">
        <f t="shared" si="44"/>
        <v>0</v>
      </c>
      <c r="Y147" s="34">
        <f t="shared" si="45"/>
        <v>0</v>
      </c>
      <c r="Z147" s="34">
        <f t="shared" si="46"/>
        <v>3.665394278087506</v>
      </c>
      <c r="AA147" s="34">
        <f t="shared" si="47"/>
        <v>5.0000000000000001E-3</v>
      </c>
      <c r="AB147" s="34">
        <f t="shared" si="48"/>
        <v>1.4999999999999999E-2</v>
      </c>
      <c r="AC147" s="34">
        <f t="shared" si="30"/>
        <v>5.1908553565754181</v>
      </c>
      <c r="AD147" s="35">
        <f t="shared" si="49"/>
        <v>0</v>
      </c>
      <c r="AE147" s="35">
        <f t="shared" si="57"/>
        <v>0</v>
      </c>
      <c r="AF147" s="35"/>
      <c r="AG147" s="35"/>
      <c r="AH147" s="35"/>
      <c r="AI147" s="35"/>
      <c r="AJ147" s="35"/>
      <c r="AK147" s="34">
        <v>2.0500000000000003</v>
      </c>
      <c r="AL147">
        <v>8</v>
      </c>
      <c r="AM147">
        <f t="shared" si="50"/>
        <v>22</v>
      </c>
      <c r="AN147" s="34">
        <f t="shared" si="51"/>
        <v>5.0000000000000001E-3</v>
      </c>
      <c r="AO147" s="34">
        <f t="shared" si="52"/>
        <v>1.4999999999999999E-2</v>
      </c>
      <c r="AP147" s="34">
        <f t="shared" si="32"/>
        <v>5.8425000000000002</v>
      </c>
      <c r="AQ147" s="35">
        <f t="shared" si="56"/>
        <v>4</v>
      </c>
      <c r="AR147" s="35">
        <f t="shared" si="58"/>
        <v>11</v>
      </c>
    </row>
    <row r="148" spans="1:44" ht="15.75">
      <c r="A148">
        <v>161</v>
      </c>
      <c r="B148">
        <v>95</v>
      </c>
      <c r="C148">
        <v>0</v>
      </c>
      <c r="D148">
        <v>0</v>
      </c>
      <c r="E148">
        <v>95</v>
      </c>
      <c r="F148">
        <v>95</v>
      </c>
      <c r="G148" s="34">
        <v>0</v>
      </c>
      <c r="H148" s="34">
        <v>0</v>
      </c>
      <c r="I148" s="34">
        <v>1</v>
      </c>
      <c r="J148" s="34">
        <v>0.5</v>
      </c>
      <c r="K148" s="34">
        <v>0.5</v>
      </c>
      <c r="L148" s="34">
        <f t="shared" ref="L148:L211" si="59">SUM(G148:K148)</f>
        <v>2</v>
      </c>
      <c r="M148" s="34"/>
      <c r="N148" s="15">
        <f t="shared" ref="N148:N211" si="60">L148*$F$2</f>
        <v>1.4661577112350024</v>
      </c>
      <c r="O148">
        <f t="shared" si="35"/>
        <v>0</v>
      </c>
      <c r="P148" s="34">
        <f t="shared" si="36"/>
        <v>1.4661577112350024</v>
      </c>
      <c r="Q148" s="34">
        <f t="shared" si="37"/>
        <v>0</v>
      </c>
      <c r="R148" s="34">
        <f t="shared" si="38"/>
        <v>1.4661577112350024</v>
      </c>
      <c r="S148" s="34">
        <f t="shared" si="39"/>
        <v>1</v>
      </c>
      <c r="T148" s="34">
        <f t="shared" si="40"/>
        <v>1</v>
      </c>
      <c r="U148" s="34">
        <f t="shared" si="41"/>
        <v>0.46615771123500238</v>
      </c>
      <c r="V148" s="34">
        <f t="shared" si="42"/>
        <v>0.46615771123500238</v>
      </c>
      <c r="W148" s="34">
        <f t="shared" si="43"/>
        <v>0</v>
      </c>
      <c r="X148" s="34">
        <f t="shared" si="44"/>
        <v>0</v>
      </c>
      <c r="Y148" s="34">
        <f t="shared" si="45"/>
        <v>0.46615771123500238</v>
      </c>
      <c r="Z148" s="34">
        <f t="shared" si="46"/>
        <v>1.4661577112350024</v>
      </c>
      <c r="AA148" s="34">
        <f t="shared" si="47"/>
        <v>0</v>
      </c>
      <c r="AB148" s="34">
        <f t="shared" si="48"/>
        <v>0</v>
      </c>
      <c r="AC148" s="34">
        <f t="shared" ref="AC148:AC211" si="61">AK148*S148*(B148/100)</f>
        <v>2.8214999999999999</v>
      </c>
      <c r="AD148" s="35">
        <f t="shared" si="49"/>
        <v>0</v>
      </c>
      <c r="AE148" s="35">
        <f t="shared" si="57"/>
        <v>0</v>
      </c>
      <c r="AF148" s="35"/>
      <c r="AG148" s="35"/>
      <c r="AH148" s="35"/>
      <c r="AI148" s="35"/>
      <c r="AJ148" s="35"/>
      <c r="AK148" s="34">
        <v>2.97</v>
      </c>
      <c r="AL148">
        <v>8</v>
      </c>
      <c r="AM148">
        <f t="shared" si="50"/>
        <v>22</v>
      </c>
      <c r="AN148" s="34">
        <f t="shared" si="51"/>
        <v>0</v>
      </c>
      <c r="AO148" s="34">
        <f t="shared" si="52"/>
        <v>0</v>
      </c>
      <c r="AP148" s="34">
        <f t="shared" ref="AP148:AP211" si="62">AK148*I148*(B148/100)</f>
        <v>2.8214999999999999</v>
      </c>
      <c r="AQ148" s="35">
        <f t="shared" si="56"/>
        <v>4</v>
      </c>
      <c r="AR148" s="35">
        <f t="shared" si="58"/>
        <v>11</v>
      </c>
    </row>
    <row r="149" spans="1:44" ht="15.75">
      <c r="A149">
        <v>162</v>
      </c>
      <c r="B149">
        <v>90</v>
      </c>
      <c r="C149">
        <v>0</v>
      </c>
      <c r="D149">
        <v>0</v>
      </c>
      <c r="E149">
        <v>95</v>
      </c>
      <c r="F149">
        <v>95</v>
      </c>
      <c r="G149" s="34">
        <v>0</v>
      </c>
      <c r="H149" s="34">
        <v>0</v>
      </c>
      <c r="I149" s="34">
        <v>1</v>
      </c>
      <c r="J149" s="34">
        <v>0.5</v>
      </c>
      <c r="K149" s="34">
        <v>0.5</v>
      </c>
      <c r="L149" s="34">
        <f t="shared" si="59"/>
        <v>2</v>
      </c>
      <c r="M149" s="34"/>
      <c r="N149" s="15">
        <f t="shared" si="60"/>
        <v>1.4661577112350024</v>
      </c>
      <c r="O149">
        <f t="shared" ref="O149:O212" si="63">IF(H149&lt;=N149,H149,N149)</f>
        <v>0</v>
      </c>
      <c r="P149" s="34">
        <f t="shared" ref="P149:P212" si="64">N149-O149</f>
        <v>1.4661577112350024</v>
      </c>
      <c r="Q149" s="34">
        <f t="shared" ref="Q149:Q212" si="65">IF(O149&lt;H149,0,IF(P149&gt;G149,G149,P149))</f>
        <v>0</v>
      </c>
      <c r="R149" s="34">
        <f t="shared" ref="R149:R212" si="66">P149-Q149</f>
        <v>1.4661577112350024</v>
      </c>
      <c r="S149" s="34">
        <f t="shared" ref="S149:S212" si="67">IF(Q149&lt;G149,0,IF(R149&gt;I149,I149,R149))</f>
        <v>1</v>
      </c>
      <c r="T149" s="34">
        <f t="shared" ref="T149:T212" si="68">O149+Q149+S149</f>
        <v>1</v>
      </c>
      <c r="U149" s="34">
        <f t="shared" ref="U149:U212" si="69">N149-T149</f>
        <v>0.46615771123500238</v>
      </c>
      <c r="V149" s="34">
        <f t="shared" ref="V149:V212" si="70">IF(S149&lt;I149,0,IF(U149&gt;J149,J149,U149))</f>
        <v>0.46615771123500238</v>
      </c>
      <c r="W149" s="34">
        <f t="shared" ref="W149:W212" si="71">U149-V149</f>
        <v>0</v>
      </c>
      <c r="X149" s="34">
        <f t="shared" ref="X149:X212" si="72">IF(V149&lt;J149,0,IF(W149&gt;K149,K149,W149))</f>
        <v>0</v>
      </c>
      <c r="Y149" s="34">
        <f t="shared" ref="Y149:Y212" si="73">V149+X149</f>
        <v>0.46615771123500238</v>
      </c>
      <c r="Z149" s="34">
        <f t="shared" ref="Z149:Z212" si="74">T149+Y149</f>
        <v>1.4661577112350024</v>
      </c>
      <c r="AA149" s="34">
        <f t="shared" ref="AA149:AA212" si="75">O149*$AA$2*(C149/100)</f>
        <v>0</v>
      </c>
      <c r="AB149" s="34">
        <f t="shared" ref="AB149:AB212" si="76">Q149*$AA$3*(D149/100)</f>
        <v>0</v>
      </c>
      <c r="AC149" s="34">
        <f t="shared" si="61"/>
        <v>2.673</v>
      </c>
      <c r="AD149" s="35">
        <f t="shared" ref="AD149:AD212" si="77">AL149*V149*(C149/100)</f>
        <v>0</v>
      </c>
      <c r="AE149" s="35">
        <f t="shared" si="57"/>
        <v>0</v>
      </c>
      <c r="AF149" s="35"/>
      <c r="AG149" s="35"/>
      <c r="AH149" s="35"/>
      <c r="AI149" s="35"/>
      <c r="AJ149" s="35"/>
      <c r="AK149" s="34">
        <v>2.97</v>
      </c>
      <c r="AL149">
        <v>8</v>
      </c>
      <c r="AM149">
        <f t="shared" ref="AM149:AM208" si="78">IF(AK149="","",IF(AK149=3,18,22))</f>
        <v>22</v>
      </c>
      <c r="AN149" s="34">
        <f t="shared" ref="AN149:AN212" si="79">H149*$AA$2*(C149/100)</f>
        <v>0</v>
      </c>
      <c r="AO149" s="34">
        <f t="shared" ref="AO149:AO212" si="80">G149*$AA$3*(D149/100)</f>
        <v>0</v>
      </c>
      <c r="AP149" s="34">
        <f t="shared" si="62"/>
        <v>2.673</v>
      </c>
      <c r="AQ149" s="35">
        <f t="shared" si="56"/>
        <v>4</v>
      </c>
      <c r="AR149" s="35">
        <f t="shared" si="58"/>
        <v>11</v>
      </c>
    </row>
    <row r="150" spans="1:44" ht="15.75">
      <c r="A150">
        <v>164</v>
      </c>
      <c r="B150">
        <v>65</v>
      </c>
      <c r="C150" s="74">
        <v>2</v>
      </c>
      <c r="D150">
        <v>0</v>
      </c>
      <c r="E150">
        <v>60</v>
      </c>
      <c r="F150">
        <v>60</v>
      </c>
      <c r="G150" s="34">
        <v>0</v>
      </c>
      <c r="H150" s="34">
        <v>1</v>
      </c>
      <c r="I150" s="34">
        <v>1</v>
      </c>
      <c r="J150" s="34">
        <v>0.5</v>
      </c>
      <c r="K150" s="34">
        <v>0.5</v>
      </c>
      <c r="L150" s="34">
        <f t="shared" si="59"/>
        <v>3</v>
      </c>
      <c r="M150" s="34"/>
      <c r="N150" s="15">
        <f t="shared" si="60"/>
        <v>2.1992365668525036</v>
      </c>
      <c r="O150">
        <f t="shared" si="63"/>
        <v>1</v>
      </c>
      <c r="P150" s="34">
        <f t="shared" si="64"/>
        <v>1.1992365668525036</v>
      </c>
      <c r="Q150" s="34">
        <f t="shared" si="65"/>
        <v>0</v>
      </c>
      <c r="R150" s="34">
        <f t="shared" si="66"/>
        <v>1.1992365668525036</v>
      </c>
      <c r="S150" s="34">
        <f t="shared" si="67"/>
        <v>1</v>
      </c>
      <c r="T150" s="34">
        <f t="shared" si="68"/>
        <v>2</v>
      </c>
      <c r="U150" s="34">
        <f t="shared" si="69"/>
        <v>0.19923656685250357</v>
      </c>
      <c r="V150" s="34">
        <f t="shared" si="70"/>
        <v>0.19923656685250357</v>
      </c>
      <c r="W150" s="34">
        <f t="shared" si="71"/>
        <v>0</v>
      </c>
      <c r="X150" s="34">
        <f t="shared" si="72"/>
        <v>0</v>
      </c>
      <c r="Y150" s="34">
        <f t="shared" si="73"/>
        <v>0.19923656685250357</v>
      </c>
      <c r="Z150" s="34">
        <f t="shared" si="74"/>
        <v>2.1992365668525036</v>
      </c>
      <c r="AA150" s="34">
        <f t="shared" si="75"/>
        <v>0.01</v>
      </c>
      <c r="AB150" s="34">
        <f t="shared" si="76"/>
        <v>0</v>
      </c>
      <c r="AC150" s="34">
        <f t="shared" si="61"/>
        <v>1.482</v>
      </c>
      <c r="AD150" s="35">
        <f t="shared" si="77"/>
        <v>3.1877850696400575E-2</v>
      </c>
      <c r="AE150" s="35">
        <f t="shared" si="57"/>
        <v>0</v>
      </c>
      <c r="AF150" s="35"/>
      <c r="AG150" s="35"/>
      <c r="AH150" s="35"/>
      <c r="AI150" s="35"/>
      <c r="AJ150" s="35"/>
      <c r="AK150" s="34">
        <v>2.2799999999999998</v>
      </c>
      <c r="AL150">
        <v>8</v>
      </c>
      <c r="AM150">
        <f t="shared" si="78"/>
        <v>22</v>
      </c>
      <c r="AN150" s="34">
        <f t="shared" si="79"/>
        <v>0.01</v>
      </c>
      <c r="AO150" s="34">
        <f t="shared" si="80"/>
        <v>0</v>
      </c>
      <c r="AP150" s="34">
        <f t="shared" si="62"/>
        <v>1.482</v>
      </c>
      <c r="AQ150" s="35">
        <f t="shared" si="56"/>
        <v>4</v>
      </c>
      <c r="AR150" s="35">
        <f t="shared" si="58"/>
        <v>11</v>
      </c>
    </row>
    <row r="151" spans="1:44" ht="15.75">
      <c r="A151">
        <v>165</v>
      </c>
      <c r="B151">
        <v>90</v>
      </c>
      <c r="C151">
        <v>0</v>
      </c>
      <c r="D151">
        <v>0</v>
      </c>
      <c r="E151">
        <v>20</v>
      </c>
      <c r="F151">
        <v>20</v>
      </c>
      <c r="G151" s="34">
        <v>0</v>
      </c>
      <c r="H151" s="34">
        <v>0</v>
      </c>
      <c r="I151" s="34">
        <v>0.5</v>
      </c>
      <c r="J151" s="34">
        <v>0.25</v>
      </c>
      <c r="K151" s="34">
        <v>0.25</v>
      </c>
      <c r="L151" s="34">
        <f t="shared" si="59"/>
        <v>1</v>
      </c>
      <c r="M151" s="34"/>
      <c r="N151" s="15">
        <f t="shared" si="60"/>
        <v>0.73307885561750119</v>
      </c>
      <c r="O151">
        <f t="shared" si="63"/>
        <v>0</v>
      </c>
      <c r="P151" s="34">
        <f t="shared" si="64"/>
        <v>0.73307885561750119</v>
      </c>
      <c r="Q151" s="34">
        <f t="shared" si="65"/>
        <v>0</v>
      </c>
      <c r="R151" s="34">
        <f t="shared" si="66"/>
        <v>0.73307885561750119</v>
      </c>
      <c r="S151" s="34">
        <f t="shared" si="67"/>
        <v>0.5</v>
      </c>
      <c r="T151" s="34">
        <f t="shared" si="68"/>
        <v>0.5</v>
      </c>
      <c r="U151" s="34">
        <f t="shared" si="69"/>
        <v>0.23307885561750119</v>
      </c>
      <c r="V151" s="34">
        <f t="shared" si="70"/>
        <v>0.23307885561750119</v>
      </c>
      <c r="W151" s="34">
        <f t="shared" si="71"/>
        <v>0</v>
      </c>
      <c r="X151" s="34">
        <f t="shared" si="72"/>
        <v>0</v>
      </c>
      <c r="Y151" s="34">
        <f t="shared" si="73"/>
        <v>0.23307885561750119</v>
      </c>
      <c r="Z151" s="34">
        <f t="shared" si="74"/>
        <v>0.73307885561750119</v>
      </c>
      <c r="AA151" s="34">
        <f t="shared" si="75"/>
        <v>0</v>
      </c>
      <c r="AB151" s="34">
        <f t="shared" si="76"/>
        <v>0</v>
      </c>
      <c r="AC151" s="34">
        <f t="shared" si="61"/>
        <v>0.26774999999999999</v>
      </c>
      <c r="AD151" s="35">
        <f t="shared" si="77"/>
        <v>0</v>
      </c>
      <c r="AE151" s="35">
        <f t="shared" si="57"/>
        <v>0</v>
      </c>
      <c r="AF151" s="35"/>
      <c r="AG151" s="35"/>
      <c r="AH151" s="35"/>
      <c r="AI151" s="35"/>
      <c r="AJ151" s="35"/>
      <c r="AK151" s="34">
        <v>0.59499999999999997</v>
      </c>
      <c r="AL151">
        <v>8</v>
      </c>
      <c r="AM151">
        <f t="shared" si="78"/>
        <v>22</v>
      </c>
      <c r="AN151" s="34">
        <f t="shared" si="79"/>
        <v>0</v>
      </c>
      <c r="AO151" s="34">
        <f t="shared" si="80"/>
        <v>0</v>
      </c>
      <c r="AP151" s="34">
        <f t="shared" si="62"/>
        <v>0.26774999999999999</v>
      </c>
      <c r="AQ151" s="35">
        <f t="shared" si="56"/>
        <v>2</v>
      </c>
      <c r="AR151" s="35">
        <f t="shared" si="58"/>
        <v>5.5</v>
      </c>
    </row>
    <row r="152" spans="1:44" ht="15.75">
      <c r="A152">
        <v>166</v>
      </c>
      <c r="B152">
        <v>85</v>
      </c>
      <c r="C152">
        <v>0</v>
      </c>
      <c r="D152">
        <v>0</v>
      </c>
      <c r="E152">
        <v>85</v>
      </c>
      <c r="F152">
        <v>85</v>
      </c>
      <c r="G152" s="34">
        <v>0</v>
      </c>
      <c r="H152" s="34">
        <v>0</v>
      </c>
      <c r="I152" s="34">
        <v>0.5</v>
      </c>
      <c r="J152" s="34">
        <v>0.8</v>
      </c>
      <c r="K152" s="34">
        <v>0.8</v>
      </c>
      <c r="L152" s="34">
        <f t="shared" si="59"/>
        <v>2.1</v>
      </c>
      <c r="M152" s="34"/>
      <c r="N152" s="15">
        <f t="shared" si="60"/>
        <v>1.5394655967967525</v>
      </c>
      <c r="O152">
        <f t="shared" si="63"/>
        <v>0</v>
      </c>
      <c r="P152" s="34">
        <f t="shared" si="64"/>
        <v>1.5394655967967525</v>
      </c>
      <c r="Q152" s="34">
        <f t="shared" si="65"/>
        <v>0</v>
      </c>
      <c r="R152" s="34">
        <f t="shared" si="66"/>
        <v>1.5394655967967525</v>
      </c>
      <c r="S152" s="34">
        <f t="shared" si="67"/>
        <v>0.5</v>
      </c>
      <c r="T152" s="34">
        <f t="shared" si="68"/>
        <v>0.5</v>
      </c>
      <c r="U152" s="34">
        <f t="shared" si="69"/>
        <v>1.0394655967967525</v>
      </c>
      <c r="V152" s="34">
        <f t="shared" si="70"/>
        <v>0.8</v>
      </c>
      <c r="W152" s="34">
        <f t="shared" si="71"/>
        <v>0.2394655967967525</v>
      </c>
      <c r="X152" s="34">
        <f t="shared" si="72"/>
        <v>0.2394655967967525</v>
      </c>
      <c r="Y152" s="34">
        <f t="shared" si="73"/>
        <v>1.0394655967967525</v>
      </c>
      <c r="Z152" s="34">
        <f t="shared" si="74"/>
        <v>1.5394655967967525</v>
      </c>
      <c r="AA152" s="34">
        <f t="shared" si="75"/>
        <v>0</v>
      </c>
      <c r="AB152" s="34">
        <f t="shared" si="76"/>
        <v>0</v>
      </c>
      <c r="AC152" s="34">
        <f t="shared" si="61"/>
        <v>0.541875</v>
      </c>
      <c r="AD152" s="35">
        <f t="shared" si="77"/>
        <v>0</v>
      </c>
      <c r="AE152" s="35">
        <f t="shared" si="57"/>
        <v>5.268243129528555</v>
      </c>
      <c r="AF152" s="35"/>
      <c r="AG152" s="35"/>
      <c r="AH152" s="35"/>
      <c r="AI152" s="35"/>
      <c r="AJ152" s="35"/>
      <c r="AK152" s="34">
        <v>1.2749999999999999</v>
      </c>
      <c r="AL152">
        <v>8</v>
      </c>
      <c r="AM152">
        <f t="shared" si="78"/>
        <v>22</v>
      </c>
      <c r="AN152" s="34">
        <f t="shared" si="79"/>
        <v>0</v>
      </c>
      <c r="AO152" s="34">
        <f t="shared" si="80"/>
        <v>0</v>
      </c>
      <c r="AP152" s="34">
        <f t="shared" si="62"/>
        <v>0.541875</v>
      </c>
      <c r="AQ152" s="35">
        <f t="shared" si="56"/>
        <v>6.4</v>
      </c>
      <c r="AR152" s="35">
        <f t="shared" si="58"/>
        <v>17.600000000000001</v>
      </c>
    </row>
    <row r="153" spans="1:44" ht="15.75">
      <c r="A153">
        <v>168</v>
      </c>
      <c r="B153">
        <v>50</v>
      </c>
      <c r="C153">
        <v>0</v>
      </c>
      <c r="D153" s="74">
        <v>20</v>
      </c>
      <c r="E153">
        <v>80</v>
      </c>
      <c r="F153">
        <v>100</v>
      </c>
      <c r="G153" s="34">
        <v>2</v>
      </c>
      <c r="H153" s="34">
        <v>0</v>
      </c>
      <c r="I153" s="34">
        <v>1</v>
      </c>
      <c r="J153" s="34">
        <v>0.5</v>
      </c>
      <c r="K153" s="34">
        <v>45</v>
      </c>
      <c r="L153" s="34">
        <f t="shared" si="59"/>
        <v>48.5</v>
      </c>
      <c r="M153" s="34"/>
      <c r="N153" s="15">
        <f t="shared" si="60"/>
        <v>35.55432449744881</v>
      </c>
      <c r="O153">
        <f t="shared" si="63"/>
        <v>0</v>
      </c>
      <c r="P153" s="34">
        <f t="shared" si="64"/>
        <v>35.55432449744881</v>
      </c>
      <c r="Q153" s="34">
        <f t="shared" si="65"/>
        <v>2</v>
      </c>
      <c r="R153" s="34">
        <f t="shared" si="66"/>
        <v>33.55432449744881</v>
      </c>
      <c r="S153" s="34">
        <f t="shared" si="67"/>
        <v>1</v>
      </c>
      <c r="T153" s="34">
        <f t="shared" si="68"/>
        <v>3</v>
      </c>
      <c r="U153" s="34">
        <f t="shared" si="69"/>
        <v>32.55432449744881</v>
      </c>
      <c r="V153" s="34">
        <f t="shared" si="70"/>
        <v>0.5</v>
      </c>
      <c r="W153" s="34">
        <f t="shared" si="71"/>
        <v>32.05432449744881</v>
      </c>
      <c r="X153" s="34">
        <f t="shared" si="72"/>
        <v>32.05432449744881</v>
      </c>
      <c r="Y153" s="34">
        <f t="shared" si="73"/>
        <v>32.55432449744881</v>
      </c>
      <c r="Z153" s="34">
        <f t="shared" si="74"/>
        <v>35.55432449744881</v>
      </c>
      <c r="AA153" s="34">
        <f t="shared" si="75"/>
        <v>0</v>
      </c>
      <c r="AB153" s="34">
        <f t="shared" si="76"/>
        <v>0.60000000000000009</v>
      </c>
      <c r="AC153" s="34">
        <f t="shared" si="61"/>
        <v>0.78750000000000009</v>
      </c>
      <c r="AD153" s="35">
        <f t="shared" si="77"/>
        <v>0</v>
      </c>
      <c r="AE153" s="35">
        <f t="shared" si="57"/>
        <v>705.19513894387387</v>
      </c>
      <c r="AF153" s="35"/>
      <c r="AG153" s="35"/>
      <c r="AH153" s="35"/>
      <c r="AI153" s="35"/>
      <c r="AJ153" s="35"/>
      <c r="AK153" s="34">
        <v>1.5750000000000002</v>
      </c>
      <c r="AL153">
        <v>8</v>
      </c>
      <c r="AM153">
        <f t="shared" si="78"/>
        <v>22</v>
      </c>
      <c r="AN153" s="34">
        <f t="shared" si="79"/>
        <v>0</v>
      </c>
      <c r="AO153" s="34">
        <f t="shared" si="80"/>
        <v>0.60000000000000009</v>
      </c>
      <c r="AP153" s="34">
        <f t="shared" si="62"/>
        <v>0.78750000000000009</v>
      </c>
      <c r="AQ153" s="35">
        <f t="shared" si="56"/>
        <v>4</v>
      </c>
      <c r="AR153" s="35">
        <f t="shared" si="58"/>
        <v>990</v>
      </c>
    </row>
    <row r="154" spans="1:44" ht="15.75">
      <c r="A154">
        <v>170</v>
      </c>
      <c r="B154">
        <v>50</v>
      </c>
      <c r="C154">
        <v>0</v>
      </c>
      <c r="D154" s="74">
        <v>5</v>
      </c>
      <c r="E154">
        <v>80</v>
      </c>
      <c r="F154">
        <v>100</v>
      </c>
      <c r="G154" s="34">
        <v>2</v>
      </c>
      <c r="H154" s="34">
        <v>0</v>
      </c>
      <c r="I154" s="34">
        <v>2</v>
      </c>
      <c r="J154" s="34">
        <v>0.5</v>
      </c>
      <c r="K154" s="34">
        <v>10</v>
      </c>
      <c r="L154" s="34">
        <f t="shared" si="59"/>
        <v>14.5</v>
      </c>
      <c r="M154" s="34"/>
      <c r="N154" s="15">
        <f t="shared" si="60"/>
        <v>10.629643406453766</v>
      </c>
      <c r="O154">
        <f t="shared" si="63"/>
        <v>0</v>
      </c>
      <c r="P154" s="34">
        <f t="shared" si="64"/>
        <v>10.629643406453766</v>
      </c>
      <c r="Q154" s="34">
        <f t="shared" si="65"/>
        <v>2</v>
      </c>
      <c r="R154" s="34">
        <f t="shared" si="66"/>
        <v>8.6296434064537664</v>
      </c>
      <c r="S154" s="34">
        <f t="shared" si="67"/>
        <v>2</v>
      </c>
      <c r="T154" s="34">
        <f t="shared" si="68"/>
        <v>4</v>
      </c>
      <c r="U154" s="34">
        <f t="shared" si="69"/>
        <v>6.6296434064537664</v>
      </c>
      <c r="V154" s="34">
        <f t="shared" si="70"/>
        <v>0.5</v>
      </c>
      <c r="W154" s="34">
        <f t="shared" si="71"/>
        <v>6.1296434064537664</v>
      </c>
      <c r="X154" s="34">
        <f t="shared" si="72"/>
        <v>6.1296434064537664</v>
      </c>
      <c r="Y154" s="34">
        <f t="shared" si="73"/>
        <v>6.6296434064537664</v>
      </c>
      <c r="Z154" s="34">
        <f t="shared" si="74"/>
        <v>10.629643406453766</v>
      </c>
      <c r="AA154" s="34">
        <f t="shared" si="75"/>
        <v>0</v>
      </c>
      <c r="AB154" s="34">
        <f t="shared" si="76"/>
        <v>0.15000000000000002</v>
      </c>
      <c r="AC154" s="34">
        <f t="shared" si="61"/>
        <v>2.0100000000000002</v>
      </c>
      <c r="AD154" s="35">
        <f t="shared" si="77"/>
        <v>0</v>
      </c>
      <c r="AE154" s="35">
        <f t="shared" si="57"/>
        <v>134.85215494198286</v>
      </c>
      <c r="AF154" s="35"/>
      <c r="AG154" s="35"/>
      <c r="AH154" s="35"/>
      <c r="AI154" s="35"/>
      <c r="AJ154" s="35"/>
      <c r="AK154" s="34">
        <v>2.0100000000000002</v>
      </c>
      <c r="AL154">
        <v>8</v>
      </c>
      <c r="AM154">
        <f t="shared" si="78"/>
        <v>22</v>
      </c>
      <c r="AN154" s="34">
        <f t="shared" si="79"/>
        <v>0</v>
      </c>
      <c r="AO154" s="34">
        <f t="shared" si="80"/>
        <v>0.15000000000000002</v>
      </c>
      <c r="AP154" s="34">
        <f t="shared" si="62"/>
        <v>2.0100000000000002</v>
      </c>
      <c r="AQ154" s="35">
        <f t="shared" si="56"/>
        <v>4</v>
      </c>
      <c r="AR154" s="35">
        <f t="shared" si="58"/>
        <v>220</v>
      </c>
    </row>
    <row r="155" spans="1:44" ht="15.75">
      <c r="A155">
        <v>173</v>
      </c>
      <c r="B155">
        <v>25</v>
      </c>
      <c r="C155">
        <v>0</v>
      </c>
      <c r="D155">
        <v>0</v>
      </c>
      <c r="E155" t="s">
        <v>732</v>
      </c>
      <c r="F155" t="s">
        <v>732</v>
      </c>
      <c r="G155" s="34">
        <v>0</v>
      </c>
      <c r="H155" s="34">
        <v>0</v>
      </c>
      <c r="I155" s="34">
        <v>0.25</v>
      </c>
      <c r="J155" s="34">
        <v>0</v>
      </c>
      <c r="K155" s="34">
        <v>0</v>
      </c>
      <c r="L155" s="34">
        <f t="shared" si="59"/>
        <v>0.25</v>
      </c>
      <c r="M155" s="34"/>
      <c r="N155" s="15">
        <f t="shared" si="60"/>
        <v>0.1832697139043753</v>
      </c>
      <c r="O155">
        <f t="shared" si="63"/>
        <v>0</v>
      </c>
      <c r="P155" s="34">
        <f t="shared" si="64"/>
        <v>0.1832697139043753</v>
      </c>
      <c r="Q155" s="34">
        <f t="shared" si="65"/>
        <v>0</v>
      </c>
      <c r="R155" s="34">
        <f t="shared" si="66"/>
        <v>0.1832697139043753</v>
      </c>
      <c r="S155" s="34">
        <f t="shared" si="67"/>
        <v>0.1832697139043753</v>
      </c>
      <c r="T155" s="34">
        <f t="shared" si="68"/>
        <v>0.1832697139043753</v>
      </c>
      <c r="U155" s="34">
        <f t="shared" si="69"/>
        <v>0</v>
      </c>
      <c r="V155" s="34">
        <f t="shared" si="70"/>
        <v>0</v>
      </c>
      <c r="W155" s="34">
        <f t="shared" si="71"/>
        <v>0</v>
      </c>
      <c r="X155" s="34">
        <f t="shared" si="72"/>
        <v>0</v>
      </c>
      <c r="Y155" s="34">
        <f t="shared" si="73"/>
        <v>0</v>
      </c>
      <c r="Z155" s="34">
        <f t="shared" si="74"/>
        <v>0.1832697139043753</v>
      </c>
      <c r="AA155" s="34">
        <f t="shared" si="75"/>
        <v>0</v>
      </c>
      <c r="AB155" s="34">
        <f t="shared" si="76"/>
        <v>0</v>
      </c>
      <c r="AC155" s="34">
        <f t="shared" si="61"/>
        <v>4.8108299899898517E-2</v>
      </c>
      <c r="AD155" s="35">
        <f t="shared" si="77"/>
        <v>0</v>
      </c>
      <c r="AE155" s="35">
        <f t="shared" si="57"/>
        <v>0</v>
      </c>
      <c r="AF155" s="35"/>
      <c r="AG155" s="35"/>
      <c r="AH155" s="35"/>
      <c r="AI155" s="35"/>
      <c r="AJ155" s="35"/>
      <c r="AK155" s="34">
        <v>1.05</v>
      </c>
      <c r="AN155" s="34">
        <f t="shared" si="79"/>
        <v>0</v>
      </c>
      <c r="AO155" s="34">
        <f t="shared" si="80"/>
        <v>0</v>
      </c>
      <c r="AP155" s="34">
        <f t="shared" si="62"/>
        <v>6.5625000000000003E-2</v>
      </c>
      <c r="AQ155" s="35">
        <f t="shared" si="56"/>
        <v>0</v>
      </c>
      <c r="AR155" s="35">
        <f t="shared" si="58"/>
        <v>0</v>
      </c>
    </row>
    <row r="156" spans="1:44" ht="15.75">
      <c r="A156">
        <v>174</v>
      </c>
      <c r="B156">
        <v>90</v>
      </c>
      <c r="C156" s="74">
        <v>10</v>
      </c>
      <c r="D156">
        <v>0</v>
      </c>
      <c r="E156">
        <v>75</v>
      </c>
      <c r="F156">
        <v>75</v>
      </c>
      <c r="G156" s="34">
        <v>0</v>
      </c>
      <c r="H156" s="34">
        <v>1</v>
      </c>
      <c r="I156" s="34">
        <v>2</v>
      </c>
      <c r="J156" s="34">
        <v>0.5</v>
      </c>
      <c r="K156" s="34">
        <v>0.25</v>
      </c>
      <c r="L156" s="34">
        <f t="shared" si="59"/>
        <v>3.75</v>
      </c>
      <c r="M156" s="34"/>
      <c r="N156" s="15">
        <f t="shared" si="60"/>
        <v>2.7490457085656295</v>
      </c>
      <c r="O156">
        <f t="shared" si="63"/>
        <v>1</v>
      </c>
      <c r="P156" s="34">
        <f t="shared" si="64"/>
        <v>1.7490457085656295</v>
      </c>
      <c r="Q156" s="34">
        <f t="shared" si="65"/>
        <v>0</v>
      </c>
      <c r="R156" s="34">
        <f t="shared" si="66"/>
        <v>1.7490457085656295</v>
      </c>
      <c r="S156" s="34">
        <f t="shared" si="67"/>
        <v>1.7490457085656295</v>
      </c>
      <c r="T156" s="34">
        <f t="shared" si="68"/>
        <v>2.7490457085656295</v>
      </c>
      <c r="U156" s="34">
        <f t="shared" si="69"/>
        <v>0</v>
      </c>
      <c r="V156" s="34">
        <f t="shared" si="70"/>
        <v>0</v>
      </c>
      <c r="W156" s="34">
        <f t="shared" si="71"/>
        <v>0</v>
      </c>
      <c r="X156" s="34">
        <f t="shared" si="72"/>
        <v>0</v>
      </c>
      <c r="Y156" s="34">
        <f t="shared" si="73"/>
        <v>0</v>
      </c>
      <c r="Z156" s="34">
        <f t="shared" si="74"/>
        <v>2.7490457085656295</v>
      </c>
      <c r="AA156" s="34">
        <f t="shared" si="75"/>
        <v>0.05</v>
      </c>
      <c r="AB156" s="34">
        <f t="shared" si="76"/>
        <v>0</v>
      </c>
      <c r="AC156" s="34">
        <f t="shared" si="61"/>
        <v>2.1644440643499663</v>
      </c>
      <c r="AD156" s="35">
        <f t="shared" si="77"/>
        <v>0</v>
      </c>
      <c r="AE156" s="35">
        <f t="shared" si="57"/>
        <v>0</v>
      </c>
      <c r="AF156" s="35"/>
      <c r="AG156" s="35"/>
      <c r="AH156" s="35"/>
      <c r="AI156" s="35"/>
      <c r="AJ156" s="35"/>
      <c r="AK156" s="34">
        <v>1.3749999999999998</v>
      </c>
      <c r="AL156">
        <v>8</v>
      </c>
      <c r="AM156">
        <f t="shared" si="78"/>
        <v>22</v>
      </c>
      <c r="AN156" s="34">
        <f t="shared" si="79"/>
        <v>0.05</v>
      </c>
      <c r="AO156" s="34">
        <f t="shared" si="80"/>
        <v>0</v>
      </c>
      <c r="AP156" s="34">
        <f t="shared" si="62"/>
        <v>2.4749999999999996</v>
      </c>
      <c r="AQ156" s="35">
        <f t="shared" si="56"/>
        <v>4</v>
      </c>
      <c r="AR156" s="35">
        <f t="shared" si="58"/>
        <v>5.5</v>
      </c>
    </row>
    <row r="157" spans="1:44" ht="15.75">
      <c r="A157">
        <v>175</v>
      </c>
      <c r="B157">
        <v>90</v>
      </c>
      <c r="C157">
        <v>0</v>
      </c>
      <c r="D157">
        <v>0</v>
      </c>
      <c r="E157">
        <v>50</v>
      </c>
      <c r="F157">
        <v>50</v>
      </c>
      <c r="G157" s="34">
        <v>0</v>
      </c>
      <c r="H157" s="34">
        <v>0</v>
      </c>
      <c r="I157" s="34">
        <v>1.5</v>
      </c>
      <c r="J157" s="34">
        <v>0.5</v>
      </c>
      <c r="K157" s="34">
        <v>12</v>
      </c>
      <c r="L157" s="34">
        <f t="shared" si="59"/>
        <v>14</v>
      </c>
      <c r="M157" s="34"/>
      <c r="N157" s="15">
        <f t="shared" si="60"/>
        <v>10.263103978645017</v>
      </c>
      <c r="O157">
        <f t="shared" si="63"/>
        <v>0</v>
      </c>
      <c r="P157" s="34">
        <f t="shared" si="64"/>
        <v>10.263103978645017</v>
      </c>
      <c r="Q157" s="34">
        <f t="shared" si="65"/>
        <v>0</v>
      </c>
      <c r="R157" s="34">
        <f t="shared" si="66"/>
        <v>10.263103978645017</v>
      </c>
      <c r="S157" s="34">
        <f t="shared" si="67"/>
        <v>1.5</v>
      </c>
      <c r="T157" s="34">
        <f t="shared" si="68"/>
        <v>1.5</v>
      </c>
      <c r="U157" s="34">
        <f t="shared" si="69"/>
        <v>8.7631039786450167</v>
      </c>
      <c r="V157" s="34">
        <f t="shared" si="70"/>
        <v>0.5</v>
      </c>
      <c r="W157" s="34">
        <f t="shared" si="71"/>
        <v>8.2631039786450167</v>
      </c>
      <c r="X157" s="34">
        <f t="shared" si="72"/>
        <v>8.2631039786450167</v>
      </c>
      <c r="Y157" s="34">
        <f t="shared" si="73"/>
        <v>8.7631039786450167</v>
      </c>
      <c r="Z157" s="34">
        <f t="shared" si="74"/>
        <v>10.263103978645017</v>
      </c>
      <c r="AA157" s="34">
        <f t="shared" si="75"/>
        <v>0</v>
      </c>
      <c r="AB157" s="34">
        <f t="shared" si="76"/>
        <v>0</v>
      </c>
      <c r="AC157" s="34">
        <f t="shared" si="61"/>
        <v>0.67500000000000004</v>
      </c>
      <c r="AD157" s="35">
        <f t="shared" si="77"/>
        <v>0</v>
      </c>
      <c r="AE157" s="35">
        <f t="shared" si="57"/>
        <v>181.78828753019036</v>
      </c>
      <c r="AF157" s="35"/>
      <c r="AG157" s="35"/>
      <c r="AH157" s="35"/>
      <c r="AI157" s="35"/>
      <c r="AJ157" s="35"/>
      <c r="AK157" s="34">
        <v>0.5</v>
      </c>
      <c r="AL157">
        <v>8</v>
      </c>
      <c r="AM157">
        <f t="shared" si="78"/>
        <v>22</v>
      </c>
      <c r="AN157" s="34">
        <f t="shared" si="79"/>
        <v>0</v>
      </c>
      <c r="AO157" s="34">
        <f t="shared" si="80"/>
        <v>0</v>
      </c>
      <c r="AP157" s="34">
        <f t="shared" si="62"/>
        <v>0.67500000000000004</v>
      </c>
      <c r="AQ157" s="35">
        <f t="shared" si="56"/>
        <v>4</v>
      </c>
      <c r="AR157" s="35">
        <f t="shared" si="58"/>
        <v>264</v>
      </c>
    </row>
    <row r="158" spans="1:44" ht="15.75">
      <c r="A158">
        <v>176</v>
      </c>
      <c r="B158">
        <v>90</v>
      </c>
      <c r="C158">
        <v>0</v>
      </c>
      <c r="D158">
        <v>0</v>
      </c>
      <c r="E158">
        <v>90</v>
      </c>
      <c r="F158">
        <v>90</v>
      </c>
      <c r="G158" s="34">
        <v>0</v>
      </c>
      <c r="H158" s="34">
        <v>0</v>
      </c>
      <c r="I158" s="34">
        <v>3</v>
      </c>
      <c r="J158" s="34">
        <v>1</v>
      </c>
      <c r="K158" s="34">
        <v>18</v>
      </c>
      <c r="L158" s="34">
        <f t="shared" si="59"/>
        <v>22</v>
      </c>
      <c r="M158" s="34"/>
      <c r="N158" s="15">
        <f t="shared" si="60"/>
        <v>16.127734823585026</v>
      </c>
      <c r="O158">
        <f t="shared" si="63"/>
        <v>0</v>
      </c>
      <c r="P158" s="34">
        <f t="shared" si="64"/>
        <v>16.127734823585026</v>
      </c>
      <c r="Q158" s="34">
        <f t="shared" si="65"/>
        <v>0</v>
      </c>
      <c r="R158" s="34">
        <f t="shared" si="66"/>
        <v>16.127734823585026</v>
      </c>
      <c r="S158" s="34">
        <f t="shared" si="67"/>
        <v>3</v>
      </c>
      <c r="T158" s="34">
        <f t="shared" si="68"/>
        <v>3</v>
      </c>
      <c r="U158" s="34">
        <f t="shared" si="69"/>
        <v>13.127734823585026</v>
      </c>
      <c r="V158" s="34">
        <f t="shared" si="70"/>
        <v>1</v>
      </c>
      <c r="W158" s="34">
        <f t="shared" si="71"/>
        <v>12.127734823585026</v>
      </c>
      <c r="X158" s="34">
        <f t="shared" si="72"/>
        <v>12.127734823585026</v>
      </c>
      <c r="Y158" s="34">
        <f t="shared" si="73"/>
        <v>13.127734823585026</v>
      </c>
      <c r="Z158" s="34">
        <f t="shared" si="74"/>
        <v>16.127734823585026</v>
      </c>
      <c r="AA158" s="34">
        <f t="shared" si="75"/>
        <v>0</v>
      </c>
      <c r="AB158" s="34">
        <f t="shared" si="76"/>
        <v>0</v>
      </c>
      <c r="AC158" s="34">
        <f t="shared" si="61"/>
        <v>1.35</v>
      </c>
      <c r="AD158" s="35">
        <f t="shared" si="77"/>
        <v>0</v>
      </c>
      <c r="AE158" s="35">
        <f t="shared" si="57"/>
        <v>266.8101661188706</v>
      </c>
      <c r="AF158" s="35"/>
      <c r="AG158" s="35"/>
      <c r="AH158" s="35"/>
      <c r="AI158" s="35"/>
      <c r="AJ158" s="35"/>
      <c r="AK158" s="34">
        <v>0.5</v>
      </c>
      <c r="AL158">
        <v>8</v>
      </c>
      <c r="AM158">
        <f t="shared" si="78"/>
        <v>22</v>
      </c>
      <c r="AN158" s="34">
        <f t="shared" si="79"/>
        <v>0</v>
      </c>
      <c r="AO158" s="34">
        <f t="shared" si="80"/>
        <v>0</v>
      </c>
      <c r="AP158" s="34">
        <f t="shared" si="62"/>
        <v>1.35</v>
      </c>
      <c r="AQ158" s="35">
        <f t="shared" si="56"/>
        <v>8</v>
      </c>
      <c r="AR158" s="35">
        <f t="shared" si="58"/>
        <v>396</v>
      </c>
    </row>
    <row r="159" spans="1:44" ht="15.75">
      <c r="A159">
        <v>178</v>
      </c>
      <c r="B159">
        <v>75</v>
      </c>
      <c r="C159" s="74">
        <v>2</v>
      </c>
      <c r="D159" s="74">
        <v>2</v>
      </c>
      <c r="E159">
        <v>85</v>
      </c>
      <c r="F159">
        <v>85</v>
      </c>
      <c r="G159" s="34">
        <v>0.5</v>
      </c>
      <c r="H159" s="34">
        <v>0.5</v>
      </c>
      <c r="I159" s="34">
        <v>2</v>
      </c>
      <c r="J159" s="34">
        <v>0.6</v>
      </c>
      <c r="K159" s="34">
        <v>0.6</v>
      </c>
      <c r="L159" s="34">
        <f t="shared" si="59"/>
        <v>4.2</v>
      </c>
      <c r="M159" s="34"/>
      <c r="N159" s="15">
        <f t="shared" si="60"/>
        <v>3.0789311935935051</v>
      </c>
      <c r="O159">
        <f t="shared" si="63"/>
        <v>0.5</v>
      </c>
      <c r="P159" s="34">
        <f t="shared" si="64"/>
        <v>2.5789311935935051</v>
      </c>
      <c r="Q159" s="34">
        <f t="shared" si="65"/>
        <v>0.5</v>
      </c>
      <c r="R159" s="34">
        <f t="shared" si="66"/>
        <v>2.0789311935935051</v>
      </c>
      <c r="S159" s="34">
        <f t="shared" si="67"/>
        <v>2</v>
      </c>
      <c r="T159" s="34">
        <f t="shared" si="68"/>
        <v>3</v>
      </c>
      <c r="U159" s="34">
        <f t="shared" si="69"/>
        <v>7.8931193593505089E-2</v>
      </c>
      <c r="V159" s="34">
        <f t="shared" si="70"/>
        <v>7.8931193593505089E-2</v>
      </c>
      <c r="W159" s="34">
        <f t="shared" si="71"/>
        <v>0</v>
      </c>
      <c r="X159" s="34">
        <f t="shared" si="72"/>
        <v>0</v>
      </c>
      <c r="Y159" s="34">
        <f t="shared" si="73"/>
        <v>7.8931193593505089E-2</v>
      </c>
      <c r="Z159" s="34">
        <f t="shared" si="74"/>
        <v>3.0789311935935051</v>
      </c>
      <c r="AA159" s="34">
        <f t="shared" si="75"/>
        <v>5.0000000000000001E-3</v>
      </c>
      <c r="AB159" s="34">
        <f t="shared" si="76"/>
        <v>1.4999999999999999E-2</v>
      </c>
      <c r="AC159" s="34">
        <f t="shared" si="61"/>
        <v>3.8099999999999987</v>
      </c>
      <c r="AD159" s="35">
        <f t="shared" si="77"/>
        <v>1.2628990974960815E-2</v>
      </c>
      <c r="AE159" s="35">
        <f t="shared" si="57"/>
        <v>0</v>
      </c>
      <c r="AF159" s="35"/>
      <c r="AG159" s="35"/>
      <c r="AH159" s="35"/>
      <c r="AI159" s="35"/>
      <c r="AJ159" s="35"/>
      <c r="AK159" s="34">
        <v>2.5399999999999991</v>
      </c>
      <c r="AL159">
        <v>8</v>
      </c>
      <c r="AM159">
        <f t="shared" si="78"/>
        <v>22</v>
      </c>
      <c r="AN159" s="34">
        <f t="shared" si="79"/>
        <v>5.0000000000000001E-3</v>
      </c>
      <c r="AO159" s="34">
        <f t="shared" si="80"/>
        <v>1.4999999999999999E-2</v>
      </c>
      <c r="AP159" s="34">
        <f t="shared" si="62"/>
        <v>3.8099999999999987</v>
      </c>
      <c r="AQ159" s="35">
        <f t="shared" si="56"/>
        <v>4.8</v>
      </c>
      <c r="AR159" s="35">
        <f t="shared" si="58"/>
        <v>13.2</v>
      </c>
    </row>
    <row r="160" spans="1:44" ht="15.75">
      <c r="A160">
        <v>180</v>
      </c>
      <c r="B160">
        <v>100</v>
      </c>
      <c r="C160">
        <v>0</v>
      </c>
      <c r="D160">
        <v>0</v>
      </c>
      <c r="E160">
        <v>80</v>
      </c>
      <c r="F160">
        <v>80</v>
      </c>
      <c r="G160" s="34">
        <v>0</v>
      </c>
      <c r="H160" s="34">
        <v>0</v>
      </c>
      <c r="I160" s="34">
        <v>2</v>
      </c>
      <c r="J160" s="34">
        <v>1</v>
      </c>
      <c r="K160" s="34">
        <v>1</v>
      </c>
      <c r="L160" s="34">
        <f t="shared" si="59"/>
        <v>4</v>
      </c>
      <c r="M160" s="34"/>
      <c r="N160" s="15">
        <f t="shared" si="60"/>
        <v>2.9323154224700048</v>
      </c>
      <c r="O160">
        <f t="shared" si="63"/>
        <v>0</v>
      </c>
      <c r="P160" s="34">
        <f t="shared" si="64"/>
        <v>2.9323154224700048</v>
      </c>
      <c r="Q160" s="34">
        <f t="shared" si="65"/>
        <v>0</v>
      </c>
      <c r="R160" s="34">
        <f t="shared" si="66"/>
        <v>2.9323154224700048</v>
      </c>
      <c r="S160" s="34">
        <f t="shared" si="67"/>
        <v>2</v>
      </c>
      <c r="T160" s="34">
        <f t="shared" si="68"/>
        <v>2</v>
      </c>
      <c r="U160" s="34">
        <f t="shared" si="69"/>
        <v>0.93231542247000476</v>
      </c>
      <c r="V160" s="34">
        <f t="shared" si="70"/>
        <v>0.93231542247000476</v>
      </c>
      <c r="W160" s="34">
        <f t="shared" si="71"/>
        <v>0</v>
      </c>
      <c r="X160" s="34">
        <f t="shared" si="72"/>
        <v>0</v>
      </c>
      <c r="Y160" s="34">
        <f t="shared" si="73"/>
        <v>0.93231542247000476</v>
      </c>
      <c r="Z160" s="34">
        <f t="shared" si="74"/>
        <v>2.9323154224700048</v>
      </c>
      <c r="AA160" s="34">
        <f t="shared" si="75"/>
        <v>0</v>
      </c>
      <c r="AB160" s="34">
        <f t="shared" si="76"/>
        <v>0</v>
      </c>
      <c r="AC160" s="34">
        <f t="shared" si="61"/>
        <v>3</v>
      </c>
      <c r="AD160" s="35">
        <f t="shared" si="77"/>
        <v>0</v>
      </c>
      <c r="AE160" s="35">
        <f t="shared" si="57"/>
        <v>0</v>
      </c>
      <c r="AF160" s="35"/>
      <c r="AG160" s="35"/>
      <c r="AH160" s="35"/>
      <c r="AI160" s="35"/>
      <c r="AJ160" s="35"/>
      <c r="AK160" s="34">
        <v>1.5</v>
      </c>
      <c r="AL160">
        <v>8</v>
      </c>
      <c r="AM160">
        <f t="shared" si="78"/>
        <v>22</v>
      </c>
      <c r="AN160" s="34">
        <f t="shared" si="79"/>
        <v>0</v>
      </c>
      <c r="AO160" s="34">
        <f t="shared" si="80"/>
        <v>0</v>
      </c>
      <c r="AP160" s="34">
        <f t="shared" si="62"/>
        <v>3</v>
      </c>
      <c r="AQ160" s="35">
        <f t="shared" si="56"/>
        <v>8</v>
      </c>
      <c r="AR160" s="35">
        <f t="shared" si="58"/>
        <v>22</v>
      </c>
    </row>
    <row r="161" spans="1:44" ht="15.75">
      <c r="A161">
        <v>181</v>
      </c>
      <c r="B161">
        <v>60</v>
      </c>
      <c r="C161">
        <v>0</v>
      </c>
      <c r="D161" s="74">
        <v>15</v>
      </c>
      <c r="E161">
        <v>80</v>
      </c>
      <c r="F161">
        <v>80</v>
      </c>
      <c r="G161" s="34">
        <v>1.5</v>
      </c>
      <c r="H161" s="34">
        <v>0</v>
      </c>
      <c r="I161" s="34">
        <v>1.5</v>
      </c>
      <c r="J161" s="34">
        <v>2</v>
      </c>
      <c r="K161" s="34">
        <v>3</v>
      </c>
      <c r="L161" s="34">
        <f t="shared" si="59"/>
        <v>8</v>
      </c>
      <c r="M161" s="34"/>
      <c r="N161" s="15">
        <f t="shared" si="60"/>
        <v>5.8646308449400095</v>
      </c>
      <c r="O161">
        <f t="shared" si="63"/>
        <v>0</v>
      </c>
      <c r="P161" s="34">
        <f t="shared" si="64"/>
        <v>5.8646308449400095</v>
      </c>
      <c r="Q161" s="34">
        <f t="shared" si="65"/>
        <v>1.5</v>
      </c>
      <c r="R161" s="34">
        <f t="shared" si="66"/>
        <v>4.3646308449400095</v>
      </c>
      <c r="S161" s="34">
        <f t="shared" si="67"/>
        <v>1.5</v>
      </c>
      <c r="T161" s="34">
        <f t="shared" si="68"/>
        <v>3</v>
      </c>
      <c r="U161" s="34">
        <f t="shared" si="69"/>
        <v>2.8646308449400095</v>
      </c>
      <c r="V161" s="34">
        <f t="shared" si="70"/>
        <v>2</v>
      </c>
      <c r="W161" s="34">
        <f t="shared" si="71"/>
        <v>0.86463084494000952</v>
      </c>
      <c r="X161" s="34">
        <f t="shared" si="72"/>
        <v>0.86463084494000952</v>
      </c>
      <c r="Y161" s="34">
        <f t="shared" si="73"/>
        <v>2.8646308449400095</v>
      </c>
      <c r="Z161" s="34">
        <f t="shared" si="74"/>
        <v>5.8646308449400095</v>
      </c>
      <c r="AA161" s="34">
        <f t="shared" si="75"/>
        <v>0</v>
      </c>
      <c r="AB161" s="34">
        <f t="shared" si="76"/>
        <v>0.33749999999999997</v>
      </c>
      <c r="AC161" s="34">
        <f t="shared" si="61"/>
        <v>1.8900000000000001</v>
      </c>
      <c r="AD161" s="35">
        <f t="shared" si="77"/>
        <v>0</v>
      </c>
      <c r="AE161" s="35">
        <f t="shared" si="57"/>
        <v>19.02187858868021</v>
      </c>
      <c r="AF161" s="35"/>
      <c r="AG161" s="35"/>
      <c r="AH161" s="35"/>
      <c r="AI161" s="35"/>
      <c r="AJ161" s="35"/>
      <c r="AK161" s="34">
        <v>2.1</v>
      </c>
      <c r="AL161">
        <v>8</v>
      </c>
      <c r="AM161">
        <f t="shared" si="78"/>
        <v>22</v>
      </c>
      <c r="AN161" s="34">
        <f t="shared" si="79"/>
        <v>0</v>
      </c>
      <c r="AO161" s="34">
        <f t="shared" si="80"/>
        <v>0.33749999999999997</v>
      </c>
      <c r="AP161" s="34">
        <f t="shared" si="62"/>
        <v>1.8900000000000001</v>
      </c>
      <c r="AQ161" s="35">
        <f t="shared" si="56"/>
        <v>16</v>
      </c>
      <c r="AR161" s="35">
        <f t="shared" si="58"/>
        <v>66</v>
      </c>
    </row>
    <row r="162" spans="1:44" ht="15.75">
      <c r="A162">
        <v>182</v>
      </c>
      <c r="B162">
        <v>70</v>
      </c>
      <c r="C162">
        <v>0</v>
      </c>
      <c r="D162">
        <v>0</v>
      </c>
      <c r="E162">
        <v>70</v>
      </c>
      <c r="F162">
        <v>70</v>
      </c>
      <c r="G162" s="34">
        <v>0</v>
      </c>
      <c r="H162" s="34">
        <v>0</v>
      </c>
      <c r="I162" s="34">
        <v>2</v>
      </c>
      <c r="J162" s="34">
        <v>2</v>
      </c>
      <c r="K162" s="34">
        <v>2</v>
      </c>
      <c r="L162" s="34">
        <f t="shared" si="59"/>
        <v>6</v>
      </c>
      <c r="M162" s="34"/>
      <c r="N162" s="15">
        <f t="shared" si="60"/>
        <v>4.3984731337050071</v>
      </c>
      <c r="O162">
        <f t="shared" si="63"/>
        <v>0</v>
      </c>
      <c r="P162" s="34">
        <f t="shared" si="64"/>
        <v>4.3984731337050071</v>
      </c>
      <c r="Q162" s="34">
        <f t="shared" si="65"/>
        <v>0</v>
      </c>
      <c r="R162" s="34">
        <f t="shared" si="66"/>
        <v>4.3984731337050071</v>
      </c>
      <c r="S162" s="34">
        <f t="shared" si="67"/>
        <v>2</v>
      </c>
      <c r="T162" s="34">
        <f t="shared" si="68"/>
        <v>2</v>
      </c>
      <c r="U162" s="34">
        <f t="shared" si="69"/>
        <v>2.3984731337050071</v>
      </c>
      <c r="V162" s="34">
        <f t="shared" si="70"/>
        <v>2</v>
      </c>
      <c r="W162" s="34">
        <f t="shared" si="71"/>
        <v>0.39847313370500714</v>
      </c>
      <c r="X162" s="34">
        <f t="shared" si="72"/>
        <v>0.39847313370500714</v>
      </c>
      <c r="Y162" s="34">
        <f t="shared" si="73"/>
        <v>2.3984731337050071</v>
      </c>
      <c r="Z162" s="34">
        <f t="shared" si="74"/>
        <v>4.3984731337050071</v>
      </c>
      <c r="AA162" s="34">
        <f t="shared" si="75"/>
        <v>0</v>
      </c>
      <c r="AB162" s="34">
        <f t="shared" si="76"/>
        <v>0</v>
      </c>
      <c r="AC162" s="34">
        <f t="shared" si="61"/>
        <v>1.9319999999999999</v>
      </c>
      <c r="AD162" s="35">
        <f t="shared" si="77"/>
        <v>0</v>
      </c>
      <c r="AE162" s="35">
        <f t="shared" si="57"/>
        <v>8.7664089415101571</v>
      </c>
      <c r="AF162" s="35"/>
      <c r="AG162" s="35"/>
      <c r="AH162" s="35"/>
      <c r="AI162" s="35"/>
      <c r="AJ162" s="35"/>
      <c r="AK162" s="34">
        <v>1.3800000000000001</v>
      </c>
      <c r="AL162">
        <v>8</v>
      </c>
      <c r="AM162">
        <f t="shared" si="78"/>
        <v>22</v>
      </c>
      <c r="AN162" s="34">
        <f t="shared" si="79"/>
        <v>0</v>
      </c>
      <c r="AO162" s="34">
        <f t="shared" si="80"/>
        <v>0</v>
      </c>
      <c r="AP162" s="34">
        <f t="shared" si="62"/>
        <v>1.9319999999999999</v>
      </c>
      <c r="AQ162" s="35">
        <f t="shared" si="56"/>
        <v>16</v>
      </c>
      <c r="AR162" s="35">
        <f t="shared" si="58"/>
        <v>44</v>
      </c>
    </row>
    <row r="163" spans="1:44" ht="15.75">
      <c r="A163">
        <v>183</v>
      </c>
      <c r="B163">
        <v>75</v>
      </c>
      <c r="C163" s="74">
        <v>2</v>
      </c>
      <c r="D163" s="74">
        <v>2</v>
      </c>
      <c r="E163">
        <v>85</v>
      </c>
      <c r="F163">
        <v>85</v>
      </c>
      <c r="G163" s="34">
        <v>0.5</v>
      </c>
      <c r="H163" s="34">
        <v>0.5</v>
      </c>
      <c r="I163" s="34">
        <v>2</v>
      </c>
      <c r="J163" s="34">
        <v>0.6</v>
      </c>
      <c r="K163" s="34">
        <v>0.6</v>
      </c>
      <c r="L163" s="34">
        <f t="shared" si="59"/>
        <v>4.2</v>
      </c>
      <c r="M163" s="34"/>
      <c r="N163" s="15">
        <f t="shared" si="60"/>
        <v>3.0789311935935051</v>
      </c>
      <c r="O163">
        <f t="shared" si="63"/>
        <v>0.5</v>
      </c>
      <c r="P163" s="34">
        <f t="shared" si="64"/>
        <v>2.5789311935935051</v>
      </c>
      <c r="Q163" s="34">
        <f t="shared" si="65"/>
        <v>0.5</v>
      </c>
      <c r="R163" s="34">
        <f t="shared" si="66"/>
        <v>2.0789311935935051</v>
      </c>
      <c r="S163" s="34">
        <f t="shared" si="67"/>
        <v>2</v>
      </c>
      <c r="T163" s="34">
        <f t="shared" si="68"/>
        <v>3</v>
      </c>
      <c r="U163" s="34">
        <f t="shared" si="69"/>
        <v>7.8931193593505089E-2</v>
      </c>
      <c r="V163" s="34">
        <f t="shared" si="70"/>
        <v>7.8931193593505089E-2</v>
      </c>
      <c r="W163" s="34">
        <f t="shared" si="71"/>
        <v>0</v>
      </c>
      <c r="X163" s="34">
        <f t="shared" si="72"/>
        <v>0</v>
      </c>
      <c r="Y163" s="34">
        <f t="shared" si="73"/>
        <v>7.8931193593505089E-2</v>
      </c>
      <c r="Z163" s="34">
        <f t="shared" si="74"/>
        <v>3.0789311935935051</v>
      </c>
      <c r="AA163" s="34">
        <f t="shared" si="75"/>
        <v>5.0000000000000001E-3</v>
      </c>
      <c r="AB163" s="34">
        <f t="shared" si="76"/>
        <v>1.4999999999999999E-2</v>
      </c>
      <c r="AC163" s="34">
        <f t="shared" si="61"/>
        <v>3.8099999999999987</v>
      </c>
      <c r="AD163" s="35">
        <f t="shared" si="77"/>
        <v>1.2628990974960815E-2</v>
      </c>
      <c r="AE163" s="35">
        <f t="shared" si="57"/>
        <v>0</v>
      </c>
      <c r="AF163" s="35"/>
      <c r="AG163" s="35"/>
      <c r="AH163" s="35"/>
      <c r="AI163" s="35"/>
      <c r="AJ163" s="35"/>
      <c r="AK163" s="34">
        <v>2.5399999999999991</v>
      </c>
      <c r="AL163">
        <v>8</v>
      </c>
      <c r="AM163">
        <f t="shared" si="78"/>
        <v>22</v>
      </c>
      <c r="AN163" s="34">
        <f t="shared" si="79"/>
        <v>5.0000000000000001E-3</v>
      </c>
      <c r="AO163" s="34">
        <f t="shared" si="80"/>
        <v>1.4999999999999999E-2</v>
      </c>
      <c r="AP163" s="34">
        <f t="shared" si="62"/>
        <v>3.8099999999999987</v>
      </c>
      <c r="AQ163" s="35">
        <f t="shared" si="56"/>
        <v>4.8</v>
      </c>
      <c r="AR163" s="35">
        <f t="shared" si="58"/>
        <v>13.2</v>
      </c>
    </row>
    <row r="164" spans="1:44" ht="15.75">
      <c r="A164">
        <v>184</v>
      </c>
      <c r="B164">
        <v>85</v>
      </c>
      <c r="C164" s="74">
        <v>5</v>
      </c>
      <c r="D164" s="74">
        <v>5</v>
      </c>
      <c r="E164">
        <v>40</v>
      </c>
      <c r="F164">
        <v>40</v>
      </c>
      <c r="G164" s="34">
        <v>2</v>
      </c>
      <c r="H164" s="34">
        <v>1.5</v>
      </c>
      <c r="I164" s="34">
        <v>1.8</v>
      </c>
      <c r="J164" s="34">
        <v>1</v>
      </c>
      <c r="K164" s="34">
        <v>0.25</v>
      </c>
      <c r="L164" s="34">
        <f t="shared" si="59"/>
        <v>6.55</v>
      </c>
      <c r="M164" s="34"/>
      <c r="N164" s="15">
        <f t="shared" si="60"/>
        <v>4.8016665042946327</v>
      </c>
      <c r="O164">
        <f t="shared" si="63"/>
        <v>1.5</v>
      </c>
      <c r="P164" s="34">
        <f t="shared" si="64"/>
        <v>3.3016665042946327</v>
      </c>
      <c r="Q164" s="34">
        <f t="shared" si="65"/>
        <v>2</v>
      </c>
      <c r="R164" s="34">
        <f t="shared" si="66"/>
        <v>1.3016665042946327</v>
      </c>
      <c r="S164" s="34">
        <f t="shared" si="67"/>
        <v>1.3016665042946327</v>
      </c>
      <c r="T164" s="34">
        <f t="shared" si="68"/>
        <v>4.8016665042946327</v>
      </c>
      <c r="U164" s="34">
        <f t="shared" si="69"/>
        <v>0</v>
      </c>
      <c r="V164" s="34">
        <f t="shared" si="70"/>
        <v>0</v>
      </c>
      <c r="W164" s="34">
        <f t="shared" si="71"/>
        <v>0</v>
      </c>
      <c r="X164" s="34">
        <f t="shared" si="72"/>
        <v>0</v>
      </c>
      <c r="Y164" s="34">
        <f t="shared" si="73"/>
        <v>0</v>
      </c>
      <c r="Z164" s="34">
        <f t="shared" si="74"/>
        <v>4.8016665042946327</v>
      </c>
      <c r="AA164" s="34">
        <f t="shared" si="75"/>
        <v>3.7500000000000006E-2</v>
      </c>
      <c r="AB164" s="34">
        <f t="shared" si="76"/>
        <v>0.15000000000000002</v>
      </c>
      <c r="AC164" s="34">
        <f t="shared" si="61"/>
        <v>2.2338549713452336</v>
      </c>
      <c r="AD164" s="35">
        <f t="shared" si="77"/>
        <v>0</v>
      </c>
      <c r="AE164" s="35">
        <f t="shared" si="57"/>
        <v>0</v>
      </c>
      <c r="AF164" s="35"/>
      <c r="AG164" s="35"/>
      <c r="AH164" s="35"/>
      <c r="AI164" s="35"/>
      <c r="AJ164" s="35"/>
      <c r="AK164" s="34">
        <v>2.0189999999999997</v>
      </c>
      <c r="AL164">
        <v>8</v>
      </c>
      <c r="AM164">
        <f t="shared" si="78"/>
        <v>22</v>
      </c>
      <c r="AN164" s="34">
        <f t="shared" si="79"/>
        <v>3.7500000000000006E-2</v>
      </c>
      <c r="AO164" s="34">
        <f t="shared" si="80"/>
        <v>0.15000000000000002</v>
      </c>
      <c r="AP164" s="34">
        <f t="shared" si="62"/>
        <v>3.0890699999999995</v>
      </c>
      <c r="AQ164" s="35">
        <f t="shared" si="56"/>
        <v>8</v>
      </c>
      <c r="AR164" s="35">
        <f t="shared" si="58"/>
        <v>5.5</v>
      </c>
    </row>
    <row r="165" spans="1:44" ht="15.75">
      <c r="A165">
        <v>185</v>
      </c>
      <c r="B165">
        <v>70</v>
      </c>
      <c r="C165" s="74">
        <v>5</v>
      </c>
      <c r="D165" s="74">
        <v>2</v>
      </c>
      <c r="E165">
        <v>10</v>
      </c>
      <c r="F165">
        <v>10</v>
      </c>
      <c r="G165" s="34">
        <v>2</v>
      </c>
      <c r="H165" s="34">
        <v>1.5</v>
      </c>
      <c r="I165" s="34">
        <v>0.5</v>
      </c>
      <c r="J165" s="34">
        <v>0.2</v>
      </c>
      <c r="K165" s="34">
        <v>0.2</v>
      </c>
      <c r="L165" s="34">
        <f t="shared" si="59"/>
        <v>4.4000000000000004</v>
      </c>
      <c r="M165" s="34"/>
      <c r="N165" s="15">
        <f t="shared" si="60"/>
        <v>3.2255469647170054</v>
      </c>
      <c r="O165">
        <f t="shared" si="63"/>
        <v>1.5</v>
      </c>
      <c r="P165" s="34">
        <f t="shared" si="64"/>
        <v>1.7255469647170054</v>
      </c>
      <c r="Q165" s="34">
        <f t="shared" si="65"/>
        <v>1.7255469647170054</v>
      </c>
      <c r="R165" s="34">
        <f t="shared" si="66"/>
        <v>0</v>
      </c>
      <c r="S165" s="34">
        <f t="shared" si="67"/>
        <v>0</v>
      </c>
      <c r="T165" s="34">
        <f t="shared" si="68"/>
        <v>3.2255469647170054</v>
      </c>
      <c r="U165" s="34">
        <f t="shared" si="69"/>
        <v>0</v>
      </c>
      <c r="V165" s="34">
        <f t="shared" si="70"/>
        <v>0</v>
      </c>
      <c r="W165" s="34">
        <f t="shared" si="71"/>
        <v>0</v>
      </c>
      <c r="X165" s="34">
        <f t="shared" si="72"/>
        <v>0</v>
      </c>
      <c r="Y165" s="34">
        <f t="shared" si="73"/>
        <v>0</v>
      </c>
      <c r="Z165" s="34">
        <f t="shared" si="74"/>
        <v>3.2255469647170054</v>
      </c>
      <c r="AA165" s="34">
        <f t="shared" si="75"/>
        <v>3.7500000000000006E-2</v>
      </c>
      <c r="AB165" s="34">
        <f t="shared" si="76"/>
        <v>5.1766408941510161E-2</v>
      </c>
      <c r="AC165" s="34">
        <f t="shared" si="61"/>
        <v>0</v>
      </c>
      <c r="AD165" s="35">
        <f t="shared" si="77"/>
        <v>0</v>
      </c>
      <c r="AE165" s="35">
        <f t="shared" si="57"/>
        <v>0</v>
      </c>
      <c r="AF165" s="35"/>
      <c r="AG165" s="35"/>
      <c r="AH165" s="35"/>
      <c r="AI165" s="35"/>
      <c r="AJ165" s="35"/>
      <c r="AK165" s="34">
        <v>1.8979999999999997</v>
      </c>
      <c r="AL165">
        <v>8</v>
      </c>
      <c r="AM165">
        <f t="shared" si="78"/>
        <v>22</v>
      </c>
      <c r="AN165" s="34">
        <f t="shared" si="79"/>
        <v>3.7500000000000006E-2</v>
      </c>
      <c r="AO165" s="34">
        <f t="shared" si="80"/>
        <v>0.06</v>
      </c>
      <c r="AP165" s="34">
        <f t="shared" si="62"/>
        <v>0.66429999999999989</v>
      </c>
      <c r="AQ165" s="35">
        <f t="shared" si="56"/>
        <v>1.6</v>
      </c>
      <c r="AR165" s="35">
        <f t="shared" si="58"/>
        <v>4.4000000000000004</v>
      </c>
    </row>
    <row r="166" spans="1:44" ht="15.75">
      <c r="A166">
        <v>186</v>
      </c>
      <c r="B166">
        <v>85</v>
      </c>
      <c r="C166" s="74">
        <v>5</v>
      </c>
      <c r="D166" s="74">
        <v>5</v>
      </c>
      <c r="E166">
        <v>90</v>
      </c>
      <c r="F166">
        <v>65</v>
      </c>
      <c r="G166" s="34">
        <v>2</v>
      </c>
      <c r="H166" s="34">
        <v>1.5</v>
      </c>
      <c r="I166" s="34">
        <v>1.8</v>
      </c>
      <c r="J166" s="34">
        <v>0.5</v>
      </c>
      <c r="K166" s="34">
        <v>0.25</v>
      </c>
      <c r="L166" s="34">
        <f t="shared" si="59"/>
        <v>6.05</v>
      </c>
      <c r="M166" s="34"/>
      <c r="N166" s="15">
        <f t="shared" si="60"/>
        <v>4.4351270764858821</v>
      </c>
      <c r="O166">
        <f t="shared" si="63"/>
        <v>1.5</v>
      </c>
      <c r="P166" s="34">
        <f t="shared" si="64"/>
        <v>2.9351270764858821</v>
      </c>
      <c r="Q166" s="34">
        <f t="shared" si="65"/>
        <v>2</v>
      </c>
      <c r="R166" s="34">
        <f t="shared" si="66"/>
        <v>0.93512707648588211</v>
      </c>
      <c r="S166" s="34">
        <f t="shared" si="67"/>
        <v>0.93512707648588211</v>
      </c>
      <c r="T166" s="34">
        <f t="shared" si="68"/>
        <v>4.4351270764858821</v>
      </c>
      <c r="U166" s="34">
        <f t="shared" si="69"/>
        <v>0</v>
      </c>
      <c r="V166" s="34">
        <f t="shared" si="70"/>
        <v>0</v>
      </c>
      <c r="W166" s="34">
        <f t="shared" si="71"/>
        <v>0</v>
      </c>
      <c r="X166" s="34">
        <f t="shared" si="72"/>
        <v>0</v>
      </c>
      <c r="Y166" s="34">
        <f t="shared" si="73"/>
        <v>0</v>
      </c>
      <c r="Z166" s="34">
        <f t="shared" si="74"/>
        <v>4.4351270764858821</v>
      </c>
      <c r="AA166" s="34">
        <f t="shared" si="75"/>
        <v>3.7500000000000006E-2</v>
      </c>
      <c r="AB166" s="34">
        <f t="shared" si="76"/>
        <v>0.15000000000000002</v>
      </c>
      <c r="AC166" s="34">
        <f t="shared" si="61"/>
        <v>1.1207498011683295</v>
      </c>
      <c r="AD166" s="35">
        <f t="shared" si="77"/>
        <v>0</v>
      </c>
      <c r="AE166" s="35">
        <f t="shared" si="57"/>
        <v>0</v>
      </c>
      <c r="AF166" s="35"/>
      <c r="AG166" s="35"/>
      <c r="AH166" s="35"/>
      <c r="AI166" s="35"/>
      <c r="AJ166" s="35"/>
      <c r="AK166" s="34">
        <v>1.4099999999999997</v>
      </c>
      <c r="AL166">
        <v>8</v>
      </c>
      <c r="AM166">
        <f t="shared" si="78"/>
        <v>22</v>
      </c>
      <c r="AN166" s="34">
        <f t="shared" si="79"/>
        <v>3.7500000000000006E-2</v>
      </c>
      <c r="AO166" s="34">
        <f t="shared" si="80"/>
        <v>0.15000000000000002</v>
      </c>
      <c r="AP166" s="34">
        <f t="shared" si="62"/>
        <v>2.1572999999999993</v>
      </c>
      <c r="AQ166" s="35">
        <f t="shared" si="56"/>
        <v>4</v>
      </c>
      <c r="AR166" s="35">
        <f t="shared" si="58"/>
        <v>5.5</v>
      </c>
    </row>
    <row r="167" spans="1:44" ht="15.75">
      <c r="A167">
        <v>187</v>
      </c>
      <c r="B167">
        <v>85</v>
      </c>
      <c r="C167" s="74">
        <v>5</v>
      </c>
      <c r="D167" s="74">
        <v>5</v>
      </c>
      <c r="E167">
        <v>90</v>
      </c>
      <c r="F167">
        <v>65</v>
      </c>
      <c r="G167" s="34">
        <v>2</v>
      </c>
      <c r="H167" s="34">
        <v>1.5</v>
      </c>
      <c r="I167" s="34">
        <v>1.8</v>
      </c>
      <c r="J167" s="34">
        <v>1</v>
      </c>
      <c r="K167" s="34">
        <v>0.25</v>
      </c>
      <c r="L167" s="34">
        <f t="shared" si="59"/>
        <v>6.55</v>
      </c>
      <c r="M167" s="34"/>
      <c r="N167" s="15">
        <f t="shared" si="60"/>
        <v>4.8016665042946327</v>
      </c>
      <c r="O167">
        <f t="shared" si="63"/>
        <v>1.5</v>
      </c>
      <c r="P167" s="34">
        <f t="shared" si="64"/>
        <v>3.3016665042946327</v>
      </c>
      <c r="Q167" s="34">
        <f t="shared" si="65"/>
        <v>2</v>
      </c>
      <c r="R167" s="34">
        <f t="shared" si="66"/>
        <v>1.3016665042946327</v>
      </c>
      <c r="S167" s="34">
        <f t="shared" si="67"/>
        <v>1.3016665042946327</v>
      </c>
      <c r="T167" s="34">
        <f t="shared" si="68"/>
        <v>4.8016665042946327</v>
      </c>
      <c r="U167" s="34">
        <f t="shared" si="69"/>
        <v>0</v>
      </c>
      <c r="V167" s="34">
        <f t="shared" si="70"/>
        <v>0</v>
      </c>
      <c r="W167" s="34">
        <f t="shared" si="71"/>
        <v>0</v>
      </c>
      <c r="X167" s="34">
        <f t="shared" si="72"/>
        <v>0</v>
      </c>
      <c r="Y167" s="34">
        <f t="shared" si="73"/>
        <v>0</v>
      </c>
      <c r="Z167" s="34">
        <f t="shared" si="74"/>
        <v>4.8016665042946327</v>
      </c>
      <c r="AA167" s="34">
        <f t="shared" si="75"/>
        <v>3.7500000000000006E-2</v>
      </c>
      <c r="AB167" s="34">
        <f t="shared" si="76"/>
        <v>0.15000000000000002</v>
      </c>
      <c r="AC167" s="34">
        <f t="shared" si="61"/>
        <v>2.2637282176187958</v>
      </c>
      <c r="AD167" s="35">
        <f t="shared" si="77"/>
        <v>0</v>
      </c>
      <c r="AE167" s="35">
        <f t="shared" si="57"/>
        <v>0</v>
      </c>
      <c r="AF167" s="35"/>
      <c r="AG167" s="35"/>
      <c r="AH167" s="35"/>
      <c r="AI167" s="35"/>
      <c r="AJ167" s="35"/>
      <c r="AK167" s="34">
        <v>2.0459999999999998</v>
      </c>
      <c r="AL167">
        <v>8</v>
      </c>
      <c r="AM167">
        <f t="shared" si="78"/>
        <v>22</v>
      </c>
      <c r="AN167" s="34">
        <f t="shared" si="79"/>
        <v>3.7500000000000006E-2</v>
      </c>
      <c r="AO167" s="34">
        <f t="shared" si="80"/>
        <v>0.15000000000000002</v>
      </c>
      <c r="AP167" s="34">
        <f t="shared" si="62"/>
        <v>3.1303799999999997</v>
      </c>
      <c r="AQ167" s="35">
        <f t="shared" si="56"/>
        <v>8</v>
      </c>
      <c r="AR167" s="35">
        <f t="shared" si="58"/>
        <v>5.5</v>
      </c>
    </row>
    <row r="168" spans="1:44" ht="15.75">
      <c r="A168">
        <v>188</v>
      </c>
      <c r="B168">
        <v>95</v>
      </c>
      <c r="C168" s="74">
        <v>10</v>
      </c>
      <c r="D168">
        <v>0</v>
      </c>
      <c r="E168">
        <v>90</v>
      </c>
      <c r="F168">
        <v>90</v>
      </c>
      <c r="G168" s="34">
        <v>0</v>
      </c>
      <c r="H168" s="34">
        <v>1.5</v>
      </c>
      <c r="I168" s="34">
        <v>0.7</v>
      </c>
      <c r="J168" s="34">
        <v>0.5</v>
      </c>
      <c r="K168" s="34">
        <v>0.5</v>
      </c>
      <c r="L168" s="34">
        <f t="shared" si="59"/>
        <v>3.2</v>
      </c>
      <c r="M168" s="34"/>
      <c r="N168" s="15">
        <f t="shared" si="60"/>
        <v>2.3458523379760039</v>
      </c>
      <c r="O168">
        <f t="shared" si="63"/>
        <v>1.5</v>
      </c>
      <c r="P168" s="34">
        <f t="shared" si="64"/>
        <v>0.8458523379760039</v>
      </c>
      <c r="Q168" s="34">
        <f t="shared" si="65"/>
        <v>0</v>
      </c>
      <c r="R168" s="34">
        <f t="shared" si="66"/>
        <v>0.8458523379760039</v>
      </c>
      <c r="S168" s="34">
        <f t="shared" si="67"/>
        <v>0.7</v>
      </c>
      <c r="T168" s="34">
        <f t="shared" si="68"/>
        <v>2.2000000000000002</v>
      </c>
      <c r="U168" s="34">
        <f t="shared" si="69"/>
        <v>0.14585233797600372</v>
      </c>
      <c r="V168" s="34">
        <f t="shared" si="70"/>
        <v>0.14585233797600372</v>
      </c>
      <c r="W168" s="34">
        <f t="shared" si="71"/>
        <v>0</v>
      </c>
      <c r="X168" s="34">
        <f t="shared" si="72"/>
        <v>0</v>
      </c>
      <c r="Y168" s="34">
        <f t="shared" si="73"/>
        <v>0.14585233797600372</v>
      </c>
      <c r="Z168" s="34">
        <f t="shared" si="74"/>
        <v>2.3458523379760039</v>
      </c>
      <c r="AA168" s="34">
        <f t="shared" si="75"/>
        <v>7.5000000000000011E-2</v>
      </c>
      <c r="AB168" s="34">
        <f t="shared" si="76"/>
        <v>0</v>
      </c>
      <c r="AC168" s="34">
        <f t="shared" si="61"/>
        <v>1.38852</v>
      </c>
      <c r="AD168" s="35">
        <f t="shared" si="77"/>
        <v>0.11668187038080298</v>
      </c>
      <c r="AE168" s="35">
        <f t="shared" si="57"/>
        <v>0</v>
      </c>
      <c r="AF168" s="35"/>
      <c r="AG168" s="35"/>
      <c r="AH168" s="35"/>
      <c r="AI168" s="35"/>
      <c r="AJ168" s="35"/>
      <c r="AK168" s="34">
        <v>2.0880000000000001</v>
      </c>
      <c r="AL168">
        <v>8</v>
      </c>
      <c r="AM168">
        <f t="shared" si="78"/>
        <v>22</v>
      </c>
      <c r="AN168" s="34">
        <f t="shared" si="79"/>
        <v>7.5000000000000011E-2</v>
      </c>
      <c r="AO168" s="34">
        <f t="shared" si="80"/>
        <v>0</v>
      </c>
      <c r="AP168" s="34">
        <f t="shared" si="62"/>
        <v>1.38852</v>
      </c>
      <c r="AQ168" s="35">
        <f t="shared" si="56"/>
        <v>4</v>
      </c>
      <c r="AR168" s="35">
        <f t="shared" si="58"/>
        <v>11</v>
      </c>
    </row>
    <row r="169" spans="1:44" ht="15.75">
      <c r="A169">
        <v>189</v>
      </c>
      <c r="B169">
        <v>95</v>
      </c>
      <c r="C169" s="74">
        <v>2</v>
      </c>
      <c r="D169">
        <v>0</v>
      </c>
      <c r="E169">
        <v>99</v>
      </c>
      <c r="F169">
        <v>99</v>
      </c>
      <c r="G169" s="34">
        <v>0</v>
      </c>
      <c r="H169" s="34">
        <v>1.5</v>
      </c>
      <c r="I169" s="34">
        <v>0.7</v>
      </c>
      <c r="J169" s="34">
        <v>0.8</v>
      </c>
      <c r="K169" s="34">
        <v>0.8</v>
      </c>
      <c r="L169" s="34">
        <f t="shared" si="59"/>
        <v>3.8</v>
      </c>
      <c r="M169" s="34"/>
      <c r="N169" s="15">
        <f t="shared" si="60"/>
        <v>2.7856996513465044</v>
      </c>
      <c r="O169">
        <f t="shared" si="63"/>
        <v>1.5</v>
      </c>
      <c r="P169" s="34">
        <f t="shared" si="64"/>
        <v>1.2856996513465044</v>
      </c>
      <c r="Q169" s="34">
        <f t="shared" si="65"/>
        <v>0</v>
      </c>
      <c r="R169" s="34">
        <f t="shared" si="66"/>
        <v>1.2856996513465044</v>
      </c>
      <c r="S169" s="34">
        <f t="shared" si="67"/>
        <v>0.7</v>
      </c>
      <c r="T169" s="34">
        <f t="shared" si="68"/>
        <v>2.2000000000000002</v>
      </c>
      <c r="U169" s="34">
        <f t="shared" si="69"/>
        <v>0.58569965134650426</v>
      </c>
      <c r="V169" s="34">
        <f t="shared" si="70"/>
        <v>0.58569965134650426</v>
      </c>
      <c r="W169" s="34">
        <f t="shared" si="71"/>
        <v>0</v>
      </c>
      <c r="X169" s="34">
        <f t="shared" si="72"/>
        <v>0</v>
      </c>
      <c r="Y169" s="34">
        <f t="shared" si="73"/>
        <v>0.58569965134650426</v>
      </c>
      <c r="Z169" s="34">
        <f t="shared" si="74"/>
        <v>2.7856996513465044</v>
      </c>
      <c r="AA169" s="34">
        <f t="shared" si="75"/>
        <v>1.4999999999999999E-2</v>
      </c>
      <c r="AB169" s="34">
        <f t="shared" si="76"/>
        <v>0</v>
      </c>
      <c r="AC169" s="34">
        <f t="shared" si="61"/>
        <v>1.0892699999999997</v>
      </c>
      <c r="AD169" s="35">
        <f t="shared" si="77"/>
        <v>9.3711944215440685E-2</v>
      </c>
      <c r="AE169" s="35">
        <f t="shared" si="57"/>
        <v>0</v>
      </c>
      <c r="AF169" s="35"/>
      <c r="AG169" s="35"/>
      <c r="AH169" s="35"/>
      <c r="AI169" s="35"/>
      <c r="AJ169" s="35"/>
      <c r="AK169" s="34">
        <v>1.6379999999999999</v>
      </c>
      <c r="AL169">
        <v>8</v>
      </c>
      <c r="AM169">
        <f t="shared" si="78"/>
        <v>22</v>
      </c>
      <c r="AN169" s="34">
        <f t="shared" si="79"/>
        <v>1.4999999999999999E-2</v>
      </c>
      <c r="AO169" s="34">
        <f t="shared" si="80"/>
        <v>0</v>
      </c>
      <c r="AP169" s="34">
        <f t="shared" si="62"/>
        <v>1.0892699999999997</v>
      </c>
      <c r="AQ169" s="35">
        <f t="shared" si="56"/>
        <v>6.4</v>
      </c>
      <c r="AR169" s="35">
        <f t="shared" si="58"/>
        <v>17.600000000000001</v>
      </c>
    </row>
    <row r="170" spans="1:44" ht="15.75">
      <c r="A170">
        <v>190</v>
      </c>
      <c r="B170">
        <v>85</v>
      </c>
      <c r="C170">
        <v>0</v>
      </c>
      <c r="D170">
        <v>0</v>
      </c>
      <c r="E170">
        <v>85</v>
      </c>
      <c r="F170">
        <v>85</v>
      </c>
      <c r="G170" s="34">
        <v>0</v>
      </c>
      <c r="H170" s="34">
        <v>0</v>
      </c>
      <c r="I170" s="34">
        <v>0.5</v>
      </c>
      <c r="J170" s="34">
        <v>0.75</v>
      </c>
      <c r="K170" s="34">
        <v>0.75</v>
      </c>
      <c r="L170" s="34">
        <f t="shared" si="59"/>
        <v>2</v>
      </c>
      <c r="M170" s="34"/>
      <c r="N170" s="15">
        <f t="shared" si="60"/>
        <v>1.4661577112350024</v>
      </c>
      <c r="O170">
        <f t="shared" si="63"/>
        <v>0</v>
      </c>
      <c r="P170" s="34">
        <f t="shared" si="64"/>
        <v>1.4661577112350024</v>
      </c>
      <c r="Q170" s="34">
        <f t="shared" si="65"/>
        <v>0</v>
      </c>
      <c r="R170" s="34">
        <f t="shared" si="66"/>
        <v>1.4661577112350024</v>
      </c>
      <c r="S170" s="34">
        <f t="shared" si="67"/>
        <v>0.5</v>
      </c>
      <c r="T170" s="34">
        <f t="shared" si="68"/>
        <v>0.5</v>
      </c>
      <c r="U170" s="34">
        <f t="shared" si="69"/>
        <v>0.96615771123500238</v>
      </c>
      <c r="V170" s="34">
        <f t="shared" si="70"/>
        <v>0.75</v>
      </c>
      <c r="W170" s="34">
        <f t="shared" si="71"/>
        <v>0.21615771123500238</v>
      </c>
      <c r="X170" s="34">
        <f t="shared" si="72"/>
        <v>0.21615771123500238</v>
      </c>
      <c r="Y170" s="34">
        <f t="shared" si="73"/>
        <v>0.96615771123500238</v>
      </c>
      <c r="Z170" s="34">
        <f t="shared" si="74"/>
        <v>1.4661577112350024</v>
      </c>
      <c r="AA170" s="34">
        <f t="shared" si="75"/>
        <v>0</v>
      </c>
      <c r="AB170" s="34">
        <f t="shared" si="76"/>
        <v>0</v>
      </c>
      <c r="AC170" s="34">
        <f t="shared" si="61"/>
        <v>1.1241249999999996</v>
      </c>
      <c r="AD170" s="35">
        <f t="shared" si="77"/>
        <v>0</v>
      </c>
      <c r="AE170" s="35">
        <f t="shared" si="57"/>
        <v>4.7554696471700524</v>
      </c>
      <c r="AF170" s="35"/>
      <c r="AG170" s="35"/>
      <c r="AH170" s="35"/>
      <c r="AI170" s="35"/>
      <c r="AJ170" s="35"/>
      <c r="AK170" s="34">
        <v>2.6449999999999991</v>
      </c>
      <c r="AL170">
        <v>8</v>
      </c>
      <c r="AM170">
        <f t="shared" si="78"/>
        <v>22</v>
      </c>
      <c r="AN170" s="34">
        <f t="shared" si="79"/>
        <v>0</v>
      </c>
      <c r="AO170" s="34">
        <f t="shared" si="80"/>
        <v>0</v>
      </c>
      <c r="AP170" s="34">
        <f t="shared" si="62"/>
        <v>1.1241249999999996</v>
      </c>
      <c r="AQ170" s="35">
        <f t="shared" si="56"/>
        <v>6</v>
      </c>
      <c r="AR170" s="35">
        <f t="shared" si="58"/>
        <v>16.5</v>
      </c>
    </row>
    <row r="171" spans="1:44" ht="15.75">
      <c r="A171">
        <v>191</v>
      </c>
      <c r="B171">
        <v>85</v>
      </c>
      <c r="C171">
        <v>0</v>
      </c>
      <c r="D171">
        <v>0</v>
      </c>
      <c r="E171">
        <v>80</v>
      </c>
      <c r="F171">
        <v>80</v>
      </c>
      <c r="G171" s="34">
        <v>0</v>
      </c>
      <c r="H171" s="34">
        <v>0</v>
      </c>
      <c r="I171" s="34">
        <v>1</v>
      </c>
      <c r="J171" s="34">
        <v>0.2</v>
      </c>
      <c r="K171" s="34">
        <v>0.2</v>
      </c>
      <c r="L171" s="34">
        <f t="shared" si="59"/>
        <v>1.4</v>
      </c>
      <c r="M171" s="34"/>
      <c r="N171" s="15">
        <f t="shared" si="60"/>
        <v>1.0263103978645016</v>
      </c>
      <c r="O171">
        <f t="shared" si="63"/>
        <v>0</v>
      </c>
      <c r="P171" s="34">
        <f t="shared" si="64"/>
        <v>1.0263103978645016</v>
      </c>
      <c r="Q171" s="34">
        <f t="shared" si="65"/>
        <v>0</v>
      </c>
      <c r="R171" s="34">
        <f t="shared" si="66"/>
        <v>1.0263103978645016</v>
      </c>
      <c r="S171" s="34">
        <f t="shared" si="67"/>
        <v>1</v>
      </c>
      <c r="T171" s="34">
        <f t="shared" si="68"/>
        <v>1</v>
      </c>
      <c r="U171" s="34">
        <f t="shared" si="69"/>
        <v>2.6310397864501622E-2</v>
      </c>
      <c r="V171" s="34">
        <f t="shared" si="70"/>
        <v>2.6310397864501622E-2</v>
      </c>
      <c r="W171" s="34">
        <f t="shared" si="71"/>
        <v>0</v>
      </c>
      <c r="X171" s="34">
        <f t="shared" si="72"/>
        <v>0</v>
      </c>
      <c r="Y171" s="34">
        <f t="shared" si="73"/>
        <v>2.6310397864501622E-2</v>
      </c>
      <c r="Z171" s="34">
        <f t="shared" si="74"/>
        <v>1.0263103978645016</v>
      </c>
      <c r="AA171" s="34">
        <f t="shared" si="75"/>
        <v>0</v>
      </c>
      <c r="AB171" s="34">
        <f t="shared" si="76"/>
        <v>0</v>
      </c>
      <c r="AC171" s="34">
        <f t="shared" si="61"/>
        <v>2.3544999999999998</v>
      </c>
      <c r="AD171" s="35">
        <f t="shared" si="77"/>
        <v>0</v>
      </c>
      <c r="AE171" s="35">
        <f t="shared" si="57"/>
        <v>0</v>
      </c>
      <c r="AF171" s="35"/>
      <c r="AG171" s="35"/>
      <c r="AH171" s="35"/>
      <c r="AI171" s="35"/>
      <c r="AJ171" s="35"/>
      <c r="AK171" s="34">
        <v>2.77</v>
      </c>
      <c r="AL171">
        <v>8</v>
      </c>
      <c r="AM171">
        <f t="shared" si="78"/>
        <v>22</v>
      </c>
      <c r="AN171" s="34">
        <f t="shared" si="79"/>
        <v>0</v>
      </c>
      <c r="AO171" s="34">
        <f t="shared" si="80"/>
        <v>0</v>
      </c>
      <c r="AP171" s="34">
        <f t="shared" si="62"/>
        <v>2.3544999999999998</v>
      </c>
      <c r="AQ171" s="35">
        <f t="shared" si="56"/>
        <v>1.6</v>
      </c>
      <c r="AR171" s="35">
        <f t="shared" si="58"/>
        <v>4.4000000000000004</v>
      </c>
    </row>
    <row r="172" spans="1:44" ht="15.75">
      <c r="A172">
        <v>196</v>
      </c>
      <c r="B172">
        <v>75</v>
      </c>
      <c r="C172">
        <v>0</v>
      </c>
      <c r="D172">
        <v>0</v>
      </c>
      <c r="E172">
        <v>65</v>
      </c>
      <c r="F172">
        <v>65</v>
      </c>
      <c r="G172" s="34">
        <v>0</v>
      </c>
      <c r="H172" s="34">
        <v>0</v>
      </c>
      <c r="I172" s="34">
        <v>3</v>
      </c>
      <c r="J172" s="34">
        <v>0.1</v>
      </c>
      <c r="K172" s="34">
        <v>0.1</v>
      </c>
      <c r="L172" s="34">
        <f t="shared" si="59"/>
        <v>3.2</v>
      </c>
      <c r="M172" s="34"/>
      <c r="N172" s="15">
        <f t="shared" si="60"/>
        <v>2.3458523379760039</v>
      </c>
      <c r="O172">
        <f t="shared" si="63"/>
        <v>0</v>
      </c>
      <c r="P172" s="34">
        <f t="shared" si="64"/>
        <v>2.3458523379760039</v>
      </c>
      <c r="Q172" s="34">
        <f t="shared" si="65"/>
        <v>0</v>
      </c>
      <c r="R172" s="34">
        <f t="shared" si="66"/>
        <v>2.3458523379760039</v>
      </c>
      <c r="S172" s="34">
        <f t="shared" si="67"/>
        <v>2.3458523379760039</v>
      </c>
      <c r="T172" s="34">
        <f t="shared" si="68"/>
        <v>2.3458523379760039</v>
      </c>
      <c r="U172" s="34">
        <f t="shared" si="69"/>
        <v>0</v>
      </c>
      <c r="V172" s="34">
        <f t="shared" si="70"/>
        <v>0</v>
      </c>
      <c r="W172" s="34">
        <f t="shared" si="71"/>
        <v>0</v>
      </c>
      <c r="X172" s="34">
        <f t="shared" si="72"/>
        <v>0</v>
      </c>
      <c r="Y172" s="34">
        <f t="shared" si="73"/>
        <v>0</v>
      </c>
      <c r="Z172" s="34">
        <f t="shared" si="74"/>
        <v>2.3458523379760039</v>
      </c>
      <c r="AA172" s="34">
        <f t="shared" si="75"/>
        <v>0</v>
      </c>
      <c r="AB172" s="34">
        <f t="shared" si="76"/>
        <v>0</v>
      </c>
      <c r="AC172" s="34">
        <f t="shared" si="61"/>
        <v>1.3195419401115023</v>
      </c>
      <c r="AD172" s="35">
        <f t="shared" si="77"/>
        <v>0</v>
      </c>
      <c r="AE172" s="35">
        <f t="shared" si="57"/>
        <v>0</v>
      </c>
      <c r="AF172" s="35"/>
      <c r="AG172" s="35"/>
      <c r="AH172" s="35"/>
      <c r="AI172" s="35"/>
      <c r="AJ172" s="35"/>
      <c r="AK172" s="34">
        <v>0.75</v>
      </c>
      <c r="AL172">
        <v>8</v>
      </c>
      <c r="AM172">
        <f t="shared" si="78"/>
        <v>22</v>
      </c>
      <c r="AN172" s="34">
        <f t="shared" si="79"/>
        <v>0</v>
      </c>
      <c r="AO172" s="34">
        <f t="shared" si="80"/>
        <v>0</v>
      </c>
      <c r="AP172" s="34">
        <f t="shared" si="62"/>
        <v>1.6875</v>
      </c>
      <c r="AQ172" s="35">
        <f t="shared" si="56"/>
        <v>0.8</v>
      </c>
      <c r="AR172" s="35">
        <f t="shared" si="58"/>
        <v>2.2000000000000002</v>
      </c>
    </row>
    <row r="173" spans="1:44" ht="15.75">
      <c r="A173">
        <v>203</v>
      </c>
      <c r="B173">
        <v>100</v>
      </c>
      <c r="C173">
        <v>0</v>
      </c>
      <c r="D173">
        <v>0</v>
      </c>
      <c r="E173">
        <v>0</v>
      </c>
      <c r="F173">
        <v>0</v>
      </c>
      <c r="G173" s="34">
        <v>0</v>
      </c>
      <c r="H173" s="34">
        <v>0</v>
      </c>
      <c r="I173" s="34">
        <v>2</v>
      </c>
      <c r="J173" s="34">
        <v>0.25</v>
      </c>
      <c r="K173" s="34">
        <v>0.25</v>
      </c>
      <c r="L173" s="34">
        <f t="shared" si="59"/>
        <v>2.5</v>
      </c>
      <c r="M173" s="34"/>
      <c r="N173" s="15">
        <f t="shared" si="60"/>
        <v>1.832697139043753</v>
      </c>
      <c r="O173">
        <f t="shared" si="63"/>
        <v>0</v>
      </c>
      <c r="P173" s="34">
        <f t="shared" si="64"/>
        <v>1.832697139043753</v>
      </c>
      <c r="Q173" s="34">
        <f t="shared" si="65"/>
        <v>0</v>
      </c>
      <c r="R173" s="34">
        <f t="shared" si="66"/>
        <v>1.832697139043753</v>
      </c>
      <c r="S173" s="34">
        <f t="shared" si="67"/>
        <v>1.832697139043753</v>
      </c>
      <c r="T173" s="34">
        <f t="shared" si="68"/>
        <v>1.832697139043753</v>
      </c>
      <c r="U173" s="34">
        <f t="shared" si="69"/>
        <v>0</v>
      </c>
      <c r="V173" s="34">
        <f t="shared" si="70"/>
        <v>0</v>
      </c>
      <c r="W173" s="34">
        <f t="shared" si="71"/>
        <v>0</v>
      </c>
      <c r="X173" s="34">
        <f t="shared" si="72"/>
        <v>0</v>
      </c>
      <c r="Y173" s="34">
        <f t="shared" si="73"/>
        <v>0</v>
      </c>
      <c r="Z173" s="34">
        <f t="shared" si="74"/>
        <v>1.832697139043753</v>
      </c>
      <c r="AA173" s="34">
        <f t="shared" si="75"/>
        <v>0</v>
      </c>
      <c r="AB173" s="34">
        <f t="shared" si="76"/>
        <v>0</v>
      </c>
      <c r="AC173" s="34">
        <f t="shared" si="61"/>
        <v>0.91634856952187649</v>
      </c>
      <c r="AD173" s="35">
        <f t="shared" si="77"/>
        <v>0</v>
      </c>
      <c r="AE173" s="35">
        <f t="shared" si="57"/>
        <v>0</v>
      </c>
      <c r="AF173" s="35"/>
      <c r="AG173" s="35"/>
      <c r="AH173" s="35"/>
      <c r="AI173" s="35"/>
      <c r="AJ173" s="35"/>
      <c r="AK173" s="34">
        <v>0.5</v>
      </c>
      <c r="AL173">
        <v>8</v>
      </c>
      <c r="AM173">
        <f t="shared" si="78"/>
        <v>22</v>
      </c>
      <c r="AN173" s="34">
        <f t="shared" si="79"/>
        <v>0</v>
      </c>
      <c r="AO173" s="34">
        <f t="shared" si="80"/>
        <v>0</v>
      </c>
      <c r="AP173" s="34">
        <f t="shared" si="62"/>
        <v>1</v>
      </c>
      <c r="AQ173" s="35">
        <f t="shared" si="56"/>
        <v>2</v>
      </c>
      <c r="AR173" s="35">
        <f t="shared" si="58"/>
        <v>5.5</v>
      </c>
    </row>
    <row r="174" spans="1:44" ht="15.75">
      <c r="A174">
        <v>208</v>
      </c>
      <c r="B174">
        <v>89</v>
      </c>
      <c r="C174" s="74">
        <v>5</v>
      </c>
      <c r="D174" s="74">
        <v>20</v>
      </c>
      <c r="E174">
        <v>89</v>
      </c>
      <c r="F174">
        <v>89</v>
      </c>
      <c r="G174" s="34">
        <v>0.1</v>
      </c>
      <c r="H174" s="34">
        <v>0.1</v>
      </c>
      <c r="I174" s="34">
        <v>0.4</v>
      </c>
      <c r="J174" s="34">
        <v>1</v>
      </c>
      <c r="K174" s="34">
        <v>1</v>
      </c>
      <c r="L174" s="34">
        <f t="shared" si="59"/>
        <v>2.6</v>
      </c>
      <c r="M174" s="34"/>
      <c r="N174" s="15">
        <f t="shared" si="60"/>
        <v>1.9060050246055031</v>
      </c>
      <c r="O174">
        <f t="shared" si="63"/>
        <v>0.1</v>
      </c>
      <c r="P174" s="34">
        <f t="shared" si="64"/>
        <v>1.8060050246055031</v>
      </c>
      <c r="Q174" s="34">
        <f t="shared" si="65"/>
        <v>0.1</v>
      </c>
      <c r="R174" s="34">
        <f t="shared" si="66"/>
        <v>1.706005024605503</v>
      </c>
      <c r="S174" s="34">
        <f t="shared" si="67"/>
        <v>0.4</v>
      </c>
      <c r="T174" s="34">
        <f t="shared" si="68"/>
        <v>0.60000000000000009</v>
      </c>
      <c r="U174" s="34">
        <f t="shared" si="69"/>
        <v>1.3060050246055031</v>
      </c>
      <c r="V174" s="34">
        <f t="shared" si="70"/>
        <v>1</v>
      </c>
      <c r="W174" s="34">
        <f t="shared" si="71"/>
        <v>0.30600502460550305</v>
      </c>
      <c r="X174" s="34">
        <f t="shared" si="72"/>
        <v>0.30600502460550305</v>
      </c>
      <c r="Y174" s="34">
        <f t="shared" si="73"/>
        <v>1.3060050246055031</v>
      </c>
      <c r="Z174" s="34">
        <f t="shared" si="74"/>
        <v>1.9060050246055031</v>
      </c>
      <c r="AA174" s="34">
        <f t="shared" si="75"/>
        <v>2.5000000000000005E-3</v>
      </c>
      <c r="AB174" s="34">
        <f t="shared" si="76"/>
        <v>3.0000000000000006E-2</v>
      </c>
      <c r="AC174" s="34">
        <f t="shared" si="61"/>
        <v>1.0680000000000003</v>
      </c>
      <c r="AD174" s="35">
        <f t="shared" si="77"/>
        <v>0.4</v>
      </c>
      <c r="AE174" s="35">
        <f t="shared" si="57"/>
        <v>5.5080904428990554</v>
      </c>
      <c r="AF174" s="35"/>
      <c r="AG174" s="35"/>
      <c r="AH174" s="35"/>
      <c r="AI174" s="35"/>
      <c r="AJ174" s="35"/>
      <c r="AK174" s="34">
        <v>3</v>
      </c>
      <c r="AL174">
        <v>8</v>
      </c>
      <c r="AM174">
        <f t="shared" si="78"/>
        <v>18</v>
      </c>
      <c r="AN174" s="34">
        <f t="shared" si="79"/>
        <v>2.5000000000000005E-3</v>
      </c>
      <c r="AO174" s="34">
        <f t="shared" si="80"/>
        <v>3.0000000000000006E-2</v>
      </c>
      <c r="AP174" s="34">
        <f t="shared" si="62"/>
        <v>1.0680000000000003</v>
      </c>
      <c r="AQ174" s="35">
        <f t="shared" ref="AQ174:AQ205" si="81">AL174*J174</f>
        <v>8</v>
      </c>
      <c r="AR174" s="35">
        <f t="shared" si="58"/>
        <v>18</v>
      </c>
    </row>
    <row r="175" spans="1:44" ht="15.75">
      <c r="A175">
        <v>210</v>
      </c>
      <c r="B175">
        <v>30</v>
      </c>
      <c r="C175">
        <v>0</v>
      </c>
      <c r="D175">
        <v>0</v>
      </c>
      <c r="E175">
        <v>20</v>
      </c>
      <c r="F175">
        <v>20</v>
      </c>
      <c r="G175" s="34">
        <v>0</v>
      </c>
      <c r="H175" s="34">
        <v>0</v>
      </c>
      <c r="I175" s="34">
        <v>0.5</v>
      </c>
      <c r="J175" s="34">
        <v>0.1</v>
      </c>
      <c r="K175" s="34">
        <v>0.1</v>
      </c>
      <c r="L175" s="34">
        <f t="shared" si="59"/>
        <v>0.7</v>
      </c>
      <c r="M175" s="34"/>
      <c r="N175" s="15">
        <f t="shared" si="60"/>
        <v>0.51315519893225081</v>
      </c>
      <c r="O175">
        <f t="shared" si="63"/>
        <v>0</v>
      </c>
      <c r="P175" s="34">
        <f t="shared" si="64"/>
        <v>0.51315519893225081</v>
      </c>
      <c r="Q175" s="34">
        <f t="shared" si="65"/>
        <v>0</v>
      </c>
      <c r="R175" s="34">
        <f t="shared" si="66"/>
        <v>0.51315519893225081</v>
      </c>
      <c r="S175" s="34">
        <f t="shared" si="67"/>
        <v>0.5</v>
      </c>
      <c r="T175" s="34">
        <f t="shared" si="68"/>
        <v>0.5</v>
      </c>
      <c r="U175" s="34">
        <f t="shared" si="69"/>
        <v>1.3155198932250811E-2</v>
      </c>
      <c r="V175" s="34">
        <f t="shared" si="70"/>
        <v>1.3155198932250811E-2</v>
      </c>
      <c r="W175" s="34">
        <f t="shared" si="71"/>
        <v>0</v>
      </c>
      <c r="X175" s="34">
        <f t="shared" si="72"/>
        <v>0</v>
      </c>
      <c r="Y175" s="34">
        <f t="shared" si="73"/>
        <v>1.3155198932250811E-2</v>
      </c>
      <c r="Z175" s="34">
        <f t="shared" si="74"/>
        <v>0.51315519893225081</v>
      </c>
      <c r="AA175" s="34">
        <f t="shared" si="75"/>
        <v>0</v>
      </c>
      <c r="AB175" s="34">
        <f t="shared" si="76"/>
        <v>0</v>
      </c>
      <c r="AC175" s="34">
        <f t="shared" si="61"/>
        <v>0.40874999999999995</v>
      </c>
      <c r="AD175" s="35">
        <f t="shared" si="77"/>
        <v>0</v>
      </c>
      <c r="AE175" s="35">
        <f t="shared" ref="AE175:AE206" si="82">X175*AM175</f>
        <v>0</v>
      </c>
      <c r="AF175" s="35"/>
      <c r="AG175" s="35"/>
      <c r="AH175" s="35"/>
      <c r="AI175" s="35"/>
      <c r="AJ175" s="35"/>
      <c r="AK175" s="34">
        <v>2.7249999999999996</v>
      </c>
      <c r="AL175">
        <v>8</v>
      </c>
      <c r="AM175">
        <f t="shared" si="78"/>
        <v>22</v>
      </c>
      <c r="AN175" s="34">
        <f t="shared" si="79"/>
        <v>0</v>
      </c>
      <c r="AO175" s="34">
        <f t="shared" si="80"/>
        <v>0</v>
      </c>
      <c r="AP175" s="34">
        <f t="shared" si="62"/>
        <v>0.40874999999999995</v>
      </c>
      <c r="AQ175" s="35">
        <f t="shared" si="81"/>
        <v>0.8</v>
      </c>
      <c r="AR175" s="35">
        <f t="shared" ref="AR175:AR206" si="83">AM175*K175</f>
        <v>2.2000000000000002</v>
      </c>
    </row>
    <row r="176" spans="1:44" ht="15.75">
      <c r="A176">
        <v>211</v>
      </c>
      <c r="B176">
        <v>95</v>
      </c>
      <c r="C176">
        <v>0</v>
      </c>
      <c r="D176">
        <v>0</v>
      </c>
      <c r="E176">
        <v>95</v>
      </c>
      <c r="F176">
        <v>95</v>
      </c>
      <c r="G176" s="34">
        <v>0</v>
      </c>
      <c r="H176" s="34">
        <v>0</v>
      </c>
      <c r="I176" s="34">
        <v>0.9</v>
      </c>
      <c r="J176" s="34">
        <v>0.3</v>
      </c>
      <c r="K176" s="34">
        <v>0.2</v>
      </c>
      <c r="L176" s="34">
        <f t="shared" si="59"/>
        <v>1.4</v>
      </c>
      <c r="M176" s="34"/>
      <c r="N176" s="15">
        <f t="shared" si="60"/>
        <v>1.0263103978645016</v>
      </c>
      <c r="O176">
        <f t="shared" si="63"/>
        <v>0</v>
      </c>
      <c r="P176" s="34">
        <f t="shared" si="64"/>
        <v>1.0263103978645016</v>
      </c>
      <c r="Q176" s="34">
        <f t="shared" si="65"/>
        <v>0</v>
      </c>
      <c r="R176" s="34">
        <f t="shared" si="66"/>
        <v>1.0263103978645016</v>
      </c>
      <c r="S176" s="34">
        <f t="shared" si="67"/>
        <v>0.9</v>
      </c>
      <c r="T176" s="34">
        <f t="shared" si="68"/>
        <v>0.9</v>
      </c>
      <c r="U176" s="34">
        <f t="shared" si="69"/>
        <v>0.1263103978645016</v>
      </c>
      <c r="V176" s="34">
        <f t="shared" si="70"/>
        <v>0.1263103978645016</v>
      </c>
      <c r="W176" s="34">
        <f t="shared" si="71"/>
        <v>0</v>
      </c>
      <c r="X176" s="34">
        <f t="shared" si="72"/>
        <v>0</v>
      </c>
      <c r="Y176" s="34">
        <f t="shared" si="73"/>
        <v>0.1263103978645016</v>
      </c>
      <c r="Z176" s="34">
        <f t="shared" si="74"/>
        <v>1.0263103978645016</v>
      </c>
      <c r="AA176" s="34">
        <f t="shared" si="75"/>
        <v>0</v>
      </c>
      <c r="AB176" s="34">
        <f t="shared" si="76"/>
        <v>0</v>
      </c>
      <c r="AC176" s="34">
        <f t="shared" si="61"/>
        <v>2.3085</v>
      </c>
      <c r="AD176" s="35">
        <f t="shared" si="77"/>
        <v>0</v>
      </c>
      <c r="AE176" s="35">
        <f t="shared" si="82"/>
        <v>0</v>
      </c>
      <c r="AF176" s="35"/>
      <c r="AG176" s="35"/>
      <c r="AH176" s="35"/>
      <c r="AI176" s="35"/>
      <c r="AJ176" s="35"/>
      <c r="AK176" s="34">
        <v>2.7</v>
      </c>
      <c r="AL176">
        <v>8</v>
      </c>
      <c r="AM176">
        <f t="shared" si="78"/>
        <v>22</v>
      </c>
      <c r="AN176" s="34">
        <f t="shared" si="79"/>
        <v>0</v>
      </c>
      <c r="AO176" s="34">
        <f t="shared" si="80"/>
        <v>0</v>
      </c>
      <c r="AP176" s="34">
        <f t="shared" si="62"/>
        <v>2.3085</v>
      </c>
      <c r="AQ176" s="35">
        <f t="shared" si="81"/>
        <v>2.4</v>
      </c>
      <c r="AR176" s="35">
        <f t="shared" si="83"/>
        <v>4.4000000000000004</v>
      </c>
    </row>
    <row r="177" spans="1:44" ht="15.75">
      <c r="A177">
        <v>212</v>
      </c>
      <c r="B177">
        <v>90</v>
      </c>
      <c r="C177" s="74">
        <v>0.5</v>
      </c>
      <c r="D177" s="74">
        <v>7</v>
      </c>
      <c r="E177">
        <v>90</v>
      </c>
      <c r="F177">
        <v>90</v>
      </c>
      <c r="G177" s="34">
        <v>0.1</v>
      </c>
      <c r="H177" s="34">
        <v>0.1</v>
      </c>
      <c r="I177" s="34">
        <v>0.3</v>
      </c>
      <c r="J177" s="34">
        <v>0.3</v>
      </c>
      <c r="K177" s="34">
        <v>1.2</v>
      </c>
      <c r="L177" s="34">
        <f t="shared" si="59"/>
        <v>2</v>
      </c>
      <c r="M177" s="34"/>
      <c r="N177" s="15">
        <f t="shared" si="60"/>
        <v>1.4661577112350024</v>
      </c>
      <c r="O177">
        <f t="shared" si="63"/>
        <v>0.1</v>
      </c>
      <c r="P177" s="34">
        <f t="shared" si="64"/>
        <v>1.3661577112350023</v>
      </c>
      <c r="Q177" s="34">
        <f t="shared" si="65"/>
        <v>0.1</v>
      </c>
      <c r="R177" s="34">
        <f t="shared" si="66"/>
        <v>1.2661577112350022</v>
      </c>
      <c r="S177" s="34">
        <f t="shared" si="67"/>
        <v>0.3</v>
      </c>
      <c r="T177" s="34">
        <f t="shared" si="68"/>
        <v>0.5</v>
      </c>
      <c r="U177" s="34">
        <f t="shared" si="69"/>
        <v>0.96615771123500238</v>
      </c>
      <c r="V177" s="34">
        <f t="shared" si="70"/>
        <v>0.3</v>
      </c>
      <c r="W177" s="34">
        <f t="shared" si="71"/>
        <v>0.66615771123500234</v>
      </c>
      <c r="X177" s="34">
        <f t="shared" si="72"/>
        <v>0.66615771123500234</v>
      </c>
      <c r="Y177" s="34">
        <f t="shared" si="73"/>
        <v>0.96615771123500238</v>
      </c>
      <c r="Z177" s="34">
        <f t="shared" si="74"/>
        <v>1.4661577112350024</v>
      </c>
      <c r="AA177" s="34">
        <f t="shared" si="75"/>
        <v>2.5000000000000001E-4</v>
      </c>
      <c r="AB177" s="34">
        <f t="shared" si="76"/>
        <v>1.0500000000000002E-2</v>
      </c>
      <c r="AC177" s="34">
        <f t="shared" si="61"/>
        <v>0.80324999999999991</v>
      </c>
      <c r="AD177" s="35">
        <f t="shared" si="77"/>
        <v>1.2E-2</v>
      </c>
      <c r="AE177" s="35">
        <f t="shared" si="82"/>
        <v>14.655469647170051</v>
      </c>
      <c r="AF177" s="35"/>
      <c r="AG177" s="35"/>
      <c r="AH177" s="35"/>
      <c r="AI177" s="35"/>
      <c r="AJ177" s="35"/>
      <c r="AK177" s="34">
        <v>2.9749999999999996</v>
      </c>
      <c r="AL177">
        <v>8</v>
      </c>
      <c r="AM177">
        <f t="shared" si="78"/>
        <v>22</v>
      </c>
      <c r="AN177" s="34">
        <f t="shared" si="79"/>
        <v>2.5000000000000001E-4</v>
      </c>
      <c r="AO177" s="34">
        <f t="shared" si="80"/>
        <v>1.0500000000000002E-2</v>
      </c>
      <c r="AP177" s="34">
        <f t="shared" si="62"/>
        <v>0.80324999999999991</v>
      </c>
      <c r="AQ177" s="35">
        <f t="shared" si="81"/>
        <v>2.4</v>
      </c>
      <c r="AR177" s="35">
        <f t="shared" si="83"/>
        <v>26.4</v>
      </c>
    </row>
    <row r="178" spans="1:44" ht="15.75">
      <c r="A178">
        <v>213</v>
      </c>
      <c r="B178">
        <v>0</v>
      </c>
      <c r="C178" s="74">
        <v>5</v>
      </c>
      <c r="D178">
        <v>0</v>
      </c>
      <c r="E178" t="s">
        <v>732</v>
      </c>
      <c r="F178" t="s">
        <v>732</v>
      </c>
      <c r="G178" s="34">
        <v>0</v>
      </c>
      <c r="H178" s="34">
        <v>0.1</v>
      </c>
      <c r="I178" s="34">
        <v>0</v>
      </c>
      <c r="J178" s="34">
        <v>0</v>
      </c>
      <c r="K178" s="34">
        <v>0</v>
      </c>
      <c r="L178" s="34">
        <f t="shared" si="59"/>
        <v>0.1</v>
      </c>
      <c r="M178" s="34"/>
      <c r="N178" s="15">
        <f t="shared" si="60"/>
        <v>7.3307885561750122E-2</v>
      </c>
      <c r="O178">
        <f t="shared" si="63"/>
        <v>7.3307885561750122E-2</v>
      </c>
      <c r="P178" s="34">
        <f t="shared" si="64"/>
        <v>0</v>
      </c>
      <c r="Q178" s="34">
        <f t="shared" si="65"/>
        <v>0</v>
      </c>
      <c r="R178" s="34">
        <f t="shared" si="66"/>
        <v>0</v>
      </c>
      <c r="S178" s="34">
        <f t="shared" si="67"/>
        <v>0</v>
      </c>
      <c r="T178" s="34">
        <f t="shared" si="68"/>
        <v>7.3307885561750122E-2</v>
      </c>
      <c r="U178" s="34">
        <f t="shared" si="69"/>
        <v>0</v>
      </c>
      <c r="V178" s="34">
        <f t="shared" si="70"/>
        <v>0</v>
      </c>
      <c r="W178" s="34">
        <f t="shared" si="71"/>
        <v>0</v>
      </c>
      <c r="X178" s="34">
        <f t="shared" si="72"/>
        <v>0</v>
      </c>
      <c r="Y178" s="34">
        <f t="shared" si="73"/>
        <v>0</v>
      </c>
      <c r="Z178" s="34">
        <f t="shared" si="74"/>
        <v>7.3307885561750122E-2</v>
      </c>
      <c r="AA178" s="34">
        <f t="shared" si="75"/>
        <v>1.8326971390437532E-3</v>
      </c>
      <c r="AB178" s="34">
        <f t="shared" si="76"/>
        <v>0</v>
      </c>
      <c r="AC178" s="34">
        <f t="shared" si="61"/>
        <v>0</v>
      </c>
      <c r="AD178" s="35">
        <f t="shared" si="77"/>
        <v>0</v>
      </c>
      <c r="AE178" s="35">
        <f t="shared" si="82"/>
        <v>0</v>
      </c>
      <c r="AF178" s="35"/>
      <c r="AG178" s="35"/>
      <c r="AH178" s="35"/>
      <c r="AI178" s="35"/>
      <c r="AJ178" s="35"/>
      <c r="AK178" s="34"/>
      <c r="AN178" s="34">
        <f t="shared" si="79"/>
        <v>2.5000000000000005E-3</v>
      </c>
      <c r="AO178" s="34">
        <f t="shared" si="80"/>
        <v>0</v>
      </c>
      <c r="AP178" s="34">
        <f t="shared" si="62"/>
        <v>0</v>
      </c>
      <c r="AQ178" s="35">
        <f t="shared" si="81"/>
        <v>0</v>
      </c>
      <c r="AR178" s="35">
        <f t="shared" si="83"/>
        <v>0</v>
      </c>
    </row>
    <row r="179" spans="1:44" ht="15.75">
      <c r="A179">
        <v>214</v>
      </c>
      <c r="B179">
        <v>95</v>
      </c>
      <c r="C179" s="74">
        <v>0.1</v>
      </c>
      <c r="D179" s="74">
        <v>0.1</v>
      </c>
      <c r="E179">
        <v>90</v>
      </c>
      <c r="F179">
        <v>90</v>
      </c>
      <c r="G179" s="34">
        <v>0.1</v>
      </c>
      <c r="H179" s="34">
        <v>0</v>
      </c>
      <c r="I179" s="34">
        <v>0.7</v>
      </c>
      <c r="J179" s="34">
        <v>0.5</v>
      </c>
      <c r="K179" s="34">
        <v>0.6</v>
      </c>
      <c r="L179" s="34">
        <f t="shared" si="59"/>
        <v>1.9</v>
      </c>
      <c r="M179" s="34"/>
      <c r="N179" s="15">
        <f t="shared" si="60"/>
        <v>1.3928498256732522</v>
      </c>
      <c r="O179">
        <f t="shared" si="63"/>
        <v>0</v>
      </c>
      <c r="P179" s="34">
        <f t="shared" si="64"/>
        <v>1.3928498256732522</v>
      </c>
      <c r="Q179" s="34">
        <f t="shared" si="65"/>
        <v>0.1</v>
      </c>
      <c r="R179" s="34">
        <f t="shared" si="66"/>
        <v>1.2928498256732521</v>
      </c>
      <c r="S179" s="34">
        <f t="shared" si="67"/>
        <v>0.7</v>
      </c>
      <c r="T179" s="34">
        <f t="shared" si="68"/>
        <v>0.79999999999999993</v>
      </c>
      <c r="U179" s="34">
        <f t="shared" si="69"/>
        <v>0.59284982567325228</v>
      </c>
      <c r="V179" s="34">
        <f t="shared" si="70"/>
        <v>0.5</v>
      </c>
      <c r="W179" s="34">
        <f t="shared" si="71"/>
        <v>9.2849825673252284E-2</v>
      </c>
      <c r="X179" s="34">
        <f t="shared" si="72"/>
        <v>9.2849825673252284E-2</v>
      </c>
      <c r="Y179" s="34">
        <f t="shared" si="73"/>
        <v>0.59284982567325228</v>
      </c>
      <c r="Z179" s="34">
        <f t="shared" si="74"/>
        <v>1.3928498256732522</v>
      </c>
      <c r="AA179" s="34">
        <f t="shared" si="75"/>
        <v>0</v>
      </c>
      <c r="AB179" s="34">
        <f t="shared" si="76"/>
        <v>1.5000000000000001E-4</v>
      </c>
      <c r="AC179" s="34">
        <f t="shared" si="61"/>
        <v>1.9850249999999996</v>
      </c>
      <c r="AD179" s="35">
        <f t="shared" si="77"/>
        <v>4.0000000000000001E-3</v>
      </c>
      <c r="AE179" s="35">
        <f t="shared" si="82"/>
        <v>2.0426961648115505</v>
      </c>
      <c r="AF179" s="35"/>
      <c r="AG179" s="35"/>
      <c r="AH179" s="35"/>
      <c r="AI179" s="35"/>
      <c r="AJ179" s="35"/>
      <c r="AK179" s="34">
        <v>2.9849999999999999</v>
      </c>
      <c r="AL179">
        <v>8</v>
      </c>
      <c r="AM179">
        <f t="shared" si="78"/>
        <v>22</v>
      </c>
      <c r="AN179" s="34">
        <f t="shared" si="79"/>
        <v>0</v>
      </c>
      <c r="AO179" s="34">
        <f t="shared" si="80"/>
        <v>1.5000000000000001E-4</v>
      </c>
      <c r="AP179" s="34">
        <f t="shared" si="62"/>
        <v>1.9850249999999996</v>
      </c>
      <c r="AQ179" s="35">
        <f t="shared" si="81"/>
        <v>4</v>
      </c>
      <c r="AR179" s="35">
        <f t="shared" si="83"/>
        <v>13.2</v>
      </c>
    </row>
    <row r="180" spans="1:44" ht="15.75">
      <c r="A180">
        <v>215</v>
      </c>
      <c r="B180">
        <v>77</v>
      </c>
      <c r="C180">
        <v>0</v>
      </c>
      <c r="D180">
        <v>0</v>
      </c>
      <c r="E180">
        <v>77</v>
      </c>
      <c r="F180">
        <v>77</v>
      </c>
      <c r="G180" s="34">
        <v>0</v>
      </c>
      <c r="H180" s="34">
        <v>0</v>
      </c>
      <c r="I180" s="34">
        <v>0.1</v>
      </c>
      <c r="J180" s="34">
        <v>0.1</v>
      </c>
      <c r="K180" s="34">
        <v>0.1</v>
      </c>
      <c r="L180" s="34">
        <f t="shared" si="59"/>
        <v>0.30000000000000004</v>
      </c>
      <c r="M180" s="34"/>
      <c r="N180" s="15">
        <f t="shared" si="60"/>
        <v>0.21992365668525038</v>
      </c>
      <c r="O180">
        <f t="shared" si="63"/>
        <v>0</v>
      </c>
      <c r="P180" s="34">
        <f t="shared" si="64"/>
        <v>0.21992365668525038</v>
      </c>
      <c r="Q180" s="34">
        <f t="shared" si="65"/>
        <v>0</v>
      </c>
      <c r="R180" s="34">
        <f t="shared" si="66"/>
        <v>0.21992365668525038</v>
      </c>
      <c r="S180" s="34">
        <f t="shared" si="67"/>
        <v>0.1</v>
      </c>
      <c r="T180" s="34">
        <f t="shared" si="68"/>
        <v>0.1</v>
      </c>
      <c r="U180" s="34">
        <f t="shared" si="69"/>
        <v>0.11992365668525037</v>
      </c>
      <c r="V180" s="34">
        <f t="shared" si="70"/>
        <v>0.1</v>
      </c>
      <c r="W180" s="34">
        <f t="shared" si="71"/>
        <v>1.9923656685250368E-2</v>
      </c>
      <c r="X180" s="34">
        <f t="shared" si="72"/>
        <v>1.9923656685250368E-2</v>
      </c>
      <c r="Y180" s="34">
        <f t="shared" si="73"/>
        <v>0.11992365668525037</v>
      </c>
      <c r="Z180" s="34">
        <f t="shared" si="74"/>
        <v>0.21992365668525038</v>
      </c>
      <c r="AA180" s="34">
        <f t="shared" si="75"/>
        <v>0</v>
      </c>
      <c r="AB180" s="34">
        <f t="shared" si="76"/>
        <v>0</v>
      </c>
      <c r="AC180" s="34">
        <f t="shared" si="61"/>
        <v>0.23100000000000004</v>
      </c>
      <c r="AD180" s="35">
        <f t="shared" si="77"/>
        <v>0</v>
      </c>
      <c r="AE180" s="35">
        <f t="shared" si="82"/>
        <v>0.35862582033450663</v>
      </c>
      <c r="AF180" s="35"/>
      <c r="AG180" s="35"/>
      <c r="AH180" s="35"/>
      <c r="AI180" s="35"/>
      <c r="AJ180" s="35"/>
      <c r="AK180" s="34">
        <v>3</v>
      </c>
      <c r="AL180">
        <v>8</v>
      </c>
      <c r="AM180">
        <f t="shared" si="78"/>
        <v>18</v>
      </c>
      <c r="AN180" s="34">
        <f t="shared" si="79"/>
        <v>0</v>
      </c>
      <c r="AO180" s="34">
        <f t="shared" si="80"/>
        <v>0</v>
      </c>
      <c r="AP180" s="34">
        <f t="shared" si="62"/>
        <v>0.23100000000000004</v>
      </c>
      <c r="AQ180" s="35">
        <f t="shared" si="81"/>
        <v>0.8</v>
      </c>
      <c r="AR180" s="35">
        <f t="shared" si="83"/>
        <v>1.8</v>
      </c>
    </row>
    <row r="181" spans="1:44" ht="15.75">
      <c r="A181">
        <v>216</v>
      </c>
      <c r="B181">
        <v>80</v>
      </c>
      <c r="C181">
        <v>0</v>
      </c>
      <c r="D181">
        <v>0</v>
      </c>
      <c r="E181">
        <v>80</v>
      </c>
      <c r="F181">
        <v>80</v>
      </c>
      <c r="G181" s="34">
        <v>0</v>
      </c>
      <c r="H181" s="34">
        <v>0</v>
      </c>
      <c r="I181" s="34">
        <v>1.5</v>
      </c>
      <c r="J181" s="34">
        <v>1</v>
      </c>
      <c r="K181" s="34">
        <v>0.5</v>
      </c>
      <c r="L181" s="34">
        <f t="shared" si="59"/>
        <v>3</v>
      </c>
      <c r="M181" s="34"/>
      <c r="N181" s="15">
        <f t="shared" si="60"/>
        <v>2.1992365668525036</v>
      </c>
      <c r="O181">
        <f t="shared" si="63"/>
        <v>0</v>
      </c>
      <c r="P181" s="34">
        <f t="shared" si="64"/>
        <v>2.1992365668525036</v>
      </c>
      <c r="Q181" s="34">
        <f t="shared" si="65"/>
        <v>0</v>
      </c>
      <c r="R181" s="34">
        <f t="shared" si="66"/>
        <v>2.1992365668525036</v>
      </c>
      <c r="S181" s="34">
        <f t="shared" si="67"/>
        <v>1.5</v>
      </c>
      <c r="T181" s="34">
        <f t="shared" si="68"/>
        <v>1.5</v>
      </c>
      <c r="U181" s="34">
        <f t="shared" si="69"/>
        <v>0.69923656685250357</v>
      </c>
      <c r="V181" s="34">
        <f t="shared" si="70"/>
        <v>0.69923656685250357</v>
      </c>
      <c r="W181" s="34">
        <f t="shared" si="71"/>
        <v>0</v>
      </c>
      <c r="X181" s="34">
        <f t="shared" si="72"/>
        <v>0</v>
      </c>
      <c r="Y181" s="34">
        <f t="shared" si="73"/>
        <v>0.69923656685250357</v>
      </c>
      <c r="Z181" s="34">
        <f t="shared" si="74"/>
        <v>2.1992365668525036</v>
      </c>
      <c r="AA181" s="34">
        <f t="shared" si="75"/>
        <v>0</v>
      </c>
      <c r="AB181" s="34">
        <f t="shared" si="76"/>
        <v>0</v>
      </c>
      <c r="AC181" s="34">
        <f t="shared" si="61"/>
        <v>1.89</v>
      </c>
      <c r="AD181" s="35">
        <f t="shared" si="77"/>
        <v>0</v>
      </c>
      <c r="AE181" s="35">
        <f t="shared" si="82"/>
        <v>0</v>
      </c>
      <c r="AF181" s="35"/>
      <c r="AG181" s="35"/>
      <c r="AH181" s="35"/>
      <c r="AI181" s="35"/>
      <c r="AJ181" s="35"/>
      <c r="AK181" s="34">
        <v>1.5749999999999997</v>
      </c>
      <c r="AL181">
        <v>8</v>
      </c>
      <c r="AM181">
        <f t="shared" si="78"/>
        <v>22</v>
      </c>
      <c r="AN181" s="34">
        <f t="shared" si="79"/>
        <v>0</v>
      </c>
      <c r="AO181" s="34">
        <f t="shared" si="80"/>
        <v>0</v>
      </c>
      <c r="AP181" s="34">
        <f t="shared" si="62"/>
        <v>1.89</v>
      </c>
      <c r="AQ181" s="35">
        <f t="shared" si="81"/>
        <v>8</v>
      </c>
      <c r="AR181" s="35">
        <f t="shared" si="83"/>
        <v>11</v>
      </c>
    </row>
    <row r="182" spans="1:44" ht="15.75">
      <c r="A182">
        <v>217</v>
      </c>
      <c r="B182">
        <v>80</v>
      </c>
      <c r="C182">
        <v>0</v>
      </c>
      <c r="D182">
        <v>0</v>
      </c>
      <c r="E182">
        <v>80</v>
      </c>
      <c r="F182">
        <v>80</v>
      </c>
      <c r="G182" s="34">
        <v>0</v>
      </c>
      <c r="H182" s="34">
        <v>0</v>
      </c>
      <c r="I182" s="34">
        <v>1.2</v>
      </c>
      <c r="J182" s="34">
        <v>0.4</v>
      </c>
      <c r="K182" s="34">
        <v>0.3</v>
      </c>
      <c r="L182" s="34">
        <f t="shared" si="59"/>
        <v>1.9000000000000001</v>
      </c>
      <c r="M182" s="34"/>
      <c r="N182" s="15">
        <f t="shared" si="60"/>
        <v>1.3928498256732524</v>
      </c>
      <c r="O182">
        <f t="shared" si="63"/>
        <v>0</v>
      </c>
      <c r="P182" s="34">
        <f t="shared" si="64"/>
        <v>1.3928498256732524</v>
      </c>
      <c r="Q182" s="34">
        <f t="shared" si="65"/>
        <v>0</v>
      </c>
      <c r="R182" s="34">
        <f t="shared" si="66"/>
        <v>1.3928498256732524</v>
      </c>
      <c r="S182" s="34">
        <f t="shared" si="67"/>
        <v>1.2</v>
      </c>
      <c r="T182" s="34">
        <f t="shared" si="68"/>
        <v>1.2</v>
      </c>
      <c r="U182" s="34">
        <f t="shared" si="69"/>
        <v>0.19284982567325248</v>
      </c>
      <c r="V182" s="34">
        <f t="shared" si="70"/>
        <v>0.19284982567325248</v>
      </c>
      <c r="W182" s="34">
        <f t="shared" si="71"/>
        <v>0</v>
      </c>
      <c r="X182" s="34">
        <f t="shared" si="72"/>
        <v>0</v>
      </c>
      <c r="Y182" s="34">
        <f t="shared" si="73"/>
        <v>0.19284982567325248</v>
      </c>
      <c r="Z182" s="34">
        <f t="shared" si="74"/>
        <v>1.3928498256732524</v>
      </c>
      <c r="AA182" s="34">
        <f t="shared" si="75"/>
        <v>0</v>
      </c>
      <c r="AB182" s="34">
        <f t="shared" si="76"/>
        <v>0</v>
      </c>
      <c r="AC182" s="34">
        <f t="shared" si="61"/>
        <v>2.1599999999999997</v>
      </c>
      <c r="AD182" s="35">
        <f t="shared" si="77"/>
        <v>0</v>
      </c>
      <c r="AE182" s="35">
        <f t="shared" si="82"/>
        <v>0</v>
      </c>
      <c r="AF182" s="35"/>
      <c r="AG182" s="35"/>
      <c r="AH182" s="35"/>
      <c r="AI182" s="35"/>
      <c r="AJ182" s="35"/>
      <c r="AK182" s="34">
        <v>2.25</v>
      </c>
      <c r="AL182">
        <v>8</v>
      </c>
      <c r="AM182">
        <f t="shared" si="78"/>
        <v>22</v>
      </c>
      <c r="AN182" s="34">
        <f t="shared" si="79"/>
        <v>0</v>
      </c>
      <c r="AO182" s="34">
        <f t="shared" si="80"/>
        <v>0</v>
      </c>
      <c r="AP182" s="34">
        <f t="shared" si="62"/>
        <v>2.1599999999999997</v>
      </c>
      <c r="AQ182" s="35">
        <f t="shared" si="81"/>
        <v>3.2</v>
      </c>
      <c r="AR182" s="35">
        <f t="shared" si="83"/>
        <v>6.6</v>
      </c>
    </row>
    <row r="183" spans="1:44" ht="15.75">
      <c r="A183">
        <v>218</v>
      </c>
      <c r="B183">
        <v>50</v>
      </c>
      <c r="C183">
        <v>0</v>
      </c>
      <c r="D183">
        <v>0</v>
      </c>
      <c r="E183">
        <v>50</v>
      </c>
      <c r="F183">
        <v>50</v>
      </c>
      <c r="G183" s="34">
        <v>0</v>
      </c>
      <c r="H183" s="34">
        <v>0</v>
      </c>
      <c r="I183" s="34">
        <v>0.6</v>
      </c>
      <c r="J183" s="34">
        <v>0.3</v>
      </c>
      <c r="K183" s="34">
        <v>0.3</v>
      </c>
      <c r="L183" s="34">
        <f t="shared" si="59"/>
        <v>1.2</v>
      </c>
      <c r="M183" s="34"/>
      <c r="N183" s="15">
        <f t="shared" si="60"/>
        <v>0.87969462674100141</v>
      </c>
      <c r="O183">
        <f t="shared" si="63"/>
        <v>0</v>
      </c>
      <c r="P183" s="34">
        <f t="shared" si="64"/>
        <v>0.87969462674100141</v>
      </c>
      <c r="Q183" s="34">
        <f t="shared" si="65"/>
        <v>0</v>
      </c>
      <c r="R183" s="34">
        <f t="shared" si="66"/>
        <v>0.87969462674100141</v>
      </c>
      <c r="S183" s="34">
        <f t="shared" si="67"/>
        <v>0.6</v>
      </c>
      <c r="T183" s="34">
        <f t="shared" si="68"/>
        <v>0.6</v>
      </c>
      <c r="U183" s="34">
        <f t="shared" si="69"/>
        <v>0.27969462674100143</v>
      </c>
      <c r="V183" s="34">
        <f t="shared" si="70"/>
        <v>0.27969462674100143</v>
      </c>
      <c r="W183" s="34">
        <f t="shared" si="71"/>
        <v>0</v>
      </c>
      <c r="X183" s="34">
        <f t="shared" si="72"/>
        <v>0</v>
      </c>
      <c r="Y183" s="34">
        <f t="shared" si="73"/>
        <v>0.27969462674100143</v>
      </c>
      <c r="Z183" s="34">
        <f t="shared" si="74"/>
        <v>0.87969462674100141</v>
      </c>
      <c r="AA183" s="34">
        <f t="shared" si="75"/>
        <v>0</v>
      </c>
      <c r="AB183" s="34">
        <f t="shared" si="76"/>
        <v>0</v>
      </c>
      <c r="AC183" s="34">
        <f t="shared" si="61"/>
        <v>0.44999999999999996</v>
      </c>
      <c r="AD183" s="35">
        <f t="shared" si="77"/>
        <v>0</v>
      </c>
      <c r="AE183" s="35">
        <f t="shared" si="82"/>
        <v>0</v>
      </c>
      <c r="AF183" s="35"/>
      <c r="AG183" s="35"/>
      <c r="AH183" s="35"/>
      <c r="AI183" s="35"/>
      <c r="AJ183" s="35"/>
      <c r="AK183" s="34">
        <v>1.5</v>
      </c>
      <c r="AL183">
        <v>8</v>
      </c>
      <c r="AM183">
        <f t="shared" si="78"/>
        <v>22</v>
      </c>
      <c r="AN183" s="34">
        <f t="shared" si="79"/>
        <v>0</v>
      </c>
      <c r="AO183" s="34">
        <f t="shared" si="80"/>
        <v>0</v>
      </c>
      <c r="AP183" s="34">
        <f t="shared" si="62"/>
        <v>0.44999999999999996</v>
      </c>
      <c r="AQ183" s="35">
        <f t="shared" si="81"/>
        <v>2.4</v>
      </c>
      <c r="AR183" s="35">
        <f t="shared" si="83"/>
        <v>6.6</v>
      </c>
    </row>
    <row r="184" spans="1:44" ht="15.75">
      <c r="A184">
        <v>219</v>
      </c>
      <c r="B184">
        <v>96</v>
      </c>
      <c r="C184" s="74">
        <v>0.1</v>
      </c>
      <c r="D184" s="74">
        <v>0.3</v>
      </c>
      <c r="E184">
        <v>96</v>
      </c>
      <c r="F184">
        <v>96</v>
      </c>
      <c r="G184" s="34">
        <v>0.1</v>
      </c>
      <c r="H184" s="34">
        <v>0.1</v>
      </c>
      <c r="I184" s="34">
        <v>0.9</v>
      </c>
      <c r="J184" s="34">
        <v>1</v>
      </c>
      <c r="K184" s="34">
        <v>1</v>
      </c>
      <c r="L184" s="34">
        <f t="shared" si="59"/>
        <v>3.1</v>
      </c>
      <c r="M184" s="34"/>
      <c r="N184" s="15">
        <f t="shared" si="60"/>
        <v>2.272544452414254</v>
      </c>
      <c r="O184">
        <f t="shared" si="63"/>
        <v>0.1</v>
      </c>
      <c r="P184" s="34">
        <f t="shared" si="64"/>
        <v>2.1725444524142539</v>
      </c>
      <c r="Q184" s="34">
        <f t="shared" si="65"/>
        <v>0.1</v>
      </c>
      <c r="R184" s="34">
        <f t="shared" si="66"/>
        <v>2.0725444524142538</v>
      </c>
      <c r="S184" s="34">
        <f t="shared" si="67"/>
        <v>0.9</v>
      </c>
      <c r="T184" s="34">
        <f t="shared" si="68"/>
        <v>1.1000000000000001</v>
      </c>
      <c r="U184" s="34">
        <f t="shared" si="69"/>
        <v>1.1725444524142539</v>
      </c>
      <c r="V184" s="34">
        <f t="shared" si="70"/>
        <v>1</v>
      </c>
      <c r="W184" s="34">
        <f t="shared" si="71"/>
        <v>0.17254445241425387</v>
      </c>
      <c r="X184" s="34">
        <f t="shared" si="72"/>
        <v>0.17254445241425387</v>
      </c>
      <c r="Y184" s="34">
        <f t="shared" si="73"/>
        <v>1.1725444524142539</v>
      </c>
      <c r="Z184" s="34">
        <f t="shared" si="74"/>
        <v>2.272544452414254</v>
      </c>
      <c r="AA184" s="34">
        <f t="shared" si="75"/>
        <v>5.0000000000000002E-5</v>
      </c>
      <c r="AB184" s="34">
        <f t="shared" si="76"/>
        <v>4.500000000000001E-4</v>
      </c>
      <c r="AC184" s="34">
        <f t="shared" si="61"/>
        <v>2.5920000000000001</v>
      </c>
      <c r="AD184" s="35">
        <f t="shared" si="77"/>
        <v>8.0000000000000002E-3</v>
      </c>
      <c r="AE184" s="35">
        <f t="shared" si="82"/>
        <v>3.1058001434565696</v>
      </c>
      <c r="AF184" s="35"/>
      <c r="AG184" s="35"/>
      <c r="AH184" s="35"/>
      <c r="AI184" s="35"/>
      <c r="AJ184" s="35"/>
      <c r="AK184" s="34">
        <v>3</v>
      </c>
      <c r="AL184">
        <v>8</v>
      </c>
      <c r="AM184">
        <f t="shared" si="78"/>
        <v>18</v>
      </c>
      <c r="AN184" s="34">
        <f t="shared" si="79"/>
        <v>5.0000000000000002E-5</v>
      </c>
      <c r="AO184" s="34">
        <f t="shared" si="80"/>
        <v>4.500000000000001E-4</v>
      </c>
      <c r="AP184" s="34">
        <f t="shared" si="62"/>
        <v>2.5920000000000001</v>
      </c>
      <c r="AQ184" s="35">
        <f t="shared" si="81"/>
        <v>8</v>
      </c>
      <c r="AR184" s="35">
        <f t="shared" si="83"/>
        <v>18</v>
      </c>
    </row>
    <row r="185" spans="1:44" ht="15.75">
      <c r="A185">
        <v>220</v>
      </c>
      <c r="B185">
        <v>95</v>
      </c>
      <c r="C185">
        <v>0</v>
      </c>
      <c r="D185" s="74">
        <v>0.3</v>
      </c>
      <c r="E185">
        <v>90</v>
      </c>
      <c r="F185">
        <v>90</v>
      </c>
      <c r="G185" s="34">
        <v>0.1</v>
      </c>
      <c r="H185" s="34">
        <v>0</v>
      </c>
      <c r="I185" s="34">
        <v>0.4</v>
      </c>
      <c r="J185" s="34">
        <v>0.2</v>
      </c>
      <c r="K185" s="34">
        <v>0.4</v>
      </c>
      <c r="L185" s="34">
        <f t="shared" si="59"/>
        <v>1.1000000000000001</v>
      </c>
      <c r="M185" s="34"/>
      <c r="N185" s="15">
        <f t="shared" si="60"/>
        <v>0.80638674117925135</v>
      </c>
      <c r="O185">
        <f t="shared" si="63"/>
        <v>0</v>
      </c>
      <c r="P185" s="34">
        <f t="shared" si="64"/>
        <v>0.80638674117925135</v>
      </c>
      <c r="Q185" s="34">
        <f t="shared" si="65"/>
        <v>0.1</v>
      </c>
      <c r="R185" s="34">
        <f t="shared" si="66"/>
        <v>0.70638674117925138</v>
      </c>
      <c r="S185" s="34">
        <f t="shared" si="67"/>
        <v>0.4</v>
      </c>
      <c r="T185" s="34">
        <f t="shared" si="68"/>
        <v>0.5</v>
      </c>
      <c r="U185" s="34">
        <f t="shared" si="69"/>
        <v>0.30638674117925135</v>
      </c>
      <c r="V185" s="34">
        <f t="shared" si="70"/>
        <v>0.2</v>
      </c>
      <c r="W185" s="34">
        <f t="shared" si="71"/>
        <v>0.10638674117925134</v>
      </c>
      <c r="X185" s="34">
        <f t="shared" si="72"/>
        <v>0.10638674117925134</v>
      </c>
      <c r="Y185" s="34">
        <f t="shared" si="73"/>
        <v>0.30638674117925135</v>
      </c>
      <c r="Z185" s="34">
        <f t="shared" si="74"/>
        <v>0.80638674117925135</v>
      </c>
      <c r="AA185" s="34">
        <f t="shared" si="75"/>
        <v>0</v>
      </c>
      <c r="AB185" s="34">
        <f t="shared" si="76"/>
        <v>4.500000000000001E-4</v>
      </c>
      <c r="AC185" s="34">
        <f t="shared" si="61"/>
        <v>1.1400000000000001</v>
      </c>
      <c r="AD185" s="35">
        <f t="shared" si="77"/>
        <v>0</v>
      </c>
      <c r="AE185" s="35">
        <f t="shared" si="82"/>
        <v>1.9149613412265243</v>
      </c>
      <c r="AF185" s="35"/>
      <c r="AG185" s="35"/>
      <c r="AH185" s="35"/>
      <c r="AI185" s="35"/>
      <c r="AJ185" s="35"/>
      <c r="AK185" s="34">
        <v>3</v>
      </c>
      <c r="AL185">
        <v>8</v>
      </c>
      <c r="AM185">
        <f t="shared" si="78"/>
        <v>18</v>
      </c>
      <c r="AN185" s="34">
        <f t="shared" si="79"/>
        <v>0</v>
      </c>
      <c r="AO185" s="34">
        <f t="shared" si="80"/>
        <v>4.500000000000001E-4</v>
      </c>
      <c r="AP185" s="34">
        <f t="shared" si="62"/>
        <v>1.1400000000000001</v>
      </c>
      <c r="AQ185" s="35">
        <f t="shared" si="81"/>
        <v>1.6</v>
      </c>
      <c r="AR185" s="35">
        <f t="shared" si="83"/>
        <v>7.2</v>
      </c>
    </row>
    <row r="186" spans="1:44" ht="15.75">
      <c r="A186">
        <v>221</v>
      </c>
      <c r="B186">
        <v>60</v>
      </c>
      <c r="C186">
        <v>0</v>
      </c>
      <c r="D186">
        <v>0</v>
      </c>
      <c r="E186" t="s">
        <v>732</v>
      </c>
      <c r="F186" t="s">
        <v>732</v>
      </c>
      <c r="G186" s="34">
        <v>0</v>
      </c>
      <c r="H186" s="34">
        <v>0</v>
      </c>
      <c r="I186" s="34">
        <v>1.8</v>
      </c>
      <c r="J186" s="34">
        <v>0</v>
      </c>
      <c r="K186" s="34">
        <v>0</v>
      </c>
      <c r="L186" s="34">
        <f t="shared" si="59"/>
        <v>1.8</v>
      </c>
      <c r="M186" s="34"/>
      <c r="N186" s="15">
        <f t="shared" si="60"/>
        <v>1.3195419401115023</v>
      </c>
      <c r="O186">
        <f t="shared" si="63"/>
        <v>0</v>
      </c>
      <c r="P186" s="34">
        <f t="shared" si="64"/>
        <v>1.3195419401115023</v>
      </c>
      <c r="Q186" s="34">
        <f t="shared" si="65"/>
        <v>0</v>
      </c>
      <c r="R186" s="34">
        <f t="shared" si="66"/>
        <v>1.3195419401115023</v>
      </c>
      <c r="S186" s="34">
        <f t="shared" si="67"/>
        <v>1.3195419401115023</v>
      </c>
      <c r="T186" s="34">
        <f t="shared" si="68"/>
        <v>1.3195419401115023</v>
      </c>
      <c r="U186" s="34">
        <f t="shared" si="69"/>
        <v>0</v>
      </c>
      <c r="V186" s="34">
        <f t="shared" si="70"/>
        <v>0</v>
      </c>
      <c r="W186" s="34">
        <f t="shared" si="71"/>
        <v>0</v>
      </c>
      <c r="X186" s="34">
        <f t="shared" si="72"/>
        <v>0</v>
      </c>
      <c r="Y186" s="34">
        <f t="shared" si="73"/>
        <v>0</v>
      </c>
      <c r="Z186" s="34">
        <f t="shared" si="74"/>
        <v>1.3195419401115023</v>
      </c>
      <c r="AA186" s="34">
        <f t="shared" si="75"/>
        <v>0</v>
      </c>
      <c r="AB186" s="34">
        <f t="shared" si="76"/>
        <v>0</v>
      </c>
      <c r="AC186" s="34">
        <f t="shared" si="61"/>
        <v>0.39586258203345065</v>
      </c>
      <c r="AD186" s="35">
        <f t="shared" si="77"/>
        <v>0</v>
      </c>
      <c r="AE186" s="35">
        <f t="shared" si="82"/>
        <v>0</v>
      </c>
      <c r="AF186" s="35"/>
      <c r="AG186" s="35"/>
      <c r="AH186" s="35"/>
      <c r="AI186" s="35"/>
      <c r="AJ186" s="35"/>
      <c r="AK186" s="34">
        <v>0.5</v>
      </c>
      <c r="AN186" s="34">
        <f t="shared" si="79"/>
        <v>0</v>
      </c>
      <c r="AO186" s="34">
        <f t="shared" si="80"/>
        <v>0</v>
      </c>
      <c r="AP186" s="34">
        <f t="shared" si="62"/>
        <v>0.54</v>
      </c>
      <c r="AQ186" s="35">
        <f t="shared" si="81"/>
        <v>0</v>
      </c>
      <c r="AR186" s="35">
        <f t="shared" si="83"/>
        <v>0</v>
      </c>
    </row>
    <row r="187" spans="1:44" ht="15.75">
      <c r="A187">
        <v>222</v>
      </c>
      <c r="B187">
        <v>90</v>
      </c>
      <c r="C187">
        <v>0</v>
      </c>
      <c r="D187">
        <v>0</v>
      </c>
      <c r="E187">
        <v>90</v>
      </c>
      <c r="F187">
        <v>90</v>
      </c>
      <c r="G187" s="34">
        <v>0</v>
      </c>
      <c r="H187" s="34">
        <v>0</v>
      </c>
      <c r="I187" s="34">
        <v>0.5</v>
      </c>
      <c r="J187" s="34">
        <v>0.1</v>
      </c>
      <c r="K187" s="34">
        <v>0.1</v>
      </c>
      <c r="L187" s="34">
        <f t="shared" si="59"/>
        <v>0.7</v>
      </c>
      <c r="M187" s="34"/>
      <c r="N187" s="15">
        <f t="shared" si="60"/>
        <v>0.51315519893225081</v>
      </c>
      <c r="O187">
        <f t="shared" si="63"/>
        <v>0</v>
      </c>
      <c r="P187" s="34">
        <f t="shared" si="64"/>
        <v>0.51315519893225081</v>
      </c>
      <c r="Q187" s="34">
        <f t="shared" si="65"/>
        <v>0</v>
      </c>
      <c r="R187" s="34">
        <f t="shared" si="66"/>
        <v>0.51315519893225081</v>
      </c>
      <c r="S187" s="34">
        <f t="shared" si="67"/>
        <v>0.5</v>
      </c>
      <c r="T187" s="34">
        <f t="shared" si="68"/>
        <v>0.5</v>
      </c>
      <c r="U187" s="34">
        <f t="shared" si="69"/>
        <v>1.3155198932250811E-2</v>
      </c>
      <c r="V187" s="34">
        <f t="shared" si="70"/>
        <v>1.3155198932250811E-2</v>
      </c>
      <c r="W187" s="34">
        <f t="shared" si="71"/>
        <v>0</v>
      </c>
      <c r="X187" s="34">
        <f t="shared" si="72"/>
        <v>0</v>
      </c>
      <c r="Y187" s="34">
        <f t="shared" si="73"/>
        <v>1.3155198932250811E-2</v>
      </c>
      <c r="Z187" s="34">
        <f t="shared" si="74"/>
        <v>0.51315519893225081</v>
      </c>
      <c r="AA187" s="34">
        <f t="shared" si="75"/>
        <v>0</v>
      </c>
      <c r="AB187" s="34">
        <f t="shared" si="76"/>
        <v>0</v>
      </c>
      <c r="AC187" s="34">
        <f t="shared" si="61"/>
        <v>1.3162499999999999</v>
      </c>
      <c r="AD187" s="35">
        <f t="shared" si="77"/>
        <v>0</v>
      </c>
      <c r="AE187" s="35">
        <f t="shared" si="82"/>
        <v>0</v>
      </c>
      <c r="AF187" s="35"/>
      <c r="AG187" s="35"/>
      <c r="AH187" s="35"/>
      <c r="AI187" s="35"/>
      <c r="AJ187" s="35"/>
      <c r="AK187" s="34">
        <v>2.9249999999999998</v>
      </c>
      <c r="AL187">
        <v>8</v>
      </c>
      <c r="AM187">
        <f t="shared" si="78"/>
        <v>22</v>
      </c>
      <c r="AN187" s="34">
        <f t="shared" si="79"/>
        <v>0</v>
      </c>
      <c r="AO187" s="34">
        <f t="shared" si="80"/>
        <v>0</v>
      </c>
      <c r="AP187" s="34">
        <f t="shared" si="62"/>
        <v>1.3162499999999999</v>
      </c>
      <c r="AQ187" s="35">
        <f t="shared" si="81"/>
        <v>0.8</v>
      </c>
      <c r="AR187" s="35">
        <f t="shared" si="83"/>
        <v>2.2000000000000002</v>
      </c>
    </row>
    <row r="188" spans="1:44" ht="15.75">
      <c r="A188">
        <v>223</v>
      </c>
      <c r="B188">
        <v>85</v>
      </c>
      <c r="C188">
        <v>0</v>
      </c>
      <c r="D188">
        <v>0</v>
      </c>
      <c r="E188">
        <v>60</v>
      </c>
      <c r="F188">
        <v>60</v>
      </c>
      <c r="G188" s="34">
        <v>0</v>
      </c>
      <c r="H188" s="34">
        <v>0</v>
      </c>
      <c r="I188" s="34">
        <v>0.3</v>
      </c>
      <c r="J188" s="34">
        <v>0.05</v>
      </c>
      <c r="K188" s="34">
        <v>0.15</v>
      </c>
      <c r="L188" s="34">
        <f t="shared" si="59"/>
        <v>0.5</v>
      </c>
      <c r="M188" s="34"/>
      <c r="N188" s="15">
        <f t="shared" si="60"/>
        <v>0.3665394278087506</v>
      </c>
      <c r="O188">
        <f t="shared" si="63"/>
        <v>0</v>
      </c>
      <c r="P188" s="34">
        <f t="shared" si="64"/>
        <v>0.3665394278087506</v>
      </c>
      <c r="Q188" s="34">
        <f t="shared" si="65"/>
        <v>0</v>
      </c>
      <c r="R188" s="34">
        <f t="shared" si="66"/>
        <v>0.3665394278087506</v>
      </c>
      <c r="S188" s="34">
        <f t="shared" si="67"/>
        <v>0.3</v>
      </c>
      <c r="T188" s="34">
        <f t="shared" si="68"/>
        <v>0.3</v>
      </c>
      <c r="U188" s="34">
        <f t="shared" si="69"/>
        <v>6.6539427808750606E-2</v>
      </c>
      <c r="V188" s="34">
        <f t="shared" si="70"/>
        <v>0.05</v>
      </c>
      <c r="W188" s="34">
        <f t="shared" si="71"/>
        <v>1.6539427808750604E-2</v>
      </c>
      <c r="X188" s="34">
        <f t="shared" si="72"/>
        <v>1.6539427808750604E-2</v>
      </c>
      <c r="Y188" s="34">
        <f t="shared" si="73"/>
        <v>6.6539427808750606E-2</v>
      </c>
      <c r="Z188" s="34">
        <f t="shared" si="74"/>
        <v>0.3665394278087506</v>
      </c>
      <c r="AA188" s="34">
        <f t="shared" si="75"/>
        <v>0</v>
      </c>
      <c r="AB188" s="34">
        <f t="shared" si="76"/>
        <v>0</v>
      </c>
      <c r="AC188" s="34">
        <f t="shared" si="61"/>
        <v>0.6885</v>
      </c>
      <c r="AD188" s="35">
        <f t="shared" si="77"/>
        <v>0</v>
      </c>
      <c r="AE188" s="35">
        <f t="shared" si="82"/>
        <v>0.36386741179251325</v>
      </c>
      <c r="AF188" s="35"/>
      <c r="AG188" s="35"/>
      <c r="AH188" s="35"/>
      <c r="AI188" s="35"/>
      <c r="AJ188" s="35"/>
      <c r="AK188" s="34">
        <v>2.7</v>
      </c>
      <c r="AL188">
        <v>8</v>
      </c>
      <c r="AM188">
        <f t="shared" si="78"/>
        <v>22</v>
      </c>
      <c r="AN188" s="34">
        <f t="shared" si="79"/>
        <v>0</v>
      </c>
      <c r="AO188" s="34">
        <f t="shared" si="80"/>
        <v>0</v>
      </c>
      <c r="AP188" s="34">
        <f t="shared" si="62"/>
        <v>0.6885</v>
      </c>
      <c r="AQ188" s="35">
        <f t="shared" si="81"/>
        <v>0.4</v>
      </c>
      <c r="AR188" s="35">
        <f t="shared" si="83"/>
        <v>3.3</v>
      </c>
    </row>
    <row r="189" spans="1:44" ht="15.75">
      <c r="A189">
        <v>224</v>
      </c>
      <c r="B189">
        <v>90</v>
      </c>
      <c r="C189">
        <v>0</v>
      </c>
      <c r="D189">
        <v>0</v>
      </c>
      <c r="E189">
        <v>90</v>
      </c>
      <c r="F189">
        <v>90</v>
      </c>
      <c r="G189" s="34">
        <v>0</v>
      </c>
      <c r="H189" s="34">
        <v>0</v>
      </c>
      <c r="I189" s="34">
        <v>0.3</v>
      </c>
      <c r="J189" s="34">
        <v>0.3</v>
      </c>
      <c r="K189" s="34">
        <v>0.6</v>
      </c>
      <c r="L189" s="34">
        <f t="shared" si="59"/>
        <v>1.2</v>
      </c>
      <c r="M189" s="34"/>
      <c r="N189" s="15">
        <f t="shared" si="60"/>
        <v>0.87969462674100141</v>
      </c>
      <c r="O189">
        <f t="shared" si="63"/>
        <v>0</v>
      </c>
      <c r="P189" s="34">
        <f t="shared" si="64"/>
        <v>0.87969462674100141</v>
      </c>
      <c r="Q189" s="34">
        <f t="shared" si="65"/>
        <v>0</v>
      </c>
      <c r="R189" s="34">
        <f t="shared" si="66"/>
        <v>0.87969462674100141</v>
      </c>
      <c r="S189" s="34">
        <f t="shared" si="67"/>
        <v>0.3</v>
      </c>
      <c r="T189" s="34">
        <f t="shared" si="68"/>
        <v>0.3</v>
      </c>
      <c r="U189" s="34">
        <f t="shared" si="69"/>
        <v>0.57969462674100147</v>
      </c>
      <c r="V189" s="34">
        <f t="shared" si="70"/>
        <v>0.3</v>
      </c>
      <c r="W189" s="34">
        <f t="shared" si="71"/>
        <v>0.27969462674100148</v>
      </c>
      <c r="X189" s="34">
        <f t="shared" si="72"/>
        <v>0.27969462674100148</v>
      </c>
      <c r="Y189" s="34">
        <f t="shared" si="73"/>
        <v>0.57969462674100147</v>
      </c>
      <c r="Z189" s="34">
        <f t="shared" si="74"/>
        <v>0.87969462674100152</v>
      </c>
      <c r="AA189" s="34">
        <f t="shared" si="75"/>
        <v>0</v>
      </c>
      <c r="AB189" s="34">
        <f t="shared" si="76"/>
        <v>0</v>
      </c>
      <c r="AC189" s="34">
        <f t="shared" si="61"/>
        <v>0.50624999999999998</v>
      </c>
      <c r="AD189" s="35">
        <f t="shared" si="77"/>
        <v>0</v>
      </c>
      <c r="AE189" s="35">
        <f t="shared" si="82"/>
        <v>6.1532817883020323</v>
      </c>
      <c r="AF189" s="35"/>
      <c r="AG189" s="35"/>
      <c r="AH189" s="35"/>
      <c r="AI189" s="35"/>
      <c r="AJ189" s="35"/>
      <c r="AK189" s="34">
        <v>1.875</v>
      </c>
      <c r="AL189">
        <v>8</v>
      </c>
      <c r="AM189">
        <f t="shared" si="78"/>
        <v>22</v>
      </c>
      <c r="AN189" s="34">
        <f t="shared" si="79"/>
        <v>0</v>
      </c>
      <c r="AO189" s="34">
        <f t="shared" si="80"/>
        <v>0</v>
      </c>
      <c r="AP189" s="34">
        <f t="shared" si="62"/>
        <v>0.50624999999999998</v>
      </c>
      <c r="AQ189" s="35">
        <f t="shared" si="81"/>
        <v>2.4</v>
      </c>
      <c r="AR189" s="35">
        <f t="shared" si="83"/>
        <v>13.2</v>
      </c>
    </row>
    <row r="190" spans="1:44" ht="15.75">
      <c r="A190">
        <v>225</v>
      </c>
      <c r="B190">
        <v>85</v>
      </c>
      <c r="C190">
        <v>0</v>
      </c>
      <c r="D190">
        <v>0</v>
      </c>
      <c r="E190">
        <v>20</v>
      </c>
      <c r="F190">
        <v>20</v>
      </c>
      <c r="G190" s="34">
        <v>0</v>
      </c>
      <c r="H190" s="34">
        <v>0</v>
      </c>
      <c r="I190" s="34">
        <v>0.3</v>
      </c>
      <c r="J190" s="34">
        <v>0.2</v>
      </c>
      <c r="K190" s="34">
        <v>0.2</v>
      </c>
      <c r="L190" s="34">
        <f t="shared" si="59"/>
        <v>0.7</v>
      </c>
      <c r="M190" s="34"/>
      <c r="N190" s="15">
        <f t="shared" si="60"/>
        <v>0.51315519893225081</v>
      </c>
      <c r="O190">
        <f t="shared" si="63"/>
        <v>0</v>
      </c>
      <c r="P190" s="34">
        <f t="shared" si="64"/>
        <v>0.51315519893225081</v>
      </c>
      <c r="Q190" s="34">
        <f t="shared" si="65"/>
        <v>0</v>
      </c>
      <c r="R190" s="34">
        <f t="shared" si="66"/>
        <v>0.51315519893225081</v>
      </c>
      <c r="S190" s="34">
        <f t="shared" si="67"/>
        <v>0.3</v>
      </c>
      <c r="T190" s="34">
        <f t="shared" si="68"/>
        <v>0.3</v>
      </c>
      <c r="U190" s="34">
        <f t="shared" si="69"/>
        <v>0.21315519893225082</v>
      </c>
      <c r="V190" s="34">
        <f t="shared" si="70"/>
        <v>0.2</v>
      </c>
      <c r="W190" s="34">
        <f t="shared" si="71"/>
        <v>1.3155198932250811E-2</v>
      </c>
      <c r="X190" s="34">
        <f t="shared" si="72"/>
        <v>1.3155198932250811E-2</v>
      </c>
      <c r="Y190" s="34">
        <f t="shared" si="73"/>
        <v>0.21315519893225082</v>
      </c>
      <c r="Z190" s="34">
        <f t="shared" si="74"/>
        <v>0.51315519893225081</v>
      </c>
      <c r="AA190" s="34">
        <f t="shared" si="75"/>
        <v>0</v>
      </c>
      <c r="AB190" s="34">
        <f t="shared" si="76"/>
        <v>0</v>
      </c>
      <c r="AC190" s="34">
        <f t="shared" si="61"/>
        <v>0.51637500000000003</v>
      </c>
      <c r="AD190" s="35">
        <f t="shared" si="77"/>
        <v>0</v>
      </c>
      <c r="AE190" s="35">
        <f t="shared" si="82"/>
        <v>0.28941437650951785</v>
      </c>
      <c r="AF190" s="35"/>
      <c r="AG190" s="35"/>
      <c r="AH190" s="35"/>
      <c r="AI190" s="35"/>
      <c r="AJ190" s="35"/>
      <c r="AK190" s="34">
        <v>2.0250000000000004</v>
      </c>
      <c r="AL190">
        <v>8</v>
      </c>
      <c r="AM190">
        <f t="shared" si="78"/>
        <v>22</v>
      </c>
      <c r="AN190" s="34">
        <f t="shared" si="79"/>
        <v>0</v>
      </c>
      <c r="AO190" s="34">
        <f t="shared" si="80"/>
        <v>0</v>
      </c>
      <c r="AP190" s="34">
        <f t="shared" si="62"/>
        <v>0.51637500000000003</v>
      </c>
      <c r="AQ190" s="35">
        <f t="shared" si="81"/>
        <v>1.6</v>
      </c>
      <c r="AR190" s="35">
        <f t="shared" si="83"/>
        <v>4.4000000000000004</v>
      </c>
    </row>
    <row r="191" spans="1:44" ht="15.75">
      <c r="A191">
        <v>226</v>
      </c>
      <c r="B191">
        <v>100</v>
      </c>
      <c r="C191">
        <v>0</v>
      </c>
      <c r="D191">
        <v>0</v>
      </c>
      <c r="E191">
        <v>100</v>
      </c>
      <c r="F191">
        <v>100</v>
      </c>
      <c r="G191" s="34">
        <v>0</v>
      </c>
      <c r="H191" s="34">
        <v>0</v>
      </c>
      <c r="I191" s="34">
        <v>0.4</v>
      </c>
      <c r="J191" s="34">
        <v>0.9</v>
      </c>
      <c r="K191" s="34">
        <v>0.9</v>
      </c>
      <c r="L191" s="34">
        <f t="shared" si="59"/>
        <v>2.2000000000000002</v>
      </c>
      <c r="M191" s="34"/>
      <c r="N191" s="15">
        <f t="shared" si="60"/>
        <v>1.6127734823585027</v>
      </c>
      <c r="O191">
        <f t="shared" si="63"/>
        <v>0</v>
      </c>
      <c r="P191" s="34">
        <f t="shared" si="64"/>
        <v>1.6127734823585027</v>
      </c>
      <c r="Q191" s="34">
        <f t="shared" si="65"/>
        <v>0</v>
      </c>
      <c r="R191" s="34">
        <f t="shared" si="66"/>
        <v>1.6127734823585027</v>
      </c>
      <c r="S191" s="34">
        <f t="shared" si="67"/>
        <v>0.4</v>
      </c>
      <c r="T191" s="34">
        <f t="shared" si="68"/>
        <v>0.4</v>
      </c>
      <c r="U191" s="34">
        <f t="shared" si="69"/>
        <v>1.2127734823585028</v>
      </c>
      <c r="V191" s="34">
        <f t="shared" si="70"/>
        <v>0.9</v>
      </c>
      <c r="W191" s="34">
        <f t="shared" si="71"/>
        <v>0.31277348235850277</v>
      </c>
      <c r="X191" s="34">
        <f t="shared" si="72"/>
        <v>0.31277348235850277</v>
      </c>
      <c r="Y191" s="34">
        <f t="shared" si="73"/>
        <v>1.2127734823585028</v>
      </c>
      <c r="Z191" s="34">
        <f t="shared" si="74"/>
        <v>1.6127734823585027</v>
      </c>
      <c r="AA191" s="34">
        <f t="shared" si="75"/>
        <v>0</v>
      </c>
      <c r="AB191" s="34">
        <f t="shared" si="76"/>
        <v>0</v>
      </c>
      <c r="AC191" s="34">
        <f t="shared" si="61"/>
        <v>1.1400000000000001</v>
      </c>
      <c r="AD191" s="35">
        <f t="shared" si="77"/>
        <v>0</v>
      </c>
      <c r="AE191" s="35">
        <f t="shared" si="82"/>
        <v>6.8810166118870608</v>
      </c>
      <c r="AF191" s="35"/>
      <c r="AG191" s="35"/>
      <c r="AH191" s="35"/>
      <c r="AI191" s="35"/>
      <c r="AJ191" s="35"/>
      <c r="AK191" s="34">
        <v>2.85</v>
      </c>
      <c r="AL191">
        <v>8</v>
      </c>
      <c r="AM191">
        <f t="shared" si="78"/>
        <v>22</v>
      </c>
      <c r="AN191" s="34">
        <f t="shared" si="79"/>
        <v>0</v>
      </c>
      <c r="AO191" s="34">
        <f t="shared" si="80"/>
        <v>0</v>
      </c>
      <c r="AP191" s="34">
        <f t="shared" si="62"/>
        <v>1.1400000000000001</v>
      </c>
      <c r="AQ191" s="35">
        <f t="shared" si="81"/>
        <v>7.2</v>
      </c>
      <c r="AR191" s="35">
        <f t="shared" si="83"/>
        <v>19.8</v>
      </c>
    </row>
    <row r="192" spans="1:44" ht="15.75">
      <c r="A192">
        <v>227</v>
      </c>
      <c r="B192">
        <v>100</v>
      </c>
      <c r="C192">
        <v>0</v>
      </c>
      <c r="D192">
        <v>0</v>
      </c>
      <c r="E192">
        <v>98</v>
      </c>
      <c r="F192">
        <v>98</v>
      </c>
      <c r="G192" s="34">
        <v>0</v>
      </c>
      <c r="H192" s="34">
        <v>0</v>
      </c>
      <c r="I192" s="34">
        <v>0.4</v>
      </c>
      <c r="J192" s="34">
        <v>0.5</v>
      </c>
      <c r="K192" s="34">
        <v>0.9</v>
      </c>
      <c r="L192" s="34">
        <f t="shared" si="59"/>
        <v>1.8</v>
      </c>
      <c r="M192" s="34"/>
      <c r="N192" s="15">
        <f t="shared" si="60"/>
        <v>1.3195419401115023</v>
      </c>
      <c r="O192">
        <f t="shared" si="63"/>
        <v>0</v>
      </c>
      <c r="P192" s="34">
        <f t="shared" si="64"/>
        <v>1.3195419401115023</v>
      </c>
      <c r="Q192" s="34">
        <f t="shared" si="65"/>
        <v>0</v>
      </c>
      <c r="R192" s="34">
        <f t="shared" si="66"/>
        <v>1.3195419401115023</v>
      </c>
      <c r="S192" s="34">
        <f t="shared" si="67"/>
        <v>0.4</v>
      </c>
      <c r="T192" s="34">
        <f t="shared" si="68"/>
        <v>0.4</v>
      </c>
      <c r="U192" s="34">
        <f t="shared" si="69"/>
        <v>0.91954194011150225</v>
      </c>
      <c r="V192" s="34">
        <f t="shared" si="70"/>
        <v>0.5</v>
      </c>
      <c r="W192" s="34">
        <f t="shared" si="71"/>
        <v>0.41954194011150225</v>
      </c>
      <c r="X192" s="34">
        <f t="shared" si="72"/>
        <v>0.41954194011150225</v>
      </c>
      <c r="Y192" s="34">
        <f t="shared" si="73"/>
        <v>0.91954194011150225</v>
      </c>
      <c r="Z192" s="34">
        <f t="shared" si="74"/>
        <v>1.3195419401115023</v>
      </c>
      <c r="AA192" s="34">
        <f t="shared" si="75"/>
        <v>0</v>
      </c>
      <c r="AB192" s="34">
        <f t="shared" si="76"/>
        <v>0</v>
      </c>
      <c r="AC192" s="34">
        <f t="shared" si="61"/>
        <v>1.1400000000000001</v>
      </c>
      <c r="AD192" s="35">
        <f t="shared" si="77"/>
        <v>0</v>
      </c>
      <c r="AE192" s="35">
        <f t="shared" si="82"/>
        <v>9.2299226824530489</v>
      </c>
      <c r="AF192" s="35"/>
      <c r="AG192" s="35"/>
      <c r="AH192" s="35"/>
      <c r="AI192" s="35"/>
      <c r="AJ192" s="35"/>
      <c r="AK192" s="34">
        <v>2.85</v>
      </c>
      <c r="AL192">
        <v>8</v>
      </c>
      <c r="AM192">
        <f t="shared" si="78"/>
        <v>22</v>
      </c>
      <c r="AN192" s="34">
        <f t="shared" si="79"/>
        <v>0</v>
      </c>
      <c r="AO192" s="34">
        <f t="shared" si="80"/>
        <v>0</v>
      </c>
      <c r="AP192" s="34">
        <f t="shared" si="62"/>
        <v>1.1400000000000001</v>
      </c>
      <c r="AQ192" s="35">
        <f t="shared" si="81"/>
        <v>4</v>
      </c>
      <c r="AR192" s="35">
        <f t="shared" si="83"/>
        <v>19.8</v>
      </c>
    </row>
    <row r="193" spans="1:44" ht="15.75">
      <c r="A193">
        <v>228</v>
      </c>
      <c r="B193">
        <v>60</v>
      </c>
      <c r="C193">
        <v>0</v>
      </c>
      <c r="D193">
        <v>0</v>
      </c>
      <c r="E193">
        <v>70</v>
      </c>
      <c r="F193">
        <v>70</v>
      </c>
      <c r="G193" s="34">
        <v>0</v>
      </c>
      <c r="H193" s="34">
        <v>0</v>
      </c>
      <c r="I193" s="34">
        <v>0.5</v>
      </c>
      <c r="J193" s="34">
        <v>0.3</v>
      </c>
      <c r="K193" s="34">
        <v>0.3</v>
      </c>
      <c r="L193" s="34">
        <f t="shared" si="59"/>
        <v>1.1000000000000001</v>
      </c>
      <c r="M193" s="34"/>
      <c r="N193" s="15">
        <f t="shared" si="60"/>
        <v>0.80638674117925135</v>
      </c>
      <c r="O193">
        <f t="shared" si="63"/>
        <v>0</v>
      </c>
      <c r="P193" s="34">
        <f t="shared" si="64"/>
        <v>0.80638674117925135</v>
      </c>
      <c r="Q193" s="34">
        <f t="shared" si="65"/>
        <v>0</v>
      </c>
      <c r="R193" s="34">
        <f t="shared" si="66"/>
        <v>0.80638674117925135</v>
      </c>
      <c r="S193" s="34">
        <f t="shared" si="67"/>
        <v>0.5</v>
      </c>
      <c r="T193" s="34">
        <f t="shared" si="68"/>
        <v>0.5</v>
      </c>
      <c r="U193" s="34">
        <f t="shared" si="69"/>
        <v>0.30638674117925135</v>
      </c>
      <c r="V193" s="34">
        <f t="shared" si="70"/>
        <v>0.3</v>
      </c>
      <c r="W193" s="34">
        <f t="shared" si="71"/>
        <v>6.3867411792513651E-3</v>
      </c>
      <c r="X193" s="34">
        <f t="shared" si="72"/>
        <v>6.3867411792513651E-3</v>
      </c>
      <c r="Y193" s="34">
        <f t="shared" si="73"/>
        <v>0.30638674117925135</v>
      </c>
      <c r="Z193" s="34">
        <f t="shared" si="74"/>
        <v>0.80638674117925135</v>
      </c>
      <c r="AA193" s="34">
        <f t="shared" si="75"/>
        <v>0</v>
      </c>
      <c r="AB193" s="34">
        <f t="shared" si="76"/>
        <v>0</v>
      </c>
      <c r="AC193" s="34">
        <f t="shared" si="61"/>
        <v>0.89999999999999991</v>
      </c>
      <c r="AD193" s="35">
        <f t="shared" si="77"/>
        <v>0</v>
      </c>
      <c r="AE193" s="35">
        <f t="shared" si="82"/>
        <v>0.11496134122652457</v>
      </c>
      <c r="AF193" s="35"/>
      <c r="AG193" s="35"/>
      <c r="AH193" s="35"/>
      <c r="AI193" s="35"/>
      <c r="AJ193" s="35"/>
      <c r="AK193" s="34">
        <v>3</v>
      </c>
      <c r="AL193">
        <v>8</v>
      </c>
      <c r="AM193">
        <f t="shared" si="78"/>
        <v>18</v>
      </c>
      <c r="AN193" s="34">
        <f t="shared" si="79"/>
        <v>0</v>
      </c>
      <c r="AO193" s="34">
        <f t="shared" si="80"/>
        <v>0</v>
      </c>
      <c r="AP193" s="34">
        <f t="shared" si="62"/>
        <v>0.89999999999999991</v>
      </c>
      <c r="AQ193" s="35">
        <f t="shared" si="81"/>
        <v>2.4</v>
      </c>
      <c r="AR193" s="35">
        <f t="shared" si="83"/>
        <v>5.3999999999999995</v>
      </c>
    </row>
    <row r="194" spans="1:44" ht="15.75">
      <c r="A194">
        <v>229</v>
      </c>
      <c r="B194">
        <v>35</v>
      </c>
      <c r="C194">
        <v>0</v>
      </c>
      <c r="D194">
        <v>0</v>
      </c>
      <c r="E194">
        <v>40</v>
      </c>
      <c r="F194">
        <v>40</v>
      </c>
      <c r="G194" s="34">
        <v>0</v>
      </c>
      <c r="H194" s="34">
        <v>0</v>
      </c>
      <c r="I194" s="34">
        <v>1</v>
      </c>
      <c r="J194" s="34">
        <v>0.2</v>
      </c>
      <c r="K194" s="34">
        <v>0.1</v>
      </c>
      <c r="L194" s="34">
        <f t="shared" si="59"/>
        <v>1.3</v>
      </c>
      <c r="M194" s="34"/>
      <c r="N194" s="15">
        <f t="shared" si="60"/>
        <v>0.95300251230275157</v>
      </c>
      <c r="O194">
        <f t="shared" si="63"/>
        <v>0</v>
      </c>
      <c r="P194" s="34">
        <f t="shared" si="64"/>
        <v>0.95300251230275157</v>
      </c>
      <c r="Q194" s="34">
        <f t="shared" si="65"/>
        <v>0</v>
      </c>
      <c r="R194" s="34">
        <f t="shared" si="66"/>
        <v>0.95300251230275157</v>
      </c>
      <c r="S194" s="34">
        <f t="shared" si="67"/>
        <v>0.95300251230275157</v>
      </c>
      <c r="T194" s="34">
        <f t="shared" si="68"/>
        <v>0.95300251230275157</v>
      </c>
      <c r="U194" s="34">
        <f t="shared" si="69"/>
        <v>0</v>
      </c>
      <c r="V194" s="34">
        <f t="shared" si="70"/>
        <v>0</v>
      </c>
      <c r="W194" s="34">
        <f t="shared" si="71"/>
        <v>0</v>
      </c>
      <c r="X194" s="34">
        <f t="shared" si="72"/>
        <v>0</v>
      </c>
      <c r="Y194" s="34">
        <f t="shared" si="73"/>
        <v>0</v>
      </c>
      <c r="Z194" s="34">
        <f t="shared" si="74"/>
        <v>0.95300251230275157</v>
      </c>
      <c r="AA194" s="34">
        <f t="shared" si="75"/>
        <v>0</v>
      </c>
      <c r="AB194" s="34">
        <f t="shared" si="76"/>
        <v>0</v>
      </c>
      <c r="AC194" s="34">
        <f t="shared" si="61"/>
        <v>1.0006526379178891</v>
      </c>
      <c r="AD194" s="35">
        <f t="shared" si="77"/>
        <v>0</v>
      </c>
      <c r="AE194" s="35">
        <f t="shared" si="82"/>
        <v>0</v>
      </c>
      <c r="AF194" s="35"/>
      <c r="AG194" s="35"/>
      <c r="AH194" s="35"/>
      <c r="AI194" s="35"/>
      <c r="AJ194" s="35"/>
      <c r="AK194" s="34">
        <v>3</v>
      </c>
      <c r="AL194">
        <v>8</v>
      </c>
      <c r="AM194">
        <f t="shared" si="78"/>
        <v>18</v>
      </c>
      <c r="AN194" s="34">
        <f t="shared" si="79"/>
        <v>0</v>
      </c>
      <c r="AO194" s="34">
        <f t="shared" si="80"/>
        <v>0</v>
      </c>
      <c r="AP194" s="34">
        <f t="shared" si="62"/>
        <v>1.0499999999999998</v>
      </c>
      <c r="AQ194" s="35">
        <f t="shared" si="81"/>
        <v>1.6</v>
      </c>
      <c r="AR194" s="35">
        <f t="shared" si="83"/>
        <v>1.8</v>
      </c>
    </row>
    <row r="195" spans="1:44" ht="15.75">
      <c r="A195">
        <v>230</v>
      </c>
      <c r="B195">
        <v>30</v>
      </c>
      <c r="C195">
        <v>0</v>
      </c>
      <c r="D195">
        <v>0</v>
      </c>
      <c r="E195">
        <v>30</v>
      </c>
      <c r="F195">
        <v>30</v>
      </c>
      <c r="G195" s="34">
        <v>0</v>
      </c>
      <c r="H195" s="34">
        <v>0</v>
      </c>
      <c r="I195" s="34">
        <v>0.3</v>
      </c>
      <c r="J195" s="34">
        <v>0.2</v>
      </c>
      <c r="K195" s="34">
        <v>0.2</v>
      </c>
      <c r="L195" s="34">
        <f t="shared" si="59"/>
        <v>0.7</v>
      </c>
      <c r="M195" s="34"/>
      <c r="N195" s="15">
        <f t="shared" si="60"/>
        <v>0.51315519893225081</v>
      </c>
      <c r="O195">
        <f t="shared" si="63"/>
        <v>0</v>
      </c>
      <c r="P195" s="34">
        <f t="shared" si="64"/>
        <v>0.51315519893225081</v>
      </c>
      <c r="Q195" s="34">
        <f t="shared" si="65"/>
        <v>0</v>
      </c>
      <c r="R195" s="34">
        <f t="shared" si="66"/>
        <v>0.51315519893225081</v>
      </c>
      <c r="S195" s="34">
        <f t="shared" si="67"/>
        <v>0.3</v>
      </c>
      <c r="T195" s="34">
        <f t="shared" si="68"/>
        <v>0.3</v>
      </c>
      <c r="U195" s="34">
        <f t="shared" si="69"/>
        <v>0.21315519893225082</v>
      </c>
      <c r="V195" s="34">
        <f t="shared" si="70"/>
        <v>0.2</v>
      </c>
      <c r="W195" s="34">
        <f t="shared" si="71"/>
        <v>1.3155198932250811E-2</v>
      </c>
      <c r="X195" s="34">
        <f t="shared" si="72"/>
        <v>1.3155198932250811E-2</v>
      </c>
      <c r="Y195" s="34">
        <f t="shared" si="73"/>
        <v>0.21315519893225082</v>
      </c>
      <c r="Z195" s="34">
        <f t="shared" si="74"/>
        <v>0.51315519893225081</v>
      </c>
      <c r="AA195" s="34">
        <f t="shared" si="75"/>
        <v>0</v>
      </c>
      <c r="AB195" s="34">
        <f t="shared" si="76"/>
        <v>0</v>
      </c>
      <c r="AC195" s="34">
        <f t="shared" si="61"/>
        <v>0.25649999999999995</v>
      </c>
      <c r="AD195" s="35">
        <f t="shared" si="77"/>
        <v>0</v>
      </c>
      <c r="AE195" s="35">
        <f t="shared" si="82"/>
        <v>0.28941437650951785</v>
      </c>
      <c r="AF195" s="35"/>
      <c r="AG195" s="35"/>
      <c r="AH195" s="35"/>
      <c r="AI195" s="35"/>
      <c r="AJ195" s="35"/>
      <c r="AK195" s="34">
        <v>2.8499999999999996</v>
      </c>
      <c r="AL195">
        <v>8</v>
      </c>
      <c r="AM195">
        <f t="shared" si="78"/>
        <v>22</v>
      </c>
      <c r="AN195" s="34">
        <f t="shared" si="79"/>
        <v>0</v>
      </c>
      <c r="AO195" s="34">
        <f t="shared" si="80"/>
        <v>0</v>
      </c>
      <c r="AP195" s="34">
        <f t="shared" si="62"/>
        <v>0.25649999999999995</v>
      </c>
      <c r="AQ195" s="35">
        <f t="shared" si="81"/>
        <v>1.6</v>
      </c>
      <c r="AR195" s="35">
        <f t="shared" si="83"/>
        <v>4.4000000000000004</v>
      </c>
    </row>
    <row r="196" spans="1:44" ht="15.75">
      <c r="A196">
        <v>231</v>
      </c>
      <c r="B196">
        <v>30</v>
      </c>
      <c r="C196">
        <v>0</v>
      </c>
      <c r="D196">
        <v>0</v>
      </c>
      <c r="E196">
        <v>30</v>
      </c>
      <c r="F196">
        <v>30</v>
      </c>
      <c r="G196" s="34">
        <v>0</v>
      </c>
      <c r="H196" s="34">
        <v>0</v>
      </c>
      <c r="I196" s="34">
        <v>1</v>
      </c>
      <c r="J196" s="34">
        <v>0.6</v>
      </c>
      <c r="K196" s="34">
        <v>0.6</v>
      </c>
      <c r="L196" s="34">
        <f t="shared" si="59"/>
        <v>2.2000000000000002</v>
      </c>
      <c r="M196" s="34"/>
      <c r="N196" s="15">
        <f t="shared" si="60"/>
        <v>1.6127734823585027</v>
      </c>
      <c r="O196">
        <f t="shared" si="63"/>
        <v>0</v>
      </c>
      <c r="P196" s="34">
        <f t="shared" si="64"/>
        <v>1.6127734823585027</v>
      </c>
      <c r="Q196" s="34">
        <f t="shared" si="65"/>
        <v>0</v>
      </c>
      <c r="R196" s="34">
        <f t="shared" si="66"/>
        <v>1.6127734823585027</v>
      </c>
      <c r="S196" s="34">
        <f t="shared" si="67"/>
        <v>1</v>
      </c>
      <c r="T196" s="34">
        <f t="shared" si="68"/>
        <v>1</v>
      </c>
      <c r="U196" s="34">
        <f t="shared" si="69"/>
        <v>0.61277348235850271</v>
      </c>
      <c r="V196" s="34">
        <f t="shared" si="70"/>
        <v>0.6</v>
      </c>
      <c r="W196" s="34">
        <f t="shared" si="71"/>
        <v>1.277348235850273E-2</v>
      </c>
      <c r="X196" s="34">
        <f t="shared" si="72"/>
        <v>1.277348235850273E-2</v>
      </c>
      <c r="Y196" s="34">
        <f t="shared" si="73"/>
        <v>0.61277348235850271</v>
      </c>
      <c r="Z196" s="34">
        <f t="shared" si="74"/>
        <v>1.6127734823585027</v>
      </c>
      <c r="AA196" s="34">
        <f t="shared" si="75"/>
        <v>0</v>
      </c>
      <c r="AB196" s="34">
        <f t="shared" si="76"/>
        <v>0</v>
      </c>
      <c r="AC196" s="34">
        <f t="shared" si="61"/>
        <v>0.58499999999999996</v>
      </c>
      <c r="AD196" s="35">
        <f t="shared" si="77"/>
        <v>0</v>
      </c>
      <c r="AE196" s="35">
        <f t="shared" si="82"/>
        <v>0.28101661188706006</v>
      </c>
      <c r="AF196" s="35"/>
      <c r="AG196" s="35"/>
      <c r="AH196" s="35"/>
      <c r="AI196" s="35"/>
      <c r="AJ196" s="35"/>
      <c r="AK196" s="34">
        <v>1.95</v>
      </c>
      <c r="AL196">
        <v>8</v>
      </c>
      <c r="AM196">
        <f t="shared" si="78"/>
        <v>22</v>
      </c>
      <c r="AN196" s="34">
        <f t="shared" si="79"/>
        <v>0</v>
      </c>
      <c r="AO196" s="34">
        <f t="shared" si="80"/>
        <v>0</v>
      </c>
      <c r="AP196" s="34">
        <f t="shared" si="62"/>
        <v>0.58499999999999996</v>
      </c>
      <c r="AQ196" s="35">
        <f t="shared" si="81"/>
        <v>4.8</v>
      </c>
      <c r="AR196" s="35">
        <f t="shared" si="83"/>
        <v>13.2</v>
      </c>
    </row>
    <row r="197" spans="1:44" ht="15.75">
      <c r="A197">
        <v>232</v>
      </c>
      <c r="B197">
        <v>15</v>
      </c>
      <c r="C197">
        <v>0</v>
      </c>
      <c r="D197">
        <v>0</v>
      </c>
      <c r="E197">
        <v>0</v>
      </c>
      <c r="F197">
        <v>0</v>
      </c>
      <c r="G197" s="34">
        <v>0</v>
      </c>
      <c r="H197" s="34">
        <v>0</v>
      </c>
      <c r="I197" s="34">
        <v>0.5</v>
      </c>
      <c r="J197" s="34">
        <v>0</v>
      </c>
      <c r="K197" s="34">
        <v>0</v>
      </c>
      <c r="L197" s="34">
        <f t="shared" si="59"/>
        <v>0.5</v>
      </c>
      <c r="M197" s="34"/>
      <c r="N197" s="15">
        <f t="shared" si="60"/>
        <v>0.3665394278087506</v>
      </c>
      <c r="O197">
        <f t="shared" si="63"/>
        <v>0</v>
      </c>
      <c r="P197" s="34">
        <f t="shared" si="64"/>
        <v>0.3665394278087506</v>
      </c>
      <c r="Q197" s="34">
        <f t="shared" si="65"/>
        <v>0</v>
      </c>
      <c r="R197" s="34">
        <f t="shared" si="66"/>
        <v>0.3665394278087506</v>
      </c>
      <c r="S197" s="34">
        <f t="shared" si="67"/>
        <v>0.3665394278087506</v>
      </c>
      <c r="T197" s="34">
        <f t="shared" si="68"/>
        <v>0.3665394278087506</v>
      </c>
      <c r="U197" s="34">
        <f t="shared" si="69"/>
        <v>0</v>
      </c>
      <c r="V197" s="34">
        <f t="shared" si="70"/>
        <v>0</v>
      </c>
      <c r="W197" s="34">
        <f t="shared" si="71"/>
        <v>0</v>
      </c>
      <c r="X197" s="34">
        <f t="shared" si="72"/>
        <v>0</v>
      </c>
      <c r="Y197" s="34">
        <f t="shared" si="73"/>
        <v>0</v>
      </c>
      <c r="Z197" s="34">
        <f t="shared" si="74"/>
        <v>0.3665394278087506</v>
      </c>
      <c r="AA197" s="34">
        <f t="shared" si="75"/>
        <v>0</v>
      </c>
      <c r="AB197" s="34">
        <f t="shared" si="76"/>
        <v>0</v>
      </c>
      <c r="AC197" s="34">
        <f t="shared" si="61"/>
        <v>7.1475188422706379E-2</v>
      </c>
      <c r="AD197" s="35">
        <f t="shared" si="77"/>
        <v>0</v>
      </c>
      <c r="AE197" s="35">
        <f t="shared" si="82"/>
        <v>0</v>
      </c>
      <c r="AF197" s="35"/>
      <c r="AG197" s="35"/>
      <c r="AH197" s="35"/>
      <c r="AI197" s="35"/>
      <c r="AJ197" s="35"/>
      <c r="AK197" s="34">
        <v>1.3000000000000003</v>
      </c>
      <c r="AL197">
        <v>8</v>
      </c>
      <c r="AM197">
        <f t="shared" si="78"/>
        <v>22</v>
      </c>
      <c r="AN197" s="34">
        <f t="shared" si="79"/>
        <v>0</v>
      </c>
      <c r="AO197" s="34">
        <f t="shared" si="80"/>
        <v>0</v>
      </c>
      <c r="AP197" s="34">
        <f t="shared" si="62"/>
        <v>9.7500000000000017E-2</v>
      </c>
      <c r="AQ197" s="35">
        <f t="shared" si="81"/>
        <v>0</v>
      </c>
      <c r="AR197" s="35">
        <f t="shared" si="83"/>
        <v>0</v>
      </c>
    </row>
    <row r="198" spans="1:44" ht="15.75">
      <c r="A198">
        <v>233</v>
      </c>
      <c r="B198">
        <v>0</v>
      </c>
      <c r="C198">
        <v>0</v>
      </c>
      <c r="D198">
        <v>0</v>
      </c>
      <c r="E198" t="s">
        <v>732</v>
      </c>
      <c r="F198" t="s">
        <v>732</v>
      </c>
      <c r="G198" s="34">
        <v>0</v>
      </c>
      <c r="H198" s="34">
        <v>0</v>
      </c>
      <c r="I198" s="34">
        <v>0</v>
      </c>
      <c r="J198" s="34">
        <v>0</v>
      </c>
      <c r="K198" s="34">
        <v>0</v>
      </c>
      <c r="L198" s="34">
        <f t="shared" si="59"/>
        <v>0</v>
      </c>
      <c r="M198" s="34"/>
      <c r="N198" s="15">
        <f t="shared" si="60"/>
        <v>0</v>
      </c>
      <c r="O198">
        <f t="shared" si="63"/>
        <v>0</v>
      </c>
      <c r="P198" s="34">
        <f t="shared" si="64"/>
        <v>0</v>
      </c>
      <c r="Q198" s="34">
        <f t="shared" si="65"/>
        <v>0</v>
      </c>
      <c r="R198" s="34">
        <f t="shared" si="66"/>
        <v>0</v>
      </c>
      <c r="S198" s="34">
        <f t="shared" si="67"/>
        <v>0</v>
      </c>
      <c r="T198" s="34">
        <f t="shared" si="68"/>
        <v>0</v>
      </c>
      <c r="U198" s="34">
        <f t="shared" si="69"/>
        <v>0</v>
      </c>
      <c r="V198" s="34">
        <f t="shared" si="70"/>
        <v>0</v>
      </c>
      <c r="W198" s="34">
        <f t="shared" si="71"/>
        <v>0</v>
      </c>
      <c r="X198" s="34">
        <f t="shared" si="72"/>
        <v>0</v>
      </c>
      <c r="Y198" s="34">
        <f t="shared" si="73"/>
        <v>0</v>
      </c>
      <c r="Z198" s="34">
        <f t="shared" si="74"/>
        <v>0</v>
      </c>
      <c r="AA198" s="34">
        <f t="shared" si="75"/>
        <v>0</v>
      </c>
      <c r="AB198" s="34">
        <f t="shared" si="76"/>
        <v>0</v>
      </c>
      <c r="AC198" s="34">
        <f t="shared" si="61"/>
        <v>0</v>
      </c>
      <c r="AD198" s="35">
        <f t="shared" si="77"/>
        <v>0</v>
      </c>
      <c r="AE198" s="35">
        <f t="shared" si="82"/>
        <v>0</v>
      </c>
      <c r="AF198" s="35"/>
      <c r="AG198" s="35"/>
      <c r="AH198" s="35"/>
      <c r="AI198" s="35"/>
      <c r="AJ198" s="35"/>
      <c r="AK198" s="34"/>
      <c r="AN198" s="34">
        <f t="shared" si="79"/>
        <v>0</v>
      </c>
      <c r="AO198" s="34">
        <f t="shared" si="80"/>
        <v>0</v>
      </c>
      <c r="AP198" s="34">
        <f t="shared" si="62"/>
        <v>0</v>
      </c>
      <c r="AQ198" s="35">
        <f t="shared" si="81"/>
        <v>0</v>
      </c>
      <c r="AR198" s="35">
        <f t="shared" si="83"/>
        <v>0</v>
      </c>
    </row>
    <row r="199" spans="1:44" ht="15.75">
      <c r="A199">
        <v>234</v>
      </c>
      <c r="B199">
        <v>0</v>
      </c>
      <c r="C199">
        <v>0</v>
      </c>
      <c r="D199">
        <v>0</v>
      </c>
      <c r="E199" t="s">
        <v>732</v>
      </c>
      <c r="F199" t="s">
        <v>732</v>
      </c>
      <c r="G199" s="34">
        <v>0</v>
      </c>
      <c r="H199" s="34">
        <v>0</v>
      </c>
      <c r="I199" s="34">
        <v>0</v>
      </c>
      <c r="J199" s="34">
        <v>0</v>
      </c>
      <c r="K199" s="34">
        <v>0</v>
      </c>
      <c r="L199" s="34">
        <f t="shared" si="59"/>
        <v>0</v>
      </c>
      <c r="M199" s="34"/>
      <c r="N199" s="15">
        <f t="shared" si="60"/>
        <v>0</v>
      </c>
      <c r="O199">
        <f t="shared" si="63"/>
        <v>0</v>
      </c>
      <c r="P199" s="34">
        <f t="shared" si="64"/>
        <v>0</v>
      </c>
      <c r="Q199" s="34">
        <f t="shared" si="65"/>
        <v>0</v>
      </c>
      <c r="R199" s="34">
        <f t="shared" si="66"/>
        <v>0</v>
      </c>
      <c r="S199" s="34">
        <f t="shared" si="67"/>
        <v>0</v>
      </c>
      <c r="T199" s="34">
        <f t="shared" si="68"/>
        <v>0</v>
      </c>
      <c r="U199" s="34">
        <f t="shared" si="69"/>
        <v>0</v>
      </c>
      <c r="V199" s="34">
        <f t="shared" si="70"/>
        <v>0</v>
      </c>
      <c r="W199" s="34">
        <f t="shared" si="71"/>
        <v>0</v>
      </c>
      <c r="X199" s="34">
        <f t="shared" si="72"/>
        <v>0</v>
      </c>
      <c r="Y199" s="34">
        <f t="shared" si="73"/>
        <v>0</v>
      </c>
      <c r="Z199" s="34">
        <f t="shared" si="74"/>
        <v>0</v>
      </c>
      <c r="AA199" s="34">
        <f t="shared" si="75"/>
        <v>0</v>
      </c>
      <c r="AB199" s="34">
        <f t="shared" si="76"/>
        <v>0</v>
      </c>
      <c r="AC199" s="34">
        <f t="shared" si="61"/>
        <v>0</v>
      </c>
      <c r="AD199" s="35">
        <f t="shared" si="77"/>
        <v>0</v>
      </c>
      <c r="AE199" s="35">
        <f t="shared" si="82"/>
        <v>0</v>
      </c>
      <c r="AF199" s="35"/>
      <c r="AG199" s="35"/>
      <c r="AH199" s="35"/>
      <c r="AI199" s="35"/>
      <c r="AJ199" s="35"/>
      <c r="AK199" s="34"/>
      <c r="AN199" s="34">
        <f t="shared" si="79"/>
        <v>0</v>
      </c>
      <c r="AO199" s="34">
        <f t="shared" si="80"/>
        <v>0</v>
      </c>
      <c r="AP199" s="34">
        <f t="shared" si="62"/>
        <v>0</v>
      </c>
      <c r="AQ199" s="35">
        <f t="shared" si="81"/>
        <v>0</v>
      </c>
      <c r="AR199" s="35">
        <f t="shared" si="83"/>
        <v>0</v>
      </c>
    </row>
    <row r="200" spans="1:44" ht="15.75">
      <c r="A200">
        <v>235</v>
      </c>
      <c r="B200">
        <v>37</v>
      </c>
      <c r="C200" s="74">
        <v>3</v>
      </c>
      <c r="D200" s="74">
        <v>6</v>
      </c>
      <c r="E200" t="s">
        <v>732</v>
      </c>
      <c r="F200" t="s">
        <v>732</v>
      </c>
      <c r="G200" s="34">
        <v>0.1</v>
      </c>
      <c r="H200" s="34">
        <v>0.1</v>
      </c>
      <c r="I200" s="34">
        <v>0.1</v>
      </c>
      <c r="J200" s="34">
        <v>0</v>
      </c>
      <c r="K200" s="34">
        <v>0</v>
      </c>
      <c r="L200" s="34">
        <f t="shared" si="59"/>
        <v>0.30000000000000004</v>
      </c>
      <c r="M200" s="34"/>
      <c r="N200" s="15">
        <f t="shared" si="60"/>
        <v>0.21992365668525038</v>
      </c>
      <c r="O200">
        <f t="shared" si="63"/>
        <v>0.1</v>
      </c>
      <c r="P200" s="34">
        <f t="shared" si="64"/>
        <v>0.11992365668525037</v>
      </c>
      <c r="Q200" s="34">
        <f t="shared" si="65"/>
        <v>0.1</v>
      </c>
      <c r="R200" s="34">
        <f t="shared" si="66"/>
        <v>1.9923656685250368E-2</v>
      </c>
      <c r="S200" s="34">
        <f t="shared" si="67"/>
        <v>1.9923656685250368E-2</v>
      </c>
      <c r="T200" s="34">
        <f t="shared" si="68"/>
        <v>0.21992365668525038</v>
      </c>
      <c r="U200" s="34">
        <f t="shared" si="69"/>
        <v>0</v>
      </c>
      <c r="V200" s="34">
        <f t="shared" si="70"/>
        <v>0</v>
      </c>
      <c r="W200" s="34">
        <f t="shared" si="71"/>
        <v>0</v>
      </c>
      <c r="X200" s="34">
        <f t="shared" si="72"/>
        <v>0</v>
      </c>
      <c r="Y200" s="34">
        <f t="shared" si="73"/>
        <v>0</v>
      </c>
      <c r="Z200" s="34">
        <f t="shared" si="74"/>
        <v>0.21992365668525038</v>
      </c>
      <c r="AA200" s="34">
        <f t="shared" si="75"/>
        <v>1.5E-3</v>
      </c>
      <c r="AB200" s="34">
        <f t="shared" si="76"/>
        <v>9.0000000000000011E-3</v>
      </c>
      <c r="AC200" s="34">
        <f t="shared" si="61"/>
        <v>3.685876486771318E-3</v>
      </c>
      <c r="AD200" s="35">
        <f t="shared" si="77"/>
        <v>0</v>
      </c>
      <c r="AE200" s="35">
        <f t="shared" si="82"/>
        <v>0</v>
      </c>
      <c r="AF200" s="35"/>
      <c r="AG200" s="35"/>
      <c r="AH200" s="35"/>
      <c r="AI200" s="35"/>
      <c r="AJ200" s="35"/>
      <c r="AK200" s="34">
        <v>0.5</v>
      </c>
      <c r="AN200" s="34">
        <f t="shared" si="79"/>
        <v>1.5E-3</v>
      </c>
      <c r="AO200" s="34">
        <f t="shared" si="80"/>
        <v>9.0000000000000011E-3</v>
      </c>
      <c r="AP200" s="34">
        <f t="shared" si="62"/>
        <v>1.8499999999999999E-2</v>
      </c>
      <c r="AQ200" s="35">
        <f t="shared" si="81"/>
        <v>0</v>
      </c>
      <c r="AR200" s="35">
        <f t="shared" si="83"/>
        <v>0</v>
      </c>
    </row>
    <row r="201" spans="1:44" ht="15.75">
      <c r="A201">
        <v>236</v>
      </c>
      <c r="B201">
        <v>0</v>
      </c>
      <c r="C201">
        <v>0</v>
      </c>
      <c r="D201">
        <v>0</v>
      </c>
      <c r="E201" t="s">
        <v>732</v>
      </c>
      <c r="F201" t="s">
        <v>732</v>
      </c>
      <c r="G201" s="34">
        <v>0</v>
      </c>
      <c r="H201" s="34">
        <v>0</v>
      </c>
      <c r="I201" s="34">
        <v>0</v>
      </c>
      <c r="J201" s="34">
        <v>0</v>
      </c>
      <c r="K201" s="34">
        <v>0</v>
      </c>
      <c r="L201" s="34">
        <f t="shared" si="59"/>
        <v>0</v>
      </c>
      <c r="M201" s="34"/>
      <c r="N201" s="15">
        <f t="shared" si="60"/>
        <v>0</v>
      </c>
      <c r="O201">
        <f t="shared" si="63"/>
        <v>0</v>
      </c>
      <c r="P201" s="34">
        <f t="shared" si="64"/>
        <v>0</v>
      </c>
      <c r="Q201" s="34">
        <f t="shared" si="65"/>
        <v>0</v>
      </c>
      <c r="R201" s="34">
        <f t="shared" si="66"/>
        <v>0</v>
      </c>
      <c r="S201" s="34">
        <f t="shared" si="67"/>
        <v>0</v>
      </c>
      <c r="T201" s="34">
        <f t="shared" si="68"/>
        <v>0</v>
      </c>
      <c r="U201" s="34">
        <f t="shared" si="69"/>
        <v>0</v>
      </c>
      <c r="V201" s="34">
        <f t="shared" si="70"/>
        <v>0</v>
      </c>
      <c r="W201" s="34">
        <f t="shared" si="71"/>
        <v>0</v>
      </c>
      <c r="X201" s="34">
        <f t="shared" si="72"/>
        <v>0</v>
      </c>
      <c r="Y201" s="34">
        <f t="shared" si="73"/>
        <v>0</v>
      </c>
      <c r="Z201" s="34">
        <f t="shared" si="74"/>
        <v>0</v>
      </c>
      <c r="AA201" s="34">
        <f t="shared" si="75"/>
        <v>0</v>
      </c>
      <c r="AB201" s="34">
        <f t="shared" si="76"/>
        <v>0</v>
      </c>
      <c r="AC201" s="34">
        <f t="shared" si="61"/>
        <v>0</v>
      </c>
      <c r="AD201" s="35">
        <f t="shared" si="77"/>
        <v>0</v>
      </c>
      <c r="AE201" s="35">
        <f t="shared" si="82"/>
        <v>0</v>
      </c>
      <c r="AF201" s="35"/>
      <c r="AG201" s="35"/>
      <c r="AH201" s="35"/>
      <c r="AI201" s="35"/>
      <c r="AJ201" s="35"/>
      <c r="AK201" s="34"/>
      <c r="AN201" s="34">
        <f t="shared" si="79"/>
        <v>0</v>
      </c>
      <c r="AO201" s="34">
        <f t="shared" si="80"/>
        <v>0</v>
      </c>
      <c r="AP201" s="34">
        <f t="shared" si="62"/>
        <v>0</v>
      </c>
      <c r="AQ201" s="35">
        <f t="shared" si="81"/>
        <v>0</v>
      </c>
      <c r="AR201" s="35">
        <f t="shared" si="83"/>
        <v>0</v>
      </c>
    </row>
    <row r="202" spans="1:44" ht="15.75">
      <c r="A202">
        <v>237</v>
      </c>
      <c r="B202">
        <v>12</v>
      </c>
      <c r="C202" s="74">
        <v>2</v>
      </c>
      <c r="D202" s="74">
        <v>8</v>
      </c>
      <c r="E202" t="s">
        <v>732</v>
      </c>
      <c r="F202" t="s">
        <v>732</v>
      </c>
      <c r="G202" s="34">
        <v>0.1</v>
      </c>
      <c r="H202" s="34">
        <v>0.1</v>
      </c>
      <c r="I202" s="34">
        <v>0.5</v>
      </c>
      <c r="J202" s="34">
        <v>0</v>
      </c>
      <c r="K202" s="34">
        <v>0</v>
      </c>
      <c r="L202" s="34">
        <f t="shared" si="59"/>
        <v>0.7</v>
      </c>
      <c r="M202" s="34"/>
      <c r="N202" s="15">
        <f t="shared" si="60"/>
        <v>0.51315519893225081</v>
      </c>
      <c r="O202">
        <f t="shared" si="63"/>
        <v>0.1</v>
      </c>
      <c r="P202" s="34">
        <f t="shared" si="64"/>
        <v>0.41315519893225083</v>
      </c>
      <c r="Q202" s="34">
        <f t="shared" si="65"/>
        <v>0.1</v>
      </c>
      <c r="R202" s="34">
        <f t="shared" si="66"/>
        <v>0.31315519893225086</v>
      </c>
      <c r="S202" s="34">
        <f t="shared" si="67"/>
        <v>0.31315519893225086</v>
      </c>
      <c r="T202" s="34">
        <f t="shared" si="68"/>
        <v>0.51315519893225092</v>
      </c>
      <c r="U202" s="34">
        <f t="shared" si="69"/>
        <v>0</v>
      </c>
      <c r="V202" s="34">
        <f t="shared" si="70"/>
        <v>0</v>
      </c>
      <c r="W202" s="34">
        <f t="shared" si="71"/>
        <v>0</v>
      </c>
      <c r="X202" s="34">
        <f t="shared" si="72"/>
        <v>0</v>
      </c>
      <c r="Y202" s="34">
        <f t="shared" si="73"/>
        <v>0</v>
      </c>
      <c r="Z202" s="34">
        <f t="shared" si="74"/>
        <v>0.51315519893225092</v>
      </c>
      <c r="AA202" s="34">
        <f t="shared" si="75"/>
        <v>1E-3</v>
      </c>
      <c r="AB202" s="34">
        <f t="shared" si="76"/>
        <v>1.2000000000000002E-2</v>
      </c>
      <c r="AC202" s="34">
        <f t="shared" si="61"/>
        <v>2.8183967903902575E-2</v>
      </c>
      <c r="AD202" s="35">
        <f t="shared" si="77"/>
        <v>0</v>
      </c>
      <c r="AE202" s="35">
        <f t="shared" si="82"/>
        <v>0</v>
      </c>
      <c r="AF202" s="35"/>
      <c r="AG202" s="35"/>
      <c r="AH202" s="35"/>
      <c r="AI202" s="35"/>
      <c r="AJ202" s="35"/>
      <c r="AK202" s="34">
        <v>0.75</v>
      </c>
      <c r="AN202" s="34">
        <f t="shared" si="79"/>
        <v>1E-3</v>
      </c>
      <c r="AO202" s="34">
        <f t="shared" si="80"/>
        <v>1.2000000000000002E-2</v>
      </c>
      <c r="AP202" s="34">
        <f t="shared" si="62"/>
        <v>4.4999999999999998E-2</v>
      </c>
      <c r="AQ202" s="35">
        <f t="shared" si="81"/>
        <v>0</v>
      </c>
      <c r="AR202" s="35">
        <f t="shared" si="83"/>
        <v>0</v>
      </c>
    </row>
    <row r="203" spans="1:44" ht="15.75">
      <c r="A203">
        <v>238</v>
      </c>
      <c r="B203">
        <v>98</v>
      </c>
      <c r="C203" s="74">
        <v>2</v>
      </c>
      <c r="D203" s="74">
        <v>30</v>
      </c>
      <c r="E203">
        <v>98</v>
      </c>
      <c r="F203">
        <v>98</v>
      </c>
      <c r="G203" s="34">
        <v>0.7</v>
      </c>
      <c r="H203" s="34">
        <v>0.2</v>
      </c>
      <c r="I203" s="34">
        <v>0.5</v>
      </c>
      <c r="J203" s="34">
        <v>1</v>
      </c>
      <c r="K203" s="34">
        <v>1</v>
      </c>
      <c r="L203" s="34">
        <f t="shared" si="59"/>
        <v>3.4</v>
      </c>
      <c r="M203" s="34"/>
      <c r="N203" s="15">
        <f t="shared" si="60"/>
        <v>2.4924681090995038</v>
      </c>
      <c r="O203">
        <f t="shared" si="63"/>
        <v>0.2</v>
      </c>
      <c r="P203" s="34">
        <f t="shared" si="64"/>
        <v>2.2924681090995036</v>
      </c>
      <c r="Q203" s="34">
        <f t="shared" si="65"/>
        <v>0.7</v>
      </c>
      <c r="R203" s="34">
        <f t="shared" si="66"/>
        <v>1.5924681090995036</v>
      </c>
      <c r="S203" s="34">
        <f t="shared" si="67"/>
        <v>0.5</v>
      </c>
      <c r="T203" s="34">
        <f t="shared" si="68"/>
        <v>1.4</v>
      </c>
      <c r="U203" s="34">
        <f t="shared" si="69"/>
        <v>1.0924681090995039</v>
      </c>
      <c r="V203" s="34">
        <f t="shared" si="70"/>
        <v>1</v>
      </c>
      <c r="W203" s="34">
        <f t="shared" si="71"/>
        <v>9.246810909950387E-2</v>
      </c>
      <c r="X203" s="34">
        <f t="shared" si="72"/>
        <v>9.246810909950387E-2</v>
      </c>
      <c r="Y203" s="34">
        <f t="shared" si="73"/>
        <v>1.0924681090995039</v>
      </c>
      <c r="Z203" s="34">
        <f t="shared" si="74"/>
        <v>2.4924681090995038</v>
      </c>
      <c r="AA203" s="34">
        <f t="shared" si="75"/>
        <v>2E-3</v>
      </c>
      <c r="AB203" s="34">
        <f t="shared" si="76"/>
        <v>0.31499999999999995</v>
      </c>
      <c r="AC203" s="34">
        <f t="shared" si="61"/>
        <v>1.2250000000000001</v>
      </c>
      <c r="AD203" s="35">
        <f t="shared" si="77"/>
        <v>0.16</v>
      </c>
      <c r="AE203" s="35">
        <f t="shared" si="82"/>
        <v>2.0342984001890851</v>
      </c>
      <c r="AF203" s="35"/>
      <c r="AG203" s="35"/>
      <c r="AH203" s="35"/>
      <c r="AI203" s="35"/>
      <c r="AJ203" s="35"/>
      <c r="AK203" s="34">
        <v>2.5000000000000004</v>
      </c>
      <c r="AL203">
        <v>8</v>
      </c>
      <c r="AM203">
        <f t="shared" si="78"/>
        <v>22</v>
      </c>
      <c r="AN203" s="34">
        <f t="shared" si="79"/>
        <v>2E-3</v>
      </c>
      <c r="AO203" s="34">
        <f t="shared" si="80"/>
        <v>0.31499999999999995</v>
      </c>
      <c r="AP203" s="34">
        <f t="shared" si="62"/>
        <v>1.2250000000000001</v>
      </c>
      <c r="AQ203" s="35">
        <f t="shared" si="81"/>
        <v>8</v>
      </c>
      <c r="AR203" s="35">
        <f t="shared" si="83"/>
        <v>22</v>
      </c>
    </row>
    <row r="204" spans="1:44" ht="15.75">
      <c r="A204">
        <v>239</v>
      </c>
      <c r="B204">
        <v>76</v>
      </c>
      <c r="C204" s="74">
        <v>1</v>
      </c>
      <c r="D204" s="74">
        <v>3</v>
      </c>
      <c r="E204">
        <v>76</v>
      </c>
      <c r="F204">
        <v>76</v>
      </c>
      <c r="G204" s="34">
        <v>0.3</v>
      </c>
      <c r="H204" s="34">
        <v>0.1</v>
      </c>
      <c r="I204" s="34">
        <v>0.1</v>
      </c>
      <c r="J204" s="34">
        <v>0.1</v>
      </c>
      <c r="K204" s="34">
        <v>0.3</v>
      </c>
      <c r="L204" s="34">
        <f t="shared" si="59"/>
        <v>0.89999999999999991</v>
      </c>
      <c r="M204" s="34"/>
      <c r="N204" s="15">
        <f t="shared" si="60"/>
        <v>0.65977097005575103</v>
      </c>
      <c r="O204">
        <f t="shared" si="63"/>
        <v>0.1</v>
      </c>
      <c r="P204" s="34">
        <f t="shared" si="64"/>
        <v>0.55977097005575105</v>
      </c>
      <c r="Q204" s="34">
        <f t="shared" si="65"/>
        <v>0.3</v>
      </c>
      <c r="R204" s="34">
        <f t="shared" si="66"/>
        <v>0.25977097005575106</v>
      </c>
      <c r="S204" s="34">
        <f t="shared" si="67"/>
        <v>0.1</v>
      </c>
      <c r="T204" s="34">
        <f t="shared" si="68"/>
        <v>0.5</v>
      </c>
      <c r="U204" s="34">
        <f t="shared" si="69"/>
        <v>0.15977097005575103</v>
      </c>
      <c r="V204" s="34">
        <f t="shared" si="70"/>
        <v>0.1</v>
      </c>
      <c r="W204" s="34">
        <f t="shared" si="71"/>
        <v>5.9770970055751022E-2</v>
      </c>
      <c r="X204" s="34">
        <f t="shared" si="72"/>
        <v>5.9770970055751022E-2</v>
      </c>
      <c r="Y204" s="34">
        <f t="shared" si="73"/>
        <v>0.15977097005575103</v>
      </c>
      <c r="Z204" s="34">
        <f t="shared" si="74"/>
        <v>0.65977097005575103</v>
      </c>
      <c r="AA204" s="34">
        <f t="shared" si="75"/>
        <v>5.0000000000000001E-4</v>
      </c>
      <c r="AB204" s="34">
        <f t="shared" si="76"/>
        <v>1.3499999999999998E-2</v>
      </c>
      <c r="AC204" s="34">
        <f t="shared" si="61"/>
        <v>0.20520000000000002</v>
      </c>
      <c r="AD204" s="35">
        <f t="shared" si="77"/>
        <v>8.0000000000000002E-3</v>
      </c>
      <c r="AE204" s="35">
        <f t="shared" si="82"/>
        <v>1.3149613412265224</v>
      </c>
      <c r="AF204" s="35"/>
      <c r="AG204" s="35"/>
      <c r="AH204" s="35"/>
      <c r="AI204" s="35"/>
      <c r="AJ204" s="35"/>
      <c r="AK204" s="34">
        <v>2.7</v>
      </c>
      <c r="AL204">
        <v>8</v>
      </c>
      <c r="AM204">
        <f t="shared" si="78"/>
        <v>22</v>
      </c>
      <c r="AN204" s="34">
        <f t="shared" si="79"/>
        <v>5.0000000000000001E-4</v>
      </c>
      <c r="AO204" s="34">
        <f t="shared" si="80"/>
        <v>1.3499999999999998E-2</v>
      </c>
      <c r="AP204" s="34">
        <f t="shared" si="62"/>
        <v>0.20520000000000002</v>
      </c>
      <c r="AQ204" s="35">
        <f t="shared" si="81"/>
        <v>0.8</v>
      </c>
      <c r="AR204" s="35">
        <f t="shared" si="83"/>
        <v>6.6</v>
      </c>
    </row>
    <row r="205" spans="1:44" ht="15.75">
      <c r="A205">
        <v>240</v>
      </c>
      <c r="B205">
        <v>85</v>
      </c>
      <c r="C205">
        <v>0</v>
      </c>
      <c r="D205">
        <v>0</v>
      </c>
      <c r="E205">
        <v>0</v>
      </c>
      <c r="F205">
        <v>0</v>
      </c>
      <c r="G205" s="34">
        <v>0</v>
      </c>
      <c r="H205" s="34">
        <v>0</v>
      </c>
      <c r="I205" s="34">
        <v>1</v>
      </c>
      <c r="J205" s="34">
        <v>1</v>
      </c>
      <c r="K205" s="34">
        <v>1</v>
      </c>
      <c r="L205" s="34">
        <f t="shared" si="59"/>
        <v>3</v>
      </c>
      <c r="M205" s="34"/>
      <c r="N205" s="15">
        <f t="shared" si="60"/>
        <v>2.1992365668525036</v>
      </c>
      <c r="O205">
        <f t="shared" si="63"/>
        <v>0</v>
      </c>
      <c r="P205" s="34">
        <f t="shared" si="64"/>
        <v>2.1992365668525036</v>
      </c>
      <c r="Q205" s="34">
        <f t="shared" si="65"/>
        <v>0</v>
      </c>
      <c r="R205" s="34">
        <f t="shared" si="66"/>
        <v>2.1992365668525036</v>
      </c>
      <c r="S205" s="34">
        <f t="shared" si="67"/>
        <v>1</v>
      </c>
      <c r="T205" s="34">
        <f t="shared" si="68"/>
        <v>1</v>
      </c>
      <c r="U205" s="34">
        <f t="shared" si="69"/>
        <v>1.1992365668525036</v>
      </c>
      <c r="V205" s="34">
        <f t="shared" si="70"/>
        <v>1</v>
      </c>
      <c r="W205" s="34">
        <f t="shared" si="71"/>
        <v>0.19923656685250357</v>
      </c>
      <c r="X205" s="34">
        <f t="shared" si="72"/>
        <v>0.19923656685250357</v>
      </c>
      <c r="Y205" s="34">
        <f t="shared" si="73"/>
        <v>1.1992365668525036</v>
      </c>
      <c r="Z205" s="34">
        <f t="shared" si="74"/>
        <v>2.1992365668525036</v>
      </c>
      <c r="AA205" s="34">
        <f t="shared" si="75"/>
        <v>0</v>
      </c>
      <c r="AB205" s="34">
        <f t="shared" si="76"/>
        <v>0</v>
      </c>
      <c r="AC205" s="34">
        <f t="shared" si="61"/>
        <v>0.374</v>
      </c>
      <c r="AD205" s="35">
        <f t="shared" si="77"/>
        <v>0</v>
      </c>
      <c r="AE205" s="35">
        <f t="shared" si="82"/>
        <v>4.3832044707550786</v>
      </c>
      <c r="AF205" s="35"/>
      <c r="AG205" s="35"/>
      <c r="AH205" s="35"/>
      <c r="AI205" s="35"/>
      <c r="AJ205" s="35"/>
      <c r="AK205" s="34">
        <v>0.44</v>
      </c>
      <c r="AL205">
        <v>8</v>
      </c>
      <c r="AM205">
        <f t="shared" si="78"/>
        <v>22</v>
      </c>
      <c r="AN205" s="34">
        <f t="shared" si="79"/>
        <v>0</v>
      </c>
      <c r="AO205" s="34">
        <f t="shared" si="80"/>
        <v>0</v>
      </c>
      <c r="AP205" s="34">
        <f t="shared" si="62"/>
        <v>0.374</v>
      </c>
      <c r="AQ205" s="35">
        <f t="shared" si="81"/>
        <v>8</v>
      </c>
      <c r="AR205" s="35">
        <f t="shared" si="83"/>
        <v>22</v>
      </c>
    </row>
    <row r="206" spans="1:44" ht="15.75">
      <c r="A206">
        <v>241</v>
      </c>
      <c r="B206">
        <v>90</v>
      </c>
      <c r="C206">
        <v>0</v>
      </c>
      <c r="D206">
        <v>0</v>
      </c>
      <c r="E206">
        <v>95</v>
      </c>
      <c r="F206">
        <v>95</v>
      </c>
      <c r="G206" s="34">
        <v>0</v>
      </c>
      <c r="H206" s="34">
        <v>0</v>
      </c>
      <c r="I206" s="34">
        <v>1</v>
      </c>
      <c r="J206" s="34">
        <v>0.3</v>
      </c>
      <c r="K206" s="34">
        <v>0.3</v>
      </c>
      <c r="L206" s="34">
        <f t="shared" si="59"/>
        <v>1.6</v>
      </c>
      <c r="M206" s="34"/>
      <c r="N206" s="15">
        <f t="shared" si="60"/>
        <v>1.1729261689880019</v>
      </c>
      <c r="O206">
        <f t="shared" si="63"/>
        <v>0</v>
      </c>
      <c r="P206" s="34">
        <f t="shared" si="64"/>
        <v>1.1729261689880019</v>
      </c>
      <c r="Q206" s="34">
        <f t="shared" si="65"/>
        <v>0</v>
      </c>
      <c r="R206" s="34">
        <f t="shared" si="66"/>
        <v>1.1729261689880019</v>
      </c>
      <c r="S206" s="34">
        <f t="shared" si="67"/>
        <v>1</v>
      </c>
      <c r="T206" s="34">
        <f t="shared" si="68"/>
        <v>1</v>
      </c>
      <c r="U206" s="34">
        <f t="shared" si="69"/>
        <v>0.17292616898800195</v>
      </c>
      <c r="V206" s="34">
        <f t="shared" si="70"/>
        <v>0.17292616898800195</v>
      </c>
      <c r="W206" s="34">
        <f t="shared" si="71"/>
        <v>0</v>
      </c>
      <c r="X206" s="34">
        <f t="shared" si="72"/>
        <v>0</v>
      </c>
      <c r="Y206" s="34">
        <f t="shared" si="73"/>
        <v>0.17292616898800195</v>
      </c>
      <c r="Z206" s="34">
        <f t="shared" si="74"/>
        <v>1.1729261689880019</v>
      </c>
      <c r="AA206" s="34">
        <f t="shared" si="75"/>
        <v>0</v>
      </c>
      <c r="AB206" s="34">
        <f t="shared" si="76"/>
        <v>0</v>
      </c>
      <c r="AC206" s="34">
        <f t="shared" si="61"/>
        <v>2.3625000000000003</v>
      </c>
      <c r="AD206" s="35">
        <f t="shared" si="77"/>
        <v>0</v>
      </c>
      <c r="AE206" s="35">
        <f t="shared" si="82"/>
        <v>0</v>
      </c>
      <c r="AF206" s="35"/>
      <c r="AG206" s="35"/>
      <c r="AH206" s="35"/>
      <c r="AI206" s="35"/>
      <c r="AJ206" s="35"/>
      <c r="AK206" s="34">
        <v>2.625</v>
      </c>
      <c r="AL206">
        <v>8</v>
      </c>
      <c r="AM206">
        <f t="shared" si="78"/>
        <v>22</v>
      </c>
      <c r="AN206" s="34">
        <f t="shared" si="79"/>
        <v>0</v>
      </c>
      <c r="AO206" s="34">
        <f t="shared" si="80"/>
        <v>0</v>
      </c>
      <c r="AP206" s="34">
        <f t="shared" si="62"/>
        <v>2.3625000000000003</v>
      </c>
      <c r="AQ206" s="35">
        <f t="shared" ref="AQ206:AQ235" si="84">AL206*J206</f>
        <v>2.4</v>
      </c>
      <c r="AR206" s="35">
        <f t="shared" si="83"/>
        <v>6.6</v>
      </c>
    </row>
    <row r="207" spans="1:44" ht="15.75">
      <c r="A207">
        <v>242</v>
      </c>
      <c r="B207">
        <v>30</v>
      </c>
      <c r="C207">
        <v>0</v>
      </c>
      <c r="D207">
        <v>0</v>
      </c>
      <c r="E207">
        <v>95</v>
      </c>
      <c r="F207">
        <v>95</v>
      </c>
      <c r="G207" s="34">
        <v>0</v>
      </c>
      <c r="H207" s="34">
        <v>0</v>
      </c>
      <c r="I207" s="34">
        <v>0.1</v>
      </c>
      <c r="J207" s="34">
        <v>0.1</v>
      </c>
      <c r="K207" s="34">
        <v>0.1</v>
      </c>
      <c r="L207" s="34">
        <f t="shared" si="59"/>
        <v>0.30000000000000004</v>
      </c>
      <c r="M207" s="34"/>
      <c r="N207" s="15">
        <f t="shared" si="60"/>
        <v>0.21992365668525038</v>
      </c>
      <c r="O207">
        <f t="shared" si="63"/>
        <v>0</v>
      </c>
      <c r="P207" s="34">
        <f t="shared" si="64"/>
        <v>0.21992365668525038</v>
      </c>
      <c r="Q207" s="34">
        <f t="shared" si="65"/>
        <v>0</v>
      </c>
      <c r="R207" s="34">
        <f t="shared" si="66"/>
        <v>0.21992365668525038</v>
      </c>
      <c r="S207" s="34">
        <f t="shared" si="67"/>
        <v>0.1</v>
      </c>
      <c r="T207" s="34">
        <f t="shared" si="68"/>
        <v>0.1</v>
      </c>
      <c r="U207" s="34">
        <f t="shared" si="69"/>
        <v>0.11992365668525037</v>
      </c>
      <c r="V207" s="34">
        <f t="shared" si="70"/>
        <v>0.1</v>
      </c>
      <c r="W207" s="34">
        <f t="shared" si="71"/>
        <v>1.9923656685250368E-2</v>
      </c>
      <c r="X207" s="34">
        <f t="shared" si="72"/>
        <v>1.9923656685250368E-2</v>
      </c>
      <c r="Y207" s="34">
        <f t="shared" si="73"/>
        <v>0.11992365668525037</v>
      </c>
      <c r="Z207" s="34">
        <f t="shared" si="74"/>
        <v>0.21992365668525038</v>
      </c>
      <c r="AA207" s="34">
        <f t="shared" si="75"/>
        <v>0</v>
      </c>
      <c r="AB207" s="34">
        <f t="shared" si="76"/>
        <v>0</v>
      </c>
      <c r="AC207" s="34">
        <f t="shared" si="61"/>
        <v>9.0000000000000011E-2</v>
      </c>
      <c r="AD207" s="35">
        <f t="shared" si="77"/>
        <v>0</v>
      </c>
      <c r="AE207" s="35">
        <f t="shared" ref="AE207:AE235" si="85">X207*AM207</f>
        <v>0.35862582033450663</v>
      </c>
      <c r="AF207" s="35"/>
      <c r="AG207" s="35"/>
      <c r="AH207" s="35"/>
      <c r="AI207" s="35"/>
      <c r="AJ207" s="35"/>
      <c r="AK207" s="34">
        <v>3</v>
      </c>
      <c r="AL207">
        <v>8</v>
      </c>
      <c r="AM207">
        <f t="shared" si="78"/>
        <v>18</v>
      </c>
      <c r="AN207" s="34">
        <f t="shared" si="79"/>
        <v>0</v>
      </c>
      <c r="AO207" s="34">
        <f t="shared" si="80"/>
        <v>0</v>
      </c>
      <c r="AP207" s="34">
        <f t="shared" si="62"/>
        <v>9.0000000000000011E-2</v>
      </c>
      <c r="AQ207" s="35">
        <f t="shared" si="84"/>
        <v>0.8</v>
      </c>
      <c r="AR207" s="35">
        <f t="shared" ref="AR207:AR235" si="86">AM207*K207</f>
        <v>1.8</v>
      </c>
    </row>
    <row r="208" spans="1:44" ht="15.75">
      <c r="A208">
        <v>243</v>
      </c>
      <c r="B208">
        <v>65</v>
      </c>
      <c r="C208" s="74">
        <v>5</v>
      </c>
      <c r="D208">
        <v>0</v>
      </c>
      <c r="E208">
        <v>75</v>
      </c>
      <c r="F208">
        <v>75</v>
      </c>
      <c r="G208" s="34">
        <v>0</v>
      </c>
      <c r="H208" s="34">
        <v>0.5</v>
      </c>
      <c r="I208" s="34">
        <v>1</v>
      </c>
      <c r="J208" s="34">
        <v>0.35</v>
      </c>
      <c r="K208" s="34">
        <v>0.35</v>
      </c>
      <c r="L208" s="34">
        <f t="shared" si="59"/>
        <v>2.2000000000000002</v>
      </c>
      <c r="M208" s="34"/>
      <c r="N208" s="15">
        <f t="shared" si="60"/>
        <v>1.6127734823585027</v>
      </c>
      <c r="O208">
        <f t="shared" si="63"/>
        <v>0.5</v>
      </c>
      <c r="P208" s="34">
        <f t="shared" si="64"/>
        <v>1.1127734823585027</v>
      </c>
      <c r="Q208" s="34">
        <f t="shared" si="65"/>
        <v>0</v>
      </c>
      <c r="R208" s="34">
        <f t="shared" si="66"/>
        <v>1.1127734823585027</v>
      </c>
      <c r="S208" s="34">
        <f t="shared" si="67"/>
        <v>1</v>
      </c>
      <c r="T208" s="34">
        <f t="shared" si="68"/>
        <v>1.5</v>
      </c>
      <c r="U208" s="34">
        <f t="shared" si="69"/>
        <v>0.11277348235850271</v>
      </c>
      <c r="V208" s="34">
        <f t="shared" si="70"/>
        <v>0.11277348235850271</v>
      </c>
      <c r="W208" s="34">
        <f t="shared" si="71"/>
        <v>0</v>
      </c>
      <c r="X208" s="34">
        <f t="shared" si="72"/>
        <v>0</v>
      </c>
      <c r="Y208" s="34">
        <f t="shared" si="73"/>
        <v>0.11277348235850271</v>
      </c>
      <c r="Z208" s="34">
        <f t="shared" si="74"/>
        <v>1.6127734823585027</v>
      </c>
      <c r="AA208" s="34">
        <f t="shared" si="75"/>
        <v>1.2500000000000001E-2</v>
      </c>
      <c r="AB208" s="34">
        <f t="shared" si="76"/>
        <v>0</v>
      </c>
      <c r="AC208" s="34">
        <f t="shared" si="61"/>
        <v>1.3650000000000002</v>
      </c>
      <c r="AD208" s="35">
        <f t="shared" si="77"/>
        <v>4.5109392943401085E-2</v>
      </c>
      <c r="AE208" s="35">
        <f t="shared" si="85"/>
        <v>0</v>
      </c>
      <c r="AF208" s="35"/>
      <c r="AG208" s="35"/>
      <c r="AH208" s="35"/>
      <c r="AI208" s="35"/>
      <c r="AJ208" s="35"/>
      <c r="AK208" s="34">
        <v>2.1</v>
      </c>
      <c r="AL208">
        <v>8</v>
      </c>
      <c r="AM208">
        <f t="shared" si="78"/>
        <v>22</v>
      </c>
      <c r="AN208" s="34">
        <f t="shared" si="79"/>
        <v>1.2500000000000001E-2</v>
      </c>
      <c r="AO208" s="34">
        <f t="shared" si="80"/>
        <v>0</v>
      </c>
      <c r="AP208" s="34">
        <f t="shared" si="62"/>
        <v>1.3650000000000002</v>
      </c>
      <c r="AQ208" s="35">
        <f t="shared" si="84"/>
        <v>2.8</v>
      </c>
      <c r="AR208" s="35">
        <f t="shared" si="86"/>
        <v>7.6999999999999993</v>
      </c>
    </row>
    <row r="209" spans="1:44" ht="15.75">
      <c r="A209">
        <v>260</v>
      </c>
      <c r="B209">
        <v>95</v>
      </c>
      <c r="C209">
        <v>0</v>
      </c>
      <c r="D209">
        <v>0</v>
      </c>
      <c r="E209" t="s">
        <v>732</v>
      </c>
      <c r="F209" t="s">
        <v>732</v>
      </c>
      <c r="G209" s="34">
        <v>0</v>
      </c>
      <c r="H209" s="34">
        <v>0</v>
      </c>
      <c r="I209" s="34">
        <v>1.8</v>
      </c>
      <c r="J209" s="34">
        <v>0</v>
      </c>
      <c r="K209" s="34">
        <v>0</v>
      </c>
      <c r="L209" s="34">
        <f t="shared" si="59"/>
        <v>1.8</v>
      </c>
      <c r="M209" s="34"/>
      <c r="N209" s="15">
        <f t="shared" si="60"/>
        <v>1.3195419401115023</v>
      </c>
      <c r="O209">
        <f t="shared" si="63"/>
        <v>0</v>
      </c>
      <c r="P209" s="34">
        <f t="shared" si="64"/>
        <v>1.3195419401115023</v>
      </c>
      <c r="Q209" s="34">
        <f t="shared" si="65"/>
        <v>0</v>
      </c>
      <c r="R209" s="34">
        <f t="shared" si="66"/>
        <v>1.3195419401115023</v>
      </c>
      <c r="S209" s="34">
        <f t="shared" si="67"/>
        <v>1.3195419401115023</v>
      </c>
      <c r="T209" s="34">
        <f t="shared" si="68"/>
        <v>1.3195419401115023</v>
      </c>
      <c r="U209" s="34">
        <f t="shared" si="69"/>
        <v>0</v>
      </c>
      <c r="V209" s="34">
        <f t="shared" si="70"/>
        <v>0</v>
      </c>
      <c r="W209" s="34">
        <f t="shared" si="71"/>
        <v>0</v>
      </c>
      <c r="X209" s="34">
        <f t="shared" si="72"/>
        <v>0</v>
      </c>
      <c r="Y209" s="34">
        <f t="shared" si="73"/>
        <v>0</v>
      </c>
      <c r="Z209" s="34">
        <f t="shared" si="74"/>
        <v>1.3195419401115023</v>
      </c>
      <c r="AA209" s="34">
        <f t="shared" si="75"/>
        <v>0</v>
      </c>
      <c r="AB209" s="34">
        <f t="shared" si="76"/>
        <v>0</v>
      </c>
      <c r="AC209" s="34">
        <f t="shared" si="61"/>
        <v>1.8803472646588906</v>
      </c>
      <c r="AD209" s="35">
        <f t="shared" si="77"/>
        <v>0</v>
      </c>
      <c r="AE209" s="35">
        <f t="shared" si="85"/>
        <v>0</v>
      </c>
      <c r="AF209" s="35"/>
      <c r="AG209" s="35"/>
      <c r="AH209" s="35"/>
      <c r="AI209" s="35"/>
      <c r="AJ209" s="35"/>
      <c r="AK209" s="34">
        <v>1.5</v>
      </c>
      <c r="AN209" s="34">
        <f t="shared" si="79"/>
        <v>0</v>
      </c>
      <c r="AO209" s="34">
        <f t="shared" si="80"/>
        <v>0</v>
      </c>
      <c r="AP209" s="34">
        <f t="shared" si="62"/>
        <v>2.5649999999999999</v>
      </c>
      <c r="AQ209" s="35">
        <f t="shared" si="84"/>
        <v>0</v>
      </c>
      <c r="AR209" s="35">
        <f t="shared" si="86"/>
        <v>0</v>
      </c>
    </row>
    <row r="210" spans="1:44" ht="15.75">
      <c r="A210">
        <v>261</v>
      </c>
      <c r="B210">
        <v>15</v>
      </c>
      <c r="C210">
        <v>0</v>
      </c>
      <c r="D210">
        <v>0</v>
      </c>
      <c r="E210" t="s">
        <v>732</v>
      </c>
      <c r="F210" t="s">
        <v>732</v>
      </c>
      <c r="G210" s="34">
        <v>0</v>
      </c>
      <c r="H210" s="34">
        <v>0</v>
      </c>
      <c r="I210" s="34">
        <v>0.5</v>
      </c>
      <c r="J210" s="34">
        <v>0</v>
      </c>
      <c r="K210" s="34">
        <v>0</v>
      </c>
      <c r="L210" s="34">
        <f t="shared" si="59"/>
        <v>0.5</v>
      </c>
      <c r="M210" s="34"/>
      <c r="N210" s="15">
        <f t="shared" si="60"/>
        <v>0.3665394278087506</v>
      </c>
      <c r="O210">
        <f t="shared" si="63"/>
        <v>0</v>
      </c>
      <c r="P210" s="34">
        <f t="shared" si="64"/>
        <v>0.3665394278087506</v>
      </c>
      <c r="Q210" s="34">
        <f t="shared" si="65"/>
        <v>0</v>
      </c>
      <c r="R210" s="34">
        <f t="shared" si="66"/>
        <v>0.3665394278087506</v>
      </c>
      <c r="S210" s="34">
        <f t="shared" si="67"/>
        <v>0.3665394278087506</v>
      </c>
      <c r="T210" s="34">
        <f t="shared" si="68"/>
        <v>0.3665394278087506</v>
      </c>
      <c r="U210" s="34">
        <f t="shared" si="69"/>
        <v>0</v>
      </c>
      <c r="V210" s="34">
        <f t="shared" si="70"/>
        <v>0</v>
      </c>
      <c r="W210" s="34">
        <f t="shared" si="71"/>
        <v>0</v>
      </c>
      <c r="X210" s="34">
        <f t="shared" si="72"/>
        <v>0</v>
      </c>
      <c r="Y210" s="34">
        <f t="shared" si="73"/>
        <v>0</v>
      </c>
      <c r="Z210" s="34">
        <f t="shared" si="74"/>
        <v>0.3665394278087506</v>
      </c>
      <c r="AA210" s="34">
        <f t="shared" si="75"/>
        <v>0</v>
      </c>
      <c r="AB210" s="34">
        <f t="shared" si="76"/>
        <v>0</v>
      </c>
      <c r="AC210" s="34">
        <f t="shared" si="61"/>
        <v>2.7490457085656294E-2</v>
      </c>
      <c r="AD210" s="35">
        <f t="shared" si="77"/>
        <v>0</v>
      </c>
      <c r="AE210" s="35">
        <f t="shared" si="85"/>
        <v>0</v>
      </c>
      <c r="AF210" s="35"/>
      <c r="AG210" s="35"/>
      <c r="AH210" s="35"/>
      <c r="AI210" s="35"/>
      <c r="AJ210" s="35"/>
      <c r="AK210" s="34">
        <v>0.5</v>
      </c>
      <c r="AN210" s="34">
        <f t="shared" si="79"/>
        <v>0</v>
      </c>
      <c r="AO210" s="34">
        <f t="shared" si="80"/>
        <v>0</v>
      </c>
      <c r="AP210" s="34">
        <f t="shared" si="62"/>
        <v>3.7499999999999999E-2</v>
      </c>
      <c r="AQ210" s="35">
        <f t="shared" si="84"/>
        <v>0</v>
      </c>
      <c r="AR210" s="35">
        <f t="shared" si="86"/>
        <v>0</v>
      </c>
    </row>
    <row r="211" spans="1:44" ht="15.75">
      <c r="A211">
        <v>262</v>
      </c>
      <c r="B211">
        <v>95</v>
      </c>
      <c r="C211">
        <v>0</v>
      </c>
      <c r="D211">
        <v>0</v>
      </c>
      <c r="E211" t="s">
        <v>732</v>
      </c>
      <c r="F211" t="s">
        <v>732</v>
      </c>
      <c r="G211" s="34">
        <v>0</v>
      </c>
      <c r="H211" s="34">
        <v>0</v>
      </c>
      <c r="I211" s="34">
        <v>2</v>
      </c>
      <c r="J211" s="34">
        <v>0</v>
      </c>
      <c r="K211" s="34">
        <v>0</v>
      </c>
      <c r="L211" s="34">
        <f t="shared" si="59"/>
        <v>2</v>
      </c>
      <c r="M211" s="34"/>
      <c r="N211" s="15">
        <f t="shared" si="60"/>
        <v>1.4661577112350024</v>
      </c>
      <c r="O211">
        <f t="shared" si="63"/>
        <v>0</v>
      </c>
      <c r="P211" s="34">
        <f t="shared" si="64"/>
        <v>1.4661577112350024</v>
      </c>
      <c r="Q211" s="34">
        <f t="shared" si="65"/>
        <v>0</v>
      </c>
      <c r="R211" s="34">
        <f t="shared" si="66"/>
        <v>1.4661577112350024</v>
      </c>
      <c r="S211" s="34">
        <f t="shared" si="67"/>
        <v>1.4661577112350024</v>
      </c>
      <c r="T211" s="34">
        <f t="shared" si="68"/>
        <v>1.4661577112350024</v>
      </c>
      <c r="U211" s="34">
        <f t="shared" si="69"/>
        <v>0</v>
      </c>
      <c r="V211" s="34">
        <f t="shared" si="70"/>
        <v>0</v>
      </c>
      <c r="W211" s="34">
        <f t="shared" si="71"/>
        <v>0</v>
      </c>
      <c r="X211" s="34">
        <f t="shared" si="72"/>
        <v>0</v>
      </c>
      <c r="Y211" s="34">
        <f t="shared" si="73"/>
        <v>0</v>
      </c>
      <c r="Z211" s="34">
        <f t="shared" si="74"/>
        <v>1.4661577112350024</v>
      </c>
      <c r="AA211" s="34">
        <f t="shared" si="75"/>
        <v>0</v>
      </c>
      <c r="AB211" s="34">
        <f t="shared" si="76"/>
        <v>0</v>
      </c>
      <c r="AC211" s="34">
        <f t="shared" si="61"/>
        <v>0.69642491283662611</v>
      </c>
      <c r="AD211" s="35">
        <f t="shared" si="77"/>
        <v>0</v>
      </c>
      <c r="AE211" s="35">
        <f t="shared" si="85"/>
        <v>0</v>
      </c>
      <c r="AF211" s="35"/>
      <c r="AG211" s="35"/>
      <c r="AH211" s="35"/>
      <c r="AI211" s="35"/>
      <c r="AJ211" s="35"/>
      <c r="AK211" s="34">
        <v>0.5</v>
      </c>
      <c r="AN211" s="34">
        <f t="shared" si="79"/>
        <v>0</v>
      </c>
      <c r="AO211" s="34">
        <f t="shared" si="80"/>
        <v>0</v>
      </c>
      <c r="AP211" s="34">
        <f t="shared" si="62"/>
        <v>0.95</v>
      </c>
      <c r="AQ211" s="35">
        <f t="shared" si="84"/>
        <v>0</v>
      </c>
      <c r="AR211" s="35">
        <f t="shared" si="86"/>
        <v>0</v>
      </c>
    </row>
    <row r="212" spans="1:44" ht="15.75">
      <c r="A212">
        <v>263</v>
      </c>
      <c r="B212">
        <v>60</v>
      </c>
      <c r="C212">
        <v>0</v>
      </c>
      <c r="D212">
        <v>0</v>
      </c>
      <c r="E212" t="s">
        <v>732</v>
      </c>
      <c r="F212" t="s">
        <v>732</v>
      </c>
      <c r="G212" s="34">
        <v>0</v>
      </c>
      <c r="H212" s="34">
        <v>0</v>
      </c>
      <c r="I212" s="34">
        <v>1.5</v>
      </c>
      <c r="J212" s="34">
        <v>0</v>
      </c>
      <c r="K212" s="34">
        <v>0</v>
      </c>
      <c r="L212" s="34">
        <f t="shared" ref="L212:L235" si="87">SUM(G212:K212)</f>
        <v>1.5</v>
      </c>
      <c r="M212" s="34"/>
      <c r="N212" s="15">
        <f t="shared" ref="N212:N235" si="88">L212*$F$2</f>
        <v>1.0996182834262518</v>
      </c>
      <c r="O212">
        <f t="shared" si="63"/>
        <v>0</v>
      </c>
      <c r="P212" s="34">
        <f t="shared" si="64"/>
        <v>1.0996182834262518</v>
      </c>
      <c r="Q212" s="34">
        <f t="shared" si="65"/>
        <v>0</v>
      </c>
      <c r="R212" s="34">
        <f t="shared" si="66"/>
        <v>1.0996182834262518</v>
      </c>
      <c r="S212" s="34">
        <f t="shared" si="67"/>
        <v>1.0996182834262518</v>
      </c>
      <c r="T212" s="34">
        <f t="shared" si="68"/>
        <v>1.0996182834262518</v>
      </c>
      <c r="U212" s="34">
        <f t="shared" si="69"/>
        <v>0</v>
      </c>
      <c r="V212" s="34">
        <f t="shared" si="70"/>
        <v>0</v>
      </c>
      <c r="W212" s="34">
        <f t="shared" si="71"/>
        <v>0</v>
      </c>
      <c r="X212" s="34">
        <f t="shared" si="72"/>
        <v>0</v>
      </c>
      <c r="Y212" s="34">
        <f t="shared" si="73"/>
        <v>0</v>
      </c>
      <c r="Z212" s="34">
        <f t="shared" si="74"/>
        <v>1.0996182834262518</v>
      </c>
      <c r="AA212" s="34">
        <f t="shared" si="75"/>
        <v>0</v>
      </c>
      <c r="AB212" s="34">
        <f t="shared" si="76"/>
        <v>0</v>
      </c>
      <c r="AC212" s="34">
        <f t="shared" ref="AC212:AC235" si="89">AK212*S212*(B212/100)</f>
        <v>0.32988548502787551</v>
      </c>
      <c r="AD212" s="35">
        <f t="shared" si="77"/>
        <v>0</v>
      </c>
      <c r="AE212" s="35">
        <f t="shared" si="85"/>
        <v>0</v>
      </c>
      <c r="AF212" s="35"/>
      <c r="AG212" s="35"/>
      <c r="AH212" s="35"/>
      <c r="AI212" s="35"/>
      <c r="AJ212" s="35"/>
      <c r="AK212" s="34">
        <v>0.5</v>
      </c>
      <c r="AN212" s="34">
        <f t="shared" si="79"/>
        <v>0</v>
      </c>
      <c r="AO212" s="34">
        <f t="shared" si="80"/>
        <v>0</v>
      </c>
      <c r="AP212" s="34">
        <f t="shared" ref="AP212:AP235" si="90">AK212*I212*(B212/100)</f>
        <v>0.44999999999999996</v>
      </c>
      <c r="AQ212" s="35">
        <f t="shared" si="84"/>
        <v>0</v>
      </c>
      <c r="AR212" s="35">
        <f t="shared" si="86"/>
        <v>0</v>
      </c>
    </row>
    <row r="213" spans="1:44" ht="15.75">
      <c r="A213">
        <v>264</v>
      </c>
      <c r="B213">
        <v>0</v>
      </c>
      <c r="C213" s="74">
        <v>1</v>
      </c>
      <c r="D213">
        <v>0</v>
      </c>
      <c r="E213">
        <v>70</v>
      </c>
      <c r="F213">
        <v>70</v>
      </c>
      <c r="G213" s="34">
        <v>0</v>
      </c>
      <c r="H213" s="34">
        <v>0</v>
      </c>
      <c r="I213" s="34">
        <v>1</v>
      </c>
      <c r="J213" s="34">
        <v>0.3</v>
      </c>
      <c r="K213" s="34">
        <v>0.1</v>
      </c>
      <c r="L213" s="34">
        <f t="shared" si="87"/>
        <v>1.4000000000000001</v>
      </c>
      <c r="M213" s="34"/>
      <c r="N213" s="15">
        <f t="shared" si="88"/>
        <v>1.0263103978645018</v>
      </c>
      <c r="O213">
        <f t="shared" ref="O213:O235" si="91">IF(H213&lt;=N213,H213,N213)</f>
        <v>0</v>
      </c>
      <c r="P213" s="34">
        <f t="shared" ref="P213:P235" si="92">N213-O213</f>
        <v>1.0263103978645018</v>
      </c>
      <c r="Q213" s="34">
        <f t="shared" ref="Q213:Q235" si="93">IF(O213&lt;H213,0,IF(P213&gt;G213,G213,P213))</f>
        <v>0</v>
      </c>
      <c r="R213" s="34">
        <f t="shared" ref="R213:R235" si="94">P213-Q213</f>
        <v>1.0263103978645018</v>
      </c>
      <c r="S213" s="34">
        <f t="shared" ref="S213:S235" si="95">IF(Q213&lt;G213,0,IF(R213&gt;I213,I213,R213))</f>
        <v>1</v>
      </c>
      <c r="T213" s="34">
        <f t="shared" ref="T213:T235" si="96">O213+Q213+S213</f>
        <v>1</v>
      </c>
      <c r="U213" s="34">
        <f t="shared" ref="U213:U235" si="97">N213-T213</f>
        <v>2.6310397864501844E-2</v>
      </c>
      <c r="V213" s="34">
        <f t="shared" ref="V213:V235" si="98">IF(S213&lt;I213,0,IF(U213&gt;J213,J213,U213))</f>
        <v>2.6310397864501844E-2</v>
      </c>
      <c r="W213" s="34">
        <f t="shared" ref="W213:W235" si="99">U213-V213</f>
        <v>0</v>
      </c>
      <c r="X213" s="34">
        <f t="shared" ref="X213:X235" si="100">IF(V213&lt;J213,0,IF(W213&gt;K213,K213,W213))</f>
        <v>0</v>
      </c>
      <c r="Y213" s="34">
        <f t="shared" ref="Y213:Y235" si="101">V213+X213</f>
        <v>2.6310397864501844E-2</v>
      </c>
      <c r="Z213" s="34">
        <f t="shared" ref="Z213:Z235" si="102">T213+Y213</f>
        <v>1.0263103978645018</v>
      </c>
      <c r="AA213" s="34">
        <f t="shared" ref="AA213:AA235" si="103">O213*$AA$2*(C213/100)</f>
        <v>0</v>
      </c>
      <c r="AB213" s="34">
        <f t="shared" ref="AB213:AB235" si="104">Q213*$AA$3*(D213/100)</f>
        <v>0</v>
      </c>
      <c r="AC213" s="34">
        <f t="shared" si="89"/>
        <v>0</v>
      </c>
      <c r="AD213" s="35">
        <f t="shared" ref="AD213:AD235" si="105">AL213*V213*(C213/100)</f>
        <v>2.1048318291601478E-3</v>
      </c>
      <c r="AE213" s="35">
        <f t="shared" si="85"/>
        <v>0</v>
      </c>
      <c r="AF213" s="35"/>
      <c r="AG213" s="35"/>
      <c r="AH213" s="35"/>
      <c r="AI213" s="35"/>
      <c r="AJ213" s="35"/>
      <c r="AK213" s="34">
        <v>1.4499999999999997</v>
      </c>
      <c r="AL213">
        <v>8</v>
      </c>
      <c r="AM213">
        <f t="shared" ref="AM213:AM235" si="106">IF(AK213="","",IF(AK213=3,18,22))</f>
        <v>22</v>
      </c>
      <c r="AN213" s="34">
        <f t="shared" ref="AN213:AN235" si="107">H213*$AA$2*(C213/100)</f>
        <v>0</v>
      </c>
      <c r="AO213" s="34">
        <f t="shared" ref="AO213:AO235" si="108">G213*$AA$3*(D213/100)</f>
        <v>0</v>
      </c>
      <c r="AP213" s="34">
        <f t="shared" si="90"/>
        <v>0</v>
      </c>
      <c r="AQ213" s="35">
        <f t="shared" si="84"/>
        <v>2.4</v>
      </c>
      <c r="AR213" s="35">
        <f t="shared" si="86"/>
        <v>2.2000000000000002</v>
      </c>
    </row>
    <row r="214" spans="1:44" ht="15.75">
      <c r="A214">
        <v>265</v>
      </c>
      <c r="B214">
        <v>60</v>
      </c>
      <c r="C214">
        <v>0</v>
      </c>
      <c r="D214" s="74">
        <v>20</v>
      </c>
      <c r="E214">
        <v>50</v>
      </c>
      <c r="F214">
        <v>40</v>
      </c>
      <c r="G214" s="34">
        <v>2</v>
      </c>
      <c r="H214" s="34">
        <v>0</v>
      </c>
      <c r="I214" s="34">
        <v>1</v>
      </c>
      <c r="J214" s="34">
        <v>1</v>
      </c>
      <c r="K214" s="34">
        <v>1</v>
      </c>
      <c r="L214" s="34">
        <f t="shared" si="87"/>
        <v>5</v>
      </c>
      <c r="M214" s="34"/>
      <c r="N214" s="15">
        <f t="shared" si="88"/>
        <v>3.665394278087506</v>
      </c>
      <c r="O214">
        <f t="shared" si="91"/>
        <v>0</v>
      </c>
      <c r="P214" s="34">
        <f t="shared" si="92"/>
        <v>3.665394278087506</v>
      </c>
      <c r="Q214" s="34">
        <f t="shared" si="93"/>
        <v>2</v>
      </c>
      <c r="R214" s="34">
        <f t="shared" si="94"/>
        <v>1.665394278087506</v>
      </c>
      <c r="S214" s="34">
        <f t="shared" si="95"/>
        <v>1</v>
      </c>
      <c r="T214" s="34">
        <f t="shared" si="96"/>
        <v>3</v>
      </c>
      <c r="U214" s="34">
        <f t="shared" si="97"/>
        <v>0.66539427808750595</v>
      </c>
      <c r="V214" s="34">
        <f t="shared" si="98"/>
        <v>0.66539427808750595</v>
      </c>
      <c r="W214" s="34">
        <f t="shared" si="99"/>
        <v>0</v>
      </c>
      <c r="X214" s="34">
        <f t="shared" si="100"/>
        <v>0</v>
      </c>
      <c r="Y214" s="34">
        <f t="shared" si="101"/>
        <v>0.66539427808750595</v>
      </c>
      <c r="Z214" s="34">
        <f t="shared" si="102"/>
        <v>3.665394278087506</v>
      </c>
      <c r="AA214" s="34">
        <f t="shared" si="103"/>
        <v>0</v>
      </c>
      <c r="AB214" s="34">
        <f t="shared" si="104"/>
        <v>0.60000000000000009</v>
      </c>
      <c r="AC214" s="34">
        <f t="shared" si="89"/>
        <v>1.3050000000000002</v>
      </c>
      <c r="AD214" s="35">
        <f t="shared" si="105"/>
        <v>0</v>
      </c>
      <c r="AE214" s="35">
        <f t="shared" si="85"/>
        <v>0</v>
      </c>
      <c r="AF214" s="35"/>
      <c r="AG214" s="35"/>
      <c r="AH214" s="35"/>
      <c r="AI214" s="35"/>
      <c r="AJ214" s="35"/>
      <c r="AK214" s="34">
        <v>2.1750000000000003</v>
      </c>
      <c r="AL214">
        <v>8</v>
      </c>
      <c r="AM214">
        <f t="shared" si="106"/>
        <v>22</v>
      </c>
      <c r="AN214" s="34">
        <f t="shared" si="107"/>
        <v>0</v>
      </c>
      <c r="AO214" s="34">
        <f t="shared" si="108"/>
        <v>0.60000000000000009</v>
      </c>
      <c r="AP214" s="34">
        <f t="shared" si="90"/>
        <v>1.3050000000000002</v>
      </c>
      <c r="AQ214" s="35">
        <f t="shared" si="84"/>
        <v>8</v>
      </c>
      <c r="AR214" s="35">
        <f t="shared" si="86"/>
        <v>22</v>
      </c>
    </row>
    <row r="215" spans="1:44" ht="15.75">
      <c r="A215">
        <v>266</v>
      </c>
      <c r="B215">
        <v>90</v>
      </c>
      <c r="C215">
        <v>0</v>
      </c>
      <c r="D215">
        <v>0</v>
      </c>
      <c r="E215">
        <v>90</v>
      </c>
      <c r="F215">
        <v>90</v>
      </c>
      <c r="G215" s="34">
        <v>0</v>
      </c>
      <c r="H215" s="34">
        <v>0</v>
      </c>
      <c r="I215" s="34">
        <v>1</v>
      </c>
      <c r="J215" s="34">
        <v>0.5</v>
      </c>
      <c r="K215" s="34">
        <v>0.5</v>
      </c>
      <c r="L215" s="34">
        <f t="shared" si="87"/>
        <v>2</v>
      </c>
      <c r="M215" s="34"/>
      <c r="N215" s="15">
        <f t="shared" si="88"/>
        <v>1.4661577112350024</v>
      </c>
      <c r="O215">
        <f t="shared" si="91"/>
        <v>0</v>
      </c>
      <c r="P215" s="34">
        <f t="shared" si="92"/>
        <v>1.4661577112350024</v>
      </c>
      <c r="Q215" s="34">
        <f t="shared" si="93"/>
        <v>0</v>
      </c>
      <c r="R215" s="34">
        <f t="shared" si="94"/>
        <v>1.4661577112350024</v>
      </c>
      <c r="S215" s="34">
        <f t="shared" si="95"/>
        <v>1</v>
      </c>
      <c r="T215" s="34">
        <f t="shared" si="96"/>
        <v>1</v>
      </c>
      <c r="U215" s="34">
        <f t="shared" si="97"/>
        <v>0.46615771123500238</v>
      </c>
      <c r="V215" s="34">
        <f t="shared" si="98"/>
        <v>0.46615771123500238</v>
      </c>
      <c r="W215" s="34">
        <f t="shared" si="99"/>
        <v>0</v>
      </c>
      <c r="X215" s="34">
        <f t="shared" si="100"/>
        <v>0</v>
      </c>
      <c r="Y215" s="34">
        <f t="shared" si="101"/>
        <v>0.46615771123500238</v>
      </c>
      <c r="Z215" s="34">
        <f t="shared" si="102"/>
        <v>1.4661577112350024</v>
      </c>
      <c r="AA215" s="34">
        <f t="shared" si="103"/>
        <v>0</v>
      </c>
      <c r="AB215" s="34">
        <f t="shared" si="104"/>
        <v>0</v>
      </c>
      <c r="AC215" s="34">
        <f t="shared" si="89"/>
        <v>1.35</v>
      </c>
      <c r="AD215" s="35">
        <f t="shared" si="105"/>
        <v>0</v>
      </c>
      <c r="AE215" s="35">
        <f t="shared" si="85"/>
        <v>0</v>
      </c>
      <c r="AF215" s="35"/>
      <c r="AG215" s="35"/>
      <c r="AH215" s="35"/>
      <c r="AI215" s="35"/>
      <c r="AJ215" s="35"/>
      <c r="AK215" s="34">
        <v>1.5</v>
      </c>
      <c r="AL215">
        <v>8</v>
      </c>
      <c r="AM215">
        <f t="shared" si="106"/>
        <v>22</v>
      </c>
      <c r="AN215" s="34">
        <f t="shared" si="107"/>
        <v>0</v>
      </c>
      <c r="AO215" s="34">
        <f t="shared" si="108"/>
        <v>0</v>
      </c>
      <c r="AP215" s="34">
        <f t="shared" si="90"/>
        <v>1.35</v>
      </c>
      <c r="AQ215" s="35">
        <f t="shared" si="84"/>
        <v>4</v>
      </c>
      <c r="AR215" s="35">
        <f t="shared" si="86"/>
        <v>11</v>
      </c>
    </row>
    <row r="216" spans="1:44" ht="15.75">
      <c r="A216">
        <v>267</v>
      </c>
      <c r="B216">
        <v>90</v>
      </c>
      <c r="C216">
        <v>0</v>
      </c>
      <c r="D216" s="74">
        <v>5</v>
      </c>
      <c r="E216">
        <v>85</v>
      </c>
      <c r="F216">
        <v>85</v>
      </c>
      <c r="G216" s="34">
        <v>2</v>
      </c>
      <c r="H216" s="34">
        <v>0</v>
      </c>
      <c r="I216" s="34">
        <v>1.5</v>
      </c>
      <c r="J216" s="34">
        <v>0.5</v>
      </c>
      <c r="K216" s="34">
        <v>1</v>
      </c>
      <c r="L216" s="34">
        <f t="shared" si="87"/>
        <v>5</v>
      </c>
      <c r="M216" s="34"/>
      <c r="N216" s="15">
        <f t="shared" si="88"/>
        <v>3.665394278087506</v>
      </c>
      <c r="O216">
        <f t="shared" si="91"/>
        <v>0</v>
      </c>
      <c r="P216" s="34">
        <f t="shared" si="92"/>
        <v>3.665394278087506</v>
      </c>
      <c r="Q216" s="34">
        <f t="shared" si="93"/>
        <v>2</v>
      </c>
      <c r="R216" s="34">
        <f t="shared" si="94"/>
        <v>1.665394278087506</v>
      </c>
      <c r="S216" s="34">
        <f t="shared" si="95"/>
        <v>1.5</v>
      </c>
      <c r="T216" s="34">
        <f t="shared" si="96"/>
        <v>3.5</v>
      </c>
      <c r="U216" s="34">
        <f t="shared" si="97"/>
        <v>0.16539427808750595</v>
      </c>
      <c r="V216" s="34">
        <f t="shared" si="98"/>
        <v>0.16539427808750595</v>
      </c>
      <c r="W216" s="34">
        <f t="shared" si="99"/>
        <v>0</v>
      </c>
      <c r="X216" s="34">
        <f t="shared" si="100"/>
        <v>0</v>
      </c>
      <c r="Y216" s="34">
        <f t="shared" si="101"/>
        <v>0.16539427808750595</v>
      </c>
      <c r="Z216" s="34">
        <f t="shared" si="102"/>
        <v>3.665394278087506</v>
      </c>
      <c r="AA216" s="34">
        <f t="shared" si="103"/>
        <v>0</v>
      </c>
      <c r="AB216" s="34">
        <f t="shared" si="104"/>
        <v>0.15000000000000002</v>
      </c>
      <c r="AC216" s="34">
        <f t="shared" si="89"/>
        <v>2.2275</v>
      </c>
      <c r="AD216" s="35">
        <f t="shared" si="105"/>
        <v>0</v>
      </c>
      <c r="AE216" s="35">
        <f t="shared" si="85"/>
        <v>0</v>
      </c>
      <c r="AF216" s="35"/>
      <c r="AG216" s="35"/>
      <c r="AH216" s="35"/>
      <c r="AI216" s="35"/>
      <c r="AJ216" s="35"/>
      <c r="AK216" s="34">
        <v>1.6500000000000001</v>
      </c>
      <c r="AL216">
        <v>8</v>
      </c>
      <c r="AM216">
        <f t="shared" si="106"/>
        <v>22</v>
      </c>
      <c r="AN216" s="34">
        <f t="shared" si="107"/>
        <v>0</v>
      </c>
      <c r="AO216" s="34">
        <f t="shared" si="108"/>
        <v>0.15000000000000002</v>
      </c>
      <c r="AP216" s="34">
        <f t="shared" si="90"/>
        <v>2.2275</v>
      </c>
      <c r="AQ216" s="35">
        <f t="shared" si="84"/>
        <v>4</v>
      </c>
      <c r="AR216" s="35">
        <f t="shared" si="86"/>
        <v>22</v>
      </c>
    </row>
    <row r="217" spans="1:44" ht="15.75">
      <c r="A217">
        <v>268</v>
      </c>
      <c r="B217">
        <v>90</v>
      </c>
      <c r="C217">
        <v>0</v>
      </c>
      <c r="D217" s="74">
        <v>5</v>
      </c>
      <c r="E217">
        <v>85</v>
      </c>
      <c r="F217">
        <v>85</v>
      </c>
      <c r="G217" s="34">
        <v>2</v>
      </c>
      <c r="H217" s="34">
        <v>0</v>
      </c>
      <c r="I217" s="34">
        <v>1.5</v>
      </c>
      <c r="J217" s="34">
        <v>0.5</v>
      </c>
      <c r="K217" s="34">
        <v>1</v>
      </c>
      <c r="L217" s="34">
        <f t="shared" si="87"/>
        <v>5</v>
      </c>
      <c r="M217" s="34"/>
      <c r="N217" s="15">
        <f t="shared" si="88"/>
        <v>3.665394278087506</v>
      </c>
      <c r="O217">
        <f t="shared" si="91"/>
        <v>0</v>
      </c>
      <c r="P217" s="34">
        <f t="shared" si="92"/>
        <v>3.665394278087506</v>
      </c>
      <c r="Q217" s="34">
        <f t="shared" si="93"/>
        <v>2</v>
      </c>
      <c r="R217" s="34">
        <f t="shared" si="94"/>
        <v>1.665394278087506</v>
      </c>
      <c r="S217" s="34">
        <f t="shared" si="95"/>
        <v>1.5</v>
      </c>
      <c r="T217" s="34">
        <f t="shared" si="96"/>
        <v>3.5</v>
      </c>
      <c r="U217" s="34">
        <f t="shared" si="97"/>
        <v>0.16539427808750595</v>
      </c>
      <c r="V217" s="34">
        <f t="shared" si="98"/>
        <v>0.16539427808750595</v>
      </c>
      <c r="W217" s="34">
        <f t="shared" si="99"/>
        <v>0</v>
      </c>
      <c r="X217" s="34">
        <f t="shared" si="100"/>
        <v>0</v>
      </c>
      <c r="Y217" s="34">
        <f t="shared" si="101"/>
        <v>0.16539427808750595</v>
      </c>
      <c r="Z217" s="34">
        <f t="shared" si="102"/>
        <v>3.665394278087506</v>
      </c>
      <c r="AA217" s="34">
        <f t="shared" si="103"/>
        <v>0</v>
      </c>
      <c r="AB217" s="34">
        <f t="shared" si="104"/>
        <v>0.15000000000000002</v>
      </c>
      <c r="AC217" s="34">
        <f t="shared" si="89"/>
        <v>2.2275</v>
      </c>
      <c r="AD217" s="35">
        <f t="shared" si="105"/>
        <v>0</v>
      </c>
      <c r="AE217" s="35">
        <f t="shared" si="85"/>
        <v>0</v>
      </c>
      <c r="AF217" s="35"/>
      <c r="AG217" s="35"/>
      <c r="AH217" s="35"/>
      <c r="AI217" s="35"/>
      <c r="AJ217" s="35"/>
      <c r="AK217" s="34">
        <v>1.6500000000000001</v>
      </c>
      <c r="AL217">
        <v>8</v>
      </c>
      <c r="AM217">
        <f t="shared" si="106"/>
        <v>22</v>
      </c>
      <c r="AN217" s="34">
        <f t="shared" si="107"/>
        <v>0</v>
      </c>
      <c r="AO217" s="34">
        <f t="shared" si="108"/>
        <v>0.15000000000000002</v>
      </c>
      <c r="AP217" s="34">
        <f t="shared" si="90"/>
        <v>2.2275</v>
      </c>
      <c r="AQ217" s="35">
        <f t="shared" si="84"/>
        <v>4</v>
      </c>
      <c r="AR217" s="35">
        <f t="shared" si="86"/>
        <v>22</v>
      </c>
    </row>
    <row r="218" spans="1:44" ht="15.75">
      <c r="A218">
        <v>269</v>
      </c>
      <c r="B218">
        <v>90</v>
      </c>
      <c r="C218">
        <v>0</v>
      </c>
      <c r="D218">
        <v>0</v>
      </c>
      <c r="E218">
        <v>90</v>
      </c>
      <c r="F218">
        <v>90</v>
      </c>
      <c r="G218" s="34">
        <v>0</v>
      </c>
      <c r="H218" s="34">
        <v>0</v>
      </c>
      <c r="I218" s="34">
        <v>2</v>
      </c>
      <c r="J218" s="34">
        <v>1</v>
      </c>
      <c r="K218" s="34">
        <v>1</v>
      </c>
      <c r="L218" s="34">
        <f t="shared" si="87"/>
        <v>4</v>
      </c>
      <c r="M218" s="34"/>
      <c r="N218" s="15">
        <f t="shared" si="88"/>
        <v>2.9323154224700048</v>
      </c>
      <c r="O218">
        <f t="shared" si="91"/>
        <v>0</v>
      </c>
      <c r="P218" s="34">
        <f t="shared" si="92"/>
        <v>2.9323154224700048</v>
      </c>
      <c r="Q218" s="34">
        <f t="shared" si="93"/>
        <v>0</v>
      </c>
      <c r="R218" s="34">
        <f t="shared" si="94"/>
        <v>2.9323154224700048</v>
      </c>
      <c r="S218" s="34">
        <f t="shared" si="95"/>
        <v>2</v>
      </c>
      <c r="T218" s="34">
        <f t="shared" si="96"/>
        <v>2</v>
      </c>
      <c r="U218" s="34">
        <f t="shared" si="97"/>
        <v>0.93231542247000476</v>
      </c>
      <c r="V218" s="34">
        <f t="shared" si="98"/>
        <v>0.93231542247000476</v>
      </c>
      <c r="W218" s="34">
        <f t="shared" si="99"/>
        <v>0</v>
      </c>
      <c r="X218" s="34">
        <f t="shared" si="100"/>
        <v>0</v>
      </c>
      <c r="Y218" s="34">
        <f t="shared" si="101"/>
        <v>0.93231542247000476</v>
      </c>
      <c r="Z218" s="34">
        <f t="shared" si="102"/>
        <v>2.9323154224700048</v>
      </c>
      <c r="AA218" s="34">
        <f t="shared" si="103"/>
        <v>0</v>
      </c>
      <c r="AB218" s="34">
        <f t="shared" si="104"/>
        <v>0</v>
      </c>
      <c r="AC218" s="34">
        <f t="shared" si="89"/>
        <v>2.7</v>
      </c>
      <c r="AD218" s="35">
        <f t="shared" si="105"/>
        <v>0</v>
      </c>
      <c r="AE218" s="35">
        <f t="shared" si="85"/>
        <v>0</v>
      </c>
      <c r="AF218" s="35"/>
      <c r="AG218" s="35"/>
      <c r="AH218" s="35"/>
      <c r="AI218" s="35"/>
      <c r="AJ218" s="35"/>
      <c r="AK218" s="34">
        <v>1.5</v>
      </c>
      <c r="AL218">
        <v>8</v>
      </c>
      <c r="AM218">
        <f t="shared" si="106"/>
        <v>22</v>
      </c>
      <c r="AN218" s="34">
        <f t="shared" si="107"/>
        <v>0</v>
      </c>
      <c r="AO218" s="34">
        <f t="shared" si="108"/>
        <v>0</v>
      </c>
      <c r="AP218" s="34">
        <f t="shared" si="90"/>
        <v>2.7</v>
      </c>
      <c r="AQ218" s="35">
        <f t="shared" si="84"/>
        <v>8</v>
      </c>
      <c r="AR218" s="35">
        <f t="shared" si="86"/>
        <v>22</v>
      </c>
    </row>
    <row r="219" spans="1:44" ht="15.75">
      <c r="A219">
        <v>270</v>
      </c>
      <c r="B219">
        <v>80</v>
      </c>
      <c r="C219">
        <v>0</v>
      </c>
      <c r="D219" s="74">
        <v>40</v>
      </c>
      <c r="E219">
        <v>80</v>
      </c>
      <c r="F219">
        <v>80</v>
      </c>
      <c r="G219" s="34">
        <v>3</v>
      </c>
      <c r="H219" s="34">
        <v>0</v>
      </c>
      <c r="I219" s="34">
        <v>1</v>
      </c>
      <c r="J219" s="34">
        <v>1</v>
      </c>
      <c r="K219" s="34">
        <v>1</v>
      </c>
      <c r="L219" s="34">
        <f t="shared" si="87"/>
        <v>6</v>
      </c>
      <c r="M219" s="34"/>
      <c r="N219" s="15">
        <f t="shared" si="88"/>
        <v>4.3984731337050071</v>
      </c>
      <c r="O219">
        <f t="shared" si="91"/>
        <v>0</v>
      </c>
      <c r="P219" s="34">
        <f t="shared" si="92"/>
        <v>4.3984731337050071</v>
      </c>
      <c r="Q219" s="34">
        <f t="shared" si="93"/>
        <v>3</v>
      </c>
      <c r="R219" s="34">
        <f t="shared" si="94"/>
        <v>1.3984731337050071</v>
      </c>
      <c r="S219" s="34">
        <f t="shared" si="95"/>
        <v>1</v>
      </c>
      <c r="T219" s="34">
        <f t="shared" si="96"/>
        <v>4</v>
      </c>
      <c r="U219" s="34">
        <f t="shared" si="97"/>
        <v>0.39847313370500714</v>
      </c>
      <c r="V219" s="34">
        <f t="shared" si="98"/>
        <v>0.39847313370500714</v>
      </c>
      <c r="W219" s="34">
        <f t="shared" si="99"/>
        <v>0</v>
      </c>
      <c r="X219" s="34">
        <f t="shared" si="100"/>
        <v>0</v>
      </c>
      <c r="Y219" s="34">
        <f t="shared" si="101"/>
        <v>0.39847313370500714</v>
      </c>
      <c r="Z219" s="34">
        <f t="shared" si="102"/>
        <v>4.3984731337050071</v>
      </c>
      <c r="AA219" s="34">
        <f t="shared" si="103"/>
        <v>0</v>
      </c>
      <c r="AB219" s="34">
        <f t="shared" si="104"/>
        <v>1.8</v>
      </c>
      <c r="AC219" s="34">
        <f t="shared" si="89"/>
        <v>1.6800000000000002</v>
      </c>
      <c r="AD219" s="35">
        <f t="shared" si="105"/>
        <v>0</v>
      </c>
      <c r="AE219" s="35">
        <f t="shared" si="85"/>
        <v>0</v>
      </c>
      <c r="AF219" s="35"/>
      <c r="AG219" s="35"/>
      <c r="AH219" s="35"/>
      <c r="AI219" s="35"/>
      <c r="AJ219" s="35"/>
      <c r="AK219" s="34">
        <v>2.1</v>
      </c>
      <c r="AL219">
        <v>8</v>
      </c>
      <c r="AM219">
        <f t="shared" si="106"/>
        <v>22</v>
      </c>
      <c r="AN219" s="34">
        <f t="shared" si="107"/>
        <v>0</v>
      </c>
      <c r="AO219" s="34">
        <f t="shared" si="108"/>
        <v>1.8</v>
      </c>
      <c r="AP219" s="34">
        <f t="shared" si="90"/>
        <v>1.6800000000000002</v>
      </c>
      <c r="AQ219" s="35">
        <f t="shared" si="84"/>
        <v>8</v>
      </c>
      <c r="AR219" s="35">
        <f t="shared" si="86"/>
        <v>22</v>
      </c>
    </row>
    <row r="220" spans="1:44" ht="15.75">
      <c r="A220">
        <v>272</v>
      </c>
      <c r="B220">
        <v>50</v>
      </c>
      <c r="C220">
        <v>0</v>
      </c>
      <c r="D220">
        <v>0</v>
      </c>
      <c r="E220">
        <v>90</v>
      </c>
      <c r="F220">
        <v>90</v>
      </c>
      <c r="G220" s="34">
        <v>0</v>
      </c>
      <c r="H220" s="34">
        <v>0</v>
      </c>
      <c r="I220" s="34">
        <v>0.25</v>
      </c>
      <c r="J220" s="34">
        <v>20</v>
      </c>
      <c r="K220" s="34">
        <v>20</v>
      </c>
      <c r="L220" s="34">
        <f t="shared" si="87"/>
        <v>40.25</v>
      </c>
      <c r="M220" s="34"/>
      <c r="N220" s="15">
        <f t="shared" si="88"/>
        <v>29.506423938604424</v>
      </c>
      <c r="O220">
        <f t="shared" si="91"/>
        <v>0</v>
      </c>
      <c r="P220" s="34">
        <f t="shared" si="92"/>
        <v>29.506423938604424</v>
      </c>
      <c r="Q220" s="34">
        <f t="shared" si="93"/>
        <v>0</v>
      </c>
      <c r="R220" s="34">
        <f t="shared" si="94"/>
        <v>29.506423938604424</v>
      </c>
      <c r="S220" s="34">
        <f t="shared" si="95"/>
        <v>0.25</v>
      </c>
      <c r="T220" s="34">
        <f t="shared" si="96"/>
        <v>0.25</v>
      </c>
      <c r="U220" s="34">
        <f t="shared" si="97"/>
        <v>29.256423938604424</v>
      </c>
      <c r="V220" s="34">
        <f t="shared" si="98"/>
        <v>20</v>
      </c>
      <c r="W220" s="34">
        <f t="shared" si="99"/>
        <v>9.2564239386044243</v>
      </c>
      <c r="X220" s="34">
        <f t="shared" si="100"/>
        <v>9.2564239386044243</v>
      </c>
      <c r="Y220" s="34">
        <f t="shared" si="101"/>
        <v>29.256423938604424</v>
      </c>
      <c r="Z220" s="34">
        <f t="shared" si="102"/>
        <v>29.506423938604424</v>
      </c>
      <c r="AA220" s="34">
        <f t="shared" si="103"/>
        <v>0</v>
      </c>
      <c r="AB220" s="34">
        <f t="shared" si="104"/>
        <v>0</v>
      </c>
      <c r="AC220" s="34">
        <f t="shared" si="89"/>
        <v>0.1875</v>
      </c>
      <c r="AD220" s="35">
        <f t="shared" si="105"/>
        <v>0</v>
      </c>
      <c r="AE220" s="35">
        <f t="shared" si="85"/>
        <v>203.64132664929733</v>
      </c>
      <c r="AF220" s="35"/>
      <c r="AG220" s="35"/>
      <c r="AH220" s="35"/>
      <c r="AI220" s="35"/>
      <c r="AJ220" s="35"/>
      <c r="AK220" s="34">
        <v>1.5</v>
      </c>
      <c r="AL220">
        <v>8</v>
      </c>
      <c r="AM220">
        <f t="shared" si="106"/>
        <v>22</v>
      </c>
      <c r="AN220" s="34">
        <f t="shared" si="107"/>
        <v>0</v>
      </c>
      <c r="AO220" s="34">
        <f t="shared" si="108"/>
        <v>0</v>
      </c>
      <c r="AP220" s="34">
        <f t="shared" si="90"/>
        <v>0.1875</v>
      </c>
      <c r="AQ220" s="35">
        <f t="shared" si="84"/>
        <v>160</v>
      </c>
      <c r="AR220" s="35">
        <f t="shared" si="86"/>
        <v>440</v>
      </c>
    </row>
    <row r="221" spans="1:44" ht="15.75">
      <c r="A221">
        <v>273</v>
      </c>
      <c r="B221">
        <v>50</v>
      </c>
      <c r="C221" s="74">
        <v>0.25</v>
      </c>
      <c r="D221" s="74">
        <v>1</v>
      </c>
      <c r="E221">
        <v>80</v>
      </c>
      <c r="F221">
        <v>80</v>
      </c>
      <c r="G221" s="34">
        <v>0.1</v>
      </c>
      <c r="H221" s="34">
        <v>0.1</v>
      </c>
      <c r="I221" s="34">
        <v>1</v>
      </c>
      <c r="J221" s="34">
        <v>0.8</v>
      </c>
      <c r="K221" s="34">
        <v>0.8</v>
      </c>
      <c r="L221" s="34">
        <f t="shared" si="87"/>
        <v>2.8</v>
      </c>
      <c r="M221" s="34"/>
      <c r="N221" s="15">
        <f t="shared" si="88"/>
        <v>2.0526207957290032</v>
      </c>
      <c r="O221">
        <f t="shared" si="91"/>
        <v>0.1</v>
      </c>
      <c r="P221" s="34">
        <f t="shared" si="92"/>
        <v>1.9526207957290032</v>
      </c>
      <c r="Q221" s="34">
        <f t="shared" si="93"/>
        <v>0.1</v>
      </c>
      <c r="R221" s="34">
        <f t="shared" si="94"/>
        <v>1.8526207957290031</v>
      </c>
      <c r="S221" s="34">
        <f t="shared" si="95"/>
        <v>1</v>
      </c>
      <c r="T221" s="34">
        <f t="shared" si="96"/>
        <v>1.2</v>
      </c>
      <c r="U221" s="34">
        <f t="shared" si="97"/>
        <v>0.85262079572900329</v>
      </c>
      <c r="V221" s="34">
        <f t="shared" si="98"/>
        <v>0.8</v>
      </c>
      <c r="W221" s="34">
        <f t="shared" si="99"/>
        <v>5.2620795729003245E-2</v>
      </c>
      <c r="X221" s="34">
        <f t="shared" si="100"/>
        <v>5.2620795729003245E-2</v>
      </c>
      <c r="Y221" s="34">
        <f t="shared" si="101"/>
        <v>0.85262079572900329</v>
      </c>
      <c r="Z221" s="34">
        <f t="shared" si="102"/>
        <v>2.0526207957290032</v>
      </c>
      <c r="AA221" s="34">
        <f t="shared" si="103"/>
        <v>1.25E-4</v>
      </c>
      <c r="AB221" s="34">
        <f t="shared" si="104"/>
        <v>1.5000000000000002E-3</v>
      </c>
      <c r="AC221" s="34">
        <f t="shared" si="89"/>
        <v>1.325</v>
      </c>
      <c r="AD221" s="35">
        <f t="shared" si="105"/>
        <v>1.6E-2</v>
      </c>
      <c r="AE221" s="35">
        <f t="shared" si="85"/>
        <v>1.1576575060380714</v>
      </c>
      <c r="AF221" s="35"/>
      <c r="AG221" s="35"/>
      <c r="AH221" s="35"/>
      <c r="AI221" s="35"/>
      <c r="AJ221" s="35"/>
      <c r="AK221" s="34">
        <v>2.65</v>
      </c>
      <c r="AL221">
        <v>8</v>
      </c>
      <c r="AM221">
        <f t="shared" si="106"/>
        <v>22</v>
      </c>
      <c r="AN221" s="34">
        <f t="shared" si="107"/>
        <v>1.25E-4</v>
      </c>
      <c r="AO221" s="34">
        <f t="shared" si="108"/>
        <v>1.5000000000000002E-3</v>
      </c>
      <c r="AP221" s="34">
        <f t="shared" si="90"/>
        <v>1.325</v>
      </c>
      <c r="AQ221" s="35">
        <f t="shared" si="84"/>
        <v>6.4</v>
      </c>
      <c r="AR221" s="35">
        <f t="shared" si="86"/>
        <v>17.600000000000001</v>
      </c>
    </row>
    <row r="222" spans="1:44" ht="15.75">
      <c r="A222">
        <v>274</v>
      </c>
      <c r="B222">
        <v>90</v>
      </c>
      <c r="C222">
        <v>0</v>
      </c>
      <c r="D222">
        <v>0</v>
      </c>
      <c r="E222">
        <v>90</v>
      </c>
      <c r="F222">
        <v>90</v>
      </c>
      <c r="G222" s="34">
        <v>0</v>
      </c>
      <c r="H222" s="34">
        <v>0</v>
      </c>
      <c r="I222" s="34">
        <v>1</v>
      </c>
      <c r="J222" s="34">
        <v>0.5</v>
      </c>
      <c r="K222" s="34">
        <v>0.5</v>
      </c>
      <c r="L222" s="34">
        <f t="shared" si="87"/>
        <v>2</v>
      </c>
      <c r="M222" s="34"/>
      <c r="N222" s="15">
        <f t="shared" si="88"/>
        <v>1.4661577112350024</v>
      </c>
      <c r="O222">
        <f t="shared" si="91"/>
        <v>0</v>
      </c>
      <c r="P222" s="34">
        <f t="shared" si="92"/>
        <v>1.4661577112350024</v>
      </c>
      <c r="Q222" s="34">
        <f t="shared" si="93"/>
        <v>0</v>
      </c>
      <c r="R222" s="34">
        <f t="shared" si="94"/>
        <v>1.4661577112350024</v>
      </c>
      <c r="S222" s="34">
        <f t="shared" si="95"/>
        <v>1</v>
      </c>
      <c r="T222" s="34">
        <f t="shared" si="96"/>
        <v>1</v>
      </c>
      <c r="U222" s="34">
        <f t="shared" si="97"/>
        <v>0.46615771123500238</v>
      </c>
      <c r="V222" s="34">
        <f t="shared" si="98"/>
        <v>0.46615771123500238</v>
      </c>
      <c r="W222" s="34">
        <f t="shared" si="99"/>
        <v>0</v>
      </c>
      <c r="X222" s="34">
        <f t="shared" si="100"/>
        <v>0</v>
      </c>
      <c r="Y222" s="34">
        <f t="shared" si="101"/>
        <v>0.46615771123500238</v>
      </c>
      <c r="Z222" s="34">
        <f t="shared" si="102"/>
        <v>1.4661577112350024</v>
      </c>
      <c r="AA222" s="34">
        <f t="shared" si="103"/>
        <v>0</v>
      </c>
      <c r="AB222" s="34">
        <f t="shared" si="104"/>
        <v>0</v>
      </c>
      <c r="AC222" s="34">
        <f t="shared" si="89"/>
        <v>1.35</v>
      </c>
      <c r="AD222" s="35">
        <f t="shared" si="105"/>
        <v>0</v>
      </c>
      <c r="AE222" s="35">
        <f t="shared" si="85"/>
        <v>0</v>
      </c>
      <c r="AF222" s="35"/>
      <c r="AG222" s="35"/>
      <c r="AH222" s="35"/>
      <c r="AI222" s="35"/>
      <c r="AJ222" s="35"/>
      <c r="AK222" s="34">
        <v>1.5</v>
      </c>
      <c r="AL222">
        <v>8</v>
      </c>
      <c r="AM222">
        <f t="shared" si="106"/>
        <v>22</v>
      </c>
      <c r="AN222" s="34">
        <f t="shared" si="107"/>
        <v>0</v>
      </c>
      <c r="AO222" s="34">
        <f t="shared" si="108"/>
        <v>0</v>
      </c>
      <c r="AP222" s="34">
        <f t="shared" si="90"/>
        <v>1.35</v>
      </c>
      <c r="AQ222" s="35">
        <f t="shared" si="84"/>
        <v>4</v>
      </c>
      <c r="AR222" s="35">
        <f t="shared" si="86"/>
        <v>11</v>
      </c>
    </row>
    <row r="223" spans="1:44" ht="15.75">
      <c r="A223">
        <v>275</v>
      </c>
      <c r="B223">
        <v>95</v>
      </c>
      <c r="C223">
        <v>0</v>
      </c>
      <c r="D223">
        <v>0</v>
      </c>
      <c r="E223">
        <v>85</v>
      </c>
      <c r="F223">
        <v>85</v>
      </c>
      <c r="G223" s="34">
        <v>0</v>
      </c>
      <c r="H223" s="34">
        <v>0</v>
      </c>
      <c r="I223" s="34">
        <v>1.7</v>
      </c>
      <c r="J223" s="34">
        <v>0.45</v>
      </c>
      <c r="K223" s="34">
        <v>0.45</v>
      </c>
      <c r="L223" s="34">
        <f t="shared" si="87"/>
        <v>2.6</v>
      </c>
      <c r="M223" s="34"/>
      <c r="N223" s="15">
        <f t="shared" si="88"/>
        <v>1.9060050246055031</v>
      </c>
      <c r="O223">
        <f t="shared" si="91"/>
        <v>0</v>
      </c>
      <c r="P223" s="34">
        <f t="shared" si="92"/>
        <v>1.9060050246055031</v>
      </c>
      <c r="Q223" s="34">
        <f t="shared" si="93"/>
        <v>0</v>
      </c>
      <c r="R223" s="34">
        <f t="shared" si="94"/>
        <v>1.9060050246055031</v>
      </c>
      <c r="S223" s="34">
        <f t="shared" si="95"/>
        <v>1.7</v>
      </c>
      <c r="T223" s="34">
        <f t="shared" si="96"/>
        <v>1.7</v>
      </c>
      <c r="U223" s="34">
        <f t="shared" si="97"/>
        <v>0.20600502460550318</v>
      </c>
      <c r="V223" s="34">
        <f t="shared" si="98"/>
        <v>0.20600502460550318</v>
      </c>
      <c r="W223" s="34">
        <f t="shared" si="99"/>
        <v>0</v>
      </c>
      <c r="X223" s="34">
        <f t="shared" si="100"/>
        <v>0</v>
      </c>
      <c r="Y223" s="34">
        <f t="shared" si="101"/>
        <v>0.20600502460550318</v>
      </c>
      <c r="Z223" s="34">
        <f t="shared" si="102"/>
        <v>1.9060050246055031</v>
      </c>
      <c r="AA223" s="34">
        <f t="shared" si="103"/>
        <v>0</v>
      </c>
      <c r="AB223" s="34">
        <f t="shared" si="104"/>
        <v>0</v>
      </c>
      <c r="AC223" s="34">
        <f t="shared" si="89"/>
        <v>2.3902000000000001</v>
      </c>
      <c r="AD223" s="35">
        <f t="shared" si="105"/>
        <v>0</v>
      </c>
      <c r="AE223" s="35">
        <f t="shared" si="85"/>
        <v>0</v>
      </c>
      <c r="AF223" s="35"/>
      <c r="AG223" s="35"/>
      <c r="AH223" s="35"/>
      <c r="AI223" s="35"/>
      <c r="AJ223" s="35"/>
      <c r="AK223" s="34">
        <v>1.4800000000000002</v>
      </c>
      <c r="AL223">
        <v>8</v>
      </c>
      <c r="AM223">
        <f t="shared" si="106"/>
        <v>22</v>
      </c>
      <c r="AN223" s="34">
        <f t="shared" si="107"/>
        <v>0</v>
      </c>
      <c r="AO223" s="34">
        <f t="shared" si="108"/>
        <v>0</v>
      </c>
      <c r="AP223" s="34">
        <f t="shared" si="90"/>
        <v>2.3902000000000001</v>
      </c>
      <c r="AQ223" s="35">
        <f t="shared" si="84"/>
        <v>3.6</v>
      </c>
      <c r="AR223" s="35">
        <f t="shared" si="86"/>
        <v>9.9</v>
      </c>
    </row>
    <row r="224" spans="1:44" ht="15.75">
      <c r="A224">
        <v>276</v>
      </c>
      <c r="B224">
        <v>95</v>
      </c>
      <c r="C224">
        <v>0</v>
      </c>
      <c r="D224">
        <v>0</v>
      </c>
      <c r="E224">
        <v>75</v>
      </c>
      <c r="F224">
        <v>75</v>
      </c>
      <c r="G224" s="34">
        <v>0</v>
      </c>
      <c r="H224" s="34">
        <v>0</v>
      </c>
      <c r="I224" s="34">
        <v>2</v>
      </c>
      <c r="J224" s="34">
        <v>0.5</v>
      </c>
      <c r="K224" s="34">
        <v>0.25</v>
      </c>
      <c r="L224" s="34">
        <f t="shared" si="87"/>
        <v>2.75</v>
      </c>
      <c r="M224" s="34"/>
      <c r="N224" s="15">
        <f t="shared" si="88"/>
        <v>2.0159668529481283</v>
      </c>
      <c r="O224">
        <f t="shared" si="91"/>
        <v>0</v>
      </c>
      <c r="P224" s="34">
        <f t="shared" si="92"/>
        <v>2.0159668529481283</v>
      </c>
      <c r="Q224" s="34">
        <f t="shared" si="93"/>
        <v>0</v>
      </c>
      <c r="R224" s="34">
        <f t="shared" si="94"/>
        <v>2.0159668529481283</v>
      </c>
      <c r="S224" s="34">
        <f t="shared" si="95"/>
        <v>2</v>
      </c>
      <c r="T224" s="34">
        <f t="shared" si="96"/>
        <v>2</v>
      </c>
      <c r="U224" s="34">
        <f t="shared" si="97"/>
        <v>1.5966852948128274E-2</v>
      </c>
      <c r="V224" s="34">
        <f t="shared" si="98"/>
        <v>1.5966852948128274E-2</v>
      </c>
      <c r="W224" s="34">
        <f t="shared" si="99"/>
        <v>0</v>
      </c>
      <c r="X224" s="34">
        <f t="shared" si="100"/>
        <v>0</v>
      </c>
      <c r="Y224" s="34">
        <f t="shared" si="101"/>
        <v>1.5966852948128274E-2</v>
      </c>
      <c r="Z224" s="34">
        <f t="shared" si="102"/>
        <v>2.0159668529481283</v>
      </c>
      <c r="AA224" s="34">
        <f t="shared" si="103"/>
        <v>0</v>
      </c>
      <c r="AB224" s="34">
        <f t="shared" si="104"/>
        <v>0</v>
      </c>
      <c r="AC224" s="34">
        <f t="shared" si="89"/>
        <v>3.1350000000000002</v>
      </c>
      <c r="AD224" s="35">
        <f t="shared" si="105"/>
        <v>0</v>
      </c>
      <c r="AE224" s="35">
        <f t="shared" si="85"/>
        <v>0</v>
      </c>
      <c r="AF224" s="35"/>
      <c r="AG224" s="35"/>
      <c r="AH224" s="35"/>
      <c r="AI224" s="35"/>
      <c r="AJ224" s="35"/>
      <c r="AK224" s="34">
        <v>1.6500000000000001</v>
      </c>
      <c r="AL224">
        <v>8</v>
      </c>
      <c r="AM224">
        <f t="shared" si="106"/>
        <v>22</v>
      </c>
      <c r="AN224" s="34">
        <f t="shared" si="107"/>
        <v>0</v>
      </c>
      <c r="AO224" s="34">
        <f t="shared" si="108"/>
        <v>0</v>
      </c>
      <c r="AP224" s="34">
        <f t="shared" si="90"/>
        <v>3.1350000000000002</v>
      </c>
      <c r="AQ224" s="35">
        <f t="shared" si="84"/>
        <v>4</v>
      </c>
      <c r="AR224" s="35">
        <f t="shared" si="86"/>
        <v>5.5</v>
      </c>
    </row>
    <row r="225" spans="1:44" ht="15.75">
      <c r="A225">
        <v>279</v>
      </c>
      <c r="B225">
        <v>60</v>
      </c>
      <c r="C225">
        <v>0</v>
      </c>
      <c r="D225" s="74">
        <v>95</v>
      </c>
      <c r="E225">
        <v>95</v>
      </c>
      <c r="F225">
        <v>95</v>
      </c>
      <c r="G225" s="34">
        <v>6</v>
      </c>
      <c r="H225" s="34">
        <v>0</v>
      </c>
      <c r="I225" s="34">
        <v>0.5</v>
      </c>
      <c r="J225" s="34">
        <v>12</v>
      </c>
      <c r="K225" s="34">
        <v>12</v>
      </c>
      <c r="L225" s="34">
        <f t="shared" si="87"/>
        <v>30.5</v>
      </c>
      <c r="M225" s="34"/>
      <c r="N225" s="15">
        <f t="shared" si="88"/>
        <v>22.358905096333785</v>
      </c>
      <c r="O225">
        <f t="shared" si="91"/>
        <v>0</v>
      </c>
      <c r="P225" s="34">
        <f t="shared" si="92"/>
        <v>22.358905096333785</v>
      </c>
      <c r="Q225" s="34">
        <f t="shared" si="93"/>
        <v>6</v>
      </c>
      <c r="R225" s="34">
        <f t="shared" si="94"/>
        <v>16.358905096333785</v>
      </c>
      <c r="S225" s="34">
        <f t="shared" si="95"/>
        <v>0.5</v>
      </c>
      <c r="T225" s="34">
        <f t="shared" si="96"/>
        <v>6.5</v>
      </c>
      <c r="U225" s="34">
        <f t="shared" si="97"/>
        <v>15.858905096333785</v>
      </c>
      <c r="V225" s="34">
        <f t="shared" si="98"/>
        <v>12</v>
      </c>
      <c r="W225" s="34">
        <f t="shared" si="99"/>
        <v>3.8589050963337854</v>
      </c>
      <c r="X225" s="34">
        <f t="shared" si="100"/>
        <v>3.8589050963337854</v>
      </c>
      <c r="Y225" s="34">
        <f t="shared" si="101"/>
        <v>15.858905096333785</v>
      </c>
      <c r="Z225" s="34">
        <f t="shared" si="102"/>
        <v>22.358905096333785</v>
      </c>
      <c r="AA225" s="34">
        <f t="shared" si="103"/>
        <v>0</v>
      </c>
      <c r="AB225" s="34">
        <f t="shared" si="104"/>
        <v>8.5499999999999989</v>
      </c>
      <c r="AC225" s="34">
        <f t="shared" si="89"/>
        <v>0.69750000000000001</v>
      </c>
      <c r="AD225" s="35">
        <f t="shared" si="105"/>
        <v>0</v>
      </c>
      <c r="AE225" s="35">
        <f t="shared" si="85"/>
        <v>84.895912119343279</v>
      </c>
      <c r="AF225" s="35"/>
      <c r="AG225" s="35"/>
      <c r="AH225" s="35"/>
      <c r="AI225" s="35"/>
      <c r="AJ225" s="35"/>
      <c r="AK225" s="34">
        <v>2.3250000000000002</v>
      </c>
      <c r="AL225">
        <v>8</v>
      </c>
      <c r="AM225">
        <f t="shared" si="106"/>
        <v>22</v>
      </c>
      <c r="AN225" s="34">
        <f t="shared" si="107"/>
        <v>0</v>
      </c>
      <c r="AO225" s="34">
        <f t="shared" si="108"/>
        <v>8.5499999999999989</v>
      </c>
      <c r="AP225" s="34">
        <f t="shared" si="90"/>
        <v>0.69750000000000001</v>
      </c>
      <c r="AQ225" s="35">
        <f t="shared" si="84"/>
        <v>96</v>
      </c>
      <c r="AR225" s="35">
        <f t="shared" si="86"/>
        <v>264</v>
      </c>
    </row>
    <row r="226" spans="1:44" ht="15.75">
      <c r="A226">
        <v>280</v>
      </c>
      <c r="B226">
        <v>90</v>
      </c>
      <c r="C226">
        <v>0</v>
      </c>
      <c r="D226">
        <v>0</v>
      </c>
      <c r="E226" t="s">
        <v>732</v>
      </c>
      <c r="F226" t="s">
        <v>732</v>
      </c>
      <c r="G226" s="34">
        <v>0</v>
      </c>
      <c r="H226" s="34">
        <v>0</v>
      </c>
      <c r="I226" s="34">
        <v>1</v>
      </c>
      <c r="J226" s="34">
        <v>0</v>
      </c>
      <c r="K226" s="34">
        <v>0</v>
      </c>
      <c r="L226" s="34">
        <f t="shared" si="87"/>
        <v>1</v>
      </c>
      <c r="M226" s="34"/>
      <c r="N226" s="15">
        <f t="shared" si="88"/>
        <v>0.73307885561750119</v>
      </c>
      <c r="O226">
        <f t="shared" si="91"/>
        <v>0</v>
      </c>
      <c r="P226" s="34">
        <f t="shared" si="92"/>
        <v>0.73307885561750119</v>
      </c>
      <c r="Q226" s="34">
        <f t="shared" si="93"/>
        <v>0</v>
      </c>
      <c r="R226" s="34">
        <f t="shared" si="94"/>
        <v>0.73307885561750119</v>
      </c>
      <c r="S226" s="34">
        <f t="shared" si="95"/>
        <v>0.73307885561750119</v>
      </c>
      <c r="T226" s="34">
        <f t="shared" si="96"/>
        <v>0.73307885561750119</v>
      </c>
      <c r="U226" s="34">
        <f t="shared" si="97"/>
        <v>0</v>
      </c>
      <c r="V226" s="34">
        <f t="shared" si="98"/>
        <v>0</v>
      </c>
      <c r="W226" s="34">
        <f t="shared" si="99"/>
        <v>0</v>
      </c>
      <c r="X226" s="34">
        <f t="shared" si="100"/>
        <v>0</v>
      </c>
      <c r="Y226" s="34">
        <f t="shared" si="101"/>
        <v>0</v>
      </c>
      <c r="Z226" s="34">
        <f t="shared" si="102"/>
        <v>0.73307885561750119</v>
      </c>
      <c r="AA226" s="34">
        <f t="shared" si="103"/>
        <v>0</v>
      </c>
      <c r="AB226" s="34">
        <f t="shared" si="104"/>
        <v>0</v>
      </c>
      <c r="AC226" s="34">
        <f t="shared" si="89"/>
        <v>0.39586258203345071</v>
      </c>
      <c r="AD226" s="35">
        <f t="shared" si="105"/>
        <v>0</v>
      </c>
      <c r="AE226" s="35">
        <f t="shared" si="85"/>
        <v>0</v>
      </c>
      <c r="AF226" s="35"/>
      <c r="AG226" s="35"/>
      <c r="AH226" s="35"/>
      <c r="AI226" s="35"/>
      <c r="AJ226" s="35"/>
      <c r="AK226" s="34">
        <v>0.60000000000000009</v>
      </c>
      <c r="AN226" s="34">
        <f t="shared" si="107"/>
        <v>0</v>
      </c>
      <c r="AO226" s="34">
        <f t="shared" si="108"/>
        <v>0</v>
      </c>
      <c r="AP226" s="34">
        <f t="shared" si="90"/>
        <v>0.54000000000000015</v>
      </c>
      <c r="AQ226" s="35">
        <f t="shared" si="84"/>
        <v>0</v>
      </c>
      <c r="AR226" s="35">
        <f t="shared" si="86"/>
        <v>0</v>
      </c>
    </row>
    <row r="227" spans="1:44" ht="15.75">
      <c r="A227">
        <v>281</v>
      </c>
      <c r="B227">
        <v>80</v>
      </c>
      <c r="C227">
        <v>0</v>
      </c>
      <c r="D227">
        <v>0</v>
      </c>
      <c r="E227">
        <v>95</v>
      </c>
      <c r="F227">
        <v>95</v>
      </c>
      <c r="G227" s="34">
        <v>0</v>
      </c>
      <c r="H227" s="34">
        <v>0</v>
      </c>
      <c r="I227" s="34">
        <v>2</v>
      </c>
      <c r="J227" s="34">
        <v>0.5</v>
      </c>
      <c r="K227" s="34">
        <v>0.5</v>
      </c>
      <c r="L227" s="34">
        <f t="shared" si="87"/>
        <v>3</v>
      </c>
      <c r="M227" s="34"/>
      <c r="N227" s="15">
        <f t="shared" si="88"/>
        <v>2.1992365668525036</v>
      </c>
      <c r="O227">
        <f t="shared" si="91"/>
        <v>0</v>
      </c>
      <c r="P227" s="34">
        <f t="shared" si="92"/>
        <v>2.1992365668525036</v>
      </c>
      <c r="Q227" s="34">
        <f t="shared" si="93"/>
        <v>0</v>
      </c>
      <c r="R227" s="34">
        <f t="shared" si="94"/>
        <v>2.1992365668525036</v>
      </c>
      <c r="S227" s="34">
        <f t="shared" si="95"/>
        <v>2</v>
      </c>
      <c r="T227" s="34">
        <f t="shared" si="96"/>
        <v>2</v>
      </c>
      <c r="U227" s="34">
        <f t="shared" si="97"/>
        <v>0.19923656685250357</v>
      </c>
      <c r="V227" s="34">
        <f t="shared" si="98"/>
        <v>0.19923656685250357</v>
      </c>
      <c r="W227" s="34">
        <f t="shared" si="99"/>
        <v>0</v>
      </c>
      <c r="X227" s="34">
        <f t="shared" si="100"/>
        <v>0</v>
      </c>
      <c r="Y227" s="34">
        <f t="shared" si="101"/>
        <v>0.19923656685250357</v>
      </c>
      <c r="Z227" s="34">
        <f t="shared" si="102"/>
        <v>2.1992365668525036</v>
      </c>
      <c r="AA227" s="34">
        <f t="shared" si="103"/>
        <v>0</v>
      </c>
      <c r="AB227" s="34">
        <f t="shared" si="104"/>
        <v>0</v>
      </c>
      <c r="AC227" s="34">
        <f t="shared" si="89"/>
        <v>2.56</v>
      </c>
      <c r="AD227" s="35">
        <f t="shared" si="105"/>
        <v>0</v>
      </c>
      <c r="AE227" s="35">
        <f t="shared" si="85"/>
        <v>0</v>
      </c>
      <c r="AF227" s="35"/>
      <c r="AG227" s="35"/>
      <c r="AH227" s="35"/>
      <c r="AI227" s="35"/>
      <c r="AJ227" s="35"/>
      <c r="AK227" s="34">
        <v>1.5999999999999999</v>
      </c>
      <c r="AL227">
        <v>8</v>
      </c>
      <c r="AM227">
        <f t="shared" si="106"/>
        <v>22</v>
      </c>
      <c r="AN227" s="34">
        <f t="shared" si="107"/>
        <v>0</v>
      </c>
      <c r="AO227" s="34">
        <f t="shared" si="108"/>
        <v>0</v>
      </c>
      <c r="AP227" s="34">
        <f t="shared" si="90"/>
        <v>2.56</v>
      </c>
      <c r="AQ227" s="35">
        <f t="shared" si="84"/>
        <v>4</v>
      </c>
      <c r="AR227" s="35">
        <f t="shared" si="86"/>
        <v>11</v>
      </c>
    </row>
    <row r="228" spans="1:44" ht="15.75">
      <c r="A228">
        <v>282</v>
      </c>
      <c r="B228">
        <v>95</v>
      </c>
      <c r="C228">
        <v>0</v>
      </c>
      <c r="D228">
        <v>0</v>
      </c>
      <c r="E228">
        <v>85</v>
      </c>
      <c r="F228">
        <v>85</v>
      </c>
      <c r="G228" s="34">
        <v>0</v>
      </c>
      <c r="H228" s="34">
        <v>0</v>
      </c>
      <c r="I228" s="34">
        <v>2</v>
      </c>
      <c r="J228" s="34">
        <v>1</v>
      </c>
      <c r="K228" s="34">
        <v>1</v>
      </c>
      <c r="L228" s="34">
        <f t="shared" si="87"/>
        <v>4</v>
      </c>
      <c r="M228" s="34"/>
      <c r="N228" s="15">
        <f t="shared" si="88"/>
        <v>2.9323154224700048</v>
      </c>
      <c r="O228">
        <f t="shared" si="91"/>
        <v>0</v>
      </c>
      <c r="P228" s="34">
        <f t="shared" si="92"/>
        <v>2.9323154224700048</v>
      </c>
      <c r="Q228" s="34">
        <f t="shared" si="93"/>
        <v>0</v>
      </c>
      <c r="R228" s="34">
        <f t="shared" si="94"/>
        <v>2.9323154224700048</v>
      </c>
      <c r="S228" s="34">
        <f t="shared" si="95"/>
        <v>2</v>
      </c>
      <c r="T228" s="34">
        <f t="shared" si="96"/>
        <v>2</v>
      </c>
      <c r="U228" s="34">
        <f t="shared" si="97"/>
        <v>0.93231542247000476</v>
      </c>
      <c r="V228" s="34">
        <f t="shared" si="98"/>
        <v>0.93231542247000476</v>
      </c>
      <c r="W228" s="34">
        <f t="shared" si="99"/>
        <v>0</v>
      </c>
      <c r="X228" s="34">
        <f t="shared" si="100"/>
        <v>0</v>
      </c>
      <c r="Y228" s="34">
        <f t="shared" si="101"/>
        <v>0.93231542247000476</v>
      </c>
      <c r="Z228" s="34">
        <f t="shared" si="102"/>
        <v>2.9323154224700048</v>
      </c>
      <c r="AA228" s="34">
        <f t="shared" si="103"/>
        <v>0</v>
      </c>
      <c r="AB228" s="34">
        <f t="shared" si="104"/>
        <v>0</v>
      </c>
      <c r="AC228" s="34">
        <f t="shared" si="89"/>
        <v>5.2725</v>
      </c>
      <c r="AD228" s="35">
        <f t="shared" si="105"/>
        <v>0</v>
      </c>
      <c r="AE228" s="35">
        <f t="shared" si="85"/>
        <v>0</v>
      </c>
      <c r="AF228" s="35"/>
      <c r="AG228" s="35"/>
      <c r="AH228" s="35"/>
      <c r="AI228" s="35"/>
      <c r="AJ228" s="35"/>
      <c r="AK228" s="34">
        <v>2.7749999999999999</v>
      </c>
      <c r="AL228">
        <v>8</v>
      </c>
      <c r="AM228">
        <f t="shared" si="106"/>
        <v>22</v>
      </c>
      <c r="AN228" s="34">
        <f t="shared" si="107"/>
        <v>0</v>
      </c>
      <c r="AO228" s="34">
        <f t="shared" si="108"/>
        <v>0</v>
      </c>
      <c r="AP228" s="34">
        <f t="shared" si="90"/>
        <v>5.2725</v>
      </c>
      <c r="AQ228" s="35">
        <f t="shared" si="84"/>
        <v>8</v>
      </c>
      <c r="AR228" s="35">
        <f t="shared" si="86"/>
        <v>22</v>
      </c>
    </row>
    <row r="229" spans="1:44" ht="15.75">
      <c r="A229">
        <v>283</v>
      </c>
      <c r="B229">
        <v>20</v>
      </c>
      <c r="C229">
        <v>0</v>
      </c>
      <c r="D229">
        <v>0</v>
      </c>
      <c r="E229">
        <v>10</v>
      </c>
      <c r="F229">
        <v>10</v>
      </c>
      <c r="G229" s="34">
        <v>0</v>
      </c>
      <c r="H229" s="34">
        <v>0</v>
      </c>
      <c r="I229" s="34">
        <v>0.5</v>
      </c>
      <c r="J229" s="34">
        <v>0.5</v>
      </c>
      <c r="K229" s="34">
        <v>0.5</v>
      </c>
      <c r="L229" s="34">
        <f t="shared" si="87"/>
        <v>1.5</v>
      </c>
      <c r="M229" s="34"/>
      <c r="N229" s="15">
        <f t="shared" si="88"/>
        <v>1.0996182834262518</v>
      </c>
      <c r="O229">
        <f t="shared" si="91"/>
        <v>0</v>
      </c>
      <c r="P229" s="34">
        <f t="shared" si="92"/>
        <v>1.0996182834262518</v>
      </c>
      <c r="Q229" s="34">
        <f t="shared" si="93"/>
        <v>0</v>
      </c>
      <c r="R229" s="34">
        <f t="shared" si="94"/>
        <v>1.0996182834262518</v>
      </c>
      <c r="S229" s="34">
        <f t="shared" si="95"/>
        <v>0.5</v>
      </c>
      <c r="T229" s="34">
        <f t="shared" si="96"/>
        <v>0.5</v>
      </c>
      <c r="U229" s="34">
        <f t="shared" si="97"/>
        <v>0.59961828342625179</v>
      </c>
      <c r="V229" s="34">
        <f t="shared" si="98"/>
        <v>0.5</v>
      </c>
      <c r="W229" s="34">
        <f t="shared" si="99"/>
        <v>9.9618283426251786E-2</v>
      </c>
      <c r="X229" s="34">
        <f t="shared" si="100"/>
        <v>9.9618283426251786E-2</v>
      </c>
      <c r="Y229" s="34">
        <f t="shared" si="101"/>
        <v>0.59961828342625179</v>
      </c>
      <c r="Z229" s="34">
        <f t="shared" si="102"/>
        <v>1.0996182834262518</v>
      </c>
      <c r="AA229" s="34">
        <f t="shared" si="103"/>
        <v>0</v>
      </c>
      <c r="AB229" s="34">
        <f t="shared" si="104"/>
        <v>0</v>
      </c>
      <c r="AC229" s="34">
        <f t="shared" si="89"/>
        <v>0.15000000000000002</v>
      </c>
      <c r="AD229" s="35">
        <f t="shared" si="105"/>
        <v>0</v>
      </c>
      <c r="AE229" s="35">
        <f t="shared" si="85"/>
        <v>2.1916022353775393</v>
      </c>
      <c r="AF229" s="35"/>
      <c r="AG229" s="35"/>
      <c r="AH229" s="35"/>
      <c r="AI229" s="35"/>
      <c r="AJ229" s="35"/>
      <c r="AK229" s="34">
        <v>1.5</v>
      </c>
      <c r="AL229">
        <v>8</v>
      </c>
      <c r="AM229">
        <f t="shared" si="106"/>
        <v>22</v>
      </c>
      <c r="AN229" s="34">
        <f t="shared" si="107"/>
        <v>0</v>
      </c>
      <c r="AO229" s="34">
        <f t="shared" si="108"/>
        <v>0</v>
      </c>
      <c r="AP229" s="34">
        <f t="shared" si="90"/>
        <v>0.15000000000000002</v>
      </c>
      <c r="AQ229" s="35">
        <f t="shared" si="84"/>
        <v>4</v>
      </c>
      <c r="AR229" s="35">
        <f t="shared" si="86"/>
        <v>11</v>
      </c>
    </row>
    <row r="230" spans="1:44" ht="15.75">
      <c r="A230">
        <v>284</v>
      </c>
      <c r="B230">
        <v>60</v>
      </c>
      <c r="C230">
        <v>0</v>
      </c>
      <c r="D230">
        <v>0</v>
      </c>
      <c r="E230">
        <v>10</v>
      </c>
      <c r="F230">
        <v>10</v>
      </c>
      <c r="G230" s="34">
        <v>0</v>
      </c>
      <c r="H230" s="34">
        <v>0</v>
      </c>
      <c r="I230" s="34">
        <v>0.5</v>
      </c>
      <c r="J230" s="34">
        <v>0.5</v>
      </c>
      <c r="K230" s="34">
        <v>0.5</v>
      </c>
      <c r="L230" s="34">
        <f t="shared" si="87"/>
        <v>1.5</v>
      </c>
      <c r="M230" s="34"/>
      <c r="N230" s="15">
        <f t="shared" si="88"/>
        <v>1.0996182834262518</v>
      </c>
      <c r="O230">
        <f t="shared" si="91"/>
        <v>0</v>
      </c>
      <c r="P230" s="34">
        <f t="shared" si="92"/>
        <v>1.0996182834262518</v>
      </c>
      <c r="Q230" s="34">
        <f t="shared" si="93"/>
        <v>0</v>
      </c>
      <c r="R230" s="34">
        <f t="shared" si="94"/>
        <v>1.0996182834262518</v>
      </c>
      <c r="S230" s="34">
        <f t="shared" si="95"/>
        <v>0.5</v>
      </c>
      <c r="T230" s="34">
        <f t="shared" si="96"/>
        <v>0.5</v>
      </c>
      <c r="U230" s="34">
        <f t="shared" si="97"/>
        <v>0.59961828342625179</v>
      </c>
      <c r="V230" s="34">
        <f t="shared" si="98"/>
        <v>0.5</v>
      </c>
      <c r="W230" s="34">
        <f t="shared" si="99"/>
        <v>9.9618283426251786E-2</v>
      </c>
      <c r="X230" s="34">
        <f t="shared" si="100"/>
        <v>9.9618283426251786E-2</v>
      </c>
      <c r="Y230" s="34">
        <f t="shared" si="101"/>
        <v>0.59961828342625179</v>
      </c>
      <c r="Z230" s="34">
        <f t="shared" si="102"/>
        <v>1.0996182834262518</v>
      </c>
      <c r="AA230" s="34">
        <f t="shared" si="103"/>
        <v>0</v>
      </c>
      <c r="AB230" s="34">
        <f t="shared" si="104"/>
        <v>0</v>
      </c>
      <c r="AC230" s="34">
        <f t="shared" si="89"/>
        <v>0.44999999999999996</v>
      </c>
      <c r="AD230" s="35">
        <f t="shared" si="105"/>
        <v>0</v>
      </c>
      <c r="AE230" s="35">
        <f t="shared" si="85"/>
        <v>2.1916022353775393</v>
      </c>
      <c r="AF230" s="35"/>
      <c r="AG230" s="35"/>
      <c r="AH230" s="35"/>
      <c r="AI230" s="35"/>
      <c r="AJ230" s="35"/>
      <c r="AK230" s="34">
        <v>1.5</v>
      </c>
      <c r="AL230">
        <v>8</v>
      </c>
      <c r="AM230">
        <f t="shared" si="106"/>
        <v>22</v>
      </c>
      <c r="AN230" s="34">
        <f t="shared" si="107"/>
        <v>0</v>
      </c>
      <c r="AO230" s="34">
        <f t="shared" si="108"/>
        <v>0</v>
      </c>
      <c r="AP230" s="34">
        <f t="shared" si="90"/>
        <v>0.44999999999999996</v>
      </c>
      <c r="AQ230" s="35">
        <f t="shared" si="84"/>
        <v>4</v>
      </c>
      <c r="AR230" s="35">
        <f t="shared" si="86"/>
        <v>11</v>
      </c>
    </row>
    <row r="231" spans="1:44" ht="15.75">
      <c r="A231">
        <v>286</v>
      </c>
      <c r="B231">
        <v>70</v>
      </c>
      <c r="C231">
        <v>0</v>
      </c>
      <c r="D231" s="74">
        <v>1</v>
      </c>
      <c r="E231">
        <v>70</v>
      </c>
      <c r="F231">
        <v>70</v>
      </c>
      <c r="G231" s="34">
        <v>0.5</v>
      </c>
      <c r="H231" s="34">
        <v>0</v>
      </c>
      <c r="I231" s="34">
        <v>1</v>
      </c>
      <c r="J231" s="34">
        <v>0.7</v>
      </c>
      <c r="K231" s="34">
        <v>0.7</v>
      </c>
      <c r="L231" s="34">
        <f t="shared" si="87"/>
        <v>2.9000000000000004</v>
      </c>
      <c r="M231" s="34"/>
      <c r="N231" s="15">
        <f t="shared" si="88"/>
        <v>2.1259286812907536</v>
      </c>
      <c r="O231">
        <f t="shared" si="91"/>
        <v>0</v>
      </c>
      <c r="P231" s="34">
        <f t="shared" si="92"/>
        <v>2.1259286812907536</v>
      </c>
      <c r="Q231" s="34">
        <f t="shared" si="93"/>
        <v>0.5</v>
      </c>
      <c r="R231" s="34">
        <f t="shared" si="94"/>
        <v>1.6259286812907536</v>
      </c>
      <c r="S231" s="34">
        <f t="shared" si="95"/>
        <v>1</v>
      </c>
      <c r="T231" s="34">
        <f t="shared" si="96"/>
        <v>1.5</v>
      </c>
      <c r="U231" s="34">
        <f t="shared" si="97"/>
        <v>0.62592868129075363</v>
      </c>
      <c r="V231" s="34">
        <f t="shared" si="98"/>
        <v>0.62592868129075363</v>
      </c>
      <c r="W231" s="34">
        <f t="shared" si="99"/>
        <v>0</v>
      </c>
      <c r="X231" s="34">
        <f t="shared" si="100"/>
        <v>0</v>
      </c>
      <c r="Y231" s="34">
        <f t="shared" si="101"/>
        <v>0.62592868129075363</v>
      </c>
      <c r="Z231" s="34">
        <f t="shared" si="102"/>
        <v>2.1259286812907536</v>
      </c>
      <c r="AA231" s="34">
        <f t="shared" si="103"/>
        <v>0</v>
      </c>
      <c r="AB231" s="34">
        <f t="shared" si="104"/>
        <v>7.4999999999999997E-3</v>
      </c>
      <c r="AC231" s="34">
        <f t="shared" si="89"/>
        <v>1.9074999999999995</v>
      </c>
      <c r="AD231" s="35">
        <f t="shared" si="105"/>
        <v>0</v>
      </c>
      <c r="AE231" s="35">
        <f t="shared" si="85"/>
        <v>0</v>
      </c>
      <c r="AF231" s="35"/>
      <c r="AG231" s="35"/>
      <c r="AH231" s="35"/>
      <c r="AI231" s="35"/>
      <c r="AJ231" s="35"/>
      <c r="AK231" s="34">
        <v>2.7249999999999996</v>
      </c>
      <c r="AL231">
        <v>8</v>
      </c>
      <c r="AM231">
        <f t="shared" si="106"/>
        <v>22</v>
      </c>
      <c r="AN231" s="34">
        <f t="shared" si="107"/>
        <v>0</v>
      </c>
      <c r="AO231" s="34">
        <f t="shared" si="108"/>
        <v>7.4999999999999997E-3</v>
      </c>
      <c r="AP231" s="34">
        <f t="shared" si="90"/>
        <v>1.9074999999999995</v>
      </c>
      <c r="AQ231" s="35">
        <f t="shared" si="84"/>
        <v>5.6</v>
      </c>
      <c r="AR231" s="35">
        <f t="shared" si="86"/>
        <v>15.399999999999999</v>
      </c>
    </row>
    <row r="232" spans="1:44" ht="15.75">
      <c r="A232">
        <v>287</v>
      </c>
      <c r="B232">
        <v>88</v>
      </c>
      <c r="C232">
        <v>0</v>
      </c>
      <c r="D232" s="74">
        <v>10</v>
      </c>
      <c r="E232">
        <v>85</v>
      </c>
      <c r="F232">
        <v>85</v>
      </c>
      <c r="G232" s="34">
        <v>1</v>
      </c>
      <c r="H232" s="34">
        <v>0</v>
      </c>
      <c r="I232" s="34">
        <v>1</v>
      </c>
      <c r="J232" s="34">
        <v>0.5</v>
      </c>
      <c r="K232" s="34">
        <v>0.5</v>
      </c>
      <c r="L232" s="34">
        <f t="shared" si="87"/>
        <v>3</v>
      </c>
      <c r="M232" s="34"/>
      <c r="N232" s="15">
        <f t="shared" si="88"/>
        <v>2.1992365668525036</v>
      </c>
      <c r="O232">
        <f t="shared" si="91"/>
        <v>0</v>
      </c>
      <c r="P232" s="34">
        <f t="shared" si="92"/>
        <v>2.1992365668525036</v>
      </c>
      <c r="Q232" s="34">
        <f t="shared" si="93"/>
        <v>1</v>
      </c>
      <c r="R232" s="34">
        <f t="shared" si="94"/>
        <v>1.1992365668525036</v>
      </c>
      <c r="S232" s="34">
        <f t="shared" si="95"/>
        <v>1</v>
      </c>
      <c r="T232" s="34">
        <f t="shared" si="96"/>
        <v>2</v>
      </c>
      <c r="U232" s="34">
        <f t="shared" si="97"/>
        <v>0.19923656685250357</v>
      </c>
      <c r="V232" s="34">
        <f t="shared" si="98"/>
        <v>0.19923656685250357</v>
      </c>
      <c r="W232" s="34">
        <f t="shared" si="99"/>
        <v>0</v>
      </c>
      <c r="X232" s="34">
        <f t="shared" si="100"/>
        <v>0</v>
      </c>
      <c r="Y232" s="34">
        <f t="shared" si="101"/>
        <v>0.19923656685250357</v>
      </c>
      <c r="Z232" s="34">
        <f t="shared" si="102"/>
        <v>2.1992365668525036</v>
      </c>
      <c r="AA232" s="34">
        <f t="shared" si="103"/>
        <v>0</v>
      </c>
      <c r="AB232" s="34">
        <f t="shared" si="104"/>
        <v>0.15000000000000002</v>
      </c>
      <c r="AC232" s="34">
        <f t="shared" si="89"/>
        <v>2.3760000000000003</v>
      </c>
      <c r="AD232" s="35">
        <f t="shared" si="105"/>
        <v>0</v>
      </c>
      <c r="AE232" s="35">
        <f t="shared" si="85"/>
        <v>0</v>
      </c>
      <c r="AF232" s="35"/>
      <c r="AG232" s="35"/>
      <c r="AH232" s="35"/>
      <c r="AI232" s="35"/>
      <c r="AJ232" s="35"/>
      <c r="AK232" s="34">
        <v>2.7</v>
      </c>
      <c r="AL232">
        <v>8</v>
      </c>
      <c r="AM232">
        <f t="shared" si="106"/>
        <v>22</v>
      </c>
      <c r="AN232" s="34">
        <f t="shared" si="107"/>
        <v>0</v>
      </c>
      <c r="AO232" s="34">
        <f t="shared" si="108"/>
        <v>0.15000000000000002</v>
      </c>
      <c r="AP232" s="34">
        <f t="shared" si="90"/>
        <v>2.3760000000000003</v>
      </c>
      <c r="AQ232" s="35">
        <f t="shared" si="84"/>
        <v>4</v>
      </c>
      <c r="AR232" s="35">
        <f t="shared" si="86"/>
        <v>11</v>
      </c>
    </row>
    <row r="233" spans="1:44" ht="15.75">
      <c r="A233">
        <v>288</v>
      </c>
      <c r="B233">
        <v>50</v>
      </c>
      <c r="C233">
        <v>0</v>
      </c>
      <c r="D233" s="74">
        <v>10</v>
      </c>
      <c r="E233">
        <v>40</v>
      </c>
      <c r="F233">
        <v>40</v>
      </c>
      <c r="G233" s="34">
        <v>1</v>
      </c>
      <c r="H233" s="34">
        <v>0</v>
      </c>
      <c r="I233" s="34">
        <v>0.5</v>
      </c>
      <c r="J233" s="34">
        <v>0.5</v>
      </c>
      <c r="K233" s="34">
        <v>0.5</v>
      </c>
      <c r="L233" s="34">
        <f t="shared" si="87"/>
        <v>2.5</v>
      </c>
      <c r="M233" s="34"/>
      <c r="N233" s="15">
        <f t="shared" si="88"/>
        <v>1.832697139043753</v>
      </c>
      <c r="O233">
        <f t="shared" si="91"/>
        <v>0</v>
      </c>
      <c r="P233" s="34">
        <f t="shared" si="92"/>
        <v>1.832697139043753</v>
      </c>
      <c r="Q233" s="34">
        <f t="shared" si="93"/>
        <v>1</v>
      </c>
      <c r="R233" s="34">
        <f t="shared" si="94"/>
        <v>0.83269713904375298</v>
      </c>
      <c r="S233" s="34">
        <f t="shared" si="95"/>
        <v>0.5</v>
      </c>
      <c r="T233" s="34">
        <f t="shared" si="96"/>
        <v>1.5</v>
      </c>
      <c r="U233" s="34">
        <f t="shared" si="97"/>
        <v>0.33269713904375298</v>
      </c>
      <c r="V233" s="34">
        <f t="shared" si="98"/>
        <v>0.33269713904375298</v>
      </c>
      <c r="W233" s="34">
        <f t="shared" si="99"/>
        <v>0</v>
      </c>
      <c r="X233" s="34">
        <f t="shared" si="100"/>
        <v>0</v>
      </c>
      <c r="Y233" s="34">
        <f t="shared" si="101"/>
        <v>0.33269713904375298</v>
      </c>
      <c r="Z233" s="34">
        <f t="shared" si="102"/>
        <v>1.832697139043753</v>
      </c>
      <c r="AA233" s="34">
        <f t="shared" si="103"/>
        <v>0</v>
      </c>
      <c r="AB233" s="34">
        <f t="shared" si="104"/>
        <v>0.15000000000000002</v>
      </c>
      <c r="AC233" s="34">
        <f t="shared" si="89"/>
        <v>0.6</v>
      </c>
      <c r="AD233" s="35">
        <f t="shared" si="105"/>
        <v>0</v>
      </c>
      <c r="AE233" s="35">
        <f t="shared" si="85"/>
        <v>0</v>
      </c>
      <c r="AF233" s="35"/>
      <c r="AG233" s="35"/>
      <c r="AH233" s="35"/>
      <c r="AI233" s="35"/>
      <c r="AJ233" s="35"/>
      <c r="AK233" s="34">
        <v>2.4</v>
      </c>
      <c r="AL233">
        <v>8</v>
      </c>
      <c r="AM233">
        <f t="shared" si="106"/>
        <v>22</v>
      </c>
      <c r="AN233" s="34">
        <f t="shared" si="107"/>
        <v>0</v>
      </c>
      <c r="AO233" s="34">
        <f t="shared" si="108"/>
        <v>0.15000000000000002</v>
      </c>
      <c r="AP233" s="34">
        <f t="shared" si="90"/>
        <v>0.6</v>
      </c>
      <c r="AQ233" s="35">
        <f t="shared" si="84"/>
        <v>4</v>
      </c>
      <c r="AR233" s="35">
        <f t="shared" si="86"/>
        <v>11</v>
      </c>
    </row>
    <row r="234" spans="1:44" ht="15.75">
      <c r="A234">
        <v>289</v>
      </c>
      <c r="B234">
        <v>95</v>
      </c>
      <c r="C234">
        <v>0</v>
      </c>
      <c r="D234">
        <v>0</v>
      </c>
      <c r="E234">
        <v>100</v>
      </c>
      <c r="F234">
        <v>100</v>
      </c>
      <c r="G234" s="34">
        <v>0</v>
      </c>
      <c r="H234" s="34">
        <v>0</v>
      </c>
      <c r="I234" s="34">
        <v>2</v>
      </c>
      <c r="J234" s="34">
        <v>1</v>
      </c>
      <c r="K234" s="34">
        <v>1</v>
      </c>
      <c r="L234" s="34">
        <f t="shared" si="87"/>
        <v>4</v>
      </c>
      <c r="M234" s="34"/>
      <c r="N234" s="15">
        <f t="shared" si="88"/>
        <v>2.9323154224700048</v>
      </c>
      <c r="O234">
        <f t="shared" si="91"/>
        <v>0</v>
      </c>
      <c r="P234" s="34">
        <f t="shared" si="92"/>
        <v>2.9323154224700048</v>
      </c>
      <c r="Q234" s="34">
        <f t="shared" si="93"/>
        <v>0</v>
      </c>
      <c r="R234" s="34">
        <f t="shared" si="94"/>
        <v>2.9323154224700048</v>
      </c>
      <c r="S234" s="34">
        <f t="shared" si="95"/>
        <v>2</v>
      </c>
      <c r="T234" s="34">
        <f t="shared" si="96"/>
        <v>2</v>
      </c>
      <c r="U234" s="34">
        <f t="shared" si="97"/>
        <v>0.93231542247000476</v>
      </c>
      <c r="V234" s="34">
        <f t="shared" si="98"/>
        <v>0.93231542247000476</v>
      </c>
      <c r="W234" s="34">
        <f t="shared" si="99"/>
        <v>0</v>
      </c>
      <c r="X234" s="34">
        <f t="shared" si="100"/>
        <v>0</v>
      </c>
      <c r="Y234" s="34">
        <f t="shared" si="101"/>
        <v>0.93231542247000476</v>
      </c>
      <c r="Z234" s="34">
        <f t="shared" si="102"/>
        <v>2.9323154224700048</v>
      </c>
      <c r="AA234" s="34">
        <f t="shared" si="103"/>
        <v>0</v>
      </c>
      <c r="AB234" s="34">
        <f t="shared" si="104"/>
        <v>0</v>
      </c>
      <c r="AC234" s="34">
        <f t="shared" si="89"/>
        <v>1.1875</v>
      </c>
      <c r="AD234" s="35">
        <f t="shared" si="105"/>
        <v>0</v>
      </c>
      <c r="AE234" s="35">
        <f t="shared" si="85"/>
        <v>0</v>
      </c>
      <c r="AF234" s="35"/>
      <c r="AG234" s="35"/>
      <c r="AH234" s="35"/>
      <c r="AI234" s="35"/>
      <c r="AJ234" s="35"/>
      <c r="AK234" s="34">
        <v>0.625</v>
      </c>
      <c r="AL234">
        <v>8</v>
      </c>
      <c r="AM234">
        <f t="shared" si="106"/>
        <v>22</v>
      </c>
      <c r="AN234" s="34">
        <f t="shared" si="107"/>
        <v>0</v>
      </c>
      <c r="AO234" s="34">
        <f t="shared" si="108"/>
        <v>0</v>
      </c>
      <c r="AP234" s="34">
        <f t="shared" si="90"/>
        <v>1.1875</v>
      </c>
      <c r="AQ234" s="35">
        <f t="shared" si="84"/>
        <v>8</v>
      </c>
      <c r="AR234" s="35">
        <f t="shared" si="86"/>
        <v>22</v>
      </c>
    </row>
    <row r="235" spans="1:44" ht="15.75">
      <c r="A235">
        <v>291</v>
      </c>
      <c r="B235">
        <v>70</v>
      </c>
      <c r="C235">
        <v>0</v>
      </c>
      <c r="D235">
        <v>0</v>
      </c>
      <c r="E235">
        <v>70</v>
      </c>
      <c r="F235">
        <v>70</v>
      </c>
      <c r="G235" s="34">
        <v>0</v>
      </c>
      <c r="H235" s="34">
        <v>0</v>
      </c>
      <c r="I235" s="34">
        <v>2</v>
      </c>
      <c r="J235" s="34">
        <v>0.5</v>
      </c>
      <c r="K235" s="34">
        <v>1</v>
      </c>
      <c r="L235" s="34">
        <f t="shared" si="87"/>
        <v>3.5</v>
      </c>
      <c r="M235" s="34"/>
      <c r="N235" s="15">
        <f t="shared" si="88"/>
        <v>2.5657759946612542</v>
      </c>
      <c r="O235">
        <f t="shared" si="91"/>
        <v>0</v>
      </c>
      <c r="P235" s="34">
        <f t="shared" si="92"/>
        <v>2.5657759946612542</v>
      </c>
      <c r="Q235" s="34">
        <f t="shared" si="93"/>
        <v>0</v>
      </c>
      <c r="R235" s="34">
        <f t="shared" si="94"/>
        <v>2.5657759946612542</v>
      </c>
      <c r="S235" s="34">
        <f t="shared" si="95"/>
        <v>2</v>
      </c>
      <c r="T235" s="34">
        <f t="shared" si="96"/>
        <v>2</v>
      </c>
      <c r="U235" s="34">
        <f t="shared" si="97"/>
        <v>0.56577599466125417</v>
      </c>
      <c r="V235" s="34">
        <f t="shared" si="98"/>
        <v>0.5</v>
      </c>
      <c r="W235" s="34">
        <f t="shared" si="99"/>
        <v>6.5775994661254167E-2</v>
      </c>
      <c r="X235" s="34">
        <f t="shared" si="100"/>
        <v>6.5775994661254167E-2</v>
      </c>
      <c r="Y235" s="34">
        <f t="shared" si="101"/>
        <v>0.56577599466125417</v>
      </c>
      <c r="Z235" s="34">
        <f t="shared" si="102"/>
        <v>2.5657759946612542</v>
      </c>
      <c r="AA235" s="34">
        <f t="shared" si="103"/>
        <v>0</v>
      </c>
      <c r="AB235" s="34">
        <f t="shared" si="104"/>
        <v>0</v>
      </c>
      <c r="AC235" s="34">
        <f t="shared" si="89"/>
        <v>1.9319999999999999</v>
      </c>
      <c r="AD235" s="35">
        <f t="shared" si="105"/>
        <v>0</v>
      </c>
      <c r="AE235" s="35">
        <f t="shared" si="85"/>
        <v>1.4470718825475917</v>
      </c>
      <c r="AF235" s="35"/>
      <c r="AG235" s="35"/>
      <c r="AH235" s="35"/>
      <c r="AI235" s="35"/>
      <c r="AJ235" s="35"/>
      <c r="AK235" s="34">
        <v>1.3800000000000001</v>
      </c>
      <c r="AL235">
        <v>8</v>
      </c>
      <c r="AM235">
        <f t="shared" si="106"/>
        <v>22</v>
      </c>
      <c r="AN235" s="34">
        <f t="shared" si="107"/>
        <v>0</v>
      </c>
      <c r="AO235" s="34">
        <f t="shared" si="108"/>
        <v>0</v>
      </c>
      <c r="AP235" s="34">
        <f t="shared" si="90"/>
        <v>1.9319999999999999</v>
      </c>
      <c r="AQ235" s="35">
        <f t="shared" si="84"/>
        <v>4</v>
      </c>
      <c r="AR235" s="35">
        <f t="shared" si="86"/>
        <v>22</v>
      </c>
    </row>
    <row r="236" spans="1:44">
      <c r="C236" s="74"/>
      <c r="D236" s="74"/>
      <c r="E236" s="74"/>
      <c r="F236" s="74"/>
    </row>
    <row r="237" spans="1:44">
      <c r="C237" s="74"/>
      <c r="D237" s="74"/>
      <c r="E237" s="74"/>
      <c r="F237" s="74"/>
    </row>
    <row r="238" spans="1:44">
      <c r="C238" s="74"/>
      <c r="D238" s="74"/>
      <c r="E238" s="74"/>
      <c r="F238" s="74"/>
    </row>
    <row r="239" spans="1:44">
      <c r="C239" s="74"/>
      <c r="D239" s="74"/>
      <c r="E239" s="74"/>
      <c r="F239" s="74"/>
    </row>
    <row r="240" spans="1:44">
      <c r="C240" s="74"/>
      <c r="D240" s="74"/>
      <c r="E240" s="74"/>
      <c r="F240" s="74"/>
    </row>
    <row r="241" spans="3:6">
      <c r="C241" s="74"/>
      <c r="D241" s="74"/>
      <c r="E241" s="74"/>
      <c r="F241" s="74"/>
    </row>
    <row r="242" spans="3:6">
      <c r="C242" s="74"/>
      <c r="D242" s="74"/>
      <c r="E242" s="74"/>
      <c r="F242" s="74"/>
    </row>
    <row r="243" spans="3:6">
      <c r="C243" s="74"/>
      <c r="D243" s="74"/>
      <c r="E243" s="74"/>
      <c r="F243" s="74"/>
    </row>
    <row r="244" spans="3:6">
      <c r="C244" s="74"/>
      <c r="D244" s="74"/>
      <c r="E244" s="74"/>
      <c r="F244" s="74"/>
    </row>
    <row r="245" spans="3:6">
      <c r="C245" s="74"/>
      <c r="D245" s="74"/>
      <c r="E245" s="74"/>
      <c r="F245" s="74"/>
    </row>
    <row r="246" spans="3:6">
      <c r="C246" s="74"/>
      <c r="D246" s="74"/>
      <c r="E246" s="74"/>
      <c r="F246" s="74"/>
    </row>
    <row r="247" spans="3:6">
      <c r="C247" s="74"/>
      <c r="D247" s="74"/>
      <c r="E247" s="74"/>
      <c r="F247" s="74"/>
    </row>
    <row r="248" spans="3:6">
      <c r="C248" s="74"/>
      <c r="D248" s="74"/>
      <c r="E248" s="74"/>
      <c r="F248" s="74"/>
    </row>
    <row r="249" spans="3:6">
      <c r="C249" s="74"/>
      <c r="D249" s="74"/>
      <c r="E249" s="74"/>
      <c r="F249" s="74"/>
    </row>
    <row r="250" spans="3:6">
      <c r="C250" s="74"/>
      <c r="D250" s="74"/>
      <c r="E250" s="74"/>
      <c r="F250" s="74"/>
    </row>
    <row r="251" spans="3:6">
      <c r="C251" s="74"/>
      <c r="D251" s="74"/>
      <c r="E251" s="74"/>
      <c r="F251" s="74"/>
    </row>
    <row r="252" spans="3:6">
      <c r="C252" s="74"/>
      <c r="D252" s="74"/>
      <c r="E252" s="74"/>
      <c r="F252" s="74"/>
    </row>
    <row r="253" spans="3:6">
      <c r="C253" s="74"/>
      <c r="D253" s="74"/>
      <c r="E253" s="74"/>
      <c r="F253" s="74"/>
    </row>
    <row r="254" spans="3:6">
      <c r="C254" s="74"/>
      <c r="D254" s="74"/>
      <c r="E254" s="74"/>
      <c r="F254" s="74"/>
    </row>
    <row r="255" spans="3:6">
      <c r="C255" s="74"/>
      <c r="D255" s="74"/>
      <c r="E255" s="74"/>
      <c r="F255" s="74"/>
    </row>
    <row r="256" spans="3:6">
      <c r="C256" s="74"/>
      <c r="D256" s="74"/>
      <c r="E256" s="74"/>
      <c r="F256" s="74"/>
    </row>
    <row r="257" spans="3:6">
      <c r="C257" s="74"/>
      <c r="D257" s="74"/>
      <c r="E257" s="74"/>
      <c r="F257" s="74"/>
    </row>
    <row r="258" spans="3:6">
      <c r="C258" s="74"/>
      <c r="D258" s="74"/>
      <c r="E258" s="74"/>
      <c r="F258" s="74"/>
    </row>
    <row r="259" spans="3:6">
      <c r="C259" s="74"/>
      <c r="D259" s="74"/>
      <c r="E259" s="74"/>
      <c r="F259" s="74"/>
    </row>
    <row r="260" spans="3:6">
      <c r="C260" s="74"/>
      <c r="D260" s="74"/>
      <c r="E260" s="74"/>
      <c r="F260" s="74"/>
    </row>
    <row r="261" spans="3:6">
      <c r="C261" s="74"/>
      <c r="D261" s="74"/>
      <c r="E261" s="74"/>
      <c r="F261" s="74"/>
    </row>
    <row r="262" spans="3:6">
      <c r="C262" s="74"/>
      <c r="D262" s="74"/>
      <c r="E262" s="74"/>
      <c r="F262" s="74"/>
    </row>
    <row r="263" spans="3:6">
      <c r="C263" s="74"/>
      <c r="D263" s="74"/>
      <c r="E263" s="74"/>
      <c r="F263" s="74"/>
    </row>
    <row r="264" spans="3:6">
      <c r="C264" s="74"/>
      <c r="D264" s="74"/>
      <c r="E264" s="74"/>
      <c r="F264" s="74"/>
    </row>
    <row r="265" spans="3:6">
      <c r="C265" s="74"/>
      <c r="D265" s="74"/>
      <c r="E265" s="74"/>
      <c r="F265" s="74"/>
    </row>
    <row r="266" spans="3:6">
      <c r="C266" s="74"/>
      <c r="D266" s="74"/>
      <c r="E266" s="74"/>
      <c r="F266" s="74"/>
    </row>
    <row r="267" spans="3:6">
      <c r="C267" s="74"/>
      <c r="D267" s="74"/>
      <c r="E267" s="74"/>
      <c r="F267" s="74"/>
    </row>
    <row r="268" spans="3:6">
      <c r="C268" s="74"/>
      <c r="D268" s="74"/>
      <c r="E268" s="74"/>
      <c r="F268" s="74"/>
    </row>
    <row r="269" spans="3:6">
      <c r="C269" s="74"/>
      <c r="D269" s="74"/>
      <c r="E269" s="74"/>
      <c r="F269" s="74"/>
    </row>
    <row r="270" spans="3:6">
      <c r="C270" s="74"/>
      <c r="D270" s="74"/>
      <c r="E270" s="74"/>
      <c r="F270" s="74"/>
    </row>
    <row r="271" spans="3:6">
      <c r="C271" s="74"/>
      <c r="D271" s="74"/>
      <c r="E271" s="74"/>
      <c r="F271" s="74"/>
    </row>
    <row r="272" spans="3:6">
      <c r="C272" s="74"/>
      <c r="D272" s="74"/>
      <c r="E272" s="74"/>
      <c r="F272" s="74"/>
    </row>
    <row r="273" spans="3:6">
      <c r="C273" s="74"/>
      <c r="D273" s="74"/>
      <c r="E273" s="74"/>
      <c r="F273" s="74"/>
    </row>
    <row r="274" spans="3:6">
      <c r="C274" s="74"/>
      <c r="D274" s="74"/>
      <c r="E274" s="74"/>
      <c r="F274" s="74"/>
    </row>
    <row r="275" spans="3:6">
      <c r="C275" s="74"/>
      <c r="D275" s="74"/>
      <c r="E275" s="74"/>
      <c r="F275" s="74"/>
    </row>
    <row r="276" spans="3:6">
      <c r="C276" s="74"/>
      <c r="D276" s="74"/>
      <c r="E276" s="74"/>
      <c r="F276" s="74"/>
    </row>
    <row r="277" spans="3:6">
      <c r="C277" s="74"/>
      <c r="D277" s="74"/>
      <c r="E277" s="74"/>
      <c r="F277" s="74"/>
    </row>
    <row r="278" spans="3:6">
      <c r="C278" s="74"/>
      <c r="D278" s="74"/>
      <c r="E278" s="74"/>
      <c r="F278" s="74"/>
    </row>
    <row r="279" spans="3:6">
      <c r="C279" s="74"/>
      <c r="D279" s="74"/>
      <c r="E279" s="74"/>
      <c r="F279" s="74"/>
    </row>
    <row r="280" spans="3:6">
      <c r="C280" s="74"/>
      <c r="D280" s="74"/>
      <c r="E280" s="74"/>
      <c r="F280" s="74"/>
    </row>
    <row r="281" spans="3:6">
      <c r="C281" s="74"/>
      <c r="D281" s="74"/>
      <c r="E281" s="74"/>
      <c r="F281" s="74"/>
    </row>
    <row r="282" spans="3:6">
      <c r="C282" s="74"/>
      <c r="D282" s="74"/>
      <c r="E282" s="74"/>
      <c r="F282" s="74"/>
    </row>
    <row r="283" spans="3:6">
      <c r="C283" s="74"/>
      <c r="D283" s="74"/>
      <c r="E283" s="74"/>
      <c r="F283" s="74"/>
    </row>
    <row r="284" spans="3:6">
      <c r="C284" s="74"/>
      <c r="D284" s="74"/>
      <c r="E284" s="74"/>
      <c r="F284" s="74"/>
    </row>
    <row r="285" spans="3:6">
      <c r="C285" s="74"/>
      <c r="D285" s="74"/>
      <c r="E285" s="74"/>
      <c r="F285" s="74"/>
    </row>
    <row r="286" spans="3:6">
      <c r="C286" s="74"/>
      <c r="D286" s="74"/>
      <c r="E286" s="74"/>
      <c r="F286" s="74"/>
    </row>
    <row r="287" spans="3:6">
      <c r="C287" s="74"/>
      <c r="D287" s="74"/>
      <c r="E287" s="74"/>
      <c r="F287" s="74"/>
    </row>
    <row r="288" spans="3:6">
      <c r="C288" s="74"/>
      <c r="D288" s="74"/>
      <c r="E288" s="74"/>
      <c r="F288" s="74"/>
    </row>
    <row r="289" spans="3:6">
      <c r="C289" s="74"/>
      <c r="D289" s="74"/>
      <c r="E289" s="74"/>
      <c r="F289" s="74"/>
    </row>
    <row r="290" spans="3:6">
      <c r="C290" s="74"/>
      <c r="D290" s="74"/>
      <c r="E290" s="74"/>
      <c r="F290" s="74"/>
    </row>
    <row r="291" spans="3:6">
      <c r="C291" s="74"/>
      <c r="D291" s="74"/>
      <c r="E291" s="74"/>
      <c r="F291" s="74"/>
    </row>
    <row r="292" spans="3:6">
      <c r="C292" s="74"/>
      <c r="D292" s="74"/>
      <c r="E292" s="74"/>
      <c r="F292" s="74"/>
    </row>
    <row r="293" spans="3:6">
      <c r="C293" s="74"/>
      <c r="D293" s="74"/>
      <c r="E293" s="74"/>
      <c r="F293" s="74"/>
    </row>
    <row r="294" spans="3:6">
      <c r="C294" s="74"/>
      <c r="D294" s="74"/>
      <c r="E294" s="74"/>
      <c r="F294" s="74"/>
    </row>
    <row r="295" spans="3:6">
      <c r="C295" s="74"/>
      <c r="D295" s="74"/>
      <c r="E295" s="74"/>
      <c r="F295" s="74"/>
    </row>
    <row r="296" spans="3:6">
      <c r="C296" s="74"/>
      <c r="D296" s="74"/>
      <c r="E296" s="74"/>
      <c r="F296" s="74"/>
    </row>
    <row r="297" spans="3:6">
      <c r="C297" s="74"/>
      <c r="D297" s="74"/>
      <c r="E297" s="74"/>
      <c r="F297" s="74"/>
    </row>
    <row r="298" spans="3:6">
      <c r="C298" s="74"/>
      <c r="D298" s="74"/>
      <c r="E298" s="74"/>
      <c r="F298" s="74"/>
    </row>
    <row r="299" spans="3:6">
      <c r="C299" s="74"/>
      <c r="D299" s="74"/>
      <c r="E299" s="74"/>
      <c r="F299" s="74"/>
    </row>
    <row r="300" spans="3:6">
      <c r="C300" s="74"/>
      <c r="D300" s="74"/>
      <c r="E300" s="74"/>
      <c r="F300" s="74"/>
    </row>
    <row r="301" spans="3:6">
      <c r="C301" s="74"/>
      <c r="D301" s="74"/>
      <c r="E301" s="74"/>
      <c r="F301" s="74"/>
    </row>
    <row r="302" spans="3:6">
      <c r="C302" s="74"/>
      <c r="D302" s="74"/>
      <c r="E302" s="74"/>
      <c r="F302" s="74"/>
    </row>
    <row r="303" spans="3:6">
      <c r="C303" s="74"/>
      <c r="D303" s="74"/>
      <c r="E303" s="74"/>
      <c r="F303" s="74"/>
    </row>
    <row r="304" spans="3:6">
      <c r="C304" s="74"/>
      <c r="D304" s="74"/>
      <c r="E304" s="74"/>
      <c r="F304" s="74"/>
    </row>
    <row r="305" spans="3:6">
      <c r="C305" s="74"/>
      <c r="D305" s="74"/>
      <c r="E305" s="74"/>
      <c r="F305" s="74"/>
    </row>
    <row r="306" spans="3:6">
      <c r="C306" s="74"/>
      <c r="D306" s="74"/>
      <c r="E306" s="74"/>
      <c r="F306" s="74"/>
    </row>
    <row r="307" spans="3:6">
      <c r="C307" s="74"/>
      <c r="D307" s="74"/>
      <c r="E307" s="74"/>
      <c r="F307" s="74"/>
    </row>
    <row r="308" spans="3:6">
      <c r="C308" s="74"/>
      <c r="D308" s="74"/>
      <c r="E308" s="74"/>
      <c r="F308" s="74"/>
    </row>
    <row r="309" spans="3:6">
      <c r="C309" s="74"/>
      <c r="D309" s="74"/>
      <c r="E309" s="74"/>
      <c r="F309" s="74"/>
    </row>
    <row r="310" spans="3:6">
      <c r="C310" s="74"/>
      <c r="D310" s="74"/>
      <c r="E310" s="74"/>
      <c r="F310" s="74"/>
    </row>
    <row r="311" spans="3:6">
      <c r="C311" s="74"/>
      <c r="D311" s="74"/>
      <c r="E311" s="74"/>
      <c r="F311" s="74"/>
    </row>
    <row r="312" spans="3:6">
      <c r="C312" s="74"/>
      <c r="D312" s="74"/>
      <c r="E312" s="74"/>
      <c r="F312" s="74"/>
    </row>
    <row r="313" spans="3:6">
      <c r="C313" s="74"/>
      <c r="D313" s="74"/>
      <c r="E313" s="74"/>
      <c r="F313" s="74"/>
    </row>
    <row r="314" spans="3:6">
      <c r="C314" s="74"/>
      <c r="D314" s="74"/>
      <c r="E314" s="74"/>
      <c r="F314" s="74"/>
    </row>
    <row r="315" spans="3:6">
      <c r="C315" s="74"/>
      <c r="D315" s="74"/>
      <c r="E315" s="74"/>
      <c r="F315" s="74"/>
    </row>
    <row r="316" spans="3:6">
      <c r="C316" s="74"/>
      <c r="D316" s="74"/>
      <c r="E316" s="74"/>
      <c r="F316" s="74"/>
    </row>
    <row r="317" spans="3:6">
      <c r="C317" s="74"/>
      <c r="D317" s="74"/>
      <c r="E317" s="74"/>
      <c r="F317" s="74"/>
    </row>
    <row r="318" spans="3:6">
      <c r="C318" s="74"/>
      <c r="D318" s="74"/>
      <c r="E318" s="74"/>
      <c r="F318" s="74"/>
    </row>
    <row r="319" spans="3:6">
      <c r="C319" s="74"/>
      <c r="D319" s="74"/>
      <c r="E319" s="74"/>
      <c r="F319" s="74"/>
    </row>
    <row r="320" spans="3:6">
      <c r="C320" s="74"/>
      <c r="D320" s="74"/>
      <c r="E320" s="74"/>
      <c r="F320" s="74"/>
    </row>
    <row r="321" spans="3:6">
      <c r="C321" s="74"/>
      <c r="D321" s="74"/>
      <c r="E321" s="74"/>
      <c r="F321" s="74"/>
    </row>
    <row r="322" spans="3:6">
      <c r="C322" s="74"/>
      <c r="D322" s="74"/>
      <c r="E322" s="74"/>
      <c r="F322" s="74"/>
    </row>
    <row r="323" spans="3:6">
      <c r="C323" s="74"/>
      <c r="D323" s="74"/>
      <c r="E323" s="74"/>
      <c r="F323" s="74"/>
    </row>
    <row r="324" spans="3:6">
      <c r="C324" s="74"/>
      <c r="D324" s="74"/>
      <c r="E324" s="74"/>
      <c r="F324" s="74"/>
    </row>
    <row r="325" spans="3:6">
      <c r="C325" s="74"/>
      <c r="D325" s="74"/>
      <c r="E325" s="74"/>
      <c r="F325" s="74"/>
    </row>
    <row r="326" spans="3:6">
      <c r="C326" s="74"/>
      <c r="D326" s="74"/>
      <c r="E326" s="74"/>
      <c r="F326" s="74"/>
    </row>
    <row r="327" spans="3:6">
      <c r="C327" s="74"/>
      <c r="D327" s="74"/>
      <c r="E327" s="74"/>
      <c r="F327" s="74"/>
    </row>
    <row r="328" spans="3:6">
      <c r="C328" s="74"/>
      <c r="D328" s="74"/>
      <c r="E328" s="74"/>
      <c r="F328" s="74"/>
    </row>
    <row r="329" spans="3:6">
      <c r="C329" s="74"/>
      <c r="D329" s="74"/>
      <c r="E329" s="74"/>
      <c r="F329" s="74"/>
    </row>
    <row r="330" spans="3:6">
      <c r="C330" s="74"/>
      <c r="D330" s="74"/>
      <c r="E330" s="74"/>
      <c r="F330" s="74"/>
    </row>
    <row r="331" spans="3:6">
      <c r="C331" s="74"/>
      <c r="D331" s="74"/>
      <c r="E331" s="74"/>
      <c r="F331" s="74"/>
    </row>
    <row r="332" spans="3:6">
      <c r="C332" s="74"/>
      <c r="D332" s="74"/>
      <c r="E332" s="74"/>
      <c r="F332" s="74"/>
    </row>
    <row r="333" spans="3:6">
      <c r="C333" s="74"/>
      <c r="D333" s="74"/>
      <c r="E333" s="74"/>
      <c r="F333" s="74"/>
    </row>
    <row r="334" spans="3:6">
      <c r="C334" s="74"/>
      <c r="D334" s="74"/>
      <c r="E334" s="74"/>
      <c r="F334" s="74"/>
    </row>
    <row r="335" spans="3:6">
      <c r="C335" s="74"/>
      <c r="D335" s="74"/>
      <c r="E335" s="74"/>
      <c r="F335" s="74"/>
    </row>
    <row r="336" spans="3:6">
      <c r="C336" s="74"/>
      <c r="D336" s="74"/>
      <c r="E336" s="74"/>
      <c r="F336" s="74"/>
    </row>
    <row r="337" spans="3:6">
      <c r="C337" s="74"/>
      <c r="D337" s="74"/>
      <c r="E337" s="74"/>
      <c r="F337" s="74"/>
    </row>
    <row r="338" spans="3:6">
      <c r="C338" s="74"/>
      <c r="D338" s="74"/>
      <c r="E338" s="74"/>
      <c r="F338" s="74"/>
    </row>
    <row r="339" spans="3:6">
      <c r="C339" s="74"/>
      <c r="D339" s="74"/>
      <c r="E339" s="74"/>
      <c r="F339" s="74"/>
    </row>
    <row r="340" spans="3:6">
      <c r="C340" s="74"/>
      <c r="D340" s="74"/>
      <c r="E340" s="74"/>
      <c r="F340" s="74"/>
    </row>
    <row r="341" spans="3:6">
      <c r="C341" s="74"/>
      <c r="D341" s="74"/>
      <c r="E341" s="74"/>
      <c r="F341" s="74"/>
    </row>
    <row r="342" spans="3:6">
      <c r="C342" s="74"/>
      <c r="D342" s="74"/>
      <c r="E342" s="74"/>
      <c r="F342" s="74"/>
    </row>
    <row r="343" spans="3:6">
      <c r="C343" s="74"/>
      <c r="D343" s="74"/>
      <c r="E343" s="74"/>
      <c r="F343" s="74"/>
    </row>
    <row r="344" spans="3:6">
      <c r="C344" s="74"/>
      <c r="D344" s="74"/>
      <c r="E344" s="74"/>
      <c r="F344" s="74"/>
    </row>
    <row r="345" spans="3:6">
      <c r="C345" s="74"/>
      <c r="D345" s="74"/>
      <c r="E345" s="74"/>
      <c r="F345" s="74"/>
    </row>
    <row r="346" spans="3:6">
      <c r="C346" s="74"/>
      <c r="D346" s="74"/>
      <c r="E346" s="74"/>
      <c r="F346" s="74"/>
    </row>
    <row r="347" spans="3:6">
      <c r="C347" s="74"/>
      <c r="D347" s="74"/>
      <c r="E347" s="74"/>
      <c r="F347" s="74"/>
    </row>
    <row r="348" spans="3:6">
      <c r="C348" s="74"/>
      <c r="D348" s="74"/>
      <c r="E348" s="74"/>
      <c r="F348" s="74"/>
    </row>
    <row r="349" spans="3:6">
      <c r="C349" s="74"/>
      <c r="D349" s="74"/>
      <c r="E349" s="74"/>
      <c r="F349" s="74"/>
    </row>
    <row r="350" spans="3:6">
      <c r="C350" s="74"/>
      <c r="D350" s="74"/>
      <c r="E350" s="74"/>
      <c r="F350" s="74"/>
    </row>
    <row r="351" spans="3:6">
      <c r="C351" s="74"/>
      <c r="D351" s="74"/>
      <c r="E351" s="74"/>
      <c r="F351" s="74"/>
    </row>
    <row r="352" spans="3:6">
      <c r="C352" s="74"/>
      <c r="D352" s="74"/>
      <c r="E352" s="74"/>
      <c r="F352" s="74"/>
    </row>
    <row r="353" spans="3:6">
      <c r="C353" s="74"/>
      <c r="D353" s="74"/>
      <c r="E353" s="74"/>
      <c r="F353" s="74"/>
    </row>
    <row r="354" spans="3:6">
      <c r="C354" s="74"/>
      <c r="D354" s="74"/>
      <c r="E354" s="74"/>
      <c r="F354" s="74"/>
    </row>
    <row r="355" spans="3:6">
      <c r="C355" s="74"/>
      <c r="D355" s="74"/>
      <c r="E355" s="74"/>
      <c r="F355" s="74"/>
    </row>
    <row r="356" spans="3:6">
      <c r="C356" s="74"/>
      <c r="D356" s="74"/>
      <c r="E356" s="74"/>
      <c r="F356" s="74"/>
    </row>
    <row r="357" spans="3:6">
      <c r="C357" s="74"/>
      <c r="D357" s="74"/>
      <c r="E357" s="74"/>
      <c r="F357" s="74"/>
    </row>
    <row r="358" spans="3:6">
      <c r="C358" s="74"/>
      <c r="D358" s="74"/>
      <c r="E358" s="74"/>
      <c r="F358" s="74"/>
    </row>
    <row r="359" spans="3:6">
      <c r="C359" s="74"/>
      <c r="D359" s="74"/>
      <c r="E359" s="74"/>
      <c r="F359" s="74"/>
    </row>
    <row r="360" spans="3:6">
      <c r="C360" s="74"/>
      <c r="D360" s="74"/>
      <c r="E360" s="74"/>
      <c r="F360" s="74"/>
    </row>
    <row r="361" spans="3:6">
      <c r="C361" s="74"/>
      <c r="D361" s="74"/>
      <c r="E361" s="74"/>
      <c r="F361" s="74"/>
    </row>
    <row r="362" spans="3:6">
      <c r="C362" s="74"/>
      <c r="D362" s="74"/>
      <c r="E362" s="74"/>
      <c r="F362" s="74"/>
    </row>
    <row r="363" spans="3:6">
      <c r="C363" s="74"/>
      <c r="D363" s="74"/>
      <c r="E363" s="74"/>
      <c r="F363" s="74"/>
    </row>
    <row r="364" spans="3:6">
      <c r="C364" s="74"/>
      <c r="D364" s="74"/>
      <c r="E364" s="74"/>
      <c r="F364" s="74"/>
    </row>
    <row r="365" spans="3:6">
      <c r="C365" s="74"/>
      <c r="D365" s="74"/>
      <c r="E365" s="74"/>
      <c r="F365" s="74"/>
    </row>
    <row r="366" spans="3:6">
      <c r="C366" s="74"/>
      <c r="D366" s="74"/>
      <c r="E366" s="74"/>
      <c r="F366" s="74"/>
    </row>
    <row r="367" spans="3:6">
      <c r="C367" s="74"/>
      <c r="D367" s="74"/>
      <c r="E367" s="74"/>
      <c r="F367" s="74"/>
    </row>
    <row r="368" spans="3:6">
      <c r="C368" s="74"/>
      <c r="D368" s="74"/>
      <c r="E368" s="74"/>
      <c r="F368" s="74"/>
    </row>
    <row r="369" spans="3:6">
      <c r="C369" s="74"/>
      <c r="D369" s="74"/>
      <c r="E369" s="74"/>
      <c r="F369" s="74"/>
    </row>
    <row r="370" spans="3:6">
      <c r="C370" s="74"/>
      <c r="D370" s="74"/>
      <c r="E370" s="74"/>
      <c r="F370" s="74"/>
    </row>
    <row r="371" spans="3:6">
      <c r="C371" s="74"/>
      <c r="D371" s="74"/>
      <c r="E371" s="74"/>
      <c r="F371" s="74"/>
    </row>
    <row r="372" spans="3:6">
      <c r="C372" s="74"/>
      <c r="D372" s="74"/>
      <c r="E372" s="74"/>
      <c r="F372" s="74"/>
    </row>
    <row r="373" spans="3:6">
      <c r="C373" s="74"/>
      <c r="D373" s="74"/>
      <c r="E373" s="74"/>
      <c r="F373" s="74"/>
    </row>
    <row r="374" spans="3:6">
      <c r="C374" s="74"/>
      <c r="D374" s="74"/>
      <c r="E374" s="74"/>
      <c r="F374" s="74"/>
    </row>
    <row r="375" spans="3:6">
      <c r="C375" s="74"/>
      <c r="D375" s="74"/>
      <c r="E375" s="74"/>
      <c r="F375" s="74"/>
    </row>
    <row r="376" spans="3:6">
      <c r="C376" s="74"/>
      <c r="D376" s="74"/>
      <c r="E376" s="74"/>
      <c r="F376" s="74"/>
    </row>
    <row r="377" spans="3:6">
      <c r="C377" s="74"/>
      <c r="D377" s="74"/>
      <c r="E377" s="74"/>
      <c r="F377" s="74"/>
    </row>
    <row r="378" spans="3:6">
      <c r="C378" s="74"/>
      <c r="D378" s="74"/>
      <c r="E378" s="74"/>
      <c r="F378" s="74"/>
    </row>
    <row r="379" spans="3:6">
      <c r="C379" s="74"/>
      <c r="D379" s="74"/>
      <c r="E379" s="74"/>
      <c r="F379" s="74"/>
    </row>
    <row r="380" spans="3:6">
      <c r="C380" s="74"/>
      <c r="D380" s="74"/>
      <c r="E380" s="74"/>
      <c r="F380" s="74"/>
    </row>
    <row r="381" spans="3:6">
      <c r="C381" s="74"/>
      <c r="D381" s="74"/>
      <c r="E381" s="74"/>
      <c r="F381" s="74"/>
    </row>
    <row r="382" spans="3:6">
      <c r="C382" s="74"/>
      <c r="D382" s="74"/>
      <c r="E382" s="74"/>
      <c r="F382" s="74"/>
    </row>
    <row r="383" spans="3:6">
      <c r="C383" s="74"/>
      <c r="D383" s="74"/>
      <c r="E383" s="74"/>
      <c r="F383" s="74"/>
    </row>
    <row r="384" spans="3:6">
      <c r="C384" s="74"/>
      <c r="D384" s="74"/>
      <c r="E384" s="74"/>
      <c r="F384" s="74"/>
    </row>
    <row r="385" spans="3:6">
      <c r="C385" s="74"/>
      <c r="D385" s="74"/>
      <c r="E385" s="74"/>
      <c r="F385" s="74"/>
    </row>
    <row r="386" spans="3:6">
      <c r="C386" s="74"/>
      <c r="D386" s="74"/>
      <c r="E386" s="74"/>
      <c r="F386" s="74"/>
    </row>
    <row r="387" spans="3:6">
      <c r="C387" s="74"/>
      <c r="D387" s="74"/>
      <c r="E387" s="74"/>
      <c r="F387" s="74"/>
    </row>
    <row r="388" spans="3:6">
      <c r="C388" s="74"/>
      <c r="D388" s="74"/>
      <c r="E388" s="74"/>
      <c r="F388" s="74"/>
    </row>
    <row r="389" spans="3:6">
      <c r="C389" s="74"/>
      <c r="D389" s="74"/>
      <c r="E389" s="74"/>
      <c r="F389" s="74"/>
    </row>
    <row r="390" spans="3:6">
      <c r="C390" s="74"/>
      <c r="D390" s="74"/>
      <c r="E390" s="74"/>
      <c r="F390" s="74"/>
    </row>
    <row r="391" spans="3:6">
      <c r="C391" s="74"/>
      <c r="D391" s="74"/>
      <c r="E391" s="74"/>
      <c r="F391" s="74"/>
    </row>
    <row r="392" spans="3:6">
      <c r="C392" s="74"/>
      <c r="D392" s="74"/>
      <c r="E392" s="74"/>
      <c r="F392" s="74"/>
    </row>
    <row r="393" spans="3:6">
      <c r="C393" s="74"/>
      <c r="D393" s="74"/>
      <c r="E393" s="74"/>
      <c r="F393" s="74"/>
    </row>
    <row r="394" spans="3:6">
      <c r="C394" s="74"/>
      <c r="D394" s="74"/>
      <c r="E394" s="74"/>
      <c r="F394" s="74"/>
    </row>
    <row r="395" spans="3:6">
      <c r="C395" s="74"/>
      <c r="D395" s="74"/>
      <c r="E395" s="74"/>
      <c r="F395" s="74"/>
    </row>
    <row r="396" spans="3:6">
      <c r="C396" s="74"/>
      <c r="D396" s="74"/>
      <c r="E396" s="74"/>
      <c r="F396" s="74"/>
    </row>
    <row r="397" spans="3:6">
      <c r="C397" s="74"/>
      <c r="D397" s="74"/>
      <c r="E397" s="74"/>
      <c r="F397" s="74"/>
    </row>
    <row r="398" spans="3:6">
      <c r="C398" s="74"/>
      <c r="D398" s="74"/>
      <c r="E398" s="74"/>
      <c r="F398" s="74"/>
    </row>
    <row r="399" spans="3:6">
      <c r="C399" s="74"/>
      <c r="D399" s="74"/>
      <c r="E399" s="74"/>
      <c r="F399" s="74"/>
    </row>
    <row r="400" spans="3:6">
      <c r="C400" s="74"/>
      <c r="D400" s="74"/>
      <c r="E400" s="74"/>
      <c r="F400" s="74"/>
    </row>
    <row r="401" spans="3:6">
      <c r="C401" s="74"/>
      <c r="D401" s="74"/>
      <c r="E401" s="74"/>
      <c r="F401" s="74"/>
    </row>
    <row r="402" spans="3:6">
      <c r="C402" s="74"/>
      <c r="D402" s="74"/>
      <c r="E402" s="74"/>
      <c r="F402" s="74"/>
    </row>
    <row r="403" spans="3:6">
      <c r="C403" s="74"/>
      <c r="D403" s="74"/>
      <c r="E403" s="74"/>
      <c r="F403" s="74"/>
    </row>
    <row r="404" spans="3:6">
      <c r="C404" s="74"/>
      <c r="D404" s="74"/>
      <c r="E404" s="74"/>
      <c r="F404" s="74"/>
    </row>
    <row r="405" spans="3:6">
      <c r="C405" s="74"/>
      <c r="D405" s="74"/>
      <c r="E405" s="74"/>
      <c r="F405" s="74"/>
    </row>
    <row r="406" spans="3:6">
      <c r="C406" s="74"/>
      <c r="D406" s="74"/>
      <c r="E406" s="74"/>
      <c r="F406" s="74"/>
    </row>
    <row r="407" spans="3:6">
      <c r="C407" s="74"/>
      <c r="D407" s="74"/>
      <c r="E407" s="74"/>
      <c r="F407" s="74"/>
    </row>
    <row r="408" spans="3:6">
      <c r="C408" s="74"/>
      <c r="D408" s="74"/>
      <c r="E408" s="74"/>
      <c r="F408" s="74"/>
    </row>
    <row r="409" spans="3:6">
      <c r="C409" s="74"/>
      <c r="D409" s="74"/>
      <c r="E409" s="74"/>
      <c r="F409" s="74"/>
    </row>
    <row r="410" spans="3:6">
      <c r="C410" s="74"/>
      <c r="D410" s="74"/>
      <c r="E410" s="74"/>
      <c r="F410" s="74"/>
    </row>
    <row r="411" spans="3:6">
      <c r="C411" s="74"/>
      <c r="D411" s="74"/>
      <c r="E411" s="74"/>
      <c r="F411" s="74"/>
    </row>
    <row r="412" spans="3:6">
      <c r="C412" s="74"/>
      <c r="D412" s="74"/>
      <c r="E412" s="74"/>
      <c r="F412" s="74"/>
    </row>
    <row r="413" spans="3:6">
      <c r="C413" s="74"/>
      <c r="D413" s="74"/>
      <c r="E413" s="74"/>
      <c r="F413" s="74"/>
    </row>
    <row r="414" spans="3:6">
      <c r="C414" s="74"/>
      <c r="D414" s="74"/>
      <c r="E414" s="74"/>
      <c r="F414" s="74"/>
    </row>
    <row r="415" spans="3:6">
      <c r="C415" s="74"/>
      <c r="D415" s="74"/>
      <c r="E415" s="74"/>
      <c r="F415" s="74"/>
    </row>
    <row r="416" spans="3:6">
      <c r="C416" s="74"/>
      <c r="D416" s="74"/>
      <c r="E416" s="74"/>
      <c r="F416" s="74"/>
    </row>
    <row r="417" spans="3:6">
      <c r="C417" s="74"/>
      <c r="D417" s="74"/>
      <c r="E417" s="74"/>
      <c r="F417" s="74"/>
    </row>
    <row r="418" spans="3:6">
      <c r="C418" s="74"/>
      <c r="D418" s="74"/>
      <c r="E418" s="74"/>
      <c r="F418" s="74"/>
    </row>
    <row r="419" spans="3:6">
      <c r="C419" s="74"/>
      <c r="D419" s="74"/>
      <c r="E419" s="74"/>
      <c r="F419" s="74"/>
    </row>
    <row r="420" spans="3:6">
      <c r="C420" s="74"/>
      <c r="D420" s="74"/>
      <c r="E420" s="74"/>
      <c r="F420" s="74"/>
    </row>
    <row r="421" spans="3:6">
      <c r="C421" s="74"/>
      <c r="D421" s="74"/>
      <c r="E421" s="74"/>
      <c r="F421" s="74"/>
    </row>
    <row r="422" spans="3:6">
      <c r="C422" s="74"/>
      <c r="D422" s="74"/>
      <c r="E422" s="74"/>
      <c r="F422" s="74"/>
    </row>
    <row r="423" spans="3:6">
      <c r="C423" s="74"/>
      <c r="D423" s="74"/>
      <c r="E423" s="74"/>
      <c r="F423" s="74"/>
    </row>
    <row r="424" spans="3:6">
      <c r="C424" s="74"/>
      <c r="D424" s="74"/>
      <c r="E424" s="74"/>
      <c r="F424" s="74"/>
    </row>
    <row r="425" spans="3:6">
      <c r="C425" s="74"/>
      <c r="D425" s="74"/>
      <c r="E425" s="74"/>
      <c r="F425" s="74"/>
    </row>
    <row r="426" spans="3:6">
      <c r="C426" s="74"/>
      <c r="D426" s="74"/>
      <c r="E426" s="74"/>
      <c r="F426" s="74"/>
    </row>
    <row r="427" spans="3:6">
      <c r="C427" s="74"/>
      <c r="D427" s="74"/>
      <c r="E427" s="74"/>
      <c r="F427" s="74"/>
    </row>
    <row r="428" spans="3:6">
      <c r="C428" s="74"/>
      <c r="D428" s="74"/>
      <c r="E428" s="74"/>
      <c r="F428" s="74"/>
    </row>
    <row r="429" spans="3:6">
      <c r="C429" s="74"/>
      <c r="D429" s="74"/>
      <c r="E429" s="74"/>
      <c r="F429" s="74"/>
    </row>
    <row r="430" spans="3:6">
      <c r="C430" s="74"/>
      <c r="D430" s="74"/>
      <c r="E430" s="74"/>
      <c r="F430" s="74"/>
    </row>
    <row r="431" spans="3:6">
      <c r="C431" s="74"/>
      <c r="D431" s="74"/>
      <c r="E431" s="74"/>
      <c r="F431" s="74"/>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dimension ref="A1:AM420"/>
  <sheetViews>
    <sheetView workbookViewId="0">
      <selection activeCell="J17" sqref="J17"/>
    </sheetView>
  </sheetViews>
  <sheetFormatPr defaultRowHeight="15"/>
  <cols>
    <col min="1" max="1" width="15.28515625" customWidth="1"/>
    <col min="2" max="2" width="12.28515625" customWidth="1"/>
    <col min="3" max="3" width="11" customWidth="1"/>
    <col min="4" max="4" width="8.28515625" customWidth="1"/>
    <col min="5" max="5" width="9" bestFit="1" customWidth="1"/>
    <col min="6" max="6" width="7.7109375" bestFit="1" customWidth="1"/>
    <col min="7" max="8" width="7.7109375" customWidth="1"/>
    <col min="9" max="9" width="11" bestFit="1" customWidth="1"/>
    <col min="10" max="10" width="11.85546875" bestFit="1" customWidth="1"/>
    <col min="11" max="11" width="10.85546875" bestFit="1" customWidth="1"/>
    <col min="12" max="12" width="10.140625" bestFit="1" customWidth="1"/>
    <col min="13" max="13" width="12.140625" customWidth="1"/>
    <col min="18" max="18" width="13.140625" customWidth="1"/>
    <col min="27" max="27" width="6.140625" customWidth="1"/>
    <col min="28" max="29" width="10.7109375" bestFit="1" customWidth="1"/>
  </cols>
  <sheetData>
    <row r="1" spans="1:39" ht="15.75">
      <c r="A1" s="23" t="s">
        <v>39</v>
      </c>
      <c r="B1" s="25" t="s">
        <v>41</v>
      </c>
      <c r="D1" s="1" t="s">
        <v>34</v>
      </c>
      <c r="E1" s="22" t="s">
        <v>772</v>
      </c>
      <c r="F1" s="1" t="s">
        <v>728</v>
      </c>
      <c r="G1" s="1" t="s">
        <v>771</v>
      </c>
      <c r="I1" s="1" t="s">
        <v>739</v>
      </c>
      <c r="S1" s="15"/>
    </row>
    <row r="2" spans="1:39" ht="15.75">
      <c r="A2" s="26" t="s">
        <v>50</v>
      </c>
      <c r="B2" s="28">
        <v>0.5</v>
      </c>
      <c r="C2" t="s">
        <v>33</v>
      </c>
      <c r="D2" t="s">
        <v>35</v>
      </c>
      <c r="E2" s="21">
        <v>1.2383</v>
      </c>
      <c r="F2">
        <v>-1.14E-2</v>
      </c>
      <c r="G2" s="15">
        <v>0.73307885561750119</v>
      </c>
      <c r="I2">
        <v>20</v>
      </c>
      <c r="S2" s="15"/>
    </row>
    <row r="3" spans="1:39" ht="15.75">
      <c r="A3" s="26" t="s">
        <v>51</v>
      </c>
      <c r="B3" s="28">
        <v>1.5</v>
      </c>
      <c r="C3" t="s">
        <v>25</v>
      </c>
      <c r="D3" t="s">
        <v>36</v>
      </c>
      <c r="E3" s="21">
        <v>-6.1000000000000004E-3</v>
      </c>
      <c r="F3">
        <v>0.6179</v>
      </c>
      <c r="S3" s="15"/>
      <c r="U3" s="34"/>
      <c r="W3" s="34"/>
      <c r="Y3" s="34"/>
    </row>
    <row r="4" spans="1:39" ht="15.75">
      <c r="A4" s="79" t="s">
        <v>3044</v>
      </c>
      <c r="B4" s="30">
        <v>3</v>
      </c>
      <c r="C4" t="s">
        <v>14</v>
      </c>
      <c r="D4" t="s">
        <v>37</v>
      </c>
      <c r="E4" s="21">
        <v>-0.8085</v>
      </c>
      <c r="F4">
        <v>-2.1299999999999999E-2</v>
      </c>
      <c r="S4" s="15"/>
    </row>
    <row r="5" spans="1:39">
      <c r="A5" s="29" t="s">
        <v>53</v>
      </c>
      <c r="B5" s="30">
        <v>3</v>
      </c>
    </row>
    <row r="6" spans="1:39">
      <c r="A6" s="67" t="s">
        <v>54</v>
      </c>
      <c r="B6" s="68">
        <v>3</v>
      </c>
    </row>
    <row r="7" spans="1:39">
      <c r="A7" s="29" t="s">
        <v>55</v>
      </c>
      <c r="B7" s="30">
        <v>1.5</v>
      </c>
      <c r="D7" s="1" t="s">
        <v>3049</v>
      </c>
      <c r="I7" s="1" t="s">
        <v>768</v>
      </c>
      <c r="O7" t="s">
        <v>25</v>
      </c>
      <c r="R7" t="s">
        <v>3043</v>
      </c>
      <c r="AA7" t="s">
        <v>3046</v>
      </c>
      <c r="AD7" t="s">
        <v>3048</v>
      </c>
      <c r="AI7" t="s">
        <v>3050</v>
      </c>
    </row>
    <row r="8" spans="1:39">
      <c r="A8" s="29" t="s">
        <v>56</v>
      </c>
      <c r="B8" s="30">
        <v>1.5</v>
      </c>
      <c r="C8" s="1" t="s">
        <v>708</v>
      </c>
      <c r="D8" s="1" t="s">
        <v>3033</v>
      </c>
      <c r="E8" s="1" t="s">
        <v>3031</v>
      </c>
      <c r="F8" s="1" t="s">
        <v>3032</v>
      </c>
      <c r="G8" s="1" t="s">
        <v>3051</v>
      </c>
      <c r="H8" s="1" t="s">
        <v>3052</v>
      </c>
      <c r="I8" s="1" t="s">
        <v>749</v>
      </c>
      <c r="J8" s="1" t="s">
        <v>748</v>
      </c>
      <c r="K8" s="1" t="s">
        <v>747</v>
      </c>
      <c r="L8" s="1" t="s">
        <v>750</v>
      </c>
      <c r="M8" s="1" t="s">
        <v>751</v>
      </c>
      <c r="N8" s="1" t="s">
        <v>770</v>
      </c>
      <c r="O8" s="1" t="s">
        <v>5</v>
      </c>
      <c r="P8" s="1" t="s">
        <v>771</v>
      </c>
      <c r="Q8" s="1" t="s">
        <v>3029</v>
      </c>
      <c r="R8" s="1" t="s">
        <v>775</v>
      </c>
      <c r="S8" s="1" t="s">
        <v>746</v>
      </c>
      <c r="T8" s="1" t="s">
        <v>774</v>
      </c>
      <c r="U8" s="1" t="s">
        <v>746</v>
      </c>
      <c r="V8" s="1" t="s">
        <v>776</v>
      </c>
      <c r="W8" s="1" t="s">
        <v>746</v>
      </c>
      <c r="X8" s="1" t="s">
        <v>3026</v>
      </c>
      <c r="Y8" s="1" t="s">
        <v>746</v>
      </c>
      <c r="Z8" s="1" t="s">
        <v>3027</v>
      </c>
      <c r="AA8" s="1" t="s">
        <v>3033</v>
      </c>
      <c r="AB8" t="s">
        <v>3034</v>
      </c>
      <c r="AC8" t="s">
        <v>3047</v>
      </c>
      <c r="AD8" s="1" t="s">
        <v>3031</v>
      </c>
      <c r="AE8" s="1" t="s">
        <v>3032</v>
      </c>
      <c r="AF8" s="1" t="s">
        <v>3033</v>
      </c>
      <c r="AG8" s="1" t="s">
        <v>3051</v>
      </c>
      <c r="AH8" s="1" t="s">
        <v>3052</v>
      </c>
      <c r="AI8" s="1" t="s">
        <v>3031</v>
      </c>
      <c r="AJ8" s="1" t="s">
        <v>3032</v>
      </c>
      <c r="AK8" s="1" t="s">
        <v>3033</v>
      </c>
      <c r="AL8" s="1" t="s">
        <v>3051</v>
      </c>
      <c r="AM8" s="1" t="s">
        <v>3052</v>
      </c>
    </row>
    <row r="9" spans="1:39">
      <c r="A9" s="29" t="s">
        <v>57</v>
      </c>
      <c r="B9" s="30">
        <v>0.3</v>
      </c>
      <c r="C9">
        <v>1</v>
      </c>
      <c r="D9">
        <v>85</v>
      </c>
      <c r="E9" s="74">
        <v>5</v>
      </c>
      <c r="F9" s="74">
        <v>40</v>
      </c>
      <c r="G9">
        <v>100</v>
      </c>
      <c r="H9">
        <v>100</v>
      </c>
      <c r="I9" s="34">
        <v>0.5</v>
      </c>
      <c r="J9" s="34">
        <v>0.1</v>
      </c>
      <c r="K9" s="34">
        <v>0.5</v>
      </c>
      <c r="L9" s="34">
        <v>0.5</v>
      </c>
      <c r="M9" s="34">
        <v>1.5</v>
      </c>
      <c r="N9" s="34">
        <f t="shared" ref="N9:N72" si="0">SUM(I9:M9)</f>
        <v>3.1</v>
      </c>
      <c r="O9">
        <f t="shared" ref="O9:O72" si="1">($E$3*$I$2)+($F$3*N9)</f>
        <v>1.79349</v>
      </c>
      <c r="P9" s="78">
        <f t="shared" ref="P9:P72" si="2">EXP(O9)/(1+EXP(O9))</f>
        <v>0.85735462793294537</v>
      </c>
      <c r="Q9" s="34">
        <f>N9*P9</f>
        <v>2.6577993465921308</v>
      </c>
      <c r="R9" s="34">
        <f>IF(J9&lt;=Q9,J9,Q9)</f>
        <v>0.1</v>
      </c>
      <c r="S9" s="34">
        <f>Q9-R9</f>
        <v>2.5577993465921307</v>
      </c>
      <c r="T9">
        <f>IF(R9&lt;J9,0,IF(I9&lt;=S9,I9,S9))</f>
        <v>0.5</v>
      </c>
      <c r="U9" s="35">
        <f>S9-T9</f>
        <v>2.0577993465921307</v>
      </c>
      <c r="V9" s="35">
        <f>IF(U9&lt;I9,0,IF(K9&lt;=U9,K9,U9))</f>
        <v>0.5</v>
      </c>
      <c r="W9" s="35">
        <f>U9-V9</f>
        <v>1.5577993465921307</v>
      </c>
      <c r="X9" s="35">
        <f>IF(W9&lt;K9,0,IF(L9&lt;=W9,L9,W9))</f>
        <v>0.5</v>
      </c>
      <c r="Y9" s="35">
        <f>W9-X9</f>
        <v>1.0577993465921307</v>
      </c>
      <c r="Z9" s="35">
        <f>IF(Y9&lt;L9,0,IF(M9&lt;=Y9,M9,Y9))</f>
        <v>1.0577993465921307</v>
      </c>
      <c r="AA9" s="34">
        <v>1.9499999999999997</v>
      </c>
      <c r="AB9">
        <v>8</v>
      </c>
      <c r="AC9">
        <v>22</v>
      </c>
      <c r="AD9" s="34">
        <f t="shared" ref="AD9:AD72" si="3">R9*$B$2*(E9/100)</f>
        <v>2.5000000000000005E-3</v>
      </c>
      <c r="AE9" s="34">
        <f t="shared" ref="AE9:AE72" si="4">T9*$B$3*(F9/100)</f>
        <v>0.30000000000000004</v>
      </c>
      <c r="AF9" s="34">
        <f>V9*AA9*(D9/100)</f>
        <v>0.82874999999999988</v>
      </c>
      <c r="AG9" s="34">
        <f>X9*AB9*(G9/100)</f>
        <v>4</v>
      </c>
      <c r="AH9" s="34">
        <f>Z9*AC9*(H9/100)</f>
        <v>23.271585625026876</v>
      </c>
      <c r="AI9">
        <f>J9*(E9/100)*$B$2</f>
        <v>2.5000000000000005E-3</v>
      </c>
      <c r="AJ9">
        <f>I9*(F9/100)*$B$3</f>
        <v>0.30000000000000004</v>
      </c>
      <c r="AK9">
        <f t="shared" ref="AK9:AK72" si="5">K9*(D9/100)*AA9</f>
        <v>0.82874999999999988</v>
      </c>
      <c r="AL9">
        <f>L9*(G9/100)*AB9</f>
        <v>4</v>
      </c>
      <c r="AM9">
        <f>M9*(H9/100)*AC9</f>
        <v>33</v>
      </c>
    </row>
    <row r="10" spans="1:39">
      <c r="A10" s="29" t="s">
        <v>58</v>
      </c>
      <c r="B10" s="30">
        <v>0.5</v>
      </c>
      <c r="C10">
        <v>2</v>
      </c>
      <c r="D10">
        <v>97</v>
      </c>
      <c r="E10" s="74">
        <v>3</v>
      </c>
      <c r="F10" s="74">
        <v>15</v>
      </c>
      <c r="G10">
        <v>75</v>
      </c>
      <c r="H10">
        <v>95</v>
      </c>
      <c r="I10" s="34">
        <v>0.5</v>
      </c>
      <c r="J10" s="34">
        <v>0.1</v>
      </c>
      <c r="K10" s="34">
        <v>0.5</v>
      </c>
      <c r="L10" s="34">
        <v>0.5</v>
      </c>
      <c r="M10" s="34">
        <v>2.5</v>
      </c>
      <c r="N10" s="34">
        <f t="shared" si="0"/>
        <v>4.0999999999999996</v>
      </c>
      <c r="O10">
        <f t="shared" si="1"/>
        <v>2.4113899999999999</v>
      </c>
      <c r="P10" s="78">
        <f t="shared" si="2"/>
        <v>0.91769173457254793</v>
      </c>
      <c r="Q10" s="34">
        <f t="shared" ref="Q10:Q13" si="6">N10*P10</f>
        <v>3.7625361117474463</v>
      </c>
      <c r="R10" s="34">
        <f t="shared" ref="R10:R73" si="7">IF(J10&lt;=Q10,J10,Q10)</f>
        <v>0.1</v>
      </c>
      <c r="S10" s="34">
        <f t="shared" ref="S10:S73" si="8">Q10-R10</f>
        <v>3.6625361117474462</v>
      </c>
      <c r="T10">
        <f t="shared" ref="T10:T73" si="9">IF(R10&lt;J10,0,IF(I10&lt;=S10,I10,S10))</f>
        <v>0.5</v>
      </c>
      <c r="U10" s="35">
        <f t="shared" ref="U10:U73" si="10">S10-T10</f>
        <v>3.1625361117474462</v>
      </c>
      <c r="V10" s="35">
        <f t="shared" ref="V10:V73" si="11">IF(U10&lt;I10,0,IF(K10&lt;=U10,K10,U10))</f>
        <v>0.5</v>
      </c>
      <c r="W10" s="35">
        <f t="shared" ref="W10:W73" si="12">U10-V10</f>
        <v>2.6625361117474462</v>
      </c>
      <c r="X10" s="35">
        <f t="shared" ref="X10:X73" si="13">IF(W10&lt;K10,0,IF(L10&lt;=W10,L10,W10))</f>
        <v>0.5</v>
      </c>
      <c r="Y10" s="35">
        <f t="shared" ref="Y10:Y73" si="14">W10-X10</f>
        <v>2.1625361117474462</v>
      </c>
      <c r="Z10" s="35">
        <f t="shared" ref="Z10:Z73" si="15">IF(Y10&lt;L10,0,IF(M10&lt;=Y10,M10,Y10))</f>
        <v>2.1625361117474462</v>
      </c>
      <c r="AA10" s="34">
        <v>2.97</v>
      </c>
      <c r="AB10">
        <v>8</v>
      </c>
      <c r="AC10">
        <v>18</v>
      </c>
      <c r="AD10" s="34">
        <f t="shared" si="3"/>
        <v>1.5E-3</v>
      </c>
      <c r="AE10" s="34">
        <f t="shared" si="4"/>
        <v>0.11249999999999999</v>
      </c>
      <c r="AF10" s="34">
        <f t="shared" ref="AF10:AF73" si="16">V10*AA10*(D10/100)</f>
        <v>1.44045</v>
      </c>
      <c r="AG10" s="34">
        <f t="shared" ref="AG10:AG73" si="17">X10*AB10*(G10/100)</f>
        <v>3</v>
      </c>
      <c r="AH10" s="34">
        <f t="shared" ref="AH10:AH73" si="18">Z10*AC10*(H10/100)</f>
        <v>36.979367510881332</v>
      </c>
      <c r="AI10">
        <f t="shared" ref="AI10:AI73" si="19">J10*(E10/100)*$B$2</f>
        <v>1.5E-3</v>
      </c>
      <c r="AJ10">
        <f t="shared" ref="AJ10:AJ73" si="20">I10*(F10/100)*$B$3</f>
        <v>0.11249999999999999</v>
      </c>
      <c r="AK10">
        <f t="shared" si="5"/>
        <v>1.44045</v>
      </c>
      <c r="AL10">
        <f t="shared" ref="AL10:AL73" si="21">L10*(G10/100)*AB10</f>
        <v>3</v>
      </c>
      <c r="AM10">
        <f t="shared" ref="AM10:AM73" si="22">M10*(H10/100)*AC10</f>
        <v>42.75</v>
      </c>
    </row>
    <row r="11" spans="1:39">
      <c r="A11" s="26" t="s">
        <v>59</v>
      </c>
      <c r="B11" s="30">
        <v>8</v>
      </c>
      <c r="C11">
        <v>3</v>
      </c>
      <c r="D11">
        <v>95</v>
      </c>
      <c r="E11">
        <v>0</v>
      </c>
      <c r="F11" s="74">
        <v>1</v>
      </c>
      <c r="G11">
        <v>99</v>
      </c>
      <c r="H11">
        <v>95</v>
      </c>
      <c r="I11" s="34">
        <v>0.5</v>
      </c>
      <c r="J11" s="34">
        <v>0</v>
      </c>
      <c r="K11" s="34">
        <v>0.75</v>
      </c>
      <c r="L11" s="34">
        <v>0.75</v>
      </c>
      <c r="M11" s="34">
        <v>1.8</v>
      </c>
      <c r="N11" s="34">
        <f t="shared" si="0"/>
        <v>3.8</v>
      </c>
      <c r="O11">
        <f t="shared" si="1"/>
        <v>2.2260200000000001</v>
      </c>
      <c r="P11" s="78">
        <f t="shared" si="2"/>
        <v>0.90256190259257241</v>
      </c>
      <c r="Q11" s="34">
        <f t="shared" si="6"/>
        <v>3.4297352298517749</v>
      </c>
      <c r="R11" s="34">
        <f t="shared" si="7"/>
        <v>0</v>
      </c>
      <c r="S11" s="34">
        <f t="shared" si="8"/>
        <v>3.4297352298517749</v>
      </c>
      <c r="T11">
        <f t="shared" si="9"/>
        <v>0.5</v>
      </c>
      <c r="U11" s="35">
        <f t="shared" si="10"/>
        <v>2.9297352298517749</v>
      </c>
      <c r="V11" s="35">
        <f t="shared" si="11"/>
        <v>0.75</v>
      </c>
      <c r="W11" s="35">
        <f t="shared" si="12"/>
        <v>2.1797352298517749</v>
      </c>
      <c r="X11" s="35">
        <f t="shared" si="13"/>
        <v>0.75</v>
      </c>
      <c r="Y11" s="35">
        <f t="shared" si="14"/>
        <v>1.4297352298517749</v>
      </c>
      <c r="Z11" s="35">
        <f t="shared" si="15"/>
        <v>1.4297352298517749</v>
      </c>
      <c r="AA11" s="34">
        <v>2.7749999999999999</v>
      </c>
      <c r="AB11">
        <v>8</v>
      </c>
      <c r="AC11">
        <v>18</v>
      </c>
      <c r="AD11" s="34">
        <f t="shared" si="3"/>
        <v>0</v>
      </c>
      <c r="AE11" s="34">
        <f t="shared" si="4"/>
        <v>7.4999999999999997E-3</v>
      </c>
      <c r="AF11" s="34">
        <f t="shared" si="16"/>
        <v>1.9771874999999997</v>
      </c>
      <c r="AG11" s="34">
        <f t="shared" si="17"/>
        <v>5.9399999999999995</v>
      </c>
      <c r="AH11" s="34">
        <f t="shared" si="18"/>
        <v>24.448472430465351</v>
      </c>
      <c r="AI11">
        <f t="shared" si="19"/>
        <v>0</v>
      </c>
      <c r="AJ11">
        <f t="shared" si="20"/>
        <v>7.4999999999999997E-3</v>
      </c>
      <c r="AK11">
        <f t="shared" si="5"/>
        <v>1.9771874999999997</v>
      </c>
      <c r="AL11">
        <f t="shared" si="21"/>
        <v>5.9399999999999995</v>
      </c>
      <c r="AM11">
        <f t="shared" si="22"/>
        <v>30.78</v>
      </c>
    </row>
    <row r="12" spans="1:39">
      <c r="A12" s="26"/>
      <c r="B12" s="30">
        <v>8</v>
      </c>
      <c r="C12" s="43">
        <v>4</v>
      </c>
      <c r="D12">
        <v>100</v>
      </c>
      <c r="E12">
        <v>0</v>
      </c>
      <c r="F12">
        <v>0</v>
      </c>
      <c r="G12">
        <v>50</v>
      </c>
      <c r="H12">
        <v>50</v>
      </c>
      <c r="I12" s="45">
        <v>0</v>
      </c>
      <c r="J12" s="45">
        <v>0</v>
      </c>
      <c r="K12" s="45">
        <v>0.75</v>
      </c>
      <c r="L12" s="45">
        <v>0.5</v>
      </c>
      <c r="M12" s="45">
        <v>1</v>
      </c>
      <c r="N12" s="45">
        <f t="shared" si="0"/>
        <v>2.25</v>
      </c>
      <c r="O12">
        <f t="shared" si="1"/>
        <v>1.2682749999999998</v>
      </c>
      <c r="P12" s="78">
        <f t="shared" si="2"/>
        <v>0.78044731335809614</v>
      </c>
      <c r="Q12" s="34">
        <f t="shared" si="6"/>
        <v>1.7560064550557164</v>
      </c>
      <c r="R12" s="34">
        <f t="shared" si="7"/>
        <v>0</v>
      </c>
      <c r="S12" s="34">
        <f t="shared" si="8"/>
        <v>1.7560064550557164</v>
      </c>
      <c r="T12">
        <f t="shared" si="9"/>
        <v>0</v>
      </c>
      <c r="U12" s="35">
        <f t="shared" si="10"/>
        <v>1.7560064550557164</v>
      </c>
      <c r="V12" s="35">
        <f t="shared" si="11"/>
        <v>0.75</v>
      </c>
      <c r="W12" s="35">
        <f t="shared" si="12"/>
        <v>1.0060064550557164</v>
      </c>
      <c r="X12" s="35">
        <f t="shared" si="13"/>
        <v>0.5</v>
      </c>
      <c r="Y12" s="35">
        <f t="shared" si="14"/>
        <v>0.5060064550557164</v>
      </c>
      <c r="Z12" s="35">
        <f t="shared" si="15"/>
        <v>0.5060064550557164</v>
      </c>
      <c r="AA12" s="45">
        <v>2.625</v>
      </c>
      <c r="AB12" s="43">
        <v>8</v>
      </c>
      <c r="AC12" s="43">
        <v>18</v>
      </c>
      <c r="AD12" s="34">
        <f t="shared" si="3"/>
        <v>0</v>
      </c>
      <c r="AE12" s="34">
        <f t="shared" si="4"/>
        <v>0</v>
      </c>
      <c r="AF12" s="34">
        <f t="shared" si="16"/>
        <v>1.96875</v>
      </c>
      <c r="AG12" s="34">
        <f t="shared" si="17"/>
        <v>2</v>
      </c>
      <c r="AH12" s="34">
        <f t="shared" si="18"/>
        <v>4.554058095501448</v>
      </c>
      <c r="AI12">
        <f t="shared" si="19"/>
        <v>0</v>
      </c>
      <c r="AJ12">
        <f t="shared" si="20"/>
        <v>0</v>
      </c>
      <c r="AK12">
        <f t="shared" si="5"/>
        <v>1.96875</v>
      </c>
      <c r="AL12">
        <f t="shared" si="21"/>
        <v>2</v>
      </c>
      <c r="AM12">
        <f t="shared" si="22"/>
        <v>9</v>
      </c>
    </row>
    <row r="13" spans="1:39">
      <c r="A13" s="26" t="s">
        <v>60</v>
      </c>
      <c r="B13" s="30">
        <v>18</v>
      </c>
      <c r="C13">
        <v>5</v>
      </c>
      <c r="D13">
        <v>85</v>
      </c>
      <c r="E13">
        <v>0</v>
      </c>
      <c r="F13">
        <v>0</v>
      </c>
      <c r="G13">
        <v>89</v>
      </c>
      <c r="H13">
        <v>89</v>
      </c>
      <c r="I13" s="34">
        <v>0</v>
      </c>
      <c r="J13" s="34">
        <v>0</v>
      </c>
      <c r="K13" s="34">
        <v>2</v>
      </c>
      <c r="L13" s="34">
        <v>0.5</v>
      </c>
      <c r="M13" s="34">
        <v>0.6</v>
      </c>
      <c r="N13" s="34">
        <f t="shared" si="0"/>
        <v>3.1</v>
      </c>
      <c r="O13">
        <f t="shared" si="1"/>
        <v>1.79349</v>
      </c>
      <c r="P13" s="78">
        <f t="shared" si="2"/>
        <v>0.85735462793294537</v>
      </c>
      <c r="Q13" s="34">
        <f t="shared" si="6"/>
        <v>2.6577993465921308</v>
      </c>
      <c r="R13" s="34">
        <f t="shared" si="7"/>
        <v>0</v>
      </c>
      <c r="S13" s="34">
        <f t="shared" si="8"/>
        <v>2.6577993465921308</v>
      </c>
      <c r="T13">
        <f t="shared" si="9"/>
        <v>0</v>
      </c>
      <c r="U13" s="35">
        <f t="shared" si="10"/>
        <v>2.6577993465921308</v>
      </c>
      <c r="V13" s="35">
        <f t="shared" si="11"/>
        <v>2</v>
      </c>
      <c r="W13" s="35">
        <f t="shared" si="12"/>
        <v>0.6577993465921308</v>
      </c>
      <c r="X13" s="35">
        <f t="shared" si="13"/>
        <v>0</v>
      </c>
      <c r="Y13" s="35">
        <f t="shared" si="14"/>
        <v>0.6577993465921308</v>
      </c>
      <c r="Z13" s="35">
        <f t="shared" si="15"/>
        <v>0.6</v>
      </c>
      <c r="AA13" s="34">
        <v>2.75</v>
      </c>
      <c r="AB13">
        <v>8</v>
      </c>
      <c r="AC13">
        <v>18</v>
      </c>
      <c r="AD13" s="34">
        <f t="shared" si="3"/>
        <v>0</v>
      </c>
      <c r="AE13" s="34">
        <f t="shared" si="4"/>
        <v>0</v>
      </c>
      <c r="AF13" s="34">
        <f t="shared" si="16"/>
        <v>4.6749999999999998</v>
      </c>
      <c r="AG13" s="34">
        <f t="shared" si="17"/>
        <v>0</v>
      </c>
      <c r="AH13" s="34">
        <f t="shared" si="18"/>
        <v>9.6119999999999983</v>
      </c>
      <c r="AI13">
        <f t="shared" si="19"/>
        <v>0</v>
      </c>
      <c r="AJ13">
        <f t="shared" si="20"/>
        <v>0</v>
      </c>
      <c r="AK13">
        <f t="shared" si="5"/>
        <v>4.6749999999999998</v>
      </c>
      <c r="AL13">
        <f t="shared" si="21"/>
        <v>3.56</v>
      </c>
      <c r="AM13">
        <f t="shared" si="22"/>
        <v>9.6120000000000001</v>
      </c>
    </row>
    <row r="14" spans="1:39">
      <c r="A14" s="26"/>
      <c r="B14" s="30">
        <v>22</v>
      </c>
      <c r="C14">
        <v>6</v>
      </c>
      <c r="D14">
        <v>85</v>
      </c>
      <c r="E14" s="74">
        <v>0.3</v>
      </c>
      <c r="F14" s="74">
        <v>21.2</v>
      </c>
      <c r="G14">
        <v>95</v>
      </c>
      <c r="H14">
        <v>95</v>
      </c>
      <c r="I14" s="34">
        <v>0.1</v>
      </c>
      <c r="J14" s="34">
        <v>0.1</v>
      </c>
      <c r="K14" s="34">
        <v>0.5</v>
      </c>
      <c r="L14" s="34">
        <v>0.1</v>
      </c>
      <c r="M14" s="34">
        <v>0.2</v>
      </c>
      <c r="N14" s="34">
        <f t="shared" si="0"/>
        <v>1</v>
      </c>
      <c r="O14">
        <f t="shared" si="1"/>
        <v>0.49590000000000001</v>
      </c>
      <c r="P14" s="78">
        <f t="shared" si="2"/>
        <v>0.62149533332503337</v>
      </c>
      <c r="Q14" s="34">
        <f>N14*P14</f>
        <v>0.62149533332503337</v>
      </c>
      <c r="R14" s="34">
        <f t="shared" si="7"/>
        <v>0.1</v>
      </c>
      <c r="S14" s="34">
        <f t="shared" si="8"/>
        <v>0.52149533332503339</v>
      </c>
      <c r="T14">
        <f t="shared" si="9"/>
        <v>0.1</v>
      </c>
      <c r="U14" s="35">
        <f t="shared" si="10"/>
        <v>0.42149533332503342</v>
      </c>
      <c r="V14" s="35">
        <f t="shared" si="11"/>
        <v>0.42149533332503342</v>
      </c>
      <c r="W14" s="35">
        <f t="shared" si="12"/>
        <v>0</v>
      </c>
      <c r="X14" s="35">
        <f t="shared" si="13"/>
        <v>0</v>
      </c>
      <c r="Y14" s="35">
        <f t="shared" si="14"/>
        <v>0</v>
      </c>
      <c r="Z14" s="35">
        <f t="shared" si="15"/>
        <v>0</v>
      </c>
      <c r="AA14" s="34">
        <v>2.6</v>
      </c>
      <c r="AB14">
        <v>8</v>
      </c>
      <c r="AC14">
        <v>18</v>
      </c>
      <c r="AD14" s="34">
        <f t="shared" si="3"/>
        <v>1.5000000000000001E-4</v>
      </c>
      <c r="AE14" s="34">
        <f t="shared" si="4"/>
        <v>3.1800000000000002E-2</v>
      </c>
      <c r="AF14" s="34">
        <f t="shared" si="16"/>
        <v>0.93150468664832375</v>
      </c>
      <c r="AG14" s="34">
        <f t="shared" si="17"/>
        <v>0</v>
      </c>
      <c r="AH14" s="34">
        <f t="shared" si="18"/>
        <v>0</v>
      </c>
      <c r="AI14">
        <f t="shared" si="19"/>
        <v>1.5000000000000001E-4</v>
      </c>
      <c r="AJ14">
        <f t="shared" si="20"/>
        <v>3.1800000000000002E-2</v>
      </c>
      <c r="AK14">
        <f t="shared" si="5"/>
        <v>1.105</v>
      </c>
      <c r="AL14">
        <f t="shared" si="21"/>
        <v>0.76</v>
      </c>
      <c r="AM14">
        <f t="shared" si="22"/>
        <v>3.42</v>
      </c>
    </row>
    <row r="15" spans="1:39">
      <c r="A15" s="26" t="s">
        <v>46</v>
      </c>
      <c r="B15" s="30">
        <v>12</v>
      </c>
      <c r="C15">
        <v>7</v>
      </c>
      <c r="D15">
        <v>99</v>
      </c>
      <c r="E15" s="74">
        <v>2</v>
      </c>
      <c r="F15" s="74">
        <v>10</v>
      </c>
      <c r="G15">
        <v>99</v>
      </c>
      <c r="H15">
        <v>99</v>
      </c>
      <c r="I15" s="34">
        <v>0.5</v>
      </c>
      <c r="J15" s="34">
        <v>0.2</v>
      </c>
      <c r="K15" s="34">
        <v>0.4</v>
      </c>
      <c r="L15" s="34">
        <v>0.4</v>
      </c>
      <c r="M15" s="34">
        <v>0.9</v>
      </c>
      <c r="N15" s="34">
        <f t="shared" si="0"/>
        <v>2.4</v>
      </c>
      <c r="O15">
        <f t="shared" si="1"/>
        <v>1.3609599999999999</v>
      </c>
      <c r="P15" s="78">
        <f t="shared" si="2"/>
        <v>0.79591567856955148</v>
      </c>
      <c r="Q15" s="34">
        <f t="shared" ref="Q15:Q78" si="23">N15*P15</f>
        <v>1.9101976285669235</v>
      </c>
      <c r="R15" s="34">
        <f t="shared" si="7"/>
        <v>0.2</v>
      </c>
      <c r="S15" s="34">
        <f t="shared" si="8"/>
        <v>1.7101976285669236</v>
      </c>
      <c r="T15">
        <f t="shared" si="9"/>
        <v>0.5</v>
      </c>
      <c r="U15" s="35">
        <f t="shared" si="10"/>
        <v>1.2101976285669236</v>
      </c>
      <c r="V15" s="35">
        <f t="shared" si="11"/>
        <v>0.4</v>
      </c>
      <c r="W15" s="35">
        <f t="shared" si="12"/>
        <v>0.81019762856692357</v>
      </c>
      <c r="X15" s="35">
        <f t="shared" si="13"/>
        <v>0.4</v>
      </c>
      <c r="Y15" s="35">
        <f t="shared" si="14"/>
        <v>0.41019762856692354</v>
      </c>
      <c r="Z15" s="35">
        <f t="shared" si="15"/>
        <v>0.41019762856692354</v>
      </c>
      <c r="AA15" s="34">
        <v>2.85</v>
      </c>
      <c r="AB15">
        <v>8</v>
      </c>
      <c r="AC15">
        <v>18</v>
      </c>
      <c r="AD15" s="34">
        <f t="shared" si="3"/>
        <v>2E-3</v>
      </c>
      <c r="AE15" s="34">
        <f t="shared" si="4"/>
        <v>7.5000000000000011E-2</v>
      </c>
      <c r="AF15" s="34">
        <f t="shared" si="16"/>
        <v>1.1286</v>
      </c>
      <c r="AG15" s="34">
        <f t="shared" si="17"/>
        <v>3.1680000000000001</v>
      </c>
      <c r="AH15" s="34">
        <f t="shared" si="18"/>
        <v>7.3097217410625772</v>
      </c>
      <c r="AI15">
        <f t="shared" si="19"/>
        <v>2E-3</v>
      </c>
      <c r="AJ15">
        <f t="shared" si="20"/>
        <v>7.5000000000000011E-2</v>
      </c>
      <c r="AK15">
        <f t="shared" si="5"/>
        <v>1.1286</v>
      </c>
      <c r="AL15">
        <f t="shared" si="21"/>
        <v>3.1680000000000001</v>
      </c>
      <c r="AM15">
        <f t="shared" si="22"/>
        <v>16.038</v>
      </c>
    </row>
    <row r="16" spans="1:39" ht="15.75" thickBot="1">
      <c r="A16" s="31" t="s">
        <v>6</v>
      </c>
      <c r="B16" s="33">
        <v>12</v>
      </c>
      <c r="C16">
        <v>8</v>
      </c>
      <c r="D16">
        <v>99</v>
      </c>
      <c r="E16" s="74">
        <v>3</v>
      </c>
      <c r="F16" s="74">
        <v>10</v>
      </c>
      <c r="G16">
        <v>99</v>
      </c>
      <c r="H16">
        <v>99</v>
      </c>
      <c r="I16" s="34">
        <v>0.7</v>
      </c>
      <c r="J16" s="34">
        <v>0.1</v>
      </c>
      <c r="K16" s="34">
        <v>1</v>
      </c>
      <c r="L16" s="34">
        <v>2</v>
      </c>
      <c r="M16" s="34">
        <v>3</v>
      </c>
      <c r="N16" s="34">
        <f t="shared" si="0"/>
        <v>6.8</v>
      </c>
      <c r="O16">
        <f t="shared" si="1"/>
        <v>4.07972</v>
      </c>
      <c r="P16" s="78">
        <f t="shared" si="2"/>
        <v>0.98336906529475043</v>
      </c>
      <c r="Q16" s="34">
        <f t="shared" si="23"/>
        <v>6.6869096440043032</v>
      </c>
      <c r="R16" s="34">
        <f t="shared" si="7"/>
        <v>0.1</v>
      </c>
      <c r="S16" s="34">
        <f t="shared" si="8"/>
        <v>6.5869096440043036</v>
      </c>
      <c r="T16">
        <f t="shared" si="9"/>
        <v>0.7</v>
      </c>
      <c r="U16" s="35">
        <f t="shared" si="10"/>
        <v>5.8869096440043034</v>
      </c>
      <c r="V16" s="35">
        <f t="shared" si="11"/>
        <v>1</v>
      </c>
      <c r="W16" s="35">
        <f t="shared" si="12"/>
        <v>4.8869096440043034</v>
      </c>
      <c r="X16" s="35">
        <f t="shared" si="13"/>
        <v>2</v>
      </c>
      <c r="Y16" s="35">
        <f t="shared" si="14"/>
        <v>2.8869096440043034</v>
      </c>
      <c r="Z16" s="35">
        <f t="shared" si="15"/>
        <v>2.8869096440043034</v>
      </c>
      <c r="AA16" s="34">
        <v>2.9249999999999998</v>
      </c>
      <c r="AB16">
        <v>8</v>
      </c>
      <c r="AC16">
        <v>18</v>
      </c>
      <c r="AD16" s="34">
        <f t="shared" si="3"/>
        <v>1.5E-3</v>
      </c>
      <c r="AE16" s="34">
        <f t="shared" si="4"/>
        <v>0.10499999999999998</v>
      </c>
      <c r="AF16" s="34">
        <f t="shared" si="16"/>
        <v>2.8957499999999996</v>
      </c>
      <c r="AG16" s="34">
        <f t="shared" si="17"/>
        <v>15.84</v>
      </c>
      <c r="AH16" s="34">
        <f t="shared" si="18"/>
        <v>51.444729856156691</v>
      </c>
      <c r="AI16">
        <f t="shared" si="19"/>
        <v>1.5E-3</v>
      </c>
      <c r="AJ16">
        <f t="shared" si="20"/>
        <v>0.10499999999999998</v>
      </c>
      <c r="AK16">
        <f t="shared" si="5"/>
        <v>2.8957499999999996</v>
      </c>
      <c r="AL16">
        <f t="shared" si="21"/>
        <v>15.84</v>
      </c>
      <c r="AM16">
        <f t="shared" si="22"/>
        <v>53.459999999999994</v>
      </c>
    </row>
    <row r="17" spans="3:39">
      <c r="C17">
        <v>9</v>
      </c>
      <c r="D17">
        <v>100</v>
      </c>
      <c r="E17" s="74">
        <v>3</v>
      </c>
      <c r="F17" s="74">
        <v>20</v>
      </c>
      <c r="G17">
        <v>96</v>
      </c>
      <c r="H17">
        <v>100</v>
      </c>
      <c r="I17" s="34">
        <v>0.5</v>
      </c>
      <c r="J17" s="34">
        <v>0.1</v>
      </c>
      <c r="K17" s="34">
        <v>0.5</v>
      </c>
      <c r="L17" s="34">
        <v>0.5</v>
      </c>
      <c r="M17" s="34">
        <v>1</v>
      </c>
      <c r="N17" s="34">
        <f t="shared" si="0"/>
        <v>2.6</v>
      </c>
      <c r="O17">
        <f t="shared" si="1"/>
        <v>1.48454</v>
      </c>
      <c r="P17" s="78">
        <f t="shared" si="2"/>
        <v>0.81525734175809983</v>
      </c>
      <c r="Q17" s="34">
        <f t="shared" si="23"/>
        <v>2.1196690885710598</v>
      </c>
      <c r="R17" s="34">
        <f t="shared" si="7"/>
        <v>0.1</v>
      </c>
      <c r="S17" s="34">
        <f t="shared" si="8"/>
        <v>2.0196690885710598</v>
      </c>
      <c r="T17">
        <f t="shared" si="9"/>
        <v>0.5</v>
      </c>
      <c r="U17" s="35">
        <f t="shared" si="10"/>
        <v>1.5196690885710598</v>
      </c>
      <c r="V17" s="35">
        <f t="shared" si="11"/>
        <v>0.5</v>
      </c>
      <c r="W17" s="35">
        <f t="shared" si="12"/>
        <v>1.0196690885710598</v>
      </c>
      <c r="X17" s="35">
        <f t="shared" si="13"/>
        <v>0.5</v>
      </c>
      <c r="Y17" s="35">
        <f t="shared" si="14"/>
        <v>0.51966908857105976</v>
      </c>
      <c r="Z17" s="35">
        <f t="shared" si="15"/>
        <v>0.51966908857105976</v>
      </c>
      <c r="AA17" s="34">
        <v>2.85</v>
      </c>
      <c r="AB17">
        <v>8</v>
      </c>
      <c r="AC17">
        <v>18</v>
      </c>
      <c r="AD17" s="34">
        <f t="shared" si="3"/>
        <v>1.5E-3</v>
      </c>
      <c r="AE17" s="34">
        <f t="shared" si="4"/>
        <v>0.15000000000000002</v>
      </c>
      <c r="AF17" s="34">
        <f t="shared" si="16"/>
        <v>1.425</v>
      </c>
      <c r="AG17" s="34">
        <f t="shared" si="17"/>
        <v>3.84</v>
      </c>
      <c r="AH17" s="34">
        <f t="shared" si="18"/>
        <v>9.3540435942790765</v>
      </c>
      <c r="AI17">
        <f t="shared" si="19"/>
        <v>1.5E-3</v>
      </c>
      <c r="AJ17">
        <f t="shared" si="20"/>
        <v>0.15000000000000002</v>
      </c>
      <c r="AK17">
        <f t="shared" si="5"/>
        <v>1.425</v>
      </c>
      <c r="AL17">
        <f t="shared" si="21"/>
        <v>3.84</v>
      </c>
      <c r="AM17">
        <f t="shared" si="22"/>
        <v>18</v>
      </c>
    </row>
    <row r="18" spans="3:39" hidden="1">
      <c r="C18">
        <v>10</v>
      </c>
      <c r="D18">
        <v>95</v>
      </c>
      <c r="E18" s="74">
        <v>12</v>
      </c>
      <c r="F18" s="74">
        <v>20</v>
      </c>
      <c r="G18">
        <v>95</v>
      </c>
      <c r="H18">
        <v>95</v>
      </c>
      <c r="I18" s="34">
        <v>0.7</v>
      </c>
      <c r="J18" s="34">
        <v>0.1</v>
      </c>
      <c r="K18" s="34">
        <v>1</v>
      </c>
      <c r="L18" s="34">
        <v>3</v>
      </c>
      <c r="M18" s="34">
        <v>2</v>
      </c>
      <c r="N18" s="34">
        <f t="shared" si="0"/>
        <v>6.8</v>
      </c>
      <c r="O18">
        <f t="shared" si="1"/>
        <v>4.07972</v>
      </c>
      <c r="P18" s="78">
        <f t="shared" si="2"/>
        <v>0.98336906529475043</v>
      </c>
      <c r="Q18" s="34">
        <f t="shared" si="23"/>
        <v>6.6869096440043032</v>
      </c>
      <c r="R18" s="34">
        <f t="shared" si="7"/>
        <v>0.1</v>
      </c>
      <c r="S18" s="34">
        <f t="shared" si="8"/>
        <v>6.5869096440043036</v>
      </c>
      <c r="T18">
        <f t="shared" si="9"/>
        <v>0.7</v>
      </c>
      <c r="U18" s="35">
        <f t="shared" si="10"/>
        <v>5.8869096440043034</v>
      </c>
      <c r="V18" s="35">
        <f t="shared" si="11"/>
        <v>1</v>
      </c>
      <c r="W18" s="35">
        <f t="shared" si="12"/>
        <v>4.8869096440043034</v>
      </c>
      <c r="X18" s="35">
        <f t="shared" si="13"/>
        <v>3</v>
      </c>
      <c r="Y18" s="35">
        <f t="shared" si="14"/>
        <v>1.8869096440043034</v>
      </c>
      <c r="Z18" s="35">
        <f t="shared" si="15"/>
        <v>0</v>
      </c>
      <c r="AA18" s="34">
        <v>2.9249999999999998</v>
      </c>
      <c r="AB18">
        <v>8</v>
      </c>
      <c r="AC18">
        <v>18</v>
      </c>
      <c r="AD18" s="34">
        <f t="shared" si="3"/>
        <v>6.0000000000000001E-3</v>
      </c>
      <c r="AE18" s="34">
        <f t="shared" si="4"/>
        <v>0.20999999999999996</v>
      </c>
      <c r="AF18" s="34">
        <f t="shared" si="16"/>
        <v>2.7787499999999996</v>
      </c>
      <c r="AG18" s="34">
        <f t="shared" si="17"/>
        <v>22.799999999999997</v>
      </c>
      <c r="AH18" s="34">
        <f t="shared" si="18"/>
        <v>0</v>
      </c>
      <c r="AI18">
        <f t="shared" si="19"/>
        <v>6.0000000000000001E-3</v>
      </c>
      <c r="AJ18">
        <f t="shared" si="20"/>
        <v>0.20999999999999996</v>
      </c>
      <c r="AK18">
        <f t="shared" si="5"/>
        <v>2.7787499999999996</v>
      </c>
      <c r="AL18">
        <f t="shared" si="21"/>
        <v>22.799999999999997</v>
      </c>
      <c r="AM18">
        <f t="shared" si="22"/>
        <v>34.199999999999996</v>
      </c>
    </row>
    <row r="19" spans="3:39" hidden="1">
      <c r="C19">
        <v>11</v>
      </c>
      <c r="D19">
        <v>80</v>
      </c>
      <c r="E19" s="74">
        <v>1</v>
      </c>
      <c r="F19" s="74">
        <v>20</v>
      </c>
      <c r="G19">
        <v>80</v>
      </c>
      <c r="H19">
        <v>80</v>
      </c>
      <c r="I19" s="34">
        <v>0.7</v>
      </c>
      <c r="J19" s="34">
        <v>0.1</v>
      </c>
      <c r="K19" s="34">
        <v>1</v>
      </c>
      <c r="L19" s="34">
        <v>0.75</v>
      </c>
      <c r="M19" s="34">
        <v>0.5</v>
      </c>
      <c r="N19" s="34">
        <f t="shared" si="0"/>
        <v>3.05</v>
      </c>
      <c r="O19">
        <f t="shared" si="1"/>
        <v>1.7625949999999997</v>
      </c>
      <c r="P19" s="78">
        <f t="shared" si="2"/>
        <v>0.85353436781496783</v>
      </c>
      <c r="Q19" s="34">
        <f t="shared" si="23"/>
        <v>2.6032798218356517</v>
      </c>
      <c r="R19" s="34">
        <f t="shared" si="7"/>
        <v>0.1</v>
      </c>
      <c r="S19" s="34">
        <f t="shared" si="8"/>
        <v>2.5032798218356516</v>
      </c>
      <c r="T19">
        <f t="shared" si="9"/>
        <v>0.7</v>
      </c>
      <c r="U19" s="35">
        <f t="shared" si="10"/>
        <v>1.8032798218356516</v>
      </c>
      <c r="V19" s="35">
        <f t="shared" si="11"/>
        <v>1</v>
      </c>
      <c r="W19" s="35">
        <f t="shared" si="12"/>
        <v>0.80327982183565161</v>
      </c>
      <c r="X19" s="35">
        <f t="shared" si="13"/>
        <v>0</v>
      </c>
      <c r="Y19" s="35">
        <f t="shared" si="14"/>
        <v>0.80327982183565161</v>
      </c>
      <c r="Z19" s="35">
        <f t="shared" si="15"/>
        <v>0.5</v>
      </c>
      <c r="AA19" s="34">
        <v>2.9249999999999998</v>
      </c>
      <c r="AB19">
        <v>8</v>
      </c>
      <c r="AC19">
        <v>18</v>
      </c>
      <c r="AD19" s="34">
        <f t="shared" si="3"/>
        <v>5.0000000000000001E-4</v>
      </c>
      <c r="AE19" s="34">
        <f t="shared" si="4"/>
        <v>0.20999999999999996</v>
      </c>
      <c r="AF19" s="34">
        <f t="shared" si="16"/>
        <v>2.34</v>
      </c>
      <c r="AG19" s="34">
        <f t="shared" si="17"/>
        <v>0</v>
      </c>
      <c r="AH19" s="34">
        <f t="shared" si="18"/>
        <v>7.2</v>
      </c>
      <c r="AI19">
        <f t="shared" si="19"/>
        <v>5.0000000000000001E-4</v>
      </c>
      <c r="AJ19">
        <f t="shared" si="20"/>
        <v>0.20999999999999996</v>
      </c>
      <c r="AK19">
        <f t="shared" si="5"/>
        <v>2.34</v>
      </c>
      <c r="AL19">
        <f t="shared" si="21"/>
        <v>4.8000000000000007</v>
      </c>
      <c r="AM19">
        <f t="shared" si="22"/>
        <v>7.2</v>
      </c>
    </row>
    <row r="20" spans="3:39" hidden="1">
      <c r="C20">
        <v>12</v>
      </c>
      <c r="D20">
        <v>85</v>
      </c>
      <c r="E20">
        <v>0</v>
      </c>
      <c r="F20" s="74">
        <v>2</v>
      </c>
      <c r="G20">
        <v>96</v>
      </c>
      <c r="H20">
        <v>96</v>
      </c>
      <c r="I20" s="34">
        <v>0.4</v>
      </c>
      <c r="J20" s="34">
        <v>0</v>
      </c>
      <c r="K20" s="34">
        <v>1.3</v>
      </c>
      <c r="L20" s="34">
        <v>0.8</v>
      </c>
      <c r="M20" s="34">
        <v>0.6</v>
      </c>
      <c r="N20" s="34">
        <f t="shared" si="0"/>
        <v>3.1</v>
      </c>
      <c r="O20">
        <f t="shared" si="1"/>
        <v>1.79349</v>
      </c>
      <c r="P20" s="78">
        <f t="shared" si="2"/>
        <v>0.85735462793294537</v>
      </c>
      <c r="Q20" s="34">
        <f t="shared" si="23"/>
        <v>2.6577993465921308</v>
      </c>
      <c r="R20" s="34">
        <f t="shared" si="7"/>
        <v>0</v>
      </c>
      <c r="S20" s="34">
        <f t="shared" si="8"/>
        <v>2.6577993465921308</v>
      </c>
      <c r="T20">
        <f t="shared" si="9"/>
        <v>0.4</v>
      </c>
      <c r="U20" s="35">
        <f t="shared" si="10"/>
        <v>2.2577993465921309</v>
      </c>
      <c r="V20" s="35">
        <f t="shared" si="11"/>
        <v>1.3</v>
      </c>
      <c r="W20" s="35">
        <f t="shared" si="12"/>
        <v>0.95779934659213084</v>
      </c>
      <c r="X20" s="35">
        <f t="shared" si="13"/>
        <v>0</v>
      </c>
      <c r="Y20" s="35">
        <f t="shared" si="14"/>
        <v>0.95779934659213084</v>
      </c>
      <c r="Z20" s="35">
        <f t="shared" si="15"/>
        <v>0.6</v>
      </c>
      <c r="AA20" s="34">
        <v>2.7450000000000001</v>
      </c>
      <c r="AB20">
        <v>8</v>
      </c>
      <c r="AC20">
        <v>22</v>
      </c>
      <c r="AD20" s="34">
        <f t="shared" si="3"/>
        <v>0</v>
      </c>
      <c r="AE20" s="34">
        <f t="shared" si="4"/>
        <v>1.2000000000000002E-2</v>
      </c>
      <c r="AF20" s="34">
        <f t="shared" si="16"/>
        <v>3.0332250000000003</v>
      </c>
      <c r="AG20" s="34">
        <f t="shared" si="17"/>
        <v>0</v>
      </c>
      <c r="AH20" s="34">
        <f t="shared" si="18"/>
        <v>12.671999999999999</v>
      </c>
      <c r="AI20">
        <f t="shared" si="19"/>
        <v>0</v>
      </c>
      <c r="AJ20">
        <f t="shared" si="20"/>
        <v>1.2E-2</v>
      </c>
      <c r="AK20">
        <f t="shared" si="5"/>
        <v>3.0332250000000003</v>
      </c>
      <c r="AL20">
        <f t="shared" si="21"/>
        <v>6.1440000000000001</v>
      </c>
      <c r="AM20">
        <f t="shared" si="22"/>
        <v>12.671999999999999</v>
      </c>
    </row>
    <row r="21" spans="3:39" hidden="1">
      <c r="C21">
        <v>13</v>
      </c>
      <c r="D21">
        <v>73</v>
      </c>
      <c r="E21" s="74">
        <v>5</v>
      </c>
      <c r="F21" s="74">
        <v>10</v>
      </c>
      <c r="G21">
        <v>73</v>
      </c>
      <c r="H21">
        <v>73</v>
      </c>
      <c r="I21" s="34">
        <v>0.3</v>
      </c>
      <c r="J21" s="34">
        <v>0.2</v>
      </c>
      <c r="K21" s="34">
        <v>0.2</v>
      </c>
      <c r="L21" s="34">
        <v>0.8</v>
      </c>
      <c r="M21" s="34">
        <v>0.8</v>
      </c>
      <c r="N21" s="34">
        <f t="shared" si="0"/>
        <v>2.2999999999999998</v>
      </c>
      <c r="O21">
        <f t="shared" si="1"/>
        <v>1.2991699999999997</v>
      </c>
      <c r="P21" s="78">
        <f t="shared" si="2"/>
        <v>0.7856952622619483</v>
      </c>
      <c r="Q21" s="34">
        <f t="shared" si="23"/>
        <v>1.807099103202481</v>
      </c>
      <c r="R21" s="34">
        <f t="shared" si="7"/>
        <v>0.2</v>
      </c>
      <c r="S21" s="34">
        <f t="shared" si="8"/>
        <v>1.6070991032024811</v>
      </c>
      <c r="T21">
        <f t="shared" si="9"/>
        <v>0.3</v>
      </c>
      <c r="U21" s="35">
        <f t="shared" si="10"/>
        <v>1.307099103202481</v>
      </c>
      <c r="V21" s="35">
        <f t="shared" si="11"/>
        <v>0.2</v>
      </c>
      <c r="W21" s="35">
        <f t="shared" si="12"/>
        <v>1.1070991032024811</v>
      </c>
      <c r="X21" s="35">
        <f t="shared" si="13"/>
        <v>0.8</v>
      </c>
      <c r="Y21" s="35">
        <f t="shared" si="14"/>
        <v>0.30709910320248102</v>
      </c>
      <c r="Z21" s="35">
        <f t="shared" si="15"/>
        <v>0</v>
      </c>
      <c r="AA21" s="34">
        <v>2.96</v>
      </c>
      <c r="AB21">
        <v>8</v>
      </c>
      <c r="AC21">
        <v>22</v>
      </c>
      <c r="AD21" s="34">
        <f t="shared" si="3"/>
        <v>5.000000000000001E-3</v>
      </c>
      <c r="AE21" s="34">
        <f t="shared" si="4"/>
        <v>4.4999999999999998E-2</v>
      </c>
      <c r="AF21" s="34">
        <f t="shared" si="16"/>
        <v>0.43215999999999999</v>
      </c>
      <c r="AG21" s="34">
        <f t="shared" si="17"/>
        <v>4.6719999999999997</v>
      </c>
      <c r="AH21" s="34">
        <f t="shared" si="18"/>
        <v>0</v>
      </c>
      <c r="AI21">
        <f t="shared" si="19"/>
        <v>5.000000000000001E-3</v>
      </c>
      <c r="AJ21">
        <f t="shared" si="20"/>
        <v>4.4999999999999998E-2</v>
      </c>
      <c r="AK21">
        <f t="shared" si="5"/>
        <v>0.43215999999999999</v>
      </c>
      <c r="AL21">
        <f t="shared" si="21"/>
        <v>4.6719999999999997</v>
      </c>
      <c r="AM21">
        <f t="shared" si="22"/>
        <v>12.847999999999999</v>
      </c>
    </row>
    <row r="22" spans="3:39" hidden="1">
      <c r="C22">
        <v>14</v>
      </c>
      <c r="D22">
        <v>60</v>
      </c>
      <c r="E22">
        <v>0</v>
      </c>
      <c r="F22">
        <v>0</v>
      </c>
      <c r="G22">
        <v>60</v>
      </c>
      <c r="H22">
        <v>40</v>
      </c>
      <c r="I22" s="34">
        <v>0</v>
      </c>
      <c r="J22" s="34">
        <v>0</v>
      </c>
      <c r="K22" s="34">
        <v>1.5</v>
      </c>
      <c r="L22" s="34">
        <v>0.4</v>
      </c>
      <c r="M22" s="34">
        <v>0.1</v>
      </c>
      <c r="N22" s="34">
        <f t="shared" si="0"/>
        <v>2</v>
      </c>
      <c r="O22">
        <f t="shared" si="1"/>
        <v>1.1137999999999999</v>
      </c>
      <c r="P22" s="78">
        <f t="shared" si="2"/>
        <v>0.75283686995353072</v>
      </c>
      <c r="Q22" s="34">
        <f t="shared" si="23"/>
        <v>1.5056737399070614</v>
      </c>
      <c r="R22" s="34">
        <f t="shared" si="7"/>
        <v>0</v>
      </c>
      <c r="S22" s="34">
        <f t="shared" si="8"/>
        <v>1.5056737399070614</v>
      </c>
      <c r="T22">
        <f t="shared" si="9"/>
        <v>0</v>
      </c>
      <c r="U22" s="35">
        <f t="shared" si="10"/>
        <v>1.5056737399070614</v>
      </c>
      <c r="V22" s="35">
        <f t="shared" si="11"/>
        <v>1.5</v>
      </c>
      <c r="W22" s="35">
        <f t="shared" si="12"/>
        <v>5.6737399070614369E-3</v>
      </c>
      <c r="X22" s="35">
        <f t="shared" si="13"/>
        <v>0</v>
      </c>
      <c r="Y22" s="35">
        <f t="shared" si="14"/>
        <v>5.6737399070614369E-3</v>
      </c>
      <c r="Z22" s="35">
        <f t="shared" si="15"/>
        <v>0</v>
      </c>
      <c r="AA22" s="34">
        <v>1.25</v>
      </c>
      <c r="AB22">
        <v>8</v>
      </c>
      <c r="AC22">
        <v>18</v>
      </c>
      <c r="AD22" s="34">
        <f t="shared" si="3"/>
        <v>0</v>
      </c>
      <c r="AE22" s="34">
        <f t="shared" si="4"/>
        <v>0</v>
      </c>
      <c r="AF22" s="34">
        <f t="shared" si="16"/>
        <v>1.125</v>
      </c>
      <c r="AG22" s="34">
        <f t="shared" si="17"/>
        <v>0</v>
      </c>
      <c r="AH22" s="34">
        <f t="shared" si="18"/>
        <v>0</v>
      </c>
      <c r="AI22">
        <f t="shared" si="19"/>
        <v>0</v>
      </c>
      <c r="AJ22">
        <f t="shared" si="20"/>
        <v>0</v>
      </c>
      <c r="AK22">
        <f t="shared" si="5"/>
        <v>1.125</v>
      </c>
      <c r="AL22">
        <f t="shared" si="21"/>
        <v>1.92</v>
      </c>
      <c r="AM22">
        <f t="shared" si="22"/>
        <v>0.7200000000000002</v>
      </c>
    </row>
    <row r="23" spans="3:39" hidden="1">
      <c r="C23">
        <v>15</v>
      </c>
      <c r="D23">
        <v>76</v>
      </c>
      <c r="E23">
        <v>0</v>
      </c>
      <c r="F23">
        <v>0</v>
      </c>
      <c r="G23">
        <v>76</v>
      </c>
      <c r="H23">
        <v>76</v>
      </c>
      <c r="I23" s="34">
        <v>0</v>
      </c>
      <c r="J23" s="34">
        <v>0</v>
      </c>
      <c r="K23" s="34">
        <v>1.1000000000000001</v>
      </c>
      <c r="L23" s="34">
        <v>0.8</v>
      </c>
      <c r="M23" s="34">
        <v>3.7</v>
      </c>
      <c r="N23" s="34">
        <f t="shared" si="0"/>
        <v>5.6000000000000005</v>
      </c>
      <c r="O23">
        <f t="shared" si="1"/>
        <v>3.3382400000000003</v>
      </c>
      <c r="P23" s="78">
        <f t="shared" si="2"/>
        <v>0.96571762155335628</v>
      </c>
      <c r="Q23" s="34">
        <f t="shared" si="23"/>
        <v>5.4080186806987953</v>
      </c>
      <c r="R23" s="34">
        <f t="shared" si="7"/>
        <v>0</v>
      </c>
      <c r="S23" s="34">
        <f t="shared" si="8"/>
        <v>5.4080186806987953</v>
      </c>
      <c r="T23">
        <f t="shared" si="9"/>
        <v>0</v>
      </c>
      <c r="U23" s="35">
        <f t="shared" si="10"/>
        <v>5.4080186806987953</v>
      </c>
      <c r="V23" s="35">
        <f t="shared" si="11"/>
        <v>1.1000000000000001</v>
      </c>
      <c r="W23" s="35">
        <f t="shared" si="12"/>
        <v>4.3080186806987957</v>
      </c>
      <c r="X23" s="35">
        <f t="shared" si="13"/>
        <v>0.8</v>
      </c>
      <c r="Y23" s="35">
        <f t="shared" si="14"/>
        <v>3.5080186806987959</v>
      </c>
      <c r="Z23" s="35">
        <f t="shared" si="15"/>
        <v>3.5080186806987959</v>
      </c>
      <c r="AA23" s="34">
        <v>2.85</v>
      </c>
      <c r="AB23">
        <v>8</v>
      </c>
      <c r="AC23">
        <v>18</v>
      </c>
      <c r="AD23" s="34">
        <f t="shared" si="3"/>
        <v>0</v>
      </c>
      <c r="AE23" s="34">
        <f t="shared" si="4"/>
        <v>0</v>
      </c>
      <c r="AF23" s="34">
        <f t="shared" si="16"/>
        <v>2.3826000000000001</v>
      </c>
      <c r="AG23" s="34">
        <f t="shared" si="17"/>
        <v>4.8640000000000008</v>
      </c>
      <c r="AH23" s="34">
        <f t="shared" si="18"/>
        <v>47.989695551959528</v>
      </c>
      <c r="AI23">
        <f t="shared" si="19"/>
        <v>0</v>
      </c>
      <c r="AJ23">
        <f t="shared" si="20"/>
        <v>0</v>
      </c>
      <c r="AK23">
        <f t="shared" si="5"/>
        <v>2.3826000000000005</v>
      </c>
      <c r="AL23">
        <f t="shared" si="21"/>
        <v>4.8640000000000008</v>
      </c>
      <c r="AM23">
        <f t="shared" si="22"/>
        <v>50.616000000000007</v>
      </c>
    </row>
    <row r="24" spans="3:39" hidden="1">
      <c r="C24">
        <v>16</v>
      </c>
      <c r="D24">
        <v>88</v>
      </c>
      <c r="E24">
        <v>0</v>
      </c>
      <c r="F24">
        <v>0</v>
      </c>
      <c r="G24">
        <v>88</v>
      </c>
      <c r="H24">
        <v>88</v>
      </c>
      <c r="I24" s="34">
        <v>0</v>
      </c>
      <c r="J24" s="34">
        <v>0</v>
      </c>
      <c r="K24" s="34">
        <v>1</v>
      </c>
      <c r="L24" s="34">
        <v>0.5</v>
      </c>
      <c r="M24" s="34">
        <v>0.5</v>
      </c>
      <c r="N24" s="34">
        <f t="shared" si="0"/>
        <v>2</v>
      </c>
      <c r="O24">
        <f t="shared" si="1"/>
        <v>1.1137999999999999</v>
      </c>
      <c r="P24" s="78">
        <f t="shared" si="2"/>
        <v>0.75283686995353072</v>
      </c>
      <c r="Q24" s="34">
        <f t="shared" si="23"/>
        <v>1.5056737399070614</v>
      </c>
      <c r="R24" s="34">
        <f t="shared" si="7"/>
        <v>0</v>
      </c>
      <c r="S24" s="34">
        <f t="shared" si="8"/>
        <v>1.5056737399070614</v>
      </c>
      <c r="T24">
        <f t="shared" si="9"/>
        <v>0</v>
      </c>
      <c r="U24" s="35">
        <f t="shared" si="10"/>
        <v>1.5056737399070614</v>
      </c>
      <c r="V24" s="35">
        <f t="shared" si="11"/>
        <v>1</v>
      </c>
      <c r="W24" s="35">
        <f t="shared" si="12"/>
        <v>0.50567373990706144</v>
      </c>
      <c r="X24" s="35">
        <f t="shared" si="13"/>
        <v>0</v>
      </c>
      <c r="Y24" s="35">
        <f t="shared" si="14"/>
        <v>0.50567373990706144</v>
      </c>
      <c r="Z24" s="35">
        <f t="shared" si="15"/>
        <v>0.5</v>
      </c>
      <c r="AA24" s="34">
        <v>2.8499999999999996</v>
      </c>
      <c r="AB24">
        <v>8</v>
      </c>
      <c r="AC24">
        <v>18</v>
      </c>
      <c r="AD24" s="34">
        <f t="shared" si="3"/>
        <v>0</v>
      </c>
      <c r="AE24" s="34">
        <f t="shared" si="4"/>
        <v>0</v>
      </c>
      <c r="AF24" s="34">
        <f t="shared" si="16"/>
        <v>2.5079999999999996</v>
      </c>
      <c r="AG24" s="34">
        <f t="shared" si="17"/>
        <v>0</v>
      </c>
      <c r="AH24" s="34">
        <f t="shared" si="18"/>
        <v>7.92</v>
      </c>
      <c r="AI24">
        <f t="shared" si="19"/>
        <v>0</v>
      </c>
      <c r="AJ24">
        <f t="shared" si="20"/>
        <v>0</v>
      </c>
      <c r="AK24">
        <f t="shared" si="5"/>
        <v>2.5079999999999996</v>
      </c>
      <c r="AL24">
        <f t="shared" si="21"/>
        <v>3.52</v>
      </c>
      <c r="AM24">
        <f t="shared" si="22"/>
        <v>7.92</v>
      </c>
    </row>
    <row r="25" spans="3:39" hidden="1">
      <c r="C25">
        <v>17</v>
      </c>
      <c r="D25">
        <v>86</v>
      </c>
      <c r="E25">
        <v>0</v>
      </c>
      <c r="F25" s="74">
        <v>5</v>
      </c>
      <c r="G25">
        <v>87</v>
      </c>
      <c r="H25">
        <v>87</v>
      </c>
      <c r="I25" s="34">
        <v>0.5</v>
      </c>
      <c r="J25" s="34">
        <v>0</v>
      </c>
      <c r="K25" s="34">
        <v>1.6</v>
      </c>
      <c r="L25" s="34">
        <v>2</v>
      </c>
      <c r="M25" s="34">
        <v>2.6</v>
      </c>
      <c r="N25" s="34">
        <f t="shared" si="0"/>
        <v>6.6999999999999993</v>
      </c>
      <c r="O25">
        <f t="shared" si="1"/>
        <v>4.0179299999999998</v>
      </c>
      <c r="P25" s="78">
        <f t="shared" si="2"/>
        <v>0.98232776045733416</v>
      </c>
      <c r="Q25" s="34">
        <f t="shared" si="23"/>
        <v>6.5815959950641378</v>
      </c>
      <c r="R25" s="34">
        <f t="shared" si="7"/>
        <v>0</v>
      </c>
      <c r="S25" s="34">
        <f t="shared" si="8"/>
        <v>6.5815959950641378</v>
      </c>
      <c r="T25">
        <f t="shared" si="9"/>
        <v>0.5</v>
      </c>
      <c r="U25" s="35">
        <f t="shared" si="10"/>
        <v>6.0815959950641378</v>
      </c>
      <c r="V25" s="35">
        <f t="shared" si="11"/>
        <v>1.6</v>
      </c>
      <c r="W25" s="35">
        <f t="shared" si="12"/>
        <v>4.4815959950641382</v>
      </c>
      <c r="X25" s="35">
        <f t="shared" si="13"/>
        <v>2</v>
      </c>
      <c r="Y25" s="35">
        <f t="shared" si="14"/>
        <v>2.4815959950641382</v>
      </c>
      <c r="Z25" s="35">
        <f t="shared" si="15"/>
        <v>2.4815959950641382</v>
      </c>
      <c r="AA25" s="34">
        <v>3</v>
      </c>
      <c r="AB25">
        <v>8</v>
      </c>
      <c r="AC25">
        <v>18</v>
      </c>
      <c r="AD25" s="34">
        <f t="shared" si="3"/>
        <v>0</v>
      </c>
      <c r="AE25" s="34">
        <f t="shared" si="4"/>
        <v>3.7500000000000006E-2</v>
      </c>
      <c r="AF25" s="34">
        <f t="shared" si="16"/>
        <v>4.1280000000000001</v>
      </c>
      <c r="AG25" s="34">
        <f t="shared" si="17"/>
        <v>13.92</v>
      </c>
      <c r="AH25" s="34">
        <f t="shared" si="18"/>
        <v>38.861793282704404</v>
      </c>
      <c r="AI25">
        <f t="shared" si="19"/>
        <v>0</v>
      </c>
      <c r="AJ25">
        <f t="shared" si="20"/>
        <v>3.7500000000000006E-2</v>
      </c>
      <c r="AK25">
        <f t="shared" si="5"/>
        <v>4.1280000000000001</v>
      </c>
      <c r="AL25">
        <f t="shared" si="21"/>
        <v>13.92</v>
      </c>
      <c r="AM25">
        <f t="shared" si="22"/>
        <v>40.716000000000001</v>
      </c>
    </row>
    <row r="26" spans="3:39" hidden="1">
      <c r="C26">
        <v>18</v>
      </c>
      <c r="D26">
        <v>80</v>
      </c>
      <c r="E26" s="74">
        <v>7</v>
      </c>
      <c r="F26" s="74">
        <v>15.5</v>
      </c>
      <c r="G26">
        <v>85</v>
      </c>
      <c r="H26">
        <v>85</v>
      </c>
      <c r="I26" s="34">
        <v>0.1</v>
      </c>
      <c r="J26" s="34">
        <v>0.1</v>
      </c>
      <c r="K26" s="34">
        <v>0.3</v>
      </c>
      <c r="L26" s="34">
        <v>0.2</v>
      </c>
      <c r="M26" s="34">
        <v>0.6</v>
      </c>
      <c r="N26" s="34">
        <f t="shared" si="0"/>
        <v>1.2999999999999998</v>
      </c>
      <c r="O26">
        <f t="shared" si="1"/>
        <v>0.68126999999999993</v>
      </c>
      <c r="P26" s="78">
        <f t="shared" si="2"/>
        <v>0.66402208927694295</v>
      </c>
      <c r="Q26" s="34">
        <f t="shared" si="23"/>
        <v>0.86322871606002571</v>
      </c>
      <c r="R26" s="34">
        <f t="shared" si="7"/>
        <v>0.1</v>
      </c>
      <c r="S26" s="34">
        <f t="shared" si="8"/>
        <v>0.76322871606002574</v>
      </c>
      <c r="T26">
        <f t="shared" si="9"/>
        <v>0.1</v>
      </c>
      <c r="U26" s="35">
        <f t="shared" si="10"/>
        <v>0.66322871606002576</v>
      </c>
      <c r="V26" s="35">
        <f t="shared" si="11"/>
        <v>0.3</v>
      </c>
      <c r="W26" s="35">
        <f t="shared" si="12"/>
        <v>0.36322871606002577</v>
      </c>
      <c r="X26" s="35">
        <f t="shared" si="13"/>
        <v>0.2</v>
      </c>
      <c r="Y26" s="35">
        <f t="shared" si="14"/>
        <v>0.16322871606002576</v>
      </c>
      <c r="Z26" s="35">
        <f t="shared" si="15"/>
        <v>0</v>
      </c>
      <c r="AA26" s="34">
        <v>2.7250000000000001</v>
      </c>
      <c r="AB26">
        <v>8</v>
      </c>
      <c r="AC26">
        <v>18</v>
      </c>
      <c r="AD26" s="34">
        <f t="shared" si="3"/>
        <v>3.5000000000000005E-3</v>
      </c>
      <c r="AE26" s="34">
        <f t="shared" si="4"/>
        <v>2.3250000000000003E-2</v>
      </c>
      <c r="AF26" s="34">
        <f t="shared" si="16"/>
        <v>0.65400000000000003</v>
      </c>
      <c r="AG26" s="34">
        <f t="shared" si="17"/>
        <v>1.36</v>
      </c>
      <c r="AH26" s="34">
        <f t="shared" si="18"/>
        <v>0</v>
      </c>
      <c r="AI26">
        <f t="shared" si="19"/>
        <v>3.5000000000000005E-3</v>
      </c>
      <c r="AJ26">
        <f t="shared" si="20"/>
        <v>2.325E-2</v>
      </c>
      <c r="AK26">
        <f t="shared" si="5"/>
        <v>0.65400000000000003</v>
      </c>
      <c r="AL26">
        <f t="shared" si="21"/>
        <v>1.36</v>
      </c>
      <c r="AM26">
        <f t="shared" si="22"/>
        <v>9.18</v>
      </c>
    </row>
    <row r="27" spans="3:39" hidden="1">
      <c r="C27">
        <v>19</v>
      </c>
      <c r="D27">
        <v>85</v>
      </c>
      <c r="E27">
        <v>0</v>
      </c>
      <c r="F27">
        <v>0</v>
      </c>
      <c r="G27">
        <v>85</v>
      </c>
      <c r="H27">
        <v>85</v>
      </c>
      <c r="I27" s="34">
        <v>0</v>
      </c>
      <c r="J27" s="34">
        <v>0</v>
      </c>
      <c r="K27" s="34">
        <v>1.2</v>
      </c>
      <c r="L27" s="34">
        <v>0.7</v>
      </c>
      <c r="M27" s="34">
        <v>1.4</v>
      </c>
      <c r="N27" s="34">
        <f t="shared" si="0"/>
        <v>3.3</v>
      </c>
      <c r="O27">
        <f t="shared" si="1"/>
        <v>1.9170699999999996</v>
      </c>
      <c r="P27" s="78">
        <f t="shared" si="2"/>
        <v>0.87181134421831941</v>
      </c>
      <c r="Q27" s="34">
        <f t="shared" si="23"/>
        <v>2.8769774359204541</v>
      </c>
      <c r="R27" s="34">
        <f t="shared" si="7"/>
        <v>0</v>
      </c>
      <c r="S27" s="34">
        <f t="shared" si="8"/>
        <v>2.8769774359204541</v>
      </c>
      <c r="T27">
        <f t="shared" si="9"/>
        <v>0</v>
      </c>
      <c r="U27" s="35">
        <f t="shared" si="10"/>
        <v>2.8769774359204541</v>
      </c>
      <c r="V27" s="35">
        <f t="shared" si="11"/>
        <v>1.2</v>
      </c>
      <c r="W27" s="35">
        <f t="shared" si="12"/>
        <v>1.6769774359204541</v>
      </c>
      <c r="X27" s="35">
        <f t="shared" si="13"/>
        <v>0.7</v>
      </c>
      <c r="Y27" s="35">
        <f t="shared" si="14"/>
        <v>0.97697743592045416</v>
      </c>
      <c r="Z27" s="35">
        <f t="shared" si="15"/>
        <v>0.97697743592045416</v>
      </c>
      <c r="AA27" s="34">
        <v>2.9849999999999999</v>
      </c>
      <c r="AB27">
        <v>8</v>
      </c>
      <c r="AC27">
        <v>18</v>
      </c>
      <c r="AD27" s="34">
        <f t="shared" si="3"/>
        <v>0</v>
      </c>
      <c r="AE27" s="34">
        <f t="shared" si="4"/>
        <v>0</v>
      </c>
      <c r="AF27" s="34">
        <f t="shared" si="16"/>
        <v>3.0446999999999997</v>
      </c>
      <c r="AG27" s="34">
        <f t="shared" si="17"/>
        <v>4.76</v>
      </c>
      <c r="AH27" s="34">
        <f t="shared" si="18"/>
        <v>14.947754769582946</v>
      </c>
      <c r="AI27">
        <f t="shared" si="19"/>
        <v>0</v>
      </c>
      <c r="AJ27">
        <f t="shared" si="20"/>
        <v>0</v>
      </c>
      <c r="AK27">
        <f t="shared" si="5"/>
        <v>3.0446999999999997</v>
      </c>
      <c r="AL27">
        <f t="shared" si="21"/>
        <v>4.76</v>
      </c>
      <c r="AM27">
        <f t="shared" si="22"/>
        <v>21.419999999999998</v>
      </c>
    </row>
    <row r="28" spans="3:39" hidden="1">
      <c r="C28">
        <v>20</v>
      </c>
      <c r="D28">
        <v>30</v>
      </c>
      <c r="E28" s="74">
        <v>3</v>
      </c>
      <c r="F28" s="74">
        <v>5</v>
      </c>
      <c r="G28">
        <v>30</v>
      </c>
      <c r="H28">
        <v>30</v>
      </c>
      <c r="I28" s="34">
        <v>0.1</v>
      </c>
      <c r="J28" s="34">
        <v>0.1</v>
      </c>
      <c r="K28" s="34">
        <v>0.5</v>
      </c>
      <c r="L28" s="34">
        <v>0.5</v>
      </c>
      <c r="M28" s="34">
        <v>0.5</v>
      </c>
      <c r="N28" s="34">
        <f t="shared" si="0"/>
        <v>1.7</v>
      </c>
      <c r="O28">
        <f t="shared" si="1"/>
        <v>0.92842999999999998</v>
      </c>
      <c r="P28" s="78">
        <f t="shared" si="2"/>
        <v>0.71675665800448884</v>
      </c>
      <c r="Q28" s="34">
        <f t="shared" si="23"/>
        <v>1.2184863186076309</v>
      </c>
      <c r="R28" s="34">
        <f t="shared" si="7"/>
        <v>0.1</v>
      </c>
      <c r="S28" s="34">
        <f t="shared" si="8"/>
        <v>1.1184863186076308</v>
      </c>
      <c r="T28">
        <f t="shared" si="9"/>
        <v>0.1</v>
      </c>
      <c r="U28" s="35">
        <f t="shared" si="10"/>
        <v>1.0184863186076307</v>
      </c>
      <c r="V28" s="35">
        <f t="shared" si="11"/>
        <v>0.5</v>
      </c>
      <c r="W28" s="35">
        <f t="shared" si="12"/>
        <v>0.51848631860763073</v>
      </c>
      <c r="X28" s="35">
        <f t="shared" si="13"/>
        <v>0.5</v>
      </c>
      <c r="Y28" s="35">
        <f t="shared" si="14"/>
        <v>1.8486318607630725E-2</v>
      </c>
      <c r="Z28" s="35">
        <f t="shared" si="15"/>
        <v>0</v>
      </c>
      <c r="AA28" s="34">
        <v>2.4000000000000004</v>
      </c>
      <c r="AB28">
        <v>8</v>
      </c>
      <c r="AC28">
        <v>18</v>
      </c>
      <c r="AD28" s="34">
        <f t="shared" si="3"/>
        <v>1.5E-3</v>
      </c>
      <c r="AE28" s="34">
        <f t="shared" si="4"/>
        <v>7.5000000000000015E-3</v>
      </c>
      <c r="AF28" s="34">
        <f t="shared" si="16"/>
        <v>0.36000000000000004</v>
      </c>
      <c r="AG28" s="34">
        <f t="shared" si="17"/>
        <v>1.2</v>
      </c>
      <c r="AH28" s="34">
        <f t="shared" si="18"/>
        <v>0</v>
      </c>
      <c r="AI28">
        <f t="shared" si="19"/>
        <v>1.5E-3</v>
      </c>
      <c r="AJ28">
        <f t="shared" si="20"/>
        <v>7.5000000000000015E-3</v>
      </c>
      <c r="AK28">
        <f t="shared" si="5"/>
        <v>0.36000000000000004</v>
      </c>
      <c r="AL28">
        <f t="shared" si="21"/>
        <v>1.2</v>
      </c>
      <c r="AM28">
        <f t="shared" si="22"/>
        <v>2.6999999999999997</v>
      </c>
    </row>
    <row r="29" spans="3:39" hidden="1">
      <c r="C29">
        <v>21</v>
      </c>
      <c r="D29">
        <v>50</v>
      </c>
      <c r="E29" s="74">
        <v>1</v>
      </c>
      <c r="F29" s="74">
        <v>1</v>
      </c>
      <c r="G29">
        <v>50</v>
      </c>
      <c r="H29">
        <v>50</v>
      </c>
      <c r="I29" s="34">
        <v>0.2</v>
      </c>
      <c r="J29" s="34">
        <v>0.1</v>
      </c>
      <c r="K29" s="34">
        <v>0.5</v>
      </c>
      <c r="L29" s="34">
        <v>0.5</v>
      </c>
      <c r="M29" s="34">
        <v>0.5</v>
      </c>
      <c r="N29" s="34">
        <f t="shared" si="0"/>
        <v>1.8</v>
      </c>
      <c r="O29">
        <f t="shared" si="1"/>
        <v>0.99021999999999999</v>
      </c>
      <c r="P29" s="78">
        <f t="shared" si="2"/>
        <v>0.729131374278426</v>
      </c>
      <c r="Q29" s="34">
        <f t="shared" si="23"/>
        <v>1.3124364737011669</v>
      </c>
      <c r="R29" s="34">
        <f t="shared" si="7"/>
        <v>0.1</v>
      </c>
      <c r="S29" s="34">
        <f t="shared" si="8"/>
        <v>1.2124364737011668</v>
      </c>
      <c r="T29">
        <f t="shared" si="9"/>
        <v>0.2</v>
      </c>
      <c r="U29" s="35">
        <f t="shared" si="10"/>
        <v>1.0124364737011669</v>
      </c>
      <c r="V29" s="35">
        <f t="shared" si="11"/>
        <v>0.5</v>
      </c>
      <c r="W29" s="35">
        <f t="shared" si="12"/>
        <v>0.51243647370116685</v>
      </c>
      <c r="X29" s="35">
        <f t="shared" si="13"/>
        <v>0.5</v>
      </c>
      <c r="Y29" s="35">
        <f t="shared" si="14"/>
        <v>1.243647370116685E-2</v>
      </c>
      <c r="Z29" s="35">
        <f t="shared" si="15"/>
        <v>0</v>
      </c>
      <c r="AA29" s="34">
        <v>2.9749999999999996</v>
      </c>
      <c r="AB29">
        <v>8</v>
      </c>
      <c r="AC29">
        <v>18</v>
      </c>
      <c r="AD29" s="34">
        <f t="shared" si="3"/>
        <v>5.0000000000000001E-4</v>
      </c>
      <c r="AE29" s="34">
        <f t="shared" si="4"/>
        <v>3.0000000000000005E-3</v>
      </c>
      <c r="AF29" s="34">
        <f t="shared" si="16"/>
        <v>0.74374999999999991</v>
      </c>
      <c r="AG29" s="34">
        <f t="shared" si="17"/>
        <v>2</v>
      </c>
      <c r="AH29" s="34">
        <f t="shared" si="18"/>
        <v>0</v>
      </c>
      <c r="AI29">
        <f t="shared" si="19"/>
        <v>5.0000000000000001E-4</v>
      </c>
      <c r="AJ29">
        <f t="shared" si="20"/>
        <v>3.0000000000000001E-3</v>
      </c>
      <c r="AK29">
        <f t="shared" si="5"/>
        <v>0.74374999999999991</v>
      </c>
      <c r="AL29">
        <f t="shared" si="21"/>
        <v>2</v>
      </c>
      <c r="AM29">
        <f t="shared" si="22"/>
        <v>4.5</v>
      </c>
    </row>
    <row r="30" spans="3:39" hidden="1">
      <c r="C30">
        <v>22</v>
      </c>
      <c r="D30">
        <v>50</v>
      </c>
      <c r="E30" s="74">
        <v>1</v>
      </c>
      <c r="F30" s="74">
        <v>2</v>
      </c>
      <c r="G30">
        <v>50</v>
      </c>
      <c r="H30">
        <v>50</v>
      </c>
      <c r="I30" s="34">
        <v>0.2</v>
      </c>
      <c r="J30" s="34">
        <v>0.1</v>
      </c>
      <c r="K30" s="34">
        <v>0.5</v>
      </c>
      <c r="L30" s="34">
        <v>1</v>
      </c>
      <c r="M30" s="34">
        <v>1</v>
      </c>
      <c r="N30" s="34">
        <f t="shared" si="0"/>
        <v>2.8</v>
      </c>
      <c r="O30">
        <f t="shared" si="1"/>
        <v>1.6081199999999998</v>
      </c>
      <c r="P30" s="78">
        <f t="shared" si="2"/>
        <v>0.83315020951916319</v>
      </c>
      <c r="Q30" s="34">
        <f t="shared" si="23"/>
        <v>2.3328205866536567</v>
      </c>
      <c r="R30" s="34">
        <f t="shared" si="7"/>
        <v>0.1</v>
      </c>
      <c r="S30" s="34">
        <f t="shared" si="8"/>
        <v>2.2328205866536566</v>
      </c>
      <c r="T30">
        <f t="shared" si="9"/>
        <v>0.2</v>
      </c>
      <c r="U30" s="35">
        <f t="shared" si="10"/>
        <v>2.0328205866536564</v>
      </c>
      <c r="V30" s="35">
        <f t="shared" si="11"/>
        <v>0.5</v>
      </c>
      <c r="W30" s="35">
        <f t="shared" si="12"/>
        <v>1.5328205866536564</v>
      </c>
      <c r="X30" s="35">
        <f t="shared" si="13"/>
        <v>1</v>
      </c>
      <c r="Y30" s="35">
        <f t="shared" si="14"/>
        <v>0.53282058665365639</v>
      </c>
      <c r="Z30" s="35">
        <f t="shared" si="15"/>
        <v>0</v>
      </c>
      <c r="AA30" s="34">
        <v>2.9250000000000003</v>
      </c>
      <c r="AB30">
        <v>8</v>
      </c>
      <c r="AC30">
        <v>18</v>
      </c>
      <c r="AD30" s="34">
        <f t="shared" si="3"/>
        <v>5.0000000000000001E-4</v>
      </c>
      <c r="AE30" s="34">
        <f t="shared" si="4"/>
        <v>6.000000000000001E-3</v>
      </c>
      <c r="AF30" s="34">
        <f t="shared" si="16"/>
        <v>0.73125000000000007</v>
      </c>
      <c r="AG30" s="34">
        <f t="shared" si="17"/>
        <v>4</v>
      </c>
      <c r="AH30" s="34">
        <f t="shared" si="18"/>
        <v>0</v>
      </c>
      <c r="AI30">
        <f t="shared" si="19"/>
        <v>5.0000000000000001E-4</v>
      </c>
      <c r="AJ30">
        <f t="shared" si="20"/>
        <v>6.0000000000000001E-3</v>
      </c>
      <c r="AK30">
        <f t="shared" si="5"/>
        <v>0.73125000000000007</v>
      </c>
      <c r="AL30">
        <f t="shared" si="21"/>
        <v>4</v>
      </c>
      <c r="AM30">
        <f t="shared" si="22"/>
        <v>9</v>
      </c>
    </row>
    <row r="31" spans="3:39" hidden="1">
      <c r="C31">
        <v>23</v>
      </c>
      <c r="D31">
        <v>50</v>
      </c>
      <c r="E31" s="74">
        <v>1</v>
      </c>
      <c r="F31" s="74">
        <v>5</v>
      </c>
      <c r="G31">
        <v>50</v>
      </c>
      <c r="H31">
        <v>50</v>
      </c>
      <c r="I31" s="34">
        <v>0.2</v>
      </c>
      <c r="J31" s="34">
        <v>0.1</v>
      </c>
      <c r="K31" s="34">
        <v>0.5</v>
      </c>
      <c r="L31" s="34">
        <v>0.5</v>
      </c>
      <c r="M31" s="34">
        <v>0.5</v>
      </c>
      <c r="N31" s="34">
        <f t="shared" si="0"/>
        <v>1.8</v>
      </c>
      <c r="O31">
        <f t="shared" si="1"/>
        <v>0.99021999999999999</v>
      </c>
      <c r="P31" s="78">
        <f t="shared" si="2"/>
        <v>0.729131374278426</v>
      </c>
      <c r="Q31" s="34">
        <f t="shared" si="23"/>
        <v>1.3124364737011669</v>
      </c>
      <c r="R31" s="34">
        <f t="shared" si="7"/>
        <v>0.1</v>
      </c>
      <c r="S31" s="34">
        <f t="shared" si="8"/>
        <v>1.2124364737011668</v>
      </c>
      <c r="T31">
        <f t="shared" si="9"/>
        <v>0.2</v>
      </c>
      <c r="U31" s="35">
        <f t="shared" si="10"/>
        <v>1.0124364737011669</v>
      </c>
      <c r="V31" s="35">
        <f t="shared" si="11"/>
        <v>0.5</v>
      </c>
      <c r="W31" s="35">
        <f t="shared" si="12"/>
        <v>0.51243647370116685</v>
      </c>
      <c r="X31" s="35">
        <f t="shared" si="13"/>
        <v>0.5</v>
      </c>
      <c r="Y31" s="35">
        <f t="shared" si="14"/>
        <v>1.243647370116685E-2</v>
      </c>
      <c r="Z31" s="35">
        <f t="shared" si="15"/>
        <v>0</v>
      </c>
      <c r="AA31" s="34">
        <v>2.8749999999999996</v>
      </c>
      <c r="AB31">
        <v>8</v>
      </c>
      <c r="AC31">
        <v>18</v>
      </c>
      <c r="AD31" s="34">
        <f t="shared" si="3"/>
        <v>5.0000000000000001E-4</v>
      </c>
      <c r="AE31" s="34">
        <f t="shared" si="4"/>
        <v>1.5000000000000003E-2</v>
      </c>
      <c r="AF31" s="34">
        <f t="shared" si="16"/>
        <v>0.71874999999999989</v>
      </c>
      <c r="AG31" s="34">
        <f t="shared" si="17"/>
        <v>2</v>
      </c>
      <c r="AH31" s="34">
        <f t="shared" si="18"/>
        <v>0</v>
      </c>
      <c r="AI31">
        <f t="shared" si="19"/>
        <v>5.0000000000000001E-4</v>
      </c>
      <c r="AJ31">
        <f t="shared" si="20"/>
        <v>1.5000000000000003E-2</v>
      </c>
      <c r="AK31">
        <f t="shared" si="5"/>
        <v>0.71874999999999989</v>
      </c>
      <c r="AL31">
        <f t="shared" si="21"/>
        <v>2</v>
      </c>
      <c r="AM31">
        <f t="shared" si="22"/>
        <v>4.5</v>
      </c>
    </row>
    <row r="32" spans="3:39" hidden="1">
      <c r="C32">
        <v>24</v>
      </c>
      <c r="D32">
        <v>90</v>
      </c>
      <c r="E32">
        <v>0</v>
      </c>
      <c r="F32" s="74">
        <v>1.5</v>
      </c>
      <c r="G32">
        <v>80</v>
      </c>
      <c r="H32">
        <v>80</v>
      </c>
      <c r="I32" s="34">
        <v>0.2</v>
      </c>
      <c r="J32" s="34">
        <v>0</v>
      </c>
      <c r="K32" s="34">
        <v>0.7</v>
      </c>
      <c r="L32" s="34">
        <v>0.5</v>
      </c>
      <c r="M32" s="34">
        <v>0.1</v>
      </c>
      <c r="N32" s="34">
        <f t="shared" si="0"/>
        <v>1.5</v>
      </c>
      <c r="O32">
        <f t="shared" si="1"/>
        <v>0.80484999999999995</v>
      </c>
      <c r="P32" s="78">
        <f t="shared" si="2"/>
        <v>0.69101098611291156</v>
      </c>
      <c r="Q32" s="34">
        <f t="shared" si="23"/>
        <v>1.0365164791693673</v>
      </c>
      <c r="R32" s="34">
        <f t="shared" si="7"/>
        <v>0</v>
      </c>
      <c r="S32" s="34">
        <f t="shared" si="8"/>
        <v>1.0365164791693673</v>
      </c>
      <c r="T32">
        <f t="shared" si="9"/>
        <v>0.2</v>
      </c>
      <c r="U32" s="35">
        <f t="shared" si="10"/>
        <v>0.83651647916936733</v>
      </c>
      <c r="V32" s="35">
        <f t="shared" si="11"/>
        <v>0.7</v>
      </c>
      <c r="W32" s="35">
        <f t="shared" si="12"/>
        <v>0.13651647916936738</v>
      </c>
      <c r="X32" s="35">
        <f t="shared" si="13"/>
        <v>0</v>
      </c>
      <c r="Y32" s="35">
        <f t="shared" si="14"/>
        <v>0.13651647916936738</v>
      </c>
      <c r="Z32" s="35">
        <f t="shared" si="15"/>
        <v>0</v>
      </c>
      <c r="AA32" s="34">
        <v>2.3749999999999996</v>
      </c>
      <c r="AB32">
        <v>8</v>
      </c>
      <c r="AC32">
        <v>22</v>
      </c>
      <c r="AD32" s="34">
        <f t="shared" si="3"/>
        <v>0</v>
      </c>
      <c r="AE32" s="34">
        <f t="shared" si="4"/>
        <v>4.5000000000000005E-3</v>
      </c>
      <c r="AF32" s="34">
        <f t="shared" si="16"/>
        <v>1.4962499999999996</v>
      </c>
      <c r="AG32" s="34">
        <f t="shared" si="17"/>
        <v>0</v>
      </c>
      <c r="AH32" s="34">
        <f t="shared" si="18"/>
        <v>0</v>
      </c>
      <c r="AI32">
        <f t="shared" si="19"/>
        <v>0</v>
      </c>
      <c r="AJ32">
        <f t="shared" si="20"/>
        <v>4.5000000000000005E-3</v>
      </c>
      <c r="AK32">
        <f t="shared" si="5"/>
        <v>1.4962499999999996</v>
      </c>
      <c r="AL32">
        <f t="shared" si="21"/>
        <v>3.2</v>
      </c>
      <c r="AM32">
        <f t="shared" si="22"/>
        <v>1.7600000000000002</v>
      </c>
    </row>
    <row r="33" spans="3:39" hidden="1">
      <c r="C33">
        <v>25</v>
      </c>
      <c r="D33">
        <v>40</v>
      </c>
      <c r="E33">
        <v>0</v>
      </c>
      <c r="F33">
        <v>0</v>
      </c>
      <c r="G33">
        <v>40</v>
      </c>
      <c r="H33">
        <v>40</v>
      </c>
      <c r="I33" s="34">
        <v>0</v>
      </c>
      <c r="J33" s="34">
        <v>0</v>
      </c>
      <c r="K33" s="34">
        <v>0.4</v>
      </c>
      <c r="L33" s="34">
        <v>0.4</v>
      </c>
      <c r="M33" s="34">
        <v>0.7</v>
      </c>
      <c r="N33" s="34">
        <f t="shared" si="0"/>
        <v>1.5</v>
      </c>
      <c r="O33">
        <f t="shared" si="1"/>
        <v>0.80484999999999995</v>
      </c>
      <c r="P33" s="78">
        <f t="shared" si="2"/>
        <v>0.69101098611291156</v>
      </c>
      <c r="Q33" s="34">
        <f t="shared" si="23"/>
        <v>1.0365164791693673</v>
      </c>
      <c r="R33" s="34">
        <f t="shared" si="7"/>
        <v>0</v>
      </c>
      <c r="S33" s="34">
        <f t="shared" si="8"/>
        <v>1.0365164791693673</v>
      </c>
      <c r="T33">
        <f t="shared" si="9"/>
        <v>0</v>
      </c>
      <c r="U33" s="35">
        <f t="shared" si="10"/>
        <v>1.0365164791693673</v>
      </c>
      <c r="V33" s="35">
        <f t="shared" si="11"/>
        <v>0.4</v>
      </c>
      <c r="W33" s="35">
        <f t="shared" si="12"/>
        <v>0.63651647916936727</v>
      </c>
      <c r="X33" s="35">
        <f t="shared" si="13"/>
        <v>0.4</v>
      </c>
      <c r="Y33" s="35">
        <f t="shared" si="14"/>
        <v>0.23651647916936724</v>
      </c>
      <c r="Z33" s="35">
        <f t="shared" si="15"/>
        <v>0</v>
      </c>
      <c r="AA33" s="34">
        <v>2.875</v>
      </c>
      <c r="AB33">
        <v>8</v>
      </c>
      <c r="AC33">
        <v>18</v>
      </c>
      <c r="AD33" s="34">
        <f t="shared" si="3"/>
        <v>0</v>
      </c>
      <c r="AE33" s="34">
        <f t="shared" si="4"/>
        <v>0</v>
      </c>
      <c r="AF33" s="34">
        <f t="shared" si="16"/>
        <v>0.46000000000000008</v>
      </c>
      <c r="AG33" s="34">
        <f t="shared" si="17"/>
        <v>1.2800000000000002</v>
      </c>
      <c r="AH33" s="34">
        <f t="shared" si="18"/>
        <v>0</v>
      </c>
      <c r="AI33">
        <f t="shared" si="19"/>
        <v>0</v>
      </c>
      <c r="AJ33">
        <f t="shared" si="20"/>
        <v>0</v>
      </c>
      <c r="AK33">
        <f t="shared" si="5"/>
        <v>0.46000000000000008</v>
      </c>
      <c r="AL33">
        <f t="shared" si="21"/>
        <v>1.2800000000000002</v>
      </c>
      <c r="AM33">
        <f t="shared" si="22"/>
        <v>5.0399999999999991</v>
      </c>
    </row>
    <row r="34" spans="3:39" hidden="1">
      <c r="C34">
        <v>26</v>
      </c>
      <c r="D34">
        <v>75</v>
      </c>
      <c r="E34">
        <v>0</v>
      </c>
      <c r="F34">
        <v>0</v>
      </c>
      <c r="G34">
        <v>75</v>
      </c>
      <c r="H34">
        <v>75</v>
      </c>
      <c r="I34" s="34">
        <v>0</v>
      </c>
      <c r="J34" s="34">
        <v>0</v>
      </c>
      <c r="K34" s="34">
        <v>0.8</v>
      </c>
      <c r="L34" s="34">
        <v>0.3</v>
      </c>
      <c r="M34" s="34">
        <v>0.2</v>
      </c>
      <c r="N34" s="34">
        <f t="shared" si="0"/>
        <v>1.3</v>
      </c>
      <c r="O34">
        <f t="shared" si="1"/>
        <v>0.68127000000000004</v>
      </c>
      <c r="P34" s="78">
        <f t="shared" si="2"/>
        <v>0.66402208927694295</v>
      </c>
      <c r="Q34" s="34">
        <f t="shared" si="23"/>
        <v>0.86322871606002582</v>
      </c>
      <c r="R34" s="34">
        <f t="shared" si="7"/>
        <v>0</v>
      </c>
      <c r="S34" s="34">
        <f t="shared" si="8"/>
        <v>0.86322871606002582</v>
      </c>
      <c r="T34">
        <f t="shared" si="9"/>
        <v>0</v>
      </c>
      <c r="U34" s="35">
        <f t="shared" si="10"/>
        <v>0.86322871606002582</v>
      </c>
      <c r="V34" s="35">
        <f t="shared" si="11"/>
        <v>0.8</v>
      </c>
      <c r="W34" s="35">
        <f t="shared" si="12"/>
        <v>6.322871606002578E-2</v>
      </c>
      <c r="X34" s="35">
        <f t="shared" si="13"/>
        <v>0</v>
      </c>
      <c r="Y34" s="35">
        <f t="shared" si="14"/>
        <v>6.322871606002578E-2</v>
      </c>
      <c r="Z34" s="35">
        <f t="shared" si="15"/>
        <v>0</v>
      </c>
      <c r="AA34" s="34">
        <v>3</v>
      </c>
      <c r="AB34">
        <v>8</v>
      </c>
      <c r="AC34">
        <v>18</v>
      </c>
      <c r="AD34" s="34">
        <f t="shared" si="3"/>
        <v>0</v>
      </c>
      <c r="AE34" s="34">
        <f t="shared" si="4"/>
        <v>0</v>
      </c>
      <c r="AF34" s="34">
        <f t="shared" si="16"/>
        <v>1.8000000000000003</v>
      </c>
      <c r="AG34" s="34">
        <f t="shared" si="17"/>
        <v>0</v>
      </c>
      <c r="AH34" s="34">
        <f t="shared" si="18"/>
        <v>0</v>
      </c>
      <c r="AI34">
        <f t="shared" si="19"/>
        <v>0</v>
      </c>
      <c r="AJ34">
        <f t="shared" si="20"/>
        <v>0</v>
      </c>
      <c r="AK34">
        <f t="shared" si="5"/>
        <v>1.8000000000000003</v>
      </c>
      <c r="AL34">
        <f t="shared" si="21"/>
        <v>1.7999999999999998</v>
      </c>
      <c r="AM34">
        <f t="shared" si="22"/>
        <v>2.7</v>
      </c>
    </row>
    <row r="35" spans="3:39" hidden="1">
      <c r="C35">
        <v>27</v>
      </c>
      <c r="D35">
        <v>40</v>
      </c>
      <c r="E35">
        <v>0</v>
      </c>
      <c r="F35">
        <v>0</v>
      </c>
      <c r="G35">
        <v>30</v>
      </c>
      <c r="H35">
        <v>30</v>
      </c>
      <c r="I35" s="34">
        <v>0</v>
      </c>
      <c r="J35" s="34">
        <v>0</v>
      </c>
      <c r="K35" s="34">
        <v>0.5</v>
      </c>
      <c r="L35" s="34">
        <v>0.2</v>
      </c>
      <c r="M35" s="34">
        <v>0.1</v>
      </c>
      <c r="N35" s="34">
        <f t="shared" si="0"/>
        <v>0.79999999999999993</v>
      </c>
      <c r="O35">
        <f t="shared" si="1"/>
        <v>0.37231999999999998</v>
      </c>
      <c r="P35" s="78">
        <f t="shared" si="2"/>
        <v>0.59201945304938997</v>
      </c>
      <c r="Q35" s="34">
        <f t="shared" si="23"/>
        <v>0.47361556243951192</v>
      </c>
      <c r="R35" s="34">
        <f t="shared" si="7"/>
        <v>0</v>
      </c>
      <c r="S35" s="34">
        <f t="shared" si="8"/>
        <v>0.47361556243951192</v>
      </c>
      <c r="T35">
        <f t="shared" si="9"/>
        <v>0</v>
      </c>
      <c r="U35" s="35">
        <f t="shared" si="10"/>
        <v>0.47361556243951192</v>
      </c>
      <c r="V35" s="35">
        <f t="shared" si="11"/>
        <v>0.47361556243951192</v>
      </c>
      <c r="W35" s="35">
        <f t="shared" si="12"/>
        <v>0</v>
      </c>
      <c r="X35" s="35">
        <f t="shared" si="13"/>
        <v>0</v>
      </c>
      <c r="Y35" s="35">
        <f t="shared" si="14"/>
        <v>0</v>
      </c>
      <c r="Z35" s="35">
        <f t="shared" si="15"/>
        <v>0</v>
      </c>
      <c r="AA35" s="34">
        <v>2.4500000000000002</v>
      </c>
      <c r="AB35">
        <v>8</v>
      </c>
      <c r="AC35">
        <v>18</v>
      </c>
      <c r="AD35" s="34">
        <f t="shared" si="3"/>
        <v>0</v>
      </c>
      <c r="AE35" s="34">
        <f t="shared" si="4"/>
        <v>0</v>
      </c>
      <c r="AF35" s="34">
        <f t="shared" si="16"/>
        <v>0.46414325119072175</v>
      </c>
      <c r="AG35" s="34">
        <f t="shared" si="17"/>
        <v>0</v>
      </c>
      <c r="AH35" s="34">
        <f t="shared" si="18"/>
        <v>0</v>
      </c>
      <c r="AI35">
        <f t="shared" si="19"/>
        <v>0</v>
      </c>
      <c r="AJ35">
        <f t="shared" si="20"/>
        <v>0</v>
      </c>
      <c r="AK35">
        <f t="shared" si="5"/>
        <v>0.49000000000000005</v>
      </c>
      <c r="AL35">
        <f t="shared" si="21"/>
        <v>0.48</v>
      </c>
      <c r="AM35">
        <f t="shared" si="22"/>
        <v>0.54</v>
      </c>
    </row>
    <row r="36" spans="3:39" hidden="1">
      <c r="C36">
        <v>28</v>
      </c>
      <c r="D36">
        <v>90</v>
      </c>
      <c r="E36">
        <v>0</v>
      </c>
      <c r="F36">
        <v>0</v>
      </c>
      <c r="G36">
        <v>70</v>
      </c>
      <c r="H36">
        <v>70</v>
      </c>
      <c r="I36" s="34">
        <v>0</v>
      </c>
      <c r="J36" s="34">
        <v>0</v>
      </c>
      <c r="K36" s="34">
        <v>0.5</v>
      </c>
      <c r="L36" s="34">
        <v>0.2</v>
      </c>
      <c r="M36" s="34">
        <v>0.2</v>
      </c>
      <c r="N36" s="34">
        <f t="shared" si="0"/>
        <v>0.89999999999999991</v>
      </c>
      <c r="O36">
        <f t="shared" si="1"/>
        <v>0.43411</v>
      </c>
      <c r="P36" s="78">
        <f t="shared" si="2"/>
        <v>0.60685467022657358</v>
      </c>
      <c r="Q36" s="34">
        <f t="shared" si="23"/>
        <v>0.54616920320391615</v>
      </c>
      <c r="R36" s="34">
        <f t="shared" si="7"/>
        <v>0</v>
      </c>
      <c r="S36" s="34">
        <f t="shared" si="8"/>
        <v>0.54616920320391615</v>
      </c>
      <c r="T36">
        <f t="shared" si="9"/>
        <v>0</v>
      </c>
      <c r="U36" s="35">
        <f t="shared" si="10"/>
        <v>0.54616920320391615</v>
      </c>
      <c r="V36" s="35">
        <f t="shared" si="11"/>
        <v>0.5</v>
      </c>
      <c r="W36" s="35">
        <f t="shared" si="12"/>
        <v>4.6169203203916154E-2</v>
      </c>
      <c r="X36" s="35">
        <f t="shared" si="13"/>
        <v>0</v>
      </c>
      <c r="Y36" s="35">
        <f t="shared" si="14"/>
        <v>4.6169203203916154E-2</v>
      </c>
      <c r="Z36" s="35">
        <f t="shared" si="15"/>
        <v>0</v>
      </c>
      <c r="AA36" s="34">
        <v>1.75</v>
      </c>
      <c r="AB36">
        <v>8</v>
      </c>
      <c r="AC36">
        <v>18</v>
      </c>
      <c r="AD36" s="34">
        <f t="shared" si="3"/>
        <v>0</v>
      </c>
      <c r="AE36" s="34">
        <f t="shared" si="4"/>
        <v>0</v>
      </c>
      <c r="AF36" s="34">
        <f t="shared" si="16"/>
        <v>0.78749999999999998</v>
      </c>
      <c r="AG36" s="34">
        <f t="shared" si="17"/>
        <v>0</v>
      </c>
      <c r="AH36" s="34">
        <f t="shared" si="18"/>
        <v>0</v>
      </c>
      <c r="AI36">
        <f t="shared" si="19"/>
        <v>0</v>
      </c>
      <c r="AJ36">
        <f t="shared" si="20"/>
        <v>0</v>
      </c>
      <c r="AK36">
        <f t="shared" si="5"/>
        <v>0.78749999999999998</v>
      </c>
      <c r="AL36">
        <f t="shared" si="21"/>
        <v>1.1199999999999999</v>
      </c>
      <c r="AM36">
        <f t="shared" si="22"/>
        <v>2.5199999999999996</v>
      </c>
    </row>
    <row r="37" spans="3:39" hidden="1">
      <c r="C37">
        <v>29</v>
      </c>
      <c r="D37">
        <v>70</v>
      </c>
      <c r="E37">
        <v>0</v>
      </c>
      <c r="F37">
        <v>0</v>
      </c>
      <c r="G37">
        <v>70</v>
      </c>
      <c r="H37">
        <v>70</v>
      </c>
      <c r="I37" s="34">
        <v>0</v>
      </c>
      <c r="J37" s="34">
        <v>0</v>
      </c>
      <c r="K37" s="34">
        <v>0.2</v>
      </c>
      <c r="L37" s="34">
        <v>0.4</v>
      </c>
      <c r="M37" s="34">
        <v>1</v>
      </c>
      <c r="N37" s="34">
        <f t="shared" si="0"/>
        <v>1.6</v>
      </c>
      <c r="O37">
        <f t="shared" si="1"/>
        <v>0.86664000000000008</v>
      </c>
      <c r="P37" s="78">
        <f t="shared" si="2"/>
        <v>0.70404607124204133</v>
      </c>
      <c r="Q37" s="34">
        <f t="shared" si="23"/>
        <v>1.1264737139872663</v>
      </c>
      <c r="R37" s="34">
        <f t="shared" si="7"/>
        <v>0</v>
      </c>
      <c r="S37" s="34">
        <f t="shared" si="8"/>
        <v>1.1264737139872663</v>
      </c>
      <c r="T37">
        <f t="shared" si="9"/>
        <v>0</v>
      </c>
      <c r="U37" s="35">
        <f t="shared" si="10"/>
        <v>1.1264737139872663</v>
      </c>
      <c r="V37" s="35">
        <f t="shared" si="11"/>
        <v>0.2</v>
      </c>
      <c r="W37" s="35">
        <f t="shared" si="12"/>
        <v>0.9264737139872663</v>
      </c>
      <c r="X37" s="35">
        <f t="shared" si="13"/>
        <v>0.4</v>
      </c>
      <c r="Y37" s="35">
        <f t="shared" si="14"/>
        <v>0.52647371398726628</v>
      </c>
      <c r="Z37" s="35">
        <f t="shared" si="15"/>
        <v>0.52647371398726628</v>
      </c>
      <c r="AA37" s="34">
        <v>3</v>
      </c>
      <c r="AB37">
        <v>8</v>
      </c>
      <c r="AC37">
        <v>18</v>
      </c>
      <c r="AD37" s="34">
        <f t="shared" si="3"/>
        <v>0</v>
      </c>
      <c r="AE37" s="34">
        <f t="shared" si="4"/>
        <v>0</v>
      </c>
      <c r="AF37" s="34">
        <f t="shared" si="16"/>
        <v>0.42000000000000004</v>
      </c>
      <c r="AG37" s="34">
        <f t="shared" si="17"/>
        <v>2.2399999999999998</v>
      </c>
      <c r="AH37" s="34">
        <f t="shared" si="18"/>
        <v>6.6335687962395546</v>
      </c>
      <c r="AI37">
        <f t="shared" si="19"/>
        <v>0</v>
      </c>
      <c r="AJ37">
        <f t="shared" si="20"/>
        <v>0</v>
      </c>
      <c r="AK37">
        <f t="shared" si="5"/>
        <v>0.41999999999999993</v>
      </c>
      <c r="AL37">
        <f t="shared" si="21"/>
        <v>2.2399999999999998</v>
      </c>
      <c r="AM37">
        <f t="shared" si="22"/>
        <v>12.6</v>
      </c>
    </row>
    <row r="38" spans="3:39" hidden="1">
      <c r="C38">
        <v>30</v>
      </c>
      <c r="D38">
        <v>50</v>
      </c>
      <c r="E38">
        <v>0</v>
      </c>
      <c r="F38">
        <v>0</v>
      </c>
      <c r="G38">
        <v>25</v>
      </c>
      <c r="H38">
        <v>25</v>
      </c>
      <c r="I38" s="34">
        <v>0.5</v>
      </c>
      <c r="J38" s="34">
        <v>0</v>
      </c>
      <c r="K38" s="34">
        <v>0.5</v>
      </c>
      <c r="L38" s="34">
        <v>0.1</v>
      </c>
      <c r="M38" s="34">
        <v>0.1</v>
      </c>
      <c r="N38" s="34">
        <f t="shared" si="0"/>
        <v>1.2000000000000002</v>
      </c>
      <c r="O38">
        <f t="shared" si="1"/>
        <v>0.61948000000000014</v>
      </c>
      <c r="P38" s="78">
        <f t="shared" si="2"/>
        <v>0.65010027345600618</v>
      </c>
      <c r="Q38" s="34">
        <f t="shared" si="23"/>
        <v>0.78012032814720755</v>
      </c>
      <c r="R38" s="34">
        <f t="shared" si="7"/>
        <v>0</v>
      </c>
      <c r="S38" s="34">
        <f t="shared" si="8"/>
        <v>0.78012032814720755</v>
      </c>
      <c r="T38">
        <f t="shared" si="9"/>
        <v>0.5</v>
      </c>
      <c r="U38" s="35">
        <f t="shared" si="10"/>
        <v>0.28012032814720755</v>
      </c>
      <c r="V38" s="35">
        <f t="shared" si="11"/>
        <v>0</v>
      </c>
      <c r="W38" s="35">
        <f t="shared" si="12"/>
        <v>0.28012032814720755</v>
      </c>
      <c r="X38" s="35">
        <f t="shared" si="13"/>
        <v>0</v>
      </c>
      <c r="Y38" s="35">
        <f t="shared" si="14"/>
        <v>0.28012032814720755</v>
      </c>
      <c r="Z38" s="35">
        <f t="shared" si="15"/>
        <v>0.1</v>
      </c>
      <c r="AA38" s="34">
        <v>1.4</v>
      </c>
      <c r="AB38">
        <v>8</v>
      </c>
      <c r="AC38">
        <v>18</v>
      </c>
      <c r="AD38" s="34">
        <f t="shared" si="3"/>
        <v>0</v>
      </c>
      <c r="AE38" s="34">
        <f t="shared" si="4"/>
        <v>0</v>
      </c>
      <c r="AF38" s="34">
        <f t="shared" si="16"/>
        <v>0</v>
      </c>
      <c r="AG38" s="34">
        <f t="shared" si="17"/>
        <v>0</v>
      </c>
      <c r="AH38" s="34">
        <f t="shared" si="18"/>
        <v>0.45</v>
      </c>
      <c r="AI38">
        <f t="shared" si="19"/>
        <v>0</v>
      </c>
      <c r="AJ38">
        <f t="shared" si="20"/>
        <v>0</v>
      </c>
      <c r="AK38">
        <f t="shared" si="5"/>
        <v>0.35</v>
      </c>
      <c r="AL38">
        <f t="shared" si="21"/>
        <v>0.2</v>
      </c>
      <c r="AM38">
        <f t="shared" si="22"/>
        <v>0.45</v>
      </c>
    </row>
    <row r="39" spans="3:39" hidden="1">
      <c r="C39">
        <v>32</v>
      </c>
      <c r="D39">
        <v>40</v>
      </c>
      <c r="E39">
        <v>0</v>
      </c>
      <c r="F39">
        <v>0</v>
      </c>
      <c r="G39">
        <v>40</v>
      </c>
      <c r="H39">
        <v>35</v>
      </c>
      <c r="I39" s="34">
        <v>0</v>
      </c>
      <c r="J39" s="34">
        <v>0</v>
      </c>
      <c r="K39" s="34">
        <v>0.8</v>
      </c>
      <c r="L39" s="34">
        <v>0.4</v>
      </c>
      <c r="M39" s="34">
        <v>0.2</v>
      </c>
      <c r="N39" s="34">
        <f t="shared" si="0"/>
        <v>1.4000000000000001</v>
      </c>
      <c r="O39">
        <f t="shared" si="1"/>
        <v>0.74306000000000005</v>
      </c>
      <c r="P39" s="78">
        <f t="shared" si="2"/>
        <v>0.67766463125187093</v>
      </c>
      <c r="Q39" s="34">
        <f t="shared" si="23"/>
        <v>0.94873048375261937</v>
      </c>
      <c r="R39" s="34">
        <f t="shared" si="7"/>
        <v>0</v>
      </c>
      <c r="S39" s="34">
        <f t="shared" si="8"/>
        <v>0.94873048375261937</v>
      </c>
      <c r="T39">
        <f t="shared" si="9"/>
        <v>0</v>
      </c>
      <c r="U39" s="35">
        <f t="shared" si="10"/>
        <v>0.94873048375261937</v>
      </c>
      <c r="V39" s="35">
        <f t="shared" si="11"/>
        <v>0.8</v>
      </c>
      <c r="W39" s="35">
        <f t="shared" si="12"/>
        <v>0.14873048375261932</v>
      </c>
      <c r="X39" s="35">
        <f t="shared" si="13"/>
        <v>0</v>
      </c>
      <c r="Y39" s="35">
        <f t="shared" si="14"/>
        <v>0.14873048375261932</v>
      </c>
      <c r="Z39" s="35">
        <f t="shared" si="15"/>
        <v>0</v>
      </c>
      <c r="AA39" s="34">
        <v>3</v>
      </c>
      <c r="AB39">
        <v>8</v>
      </c>
      <c r="AC39">
        <v>18</v>
      </c>
      <c r="AD39" s="34">
        <f t="shared" si="3"/>
        <v>0</v>
      </c>
      <c r="AE39" s="34">
        <f t="shared" si="4"/>
        <v>0</v>
      </c>
      <c r="AF39" s="34">
        <f t="shared" si="16"/>
        <v>0.96000000000000019</v>
      </c>
      <c r="AG39" s="34">
        <f t="shared" si="17"/>
        <v>0</v>
      </c>
      <c r="AH39" s="34">
        <f t="shared" si="18"/>
        <v>0</v>
      </c>
      <c r="AI39">
        <f t="shared" si="19"/>
        <v>0</v>
      </c>
      <c r="AJ39">
        <f t="shared" si="20"/>
        <v>0</v>
      </c>
      <c r="AK39">
        <f t="shared" si="5"/>
        <v>0.96000000000000019</v>
      </c>
      <c r="AL39">
        <f t="shared" si="21"/>
        <v>1.2800000000000002</v>
      </c>
      <c r="AM39">
        <f t="shared" si="22"/>
        <v>1.2599999999999998</v>
      </c>
    </row>
    <row r="40" spans="3:39" hidden="1">
      <c r="C40">
        <v>33</v>
      </c>
      <c r="D40">
        <v>70</v>
      </c>
      <c r="E40">
        <v>0</v>
      </c>
      <c r="F40">
        <v>0</v>
      </c>
      <c r="G40">
        <v>40</v>
      </c>
      <c r="H40">
        <v>30</v>
      </c>
      <c r="I40" s="34">
        <v>0</v>
      </c>
      <c r="J40" s="34">
        <v>0</v>
      </c>
      <c r="K40" s="34">
        <v>1.4</v>
      </c>
      <c r="L40" s="34">
        <v>0.2</v>
      </c>
      <c r="M40" s="34">
        <v>0.2</v>
      </c>
      <c r="N40" s="34">
        <f t="shared" si="0"/>
        <v>1.7999999999999998</v>
      </c>
      <c r="O40">
        <f t="shared" si="1"/>
        <v>0.99021999999999999</v>
      </c>
      <c r="P40" s="78">
        <f t="shared" si="2"/>
        <v>0.729131374278426</v>
      </c>
      <c r="Q40" s="34">
        <f t="shared" si="23"/>
        <v>1.3124364737011667</v>
      </c>
      <c r="R40" s="34">
        <f t="shared" si="7"/>
        <v>0</v>
      </c>
      <c r="S40" s="34">
        <f t="shared" si="8"/>
        <v>1.3124364737011667</v>
      </c>
      <c r="T40">
        <f t="shared" si="9"/>
        <v>0</v>
      </c>
      <c r="U40" s="35">
        <f t="shared" si="10"/>
        <v>1.3124364737011667</v>
      </c>
      <c r="V40" s="35">
        <f t="shared" si="11"/>
        <v>1.3124364737011667</v>
      </c>
      <c r="W40" s="35">
        <f t="shared" si="12"/>
        <v>0</v>
      </c>
      <c r="X40" s="35">
        <f t="shared" si="13"/>
        <v>0</v>
      </c>
      <c r="Y40" s="35">
        <f t="shared" si="14"/>
        <v>0</v>
      </c>
      <c r="Z40" s="35">
        <f t="shared" si="15"/>
        <v>0</v>
      </c>
      <c r="AA40" s="34">
        <v>1.5</v>
      </c>
      <c r="AB40">
        <v>8</v>
      </c>
      <c r="AC40">
        <v>18</v>
      </c>
      <c r="AD40" s="34">
        <f t="shared" si="3"/>
        <v>0</v>
      </c>
      <c r="AE40" s="34">
        <f t="shared" si="4"/>
        <v>0</v>
      </c>
      <c r="AF40" s="34">
        <f t="shared" si="16"/>
        <v>1.378058297386225</v>
      </c>
      <c r="AG40" s="34">
        <f t="shared" si="17"/>
        <v>0</v>
      </c>
      <c r="AH40" s="34">
        <f t="shared" si="18"/>
        <v>0</v>
      </c>
      <c r="AI40">
        <f t="shared" si="19"/>
        <v>0</v>
      </c>
      <c r="AJ40">
        <f t="shared" si="20"/>
        <v>0</v>
      </c>
      <c r="AK40">
        <f t="shared" si="5"/>
        <v>1.4699999999999998</v>
      </c>
      <c r="AL40">
        <f t="shared" si="21"/>
        <v>0.64000000000000012</v>
      </c>
      <c r="AM40">
        <f t="shared" si="22"/>
        <v>1.08</v>
      </c>
    </row>
    <row r="41" spans="3:39" hidden="1">
      <c r="C41">
        <v>34</v>
      </c>
      <c r="D41">
        <v>75</v>
      </c>
      <c r="E41">
        <v>0</v>
      </c>
      <c r="F41">
        <v>0</v>
      </c>
      <c r="G41">
        <v>75</v>
      </c>
      <c r="H41">
        <v>75</v>
      </c>
      <c r="I41" s="34">
        <v>0</v>
      </c>
      <c r="J41" s="34">
        <v>0</v>
      </c>
      <c r="K41" s="34">
        <v>0.6</v>
      </c>
      <c r="L41" s="34">
        <v>0.5</v>
      </c>
      <c r="M41" s="34">
        <v>0.5</v>
      </c>
      <c r="N41" s="34">
        <f t="shared" si="0"/>
        <v>1.6</v>
      </c>
      <c r="O41">
        <f t="shared" si="1"/>
        <v>0.86664000000000008</v>
      </c>
      <c r="P41" s="78">
        <f t="shared" si="2"/>
        <v>0.70404607124204133</v>
      </c>
      <c r="Q41" s="34">
        <f t="shared" si="23"/>
        <v>1.1264737139872663</v>
      </c>
      <c r="R41" s="34">
        <f t="shared" si="7"/>
        <v>0</v>
      </c>
      <c r="S41" s="34">
        <f t="shared" si="8"/>
        <v>1.1264737139872663</v>
      </c>
      <c r="T41">
        <f t="shared" si="9"/>
        <v>0</v>
      </c>
      <c r="U41" s="35">
        <f t="shared" si="10"/>
        <v>1.1264737139872663</v>
      </c>
      <c r="V41" s="35">
        <f t="shared" si="11"/>
        <v>0.6</v>
      </c>
      <c r="W41" s="35">
        <f t="shared" si="12"/>
        <v>0.52647371398726628</v>
      </c>
      <c r="X41" s="35">
        <f t="shared" si="13"/>
        <v>0</v>
      </c>
      <c r="Y41" s="35">
        <f t="shared" si="14"/>
        <v>0.52647371398726628</v>
      </c>
      <c r="Z41" s="35">
        <f t="shared" si="15"/>
        <v>0.5</v>
      </c>
      <c r="AA41" s="34">
        <v>2.2999999999999998</v>
      </c>
      <c r="AB41">
        <v>8</v>
      </c>
      <c r="AC41">
        <v>18</v>
      </c>
      <c r="AD41" s="34">
        <f t="shared" si="3"/>
        <v>0</v>
      </c>
      <c r="AE41" s="34">
        <f t="shared" si="4"/>
        <v>0</v>
      </c>
      <c r="AF41" s="34">
        <f t="shared" si="16"/>
        <v>1.0349999999999999</v>
      </c>
      <c r="AG41" s="34">
        <f t="shared" si="17"/>
        <v>0</v>
      </c>
      <c r="AH41" s="34">
        <f t="shared" si="18"/>
        <v>6.75</v>
      </c>
      <c r="AI41">
        <f t="shared" si="19"/>
        <v>0</v>
      </c>
      <c r="AJ41">
        <f t="shared" si="20"/>
        <v>0</v>
      </c>
      <c r="AK41">
        <f t="shared" si="5"/>
        <v>1.0349999999999999</v>
      </c>
      <c r="AL41">
        <f t="shared" si="21"/>
        <v>3</v>
      </c>
      <c r="AM41">
        <f t="shared" si="22"/>
        <v>6.75</v>
      </c>
    </row>
    <row r="42" spans="3:39" hidden="1">
      <c r="C42">
        <v>36</v>
      </c>
      <c r="D42">
        <v>50</v>
      </c>
      <c r="E42">
        <v>0</v>
      </c>
      <c r="F42">
        <v>0</v>
      </c>
      <c r="G42">
        <v>40</v>
      </c>
      <c r="H42">
        <v>30</v>
      </c>
      <c r="I42" s="34">
        <v>0</v>
      </c>
      <c r="J42" s="34">
        <v>0</v>
      </c>
      <c r="K42" s="34">
        <v>0.5</v>
      </c>
      <c r="L42" s="34">
        <v>0.5</v>
      </c>
      <c r="M42" s="34">
        <v>0.5</v>
      </c>
      <c r="N42" s="34">
        <f t="shared" si="0"/>
        <v>1.5</v>
      </c>
      <c r="O42">
        <f t="shared" si="1"/>
        <v>0.80484999999999995</v>
      </c>
      <c r="P42" s="78">
        <f t="shared" si="2"/>
        <v>0.69101098611291156</v>
      </c>
      <c r="Q42" s="34">
        <f t="shared" si="23"/>
        <v>1.0365164791693673</v>
      </c>
      <c r="R42" s="34">
        <f t="shared" si="7"/>
        <v>0</v>
      </c>
      <c r="S42" s="34">
        <f t="shared" si="8"/>
        <v>1.0365164791693673</v>
      </c>
      <c r="T42">
        <f t="shared" si="9"/>
        <v>0</v>
      </c>
      <c r="U42" s="35">
        <f t="shared" si="10"/>
        <v>1.0365164791693673</v>
      </c>
      <c r="V42" s="35">
        <f t="shared" si="11"/>
        <v>0.5</v>
      </c>
      <c r="W42" s="35">
        <f t="shared" si="12"/>
        <v>0.53651647916936729</v>
      </c>
      <c r="X42" s="35">
        <f t="shared" si="13"/>
        <v>0.5</v>
      </c>
      <c r="Y42" s="35">
        <f t="shared" si="14"/>
        <v>3.6516479169367289E-2</v>
      </c>
      <c r="Z42" s="35">
        <f t="shared" si="15"/>
        <v>0</v>
      </c>
      <c r="AA42" s="34">
        <v>1</v>
      </c>
      <c r="AB42">
        <v>8</v>
      </c>
      <c r="AC42">
        <v>18</v>
      </c>
      <c r="AD42" s="34">
        <f t="shared" si="3"/>
        <v>0</v>
      </c>
      <c r="AE42" s="34">
        <f t="shared" si="4"/>
        <v>0</v>
      </c>
      <c r="AF42" s="34">
        <f t="shared" si="16"/>
        <v>0.25</v>
      </c>
      <c r="AG42" s="34">
        <f t="shared" si="17"/>
        <v>1.6</v>
      </c>
      <c r="AH42" s="34">
        <f t="shared" si="18"/>
        <v>0</v>
      </c>
      <c r="AI42">
        <f t="shared" si="19"/>
        <v>0</v>
      </c>
      <c r="AJ42">
        <f t="shared" si="20"/>
        <v>0</v>
      </c>
      <c r="AK42">
        <f t="shared" si="5"/>
        <v>0.25</v>
      </c>
      <c r="AL42">
        <f t="shared" si="21"/>
        <v>1.6</v>
      </c>
      <c r="AM42">
        <f t="shared" si="22"/>
        <v>2.6999999999999997</v>
      </c>
    </row>
    <row r="43" spans="3:39" hidden="1">
      <c r="C43">
        <v>37</v>
      </c>
      <c r="D43">
        <v>85</v>
      </c>
      <c r="E43">
        <v>0</v>
      </c>
      <c r="F43">
        <v>0</v>
      </c>
      <c r="G43">
        <v>85</v>
      </c>
      <c r="H43">
        <v>85</v>
      </c>
      <c r="I43" s="34">
        <v>0.3</v>
      </c>
      <c r="J43" s="34">
        <v>0</v>
      </c>
      <c r="K43" s="34">
        <v>0.3</v>
      </c>
      <c r="L43" s="34">
        <v>1</v>
      </c>
      <c r="M43" s="34">
        <v>1</v>
      </c>
      <c r="N43" s="34">
        <f t="shared" si="0"/>
        <v>2.6</v>
      </c>
      <c r="O43">
        <f t="shared" si="1"/>
        <v>1.48454</v>
      </c>
      <c r="P43" s="78">
        <f t="shared" si="2"/>
        <v>0.81525734175809983</v>
      </c>
      <c r="Q43" s="34">
        <f t="shared" si="23"/>
        <v>2.1196690885710598</v>
      </c>
      <c r="R43" s="34">
        <f t="shared" si="7"/>
        <v>0</v>
      </c>
      <c r="S43" s="34">
        <f t="shared" si="8"/>
        <v>2.1196690885710598</v>
      </c>
      <c r="T43">
        <f t="shared" si="9"/>
        <v>0.3</v>
      </c>
      <c r="U43" s="35">
        <f t="shared" si="10"/>
        <v>1.8196690885710598</v>
      </c>
      <c r="V43" s="35">
        <f t="shared" si="11"/>
        <v>0.3</v>
      </c>
      <c r="W43" s="35">
        <f t="shared" si="12"/>
        <v>1.5196690885710598</v>
      </c>
      <c r="X43" s="35">
        <f t="shared" si="13"/>
        <v>1</v>
      </c>
      <c r="Y43" s="35">
        <f t="shared" si="14"/>
        <v>0.51966908857105976</v>
      </c>
      <c r="Z43" s="35">
        <f t="shared" si="15"/>
        <v>0</v>
      </c>
      <c r="AA43" s="34">
        <v>2.9250000000000003</v>
      </c>
      <c r="AB43">
        <v>8</v>
      </c>
      <c r="AC43">
        <v>18</v>
      </c>
      <c r="AD43" s="34">
        <f t="shared" si="3"/>
        <v>0</v>
      </c>
      <c r="AE43" s="34">
        <f t="shared" si="4"/>
        <v>0</v>
      </c>
      <c r="AF43" s="34">
        <f t="shared" si="16"/>
        <v>0.74587500000000007</v>
      </c>
      <c r="AG43" s="34">
        <f t="shared" si="17"/>
        <v>6.8</v>
      </c>
      <c r="AH43" s="34">
        <f t="shared" si="18"/>
        <v>0</v>
      </c>
      <c r="AI43">
        <f t="shared" si="19"/>
        <v>0</v>
      </c>
      <c r="AJ43">
        <f t="shared" si="20"/>
        <v>0</v>
      </c>
      <c r="AK43">
        <f t="shared" si="5"/>
        <v>0.74587500000000007</v>
      </c>
      <c r="AL43">
        <f t="shared" si="21"/>
        <v>6.8</v>
      </c>
      <c r="AM43">
        <f t="shared" si="22"/>
        <v>15.299999999999999</v>
      </c>
    </row>
    <row r="44" spans="3:39" hidden="1">
      <c r="C44">
        <v>38</v>
      </c>
      <c r="D44">
        <v>100</v>
      </c>
      <c r="E44">
        <v>0</v>
      </c>
      <c r="F44">
        <v>0</v>
      </c>
      <c r="G44">
        <v>100</v>
      </c>
      <c r="H44">
        <v>100</v>
      </c>
      <c r="I44" s="34">
        <v>0</v>
      </c>
      <c r="J44" s="34">
        <v>0</v>
      </c>
      <c r="K44" s="34">
        <v>1</v>
      </c>
      <c r="L44" s="34">
        <v>0.7</v>
      </c>
      <c r="M44" s="34">
        <v>0.1</v>
      </c>
      <c r="N44" s="34">
        <f t="shared" si="0"/>
        <v>1.8</v>
      </c>
      <c r="O44">
        <f t="shared" si="1"/>
        <v>0.99021999999999999</v>
      </c>
      <c r="P44" s="78">
        <f t="shared" si="2"/>
        <v>0.729131374278426</v>
      </c>
      <c r="Q44" s="34">
        <f t="shared" si="23"/>
        <v>1.3124364737011669</v>
      </c>
      <c r="R44" s="34">
        <f t="shared" si="7"/>
        <v>0</v>
      </c>
      <c r="S44" s="34">
        <f t="shared" si="8"/>
        <v>1.3124364737011669</v>
      </c>
      <c r="T44">
        <f t="shared" si="9"/>
        <v>0</v>
      </c>
      <c r="U44" s="35">
        <f t="shared" si="10"/>
        <v>1.3124364737011669</v>
      </c>
      <c r="V44" s="35">
        <f t="shared" si="11"/>
        <v>1</v>
      </c>
      <c r="W44" s="35">
        <f t="shared" si="12"/>
        <v>0.31243647370116689</v>
      </c>
      <c r="X44" s="35">
        <f t="shared" si="13"/>
        <v>0</v>
      </c>
      <c r="Y44" s="35">
        <f t="shared" si="14"/>
        <v>0.31243647370116689</v>
      </c>
      <c r="Z44" s="35">
        <f t="shared" si="15"/>
        <v>0</v>
      </c>
      <c r="AA44" s="34">
        <v>2.85</v>
      </c>
      <c r="AB44">
        <v>8</v>
      </c>
      <c r="AC44">
        <v>18</v>
      </c>
      <c r="AD44" s="34">
        <f t="shared" si="3"/>
        <v>0</v>
      </c>
      <c r="AE44" s="34">
        <f t="shared" si="4"/>
        <v>0</v>
      </c>
      <c r="AF44" s="34">
        <f t="shared" si="16"/>
        <v>2.85</v>
      </c>
      <c r="AG44" s="34">
        <f t="shared" si="17"/>
        <v>0</v>
      </c>
      <c r="AH44" s="34">
        <f t="shared" si="18"/>
        <v>0</v>
      </c>
      <c r="AI44">
        <f t="shared" si="19"/>
        <v>0</v>
      </c>
      <c r="AJ44">
        <f t="shared" si="20"/>
        <v>0</v>
      </c>
      <c r="AK44">
        <f t="shared" si="5"/>
        <v>2.85</v>
      </c>
      <c r="AL44">
        <f t="shared" si="21"/>
        <v>5.6</v>
      </c>
      <c r="AM44">
        <f t="shared" si="22"/>
        <v>1.8</v>
      </c>
    </row>
    <row r="45" spans="3:39" hidden="1">
      <c r="C45">
        <v>39</v>
      </c>
      <c r="D45">
        <v>80</v>
      </c>
      <c r="E45">
        <v>0</v>
      </c>
      <c r="F45">
        <v>0</v>
      </c>
      <c r="G45">
        <v>80</v>
      </c>
      <c r="H45">
        <v>80</v>
      </c>
      <c r="I45" s="34">
        <v>0.3</v>
      </c>
      <c r="J45" s="34">
        <v>0</v>
      </c>
      <c r="K45" s="34">
        <v>0.8</v>
      </c>
      <c r="L45" s="34">
        <v>0.4</v>
      </c>
      <c r="M45" s="34">
        <v>0.4</v>
      </c>
      <c r="N45" s="34">
        <f t="shared" si="0"/>
        <v>1.9</v>
      </c>
      <c r="O45">
        <f t="shared" si="1"/>
        <v>1.0520099999999999</v>
      </c>
      <c r="P45" s="78">
        <f t="shared" si="2"/>
        <v>0.74116068751741904</v>
      </c>
      <c r="Q45" s="34">
        <f t="shared" si="23"/>
        <v>1.4082053062830961</v>
      </c>
      <c r="R45" s="34">
        <f t="shared" si="7"/>
        <v>0</v>
      </c>
      <c r="S45" s="34">
        <f t="shared" si="8"/>
        <v>1.4082053062830961</v>
      </c>
      <c r="T45">
        <f t="shared" si="9"/>
        <v>0.3</v>
      </c>
      <c r="U45" s="35">
        <f t="shared" si="10"/>
        <v>1.1082053062830961</v>
      </c>
      <c r="V45" s="35">
        <f t="shared" si="11"/>
        <v>0.8</v>
      </c>
      <c r="W45" s="35">
        <f t="shared" si="12"/>
        <v>0.30820530628309606</v>
      </c>
      <c r="X45" s="35">
        <f t="shared" si="13"/>
        <v>0</v>
      </c>
      <c r="Y45" s="35">
        <f t="shared" si="14"/>
        <v>0.30820530628309606</v>
      </c>
      <c r="Z45" s="35">
        <f t="shared" si="15"/>
        <v>0</v>
      </c>
      <c r="AA45" s="34">
        <v>2.9850000000000003</v>
      </c>
      <c r="AB45">
        <v>8</v>
      </c>
      <c r="AC45">
        <v>18</v>
      </c>
      <c r="AD45" s="34">
        <f t="shared" si="3"/>
        <v>0</v>
      </c>
      <c r="AE45" s="34">
        <f t="shared" si="4"/>
        <v>0</v>
      </c>
      <c r="AF45" s="34">
        <f t="shared" si="16"/>
        <v>1.9104000000000003</v>
      </c>
      <c r="AG45" s="34">
        <f t="shared" si="17"/>
        <v>0</v>
      </c>
      <c r="AH45" s="34">
        <f t="shared" si="18"/>
        <v>0</v>
      </c>
      <c r="AI45">
        <f t="shared" si="19"/>
        <v>0</v>
      </c>
      <c r="AJ45">
        <f t="shared" si="20"/>
        <v>0</v>
      </c>
      <c r="AK45">
        <f t="shared" si="5"/>
        <v>1.9104000000000005</v>
      </c>
      <c r="AL45">
        <f t="shared" si="21"/>
        <v>2.5600000000000005</v>
      </c>
      <c r="AM45">
        <f t="shared" si="22"/>
        <v>5.7600000000000016</v>
      </c>
    </row>
    <row r="46" spans="3:39" hidden="1">
      <c r="C46">
        <v>40</v>
      </c>
      <c r="D46" t="s">
        <v>732</v>
      </c>
      <c r="E46">
        <v>0</v>
      </c>
      <c r="F46">
        <v>0</v>
      </c>
      <c r="G46" t="s">
        <v>732</v>
      </c>
      <c r="H46" t="s">
        <v>732</v>
      </c>
      <c r="I46" s="34">
        <v>0</v>
      </c>
      <c r="J46" s="34">
        <v>0</v>
      </c>
      <c r="K46" s="34">
        <v>0</v>
      </c>
      <c r="L46" s="34">
        <v>0</v>
      </c>
      <c r="M46" s="34">
        <v>0</v>
      </c>
      <c r="N46" s="34">
        <f t="shared" si="0"/>
        <v>0</v>
      </c>
      <c r="O46">
        <f t="shared" si="1"/>
        <v>-0.12200000000000001</v>
      </c>
      <c r="P46" s="78">
        <f t="shared" si="2"/>
        <v>0.46953777394492308</v>
      </c>
      <c r="Q46" s="34">
        <f t="shared" si="23"/>
        <v>0</v>
      </c>
      <c r="R46" s="34">
        <f t="shared" si="7"/>
        <v>0</v>
      </c>
      <c r="S46" s="34">
        <f t="shared" si="8"/>
        <v>0</v>
      </c>
      <c r="T46">
        <f t="shared" si="9"/>
        <v>0</v>
      </c>
      <c r="U46" s="35">
        <f t="shared" si="10"/>
        <v>0</v>
      </c>
      <c r="V46" s="35">
        <f t="shared" si="11"/>
        <v>0</v>
      </c>
      <c r="W46" s="35">
        <f t="shared" si="12"/>
        <v>0</v>
      </c>
      <c r="X46" s="35">
        <f t="shared" si="13"/>
        <v>0</v>
      </c>
      <c r="Y46" s="35">
        <f t="shared" si="14"/>
        <v>0</v>
      </c>
      <c r="Z46" s="35">
        <f t="shared" si="15"/>
        <v>0</v>
      </c>
      <c r="AA46" s="34"/>
      <c r="AB46">
        <v>8</v>
      </c>
      <c r="AC46">
        <v>22</v>
      </c>
      <c r="AD46" s="34">
        <f t="shared" si="3"/>
        <v>0</v>
      </c>
      <c r="AE46" s="34">
        <f t="shared" si="4"/>
        <v>0</v>
      </c>
      <c r="AF46" s="34" t="e">
        <f t="shared" si="16"/>
        <v>#VALUE!</v>
      </c>
      <c r="AG46" s="34" t="e">
        <f t="shared" si="17"/>
        <v>#VALUE!</v>
      </c>
      <c r="AH46" s="34" t="e">
        <f t="shared" si="18"/>
        <v>#VALUE!</v>
      </c>
      <c r="AI46">
        <f t="shared" si="19"/>
        <v>0</v>
      </c>
      <c r="AJ46">
        <f t="shared" si="20"/>
        <v>0</v>
      </c>
      <c r="AK46" t="e">
        <f t="shared" si="5"/>
        <v>#VALUE!</v>
      </c>
      <c r="AL46" t="e">
        <f t="shared" si="21"/>
        <v>#VALUE!</v>
      </c>
      <c r="AM46" t="e">
        <f t="shared" si="22"/>
        <v>#VALUE!</v>
      </c>
    </row>
    <row r="47" spans="3:39" hidden="1">
      <c r="C47">
        <v>41</v>
      </c>
      <c r="D47">
        <v>25</v>
      </c>
      <c r="E47">
        <v>0</v>
      </c>
      <c r="F47">
        <v>0</v>
      </c>
      <c r="G47" t="s">
        <v>732</v>
      </c>
      <c r="H47" t="s">
        <v>732</v>
      </c>
      <c r="I47" s="34">
        <v>0.1</v>
      </c>
      <c r="J47" s="34">
        <v>0</v>
      </c>
      <c r="K47" s="34">
        <v>0.2</v>
      </c>
      <c r="L47" s="34">
        <v>0</v>
      </c>
      <c r="M47" s="34">
        <v>0</v>
      </c>
      <c r="N47" s="34">
        <f t="shared" si="0"/>
        <v>0.30000000000000004</v>
      </c>
      <c r="O47">
        <f t="shared" si="1"/>
        <v>6.3370000000000024E-2</v>
      </c>
      <c r="P47" s="78">
        <f t="shared" si="2"/>
        <v>0.51583720049241921</v>
      </c>
      <c r="Q47" s="34">
        <f t="shared" si="23"/>
        <v>0.15475116014772577</v>
      </c>
      <c r="R47" s="34">
        <f t="shared" si="7"/>
        <v>0</v>
      </c>
      <c r="S47" s="34">
        <f t="shared" si="8"/>
        <v>0.15475116014772577</v>
      </c>
      <c r="T47">
        <f t="shared" si="9"/>
        <v>0.1</v>
      </c>
      <c r="U47" s="35">
        <f t="shared" si="10"/>
        <v>5.4751160147725769E-2</v>
      </c>
      <c r="V47" s="35">
        <f t="shared" si="11"/>
        <v>0</v>
      </c>
      <c r="W47" s="35">
        <f t="shared" si="12"/>
        <v>5.4751160147725769E-2</v>
      </c>
      <c r="X47" s="35">
        <f t="shared" si="13"/>
        <v>0</v>
      </c>
      <c r="Y47" s="35">
        <f t="shared" si="14"/>
        <v>5.4751160147725769E-2</v>
      </c>
      <c r="Z47" s="35">
        <f t="shared" si="15"/>
        <v>0</v>
      </c>
      <c r="AA47" s="34">
        <v>0.5</v>
      </c>
      <c r="AB47">
        <v>8</v>
      </c>
      <c r="AC47">
        <v>22</v>
      </c>
      <c r="AD47" s="34">
        <f t="shared" si="3"/>
        <v>0</v>
      </c>
      <c r="AE47" s="34">
        <f t="shared" si="4"/>
        <v>0</v>
      </c>
      <c r="AF47" s="34">
        <f t="shared" si="16"/>
        <v>0</v>
      </c>
      <c r="AG47" s="34" t="e">
        <f t="shared" si="17"/>
        <v>#VALUE!</v>
      </c>
      <c r="AH47" s="34" t="e">
        <f t="shared" si="18"/>
        <v>#VALUE!</v>
      </c>
      <c r="AI47">
        <f t="shared" si="19"/>
        <v>0</v>
      </c>
      <c r="AJ47">
        <f t="shared" si="20"/>
        <v>0</v>
      </c>
      <c r="AK47">
        <f t="shared" si="5"/>
        <v>2.5000000000000001E-2</v>
      </c>
      <c r="AL47" t="e">
        <f t="shared" si="21"/>
        <v>#VALUE!</v>
      </c>
      <c r="AM47" t="e">
        <f t="shared" si="22"/>
        <v>#VALUE!</v>
      </c>
    </row>
    <row r="48" spans="3:39" hidden="1">
      <c r="C48">
        <v>42</v>
      </c>
      <c r="D48">
        <v>60</v>
      </c>
      <c r="E48">
        <v>0</v>
      </c>
      <c r="F48">
        <v>0</v>
      </c>
      <c r="G48">
        <v>55</v>
      </c>
      <c r="H48">
        <v>55</v>
      </c>
      <c r="I48" s="34">
        <v>1</v>
      </c>
      <c r="J48" s="34">
        <v>0</v>
      </c>
      <c r="K48" s="34">
        <v>0.5</v>
      </c>
      <c r="L48" s="34">
        <v>0.3</v>
      </c>
      <c r="M48" s="34">
        <v>1</v>
      </c>
      <c r="N48" s="34">
        <f t="shared" si="0"/>
        <v>2.8</v>
      </c>
      <c r="O48">
        <f t="shared" si="1"/>
        <v>1.6081199999999998</v>
      </c>
      <c r="P48" s="78">
        <f t="shared" si="2"/>
        <v>0.83315020951916319</v>
      </c>
      <c r="Q48" s="34">
        <f t="shared" si="23"/>
        <v>2.3328205866536567</v>
      </c>
      <c r="R48" s="34">
        <f t="shared" si="7"/>
        <v>0</v>
      </c>
      <c r="S48" s="34">
        <f t="shared" si="8"/>
        <v>2.3328205866536567</v>
      </c>
      <c r="T48">
        <f t="shared" si="9"/>
        <v>1</v>
      </c>
      <c r="U48" s="35">
        <f t="shared" si="10"/>
        <v>1.3328205866536567</v>
      </c>
      <c r="V48" s="35">
        <f t="shared" si="11"/>
        <v>0.5</v>
      </c>
      <c r="W48" s="35">
        <f t="shared" si="12"/>
        <v>0.83282058665365666</v>
      </c>
      <c r="X48" s="35">
        <f t="shared" si="13"/>
        <v>0.3</v>
      </c>
      <c r="Y48" s="35">
        <f t="shared" si="14"/>
        <v>0.53282058665365661</v>
      </c>
      <c r="Z48" s="35">
        <f t="shared" si="15"/>
        <v>0.53282058665365661</v>
      </c>
      <c r="AA48" s="34">
        <v>1.9499999999999997</v>
      </c>
      <c r="AB48">
        <v>8</v>
      </c>
      <c r="AC48">
        <v>18</v>
      </c>
      <c r="AD48" s="34">
        <f t="shared" si="3"/>
        <v>0</v>
      </c>
      <c r="AE48" s="34">
        <f t="shared" si="4"/>
        <v>0</v>
      </c>
      <c r="AF48" s="34">
        <f t="shared" si="16"/>
        <v>0.58499999999999985</v>
      </c>
      <c r="AG48" s="34">
        <f t="shared" si="17"/>
        <v>1.32</v>
      </c>
      <c r="AH48" s="34">
        <f t="shared" si="18"/>
        <v>5.2749238078712004</v>
      </c>
      <c r="AI48">
        <f t="shared" si="19"/>
        <v>0</v>
      </c>
      <c r="AJ48">
        <f t="shared" si="20"/>
        <v>0</v>
      </c>
      <c r="AK48">
        <f t="shared" si="5"/>
        <v>0.58499999999999985</v>
      </c>
      <c r="AL48">
        <f t="shared" si="21"/>
        <v>1.32</v>
      </c>
      <c r="AM48">
        <f t="shared" si="22"/>
        <v>9.9</v>
      </c>
    </row>
    <row r="49" spans="3:39" hidden="1">
      <c r="C49">
        <v>43</v>
      </c>
      <c r="D49">
        <v>40</v>
      </c>
      <c r="E49">
        <v>0</v>
      </c>
      <c r="F49">
        <v>0</v>
      </c>
      <c r="G49">
        <v>40</v>
      </c>
      <c r="H49">
        <v>40</v>
      </c>
      <c r="I49" s="34">
        <v>1</v>
      </c>
      <c r="J49" s="34">
        <v>0</v>
      </c>
      <c r="K49" s="34">
        <v>0.3</v>
      </c>
      <c r="L49" s="34">
        <v>0.2</v>
      </c>
      <c r="M49" s="34">
        <v>0.2</v>
      </c>
      <c r="N49" s="34">
        <f t="shared" si="0"/>
        <v>1.7</v>
      </c>
      <c r="O49">
        <f t="shared" si="1"/>
        <v>0.92842999999999998</v>
      </c>
      <c r="P49" s="78">
        <f t="shared" si="2"/>
        <v>0.71675665800448884</v>
      </c>
      <c r="Q49" s="34">
        <f t="shared" si="23"/>
        <v>1.2184863186076309</v>
      </c>
      <c r="R49" s="34">
        <f t="shared" si="7"/>
        <v>0</v>
      </c>
      <c r="S49" s="34">
        <f t="shared" si="8"/>
        <v>1.2184863186076309</v>
      </c>
      <c r="T49">
        <f t="shared" si="9"/>
        <v>1</v>
      </c>
      <c r="U49" s="35">
        <f t="shared" si="10"/>
        <v>0.2184863186076309</v>
      </c>
      <c r="V49" s="35">
        <f t="shared" si="11"/>
        <v>0</v>
      </c>
      <c r="W49" s="35">
        <f t="shared" si="12"/>
        <v>0.2184863186076309</v>
      </c>
      <c r="X49" s="35">
        <f t="shared" si="13"/>
        <v>0</v>
      </c>
      <c r="Y49" s="35">
        <f t="shared" si="14"/>
        <v>0.2184863186076309</v>
      </c>
      <c r="Z49" s="35">
        <f t="shared" si="15"/>
        <v>0.2</v>
      </c>
      <c r="AA49" s="34">
        <v>1.425</v>
      </c>
      <c r="AB49">
        <v>8</v>
      </c>
      <c r="AC49">
        <v>18</v>
      </c>
      <c r="AD49" s="34">
        <f t="shared" si="3"/>
        <v>0</v>
      </c>
      <c r="AE49" s="34">
        <f t="shared" si="4"/>
        <v>0</v>
      </c>
      <c r="AF49" s="34">
        <f t="shared" si="16"/>
        <v>0</v>
      </c>
      <c r="AG49" s="34">
        <f t="shared" si="17"/>
        <v>0</v>
      </c>
      <c r="AH49" s="34">
        <f t="shared" si="18"/>
        <v>1.4400000000000002</v>
      </c>
      <c r="AI49">
        <f t="shared" si="19"/>
        <v>0</v>
      </c>
      <c r="AJ49">
        <f t="shared" si="20"/>
        <v>0</v>
      </c>
      <c r="AK49">
        <f t="shared" si="5"/>
        <v>0.17099999999999999</v>
      </c>
      <c r="AL49">
        <f t="shared" si="21"/>
        <v>0.64000000000000012</v>
      </c>
      <c r="AM49">
        <f t="shared" si="22"/>
        <v>1.4400000000000004</v>
      </c>
    </row>
    <row r="50" spans="3:39" hidden="1">
      <c r="C50">
        <v>44</v>
      </c>
      <c r="D50">
        <v>75</v>
      </c>
      <c r="E50">
        <v>0</v>
      </c>
      <c r="F50">
        <v>0</v>
      </c>
      <c r="G50">
        <v>75</v>
      </c>
      <c r="H50">
        <v>75</v>
      </c>
      <c r="I50" s="34">
        <v>0</v>
      </c>
      <c r="J50" s="34">
        <v>0</v>
      </c>
      <c r="K50" s="34">
        <v>2</v>
      </c>
      <c r="L50" s="34">
        <v>0.1</v>
      </c>
      <c r="M50" s="34">
        <v>0</v>
      </c>
      <c r="N50" s="34">
        <f t="shared" si="0"/>
        <v>2.1</v>
      </c>
      <c r="O50">
        <f t="shared" si="1"/>
        <v>1.1755899999999999</v>
      </c>
      <c r="P50" s="78">
        <f t="shared" si="2"/>
        <v>0.7641539477570104</v>
      </c>
      <c r="Q50" s="34">
        <f t="shared" si="23"/>
        <v>1.6047232902897219</v>
      </c>
      <c r="R50" s="34">
        <f t="shared" si="7"/>
        <v>0</v>
      </c>
      <c r="S50" s="34">
        <f t="shared" si="8"/>
        <v>1.6047232902897219</v>
      </c>
      <c r="T50">
        <f t="shared" si="9"/>
        <v>0</v>
      </c>
      <c r="U50" s="35">
        <f t="shared" si="10"/>
        <v>1.6047232902897219</v>
      </c>
      <c r="V50" s="35">
        <f t="shared" si="11"/>
        <v>1.6047232902897219</v>
      </c>
      <c r="W50" s="35">
        <f t="shared" si="12"/>
        <v>0</v>
      </c>
      <c r="X50" s="35">
        <f t="shared" si="13"/>
        <v>0</v>
      </c>
      <c r="Y50" s="35">
        <f t="shared" si="14"/>
        <v>0</v>
      </c>
      <c r="Z50" s="35">
        <f t="shared" si="15"/>
        <v>0</v>
      </c>
      <c r="AA50" s="34">
        <v>1.5</v>
      </c>
      <c r="AB50">
        <v>8</v>
      </c>
      <c r="AC50">
        <v>18</v>
      </c>
      <c r="AD50" s="34">
        <f t="shared" si="3"/>
        <v>0</v>
      </c>
      <c r="AE50" s="34">
        <f t="shared" si="4"/>
        <v>0</v>
      </c>
      <c r="AF50" s="34">
        <f t="shared" si="16"/>
        <v>1.8053137015759373</v>
      </c>
      <c r="AG50" s="34">
        <f t="shared" si="17"/>
        <v>0</v>
      </c>
      <c r="AH50" s="34">
        <f t="shared" si="18"/>
        <v>0</v>
      </c>
      <c r="AI50">
        <f t="shared" si="19"/>
        <v>0</v>
      </c>
      <c r="AJ50">
        <f t="shared" si="20"/>
        <v>0</v>
      </c>
      <c r="AK50">
        <f t="shared" si="5"/>
        <v>2.25</v>
      </c>
      <c r="AL50">
        <f t="shared" si="21"/>
        <v>0.60000000000000009</v>
      </c>
      <c r="AM50">
        <f t="shared" si="22"/>
        <v>0</v>
      </c>
    </row>
    <row r="51" spans="3:39" hidden="1">
      <c r="C51">
        <v>45</v>
      </c>
      <c r="D51">
        <v>50</v>
      </c>
      <c r="E51">
        <v>0</v>
      </c>
      <c r="F51">
        <v>0</v>
      </c>
      <c r="G51">
        <v>30</v>
      </c>
      <c r="H51">
        <v>30</v>
      </c>
      <c r="I51" s="34">
        <v>0</v>
      </c>
      <c r="J51" s="34">
        <v>0</v>
      </c>
      <c r="K51" s="34">
        <v>1.5</v>
      </c>
      <c r="L51" s="34">
        <v>0.5</v>
      </c>
      <c r="M51" s="34">
        <v>0.5</v>
      </c>
      <c r="N51" s="34">
        <f t="shared" si="0"/>
        <v>2.5</v>
      </c>
      <c r="O51">
        <f t="shared" si="1"/>
        <v>1.42275</v>
      </c>
      <c r="P51" s="78">
        <f t="shared" si="2"/>
        <v>0.80576916768497853</v>
      </c>
      <c r="Q51" s="34">
        <f t="shared" si="23"/>
        <v>2.0144229192124463</v>
      </c>
      <c r="R51" s="34">
        <f t="shared" si="7"/>
        <v>0</v>
      </c>
      <c r="S51" s="34">
        <f t="shared" si="8"/>
        <v>2.0144229192124463</v>
      </c>
      <c r="T51">
        <f t="shared" si="9"/>
        <v>0</v>
      </c>
      <c r="U51" s="35">
        <f t="shared" si="10"/>
        <v>2.0144229192124463</v>
      </c>
      <c r="V51" s="35">
        <f t="shared" si="11"/>
        <v>1.5</v>
      </c>
      <c r="W51" s="35">
        <f t="shared" si="12"/>
        <v>0.51442291921244632</v>
      </c>
      <c r="X51" s="35">
        <f t="shared" si="13"/>
        <v>0</v>
      </c>
      <c r="Y51" s="35">
        <f t="shared" si="14"/>
        <v>0.51442291921244632</v>
      </c>
      <c r="Z51" s="35">
        <f t="shared" si="15"/>
        <v>0.5</v>
      </c>
      <c r="AA51" s="34">
        <v>2.15</v>
      </c>
      <c r="AB51">
        <v>8</v>
      </c>
      <c r="AC51">
        <v>18</v>
      </c>
      <c r="AD51" s="34">
        <f t="shared" si="3"/>
        <v>0</v>
      </c>
      <c r="AE51" s="34">
        <f t="shared" si="4"/>
        <v>0</v>
      </c>
      <c r="AF51" s="34">
        <f t="shared" si="16"/>
        <v>1.6124999999999998</v>
      </c>
      <c r="AG51" s="34">
        <f t="shared" si="17"/>
        <v>0</v>
      </c>
      <c r="AH51" s="34">
        <f t="shared" si="18"/>
        <v>2.6999999999999997</v>
      </c>
      <c r="AI51">
        <f t="shared" si="19"/>
        <v>0</v>
      </c>
      <c r="AJ51">
        <f t="shared" si="20"/>
        <v>0</v>
      </c>
      <c r="AK51">
        <f t="shared" si="5"/>
        <v>1.6124999999999998</v>
      </c>
      <c r="AL51">
        <f t="shared" si="21"/>
        <v>1.2</v>
      </c>
      <c r="AM51">
        <f t="shared" si="22"/>
        <v>2.6999999999999997</v>
      </c>
    </row>
    <row r="52" spans="3:39" hidden="1">
      <c r="C52">
        <v>46</v>
      </c>
      <c r="D52">
        <v>60</v>
      </c>
      <c r="E52">
        <v>0</v>
      </c>
      <c r="F52">
        <v>0</v>
      </c>
      <c r="G52">
        <v>60</v>
      </c>
      <c r="H52">
        <v>60</v>
      </c>
      <c r="I52" s="34">
        <v>0</v>
      </c>
      <c r="J52" s="34">
        <v>0</v>
      </c>
      <c r="K52" s="34">
        <v>1</v>
      </c>
      <c r="L52" s="34">
        <v>0.2</v>
      </c>
      <c r="M52" s="34">
        <v>0.2</v>
      </c>
      <c r="N52" s="34">
        <f t="shared" si="0"/>
        <v>1.4</v>
      </c>
      <c r="O52">
        <f t="shared" si="1"/>
        <v>0.74305999999999994</v>
      </c>
      <c r="P52" s="78">
        <f t="shared" si="2"/>
        <v>0.67766463125187082</v>
      </c>
      <c r="Q52" s="34">
        <f t="shared" si="23"/>
        <v>0.94873048375261904</v>
      </c>
      <c r="R52" s="34">
        <f t="shared" si="7"/>
        <v>0</v>
      </c>
      <c r="S52" s="34">
        <f t="shared" si="8"/>
        <v>0.94873048375261904</v>
      </c>
      <c r="T52">
        <f t="shared" si="9"/>
        <v>0</v>
      </c>
      <c r="U52" s="35">
        <f t="shared" si="10"/>
        <v>0.94873048375261904</v>
      </c>
      <c r="V52" s="35">
        <f t="shared" si="11"/>
        <v>0.94873048375261904</v>
      </c>
      <c r="W52" s="35">
        <f t="shared" si="12"/>
        <v>0</v>
      </c>
      <c r="X52" s="35">
        <f t="shared" si="13"/>
        <v>0</v>
      </c>
      <c r="Y52" s="35">
        <f t="shared" si="14"/>
        <v>0</v>
      </c>
      <c r="Z52" s="35">
        <f t="shared" si="15"/>
        <v>0</v>
      </c>
      <c r="AA52" s="34">
        <v>1.5</v>
      </c>
      <c r="AB52">
        <v>8</v>
      </c>
      <c r="AC52">
        <v>18</v>
      </c>
      <c r="AD52" s="34">
        <f t="shared" si="3"/>
        <v>0</v>
      </c>
      <c r="AE52" s="34">
        <f t="shared" si="4"/>
        <v>0</v>
      </c>
      <c r="AF52" s="34">
        <f t="shared" si="16"/>
        <v>0.85385743537735703</v>
      </c>
      <c r="AG52" s="34">
        <f t="shared" si="17"/>
        <v>0</v>
      </c>
      <c r="AH52" s="34">
        <f t="shared" si="18"/>
        <v>0</v>
      </c>
      <c r="AI52">
        <f t="shared" si="19"/>
        <v>0</v>
      </c>
      <c r="AJ52">
        <f t="shared" si="20"/>
        <v>0</v>
      </c>
      <c r="AK52">
        <f t="shared" si="5"/>
        <v>0.89999999999999991</v>
      </c>
      <c r="AL52">
        <f t="shared" si="21"/>
        <v>0.96</v>
      </c>
      <c r="AM52">
        <f t="shared" si="22"/>
        <v>2.16</v>
      </c>
    </row>
    <row r="53" spans="3:39" hidden="1">
      <c r="C53">
        <v>47</v>
      </c>
      <c r="D53">
        <v>80</v>
      </c>
      <c r="E53">
        <v>0</v>
      </c>
      <c r="F53">
        <v>0</v>
      </c>
      <c r="G53">
        <v>80</v>
      </c>
      <c r="H53">
        <v>80</v>
      </c>
      <c r="I53" s="34">
        <v>1.7</v>
      </c>
      <c r="J53" s="34">
        <v>0.1</v>
      </c>
      <c r="K53" s="34">
        <v>1</v>
      </c>
      <c r="L53" s="34">
        <v>2.5</v>
      </c>
      <c r="M53" s="34">
        <v>2</v>
      </c>
      <c r="N53" s="34">
        <f t="shared" si="0"/>
        <v>7.3</v>
      </c>
      <c r="O53">
        <f t="shared" si="1"/>
        <v>4.3886700000000003</v>
      </c>
      <c r="P53" s="78">
        <f t="shared" si="2"/>
        <v>0.98773506341431816</v>
      </c>
      <c r="Q53" s="34">
        <f t="shared" si="23"/>
        <v>7.2104659629245225</v>
      </c>
      <c r="R53" s="34">
        <f t="shared" si="7"/>
        <v>0.1</v>
      </c>
      <c r="S53" s="34">
        <f t="shared" si="8"/>
        <v>7.1104659629245228</v>
      </c>
      <c r="T53">
        <f t="shared" si="9"/>
        <v>1.7</v>
      </c>
      <c r="U53" s="35">
        <f t="shared" si="10"/>
        <v>5.4104659629245226</v>
      </c>
      <c r="V53" s="35">
        <f t="shared" si="11"/>
        <v>1</v>
      </c>
      <c r="W53" s="35">
        <f t="shared" si="12"/>
        <v>4.4104659629245226</v>
      </c>
      <c r="X53" s="35">
        <f t="shared" si="13"/>
        <v>2.5</v>
      </c>
      <c r="Y53" s="35">
        <f t="shared" si="14"/>
        <v>1.9104659629245226</v>
      </c>
      <c r="Z53" s="35">
        <f t="shared" si="15"/>
        <v>0</v>
      </c>
      <c r="AA53" s="34">
        <v>2.9849999999999999</v>
      </c>
      <c r="AB53">
        <v>8</v>
      </c>
      <c r="AC53">
        <v>22</v>
      </c>
      <c r="AD53" s="34">
        <f t="shared" si="3"/>
        <v>0</v>
      </c>
      <c r="AE53" s="34">
        <f t="shared" si="4"/>
        <v>0</v>
      </c>
      <c r="AF53" s="34">
        <f t="shared" si="16"/>
        <v>2.3879999999999999</v>
      </c>
      <c r="AG53" s="34">
        <f t="shared" si="17"/>
        <v>16</v>
      </c>
      <c r="AH53" s="34">
        <f t="shared" si="18"/>
        <v>0</v>
      </c>
      <c r="AI53">
        <f t="shared" si="19"/>
        <v>0</v>
      </c>
      <c r="AJ53">
        <f t="shared" si="20"/>
        <v>0</v>
      </c>
      <c r="AK53">
        <f t="shared" si="5"/>
        <v>2.3879999999999999</v>
      </c>
      <c r="AL53">
        <f t="shared" si="21"/>
        <v>16</v>
      </c>
      <c r="AM53">
        <f t="shared" si="22"/>
        <v>35.200000000000003</v>
      </c>
    </row>
    <row r="54" spans="3:39" hidden="1">
      <c r="C54">
        <v>48</v>
      </c>
      <c r="D54">
        <v>100</v>
      </c>
      <c r="E54">
        <v>0</v>
      </c>
      <c r="F54">
        <v>0</v>
      </c>
      <c r="G54">
        <v>100</v>
      </c>
      <c r="H54">
        <v>100</v>
      </c>
      <c r="I54" s="34">
        <v>0.5</v>
      </c>
      <c r="J54" s="34">
        <v>0.5</v>
      </c>
      <c r="K54" s="34">
        <v>1</v>
      </c>
      <c r="L54" s="34">
        <v>1</v>
      </c>
      <c r="M54" s="34">
        <v>0.5</v>
      </c>
      <c r="N54" s="34">
        <f t="shared" si="0"/>
        <v>3.5</v>
      </c>
      <c r="O54">
        <f t="shared" si="1"/>
        <v>2.0406500000000003</v>
      </c>
      <c r="P54" s="78">
        <f t="shared" si="2"/>
        <v>0.88499943854229524</v>
      </c>
      <c r="Q54" s="34">
        <f t="shared" si="23"/>
        <v>3.0974980348980332</v>
      </c>
      <c r="R54" s="34">
        <f t="shared" si="7"/>
        <v>0.5</v>
      </c>
      <c r="S54" s="34">
        <f t="shared" si="8"/>
        <v>2.5974980348980332</v>
      </c>
      <c r="T54">
        <f t="shared" si="9"/>
        <v>0.5</v>
      </c>
      <c r="U54" s="35">
        <f t="shared" si="10"/>
        <v>2.0974980348980332</v>
      </c>
      <c r="V54" s="35">
        <f t="shared" si="11"/>
        <v>1</v>
      </c>
      <c r="W54" s="35">
        <f t="shared" si="12"/>
        <v>1.0974980348980332</v>
      </c>
      <c r="X54" s="35">
        <f t="shared" si="13"/>
        <v>1</v>
      </c>
      <c r="Y54" s="35">
        <f t="shared" si="14"/>
        <v>9.7498034898033215E-2</v>
      </c>
      <c r="Z54" s="35">
        <f t="shared" si="15"/>
        <v>0</v>
      </c>
      <c r="AA54" s="34">
        <v>1.95</v>
      </c>
      <c r="AB54">
        <v>8</v>
      </c>
      <c r="AC54">
        <v>18</v>
      </c>
      <c r="AD54" s="34">
        <f t="shared" si="3"/>
        <v>0</v>
      </c>
      <c r="AE54" s="34">
        <f t="shared" si="4"/>
        <v>0</v>
      </c>
      <c r="AF54" s="34">
        <f t="shared" si="16"/>
        <v>1.95</v>
      </c>
      <c r="AG54" s="34">
        <f t="shared" si="17"/>
        <v>8</v>
      </c>
      <c r="AH54" s="34">
        <f t="shared" si="18"/>
        <v>0</v>
      </c>
      <c r="AI54">
        <f t="shared" si="19"/>
        <v>0</v>
      </c>
      <c r="AJ54">
        <f t="shared" si="20"/>
        <v>0</v>
      </c>
      <c r="AK54">
        <f t="shared" si="5"/>
        <v>1.95</v>
      </c>
      <c r="AL54">
        <f t="shared" si="21"/>
        <v>8</v>
      </c>
      <c r="AM54">
        <f t="shared" si="22"/>
        <v>9</v>
      </c>
    </row>
    <row r="55" spans="3:39" hidden="1">
      <c r="C55">
        <v>49</v>
      </c>
      <c r="D55">
        <v>7</v>
      </c>
      <c r="E55">
        <v>0</v>
      </c>
      <c r="F55">
        <v>0</v>
      </c>
      <c r="G55">
        <v>0</v>
      </c>
      <c r="H55">
        <v>0</v>
      </c>
      <c r="I55" s="34">
        <v>0</v>
      </c>
      <c r="J55" s="34">
        <v>0</v>
      </c>
      <c r="K55" s="34">
        <v>0.25</v>
      </c>
      <c r="L55" s="34">
        <v>0</v>
      </c>
      <c r="M55" s="34">
        <v>0</v>
      </c>
      <c r="N55" s="34">
        <f t="shared" si="0"/>
        <v>0.25</v>
      </c>
      <c r="O55">
        <f t="shared" si="1"/>
        <v>3.247499999999999E-2</v>
      </c>
      <c r="P55" s="78">
        <f t="shared" si="2"/>
        <v>0.50811803655509225</v>
      </c>
      <c r="Q55" s="34">
        <f t="shared" si="23"/>
        <v>0.12702950913877306</v>
      </c>
      <c r="R55" s="34">
        <f t="shared" si="7"/>
        <v>0</v>
      </c>
      <c r="S55" s="34">
        <f t="shared" si="8"/>
        <v>0.12702950913877306</v>
      </c>
      <c r="T55">
        <f t="shared" si="9"/>
        <v>0</v>
      </c>
      <c r="U55" s="35">
        <f t="shared" si="10"/>
        <v>0.12702950913877306</v>
      </c>
      <c r="V55" s="35">
        <f t="shared" si="11"/>
        <v>0.12702950913877306</v>
      </c>
      <c r="W55" s="35">
        <f t="shared" si="12"/>
        <v>0</v>
      </c>
      <c r="X55" s="35">
        <f t="shared" si="13"/>
        <v>0</v>
      </c>
      <c r="Y55" s="35">
        <f t="shared" si="14"/>
        <v>0</v>
      </c>
      <c r="Z55" s="35">
        <f t="shared" si="15"/>
        <v>0</v>
      </c>
      <c r="AA55" s="34">
        <v>1.4000000000000001</v>
      </c>
      <c r="AB55">
        <v>8</v>
      </c>
      <c r="AC55">
        <v>18</v>
      </c>
      <c r="AD55" s="34">
        <f t="shared" si="3"/>
        <v>0</v>
      </c>
      <c r="AE55" s="34">
        <f t="shared" si="4"/>
        <v>0</v>
      </c>
      <c r="AF55" s="34">
        <f t="shared" si="16"/>
        <v>1.2448891895599763E-2</v>
      </c>
      <c r="AG55" s="34">
        <f t="shared" si="17"/>
        <v>0</v>
      </c>
      <c r="AH55" s="34">
        <f t="shared" si="18"/>
        <v>0</v>
      </c>
      <c r="AI55">
        <f t="shared" si="19"/>
        <v>0</v>
      </c>
      <c r="AJ55">
        <f t="shared" si="20"/>
        <v>0</v>
      </c>
      <c r="AK55">
        <f t="shared" si="5"/>
        <v>2.4500000000000004E-2</v>
      </c>
      <c r="AL55">
        <f t="shared" si="21"/>
        <v>0</v>
      </c>
      <c r="AM55">
        <f t="shared" si="22"/>
        <v>0</v>
      </c>
    </row>
    <row r="56" spans="3:39" hidden="1">
      <c r="C56">
        <v>51</v>
      </c>
      <c r="D56">
        <v>90</v>
      </c>
      <c r="E56">
        <v>0</v>
      </c>
      <c r="F56">
        <v>0</v>
      </c>
      <c r="G56">
        <v>33</v>
      </c>
      <c r="H56">
        <v>33</v>
      </c>
      <c r="I56" s="34">
        <v>0</v>
      </c>
      <c r="J56" s="34">
        <v>0</v>
      </c>
      <c r="K56" s="34">
        <v>3</v>
      </c>
      <c r="L56" s="34">
        <v>0</v>
      </c>
      <c r="M56" s="34">
        <v>0</v>
      </c>
      <c r="N56" s="34">
        <f t="shared" si="0"/>
        <v>3</v>
      </c>
      <c r="O56">
        <f t="shared" si="1"/>
        <v>1.7316999999999998</v>
      </c>
      <c r="P56" s="78">
        <f t="shared" si="2"/>
        <v>0.84962973974677014</v>
      </c>
      <c r="Q56" s="34">
        <f t="shared" si="23"/>
        <v>2.5488892192403103</v>
      </c>
      <c r="R56" s="34">
        <f t="shared" si="7"/>
        <v>0</v>
      </c>
      <c r="S56" s="34">
        <f t="shared" si="8"/>
        <v>2.5488892192403103</v>
      </c>
      <c r="T56">
        <f t="shared" si="9"/>
        <v>0</v>
      </c>
      <c r="U56" s="35">
        <f t="shared" si="10"/>
        <v>2.5488892192403103</v>
      </c>
      <c r="V56" s="35">
        <f t="shared" si="11"/>
        <v>2.5488892192403103</v>
      </c>
      <c r="W56" s="35">
        <f t="shared" si="12"/>
        <v>0</v>
      </c>
      <c r="X56" s="35">
        <f t="shared" si="13"/>
        <v>0</v>
      </c>
      <c r="Y56" s="35">
        <f t="shared" si="14"/>
        <v>0</v>
      </c>
      <c r="Z56" s="35">
        <f t="shared" si="15"/>
        <v>0</v>
      </c>
      <c r="AA56" s="34">
        <v>1.4999999999999998</v>
      </c>
      <c r="AB56">
        <v>8</v>
      </c>
      <c r="AC56">
        <v>18</v>
      </c>
      <c r="AD56" s="34">
        <f t="shared" si="3"/>
        <v>0</v>
      </c>
      <c r="AE56" s="34">
        <f t="shared" si="4"/>
        <v>0</v>
      </c>
      <c r="AF56" s="34">
        <f t="shared" si="16"/>
        <v>3.4410004459744186</v>
      </c>
      <c r="AG56" s="34">
        <f t="shared" si="17"/>
        <v>0</v>
      </c>
      <c r="AH56" s="34">
        <f t="shared" si="18"/>
        <v>0</v>
      </c>
      <c r="AI56">
        <f t="shared" si="19"/>
        <v>0</v>
      </c>
      <c r="AJ56">
        <f t="shared" si="20"/>
        <v>0</v>
      </c>
      <c r="AK56">
        <f t="shared" si="5"/>
        <v>4.05</v>
      </c>
      <c r="AL56">
        <f t="shared" si="21"/>
        <v>0</v>
      </c>
      <c r="AM56">
        <f t="shared" si="22"/>
        <v>0</v>
      </c>
    </row>
    <row r="57" spans="3:39" hidden="1">
      <c r="C57">
        <v>52</v>
      </c>
      <c r="D57">
        <v>90</v>
      </c>
      <c r="E57">
        <v>0</v>
      </c>
      <c r="F57">
        <v>0</v>
      </c>
      <c r="G57">
        <v>85</v>
      </c>
      <c r="H57">
        <v>85</v>
      </c>
      <c r="I57" s="34">
        <v>0.2</v>
      </c>
      <c r="J57" s="34">
        <v>0.1</v>
      </c>
      <c r="K57" s="34">
        <v>0.7</v>
      </c>
      <c r="L57" s="34">
        <v>0.3</v>
      </c>
      <c r="M57" s="34">
        <v>0.8</v>
      </c>
      <c r="N57" s="34">
        <f t="shared" si="0"/>
        <v>2.1</v>
      </c>
      <c r="O57">
        <f t="shared" si="1"/>
        <v>1.1755899999999999</v>
      </c>
      <c r="P57" s="78">
        <f t="shared" si="2"/>
        <v>0.7641539477570104</v>
      </c>
      <c r="Q57" s="34">
        <f t="shared" si="23"/>
        <v>1.6047232902897219</v>
      </c>
      <c r="R57" s="34">
        <f t="shared" si="7"/>
        <v>0.1</v>
      </c>
      <c r="S57" s="34">
        <f t="shared" si="8"/>
        <v>1.5047232902897218</v>
      </c>
      <c r="T57">
        <f t="shared" si="9"/>
        <v>0.2</v>
      </c>
      <c r="U57" s="35">
        <f t="shared" si="10"/>
        <v>1.3047232902897219</v>
      </c>
      <c r="V57" s="35">
        <f t="shared" si="11"/>
        <v>0.7</v>
      </c>
      <c r="W57" s="35">
        <f t="shared" si="12"/>
        <v>0.60472329028972194</v>
      </c>
      <c r="X57" s="35">
        <f t="shared" si="13"/>
        <v>0</v>
      </c>
      <c r="Y57" s="35">
        <f t="shared" si="14"/>
        <v>0.60472329028972194</v>
      </c>
      <c r="Z57" s="35">
        <f t="shared" si="15"/>
        <v>0.60472329028972194</v>
      </c>
      <c r="AA57" s="34">
        <v>2.8099999999999996</v>
      </c>
      <c r="AB57">
        <v>8</v>
      </c>
      <c r="AC57">
        <v>18</v>
      </c>
      <c r="AD57" s="34">
        <f t="shared" si="3"/>
        <v>0</v>
      </c>
      <c r="AE57" s="34">
        <f t="shared" si="4"/>
        <v>0</v>
      </c>
      <c r="AF57" s="34">
        <f t="shared" si="16"/>
        <v>1.7702999999999998</v>
      </c>
      <c r="AG57" s="34">
        <f t="shared" si="17"/>
        <v>0</v>
      </c>
      <c r="AH57" s="34">
        <f t="shared" si="18"/>
        <v>9.2522663414327457</v>
      </c>
      <c r="AI57">
        <f t="shared" si="19"/>
        <v>0</v>
      </c>
      <c r="AJ57">
        <f t="shared" si="20"/>
        <v>0</v>
      </c>
      <c r="AK57">
        <f t="shared" si="5"/>
        <v>1.7702999999999998</v>
      </c>
      <c r="AL57">
        <f t="shared" si="21"/>
        <v>2.04</v>
      </c>
      <c r="AM57">
        <f t="shared" si="22"/>
        <v>12.24</v>
      </c>
    </row>
    <row r="58" spans="3:39" hidden="1">
      <c r="C58">
        <v>53</v>
      </c>
      <c r="D58">
        <v>85</v>
      </c>
      <c r="E58">
        <v>0</v>
      </c>
      <c r="F58">
        <v>0</v>
      </c>
      <c r="G58">
        <v>85</v>
      </c>
      <c r="H58">
        <v>85</v>
      </c>
      <c r="I58" s="34">
        <v>0.4</v>
      </c>
      <c r="J58" s="34">
        <v>0.2</v>
      </c>
      <c r="K58" s="34">
        <v>0.6</v>
      </c>
      <c r="L58" s="34">
        <v>0.5</v>
      </c>
      <c r="M58" s="34">
        <v>1</v>
      </c>
      <c r="N58" s="34">
        <f t="shared" si="0"/>
        <v>2.7</v>
      </c>
      <c r="O58">
        <f t="shared" si="1"/>
        <v>1.54633</v>
      </c>
      <c r="P58" s="78">
        <f t="shared" si="2"/>
        <v>0.82438303759869169</v>
      </c>
      <c r="Q58" s="34">
        <f t="shared" si="23"/>
        <v>2.2258342015164678</v>
      </c>
      <c r="R58" s="34">
        <f t="shared" si="7"/>
        <v>0.2</v>
      </c>
      <c r="S58" s="34">
        <f t="shared" si="8"/>
        <v>2.0258342015164676</v>
      </c>
      <c r="T58">
        <f t="shared" si="9"/>
        <v>0.4</v>
      </c>
      <c r="U58" s="35">
        <f t="shared" si="10"/>
        <v>1.6258342015164677</v>
      </c>
      <c r="V58" s="35">
        <f t="shared" si="11"/>
        <v>0.6</v>
      </c>
      <c r="W58" s="35">
        <f t="shared" si="12"/>
        <v>1.0258342015164676</v>
      </c>
      <c r="X58" s="35">
        <f t="shared" si="13"/>
        <v>0.5</v>
      </c>
      <c r="Y58" s="35">
        <f t="shared" si="14"/>
        <v>0.52583420151646765</v>
      </c>
      <c r="Z58" s="35">
        <f t="shared" si="15"/>
        <v>0.52583420151646765</v>
      </c>
      <c r="AA58" s="34">
        <v>2.8949999999999996</v>
      </c>
      <c r="AB58">
        <v>8</v>
      </c>
      <c r="AC58">
        <v>18</v>
      </c>
      <c r="AD58" s="34">
        <f t="shared" si="3"/>
        <v>0</v>
      </c>
      <c r="AE58" s="34">
        <f t="shared" si="4"/>
        <v>0</v>
      </c>
      <c r="AF58" s="34">
        <f t="shared" si="16"/>
        <v>1.4764499999999996</v>
      </c>
      <c r="AG58" s="34">
        <f t="shared" si="17"/>
        <v>3.4</v>
      </c>
      <c r="AH58" s="34">
        <f t="shared" si="18"/>
        <v>8.0452632832019546</v>
      </c>
      <c r="AI58">
        <f t="shared" si="19"/>
        <v>0</v>
      </c>
      <c r="AJ58">
        <f t="shared" si="20"/>
        <v>0</v>
      </c>
      <c r="AK58">
        <f t="shared" si="5"/>
        <v>1.4764499999999998</v>
      </c>
      <c r="AL58">
        <f t="shared" si="21"/>
        <v>3.4</v>
      </c>
      <c r="AM58">
        <f t="shared" si="22"/>
        <v>15.299999999999999</v>
      </c>
    </row>
    <row r="59" spans="3:39" hidden="1">
      <c r="C59">
        <v>54</v>
      </c>
      <c r="D59">
        <v>95</v>
      </c>
      <c r="E59">
        <v>0</v>
      </c>
      <c r="F59">
        <v>0</v>
      </c>
      <c r="G59">
        <v>95</v>
      </c>
      <c r="H59">
        <v>95</v>
      </c>
      <c r="I59" s="34">
        <v>0.1</v>
      </c>
      <c r="J59" s="34">
        <v>0.1</v>
      </c>
      <c r="K59" s="34">
        <v>0.8</v>
      </c>
      <c r="L59" s="34">
        <v>0.8</v>
      </c>
      <c r="M59" s="34">
        <v>1.2</v>
      </c>
      <c r="N59" s="34">
        <f t="shared" si="0"/>
        <v>3</v>
      </c>
      <c r="O59">
        <f t="shared" si="1"/>
        <v>1.7316999999999998</v>
      </c>
      <c r="P59" s="78">
        <f t="shared" si="2"/>
        <v>0.84962973974677014</v>
      </c>
      <c r="Q59" s="34">
        <f t="shared" si="23"/>
        <v>2.5488892192403103</v>
      </c>
      <c r="R59" s="34">
        <f t="shared" si="7"/>
        <v>0.1</v>
      </c>
      <c r="S59" s="34">
        <f t="shared" si="8"/>
        <v>2.4488892192403102</v>
      </c>
      <c r="T59">
        <f t="shared" si="9"/>
        <v>0.1</v>
      </c>
      <c r="U59" s="35">
        <f t="shared" si="10"/>
        <v>2.3488892192403101</v>
      </c>
      <c r="V59" s="35">
        <f t="shared" si="11"/>
        <v>0.8</v>
      </c>
      <c r="W59" s="35">
        <f t="shared" si="12"/>
        <v>1.5488892192403101</v>
      </c>
      <c r="X59" s="35">
        <f t="shared" si="13"/>
        <v>0.8</v>
      </c>
      <c r="Y59" s="35">
        <f t="shared" si="14"/>
        <v>0.74888921924031004</v>
      </c>
      <c r="Z59" s="35">
        <f t="shared" si="15"/>
        <v>0</v>
      </c>
      <c r="AA59" s="34">
        <v>2.7</v>
      </c>
      <c r="AB59">
        <v>8</v>
      </c>
      <c r="AC59">
        <v>18</v>
      </c>
      <c r="AD59" s="34">
        <f t="shared" si="3"/>
        <v>0</v>
      </c>
      <c r="AE59" s="34">
        <f t="shared" si="4"/>
        <v>0</v>
      </c>
      <c r="AF59" s="34">
        <f t="shared" si="16"/>
        <v>2.052</v>
      </c>
      <c r="AG59" s="34">
        <f t="shared" si="17"/>
        <v>6.08</v>
      </c>
      <c r="AH59" s="34">
        <f t="shared" si="18"/>
        <v>0</v>
      </c>
      <c r="AI59">
        <f t="shared" si="19"/>
        <v>0</v>
      </c>
      <c r="AJ59">
        <f t="shared" si="20"/>
        <v>0</v>
      </c>
      <c r="AK59">
        <f t="shared" si="5"/>
        <v>2.052</v>
      </c>
      <c r="AL59">
        <f t="shared" si="21"/>
        <v>6.08</v>
      </c>
      <c r="AM59">
        <f t="shared" si="22"/>
        <v>20.52</v>
      </c>
    </row>
    <row r="60" spans="3:39" hidden="1">
      <c r="C60">
        <v>55</v>
      </c>
      <c r="D60">
        <v>15</v>
      </c>
      <c r="E60">
        <v>0</v>
      </c>
      <c r="F60">
        <v>0</v>
      </c>
      <c r="G60">
        <v>15</v>
      </c>
      <c r="H60">
        <v>15</v>
      </c>
      <c r="I60" s="34">
        <v>0.1</v>
      </c>
      <c r="J60" s="34">
        <v>0.1</v>
      </c>
      <c r="K60" s="34">
        <v>0.1</v>
      </c>
      <c r="L60" s="34">
        <v>0.1</v>
      </c>
      <c r="M60" s="34">
        <v>0.1</v>
      </c>
      <c r="N60" s="34">
        <f t="shared" si="0"/>
        <v>0.5</v>
      </c>
      <c r="O60">
        <f t="shared" si="1"/>
        <v>0.18695000000000001</v>
      </c>
      <c r="P60" s="78">
        <f t="shared" si="2"/>
        <v>0.54660184993443961</v>
      </c>
      <c r="Q60" s="34">
        <f t="shared" si="23"/>
        <v>0.2733009249672198</v>
      </c>
      <c r="R60" s="34">
        <f t="shared" si="7"/>
        <v>0.1</v>
      </c>
      <c r="S60" s="34">
        <f t="shared" si="8"/>
        <v>0.1733009249672198</v>
      </c>
      <c r="T60">
        <f t="shared" si="9"/>
        <v>0.1</v>
      </c>
      <c r="U60" s="35">
        <f t="shared" si="10"/>
        <v>7.3300924967219794E-2</v>
      </c>
      <c r="V60" s="35">
        <f t="shared" si="11"/>
        <v>0</v>
      </c>
      <c r="W60" s="35">
        <f t="shared" si="12"/>
        <v>7.3300924967219794E-2</v>
      </c>
      <c r="X60" s="35">
        <f t="shared" si="13"/>
        <v>0</v>
      </c>
      <c r="Y60" s="35">
        <f t="shared" si="14"/>
        <v>7.3300924967219794E-2</v>
      </c>
      <c r="Z60" s="35">
        <f t="shared" si="15"/>
        <v>0</v>
      </c>
      <c r="AA60" s="34">
        <v>1.9999999999999998</v>
      </c>
      <c r="AB60">
        <v>8</v>
      </c>
      <c r="AC60">
        <v>18</v>
      </c>
      <c r="AD60" s="34">
        <f t="shared" si="3"/>
        <v>0</v>
      </c>
      <c r="AE60" s="34">
        <f t="shared" si="4"/>
        <v>0</v>
      </c>
      <c r="AF60" s="34">
        <f t="shared" si="16"/>
        <v>0</v>
      </c>
      <c r="AG60" s="34">
        <f t="shared" si="17"/>
        <v>0</v>
      </c>
      <c r="AH60" s="34">
        <f t="shared" si="18"/>
        <v>0</v>
      </c>
      <c r="AI60">
        <f t="shared" si="19"/>
        <v>0</v>
      </c>
      <c r="AJ60">
        <f t="shared" si="20"/>
        <v>0</v>
      </c>
      <c r="AK60">
        <f t="shared" si="5"/>
        <v>2.9999999999999995E-2</v>
      </c>
      <c r="AL60">
        <f t="shared" si="21"/>
        <v>0.12</v>
      </c>
      <c r="AM60">
        <f t="shared" si="22"/>
        <v>0.27</v>
      </c>
    </row>
    <row r="61" spans="3:39" hidden="1">
      <c r="C61">
        <v>56</v>
      </c>
      <c r="D61">
        <v>10</v>
      </c>
      <c r="E61">
        <v>0</v>
      </c>
      <c r="F61">
        <v>0</v>
      </c>
      <c r="G61">
        <v>0</v>
      </c>
      <c r="H61">
        <v>0</v>
      </c>
      <c r="I61" s="34">
        <v>0.3</v>
      </c>
      <c r="J61" s="34">
        <v>0.2</v>
      </c>
      <c r="K61" s="34">
        <v>0.1</v>
      </c>
      <c r="L61" s="34">
        <v>0</v>
      </c>
      <c r="M61" s="34">
        <v>0</v>
      </c>
      <c r="N61" s="34">
        <f t="shared" si="0"/>
        <v>0.6</v>
      </c>
      <c r="O61">
        <f t="shared" si="1"/>
        <v>0.24874000000000002</v>
      </c>
      <c r="P61" s="78">
        <f t="shared" si="2"/>
        <v>0.56186634768443855</v>
      </c>
      <c r="Q61" s="34">
        <f t="shared" si="23"/>
        <v>0.3371198086106631</v>
      </c>
      <c r="R61" s="34">
        <f t="shared" si="7"/>
        <v>0.2</v>
      </c>
      <c r="S61" s="34">
        <f t="shared" si="8"/>
        <v>0.13711980861066309</v>
      </c>
      <c r="T61">
        <f t="shared" si="9"/>
        <v>0.13711980861066309</v>
      </c>
      <c r="U61" s="35">
        <f t="shared" si="10"/>
        <v>0</v>
      </c>
      <c r="V61" s="35">
        <f t="shared" si="11"/>
        <v>0</v>
      </c>
      <c r="W61" s="35">
        <f t="shared" si="12"/>
        <v>0</v>
      </c>
      <c r="X61" s="35">
        <f t="shared" si="13"/>
        <v>0</v>
      </c>
      <c r="Y61" s="35">
        <f t="shared" si="14"/>
        <v>0</v>
      </c>
      <c r="Z61" s="35">
        <f t="shared" si="15"/>
        <v>0</v>
      </c>
      <c r="AA61" s="34">
        <v>0.75</v>
      </c>
      <c r="AB61">
        <v>8</v>
      </c>
      <c r="AC61">
        <v>18</v>
      </c>
      <c r="AD61" s="34">
        <f t="shared" si="3"/>
        <v>0</v>
      </c>
      <c r="AE61" s="34">
        <f t="shared" si="4"/>
        <v>0</v>
      </c>
      <c r="AF61" s="34">
        <f t="shared" si="16"/>
        <v>0</v>
      </c>
      <c r="AG61" s="34">
        <f t="shared" si="17"/>
        <v>0</v>
      </c>
      <c r="AH61" s="34">
        <f t="shared" si="18"/>
        <v>0</v>
      </c>
      <c r="AI61">
        <f t="shared" si="19"/>
        <v>0</v>
      </c>
      <c r="AJ61">
        <f t="shared" si="20"/>
        <v>0</v>
      </c>
      <c r="AK61">
        <f t="shared" si="5"/>
        <v>7.5000000000000015E-3</v>
      </c>
      <c r="AL61">
        <f t="shared" si="21"/>
        <v>0</v>
      </c>
      <c r="AM61">
        <f t="shared" si="22"/>
        <v>0</v>
      </c>
    </row>
    <row r="62" spans="3:39" hidden="1">
      <c r="C62">
        <v>57</v>
      </c>
      <c r="D62">
        <v>10</v>
      </c>
      <c r="E62">
        <v>0</v>
      </c>
      <c r="F62">
        <v>0</v>
      </c>
      <c r="G62" t="s">
        <v>732</v>
      </c>
      <c r="H62" t="s">
        <v>732</v>
      </c>
      <c r="I62" s="34">
        <v>0.1</v>
      </c>
      <c r="J62" s="34">
        <v>0.1</v>
      </c>
      <c r="K62" s="34">
        <v>0.1</v>
      </c>
      <c r="L62" s="34">
        <v>0</v>
      </c>
      <c r="M62" s="34">
        <v>0</v>
      </c>
      <c r="N62" s="34">
        <f t="shared" si="0"/>
        <v>0.30000000000000004</v>
      </c>
      <c r="O62">
        <f t="shared" si="1"/>
        <v>6.3370000000000024E-2</v>
      </c>
      <c r="P62" s="78">
        <f t="shared" si="2"/>
        <v>0.51583720049241921</v>
      </c>
      <c r="Q62" s="34">
        <f t="shared" si="23"/>
        <v>0.15475116014772577</v>
      </c>
      <c r="R62" s="34">
        <f t="shared" si="7"/>
        <v>0.1</v>
      </c>
      <c r="S62" s="34">
        <f t="shared" si="8"/>
        <v>5.4751160147725769E-2</v>
      </c>
      <c r="T62">
        <f t="shared" si="9"/>
        <v>5.4751160147725769E-2</v>
      </c>
      <c r="U62" s="35">
        <f t="shared" si="10"/>
        <v>0</v>
      </c>
      <c r="V62" s="35">
        <f t="shared" si="11"/>
        <v>0</v>
      </c>
      <c r="W62" s="35">
        <f t="shared" si="12"/>
        <v>0</v>
      </c>
      <c r="X62" s="35">
        <f t="shared" si="13"/>
        <v>0</v>
      </c>
      <c r="Y62" s="35">
        <f t="shared" si="14"/>
        <v>0</v>
      </c>
      <c r="Z62" s="35">
        <f t="shared" si="15"/>
        <v>0</v>
      </c>
      <c r="AA62" s="34">
        <v>0.55000000000000004</v>
      </c>
      <c r="AB62">
        <v>8</v>
      </c>
      <c r="AC62">
        <v>22</v>
      </c>
      <c r="AD62" s="34">
        <f t="shared" si="3"/>
        <v>0</v>
      </c>
      <c r="AE62" s="34">
        <f t="shared" si="4"/>
        <v>0</v>
      </c>
      <c r="AF62" s="34">
        <f t="shared" si="16"/>
        <v>0</v>
      </c>
      <c r="AG62" s="34" t="e">
        <f t="shared" si="17"/>
        <v>#VALUE!</v>
      </c>
      <c r="AH62" s="34" t="e">
        <f t="shared" si="18"/>
        <v>#VALUE!</v>
      </c>
      <c r="AI62">
        <f t="shared" si="19"/>
        <v>0</v>
      </c>
      <c r="AJ62">
        <f t="shared" si="20"/>
        <v>0</v>
      </c>
      <c r="AK62">
        <f t="shared" si="5"/>
        <v>5.5000000000000014E-3</v>
      </c>
      <c r="AL62" t="e">
        <f t="shared" si="21"/>
        <v>#VALUE!</v>
      </c>
      <c r="AM62" t="e">
        <f t="shared" si="22"/>
        <v>#VALUE!</v>
      </c>
    </row>
    <row r="63" spans="3:39" hidden="1">
      <c r="C63">
        <v>58</v>
      </c>
      <c r="D63">
        <v>10</v>
      </c>
      <c r="E63">
        <v>0</v>
      </c>
      <c r="F63">
        <v>0</v>
      </c>
      <c r="G63" t="s">
        <v>732</v>
      </c>
      <c r="H63" t="s">
        <v>732</v>
      </c>
      <c r="I63" s="34">
        <v>0.1</v>
      </c>
      <c r="J63" s="34">
        <v>0.1</v>
      </c>
      <c r="K63" s="34">
        <v>0.1</v>
      </c>
      <c r="L63" s="34">
        <v>0</v>
      </c>
      <c r="M63" s="34">
        <v>0</v>
      </c>
      <c r="N63" s="34">
        <f t="shared" si="0"/>
        <v>0.30000000000000004</v>
      </c>
      <c r="O63">
        <f t="shared" si="1"/>
        <v>6.3370000000000024E-2</v>
      </c>
      <c r="P63" s="78">
        <f t="shared" si="2"/>
        <v>0.51583720049241921</v>
      </c>
      <c r="Q63" s="34">
        <f t="shared" si="23"/>
        <v>0.15475116014772577</v>
      </c>
      <c r="R63" s="34">
        <f t="shared" si="7"/>
        <v>0.1</v>
      </c>
      <c r="S63" s="34">
        <f t="shared" si="8"/>
        <v>5.4751160147725769E-2</v>
      </c>
      <c r="T63">
        <f t="shared" si="9"/>
        <v>5.4751160147725769E-2</v>
      </c>
      <c r="U63" s="35">
        <f t="shared" si="10"/>
        <v>0</v>
      </c>
      <c r="V63" s="35">
        <f t="shared" si="11"/>
        <v>0</v>
      </c>
      <c r="W63" s="35">
        <f t="shared" si="12"/>
        <v>0</v>
      </c>
      <c r="X63" s="35">
        <f t="shared" si="13"/>
        <v>0</v>
      </c>
      <c r="Y63" s="35">
        <f t="shared" si="14"/>
        <v>0</v>
      </c>
      <c r="Z63" s="35">
        <f t="shared" si="15"/>
        <v>0</v>
      </c>
      <c r="AA63" s="34">
        <v>3</v>
      </c>
      <c r="AB63">
        <v>8</v>
      </c>
      <c r="AC63">
        <v>22</v>
      </c>
      <c r="AD63" s="34">
        <f t="shared" si="3"/>
        <v>0</v>
      </c>
      <c r="AE63" s="34">
        <f t="shared" si="4"/>
        <v>0</v>
      </c>
      <c r="AF63" s="34">
        <f t="shared" si="16"/>
        <v>0</v>
      </c>
      <c r="AG63" s="34" t="e">
        <f t="shared" si="17"/>
        <v>#VALUE!</v>
      </c>
      <c r="AH63" s="34" t="e">
        <f t="shared" si="18"/>
        <v>#VALUE!</v>
      </c>
      <c r="AI63">
        <f t="shared" si="19"/>
        <v>0</v>
      </c>
      <c r="AJ63">
        <f t="shared" si="20"/>
        <v>0</v>
      </c>
      <c r="AK63">
        <f t="shared" si="5"/>
        <v>3.0000000000000006E-2</v>
      </c>
      <c r="AL63" t="e">
        <f t="shared" si="21"/>
        <v>#VALUE!</v>
      </c>
      <c r="AM63" t="e">
        <f t="shared" si="22"/>
        <v>#VALUE!</v>
      </c>
    </row>
    <row r="64" spans="3:39" hidden="1">
      <c r="C64">
        <v>59</v>
      </c>
      <c r="D64">
        <v>36</v>
      </c>
      <c r="E64">
        <v>0</v>
      </c>
      <c r="F64">
        <v>0</v>
      </c>
      <c r="G64">
        <v>85</v>
      </c>
      <c r="H64">
        <v>99</v>
      </c>
      <c r="I64" s="34">
        <v>0.7</v>
      </c>
      <c r="J64" s="34">
        <v>0.2</v>
      </c>
      <c r="K64" s="34">
        <v>0.3</v>
      </c>
      <c r="L64" s="34">
        <v>1.2</v>
      </c>
      <c r="M64" s="34">
        <v>2</v>
      </c>
      <c r="N64" s="34">
        <f t="shared" si="0"/>
        <v>4.4000000000000004</v>
      </c>
      <c r="O64">
        <f t="shared" si="1"/>
        <v>2.5967600000000002</v>
      </c>
      <c r="P64" s="78">
        <f t="shared" si="2"/>
        <v>0.93065276744992309</v>
      </c>
      <c r="Q64" s="34">
        <f t="shared" si="23"/>
        <v>4.0948721767796616</v>
      </c>
      <c r="R64" s="34">
        <f t="shared" si="7"/>
        <v>0.2</v>
      </c>
      <c r="S64" s="34">
        <f t="shared" si="8"/>
        <v>3.8948721767796615</v>
      </c>
      <c r="T64">
        <f t="shared" si="9"/>
        <v>0.7</v>
      </c>
      <c r="U64" s="35">
        <f t="shared" si="10"/>
        <v>3.1948721767796613</v>
      </c>
      <c r="V64" s="35">
        <f t="shared" si="11"/>
        <v>0.3</v>
      </c>
      <c r="W64" s="35">
        <f t="shared" si="12"/>
        <v>2.8948721767796615</v>
      </c>
      <c r="X64" s="35">
        <f t="shared" si="13"/>
        <v>1.2</v>
      </c>
      <c r="Y64" s="35">
        <f t="shared" si="14"/>
        <v>1.6948721767796615</v>
      </c>
      <c r="Z64" s="35">
        <f t="shared" si="15"/>
        <v>1.6948721767796615</v>
      </c>
      <c r="AA64" s="34">
        <v>2.9250000000000003</v>
      </c>
      <c r="AB64">
        <v>8</v>
      </c>
      <c r="AC64">
        <v>18</v>
      </c>
      <c r="AD64" s="34">
        <f t="shared" si="3"/>
        <v>0</v>
      </c>
      <c r="AE64" s="34">
        <f t="shared" si="4"/>
        <v>0</v>
      </c>
      <c r="AF64" s="34">
        <f t="shared" si="16"/>
        <v>0.31590000000000001</v>
      </c>
      <c r="AG64" s="34">
        <f t="shared" si="17"/>
        <v>8.16</v>
      </c>
      <c r="AH64" s="34">
        <f t="shared" si="18"/>
        <v>30.202622190213567</v>
      </c>
      <c r="AI64">
        <f t="shared" si="19"/>
        <v>0</v>
      </c>
      <c r="AJ64">
        <f t="shared" si="20"/>
        <v>0</v>
      </c>
      <c r="AK64">
        <f t="shared" si="5"/>
        <v>0.31590000000000001</v>
      </c>
      <c r="AL64">
        <f t="shared" si="21"/>
        <v>8.16</v>
      </c>
      <c r="AM64">
        <f t="shared" si="22"/>
        <v>35.64</v>
      </c>
    </row>
    <row r="65" spans="3:39" hidden="1">
      <c r="C65">
        <v>60</v>
      </c>
      <c r="D65">
        <v>3</v>
      </c>
      <c r="E65">
        <v>0</v>
      </c>
      <c r="F65">
        <v>0</v>
      </c>
      <c r="G65" t="s">
        <v>732</v>
      </c>
      <c r="H65" t="s">
        <v>732</v>
      </c>
      <c r="I65" s="34">
        <v>0</v>
      </c>
      <c r="J65" s="34">
        <v>0.1</v>
      </c>
      <c r="K65" s="34">
        <v>1.5</v>
      </c>
      <c r="L65" s="34">
        <v>0</v>
      </c>
      <c r="M65" s="34">
        <v>0</v>
      </c>
      <c r="N65" s="34">
        <f t="shared" si="0"/>
        <v>1.6</v>
      </c>
      <c r="O65">
        <f t="shared" si="1"/>
        <v>0.86664000000000008</v>
      </c>
      <c r="P65" s="78">
        <f t="shared" si="2"/>
        <v>0.70404607124204133</v>
      </c>
      <c r="Q65" s="34">
        <f t="shared" si="23"/>
        <v>1.1264737139872663</v>
      </c>
      <c r="R65" s="34">
        <f t="shared" si="7"/>
        <v>0.1</v>
      </c>
      <c r="S65" s="34">
        <f t="shared" si="8"/>
        <v>1.0264737139872662</v>
      </c>
      <c r="T65">
        <f t="shared" si="9"/>
        <v>0</v>
      </c>
      <c r="U65" s="35">
        <f t="shared" si="10"/>
        <v>1.0264737139872662</v>
      </c>
      <c r="V65" s="35">
        <f t="shared" si="11"/>
        <v>1.0264737139872662</v>
      </c>
      <c r="W65" s="35">
        <f t="shared" si="12"/>
        <v>0</v>
      </c>
      <c r="X65" s="35">
        <f t="shared" si="13"/>
        <v>0</v>
      </c>
      <c r="Y65" s="35">
        <f t="shared" si="14"/>
        <v>0</v>
      </c>
      <c r="Z65" s="35">
        <f t="shared" si="15"/>
        <v>0</v>
      </c>
      <c r="AA65" s="34">
        <v>0.5</v>
      </c>
      <c r="AB65">
        <v>8</v>
      </c>
      <c r="AC65">
        <v>22</v>
      </c>
      <c r="AD65" s="34">
        <f t="shared" si="3"/>
        <v>0</v>
      </c>
      <c r="AE65" s="34">
        <f t="shared" si="4"/>
        <v>0</v>
      </c>
      <c r="AF65" s="34">
        <f t="shared" si="16"/>
        <v>1.5397105709808992E-2</v>
      </c>
      <c r="AG65" s="34" t="e">
        <f t="shared" si="17"/>
        <v>#VALUE!</v>
      </c>
      <c r="AH65" s="34" t="e">
        <f t="shared" si="18"/>
        <v>#VALUE!</v>
      </c>
      <c r="AI65">
        <f t="shared" si="19"/>
        <v>0</v>
      </c>
      <c r="AJ65">
        <f t="shared" si="20"/>
        <v>0</v>
      </c>
      <c r="AK65">
        <f t="shared" si="5"/>
        <v>2.2499999999999999E-2</v>
      </c>
      <c r="AL65" t="e">
        <f t="shared" si="21"/>
        <v>#VALUE!</v>
      </c>
      <c r="AM65" t="e">
        <f t="shared" si="22"/>
        <v>#VALUE!</v>
      </c>
    </row>
    <row r="66" spans="3:39" hidden="1">
      <c r="C66">
        <v>61</v>
      </c>
      <c r="D66">
        <v>60</v>
      </c>
      <c r="E66">
        <v>0</v>
      </c>
      <c r="F66">
        <v>0</v>
      </c>
      <c r="G66">
        <v>70</v>
      </c>
      <c r="H66">
        <v>80</v>
      </c>
      <c r="I66" s="34">
        <v>0.5</v>
      </c>
      <c r="J66" s="34">
        <v>0</v>
      </c>
      <c r="K66" s="34">
        <v>0.8</v>
      </c>
      <c r="L66" s="34">
        <v>0.6</v>
      </c>
      <c r="M66" s="34">
        <v>0.7</v>
      </c>
      <c r="N66" s="34">
        <f t="shared" si="0"/>
        <v>2.5999999999999996</v>
      </c>
      <c r="O66">
        <f t="shared" si="1"/>
        <v>1.4845399999999997</v>
      </c>
      <c r="P66" s="78">
        <f t="shared" si="2"/>
        <v>0.81525734175809983</v>
      </c>
      <c r="Q66" s="34">
        <f t="shared" si="23"/>
        <v>2.1196690885710594</v>
      </c>
      <c r="R66" s="34">
        <f t="shared" si="7"/>
        <v>0</v>
      </c>
      <c r="S66" s="34">
        <f t="shared" si="8"/>
        <v>2.1196690885710594</v>
      </c>
      <c r="T66">
        <f t="shared" si="9"/>
        <v>0.5</v>
      </c>
      <c r="U66" s="35">
        <f t="shared" si="10"/>
        <v>1.6196690885710594</v>
      </c>
      <c r="V66" s="35">
        <f t="shared" si="11"/>
        <v>0.8</v>
      </c>
      <c r="W66" s="35">
        <f t="shared" si="12"/>
        <v>0.81966908857105936</v>
      </c>
      <c r="X66" s="35">
        <f t="shared" si="13"/>
        <v>0.6</v>
      </c>
      <c r="Y66" s="35">
        <f t="shared" si="14"/>
        <v>0.21966908857105938</v>
      </c>
      <c r="Z66" s="35">
        <f t="shared" si="15"/>
        <v>0</v>
      </c>
      <c r="AA66" s="34">
        <v>2.4750000000000001</v>
      </c>
      <c r="AB66">
        <v>8</v>
      </c>
      <c r="AC66">
        <v>22</v>
      </c>
      <c r="AD66" s="34">
        <f t="shared" si="3"/>
        <v>0</v>
      </c>
      <c r="AE66" s="34">
        <f t="shared" si="4"/>
        <v>0</v>
      </c>
      <c r="AF66" s="34">
        <f t="shared" si="16"/>
        <v>1.1880000000000002</v>
      </c>
      <c r="AG66" s="34">
        <f t="shared" si="17"/>
        <v>3.36</v>
      </c>
      <c r="AH66" s="34">
        <f t="shared" si="18"/>
        <v>0</v>
      </c>
      <c r="AI66">
        <f t="shared" si="19"/>
        <v>0</v>
      </c>
      <c r="AJ66">
        <f t="shared" si="20"/>
        <v>0</v>
      </c>
      <c r="AK66">
        <f t="shared" si="5"/>
        <v>1.1879999999999999</v>
      </c>
      <c r="AL66">
        <f t="shared" si="21"/>
        <v>3.36</v>
      </c>
      <c r="AM66">
        <f t="shared" si="22"/>
        <v>12.319999999999999</v>
      </c>
    </row>
    <row r="67" spans="3:39" hidden="1">
      <c r="C67">
        <v>62</v>
      </c>
      <c r="D67">
        <v>10</v>
      </c>
      <c r="E67">
        <v>0</v>
      </c>
      <c r="F67">
        <v>0</v>
      </c>
      <c r="G67" t="s">
        <v>732</v>
      </c>
      <c r="H67" t="s">
        <v>732</v>
      </c>
      <c r="I67" s="34">
        <v>0.2</v>
      </c>
      <c r="J67" s="34">
        <v>0.1</v>
      </c>
      <c r="K67" s="34">
        <v>0.5</v>
      </c>
      <c r="L67" s="34">
        <v>0</v>
      </c>
      <c r="M67" s="34">
        <v>0</v>
      </c>
      <c r="N67" s="34">
        <f t="shared" si="0"/>
        <v>0.8</v>
      </c>
      <c r="O67">
        <f t="shared" si="1"/>
        <v>0.37232000000000004</v>
      </c>
      <c r="P67" s="78">
        <f t="shared" si="2"/>
        <v>0.59201945304938997</v>
      </c>
      <c r="Q67" s="34">
        <f t="shared" si="23"/>
        <v>0.47361556243951197</v>
      </c>
      <c r="R67" s="34">
        <f t="shared" si="7"/>
        <v>0.1</v>
      </c>
      <c r="S67" s="34">
        <f t="shared" si="8"/>
        <v>0.37361556243951199</v>
      </c>
      <c r="T67">
        <f t="shared" si="9"/>
        <v>0.2</v>
      </c>
      <c r="U67" s="35">
        <f t="shared" si="10"/>
        <v>0.17361556243951198</v>
      </c>
      <c r="V67" s="35">
        <f t="shared" si="11"/>
        <v>0</v>
      </c>
      <c r="W67" s="35">
        <f t="shared" si="12"/>
        <v>0.17361556243951198</v>
      </c>
      <c r="X67" s="35">
        <f t="shared" si="13"/>
        <v>0</v>
      </c>
      <c r="Y67" s="35">
        <f t="shared" si="14"/>
        <v>0.17361556243951198</v>
      </c>
      <c r="Z67" s="35">
        <f t="shared" si="15"/>
        <v>0</v>
      </c>
      <c r="AA67" s="34">
        <v>0.75</v>
      </c>
      <c r="AB67">
        <v>8</v>
      </c>
      <c r="AC67">
        <v>22</v>
      </c>
      <c r="AD67" s="34">
        <f t="shared" si="3"/>
        <v>0</v>
      </c>
      <c r="AE67" s="34">
        <f t="shared" si="4"/>
        <v>0</v>
      </c>
      <c r="AF67" s="34">
        <f t="shared" si="16"/>
        <v>0</v>
      </c>
      <c r="AG67" s="34" t="e">
        <f t="shared" si="17"/>
        <v>#VALUE!</v>
      </c>
      <c r="AH67" s="34" t="e">
        <f t="shared" si="18"/>
        <v>#VALUE!</v>
      </c>
      <c r="AI67">
        <f t="shared" si="19"/>
        <v>0</v>
      </c>
      <c r="AJ67">
        <f t="shared" si="20"/>
        <v>0</v>
      </c>
      <c r="AK67">
        <f t="shared" si="5"/>
        <v>3.7500000000000006E-2</v>
      </c>
      <c r="AL67" t="e">
        <f t="shared" si="21"/>
        <v>#VALUE!</v>
      </c>
      <c r="AM67" t="e">
        <f t="shared" si="22"/>
        <v>#VALUE!</v>
      </c>
    </row>
    <row r="68" spans="3:39" hidden="1">
      <c r="C68">
        <v>63</v>
      </c>
      <c r="D68">
        <v>5</v>
      </c>
      <c r="E68">
        <v>0</v>
      </c>
      <c r="F68">
        <v>0</v>
      </c>
      <c r="G68" t="s">
        <v>732</v>
      </c>
      <c r="H68" t="s">
        <v>732</v>
      </c>
      <c r="I68" s="34">
        <v>0.7</v>
      </c>
      <c r="J68" s="34">
        <v>0</v>
      </c>
      <c r="K68" s="34">
        <v>0.5</v>
      </c>
      <c r="L68" s="34">
        <v>0</v>
      </c>
      <c r="M68" s="34">
        <v>0</v>
      </c>
      <c r="N68" s="34">
        <f t="shared" si="0"/>
        <v>1.2</v>
      </c>
      <c r="O68">
        <f t="shared" si="1"/>
        <v>0.61948000000000003</v>
      </c>
      <c r="P68" s="78">
        <f t="shared" si="2"/>
        <v>0.65010027345600607</v>
      </c>
      <c r="Q68" s="34">
        <f t="shared" si="23"/>
        <v>0.78012032814720722</v>
      </c>
      <c r="R68" s="34">
        <f t="shared" si="7"/>
        <v>0</v>
      </c>
      <c r="S68" s="34">
        <f t="shared" si="8"/>
        <v>0.78012032814720722</v>
      </c>
      <c r="T68">
        <f t="shared" si="9"/>
        <v>0.7</v>
      </c>
      <c r="U68" s="35">
        <f t="shared" si="10"/>
        <v>8.0120328147207265E-2</v>
      </c>
      <c r="V68" s="35">
        <f t="shared" si="11"/>
        <v>0</v>
      </c>
      <c r="W68" s="35">
        <f t="shared" si="12"/>
        <v>8.0120328147207265E-2</v>
      </c>
      <c r="X68" s="35">
        <f t="shared" si="13"/>
        <v>0</v>
      </c>
      <c r="Y68" s="35">
        <f t="shared" si="14"/>
        <v>8.0120328147207265E-2</v>
      </c>
      <c r="Z68" s="35">
        <f t="shared" si="15"/>
        <v>0</v>
      </c>
      <c r="AA68" s="34">
        <v>0.5</v>
      </c>
      <c r="AB68">
        <v>8</v>
      </c>
      <c r="AC68">
        <v>22</v>
      </c>
      <c r="AD68" s="34">
        <f t="shared" si="3"/>
        <v>0</v>
      </c>
      <c r="AE68" s="34">
        <f t="shared" si="4"/>
        <v>0</v>
      </c>
      <c r="AF68" s="34">
        <f t="shared" si="16"/>
        <v>0</v>
      </c>
      <c r="AG68" s="34" t="e">
        <f t="shared" si="17"/>
        <v>#VALUE!</v>
      </c>
      <c r="AH68" s="34" t="e">
        <f t="shared" si="18"/>
        <v>#VALUE!</v>
      </c>
      <c r="AI68">
        <f t="shared" si="19"/>
        <v>0</v>
      </c>
      <c r="AJ68">
        <f t="shared" si="20"/>
        <v>0</v>
      </c>
      <c r="AK68">
        <f t="shared" si="5"/>
        <v>1.2500000000000001E-2</v>
      </c>
      <c r="AL68" t="e">
        <f t="shared" si="21"/>
        <v>#VALUE!</v>
      </c>
      <c r="AM68" t="e">
        <f t="shared" si="22"/>
        <v>#VALUE!</v>
      </c>
    </row>
    <row r="69" spans="3:39" hidden="1">
      <c r="C69">
        <v>65</v>
      </c>
      <c r="D69">
        <v>90</v>
      </c>
      <c r="E69">
        <v>0</v>
      </c>
      <c r="F69">
        <v>0</v>
      </c>
      <c r="G69">
        <v>90</v>
      </c>
      <c r="H69">
        <v>90</v>
      </c>
      <c r="I69" s="34">
        <v>0</v>
      </c>
      <c r="J69" s="34">
        <v>0</v>
      </c>
      <c r="K69" s="34">
        <v>0.5</v>
      </c>
      <c r="L69" s="34">
        <v>0.1</v>
      </c>
      <c r="M69" s="34">
        <v>0.1</v>
      </c>
      <c r="N69" s="34">
        <f t="shared" si="0"/>
        <v>0.7</v>
      </c>
      <c r="O69">
        <f t="shared" si="1"/>
        <v>0.31052999999999997</v>
      </c>
      <c r="P69" s="78">
        <f t="shared" si="2"/>
        <v>0.5770146228456422</v>
      </c>
      <c r="Q69" s="34">
        <f t="shared" si="23"/>
        <v>0.40391023599194953</v>
      </c>
      <c r="R69" s="34">
        <f t="shared" si="7"/>
        <v>0</v>
      </c>
      <c r="S69" s="34">
        <f t="shared" si="8"/>
        <v>0.40391023599194953</v>
      </c>
      <c r="T69">
        <f t="shared" si="9"/>
        <v>0</v>
      </c>
      <c r="U69" s="35">
        <f t="shared" si="10"/>
        <v>0.40391023599194953</v>
      </c>
      <c r="V69" s="35">
        <f t="shared" si="11"/>
        <v>0.40391023599194953</v>
      </c>
      <c r="W69" s="35">
        <f t="shared" si="12"/>
        <v>0</v>
      </c>
      <c r="X69" s="35">
        <f t="shared" si="13"/>
        <v>0</v>
      </c>
      <c r="Y69" s="35">
        <f t="shared" si="14"/>
        <v>0</v>
      </c>
      <c r="Z69" s="35">
        <f t="shared" si="15"/>
        <v>0</v>
      </c>
      <c r="AA69" s="34">
        <v>0.5</v>
      </c>
      <c r="AB69">
        <v>8</v>
      </c>
      <c r="AC69">
        <v>18</v>
      </c>
      <c r="AD69" s="34">
        <f t="shared" si="3"/>
        <v>0</v>
      </c>
      <c r="AE69" s="34">
        <f t="shared" si="4"/>
        <v>0</v>
      </c>
      <c r="AF69" s="34">
        <f t="shared" si="16"/>
        <v>0.18175960619637729</v>
      </c>
      <c r="AG69" s="34">
        <f t="shared" si="17"/>
        <v>0</v>
      </c>
      <c r="AH69" s="34">
        <f t="shared" si="18"/>
        <v>0</v>
      </c>
      <c r="AI69">
        <f t="shared" si="19"/>
        <v>0</v>
      </c>
      <c r="AJ69">
        <f t="shared" si="20"/>
        <v>0</v>
      </c>
      <c r="AK69">
        <f t="shared" si="5"/>
        <v>0.22500000000000001</v>
      </c>
      <c r="AL69">
        <f t="shared" si="21"/>
        <v>0.72000000000000008</v>
      </c>
      <c r="AM69">
        <f t="shared" si="22"/>
        <v>1.62</v>
      </c>
    </row>
    <row r="70" spans="3:39" hidden="1">
      <c r="C70">
        <v>66</v>
      </c>
      <c r="D70">
        <v>5</v>
      </c>
      <c r="E70">
        <v>0</v>
      </c>
      <c r="F70">
        <v>0</v>
      </c>
      <c r="G70">
        <v>70</v>
      </c>
      <c r="H70">
        <v>70</v>
      </c>
      <c r="I70" s="34">
        <v>0</v>
      </c>
      <c r="J70" s="34">
        <v>0</v>
      </c>
      <c r="K70" s="34">
        <v>2.5</v>
      </c>
      <c r="L70" s="34">
        <v>0.2</v>
      </c>
      <c r="M70" s="34">
        <v>1.5</v>
      </c>
      <c r="N70" s="34">
        <f t="shared" si="0"/>
        <v>4.2</v>
      </c>
      <c r="O70">
        <f t="shared" si="1"/>
        <v>2.4731800000000002</v>
      </c>
      <c r="P70" s="78">
        <f t="shared" si="2"/>
        <v>0.92224011953042495</v>
      </c>
      <c r="Q70" s="34">
        <f t="shared" si="23"/>
        <v>3.8734085020277851</v>
      </c>
      <c r="R70" s="34">
        <f t="shared" si="7"/>
        <v>0</v>
      </c>
      <c r="S70" s="34">
        <f t="shared" si="8"/>
        <v>3.8734085020277851</v>
      </c>
      <c r="T70">
        <f t="shared" si="9"/>
        <v>0</v>
      </c>
      <c r="U70" s="35">
        <f t="shared" si="10"/>
        <v>3.8734085020277851</v>
      </c>
      <c r="V70" s="35">
        <f t="shared" si="11"/>
        <v>2.5</v>
      </c>
      <c r="W70" s="35">
        <f t="shared" si="12"/>
        <v>1.3734085020277851</v>
      </c>
      <c r="X70" s="35">
        <f t="shared" si="13"/>
        <v>0</v>
      </c>
      <c r="Y70" s="35">
        <f t="shared" si="14"/>
        <v>1.3734085020277851</v>
      </c>
      <c r="Z70" s="35">
        <f t="shared" si="15"/>
        <v>1.3734085020277851</v>
      </c>
      <c r="AA70" s="34">
        <v>0.5</v>
      </c>
      <c r="AB70">
        <v>8</v>
      </c>
      <c r="AC70">
        <v>22</v>
      </c>
      <c r="AD70" s="34">
        <f t="shared" si="3"/>
        <v>0</v>
      </c>
      <c r="AE70" s="34">
        <f t="shared" si="4"/>
        <v>0</v>
      </c>
      <c r="AF70" s="34">
        <f t="shared" si="16"/>
        <v>6.25E-2</v>
      </c>
      <c r="AG70" s="34">
        <f t="shared" si="17"/>
        <v>0</v>
      </c>
      <c r="AH70" s="34">
        <f t="shared" si="18"/>
        <v>21.150490931227889</v>
      </c>
      <c r="AI70">
        <f t="shared" si="19"/>
        <v>0</v>
      </c>
      <c r="AJ70">
        <f t="shared" si="20"/>
        <v>0</v>
      </c>
      <c r="AK70">
        <f t="shared" si="5"/>
        <v>6.25E-2</v>
      </c>
      <c r="AL70">
        <f t="shared" si="21"/>
        <v>1.1199999999999999</v>
      </c>
      <c r="AM70">
        <f t="shared" si="22"/>
        <v>23.099999999999994</v>
      </c>
    </row>
    <row r="71" spans="3:39" hidden="1">
      <c r="C71">
        <v>67</v>
      </c>
      <c r="D71">
        <v>90</v>
      </c>
      <c r="E71">
        <v>0</v>
      </c>
      <c r="F71">
        <v>0</v>
      </c>
      <c r="G71">
        <v>80</v>
      </c>
      <c r="H71">
        <v>80</v>
      </c>
      <c r="I71" s="34">
        <v>0.2</v>
      </c>
      <c r="J71" s="34">
        <v>0</v>
      </c>
      <c r="K71" s="34">
        <v>0.7</v>
      </c>
      <c r="L71" s="34">
        <v>1</v>
      </c>
      <c r="M71" s="34">
        <v>1</v>
      </c>
      <c r="N71" s="34">
        <f t="shared" si="0"/>
        <v>2.9</v>
      </c>
      <c r="O71">
        <f t="shared" si="1"/>
        <v>1.6699099999999998</v>
      </c>
      <c r="P71" s="78">
        <f t="shared" si="2"/>
        <v>0.84156382144990327</v>
      </c>
      <c r="Q71" s="34">
        <f t="shared" si="23"/>
        <v>2.4405350822047196</v>
      </c>
      <c r="R71" s="34">
        <f t="shared" si="7"/>
        <v>0</v>
      </c>
      <c r="S71" s="34">
        <f t="shared" si="8"/>
        <v>2.4405350822047196</v>
      </c>
      <c r="T71">
        <f t="shared" si="9"/>
        <v>0.2</v>
      </c>
      <c r="U71" s="35">
        <f t="shared" si="10"/>
        <v>2.2405350822047194</v>
      </c>
      <c r="V71" s="35">
        <f t="shared" si="11"/>
        <v>0.7</v>
      </c>
      <c r="W71" s="35">
        <f t="shared" si="12"/>
        <v>1.5405350822047195</v>
      </c>
      <c r="X71" s="35">
        <f t="shared" si="13"/>
        <v>1</v>
      </c>
      <c r="Y71" s="35">
        <f t="shared" si="14"/>
        <v>0.54053508220471946</v>
      </c>
      <c r="Z71" s="35">
        <f t="shared" si="15"/>
        <v>0</v>
      </c>
      <c r="AA71" s="34">
        <v>2.0499999999999998</v>
      </c>
      <c r="AB71">
        <v>8</v>
      </c>
      <c r="AC71">
        <v>18</v>
      </c>
      <c r="AD71" s="34">
        <f t="shared" si="3"/>
        <v>0</v>
      </c>
      <c r="AE71" s="34">
        <f t="shared" si="4"/>
        <v>0</v>
      </c>
      <c r="AF71" s="34">
        <f t="shared" si="16"/>
        <v>1.2914999999999999</v>
      </c>
      <c r="AG71" s="34">
        <f t="shared" si="17"/>
        <v>6.4</v>
      </c>
      <c r="AH71" s="34">
        <f t="shared" si="18"/>
        <v>0</v>
      </c>
      <c r="AI71">
        <f t="shared" si="19"/>
        <v>0</v>
      </c>
      <c r="AJ71">
        <f t="shared" si="20"/>
        <v>0</v>
      </c>
      <c r="AK71">
        <f t="shared" si="5"/>
        <v>1.2914999999999999</v>
      </c>
      <c r="AL71">
        <f t="shared" si="21"/>
        <v>6.4</v>
      </c>
      <c r="AM71">
        <f t="shared" si="22"/>
        <v>14.4</v>
      </c>
    </row>
    <row r="72" spans="3:39" hidden="1">
      <c r="C72">
        <v>69</v>
      </c>
      <c r="D72">
        <v>10</v>
      </c>
      <c r="E72">
        <v>0</v>
      </c>
      <c r="F72">
        <v>0</v>
      </c>
      <c r="G72">
        <v>10</v>
      </c>
      <c r="H72">
        <v>1</v>
      </c>
      <c r="I72" s="34">
        <v>0</v>
      </c>
      <c r="J72" s="34">
        <v>0</v>
      </c>
      <c r="K72" s="34">
        <v>0.2</v>
      </c>
      <c r="L72" s="34">
        <v>0.1</v>
      </c>
      <c r="M72" s="34">
        <v>0</v>
      </c>
      <c r="N72" s="34">
        <f t="shared" si="0"/>
        <v>0.30000000000000004</v>
      </c>
      <c r="O72">
        <f t="shared" si="1"/>
        <v>6.3370000000000024E-2</v>
      </c>
      <c r="P72" s="78">
        <f t="shared" si="2"/>
        <v>0.51583720049241921</v>
      </c>
      <c r="Q72" s="34">
        <f t="shared" si="23"/>
        <v>0.15475116014772577</v>
      </c>
      <c r="R72" s="34">
        <f t="shared" si="7"/>
        <v>0</v>
      </c>
      <c r="S72" s="34">
        <f t="shared" si="8"/>
        <v>0.15475116014772577</v>
      </c>
      <c r="T72">
        <f t="shared" si="9"/>
        <v>0</v>
      </c>
      <c r="U72" s="35">
        <f t="shared" si="10"/>
        <v>0.15475116014772577</v>
      </c>
      <c r="V72" s="35">
        <f t="shared" si="11"/>
        <v>0.15475116014772577</v>
      </c>
      <c r="W72" s="35">
        <f t="shared" si="12"/>
        <v>0</v>
      </c>
      <c r="X72" s="35">
        <f t="shared" si="13"/>
        <v>0</v>
      </c>
      <c r="Y72" s="35">
        <f t="shared" si="14"/>
        <v>0</v>
      </c>
      <c r="Z72" s="35">
        <f t="shared" si="15"/>
        <v>0</v>
      </c>
      <c r="AA72" s="34">
        <v>1.75</v>
      </c>
      <c r="AB72">
        <v>8</v>
      </c>
      <c r="AC72">
        <v>18</v>
      </c>
      <c r="AD72" s="34">
        <f t="shared" si="3"/>
        <v>0</v>
      </c>
      <c r="AE72" s="34">
        <f t="shared" si="4"/>
        <v>0</v>
      </c>
      <c r="AF72" s="34">
        <f t="shared" si="16"/>
        <v>2.708145302585201E-2</v>
      </c>
      <c r="AG72" s="34">
        <f t="shared" si="17"/>
        <v>0</v>
      </c>
      <c r="AH72" s="34">
        <f t="shared" si="18"/>
        <v>0</v>
      </c>
      <c r="AI72">
        <f t="shared" si="19"/>
        <v>0</v>
      </c>
      <c r="AJ72">
        <f t="shared" si="20"/>
        <v>0</v>
      </c>
      <c r="AK72">
        <f t="shared" si="5"/>
        <v>3.5000000000000003E-2</v>
      </c>
      <c r="AL72">
        <f t="shared" si="21"/>
        <v>8.0000000000000016E-2</v>
      </c>
      <c r="AM72">
        <f t="shared" si="22"/>
        <v>0</v>
      </c>
    </row>
    <row r="73" spans="3:39" hidden="1">
      <c r="C73">
        <v>70</v>
      </c>
      <c r="D73">
        <v>60</v>
      </c>
      <c r="E73">
        <v>0</v>
      </c>
      <c r="F73">
        <v>0</v>
      </c>
      <c r="G73">
        <v>90</v>
      </c>
      <c r="H73">
        <v>90</v>
      </c>
      <c r="I73" s="34">
        <v>0.5</v>
      </c>
      <c r="J73" s="34">
        <v>0</v>
      </c>
      <c r="K73" s="34">
        <v>0.8</v>
      </c>
      <c r="L73" s="34">
        <v>0.6</v>
      </c>
      <c r="M73" s="34">
        <v>0.6</v>
      </c>
      <c r="N73" s="34">
        <f t="shared" ref="N73:N136" si="24">SUM(I73:M73)</f>
        <v>2.5</v>
      </c>
      <c r="O73">
        <f t="shared" ref="O73:O136" si="25">($E$3*$I$2)+($F$3*N73)</f>
        <v>1.42275</v>
      </c>
      <c r="P73" s="78">
        <f t="shared" ref="P73:P136" si="26">EXP(O73)/(1+EXP(O73))</f>
        <v>0.80576916768497853</v>
      </c>
      <c r="Q73" s="34">
        <f t="shared" si="23"/>
        <v>2.0144229192124463</v>
      </c>
      <c r="R73" s="34">
        <f t="shared" si="7"/>
        <v>0</v>
      </c>
      <c r="S73" s="34">
        <f t="shared" si="8"/>
        <v>2.0144229192124463</v>
      </c>
      <c r="T73">
        <f t="shared" si="9"/>
        <v>0.5</v>
      </c>
      <c r="U73" s="35">
        <f t="shared" si="10"/>
        <v>1.5144229192124463</v>
      </c>
      <c r="V73" s="35">
        <f t="shared" si="11"/>
        <v>0.8</v>
      </c>
      <c r="W73" s="35">
        <f t="shared" si="12"/>
        <v>0.71442291921244627</v>
      </c>
      <c r="X73" s="35">
        <f t="shared" si="13"/>
        <v>0</v>
      </c>
      <c r="Y73" s="35">
        <f t="shared" si="14"/>
        <v>0.71442291921244627</v>
      </c>
      <c r="Z73" s="35">
        <f t="shared" si="15"/>
        <v>0.6</v>
      </c>
      <c r="AA73" s="34">
        <v>2.6500000000000004</v>
      </c>
      <c r="AB73">
        <v>8</v>
      </c>
      <c r="AC73">
        <v>18</v>
      </c>
      <c r="AD73" s="34">
        <f t="shared" ref="AD73:AD136" si="27">R73*$B$2*(E73/100)</f>
        <v>0</v>
      </c>
      <c r="AE73" s="34">
        <f t="shared" ref="AE73:AE136" si="28">T73*$B$3*(F73/100)</f>
        <v>0</v>
      </c>
      <c r="AF73" s="34">
        <f t="shared" si="16"/>
        <v>1.2720000000000002</v>
      </c>
      <c r="AG73" s="34">
        <f t="shared" si="17"/>
        <v>0</v>
      </c>
      <c r="AH73" s="34">
        <f t="shared" si="18"/>
        <v>9.7199999999999989</v>
      </c>
      <c r="AI73">
        <f t="shared" si="19"/>
        <v>0</v>
      </c>
      <c r="AJ73">
        <f t="shared" si="20"/>
        <v>0</v>
      </c>
      <c r="AK73">
        <f t="shared" ref="AK73:AK136" si="29">K73*(D73/100)*AA73</f>
        <v>1.272</v>
      </c>
      <c r="AL73">
        <f t="shared" si="21"/>
        <v>4.32</v>
      </c>
      <c r="AM73">
        <f t="shared" si="22"/>
        <v>9.7200000000000006</v>
      </c>
    </row>
    <row r="74" spans="3:39" hidden="1">
      <c r="C74">
        <v>71</v>
      </c>
      <c r="D74">
        <v>34</v>
      </c>
      <c r="E74">
        <v>0</v>
      </c>
      <c r="F74">
        <v>0</v>
      </c>
      <c r="G74" t="s">
        <v>732</v>
      </c>
      <c r="H74" t="s">
        <v>732</v>
      </c>
      <c r="I74" s="34">
        <v>0</v>
      </c>
      <c r="J74" s="34">
        <v>0</v>
      </c>
      <c r="K74" s="34">
        <v>1.2</v>
      </c>
      <c r="L74" s="34">
        <v>0</v>
      </c>
      <c r="M74" s="34">
        <v>0</v>
      </c>
      <c r="N74" s="34">
        <f t="shared" si="24"/>
        <v>1.2</v>
      </c>
      <c r="O74">
        <f t="shared" si="25"/>
        <v>0.61948000000000003</v>
      </c>
      <c r="P74" s="78">
        <f t="shared" si="26"/>
        <v>0.65010027345600607</v>
      </c>
      <c r="Q74" s="34">
        <f t="shared" si="23"/>
        <v>0.78012032814720722</v>
      </c>
      <c r="R74" s="34">
        <f t="shared" ref="R74:R137" si="30">IF(J74&lt;=Q74,J74,Q74)</f>
        <v>0</v>
      </c>
      <c r="S74" s="34">
        <f t="shared" ref="S74:S137" si="31">Q74-R74</f>
        <v>0.78012032814720722</v>
      </c>
      <c r="T74">
        <f t="shared" ref="T74:T137" si="32">IF(R74&lt;J74,0,IF(I74&lt;=S74,I74,S74))</f>
        <v>0</v>
      </c>
      <c r="U74" s="35">
        <f t="shared" ref="U74:U137" si="33">S74-T74</f>
        <v>0.78012032814720722</v>
      </c>
      <c r="V74" s="35">
        <f t="shared" ref="V74:V137" si="34">IF(U74&lt;I74,0,IF(K74&lt;=U74,K74,U74))</f>
        <v>0.78012032814720722</v>
      </c>
      <c r="W74" s="35">
        <f t="shared" ref="W74:W137" si="35">U74-V74</f>
        <v>0</v>
      </c>
      <c r="X74" s="35">
        <f t="shared" ref="X74:X137" si="36">IF(W74&lt;K74,0,IF(L74&lt;=W74,L74,W74))</f>
        <v>0</v>
      </c>
      <c r="Y74" s="35">
        <f t="shared" ref="Y74:Y137" si="37">W74-X74</f>
        <v>0</v>
      </c>
      <c r="Z74" s="35">
        <f t="shared" ref="Z74:Z137" si="38">IF(Y74&lt;L74,0,IF(M74&lt;=Y74,M74,Y74))</f>
        <v>0</v>
      </c>
      <c r="AA74" s="34">
        <v>1.4499999999999997</v>
      </c>
      <c r="AB74">
        <v>8</v>
      </c>
      <c r="AC74">
        <v>22</v>
      </c>
      <c r="AD74" s="34">
        <f t="shared" si="27"/>
        <v>0</v>
      </c>
      <c r="AE74" s="34">
        <f t="shared" si="28"/>
        <v>0</v>
      </c>
      <c r="AF74" s="34">
        <f t="shared" ref="AF74:AF137" si="39">V74*AA74*(D74/100)</f>
        <v>0.38459932177657313</v>
      </c>
      <c r="AG74" s="34" t="e">
        <f t="shared" ref="AG74:AG137" si="40">X74*AB74*(G74/100)</f>
        <v>#VALUE!</v>
      </c>
      <c r="AH74" s="34" t="e">
        <f t="shared" ref="AH74:AH137" si="41">Z74*AC74*(H74/100)</f>
        <v>#VALUE!</v>
      </c>
      <c r="AI74">
        <f t="shared" ref="AI74:AI137" si="42">J74*(E74/100)*$B$2</f>
        <v>0</v>
      </c>
      <c r="AJ74">
        <f t="shared" ref="AJ74:AJ137" si="43">I74*(F74/100)*$B$3</f>
        <v>0</v>
      </c>
      <c r="AK74">
        <f t="shared" si="29"/>
        <v>0.5915999999999999</v>
      </c>
      <c r="AL74" t="e">
        <f t="shared" ref="AL74:AL137" si="44">L74*(G74/100)*AB74</f>
        <v>#VALUE!</v>
      </c>
      <c r="AM74" t="e">
        <f t="shared" ref="AM74:AM137" si="45">M74*(H74/100)*AC74</f>
        <v>#VALUE!</v>
      </c>
    </row>
    <row r="75" spans="3:39" hidden="1">
      <c r="C75">
        <v>72</v>
      </c>
      <c r="D75">
        <v>95</v>
      </c>
      <c r="E75">
        <v>0</v>
      </c>
      <c r="F75">
        <v>0</v>
      </c>
      <c r="G75" t="s">
        <v>732</v>
      </c>
      <c r="H75" t="s">
        <v>732</v>
      </c>
      <c r="I75" s="34">
        <v>0</v>
      </c>
      <c r="J75" s="34">
        <v>0</v>
      </c>
      <c r="K75" s="34">
        <v>1.8</v>
      </c>
      <c r="L75" s="34">
        <v>0</v>
      </c>
      <c r="M75" s="34">
        <v>0</v>
      </c>
      <c r="N75" s="34">
        <f t="shared" si="24"/>
        <v>1.8</v>
      </c>
      <c r="O75">
        <f t="shared" si="25"/>
        <v>0.99021999999999999</v>
      </c>
      <c r="P75" s="78">
        <f t="shared" si="26"/>
        <v>0.729131374278426</v>
      </c>
      <c r="Q75" s="34">
        <f t="shared" si="23"/>
        <v>1.3124364737011669</v>
      </c>
      <c r="R75" s="34">
        <f t="shared" si="30"/>
        <v>0</v>
      </c>
      <c r="S75" s="34">
        <f t="shared" si="31"/>
        <v>1.3124364737011669</v>
      </c>
      <c r="T75">
        <f t="shared" si="32"/>
        <v>0</v>
      </c>
      <c r="U75" s="35">
        <f t="shared" si="33"/>
        <v>1.3124364737011669</v>
      </c>
      <c r="V75" s="35">
        <f t="shared" si="34"/>
        <v>1.3124364737011669</v>
      </c>
      <c r="W75" s="35">
        <f t="shared" si="35"/>
        <v>0</v>
      </c>
      <c r="X75" s="35">
        <f t="shared" si="36"/>
        <v>0</v>
      </c>
      <c r="Y75" s="35">
        <f t="shared" si="37"/>
        <v>0</v>
      </c>
      <c r="Z75" s="35">
        <f t="shared" si="38"/>
        <v>0</v>
      </c>
      <c r="AA75" s="34">
        <v>1.5</v>
      </c>
      <c r="AB75">
        <v>8</v>
      </c>
      <c r="AC75">
        <v>22</v>
      </c>
      <c r="AD75" s="34">
        <f t="shared" si="27"/>
        <v>0</v>
      </c>
      <c r="AE75" s="34">
        <f t="shared" si="28"/>
        <v>0</v>
      </c>
      <c r="AF75" s="34">
        <f t="shared" si="39"/>
        <v>1.8702219750241627</v>
      </c>
      <c r="AG75" s="34" t="e">
        <f t="shared" si="40"/>
        <v>#VALUE!</v>
      </c>
      <c r="AH75" s="34" t="e">
        <f t="shared" si="41"/>
        <v>#VALUE!</v>
      </c>
      <c r="AI75">
        <f t="shared" si="42"/>
        <v>0</v>
      </c>
      <c r="AJ75">
        <f t="shared" si="43"/>
        <v>0</v>
      </c>
      <c r="AK75">
        <f t="shared" si="29"/>
        <v>2.5649999999999999</v>
      </c>
      <c r="AL75" t="e">
        <f t="shared" si="44"/>
        <v>#VALUE!</v>
      </c>
      <c r="AM75" t="e">
        <f t="shared" si="45"/>
        <v>#VALUE!</v>
      </c>
    </row>
    <row r="76" spans="3:39" hidden="1">
      <c r="C76">
        <v>73</v>
      </c>
      <c r="D76">
        <v>90</v>
      </c>
      <c r="E76">
        <v>0</v>
      </c>
      <c r="F76">
        <v>0</v>
      </c>
      <c r="G76" t="s">
        <v>732</v>
      </c>
      <c r="H76" t="s">
        <v>732</v>
      </c>
      <c r="I76" s="34">
        <v>0</v>
      </c>
      <c r="J76" s="34">
        <v>0</v>
      </c>
      <c r="K76" s="34">
        <v>1.8</v>
      </c>
      <c r="L76" s="34">
        <v>0</v>
      </c>
      <c r="M76" s="34">
        <v>0</v>
      </c>
      <c r="N76" s="34">
        <f t="shared" si="24"/>
        <v>1.8</v>
      </c>
      <c r="O76">
        <f t="shared" si="25"/>
        <v>0.99021999999999999</v>
      </c>
      <c r="P76" s="78">
        <f t="shared" si="26"/>
        <v>0.729131374278426</v>
      </c>
      <c r="Q76" s="34">
        <f t="shared" si="23"/>
        <v>1.3124364737011669</v>
      </c>
      <c r="R76" s="34">
        <f t="shared" si="30"/>
        <v>0</v>
      </c>
      <c r="S76" s="34">
        <f t="shared" si="31"/>
        <v>1.3124364737011669</v>
      </c>
      <c r="T76">
        <f t="shared" si="32"/>
        <v>0</v>
      </c>
      <c r="U76" s="35">
        <f t="shared" si="33"/>
        <v>1.3124364737011669</v>
      </c>
      <c r="V76" s="35">
        <f t="shared" si="34"/>
        <v>1.3124364737011669</v>
      </c>
      <c r="W76" s="35">
        <f t="shared" si="35"/>
        <v>0</v>
      </c>
      <c r="X76" s="35">
        <f t="shared" si="36"/>
        <v>0</v>
      </c>
      <c r="Y76" s="35">
        <f t="shared" si="37"/>
        <v>0</v>
      </c>
      <c r="Z76" s="35">
        <f t="shared" si="38"/>
        <v>0</v>
      </c>
      <c r="AA76" s="34">
        <v>1.4000000000000001</v>
      </c>
      <c r="AB76">
        <v>8</v>
      </c>
      <c r="AC76">
        <v>22</v>
      </c>
      <c r="AD76" s="34">
        <f t="shared" si="27"/>
        <v>0</v>
      </c>
      <c r="AE76" s="34">
        <f t="shared" si="28"/>
        <v>0</v>
      </c>
      <c r="AF76" s="34">
        <f t="shared" si="39"/>
        <v>1.6536699568634705</v>
      </c>
      <c r="AG76" s="34" t="e">
        <f t="shared" si="40"/>
        <v>#VALUE!</v>
      </c>
      <c r="AH76" s="34" t="e">
        <f t="shared" si="41"/>
        <v>#VALUE!</v>
      </c>
      <c r="AI76">
        <f t="shared" si="42"/>
        <v>0</v>
      </c>
      <c r="AJ76">
        <f t="shared" si="43"/>
        <v>0</v>
      </c>
      <c r="AK76">
        <f t="shared" si="29"/>
        <v>2.2680000000000002</v>
      </c>
      <c r="AL76" t="e">
        <f t="shared" si="44"/>
        <v>#VALUE!</v>
      </c>
      <c r="AM76" t="e">
        <f t="shared" si="45"/>
        <v>#VALUE!</v>
      </c>
    </row>
    <row r="77" spans="3:39" hidden="1">
      <c r="C77">
        <v>74</v>
      </c>
      <c r="D77">
        <v>78</v>
      </c>
      <c r="E77">
        <v>0</v>
      </c>
      <c r="F77">
        <v>0</v>
      </c>
      <c r="G77" t="s">
        <v>732</v>
      </c>
      <c r="H77" t="s">
        <v>732</v>
      </c>
      <c r="I77" s="34">
        <v>0</v>
      </c>
      <c r="J77" s="34">
        <v>0</v>
      </c>
      <c r="K77" s="34">
        <v>1</v>
      </c>
      <c r="L77" s="34">
        <v>0</v>
      </c>
      <c r="M77" s="34">
        <v>0</v>
      </c>
      <c r="N77" s="34">
        <f t="shared" si="24"/>
        <v>1</v>
      </c>
      <c r="O77">
        <f t="shared" si="25"/>
        <v>0.49590000000000001</v>
      </c>
      <c r="P77" s="78">
        <f t="shared" si="26"/>
        <v>0.62149533332503337</v>
      </c>
      <c r="Q77" s="34">
        <f t="shared" si="23"/>
        <v>0.62149533332503337</v>
      </c>
      <c r="R77" s="34">
        <f t="shared" si="30"/>
        <v>0</v>
      </c>
      <c r="S77" s="34">
        <f t="shared" si="31"/>
        <v>0.62149533332503337</v>
      </c>
      <c r="T77">
        <f t="shared" si="32"/>
        <v>0</v>
      </c>
      <c r="U77" s="35">
        <f t="shared" si="33"/>
        <v>0.62149533332503337</v>
      </c>
      <c r="V77" s="35">
        <f t="shared" si="34"/>
        <v>0.62149533332503337</v>
      </c>
      <c r="W77" s="35">
        <f t="shared" si="35"/>
        <v>0</v>
      </c>
      <c r="X77" s="35">
        <f t="shared" si="36"/>
        <v>0</v>
      </c>
      <c r="Y77" s="35">
        <f t="shared" si="37"/>
        <v>0</v>
      </c>
      <c r="Z77" s="35">
        <f t="shared" si="38"/>
        <v>0</v>
      </c>
      <c r="AA77" s="34">
        <v>1.0999999999999999</v>
      </c>
      <c r="AB77">
        <v>8</v>
      </c>
      <c r="AC77">
        <v>22</v>
      </c>
      <c r="AD77" s="34">
        <f t="shared" si="27"/>
        <v>0</v>
      </c>
      <c r="AE77" s="34">
        <f t="shared" si="28"/>
        <v>0</v>
      </c>
      <c r="AF77" s="34">
        <f t="shared" si="39"/>
        <v>0.53324299599287861</v>
      </c>
      <c r="AG77" s="34" t="e">
        <f t="shared" si="40"/>
        <v>#VALUE!</v>
      </c>
      <c r="AH77" s="34" t="e">
        <f t="shared" si="41"/>
        <v>#VALUE!</v>
      </c>
      <c r="AI77">
        <f t="shared" si="42"/>
        <v>0</v>
      </c>
      <c r="AJ77">
        <f t="shared" si="43"/>
        <v>0</v>
      </c>
      <c r="AK77">
        <f t="shared" si="29"/>
        <v>0.85799999999999987</v>
      </c>
      <c r="AL77" t="e">
        <f t="shared" si="44"/>
        <v>#VALUE!</v>
      </c>
      <c r="AM77" t="e">
        <f t="shared" si="45"/>
        <v>#VALUE!</v>
      </c>
    </row>
    <row r="78" spans="3:39" hidden="1">
      <c r="C78">
        <v>75</v>
      </c>
      <c r="D78">
        <v>98</v>
      </c>
      <c r="E78">
        <v>0</v>
      </c>
      <c r="F78">
        <v>0</v>
      </c>
      <c r="G78">
        <v>95</v>
      </c>
      <c r="H78">
        <v>95</v>
      </c>
      <c r="I78" s="34">
        <v>0</v>
      </c>
      <c r="J78" s="34">
        <v>0</v>
      </c>
      <c r="K78" s="34">
        <v>2.5</v>
      </c>
      <c r="L78" s="34">
        <v>2</v>
      </c>
      <c r="M78" s="34">
        <v>2</v>
      </c>
      <c r="N78" s="34">
        <f t="shared" si="24"/>
        <v>6.5</v>
      </c>
      <c r="O78">
        <f t="shared" si="25"/>
        <v>3.8943500000000002</v>
      </c>
      <c r="P78" s="78">
        <f t="shared" si="26"/>
        <v>0.98004952199819417</v>
      </c>
      <c r="Q78" s="34">
        <f t="shared" si="23"/>
        <v>6.3703218929882617</v>
      </c>
      <c r="R78" s="34">
        <f t="shared" si="30"/>
        <v>0</v>
      </c>
      <c r="S78" s="34">
        <f t="shared" si="31"/>
        <v>6.3703218929882617</v>
      </c>
      <c r="T78">
        <f t="shared" si="32"/>
        <v>0</v>
      </c>
      <c r="U78" s="35">
        <f t="shared" si="33"/>
        <v>6.3703218929882617</v>
      </c>
      <c r="V78" s="35">
        <f t="shared" si="34"/>
        <v>2.5</v>
      </c>
      <c r="W78" s="35">
        <f t="shared" si="35"/>
        <v>3.8703218929882617</v>
      </c>
      <c r="X78" s="35">
        <f t="shared" si="36"/>
        <v>2</v>
      </c>
      <c r="Y78" s="35">
        <f t="shared" si="37"/>
        <v>1.8703218929882617</v>
      </c>
      <c r="Z78" s="35">
        <f t="shared" si="38"/>
        <v>0</v>
      </c>
      <c r="AA78" s="34">
        <v>3</v>
      </c>
      <c r="AB78">
        <v>8</v>
      </c>
      <c r="AC78">
        <v>18</v>
      </c>
      <c r="AD78" s="34">
        <f t="shared" si="27"/>
        <v>0</v>
      </c>
      <c r="AE78" s="34">
        <f t="shared" si="28"/>
        <v>0</v>
      </c>
      <c r="AF78" s="34">
        <f t="shared" si="39"/>
        <v>7.35</v>
      </c>
      <c r="AG78" s="34">
        <f t="shared" si="40"/>
        <v>15.2</v>
      </c>
      <c r="AH78" s="34">
        <f t="shared" si="41"/>
        <v>0</v>
      </c>
      <c r="AI78">
        <f t="shared" si="42"/>
        <v>0</v>
      </c>
      <c r="AJ78">
        <f t="shared" si="43"/>
        <v>0</v>
      </c>
      <c r="AK78">
        <f t="shared" si="29"/>
        <v>7.3500000000000005</v>
      </c>
      <c r="AL78">
        <f t="shared" si="44"/>
        <v>15.2</v>
      </c>
      <c r="AM78">
        <f t="shared" si="45"/>
        <v>34.199999999999996</v>
      </c>
    </row>
    <row r="79" spans="3:39" hidden="1">
      <c r="C79">
        <v>76</v>
      </c>
      <c r="D79">
        <v>95</v>
      </c>
      <c r="E79">
        <v>0</v>
      </c>
      <c r="F79">
        <v>0</v>
      </c>
      <c r="G79">
        <v>95</v>
      </c>
      <c r="H79">
        <v>95</v>
      </c>
      <c r="I79" s="34">
        <v>0</v>
      </c>
      <c r="J79" s="34">
        <v>0</v>
      </c>
      <c r="K79" s="34">
        <v>2.2000000000000002</v>
      </c>
      <c r="L79" s="34">
        <v>3.3</v>
      </c>
      <c r="M79" s="34">
        <v>1.5</v>
      </c>
      <c r="N79" s="34">
        <f t="shared" si="24"/>
        <v>7</v>
      </c>
      <c r="O79">
        <f t="shared" si="25"/>
        <v>4.2033000000000005</v>
      </c>
      <c r="P79" s="78">
        <f t="shared" si="26"/>
        <v>0.98527392547893689</v>
      </c>
      <c r="Q79" s="34">
        <f t="shared" ref="Q79:Q142" si="46">N79*P79</f>
        <v>6.8969174783525578</v>
      </c>
      <c r="R79" s="34">
        <f t="shared" si="30"/>
        <v>0</v>
      </c>
      <c r="S79" s="34">
        <f t="shared" si="31"/>
        <v>6.8969174783525578</v>
      </c>
      <c r="T79">
        <f t="shared" si="32"/>
        <v>0</v>
      </c>
      <c r="U79" s="35">
        <f t="shared" si="33"/>
        <v>6.8969174783525578</v>
      </c>
      <c r="V79" s="35">
        <f t="shared" si="34"/>
        <v>2.2000000000000002</v>
      </c>
      <c r="W79" s="35">
        <f t="shared" si="35"/>
        <v>4.6969174783525576</v>
      </c>
      <c r="X79" s="35">
        <f t="shared" si="36"/>
        <v>3.3</v>
      </c>
      <c r="Y79" s="35">
        <f t="shared" si="37"/>
        <v>1.3969174783525578</v>
      </c>
      <c r="Z79" s="35">
        <f t="shared" si="38"/>
        <v>0</v>
      </c>
      <c r="AA79" s="34">
        <v>2.2499999999999996</v>
      </c>
      <c r="AB79">
        <v>8</v>
      </c>
      <c r="AC79">
        <v>18</v>
      </c>
      <c r="AD79" s="34">
        <f t="shared" si="27"/>
        <v>0</v>
      </c>
      <c r="AE79" s="34">
        <f t="shared" si="28"/>
        <v>0</v>
      </c>
      <c r="AF79" s="34">
        <f t="shared" si="39"/>
        <v>4.7024999999999988</v>
      </c>
      <c r="AG79" s="34">
        <f t="shared" si="40"/>
        <v>25.08</v>
      </c>
      <c r="AH79" s="34">
        <f t="shared" si="41"/>
        <v>0</v>
      </c>
      <c r="AI79">
        <f t="shared" si="42"/>
        <v>0</v>
      </c>
      <c r="AJ79">
        <f t="shared" si="43"/>
        <v>0</v>
      </c>
      <c r="AK79">
        <f t="shared" si="29"/>
        <v>4.7024999999999988</v>
      </c>
      <c r="AL79">
        <f t="shared" si="44"/>
        <v>25.08</v>
      </c>
      <c r="AM79">
        <f t="shared" si="45"/>
        <v>25.65</v>
      </c>
    </row>
    <row r="80" spans="3:39" hidden="1">
      <c r="C80">
        <v>77</v>
      </c>
      <c r="D80">
        <v>98</v>
      </c>
      <c r="E80">
        <v>0</v>
      </c>
      <c r="F80">
        <v>0</v>
      </c>
      <c r="G80">
        <v>98</v>
      </c>
      <c r="H80">
        <v>98</v>
      </c>
      <c r="I80" s="34">
        <v>0</v>
      </c>
      <c r="J80" s="34">
        <v>0</v>
      </c>
      <c r="K80" s="34">
        <v>1.8</v>
      </c>
      <c r="L80" s="34">
        <v>2</v>
      </c>
      <c r="M80" s="34">
        <v>2</v>
      </c>
      <c r="N80" s="34">
        <f t="shared" si="24"/>
        <v>5.8</v>
      </c>
      <c r="O80">
        <f t="shared" si="25"/>
        <v>3.4618199999999999</v>
      </c>
      <c r="P80" s="78">
        <f t="shared" si="26"/>
        <v>0.96958168996081828</v>
      </c>
      <c r="Q80" s="34">
        <f t="shared" si="46"/>
        <v>5.6235738017727455</v>
      </c>
      <c r="R80" s="34">
        <f t="shared" si="30"/>
        <v>0</v>
      </c>
      <c r="S80" s="34">
        <f t="shared" si="31"/>
        <v>5.6235738017727455</v>
      </c>
      <c r="T80">
        <f t="shared" si="32"/>
        <v>0</v>
      </c>
      <c r="U80" s="35">
        <f t="shared" si="33"/>
        <v>5.6235738017727455</v>
      </c>
      <c r="V80" s="35">
        <f t="shared" si="34"/>
        <v>1.8</v>
      </c>
      <c r="W80" s="35">
        <f t="shared" si="35"/>
        <v>3.8235738017727456</v>
      </c>
      <c r="X80" s="35">
        <f t="shared" si="36"/>
        <v>2</v>
      </c>
      <c r="Y80" s="35">
        <f t="shared" si="37"/>
        <v>1.8235738017727456</v>
      </c>
      <c r="Z80" s="35">
        <f t="shared" si="38"/>
        <v>0</v>
      </c>
      <c r="AA80" s="34">
        <v>1.5</v>
      </c>
      <c r="AB80">
        <v>8</v>
      </c>
      <c r="AC80">
        <v>18</v>
      </c>
      <c r="AD80" s="34">
        <f t="shared" si="27"/>
        <v>0</v>
      </c>
      <c r="AE80" s="34">
        <f t="shared" si="28"/>
        <v>0</v>
      </c>
      <c r="AF80" s="34">
        <f t="shared" si="39"/>
        <v>2.6459999999999999</v>
      </c>
      <c r="AG80" s="34">
        <f t="shared" si="40"/>
        <v>15.68</v>
      </c>
      <c r="AH80" s="34">
        <f t="shared" si="41"/>
        <v>0</v>
      </c>
      <c r="AI80">
        <f t="shared" si="42"/>
        <v>0</v>
      </c>
      <c r="AJ80">
        <f t="shared" si="43"/>
        <v>0</v>
      </c>
      <c r="AK80">
        <f t="shared" si="29"/>
        <v>2.6459999999999999</v>
      </c>
      <c r="AL80">
        <f t="shared" si="44"/>
        <v>15.68</v>
      </c>
      <c r="AM80">
        <f t="shared" si="45"/>
        <v>35.28</v>
      </c>
    </row>
    <row r="81" spans="3:39" hidden="1">
      <c r="C81">
        <v>78</v>
      </c>
      <c r="D81">
        <v>40</v>
      </c>
      <c r="E81">
        <v>0</v>
      </c>
      <c r="F81">
        <v>0</v>
      </c>
      <c r="G81" t="s">
        <v>732</v>
      </c>
      <c r="H81" t="s">
        <v>732</v>
      </c>
      <c r="I81" s="34">
        <v>0</v>
      </c>
      <c r="J81" s="34">
        <v>0</v>
      </c>
      <c r="K81" s="34">
        <v>1.3</v>
      </c>
      <c r="L81" s="34">
        <v>0</v>
      </c>
      <c r="M81" s="34">
        <v>0</v>
      </c>
      <c r="N81" s="34">
        <f t="shared" si="24"/>
        <v>1.3</v>
      </c>
      <c r="O81">
        <f t="shared" si="25"/>
        <v>0.68127000000000004</v>
      </c>
      <c r="P81" s="78">
        <f t="shared" si="26"/>
        <v>0.66402208927694295</v>
      </c>
      <c r="Q81" s="34">
        <f t="shared" si="46"/>
        <v>0.86322871606002582</v>
      </c>
      <c r="R81" s="34">
        <f t="shared" si="30"/>
        <v>0</v>
      </c>
      <c r="S81" s="34">
        <f t="shared" si="31"/>
        <v>0.86322871606002582</v>
      </c>
      <c r="T81">
        <f t="shared" si="32"/>
        <v>0</v>
      </c>
      <c r="U81" s="35">
        <f t="shared" si="33"/>
        <v>0.86322871606002582</v>
      </c>
      <c r="V81" s="35">
        <f t="shared" si="34"/>
        <v>0.86322871606002582</v>
      </c>
      <c r="W81" s="35">
        <f t="shared" si="35"/>
        <v>0</v>
      </c>
      <c r="X81" s="35">
        <f t="shared" si="36"/>
        <v>0</v>
      </c>
      <c r="Y81" s="35">
        <f t="shared" si="37"/>
        <v>0</v>
      </c>
      <c r="Z81" s="35">
        <f t="shared" si="38"/>
        <v>0</v>
      </c>
      <c r="AA81" s="34">
        <v>1.4499999999999997</v>
      </c>
      <c r="AB81">
        <v>8</v>
      </c>
      <c r="AC81">
        <v>22</v>
      </c>
      <c r="AD81" s="34">
        <f t="shared" si="27"/>
        <v>0</v>
      </c>
      <c r="AE81" s="34">
        <f t="shared" si="28"/>
        <v>0</v>
      </c>
      <c r="AF81" s="34">
        <f t="shared" si="39"/>
        <v>0.50067265531481497</v>
      </c>
      <c r="AG81" s="34" t="e">
        <f t="shared" si="40"/>
        <v>#VALUE!</v>
      </c>
      <c r="AH81" s="34" t="e">
        <f t="shared" si="41"/>
        <v>#VALUE!</v>
      </c>
      <c r="AI81">
        <f t="shared" si="42"/>
        <v>0</v>
      </c>
      <c r="AJ81">
        <f t="shared" si="43"/>
        <v>0</v>
      </c>
      <c r="AK81">
        <f t="shared" si="29"/>
        <v>0.75399999999999989</v>
      </c>
      <c r="AL81" t="e">
        <f t="shared" si="44"/>
        <v>#VALUE!</v>
      </c>
      <c r="AM81" t="e">
        <f t="shared" si="45"/>
        <v>#VALUE!</v>
      </c>
    </row>
    <row r="82" spans="3:39" hidden="1">
      <c r="C82">
        <v>79</v>
      </c>
      <c r="D82">
        <v>25</v>
      </c>
      <c r="E82">
        <v>0</v>
      </c>
      <c r="F82">
        <v>0</v>
      </c>
      <c r="G82" t="s">
        <v>732</v>
      </c>
      <c r="H82" t="s">
        <v>732</v>
      </c>
      <c r="I82" s="34">
        <v>0</v>
      </c>
      <c r="J82" s="34">
        <v>0</v>
      </c>
      <c r="K82" s="34">
        <v>1</v>
      </c>
      <c r="L82" s="34">
        <v>0</v>
      </c>
      <c r="M82" s="34">
        <v>0</v>
      </c>
      <c r="N82" s="34">
        <f t="shared" si="24"/>
        <v>1</v>
      </c>
      <c r="O82">
        <f t="shared" si="25"/>
        <v>0.49590000000000001</v>
      </c>
      <c r="P82" s="78">
        <f t="shared" si="26"/>
        <v>0.62149533332503337</v>
      </c>
      <c r="Q82" s="34">
        <f t="shared" si="46"/>
        <v>0.62149533332503337</v>
      </c>
      <c r="R82" s="34">
        <f t="shared" si="30"/>
        <v>0</v>
      </c>
      <c r="S82" s="34">
        <f t="shared" si="31"/>
        <v>0.62149533332503337</v>
      </c>
      <c r="T82">
        <f t="shared" si="32"/>
        <v>0</v>
      </c>
      <c r="U82" s="35">
        <f t="shared" si="33"/>
        <v>0.62149533332503337</v>
      </c>
      <c r="V82" s="35">
        <f t="shared" si="34"/>
        <v>0.62149533332503337</v>
      </c>
      <c r="W82" s="35">
        <f t="shared" si="35"/>
        <v>0</v>
      </c>
      <c r="X82" s="35">
        <f t="shared" si="36"/>
        <v>0</v>
      </c>
      <c r="Y82" s="35">
        <f t="shared" si="37"/>
        <v>0</v>
      </c>
      <c r="Z82" s="35">
        <f t="shared" si="38"/>
        <v>0</v>
      </c>
      <c r="AA82" s="34">
        <v>0.5</v>
      </c>
      <c r="AB82">
        <v>8</v>
      </c>
      <c r="AC82">
        <v>22</v>
      </c>
      <c r="AD82" s="34">
        <f t="shared" si="27"/>
        <v>0</v>
      </c>
      <c r="AE82" s="34">
        <f t="shared" si="28"/>
        <v>0</v>
      </c>
      <c r="AF82" s="34">
        <f t="shared" si="39"/>
        <v>7.7686916665629172E-2</v>
      </c>
      <c r="AG82" s="34" t="e">
        <f t="shared" si="40"/>
        <v>#VALUE!</v>
      </c>
      <c r="AH82" s="34" t="e">
        <f t="shared" si="41"/>
        <v>#VALUE!</v>
      </c>
      <c r="AI82">
        <f t="shared" si="42"/>
        <v>0</v>
      </c>
      <c r="AJ82">
        <f t="shared" si="43"/>
        <v>0</v>
      </c>
      <c r="AK82">
        <f t="shared" si="29"/>
        <v>0.125</v>
      </c>
      <c r="AL82" t="e">
        <f t="shared" si="44"/>
        <v>#VALUE!</v>
      </c>
      <c r="AM82" t="e">
        <f t="shared" si="45"/>
        <v>#VALUE!</v>
      </c>
    </row>
    <row r="83" spans="3:39" hidden="1">
      <c r="C83">
        <v>80</v>
      </c>
      <c r="D83">
        <v>20</v>
      </c>
      <c r="E83">
        <v>0</v>
      </c>
      <c r="F83">
        <v>0</v>
      </c>
      <c r="G83" t="s">
        <v>732</v>
      </c>
      <c r="H83" t="s">
        <v>732</v>
      </c>
      <c r="I83" s="34">
        <v>0</v>
      </c>
      <c r="J83" s="34">
        <v>0</v>
      </c>
      <c r="K83" s="34">
        <v>0.7</v>
      </c>
      <c r="L83" s="34">
        <v>0</v>
      </c>
      <c r="M83" s="34">
        <v>0</v>
      </c>
      <c r="N83" s="34">
        <f t="shared" si="24"/>
        <v>0.7</v>
      </c>
      <c r="O83">
        <f t="shared" si="25"/>
        <v>0.31052999999999997</v>
      </c>
      <c r="P83" s="78">
        <f t="shared" si="26"/>
        <v>0.5770146228456422</v>
      </c>
      <c r="Q83" s="34">
        <f t="shared" si="46"/>
        <v>0.40391023599194953</v>
      </c>
      <c r="R83" s="34">
        <f t="shared" si="30"/>
        <v>0</v>
      </c>
      <c r="S83" s="34">
        <f t="shared" si="31"/>
        <v>0.40391023599194953</v>
      </c>
      <c r="T83">
        <f t="shared" si="32"/>
        <v>0</v>
      </c>
      <c r="U83" s="35">
        <f t="shared" si="33"/>
        <v>0.40391023599194953</v>
      </c>
      <c r="V83" s="35">
        <f t="shared" si="34"/>
        <v>0.40391023599194953</v>
      </c>
      <c r="W83" s="35">
        <f t="shared" si="35"/>
        <v>0</v>
      </c>
      <c r="X83" s="35">
        <f t="shared" si="36"/>
        <v>0</v>
      </c>
      <c r="Y83" s="35">
        <f t="shared" si="37"/>
        <v>0</v>
      </c>
      <c r="Z83" s="35">
        <f t="shared" si="38"/>
        <v>0</v>
      </c>
      <c r="AA83" s="34">
        <v>0.5</v>
      </c>
      <c r="AB83">
        <v>8</v>
      </c>
      <c r="AC83">
        <v>22</v>
      </c>
      <c r="AD83" s="34">
        <f t="shared" si="27"/>
        <v>0</v>
      </c>
      <c r="AE83" s="34">
        <f t="shared" si="28"/>
        <v>0</v>
      </c>
      <c r="AF83" s="34">
        <f t="shared" si="39"/>
        <v>4.0391023599194956E-2</v>
      </c>
      <c r="AG83" s="34" t="e">
        <f t="shared" si="40"/>
        <v>#VALUE!</v>
      </c>
      <c r="AH83" s="34" t="e">
        <f t="shared" si="41"/>
        <v>#VALUE!</v>
      </c>
      <c r="AI83">
        <f t="shared" si="42"/>
        <v>0</v>
      </c>
      <c r="AJ83">
        <f t="shared" si="43"/>
        <v>0</v>
      </c>
      <c r="AK83">
        <f t="shared" si="29"/>
        <v>6.9999999999999993E-2</v>
      </c>
      <c r="AL83" t="e">
        <f t="shared" si="44"/>
        <v>#VALUE!</v>
      </c>
      <c r="AM83" t="e">
        <f t="shared" si="45"/>
        <v>#VALUE!</v>
      </c>
    </row>
    <row r="84" spans="3:39" hidden="1">
      <c r="C84">
        <v>81</v>
      </c>
      <c r="D84">
        <v>50</v>
      </c>
      <c r="E84">
        <v>0</v>
      </c>
      <c r="F84">
        <v>0</v>
      </c>
      <c r="G84" t="s">
        <v>732</v>
      </c>
      <c r="H84" t="s">
        <v>732</v>
      </c>
      <c r="I84" s="34">
        <v>0</v>
      </c>
      <c r="J84" s="34">
        <v>0</v>
      </c>
      <c r="K84" s="34">
        <v>1.2</v>
      </c>
      <c r="L84" s="34">
        <v>0</v>
      </c>
      <c r="M84" s="34">
        <v>0</v>
      </c>
      <c r="N84" s="34">
        <f t="shared" si="24"/>
        <v>1.2</v>
      </c>
      <c r="O84">
        <f t="shared" si="25"/>
        <v>0.61948000000000003</v>
      </c>
      <c r="P84" s="78">
        <f t="shared" si="26"/>
        <v>0.65010027345600607</v>
      </c>
      <c r="Q84" s="34">
        <f t="shared" si="46"/>
        <v>0.78012032814720722</v>
      </c>
      <c r="R84" s="34">
        <f t="shared" si="30"/>
        <v>0</v>
      </c>
      <c r="S84" s="34">
        <f t="shared" si="31"/>
        <v>0.78012032814720722</v>
      </c>
      <c r="T84">
        <f t="shared" si="32"/>
        <v>0</v>
      </c>
      <c r="U84" s="35">
        <f t="shared" si="33"/>
        <v>0.78012032814720722</v>
      </c>
      <c r="V84" s="35">
        <f t="shared" si="34"/>
        <v>0.78012032814720722</v>
      </c>
      <c r="W84" s="35">
        <f t="shared" si="35"/>
        <v>0</v>
      </c>
      <c r="X84" s="35">
        <f t="shared" si="36"/>
        <v>0</v>
      </c>
      <c r="Y84" s="35">
        <f t="shared" si="37"/>
        <v>0</v>
      </c>
      <c r="Z84" s="35">
        <f t="shared" si="38"/>
        <v>0</v>
      </c>
      <c r="AA84" s="34">
        <v>0.70000000000000007</v>
      </c>
      <c r="AB84">
        <v>8</v>
      </c>
      <c r="AC84">
        <v>22</v>
      </c>
      <c r="AD84" s="34">
        <f t="shared" si="27"/>
        <v>0</v>
      </c>
      <c r="AE84" s="34">
        <f t="shared" si="28"/>
        <v>0</v>
      </c>
      <c r="AF84" s="34">
        <f t="shared" si="39"/>
        <v>0.27304211485152258</v>
      </c>
      <c r="AG84" s="34" t="e">
        <f t="shared" si="40"/>
        <v>#VALUE!</v>
      </c>
      <c r="AH84" s="34" t="e">
        <f t="shared" si="41"/>
        <v>#VALUE!</v>
      </c>
      <c r="AI84">
        <f t="shared" si="42"/>
        <v>0</v>
      </c>
      <c r="AJ84">
        <f t="shared" si="43"/>
        <v>0</v>
      </c>
      <c r="AK84">
        <f t="shared" si="29"/>
        <v>0.42000000000000004</v>
      </c>
      <c r="AL84" t="e">
        <f t="shared" si="44"/>
        <v>#VALUE!</v>
      </c>
      <c r="AM84" t="e">
        <f t="shared" si="45"/>
        <v>#VALUE!</v>
      </c>
    </row>
    <row r="85" spans="3:39" hidden="1">
      <c r="C85">
        <v>82</v>
      </c>
      <c r="D85">
        <v>80</v>
      </c>
      <c r="E85">
        <v>0</v>
      </c>
      <c r="F85">
        <v>0</v>
      </c>
      <c r="G85" t="s">
        <v>732</v>
      </c>
      <c r="H85" t="s">
        <v>732</v>
      </c>
      <c r="I85" s="34">
        <v>0</v>
      </c>
      <c r="J85" s="34">
        <v>0</v>
      </c>
      <c r="K85" s="34">
        <v>1</v>
      </c>
      <c r="L85" s="34">
        <v>0</v>
      </c>
      <c r="M85" s="34">
        <v>0</v>
      </c>
      <c r="N85" s="34">
        <f t="shared" si="24"/>
        <v>1</v>
      </c>
      <c r="O85">
        <f t="shared" si="25"/>
        <v>0.49590000000000001</v>
      </c>
      <c r="P85" s="78">
        <f t="shared" si="26"/>
        <v>0.62149533332503337</v>
      </c>
      <c r="Q85" s="34">
        <f t="shared" si="46"/>
        <v>0.62149533332503337</v>
      </c>
      <c r="R85" s="34">
        <f t="shared" si="30"/>
        <v>0</v>
      </c>
      <c r="S85" s="34">
        <f t="shared" si="31"/>
        <v>0.62149533332503337</v>
      </c>
      <c r="T85">
        <f t="shared" si="32"/>
        <v>0</v>
      </c>
      <c r="U85" s="35">
        <f t="shared" si="33"/>
        <v>0.62149533332503337</v>
      </c>
      <c r="V85" s="35">
        <f t="shared" si="34"/>
        <v>0.62149533332503337</v>
      </c>
      <c r="W85" s="35">
        <f t="shared" si="35"/>
        <v>0</v>
      </c>
      <c r="X85" s="35">
        <f t="shared" si="36"/>
        <v>0</v>
      </c>
      <c r="Y85" s="35">
        <f t="shared" si="37"/>
        <v>0</v>
      </c>
      <c r="Z85" s="35">
        <f t="shared" si="38"/>
        <v>0</v>
      </c>
      <c r="AA85" s="34">
        <v>0.60000000000000009</v>
      </c>
      <c r="AB85">
        <v>8</v>
      </c>
      <c r="AC85">
        <v>22</v>
      </c>
      <c r="AD85" s="34">
        <f t="shared" si="27"/>
        <v>0</v>
      </c>
      <c r="AE85" s="34">
        <f t="shared" si="28"/>
        <v>0</v>
      </c>
      <c r="AF85" s="34">
        <f t="shared" si="39"/>
        <v>0.29831775999601606</v>
      </c>
      <c r="AG85" s="34" t="e">
        <f t="shared" si="40"/>
        <v>#VALUE!</v>
      </c>
      <c r="AH85" s="34" t="e">
        <f t="shared" si="41"/>
        <v>#VALUE!</v>
      </c>
      <c r="AI85">
        <f t="shared" si="42"/>
        <v>0</v>
      </c>
      <c r="AJ85">
        <f t="shared" si="43"/>
        <v>0</v>
      </c>
      <c r="AK85">
        <f t="shared" si="29"/>
        <v>0.48000000000000009</v>
      </c>
      <c r="AL85" t="e">
        <f t="shared" si="44"/>
        <v>#VALUE!</v>
      </c>
      <c r="AM85" t="e">
        <f t="shared" si="45"/>
        <v>#VALUE!</v>
      </c>
    </row>
    <row r="86" spans="3:39" hidden="1">
      <c r="C86">
        <v>83</v>
      </c>
      <c r="D86">
        <v>95</v>
      </c>
      <c r="E86">
        <v>0</v>
      </c>
      <c r="F86">
        <v>0</v>
      </c>
      <c r="G86" t="s">
        <v>732</v>
      </c>
      <c r="H86" t="s">
        <v>732</v>
      </c>
      <c r="I86" s="34">
        <v>0</v>
      </c>
      <c r="J86" s="34">
        <v>0</v>
      </c>
      <c r="K86" s="34">
        <v>2</v>
      </c>
      <c r="L86" s="34">
        <v>0</v>
      </c>
      <c r="M86" s="34">
        <v>0</v>
      </c>
      <c r="N86" s="34">
        <f t="shared" si="24"/>
        <v>2</v>
      </c>
      <c r="O86">
        <f t="shared" si="25"/>
        <v>1.1137999999999999</v>
      </c>
      <c r="P86" s="78">
        <f t="shared" si="26"/>
        <v>0.75283686995353072</v>
      </c>
      <c r="Q86" s="34">
        <f t="shared" si="46"/>
        <v>1.5056737399070614</v>
      </c>
      <c r="R86" s="34">
        <f t="shared" si="30"/>
        <v>0</v>
      </c>
      <c r="S86" s="34">
        <f t="shared" si="31"/>
        <v>1.5056737399070614</v>
      </c>
      <c r="T86">
        <f t="shared" si="32"/>
        <v>0</v>
      </c>
      <c r="U86" s="35">
        <f t="shared" si="33"/>
        <v>1.5056737399070614</v>
      </c>
      <c r="V86" s="35">
        <f t="shared" si="34"/>
        <v>1.5056737399070614</v>
      </c>
      <c r="W86" s="35">
        <f t="shared" si="35"/>
        <v>0</v>
      </c>
      <c r="X86" s="35">
        <f t="shared" si="36"/>
        <v>0</v>
      </c>
      <c r="Y86" s="35">
        <f t="shared" si="37"/>
        <v>0</v>
      </c>
      <c r="Z86" s="35">
        <f t="shared" si="38"/>
        <v>0</v>
      </c>
      <c r="AA86" s="34">
        <v>0.52</v>
      </c>
      <c r="AB86">
        <v>8</v>
      </c>
      <c r="AC86">
        <v>22</v>
      </c>
      <c r="AD86" s="34">
        <f t="shared" si="27"/>
        <v>0</v>
      </c>
      <c r="AE86" s="34">
        <f t="shared" si="28"/>
        <v>0</v>
      </c>
      <c r="AF86" s="34">
        <f t="shared" si="39"/>
        <v>0.74380282751408844</v>
      </c>
      <c r="AG86" s="34" t="e">
        <f t="shared" si="40"/>
        <v>#VALUE!</v>
      </c>
      <c r="AH86" s="34" t="e">
        <f t="shared" si="41"/>
        <v>#VALUE!</v>
      </c>
      <c r="AI86">
        <f t="shared" si="42"/>
        <v>0</v>
      </c>
      <c r="AJ86">
        <f t="shared" si="43"/>
        <v>0</v>
      </c>
      <c r="AK86">
        <f t="shared" si="29"/>
        <v>0.98799999999999999</v>
      </c>
      <c r="AL86" t="e">
        <f t="shared" si="44"/>
        <v>#VALUE!</v>
      </c>
      <c r="AM86" t="e">
        <f t="shared" si="45"/>
        <v>#VALUE!</v>
      </c>
    </row>
    <row r="87" spans="3:39" hidden="1">
      <c r="C87">
        <v>84</v>
      </c>
      <c r="D87">
        <v>50</v>
      </c>
      <c r="E87">
        <v>0</v>
      </c>
      <c r="F87">
        <v>0</v>
      </c>
      <c r="G87" t="s">
        <v>732</v>
      </c>
      <c r="H87" t="s">
        <v>732</v>
      </c>
      <c r="I87" s="34">
        <v>0</v>
      </c>
      <c r="J87" s="34">
        <v>0</v>
      </c>
      <c r="K87" s="34">
        <v>2</v>
      </c>
      <c r="L87" s="34">
        <v>0</v>
      </c>
      <c r="M87" s="34">
        <v>0</v>
      </c>
      <c r="N87" s="34">
        <f t="shared" si="24"/>
        <v>2</v>
      </c>
      <c r="O87">
        <f t="shared" si="25"/>
        <v>1.1137999999999999</v>
      </c>
      <c r="P87" s="78">
        <f t="shared" si="26"/>
        <v>0.75283686995353072</v>
      </c>
      <c r="Q87" s="34">
        <f t="shared" si="46"/>
        <v>1.5056737399070614</v>
      </c>
      <c r="R87" s="34">
        <f t="shared" si="30"/>
        <v>0</v>
      </c>
      <c r="S87" s="34">
        <f t="shared" si="31"/>
        <v>1.5056737399070614</v>
      </c>
      <c r="T87">
        <f t="shared" si="32"/>
        <v>0</v>
      </c>
      <c r="U87" s="35">
        <f t="shared" si="33"/>
        <v>1.5056737399070614</v>
      </c>
      <c r="V87" s="35">
        <f t="shared" si="34"/>
        <v>1.5056737399070614</v>
      </c>
      <c r="W87" s="35">
        <f t="shared" si="35"/>
        <v>0</v>
      </c>
      <c r="X87" s="35">
        <f t="shared" si="36"/>
        <v>0</v>
      </c>
      <c r="Y87" s="35">
        <f t="shared" si="37"/>
        <v>0</v>
      </c>
      <c r="Z87" s="35">
        <f t="shared" si="38"/>
        <v>0</v>
      </c>
      <c r="AA87" s="34">
        <v>0.79999999999999993</v>
      </c>
      <c r="AB87">
        <v>8</v>
      </c>
      <c r="AC87">
        <v>22</v>
      </c>
      <c r="AD87" s="34">
        <f t="shared" si="27"/>
        <v>0</v>
      </c>
      <c r="AE87" s="34">
        <f t="shared" si="28"/>
        <v>0</v>
      </c>
      <c r="AF87" s="34">
        <f t="shared" si="39"/>
        <v>0.60226949596282453</v>
      </c>
      <c r="AG87" s="34" t="e">
        <f t="shared" si="40"/>
        <v>#VALUE!</v>
      </c>
      <c r="AH87" s="34" t="e">
        <f t="shared" si="41"/>
        <v>#VALUE!</v>
      </c>
      <c r="AI87">
        <f t="shared" si="42"/>
        <v>0</v>
      </c>
      <c r="AJ87">
        <f t="shared" si="43"/>
        <v>0</v>
      </c>
      <c r="AK87">
        <f t="shared" si="29"/>
        <v>0.79999999999999993</v>
      </c>
      <c r="AL87" t="e">
        <f t="shared" si="44"/>
        <v>#VALUE!</v>
      </c>
      <c r="AM87" t="e">
        <f t="shared" si="45"/>
        <v>#VALUE!</v>
      </c>
    </row>
    <row r="88" spans="3:39" hidden="1">
      <c r="C88">
        <v>85</v>
      </c>
      <c r="D88">
        <v>5</v>
      </c>
      <c r="E88">
        <v>0</v>
      </c>
      <c r="F88">
        <v>0</v>
      </c>
      <c r="G88">
        <v>100</v>
      </c>
      <c r="H88">
        <v>60</v>
      </c>
      <c r="I88" s="34">
        <v>2.5</v>
      </c>
      <c r="J88" s="34">
        <v>2</v>
      </c>
      <c r="K88" s="34">
        <v>0.5</v>
      </c>
      <c r="L88" s="34">
        <v>4</v>
      </c>
      <c r="M88" s="34">
        <v>2</v>
      </c>
      <c r="N88" s="34">
        <f t="shared" si="24"/>
        <v>11</v>
      </c>
      <c r="O88">
        <f t="shared" si="25"/>
        <v>6.6749000000000001</v>
      </c>
      <c r="P88" s="78">
        <f t="shared" si="26"/>
        <v>0.99873939233806364</v>
      </c>
      <c r="Q88" s="34">
        <f t="shared" si="46"/>
        <v>10.9861333157187</v>
      </c>
      <c r="R88" s="34">
        <f t="shared" si="30"/>
        <v>2</v>
      </c>
      <c r="S88" s="34">
        <f t="shared" si="31"/>
        <v>8.9861333157186998</v>
      </c>
      <c r="T88">
        <f t="shared" si="32"/>
        <v>2.5</v>
      </c>
      <c r="U88" s="35">
        <f t="shared" si="33"/>
        <v>6.4861333157186998</v>
      </c>
      <c r="V88" s="35">
        <f t="shared" si="34"/>
        <v>0.5</v>
      </c>
      <c r="W88" s="35">
        <f t="shared" si="35"/>
        <v>5.9861333157186998</v>
      </c>
      <c r="X88" s="35">
        <f t="shared" si="36"/>
        <v>4</v>
      </c>
      <c r="Y88" s="35">
        <f t="shared" si="37"/>
        <v>1.9861333157186998</v>
      </c>
      <c r="Z88" s="35">
        <f t="shared" si="38"/>
        <v>0</v>
      </c>
      <c r="AA88" s="34">
        <v>3</v>
      </c>
      <c r="AB88">
        <v>8</v>
      </c>
      <c r="AC88">
        <v>18</v>
      </c>
      <c r="AD88" s="34">
        <f t="shared" si="27"/>
        <v>0</v>
      </c>
      <c r="AE88" s="34">
        <f t="shared" si="28"/>
        <v>0</v>
      </c>
      <c r="AF88" s="34">
        <f t="shared" si="39"/>
        <v>7.5000000000000011E-2</v>
      </c>
      <c r="AG88" s="34">
        <f t="shared" si="40"/>
        <v>32</v>
      </c>
      <c r="AH88" s="34">
        <f t="shared" si="41"/>
        <v>0</v>
      </c>
      <c r="AI88">
        <f t="shared" si="42"/>
        <v>0</v>
      </c>
      <c r="AJ88">
        <f t="shared" si="43"/>
        <v>0</v>
      </c>
      <c r="AK88">
        <f t="shared" si="29"/>
        <v>7.5000000000000011E-2</v>
      </c>
      <c r="AL88">
        <f t="shared" si="44"/>
        <v>32</v>
      </c>
      <c r="AM88">
        <f t="shared" si="45"/>
        <v>21.599999999999998</v>
      </c>
    </row>
    <row r="89" spans="3:39" hidden="1">
      <c r="C89">
        <v>86</v>
      </c>
      <c r="D89">
        <v>5</v>
      </c>
      <c r="E89">
        <v>0</v>
      </c>
      <c r="F89">
        <v>0</v>
      </c>
      <c r="G89">
        <v>95</v>
      </c>
      <c r="H89">
        <v>60</v>
      </c>
      <c r="I89" s="34">
        <v>2.5</v>
      </c>
      <c r="J89" s="34">
        <v>2</v>
      </c>
      <c r="K89" s="34">
        <v>0.5</v>
      </c>
      <c r="L89" s="34">
        <v>4</v>
      </c>
      <c r="M89" s="34">
        <v>2</v>
      </c>
      <c r="N89" s="34">
        <f t="shared" si="24"/>
        <v>11</v>
      </c>
      <c r="O89">
        <f t="shared" si="25"/>
        <v>6.6749000000000001</v>
      </c>
      <c r="P89" s="78">
        <f t="shared" si="26"/>
        <v>0.99873939233806364</v>
      </c>
      <c r="Q89" s="34">
        <f t="shared" si="46"/>
        <v>10.9861333157187</v>
      </c>
      <c r="R89" s="34">
        <f t="shared" si="30"/>
        <v>2</v>
      </c>
      <c r="S89" s="34">
        <f t="shared" si="31"/>
        <v>8.9861333157186998</v>
      </c>
      <c r="T89">
        <f t="shared" si="32"/>
        <v>2.5</v>
      </c>
      <c r="U89" s="35">
        <f t="shared" si="33"/>
        <v>6.4861333157186998</v>
      </c>
      <c r="V89" s="35">
        <f t="shared" si="34"/>
        <v>0.5</v>
      </c>
      <c r="W89" s="35">
        <f t="shared" si="35"/>
        <v>5.9861333157186998</v>
      </c>
      <c r="X89" s="35">
        <f t="shared" si="36"/>
        <v>4</v>
      </c>
      <c r="Y89" s="35">
        <f t="shared" si="37"/>
        <v>1.9861333157186998</v>
      </c>
      <c r="Z89" s="35">
        <f t="shared" si="38"/>
        <v>0</v>
      </c>
      <c r="AA89" s="34">
        <v>3</v>
      </c>
      <c r="AB89">
        <v>8</v>
      </c>
      <c r="AC89">
        <v>18</v>
      </c>
      <c r="AD89" s="34">
        <f t="shared" si="27"/>
        <v>0</v>
      </c>
      <c r="AE89" s="34">
        <f t="shared" si="28"/>
        <v>0</v>
      </c>
      <c r="AF89" s="34">
        <f t="shared" si="39"/>
        <v>7.5000000000000011E-2</v>
      </c>
      <c r="AG89" s="34">
        <f t="shared" si="40"/>
        <v>30.4</v>
      </c>
      <c r="AH89" s="34">
        <f t="shared" si="41"/>
        <v>0</v>
      </c>
      <c r="AI89">
        <f t="shared" si="42"/>
        <v>0</v>
      </c>
      <c r="AJ89">
        <f t="shared" si="43"/>
        <v>0</v>
      </c>
      <c r="AK89">
        <f t="shared" si="29"/>
        <v>7.5000000000000011E-2</v>
      </c>
      <c r="AL89">
        <f t="shared" si="44"/>
        <v>30.4</v>
      </c>
      <c r="AM89">
        <f t="shared" si="45"/>
        <v>21.599999999999998</v>
      </c>
    </row>
    <row r="90" spans="3:39" hidden="1">
      <c r="C90">
        <v>87</v>
      </c>
      <c r="D90">
        <v>15</v>
      </c>
      <c r="E90">
        <v>0</v>
      </c>
      <c r="F90">
        <v>0</v>
      </c>
      <c r="G90">
        <v>100</v>
      </c>
      <c r="H90">
        <v>90</v>
      </c>
      <c r="I90" s="34">
        <v>2.5</v>
      </c>
      <c r="J90" s="34">
        <v>2</v>
      </c>
      <c r="K90" s="34">
        <v>1</v>
      </c>
      <c r="L90" s="34">
        <v>4</v>
      </c>
      <c r="M90" s="34">
        <v>2</v>
      </c>
      <c r="N90" s="34">
        <f t="shared" si="24"/>
        <v>11.5</v>
      </c>
      <c r="O90">
        <f t="shared" si="25"/>
        <v>6.9838500000000003</v>
      </c>
      <c r="P90" s="78">
        <f t="shared" si="26"/>
        <v>0.99907412960866393</v>
      </c>
      <c r="Q90" s="34">
        <f t="shared" si="46"/>
        <v>11.489352490499636</v>
      </c>
      <c r="R90" s="34">
        <f t="shared" si="30"/>
        <v>2</v>
      </c>
      <c r="S90" s="34">
        <f t="shared" si="31"/>
        <v>9.4893524904996358</v>
      </c>
      <c r="T90">
        <f t="shared" si="32"/>
        <v>2.5</v>
      </c>
      <c r="U90" s="35">
        <f t="shared" si="33"/>
        <v>6.9893524904996358</v>
      </c>
      <c r="V90" s="35">
        <f t="shared" si="34"/>
        <v>1</v>
      </c>
      <c r="W90" s="35">
        <f t="shared" si="35"/>
        <v>5.9893524904996358</v>
      </c>
      <c r="X90" s="35">
        <f t="shared" si="36"/>
        <v>4</v>
      </c>
      <c r="Y90" s="35">
        <f t="shared" si="37"/>
        <v>1.9893524904996358</v>
      </c>
      <c r="Z90" s="35">
        <f t="shared" si="38"/>
        <v>0</v>
      </c>
      <c r="AA90" s="34">
        <v>3</v>
      </c>
      <c r="AB90">
        <v>8</v>
      </c>
      <c r="AC90">
        <v>18</v>
      </c>
      <c r="AD90" s="34">
        <f t="shared" si="27"/>
        <v>0</v>
      </c>
      <c r="AE90" s="34">
        <f t="shared" si="28"/>
        <v>0</v>
      </c>
      <c r="AF90" s="34">
        <f t="shared" si="39"/>
        <v>0.44999999999999996</v>
      </c>
      <c r="AG90" s="34">
        <f t="shared" si="40"/>
        <v>32</v>
      </c>
      <c r="AH90" s="34">
        <f t="shared" si="41"/>
        <v>0</v>
      </c>
      <c r="AI90">
        <f t="shared" si="42"/>
        <v>0</v>
      </c>
      <c r="AJ90">
        <f t="shared" si="43"/>
        <v>0</v>
      </c>
      <c r="AK90">
        <f t="shared" si="29"/>
        <v>0.44999999999999996</v>
      </c>
      <c r="AL90">
        <f t="shared" si="44"/>
        <v>32</v>
      </c>
      <c r="AM90">
        <f t="shared" si="45"/>
        <v>32.4</v>
      </c>
    </row>
    <row r="91" spans="3:39" s="43" customFormat="1">
      <c r="C91" s="43">
        <v>88</v>
      </c>
      <c r="D91" s="43">
        <v>5</v>
      </c>
      <c r="E91" s="80">
        <v>5</v>
      </c>
      <c r="F91" s="80">
        <v>90</v>
      </c>
      <c r="G91">
        <v>90</v>
      </c>
      <c r="H91">
        <v>90</v>
      </c>
      <c r="I91" s="45">
        <v>15</v>
      </c>
      <c r="J91" s="45">
        <v>2</v>
      </c>
      <c r="K91" s="45">
        <v>0.5</v>
      </c>
      <c r="L91" s="45">
        <v>20</v>
      </c>
      <c r="M91" s="45">
        <v>15</v>
      </c>
      <c r="N91" s="45">
        <f t="shared" si="24"/>
        <v>52.5</v>
      </c>
      <c r="O91" s="43">
        <f t="shared" si="25"/>
        <v>32.317750000000004</v>
      </c>
      <c r="P91" s="81">
        <f t="shared" si="26"/>
        <v>0.99999999999999079</v>
      </c>
      <c r="Q91" s="45">
        <f t="shared" si="46"/>
        <v>52.499999999999517</v>
      </c>
      <c r="R91" s="45">
        <f t="shared" si="30"/>
        <v>2</v>
      </c>
      <c r="S91" s="45">
        <f t="shared" si="31"/>
        <v>50.499999999999517</v>
      </c>
      <c r="T91" s="43">
        <f t="shared" si="32"/>
        <v>15</v>
      </c>
      <c r="U91" s="44">
        <f t="shared" si="33"/>
        <v>35.499999999999517</v>
      </c>
      <c r="V91" s="44">
        <f t="shared" si="34"/>
        <v>0.5</v>
      </c>
      <c r="W91" s="44">
        <f t="shared" si="35"/>
        <v>34.999999999999517</v>
      </c>
      <c r="X91" s="44">
        <f t="shared" si="36"/>
        <v>20</v>
      </c>
      <c r="Y91" s="44">
        <f t="shared" si="37"/>
        <v>14.999999999999517</v>
      </c>
      <c r="Z91" s="44">
        <f t="shared" si="38"/>
        <v>0</v>
      </c>
      <c r="AA91" s="45">
        <v>3</v>
      </c>
      <c r="AB91" s="43">
        <v>8</v>
      </c>
      <c r="AC91" s="43">
        <v>22</v>
      </c>
      <c r="AD91" s="45">
        <f t="shared" si="27"/>
        <v>0.05</v>
      </c>
      <c r="AE91" s="45">
        <f t="shared" si="28"/>
        <v>20.25</v>
      </c>
      <c r="AF91" s="34">
        <f t="shared" si="39"/>
        <v>7.5000000000000011E-2</v>
      </c>
      <c r="AG91" s="34">
        <f t="shared" si="40"/>
        <v>144</v>
      </c>
      <c r="AH91" s="34">
        <f t="shared" si="41"/>
        <v>0</v>
      </c>
      <c r="AI91">
        <f t="shared" si="42"/>
        <v>0.05</v>
      </c>
      <c r="AJ91">
        <f t="shared" si="43"/>
        <v>20.25</v>
      </c>
      <c r="AK91">
        <f t="shared" si="29"/>
        <v>7.5000000000000011E-2</v>
      </c>
      <c r="AL91">
        <f t="shared" si="44"/>
        <v>144</v>
      </c>
      <c r="AM91">
        <f t="shared" si="45"/>
        <v>297</v>
      </c>
    </row>
    <row r="92" spans="3:39">
      <c r="C92" s="47">
        <v>89</v>
      </c>
      <c r="D92">
        <v>5</v>
      </c>
      <c r="E92">
        <v>0</v>
      </c>
      <c r="F92" s="74">
        <v>40</v>
      </c>
      <c r="G92">
        <v>90</v>
      </c>
      <c r="H92">
        <v>90</v>
      </c>
      <c r="I92" s="49">
        <v>20</v>
      </c>
      <c r="J92" s="49">
        <v>0</v>
      </c>
      <c r="K92" s="49">
        <v>0.5</v>
      </c>
      <c r="L92" s="49">
        <v>10</v>
      </c>
      <c r="M92" s="49">
        <v>10</v>
      </c>
      <c r="N92" s="49">
        <f t="shared" si="24"/>
        <v>40.5</v>
      </c>
      <c r="O92">
        <f t="shared" si="25"/>
        <v>24.902950000000001</v>
      </c>
      <c r="P92" s="78">
        <f t="shared" si="26"/>
        <v>0.99999999998469669</v>
      </c>
      <c r="Q92" s="34">
        <f t="shared" si="46"/>
        <v>40.499999999380215</v>
      </c>
      <c r="R92" s="34">
        <f t="shared" si="30"/>
        <v>0</v>
      </c>
      <c r="S92" s="34">
        <f t="shared" si="31"/>
        <v>40.499999999380215</v>
      </c>
      <c r="T92">
        <f t="shared" si="32"/>
        <v>20</v>
      </c>
      <c r="U92" s="35">
        <f t="shared" si="33"/>
        <v>20.499999999380215</v>
      </c>
      <c r="V92" s="35">
        <f t="shared" si="34"/>
        <v>0.5</v>
      </c>
      <c r="W92" s="35">
        <f t="shared" si="35"/>
        <v>19.999999999380215</v>
      </c>
      <c r="X92" s="35">
        <f t="shared" si="36"/>
        <v>10</v>
      </c>
      <c r="Y92" s="35">
        <f t="shared" si="37"/>
        <v>9.9999999993802149</v>
      </c>
      <c r="Z92" s="35">
        <f t="shared" si="38"/>
        <v>0</v>
      </c>
      <c r="AA92" s="49">
        <v>3</v>
      </c>
      <c r="AB92">
        <v>8</v>
      </c>
      <c r="AC92">
        <v>22</v>
      </c>
      <c r="AD92" s="34">
        <f t="shared" si="27"/>
        <v>0</v>
      </c>
      <c r="AE92" s="34">
        <f t="shared" si="28"/>
        <v>12</v>
      </c>
      <c r="AF92" s="34">
        <f t="shared" si="39"/>
        <v>7.5000000000000011E-2</v>
      </c>
      <c r="AG92" s="34">
        <f t="shared" si="40"/>
        <v>72</v>
      </c>
      <c r="AH92" s="34">
        <f t="shared" si="41"/>
        <v>0</v>
      </c>
      <c r="AI92">
        <f t="shared" si="42"/>
        <v>0</v>
      </c>
      <c r="AJ92">
        <f t="shared" si="43"/>
        <v>12</v>
      </c>
      <c r="AK92">
        <f t="shared" si="29"/>
        <v>7.5000000000000011E-2</v>
      </c>
      <c r="AL92">
        <f t="shared" si="44"/>
        <v>72</v>
      </c>
      <c r="AM92">
        <f t="shared" si="45"/>
        <v>198</v>
      </c>
    </row>
    <row r="93" spans="3:39">
      <c r="C93">
        <v>90</v>
      </c>
      <c r="D93">
        <v>85</v>
      </c>
      <c r="E93">
        <v>0</v>
      </c>
      <c r="F93">
        <v>0</v>
      </c>
      <c r="G93">
        <v>85</v>
      </c>
      <c r="H93">
        <v>85</v>
      </c>
      <c r="I93" s="34">
        <v>0</v>
      </c>
      <c r="J93" s="34">
        <v>0</v>
      </c>
      <c r="K93" s="34">
        <v>2</v>
      </c>
      <c r="L93" s="34">
        <v>1</v>
      </c>
      <c r="M93" s="34">
        <v>1</v>
      </c>
      <c r="N93" s="34">
        <f t="shared" si="24"/>
        <v>4</v>
      </c>
      <c r="O93">
        <f t="shared" si="25"/>
        <v>2.3496000000000001</v>
      </c>
      <c r="P93" s="78">
        <f t="shared" si="26"/>
        <v>0.91290242817824763</v>
      </c>
      <c r="Q93" s="34">
        <f t="shared" si="46"/>
        <v>3.6516097127129905</v>
      </c>
      <c r="R93" s="34">
        <f t="shared" si="30"/>
        <v>0</v>
      </c>
      <c r="S93" s="34">
        <f t="shared" si="31"/>
        <v>3.6516097127129905</v>
      </c>
      <c r="T93">
        <f t="shared" si="32"/>
        <v>0</v>
      </c>
      <c r="U93" s="35">
        <f t="shared" si="33"/>
        <v>3.6516097127129905</v>
      </c>
      <c r="V93" s="35">
        <f t="shared" si="34"/>
        <v>2</v>
      </c>
      <c r="W93" s="35">
        <f t="shared" si="35"/>
        <v>1.6516097127129905</v>
      </c>
      <c r="X93" s="35">
        <f t="shared" si="36"/>
        <v>0</v>
      </c>
      <c r="Y93" s="35">
        <f t="shared" si="37"/>
        <v>1.6516097127129905</v>
      </c>
      <c r="Z93" s="35">
        <f t="shared" si="38"/>
        <v>1</v>
      </c>
      <c r="AA93" s="34">
        <v>1.5</v>
      </c>
      <c r="AB93">
        <v>8</v>
      </c>
      <c r="AC93">
        <v>18</v>
      </c>
      <c r="AD93" s="34">
        <f t="shared" si="27"/>
        <v>0</v>
      </c>
      <c r="AE93" s="34">
        <f t="shared" si="28"/>
        <v>0</v>
      </c>
      <c r="AF93" s="34">
        <f t="shared" si="39"/>
        <v>2.5499999999999998</v>
      </c>
      <c r="AG93" s="34">
        <f t="shared" si="40"/>
        <v>0</v>
      </c>
      <c r="AH93" s="34">
        <f t="shared" si="41"/>
        <v>15.299999999999999</v>
      </c>
      <c r="AI93">
        <f t="shared" si="42"/>
        <v>0</v>
      </c>
      <c r="AJ93">
        <f t="shared" si="43"/>
        <v>0</v>
      </c>
      <c r="AK93">
        <f t="shared" si="29"/>
        <v>2.5499999999999998</v>
      </c>
      <c r="AL93">
        <f t="shared" si="44"/>
        <v>6.8</v>
      </c>
      <c r="AM93">
        <f t="shared" si="45"/>
        <v>15.299999999999999</v>
      </c>
    </row>
    <row r="94" spans="3:39">
      <c r="C94">
        <v>91</v>
      </c>
      <c r="D94">
        <v>15</v>
      </c>
      <c r="E94" s="74">
        <v>5</v>
      </c>
      <c r="F94" s="74">
        <v>80</v>
      </c>
      <c r="G94">
        <v>90</v>
      </c>
      <c r="H94">
        <v>75</v>
      </c>
      <c r="I94" s="34">
        <v>2.5</v>
      </c>
      <c r="J94" s="34">
        <v>2</v>
      </c>
      <c r="K94" s="34">
        <v>1</v>
      </c>
      <c r="L94" s="34">
        <v>3</v>
      </c>
      <c r="M94" s="34">
        <v>2</v>
      </c>
      <c r="N94" s="34">
        <f t="shared" si="24"/>
        <v>10.5</v>
      </c>
      <c r="O94">
        <f t="shared" si="25"/>
        <v>6.3659499999999998</v>
      </c>
      <c r="P94" s="78">
        <f t="shared" si="26"/>
        <v>0.99828384272764115</v>
      </c>
      <c r="Q94" s="34">
        <f t="shared" si="46"/>
        <v>10.481980348640231</v>
      </c>
      <c r="R94" s="34">
        <f t="shared" si="30"/>
        <v>2</v>
      </c>
      <c r="S94" s="34">
        <f t="shared" si="31"/>
        <v>8.4819803486402314</v>
      </c>
      <c r="T94">
        <f t="shared" si="32"/>
        <v>2.5</v>
      </c>
      <c r="U94" s="35">
        <f t="shared" si="33"/>
        <v>5.9819803486402314</v>
      </c>
      <c r="V94" s="35">
        <f t="shared" si="34"/>
        <v>1</v>
      </c>
      <c r="W94" s="35">
        <f t="shared" si="35"/>
        <v>4.9819803486402314</v>
      </c>
      <c r="X94" s="35">
        <f t="shared" si="36"/>
        <v>3</v>
      </c>
      <c r="Y94" s="35">
        <f t="shared" si="37"/>
        <v>1.9819803486402314</v>
      </c>
      <c r="Z94" s="35">
        <f t="shared" si="38"/>
        <v>0</v>
      </c>
      <c r="AA94" s="34">
        <v>2.25</v>
      </c>
      <c r="AB94">
        <v>8</v>
      </c>
      <c r="AC94">
        <v>18</v>
      </c>
      <c r="AD94" s="34">
        <f t="shared" si="27"/>
        <v>0.05</v>
      </c>
      <c r="AE94" s="34">
        <f t="shared" si="28"/>
        <v>3</v>
      </c>
      <c r="AF94" s="34">
        <f t="shared" si="39"/>
        <v>0.33749999999999997</v>
      </c>
      <c r="AG94" s="34">
        <f t="shared" si="40"/>
        <v>21.6</v>
      </c>
      <c r="AH94" s="34">
        <f t="shared" si="41"/>
        <v>0</v>
      </c>
      <c r="AI94">
        <f t="shared" si="42"/>
        <v>0.05</v>
      </c>
      <c r="AJ94">
        <f t="shared" si="43"/>
        <v>3</v>
      </c>
      <c r="AK94">
        <f t="shared" si="29"/>
        <v>0.33749999999999997</v>
      </c>
      <c r="AL94">
        <f t="shared" si="44"/>
        <v>21.6</v>
      </c>
      <c r="AM94">
        <f t="shared" si="45"/>
        <v>27</v>
      </c>
    </row>
    <row r="95" spans="3:39">
      <c r="C95">
        <v>92</v>
      </c>
      <c r="D95">
        <v>80</v>
      </c>
      <c r="E95" s="74">
        <v>2</v>
      </c>
      <c r="F95" s="74">
        <v>20</v>
      </c>
      <c r="G95">
        <v>90</v>
      </c>
      <c r="H95">
        <v>90</v>
      </c>
      <c r="I95" s="34">
        <v>2</v>
      </c>
      <c r="J95" s="34">
        <v>2</v>
      </c>
      <c r="K95" s="34">
        <v>1.5</v>
      </c>
      <c r="L95" s="34">
        <v>2</v>
      </c>
      <c r="M95" s="34">
        <v>1</v>
      </c>
      <c r="N95" s="34">
        <f t="shared" si="24"/>
        <v>8.5</v>
      </c>
      <c r="O95">
        <f t="shared" si="25"/>
        <v>5.1301500000000004</v>
      </c>
      <c r="P95" s="78">
        <f t="shared" si="26"/>
        <v>0.9941191163289107</v>
      </c>
      <c r="Q95" s="34">
        <f t="shared" si="46"/>
        <v>8.4500124887957409</v>
      </c>
      <c r="R95" s="34">
        <f t="shared" si="30"/>
        <v>2</v>
      </c>
      <c r="S95" s="34">
        <f t="shared" si="31"/>
        <v>6.4500124887957409</v>
      </c>
      <c r="T95">
        <f t="shared" si="32"/>
        <v>2</v>
      </c>
      <c r="U95" s="35">
        <f t="shared" si="33"/>
        <v>4.4500124887957409</v>
      </c>
      <c r="V95" s="35">
        <f t="shared" si="34"/>
        <v>1.5</v>
      </c>
      <c r="W95" s="35">
        <f t="shared" si="35"/>
        <v>2.9500124887957409</v>
      </c>
      <c r="X95" s="35">
        <f t="shared" si="36"/>
        <v>2</v>
      </c>
      <c r="Y95" s="35">
        <f t="shared" si="37"/>
        <v>0.95001248879574085</v>
      </c>
      <c r="Z95" s="35">
        <f t="shared" si="38"/>
        <v>0</v>
      </c>
      <c r="AA95" s="34">
        <v>1.8000000000000003</v>
      </c>
      <c r="AB95">
        <v>8</v>
      </c>
      <c r="AC95">
        <v>18</v>
      </c>
      <c r="AD95" s="34">
        <f t="shared" si="27"/>
        <v>0.02</v>
      </c>
      <c r="AE95" s="34">
        <f t="shared" si="28"/>
        <v>0.60000000000000009</v>
      </c>
      <c r="AF95" s="34">
        <f t="shared" si="39"/>
        <v>2.16</v>
      </c>
      <c r="AG95" s="34">
        <f t="shared" si="40"/>
        <v>14.4</v>
      </c>
      <c r="AH95" s="34">
        <f t="shared" si="41"/>
        <v>0</v>
      </c>
      <c r="AI95">
        <f t="shared" si="42"/>
        <v>0.02</v>
      </c>
      <c r="AJ95">
        <f t="shared" si="43"/>
        <v>0.60000000000000009</v>
      </c>
      <c r="AK95">
        <f t="shared" si="29"/>
        <v>2.1600000000000006</v>
      </c>
      <c r="AL95">
        <f t="shared" si="44"/>
        <v>14.4</v>
      </c>
      <c r="AM95">
        <f t="shared" si="45"/>
        <v>16.2</v>
      </c>
    </row>
    <row r="96" spans="3:39">
      <c r="C96">
        <v>93</v>
      </c>
      <c r="D96">
        <v>80</v>
      </c>
      <c r="E96" s="74">
        <v>2</v>
      </c>
      <c r="F96" s="74">
        <v>20</v>
      </c>
      <c r="G96">
        <v>90</v>
      </c>
      <c r="H96">
        <v>90</v>
      </c>
      <c r="I96" s="34">
        <v>2</v>
      </c>
      <c r="J96" s="34">
        <v>2</v>
      </c>
      <c r="K96" s="34">
        <v>2</v>
      </c>
      <c r="L96" s="34">
        <v>3</v>
      </c>
      <c r="M96" s="34">
        <v>1</v>
      </c>
      <c r="N96" s="34">
        <f t="shared" si="24"/>
        <v>10</v>
      </c>
      <c r="O96">
        <f t="shared" si="25"/>
        <v>6.0570000000000004</v>
      </c>
      <c r="P96" s="78">
        <f t="shared" si="26"/>
        <v>0.99766405481067555</v>
      </c>
      <c r="Q96" s="34">
        <f t="shared" si="46"/>
        <v>9.9766405481067562</v>
      </c>
      <c r="R96" s="34">
        <f t="shared" si="30"/>
        <v>2</v>
      </c>
      <c r="S96" s="34">
        <f t="shared" si="31"/>
        <v>7.9766405481067562</v>
      </c>
      <c r="T96">
        <f t="shared" si="32"/>
        <v>2</v>
      </c>
      <c r="U96" s="35">
        <f t="shared" si="33"/>
        <v>5.9766405481067562</v>
      </c>
      <c r="V96" s="35">
        <f t="shared" si="34"/>
        <v>2</v>
      </c>
      <c r="W96" s="35">
        <f t="shared" si="35"/>
        <v>3.9766405481067562</v>
      </c>
      <c r="X96" s="35">
        <f t="shared" si="36"/>
        <v>3</v>
      </c>
      <c r="Y96" s="35">
        <f t="shared" si="37"/>
        <v>0.97664054810675616</v>
      </c>
      <c r="Z96" s="35">
        <f t="shared" si="38"/>
        <v>0</v>
      </c>
      <c r="AA96" s="34">
        <v>1.5</v>
      </c>
      <c r="AB96">
        <v>8</v>
      </c>
      <c r="AC96">
        <v>18</v>
      </c>
      <c r="AD96" s="34">
        <f t="shared" si="27"/>
        <v>0.02</v>
      </c>
      <c r="AE96" s="34">
        <f t="shared" si="28"/>
        <v>0.60000000000000009</v>
      </c>
      <c r="AF96" s="34">
        <f t="shared" si="39"/>
        <v>2.4000000000000004</v>
      </c>
      <c r="AG96" s="34">
        <f t="shared" si="40"/>
        <v>21.6</v>
      </c>
      <c r="AH96" s="34">
        <f t="shared" si="41"/>
        <v>0</v>
      </c>
      <c r="AI96">
        <f t="shared" si="42"/>
        <v>0.02</v>
      </c>
      <c r="AJ96">
        <f t="shared" si="43"/>
        <v>0.60000000000000009</v>
      </c>
      <c r="AK96">
        <f t="shared" si="29"/>
        <v>2.4000000000000004</v>
      </c>
      <c r="AL96">
        <f t="shared" si="44"/>
        <v>21.6</v>
      </c>
      <c r="AM96">
        <f t="shared" si="45"/>
        <v>16.2</v>
      </c>
    </row>
    <row r="97" spans="3:39">
      <c r="C97">
        <v>94</v>
      </c>
      <c r="D97">
        <v>90</v>
      </c>
      <c r="E97">
        <v>0</v>
      </c>
      <c r="F97" s="74">
        <v>5</v>
      </c>
      <c r="G97">
        <v>90</v>
      </c>
      <c r="H97">
        <v>90</v>
      </c>
      <c r="I97" s="34">
        <v>2</v>
      </c>
      <c r="J97" s="34">
        <v>0</v>
      </c>
      <c r="K97" s="34">
        <v>2</v>
      </c>
      <c r="L97" s="34">
        <v>2</v>
      </c>
      <c r="M97" s="34">
        <v>1</v>
      </c>
      <c r="N97" s="34">
        <f t="shared" si="24"/>
        <v>7</v>
      </c>
      <c r="O97">
        <f t="shared" si="25"/>
        <v>4.2033000000000005</v>
      </c>
      <c r="P97" s="78">
        <f t="shared" si="26"/>
        <v>0.98527392547893689</v>
      </c>
      <c r="Q97" s="34">
        <f t="shared" si="46"/>
        <v>6.8969174783525578</v>
      </c>
      <c r="R97" s="34">
        <f t="shared" si="30"/>
        <v>0</v>
      </c>
      <c r="S97" s="34">
        <f t="shared" si="31"/>
        <v>6.8969174783525578</v>
      </c>
      <c r="T97">
        <f t="shared" si="32"/>
        <v>2</v>
      </c>
      <c r="U97" s="35">
        <f t="shared" si="33"/>
        <v>4.8969174783525578</v>
      </c>
      <c r="V97" s="35">
        <f t="shared" si="34"/>
        <v>2</v>
      </c>
      <c r="W97" s="35">
        <f t="shared" si="35"/>
        <v>2.8969174783525578</v>
      </c>
      <c r="X97" s="35">
        <f t="shared" si="36"/>
        <v>2</v>
      </c>
      <c r="Y97" s="35">
        <f t="shared" si="37"/>
        <v>0.89691747835255775</v>
      </c>
      <c r="Z97" s="35">
        <f t="shared" si="38"/>
        <v>0</v>
      </c>
      <c r="AA97" s="34">
        <v>1.5</v>
      </c>
      <c r="AB97">
        <v>8</v>
      </c>
      <c r="AC97">
        <v>18</v>
      </c>
      <c r="AD97" s="34">
        <f t="shared" si="27"/>
        <v>0</v>
      </c>
      <c r="AE97" s="34">
        <f t="shared" si="28"/>
        <v>0.15000000000000002</v>
      </c>
      <c r="AF97" s="34">
        <f t="shared" si="39"/>
        <v>2.7</v>
      </c>
      <c r="AG97" s="34">
        <f t="shared" si="40"/>
        <v>14.4</v>
      </c>
      <c r="AH97" s="34">
        <f t="shared" si="41"/>
        <v>0</v>
      </c>
      <c r="AI97">
        <f t="shared" si="42"/>
        <v>0</v>
      </c>
      <c r="AJ97">
        <f t="shared" si="43"/>
        <v>0.15000000000000002</v>
      </c>
      <c r="AK97">
        <f t="shared" si="29"/>
        <v>2.7</v>
      </c>
      <c r="AL97">
        <f t="shared" si="44"/>
        <v>14.4</v>
      </c>
      <c r="AM97">
        <f t="shared" si="45"/>
        <v>16.2</v>
      </c>
    </row>
    <row r="98" spans="3:39">
      <c r="C98">
        <v>95</v>
      </c>
      <c r="D98">
        <v>90</v>
      </c>
      <c r="E98">
        <v>0</v>
      </c>
      <c r="F98">
        <v>0</v>
      </c>
      <c r="G98">
        <v>90</v>
      </c>
      <c r="H98">
        <v>90</v>
      </c>
      <c r="I98" s="34">
        <v>0</v>
      </c>
      <c r="J98" s="34">
        <v>0</v>
      </c>
      <c r="K98" s="34">
        <v>1</v>
      </c>
      <c r="L98" s="34">
        <v>1</v>
      </c>
      <c r="M98" s="34">
        <v>1</v>
      </c>
      <c r="N98" s="34">
        <f t="shared" si="24"/>
        <v>3</v>
      </c>
      <c r="O98">
        <f t="shared" si="25"/>
        <v>1.7316999999999998</v>
      </c>
      <c r="P98" s="78">
        <f t="shared" si="26"/>
        <v>0.84962973974677014</v>
      </c>
      <c r="Q98" s="34">
        <f t="shared" si="46"/>
        <v>2.5488892192403103</v>
      </c>
      <c r="R98" s="34">
        <f t="shared" si="30"/>
        <v>0</v>
      </c>
      <c r="S98" s="34">
        <f t="shared" si="31"/>
        <v>2.5488892192403103</v>
      </c>
      <c r="T98">
        <f t="shared" si="32"/>
        <v>0</v>
      </c>
      <c r="U98" s="35">
        <f t="shared" si="33"/>
        <v>2.5488892192403103</v>
      </c>
      <c r="V98" s="35">
        <f t="shared" si="34"/>
        <v>1</v>
      </c>
      <c r="W98" s="35">
        <f t="shared" si="35"/>
        <v>1.5488892192403103</v>
      </c>
      <c r="X98" s="35">
        <f t="shared" si="36"/>
        <v>1</v>
      </c>
      <c r="Y98" s="35">
        <f t="shared" si="37"/>
        <v>0.54888921924031031</v>
      </c>
      <c r="Z98" s="35">
        <f t="shared" si="38"/>
        <v>0</v>
      </c>
      <c r="AA98" s="34">
        <v>1.5</v>
      </c>
      <c r="AB98">
        <v>8</v>
      </c>
      <c r="AC98">
        <v>18</v>
      </c>
      <c r="AD98" s="34">
        <f t="shared" si="27"/>
        <v>0</v>
      </c>
      <c r="AE98" s="34">
        <f t="shared" si="28"/>
        <v>0</v>
      </c>
      <c r="AF98" s="34">
        <f t="shared" si="39"/>
        <v>1.35</v>
      </c>
      <c r="AG98" s="34">
        <f t="shared" si="40"/>
        <v>7.2</v>
      </c>
      <c r="AH98" s="34">
        <f t="shared" si="41"/>
        <v>0</v>
      </c>
      <c r="AI98">
        <f t="shared" si="42"/>
        <v>0</v>
      </c>
      <c r="AJ98">
        <f t="shared" si="43"/>
        <v>0</v>
      </c>
      <c r="AK98">
        <f t="shared" si="29"/>
        <v>1.35</v>
      </c>
      <c r="AL98">
        <f t="shared" si="44"/>
        <v>7.2</v>
      </c>
      <c r="AM98">
        <f t="shared" si="45"/>
        <v>16.2</v>
      </c>
    </row>
    <row r="99" spans="3:39">
      <c r="C99">
        <v>97</v>
      </c>
      <c r="D99">
        <v>0</v>
      </c>
      <c r="E99" s="74">
        <v>5</v>
      </c>
      <c r="F99" s="74">
        <v>15</v>
      </c>
      <c r="G99">
        <v>100</v>
      </c>
      <c r="H99">
        <v>100</v>
      </c>
      <c r="I99" s="34">
        <v>20</v>
      </c>
      <c r="J99" s="34">
        <v>2</v>
      </c>
      <c r="K99" s="34">
        <v>0</v>
      </c>
      <c r="L99" s="34">
        <v>5</v>
      </c>
      <c r="M99" s="34">
        <v>5</v>
      </c>
      <c r="N99" s="34">
        <f t="shared" si="24"/>
        <v>32</v>
      </c>
      <c r="O99">
        <f t="shared" si="25"/>
        <v>19.6508</v>
      </c>
      <c r="P99" s="78">
        <f t="shared" si="26"/>
        <v>0.99999999707742282</v>
      </c>
      <c r="Q99" s="34">
        <f t="shared" si="46"/>
        <v>31.99999990647753</v>
      </c>
      <c r="R99" s="34">
        <f t="shared" si="30"/>
        <v>2</v>
      </c>
      <c r="S99" s="34">
        <f t="shared" si="31"/>
        <v>29.99999990647753</v>
      </c>
      <c r="T99">
        <f t="shared" si="32"/>
        <v>20</v>
      </c>
      <c r="U99" s="35">
        <f t="shared" si="33"/>
        <v>9.9999999064775302</v>
      </c>
      <c r="V99" s="35">
        <f t="shared" si="34"/>
        <v>0</v>
      </c>
      <c r="W99" s="35">
        <f t="shared" si="35"/>
        <v>9.9999999064775302</v>
      </c>
      <c r="X99" s="35">
        <f t="shared" si="36"/>
        <v>5</v>
      </c>
      <c r="Y99" s="35">
        <f t="shared" si="37"/>
        <v>4.9999999064775302</v>
      </c>
      <c r="Z99" s="35">
        <f t="shared" si="38"/>
        <v>0</v>
      </c>
      <c r="AA99" s="34"/>
      <c r="AB99">
        <v>8</v>
      </c>
      <c r="AC99">
        <v>22</v>
      </c>
      <c r="AD99" s="34">
        <f t="shared" si="27"/>
        <v>0.05</v>
      </c>
      <c r="AE99" s="34">
        <f t="shared" si="28"/>
        <v>4.5</v>
      </c>
      <c r="AF99" s="34">
        <f t="shared" si="39"/>
        <v>0</v>
      </c>
      <c r="AG99" s="34">
        <f t="shared" si="40"/>
        <v>40</v>
      </c>
      <c r="AH99" s="34">
        <f t="shared" si="41"/>
        <v>0</v>
      </c>
      <c r="AI99">
        <f t="shared" si="42"/>
        <v>0.05</v>
      </c>
      <c r="AJ99">
        <f t="shared" si="43"/>
        <v>4.5</v>
      </c>
      <c r="AK99">
        <f t="shared" si="29"/>
        <v>0</v>
      </c>
      <c r="AL99">
        <f t="shared" si="44"/>
        <v>40</v>
      </c>
      <c r="AM99">
        <f t="shared" si="45"/>
        <v>110</v>
      </c>
    </row>
    <row r="100" spans="3:39">
      <c r="C100">
        <v>98</v>
      </c>
      <c r="D100">
        <v>50</v>
      </c>
      <c r="E100" s="74">
        <v>20</v>
      </c>
      <c r="F100" s="74">
        <v>10</v>
      </c>
      <c r="G100">
        <v>50</v>
      </c>
      <c r="H100">
        <v>20</v>
      </c>
      <c r="I100" s="34">
        <v>2.5</v>
      </c>
      <c r="J100" s="34">
        <v>2</v>
      </c>
      <c r="K100" s="34">
        <v>1</v>
      </c>
      <c r="L100" s="34">
        <v>1</v>
      </c>
      <c r="M100" s="34">
        <v>1</v>
      </c>
      <c r="N100" s="34">
        <f t="shared" si="24"/>
        <v>7.5</v>
      </c>
      <c r="O100">
        <f t="shared" si="25"/>
        <v>4.5122499999999999</v>
      </c>
      <c r="P100" s="78">
        <f t="shared" si="26"/>
        <v>0.98914537439562544</v>
      </c>
      <c r="Q100" s="34">
        <f t="shared" si="46"/>
        <v>7.4185903079671904</v>
      </c>
      <c r="R100" s="34">
        <f t="shared" si="30"/>
        <v>2</v>
      </c>
      <c r="S100" s="34">
        <f t="shared" si="31"/>
        <v>5.4185903079671904</v>
      </c>
      <c r="T100">
        <f t="shared" si="32"/>
        <v>2.5</v>
      </c>
      <c r="U100" s="35">
        <f t="shared" si="33"/>
        <v>2.9185903079671904</v>
      </c>
      <c r="V100" s="35">
        <f t="shared" si="34"/>
        <v>1</v>
      </c>
      <c r="W100" s="35">
        <f t="shared" si="35"/>
        <v>1.9185903079671904</v>
      </c>
      <c r="X100" s="35">
        <f t="shared" si="36"/>
        <v>1</v>
      </c>
      <c r="Y100" s="35">
        <f t="shared" si="37"/>
        <v>0.91859030796719043</v>
      </c>
      <c r="Z100" s="35">
        <f t="shared" si="38"/>
        <v>0</v>
      </c>
      <c r="AA100" s="34">
        <v>1.5</v>
      </c>
      <c r="AB100">
        <v>8</v>
      </c>
      <c r="AC100">
        <v>18</v>
      </c>
      <c r="AD100" s="34">
        <f t="shared" si="27"/>
        <v>0.2</v>
      </c>
      <c r="AE100" s="34">
        <f t="shared" si="28"/>
        <v>0.375</v>
      </c>
      <c r="AF100" s="34">
        <f t="shared" si="39"/>
        <v>0.75</v>
      </c>
      <c r="AG100" s="34">
        <f t="shared" si="40"/>
        <v>4</v>
      </c>
      <c r="AH100" s="34">
        <f t="shared" si="41"/>
        <v>0</v>
      </c>
      <c r="AI100">
        <f t="shared" si="42"/>
        <v>0.2</v>
      </c>
      <c r="AJ100">
        <f t="shared" si="43"/>
        <v>0.375</v>
      </c>
      <c r="AK100">
        <f t="shared" si="29"/>
        <v>0.75</v>
      </c>
      <c r="AL100">
        <f t="shared" si="44"/>
        <v>4</v>
      </c>
      <c r="AM100">
        <f t="shared" si="45"/>
        <v>3.6</v>
      </c>
    </row>
    <row r="101" spans="3:39">
      <c r="C101">
        <v>99</v>
      </c>
      <c r="D101">
        <v>100</v>
      </c>
      <c r="E101">
        <v>0</v>
      </c>
      <c r="F101">
        <v>0</v>
      </c>
      <c r="G101">
        <v>90</v>
      </c>
      <c r="H101">
        <v>90</v>
      </c>
      <c r="I101" s="34">
        <v>0</v>
      </c>
      <c r="J101" s="34">
        <v>0</v>
      </c>
      <c r="K101" s="34">
        <v>3</v>
      </c>
      <c r="L101" s="34">
        <v>1</v>
      </c>
      <c r="M101" s="34">
        <v>1</v>
      </c>
      <c r="N101" s="34">
        <f t="shared" si="24"/>
        <v>5</v>
      </c>
      <c r="O101">
        <f t="shared" si="25"/>
        <v>2.9675000000000002</v>
      </c>
      <c r="P101" s="78">
        <f t="shared" si="26"/>
        <v>0.95108410023915557</v>
      </c>
      <c r="Q101" s="34">
        <f t="shared" si="46"/>
        <v>4.7554205011957782</v>
      </c>
      <c r="R101" s="34">
        <f t="shared" si="30"/>
        <v>0</v>
      </c>
      <c r="S101" s="34">
        <f t="shared" si="31"/>
        <v>4.7554205011957782</v>
      </c>
      <c r="T101">
        <f t="shared" si="32"/>
        <v>0</v>
      </c>
      <c r="U101" s="35">
        <f t="shared" si="33"/>
        <v>4.7554205011957782</v>
      </c>
      <c r="V101" s="35">
        <f t="shared" si="34"/>
        <v>3</v>
      </c>
      <c r="W101" s="35">
        <f t="shared" si="35"/>
        <v>1.7554205011957782</v>
      </c>
      <c r="X101" s="35">
        <f t="shared" si="36"/>
        <v>0</v>
      </c>
      <c r="Y101" s="35">
        <f t="shared" si="37"/>
        <v>1.7554205011957782</v>
      </c>
      <c r="Z101" s="35">
        <f t="shared" si="38"/>
        <v>1</v>
      </c>
      <c r="AA101" s="34">
        <v>0.5</v>
      </c>
      <c r="AB101">
        <v>8</v>
      </c>
      <c r="AC101">
        <v>22</v>
      </c>
      <c r="AD101" s="34">
        <f t="shared" si="27"/>
        <v>0</v>
      </c>
      <c r="AE101" s="34">
        <f t="shared" si="28"/>
        <v>0</v>
      </c>
      <c r="AF101" s="34">
        <f t="shared" si="39"/>
        <v>1.5</v>
      </c>
      <c r="AG101" s="34">
        <f t="shared" si="40"/>
        <v>0</v>
      </c>
      <c r="AH101" s="34">
        <f t="shared" si="41"/>
        <v>19.8</v>
      </c>
      <c r="AI101">
        <f t="shared" si="42"/>
        <v>0</v>
      </c>
      <c r="AJ101">
        <f t="shared" si="43"/>
        <v>0</v>
      </c>
      <c r="AK101">
        <f t="shared" si="29"/>
        <v>1.5</v>
      </c>
      <c r="AL101">
        <f t="shared" si="44"/>
        <v>7.2</v>
      </c>
      <c r="AM101">
        <f t="shared" si="45"/>
        <v>19.8</v>
      </c>
    </row>
    <row r="102" spans="3:39">
      <c r="C102">
        <v>100</v>
      </c>
      <c r="D102">
        <v>80</v>
      </c>
      <c r="E102">
        <v>0</v>
      </c>
      <c r="F102" s="74">
        <v>10</v>
      </c>
      <c r="G102">
        <v>50</v>
      </c>
      <c r="H102">
        <v>50</v>
      </c>
      <c r="I102" s="34">
        <v>1</v>
      </c>
      <c r="J102" s="34">
        <v>0</v>
      </c>
      <c r="K102" s="34">
        <v>2</v>
      </c>
      <c r="L102" s="34">
        <v>0.5</v>
      </c>
      <c r="M102" s="34">
        <v>0.5</v>
      </c>
      <c r="N102" s="34">
        <f t="shared" si="24"/>
        <v>4</v>
      </c>
      <c r="O102">
        <f t="shared" si="25"/>
        <v>2.3496000000000001</v>
      </c>
      <c r="P102" s="78">
        <f t="shared" si="26"/>
        <v>0.91290242817824763</v>
      </c>
      <c r="Q102" s="34">
        <f t="shared" si="46"/>
        <v>3.6516097127129905</v>
      </c>
      <c r="R102" s="34">
        <f t="shared" si="30"/>
        <v>0</v>
      </c>
      <c r="S102" s="34">
        <f t="shared" si="31"/>
        <v>3.6516097127129905</v>
      </c>
      <c r="T102">
        <f t="shared" si="32"/>
        <v>1</v>
      </c>
      <c r="U102" s="35">
        <f t="shared" si="33"/>
        <v>2.6516097127129905</v>
      </c>
      <c r="V102" s="35">
        <f t="shared" si="34"/>
        <v>2</v>
      </c>
      <c r="W102" s="35">
        <f t="shared" si="35"/>
        <v>0.65160971271299051</v>
      </c>
      <c r="X102" s="35">
        <f t="shared" si="36"/>
        <v>0</v>
      </c>
      <c r="Y102" s="35">
        <f t="shared" si="37"/>
        <v>0.65160971271299051</v>
      </c>
      <c r="Z102" s="35">
        <f t="shared" si="38"/>
        <v>0.5</v>
      </c>
      <c r="AA102" s="34">
        <v>0.5</v>
      </c>
      <c r="AB102">
        <v>8</v>
      </c>
      <c r="AC102">
        <v>22</v>
      </c>
      <c r="AD102" s="34">
        <f t="shared" si="27"/>
        <v>0</v>
      </c>
      <c r="AE102" s="34">
        <f t="shared" si="28"/>
        <v>0.15000000000000002</v>
      </c>
      <c r="AF102" s="34">
        <f t="shared" si="39"/>
        <v>0.8</v>
      </c>
      <c r="AG102" s="34">
        <f t="shared" si="40"/>
        <v>0</v>
      </c>
      <c r="AH102" s="34">
        <f t="shared" si="41"/>
        <v>5.5</v>
      </c>
      <c r="AI102">
        <f t="shared" si="42"/>
        <v>0</v>
      </c>
      <c r="AJ102">
        <f t="shared" si="43"/>
        <v>0.15000000000000002</v>
      </c>
      <c r="AK102">
        <f t="shared" si="29"/>
        <v>0.8</v>
      </c>
      <c r="AL102">
        <f t="shared" si="44"/>
        <v>2</v>
      </c>
      <c r="AM102">
        <f t="shared" si="45"/>
        <v>5.5</v>
      </c>
    </row>
    <row r="103" spans="3:39">
      <c r="C103">
        <v>101</v>
      </c>
      <c r="D103">
        <v>20</v>
      </c>
      <c r="E103" s="74">
        <v>5</v>
      </c>
      <c r="F103" s="74">
        <v>70</v>
      </c>
      <c r="G103">
        <v>90</v>
      </c>
      <c r="H103">
        <v>75</v>
      </c>
      <c r="I103" s="34">
        <v>2.5</v>
      </c>
      <c r="J103" s="34">
        <v>2</v>
      </c>
      <c r="K103" s="34">
        <v>1</v>
      </c>
      <c r="L103" s="34">
        <v>3</v>
      </c>
      <c r="M103" s="34">
        <v>2</v>
      </c>
      <c r="N103" s="34">
        <f t="shared" si="24"/>
        <v>10.5</v>
      </c>
      <c r="O103">
        <f t="shared" si="25"/>
        <v>6.3659499999999998</v>
      </c>
      <c r="P103" s="78">
        <f t="shared" si="26"/>
        <v>0.99828384272764115</v>
      </c>
      <c r="Q103" s="34">
        <f t="shared" si="46"/>
        <v>10.481980348640231</v>
      </c>
      <c r="R103" s="34">
        <f t="shared" si="30"/>
        <v>2</v>
      </c>
      <c r="S103" s="34">
        <f t="shared" si="31"/>
        <v>8.4819803486402314</v>
      </c>
      <c r="T103">
        <f t="shared" si="32"/>
        <v>2.5</v>
      </c>
      <c r="U103" s="35">
        <f t="shared" si="33"/>
        <v>5.9819803486402314</v>
      </c>
      <c r="V103" s="35">
        <f t="shared" si="34"/>
        <v>1</v>
      </c>
      <c r="W103" s="35">
        <f t="shared" si="35"/>
        <v>4.9819803486402314</v>
      </c>
      <c r="X103" s="35">
        <f t="shared" si="36"/>
        <v>3</v>
      </c>
      <c r="Y103" s="35">
        <f t="shared" si="37"/>
        <v>1.9819803486402314</v>
      </c>
      <c r="Z103" s="35">
        <f t="shared" si="38"/>
        <v>0</v>
      </c>
      <c r="AA103" s="34">
        <v>3</v>
      </c>
      <c r="AB103">
        <v>8</v>
      </c>
      <c r="AC103">
        <v>18</v>
      </c>
      <c r="AD103" s="34">
        <f t="shared" si="27"/>
        <v>0.05</v>
      </c>
      <c r="AE103" s="34">
        <f t="shared" si="28"/>
        <v>2.625</v>
      </c>
      <c r="AF103" s="34">
        <f t="shared" si="39"/>
        <v>0.60000000000000009</v>
      </c>
      <c r="AG103" s="34">
        <f t="shared" si="40"/>
        <v>21.6</v>
      </c>
      <c r="AH103" s="34">
        <f t="shared" si="41"/>
        <v>0</v>
      </c>
      <c r="AI103">
        <f t="shared" si="42"/>
        <v>0.05</v>
      </c>
      <c r="AJ103">
        <f t="shared" si="43"/>
        <v>2.625</v>
      </c>
      <c r="AK103">
        <f t="shared" si="29"/>
        <v>0.60000000000000009</v>
      </c>
      <c r="AL103">
        <f t="shared" si="44"/>
        <v>21.6</v>
      </c>
      <c r="AM103">
        <f t="shared" si="45"/>
        <v>27</v>
      </c>
    </row>
    <row r="104" spans="3:39">
      <c r="C104">
        <v>102</v>
      </c>
      <c r="D104">
        <v>30</v>
      </c>
      <c r="E104" s="74">
        <v>5</v>
      </c>
      <c r="F104" s="74">
        <v>60</v>
      </c>
      <c r="G104">
        <v>90</v>
      </c>
      <c r="H104">
        <v>75</v>
      </c>
      <c r="I104" s="34">
        <v>2.5</v>
      </c>
      <c r="J104" s="34">
        <v>2</v>
      </c>
      <c r="K104" s="34">
        <v>1</v>
      </c>
      <c r="L104" s="34">
        <v>3</v>
      </c>
      <c r="M104" s="34">
        <v>2</v>
      </c>
      <c r="N104" s="34">
        <f t="shared" si="24"/>
        <v>10.5</v>
      </c>
      <c r="O104">
        <f t="shared" si="25"/>
        <v>6.3659499999999998</v>
      </c>
      <c r="P104" s="78">
        <f t="shared" si="26"/>
        <v>0.99828384272764115</v>
      </c>
      <c r="Q104" s="34">
        <f t="shared" si="46"/>
        <v>10.481980348640231</v>
      </c>
      <c r="R104" s="34">
        <f t="shared" si="30"/>
        <v>2</v>
      </c>
      <c r="S104" s="34">
        <f t="shared" si="31"/>
        <v>8.4819803486402314</v>
      </c>
      <c r="T104">
        <f t="shared" si="32"/>
        <v>2.5</v>
      </c>
      <c r="U104" s="35">
        <f t="shared" si="33"/>
        <v>5.9819803486402314</v>
      </c>
      <c r="V104" s="35">
        <f t="shared" si="34"/>
        <v>1</v>
      </c>
      <c r="W104" s="35">
        <f t="shared" si="35"/>
        <v>4.9819803486402314</v>
      </c>
      <c r="X104" s="35">
        <f t="shared" si="36"/>
        <v>3</v>
      </c>
      <c r="Y104" s="35">
        <f t="shared" si="37"/>
        <v>1.9819803486402314</v>
      </c>
      <c r="Z104" s="35">
        <f t="shared" si="38"/>
        <v>0</v>
      </c>
      <c r="AA104" s="34">
        <v>3</v>
      </c>
      <c r="AB104">
        <v>8</v>
      </c>
      <c r="AC104">
        <v>18</v>
      </c>
      <c r="AD104" s="34">
        <f t="shared" si="27"/>
        <v>0.05</v>
      </c>
      <c r="AE104" s="34">
        <f t="shared" si="28"/>
        <v>2.25</v>
      </c>
      <c r="AF104" s="34">
        <f t="shared" si="39"/>
        <v>0.89999999999999991</v>
      </c>
      <c r="AG104" s="34">
        <f t="shared" si="40"/>
        <v>21.6</v>
      </c>
      <c r="AH104" s="34">
        <f t="shared" si="41"/>
        <v>0</v>
      </c>
      <c r="AI104">
        <f t="shared" si="42"/>
        <v>0.05</v>
      </c>
      <c r="AJ104">
        <f t="shared" si="43"/>
        <v>2.25</v>
      </c>
      <c r="AK104">
        <f t="shared" si="29"/>
        <v>0.89999999999999991</v>
      </c>
      <c r="AL104">
        <f t="shared" si="44"/>
        <v>21.6</v>
      </c>
      <c r="AM104">
        <f t="shared" si="45"/>
        <v>27</v>
      </c>
    </row>
    <row r="105" spans="3:39">
      <c r="C105">
        <v>103</v>
      </c>
      <c r="D105">
        <v>60</v>
      </c>
      <c r="E105" s="74">
        <v>10</v>
      </c>
      <c r="F105" s="74">
        <v>40</v>
      </c>
      <c r="G105">
        <v>90</v>
      </c>
      <c r="H105">
        <v>90</v>
      </c>
      <c r="I105" s="34">
        <v>2</v>
      </c>
      <c r="J105" s="34">
        <v>2</v>
      </c>
      <c r="K105" s="34">
        <v>1.5</v>
      </c>
      <c r="L105" s="34">
        <v>2</v>
      </c>
      <c r="M105" s="34">
        <v>1</v>
      </c>
      <c r="N105" s="34">
        <f t="shared" si="24"/>
        <v>8.5</v>
      </c>
      <c r="O105">
        <f t="shared" si="25"/>
        <v>5.1301500000000004</v>
      </c>
      <c r="P105" s="78">
        <f t="shared" si="26"/>
        <v>0.9941191163289107</v>
      </c>
      <c r="Q105" s="34">
        <f t="shared" si="46"/>
        <v>8.4500124887957409</v>
      </c>
      <c r="R105" s="34">
        <f t="shared" si="30"/>
        <v>2</v>
      </c>
      <c r="S105" s="34">
        <f t="shared" si="31"/>
        <v>6.4500124887957409</v>
      </c>
      <c r="T105">
        <f t="shared" si="32"/>
        <v>2</v>
      </c>
      <c r="U105" s="35">
        <f t="shared" si="33"/>
        <v>4.4500124887957409</v>
      </c>
      <c r="V105" s="35">
        <f t="shared" si="34"/>
        <v>1.5</v>
      </c>
      <c r="W105" s="35">
        <f t="shared" si="35"/>
        <v>2.9500124887957409</v>
      </c>
      <c r="X105" s="35">
        <f t="shared" si="36"/>
        <v>2</v>
      </c>
      <c r="Y105" s="35">
        <f t="shared" si="37"/>
        <v>0.95001248879574085</v>
      </c>
      <c r="Z105" s="35">
        <f t="shared" si="38"/>
        <v>0</v>
      </c>
      <c r="AA105" s="34">
        <v>1.8000000000000003</v>
      </c>
      <c r="AB105">
        <v>8</v>
      </c>
      <c r="AC105">
        <v>22</v>
      </c>
      <c r="AD105" s="34">
        <f t="shared" si="27"/>
        <v>0.1</v>
      </c>
      <c r="AE105" s="34">
        <f t="shared" si="28"/>
        <v>1.2000000000000002</v>
      </c>
      <c r="AF105" s="34">
        <f t="shared" si="39"/>
        <v>1.62</v>
      </c>
      <c r="AG105" s="34">
        <f t="shared" si="40"/>
        <v>14.4</v>
      </c>
      <c r="AH105" s="34">
        <f t="shared" si="41"/>
        <v>0</v>
      </c>
      <c r="AI105">
        <f t="shared" si="42"/>
        <v>0.1</v>
      </c>
      <c r="AJ105">
        <f t="shared" si="43"/>
        <v>1.2000000000000002</v>
      </c>
      <c r="AK105">
        <f t="shared" si="29"/>
        <v>1.62</v>
      </c>
      <c r="AL105">
        <f t="shared" si="44"/>
        <v>14.4</v>
      </c>
      <c r="AM105">
        <f t="shared" si="45"/>
        <v>19.8</v>
      </c>
    </row>
    <row r="106" spans="3:39">
      <c r="C106">
        <v>104</v>
      </c>
      <c r="D106">
        <v>70</v>
      </c>
      <c r="E106" s="74">
        <v>3</v>
      </c>
      <c r="F106" s="74">
        <v>30</v>
      </c>
      <c r="G106">
        <v>90</v>
      </c>
      <c r="H106">
        <v>90</v>
      </c>
      <c r="I106" s="34">
        <v>2</v>
      </c>
      <c r="J106" s="34">
        <v>2</v>
      </c>
      <c r="K106" s="34">
        <v>1.5</v>
      </c>
      <c r="L106" s="34">
        <v>2</v>
      </c>
      <c r="M106" s="34">
        <v>1</v>
      </c>
      <c r="N106" s="34">
        <f t="shared" si="24"/>
        <v>8.5</v>
      </c>
      <c r="O106">
        <f t="shared" si="25"/>
        <v>5.1301500000000004</v>
      </c>
      <c r="P106" s="78">
        <f t="shared" si="26"/>
        <v>0.9941191163289107</v>
      </c>
      <c r="Q106" s="34">
        <f t="shared" si="46"/>
        <v>8.4500124887957409</v>
      </c>
      <c r="R106" s="34">
        <f t="shared" si="30"/>
        <v>2</v>
      </c>
      <c r="S106" s="34">
        <f t="shared" si="31"/>
        <v>6.4500124887957409</v>
      </c>
      <c r="T106">
        <f t="shared" si="32"/>
        <v>2</v>
      </c>
      <c r="U106" s="35">
        <f t="shared" si="33"/>
        <v>4.4500124887957409</v>
      </c>
      <c r="V106" s="35">
        <f t="shared" si="34"/>
        <v>1.5</v>
      </c>
      <c r="W106" s="35">
        <f t="shared" si="35"/>
        <v>2.9500124887957409</v>
      </c>
      <c r="X106" s="35">
        <f t="shared" si="36"/>
        <v>2</v>
      </c>
      <c r="Y106" s="35">
        <f t="shared" si="37"/>
        <v>0.95001248879574085</v>
      </c>
      <c r="Z106" s="35">
        <f t="shared" si="38"/>
        <v>0</v>
      </c>
      <c r="AA106" s="34">
        <v>2.4</v>
      </c>
      <c r="AB106">
        <v>8</v>
      </c>
      <c r="AC106">
        <v>22</v>
      </c>
      <c r="AD106" s="34">
        <f t="shared" si="27"/>
        <v>0.03</v>
      </c>
      <c r="AE106" s="34">
        <f t="shared" si="28"/>
        <v>0.89999999999999991</v>
      </c>
      <c r="AF106" s="34">
        <f t="shared" si="39"/>
        <v>2.5199999999999996</v>
      </c>
      <c r="AG106" s="34">
        <f t="shared" si="40"/>
        <v>14.4</v>
      </c>
      <c r="AH106" s="34">
        <f t="shared" si="41"/>
        <v>0</v>
      </c>
      <c r="AI106">
        <f t="shared" si="42"/>
        <v>0.03</v>
      </c>
      <c r="AJ106">
        <f t="shared" si="43"/>
        <v>0.89999999999999991</v>
      </c>
      <c r="AK106">
        <f t="shared" si="29"/>
        <v>2.5199999999999996</v>
      </c>
      <c r="AL106">
        <f t="shared" si="44"/>
        <v>14.4</v>
      </c>
      <c r="AM106">
        <f t="shared" si="45"/>
        <v>19.8</v>
      </c>
    </row>
    <row r="107" spans="3:39">
      <c r="C107">
        <v>105</v>
      </c>
      <c r="D107">
        <v>80</v>
      </c>
      <c r="E107" s="74">
        <v>2</v>
      </c>
      <c r="F107" s="74">
        <v>20</v>
      </c>
      <c r="G107">
        <v>90</v>
      </c>
      <c r="H107">
        <v>90</v>
      </c>
      <c r="I107" s="34">
        <v>2</v>
      </c>
      <c r="J107" s="34">
        <v>2</v>
      </c>
      <c r="K107" s="34">
        <v>2</v>
      </c>
      <c r="L107" s="34">
        <v>2</v>
      </c>
      <c r="M107" s="34">
        <v>1</v>
      </c>
      <c r="N107" s="34">
        <f t="shared" si="24"/>
        <v>9</v>
      </c>
      <c r="O107">
        <f t="shared" si="25"/>
        <v>5.4390999999999998</v>
      </c>
      <c r="P107" s="78">
        <f t="shared" si="26"/>
        <v>0.99567539289399531</v>
      </c>
      <c r="Q107" s="34">
        <f t="shared" si="46"/>
        <v>8.9610785360459584</v>
      </c>
      <c r="R107" s="34">
        <f t="shared" si="30"/>
        <v>2</v>
      </c>
      <c r="S107" s="34">
        <f t="shared" si="31"/>
        <v>6.9610785360459584</v>
      </c>
      <c r="T107">
        <f t="shared" si="32"/>
        <v>2</v>
      </c>
      <c r="U107" s="35">
        <f t="shared" si="33"/>
        <v>4.9610785360459584</v>
      </c>
      <c r="V107" s="35">
        <f t="shared" si="34"/>
        <v>2</v>
      </c>
      <c r="W107" s="35">
        <f t="shared" si="35"/>
        <v>2.9610785360459584</v>
      </c>
      <c r="X107" s="35">
        <f t="shared" si="36"/>
        <v>2</v>
      </c>
      <c r="Y107" s="35">
        <f t="shared" si="37"/>
        <v>0.96107853604595839</v>
      </c>
      <c r="Z107" s="35">
        <f t="shared" si="38"/>
        <v>0</v>
      </c>
      <c r="AA107" s="34">
        <v>1.8000000000000003</v>
      </c>
      <c r="AB107">
        <v>8</v>
      </c>
      <c r="AC107">
        <v>18</v>
      </c>
      <c r="AD107" s="34">
        <f t="shared" si="27"/>
        <v>0.02</v>
      </c>
      <c r="AE107" s="34">
        <f t="shared" si="28"/>
        <v>0.60000000000000009</v>
      </c>
      <c r="AF107" s="34">
        <f t="shared" si="39"/>
        <v>2.8800000000000008</v>
      </c>
      <c r="AG107" s="34">
        <f t="shared" si="40"/>
        <v>14.4</v>
      </c>
      <c r="AH107" s="34">
        <f t="shared" si="41"/>
        <v>0</v>
      </c>
      <c r="AI107">
        <f t="shared" si="42"/>
        <v>0.02</v>
      </c>
      <c r="AJ107">
        <f t="shared" si="43"/>
        <v>0.60000000000000009</v>
      </c>
      <c r="AK107">
        <f t="shared" si="29"/>
        <v>2.8800000000000008</v>
      </c>
      <c r="AL107">
        <f t="shared" si="44"/>
        <v>14.4</v>
      </c>
      <c r="AM107">
        <f t="shared" si="45"/>
        <v>16.2</v>
      </c>
    </row>
    <row r="108" spans="3:39">
      <c r="C108">
        <v>106</v>
      </c>
      <c r="D108">
        <v>70</v>
      </c>
      <c r="E108" s="74">
        <v>3</v>
      </c>
      <c r="F108" s="74">
        <v>50</v>
      </c>
      <c r="G108">
        <v>99</v>
      </c>
      <c r="H108">
        <v>99</v>
      </c>
      <c r="I108" s="34">
        <v>2</v>
      </c>
      <c r="J108" s="34">
        <v>2</v>
      </c>
      <c r="K108" s="34">
        <v>2</v>
      </c>
      <c r="L108" s="34">
        <v>0.5</v>
      </c>
      <c r="M108" s="34">
        <v>1.5</v>
      </c>
      <c r="N108" s="34">
        <f t="shared" si="24"/>
        <v>8</v>
      </c>
      <c r="O108">
        <f t="shared" si="25"/>
        <v>4.8212000000000002</v>
      </c>
      <c r="P108" s="78">
        <f t="shared" si="26"/>
        <v>0.99200728540279337</v>
      </c>
      <c r="Q108" s="34">
        <f t="shared" si="46"/>
        <v>7.936058283222347</v>
      </c>
      <c r="R108" s="34">
        <f t="shared" si="30"/>
        <v>2</v>
      </c>
      <c r="S108" s="34">
        <f t="shared" si="31"/>
        <v>5.936058283222347</v>
      </c>
      <c r="T108">
        <f t="shared" si="32"/>
        <v>2</v>
      </c>
      <c r="U108" s="35">
        <f t="shared" si="33"/>
        <v>3.936058283222347</v>
      </c>
      <c r="V108" s="35">
        <f t="shared" si="34"/>
        <v>2</v>
      </c>
      <c r="W108" s="35">
        <f t="shared" si="35"/>
        <v>1.936058283222347</v>
      </c>
      <c r="X108" s="35">
        <f t="shared" si="36"/>
        <v>0</v>
      </c>
      <c r="Y108" s="35">
        <f t="shared" si="37"/>
        <v>1.936058283222347</v>
      </c>
      <c r="Z108" s="35">
        <f t="shared" si="38"/>
        <v>1.5</v>
      </c>
      <c r="AA108" s="34">
        <v>2.83</v>
      </c>
      <c r="AB108">
        <v>8</v>
      </c>
      <c r="AC108">
        <v>18</v>
      </c>
      <c r="AD108" s="34">
        <f t="shared" si="27"/>
        <v>0.03</v>
      </c>
      <c r="AE108" s="34">
        <f t="shared" si="28"/>
        <v>1.5</v>
      </c>
      <c r="AF108" s="34">
        <f t="shared" si="39"/>
        <v>3.9619999999999997</v>
      </c>
      <c r="AG108" s="34">
        <f t="shared" si="40"/>
        <v>0</v>
      </c>
      <c r="AH108" s="34">
        <f t="shared" si="41"/>
        <v>26.73</v>
      </c>
      <c r="AI108">
        <f t="shared" si="42"/>
        <v>0.03</v>
      </c>
      <c r="AJ108">
        <f t="shared" si="43"/>
        <v>1.5</v>
      </c>
      <c r="AK108">
        <f t="shared" si="29"/>
        <v>3.9619999999999997</v>
      </c>
      <c r="AL108">
        <f t="shared" si="44"/>
        <v>3.96</v>
      </c>
      <c r="AM108">
        <f t="shared" si="45"/>
        <v>26.729999999999997</v>
      </c>
    </row>
    <row r="109" spans="3:39">
      <c r="C109">
        <v>107</v>
      </c>
      <c r="D109">
        <v>85</v>
      </c>
      <c r="E109" s="74">
        <v>5</v>
      </c>
      <c r="F109" s="74">
        <v>5</v>
      </c>
      <c r="G109">
        <v>90</v>
      </c>
      <c r="H109">
        <v>90</v>
      </c>
      <c r="I109" s="34">
        <v>0.5</v>
      </c>
      <c r="J109" s="34">
        <v>0.5</v>
      </c>
      <c r="K109" s="34">
        <v>1</v>
      </c>
      <c r="L109" s="34">
        <v>1.5</v>
      </c>
      <c r="M109" s="34">
        <v>1.5</v>
      </c>
      <c r="N109" s="34">
        <f t="shared" si="24"/>
        <v>5</v>
      </c>
      <c r="O109">
        <f t="shared" si="25"/>
        <v>2.9675000000000002</v>
      </c>
      <c r="P109" s="78">
        <f t="shared" si="26"/>
        <v>0.95108410023915557</v>
      </c>
      <c r="Q109" s="34">
        <f t="shared" si="46"/>
        <v>4.7554205011957782</v>
      </c>
      <c r="R109" s="34">
        <f t="shared" si="30"/>
        <v>0.5</v>
      </c>
      <c r="S109" s="34">
        <f t="shared" si="31"/>
        <v>4.2554205011957782</v>
      </c>
      <c r="T109">
        <f t="shared" si="32"/>
        <v>0.5</v>
      </c>
      <c r="U109" s="35">
        <f t="shared" si="33"/>
        <v>3.7554205011957782</v>
      </c>
      <c r="V109" s="35">
        <f t="shared" si="34"/>
        <v>1</v>
      </c>
      <c r="W109" s="35">
        <f t="shared" si="35"/>
        <v>2.7554205011957782</v>
      </c>
      <c r="X109" s="35">
        <f t="shared" si="36"/>
        <v>1.5</v>
      </c>
      <c r="Y109" s="35">
        <f t="shared" si="37"/>
        <v>1.2554205011957782</v>
      </c>
      <c r="Z109" s="35">
        <f t="shared" si="38"/>
        <v>0</v>
      </c>
      <c r="AA109" s="34">
        <v>2.5749999999999997</v>
      </c>
      <c r="AB109">
        <v>8</v>
      </c>
      <c r="AC109">
        <v>18</v>
      </c>
      <c r="AD109" s="34">
        <f t="shared" si="27"/>
        <v>1.2500000000000001E-2</v>
      </c>
      <c r="AE109" s="34">
        <f t="shared" si="28"/>
        <v>3.7500000000000006E-2</v>
      </c>
      <c r="AF109" s="34">
        <f t="shared" si="39"/>
        <v>2.1887499999999998</v>
      </c>
      <c r="AG109" s="34">
        <f t="shared" si="40"/>
        <v>10.8</v>
      </c>
      <c r="AH109" s="34">
        <f t="shared" si="41"/>
        <v>0</v>
      </c>
      <c r="AI109">
        <f t="shared" si="42"/>
        <v>1.2500000000000001E-2</v>
      </c>
      <c r="AJ109">
        <f t="shared" si="43"/>
        <v>3.7500000000000006E-2</v>
      </c>
      <c r="AK109">
        <f t="shared" si="29"/>
        <v>2.1887499999999998</v>
      </c>
      <c r="AL109">
        <f t="shared" si="44"/>
        <v>10.8</v>
      </c>
      <c r="AM109">
        <f t="shared" si="45"/>
        <v>24.3</v>
      </c>
    </row>
    <row r="110" spans="3:39">
      <c r="C110">
        <v>109</v>
      </c>
      <c r="D110">
        <v>90</v>
      </c>
      <c r="E110">
        <v>0</v>
      </c>
      <c r="F110" s="74">
        <v>5</v>
      </c>
      <c r="G110">
        <v>90</v>
      </c>
      <c r="H110">
        <v>90</v>
      </c>
      <c r="I110" s="34">
        <v>1</v>
      </c>
      <c r="J110" s="34">
        <v>0</v>
      </c>
      <c r="K110" s="34">
        <v>1.5</v>
      </c>
      <c r="L110" s="34">
        <v>0.5</v>
      </c>
      <c r="M110" s="34">
        <v>0.5</v>
      </c>
      <c r="N110" s="34">
        <f t="shared" si="24"/>
        <v>3.5</v>
      </c>
      <c r="O110">
        <f t="shared" si="25"/>
        <v>2.0406500000000003</v>
      </c>
      <c r="P110" s="78">
        <f t="shared" si="26"/>
        <v>0.88499943854229524</v>
      </c>
      <c r="Q110" s="34">
        <f t="shared" si="46"/>
        <v>3.0974980348980332</v>
      </c>
      <c r="R110" s="34">
        <f t="shared" si="30"/>
        <v>0</v>
      </c>
      <c r="S110" s="34">
        <f t="shared" si="31"/>
        <v>3.0974980348980332</v>
      </c>
      <c r="T110">
        <f t="shared" si="32"/>
        <v>1</v>
      </c>
      <c r="U110" s="35">
        <f t="shared" si="33"/>
        <v>2.0974980348980332</v>
      </c>
      <c r="V110" s="35">
        <f t="shared" si="34"/>
        <v>1.5</v>
      </c>
      <c r="W110" s="35">
        <f t="shared" si="35"/>
        <v>0.59749803489803321</v>
      </c>
      <c r="X110" s="35">
        <f t="shared" si="36"/>
        <v>0</v>
      </c>
      <c r="Y110" s="35">
        <f t="shared" si="37"/>
        <v>0.59749803489803321</v>
      </c>
      <c r="Z110" s="35">
        <f t="shared" si="38"/>
        <v>0.5</v>
      </c>
      <c r="AA110" s="34">
        <v>1.6500000000000001</v>
      </c>
      <c r="AB110">
        <v>8</v>
      </c>
      <c r="AC110">
        <v>18</v>
      </c>
      <c r="AD110" s="34">
        <f t="shared" si="27"/>
        <v>0</v>
      </c>
      <c r="AE110" s="34">
        <f t="shared" si="28"/>
        <v>7.5000000000000011E-2</v>
      </c>
      <c r="AF110" s="34">
        <f t="shared" si="39"/>
        <v>2.2275</v>
      </c>
      <c r="AG110" s="34">
        <f t="shared" si="40"/>
        <v>0</v>
      </c>
      <c r="AH110" s="34">
        <f t="shared" si="41"/>
        <v>8.1</v>
      </c>
      <c r="AI110">
        <f t="shared" si="42"/>
        <v>0</v>
      </c>
      <c r="AJ110">
        <f t="shared" si="43"/>
        <v>7.5000000000000011E-2</v>
      </c>
      <c r="AK110">
        <f t="shared" si="29"/>
        <v>2.2275000000000005</v>
      </c>
      <c r="AL110">
        <f t="shared" si="44"/>
        <v>3.6</v>
      </c>
      <c r="AM110">
        <f t="shared" si="45"/>
        <v>8.1</v>
      </c>
    </row>
    <row r="111" spans="3:39">
      <c r="C111">
        <v>110</v>
      </c>
      <c r="D111">
        <v>95</v>
      </c>
      <c r="E111">
        <v>0</v>
      </c>
      <c r="F111" s="74">
        <v>5</v>
      </c>
      <c r="G111">
        <v>99</v>
      </c>
      <c r="H111">
        <v>99</v>
      </c>
      <c r="I111" s="34">
        <v>2</v>
      </c>
      <c r="J111" s="34">
        <v>0</v>
      </c>
      <c r="K111" s="34">
        <v>1</v>
      </c>
      <c r="L111" s="34">
        <v>0.5</v>
      </c>
      <c r="M111" s="34">
        <v>0.5</v>
      </c>
      <c r="N111" s="34">
        <f t="shared" si="24"/>
        <v>4</v>
      </c>
      <c r="O111">
        <f t="shared" si="25"/>
        <v>2.3496000000000001</v>
      </c>
      <c r="P111" s="78">
        <f t="shared" si="26"/>
        <v>0.91290242817824763</v>
      </c>
      <c r="Q111" s="34">
        <f t="shared" si="46"/>
        <v>3.6516097127129905</v>
      </c>
      <c r="R111" s="34">
        <f t="shared" si="30"/>
        <v>0</v>
      </c>
      <c r="S111" s="34">
        <f t="shared" si="31"/>
        <v>3.6516097127129905</v>
      </c>
      <c r="T111">
        <f t="shared" si="32"/>
        <v>2</v>
      </c>
      <c r="U111" s="35">
        <f t="shared" si="33"/>
        <v>1.6516097127129905</v>
      </c>
      <c r="V111" s="35">
        <f t="shared" si="34"/>
        <v>0</v>
      </c>
      <c r="W111" s="35">
        <f t="shared" si="35"/>
        <v>1.6516097127129905</v>
      </c>
      <c r="X111" s="35">
        <f t="shared" si="36"/>
        <v>0.5</v>
      </c>
      <c r="Y111" s="35">
        <f t="shared" si="37"/>
        <v>1.1516097127129905</v>
      </c>
      <c r="Z111" s="35">
        <f t="shared" si="38"/>
        <v>0.5</v>
      </c>
      <c r="AA111" s="34">
        <v>1.5</v>
      </c>
      <c r="AB111">
        <v>8</v>
      </c>
      <c r="AC111">
        <v>22</v>
      </c>
      <c r="AD111" s="34">
        <f t="shared" si="27"/>
        <v>0</v>
      </c>
      <c r="AE111" s="34">
        <f t="shared" si="28"/>
        <v>0.15000000000000002</v>
      </c>
      <c r="AF111" s="34">
        <f t="shared" si="39"/>
        <v>0</v>
      </c>
      <c r="AG111" s="34">
        <f t="shared" si="40"/>
        <v>3.96</v>
      </c>
      <c r="AH111" s="34">
        <f t="shared" si="41"/>
        <v>10.89</v>
      </c>
      <c r="AI111">
        <f t="shared" si="42"/>
        <v>0</v>
      </c>
      <c r="AJ111">
        <f t="shared" si="43"/>
        <v>0.15000000000000002</v>
      </c>
      <c r="AK111">
        <f t="shared" si="29"/>
        <v>1.4249999999999998</v>
      </c>
      <c r="AL111">
        <f t="shared" si="44"/>
        <v>3.96</v>
      </c>
      <c r="AM111">
        <f t="shared" si="45"/>
        <v>10.89</v>
      </c>
    </row>
    <row r="112" spans="3:39">
      <c r="C112">
        <v>114</v>
      </c>
      <c r="D112">
        <v>85</v>
      </c>
      <c r="E112">
        <v>0</v>
      </c>
      <c r="F112">
        <v>0</v>
      </c>
      <c r="G112">
        <v>90</v>
      </c>
      <c r="H112">
        <v>70</v>
      </c>
      <c r="I112" s="34">
        <v>0</v>
      </c>
      <c r="J112" s="34">
        <v>0</v>
      </c>
      <c r="K112" s="34">
        <v>1.5</v>
      </c>
      <c r="L112" s="34">
        <v>1</v>
      </c>
      <c r="M112" s="34">
        <v>1</v>
      </c>
      <c r="N112" s="34">
        <f t="shared" si="24"/>
        <v>3.5</v>
      </c>
      <c r="O112">
        <f t="shared" si="25"/>
        <v>2.0406500000000003</v>
      </c>
      <c r="P112" s="78">
        <f t="shared" si="26"/>
        <v>0.88499943854229524</v>
      </c>
      <c r="Q112" s="34">
        <f t="shared" si="46"/>
        <v>3.0974980348980332</v>
      </c>
      <c r="R112" s="34">
        <f t="shared" si="30"/>
        <v>0</v>
      </c>
      <c r="S112" s="34">
        <f t="shared" si="31"/>
        <v>3.0974980348980332</v>
      </c>
      <c r="T112">
        <f t="shared" si="32"/>
        <v>0</v>
      </c>
      <c r="U112" s="35">
        <f t="shared" si="33"/>
        <v>3.0974980348980332</v>
      </c>
      <c r="V112" s="35">
        <f t="shared" si="34"/>
        <v>1.5</v>
      </c>
      <c r="W112" s="35">
        <f t="shared" si="35"/>
        <v>1.5974980348980332</v>
      </c>
      <c r="X112" s="35">
        <f t="shared" si="36"/>
        <v>1</v>
      </c>
      <c r="Y112" s="35">
        <f t="shared" si="37"/>
        <v>0.59749803489803321</v>
      </c>
      <c r="Z112" s="35">
        <f t="shared" si="38"/>
        <v>0</v>
      </c>
      <c r="AA112" s="34">
        <v>2.5499999999999998</v>
      </c>
      <c r="AB112">
        <v>8</v>
      </c>
      <c r="AC112">
        <v>18</v>
      </c>
      <c r="AD112" s="34">
        <f t="shared" si="27"/>
        <v>0</v>
      </c>
      <c r="AE112" s="34">
        <f t="shared" si="28"/>
        <v>0</v>
      </c>
      <c r="AF112" s="34">
        <f t="shared" si="39"/>
        <v>3.2512499999999998</v>
      </c>
      <c r="AG112" s="34">
        <f t="shared" si="40"/>
        <v>7.2</v>
      </c>
      <c r="AH112" s="34">
        <f t="shared" si="41"/>
        <v>0</v>
      </c>
      <c r="AI112">
        <f t="shared" si="42"/>
        <v>0</v>
      </c>
      <c r="AJ112">
        <f t="shared" si="43"/>
        <v>0</v>
      </c>
      <c r="AK112">
        <f t="shared" si="29"/>
        <v>3.2512499999999998</v>
      </c>
      <c r="AL112">
        <f t="shared" si="44"/>
        <v>7.2</v>
      </c>
      <c r="AM112">
        <f t="shared" si="45"/>
        <v>12.6</v>
      </c>
    </row>
    <row r="113" spans="3:39">
      <c r="C113">
        <v>115</v>
      </c>
      <c r="D113">
        <v>90</v>
      </c>
      <c r="E113">
        <v>0</v>
      </c>
      <c r="F113" s="74">
        <v>15</v>
      </c>
      <c r="G113">
        <v>100</v>
      </c>
      <c r="H113">
        <v>100</v>
      </c>
      <c r="I113" s="34">
        <v>1</v>
      </c>
      <c r="J113" s="34">
        <v>0</v>
      </c>
      <c r="K113" s="34">
        <v>2</v>
      </c>
      <c r="L113" s="34">
        <v>0.5</v>
      </c>
      <c r="M113" s="34">
        <v>2</v>
      </c>
      <c r="N113" s="34">
        <f t="shared" si="24"/>
        <v>5.5</v>
      </c>
      <c r="O113">
        <f t="shared" si="25"/>
        <v>3.2764500000000001</v>
      </c>
      <c r="P113" s="78">
        <f t="shared" si="26"/>
        <v>0.96361201143071196</v>
      </c>
      <c r="Q113" s="34">
        <f t="shared" si="46"/>
        <v>5.299866062868916</v>
      </c>
      <c r="R113" s="34">
        <f t="shared" si="30"/>
        <v>0</v>
      </c>
      <c r="S113" s="34">
        <f t="shared" si="31"/>
        <v>5.299866062868916</v>
      </c>
      <c r="T113">
        <f t="shared" si="32"/>
        <v>1</v>
      </c>
      <c r="U113" s="35">
        <f t="shared" si="33"/>
        <v>4.299866062868916</v>
      </c>
      <c r="V113" s="35">
        <f t="shared" si="34"/>
        <v>2</v>
      </c>
      <c r="W113" s="35">
        <f t="shared" si="35"/>
        <v>2.299866062868916</v>
      </c>
      <c r="X113" s="35">
        <f t="shared" si="36"/>
        <v>0.5</v>
      </c>
      <c r="Y113" s="35">
        <f t="shared" si="37"/>
        <v>1.799866062868916</v>
      </c>
      <c r="Z113" s="35">
        <f t="shared" si="38"/>
        <v>1.799866062868916</v>
      </c>
      <c r="AA113" s="34">
        <v>1.5649999999999999</v>
      </c>
      <c r="AB113">
        <v>8</v>
      </c>
      <c r="AC113">
        <v>18</v>
      </c>
      <c r="AD113" s="34">
        <f t="shared" si="27"/>
        <v>0</v>
      </c>
      <c r="AE113" s="34">
        <f t="shared" si="28"/>
        <v>0.22499999999999998</v>
      </c>
      <c r="AF113" s="34">
        <f t="shared" si="39"/>
        <v>2.8170000000000002</v>
      </c>
      <c r="AG113" s="34">
        <f t="shared" si="40"/>
        <v>4</v>
      </c>
      <c r="AH113" s="34">
        <f t="shared" si="41"/>
        <v>32.397589131640487</v>
      </c>
      <c r="AI113">
        <f t="shared" si="42"/>
        <v>0</v>
      </c>
      <c r="AJ113">
        <f t="shared" si="43"/>
        <v>0.22499999999999998</v>
      </c>
      <c r="AK113">
        <f t="shared" si="29"/>
        <v>2.8170000000000002</v>
      </c>
      <c r="AL113">
        <f t="shared" si="44"/>
        <v>4</v>
      </c>
      <c r="AM113">
        <f t="shared" si="45"/>
        <v>36</v>
      </c>
    </row>
    <row r="114" spans="3:39">
      <c r="C114">
        <v>120</v>
      </c>
      <c r="D114">
        <v>85</v>
      </c>
      <c r="E114" s="74">
        <v>5</v>
      </c>
      <c r="F114" s="74">
        <v>5</v>
      </c>
      <c r="G114">
        <v>90</v>
      </c>
      <c r="H114">
        <v>90</v>
      </c>
      <c r="I114" s="34">
        <v>0.5</v>
      </c>
      <c r="J114" s="34">
        <v>0.25</v>
      </c>
      <c r="K114" s="34">
        <v>2</v>
      </c>
      <c r="L114" s="34">
        <v>0.5</v>
      </c>
      <c r="M114" s="34">
        <v>1</v>
      </c>
      <c r="N114" s="34">
        <f t="shared" si="24"/>
        <v>4.25</v>
      </c>
      <c r="O114">
        <f t="shared" si="25"/>
        <v>2.5040750000000003</v>
      </c>
      <c r="P114" s="78">
        <f t="shared" si="26"/>
        <v>0.92442699933135086</v>
      </c>
      <c r="Q114" s="34">
        <f t="shared" si="46"/>
        <v>3.9288147471582411</v>
      </c>
      <c r="R114" s="34">
        <f t="shared" si="30"/>
        <v>0.25</v>
      </c>
      <c r="S114" s="34">
        <f t="shared" si="31"/>
        <v>3.6788147471582411</v>
      </c>
      <c r="T114">
        <f t="shared" si="32"/>
        <v>0.5</v>
      </c>
      <c r="U114" s="35">
        <f t="shared" si="33"/>
        <v>3.1788147471582411</v>
      </c>
      <c r="V114" s="35">
        <f t="shared" si="34"/>
        <v>2</v>
      </c>
      <c r="W114" s="35">
        <f t="shared" si="35"/>
        <v>1.1788147471582411</v>
      </c>
      <c r="X114" s="35">
        <f t="shared" si="36"/>
        <v>0</v>
      </c>
      <c r="Y114" s="35">
        <f t="shared" si="37"/>
        <v>1.1788147471582411</v>
      </c>
      <c r="Z114" s="35">
        <f t="shared" si="38"/>
        <v>1</v>
      </c>
      <c r="AA114" s="34">
        <v>2</v>
      </c>
      <c r="AB114">
        <v>8</v>
      </c>
      <c r="AC114">
        <v>18</v>
      </c>
      <c r="AD114" s="34">
        <f t="shared" si="27"/>
        <v>6.2500000000000003E-3</v>
      </c>
      <c r="AE114" s="34">
        <f t="shared" si="28"/>
        <v>3.7500000000000006E-2</v>
      </c>
      <c r="AF114" s="34">
        <f t="shared" si="39"/>
        <v>3.4</v>
      </c>
      <c r="AG114" s="34">
        <f t="shared" si="40"/>
        <v>0</v>
      </c>
      <c r="AH114" s="34">
        <f t="shared" si="41"/>
        <v>16.2</v>
      </c>
      <c r="AI114">
        <f t="shared" si="42"/>
        <v>6.2500000000000003E-3</v>
      </c>
      <c r="AJ114">
        <f t="shared" si="43"/>
        <v>3.7500000000000006E-2</v>
      </c>
      <c r="AK114">
        <f t="shared" si="29"/>
        <v>3.4</v>
      </c>
      <c r="AL114">
        <f t="shared" si="44"/>
        <v>3.6</v>
      </c>
      <c r="AM114">
        <f t="shared" si="45"/>
        <v>16.2</v>
      </c>
    </row>
    <row r="115" spans="3:39">
      <c r="C115">
        <v>121</v>
      </c>
      <c r="D115">
        <v>85</v>
      </c>
      <c r="E115" s="74">
        <v>5</v>
      </c>
      <c r="F115" s="74">
        <v>5</v>
      </c>
      <c r="G115">
        <v>90</v>
      </c>
      <c r="H115">
        <v>90</v>
      </c>
      <c r="I115" s="34">
        <v>0.5</v>
      </c>
      <c r="J115" s="34">
        <v>0.25</v>
      </c>
      <c r="K115" s="34">
        <v>3</v>
      </c>
      <c r="L115" s="34">
        <v>0.5</v>
      </c>
      <c r="M115" s="34">
        <v>1</v>
      </c>
      <c r="N115" s="34">
        <f t="shared" si="24"/>
        <v>5.25</v>
      </c>
      <c r="O115">
        <f t="shared" si="25"/>
        <v>3.1219749999999999</v>
      </c>
      <c r="P115" s="78">
        <f t="shared" si="26"/>
        <v>0.95779014604840107</v>
      </c>
      <c r="Q115" s="34">
        <f t="shared" si="46"/>
        <v>5.0283982667541061</v>
      </c>
      <c r="R115" s="34">
        <f t="shared" si="30"/>
        <v>0.25</v>
      </c>
      <c r="S115" s="34">
        <f t="shared" si="31"/>
        <v>4.7783982667541061</v>
      </c>
      <c r="T115">
        <f t="shared" si="32"/>
        <v>0.5</v>
      </c>
      <c r="U115" s="35">
        <f t="shared" si="33"/>
        <v>4.2783982667541061</v>
      </c>
      <c r="V115" s="35">
        <f t="shared" si="34"/>
        <v>3</v>
      </c>
      <c r="W115" s="35">
        <f t="shared" si="35"/>
        <v>1.2783982667541061</v>
      </c>
      <c r="X115" s="35">
        <f t="shared" si="36"/>
        <v>0</v>
      </c>
      <c r="Y115" s="35">
        <f t="shared" si="37"/>
        <v>1.2783982667541061</v>
      </c>
      <c r="Z115" s="35">
        <f t="shared" si="38"/>
        <v>1</v>
      </c>
      <c r="AA115" s="34">
        <v>2</v>
      </c>
      <c r="AB115">
        <v>8</v>
      </c>
      <c r="AC115">
        <v>18</v>
      </c>
      <c r="AD115" s="34">
        <f t="shared" si="27"/>
        <v>6.2500000000000003E-3</v>
      </c>
      <c r="AE115" s="34">
        <f t="shared" si="28"/>
        <v>3.7500000000000006E-2</v>
      </c>
      <c r="AF115" s="34">
        <f t="shared" si="39"/>
        <v>5.0999999999999996</v>
      </c>
      <c r="AG115" s="34">
        <f t="shared" si="40"/>
        <v>0</v>
      </c>
      <c r="AH115" s="34">
        <f t="shared" si="41"/>
        <v>16.2</v>
      </c>
      <c r="AI115">
        <f t="shared" si="42"/>
        <v>6.2500000000000003E-3</v>
      </c>
      <c r="AJ115">
        <f t="shared" si="43"/>
        <v>3.7500000000000006E-2</v>
      </c>
      <c r="AK115">
        <f t="shared" si="29"/>
        <v>5.0999999999999996</v>
      </c>
      <c r="AL115">
        <f t="shared" si="44"/>
        <v>3.6</v>
      </c>
      <c r="AM115">
        <f t="shared" si="45"/>
        <v>16.2</v>
      </c>
    </row>
    <row r="116" spans="3:39">
      <c r="C116">
        <v>123</v>
      </c>
      <c r="D116">
        <v>85</v>
      </c>
      <c r="E116">
        <v>0</v>
      </c>
      <c r="F116">
        <v>0</v>
      </c>
      <c r="G116">
        <v>85</v>
      </c>
      <c r="H116">
        <v>85</v>
      </c>
      <c r="I116" s="34">
        <v>0</v>
      </c>
      <c r="J116" s="34">
        <v>0</v>
      </c>
      <c r="K116" s="34">
        <v>4</v>
      </c>
      <c r="L116" s="34">
        <v>1</v>
      </c>
      <c r="M116" s="34">
        <v>1</v>
      </c>
      <c r="N116" s="34">
        <f t="shared" si="24"/>
        <v>6</v>
      </c>
      <c r="O116">
        <f t="shared" si="25"/>
        <v>3.5853999999999999</v>
      </c>
      <c r="P116" s="78">
        <f t="shared" si="26"/>
        <v>0.97302239444915795</v>
      </c>
      <c r="Q116" s="34">
        <f t="shared" si="46"/>
        <v>5.8381343666949475</v>
      </c>
      <c r="R116" s="34">
        <f t="shared" si="30"/>
        <v>0</v>
      </c>
      <c r="S116" s="34">
        <f t="shared" si="31"/>
        <v>5.8381343666949475</v>
      </c>
      <c r="T116">
        <f t="shared" si="32"/>
        <v>0</v>
      </c>
      <c r="U116" s="35">
        <f t="shared" si="33"/>
        <v>5.8381343666949475</v>
      </c>
      <c r="V116" s="35">
        <f t="shared" si="34"/>
        <v>4</v>
      </c>
      <c r="W116" s="35">
        <f t="shared" si="35"/>
        <v>1.8381343666949475</v>
      </c>
      <c r="X116" s="35">
        <f t="shared" si="36"/>
        <v>0</v>
      </c>
      <c r="Y116" s="35">
        <f t="shared" si="37"/>
        <v>1.8381343666949475</v>
      </c>
      <c r="Z116" s="35">
        <f t="shared" si="38"/>
        <v>1</v>
      </c>
      <c r="AA116" s="34">
        <v>1.5049999999999999</v>
      </c>
      <c r="AB116">
        <v>8</v>
      </c>
      <c r="AC116">
        <v>18</v>
      </c>
      <c r="AD116" s="34">
        <f t="shared" si="27"/>
        <v>0</v>
      </c>
      <c r="AE116" s="34">
        <f t="shared" si="28"/>
        <v>0</v>
      </c>
      <c r="AF116" s="34">
        <f t="shared" si="39"/>
        <v>5.1169999999999991</v>
      </c>
      <c r="AG116" s="34">
        <f t="shared" si="40"/>
        <v>0</v>
      </c>
      <c r="AH116" s="34">
        <f t="shared" si="41"/>
        <v>15.299999999999999</v>
      </c>
      <c r="AI116">
        <f t="shared" si="42"/>
        <v>0</v>
      </c>
      <c r="AJ116">
        <f t="shared" si="43"/>
        <v>0</v>
      </c>
      <c r="AK116">
        <f t="shared" si="29"/>
        <v>5.1169999999999991</v>
      </c>
      <c r="AL116">
        <f t="shared" si="44"/>
        <v>6.8</v>
      </c>
      <c r="AM116">
        <f t="shared" si="45"/>
        <v>15.299999999999999</v>
      </c>
    </row>
    <row r="117" spans="3:39">
      <c r="C117">
        <v>124</v>
      </c>
      <c r="D117">
        <v>85</v>
      </c>
      <c r="E117" s="74">
        <v>5</v>
      </c>
      <c r="F117">
        <v>0</v>
      </c>
      <c r="G117">
        <v>90</v>
      </c>
      <c r="H117">
        <v>90</v>
      </c>
      <c r="I117" s="34">
        <v>0</v>
      </c>
      <c r="J117" s="34">
        <v>0.5</v>
      </c>
      <c r="K117" s="34">
        <v>1.5</v>
      </c>
      <c r="L117" s="34">
        <v>0.8</v>
      </c>
      <c r="M117" s="34">
        <v>0.8</v>
      </c>
      <c r="N117" s="34">
        <f t="shared" si="24"/>
        <v>3.5999999999999996</v>
      </c>
      <c r="O117">
        <f t="shared" si="25"/>
        <v>2.1024400000000001</v>
      </c>
      <c r="P117" s="78">
        <f t="shared" si="26"/>
        <v>0.89114010778280262</v>
      </c>
      <c r="Q117" s="34">
        <f t="shared" si="46"/>
        <v>3.2081043880180893</v>
      </c>
      <c r="R117" s="34">
        <f t="shared" si="30"/>
        <v>0.5</v>
      </c>
      <c r="S117" s="34">
        <f t="shared" si="31"/>
        <v>2.7081043880180893</v>
      </c>
      <c r="T117">
        <f t="shared" si="32"/>
        <v>0</v>
      </c>
      <c r="U117" s="35">
        <f t="shared" si="33"/>
        <v>2.7081043880180893</v>
      </c>
      <c r="V117" s="35">
        <f t="shared" si="34"/>
        <v>1.5</v>
      </c>
      <c r="W117" s="35">
        <f t="shared" si="35"/>
        <v>1.2081043880180893</v>
      </c>
      <c r="X117" s="35">
        <f t="shared" si="36"/>
        <v>0</v>
      </c>
      <c r="Y117" s="35">
        <f t="shared" si="37"/>
        <v>1.2081043880180893</v>
      </c>
      <c r="Z117" s="35">
        <f t="shared" si="38"/>
        <v>0.8</v>
      </c>
      <c r="AA117" s="34">
        <v>2.25</v>
      </c>
      <c r="AB117">
        <v>8</v>
      </c>
      <c r="AC117">
        <v>18</v>
      </c>
      <c r="AD117" s="34">
        <f t="shared" si="27"/>
        <v>1.2500000000000001E-2</v>
      </c>
      <c r="AE117" s="34">
        <f t="shared" si="28"/>
        <v>0</v>
      </c>
      <c r="AF117" s="34">
        <f t="shared" si="39"/>
        <v>2.8687499999999999</v>
      </c>
      <c r="AG117" s="34">
        <f t="shared" si="40"/>
        <v>0</v>
      </c>
      <c r="AH117" s="34">
        <f t="shared" si="41"/>
        <v>12.96</v>
      </c>
      <c r="AI117">
        <f t="shared" si="42"/>
        <v>1.2500000000000001E-2</v>
      </c>
      <c r="AJ117">
        <f t="shared" si="43"/>
        <v>0</v>
      </c>
      <c r="AK117">
        <f t="shared" si="29"/>
        <v>2.8687499999999999</v>
      </c>
      <c r="AL117">
        <f t="shared" si="44"/>
        <v>5.7600000000000007</v>
      </c>
      <c r="AM117">
        <f t="shared" si="45"/>
        <v>12.96</v>
      </c>
    </row>
    <row r="118" spans="3:39">
      <c r="C118">
        <v>125</v>
      </c>
      <c r="D118">
        <v>90</v>
      </c>
      <c r="E118">
        <v>0</v>
      </c>
      <c r="F118">
        <v>0</v>
      </c>
      <c r="G118">
        <v>85</v>
      </c>
      <c r="H118">
        <v>85</v>
      </c>
      <c r="I118" s="34">
        <v>0</v>
      </c>
      <c r="J118" s="34">
        <v>0</v>
      </c>
      <c r="K118" s="34">
        <v>2</v>
      </c>
      <c r="L118" s="34">
        <v>0.3</v>
      </c>
      <c r="M118" s="34">
        <v>0.4</v>
      </c>
      <c r="N118" s="34">
        <f t="shared" si="24"/>
        <v>2.6999999999999997</v>
      </c>
      <c r="O118">
        <f t="shared" si="25"/>
        <v>1.5463299999999998</v>
      </c>
      <c r="P118" s="78">
        <f t="shared" si="26"/>
        <v>0.82438303759869169</v>
      </c>
      <c r="Q118" s="34">
        <f t="shared" si="46"/>
        <v>2.2258342015164674</v>
      </c>
      <c r="R118" s="34">
        <f t="shared" si="30"/>
        <v>0</v>
      </c>
      <c r="S118" s="34">
        <f t="shared" si="31"/>
        <v>2.2258342015164674</v>
      </c>
      <c r="T118">
        <f t="shared" si="32"/>
        <v>0</v>
      </c>
      <c r="U118" s="35">
        <f t="shared" si="33"/>
        <v>2.2258342015164674</v>
      </c>
      <c r="V118" s="35">
        <f t="shared" si="34"/>
        <v>2</v>
      </c>
      <c r="W118" s="35">
        <f t="shared" si="35"/>
        <v>0.22583420151646738</v>
      </c>
      <c r="X118" s="35">
        <f t="shared" si="36"/>
        <v>0</v>
      </c>
      <c r="Y118" s="35">
        <f t="shared" si="37"/>
        <v>0.22583420151646738</v>
      </c>
      <c r="Z118" s="35">
        <f t="shared" si="38"/>
        <v>0</v>
      </c>
      <c r="AA118" s="34">
        <v>1.605</v>
      </c>
      <c r="AB118">
        <v>8</v>
      </c>
      <c r="AC118">
        <v>18</v>
      </c>
      <c r="AD118" s="34">
        <f t="shared" si="27"/>
        <v>0</v>
      </c>
      <c r="AE118" s="34">
        <f t="shared" si="28"/>
        <v>0</v>
      </c>
      <c r="AF118" s="34">
        <f t="shared" si="39"/>
        <v>2.8890000000000002</v>
      </c>
      <c r="AG118" s="34">
        <f t="shared" si="40"/>
        <v>0</v>
      </c>
      <c r="AH118" s="34">
        <f t="shared" si="41"/>
        <v>0</v>
      </c>
      <c r="AI118">
        <f t="shared" si="42"/>
        <v>0</v>
      </c>
      <c r="AJ118">
        <f t="shared" si="43"/>
        <v>0</v>
      </c>
      <c r="AK118">
        <f t="shared" si="29"/>
        <v>2.8890000000000002</v>
      </c>
      <c r="AL118">
        <f t="shared" si="44"/>
        <v>2.04</v>
      </c>
      <c r="AM118">
        <f t="shared" si="45"/>
        <v>6.12</v>
      </c>
    </row>
    <row r="119" spans="3:39">
      <c r="C119">
        <v>129</v>
      </c>
      <c r="D119">
        <v>60</v>
      </c>
      <c r="E119">
        <v>0</v>
      </c>
      <c r="F119">
        <v>0</v>
      </c>
      <c r="G119">
        <v>10</v>
      </c>
      <c r="H119">
        <v>10</v>
      </c>
      <c r="I119" s="34">
        <v>0</v>
      </c>
      <c r="J119" s="34">
        <v>0</v>
      </c>
      <c r="K119" s="34">
        <v>0.5</v>
      </c>
      <c r="L119" s="34">
        <v>0.5</v>
      </c>
      <c r="M119" s="34">
        <v>0.5</v>
      </c>
      <c r="N119" s="34">
        <f t="shared" si="24"/>
        <v>1.5</v>
      </c>
      <c r="O119">
        <f t="shared" si="25"/>
        <v>0.80484999999999995</v>
      </c>
      <c r="P119" s="78">
        <f t="shared" si="26"/>
        <v>0.69101098611291156</v>
      </c>
      <c r="Q119" s="34">
        <f t="shared" si="46"/>
        <v>1.0365164791693673</v>
      </c>
      <c r="R119" s="34">
        <f t="shared" si="30"/>
        <v>0</v>
      </c>
      <c r="S119" s="34">
        <f t="shared" si="31"/>
        <v>1.0365164791693673</v>
      </c>
      <c r="T119">
        <f t="shared" si="32"/>
        <v>0</v>
      </c>
      <c r="U119" s="35">
        <f t="shared" si="33"/>
        <v>1.0365164791693673</v>
      </c>
      <c r="V119" s="35">
        <f t="shared" si="34"/>
        <v>0.5</v>
      </c>
      <c r="W119" s="35">
        <f t="shared" si="35"/>
        <v>0.53651647916936729</v>
      </c>
      <c r="X119" s="35">
        <f t="shared" si="36"/>
        <v>0.5</v>
      </c>
      <c r="Y119" s="35">
        <f t="shared" si="37"/>
        <v>3.6516479169367289E-2</v>
      </c>
      <c r="Z119" s="35">
        <f t="shared" si="38"/>
        <v>0</v>
      </c>
      <c r="AA119" s="34">
        <v>1.5</v>
      </c>
      <c r="AB119">
        <v>8</v>
      </c>
      <c r="AC119">
        <v>18</v>
      </c>
      <c r="AD119" s="34">
        <f t="shared" si="27"/>
        <v>0</v>
      </c>
      <c r="AE119" s="34">
        <f t="shared" si="28"/>
        <v>0</v>
      </c>
      <c r="AF119" s="34">
        <f t="shared" si="39"/>
        <v>0.44999999999999996</v>
      </c>
      <c r="AG119" s="34">
        <f t="shared" si="40"/>
        <v>0.4</v>
      </c>
      <c r="AH119" s="34">
        <f t="shared" si="41"/>
        <v>0</v>
      </c>
      <c r="AI119">
        <f t="shared" si="42"/>
        <v>0</v>
      </c>
      <c r="AJ119">
        <f t="shared" si="43"/>
        <v>0</v>
      </c>
      <c r="AK119">
        <f t="shared" si="29"/>
        <v>0.44999999999999996</v>
      </c>
      <c r="AL119">
        <f t="shared" si="44"/>
        <v>0.4</v>
      </c>
      <c r="AM119">
        <f t="shared" si="45"/>
        <v>0.9</v>
      </c>
    </row>
    <row r="120" spans="3:39">
      <c r="C120">
        <v>131</v>
      </c>
      <c r="D120">
        <v>90</v>
      </c>
      <c r="E120">
        <v>0</v>
      </c>
      <c r="F120" s="74">
        <v>20</v>
      </c>
      <c r="G120" t="s">
        <v>732</v>
      </c>
      <c r="H120" t="s">
        <v>732</v>
      </c>
      <c r="I120" s="34">
        <v>1.3</v>
      </c>
      <c r="J120" s="34">
        <v>0</v>
      </c>
      <c r="K120" s="34">
        <v>3</v>
      </c>
      <c r="L120" s="34">
        <v>0</v>
      </c>
      <c r="M120" s="34">
        <v>0</v>
      </c>
      <c r="N120" s="34">
        <f t="shared" si="24"/>
        <v>4.3</v>
      </c>
      <c r="O120">
        <f t="shared" si="25"/>
        <v>2.5349699999999999</v>
      </c>
      <c r="P120" s="78">
        <f t="shared" si="26"/>
        <v>0.92655727420087064</v>
      </c>
      <c r="Q120" s="34">
        <f t="shared" si="46"/>
        <v>3.9841962790637435</v>
      </c>
      <c r="R120" s="34">
        <f t="shared" si="30"/>
        <v>0</v>
      </c>
      <c r="S120" s="34">
        <f t="shared" si="31"/>
        <v>3.9841962790637435</v>
      </c>
      <c r="T120">
        <f t="shared" si="32"/>
        <v>1.3</v>
      </c>
      <c r="U120" s="35">
        <f t="shared" si="33"/>
        <v>2.6841962790637437</v>
      </c>
      <c r="V120" s="35">
        <f t="shared" si="34"/>
        <v>2.6841962790637437</v>
      </c>
      <c r="W120" s="35">
        <f t="shared" si="35"/>
        <v>0</v>
      </c>
      <c r="X120" s="35">
        <f t="shared" si="36"/>
        <v>0</v>
      </c>
      <c r="Y120" s="35">
        <f t="shared" si="37"/>
        <v>0</v>
      </c>
      <c r="Z120" s="35">
        <f t="shared" si="38"/>
        <v>0</v>
      </c>
      <c r="AA120" s="34">
        <v>0.51</v>
      </c>
      <c r="AD120" s="34">
        <f t="shared" si="27"/>
        <v>0</v>
      </c>
      <c r="AE120" s="34">
        <f t="shared" si="28"/>
        <v>0.39000000000000007</v>
      </c>
      <c r="AF120" s="34">
        <f t="shared" si="39"/>
        <v>1.2320460920902585</v>
      </c>
      <c r="AG120" s="34" t="e">
        <f t="shared" si="40"/>
        <v>#VALUE!</v>
      </c>
      <c r="AH120" s="34" t="e">
        <f t="shared" si="41"/>
        <v>#VALUE!</v>
      </c>
      <c r="AI120">
        <f t="shared" si="42"/>
        <v>0</v>
      </c>
      <c r="AJ120">
        <f t="shared" si="43"/>
        <v>0.39</v>
      </c>
      <c r="AK120">
        <f t="shared" si="29"/>
        <v>1.3770000000000002</v>
      </c>
      <c r="AL120" t="e">
        <f t="shared" si="44"/>
        <v>#VALUE!</v>
      </c>
      <c r="AM120" t="e">
        <f t="shared" si="45"/>
        <v>#VALUE!</v>
      </c>
    </row>
    <row r="121" spans="3:39">
      <c r="C121">
        <v>133</v>
      </c>
      <c r="D121">
        <v>85</v>
      </c>
      <c r="E121">
        <v>0</v>
      </c>
      <c r="F121">
        <v>0</v>
      </c>
      <c r="G121" t="s">
        <v>732</v>
      </c>
      <c r="H121" t="s">
        <v>732</v>
      </c>
      <c r="I121" s="34">
        <v>0</v>
      </c>
      <c r="J121" s="34">
        <v>0</v>
      </c>
      <c r="K121" s="34">
        <v>2</v>
      </c>
      <c r="L121" s="34">
        <v>0</v>
      </c>
      <c r="M121" s="34">
        <v>0</v>
      </c>
      <c r="N121" s="34">
        <f t="shared" si="24"/>
        <v>2</v>
      </c>
      <c r="O121">
        <f t="shared" si="25"/>
        <v>1.1137999999999999</v>
      </c>
      <c r="P121" s="78">
        <f t="shared" si="26"/>
        <v>0.75283686995353072</v>
      </c>
      <c r="Q121" s="34">
        <f t="shared" si="46"/>
        <v>1.5056737399070614</v>
      </c>
      <c r="R121" s="34">
        <f t="shared" si="30"/>
        <v>0</v>
      </c>
      <c r="S121" s="34">
        <f t="shared" si="31"/>
        <v>1.5056737399070614</v>
      </c>
      <c r="T121">
        <f t="shared" si="32"/>
        <v>0</v>
      </c>
      <c r="U121" s="35">
        <f t="shared" si="33"/>
        <v>1.5056737399070614</v>
      </c>
      <c r="V121" s="35">
        <f t="shared" si="34"/>
        <v>1.5056737399070614</v>
      </c>
      <c r="W121" s="35">
        <f t="shared" si="35"/>
        <v>0</v>
      </c>
      <c r="X121" s="35">
        <f t="shared" si="36"/>
        <v>0</v>
      </c>
      <c r="Y121" s="35">
        <f t="shared" si="37"/>
        <v>0</v>
      </c>
      <c r="Z121" s="35">
        <f t="shared" si="38"/>
        <v>0</v>
      </c>
      <c r="AA121" s="34">
        <v>0.63500000000000001</v>
      </c>
      <c r="AD121" s="34">
        <f t="shared" si="27"/>
        <v>0</v>
      </c>
      <c r="AE121" s="34">
        <f t="shared" si="28"/>
        <v>0</v>
      </c>
      <c r="AF121" s="34">
        <f t="shared" si="39"/>
        <v>0.81268740111483639</v>
      </c>
      <c r="AG121" s="34" t="e">
        <f t="shared" si="40"/>
        <v>#VALUE!</v>
      </c>
      <c r="AH121" s="34" t="e">
        <f t="shared" si="41"/>
        <v>#VALUE!</v>
      </c>
      <c r="AI121">
        <f t="shared" si="42"/>
        <v>0</v>
      </c>
      <c r="AJ121">
        <f t="shared" si="43"/>
        <v>0</v>
      </c>
      <c r="AK121">
        <f t="shared" si="29"/>
        <v>1.0794999999999999</v>
      </c>
      <c r="AL121" t="e">
        <f t="shared" si="44"/>
        <v>#VALUE!</v>
      </c>
      <c r="AM121" t="e">
        <f t="shared" si="45"/>
        <v>#VALUE!</v>
      </c>
    </row>
    <row r="122" spans="3:39">
      <c r="C122">
        <v>134</v>
      </c>
      <c r="D122">
        <v>65</v>
      </c>
      <c r="E122">
        <v>0</v>
      </c>
      <c r="F122">
        <v>0</v>
      </c>
      <c r="G122">
        <v>85</v>
      </c>
      <c r="H122">
        <v>80</v>
      </c>
      <c r="I122" s="34">
        <v>0</v>
      </c>
      <c r="J122" s="34">
        <v>0</v>
      </c>
      <c r="K122" s="34">
        <v>1.5</v>
      </c>
      <c r="L122" s="34">
        <v>0.2</v>
      </c>
      <c r="M122" s="34">
        <v>0.4</v>
      </c>
      <c r="N122" s="34">
        <f t="shared" si="24"/>
        <v>2.1</v>
      </c>
      <c r="O122">
        <f t="shared" si="25"/>
        <v>1.1755899999999999</v>
      </c>
      <c r="P122" s="78">
        <f t="shared" si="26"/>
        <v>0.7641539477570104</v>
      </c>
      <c r="Q122" s="34">
        <f t="shared" si="46"/>
        <v>1.6047232902897219</v>
      </c>
      <c r="R122" s="34">
        <f t="shared" si="30"/>
        <v>0</v>
      </c>
      <c r="S122" s="34">
        <f t="shared" si="31"/>
        <v>1.6047232902897219</v>
      </c>
      <c r="T122">
        <f t="shared" si="32"/>
        <v>0</v>
      </c>
      <c r="U122" s="35">
        <f t="shared" si="33"/>
        <v>1.6047232902897219</v>
      </c>
      <c r="V122" s="35">
        <f t="shared" si="34"/>
        <v>1.5</v>
      </c>
      <c r="W122" s="35">
        <f t="shared" si="35"/>
        <v>0.10472329028972194</v>
      </c>
      <c r="X122" s="35">
        <f t="shared" si="36"/>
        <v>0</v>
      </c>
      <c r="Y122" s="35">
        <f t="shared" si="37"/>
        <v>0.10472329028972194</v>
      </c>
      <c r="Z122" s="35">
        <f t="shared" si="38"/>
        <v>0</v>
      </c>
      <c r="AA122" s="34">
        <v>1.4499999999999997</v>
      </c>
      <c r="AB122">
        <v>8</v>
      </c>
      <c r="AC122">
        <v>18</v>
      </c>
      <c r="AD122" s="34">
        <f t="shared" si="27"/>
        <v>0</v>
      </c>
      <c r="AE122" s="34">
        <f t="shared" si="28"/>
        <v>0</v>
      </c>
      <c r="AF122" s="34">
        <f t="shared" si="39"/>
        <v>1.4137499999999998</v>
      </c>
      <c r="AG122" s="34">
        <f t="shared" si="40"/>
        <v>0</v>
      </c>
      <c r="AH122" s="34">
        <f t="shared" si="41"/>
        <v>0</v>
      </c>
      <c r="AI122">
        <f t="shared" si="42"/>
        <v>0</v>
      </c>
      <c r="AJ122">
        <f t="shared" si="43"/>
        <v>0</v>
      </c>
      <c r="AK122">
        <f t="shared" si="29"/>
        <v>1.4137499999999998</v>
      </c>
      <c r="AL122">
        <f t="shared" si="44"/>
        <v>1.36</v>
      </c>
      <c r="AM122">
        <f t="shared" si="45"/>
        <v>5.7600000000000016</v>
      </c>
    </row>
    <row r="123" spans="3:39">
      <c r="C123">
        <v>135</v>
      </c>
      <c r="D123">
        <v>15</v>
      </c>
      <c r="E123" s="74">
        <v>5</v>
      </c>
      <c r="F123" s="74">
        <v>5</v>
      </c>
      <c r="G123">
        <v>15</v>
      </c>
      <c r="H123">
        <v>15</v>
      </c>
      <c r="I123" s="34">
        <v>0.5</v>
      </c>
      <c r="J123" s="34">
        <v>0.5</v>
      </c>
      <c r="K123" s="34">
        <v>0.5</v>
      </c>
      <c r="L123" s="34">
        <v>0.1</v>
      </c>
      <c r="M123" s="34">
        <v>0.1</v>
      </c>
      <c r="N123" s="34">
        <f t="shared" si="24"/>
        <v>1.7000000000000002</v>
      </c>
      <c r="O123">
        <f t="shared" si="25"/>
        <v>0.9284300000000002</v>
      </c>
      <c r="P123" s="78">
        <f t="shared" si="26"/>
        <v>0.71675665800448884</v>
      </c>
      <c r="Q123" s="34">
        <f t="shared" si="46"/>
        <v>1.2184863186076311</v>
      </c>
      <c r="R123" s="34">
        <f t="shared" si="30"/>
        <v>0.5</v>
      </c>
      <c r="S123" s="34">
        <f t="shared" si="31"/>
        <v>0.71848631860763112</v>
      </c>
      <c r="T123">
        <f t="shared" si="32"/>
        <v>0.5</v>
      </c>
      <c r="U123" s="35">
        <f t="shared" si="33"/>
        <v>0.21848631860763112</v>
      </c>
      <c r="V123" s="35">
        <f t="shared" si="34"/>
        <v>0</v>
      </c>
      <c r="W123" s="35">
        <f t="shared" si="35"/>
        <v>0.21848631860763112</v>
      </c>
      <c r="X123" s="35">
        <f t="shared" si="36"/>
        <v>0</v>
      </c>
      <c r="Y123" s="35">
        <f t="shared" si="37"/>
        <v>0.21848631860763112</v>
      </c>
      <c r="Z123" s="35">
        <f t="shared" si="38"/>
        <v>0.1</v>
      </c>
      <c r="AA123" s="34">
        <v>1.625</v>
      </c>
      <c r="AB123">
        <v>8</v>
      </c>
      <c r="AC123">
        <v>18</v>
      </c>
      <c r="AD123" s="34">
        <f t="shared" si="27"/>
        <v>1.2500000000000001E-2</v>
      </c>
      <c r="AE123" s="34">
        <f t="shared" si="28"/>
        <v>3.7500000000000006E-2</v>
      </c>
      <c r="AF123" s="34">
        <f t="shared" si="39"/>
        <v>0</v>
      </c>
      <c r="AG123" s="34">
        <f t="shared" si="40"/>
        <v>0</v>
      </c>
      <c r="AH123" s="34">
        <f t="shared" si="41"/>
        <v>0.27</v>
      </c>
      <c r="AI123">
        <f t="shared" si="42"/>
        <v>1.2500000000000001E-2</v>
      </c>
      <c r="AJ123">
        <f t="shared" si="43"/>
        <v>3.7500000000000006E-2</v>
      </c>
      <c r="AK123">
        <f t="shared" si="29"/>
        <v>0.121875</v>
      </c>
      <c r="AL123">
        <f t="shared" si="44"/>
        <v>0.12</v>
      </c>
      <c r="AM123">
        <f t="shared" si="45"/>
        <v>0.27</v>
      </c>
    </row>
    <row r="124" spans="3:39">
      <c r="C124">
        <v>138</v>
      </c>
      <c r="D124">
        <v>75</v>
      </c>
      <c r="E124" s="74">
        <v>5</v>
      </c>
      <c r="F124" s="74">
        <v>20</v>
      </c>
      <c r="G124">
        <v>85</v>
      </c>
      <c r="H124">
        <v>85</v>
      </c>
      <c r="I124" s="34">
        <v>1.3</v>
      </c>
      <c r="J124" s="34">
        <v>0.5</v>
      </c>
      <c r="K124" s="34">
        <v>0.8</v>
      </c>
      <c r="L124" s="34">
        <v>0.9</v>
      </c>
      <c r="M124" s="34">
        <v>0.9</v>
      </c>
      <c r="N124" s="34">
        <f t="shared" si="24"/>
        <v>4.4000000000000004</v>
      </c>
      <c r="O124">
        <f t="shared" si="25"/>
        <v>2.5967600000000002</v>
      </c>
      <c r="P124" s="78">
        <f t="shared" si="26"/>
        <v>0.93065276744992309</v>
      </c>
      <c r="Q124" s="34">
        <f t="shared" si="46"/>
        <v>4.0948721767796616</v>
      </c>
      <c r="R124" s="34">
        <f t="shared" si="30"/>
        <v>0.5</v>
      </c>
      <c r="S124" s="34">
        <f t="shared" si="31"/>
        <v>3.5948721767796616</v>
      </c>
      <c r="T124">
        <f t="shared" si="32"/>
        <v>1.3</v>
      </c>
      <c r="U124" s="35">
        <f t="shared" si="33"/>
        <v>2.2948721767796618</v>
      </c>
      <c r="V124" s="35">
        <f t="shared" si="34"/>
        <v>0.8</v>
      </c>
      <c r="W124" s="35">
        <f t="shared" si="35"/>
        <v>1.4948721767796618</v>
      </c>
      <c r="X124" s="35">
        <f t="shared" si="36"/>
        <v>0.9</v>
      </c>
      <c r="Y124" s="35">
        <f t="shared" si="37"/>
        <v>0.59487217677966175</v>
      </c>
      <c r="Z124" s="35">
        <f t="shared" si="38"/>
        <v>0</v>
      </c>
      <c r="AA124" s="34">
        <v>2.8999999999999995</v>
      </c>
      <c r="AB124">
        <v>8</v>
      </c>
      <c r="AC124">
        <v>18</v>
      </c>
      <c r="AD124" s="34">
        <f t="shared" si="27"/>
        <v>1.2500000000000001E-2</v>
      </c>
      <c r="AE124" s="34">
        <f t="shared" si="28"/>
        <v>0.39000000000000007</v>
      </c>
      <c r="AF124" s="34">
        <f t="shared" si="39"/>
        <v>1.7399999999999998</v>
      </c>
      <c r="AG124" s="34">
        <f t="shared" si="40"/>
        <v>6.12</v>
      </c>
      <c r="AH124" s="34">
        <f t="shared" si="41"/>
        <v>0</v>
      </c>
      <c r="AI124">
        <f t="shared" si="42"/>
        <v>1.2500000000000001E-2</v>
      </c>
      <c r="AJ124">
        <f t="shared" si="43"/>
        <v>0.39</v>
      </c>
      <c r="AK124">
        <f t="shared" si="29"/>
        <v>1.74</v>
      </c>
      <c r="AL124">
        <f t="shared" si="44"/>
        <v>6.12</v>
      </c>
      <c r="AM124">
        <f t="shared" si="45"/>
        <v>13.77</v>
      </c>
    </row>
    <row r="125" spans="3:39">
      <c r="C125">
        <v>140</v>
      </c>
      <c r="D125">
        <v>90</v>
      </c>
      <c r="E125" s="74">
        <v>10</v>
      </c>
      <c r="F125" s="74">
        <v>10</v>
      </c>
      <c r="G125">
        <v>95</v>
      </c>
      <c r="H125">
        <v>95</v>
      </c>
      <c r="I125" s="34">
        <v>1</v>
      </c>
      <c r="J125" s="34">
        <v>1</v>
      </c>
      <c r="K125" s="34">
        <v>0.8</v>
      </c>
      <c r="L125" s="34">
        <v>0.75</v>
      </c>
      <c r="M125" s="34">
        <v>0.75</v>
      </c>
      <c r="N125" s="34">
        <f t="shared" si="24"/>
        <v>4.3</v>
      </c>
      <c r="O125">
        <f t="shared" si="25"/>
        <v>2.5349699999999999</v>
      </c>
      <c r="P125" s="78">
        <f t="shared" si="26"/>
        <v>0.92655727420087064</v>
      </c>
      <c r="Q125" s="34">
        <f t="shared" si="46"/>
        <v>3.9841962790637435</v>
      </c>
      <c r="R125" s="34">
        <f t="shared" si="30"/>
        <v>1</v>
      </c>
      <c r="S125" s="34">
        <f t="shared" si="31"/>
        <v>2.9841962790637435</v>
      </c>
      <c r="T125">
        <f t="shared" si="32"/>
        <v>1</v>
      </c>
      <c r="U125" s="35">
        <f t="shared" si="33"/>
        <v>1.9841962790637435</v>
      </c>
      <c r="V125" s="35">
        <f t="shared" si="34"/>
        <v>0.8</v>
      </c>
      <c r="W125" s="35">
        <f t="shared" si="35"/>
        <v>1.1841962790637435</v>
      </c>
      <c r="X125" s="35">
        <f t="shared" si="36"/>
        <v>0.75</v>
      </c>
      <c r="Y125" s="35">
        <f t="shared" si="37"/>
        <v>0.43419627906374347</v>
      </c>
      <c r="Z125" s="35">
        <f t="shared" si="38"/>
        <v>0</v>
      </c>
      <c r="AA125" s="34">
        <v>3</v>
      </c>
      <c r="AB125">
        <v>8</v>
      </c>
      <c r="AC125">
        <v>18</v>
      </c>
      <c r="AD125" s="34">
        <f t="shared" si="27"/>
        <v>0.05</v>
      </c>
      <c r="AE125" s="34">
        <f t="shared" si="28"/>
        <v>0.15000000000000002</v>
      </c>
      <c r="AF125" s="34">
        <f t="shared" si="39"/>
        <v>2.1600000000000006</v>
      </c>
      <c r="AG125" s="34">
        <f t="shared" si="40"/>
        <v>5.6999999999999993</v>
      </c>
      <c r="AH125" s="34">
        <f t="shared" si="41"/>
        <v>0</v>
      </c>
      <c r="AI125">
        <f t="shared" si="42"/>
        <v>0.05</v>
      </c>
      <c r="AJ125">
        <f t="shared" si="43"/>
        <v>0.15000000000000002</v>
      </c>
      <c r="AK125">
        <f t="shared" si="29"/>
        <v>2.16</v>
      </c>
      <c r="AL125">
        <f t="shared" si="44"/>
        <v>5.6999999999999993</v>
      </c>
      <c r="AM125">
        <f t="shared" si="45"/>
        <v>12.824999999999999</v>
      </c>
    </row>
    <row r="126" spans="3:39">
      <c r="C126">
        <v>142</v>
      </c>
      <c r="D126">
        <v>80</v>
      </c>
      <c r="E126">
        <v>0</v>
      </c>
      <c r="F126" s="74">
        <v>20</v>
      </c>
      <c r="G126">
        <v>90</v>
      </c>
      <c r="H126">
        <v>90</v>
      </c>
      <c r="I126" s="34">
        <v>0.5</v>
      </c>
      <c r="J126" s="34">
        <v>0</v>
      </c>
      <c r="K126" s="34">
        <v>1</v>
      </c>
      <c r="L126" s="34">
        <v>1</v>
      </c>
      <c r="M126" s="34">
        <v>1</v>
      </c>
      <c r="N126" s="34">
        <f t="shared" si="24"/>
        <v>3.5</v>
      </c>
      <c r="O126">
        <f t="shared" si="25"/>
        <v>2.0406500000000003</v>
      </c>
      <c r="P126" s="78">
        <f t="shared" si="26"/>
        <v>0.88499943854229524</v>
      </c>
      <c r="Q126" s="34">
        <f t="shared" si="46"/>
        <v>3.0974980348980332</v>
      </c>
      <c r="R126" s="34">
        <f t="shared" si="30"/>
        <v>0</v>
      </c>
      <c r="S126" s="34">
        <f t="shared" si="31"/>
        <v>3.0974980348980332</v>
      </c>
      <c r="T126">
        <f t="shared" si="32"/>
        <v>0.5</v>
      </c>
      <c r="U126" s="35">
        <f t="shared" si="33"/>
        <v>2.5974980348980332</v>
      </c>
      <c r="V126" s="35">
        <f t="shared" si="34"/>
        <v>1</v>
      </c>
      <c r="W126" s="35">
        <f t="shared" si="35"/>
        <v>1.5974980348980332</v>
      </c>
      <c r="X126" s="35">
        <f t="shared" si="36"/>
        <v>1</v>
      </c>
      <c r="Y126" s="35">
        <f t="shared" si="37"/>
        <v>0.59749803489803321</v>
      </c>
      <c r="Z126" s="35">
        <f t="shared" si="38"/>
        <v>0</v>
      </c>
      <c r="AA126" s="34">
        <v>1.6500000000000001</v>
      </c>
      <c r="AB126">
        <v>8</v>
      </c>
      <c r="AC126">
        <v>18</v>
      </c>
      <c r="AD126" s="34">
        <f t="shared" si="27"/>
        <v>0</v>
      </c>
      <c r="AE126" s="34">
        <f t="shared" si="28"/>
        <v>0.15000000000000002</v>
      </c>
      <c r="AF126" s="34">
        <f t="shared" si="39"/>
        <v>1.3200000000000003</v>
      </c>
      <c r="AG126" s="34">
        <f t="shared" si="40"/>
        <v>7.2</v>
      </c>
      <c r="AH126" s="34">
        <f t="shared" si="41"/>
        <v>0</v>
      </c>
      <c r="AI126">
        <f t="shared" si="42"/>
        <v>0</v>
      </c>
      <c r="AJ126">
        <f t="shared" si="43"/>
        <v>0.15000000000000002</v>
      </c>
      <c r="AK126">
        <f t="shared" si="29"/>
        <v>1.3200000000000003</v>
      </c>
      <c r="AL126">
        <f t="shared" si="44"/>
        <v>7.2</v>
      </c>
      <c r="AM126">
        <f t="shared" si="45"/>
        <v>16.2</v>
      </c>
    </row>
    <row r="127" spans="3:39">
      <c r="C127">
        <v>143</v>
      </c>
      <c r="D127">
        <v>80</v>
      </c>
      <c r="E127" s="74">
        <v>5</v>
      </c>
      <c r="F127" s="74">
        <v>5</v>
      </c>
      <c r="G127">
        <v>95</v>
      </c>
      <c r="H127">
        <v>95</v>
      </c>
      <c r="I127" s="34">
        <v>1</v>
      </c>
      <c r="J127" s="34">
        <v>1</v>
      </c>
      <c r="K127" s="34">
        <v>2</v>
      </c>
      <c r="L127" s="34">
        <v>1</v>
      </c>
      <c r="M127" s="34">
        <v>1</v>
      </c>
      <c r="N127" s="34">
        <f t="shared" si="24"/>
        <v>6</v>
      </c>
      <c r="O127">
        <f t="shared" si="25"/>
        <v>3.5853999999999999</v>
      </c>
      <c r="P127" s="78">
        <f t="shared" si="26"/>
        <v>0.97302239444915795</v>
      </c>
      <c r="Q127" s="34">
        <f t="shared" si="46"/>
        <v>5.8381343666949475</v>
      </c>
      <c r="R127" s="34">
        <f t="shared" si="30"/>
        <v>1</v>
      </c>
      <c r="S127" s="34">
        <f t="shared" si="31"/>
        <v>4.8381343666949475</v>
      </c>
      <c r="T127">
        <f t="shared" si="32"/>
        <v>1</v>
      </c>
      <c r="U127" s="35">
        <f t="shared" si="33"/>
        <v>3.8381343666949475</v>
      </c>
      <c r="V127" s="35">
        <f t="shared" si="34"/>
        <v>2</v>
      </c>
      <c r="W127" s="35">
        <f t="shared" si="35"/>
        <v>1.8381343666949475</v>
      </c>
      <c r="X127" s="35">
        <f t="shared" si="36"/>
        <v>0</v>
      </c>
      <c r="Y127" s="35">
        <f t="shared" si="37"/>
        <v>1.8381343666949475</v>
      </c>
      <c r="Z127" s="35">
        <f t="shared" si="38"/>
        <v>1</v>
      </c>
      <c r="AA127" s="34">
        <v>1.5749999999999997</v>
      </c>
      <c r="AB127">
        <v>8</v>
      </c>
      <c r="AC127">
        <v>18</v>
      </c>
      <c r="AD127" s="34">
        <f t="shared" si="27"/>
        <v>2.5000000000000001E-2</v>
      </c>
      <c r="AE127" s="34">
        <f t="shared" si="28"/>
        <v>7.5000000000000011E-2</v>
      </c>
      <c r="AF127" s="34">
        <f t="shared" si="39"/>
        <v>2.5199999999999996</v>
      </c>
      <c r="AG127" s="34">
        <f t="shared" si="40"/>
        <v>0</v>
      </c>
      <c r="AH127" s="34">
        <f t="shared" si="41"/>
        <v>17.099999999999998</v>
      </c>
      <c r="AI127">
        <f t="shared" si="42"/>
        <v>2.5000000000000001E-2</v>
      </c>
      <c r="AJ127">
        <f t="shared" si="43"/>
        <v>7.5000000000000011E-2</v>
      </c>
      <c r="AK127">
        <f t="shared" si="29"/>
        <v>2.5199999999999996</v>
      </c>
      <c r="AL127">
        <f t="shared" si="44"/>
        <v>7.6</v>
      </c>
      <c r="AM127">
        <f t="shared" si="45"/>
        <v>17.099999999999998</v>
      </c>
    </row>
    <row r="128" spans="3:39">
      <c r="C128">
        <v>146</v>
      </c>
      <c r="D128">
        <v>70</v>
      </c>
      <c r="E128" s="74">
        <v>45</v>
      </c>
      <c r="F128" s="74">
        <v>45</v>
      </c>
      <c r="G128">
        <v>100</v>
      </c>
      <c r="H128">
        <v>100</v>
      </c>
      <c r="I128" s="34">
        <v>1.2</v>
      </c>
      <c r="J128" s="34">
        <v>1.2</v>
      </c>
      <c r="K128" s="34">
        <v>0.8</v>
      </c>
      <c r="L128" s="34">
        <v>0.6</v>
      </c>
      <c r="M128" s="34">
        <v>0.6</v>
      </c>
      <c r="N128" s="34">
        <f t="shared" si="24"/>
        <v>4.4000000000000004</v>
      </c>
      <c r="O128">
        <f t="shared" si="25"/>
        <v>2.5967600000000002</v>
      </c>
      <c r="P128" s="78">
        <f t="shared" si="26"/>
        <v>0.93065276744992309</v>
      </c>
      <c r="Q128" s="34">
        <f t="shared" si="46"/>
        <v>4.0948721767796616</v>
      </c>
      <c r="R128" s="34">
        <f t="shared" si="30"/>
        <v>1.2</v>
      </c>
      <c r="S128" s="34">
        <f t="shared" si="31"/>
        <v>2.8948721767796615</v>
      </c>
      <c r="T128">
        <f t="shared" si="32"/>
        <v>1.2</v>
      </c>
      <c r="U128" s="35">
        <f t="shared" si="33"/>
        <v>1.6948721767796615</v>
      </c>
      <c r="V128" s="35">
        <f t="shared" si="34"/>
        <v>0.8</v>
      </c>
      <c r="W128" s="35">
        <f t="shared" si="35"/>
        <v>0.89487217677966147</v>
      </c>
      <c r="X128" s="35">
        <f t="shared" si="36"/>
        <v>0.6</v>
      </c>
      <c r="Y128" s="35">
        <f t="shared" si="37"/>
        <v>0.29487217677966149</v>
      </c>
      <c r="Z128" s="35">
        <f t="shared" si="38"/>
        <v>0</v>
      </c>
      <c r="AA128" s="34">
        <v>2.75</v>
      </c>
      <c r="AB128">
        <v>8</v>
      </c>
      <c r="AC128">
        <v>18</v>
      </c>
      <c r="AD128" s="34">
        <f t="shared" si="27"/>
        <v>0.27</v>
      </c>
      <c r="AE128" s="34">
        <f t="shared" si="28"/>
        <v>0.80999999999999994</v>
      </c>
      <c r="AF128" s="34">
        <f t="shared" si="39"/>
        <v>1.54</v>
      </c>
      <c r="AG128" s="34">
        <f t="shared" si="40"/>
        <v>4.8</v>
      </c>
      <c r="AH128" s="34">
        <f t="shared" si="41"/>
        <v>0</v>
      </c>
      <c r="AI128">
        <f t="shared" si="42"/>
        <v>0.27</v>
      </c>
      <c r="AJ128">
        <f t="shared" si="43"/>
        <v>0.81</v>
      </c>
      <c r="AK128">
        <f t="shared" si="29"/>
        <v>1.5399999999999998</v>
      </c>
      <c r="AL128">
        <f t="shared" si="44"/>
        <v>4.8</v>
      </c>
      <c r="AM128">
        <f t="shared" si="45"/>
        <v>10.799999999999999</v>
      </c>
    </row>
    <row r="129" spans="3:39">
      <c r="C129">
        <v>147</v>
      </c>
      <c r="D129">
        <v>80</v>
      </c>
      <c r="E129" s="74">
        <v>5</v>
      </c>
      <c r="F129" s="74">
        <v>5</v>
      </c>
      <c r="G129">
        <v>70</v>
      </c>
      <c r="H129">
        <v>70</v>
      </c>
      <c r="I129" s="34">
        <v>0.2</v>
      </c>
      <c r="J129" s="34">
        <v>0.2</v>
      </c>
      <c r="K129" s="34">
        <v>0.5</v>
      </c>
      <c r="L129" s="34">
        <v>0.2</v>
      </c>
      <c r="M129" s="34">
        <v>0.2</v>
      </c>
      <c r="N129" s="34">
        <f t="shared" si="24"/>
        <v>1.3</v>
      </c>
      <c r="O129">
        <f t="shared" si="25"/>
        <v>0.68127000000000004</v>
      </c>
      <c r="P129" s="78">
        <f t="shared" si="26"/>
        <v>0.66402208927694295</v>
      </c>
      <c r="Q129" s="34">
        <f t="shared" si="46"/>
        <v>0.86322871606002582</v>
      </c>
      <c r="R129" s="34">
        <f t="shared" si="30"/>
        <v>0.2</v>
      </c>
      <c r="S129" s="34">
        <f t="shared" si="31"/>
        <v>0.66322871606002587</v>
      </c>
      <c r="T129">
        <f t="shared" si="32"/>
        <v>0.2</v>
      </c>
      <c r="U129" s="35">
        <f t="shared" si="33"/>
        <v>0.46322871606002586</v>
      </c>
      <c r="V129" s="35">
        <f t="shared" si="34"/>
        <v>0.46322871606002586</v>
      </c>
      <c r="W129" s="35">
        <f t="shared" si="35"/>
        <v>0</v>
      </c>
      <c r="X129" s="35">
        <f t="shared" si="36"/>
        <v>0</v>
      </c>
      <c r="Y129" s="35">
        <f t="shared" si="37"/>
        <v>0</v>
      </c>
      <c r="Z129" s="35">
        <f t="shared" si="38"/>
        <v>0</v>
      </c>
      <c r="AA129" s="34">
        <v>1.5000000000000002</v>
      </c>
      <c r="AB129">
        <v>8</v>
      </c>
      <c r="AC129">
        <v>18</v>
      </c>
      <c r="AD129" s="34">
        <f t="shared" si="27"/>
        <v>5.000000000000001E-3</v>
      </c>
      <c r="AE129" s="34">
        <f t="shared" si="28"/>
        <v>1.5000000000000003E-2</v>
      </c>
      <c r="AF129" s="34">
        <f t="shared" si="39"/>
        <v>0.55587445927203116</v>
      </c>
      <c r="AG129" s="34">
        <f t="shared" si="40"/>
        <v>0</v>
      </c>
      <c r="AH129" s="34">
        <f t="shared" si="41"/>
        <v>0</v>
      </c>
      <c r="AI129">
        <f t="shared" si="42"/>
        <v>5.000000000000001E-3</v>
      </c>
      <c r="AJ129">
        <f t="shared" si="43"/>
        <v>1.5000000000000003E-2</v>
      </c>
      <c r="AK129">
        <f t="shared" si="29"/>
        <v>0.60000000000000009</v>
      </c>
      <c r="AL129">
        <f t="shared" si="44"/>
        <v>1.1199999999999999</v>
      </c>
      <c r="AM129">
        <f t="shared" si="45"/>
        <v>2.5199999999999996</v>
      </c>
    </row>
    <row r="130" spans="3:39">
      <c r="C130">
        <v>148</v>
      </c>
      <c r="D130">
        <v>86</v>
      </c>
      <c r="E130" s="74">
        <v>15</v>
      </c>
      <c r="F130" s="74">
        <v>15</v>
      </c>
      <c r="G130">
        <v>65</v>
      </c>
      <c r="H130">
        <v>65</v>
      </c>
      <c r="I130" s="34">
        <v>1.2</v>
      </c>
      <c r="J130" s="34">
        <v>1.2</v>
      </c>
      <c r="K130" s="34">
        <v>1.2</v>
      </c>
      <c r="L130" s="34">
        <v>0.25</v>
      </c>
      <c r="M130" s="34">
        <v>0.25</v>
      </c>
      <c r="N130" s="34">
        <f t="shared" si="24"/>
        <v>4.0999999999999996</v>
      </c>
      <c r="O130">
        <f t="shared" si="25"/>
        <v>2.4113899999999999</v>
      </c>
      <c r="P130" s="78">
        <f t="shared" si="26"/>
        <v>0.91769173457254793</v>
      </c>
      <c r="Q130" s="34">
        <f t="shared" si="46"/>
        <v>3.7625361117474463</v>
      </c>
      <c r="R130" s="34">
        <f t="shared" si="30"/>
        <v>1.2</v>
      </c>
      <c r="S130" s="34">
        <f t="shared" si="31"/>
        <v>2.5625361117474466</v>
      </c>
      <c r="T130">
        <f t="shared" si="32"/>
        <v>1.2</v>
      </c>
      <c r="U130" s="35">
        <f t="shared" si="33"/>
        <v>1.3625361117474466</v>
      </c>
      <c r="V130" s="35">
        <f t="shared" si="34"/>
        <v>1.2</v>
      </c>
      <c r="W130" s="35">
        <f t="shared" si="35"/>
        <v>0.16253611174744664</v>
      </c>
      <c r="X130" s="35">
        <f t="shared" si="36"/>
        <v>0</v>
      </c>
      <c r="Y130" s="35">
        <f t="shared" si="37"/>
        <v>0.16253611174744664</v>
      </c>
      <c r="Z130" s="35">
        <f t="shared" si="38"/>
        <v>0</v>
      </c>
      <c r="AA130" s="34">
        <v>1.9999999999999998</v>
      </c>
      <c r="AB130">
        <v>8</v>
      </c>
      <c r="AC130">
        <v>18</v>
      </c>
      <c r="AD130" s="34">
        <f t="shared" si="27"/>
        <v>0.09</v>
      </c>
      <c r="AE130" s="34">
        <f t="shared" si="28"/>
        <v>0.26999999999999996</v>
      </c>
      <c r="AF130" s="34">
        <f t="shared" si="39"/>
        <v>2.0639999999999996</v>
      </c>
      <c r="AG130" s="34">
        <f t="shared" si="40"/>
        <v>0</v>
      </c>
      <c r="AH130" s="34">
        <f t="shared" si="41"/>
        <v>0</v>
      </c>
      <c r="AI130">
        <f t="shared" si="42"/>
        <v>0.09</v>
      </c>
      <c r="AJ130">
        <f t="shared" si="43"/>
        <v>0.27</v>
      </c>
      <c r="AK130">
        <f t="shared" si="29"/>
        <v>2.0639999999999996</v>
      </c>
      <c r="AL130">
        <f t="shared" si="44"/>
        <v>1.3</v>
      </c>
      <c r="AM130">
        <f t="shared" si="45"/>
        <v>2.9250000000000003</v>
      </c>
    </row>
    <row r="131" spans="3:39">
      <c r="C131">
        <v>152</v>
      </c>
      <c r="D131">
        <v>75</v>
      </c>
      <c r="E131" s="74">
        <v>30</v>
      </c>
      <c r="F131" s="74">
        <v>35</v>
      </c>
      <c r="G131">
        <v>75</v>
      </c>
      <c r="H131">
        <v>75</v>
      </c>
      <c r="I131" s="34">
        <v>1.3</v>
      </c>
      <c r="J131" s="34">
        <v>0.7</v>
      </c>
      <c r="K131" s="34">
        <v>0.8</v>
      </c>
      <c r="L131" s="34">
        <v>0.9</v>
      </c>
      <c r="M131" s="34">
        <v>0.9</v>
      </c>
      <c r="N131" s="34">
        <f t="shared" si="24"/>
        <v>4.5999999999999996</v>
      </c>
      <c r="O131">
        <f t="shared" si="25"/>
        <v>2.7203399999999998</v>
      </c>
      <c r="P131" s="78">
        <f t="shared" si="26"/>
        <v>0.9382162452907189</v>
      </c>
      <c r="Q131" s="34">
        <f t="shared" si="46"/>
        <v>4.3157947283373064</v>
      </c>
      <c r="R131" s="34">
        <f t="shared" si="30"/>
        <v>0.7</v>
      </c>
      <c r="S131" s="34">
        <f t="shared" si="31"/>
        <v>3.6157947283373062</v>
      </c>
      <c r="T131">
        <f t="shared" si="32"/>
        <v>1.3</v>
      </c>
      <c r="U131" s="35">
        <f t="shared" si="33"/>
        <v>2.3157947283373064</v>
      </c>
      <c r="V131" s="35">
        <f t="shared" si="34"/>
        <v>0.8</v>
      </c>
      <c r="W131" s="35">
        <f t="shared" si="35"/>
        <v>1.5157947283373063</v>
      </c>
      <c r="X131" s="35">
        <f t="shared" si="36"/>
        <v>0.9</v>
      </c>
      <c r="Y131" s="35">
        <f t="shared" si="37"/>
        <v>0.61579472833730631</v>
      </c>
      <c r="Z131" s="35">
        <f t="shared" si="38"/>
        <v>0</v>
      </c>
      <c r="AA131" s="34">
        <v>2.8999999999999995</v>
      </c>
      <c r="AB131">
        <v>8</v>
      </c>
      <c r="AC131">
        <v>18</v>
      </c>
      <c r="AD131" s="34">
        <f t="shared" si="27"/>
        <v>0.105</v>
      </c>
      <c r="AE131" s="34">
        <f t="shared" si="28"/>
        <v>0.6825</v>
      </c>
      <c r="AF131" s="34">
        <f t="shared" si="39"/>
        <v>1.7399999999999998</v>
      </c>
      <c r="AG131" s="34">
        <f t="shared" si="40"/>
        <v>5.4</v>
      </c>
      <c r="AH131" s="34">
        <f t="shared" si="41"/>
        <v>0</v>
      </c>
      <c r="AI131">
        <f t="shared" si="42"/>
        <v>0.105</v>
      </c>
      <c r="AJ131">
        <f t="shared" si="43"/>
        <v>0.68249999999999988</v>
      </c>
      <c r="AK131">
        <f t="shared" si="29"/>
        <v>1.74</v>
      </c>
      <c r="AL131">
        <f t="shared" si="44"/>
        <v>5.4</v>
      </c>
      <c r="AM131">
        <f t="shared" si="45"/>
        <v>12.15</v>
      </c>
    </row>
    <row r="132" spans="3:39">
      <c r="C132">
        <v>154</v>
      </c>
      <c r="D132">
        <v>85</v>
      </c>
      <c r="E132">
        <v>0</v>
      </c>
      <c r="F132">
        <v>0</v>
      </c>
      <c r="G132">
        <v>90</v>
      </c>
      <c r="H132">
        <v>60</v>
      </c>
      <c r="I132" s="34">
        <v>0</v>
      </c>
      <c r="J132" s="34">
        <v>0</v>
      </c>
      <c r="K132" s="34">
        <v>1.8</v>
      </c>
      <c r="L132" s="34">
        <v>0.2</v>
      </c>
      <c r="M132" s="34">
        <v>0.2</v>
      </c>
      <c r="N132" s="34">
        <f t="shared" si="24"/>
        <v>2.2000000000000002</v>
      </c>
      <c r="O132">
        <f t="shared" si="25"/>
        <v>1.2373799999999999</v>
      </c>
      <c r="P132" s="78">
        <f t="shared" si="26"/>
        <v>0.77510763611329325</v>
      </c>
      <c r="Q132" s="34">
        <f t="shared" si="46"/>
        <v>1.7052367994492452</v>
      </c>
      <c r="R132" s="34">
        <f t="shared" si="30"/>
        <v>0</v>
      </c>
      <c r="S132" s="34">
        <f t="shared" si="31"/>
        <v>1.7052367994492452</v>
      </c>
      <c r="T132">
        <f t="shared" si="32"/>
        <v>0</v>
      </c>
      <c r="U132" s="35">
        <f t="shared" si="33"/>
        <v>1.7052367994492452</v>
      </c>
      <c r="V132" s="35">
        <f t="shared" si="34"/>
        <v>1.7052367994492452</v>
      </c>
      <c r="W132" s="35">
        <f t="shared" si="35"/>
        <v>0</v>
      </c>
      <c r="X132" s="35">
        <f t="shared" si="36"/>
        <v>0</v>
      </c>
      <c r="Y132" s="35">
        <f t="shared" si="37"/>
        <v>0</v>
      </c>
      <c r="Z132" s="35">
        <f t="shared" si="38"/>
        <v>0</v>
      </c>
      <c r="AA132" s="34">
        <v>0.90000000000000013</v>
      </c>
      <c r="AB132">
        <v>8</v>
      </c>
      <c r="AC132">
        <v>18</v>
      </c>
      <c r="AD132" s="34">
        <f t="shared" si="27"/>
        <v>0</v>
      </c>
      <c r="AE132" s="34">
        <f t="shared" si="28"/>
        <v>0</v>
      </c>
      <c r="AF132" s="34">
        <f t="shared" si="39"/>
        <v>1.3045061515786727</v>
      </c>
      <c r="AG132" s="34">
        <f t="shared" si="40"/>
        <v>0</v>
      </c>
      <c r="AH132" s="34">
        <f t="shared" si="41"/>
        <v>0</v>
      </c>
      <c r="AI132">
        <f t="shared" si="42"/>
        <v>0</v>
      </c>
      <c r="AJ132">
        <f t="shared" si="43"/>
        <v>0</v>
      </c>
      <c r="AK132">
        <f t="shared" si="29"/>
        <v>1.3770000000000002</v>
      </c>
      <c r="AL132">
        <f t="shared" si="44"/>
        <v>1.4400000000000002</v>
      </c>
      <c r="AM132">
        <f t="shared" si="45"/>
        <v>2.16</v>
      </c>
    </row>
    <row r="133" spans="3:39">
      <c r="C133">
        <v>155</v>
      </c>
      <c r="D133">
        <v>100</v>
      </c>
      <c r="E133">
        <v>0</v>
      </c>
      <c r="F133" s="74">
        <v>5</v>
      </c>
      <c r="G133">
        <v>99</v>
      </c>
      <c r="H133">
        <v>99</v>
      </c>
      <c r="I133" s="34">
        <v>0.5</v>
      </c>
      <c r="J133" s="34">
        <v>0</v>
      </c>
      <c r="K133" s="34">
        <v>1</v>
      </c>
      <c r="L133" s="34">
        <v>1.5</v>
      </c>
      <c r="M133" s="34">
        <v>1.5</v>
      </c>
      <c r="N133" s="34">
        <f t="shared" si="24"/>
        <v>4.5</v>
      </c>
      <c r="O133">
        <f t="shared" si="25"/>
        <v>2.65855</v>
      </c>
      <c r="P133" s="78">
        <f t="shared" si="26"/>
        <v>0.9345360136915547</v>
      </c>
      <c r="Q133" s="34">
        <f t="shared" si="46"/>
        <v>4.2054120616119963</v>
      </c>
      <c r="R133" s="34">
        <f t="shared" si="30"/>
        <v>0</v>
      </c>
      <c r="S133" s="34">
        <f t="shared" si="31"/>
        <v>4.2054120616119963</v>
      </c>
      <c r="T133">
        <f t="shared" si="32"/>
        <v>0.5</v>
      </c>
      <c r="U133" s="35">
        <f t="shared" si="33"/>
        <v>3.7054120616119963</v>
      </c>
      <c r="V133" s="35">
        <f t="shared" si="34"/>
        <v>1</v>
      </c>
      <c r="W133" s="35">
        <f t="shared" si="35"/>
        <v>2.7054120616119963</v>
      </c>
      <c r="X133" s="35">
        <f t="shared" si="36"/>
        <v>1.5</v>
      </c>
      <c r="Y133" s="35">
        <f t="shared" si="37"/>
        <v>1.2054120616119963</v>
      </c>
      <c r="Z133" s="35">
        <f t="shared" si="38"/>
        <v>0</v>
      </c>
      <c r="AA133" s="34">
        <v>2.7</v>
      </c>
      <c r="AB133">
        <v>8</v>
      </c>
      <c r="AC133">
        <v>22</v>
      </c>
      <c r="AD133" s="34">
        <f t="shared" si="27"/>
        <v>0</v>
      </c>
      <c r="AE133" s="34">
        <f t="shared" si="28"/>
        <v>3.7500000000000006E-2</v>
      </c>
      <c r="AF133" s="34">
        <f t="shared" si="39"/>
        <v>2.7</v>
      </c>
      <c r="AG133" s="34">
        <f t="shared" si="40"/>
        <v>11.879999999999999</v>
      </c>
      <c r="AH133" s="34">
        <f t="shared" si="41"/>
        <v>0</v>
      </c>
      <c r="AI133">
        <f t="shared" si="42"/>
        <v>0</v>
      </c>
      <c r="AJ133">
        <f t="shared" si="43"/>
        <v>3.7500000000000006E-2</v>
      </c>
      <c r="AK133">
        <f t="shared" si="29"/>
        <v>2.7</v>
      </c>
      <c r="AL133">
        <f t="shared" si="44"/>
        <v>11.879999999999999</v>
      </c>
      <c r="AM133">
        <f t="shared" si="45"/>
        <v>32.669999999999995</v>
      </c>
    </row>
    <row r="134" spans="3:39">
      <c r="C134">
        <v>156</v>
      </c>
      <c r="D134">
        <v>80</v>
      </c>
      <c r="E134">
        <v>0</v>
      </c>
      <c r="F134">
        <v>0</v>
      </c>
      <c r="G134">
        <v>85</v>
      </c>
      <c r="H134">
        <v>85</v>
      </c>
      <c r="I134" s="34">
        <v>0</v>
      </c>
      <c r="J134" s="34">
        <v>0</v>
      </c>
      <c r="K134" s="34">
        <v>1</v>
      </c>
      <c r="L134" s="34">
        <v>0.25</v>
      </c>
      <c r="M134" s="34">
        <v>0.5</v>
      </c>
      <c r="N134" s="34">
        <f t="shared" si="24"/>
        <v>1.75</v>
      </c>
      <c r="O134">
        <f t="shared" si="25"/>
        <v>0.95932500000000009</v>
      </c>
      <c r="P134" s="78">
        <f t="shared" si="26"/>
        <v>0.72298663852690404</v>
      </c>
      <c r="Q134" s="34">
        <f t="shared" si="46"/>
        <v>1.2652266174220821</v>
      </c>
      <c r="R134" s="34">
        <f t="shared" si="30"/>
        <v>0</v>
      </c>
      <c r="S134" s="34">
        <f t="shared" si="31"/>
        <v>1.2652266174220821</v>
      </c>
      <c r="T134">
        <f t="shared" si="32"/>
        <v>0</v>
      </c>
      <c r="U134" s="35">
        <f t="shared" si="33"/>
        <v>1.2652266174220821</v>
      </c>
      <c r="V134" s="35">
        <f t="shared" si="34"/>
        <v>1</v>
      </c>
      <c r="W134" s="35">
        <f t="shared" si="35"/>
        <v>0.26522661742208209</v>
      </c>
      <c r="X134" s="35">
        <f t="shared" si="36"/>
        <v>0</v>
      </c>
      <c r="Y134" s="35">
        <f t="shared" si="37"/>
        <v>0.26522661742208209</v>
      </c>
      <c r="Z134" s="35">
        <f t="shared" si="38"/>
        <v>0.26522661742208209</v>
      </c>
      <c r="AA134" s="34">
        <v>2.6</v>
      </c>
      <c r="AB134">
        <v>8</v>
      </c>
      <c r="AC134">
        <v>18</v>
      </c>
      <c r="AD134" s="34">
        <f t="shared" si="27"/>
        <v>0</v>
      </c>
      <c r="AE134" s="34">
        <f t="shared" si="28"/>
        <v>0</v>
      </c>
      <c r="AF134" s="34">
        <f t="shared" si="39"/>
        <v>2.08</v>
      </c>
      <c r="AG134" s="34">
        <f t="shared" si="40"/>
        <v>0</v>
      </c>
      <c r="AH134" s="34">
        <f t="shared" si="41"/>
        <v>4.0579672465578556</v>
      </c>
      <c r="AI134">
        <f t="shared" si="42"/>
        <v>0</v>
      </c>
      <c r="AJ134">
        <f t="shared" si="43"/>
        <v>0</v>
      </c>
      <c r="AK134">
        <f t="shared" si="29"/>
        <v>2.08</v>
      </c>
      <c r="AL134">
        <f t="shared" si="44"/>
        <v>1.7</v>
      </c>
      <c r="AM134">
        <f t="shared" si="45"/>
        <v>7.6499999999999995</v>
      </c>
    </row>
    <row r="135" spans="3:39">
      <c r="C135">
        <v>157</v>
      </c>
      <c r="D135">
        <v>95</v>
      </c>
      <c r="E135" s="74">
        <v>2</v>
      </c>
      <c r="F135" s="74">
        <v>2</v>
      </c>
      <c r="G135">
        <v>85</v>
      </c>
      <c r="H135">
        <v>85</v>
      </c>
      <c r="I135" s="34">
        <v>0.5</v>
      </c>
      <c r="J135" s="34">
        <v>0.5</v>
      </c>
      <c r="K135" s="34">
        <v>2</v>
      </c>
      <c r="L135" s="34">
        <v>0.5</v>
      </c>
      <c r="M135" s="34">
        <v>0.5</v>
      </c>
      <c r="N135" s="34">
        <f t="shared" si="24"/>
        <v>4</v>
      </c>
      <c r="O135">
        <f t="shared" si="25"/>
        <v>2.3496000000000001</v>
      </c>
      <c r="P135" s="78">
        <f t="shared" si="26"/>
        <v>0.91290242817824763</v>
      </c>
      <c r="Q135" s="34">
        <f t="shared" si="46"/>
        <v>3.6516097127129905</v>
      </c>
      <c r="R135" s="34">
        <f t="shared" si="30"/>
        <v>0.5</v>
      </c>
      <c r="S135" s="34">
        <f t="shared" si="31"/>
        <v>3.1516097127129905</v>
      </c>
      <c r="T135">
        <f t="shared" si="32"/>
        <v>0.5</v>
      </c>
      <c r="U135" s="35">
        <f t="shared" si="33"/>
        <v>2.6516097127129905</v>
      </c>
      <c r="V135" s="35">
        <f t="shared" si="34"/>
        <v>2</v>
      </c>
      <c r="W135" s="35">
        <f t="shared" si="35"/>
        <v>0.65160971271299051</v>
      </c>
      <c r="X135" s="35">
        <f t="shared" si="36"/>
        <v>0</v>
      </c>
      <c r="Y135" s="35">
        <f t="shared" si="37"/>
        <v>0.65160971271299051</v>
      </c>
      <c r="Z135" s="35">
        <f t="shared" si="38"/>
        <v>0.5</v>
      </c>
      <c r="AA135" s="34">
        <v>2.5399999999999996</v>
      </c>
      <c r="AB135">
        <v>8</v>
      </c>
      <c r="AC135">
        <v>18</v>
      </c>
      <c r="AD135" s="34">
        <f t="shared" si="27"/>
        <v>5.0000000000000001E-3</v>
      </c>
      <c r="AE135" s="34">
        <f t="shared" si="28"/>
        <v>1.4999999999999999E-2</v>
      </c>
      <c r="AF135" s="34">
        <f t="shared" si="39"/>
        <v>4.8259999999999987</v>
      </c>
      <c r="AG135" s="34">
        <f t="shared" si="40"/>
        <v>0</v>
      </c>
      <c r="AH135" s="34">
        <f t="shared" si="41"/>
        <v>7.6499999999999995</v>
      </c>
      <c r="AI135">
        <f t="shared" si="42"/>
        <v>5.0000000000000001E-3</v>
      </c>
      <c r="AJ135">
        <f t="shared" si="43"/>
        <v>1.4999999999999999E-2</v>
      </c>
      <c r="AK135">
        <f t="shared" si="29"/>
        <v>4.8259999999999987</v>
      </c>
      <c r="AL135">
        <f t="shared" si="44"/>
        <v>3.4</v>
      </c>
      <c r="AM135">
        <f t="shared" si="45"/>
        <v>7.6499999999999995</v>
      </c>
    </row>
    <row r="136" spans="3:39">
      <c r="C136">
        <v>158</v>
      </c>
      <c r="D136">
        <v>95</v>
      </c>
      <c r="E136" s="74">
        <v>2</v>
      </c>
      <c r="F136" s="74">
        <v>2</v>
      </c>
      <c r="G136">
        <v>85</v>
      </c>
      <c r="H136">
        <v>85</v>
      </c>
      <c r="I136" s="34">
        <v>0.5</v>
      </c>
      <c r="J136" s="34">
        <v>0.5</v>
      </c>
      <c r="K136" s="34">
        <v>3</v>
      </c>
      <c r="L136" s="34">
        <v>0.5</v>
      </c>
      <c r="M136" s="34">
        <v>0.5</v>
      </c>
      <c r="N136" s="34">
        <f t="shared" si="24"/>
        <v>5</v>
      </c>
      <c r="O136">
        <f t="shared" si="25"/>
        <v>2.9675000000000002</v>
      </c>
      <c r="P136" s="78">
        <f t="shared" si="26"/>
        <v>0.95108410023915557</v>
      </c>
      <c r="Q136" s="34">
        <f t="shared" si="46"/>
        <v>4.7554205011957782</v>
      </c>
      <c r="R136" s="34">
        <f t="shared" si="30"/>
        <v>0.5</v>
      </c>
      <c r="S136" s="34">
        <f t="shared" si="31"/>
        <v>4.2554205011957782</v>
      </c>
      <c r="T136">
        <f t="shared" si="32"/>
        <v>0.5</v>
      </c>
      <c r="U136" s="35">
        <f t="shared" si="33"/>
        <v>3.7554205011957782</v>
      </c>
      <c r="V136" s="35">
        <f t="shared" si="34"/>
        <v>3</v>
      </c>
      <c r="W136" s="35">
        <f t="shared" si="35"/>
        <v>0.75542050119577819</v>
      </c>
      <c r="X136" s="35">
        <f t="shared" si="36"/>
        <v>0</v>
      </c>
      <c r="Y136" s="35">
        <f t="shared" si="37"/>
        <v>0.75542050119577819</v>
      </c>
      <c r="Z136" s="35">
        <f t="shared" si="38"/>
        <v>0.5</v>
      </c>
      <c r="AA136" s="34">
        <v>2.0500000000000003</v>
      </c>
      <c r="AB136">
        <v>8</v>
      </c>
      <c r="AC136">
        <v>18</v>
      </c>
      <c r="AD136" s="34">
        <f t="shared" si="27"/>
        <v>5.0000000000000001E-3</v>
      </c>
      <c r="AE136" s="34">
        <f t="shared" si="28"/>
        <v>1.4999999999999999E-2</v>
      </c>
      <c r="AF136" s="34">
        <f t="shared" si="39"/>
        <v>5.8425000000000002</v>
      </c>
      <c r="AG136" s="34">
        <f t="shared" si="40"/>
        <v>0</v>
      </c>
      <c r="AH136" s="34">
        <f t="shared" si="41"/>
        <v>7.6499999999999995</v>
      </c>
      <c r="AI136">
        <f t="shared" si="42"/>
        <v>5.0000000000000001E-3</v>
      </c>
      <c r="AJ136">
        <f t="shared" si="43"/>
        <v>1.4999999999999999E-2</v>
      </c>
      <c r="AK136">
        <f t="shared" si="29"/>
        <v>5.8425000000000002</v>
      </c>
      <c r="AL136">
        <f t="shared" si="44"/>
        <v>3.4</v>
      </c>
      <c r="AM136">
        <f t="shared" si="45"/>
        <v>7.6499999999999995</v>
      </c>
    </row>
    <row r="137" spans="3:39">
      <c r="C137">
        <v>161</v>
      </c>
      <c r="D137">
        <v>95</v>
      </c>
      <c r="E137">
        <v>0</v>
      </c>
      <c r="F137">
        <v>0</v>
      </c>
      <c r="G137">
        <v>95</v>
      </c>
      <c r="H137">
        <v>95</v>
      </c>
      <c r="I137" s="34">
        <v>0</v>
      </c>
      <c r="J137" s="34">
        <v>0</v>
      </c>
      <c r="K137" s="34">
        <v>1</v>
      </c>
      <c r="L137" s="34">
        <v>0.5</v>
      </c>
      <c r="M137" s="34">
        <v>0.5</v>
      </c>
      <c r="N137" s="34">
        <f t="shared" ref="N137:N200" si="47">SUM(I137:M137)</f>
        <v>2</v>
      </c>
      <c r="O137">
        <f t="shared" ref="O137:O200" si="48">($E$3*$I$2)+($F$3*N137)</f>
        <v>1.1137999999999999</v>
      </c>
      <c r="P137" s="78">
        <f t="shared" ref="P137:P200" si="49">EXP(O137)/(1+EXP(O137))</f>
        <v>0.75283686995353072</v>
      </c>
      <c r="Q137" s="34">
        <f t="shared" si="46"/>
        <v>1.5056737399070614</v>
      </c>
      <c r="R137" s="34">
        <f t="shared" si="30"/>
        <v>0</v>
      </c>
      <c r="S137" s="34">
        <f t="shared" si="31"/>
        <v>1.5056737399070614</v>
      </c>
      <c r="T137">
        <f t="shared" si="32"/>
        <v>0</v>
      </c>
      <c r="U137" s="35">
        <f t="shared" si="33"/>
        <v>1.5056737399070614</v>
      </c>
      <c r="V137" s="35">
        <f t="shared" si="34"/>
        <v>1</v>
      </c>
      <c r="W137" s="35">
        <f t="shared" si="35"/>
        <v>0.50567373990706144</v>
      </c>
      <c r="X137" s="35">
        <f t="shared" si="36"/>
        <v>0</v>
      </c>
      <c r="Y137" s="35">
        <f t="shared" si="37"/>
        <v>0.50567373990706144</v>
      </c>
      <c r="Z137" s="35">
        <f t="shared" si="38"/>
        <v>0.5</v>
      </c>
      <c r="AA137" s="34">
        <v>2.97</v>
      </c>
      <c r="AB137">
        <v>8</v>
      </c>
      <c r="AC137">
        <v>18</v>
      </c>
      <c r="AD137" s="34">
        <f t="shared" ref="AD137:AD200" si="50">R137*$B$2*(E137/100)</f>
        <v>0</v>
      </c>
      <c r="AE137" s="34">
        <f t="shared" ref="AE137:AE200" si="51">T137*$B$3*(F137/100)</f>
        <v>0</v>
      </c>
      <c r="AF137" s="34">
        <f t="shared" si="39"/>
        <v>2.8214999999999999</v>
      </c>
      <c r="AG137" s="34">
        <f t="shared" si="40"/>
        <v>0</v>
      </c>
      <c r="AH137" s="34">
        <f t="shared" si="41"/>
        <v>8.5499999999999989</v>
      </c>
      <c r="AI137">
        <f t="shared" si="42"/>
        <v>0</v>
      </c>
      <c r="AJ137">
        <f t="shared" si="43"/>
        <v>0</v>
      </c>
      <c r="AK137">
        <f t="shared" ref="AK137:AK200" si="52">K137*(D137/100)*AA137</f>
        <v>2.8214999999999999</v>
      </c>
      <c r="AL137">
        <f t="shared" si="44"/>
        <v>3.8</v>
      </c>
      <c r="AM137">
        <f t="shared" si="45"/>
        <v>8.5499999999999989</v>
      </c>
    </row>
    <row r="138" spans="3:39">
      <c r="C138">
        <v>162</v>
      </c>
      <c r="D138">
        <v>90</v>
      </c>
      <c r="E138">
        <v>0</v>
      </c>
      <c r="F138">
        <v>0</v>
      </c>
      <c r="G138">
        <v>95</v>
      </c>
      <c r="H138">
        <v>95</v>
      </c>
      <c r="I138" s="34">
        <v>0</v>
      </c>
      <c r="J138" s="34">
        <v>0</v>
      </c>
      <c r="K138" s="34">
        <v>1</v>
      </c>
      <c r="L138" s="34">
        <v>0.5</v>
      </c>
      <c r="M138" s="34">
        <v>0.5</v>
      </c>
      <c r="N138" s="34">
        <f t="shared" si="47"/>
        <v>2</v>
      </c>
      <c r="O138">
        <f t="shared" si="48"/>
        <v>1.1137999999999999</v>
      </c>
      <c r="P138" s="78">
        <f t="shared" si="49"/>
        <v>0.75283686995353072</v>
      </c>
      <c r="Q138" s="34">
        <f t="shared" si="46"/>
        <v>1.5056737399070614</v>
      </c>
      <c r="R138" s="34">
        <f t="shared" ref="R138:R201" si="53">IF(J138&lt;=Q138,J138,Q138)</f>
        <v>0</v>
      </c>
      <c r="S138" s="34">
        <f t="shared" ref="S138:S201" si="54">Q138-R138</f>
        <v>1.5056737399070614</v>
      </c>
      <c r="T138">
        <f t="shared" ref="T138:T201" si="55">IF(R138&lt;J138,0,IF(I138&lt;=S138,I138,S138))</f>
        <v>0</v>
      </c>
      <c r="U138" s="35">
        <f t="shared" ref="U138:U201" si="56">S138-T138</f>
        <v>1.5056737399070614</v>
      </c>
      <c r="V138" s="35">
        <f t="shared" ref="V138:V201" si="57">IF(U138&lt;I138,0,IF(K138&lt;=U138,K138,U138))</f>
        <v>1</v>
      </c>
      <c r="W138" s="35">
        <f t="shared" ref="W138:W201" si="58">U138-V138</f>
        <v>0.50567373990706144</v>
      </c>
      <c r="X138" s="35">
        <f t="shared" ref="X138:X201" si="59">IF(W138&lt;K138,0,IF(L138&lt;=W138,L138,W138))</f>
        <v>0</v>
      </c>
      <c r="Y138" s="35">
        <f t="shared" ref="Y138:Y201" si="60">W138-X138</f>
        <v>0.50567373990706144</v>
      </c>
      <c r="Z138" s="35">
        <f t="shared" ref="Z138:Z201" si="61">IF(Y138&lt;L138,0,IF(M138&lt;=Y138,M138,Y138))</f>
        <v>0.5</v>
      </c>
      <c r="AA138" s="34">
        <v>2.97</v>
      </c>
      <c r="AB138">
        <v>8</v>
      </c>
      <c r="AC138">
        <v>18</v>
      </c>
      <c r="AD138" s="34">
        <f t="shared" si="50"/>
        <v>0</v>
      </c>
      <c r="AE138" s="34">
        <f t="shared" si="51"/>
        <v>0</v>
      </c>
      <c r="AF138" s="34">
        <f t="shared" ref="AF138:AF201" si="62">V138*AA138*(D138/100)</f>
        <v>2.673</v>
      </c>
      <c r="AG138" s="34">
        <f t="shared" ref="AG138:AG201" si="63">X138*AB138*(G138/100)</f>
        <v>0</v>
      </c>
      <c r="AH138" s="34">
        <f t="shared" ref="AH138:AH201" si="64">Z138*AC138*(H138/100)</f>
        <v>8.5499999999999989</v>
      </c>
      <c r="AI138">
        <f t="shared" ref="AI138:AI201" si="65">J138*(E138/100)*$B$2</f>
        <v>0</v>
      </c>
      <c r="AJ138">
        <f t="shared" ref="AJ138:AJ201" si="66">I138*(F138/100)*$B$3</f>
        <v>0</v>
      </c>
      <c r="AK138">
        <f t="shared" si="52"/>
        <v>2.673</v>
      </c>
      <c r="AL138">
        <f t="shared" ref="AL138:AL201" si="67">L138*(G138/100)*AB138</f>
        <v>3.8</v>
      </c>
      <c r="AM138">
        <f t="shared" ref="AM138:AM201" si="68">M138*(H138/100)*AC138</f>
        <v>8.5499999999999989</v>
      </c>
    </row>
    <row r="139" spans="3:39">
      <c r="C139">
        <v>164</v>
      </c>
      <c r="D139">
        <v>65</v>
      </c>
      <c r="E139" s="74">
        <v>2</v>
      </c>
      <c r="F139">
        <v>0</v>
      </c>
      <c r="G139">
        <v>60</v>
      </c>
      <c r="H139">
        <v>60</v>
      </c>
      <c r="I139" s="34">
        <v>0</v>
      </c>
      <c r="J139" s="34">
        <v>1</v>
      </c>
      <c r="K139" s="34">
        <v>1</v>
      </c>
      <c r="L139" s="34">
        <v>0.5</v>
      </c>
      <c r="M139" s="34">
        <v>0.5</v>
      </c>
      <c r="N139" s="34">
        <f t="shared" si="47"/>
        <v>3</v>
      </c>
      <c r="O139">
        <f t="shared" si="48"/>
        <v>1.7316999999999998</v>
      </c>
      <c r="P139" s="78">
        <f t="shared" si="49"/>
        <v>0.84962973974677014</v>
      </c>
      <c r="Q139" s="34">
        <f t="shared" si="46"/>
        <v>2.5488892192403103</v>
      </c>
      <c r="R139" s="34">
        <f t="shared" si="53"/>
        <v>1</v>
      </c>
      <c r="S139" s="34">
        <f t="shared" si="54"/>
        <v>1.5488892192403103</v>
      </c>
      <c r="T139">
        <f t="shared" si="55"/>
        <v>0</v>
      </c>
      <c r="U139" s="35">
        <f t="shared" si="56"/>
        <v>1.5488892192403103</v>
      </c>
      <c r="V139" s="35">
        <f t="shared" si="57"/>
        <v>1</v>
      </c>
      <c r="W139" s="35">
        <f t="shared" si="58"/>
        <v>0.54888921924031031</v>
      </c>
      <c r="X139" s="35">
        <f t="shared" si="59"/>
        <v>0</v>
      </c>
      <c r="Y139" s="35">
        <f t="shared" si="60"/>
        <v>0.54888921924031031</v>
      </c>
      <c r="Z139" s="35">
        <f t="shared" si="61"/>
        <v>0.5</v>
      </c>
      <c r="AA139" s="34">
        <v>2.2799999999999998</v>
      </c>
      <c r="AB139">
        <v>8</v>
      </c>
      <c r="AC139">
        <v>18</v>
      </c>
      <c r="AD139" s="34">
        <f t="shared" si="50"/>
        <v>0.01</v>
      </c>
      <c r="AE139" s="34">
        <f t="shared" si="51"/>
        <v>0</v>
      </c>
      <c r="AF139" s="34">
        <f t="shared" si="62"/>
        <v>1.482</v>
      </c>
      <c r="AG139" s="34">
        <f t="shared" si="63"/>
        <v>0</v>
      </c>
      <c r="AH139" s="34">
        <f t="shared" si="64"/>
        <v>5.3999999999999995</v>
      </c>
      <c r="AI139">
        <f t="shared" si="65"/>
        <v>0.01</v>
      </c>
      <c r="AJ139">
        <f t="shared" si="66"/>
        <v>0</v>
      </c>
      <c r="AK139">
        <f t="shared" si="52"/>
        <v>1.482</v>
      </c>
      <c r="AL139">
        <f t="shared" si="67"/>
        <v>2.4</v>
      </c>
      <c r="AM139">
        <f t="shared" si="68"/>
        <v>5.3999999999999995</v>
      </c>
    </row>
    <row r="140" spans="3:39">
      <c r="C140">
        <v>165</v>
      </c>
      <c r="D140">
        <v>90</v>
      </c>
      <c r="E140">
        <v>0</v>
      </c>
      <c r="F140">
        <v>0</v>
      </c>
      <c r="G140">
        <v>20</v>
      </c>
      <c r="H140">
        <v>20</v>
      </c>
      <c r="I140" s="34">
        <v>0</v>
      </c>
      <c r="J140" s="34">
        <v>0</v>
      </c>
      <c r="K140" s="34">
        <v>0.5</v>
      </c>
      <c r="L140" s="34">
        <v>0.25</v>
      </c>
      <c r="M140" s="34">
        <v>0.25</v>
      </c>
      <c r="N140" s="34">
        <f t="shared" si="47"/>
        <v>1</v>
      </c>
      <c r="O140">
        <f t="shared" si="48"/>
        <v>0.49590000000000001</v>
      </c>
      <c r="P140" s="78">
        <f t="shared" si="49"/>
        <v>0.62149533332503337</v>
      </c>
      <c r="Q140" s="34">
        <f t="shared" si="46"/>
        <v>0.62149533332503337</v>
      </c>
      <c r="R140" s="34">
        <f t="shared" si="53"/>
        <v>0</v>
      </c>
      <c r="S140" s="34">
        <f t="shared" si="54"/>
        <v>0.62149533332503337</v>
      </c>
      <c r="T140">
        <f t="shared" si="55"/>
        <v>0</v>
      </c>
      <c r="U140" s="35">
        <f t="shared" si="56"/>
        <v>0.62149533332503337</v>
      </c>
      <c r="V140" s="35">
        <f t="shared" si="57"/>
        <v>0.5</v>
      </c>
      <c r="W140" s="35">
        <f t="shared" si="58"/>
        <v>0.12149533332503337</v>
      </c>
      <c r="X140" s="35">
        <f t="shared" si="59"/>
        <v>0</v>
      </c>
      <c r="Y140" s="35">
        <f t="shared" si="60"/>
        <v>0.12149533332503337</v>
      </c>
      <c r="Z140" s="35">
        <f t="shared" si="61"/>
        <v>0</v>
      </c>
      <c r="AA140" s="34">
        <v>0.59499999999999997</v>
      </c>
      <c r="AB140">
        <v>8</v>
      </c>
      <c r="AC140">
        <v>18</v>
      </c>
      <c r="AD140" s="34">
        <f t="shared" si="50"/>
        <v>0</v>
      </c>
      <c r="AE140" s="34">
        <f t="shared" si="51"/>
        <v>0</v>
      </c>
      <c r="AF140" s="34">
        <f t="shared" si="62"/>
        <v>0.26774999999999999</v>
      </c>
      <c r="AG140" s="34">
        <f t="shared" si="63"/>
        <v>0</v>
      </c>
      <c r="AH140" s="34">
        <f t="shared" si="64"/>
        <v>0</v>
      </c>
      <c r="AI140">
        <f t="shared" si="65"/>
        <v>0</v>
      </c>
      <c r="AJ140">
        <f t="shared" si="66"/>
        <v>0</v>
      </c>
      <c r="AK140">
        <f t="shared" si="52"/>
        <v>0.26774999999999999</v>
      </c>
      <c r="AL140">
        <f t="shared" si="67"/>
        <v>0.4</v>
      </c>
      <c r="AM140">
        <f t="shared" si="68"/>
        <v>0.9</v>
      </c>
    </row>
    <row r="141" spans="3:39">
      <c r="C141">
        <v>166</v>
      </c>
      <c r="D141">
        <v>85</v>
      </c>
      <c r="E141">
        <v>0</v>
      </c>
      <c r="F141">
        <v>0</v>
      </c>
      <c r="G141">
        <v>85</v>
      </c>
      <c r="H141">
        <v>85</v>
      </c>
      <c r="I141" s="34">
        <v>0</v>
      </c>
      <c r="J141" s="34">
        <v>0</v>
      </c>
      <c r="K141" s="34">
        <v>0.5</v>
      </c>
      <c r="L141" s="34">
        <v>0.8</v>
      </c>
      <c r="M141" s="34">
        <v>0.8</v>
      </c>
      <c r="N141" s="34">
        <f t="shared" si="47"/>
        <v>2.1</v>
      </c>
      <c r="O141">
        <f t="shared" si="48"/>
        <v>1.1755899999999999</v>
      </c>
      <c r="P141" s="78">
        <f t="shared" si="49"/>
        <v>0.7641539477570104</v>
      </c>
      <c r="Q141" s="34">
        <f t="shared" si="46"/>
        <v>1.6047232902897219</v>
      </c>
      <c r="R141" s="34">
        <f t="shared" si="53"/>
        <v>0</v>
      </c>
      <c r="S141" s="34">
        <f t="shared" si="54"/>
        <v>1.6047232902897219</v>
      </c>
      <c r="T141">
        <f t="shared" si="55"/>
        <v>0</v>
      </c>
      <c r="U141" s="35">
        <f t="shared" si="56"/>
        <v>1.6047232902897219</v>
      </c>
      <c r="V141" s="35">
        <f t="shared" si="57"/>
        <v>0.5</v>
      </c>
      <c r="W141" s="35">
        <f t="shared" si="58"/>
        <v>1.1047232902897219</v>
      </c>
      <c r="X141" s="35">
        <f t="shared" si="59"/>
        <v>0.8</v>
      </c>
      <c r="Y141" s="35">
        <f t="shared" si="60"/>
        <v>0.30472329028972189</v>
      </c>
      <c r="Z141" s="35">
        <f t="shared" si="61"/>
        <v>0</v>
      </c>
      <c r="AA141" s="34">
        <v>1.2749999999999999</v>
      </c>
      <c r="AB141">
        <v>8</v>
      </c>
      <c r="AC141">
        <v>18</v>
      </c>
      <c r="AD141" s="34">
        <f t="shared" si="50"/>
        <v>0</v>
      </c>
      <c r="AE141" s="34">
        <f t="shared" si="51"/>
        <v>0</v>
      </c>
      <c r="AF141" s="34">
        <f t="shared" si="62"/>
        <v>0.541875</v>
      </c>
      <c r="AG141" s="34">
        <f t="shared" si="63"/>
        <v>5.44</v>
      </c>
      <c r="AH141" s="34">
        <f t="shared" si="64"/>
        <v>0</v>
      </c>
      <c r="AI141">
        <f t="shared" si="65"/>
        <v>0</v>
      </c>
      <c r="AJ141">
        <f t="shared" si="66"/>
        <v>0</v>
      </c>
      <c r="AK141">
        <f t="shared" si="52"/>
        <v>0.541875</v>
      </c>
      <c r="AL141">
        <f t="shared" si="67"/>
        <v>5.44</v>
      </c>
      <c r="AM141">
        <f t="shared" si="68"/>
        <v>12.24</v>
      </c>
    </row>
    <row r="142" spans="3:39">
      <c r="C142">
        <v>168</v>
      </c>
      <c r="D142">
        <v>50</v>
      </c>
      <c r="E142">
        <v>0</v>
      </c>
      <c r="F142" s="74">
        <v>20</v>
      </c>
      <c r="G142">
        <v>80</v>
      </c>
      <c r="H142">
        <v>100</v>
      </c>
      <c r="I142" s="34">
        <v>2</v>
      </c>
      <c r="J142" s="34">
        <v>0</v>
      </c>
      <c r="K142" s="34">
        <v>1</v>
      </c>
      <c r="L142" s="34">
        <v>0.5</v>
      </c>
      <c r="M142" s="34">
        <v>45</v>
      </c>
      <c r="N142" s="34">
        <f t="shared" si="47"/>
        <v>48.5</v>
      </c>
      <c r="O142">
        <f t="shared" si="48"/>
        <v>29.846150000000002</v>
      </c>
      <c r="P142" s="78">
        <f t="shared" si="49"/>
        <v>0.99999999999989087</v>
      </c>
      <c r="Q142" s="34">
        <f t="shared" si="46"/>
        <v>48.499999999994706</v>
      </c>
      <c r="R142" s="34">
        <f t="shared" si="53"/>
        <v>0</v>
      </c>
      <c r="S142" s="34">
        <f t="shared" si="54"/>
        <v>48.499999999994706</v>
      </c>
      <c r="T142">
        <f t="shared" si="55"/>
        <v>2</v>
      </c>
      <c r="U142" s="35">
        <f t="shared" si="56"/>
        <v>46.499999999994706</v>
      </c>
      <c r="V142" s="35">
        <f t="shared" si="57"/>
        <v>1</v>
      </c>
      <c r="W142" s="35">
        <f t="shared" si="58"/>
        <v>45.499999999994706</v>
      </c>
      <c r="X142" s="35">
        <f t="shared" si="59"/>
        <v>0.5</v>
      </c>
      <c r="Y142" s="35">
        <f t="shared" si="60"/>
        <v>44.999999999994706</v>
      </c>
      <c r="Z142" s="35">
        <f t="shared" si="61"/>
        <v>44.999999999994706</v>
      </c>
      <c r="AA142" s="34">
        <v>1.5750000000000002</v>
      </c>
      <c r="AB142">
        <v>8</v>
      </c>
      <c r="AC142">
        <v>22</v>
      </c>
      <c r="AD142" s="34">
        <f t="shared" si="50"/>
        <v>0</v>
      </c>
      <c r="AE142" s="34">
        <f t="shared" si="51"/>
        <v>0.60000000000000009</v>
      </c>
      <c r="AF142" s="34">
        <f t="shared" si="62"/>
        <v>0.78750000000000009</v>
      </c>
      <c r="AG142" s="34">
        <f t="shared" si="63"/>
        <v>3.2</v>
      </c>
      <c r="AH142" s="34">
        <f t="shared" si="64"/>
        <v>989.99999999988358</v>
      </c>
      <c r="AI142">
        <f t="shared" si="65"/>
        <v>0</v>
      </c>
      <c r="AJ142">
        <f t="shared" si="66"/>
        <v>0.60000000000000009</v>
      </c>
      <c r="AK142">
        <f t="shared" si="52"/>
        <v>0.78750000000000009</v>
      </c>
      <c r="AL142">
        <f t="shared" si="67"/>
        <v>3.2</v>
      </c>
      <c r="AM142">
        <f t="shared" si="68"/>
        <v>990</v>
      </c>
    </row>
    <row r="143" spans="3:39">
      <c r="C143">
        <v>170</v>
      </c>
      <c r="D143">
        <v>50</v>
      </c>
      <c r="E143">
        <v>0</v>
      </c>
      <c r="F143" s="74">
        <v>5</v>
      </c>
      <c r="G143">
        <v>80</v>
      </c>
      <c r="H143">
        <v>100</v>
      </c>
      <c r="I143" s="34">
        <v>2</v>
      </c>
      <c r="J143" s="34">
        <v>0</v>
      </c>
      <c r="K143" s="34">
        <v>2</v>
      </c>
      <c r="L143" s="34">
        <v>0.5</v>
      </c>
      <c r="M143" s="34">
        <v>10</v>
      </c>
      <c r="N143" s="34">
        <f t="shared" si="47"/>
        <v>14.5</v>
      </c>
      <c r="O143">
        <f t="shared" si="48"/>
        <v>8.8375500000000002</v>
      </c>
      <c r="P143" s="78">
        <f t="shared" si="49"/>
        <v>0.999854843076175</v>
      </c>
      <c r="Q143" s="34">
        <f t="shared" ref="Q143:Q206" si="69">N143*P143</f>
        <v>14.497895224604537</v>
      </c>
      <c r="R143" s="34">
        <f t="shared" si="53"/>
        <v>0</v>
      </c>
      <c r="S143" s="34">
        <f t="shared" si="54"/>
        <v>14.497895224604537</v>
      </c>
      <c r="T143">
        <f t="shared" si="55"/>
        <v>2</v>
      </c>
      <c r="U143" s="35">
        <f t="shared" si="56"/>
        <v>12.497895224604537</v>
      </c>
      <c r="V143" s="35">
        <f t="shared" si="57"/>
        <v>2</v>
      </c>
      <c r="W143" s="35">
        <f t="shared" si="58"/>
        <v>10.497895224604537</v>
      </c>
      <c r="X143" s="35">
        <f t="shared" si="59"/>
        <v>0.5</v>
      </c>
      <c r="Y143" s="35">
        <f t="shared" si="60"/>
        <v>9.9978952246045374</v>
      </c>
      <c r="Z143" s="35">
        <f t="shared" si="61"/>
        <v>9.9978952246045374</v>
      </c>
      <c r="AA143" s="34">
        <v>2.0100000000000002</v>
      </c>
      <c r="AB143">
        <v>8</v>
      </c>
      <c r="AC143">
        <v>22</v>
      </c>
      <c r="AD143" s="34">
        <f t="shared" si="50"/>
        <v>0</v>
      </c>
      <c r="AE143" s="34">
        <f t="shared" si="51"/>
        <v>0.15000000000000002</v>
      </c>
      <c r="AF143" s="34">
        <f t="shared" si="62"/>
        <v>2.0100000000000002</v>
      </c>
      <c r="AG143" s="34">
        <f t="shared" si="63"/>
        <v>3.2</v>
      </c>
      <c r="AH143" s="34">
        <f t="shared" si="64"/>
        <v>219.95369494129983</v>
      </c>
      <c r="AI143">
        <f t="shared" si="65"/>
        <v>0</v>
      </c>
      <c r="AJ143">
        <f t="shared" si="66"/>
        <v>0.15000000000000002</v>
      </c>
      <c r="AK143">
        <f t="shared" si="52"/>
        <v>2.0100000000000002</v>
      </c>
      <c r="AL143">
        <f t="shared" si="67"/>
        <v>3.2</v>
      </c>
      <c r="AM143">
        <f t="shared" si="68"/>
        <v>220</v>
      </c>
    </row>
    <row r="144" spans="3:39">
      <c r="C144">
        <v>173</v>
      </c>
      <c r="D144">
        <v>25</v>
      </c>
      <c r="E144">
        <v>0</v>
      </c>
      <c r="F144">
        <v>0</v>
      </c>
      <c r="G144" t="s">
        <v>732</v>
      </c>
      <c r="H144" t="s">
        <v>732</v>
      </c>
      <c r="I144" s="34">
        <v>0</v>
      </c>
      <c r="J144" s="34">
        <v>0</v>
      </c>
      <c r="K144" s="34">
        <v>0.25</v>
      </c>
      <c r="L144" s="34">
        <v>0</v>
      </c>
      <c r="M144" s="34">
        <v>0</v>
      </c>
      <c r="N144" s="34">
        <f t="shared" si="47"/>
        <v>0.25</v>
      </c>
      <c r="O144">
        <f t="shared" si="48"/>
        <v>3.247499999999999E-2</v>
      </c>
      <c r="P144" s="78">
        <f t="shared" si="49"/>
        <v>0.50811803655509225</v>
      </c>
      <c r="Q144" s="34">
        <f t="shared" si="69"/>
        <v>0.12702950913877306</v>
      </c>
      <c r="R144" s="34">
        <f t="shared" si="53"/>
        <v>0</v>
      </c>
      <c r="S144" s="34">
        <f t="shared" si="54"/>
        <v>0.12702950913877306</v>
      </c>
      <c r="T144">
        <f t="shared" si="55"/>
        <v>0</v>
      </c>
      <c r="U144" s="35">
        <f t="shared" si="56"/>
        <v>0.12702950913877306</v>
      </c>
      <c r="V144" s="35">
        <f t="shared" si="57"/>
        <v>0.12702950913877306</v>
      </c>
      <c r="W144" s="35">
        <f t="shared" si="58"/>
        <v>0</v>
      </c>
      <c r="X144" s="35">
        <f t="shared" si="59"/>
        <v>0</v>
      </c>
      <c r="Y144" s="35">
        <f t="shared" si="60"/>
        <v>0</v>
      </c>
      <c r="Z144" s="35">
        <f t="shared" si="61"/>
        <v>0</v>
      </c>
      <c r="AA144" s="34">
        <v>1.05</v>
      </c>
      <c r="AD144" s="34">
        <f t="shared" si="50"/>
        <v>0</v>
      </c>
      <c r="AE144" s="34">
        <f t="shared" si="51"/>
        <v>0</v>
      </c>
      <c r="AF144" s="34">
        <f t="shared" si="62"/>
        <v>3.3345246148927928E-2</v>
      </c>
      <c r="AG144" s="34" t="e">
        <f t="shared" si="63"/>
        <v>#VALUE!</v>
      </c>
      <c r="AH144" s="34" t="e">
        <f t="shared" si="64"/>
        <v>#VALUE!</v>
      </c>
      <c r="AI144">
        <f t="shared" si="65"/>
        <v>0</v>
      </c>
      <c r="AJ144">
        <f t="shared" si="66"/>
        <v>0</v>
      </c>
      <c r="AK144">
        <f t="shared" si="52"/>
        <v>6.5625000000000003E-2</v>
      </c>
      <c r="AL144" t="e">
        <f t="shared" si="67"/>
        <v>#VALUE!</v>
      </c>
      <c r="AM144" t="e">
        <f t="shared" si="68"/>
        <v>#VALUE!</v>
      </c>
    </row>
    <row r="145" spans="3:39">
      <c r="C145">
        <v>174</v>
      </c>
      <c r="D145">
        <v>90</v>
      </c>
      <c r="E145" s="74">
        <v>10</v>
      </c>
      <c r="F145">
        <v>0</v>
      </c>
      <c r="G145">
        <v>75</v>
      </c>
      <c r="H145">
        <v>75</v>
      </c>
      <c r="I145" s="34">
        <v>0</v>
      </c>
      <c r="J145" s="34">
        <v>1</v>
      </c>
      <c r="K145" s="34">
        <v>2</v>
      </c>
      <c r="L145" s="34">
        <v>0.5</v>
      </c>
      <c r="M145" s="34">
        <v>0.25</v>
      </c>
      <c r="N145" s="34">
        <f t="shared" si="47"/>
        <v>3.75</v>
      </c>
      <c r="O145">
        <f t="shared" si="48"/>
        <v>2.195125</v>
      </c>
      <c r="P145" s="78">
        <f t="shared" si="49"/>
        <v>0.89981087927978298</v>
      </c>
      <c r="Q145" s="34">
        <f t="shared" si="69"/>
        <v>3.374290797299186</v>
      </c>
      <c r="R145" s="34">
        <f t="shared" si="53"/>
        <v>1</v>
      </c>
      <c r="S145" s="34">
        <f t="shared" si="54"/>
        <v>2.374290797299186</v>
      </c>
      <c r="T145">
        <f t="shared" si="55"/>
        <v>0</v>
      </c>
      <c r="U145" s="35">
        <f t="shared" si="56"/>
        <v>2.374290797299186</v>
      </c>
      <c r="V145" s="35">
        <f t="shared" si="57"/>
        <v>2</v>
      </c>
      <c r="W145" s="35">
        <f t="shared" si="58"/>
        <v>0.37429079729918602</v>
      </c>
      <c r="X145" s="35">
        <f t="shared" si="59"/>
        <v>0</v>
      </c>
      <c r="Y145" s="35">
        <f t="shared" si="60"/>
        <v>0.37429079729918602</v>
      </c>
      <c r="Z145" s="35">
        <f t="shared" si="61"/>
        <v>0</v>
      </c>
      <c r="AA145" s="34">
        <v>1.3749999999999998</v>
      </c>
      <c r="AB145">
        <v>8</v>
      </c>
      <c r="AC145">
        <v>18</v>
      </c>
      <c r="AD145" s="34">
        <f t="shared" si="50"/>
        <v>0.05</v>
      </c>
      <c r="AE145" s="34">
        <f t="shared" si="51"/>
        <v>0</v>
      </c>
      <c r="AF145" s="34">
        <f t="shared" si="62"/>
        <v>2.4749999999999996</v>
      </c>
      <c r="AG145" s="34">
        <f t="shared" si="63"/>
        <v>0</v>
      </c>
      <c r="AH145" s="34">
        <f t="shared" si="64"/>
        <v>0</v>
      </c>
      <c r="AI145">
        <f t="shared" si="65"/>
        <v>0.05</v>
      </c>
      <c r="AJ145">
        <f t="shared" si="66"/>
        <v>0</v>
      </c>
      <c r="AK145">
        <f t="shared" si="52"/>
        <v>2.4749999999999996</v>
      </c>
      <c r="AL145">
        <f t="shared" si="67"/>
        <v>3</v>
      </c>
      <c r="AM145">
        <f t="shared" si="68"/>
        <v>3.375</v>
      </c>
    </row>
    <row r="146" spans="3:39">
      <c r="C146">
        <v>175</v>
      </c>
      <c r="D146">
        <v>90</v>
      </c>
      <c r="E146">
        <v>0</v>
      </c>
      <c r="F146">
        <v>0</v>
      </c>
      <c r="G146">
        <v>50</v>
      </c>
      <c r="H146">
        <v>50</v>
      </c>
      <c r="I146" s="34">
        <v>0</v>
      </c>
      <c r="J146" s="34">
        <v>0</v>
      </c>
      <c r="K146" s="34">
        <v>1.5</v>
      </c>
      <c r="L146" s="34">
        <v>0.5</v>
      </c>
      <c r="M146" s="34">
        <v>12</v>
      </c>
      <c r="N146" s="34">
        <f t="shared" si="47"/>
        <v>14</v>
      </c>
      <c r="O146">
        <f t="shared" si="48"/>
        <v>8.5286000000000008</v>
      </c>
      <c r="P146" s="78">
        <f t="shared" si="49"/>
        <v>0.99980230748957766</v>
      </c>
      <c r="Q146" s="34">
        <f t="shared" si="69"/>
        <v>13.997232304854087</v>
      </c>
      <c r="R146" s="34">
        <f t="shared" si="53"/>
        <v>0</v>
      </c>
      <c r="S146" s="34">
        <f t="shared" si="54"/>
        <v>13.997232304854087</v>
      </c>
      <c r="T146">
        <f t="shared" si="55"/>
        <v>0</v>
      </c>
      <c r="U146" s="35">
        <f t="shared" si="56"/>
        <v>13.997232304854087</v>
      </c>
      <c r="V146" s="35">
        <f t="shared" si="57"/>
        <v>1.5</v>
      </c>
      <c r="W146" s="35">
        <f t="shared" si="58"/>
        <v>12.497232304854087</v>
      </c>
      <c r="X146" s="35">
        <f t="shared" si="59"/>
        <v>0.5</v>
      </c>
      <c r="Y146" s="35">
        <f t="shared" si="60"/>
        <v>11.997232304854087</v>
      </c>
      <c r="Z146" s="35">
        <f t="shared" si="61"/>
        <v>11.997232304854087</v>
      </c>
      <c r="AA146" s="34">
        <v>0.5</v>
      </c>
      <c r="AB146">
        <v>8</v>
      </c>
      <c r="AC146">
        <v>18</v>
      </c>
      <c r="AD146" s="34">
        <f t="shared" si="50"/>
        <v>0</v>
      </c>
      <c r="AE146" s="34">
        <f t="shared" si="51"/>
        <v>0</v>
      </c>
      <c r="AF146" s="34">
        <f t="shared" si="62"/>
        <v>0.67500000000000004</v>
      </c>
      <c r="AG146" s="34">
        <f t="shared" si="63"/>
        <v>2</v>
      </c>
      <c r="AH146" s="34">
        <f t="shared" si="64"/>
        <v>107.97509074368679</v>
      </c>
      <c r="AI146">
        <f t="shared" si="65"/>
        <v>0</v>
      </c>
      <c r="AJ146">
        <f t="shared" si="66"/>
        <v>0</v>
      </c>
      <c r="AK146">
        <f t="shared" si="52"/>
        <v>0.67500000000000004</v>
      </c>
      <c r="AL146">
        <f t="shared" si="67"/>
        <v>2</v>
      </c>
      <c r="AM146">
        <f t="shared" si="68"/>
        <v>108</v>
      </c>
    </row>
    <row r="147" spans="3:39">
      <c r="C147">
        <v>176</v>
      </c>
      <c r="D147">
        <v>90</v>
      </c>
      <c r="E147">
        <v>0</v>
      </c>
      <c r="F147">
        <v>0</v>
      </c>
      <c r="G147">
        <v>90</v>
      </c>
      <c r="H147">
        <v>90</v>
      </c>
      <c r="I147" s="34">
        <v>0</v>
      </c>
      <c r="J147" s="34">
        <v>0</v>
      </c>
      <c r="K147" s="34">
        <v>3</v>
      </c>
      <c r="L147" s="34">
        <v>1</v>
      </c>
      <c r="M147" s="34">
        <v>18</v>
      </c>
      <c r="N147" s="34">
        <f t="shared" si="47"/>
        <v>22</v>
      </c>
      <c r="O147">
        <f t="shared" si="48"/>
        <v>13.4718</v>
      </c>
      <c r="P147" s="78">
        <f t="shared" si="49"/>
        <v>0.99999858983157475</v>
      </c>
      <c r="Q147" s="34">
        <f t="shared" si="69"/>
        <v>21.999968976294646</v>
      </c>
      <c r="R147" s="34">
        <f t="shared" si="53"/>
        <v>0</v>
      </c>
      <c r="S147" s="34">
        <f t="shared" si="54"/>
        <v>21.999968976294646</v>
      </c>
      <c r="T147">
        <f t="shared" si="55"/>
        <v>0</v>
      </c>
      <c r="U147" s="35">
        <f t="shared" si="56"/>
        <v>21.999968976294646</v>
      </c>
      <c r="V147" s="35">
        <f t="shared" si="57"/>
        <v>3</v>
      </c>
      <c r="W147" s="35">
        <f t="shared" si="58"/>
        <v>18.999968976294646</v>
      </c>
      <c r="X147" s="35">
        <f t="shared" si="59"/>
        <v>1</v>
      </c>
      <c r="Y147" s="35">
        <f t="shared" si="60"/>
        <v>17.999968976294646</v>
      </c>
      <c r="Z147" s="35">
        <f t="shared" si="61"/>
        <v>17.999968976294646</v>
      </c>
      <c r="AA147" s="34">
        <v>0.5</v>
      </c>
      <c r="AB147">
        <v>8</v>
      </c>
      <c r="AC147">
        <v>18</v>
      </c>
      <c r="AD147" s="34">
        <f t="shared" si="50"/>
        <v>0</v>
      </c>
      <c r="AE147" s="34">
        <f t="shared" si="51"/>
        <v>0</v>
      </c>
      <c r="AF147" s="34">
        <f t="shared" si="62"/>
        <v>1.35</v>
      </c>
      <c r="AG147" s="34">
        <f t="shared" si="63"/>
        <v>7.2</v>
      </c>
      <c r="AH147" s="34">
        <f t="shared" si="64"/>
        <v>291.59949741597325</v>
      </c>
      <c r="AI147">
        <f t="shared" si="65"/>
        <v>0</v>
      </c>
      <c r="AJ147">
        <f t="shared" si="66"/>
        <v>0</v>
      </c>
      <c r="AK147">
        <f t="shared" si="52"/>
        <v>1.35</v>
      </c>
      <c r="AL147">
        <f t="shared" si="67"/>
        <v>7.2</v>
      </c>
      <c r="AM147">
        <f t="shared" si="68"/>
        <v>291.59999999999997</v>
      </c>
    </row>
    <row r="148" spans="3:39">
      <c r="C148">
        <v>178</v>
      </c>
      <c r="D148">
        <v>75</v>
      </c>
      <c r="E148" s="74">
        <v>2</v>
      </c>
      <c r="F148" s="74">
        <v>2</v>
      </c>
      <c r="G148">
        <v>85</v>
      </c>
      <c r="H148">
        <v>85</v>
      </c>
      <c r="I148" s="34">
        <v>0.5</v>
      </c>
      <c r="J148" s="34">
        <v>0.5</v>
      </c>
      <c r="K148" s="34">
        <v>2</v>
      </c>
      <c r="L148" s="34">
        <v>0.6</v>
      </c>
      <c r="M148" s="34">
        <v>0.6</v>
      </c>
      <c r="N148" s="34">
        <f t="shared" si="47"/>
        <v>4.2</v>
      </c>
      <c r="O148">
        <f t="shared" si="48"/>
        <v>2.4731800000000002</v>
      </c>
      <c r="P148" s="78">
        <f t="shared" si="49"/>
        <v>0.92224011953042495</v>
      </c>
      <c r="Q148" s="34">
        <f t="shared" si="69"/>
        <v>3.8734085020277851</v>
      </c>
      <c r="R148" s="34">
        <f t="shared" si="53"/>
        <v>0.5</v>
      </c>
      <c r="S148" s="34">
        <f t="shared" si="54"/>
        <v>3.3734085020277851</v>
      </c>
      <c r="T148">
        <f t="shared" si="55"/>
        <v>0.5</v>
      </c>
      <c r="U148" s="35">
        <f t="shared" si="56"/>
        <v>2.8734085020277851</v>
      </c>
      <c r="V148" s="35">
        <f t="shared" si="57"/>
        <v>2</v>
      </c>
      <c r="W148" s="35">
        <f t="shared" si="58"/>
        <v>0.87340850202778508</v>
      </c>
      <c r="X148" s="35">
        <f t="shared" si="59"/>
        <v>0</v>
      </c>
      <c r="Y148" s="35">
        <f t="shared" si="60"/>
        <v>0.87340850202778508</v>
      </c>
      <c r="Z148" s="35">
        <f t="shared" si="61"/>
        <v>0.6</v>
      </c>
      <c r="AA148" s="34">
        <v>2.5399999999999991</v>
      </c>
      <c r="AB148">
        <v>8</v>
      </c>
      <c r="AC148">
        <v>18</v>
      </c>
      <c r="AD148" s="34">
        <f t="shared" si="50"/>
        <v>5.0000000000000001E-3</v>
      </c>
      <c r="AE148" s="34">
        <f t="shared" si="51"/>
        <v>1.4999999999999999E-2</v>
      </c>
      <c r="AF148" s="34">
        <f t="shared" si="62"/>
        <v>3.8099999999999987</v>
      </c>
      <c r="AG148" s="34">
        <f t="shared" si="63"/>
        <v>0</v>
      </c>
      <c r="AH148" s="34">
        <f t="shared" si="64"/>
        <v>9.18</v>
      </c>
      <c r="AI148">
        <f t="shared" si="65"/>
        <v>5.0000000000000001E-3</v>
      </c>
      <c r="AJ148">
        <f t="shared" si="66"/>
        <v>1.4999999999999999E-2</v>
      </c>
      <c r="AK148">
        <f t="shared" si="52"/>
        <v>3.8099999999999987</v>
      </c>
      <c r="AL148">
        <f t="shared" si="67"/>
        <v>4.08</v>
      </c>
      <c r="AM148">
        <f t="shared" si="68"/>
        <v>9.18</v>
      </c>
    </row>
    <row r="149" spans="3:39">
      <c r="C149">
        <v>180</v>
      </c>
      <c r="D149">
        <v>100</v>
      </c>
      <c r="E149">
        <v>0</v>
      </c>
      <c r="F149">
        <v>0</v>
      </c>
      <c r="G149">
        <v>80</v>
      </c>
      <c r="H149">
        <v>80</v>
      </c>
      <c r="I149" s="34">
        <v>0</v>
      </c>
      <c r="J149" s="34">
        <v>0</v>
      </c>
      <c r="K149" s="34">
        <v>2</v>
      </c>
      <c r="L149" s="34">
        <v>1</v>
      </c>
      <c r="M149" s="34">
        <v>1</v>
      </c>
      <c r="N149" s="34">
        <f t="shared" si="47"/>
        <v>4</v>
      </c>
      <c r="O149">
        <f t="shared" si="48"/>
        <v>2.3496000000000001</v>
      </c>
      <c r="P149" s="78">
        <f t="shared" si="49"/>
        <v>0.91290242817824763</v>
      </c>
      <c r="Q149" s="34">
        <f t="shared" si="69"/>
        <v>3.6516097127129905</v>
      </c>
      <c r="R149" s="34">
        <f t="shared" si="53"/>
        <v>0</v>
      </c>
      <c r="S149" s="34">
        <f t="shared" si="54"/>
        <v>3.6516097127129905</v>
      </c>
      <c r="T149">
        <f t="shared" si="55"/>
        <v>0</v>
      </c>
      <c r="U149" s="35">
        <f t="shared" si="56"/>
        <v>3.6516097127129905</v>
      </c>
      <c r="V149" s="35">
        <f t="shared" si="57"/>
        <v>2</v>
      </c>
      <c r="W149" s="35">
        <f t="shared" si="58"/>
        <v>1.6516097127129905</v>
      </c>
      <c r="X149" s="35">
        <f t="shared" si="59"/>
        <v>0</v>
      </c>
      <c r="Y149" s="35">
        <f t="shared" si="60"/>
        <v>1.6516097127129905</v>
      </c>
      <c r="Z149" s="35">
        <f t="shared" si="61"/>
        <v>1</v>
      </c>
      <c r="AA149" s="34">
        <v>1.5</v>
      </c>
      <c r="AB149">
        <v>8</v>
      </c>
      <c r="AC149">
        <v>18</v>
      </c>
      <c r="AD149" s="34">
        <f t="shared" si="50"/>
        <v>0</v>
      </c>
      <c r="AE149" s="34">
        <f t="shared" si="51"/>
        <v>0</v>
      </c>
      <c r="AF149" s="34">
        <f t="shared" si="62"/>
        <v>3</v>
      </c>
      <c r="AG149" s="34">
        <f t="shared" si="63"/>
        <v>0</v>
      </c>
      <c r="AH149" s="34">
        <f t="shared" si="64"/>
        <v>14.4</v>
      </c>
      <c r="AI149">
        <f t="shared" si="65"/>
        <v>0</v>
      </c>
      <c r="AJ149">
        <f t="shared" si="66"/>
        <v>0</v>
      </c>
      <c r="AK149">
        <f t="shared" si="52"/>
        <v>3</v>
      </c>
      <c r="AL149">
        <f t="shared" si="67"/>
        <v>6.4</v>
      </c>
      <c r="AM149">
        <f t="shared" si="68"/>
        <v>14.4</v>
      </c>
    </row>
    <row r="150" spans="3:39">
      <c r="C150">
        <v>181</v>
      </c>
      <c r="D150">
        <v>60</v>
      </c>
      <c r="E150">
        <v>0</v>
      </c>
      <c r="F150" s="74">
        <v>15</v>
      </c>
      <c r="G150">
        <v>80</v>
      </c>
      <c r="H150">
        <v>80</v>
      </c>
      <c r="I150" s="34">
        <v>1.5</v>
      </c>
      <c r="J150" s="34">
        <v>0</v>
      </c>
      <c r="K150" s="34">
        <v>1.5</v>
      </c>
      <c r="L150" s="34">
        <v>2</v>
      </c>
      <c r="M150" s="34">
        <v>3</v>
      </c>
      <c r="N150" s="34">
        <f t="shared" si="47"/>
        <v>8</v>
      </c>
      <c r="O150">
        <f t="shared" si="48"/>
        <v>4.8212000000000002</v>
      </c>
      <c r="P150" s="78">
        <f t="shared" si="49"/>
        <v>0.99200728540279337</v>
      </c>
      <c r="Q150" s="34">
        <f t="shared" si="69"/>
        <v>7.936058283222347</v>
      </c>
      <c r="R150" s="34">
        <f t="shared" si="53"/>
        <v>0</v>
      </c>
      <c r="S150" s="34">
        <f t="shared" si="54"/>
        <v>7.936058283222347</v>
      </c>
      <c r="T150">
        <f t="shared" si="55"/>
        <v>1.5</v>
      </c>
      <c r="U150" s="35">
        <f t="shared" si="56"/>
        <v>6.436058283222347</v>
      </c>
      <c r="V150" s="35">
        <f t="shared" si="57"/>
        <v>1.5</v>
      </c>
      <c r="W150" s="35">
        <f t="shared" si="58"/>
        <v>4.936058283222347</v>
      </c>
      <c r="X150" s="35">
        <f t="shared" si="59"/>
        <v>2</v>
      </c>
      <c r="Y150" s="35">
        <f t="shared" si="60"/>
        <v>2.936058283222347</v>
      </c>
      <c r="Z150" s="35">
        <f t="shared" si="61"/>
        <v>2.936058283222347</v>
      </c>
      <c r="AA150" s="34">
        <v>2.1</v>
      </c>
      <c r="AB150">
        <v>8</v>
      </c>
      <c r="AC150">
        <v>18</v>
      </c>
      <c r="AD150" s="34">
        <f t="shared" si="50"/>
        <v>0</v>
      </c>
      <c r="AE150" s="34">
        <f t="shared" si="51"/>
        <v>0.33749999999999997</v>
      </c>
      <c r="AF150" s="34">
        <f t="shared" si="62"/>
        <v>1.8900000000000001</v>
      </c>
      <c r="AG150" s="34">
        <f t="shared" si="63"/>
        <v>12.8</v>
      </c>
      <c r="AH150" s="34">
        <f t="shared" si="64"/>
        <v>42.279239278401803</v>
      </c>
      <c r="AI150">
        <f t="shared" si="65"/>
        <v>0</v>
      </c>
      <c r="AJ150">
        <f t="shared" si="66"/>
        <v>0.33749999999999997</v>
      </c>
      <c r="AK150">
        <f t="shared" si="52"/>
        <v>1.89</v>
      </c>
      <c r="AL150">
        <f t="shared" si="67"/>
        <v>12.8</v>
      </c>
      <c r="AM150">
        <f t="shared" si="68"/>
        <v>43.2</v>
      </c>
    </row>
    <row r="151" spans="3:39">
      <c r="C151">
        <v>182</v>
      </c>
      <c r="D151">
        <v>70</v>
      </c>
      <c r="E151">
        <v>0</v>
      </c>
      <c r="F151">
        <v>0</v>
      </c>
      <c r="G151">
        <v>70</v>
      </c>
      <c r="H151">
        <v>70</v>
      </c>
      <c r="I151" s="34">
        <v>0</v>
      </c>
      <c r="J151" s="34">
        <v>0</v>
      </c>
      <c r="K151" s="34">
        <v>2</v>
      </c>
      <c r="L151" s="34">
        <v>2</v>
      </c>
      <c r="M151" s="34">
        <v>2</v>
      </c>
      <c r="N151" s="34">
        <f t="shared" si="47"/>
        <v>6</v>
      </c>
      <c r="O151">
        <f t="shared" si="48"/>
        <v>3.5853999999999999</v>
      </c>
      <c r="P151" s="78">
        <f t="shared" si="49"/>
        <v>0.97302239444915795</v>
      </c>
      <c r="Q151" s="34">
        <f t="shared" si="69"/>
        <v>5.8381343666949475</v>
      </c>
      <c r="R151" s="34">
        <f t="shared" si="53"/>
        <v>0</v>
      </c>
      <c r="S151" s="34">
        <f t="shared" si="54"/>
        <v>5.8381343666949475</v>
      </c>
      <c r="T151">
        <f t="shared" si="55"/>
        <v>0</v>
      </c>
      <c r="U151" s="35">
        <f t="shared" si="56"/>
        <v>5.8381343666949475</v>
      </c>
      <c r="V151" s="35">
        <f t="shared" si="57"/>
        <v>2</v>
      </c>
      <c r="W151" s="35">
        <f t="shared" si="58"/>
        <v>3.8381343666949475</v>
      </c>
      <c r="X151" s="35">
        <f t="shared" si="59"/>
        <v>2</v>
      </c>
      <c r="Y151" s="35">
        <f t="shared" si="60"/>
        <v>1.8381343666949475</v>
      </c>
      <c r="Z151" s="35">
        <f t="shared" si="61"/>
        <v>0</v>
      </c>
      <c r="AA151" s="34">
        <v>1.3800000000000001</v>
      </c>
      <c r="AB151">
        <v>8</v>
      </c>
      <c r="AC151">
        <v>18</v>
      </c>
      <c r="AD151" s="34">
        <f t="shared" si="50"/>
        <v>0</v>
      </c>
      <c r="AE151" s="34">
        <f t="shared" si="51"/>
        <v>0</v>
      </c>
      <c r="AF151" s="34">
        <f t="shared" si="62"/>
        <v>1.9319999999999999</v>
      </c>
      <c r="AG151" s="34">
        <f t="shared" si="63"/>
        <v>11.2</v>
      </c>
      <c r="AH151" s="34">
        <f t="shared" si="64"/>
        <v>0</v>
      </c>
      <c r="AI151">
        <f t="shared" si="65"/>
        <v>0</v>
      </c>
      <c r="AJ151">
        <f t="shared" si="66"/>
        <v>0</v>
      </c>
      <c r="AK151">
        <f t="shared" si="52"/>
        <v>1.9319999999999999</v>
      </c>
      <c r="AL151">
        <f t="shared" si="67"/>
        <v>11.2</v>
      </c>
      <c r="AM151">
        <f t="shared" si="68"/>
        <v>25.2</v>
      </c>
    </row>
    <row r="152" spans="3:39">
      <c r="C152">
        <v>183</v>
      </c>
      <c r="D152">
        <v>75</v>
      </c>
      <c r="E152" s="74">
        <v>2</v>
      </c>
      <c r="F152" s="74">
        <v>2</v>
      </c>
      <c r="G152">
        <v>85</v>
      </c>
      <c r="H152">
        <v>85</v>
      </c>
      <c r="I152" s="34">
        <v>0.5</v>
      </c>
      <c r="J152" s="34">
        <v>0.5</v>
      </c>
      <c r="K152" s="34">
        <v>2</v>
      </c>
      <c r="L152" s="34">
        <v>0.6</v>
      </c>
      <c r="M152" s="34">
        <v>0.6</v>
      </c>
      <c r="N152" s="34">
        <f t="shared" si="47"/>
        <v>4.2</v>
      </c>
      <c r="O152">
        <f t="shared" si="48"/>
        <v>2.4731800000000002</v>
      </c>
      <c r="P152" s="78">
        <f t="shared" si="49"/>
        <v>0.92224011953042495</v>
      </c>
      <c r="Q152" s="34">
        <f t="shared" si="69"/>
        <v>3.8734085020277851</v>
      </c>
      <c r="R152" s="34">
        <f t="shared" si="53"/>
        <v>0.5</v>
      </c>
      <c r="S152" s="34">
        <f t="shared" si="54"/>
        <v>3.3734085020277851</v>
      </c>
      <c r="T152">
        <f t="shared" si="55"/>
        <v>0.5</v>
      </c>
      <c r="U152" s="35">
        <f t="shared" si="56"/>
        <v>2.8734085020277851</v>
      </c>
      <c r="V152" s="35">
        <f t="shared" si="57"/>
        <v>2</v>
      </c>
      <c r="W152" s="35">
        <f t="shared" si="58"/>
        <v>0.87340850202778508</v>
      </c>
      <c r="X152" s="35">
        <f t="shared" si="59"/>
        <v>0</v>
      </c>
      <c r="Y152" s="35">
        <f t="shared" si="60"/>
        <v>0.87340850202778508</v>
      </c>
      <c r="Z152" s="35">
        <f t="shared" si="61"/>
        <v>0.6</v>
      </c>
      <c r="AA152" s="34">
        <v>2.5399999999999991</v>
      </c>
      <c r="AB152">
        <v>8</v>
      </c>
      <c r="AC152">
        <v>18</v>
      </c>
      <c r="AD152" s="34">
        <f t="shared" si="50"/>
        <v>5.0000000000000001E-3</v>
      </c>
      <c r="AE152" s="34">
        <f t="shared" si="51"/>
        <v>1.4999999999999999E-2</v>
      </c>
      <c r="AF152" s="34">
        <f t="shared" si="62"/>
        <v>3.8099999999999987</v>
      </c>
      <c r="AG152" s="34">
        <f t="shared" si="63"/>
        <v>0</v>
      </c>
      <c r="AH152" s="34">
        <f t="shared" si="64"/>
        <v>9.18</v>
      </c>
      <c r="AI152">
        <f t="shared" si="65"/>
        <v>5.0000000000000001E-3</v>
      </c>
      <c r="AJ152">
        <f t="shared" si="66"/>
        <v>1.4999999999999999E-2</v>
      </c>
      <c r="AK152">
        <f t="shared" si="52"/>
        <v>3.8099999999999987</v>
      </c>
      <c r="AL152">
        <f t="shared" si="67"/>
        <v>4.08</v>
      </c>
      <c r="AM152">
        <f t="shared" si="68"/>
        <v>9.18</v>
      </c>
    </row>
    <row r="153" spans="3:39">
      <c r="C153">
        <v>184</v>
      </c>
      <c r="D153">
        <v>85</v>
      </c>
      <c r="E153" s="74">
        <v>5</v>
      </c>
      <c r="F153" s="74">
        <v>5</v>
      </c>
      <c r="G153">
        <v>40</v>
      </c>
      <c r="H153">
        <v>40</v>
      </c>
      <c r="I153" s="34">
        <v>2</v>
      </c>
      <c r="J153" s="34">
        <v>1.5</v>
      </c>
      <c r="K153" s="34">
        <v>1.8</v>
      </c>
      <c r="L153" s="34">
        <v>1</v>
      </c>
      <c r="M153" s="34">
        <v>0.25</v>
      </c>
      <c r="N153" s="34">
        <f t="shared" si="47"/>
        <v>6.55</v>
      </c>
      <c r="O153">
        <f t="shared" si="48"/>
        <v>3.9252450000000003</v>
      </c>
      <c r="P153" s="78">
        <f t="shared" si="49"/>
        <v>0.9806447203333386</v>
      </c>
      <c r="Q153" s="34">
        <f t="shared" si="69"/>
        <v>6.4232229181833675</v>
      </c>
      <c r="R153" s="34">
        <f t="shared" si="53"/>
        <v>1.5</v>
      </c>
      <c r="S153" s="34">
        <f t="shared" si="54"/>
        <v>4.9232229181833675</v>
      </c>
      <c r="T153">
        <f t="shared" si="55"/>
        <v>2</v>
      </c>
      <c r="U153" s="35">
        <f t="shared" si="56"/>
        <v>2.9232229181833675</v>
      </c>
      <c r="V153" s="35">
        <f t="shared" si="57"/>
        <v>1.8</v>
      </c>
      <c r="W153" s="35">
        <f t="shared" si="58"/>
        <v>1.1232229181833675</v>
      </c>
      <c r="X153" s="35">
        <f t="shared" si="59"/>
        <v>0</v>
      </c>
      <c r="Y153" s="35">
        <f t="shared" si="60"/>
        <v>1.1232229181833675</v>
      </c>
      <c r="Z153" s="35">
        <f t="shared" si="61"/>
        <v>0.25</v>
      </c>
      <c r="AA153" s="34">
        <v>2.0189999999999997</v>
      </c>
      <c r="AB153">
        <v>8</v>
      </c>
      <c r="AC153">
        <v>18</v>
      </c>
      <c r="AD153" s="34">
        <f t="shared" si="50"/>
        <v>3.7500000000000006E-2</v>
      </c>
      <c r="AE153" s="34">
        <f t="shared" si="51"/>
        <v>0.15000000000000002</v>
      </c>
      <c r="AF153" s="34">
        <f t="shared" si="62"/>
        <v>3.0890699999999995</v>
      </c>
      <c r="AG153" s="34">
        <f t="shared" si="63"/>
        <v>0</v>
      </c>
      <c r="AH153" s="34">
        <f t="shared" si="64"/>
        <v>1.8</v>
      </c>
      <c r="AI153">
        <f t="shared" si="65"/>
        <v>3.7500000000000006E-2</v>
      </c>
      <c r="AJ153">
        <f t="shared" si="66"/>
        <v>0.15000000000000002</v>
      </c>
      <c r="AK153">
        <f t="shared" si="52"/>
        <v>3.0890699999999995</v>
      </c>
      <c r="AL153">
        <f t="shared" si="67"/>
        <v>3.2</v>
      </c>
      <c r="AM153">
        <f t="shared" si="68"/>
        <v>1.8</v>
      </c>
    </row>
    <row r="154" spans="3:39">
      <c r="C154">
        <v>185</v>
      </c>
      <c r="D154">
        <v>70</v>
      </c>
      <c r="E154" s="74">
        <v>5</v>
      </c>
      <c r="F154" s="74">
        <v>2</v>
      </c>
      <c r="G154">
        <v>10</v>
      </c>
      <c r="H154">
        <v>10</v>
      </c>
      <c r="I154" s="34">
        <v>2</v>
      </c>
      <c r="J154" s="34">
        <v>1.5</v>
      </c>
      <c r="K154" s="34">
        <v>0.5</v>
      </c>
      <c r="L154" s="34">
        <v>0.2</v>
      </c>
      <c r="M154" s="34">
        <v>0.2</v>
      </c>
      <c r="N154" s="34">
        <f t="shared" si="47"/>
        <v>4.4000000000000004</v>
      </c>
      <c r="O154">
        <f t="shared" si="48"/>
        <v>2.5967600000000002</v>
      </c>
      <c r="P154" s="78">
        <f t="shared" si="49"/>
        <v>0.93065276744992309</v>
      </c>
      <c r="Q154" s="34">
        <f t="shared" si="69"/>
        <v>4.0948721767796616</v>
      </c>
      <c r="R154" s="34">
        <f t="shared" si="53"/>
        <v>1.5</v>
      </c>
      <c r="S154" s="34">
        <f t="shared" si="54"/>
        <v>2.5948721767796616</v>
      </c>
      <c r="T154">
        <f t="shared" si="55"/>
        <v>2</v>
      </c>
      <c r="U154" s="35">
        <f t="shared" si="56"/>
        <v>0.59487217677966164</v>
      </c>
      <c r="V154" s="35">
        <f t="shared" si="57"/>
        <v>0</v>
      </c>
      <c r="W154" s="35">
        <f t="shared" si="58"/>
        <v>0.59487217677966164</v>
      </c>
      <c r="X154" s="35">
        <f t="shared" si="59"/>
        <v>0.2</v>
      </c>
      <c r="Y154" s="35">
        <f t="shared" si="60"/>
        <v>0.39487217677966163</v>
      </c>
      <c r="Z154" s="35">
        <f t="shared" si="61"/>
        <v>0.2</v>
      </c>
      <c r="AA154" s="34">
        <v>1.8979999999999997</v>
      </c>
      <c r="AB154">
        <v>8</v>
      </c>
      <c r="AC154">
        <v>18</v>
      </c>
      <c r="AD154" s="34">
        <f t="shared" si="50"/>
        <v>3.7500000000000006E-2</v>
      </c>
      <c r="AE154" s="34">
        <f t="shared" si="51"/>
        <v>0.06</v>
      </c>
      <c r="AF154" s="34">
        <f t="shared" si="62"/>
        <v>0</v>
      </c>
      <c r="AG154" s="34">
        <f t="shared" si="63"/>
        <v>0.16000000000000003</v>
      </c>
      <c r="AH154" s="34">
        <f t="shared" si="64"/>
        <v>0.36000000000000004</v>
      </c>
      <c r="AI154">
        <f t="shared" si="65"/>
        <v>3.7500000000000006E-2</v>
      </c>
      <c r="AJ154">
        <f t="shared" si="66"/>
        <v>0.06</v>
      </c>
      <c r="AK154">
        <f t="shared" si="52"/>
        <v>0.66429999999999989</v>
      </c>
      <c r="AL154">
        <f t="shared" si="67"/>
        <v>0.16000000000000003</v>
      </c>
      <c r="AM154">
        <f t="shared" si="68"/>
        <v>0.3600000000000001</v>
      </c>
    </row>
    <row r="155" spans="3:39">
      <c r="C155">
        <v>186</v>
      </c>
      <c r="D155">
        <v>85</v>
      </c>
      <c r="E155" s="74">
        <v>5</v>
      </c>
      <c r="F155" s="74">
        <v>5</v>
      </c>
      <c r="G155">
        <v>90</v>
      </c>
      <c r="H155">
        <v>65</v>
      </c>
      <c r="I155" s="34">
        <v>2</v>
      </c>
      <c r="J155" s="34">
        <v>1.5</v>
      </c>
      <c r="K155" s="34">
        <v>1.8</v>
      </c>
      <c r="L155" s="34">
        <v>0.5</v>
      </c>
      <c r="M155" s="34">
        <v>0.25</v>
      </c>
      <c r="N155" s="34">
        <f t="shared" si="47"/>
        <v>6.05</v>
      </c>
      <c r="O155">
        <f t="shared" si="48"/>
        <v>3.616295</v>
      </c>
      <c r="P155" s="78">
        <f t="shared" si="49"/>
        <v>0.97382163871404259</v>
      </c>
      <c r="Q155" s="34">
        <f t="shared" si="69"/>
        <v>5.8916209142199572</v>
      </c>
      <c r="R155" s="34">
        <f t="shared" si="53"/>
        <v>1.5</v>
      </c>
      <c r="S155" s="34">
        <f t="shared" si="54"/>
        <v>4.3916209142199572</v>
      </c>
      <c r="T155">
        <f t="shared" si="55"/>
        <v>2</v>
      </c>
      <c r="U155" s="35">
        <f t="shared" si="56"/>
        <v>2.3916209142199572</v>
      </c>
      <c r="V155" s="35">
        <f t="shared" si="57"/>
        <v>1.8</v>
      </c>
      <c r="W155" s="35">
        <f t="shared" si="58"/>
        <v>0.59162091421995711</v>
      </c>
      <c r="X155" s="35">
        <f t="shared" si="59"/>
        <v>0</v>
      </c>
      <c r="Y155" s="35">
        <f t="shared" si="60"/>
        <v>0.59162091421995711</v>
      </c>
      <c r="Z155" s="35">
        <f t="shared" si="61"/>
        <v>0.25</v>
      </c>
      <c r="AA155" s="34">
        <v>1.4099999999999997</v>
      </c>
      <c r="AB155">
        <v>8</v>
      </c>
      <c r="AC155">
        <v>18</v>
      </c>
      <c r="AD155" s="34">
        <f t="shared" si="50"/>
        <v>3.7500000000000006E-2</v>
      </c>
      <c r="AE155" s="34">
        <f t="shared" si="51"/>
        <v>0.15000000000000002</v>
      </c>
      <c r="AF155" s="34">
        <f t="shared" si="62"/>
        <v>2.1572999999999993</v>
      </c>
      <c r="AG155" s="34">
        <f t="shared" si="63"/>
        <v>0</v>
      </c>
      <c r="AH155" s="34">
        <f t="shared" si="64"/>
        <v>2.9250000000000003</v>
      </c>
      <c r="AI155">
        <f t="shared" si="65"/>
        <v>3.7500000000000006E-2</v>
      </c>
      <c r="AJ155">
        <f t="shared" si="66"/>
        <v>0.15000000000000002</v>
      </c>
      <c r="AK155">
        <f t="shared" si="52"/>
        <v>2.1572999999999998</v>
      </c>
      <c r="AL155">
        <f t="shared" si="67"/>
        <v>3.6</v>
      </c>
      <c r="AM155">
        <f t="shared" si="68"/>
        <v>2.9250000000000003</v>
      </c>
    </row>
    <row r="156" spans="3:39">
      <c r="C156">
        <v>187</v>
      </c>
      <c r="D156">
        <v>85</v>
      </c>
      <c r="E156" s="74">
        <v>5</v>
      </c>
      <c r="F156" s="74">
        <v>5</v>
      </c>
      <c r="G156">
        <v>90</v>
      </c>
      <c r="H156">
        <v>65</v>
      </c>
      <c r="I156" s="34">
        <v>2</v>
      </c>
      <c r="J156" s="34">
        <v>1.5</v>
      </c>
      <c r="K156" s="34">
        <v>1.8</v>
      </c>
      <c r="L156" s="34">
        <v>1</v>
      </c>
      <c r="M156" s="34">
        <v>0.25</v>
      </c>
      <c r="N156" s="34">
        <f t="shared" si="47"/>
        <v>6.55</v>
      </c>
      <c r="O156">
        <f t="shared" si="48"/>
        <v>3.9252450000000003</v>
      </c>
      <c r="P156" s="78">
        <f t="shared" si="49"/>
        <v>0.9806447203333386</v>
      </c>
      <c r="Q156" s="34">
        <f t="shared" si="69"/>
        <v>6.4232229181833675</v>
      </c>
      <c r="R156" s="34">
        <f t="shared" si="53"/>
        <v>1.5</v>
      </c>
      <c r="S156" s="34">
        <f t="shared" si="54"/>
        <v>4.9232229181833675</v>
      </c>
      <c r="T156">
        <f t="shared" si="55"/>
        <v>2</v>
      </c>
      <c r="U156" s="35">
        <f t="shared" si="56"/>
        <v>2.9232229181833675</v>
      </c>
      <c r="V156" s="35">
        <f t="shared" si="57"/>
        <v>1.8</v>
      </c>
      <c r="W156" s="35">
        <f t="shared" si="58"/>
        <v>1.1232229181833675</v>
      </c>
      <c r="X156" s="35">
        <f t="shared" si="59"/>
        <v>0</v>
      </c>
      <c r="Y156" s="35">
        <f t="shared" si="60"/>
        <v>1.1232229181833675</v>
      </c>
      <c r="Z156" s="35">
        <f t="shared" si="61"/>
        <v>0.25</v>
      </c>
      <c r="AA156" s="34">
        <v>2.0459999999999998</v>
      </c>
      <c r="AB156">
        <v>8</v>
      </c>
      <c r="AC156">
        <v>18</v>
      </c>
      <c r="AD156" s="34">
        <f t="shared" si="50"/>
        <v>3.7500000000000006E-2</v>
      </c>
      <c r="AE156" s="34">
        <f t="shared" si="51"/>
        <v>0.15000000000000002</v>
      </c>
      <c r="AF156" s="34">
        <f t="shared" si="62"/>
        <v>3.1303799999999997</v>
      </c>
      <c r="AG156" s="34">
        <f t="shared" si="63"/>
        <v>0</v>
      </c>
      <c r="AH156" s="34">
        <f t="shared" si="64"/>
        <v>2.9250000000000003</v>
      </c>
      <c r="AI156">
        <f t="shared" si="65"/>
        <v>3.7500000000000006E-2</v>
      </c>
      <c r="AJ156">
        <f t="shared" si="66"/>
        <v>0.15000000000000002</v>
      </c>
      <c r="AK156">
        <f t="shared" si="52"/>
        <v>3.1303799999999997</v>
      </c>
      <c r="AL156">
        <f t="shared" si="67"/>
        <v>7.2</v>
      </c>
      <c r="AM156">
        <f t="shared" si="68"/>
        <v>2.9250000000000003</v>
      </c>
    </row>
    <row r="157" spans="3:39">
      <c r="C157">
        <v>188</v>
      </c>
      <c r="D157">
        <v>95</v>
      </c>
      <c r="E157" s="74">
        <v>10</v>
      </c>
      <c r="F157">
        <v>0</v>
      </c>
      <c r="G157">
        <v>90</v>
      </c>
      <c r="H157">
        <v>90</v>
      </c>
      <c r="I157" s="34">
        <v>0</v>
      </c>
      <c r="J157" s="34">
        <v>1.5</v>
      </c>
      <c r="K157" s="34">
        <v>0.7</v>
      </c>
      <c r="L157" s="34">
        <v>0.5</v>
      </c>
      <c r="M157" s="34">
        <v>0.5</v>
      </c>
      <c r="N157" s="34">
        <f t="shared" si="47"/>
        <v>3.2</v>
      </c>
      <c r="O157">
        <f t="shared" si="48"/>
        <v>1.85528</v>
      </c>
      <c r="P157" s="78">
        <f t="shared" si="49"/>
        <v>0.86474584443778513</v>
      </c>
      <c r="Q157" s="34">
        <f t="shared" si="69"/>
        <v>2.7671867022009127</v>
      </c>
      <c r="R157" s="34">
        <f t="shared" si="53"/>
        <v>1.5</v>
      </c>
      <c r="S157" s="34">
        <f t="shared" si="54"/>
        <v>1.2671867022009127</v>
      </c>
      <c r="T157">
        <f t="shared" si="55"/>
        <v>0</v>
      </c>
      <c r="U157" s="35">
        <f t="shared" si="56"/>
        <v>1.2671867022009127</v>
      </c>
      <c r="V157" s="35">
        <f t="shared" si="57"/>
        <v>0.7</v>
      </c>
      <c r="W157" s="35">
        <f t="shared" si="58"/>
        <v>0.56718670220091272</v>
      </c>
      <c r="X157" s="35">
        <f t="shared" si="59"/>
        <v>0</v>
      </c>
      <c r="Y157" s="35">
        <f t="shared" si="60"/>
        <v>0.56718670220091272</v>
      </c>
      <c r="Z157" s="35">
        <f t="shared" si="61"/>
        <v>0.5</v>
      </c>
      <c r="AA157" s="34">
        <v>2.0880000000000001</v>
      </c>
      <c r="AB157">
        <v>8</v>
      </c>
      <c r="AC157">
        <v>18</v>
      </c>
      <c r="AD157" s="34">
        <f t="shared" si="50"/>
        <v>7.5000000000000011E-2</v>
      </c>
      <c r="AE157" s="34">
        <f t="shared" si="51"/>
        <v>0</v>
      </c>
      <c r="AF157" s="34">
        <f t="shared" si="62"/>
        <v>1.38852</v>
      </c>
      <c r="AG157" s="34">
        <f t="shared" si="63"/>
        <v>0</v>
      </c>
      <c r="AH157" s="34">
        <f t="shared" si="64"/>
        <v>8.1</v>
      </c>
      <c r="AI157">
        <f t="shared" si="65"/>
        <v>7.5000000000000011E-2</v>
      </c>
      <c r="AJ157">
        <f t="shared" si="66"/>
        <v>0</v>
      </c>
      <c r="AK157">
        <f t="shared" si="52"/>
        <v>1.38852</v>
      </c>
      <c r="AL157">
        <f t="shared" si="67"/>
        <v>3.6</v>
      </c>
      <c r="AM157">
        <f t="shared" si="68"/>
        <v>8.1</v>
      </c>
    </row>
    <row r="158" spans="3:39">
      <c r="C158">
        <v>189</v>
      </c>
      <c r="D158">
        <v>95</v>
      </c>
      <c r="E158" s="74">
        <v>2</v>
      </c>
      <c r="F158">
        <v>0</v>
      </c>
      <c r="G158">
        <v>99</v>
      </c>
      <c r="H158">
        <v>99</v>
      </c>
      <c r="I158" s="34">
        <v>0</v>
      </c>
      <c r="J158" s="34">
        <v>1.5</v>
      </c>
      <c r="K158" s="34">
        <v>0.7</v>
      </c>
      <c r="L158" s="34">
        <v>0.8</v>
      </c>
      <c r="M158" s="34">
        <v>0.8</v>
      </c>
      <c r="N158" s="34">
        <f t="shared" si="47"/>
        <v>3.8</v>
      </c>
      <c r="O158">
        <f t="shared" si="48"/>
        <v>2.2260200000000001</v>
      </c>
      <c r="P158" s="78">
        <f t="shared" si="49"/>
        <v>0.90256190259257241</v>
      </c>
      <c r="Q158" s="34">
        <f t="shared" si="69"/>
        <v>3.4297352298517749</v>
      </c>
      <c r="R158" s="34">
        <f t="shared" si="53"/>
        <v>1.5</v>
      </c>
      <c r="S158" s="34">
        <f t="shared" si="54"/>
        <v>1.9297352298517749</v>
      </c>
      <c r="T158">
        <f t="shared" si="55"/>
        <v>0</v>
      </c>
      <c r="U158" s="35">
        <f t="shared" si="56"/>
        <v>1.9297352298517749</v>
      </c>
      <c r="V158" s="35">
        <f t="shared" si="57"/>
        <v>0.7</v>
      </c>
      <c r="W158" s="35">
        <f t="shared" si="58"/>
        <v>1.229735229851775</v>
      </c>
      <c r="X158" s="35">
        <f t="shared" si="59"/>
        <v>0.8</v>
      </c>
      <c r="Y158" s="35">
        <f t="shared" si="60"/>
        <v>0.42973522985177492</v>
      </c>
      <c r="Z158" s="35">
        <f t="shared" si="61"/>
        <v>0</v>
      </c>
      <c r="AA158" s="34">
        <v>1.6379999999999999</v>
      </c>
      <c r="AB158">
        <v>8</v>
      </c>
      <c r="AC158">
        <v>18</v>
      </c>
      <c r="AD158" s="34">
        <f t="shared" si="50"/>
        <v>1.4999999999999999E-2</v>
      </c>
      <c r="AE158" s="34">
        <f t="shared" si="51"/>
        <v>0</v>
      </c>
      <c r="AF158" s="34">
        <f t="shared" si="62"/>
        <v>1.0892699999999997</v>
      </c>
      <c r="AG158" s="34">
        <f t="shared" si="63"/>
        <v>6.3360000000000003</v>
      </c>
      <c r="AH158" s="34">
        <f t="shared" si="64"/>
        <v>0</v>
      </c>
      <c r="AI158">
        <f t="shared" si="65"/>
        <v>1.4999999999999999E-2</v>
      </c>
      <c r="AJ158">
        <f t="shared" si="66"/>
        <v>0</v>
      </c>
      <c r="AK158">
        <f t="shared" si="52"/>
        <v>1.0892699999999997</v>
      </c>
      <c r="AL158">
        <f t="shared" si="67"/>
        <v>6.3360000000000003</v>
      </c>
      <c r="AM158">
        <f t="shared" si="68"/>
        <v>14.256</v>
      </c>
    </row>
    <row r="159" spans="3:39">
      <c r="C159">
        <v>190</v>
      </c>
      <c r="D159">
        <v>85</v>
      </c>
      <c r="E159">
        <v>0</v>
      </c>
      <c r="F159">
        <v>0</v>
      </c>
      <c r="G159">
        <v>85</v>
      </c>
      <c r="H159">
        <v>85</v>
      </c>
      <c r="I159" s="34">
        <v>0</v>
      </c>
      <c r="J159" s="34">
        <v>0</v>
      </c>
      <c r="K159" s="34">
        <v>0.5</v>
      </c>
      <c r="L159" s="34">
        <v>0.75</v>
      </c>
      <c r="M159" s="34">
        <v>0.75</v>
      </c>
      <c r="N159" s="34">
        <f t="shared" si="47"/>
        <v>2</v>
      </c>
      <c r="O159">
        <f t="shared" si="48"/>
        <v>1.1137999999999999</v>
      </c>
      <c r="P159" s="78">
        <f t="shared" si="49"/>
        <v>0.75283686995353072</v>
      </c>
      <c r="Q159" s="34">
        <f t="shared" si="69"/>
        <v>1.5056737399070614</v>
      </c>
      <c r="R159" s="34">
        <f t="shared" si="53"/>
        <v>0</v>
      </c>
      <c r="S159" s="34">
        <f t="shared" si="54"/>
        <v>1.5056737399070614</v>
      </c>
      <c r="T159">
        <f t="shared" si="55"/>
        <v>0</v>
      </c>
      <c r="U159" s="35">
        <f t="shared" si="56"/>
        <v>1.5056737399070614</v>
      </c>
      <c r="V159" s="35">
        <f t="shared" si="57"/>
        <v>0.5</v>
      </c>
      <c r="W159" s="35">
        <f t="shared" si="58"/>
        <v>1.0056737399070614</v>
      </c>
      <c r="X159" s="35">
        <f t="shared" si="59"/>
        <v>0.75</v>
      </c>
      <c r="Y159" s="35">
        <f t="shared" si="60"/>
        <v>0.25567373990706144</v>
      </c>
      <c r="Z159" s="35">
        <f t="shared" si="61"/>
        <v>0</v>
      </c>
      <c r="AA159" s="34">
        <v>2.6449999999999991</v>
      </c>
      <c r="AB159">
        <v>8</v>
      </c>
      <c r="AC159">
        <v>18</v>
      </c>
      <c r="AD159" s="34">
        <f t="shared" si="50"/>
        <v>0</v>
      </c>
      <c r="AE159" s="34">
        <f t="shared" si="51"/>
        <v>0</v>
      </c>
      <c r="AF159" s="34">
        <f t="shared" si="62"/>
        <v>1.1241249999999996</v>
      </c>
      <c r="AG159" s="34">
        <f t="shared" si="63"/>
        <v>5.0999999999999996</v>
      </c>
      <c r="AH159" s="34">
        <f t="shared" si="64"/>
        <v>0</v>
      </c>
      <c r="AI159">
        <f t="shared" si="65"/>
        <v>0</v>
      </c>
      <c r="AJ159">
        <f t="shared" si="66"/>
        <v>0</v>
      </c>
      <c r="AK159">
        <f t="shared" si="52"/>
        <v>1.1241249999999996</v>
      </c>
      <c r="AL159">
        <f t="shared" si="67"/>
        <v>5.0999999999999996</v>
      </c>
      <c r="AM159">
        <f t="shared" si="68"/>
        <v>11.475</v>
      </c>
    </row>
    <row r="160" spans="3:39">
      <c r="C160">
        <v>191</v>
      </c>
      <c r="D160">
        <v>85</v>
      </c>
      <c r="E160">
        <v>0</v>
      </c>
      <c r="F160">
        <v>0</v>
      </c>
      <c r="G160">
        <v>80</v>
      </c>
      <c r="H160">
        <v>80</v>
      </c>
      <c r="I160" s="34">
        <v>0</v>
      </c>
      <c r="J160" s="34">
        <v>0</v>
      </c>
      <c r="K160" s="34">
        <v>1</v>
      </c>
      <c r="L160" s="34">
        <v>0.2</v>
      </c>
      <c r="M160" s="34">
        <v>0.2</v>
      </c>
      <c r="N160" s="34">
        <f t="shared" si="47"/>
        <v>1.4</v>
      </c>
      <c r="O160">
        <f t="shared" si="48"/>
        <v>0.74305999999999994</v>
      </c>
      <c r="P160" s="78">
        <f t="shared" si="49"/>
        <v>0.67766463125187082</v>
      </c>
      <c r="Q160" s="34">
        <f t="shared" si="69"/>
        <v>0.94873048375261904</v>
      </c>
      <c r="R160" s="34">
        <f t="shared" si="53"/>
        <v>0</v>
      </c>
      <c r="S160" s="34">
        <f t="shared" si="54"/>
        <v>0.94873048375261904</v>
      </c>
      <c r="T160">
        <f t="shared" si="55"/>
        <v>0</v>
      </c>
      <c r="U160" s="35">
        <f t="shared" si="56"/>
        <v>0.94873048375261904</v>
      </c>
      <c r="V160" s="35">
        <f t="shared" si="57"/>
        <v>0.94873048375261904</v>
      </c>
      <c r="W160" s="35">
        <f t="shared" si="58"/>
        <v>0</v>
      </c>
      <c r="X160" s="35">
        <f t="shared" si="59"/>
        <v>0</v>
      </c>
      <c r="Y160" s="35">
        <f t="shared" si="60"/>
        <v>0</v>
      </c>
      <c r="Z160" s="35">
        <f t="shared" si="61"/>
        <v>0</v>
      </c>
      <c r="AA160" s="34">
        <v>2.77</v>
      </c>
      <c r="AB160">
        <v>8</v>
      </c>
      <c r="AC160">
        <v>18</v>
      </c>
      <c r="AD160" s="34">
        <f t="shared" si="50"/>
        <v>0</v>
      </c>
      <c r="AE160" s="34">
        <f t="shared" si="51"/>
        <v>0</v>
      </c>
      <c r="AF160" s="34">
        <f t="shared" si="62"/>
        <v>2.2337859239955415</v>
      </c>
      <c r="AG160" s="34">
        <f t="shared" si="63"/>
        <v>0</v>
      </c>
      <c r="AH160" s="34">
        <f t="shared" si="64"/>
        <v>0</v>
      </c>
      <c r="AI160">
        <f t="shared" si="65"/>
        <v>0</v>
      </c>
      <c r="AJ160">
        <f t="shared" si="66"/>
        <v>0</v>
      </c>
      <c r="AK160">
        <f t="shared" si="52"/>
        <v>2.3544999999999998</v>
      </c>
      <c r="AL160">
        <f t="shared" si="67"/>
        <v>1.2800000000000002</v>
      </c>
      <c r="AM160">
        <f t="shared" si="68"/>
        <v>2.8800000000000008</v>
      </c>
    </row>
    <row r="161" spans="3:39">
      <c r="C161">
        <v>196</v>
      </c>
      <c r="D161">
        <v>75</v>
      </c>
      <c r="E161">
        <v>0</v>
      </c>
      <c r="F161">
        <v>0</v>
      </c>
      <c r="G161">
        <v>65</v>
      </c>
      <c r="H161">
        <v>65</v>
      </c>
      <c r="I161" s="34">
        <v>0</v>
      </c>
      <c r="J161" s="34">
        <v>0</v>
      </c>
      <c r="K161" s="34">
        <v>3</v>
      </c>
      <c r="L161" s="34">
        <v>0.1</v>
      </c>
      <c r="M161" s="34">
        <v>0.1</v>
      </c>
      <c r="N161" s="34">
        <f t="shared" si="47"/>
        <v>3.2</v>
      </c>
      <c r="O161">
        <f t="shared" si="48"/>
        <v>1.85528</v>
      </c>
      <c r="P161" s="78">
        <f t="shared" si="49"/>
        <v>0.86474584443778513</v>
      </c>
      <c r="Q161" s="34">
        <f t="shared" si="69"/>
        <v>2.7671867022009127</v>
      </c>
      <c r="R161" s="34">
        <f t="shared" si="53"/>
        <v>0</v>
      </c>
      <c r="S161" s="34">
        <f t="shared" si="54"/>
        <v>2.7671867022009127</v>
      </c>
      <c r="T161">
        <f t="shared" si="55"/>
        <v>0</v>
      </c>
      <c r="U161" s="35">
        <f t="shared" si="56"/>
        <v>2.7671867022009127</v>
      </c>
      <c r="V161" s="35">
        <f t="shared" si="57"/>
        <v>2.7671867022009127</v>
      </c>
      <c r="W161" s="35">
        <f t="shared" si="58"/>
        <v>0</v>
      </c>
      <c r="X161" s="35">
        <f t="shared" si="59"/>
        <v>0</v>
      </c>
      <c r="Y161" s="35">
        <f t="shared" si="60"/>
        <v>0</v>
      </c>
      <c r="Z161" s="35">
        <f t="shared" si="61"/>
        <v>0</v>
      </c>
      <c r="AA161" s="34">
        <v>0.75</v>
      </c>
      <c r="AB161">
        <v>8</v>
      </c>
      <c r="AC161">
        <v>18</v>
      </c>
      <c r="AD161" s="34">
        <f t="shared" si="50"/>
        <v>0</v>
      </c>
      <c r="AE161" s="34">
        <f t="shared" si="51"/>
        <v>0</v>
      </c>
      <c r="AF161" s="34">
        <f t="shared" si="62"/>
        <v>1.5565425199880134</v>
      </c>
      <c r="AG161" s="34">
        <f t="shared" si="63"/>
        <v>0</v>
      </c>
      <c r="AH161" s="34">
        <f t="shared" si="64"/>
        <v>0</v>
      </c>
      <c r="AI161">
        <f t="shared" si="65"/>
        <v>0</v>
      </c>
      <c r="AJ161">
        <f t="shared" si="66"/>
        <v>0</v>
      </c>
      <c r="AK161">
        <f t="shared" si="52"/>
        <v>1.6875</v>
      </c>
      <c r="AL161">
        <f t="shared" si="67"/>
        <v>0.52</v>
      </c>
      <c r="AM161">
        <f t="shared" si="68"/>
        <v>1.17</v>
      </c>
    </row>
    <row r="162" spans="3:39">
      <c r="C162">
        <v>203</v>
      </c>
      <c r="D162">
        <v>100</v>
      </c>
      <c r="E162">
        <v>0</v>
      </c>
      <c r="F162">
        <v>0</v>
      </c>
      <c r="G162">
        <v>0</v>
      </c>
      <c r="H162">
        <v>0</v>
      </c>
      <c r="I162" s="34">
        <v>0</v>
      </c>
      <c r="J162" s="34">
        <v>0</v>
      </c>
      <c r="K162" s="34">
        <v>2</v>
      </c>
      <c r="L162" s="34">
        <v>0.25</v>
      </c>
      <c r="M162" s="34">
        <v>0.25</v>
      </c>
      <c r="N162" s="34">
        <f t="shared" si="47"/>
        <v>2.5</v>
      </c>
      <c r="O162">
        <f t="shared" si="48"/>
        <v>1.42275</v>
      </c>
      <c r="P162" s="78">
        <f t="shared" si="49"/>
        <v>0.80576916768497853</v>
      </c>
      <c r="Q162" s="34">
        <f t="shared" si="69"/>
        <v>2.0144229192124463</v>
      </c>
      <c r="R162" s="34">
        <f t="shared" si="53"/>
        <v>0</v>
      </c>
      <c r="S162" s="34">
        <f t="shared" si="54"/>
        <v>2.0144229192124463</v>
      </c>
      <c r="T162">
        <f t="shared" si="55"/>
        <v>0</v>
      </c>
      <c r="U162" s="35">
        <f t="shared" si="56"/>
        <v>2.0144229192124463</v>
      </c>
      <c r="V162" s="35">
        <f t="shared" si="57"/>
        <v>2</v>
      </c>
      <c r="W162" s="35">
        <f t="shared" si="58"/>
        <v>1.4422919212446317E-2</v>
      </c>
      <c r="X162" s="35">
        <f t="shared" si="59"/>
        <v>0</v>
      </c>
      <c r="Y162" s="35">
        <f t="shared" si="60"/>
        <v>1.4422919212446317E-2</v>
      </c>
      <c r="Z162" s="35">
        <f t="shared" si="61"/>
        <v>0</v>
      </c>
      <c r="AA162" s="34">
        <v>0.5</v>
      </c>
      <c r="AB162">
        <v>8</v>
      </c>
      <c r="AC162">
        <v>18</v>
      </c>
      <c r="AD162" s="34">
        <f t="shared" si="50"/>
        <v>0</v>
      </c>
      <c r="AE162" s="34">
        <f t="shared" si="51"/>
        <v>0</v>
      </c>
      <c r="AF162" s="34">
        <f t="shared" si="62"/>
        <v>1</v>
      </c>
      <c r="AG162" s="34">
        <f t="shared" si="63"/>
        <v>0</v>
      </c>
      <c r="AH162" s="34">
        <f t="shared" si="64"/>
        <v>0</v>
      </c>
      <c r="AI162">
        <f t="shared" si="65"/>
        <v>0</v>
      </c>
      <c r="AJ162">
        <f t="shared" si="66"/>
        <v>0</v>
      </c>
      <c r="AK162">
        <f t="shared" si="52"/>
        <v>1</v>
      </c>
      <c r="AL162">
        <f t="shared" si="67"/>
        <v>0</v>
      </c>
      <c r="AM162">
        <f t="shared" si="68"/>
        <v>0</v>
      </c>
    </row>
    <row r="163" spans="3:39">
      <c r="C163">
        <v>208</v>
      </c>
      <c r="D163">
        <v>89</v>
      </c>
      <c r="E163" s="74">
        <v>5</v>
      </c>
      <c r="F163" s="74">
        <v>20</v>
      </c>
      <c r="G163">
        <v>89</v>
      </c>
      <c r="H163">
        <v>89</v>
      </c>
      <c r="I163" s="34">
        <v>0.1</v>
      </c>
      <c r="J163" s="34">
        <v>0.1</v>
      </c>
      <c r="K163" s="34">
        <v>0.4</v>
      </c>
      <c r="L163" s="34">
        <v>1</v>
      </c>
      <c r="M163" s="34">
        <v>1</v>
      </c>
      <c r="N163" s="34">
        <f t="shared" si="47"/>
        <v>2.6</v>
      </c>
      <c r="O163">
        <f t="shared" si="48"/>
        <v>1.48454</v>
      </c>
      <c r="P163" s="78">
        <f t="shared" si="49"/>
        <v>0.81525734175809983</v>
      </c>
      <c r="Q163" s="34">
        <f t="shared" si="69"/>
        <v>2.1196690885710598</v>
      </c>
      <c r="R163" s="34">
        <f t="shared" si="53"/>
        <v>0.1</v>
      </c>
      <c r="S163" s="34">
        <f t="shared" si="54"/>
        <v>2.0196690885710598</v>
      </c>
      <c r="T163">
        <f t="shared" si="55"/>
        <v>0.1</v>
      </c>
      <c r="U163" s="35">
        <f t="shared" si="56"/>
        <v>1.9196690885710597</v>
      </c>
      <c r="V163" s="35">
        <f t="shared" si="57"/>
        <v>0.4</v>
      </c>
      <c r="W163" s="35">
        <f t="shared" si="58"/>
        <v>1.5196690885710598</v>
      </c>
      <c r="X163" s="35">
        <f t="shared" si="59"/>
        <v>1</v>
      </c>
      <c r="Y163" s="35">
        <f t="shared" si="60"/>
        <v>0.51966908857105976</v>
      </c>
      <c r="Z163" s="35">
        <f t="shared" si="61"/>
        <v>0</v>
      </c>
      <c r="AA163" s="34">
        <v>3</v>
      </c>
      <c r="AB163">
        <v>8</v>
      </c>
      <c r="AC163">
        <v>18</v>
      </c>
      <c r="AD163" s="34">
        <f t="shared" si="50"/>
        <v>2.5000000000000005E-3</v>
      </c>
      <c r="AE163" s="34">
        <f t="shared" si="51"/>
        <v>3.0000000000000006E-2</v>
      </c>
      <c r="AF163" s="34">
        <f t="shared" si="62"/>
        <v>1.0680000000000003</v>
      </c>
      <c r="AG163" s="34">
        <f t="shared" si="63"/>
        <v>7.12</v>
      </c>
      <c r="AH163" s="34">
        <f t="shared" si="64"/>
        <v>0</v>
      </c>
      <c r="AI163">
        <f t="shared" si="65"/>
        <v>2.5000000000000005E-3</v>
      </c>
      <c r="AJ163">
        <f t="shared" si="66"/>
        <v>3.0000000000000006E-2</v>
      </c>
      <c r="AK163">
        <f t="shared" si="52"/>
        <v>1.0680000000000001</v>
      </c>
      <c r="AL163">
        <f t="shared" si="67"/>
        <v>7.12</v>
      </c>
      <c r="AM163">
        <f t="shared" si="68"/>
        <v>16.02</v>
      </c>
    </row>
    <row r="164" spans="3:39">
      <c r="C164">
        <v>210</v>
      </c>
      <c r="D164">
        <v>30</v>
      </c>
      <c r="E164">
        <v>0</v>
      </c>
      <c r="F164">
        <v>0</v>
      </c>
      <c r="G164">
        <v>20</v>
      </c>
      <c r="H164">
        <v>20</v>
      </c>
      <c r="I164" s="34">
        <v>0</v>
      </c>
      <c r="J164" s="34">
        <v>0</v>
      </c>
      <c r="K164" s="34">
        <v>0.5</v>
      </c>
      <c r="L164" s="34">
        <v>0.1</v>
      </c>
      <c r="M164" s="34">
        <v>0.1</v>
      </c>
      <c r="N164" s="34">
        <f t="shared" si="47"/>
        <v>0.7</v>
      </c>
      <c r="O164">
        <f t="shared" si="48"/>
        <v>0.31052999999999997</v>
      </c>
      <c r="P164" s="78">
        <f t="shared" si="49"/>
        <v>0.5770146228456422</v>
      </c>
      <c r="Q164" s="34">
        <f t="shared" si="69"/>
        <v>0.40391023599194953</v>
      </c>
      <c r="R164" s="34">
        <f t="shared" si="53"/>
        <v>0</v>
      </c>
      <c r="S164" s="34">
        <f t="shared" si="54"/>
        <v>0.40391023599194953</v>
      </c>
      <c r="T164">
        <f t="shared" si="55"/>
        <v>0</v>
      </c>
      <c r="U164" s="35">
        <f t="shared" si="56"/>
        <v>0.40391023599194953</v>
      </c>
      <c r="V164" s="35">
        <f t="shared" si="57"/>
        <v>0.40391023599194953</v>
      </c>
      <c r="W164" s="35">
        <f t="shared" si="58"/>
        <v>0</v>
      </c>
      <c r="X164" s="35">
        <f t="shared" si="59"/>
        <v>0</v>
      </c>
      <c r="Y164" s="35">
        <f t="shared" si="60"/>
        <v>0</v>
      </c>
      <c r="Z164" s="35">
        <f t="shared" si="61"/>
        <v>0</v>
      </c>
      <c r="AA164" s="34">
        <v>2.7249999999999996</v>
      </c>
      <c r="AB164">
        <v>8</v>
      </c>
      <c r="AC164">
        <v>18</v>
      </c>
      <c r="AD164" s="34">
        <f t="shared" si="50"/>
        <v>0</v>
      </c>
      <c r="AE164" s="34">
        <f t="shared" si="51"/>
        <v>0</v>
      </c>
      <c r="AF164" s="34">
        <f t="shared" si="62"/>
        <v>0.33019661792341864</v>
      </c>
      <c r="AG164" s="34">
        <f t="shared" si="63"/>
        <v>0</v>
      </c>
      <c r="AH164" s="34">
        <f t="shared" si="64"/>
        <v>0</v>
      </c>
      <c r="AI164">
        <f t="shared" si="65"/>
        <v>0</v>
      </c>
      <c r="AJ164">
        <f t="shared" si="66"/>
        <v>0</v>
      </c>
      <c r="AK164">
        <f t="shared" si="52"/>
        <v>0.40874999999999995</v>
      </c>
      <c r="AL164">
        <f t="shared" si="67"/>
        <v>0.16000000000000003</v>
      </c>
      <c r="AM164">
        <f t="shared" si="68"/>
        <v>0.3600000000000001</v>
      </c>
    </row>
    <row r="165" spans="3:39">
      <c r="C165">
        <v>211</v>
      </c>
      <c r="D165">
        <v>95</v>
      </c>
      <c r="E165">
        <v>0</v>
      </c>
      <c r="F165">
        <v>0</v>
      </c>
      <c r="G165">
        <v>95</v>
      </c>
      <c r="H165">
        <v>95</v>
      </c>
      <c r="I165" s="34">
        <v>0</v>
      </c>
      <c r="J165" s="34">
        <v>0</v>
      </c>
      <c r="K165" s="34">
        <v>0.9</v>
      </c>
      <c r="L165" s="34">
        <v>0.3</v>
      </c>
      <c r="M165" s="34">
        <v>0.2</v>
      </c>
      <c r="N165" s="34">
        <f t="shared" si="47"/>
        <v>1.4</v>
      </c>
      <c r="O165">
        <f t="shared" si="48"/>
        <v>0.74305999999999994</v>
      </c>
      <c r="P165" s="78">
        <f t="shared" si="49"/>
        <v>0.67766463125187082</v>
      </c>
      <c r="Q165" s="34">
        <f t="shared" si="69"/>
        <v>0.94873048375261904</v>
      </c>
      <c r="R165" s="34">
        <f t="shared" si="53"/>
        <v>0</v>
      </c>
      <c r="S165" s="34">
        <f t="shared" si="54"/>
        <v>0.94873048375261904</v>
      </c>
      <c r="T165">
        <f t="shared" si="55"/>
        <v>0</v>
      </c>
      <c r="U165" s="35">
        <f t="shared" si="56"/>
        <v>0.94873048375261904</v>
      </c>
      <c r="V165" s="35">
        <f t="shared" si="57"/>
        <v>0.9</v>
      </c>
      <c r="W165" s="35">
        <f t="shared" si="58"/>
        <v>4.8730483752619014E-2</v>
      </c>
      <c r="X165" s="35">
        <f t="shared" si="59"/>
        <v>0</v>
      </c>
      <c r="Y165" s="35">
        <f t="shared" si="60"/>
        <v>4.8730483752619014E-2</v>
      </c>
      <c r="Z165" s="35">
        <f t="shared" si="61"/>
        <v>0</v>
      </c>
      <c r="AA165" s="34">
        <v>2.7</v>
      </c>
      <c r="AB165">
        <v>8</v>
      </c>
      <c r="AC165">
        <v>18</v>
      </c>
      <c r="AD165" s="34">
        <f t="shared" si="50"/>
        <v>0</v>
      </c>
      <c r="AE165" s="34">
        <f t="shared" si="51"/>
        <v>0</v>
      </c>
      <c r="AF165" s="34">
        <f t="shared" si="62"/>
        <v>2.3085</v>
      </c>
      <c r="AG165" s="34">
        <f t="shared" si="63"/>
        <v>0</v>
      </c>
      <c r="AH165" s="34">
        <f t="shared" si="64"/>
        <v>0</v>
      </c>
      <c r="AI165">
        <f t="shared" si="65"/>
        <v>0</v>
      </c>
      <c r="AJ165">
        <f t="shared" si="66"/>
        <v>0</v>
      </c>
      <c r="AK165">
        <f t="shared" si="52"/>
        <v>2.3085</v>
      </c>
      <c r="AL165">
        <f t="shared" si="67"/>
        <v>2.2799999999999998</v>
      </c>
      <c r="AM165">
        <f t="shared" si="68"/>
        <v>3.42</v>
      </c>
    </row>
    <row r="166" spans="3:39">
      <c r="C166">
        <v>212</v>
      </c>
      <c r="D166">
        <v>90</v>
      </c>
      <c r="E166" s="74">
        <v>0.5</v>
      </c>
      <c r="F166" s="74">
        <v>7</v>
      </c>
      <c r="G166">
        <v>90</v>
      </c>
      <c r="H166">
        <v>90</v>
      </c>
      <c r="I166" s="34">
        <v>0.1</v>
      </c>
      <c r="J166" s="34">
        <v>0.1</v>
      </c>
      <c r="K166" s="34">
        <v>0.3</v>
      </c>
      <c r="L166" s="34">
        <v>0.3</v>
      </c>
      <c r="M166" s="34">
        <v>1.2</v>
      </c>
      <c r="N166" s="34">
        <f t="shared" si="47"/>
        <v>2</v>
      </c>
      <c r="O166">
        <f t="shared" si="48"/>
        <v>1.1137999999999999</v>
      </c>
      <c r="P166" s="78">
        <f t="shared" si="49"/>
        <v>0.75283686995353072</v>
      </c>
      <c r="Q166" s="34">
        <f t="shared" si="69"/>
        <v>1.5056737399070614</v>
      </c>
      <c r="R166" s="34">
        <f t="shared" si="53"/>
        <v>0.1</v>
      </c>
      <c r="S166" s="34">
        <f t="shared" si="54"/>
        <v>1.4056737399070613</v>
      </c>
      <c r="T166">
        <f t="shared" si="55"/>
        <v>0.1</v>
      </c>
      <c r="U166" s="35">
        <f t="shared" si="56"/>
        <v>1.3056737399070613</v>
      </c>
      <c r="V166" s="35">
        <f t="shared" si="57"/>
        <v>0.3</v>
      </c>
      <c r="W166" s="35">
        <f t="shared" si="58"/>
        <v>1.0056737399070612</v>
      </c>
      <c r="X166" s="35">
        <f t="shared" si="59"/>
        <v>0.3</v>
      </c>
      <c r="Y166" s="35">
        <f t="shared" si="60"/>
        <v>0.70567373990706117</v>
      </c>
      <c r="Z166" s="35">
        <f t="shared" si="61"/>
        <v>0.70567373990706117</v>
      </c>
      <c r="AA166" s="34">
        <v>2.9749999999999996</v>
      </c>
      <c r="AB166">
        <v>8</v>
      </c>
      <c r="AC166">
        <v>18</v>
      </c>
      <c r="AD166" s="34">
        <f t="shared" si="50"/>
        <v>2.5000000000000001E-4</v>
      </c>
      <c r="AE166" s="34">
        <f t="shared" si="51"/>
        <v>1.0500000000000002E-2</v>
      </c>
      <c r="AF166" s="34">
        <f t="shared" si="62"/>
        <v>0.80324999999999991</v>
      </c>
      <c r="AG166" s="34">
        <f t="shared" si="63"/>
        <v>2.16</v>
      </c>
      <c r="AH166" s="34">
        <f t="shared" si="64"/>
        <v>11.431914586494392</v>
      </c>
      <c r="AI166">
        <f t="shared" si="65"/>
        <v>2.5000000000000001E-4</v>
      </c>
      <c r="AJ166">
        <f t="shared" si="66"/>
        <v>1.0500000000000002E-2</v>
      </c>
      <c r="AK166">
        <f t="shared" si="52"/>
        <v>0.80324999999999991</v>
      </c>
      <c r="AL166">
        <f t="shared" si="67"/>
        <v>2.16</v>
      </c>
      <c r="AM166">
        <f t="shared" si="68"/>
        <v>19.440000000000001</v>
      </c>
    </row>
    <row r="167" spans="3:39">
      <c r="C167">
        <v>213</v>
      </c>
      <c r="D167">
        <v>0</v>
      </c>
      <c r="E167" s="74">
        <v>5</v>
      </c>
      <c r="F167">
        <v>0</v>
      </c>
      <c r="G167" t="s">
        <v>732</v>
      </c>
      <c r="H167" t="s">
        <v>732</v>
      </c>
      <c r="I167" s="34">
        <v>0</v>
      </c>
      <c r="J167" s="34">
        <v>0.1</v>
      </c>
      <c r="K167" s="34">
        <v>0</v>
      </c>
      <c r="L167" s="34">
        <v>0</v>
      </c>
      <c r="M167" s="34">
        <v>0</v>
      </c>
      <c r="N167" s="34">
        <f t="shared" si="47"/>
        <v>0.1</v>
      </c>
      <c r="O167">
        <f t="shared" si="48"/>
        <v>-6.0210000000000007E-2</v>
      </c>
      <c r="P167" s="78">
        <f t="shared" si="49"/>
        <v>0.4849520457676233</v>
      </c>
      <c r="Q167" s="34">
        <f t="shared" si="69"/>
        <v>4.8495204576762332E-2</v>
      </c>
      <c r="R167" s="34">
        <f t="shared" si="53"/>
        <v>4.8495204576762332E-2</v>
      </c>
      <c r="S167" s="34">
        <f t="shared" si="54"/>
        <v>0</v>
      </c>
      <c r="T167">
        <f t="shared" si="55"/>
        <v>0</v>
      </c>
      <c r="U167" s="35">
        <f t="shared" si="56"/>
        <v>0</v>
      </c>
      <c r="V167" s="35">
        <f t="shared" si="57"/>
        <v>0</v>
      </c>
      <c r="W167" s="35">
        <f t="shared" si="58"/>
        <v>0</v>
      </c>
      <c r="X167" s="35">
        <f t="shared" si="59"/>
        <v>0</v>
      </c>
      <c r="Y167" s="35">
        <f t="shared" si="60"/>
        <v>0</v>
      </c>
      <c r="Z167" s="35">
        <f t="shared" si="61"/>
        <v>0</v>
      </c>
      <c r="AA167" s="34"/>
      <c r="AD167" s="34">
        <f t="shared" si="50"/>
        <v>1.2123801144190583E-3</v>
      </c>
      <c r="AE167" s="34">
        <f t="shared" si="51"/>
        <v>0</v>
      </c>
      <c r="AF167" s="34">
        <f t="shared" si="62"/>
        <v>0</v>
      </c>
      <c r="AG167" s="34" t="e">
        <f t="shared" si="63"/>
        <v>#VALUE!</v>
      </c>
      <c r="AH167" s="34" t="e">
        <f t="shared" si="64"/>
        <v>#VALUE!</v>
      </c>
      <c r="AI167">
        <f t="shared" si="65"/>
        <v>2.5000000000000005E-3</v>
      </c>
      <c r="AJ167">
        <f t="shared" si="66"/>
        <v>0</v>
      </c>
      <c r="AK167">
        <f t="shared" si="52"/>
        <v>0</v>
      </c>
      <c r="AL167" t="e">
        <f t="shared" si="67"/>
        <v>#VALUE!</v>
      </c>
      <c r="AM167" t="e">
        <f t="shared" si="68"/>
        <v>#VALUE!</v>
      </c>
    </row>
    <row r="168" spans="3:39">
      <c r="C168">
        <v>214</v>
      </c>
      <c r="D168">
        <v>95</v>
      </c>
      <c r="E168" s="74">
        <v>0.1</v>
      </c>
      <c r="F168" s="74">
        <v>0.1</v>
      </c>
      <c r="G168">
        <v>90</v>
      </c>
      <c r="H168">
        <v>90</v>
      </c>
      <c r="I168" s="34">
        <v>0.1</v>
      </c>
      <c r="J168" s="34">
        <v>0</v>
      </c>
      <c r="K168" s="34">
        <v>0.7</v>
      </c>
      <c r="L168" s="34">
        <v>0.5</v>
      </c>
      <c r="M168" s="34">
        <v>0.6</v>
      </c>
      <c r="N168" s="34">
        <f t="shared" si="47"/>
        <v>1.9</v>
      </c>
      <c r="O168">
        <f t="shared" si="48"/>
        <v>1.0520099999999999</v>
      </c>
      <c r="P168" s="78">
        <f t="shared" si="49"/>
        <v>0.74116068751741904</v>
      </c>
      <c r="Q168" s="34">
        <f t="shared" si="69"/>
        <v>1.4082053062830961</v>
      </c>
      <c r="R168" s="34">
        <f t="shared" si="53"/>
        <v>0</v>
      </c>
      <c r="S168" s="34">
        <f t="shared" si="54"/>
        <v>1.4082053062830961</v>
      </c>
      <c r="T168">
        <f t="shared" si="55"/>
        <v>0.1</v>
      </c>
      <c r="U168" s="35">
        <f t="shared" si="56"/>
        <v>1.3082053062830961</v>
      </c>
      <c r="V168" s="35">
        <f t="shared" si="57"/>
        <v>0.7</v>
      </c>
      <c r="W168" s="35">
        <f t="shared" si="58"/>
        <v>0.6082053062830961</v>
      </c>
      <c r="X168" s="35">
        <f t="shared" si="59"/>
        <v>0</v>
      </c>
      <c r="Y168" s="35">
        <f t="shared" si="60"/>
        <v>0.6082053062830961</v>
      </c>
      <c r="Z168" s="35">
        <f t="shared" si="61"/>
        <v>0.6</v>
      </c>
      <c r="AA168" s="34">
        <v>2.9849999999999999</v>
      </c>
      <c r="AB168">
        <v>8</v>
      </c>
      <c r="AC168">
        <v>18</v>
      </c>
      <c r="AD168" s="34">
        <f t="shared" si="50"/>
        <v>0</v>
      </c>
      <c r="AE168" s="34">
        <f t="shared" si="51"/>
        <v>1.5000000000000001E-4</v>
      </c>
      <c r="AF168" s="34">
        <f t="shared" si="62"/>
        <v>1.9850249999999996</v>
      </c>
      <c r="AG168" s="34">
        <f t="shared" si="63"/>
        <v>0</v>
      </c>
      <c r="AH168" s="34">
        <f t="shared" si="64"/>
        <v>9.7199999999999989</v>
      </c>
      <c r="AI168">
        <f t="shared" si="65"/>
        <v>0</v>
      </c>
      <c r="AJ168">
        <f t="shared" si="66"/>
        <v>1.5000000000000001E-4</v>
      </c>
      <c r="AK168">
        <f t="shared" si="52"/>
        <v>1.9850249999999996</v>
      </c>
      <c r="AL168">
        <f t="shared" si="67"/>
        <v>3.6</v>
      </c>
      <c r="AM168">
        <f t="shared" si="68"/>
        <v>9.7200000000000006</v>
      </c>
    </row>
    <row r="169" spans="3:39">
      <c r="C169">
        <v>215</v>
      </c>
      <c r="D169">
        <v>77</v>
      </c>
      <c r="E169">
        <v>0</v>
      </c>
      <c r="F169">
        <v>0</v>
      </c>
      <c r="G169">
        <v>77</v>
      </c>
      <c r="H169">
        <v>77</v>
      </c>
      <c r="I169" s="34">
        <v>0</v>
      </c>
      <c r="J169" s="34">
        <v>0</v>
      </c>
      <c r="K169" s="34">
        <v>0.1</v>
      </c>
      <c r="L169" s="34">
        <v>0.1</v>
      </c>
      <c r="M169" s="34">
        <v>0.1</v>
      </c>
      <c r="N169" s="34">
        <f t="shared" si="47"/>
        <v>0.30000000000000004</v>
      </c>
      <c r="O169">
        <f t="shared" si="48"/>
        <v>6.3370000000000024E-2</v>
      </c>
      <c r="P169" s="78">
        <f t="shared" si="49"/>
        <v>0.51583720049241921</v>
      </c>
      <c r="Q169" s="34">
        <f t="shared" si="69"/>
        <v>0.15475116014772577</v>
      </c>
      <c r="R169" s="34">
        <f t="shared" si="53"/>
        <v>0</v>
      </c>
      <c r="S169" s="34">
        <f t="shared" si="54"/>
        <v>0.15475116014772577</v>
      </c>
      <c r="T169">
        <f t="shared" si="55"/>
        <v>0</v>
      </c>
      <c r="U169" s="35">
        <f t="shared" si="56"/>
        <v>0.15475116014772577</v>
      </c>
      <c r="V169" s="35">
        <f t="shared" si="57"/>
        <v>0.1</v>
      </c>
      <c r="W169" s="35">
        <f t="shared" si="58"/>
        <v>5.4751160147725769E-2</v>
      </c>
      <c r="X169" s="35">
        <f t="shared" si="59"/>
        <v>0</v>
      </c>
      <c r="Y169" s="35">
        <f t="shared" si="60"/>
        <v>5.4751160147725769E-2</v>
      </c>
      <c r="Z169" s="35">
        <f t="shared" si="61"/>
        <v>0</v>
      </c>
      <c r="AA169" s="34">
        <v>3</v>
      </c>
      <c r="AB169">
        <v>8</v>
      </c>
      <c r="AC169">
        <v>18</v>
      </c>
      <c r="AD169" s="34">
        <f t="shared" si="50"/>
        <v>0</v>
      </c>
      <c r="AE169" s="34">
        <f t="shared" si="51"/>
        <v>0</v>
      </c>
      <c r="AF169" s="34">
        <f t="shared" si="62"/>
        <v>0.23100000000000004</v>
      </c>
      <c r="AG169" s="34">
        <f t="shared" si="63"/>
        <v>0</v>
      </c>
      <c r="AH169" s="34">
        <f t="shared" si="64"/>
        <v>0</v>
      </c>
      <c r="AI169">
        <f t="shared" si="65"/>
        <v>0</v>
      </c>
      <c r="AJ169">
        <f t="shared" si="66"/>
        <v>0</v>
      </c>
      <c r="AK169">
        <f t="shared" si="52"/>
        <v>0.23100000000000004</v>
      </c>
      <c r="AL169">
        <f t="shared" si="67"/>
        <v>0.6160000000000001</v>
      </c>
      <c r="AM169">
        <f t="shared" si="68"/>
        <v>1.3860000000000001</v>
      </c>
    </row>
    <row r="170" spans="3:39">
      <c r="C170">
        <v>216</v>
      </c>
      <c r="D170">
        <v>80</v>
      </c>
      <c r="E170">
        <v>0</v>
      </c>
      <c r="F170">
        <v>0</v>
      </c>
      <c r="G170">
        <v>80</v>
      </c>
      <c r="H170">
        <v>80</v>
      </c>
      <c r="I170" s="34">
        <v>0</v>
      </c>
      <c r="J170" s="34">
        <v>0</v>
      </c>
      <c r="K170" s="34">
        <v>1.5</v>
      </c>
      <c r="L170" s="34">
        <v>1</v>
      </c>
      <c r="M170" s="34">
        <v>0.5</v>
      </c>
      <c r="N170" s="34">
        <f t="shared" si="47"/>
        <v>3</v>
      </c>
      <c r="O170">
        <f t="shared" si="48"/>
        <v>1.7316999999999998</v>
      </c>
      <c r="P170" s="78">
        <f t="shared" si="49"/>
        <v>0.84962973974677014</v>
      </c>
      <c r="Q170" s="34">
        <f t="shared" si="69"/>
        <v>2.5488892192403103</v>
      </c>
      <c r="R170" s="34">
        <f t="shared" si="53"/>
        <v>0</v>
      </c>
      <c r="S170" s="34">
        <f t="shared" si="54"/>
        <v>2.5488892192403103</v>
      </c>
      <c r="T170">
        <f t="shared" si="55"/>
        <v>0</v>
      </c>
      <c r="U170" s="35">
        <f t="shared" si="56"/>
        <v>2.5488892192403103</v>
      </c>
      <c r="V170" s="35">
        <f t="shared" si="57"/>
        <v>1.5</v>
      </c>
      <c r="W170" s="35">
        <f t="shared" si="58"/>
        <v>1.0488892192403103</v>
      </c>
      <c r="X170" s="35">
        <f t="shared" si="59"/>
        <v>0</v>
      </c>
      <c r="Y170" s="35">
        <f t="shared" si="60"/>
        <v>1.0488892192403103</v>
      </c>
      <c r="Z170" s="35">
        <f t="shared" si="61"/>
        <v>0.5</v>
      </c>
      <c r="AA170" s="34">
        <v>1.5749999999999997</v>
      </c>
      <c r="AB170">
        <v>8</v>
      </c>
      <c r="AC170">
        <v>18</v>
      </c>
      <c r="AD170" s="34">
        <f t="shared" si="50"/>
        <v>0</v>
      </c>
      <c r="AE170" s="34">
        <f t="shared" si="51"/>
        <v>0</v>
      </c>
      <c r="AF170" s="34">
        <f t="shared" si="62"/>
        <v>1.89</v>
      </c>
      <c r="AG170" s="34">
        <f t="shared" si="63"/>
        <v>0</v>
      </c>
      <c r="AH170" s="34">
        <f t="shared" si="64"/>
        <v>7.2</v>
      </c>
      <c r="AI170">
        <f t="shared" si="65"/>
        <v>0</v>
      </c>
      <c r="AJ170">
        <f t="shared" si="66"/>
        <v>0</v>
      </c>
      <c r="AK170">
        <f t="shared" si="52"/>
        <v>1.89</v>
      </c>
      <c r="AL170">
        <f t="shared" si="67"/>
        <v>6.4</v>
      </c>
      <c r="AM170">
        <f t="shared" si="68"/>
        <v>7.2</v>
      </c>
    </row>
    <row r="171" spans="3:39">
      <c r="C171">
        <v>217</v>
      </c>
      <c r="D171">
        <v>80</v>
      </c>
      <c r="E171">
        <v>0</v>
      </c>
      <c r="F171">
        <v>0</v>
      </c>
      <c r="G171">
        <v>80</v>
      </c>
      <c r="H171">
        <v>80</v>
      </c>
      <c r="I171" s="34">
        <v>0</v>
      </c>
      <c r="J171" s="34">
        <v>0</v>
      </c>
      <c r="K171" s="34">
        <v>1.2</v>
      </c>
      <c r="L171" s="34">
        <v>0.4</v>
      </c>
      <c r="M171" s="34">
        <v>0.3</v>
      </c>
      <c r="N171" s="34">
        <f t="shared" si="47"/>
        <v>1.9000000000000001</v>
      </c>
      <c r="O171">
        <f t="shared" si="48"/>
        <v>1.0520099999999999</v>
      </c>
      <c r="P171" s="78">
        <f t="shared" si="49"/>
        <v>0.74116068751741904</v>
      </c>
      <c r="Q171" s="34">
        <f t="shared" si="69"/>
        <v>1.4082053062830964</v>
      </c>
      <c r="R171" s="34">
        <f t="shared" si="53"/>
        <v>0</v>
      </c>
      <c r="S171" s="34">
        <f t="shared" si="54"/>
        <v>1.4082053062830964</v>
      </c>
      <c r="T171">
        <f t="shared" si="55"/>
        <v>0</v>
      </c>
      <c r="U171" s="35">
        <f t="shared" si="56"/>
        <v>1.4082053062830964</v>
      </c>
      <c r="V171" s="35">
        <f t="shared" si="57"/>
        <v>1.2</v>
      </c>
      <c r="W171" s="35">
        <f t="shared" si="58"/>
        <v>0.20820530628309641</v>
      </c>
      <c r="X171" s="35">
        <f t="shared" si="59"/>
        <v>0</v>
      </c>
      <c r="Y171" s="35">
        <f t="shared" si="60"/>
        <v>0.20820530628309641</v>
      </c>
      <c r="Z171" s="35">
        <f t="shared" si="61"/>
        <v>0</v>
      </c>
      <c r="AA171" s="34">
        <v>2.25</v>
      </c>
      <c r="AB171">
        <v>8</v>
      </c>
      <c r="AC171">
        <v>18</v>
      </c>
      <c r="AD171" s="34">
        <f t="shared" si="50"/>
        <v>0</v>
      </c>
      <c r="AE171" s="34">
        <f t="shared" si="51"/>
        <v>0</v>
      </c>
      <c r="AF171" s="34">
        <f t="shared" si="62"/>
        <v>2.1599999999999997</v>
      </c>
      <c r="AG171" s="34">
        <f t="shared" si="63"/>
        <v>0</v>
      </c>
      <c r="AH171" s="34">
        <f t="shared" si="64"/>
        <v>0</v>
      </c>
      <c r="AI171">
        <f t="shared" si="65"/>
        <v>0</v>
      </c>
      <c r="AJ171">
        <f t="shared" si="66"/>
        <v>0</v>
      </c>
      <c r="AK171">
        <f t="shared" si="52"/>
        <v>2.16</v>
      </c>
      <c r="AL171">
        <f t="shared" si="67"/>
        <v>2.5600000000000005</v>
      </c>
      <c r="AM171">
        <f t="shared" si="68"/>
        <v>4.32</v>
      </c>
    </row>
    <row r="172" spans="3:39">
      <c r="C172">
        <v>218</v>
      </c>
      <c r="D172">
        <v>50</v>
      </c>
      <c r="E172">
        <v>0</v>
      </c>
      <c r="F172">
        <v>0</v>
      </c>
      <c r="G172">
        <v>50</v>
      </c>
      <c r="H172">
        <v>50</v>
      </c>
      <c r="I172" s="34">
        <v>0</v>
      </c>
      <c r="J172" s="34">
        <v>0</v>
      </c>
      <c r="K172" s="34">
        <v>0.6</v>
      </c>
      <c r="L172" s="34">
        <v>0.3</v>
      </c>
      <c r="M172" s="34">
        <v>0.3</v>
      </c>
      <c r="N172" s="34">
        <f t="shared" si="47"/>
        <v>1.2</v>
      </c>
      <c r="O172">
        <f t="shared" si="48"/>
        <v>0.61948000000000003</v>
      </c>
      <c r="P172" s="78">
        <f t="shared" si="49"/>
        <v>0.65010027345600607</v>
      </c>
      <c r="Q172" s="34">
        <f t="shared" si="69"/>
        <v>0.78012032814720722</v>
      </c>
      <c r="R172" s="34">
        <f t="shared" si="53"/>
        <v>0</v>
      </c>
      <c r="S172" s="34">
        <f t="shared" si="54"/>
        <v>0.78012032814720722</v>
      </c>
      <c r="T172">
        <f t="shared" si="55"/>
        <v>0</v>
      </c>
      <c r="U172" s="35">
        <f t="shared" si="56"/>
        <v>0.78012032814720722</v>
      </c>
      <c r="V172" s="35">
        <f t="shared" si="57"/>
        <v>0.6</v>
      </c>
      <c r="W172" s="35">
        <f t="shared" si="58"/>
        <v>0.18012032814720724</v>
      </c>
      <c r="X172" s="35">
        <f t="shared" si="59"/>
        <v>0</v>
      </c>
      <c r="Y172" s="35">
        <f t="shared" si="60"/>
        <v>0.18012032814720724</v>
      </c>
      <c r="Z172" s="35">
        <f t="shared" si="61"/>
        <v>0</v>
      </c>
      <c r="AA172" s="34">
        <v>1.5</v>
      </c>
      <c r="AB172">
        <v>8</v>
      </c>
      <c r="AC172">
        <v>18</v>
      </c>
      <c r="AD172" s="34">
        <f t="shared" si="50"/>
        <v>0</v>
      </c>
      <c r="AE172" s="34">
        <f t="shared" si="51"/>
        <v>0</v>
      </c>
      <c r="AF172" s="34">
        <f t="shared" si="62"/>
        <v>0.44999999999999996</v>
      </c>
      <c r="AG172" s="34">
        <f t="shared" si="63"/>
        <v>0</v>
      </c>
      <c r="AH172" s="34">
        <f t="shared" si="64"/>
        <v>0</v>
      </c>
      <c r="AI172">
        <f t="shared" si="65"/>
        <v>0</v>
      </c>
      <c r="AJ172">
        <f t="shared" si="66"/>
        <v>0</v>
      </c>
      <c r="AK172">
        <f t="shared" si="52"/>
        <v>0.44999999999999996</v>
      </c>
      <c r="AL172">
        <f t="shared" si="67"/>
        <v>1.2</v>
      </c>
      <c r="AM172">
        <f t="shared" si="68"/>
        <v>2.6999999999999997</v>
      </c>
    </row>
    <row r="173" spans="3:39">
      <c r="C173">
        <v>219</v>
      </c>
      <c r="D173">
        <v>96</v>
      </c>
      <c r="E173" s="74">
        <v>0.1</v>
      </c>
      <c r="F173" s="74">
        <v>0.3</v>
      </c>
      <c r="G173">
        <v>96</v>
      </c>
      <c r="H173">
        <v>96</v>
      </c>
      <c r="I173" s="34">
        <v>0.1</v>
      </c>
      <c r="J173" s="34">
        <v>0.1</v>
      </c>
      <c r="K173" s="34">
        <v>0.9</v>
      </c>
      <c r="L173" s="34">
        <v>1</v>
      </c>
      <c r="M173" s="34">
        <v>1</v>
      </c>
      <c r="N173" s="34">
        <f t="shared" si="47"/>
        <v>3.1</v>
      </c>
      <c r="O173">
        <f t="shared" si="48"/>
        <v>1.79349</v>
      </c>
      <c r="P173" s="78">
        <f t="shared" si="49"/>
        <v>0.85735462793294537</v>
      </c>
      <c r="Q173" s="34">
        <f t="shared" si="69"/>
        <v>2.6577993465921308</v>
      </c>
      <c r="R173" s="34">
        <f t="shared" si="53"/>
        <v>0.1</v>
      </c>
      <c r="S173" s="34">
        <f t="shared" si="54"/>
        <v>2.5577993465921307</v>
      </c>
      <c r="T173">
        <f t="shared" si="55"/>
        <v>0.1</v>
      </c>
      <c r="U173" s="35">
        <f t="shared" si="56"/>
        <v>2.4577993465921306</v>
      </c>
      <c r="V173" s="35">
        <f t="shared" si="57"/>
        <v>0.9</v>
      </c>
      <c r="W173" s="35">
        <f t="shared" si="58"/>
        <v>1.5577993465921307</v>
      </c>
      <c r="X173" s="35">
        <f t="shared" si="59"/>
        <v>1</v>
      </c>
      <c r="Y173" s="35">
        <f t="shared" si="60"/>
        <v>0.55779934659213071</v>
      </c>
      <c r="Z173" s="35">
        <f t="shared" si="61"/>
        <v>0</v>
      </c>
      <c r="AA173" s="34">
        <v>3</v>
      </c>
      <c r="AB173">
        <v>8</v>
      </c>
      <c r="AC173">
        <v>18</v>
      </c>
      <c r="AD173" s="34">
        <f t="shared" si="50"/>
        <v>5.0000000000000002E-5</v>
      </c>
      <c r="AE173" s="34">
        <f t="shared" si="51"/>
        <v>4.500000000000001E-4</v>
      </c>
      <c r="AF173" s="34">
        <f t="shared" si="62"/>
        <v>2.5920000000000001</v>
      </c>
      <c r="AG173" s="34">
        <f t="shared" si="63"/>
        <v>7.68</v>
      </c>
      <c r="AH173" s="34">
        <f t="shared" si="64"/>
        <v>0</v>
      </c>
      <c r="AI173">
        <f t="shared" si="65"/>
        <v>5.0000000000000002E-5</v>
      </c>
      <c r="AJ173">
        <f t="shared" si="66"/>
        <v>4.5000000000000004E-4</v>
      </c>
      <c r="AK173">
        <f t="shared" si="52"/>
        <v>2.5920000000000001</v>
      </c>
      <c r="AL173">
        <f t="shared" si="67"/>
        <v>7.68</v>
      </c>
      <c r="AM173">
        <f t="shared" si="68"/>
        <v>17.28</v>
      </c>
    </row>
    <row r="174" spans="3:39">
      <c r="C174">
        <v>220</v>
      </c>
      <c r="D174">
        <v>95</v>
      </c>
      <c r="E174">
        <v>0</v>
      </c>
      <c r="F174" s="74">
        <v>0.3</v>
      </c>
      <c r="G174">
        <v>90</v>
      </c>
      <c r="H174">
        <v>90</v>
      </c>
      <c r="I174" s="34">
        <v>0.1</v>
      </c>
      <c r="J174" s="34">
        <v>0</v>
      </c>
      <c r="K174" s="34">
        <v>0.4</v>
      </c>
      <c r="L174" s="34">
        <v>0.2</v>
      </c>
      <c r="M174" s="34">
        <v>0.4</v>
      </c>
      <c r="N174" s="34">
        <f t="shared" si="47"/>
        <v>1.1000000000000001</v>
      </c>
      <c r="O174">
        <f t="shared" si="48"/>
        <v>0.55769000000000002</v>
      </c>
      <c r="P174" s="78">
        <f t="shared" si="49"/>
        <v>0.63591788256551396</v>
      </c>
      <c r="Q174" s="34">
        <f t="shared" si="69"/>
        <v>0.69950967082206539</v>
      </c>
      <c r="R174" s="34">
        <f t="shared" si="53"/>
        <v>0</v>
      </c>
      <c r="S174" s="34">
        <f t="shared" si="54"/>
        <v>0.69950967082206539</v>
      </c>
      <c r="T174">
        <f t="shared" si="55"/>
        <v>0.1</v>
      </c>
      <c r="U174" s="35">
        <f t="shared" si="56"/>
        <v>0.59950967082206541</v>
      </c>
      <c r="V174" s="35">
        <f t="shared" si="57"/>
        <v>0.4</v>
      </c>
      <c r="W174" s="35">
        <f t="shared" si="58"/>
        <v>0.19950967082206539</v>
      </c>
      <c r="X174" s="35">
        <f t="shared" si="59"/>
        <v>0</v>
      </c>
      <c r="Y174" s="35">
        <f t="shared" si="60"/>
        <v>0.19950967082206539</v>
      </c>
      <c r="Z174" s="35">
        <f t="shared" si="61"/>
        <v>0</v>
      </c>
      <c r="AA174" s="34">
        <v>3</v>
      </c>
      <c r="AB174">
        <v>8</v>
      </c>
      <c r="AC174">
        <v>18</v>
      </c>
      <c r="AD174" s="34">
        <f t="shared" si="50"/>
        <v>0</v>
      </c>
      <c r="AE174" s="34">
        <f t="shared" si="51"/>
        <v>4.500000000000001E-4</v>
      </c>
      <c r="AF174" s="34">
        <f t="shared" si="62"/>
        <v>1.1400000000000001</v>
      </c>
      <c r="AG174" s="34">
        <f t="shared" si="63"/>
        <v>0</v>
      </c>
      <c r="AH174" s="34">
        <f t="shared" si="64"/>
        <v>0</v>
      </c>
      <c r="AI174">
        <f t="shared" si="65"/>
        <v>0</v>
      </c>
      <c r="AJ174">
        <f t="shared" si="66"/>
        <v>4.5000000000000004E-4</v>
      </c>
      <c r="AK174">
        <f t="shared" si="52"/>
        <v>1.1400000000000001</v>
      </c>
      <c r="AL174">
        <f t="shared" si="67"/>
        <v>1.4400000000000002</v>
      </c>
      <c r="AM174">
        <f t="shared" si="68"/>
        <v>6.48</v>
      </c>
    </row>
    <row r="175" spans="3:39">
      <c r="C175">
        <v>221</v>
      </c>
      <c r="D175">
        <v>60</v>
      </c>
      <c r="E175">
        <v>0</v>
      </c>
      <c r="F175">
        <v>0</v>
      </c>
      <c r="G175" t="s">
        <v>732</v>
      </c>
      <c r="H175" t="s">
        <v>732</v>
      </c>
      <c r="I175" s="34">
        <v>0</v>
      </c>
      <c r="J175" s="34">
        <v>0</v>
      </c>
      <c r="K175" s="34">
        <v>1.8</v>
      </c>
      <c r="L175" s="34">
        <v>0</v>
      </c>
      <c r="M175" s="34">
        <v>0</v>
      </c>
      <c r="N175" s="34">
        <f t="shared" si="47"/>
        <v>1.8</v>
      </c>
      <c r="O175">
        <f t="shared" si="48"/>
        <v>0.99021999999999999</v>
      </c>
      <c r="P175" s="78">
        <f t="shared" si="49"/>
        <v>0.729131374278426</v>
      </c>
      <c r="Q175" s="34">
        <f t="shared" si="69"/>
        <v>1.3124364737011669</v>
      </c>
      <c r="R175" s="34">
        <f t="shared" si="53"/>
        <v>0</v>
      </c>
      <c r="S175" s="34">
        <f t="shared" si="54"/>
        <v>1.3124364737011669</v>
      </c>
      <c r="T175">
        <f t="shared" si="55"/>
        <v>0</v>
      </c>
      <c r="U175" s="35">
        <f t="shared" si="56"/>
        <v>1.3124364737011669</v>
      </c>
      <c r="V175" s="35">
        <f t="shared" si="57"/>
        <v>1.3124364737011669</v>
      </c>
      <c r="W175" s="35">
        <f t="shared" si="58"/>
        <v>0</v>
      </c>
      <c r="X175" s="35">
        <f t="shared" si="59"/>
        <v>0</v>
      </c>
      <c r="Y175" s="35">
        <f t="shared" si="60"/>
        <v>0</v>
      </c>
      <c r="Z175" s="35">
        <f t="shared" si="61"/>
        <v>0</v>
      </c>
      <c r="AA175" s="34">
        <v>0.5</v>
      </c>
      <c r="AD175" s="34">
        <f t="shared" si="50"/>
        <v>0</v>
      </c>
      <c r="AE175" s="34">
        <f t="shared" si="51"/>
        <v>0</v>
      </c>
      <c r="AF175" s="34">
        <f t="shared" si="62"/>
        <v>0.39373094211035004</v>
      </c>
      <c r="AG175" s="34" t="e">
        <f t="shared" si="63"/>
        <v>#VALUE!</v>
      </c>
      <c r="AH175" s="34" t="e">
        <f t="shared" si="64"/>
        <v>#VALUE!</v>
      </c>
      <c r="AI175">
        <f t="shared" si="65"/>
        <v>0</v>
      </c>
      <c r="AJ175">
        <f t="shared" si="66"/>
        <v>0</v>
      </c>
      <c r="AK175">
        <f t="shared" si="52"/>
        <v>0.54</v>
      </c>
      <c r="AL175" t="e">
        <f t="shared" si="67"/>
        <v>#VALUE!</v>
      </c>
      <c r="AM175" t="e">
        <f t="shared" si="68"/>
        <v>#VALUE!</v>
      </c>
    </row>
    <row r="176" spans="3:39">
      <c r="C176">
        <v>222</v>
      </c>
      <c r="D176">
        <v>90</v>
      </c>
      <c r="E176">
        <v>0</v>
      </c>
      <c r="F176">
        <v>0</v>
      </c>
      <c r="G176">
        <v>90</v>
      </c>
      <c r="H176">
        <v>90</v>
      </c>
      <c r="I176" s="34">
        <v>0</v>
      </c>
      <c r="J176" s="34">
        <v>0</v>
      </c>
      <c r="K176" s="34">
        <v>0.5</v>
      </c>
      <c r="L176" s="34">
        <v>0.1</v>
      </c>
      <c r="M176" s="34">
        <v>0.1</v>
      </c>
      <c r="N176" s="34">
        <f t="shared" si="47"/>
        <v>0.7</v>
      </c>
      <c r="O176">
        <f t="shared" si="48"/>
        <v>0.31052999999999997</v>
      </c>
      <c r="P176" s="78">
        <f t="shared" si="49"/>
        <v>0.5770146228456422</v>
      </c>
      <c r="Q176" s="34">
        <f t="shared" si="69"/>
        <v>0.40391023599194953</v>
      </c>
      <c r="R176" s="34">
        <f t="shared" si="53"/>
        <v>0</v>
      </c>
      <c r="S176" s="34">
        <f t="shared" si="54"/>
        <v>0.40391023599194953</v>
      </c>
      <c r="T176">
        <f t="shared" si="55"/>
        <v>0</v>
      </c>
      <c r="U176" s="35">
        <f t="shared" si="56"/>
        <v>0.40391023599194953</v>
      </c>
      <c r="V176" s="35">
        <f t="shared" si="57"/>
        <v>0.40391023599194953</v>
      </c>
      <c r="W176" s="35">
        <f t="shared" si="58"/>
        <v>0</v>
      </c>
      <c r="X176" s="35">
        <f t="shared" si="59"/>
        <v>0</v>
      </c>
      <c r="Y176" s="35">
        <f t="shared" si="60"/>
        <v>0</v>
      </c>
      <c r="Z176" s="35">
        <f t="shared" si="61"/>
        <v>0</v>
      </c>
      <c r="AA176" s="34">
        <v>2.9249999999999998</v>
      </c>
      <c r="AB176">
        <v>8</v>
      </c>
      <c r="AC176">
        <v>18</v>
      </c>
      <c r="AD176" s="34">
        <f t="shared" si="50"/>
        <v>0</v>
      </c>
      <c r="AE176" s="34">
        <f t="shared" si="51"/>
        <v>0</v>
      </c>
      <c r="AF176" s="34">
        <f t="shared" si="62"/>
        <v>1.0632936962488071</v>
      </c>
      <c r="AG176" s="34">
        <f t="shared" si="63"/>
        <v>0</v>
      </c>
      <c r="AH176" s="34">
        <f t="shared" si="64"/>
        <v>0</v>
      </c>
      <c r="AI176">
        <f t="shared" si="65"/>
        <v>0</v>
      </c>
      <c r="AJ176">
        <f t="shared" si="66"/>
        <v>0</v>
      </c>
      <c r="AK176">
        <f t="shared" si="52"/>
        <v>1.3162499999999999</v>
      </c>
      <c r="AL176">
        <f t="shared" si="67"/>
        <v>0.72000000000000008</v>
      </c>
      <c r="AM176">
        <f t="shared" si="68"/>
        <v>1.62</v>
      </c>
    </row>
    <row r="177" spans="3:39">
      <c r="C177">
        <v>223</v>
      </c>
      <c r="D177">
        <v>85</v>
      </c>
      <c r="E177">
        <v>0</v>
      </c>
      <c r="F177">
        <v>0</v>
      </c>
      <c r="G177">
        <v>60</v>
      </c>
      <c r="H177">
        <v>60</v>
      </c>
      <c r="I177" s="34">
        <v>0</v>
      </c>
      <c r="J177" s="34">
        <v>0</v>
      </c>
      <c r="K177" s="34">
        <v>0.3</v>
      </c>
      <c r="L177" s="34">
        <v>0.05</v>
      </c>
      <c r="M177" s="34">
        <v>0.15</v>
      </c>
      <c r="N177" s="34">
        <f t="shared" si="47"/>
        <v>0.5</v>
      </c>
      <c r="O177">
        <f t="shared" si="48"/>
        <v>0.18695000000000001</v>
      </c>
      <c r="P177" s="78">
        <f t="shared" si="49"/>
        <v>0.54660184993443961</v>
      </c>
      <c r="Q177" s="34">
        <f t="shared" si="69"/>
        <v>0.2733009249672198</v>
      </c>
      <c r="R177" s="34">
        <f t="shared" si="53"/>
        <v>0</v>
      </c>
      <c r="S177" s="34">
        <f t="shared" si="54"/>
        <v>0.2733009249672198</v>
      </c>
      <c r="T177">
        <f t="shared" si="55"/>
        <v>0</v>
      </c>
      <c r="U177" s="35">
        <f t="shared" si="56"/>
        <v>0.2733009249672198</v>
      </c>
      <c r="V177" s="35">
        <f t="shared" si="57"/>
        <v>0.2733009249672198</v>
      </c>
      <c r="W177" s="35">
        <f t="shared" si="58"/>
        <v>0</v>
      </c>
      <c r="X177" s="35">
        <f t="shared" si="59"/>
        <v>0</v>
      </c>
      <c r="Y177" s="35">
        <f t="shared" si="60"/>
        <v>0</v>
      </c>
      <c r="Z177" s="35">
        <f t="shared" si="61"/>
        <v>0</v>
      </c>
      <c r="AA177" s="34">
        <v>2.7</v>
      </c>
      <c r="AB177">
        <v>8</v>
      </c>
      <c r="AC177">
        <v>18</v>
      </c>
      <c r="AD177" s="34">
        <f t="shared" si="50"/>
        <v>0</v>
      </c>
      <c r="AE177" s="34">
        <f t="shared" si="51"/>
        <v>0</v>
      </c>
      <c r="AF177" s="34">
        <f t="shared" si="62"/>
        <v>0.62722562279976957</v>
      </c>
      <c r="AG177" s="34">
        <f t="shared" si="63"/>
        <v>0</v>
      </c>
      <c r="AH177" s="34">
        <f t="shared" si="64"/>
        <v>0</v>
      </c>
      <c r="AI177">
        <f t="shared" si="65"/>
        <v>0</v>
      </c>
      <c r="AJ177">
        <f t="shared" si="66"/>
        <v>0</v>
      </c>
      <c r="AK177">
        <f t="shared" si="52"/>
        <v>0.68850000000000011</v>
      </c>
      <c r="AL177">
        <f t="shared" si="67"/>
        <v>0.24</v>
      </c>
      <c r="AM177">
        <f t="shared" si="68"/>
        <v>1.6199999999999999</v>
      </c>
    </row>
    <row r="178" spans="3:39">
      <c r="C178">
        <v>224</v>
      </c>
      <c r="D178">
        <v>90</v>
      </c>
      <c r="E178">
        <v>0</v>
      </c>
      <c r="F178">
        <v>0</v>
      </c>
      <c r="G178">
        <v>90</v>
      </c>
      <c r="H178">
        <v>90</v>
      </c>
      <c r="I178" s="34">
        <v>0</v>
      </c>
      <c r="J178" s="34">
        <v>0</v>
      </c>
      <c r="K178" s="34">
        <v>0.3</v>
      </c>
      <c r="L178" s="34">
        <v>0.3</v>
      </c>
      <c r="M178" s="34">
        <v>0.6</v>
      </c>
      <c r="N178" s="34">
        <f t="shared" si="47"/>
        <v>1.2</v>
      </c>
      <c r="O178">
        <f t="shared" si="48"/>
        <v>0.61948000000000003</v>
      </c>
      <c r="P178" s="78">
        <f t="shared" si="49"/>
        <v>0.65010027345600607</v>
      </c>
      <c r="Q178" s="34">
        <f t="shared" si="69"/>
        <v>0.78012032814720722</v>
      </c>
      <c r="R178" s="34">
        <f t="shared" si="53"/>
        <v>0</v>
      </c>
      <c r="S178" s="34">
        <f t="shared" si="54"/>
        <v>0.78012032814720722</v>
      </c>
      <c r="T178">
        <f t="shared" si="55"/>
        <v>0</v>
      </c>
      <c r="U178" s="35">
        <f t="shared" si="56"/>
        <v>0.78012032814720722</v>
      </c>
      <c r="V178" s="35">
        <f t="shared" si="57"/>
        <v>0.3</v>
      </c>
      <c r="W178" s="35">
        <f t="shared" si="58"/>
        <v>0.48012032814720723</v>
      </c>
      <c r="X178" s="35">
        <f t="shared" si="59"/>
        <v>0.3</v>
      </c>
      <c r="Y178" s="35">
        <f t="shared" si="60"/>
        <v>0.18012032814720724</v>
      </c>
      <c r="Z178" s="35">
        <f t="shared" si="61"/>
        <v>0</v>
      </c>
      <c r="AA178" s="34">
        <v>1.875</v>
      </c>
      <c r="AB178">
        <v>8</v>
      </c>
      <c r="AC178">
        <v>18</v>
      </c>
      <c r="AD178" s="34">
        <f t="shared" si="50"/>
        <v>0</v>
      </c>
      <c r="AE178" s="34">
        <f t="shared" si="51"/>
        <v>0</v>
      </c>
      <c r="AF178" s="34">
        <f t="shared" si="62"/>
        <v>0.50624999999999998</v>
      </c>
      <c r="AG178" s="34">
        <f t="shared" si="63"/>
        <v>2.16</v>
      </c>
      <c r="AH178" s="34">
        <f t="shared" si="64"/>
        <v>0</v>
      </c>
      <c r="AI178">
        <f t="shared" si="65"/>
        <v>0</v>
      </c>
      <c r="AJ178">
        <f t="shared" si="66"/>
        <v>0</v>
      </c>
      <c r="AK178">
        <f t="shared" si="52"/>
        <v>0.50625000000000009</v>
      </c>
      <c r="AL178">
        <f t="shared" si="67"/>
        <v>2.16</v>
      </c>
      <c r="AM178">
        <f t="shared" si="68"/>
        <v>9.7200000000000006</v>
      </c>
    </row>
    <row r="179" spans="3:39">
      <c r="C179">
        <v>225</v>
      </c>
      <c r="D179">
        <v>85</v>
      </c>
      <c r="E179">
        <v>0</v>
      </c>
      <c r="F179">
        <v>0</v>
      </c>
      <c r="G179">
        <v>20</v>
      </c>
      <c r="H179">
        <v>20</v>
      </c>
      <c r="I179" s="34">
        <v>0</v>
      </c>
      <c r="J179" s="34">
        <v>0</v>
      </c>
      <c r="K179" s="34">
        <v>0.3</v>
      </c>
      <c r="L179" s="34">
        <v>0.2</v>
      </c>
      <c r="M179" s="34">
        <v>0.2</v>
      </c>
      <c r="N179" s="34">
        <f t="shared" si="47"/>
        <v>0.7</v>
      </c>
      <c r="O179">
        <f t="shared" si="48"/>
        <v>0.31052999999999997</v>
      </c>
      <c r="P179" s="78">
        <f t="shared" si="49"/>
        <v>0.5770146228456422</v>
      </c>
      <c r="Q179" s="34">
        <f t="shared" si="69"/>
        <v>0.40391023599194953</v>
      </c>
      <c r="R179" s="34">
        <f t="shared" si="53"/>
        <v>0</v>
      </c>
      <c r="S179" s="34">
        <f t="shared" si="54"/>
        <v>0.40391023599194953</v>
      </c>
      <c r="T179">
        <f t="shared" si="55"/>
        <v>0</v>
      </c>
      <c r="U179" s="35">
        <f t="shared" si="56"/>
        <v>0.40391023599194953</v>
      </c>
      <c r="V179" s="35">
        <f t="shared" si="57"/>
        <v>0.3</v>
      </c>
      <c r="W179" s="35">
        <f t="shared" si="58"/>
        <v>0.10391023599194954</v>
      </c>
      <c r="X179" s="35">
        <f t="shared" si="59"/>
        <v>0</v>
      </c>
      <c r="Y179" s="35">
        <f t="shared" si="60"/>
        <v>0.10391023599194954</v>
      </c>
      <c r="Z179" s="35">
        <f t="shared" si="61"/>
        <v>0</v>
      </c>
      <c r="AA179" s="34">
        <v>2.0250000000000004</v>
      </c>
      <c r="AB179">
        <v>8</v>
      </c>
      <c r="AC179">
        <v>18</v>
      </c>
      <c r="AD179" s="34">
        <f t="shared" si="50"/>
        <v>0</v>
      </c>
      <c r="AE179" s="34">
        <f t="shared" si="51"/>
        <v>0</v>
      </c>
      <c r="AF179" s="34">
        <f t="shared" si="62"/>
        <v>0.51637500000000003</v>
      </c>
      <c r="AG179" s="34">
        <f t="shared" si="63"/>
        <v>0</v>
      </c>
      <c r="AH179" s="34">
        <f t="shared" si="64"/>
        <v>0</v>
      </c>
      <c r="AI179">
        <f t="shared" si="65"/>
        <v>0</v>
      </c>
      <c r="AJ179">
        <f t="shared" si="66"/>
        <v>0</v>
      </c>
      <c r="AK179">
        <f t="shared" si="52"/>
        <v>0.51637500000000014</v>
      </c>
      <c r="AL179">
        <f t="shared" si="67"/>
        <v>0.32000000000000006</v>
      </c>
      <c r="AM179">
        <f t="shared" si="68"/>
        <v>0.7200000000000002</v>
      </c>
    </row>
    <row r="180" spans="3:39">
      <c r="C180">
        <v>226</v>
      </c>
      <c r="D180">
        <v>100</v>
      </c>
      <c r="E180">
        <v>0</v>
      </c>
      <c r="F180">
        <v>0</v>
      </c>
      <c r="G180">
        <v>100</v>
      </c>
      <c r="H180">
        <v>100</v>
      </c>
      <c r="I180" s="34">
        <v>0</v>
      </c>
      <c r="J180" s="34">
        <v>0</v>
      </c>
      <c r="K180" s="34">
        <v>0.4</v>
      </c>
      <c r="L180" s="34">
        <v>0.9</v>
      </c>
      <c r="M180" s="34">
        <v>0.9</v>
      </c>
      <c r="N180" s="34">
        <f t="shared" si="47"/>
        <v>2.2000000000000002</v>
      </c>
      <c r="O180">
        <f t="shared" si="48"/>
        <v>1.2373799999999999</v>
      </c>
      <c r="P180" s="78">
        <f t="shared" si="49"/>
        <v>0.77510763611329325</v>
      </c>
      <c r="Q180" s="34">
        <f t="shared" si="69"/>
        <v>1.7052367994492452</v>
      </c>
      <c r="R180" s="34">
        <f t="shared" si="53"/>
        <v>0</v>
      </c>
      <c r="S180" s="34">
        <f t="shared" si="54"/>
        <v>1.7052367994492452</v>
      </c>
      <c r="T180">
        <f t="shared" si="55"/>
        <v>0</v>
      </c>
      <c r="U180" s="35">
        <f t="shared" si="56"/>
        <v>1.7052367994492452</v>
      </c>
      <c r="V180" s="35">
        <f t="shared" si="57"/>
        <v>0.4</v>
      </c>
      <c r="W180" s="35">
        <f t="shared" si="58"/>
        <v>1.3052367994492453</v>
      </c>
      <c r="X180" s="35">
        <f t="shared" si="59"/>
        <v>0.9</v>
      </c>
      <c r="Y180" s="35">
        <f t="shared" si="60"/>
        <v>0.40523679944924529</v>
      </c>
      <c r="Z180" s="35">
        <f t="shared" si="61"/>
        <v>0</v>
      </c>
      <c r="AA180" s="34">
        <v>2.85</v>
      </c>
      <c r="AB180">
        <v>8</v>
      </c>
      <c r="AC180">
        <v>18</v>
      </c>
      <c r="AD180" s="34">
        <f t="shared" si="50"/>
        <v>0</v>
      </c>
      <c r="AE180" s="34">
        <f t="shared" si="51"/>
        <v>0</v>
      </c>
      <c r="AF180" s="34">
        <f t="shared" si="62"/>
        <v>1.1400000000000001</v>
      </c>
      <c r="AG180" s="34">
        <f t="shared" si="63"/>
        <v>7.2</v>
      </c>
      <c r="AH180" s="34">
        <f t="shared" si="64"/>
        <v>0</v>
      </c>
      <c r="AI180">
        <f t="shared" si="65"/>
        <v>0</v>
      </c>
      <c r="AJ180">
        <f t="shared" si="66"/>
        <v>0</v>
      </c>
      <c r="AK180">
        <f t="shared" si="52"/>
        <v>1.1400000000000001</v>
      </c>
      <c r="AL180">
        <f t="shared" si="67"/>
        <v>7.2</v>
      </c>
      <c r="AM180">
        <f t="shared" si="68"/>
        <v>16.2</v>
      </c>
    </row>
    <row r="181" spans="3:39">
      <c r="C181">
        <v>227</v>
      </c>
      <c r="D181">
        <v>100</v>
      </c>
      <c r="E181">
        <v>0</v>
      </c>
      <c r="F181">
        <v>0</v>
      </c>
      <c r="G181">
        <v>98</v>
      </c>
      <c r="H181">
        <v>98</v>
      </c>
      <c r="I181" s="34">
        <v>0</v>
      </c>
      <c r="J181" s="34">
        <v>0</v>
      </c>
      <c r="K181" s="34">
        <v>0.4</v>
      </c>
      <c r="L181" s="34">
        <v>0.5</v>
      </c>
      <c r="M181" s="34">
        <v>0.9</v>
      </c>
      <c r="N181" s="34">
        <f t="shared" si="47"/>
        <v>1.8</v>
      </c>
      <c r="O181">
        <f t="shared" si="48"/>
        <v>0.99021999999999999</v>
      </c>
      <c r="P181" s="78">
        <f t="shared" si="49"/>
        <v>0.729131374278426</v>
      </c>
      <c r="Q181" s="34">
        <f t="shared" si="69"/>
        <v>1.3124364737011669</v>
      </c>
      <c r="R181" s="34">
        <f t="shared" si="53"/>
        <v>0</v>
      </c>
      <c r="S181" s="34">
        <f t="shared" si="54"/>
        <v>1.3124364737011669</v>
      </c>
      <c r="T181">
        <f t="shared" si="55"/>
        <v>0</v>
      </c>
      <c r="U181" s="35">
        <f t="shared" si="56"/>
        <v>1.3124364737011669</v>
      </c>
      <c r="V181" s="35">
        <f t="shared" si="57"/>
        <v>0.4</v>
      </c>
      <c r="W181" s="35">
        <f t="shared" si="58"/>
        <v>0.91243647370116687</v>
      </c>
      <c r="X181" s="35">
        <f t="shared" si="59"/>
        <v>0.5</v>
      </c>
      <c r="Y181" s="35">
        <f t="shared" si="60"/>
        <v>0.41243647370116687</v>
      </c>
      <c r="Z181" s="35">
        <f t="shared" si="61"/>
        <v>0</v>
      </c>
      <c r="AA181" s="34">
        <v>2.85</v>
      </c>
      <c r="AB181">
        <v>8</v>
      </c>
      <c r="AC181">
        <v>18</v>
      </c>
      <c r="AD181" s="34">
        <f t="shared" si="50"/>
        <v>0</v>
      </c>
      <c r="AE181" s="34">
        <f t="shared" si="51"/>
        <v>0</v>
      </c>
      <c r="AF181" s="34">
        <f t="shared" si="62"/>
        <v>1.1400000000000001</v>
      </c>
      <c r="AG181" s="34">
        <f t="shared" si="63"/>
        <v>3.92</v>
      </c>
      <c r="AH181" s="34">
        <f t="shared" si="64"/>
        <v>0</v>
      </c>
      <c r="AI181">
        <f t="shared" si="65"/>
        <v>0</v>
      </c>
      <c r="AJ181">
        <f t="shared" si="66"/>
        <v>0</v>
      </c>
      <c r="AK181">
        <f t="shared" si="52"/>
        <v>1.1400000000000001</v>
      </c>
      <c r="AL181">
        <f t="shared" si="67"/>
        <v>3.92</v>
      </c>
      <c r="AM181">
        <f t="shared" si="68"/>
        <v>15.875999999999999</v>
      </c>
    </row>
    <row r="182" spans="3:39">
      <c r="C182">
        <v>228</v>
      </c>
      <c r="D182">
        <v>60</v>
      </c>
      <c r="E182">
        <v>0</v>
      </c>
      <c r="F182">
        <v>0</v>
      </c>
      <c r="G182">
        <v>70</v>
      </c>
      <c r="H182">
        <v>70</v>
      </c>
      <c r="I182" s="34">
        <v>0</v>
      </c>
      <c r="J182" s="34">
        <v>0</v>
      </c>
      <c r="K182" s="34">
        <v>0.5</v>
      </c>
      <c r="L182" s="34">
        <v>0.3</v>
      </c>
      <c r="M182" s="34">
        <v>0.3</v>
      </c>
      <c r="N182" s="34">
        <f t="shared" si="47"/>
        <v>1.1000000000000001</v>
      </c>
      <c r="O182">
        <f t="shared" si="48"/>
        <v>0.55769000000000002</v>
      </c>
      <c r="P182" s="78">
        <f t="shared" si="49"/>
        <v>0.63591788256551396</v>
      </c>
      <c r="Q182" s="34">
        <f t="shared" si="69"/>
        <v>0.69950967082206539</v>
      </c>
      <c r="R182" s="34">
        <f t="shared" si="53"/>
        <v>0</v>
      </c>
      <c r="S182" s="34">
        <f t="shared" si="54"/>
        <v>0.69950967082206539</v>
      </c>
      <c r="T182">
        <f t="shared" si="55"/>
        <v>0</v>
      </c>
      <c r="U182" s="35">
        <f t="shared" si="56"/>
        <v>0.69950967082206539</v>
      </c>
      <c r="V182" s="35">
        <f t="shared" si="57"/>
        <v>0.5</v>
      </c>
      <c r="W182" s="35">
        <f t="shared" si="58"/>
        <v>0.19950967082206539</v>
      </c>
      <c r="X182" s="35">
        <f t="shared" si="59"/>
        <v>0</v>
      </c>
      <c r="Y182" s="35">
        <f t="shared" si="60"/>
        <v>0.19950967082206539</v>
      </c>
      <c r="Z182" s="35">
        <f t="shared" si="61"/>
        <v>0</v>
      </c>
      <c r="AA182" s="34">
        <v>3</v>
      </c>
      <c r="AB182">
        <v>8</v>
      </c>
      <c r="AC182">
        <v>18</v>
      </c>
      <c r="AD182" s="34">
        <f t="shared" si="50"/>
        <v>0</v>
      </c>
      <c r="AE182" s="34">
        <f t="shared" si="51"/>
        <v>0</v>
      </c>
      <c r="AF182" s="34">
        <f t="shared" si="62"/>
        <v>0.89999999999999991</v>
      </c>
      <c r="AG182" s="34">
        <f t="shared" si="63"/>
        <v>0</v>
      </c>
      <c r="AH182" s="34">
        <f t="shared" si="64"/>
        <v>0</v>
      </c>
      <c r="AI182">
        <f t="shared" si="65"/>
        <v>0</v>
      </c>
      <c r="AJ182">
        <f t="shared" si="66"/>
        <v>0</v>
      </c>
      <c r="AK182">
        <f t="shared" si="52"/>
        <v>0.89999999999999991</v>
      </c>
      <c r="AL182">
        <f t="shared" si="67"/>
        <v>1.68</v>
      </c>
      <c r="AM182">
        <f t="shared" si="68"/>
        <v>3.78</v>
      </c>
    </row>
    <row r="183" spans="3:39">
      <c r="C183">
        <v>229</v>
      </c>
      <c r="D183">
        <v>35</v>
      </c>
      <c r="E183">
        <v>0</v>
      </c>
      <c r="F183">
        <v>0</v>
      </c>
      <c r="G183">
        <v>40</v>
      </c>
      <c r="H183">
        <v>40</v>
      </c>
      <c r="I183" s="34">
        <v>0</v>
      </c>
      <c r="J183" s="34">
        <v>0</v>
      </c>
      <c r="K183" s="34">
        <v>1</v>
      </c>
      <c r="L183" s="34">
        <v>0.2</v>
      </c>
      <c r="M183" s="34">
        <v>0.1</v>
      </c>
      <c r="N183" s="34">
        <f t="shared" si="47"/>
        <v>1.3</v>
      </c>
      <c r="O183">
        <f t="shared" si="48"/>
        <v>0.68127000000000004</v>
      </c>
      <c r="P183" s="78">
        <f t="shared" si="49"/>
        <v>0.66402208927694295</v>
      </c>
      <c r="Q183" s="34">
        <f t="shared" si="69"/>
        <v>0.86322871606002582</v>
      </c>
      <c r="R183" s="34">
        <f t="shared" si="53"/>
        <v>0</v>
      </c>
      <c r="S183" s="34">
        <f t="shared" si="54"/>
        <v>0.86322871606002582</v>
      </c>
      <c r="T183">
        <f t="shared" si="55"/>
        <v>0</v>
      </c>
      <c r="U183" s="35">
        <f t="shared" si="56"/>
        <v>0.86322871606002582</v>
      </c>
      <c r="V183" s="35">
        <f t="shared" si="57"/>
        <v>0.86322871606002582</v>
      </c>
      <c r="W183" s="35">
        <f t="shared" si="58"/>
        <v>0</v>
      </c>
      <c r="X183" s="35">
        <f t="shared" si="59"/>
        <v>0</v>
      </c>
      <c r="Y183" s="35">
        <f t="shared" si="60"/>
        <v>0</v>
      </c>
      <c r="Z183" s="35">
        <f t="shared" si="61"/>
        <v>0</v>
      </c>
      <c r="AA183" s="34">
        <v>3</v>
      </c>
      <c r="AB183">
        <v>8</v>
      </c>
      <c r="AC183">
        <v>18</v>
      </c>
      <c r="AD183" s="34">
        <f t="shared" si="50"/>
        <v>0</v>
      </c>
      <c r="AE183" s="34">
        <f t="shared" si="51"/>
        <v>0</v>
      </c>
      <c r="AF183" s="34">
        <f t="shared" si="62"/>
        <v>0.90639015186302707</v>
      </c>
      <c r="AG183" s="34">
        <f t="shared" si="63"/>
        <v>0</v>
      </c>
      <c r="AH183" s="34">
        <f t="shared" si="64"/>
        <v>0</v>
      </c>
      <c r="AI183">
        <f t="shared" si="65"/>
        <v>0</v>
      </c>
      <c r="AJ183">
        <f t="shared" si="66"/>
        <v>0</v>
      </c>
      <c r="AK183">
        <f t="shared" si="52"/>
        <v>1.0499999999999998</v>
      </c>
      <c r="AL183">
        <f t="shared" si="67"/>
        <v>0.64000000000000012</v>
      </c>
      <c r="AM183">
        <f t="shared" si="68"/>
        <v>0.7200000000000002</v>
      </c>
    </row>
    <row r="184" spans="3:39">
      <c r="C184">
        <v>230</v>
      </c>
      <c r="D184">
        <v>30</v>
      </c>
      <c r="E184">
        <v>0</v>
      </c>
      <c r="F184">
        <v>0</v>
      </c>
      <c r="G184">
        <v>30</v>
      </c>
      <c r="H184">
        <v>30</v>
      </c>
      <c r="I184" s="34">
        <v>0</v>
      </c>
      <c r="J184" s="34">
        <v>0</v>
      </c>
      <c r="K184" s="34">
        <v>0.3</v>
      </c>
      <c r="L184" s="34">
        <v>0.2</v>
      </c>
      <c r="M184" s="34">
        <v>0.2</v>
      </c>
      <c r="N184" s="34">
        <f t="shared" si="47"/>
        <v>0.7</v>
      </c>
      <c r="O184">
        <f t="shared" si="48"/>
        <v>0.31052999999999997</v>
      </c>
      <c r="P184" s="78">
        <f t="shared" si="49"/>
        <v>0.5770146228456422</v>
      </c>
      <c r="Q184" s="34">
        <f t="shared" si="69"/>
        <v>0.40391023599194953</v>
      </c>
      <c r="R184" s="34">
        <f t="shared" si="53"/>
        <v>0</v>
      </c>
      <c r="S184" s="34">
        <f t="shared" si="54"/>
        <v>0.40391023599194953</v>
      </c>
      <c r="T184">
        <f t="shared" si="55"/>
        <v>0</v>
      </c>
      <c r="U184" s="35">
        <f t="shared" si="56"/>
        <v>0.40391023599194953</v>
      </c>
      <c r="V184" s="35">
        <f t="shared" si="57"/>
        <v>0.3</v>
      </c>
      <c r="W184" s="35">
        <f t="shared" si="58"/>
        <v>0.10391023599194954</v>
      </c>
      <c r="X184" s="35">
        <f t="shared" si="59"/>
        <v>0</v>
      </c>
      <c r="Y184" s="35">
        <f t="shared" si="60"/>
        <v>0.10391023599194954</v>
      </c>
      <c r="Z184" s="35">
        <f t="shared" si="61"/>
        <v>0</v>
      </c>
      <c r="AA184" s="34">
        <v>2.8499999999999996</v>
      </c>
      <c r="AB184">
        <v>8</v>
      </c>
      <c r="AC184">
        <v>18</v>
      </c>
      <c r="AD184" s="34">
        <f t="shared" si="50"/>
        <v>0</v>
      </c>
      <c r="AE184" s="34">
        <f t="shared" si="51"/>
        <v>0</v>
      </c>
      <c r="AF184" s="34">
        <f t="shared" si="62"/>
        <v>0.25649999999999995</v>
      </c>
      <c r="AG184" s="34">
        <f t="shared" si="63"/>
        <v>0</v>
      </c>
      <c r="AH184" s="34">
        <f t="shared" si="64"/>
        <v>0</v>
      </c>
      <c r="AI184">
        <f t="shared" si="65"/>
        <v>0</v>
      </c>
      <c r="AJ184">
        <f t="shared" si="66"/>
        <v>0</v>
      </c>
      <c r="AK184">
        <f t="shared" si="52"/>
        <v>0.25649999999999995</v>
      </c>
      <c r="AL184">
        <f t="shared" si="67"/>
        <v>0.48</v>
      </c>
      <c r="AM184">
        <f t="shared" si="68"/>
        <v>1.08</v>
      </c>
    </row>
    <row r="185" spans="3:39">
      <c r="C185">
        <v>231</v>
      </c>
      <c r="D185">
        <v>30</v>
      </c>
      <c r="E185">
        <v>0</v>
      </c>
      <c r="F185">
        <v>0</v>
      </c>
      <c r="G185">
        <v>30</v>
      </c>
      <c r="H185">
        <v>30</v>
      </c>
      <c r="I185" s="34">
        <v>0</v>
      </c>
      <c r="J185" s="34">
        <v>0</v>
      </c>
      <c r="K185" s="34">
        <v>1</v>
      </c>
      <c r="L185" s="34">
        <v>0.6</v>
      </c>
      <c r="M185" s="34">
        <v>0.6</v>
      </c>
      <c r="N185" s="34">
        <f t="shared" si="47"/>
        <v>2.2000000000000002</v>
      </c>
      <c r="O185">
        <f t="shared" si="48"/>
        <v>1.2373799999999999</v>
      </c>
      <c r="P185" s="78">
        <f t="shared" si="49"/>
        <v>0.77510763611329325</v>
      </c>
      <c r="Q185" s="34">
        <f t="shared" si="69"/>
        <v>1.7052367994492452</v>
      </c>
      <c r="R185" s="34">
        <f t="shared" si="53"/>
        <v>0</v>
      </c>
      <c r="S185" s="34">
        <f t="shared" si="54"/>
        <v>1.7052367994492452</v>
      </c>
      <c r="T185">
        <f t="shared" si="55"/>
        <v>0</v>
      </c>
      <c r="U185" s="35">
        <f t="shared" si="56"/>
        <v>1.7052367994492452</v>
      </c>
      <c r="V185" s="35">
        <f t="shared" si="57"/>
        <v>1</v>
      </c>
      <c r="W185" s="35">
        <f t="shared" si="58"/>
        <v>0.70523679944924522</v>
      </c>
      <c r="X185" s="35">
        <f t="shared" si="59"/>
        <v>0</v>
      </c>
      <c r="Y185" s="35">
        <f t="shared" si="60"/>
        <v>0.70523679944924522</v>
      </c>
      <c r="Z185" s="35">
        <f t="shared" si="61"/>
        <v>0.6</v>
      </c>
      <c r="AA185" s="34">
        <v>1.95</v>
      </c>
      <c r="AB185">
        <v>8</v>
      </c>
      <c r="AC185">
        <v>18</v>
      </c>
      <c r="AD185" s="34">
        <f t="shared" si="50"/>
        <v>0</v>
      </c>
      <c r="AE185" s="34">
        <f t="shared" si="51"/>
        <v>0</v>
      </c>
      <c r="AF185" s="34">
        <f t="shared" si="62"/>
        <v>0.58499999999999996</v>
      </c>
      <c r="AG185" s="34">
        <f t="shared" si="63"/>
        <v>0</v>
      </c>
      <c r="AH185" s="34">
        <f t="shared" si="64"/>
        <v>3.2399999999999998</v>
      </c>
      <c r="AI185">
        <f t="shared" si="65"/>
        <v>0</v>
      </c>
      <c r="AJ185">
        <f t="shared" si="66"/>
        <v>0</v>
      </c>
      <c r="AK185">
        <f t="shared" si="52"/>
        <v>0.58499999999999996</v>
      </c>
      <c r="AL185">
        <f t="shared" si="67"/>
        <v>1.44</v>
      </c>
      <c r="AM185">
        <f t="shared" si="68"/>
        <v>3.2399999999999998</v>
      </c>
    </row>
    <row r="186" spans="3:39">
      <c r="C186">
        <v>232</v>
      </c>
      <c r="D186">
        <v>15</v>
      </c>
      <c r="E186">
        <v>0</v>
      </c>
      <c r="F186">
        <v>0</v>
      </c>
      <c r="G186">
        <v>0</v>
      </c>
      <c r="H186">
        <v>0</v>
      </c>
      <c r="I186" s="34">
        <v>0</v>
      </c>
      <c r="J186" s="34">
        <v>0</v>
      </c>
      <c r="K186" s="34">
        <v>0.5</v>
      </c>
      <c r="L186" s="34">
        <v>0</v>
      </c>
      <c r="M186" s="34">
        <v>0</v>
      </c>
      <c r="N186" s="34">
        <f t="shared" si="47"/>
        <v>0.5</v>
      </c>
      <c r="O186">
        <f t="shared" si="48"/>
        <v>0.18695000000000001</v>
      </c>
      <c r="P186" s="78">
        <f t="shared" si="49"/>
        <v>0.54660184993443961</v>
      </c>
      <c r="Q186" s="34">
        <f t="shared" si="69"/>
        <v>0.2733009249672198</v>
      </c>
      <c r="R186" s="34">
        <f t="shared" si="53"/>
        <v>0</v>
      </c>
      <c r="S186" s="34">
        <f t="shared" si="54"/>
        <v>0.2733009249672198</v>
      </c>
      <c r="T186">
        <f t="shared" si="55"/>
        <v>0</v>
      </c>
      <c r="U186" s="35">
        <f t="shared" si="56"/>
        <v>0.2733009249672198</v>
      </c>
      <c r="V186" s="35">
        <f t="shared" si="57"/>
        <v>0.2733009249672198</v>
      </c>
      <c r="W186" s="35">
        <f t="shared" si="58"/>
        <v>0</v>
      </c>
      <c r="X186" s="35">
        <f t="shared" si="59"/>
        <v>0</v>
      </c>
      <c r="Y186" s="35">
        <f t="shared" si="60"/>
        <v>0</v>
      </c>
      <c r="Z186" s="35">
        <f t="shared" si="61"/>
        <v>0</v>
      </c>
      <c r="AA186" s="34">
        <v>1.3000000000000003</v>
      </c>
      <c r="AB186">
        <v>8</v>
      </c>
      <c r="AC186">
        <v>18</v>
      </c>
      <c r="AD186" s="34">
        <f t="shared" si="50"/>
        <v>0</v>
      </c>
      <c r="AE186" s="34">
        <f t="shared" si="51"/>
        <v>0</v>
      </c>
      <c r="AF186" s="34">
        <f t="shared" si="62"/>
        <v>5.3293680368607869E-2</v>
      </c>
      <c r="AG186" s="34">
        <f t="shared" si="63"/>
        <v>0</v>
      </c>
      <c r="AH186" s="34">
        <f t="shared" si="64"/>
        <v>0</v>
      </c>
      <c r="AI186">
        <f t="shared" si="65"/>
        <v>0</v>
      </c>
      <c r="AJ186">
        <f t="shared" si="66"/>
        <v>0</v>
      </c>
      <c r="AK186">
        <f t="shared" si="52"/>
        <v>9.7500000000000017E-2</v>
      </c>
      <c r="AL186">
        <f t="shared" si="67"/>
        <v>0</v>
      </c>
      <c r="AM186">
        <f t="shared" si="68"/>
        <v>0</v>
      </c>
    </row>
    <row r="187" spans="3:39">
      <c r="C187">
        <v>233</v>
      </c>
      <c r="D187">
        <v>0</v>
      </c>
      <c r="E187">
        <v>0</v>
      </c>
      <c r="F187">
        <v>0</v>
      </c>
      <c r="G187" t="s">
        <v>732</v>
      </c>
      <c r="H187" t="s">
        <v>732</v>
      </c>
      <c r="I187" s="34">
        <v>0</v>
      </c>
      <c r="J187" s="34">
        <v>0</v>
      </c>
      <c r="K187" s="34">
        <v>0</v>
      </c>
      <c r="L187" s="34">
        <v>0</v>
      </c>
      <c r="M187" s="34">
        <v>0</v>
      </c>
      <c r="N187" s="34">
        <f t="shared" si="47"/>
        <v>0</v>
      </c>
      <c r="O187">
        <f t="shared" si="48"/>
        <v>-0.12200000000000001</v>
      </c>
      <c r="P187" s="78">
        <f t="shared" si="49"/>
        <v>0.46953777394492308</v>
      </c>
      <c r="Q187" s="34">
        <f t="shared" si="69"/>
        <v>0</v>
      </c>
      <c r="R187" s="34">
        <f t="shared" si="53"/>
        <v>0</v>
      </c>
      <c r="S187" s="34">
        <f t="shared" si="54"/>
        <v>0</v>
      </c>
      <c r="T187">
        <f t="shared" si="55"/>
        <v>0</v>
      </c>
      <c r="U187" s="35">
        <f t="shared" si="56"/>
        <v>0</v>
      </c>
      <c r="V187" s="35">
        <f t="shared" si="57"/>
        <v>0</v>
      </c>
      <c r="W187" s="35">
        <f t="shared" si="58"/>
        <v>0</v>
      </c>
      <c r="X187" s="35">
        <f t="shared" si="59"/>
        <v>0</v>
      </c>
      <c r="Y187" s="35">
        <f t="shared" si="60"/>
        <v>0</v>
      </c>
      <c r="Z187" s="35">
        <f t="shared" si="61"/>
        <v>0</v>
      </c>
      <c r="AA187" s="34"/>
      <c r="AD187" s="34">
        <f t="shared" si="50"/>
        <v>0</v>
      </c>
      <c r="AE187" s="34">
        <f t="shared" si="51"/>
        <v>0</v>
      </c>
      <c r="AF187" s="34">
        <f t="shared" si="62"/>
        <v>0</v>
      </c>
      <c r="AG187" s="34" t="e">
        <f t="shared" si="63"/>
        <v>#VALUE!</v>
      </c>
      <c r="AH187" s="34" t="e">
        <f t="shared" si="64"/>
        <v>#VALUE!</v>
      </c>
      <c r="AI187">
        <f t="shared" si="65"/>
        <v>0</v>
      </c>
      <c r="AJ187">
        <f t="shared" si="66"/>
        <v>0</v>
      </c>
      <c r="AK187">
        <f t="shared" si="52"/>
        <v>0</v>
      </c>
      <c r="AL187" t="e">
        <f t="shared" si="67"/>
        <v>#VALUE!</v>
      </c>
      <c r="AM187" t="e">
        <f t="shared" si="68"/>
        <v>#VALUE!</v>
      </c>
    </row>
    <row r="188" spans="3:39">
      <c r="C188">
        <v>234</v>
      </c>
      <c r="D188">
        <v>0</v>
      </c>
      <c r="E188">
        <v>0</v>
      </c>
      <c r="F188">
        <v>0</v>
      </c>
      <c r="G188" t="s">
        <v>732</v>
      </c>
      <c r="H188" t="s">
        <v>732</v>
      </c>
      <c r="I188" s="34">
        <v>0</v>
      </c>
      <c r="J188" s="34">
        <v>0</v>
      </c>
      <c r="K188" s="34">
        <v>0</v>
      </c>
      <c r="L188" s="34">
        <v>0</v>
      </c>
      <c r="M188" s="34">
        <v>0</v>
      </c>
      <c r="N188" s="34">
        <f t="shared" si="47"/>
        <v>0</v>
      </c>
      <c r="O188">
        <f t="shared" si="48"/>
        <v>-0.12200000000000001</v>
      </c>
      <c r="P188" s="78">
        <f t="shared" si="49"/>
        <v>0.46953777394492308</v>
      </c>
      <c r="Q188" s="34">
        <f t="shared" si="69"/>
        <v>0</v>
      </c>
      <c r="R188" s="34">
        <f t="shared" si="53"/>
        <v>0</v>
      </c>
      <c r="S188" s="34">
        <f t="shared" si="54"/>
        <v>0</v>
      </c>
      <c r="T188">
        <f t="shared" si="55"/>
        <v>0</v>
      </c>
      <c r="U188" s="35">
        <f t="shared" si="56"/>
        <v>0</v>
      </c>
      <c r="V188" s="35">
        <f t="shared" si="57"/>
        <v>0</v>
      </c>
      <c r="W188" s="35">
        <f t="shared" si="58"/>
        <v>0</v>
      </c>
      <c r="X188" s="35">
        <f t="shared" si="59"/>
        <v>0</v>
      </c>
      <c r="Y188" s="35">
        <f t="shared" si="60"/>
        <v>0</v>
      </c>
      <c r="Z188" s="35">
        <f t="shared" si="61"/>
        <v>0</v>
      </c>
      <c r="AA188" s="34"/>
      <c r="AD188" s="34">
        <f t="shared" si="50"/>
        <v>0</v>
      </c>
      <c r="AE188" s="34">
        <f t="shared" si="51"/>
        <v>0</v>
      </c>
      <c r="AF188" s="34">
        <f t="shared" si="62"/>
        <v>0</v>
      </c>
      <c r="AG188" s="34" t="e">
        <f t="shared" si="63"/>
        <v>#VALUE!</v>
      </c>
      <c r="AH188" s="34" t="e">
        <f t="shared" si="64"/>
        <v>#VALUE!</v>
      </c>
      <c r="AI188">
        <f t="shared" si="65"/>
        <v>0</v>
      </c>
      <c r="AJ188">
        <f t="shared" si="66"/>
        <v>0</v>
      </c>
      <c r="AK188">
        <f t="shared" si="52"/>
        <v>0</v>
      </c>
      <c r="AL188" t="e">
        <f t="shared" si="67"/>
        <v>#VALUE!</v>
      </c>
      <c r="AM188" t="e">
        <f t="shared" si="68"/>
        <v>#VALUE!</v>
      </c>
    </row>
    <row r="189" spans="3:39">
      <c r="C189">
        <v>235</v>
      </c>
      <c r="D189">
        <v>37</v>
      </c>
      <c r="E189" s="74">
        <v>3</v>
      </c>
      <c r="F189" s="74">
        <v>6</v>
      </c>
      <c r="G189" t="s">
        <v>732</v>
      </c>
      <c r="H189" t="s">
        <v>732</v>
      </c>
      <c r="I189" s="34">
        <v>0.1</v>
      </c>
      <c r="J189" s="34">
        <v>0.1</v>
      </c>
      <c r="K189" s="34">
        <v>0.1</v>
      </c>
      <c r="L189" s="34">
        <v>0</v>
      </c>
      <c r="M189" s="34">
        <v>0</v>
      </c>
      <c r="N189" s="34">
        <f t="shared" si="47"/>
        <v>0.30000000000000004</v>
      </c>
      <c r="O189">
        <f t="shared" si="48"/>
        <v>6.3370000000000024E-2</v>
      </c>
      <c r="P189" s="78">
        <f t="shared" si="49"/>
        <v>0.51583720049241921</v>
      </c>
      <c r="Q189" s="34">
        <f t="shared" si="69"/>
        <v>0.15475116014772577</v>
      </c>
      <c r="R189" s="34">
        <f t="shared" si="53"/>
        <v>0.1</v>
      </c>
      <c r="S189" s="34">
        <f t="shared" si="54"/>
        <v>5.4751160147725769E-2</v>
      </c>
      <c r="T189">
        <f t="shared" si="55"/>
        <v>5.4751160147725769E-2</v>
      </c>
      <c r="U189" s="35">
        <f t="shared" si="56"/>
        <v>0</v>
      </c>
      <c r="V189" s="35">
        <f t="shared" si="57"/>
        <v>0</v>
      </c>
      <c r="W189" s="35">
        <f t="shared" si="58"/>
        <v>0</v>
      </c>
      <c r="X189" s="35">
        <f t="shared" si="59"/>
        <v>0</v>
      </c>
      <c r="Y189" s="35">
        <f t="shared" si="60"/>
        <v>0</v>
      </c>
      <c r="Z189" s="35">
        <f t="shared" si="61"/>
        <v>0</v>
      </c>
      <c r="AA189" s="34">
        <v>0.5</v>
      </c>
      <c r="AD189" s="34">
        <f t="shared" si="50"/>
        <v>1.5E-3</v>
      </c>
      <c r="AE189" s="34">
        <f t="shared" si="51"/>
        <v>4.9276044132953193E-3</v>
      </c>
      <c r="AF189" s="34">
        <f t="shared" si="62"/>
        <v>0</v>
      </c>
      <c r="AG189" s="34" t="e">
        <f t="shared" si="63"/>
        <v>#VALUE!</v>
      </c>
      <c r="AH189" s="34" t="e">
        <f t="shared" si="64"/>
        <v>#VALUE!</v>
      </c>
      <c r="AI189">
        <f t="shared" si="65"/>
        <v>1.5E-3</v>
      </c>
      <c r="AJ189">
        <f t="shared" si="66"/>
        <v>9.0000000000000011E-3</v>
      </c>
      <c r="AK189">
        <f t="shared" si="52"/>
        <v>1.8499999999999999E-2</v>
      </c>
      <c r="AL189" t="e">
        <f t="shared" si="67"/>
        <v>#VALUE!</v>
      </c>
      <c r="AM189" t="e">
        <f t="shared" si="68"/>
        <v>#VALUE!</v>
      </c>
    </row>
    <row r="190" spans="3:39">
      <c r="C190">
        <v>236</v>
      </c>
      <c r="D190">
        <v>0</v>
      </c>
      <c r="E190">
        <v>0</v>
      </c>
      <c r="F190">
        <v>0</v>
      </c>
      <c r="G190" t="s">
        <v>732</v>
      </c>
      <c r="H190" t="s">
        <v>732</v>
      </c>
      <c r="I190" s="34">
        <v>0</v>
      </c>
      <c r="J190" s="34">
        <v>0</v>
      </c>
      <c r="K190" s="34">
        <v>0</v>
      </c>
      <c r="L190" s="34">
        <v>0</v>
      </c>
      <c r="M190" s="34">
        <v>0</v>
      </c>
      <c r="N190" s="34">
        <f t="shared" si="47"/>
        <v>0</v>
      </c>
      <c r="O190">
        <f t="shared" si="48"/>
        <v>-0.12200000000000001</v>
      </c>
      <c r="P190" s="78">
        <f t="shared" si="49"/>
        <v>0.46953777394492308</v>
      </c>
      <c r="Q190" s="34">
        <f t="shared" si="69"/>
        <v>0</v>
      </c>
      <c r="R190" s="34">
        <f t="shared" si="53"/>
        <v>0</v>
      </c>
      <c r="S190" s="34">
        <f t="shared" si="54"/>
        <v>0</v>
      </c>
      <c r="T190">
        <f t="shared" si="55"/>
        <v>0</v>
      </c>
      <c r="U190" s="35">
        <f t="shared" si="56"/>
        <v>0</v>
      </c>
      <c r="V190" s="35">
        <f t="shared" si="57"/>
        <v>0</v>
      </c>
      <c r="W190" s="35">
        <f t="shared" si="58"/>
        <v>0</v>
      </c>
      <c r="X190" s="35">
        <f t="shared" si="59"/>
        <v>0</v>
      </c>
      <c r="Y190" s="35">
        <f t="shared" si="60"/>
        <v>0</v>
      </c>
      <c r="Z190" s="35">
        <f t="shared" si="61"/>
        <v>0</v>
      </c>
      <c r="AA190" s="34"/>
      <c r="AD190" s="34">
        <f t="shared" si="50"/>
        <v>0</v>
      </c>
      <c r="AE190" s="34">
        <f t="shared" si="51"/>
        <v>0</v>
      </c>
      <c r="AF190" s="34">
        <f t="shared" si="62"/>
        <v>0</v>
      </c>
      <c r="AG190" s="34" t="e">
        <f t="shared" si="63"/>
        <v>#VALUE!</v>
      </c>
      <c r="AH190" s="34" t="e">
        <f t="shared" si="64"/>
        <v>#VALUE!</v>
      </c>
      <c r="AI190">
        <f t="shared" si="65"/>
        <v>0</v>
      </c>
      <c r="AJ190">
        <f t="shared" si="66"/>
        <v>0</v>
      </c>
      <c r="AK190">
        <f t="shared" si="52"/>
        <v>0</v>
      </c>
      <c r="AL190" t="e">
        <f t="shared" si="67"/>
        <v>#VALUE!</v>
      </c>
      <c r="AM190" t="e">
        <f t="shared" si="68"/>
        <v>#VALUE!</v>
      </c>
    </row>
    <row r="191" spans="3:39">
      <c r="C191">
        <v>237</v>
      </c>
      <c r="D191">
        <v>12</v>
      </c>
      <c r="E191" s="74">
        <v>2</v>
      </c>
      <c r="F191" s="74">
        <v>8</v>
      </c>
      <c r="G191" t="s">
        <v>732</v>
      </c>
      <c r="H191" t="s">
        <v>732</v>
      </c>
      <c r="I191" s="34">
        <v>0.1</v>
      </c>
      <c r="J191" s="34">
        <v>0.1</v>
      </c>
      <c r="K191" s="34">
        <v>0.5</v>
      </c>
      <c r="L191" s="34">
        <v>0</v>
      </c>
      <c r="M191" s="34">
        <v>0</v>
      </c>
      <c r="N191" s="34">
        <f t="shared" si="47"/>
        <v>0.7</v>
      </c>
      <c r="O191">
        <f t="shared" si="48"/>
        <v>0.31052999999999997</v>
      </c>
      <c r="P191" s="78">
        <f t="shared" si="49"/>
        <v>0.5770146228456422</v>
      </c>
      <c r="Q191" s="34">
        <f t="shared" si="69"/>
        <v>0.40391023599194953</v>
      </c>
      <c r="R191" s="34">
        <f t="shared" si="53"/>
        <v>0.1</v>
      </c>
      <c r="S191" s="34">
        <f t="shared" si="54"/>
        <v>0.30391023599194955</v>
      </c>
      <c r="T191">
        <f t="shared" si="55"/>
        <v>0.1</v>
      </c>
      <c r="U191" s="35">
        <f t="shared" si="56"/>
        <v>0.20391023599194955</v>
      </c>
      <c r="V191" s="35">
        <f t="shared" si="57"/>
        <v>0.20391023599194955</v>
      </c>
      <c r="W191" s="35">
        <f t="shared" si="58"/>
        <v>0</v>
      </c>
      <c r="X191" s="35">
        <f t="shared" si="59"/>
        <v>0</v>
      </c>
      <c r="Y191" s="35">
        <f t="shared" si="60"/>
        <v>0</v>
      </c>
      <c r="Z191" s="35">
        <f t="shared" si="61"/>
        <v>0</v>
      </c>
      <c r="AA191" s="34">
        <v>0.75</v>
      </c>
      <c r="AD191" s="34">
        <f t="shared" si="50"/>
        <v>1E-3</v>
      </c>
      <c r="AE191" s="34">
        <f t="shared" si="51"/>
        <v>1.2000000000000002E-2</v>
      </c>
      <c r="AF191" s="34">
        <f t="shared" si="62"/>
        <v>1.8351921239275457E-2</v>
      </c>
      <c r="AG191" s="34" t="e">
        <f t="shared" si="63"/>
        <v>#VALUE!</v>
      </c>
      <c r="AH191" s="34" t="e">
        <f t="shared" si="64"/>
        <v>#VALUE!</v>
      </c>
      <c r="AI191">
        <f t="shared" si="65"/>
        <v>1E-3</v>
      </c>
      <c r="AJ191">
        <f t="shared" si="66"/>
        <v>1.2E-2</v>
      </c>
      <c r="AK191">
        <f t="shared" si="52"/>
        <v>4.4999999999999998E-2</v>
      </c>
      <c r="AL191" t="e">
        <f t="shared" si="67"/>
        <v>#VALUE!</v>
      </c>
      <c r="AM191" t="e">
        <f t="shared" si="68"/>
        <v>#VALUE!</v>
      </c>
    </row>
    <row r="192" spans="3:39">
      <c r="C192">
        <v>238</v>
      </c>
      <c r="D192">
        <v>98</v>
      </c>
      <c r="E192" s="74">
        <v>2</v>
      </c>
      <c r="F192" s="74">
        <v>30</v>
      </c>
      <c r="G192">
        <v>98</v>
      </c>
      <c r="H192">
        <v>98</v>
      </c>
      <c r="I192" s="34">
        <v>0.7</v>
      </c>
      <c r="J192" s="34">
        <v>0.2</v>
      </c>
      <c r="K192" s="34">
        <v>0.5</v>
      </c>
      <c r="L192" s="34">
        <v>1</v>
      </c>
      <c r="M192" s="34">
        <v>1</v>
      </c>
      <c r="N192" s="34">
        <f t="shared" si="47"/>
        <v>3.4</v>
      </c>
      <c r="O192">
        <f t="shared" si="48"/>
        <v>1.9788599999999998</v>
      </c>
      <c r="P192" s="78">
        <f t="shared" si="49"/>
        <v>0.87855958497869624</v>
      </c>
      <c r="Q192" s="34">
        <f t="shared" si="69"/>
        <v>2.9871025889275673</v>
      </c>
      <c r="R192" s="34">
        <f t="shared" si="53"/>
        <v>0.2</v>
      </c>
      <c r="S192" s="34">
        <f t="shared" si="54"/>
        <v>2.7871025889275671</v>
      </c>
      <c r="T192">
        <f t="shared" si="55"/>
        <v>0.7</v>
      </c>
      <c r="U192" s="35">
        <f t="shared" si="56"/>
        <v>2.0871025889275669</v>
      </c>
      <c r="V192" s="35">
        <f t="shared" si="57"/>
        <v>0.5</v>
      </c>
      <c r="W192" s="35">
        <f t="shared" si="58"/>
        <v>1.5871025889275669</v>
      </c>
      <c r="X192" s="35">
        <f t="shared" si="59"/>
        <v>1</v>
      </c>
      <c r="Y192" s="35">
        <f t="shared" si="60"/>
        <v>0.58710258892756695</v>
      </c>
      <c r="Z192" s="35">
        <f t="shared" si="61"/>
        <v>0</v>
      </c>
      <c r="AA192" s="34">
        <v>2.5000000000000004</v>
      </c>
      <c r="AB192">
        <v>8</v>
      </c>
      <c r="AC192">
        <v>18</v>
      </c>
      <c r="AD192" s="34">
        <f t="shared" si="50"/>
        <v>2E-3</v>
      </c>
      <c r="AE192" s="34">
        <f t="shared" si="51"/>
        <v>0.31499999999999995</v>
      </c>
      <c r="AF192" s="34">
        <f t="shared" si="62"/>
        <v>1.2250000000000001</v>
      </c>
      <c r="AG192" s="34">
        <f t="shared" si="63"/>
        <v>7.84</v>
      </c>
      <c r="AH192" s="34">
        <f t="shared" si="64"/>
        <v>0</v>
      </c>
      <c r="AI192">
        <f t="shared" si="65"/>
        <v>2E-3</v>
      </c>
      <c r="AJ192">
        <f t="shared" si="66"/>
        <v>0.315</v>
      </c>
      <c r="AK192">
        <f t="shared" si="52"/>
        <v>1.2250000000000001</v>
      </c>
      <c r="AL192">
        <f t="shared" si="67"/>
        <v>7.84</v>
      </c>
      <c r="AM192">
        <f t="shared" si="68"/>
        <v>17.64</v>
      </c>
    </row>
    <row r="193" spans="3:39">
      <c r="C193">
        <v>239</v>
      </c>
      <c r="D193">
        <v>76</v>
      </c>
      <c r="E193" s="74">
        <v>1</v>
      </c>
      <c r="F193" s="74">
        <v>3</v>
      </c>
      <c r="G193">
        <v>76</v>
      </c>
      <c r="H193">
        <v>76</v>
      </c>
      <c r="I193" s="34">
        <v>0.3</v>
      </c>
      <c r="J193" s="34">
        <v>0.1</v>
      </c>
      <c r="K193" s="34">
        <v>0.1</v>
      </c>
      <c r="L193" s="34">
        <v>0.1</v>
      </c>
      <c r="M193" s="34">
        <v>0.3</v>
      </c>
      <c r="N193" s="34">
        <f t="shared" si="47"/>
        <v>0.89999999999999991</v>
      </c>
      <c r="O193">
        <f t="shared" si="48"/>
        <v>0.43411</v>
      </c>
      <c r="P193" s="78">
        <f t="shared" si="49"/>
        <v>0.60685467022657358</v>
      </c>
      <c r="Q193" s="34">
        <f t="shared" si="69"/>
        <v>0.54616920320391615</v>
      </c>
      <c r="R193" s="34">
        <f t="shared" si="53"/>
        <v>0.1</v>
      </c>
      <c r="S193" s="34">
        <f t="shared" si="54"/>
        <v>0.44616920320391618</v>
      </c>
      <c r="T193">
        <f t="shared" si="55"/>
        <v>0.3</v>
      </c>
      <c r="U193" s="35">
        <f t="shared" si="56"/>
        <v>0.14616920320391619</v>
      </c>
      <c r="V193" s="35">
        <f t="shared" si="57"/>
        <v>0</v>
      </c>
      <c r="W193" s="35">
        <f t="shared" si="58"/>
        <v>0.14616920320391619</v>
      </c>
      <c r="X193" s="35">
        <f t="shared" si="59"/>
        <v>0.1</v>
      </c>
      <c r="Y193" s="35">
        <f t="shared" si="60"/>
        <v>4.6169203203916181E-2</v>
      </c>
      <c r="Z193" s="35">
        <f t="shared" si="61"/>
        <v>0</v>
      </c>
      <c r="AA193" s="34">
        <v>2.7</v>
      </c>
      <c r="AB193">
        <v>8</v>
      </c>
      <c r="AC193">
        <v>18</v>
      </c>
      <c r="AD193" s="34">
        <f t="shared" si="50"/>
        <v>5.0000000000000001E-4</v>
      </c>
      <c r="AE193" s="34">
        <f t="shared" si="51"/>
        <v>1.3499999999999998E-2</v>
      </c>
      <c r="AF193" s="34">
        <f t="shared" si="62"/>
        <v>0</v>
      </c>
      <c r="AG193" s="34">
        <f t="shared" si="63"/>
        <v>0.6080000000000001</v>
      </c>
      <c r="AH193" s="34">
        <f t="shared" si="64"/>
        <v>0</v>
      </c>
      <c r="AI193">
        <f t="shared" si="65"/>
        <v>5.0000000000000001E-4</v>
      </c>
      <c r="AJ193">
        <f t="shared" si="66"/>
        <v>1.3499999999999998E-2</v>
      </c>
      <c r="AK193">
        <f t="shared" si="52"/>
        <v>0.20520000000000005</v>
      </c>
      <c r="AL193">
        <f t="shared" si="67"/>
        <v>0.6080000000000001</v>
      </c>
      <c r="AM193">
        <f t="shared" si="68"/>
        <v>4.1039999999999992</v>
      </c>
    </row>
    <row r="194" spans="3:39">
      <c r="C194">
        <v>240</v>
      </c>
      <c r="D194">
        <v>85</v>
      </c>
      <c r="E194">
        <v>0</v>
      </c>
      <c r="F194">
        <v>0</v>
      </c>
      <c r="G194">
        <v>0</v>
      </c>
      <c r="H194">
        <v>0</v>
      </c>
      <c r="I194" s="34">
        <v>0</v>
      </c>
      <c r="J194" s="34">
        <v>0</v>
      </c>
      <c r="K194" s="34">
        <v>1</v>
      </c>
      <c r="L194" s="34">
        <v>1</v>
      </c>
      <c r="M194" s="34">
        <v>1</v>
      </c>
      <c r="N194" s="34">
        <f t="shared" si="47"/>
        <v>3</v>
      </c>
      <c r="O194">
        <f t="shared" si="48"/>
        <v>1.7316999999999998</v>
      </c>
      <c r="P194" s="78">
        <f t="shared" si="49"/>
        <v>0.84962973974677014</v>
      </c>
      <c r="Q194" s="34">
        <f t="shared" si="69"/>
        <v>2.5488892192403103</v>
      </c>
      <c r="R194" s="34">
        <f t="shared" si="53"/>
        <v>0</v>
      </c>
      <c r="S194" s="34">
        <f t="shared" si="54"/>
        <v>2.5488892192403103</v>
      </c>
      <c r="T194">
        <f t="shared" si="55"/>
        <v>0</v>
      </c>
      <c r="U194" s="35">
        <f t="shared" si="56"/>
        <v>2.5488892192403103</v>
      </c>
      <c r="V194" s="35">
        <f t="shared" si="57"/>
        <v>1</v>
      </c>
      <c r="W194" s="35">
        <f t="shared" si="58"/>
        <v>1.5488892192403103</v>
      </c>
      <c r="X194" s="35">
        <f t="shared" si="59"/>
        <v>1</v>
      </c>
      <c r="Y194" s="35">
        <f t="shared" si="60"/>
        <v>0.54888921924031031</v>
      </c>
      <c r="Z194" s="35">
        <f t="shared" si="61"/>
        <v>0</v>
      </c>
      <c r="AA194" s="34">
        <v>0.44</v>
      </c>
      <c r="AB194">
        <v>8</v>
      </c>
      <c r="AC194">
        <v>18</v>
      </c>
      <c r="AD194" s="34">
        <f t="shared" si="50"/>
        <v>0</v>
      </c>
      <c r="AE194" s="34">
        <f t="shared" si="51"/>
        <v>0</v>
      </c>
      <c r="AF194" s="34">
        <f t="shared" si="62"/>
        <v>0.374</v>
      </c>
      <c r="AG194" s="34">
        <f t="shared" si="63"/>
        <v>0</v>
      </c>
      <c r="AH194" s="34">
        <f t="shared" si="64"/>
        <v>0</v>
      </c>
      <c r="AI194">
        <f t="shared" si="65"/>
        <v>0</v>
      </c>
      <c r="AJ194">
        <f t="shared" si="66"/>
        <v>0</v>
      </c>
      <c r="AK194">
        <f t="shared" si="52"/>
        <v>0.374</v>
      </c>
      <c r="AL194">
        <f t="shared" si="67"/>
        <v>0</v>
      </c>
      <c r="AM194">
        <f t="shared" si="68"/>
        <v>0</v>
      </c>
    </row>
    <row r="195" spans="3:39">
      <c r="C195">
        <v>241</v>
      </c>
      <c r="D195">
        <v>90</v>
      </c>
      <c r="E195">
        <v>0</v>
      </c>
      <c r="F195">
        <v>0</v>
      </c>
      <c r="G195">
        <v>95</v>
      </c>
      <c r="H195">
        <v>95</v>
      </c>
      <c r="I195" s="34">
        <v>0</v>
      </c>
      <c r="J195" s="34">
        <v>0</v>
      </c>
      <c r="K195" s="34">
        <v>1</v>
      </c>
      <c r="L195" s="34">
        <v>0.3</v>
      </c>
      <c r="M195" s="34">
        <v>0.3</v>
      </c>
      <c r="N195" s="34">
        <f t="shared" si="47"/>
        <v>1.6</v>
      </c>
      <c r="O195">
        <f t="shared" si="48"/>
        <v>0.86664000000000008</v>
      </c>
      <c r="P195" s="78">
        <f t="shared" si="49"/>
        <v>0.70404607124204133</v>
      </c>
      <c r="Q195" s="34">
        <f t="shared" si="69"/>
        <v>1.1264737139872663</v>
      </c>
      <c r="R195" s="34">
        <f t="shared" si="53"/>
        <v>0</v>
      </c>
      <c r="S195" s="34">
        <f t="shared" si="54"/>
        <v>1.1264737139872663</v>
      </c>
      <c r="T195">
        <f t="shared" si="55"/>
        <v>0</v>
      </c>
      <c r="U195" s="35">
        <f t="shared" si="56"/>
        <v>1.1264737139872663</v>
      </c>
      <c r="V195" s="35">
        <f t="shared" si="57"/>
        <v>1</v>
      </c>
      <c r="W195" s="35">
        <f t="shared" si="58"/>
        <v>0.12647371398726626</v>
      </c>
      <c r="X195" s="35">
        <f t="shared" si="59"/>
        <v>0</v>
      </c>
      <c r="Y195" s="35">
        <f t="shared" si="60"/>
        <v>0.12647371398726626</v>
      </c>
      <c r="Z195" s="35">
        <f t="shared" si="61"/>
        <v>0</v>
      </c>
      <c r="AA195" s="34">
        <v>2.625</v>
      </c>
      <c r="AB195">
        <v>8</v>
      </c>
      <c r="AC195">
        <v>18</v>
      </c>
      <c r="AD195" s="34">
        <f t="shared" si="50"/>
        <v>0</v>
      </c>
      <c r="AE195" s="34">
        <f t="shared" si="51"/>
        <v>0</v>
      </c>
      <c r="AF195" s="34">
        <f t="shared" si="62"/>
        <v>2.3625000000000003</v>
      </c>
      <c r="AG195" s="34">
        <f t="shared" si="63"/>
        <v>0</v>
      </c>
      <c r="AH195" s="34">
        <f t="shared" si="64"/>
        <v>0</v>
      </c>
      <c r="AI195">
        <f t="shared" si="65"/>
        <v>0</v>
      </c>
      <c r="AJ195">
        <f t="shared" si="66"/>
        <v>0</v>
      </c>
      <c r="AK195">
        <f t="shared" si="52"/>
        <v>2.3625000000000003</v>
      </c>
      <c r="AL195">
        <f t="shared" si="67"/>
        <v>2.2799999999999998</v>
      </c>
      <c r="AM195">
        <f t="shared" si="68"/>
        <v>5.13</v>
      </c>
    </row>
    <row r="196" spans="3:39">
      <c r="C196">
        <v>242</v>
      </c>
      <c r="D196">
        <v>30</v>
      </c>
      <c r="E196">
        <v>0</v>
      </c>
      <c r="F196">
        <v>0</v>
      </c>
      <c r="G196">
        <v>95</v>
      </c>
      <c r="H196">
        <v>95</v>
      </c>
      <c r="I196" s="34">
        <v>0</v>
      </c>
      <c r="J196" s="34">
        <v>0</v>
      </c>
      <c r="K196" s="34">
        <v>0.1</v>
      </c>
      <c r="L196" s="34">
        <v>0.1</v>
      </c>
      <c r="M196" s="34">
        <v>0.1</v>
      </c>
      <c r="N196" s="34">
        <f t="shared" si="47"/>
        <v>0.30000000000000004</v>
      </c>
      <c r="O196">
        <f t="shared" si="48"/>
        <v>6.3370000000000024E-2</v>
      </c>
      <c r="P196" s="78">
        <f t="shared" si="49"/>
        <v>0.51583720049241921</v>
      </c>
      <c r="Q196" s="34">
        <f t="shared" si="69"/>
        <v>0.15475116014772577</v>
      </c>
      <c r="R196" s="34">
        <f t="shared" si="53"/>
        <v>0</v>
      </c>
      <c r="S196" s="34">
        <f t="shared" si="54"/>
        <v>0.15475116014772577</v>
      </c>
      <c r="T196">
        <f t="shared" si="55"/>
        <v>0</v>
      </c>
      <c r="U196" s="35">
        <f t="shared" si="56"/>
        <v>0.15475116014772577</v>
      </c>
      <c r="V196" s="35">
        <f t="shared" si="57"/>
        <v>0.1</v>
      </c>
      <c r="W196" s="35">
        <f t="shared" si="58"/>
        <v>5.4751160147725769E-2</v>
      </c>
      <c r="X196" s="35">
        <f t="shared" si="59"/>
        <v>0</v>
      </c>
      <c r="Y196" s="35">
        <f t="shared" si="60"/>
        <v>5.4751160147725769E-2</v>
      </c>
      <c r="Z196" s="35">
        <f t="shared" si="61"/>
        <v>0</v>
      </c>
      <c r="AA196" s="34">
        <v>3</v>
      </c>
      <c r="AB196">
        <v>8</v>
      </c>
      <c r="AC196">
        <v>18</v>
      </c>
      <c r="AD196" s="34">
        <f t="shared" si="50"/>
        <v>0</v>
      </c>
      <c r="AE196" s="34">
        <f t="shared" si="51"/>
        <v>0</v>
      </c>
      <c r="AF196" s="34">
        <f t="shared" si="62"/>
        <v>9.0000000000000011E-2</v>
      </c>
      <c r="AG196" s="34">
        <f t="shared" si="63"/>
        <v>0</v>
      </c>
      <c r="AH196" s="34">
        <f t="shared" si="64"/>
        <v>0</v>
      </c>
      <c r="AI196">
        <f t="shared" si="65"/>
        <v>0</v>
      </c>
      <c r="AJ196">
        <f t="shared" si="66"/>
        <v>0</v>
      </c>
      <c r="AK196">
        <f t="shared" si="52"/>
        <v>0.09</v>
      </c>
      <c r="AL196">
        <f t="shared" si="67"/>
        <v>0.76</v>
      </c>
      <c r="AM196">
        <f t="shared" si="68"/>
        <v>1.71</v>
      </c>
    </row>
    <row r="197" spans="3:39">
      <c r="C197">
        <v>243</v>
      </c>
      <c r="D197">
        <v>65</v>
      </c>
      <c r="E197" s="74">
        <v>5</v>
      </c>
      <c r="F197">
        <v>0</v>
      </c>
      <c r="G197">
        <v>75</v>
      </c>
      <c r="H197">
        <v>75</v>
      </c>
      <c r="I197" s="34">
        <v>0</v>
      </c>
      <c r="J197" s="34">
        <v>0.5</v>
      </c>
      <c r="K197" s="34">
        <v>1</v>
      </c>
      <c r="L197" s="34">
        <v>0.35</v>
      </c>
      <c r="M197" s="34">
        <v>0.35</v>
      </c>
      <c r="N197" s="34">
        <f t="shared" si="47"/>
        <v>2.2000000000000002</v>
      </c>
      <c r="O197">
        <f t="shared" si="48"/>
        <v>1.2373799999999999</v>
      </c>
      <c r="P197" s="78">
        <f t="shared" si="49"/>
        <v>0.77510763611329325</v>
      </c>
      <c r="Q197" s="34">
        <f t="shared" si="69"/>
        <v>1.7052367994492452</v>
      </c>
      <c r="R197" s="34">
        <f t="shared" si="53"/>
        <v>0.5</v>
      </c>
      <c r="S197" s="34">
        <f t="shared" si="54"/>
        <v>1.2052367994492452</v>
      </c>
      <c r="T197">
        <f t="shared" si="55"/>
        <v>0</v>
      </c>
      <c r="U197" s="35">
        <f t="shared" si="56"/>
        <v>1.2052367994492452</v>
      </c>
      <c r="V197" s="35">
        <f t="shared" si="57"/>
        <v>1</v>
      </c>
      <c r="W197" s="35">
        <f t="shared" si="58"/>
        <v>0.20523679944924522</v>
      </c>
      <c r="X197" s="35">
        <f t="shared" si="59"/>
        <v>0</v>
      </c>
      <c r="Y197" s="35">
        <f t="shared" si="60"/>
        <v>0.20523679944924522</v>
      </c>
      <c r="Z197" s="35">
        <f t="shared" si="61"/>
        <v>0</v>
      </c>
      <c r="AA197" s="34">
        <v>2.1</v>
      </c>
      <c r="AB197">
        <v>8</v>
      </c>
      <c r="AC197">
        <v>18</v>
      </c>
      <c r="AD197" s="34">
        <f t="shared" si="50"/>
        <v>1.2500000000000001E-2</v>
      </c>
      <c r="AE197" s="34">
        <f t="shared" si="51"/>
        <v>0</v>
      </c>
      <c r="AF197" s="34">
        <f t="shared" si="62"/>
        <v>1.3650000000000002</v>
      </c>
      <c r="AG197" s="34">
        <f t="shared" si="63"/>
        <v>0</v>
      </c>
      <c r="AH197" s="34">
        <f t="shared" si="64"/>
        <v>0</v>
      </c>
      <c r="AI197">
        <f t="shared" si="65"/>
        <v>1.2500000000000001E-2</v>
      </c>
      <c r="AJ197">
        <f t="shared" si="66"/>
        <v>0</v>
      </c>
      <c r="AK197">
        <f t="shared" si="52"/>
        <v>1.3650000000000002</v>
      </c>
      <c r="AL197">
        <f t="shared" si="67"/>
        <v>2.0999999999999996</v>
      </c>
      <c r="AM197">
        <f t="shared" si="68"/>
        <v>4.7249999999999996</v>
      </c>
    </row>
    <row r="198" spans="3:39">
      <c r="C198">
        <v>260</v>
      </c>
      <c r="D198">
        <v>95</v>
      </c>
      <c r="E198">
        <v>0</v>
      </c>
      <c r="F198">
        <v>0</v>
      </c>
      <c r="G198" t="s">
        <v>732</v>
      </c>
      <c r="H198" t="s">
        <v>732</v>
      </c>
      <c r="I198" s="34">
        <v>0</v>
      </c>
      <c r="J198" s="34">
        <v>0</v>
      </c>
      <c r="K198" s="34">
        <v>1.8</v>
      </c>
      <c r="L198" s="34">
        <v>0</v>
      </c>
      <c r="M198" s="34">
        <v>0</v>
      </c>
      <c r="N198" s="34">
        <f t="shared" si="47"/>
        <v>1.8</v>
      </c>
      <c r="O198">
        <f t="shared" si="48"/>
        <v>0.99021999999999999</v>
      </c>
      <c r="P198" s="78">
        <f t="shared" si="49"/>
        <v>0.729131374278426</v>
      </c>
      <c r="Q198" s="34">
        <f t="shared" si="69"/>
        <v>1.3124364737011669</v>
      </c>
      <c r="R198" s="34">
        <f t="shared" si="53"/>
        <v>0</v>
      </c>
      <c r="S198" s="34">
        <f t="shared" si="54"/>
        <v>1.3124364737011669</v>
      </c>
      <c r="T198">
        <f t="shared" si="55"/>
        <v>0</v>
      </c>
      <c r="U198" s="35">
        <f t="shared" si="56"/>
        <v>1.3124364737011669</v>
      </c>
      <c r="V198" s="35">
        <f t="shared" si="57"/>
        <v>1.3124364737011669</v>
      </c>
      <c r="W198" s="35">
        <f t="shared" si="58"/>
        <v>0</v>
      </c>
      <c r="X198" s="35">
        <f t="shared" si="59"/>
        <v>0</v>
      </c>
      <c r="Y198" s="35">
        <f t="shared" si="60"/>
        <v>0</v>
      </c>
      <c r="Z198" s="35">
        <f t="shared" si="61"/>
        <v>0</v>
      </c>
      <c r="AA198" s="34">
        <v>1.5</v>
      </c>
      <c r="AD198" s="34">
        <f t="shared" si="50"/>
        <v>0</v>
      </c>
      <c r="AE198" s="34">
        <f t="shared" si="51"/>
        <v>0</v>
      </c>
      <c r="AF198" s="34">
        <f t="shared" si="62"/>
        <v>1.8702219750241627</v>
      </c>
      <c r="AG198" s="34" t="e">
        <f t="shared" si="63"/>
        <v>#VALUE!</v>
      </c>
      <c r="AH198" s="34" t="e">
        <f t="shared" si="64"/>
        <v>#VALUE!</v>
      </c>
      <c r="AI198">
        <f t="shared" si="65"/>
        <v>0</v>
      </c>
      <c r="AJ198">
        <f t="shared" si="66"/>
        <v>0</v>
      </c>
      <c r="AK198">
        <f t="shared" si="52"/>
        <v>2.5649999999999999</v>
      </c>
      <c r="AL198" t="e">
        <f t="shared" si="67"/>
        <v>#VALUE!</v>
      </c>
      <c r="AM198" t="e">
        <f t="shared" si="68"/>
        <v>#VALUE!</v>
      </c>
    </row>
    <row r="199" spans="3:39">
      <c r="C199">
        <v>261</v>
      </c>
      <c r="D199">
        <v>15</v>
      </c>
      <c r="E199">
        <v>0</v>
      </c>
      <c r="F199">
        <v>0</v>
      </c>
      <c r="G199" t="s">
        <v>732</v>
      </c>
      <c r="H199" t="s">
        <v>732</v>
      </c>
      <c r="I199" s="34">
        <v>0</v>
      </c>
      <c r="J199" s="34">
        <v>0</v>
      </c>
      <c r="K199" s="34">
        <v>0.5</v>
      </c>
      <c r="L199" s="34">
        <v>0</v>
      </c>
      <c r="M199" s="34">
        <v>0</v>
      </c>
      <c r="N199" s="34">
        <f t="shared" si="47"/>
        <v>0.5</v>
      </c>
      <c r="O199">
        <f t="shared" si="48"/>
        <v>0.18695000000000001</v>
      </c>
      <c r="P199" s="78">
        <f t="shared" si="49"/>
        <v>0.54660184993443961</v>
      </c>
      <c r="Q199" s="34">
        <f t="shared" si="69"/>
        <v>0.2733009249672198</v>
      </c>
      <c r="R199" s="34">
        <f t="shared" si="53"/>
        <v>0</v>
      </c>
      <c r="S199" s="34">
        <f t="shared" si="54"/>
        <v>0.2733009249672198</v>
      </c>
      <c r="T199">
        <f t="shared" si="55"/>
        <v>0</v>
      </c>
      <c r="U199" s="35">
        <f t="shared" si="56"/>
        <v>0.2733009249672198</v>
      </c>
      <c r="V199" s="35">
        <f t="shared" si="57"/>
        <v>0.2733009249672198</v>
      </c>
      <c r="W199" s="35">
        <f t="shared" si="58"/>
        <v>0</v>
      </c>
      <c r="X199" s="35">
        <f t="shared" si="59"/>
        <v>0</v>
      </c>
      <c r="Y199" s="35">
        <f t="shared" si="60"/>
        <v>0</v>
      </c>
      <c r="Z199" s="35">
        <f t="shared" si="61"/>
        <v>0</v>
      </c>
      <c r="AA199" s="34">
        <v>0.5</v>
      </c>
      <c r="AD199" s="34">
        <f t="shared" si="50"/>
        <v>0</v>
      </c>
      <c r="AE199" s="34">
        <f t="shared" si="51"/>
        <v>0</v>
      </c>
      <c r="AF199" s="34">
        <f t="shared" si="62"/>
        <v>2.0497569372541484E-2</v>
      </c>
      <c r="AG199" s="34" t="e">
        <f t="shared" si="63"/>
        <v>#VALUE!</v>
      </c>
      <c r="AH199" s="34" t="e">
        <f t="shared" si="64"/>
        <v>#VALUE!</v>
      </c>
      <c r="AI199">
        <f t="shared" si="65"/>
        <v>0</v>
      </c>
      <c r="AJ199">
        <f t="shared" si="66"/>
        <v>0</v>
      </c>
      <c r="AK199">
        <f t="shared" si="52"/>
        <v>3.7499999999999999E-2</v>
      </c>
      <c r="AL199" t="e">
        <f t="shared" si="67"/>
        <v>#VALUE!</v>
      </c>
      <c r="AM199" t="e">
        <f t="shared" si="68"/>
        <v>#VALUE!</v>
      </c>
    </row>
    <row r="200" spans="3:39">
      <c r="C200">
        <v>262</v>
      </c>
      <c r="D200">
        <v>95</v>
      </c>
      <c r="E200">
        <v>0</v>
      </c>
      <c r="F200">
        <v>0</v>
      </c>
      <c r="G200" t="s">
        <v>732</v>
      </c>
      <c r="H200" t="s">
        <v>732</v>
      </c>
      <c r="I200" s="34">
        <v>0</v>
      </c>
      <c r="J200" s="34">
        <v>0</v>
      </c>
      <c r="K200" s="34">
        <v>2</v>
      </c>
      <c r="L200" s="34">
        <v>0</v>
      </c>
      <c r="M200" s="34">
        <v>0</v>
      </c>
      <c r="N200" s="34">
        <f t="shared" si="47"/>
        <v>2</v>
      </c>
      <c r="O200">
        <f t="shared" si="48"/>
        <v>1.1137999999999999</v>
      </c>
      <c r="P200" s="78">
        <f t="shared" si="49"/>
        <v>0.75283686995353072</v>
      </c>
      <c r="Q200" s="34">
        <f t="shared" si="69"/>
        <v>1.5056737399070614</v>
      </c>
      <c r="R200" s="34">
        <f t="shared" si="53"/>
        <v>0</v>
      </c>
      <c r="S200" s="34">
        <f t="shared" si="54"/>
        <v>1.5056737399070614</v>
      </c>
      <c r="T200">
        <f t="shared" si="55"/>
        <v>0</v>
      </c>
      <c r="U200" s="35">
        <f t="shared" si="56"/>
        <v>1.5056737399070614</v>
      </c>
      <c r="V200" s="35">
        <f t="shared" si="57"/>
        <v>1.5056737399070614</v>
      </c>
      <c r="W200" s="35">
        <f t="shared" si="58"/>
        <v>0</v>
      </c>
      <c r="X200" s="35">
        <f t="shared" si="59"/>
        <v>0</v>
      </c>
      <c r="Y200" s="35">
        <f t="shared" si="60"/>
        <v>0</v>
      </c>
      <c r="Z200" s="35">
        <f t="shared" si="61"/>
        <v>0</v>
      </c>
      <c r="AA200" s="34">
        <v>0.5</v>
      </c>
      <c r="AD200" s="34">
        <f t="shared" si="50"/>
        <v>0</v>
      </c>
      <c r="AE200" s="34">
        <f t="shared" si="51"/>
        <v>0</v>
      </c>
      <c r="AF200" s="34">
        <f t="shared" si="62"/>
        <v>0.7151950264558542</v>
      </c>
      <c r="AG200" s="34" t="e">
        <f t="shared" si="63"/>
        <v>#VALUE!</v>
      </c>
      <c r="AH200" s="34" t="e">
        <f t="shared" si="64"/>
        <v>#VALUE!</v>
      </c>
      <c r="AI200">
        <f t="shared" si="65"/>
        <v>0</v>
      </c>
      <c r="AJ200">
        <f t="shared" si="66"/>
        <v>0</v>
      </c>
      <c r="AK200">
        <f t="shared" si="52"/>
        <v>0.95</v>
      </c>
      <c r="AL200" t="e">
        <f t="shared" si="67"/>
        <v>#VALUE!</v>
      </c>
      <c r="AM200" t="e">
        <f t="shared" si="68"/>
        <v>#VALUE!</v>
      </c>
    </row>
    <row r="201" spans="3:39">
      <c r="C201">
        <v>263</v>
      </c>
      <c r="D201">
        <v>60</v>
      </c>
      <c r="E201">
        <v>0</v>
      </c>
      <c r="F201">
        <v>0</v>
      </c>
      <c r="G201" t="s">
        <v>732</v>
      </c>
      <c r="H201" t="s">
        <v>732</v>
      </c>
      <c r="I201" s="34">
        <v>0</v>
      </c>
      <c r="J201" s="34">
        <v>0</v>
      </c>
      <c r="K201" s="34">
        <v>1.5</v>
      </c>
      <c r="L201" s="34">
        <v>0</v>
      </c>
      <c r="M201" s="34">
        <v>0</v>
      </c>
      <c r="N201" s="34">
        <f t="shared" ref="N201:N224" si="70">SUM(I201:M201)</f>
        <v>1.5</v>
      </c>
      <c r="O201">
        <f t="shared" ref="O201:O224" si="71">($E$3*$I$2)+($F$3*N201)</f>
        <v>0.80484999999999995</v>
      </c>
      <c r="P201" s="78">
        <f t="shared" ref="P201:P224" si="72">EXP(O201)/(1+EXP(O201))</f>
        <v>0.69101098611291156</v>
      </c>
      <c r="Q201" s="34">
        <f t="shared" si="69"/>
        <v>1.0365164791693673</v>
      </c>
      <c r="R201" s="34">
        <f t="shared" si="53"/>
        <v>0</v>
      </c>
      <c r="S201" s="34">
        <f t="shared" si="54"/>
        <v>1.0365164791693673</v>
      </c>
      <c r="T201">
        <f t="shared" si="55"/>
        <v>0</v>
      </c>
      <c r="U201" s="35">
        <f t="shared" si="56"/>
        <v>1.0365164791693673</v>
      </c>
      <c r="V201" s="35">
        <f t="shared" si="57"/>
        <v>1.0365164791693673</v>
      </c>
      <c r="W201" s="35">
        <f t="shared" si="58"/>
        <v>0</v>
      </c>
      <c r="X201" s="35">
        <f t="shared" si="59"/>
        <v>0</v>
      </c>
      <c r="Y201" s="35">
        <f t="shared" si="60"/>
        <v>0</v>
      </c>
      <c r="Z201" s="35">
        <f t="shared" si="61"/>
        <v>0</v>
      </c>
      <c r="AA201" s="34">
        <v>0.5</v>
      </c>
      <c r="AD201" s="34">
        <f t="shared" ref="AD201:AD224" si="73">R201*$B$2*(E201/100)</f>
        <v>0</v>
      </c>
      <c r="AE201" s="34">
        <f t="shared" ref="AE201:AE224" si="74">T201*$B$3*(F201/100)</f>
        <v>0</v>
      </c>
      <c r="AF201" s="34">
        <f t="shared" si="62"/>
        <v>0.31095494375081018</v>
      </c>
      <c r="AG201" s="34" t="e">
        <f t="shared" si="63"/>
        <v>#VALUE!</v>
      </c>
      <c r="AH201" s="34" t="e">
        <f t="shared" si="64"/>
        <v>#VALUE!</v>
      </c>
      <c r="AI201">
        <f t="shared" si="65"/>
        <v>0</v>
      </c>
      <c r="AJ201">
        <f t="shared" si="66"/>
        <v>0</v>
      </c>
      <c r="AK201">
        <f t="shared" ref="AK201:AK224" si="75">K201*(D201/100)*AA201</f>
        <v>0.44999999999999996</v>
      </c>
      <c r="AL201" t="e">
        <f t="shared" si="67"/>
        <v>#VALUE!</v>
      </c>
      <c r="AM201" t="e">
        <f t="shared" si="68"/>
        <v>#VALUE!</v>
      </c>
    </row>
    <row r="202" spans="3:39">
      <c r="C202">
        <v>264</v>
      </c>
      <c r="D202">
        <v>0</v>
      </c>
      <c r="E202" s="74">
        <v>1</v>
      </c>
      <c r="F202">
        <v>0</v>
      </c>
      <c r="G202">
        <v>70</v>
      </c>
      <c r="H202">
        <v>70</v>
      </c>
      <c r="I202" s="34">
        <v>0</v>
      </c>
      <c r="J202" s="34">
        <v>0</v>
      </c>
      <c r="K202" s="34">
        <v>1</v>
      </c>
      <c r="L202" s="34">
        <v>0.3</v>
      </c>
      <c r="M202" s="34">
        <v>0.1</v>
      </c>
      <c r="N202" s="34">
        <f t="shared" si="70"/>
        <v>1.4000000000000001</v>
      </c>
      <c r="O202">
        <f t="shared" si="71"/>
        <v>0.74306000000000005</v>
      </c>
      <c r="P202" s="78">
        <f t="shared" si="72"/>
        <v>0.67766463125187093</v>
      </c>
      <c r="Q202" s="34">
        <f t="shared" si="69"/>
        <v>0.94873048375261937</v>
      </c>
      <c r="R202" s="34">
        <f t="shared" ref="R202:R224" si="76">IF(J202&lt;=Q202,J202,Q202)</f>
        <v>0</v>
      </c>
      <c r="S202" s="34">
        <f t="shared" ref="S202:S224" si="77">Q202-R202</f>
        <v>0.94873048375261937</v>
      </c>
      <c r="T202">
        <f t="shared" ref="T202:T224" si="78">IF(R202&lt;J202,0,IF(I202&lt;=S202,I202,S202))</f>
        <v>0</v>
      </c>
      <c r="U202" s="35">
        <f t="shared" ref="U202:U224" si="79">S202-T202</f>
        <v>0.94873048375261937</v>
      </c>
      <c r="V202" s="35">
        <f t="shared" ref="V202:V224" si="80">IF(U202&lt;I202,0,IF(K202&lt;=U202,K202,U202))</f>
        <v>0.94873048375261937</v>
      </c>
      <c r="W202" s="35">
        <f t="shared" ref="W202:W224" si="81">U202-V202</f>
        <v>0</v>
      </c>
      <c r="X202" s="35">
        <f t="shared" ref="X202:X224" si="82">IF(W202&lt;K202,0,IF(L202&lt;=W202,L202,W202))</f>
        <v>0</v>
      </c>
      <c r="Y202" s="35">
        <f t="shared" ref="Y202:Y224" si="83">W202-X202</f>
        <v>0</v>
      </c>
      <c r="Z202" s="35">
        <f t="shared" ref="Z202:Z224" si="84">IF(Y202&lt;L202,0,IF(M202&lt;=Y202,M202,Y202))</f>
        <v>0</v>
      </c>
      <c r="AA202" s="34">
        <v>1.4499999999999997</v>
      </c>
      <c r="AB202">
        <v>8</v>
      </c>
      <c r="AC202">
        <v>18</v>
      </c>
      <c r="AD202" s="34">
        <f t="shared" si="73"/>
        <v>0</v>
      </c>
      <c r="AE202" s="34">
        <f t="shared" si="74"/>
        <v>0</v>
      </c>
      <c r="AF202" s="34">
        <f t="shared" ref="AF202:AF224" si="85">V202*AA202*(D202/100)</f>
        <v>0</v>
      </c>
      <c r="AG202" s="34">
        <f t="shared" ref="AG202:AG224" si="86">X202*AB202*(G202/100)</f>
        <v>0</v>
      </c>
      <c r="AH202" s="34">
        <f t="shared" ref="AH202:AH224" si="87">Z202*AC202*(H202/100)</f>
        <v>0</v>
      </c>
      <c r="AI202">
        <f t="shared" ref="AI202:AI224" si="88">J202*(E202/100)*$B$2</f>
        <v>0</v>
      </c>
      <c r="AJ202">
        <f t="shared" ref="AJ202:AJ224" si="89">I202*(F202/100)*$B$3</f>
        <v>0</v>
      </c>
      <c r="AK202">
        <f t="shared" si="75"/>
        <v>0</v>
      </c>
      <c r="AL202">
        <f t="shared" ref="AL202:AL224" si="90">L202*(G202/100)*AB202</f>
        <v>1.68</v>
      </c>
      <c r="AM202">
        <f t="shared" ref="AM202:AM224" si="91">M202*(H202/100)*AC202</f>
        <v>1.2599999999999998</v>
      </c>
    </row>
    <row r="203" spans="3:39">
      <c r="C203">
        <v>265</v>
      </c>
      <c r="D203">
        <v>60</v>
      </c>
      <c r="E203">
        <v>0</v>
      </c>
      <c r="F203" s="74">
        <v>20</v>
      </c>
      <c r="G203">
        <v>50</v>
      </c>
      <c r="H203">
        <v>40</v>
      </c>
      <c r="I203" s="34">
        <v>2</v>
      </c>
      <c r="J203" s="34">
        <v>0</v>
      </c>
      <c r="K203" s="34">
        <v>1</v>
      </c>
      <c r="L203" s="34">
        <v>1</v>
      </c>
      <c r="M203" s="34">
        <v>1</v>
      </c>
      <c r="N203" s="34">
        <f t="shared" si="70"/>
        <v>5</v>
      </c>
      <c r="O203">
        <f t="shared" si="71"/>
        <v>2.9675000000000002</v>
      </c>
      <c r="P203" s="78">
        <f t="shared" si="72"/>
        <v>0.95108410023915557</v>
      </c>
      <c r="Q203" s="34">
        <f t="shared" si="69"/>
        <v>4.7554205011957782</v>
      </c>
      <c r="R203" s="34">
        <f t="shared" si="76"/>
        <v>0</v>
      </c>
      <c r="S203" s="34">
        <f t="shared" si="77"/>
        <v>4.7554205011957782</v>
      </c>
      <c r="T203">
        <f t="shared" si="78"/>
        <v>2</v>
      </c>
      <c r="U203" s="35">
        <f t="shared" si="79"/>
        <v>2.7554205011957782</v>
      </c>
      <c r="V203" s="35">
        <f t="shared" si="80"/>
        <v>1</v>
      </c>
      <c r="W203" s="35">
        <f t="shared" si="81"/>
        <v>1.7554205011957782</v>
      </c>
      <c r="X203" s="35">
        <f t="shared" si="82"/>
        <v>1</v>
      </c>
      <c r="Y203" s="35">
        <f t="shared" si="83"/>
        <v>0.75542050119577819</v>
      </c>
      <c r="Z203" s="35">
        <f t="shared" si="84"/>
        <v>0</v>
      </c>
      <c r="AA203" s="34">
        <v>2.1750000000000003</v>
      </c>
      <c r="AB203">
        <v>8</v>
      </c>
      <c r="AC203">
        <v>18</v>
      </c>
      <c r="AD203" s="34">
        <f t="shared" si="73"/>
        <v>0</v>
      </c>
      <c r="AE203" s="34">
        <f t="shared" si="74"/>
        <v>0.60000000000000009</v>
      </c>
      <c r="AF203" s="34">
        <f t="shared" si="85"/>
        <v>1.3050000000000002</v>
      </c>
      <c r="AG203" s="34">
        <f t="shared" si="86"/>
        <v>4</v>
      </c>
      <c r="AH203" s="34">
        <f t="shared" si="87"/>
        <v>0</v>
      </c>
      <c r="AI203">
        <f t="shared" si="88"/>
        <v>0</v>
      </c>
      <c r="AJ203">
        <f t="shared" si="89"/>
        <v>0.60000000000000009</v>
      </c>
      <c r="AK203">
        <f t="shared" si="75"/>
        <v>1.3050000000000002</v>
      </c>
      <c r="AL203">
        <f t="shared" si="90"/>
        <v>4</v>
      </c>
      <c r="AM203">
        <f t="shared" si="91"/>
        <v>7.2</v>
      </c>
    </row>
    <row r="204" spans="3:39">
      <c r="C204">
        <v>266</v>
      </c>
      <c r="D204">
        <v>90</v>
      </c>
      <c r="E204">
        <v>0</v>
      </c>
      <c r="F204">
        <v>0</v>
      </c>
      <c r="G204">
        <v>90</v>
      </c>
      <c r="H204">
        <v>90</v>
      </c>
      <c r="I204" s="34">
        <v>0</v>
      </c>
      <c r="J204" s="34">
        <v>0</v>
      </c>
      <c r="K204" s="34">
        <v>1</v>
      </c>
      <c r="L204" s="34">
        <v>0.5</v>
      </c>
      <c r="M204" s="34">
        <v>0.5</v>
      </c>
      <c r="N204" s="34">
        <f t="shared" si="70"/>
        <v>2</v>
      </c>
      <c r="O204">
        <f t="shared" si="71"/>
        <v>1.1137999999999999</v>
      </c>
      <c r="P204" s="78">
        <f t="shared" si="72"/>
        <v>0.75283686995353072</v>
      </c>
      <c r="Q204" s="34">
        <f t="shared" si="69"/>
        <v>1.5056737399070614</v>
      </c>
      <c r="R204" s="34">
        <f t="shared" si="76"/>
        <v>0</v>
      </c>
      <c r="S204" s="34">
        <f t="shared" si="77"/>
        <v>1.5056737399070614</v>
      </c>
      <c r="T204">
        <f t="shared" si="78"/>
        <v>0</v>
      </c>
      <c r="U204" s="35">
        <f t="shared" si="79"/>
        <v>1.5056737399070614</v>
      </c>
      <c r="V204" s="35">
        <f t="shared" si="80"/>
        <v>1</v>
      </c>
      <c r="W204" s="35">
        <f t="shared" si="81"/>
        <v>0.50567373990706144</v>
      </c>
      <c r="X204" s="35">
        <f t="shared" si="82"/>
        <v>0</v>
      </c>
      <c r="Y204" s="35">
        <f t="shared" si="83"/>
        <v>0.50567373990706144</v>
      </c>
      <c r="Z204" s="35">
        <f t="shared" si="84"/>
        <v>0.5</v>
      </c>
      <c r="AA204" s="34">
        <v>1.5</v>
      </c>
      <c r="AB204">
        <v>8</v>
      </c>
      <c r="AC204">
        <v>18</v>
      </c>
      <c r="AD204" s="34">
        <f t="shared" si="73"/>
        <v>0</v>
      </c>
      <c r="AE204" s="34">
        <f t="shared" si="74"/>
        <v>0</v>
      </c>
      <c r="AF204" s="34">
        <f t="shared" si="85"/>
        <v>1.35</v>
      </c>
      <c r="AG204" s="34">
        <f t="shared" si="86"/>
        <v>0</v>
      </c>
      <c r="AH204" s="34">
        <f t="shared" si="87"/>
        <v>8.1</v>
      </c>
      <c r="AI204">
        <f t="shared" si="88"/>
        <v>0</v>
      </c>
      <c r="AJ204">
        <f t="shared" si="89"/>
        <v>0</v>
      </c>
      <c r="AK204">
        <f t="shared" si="75"/>
        <v>1.35</v>
      </c>
      <c r="AL204">
        <f t="shared" si="90"/>
        <v>3.6</v>
      </c>
      <c r="AM204">
        <f t="shared" si="91"/>
        <v>8.1</v>
      </c>
    </row>
    <row r="205" spans="3:39">
      <c r="C205">
        <v>267</v>
      </c>
      <c r="D205">
        <v>90</v>
      </c>
      <c r="E205">
        <v>0</v>
      </c>
      <c r="F205" s="74">
        <v>5</v>
      </c>
      <c r="G205">
        <v>85</v>
      </c>
      <c r="H205">
        <v>85</v>
      </c>
      <c r="I205" s="34">
        <v>2</v>
      </c>
      <c r="J205" s="34">
        <v>0</v>
      </c>
      <c r="K205" s="34">
        <v>1.5</v>
      </c>
      <c r="L205" s="34">
        <v>0.5</v>
      </c>
      <c r="M205" s="34">
        <v>1</v>
      </c>
      <c r="N205" s="34">
        <f t="shared" si="70"/>
        <v>5</v>
      </c>
      <c r="O205">
        <f t="shared" si="71"/>
        <v>2.9675000000000002</v>
      </c>
      <c r="P205" s="78">
        <f t="shared" si="72"/>
        <v>0.95108410023915557</v>
      </c>
      <c r="Q205" s="34">
        <f t="shared" si="69"/>
        <v>4.7554205011957782</v>
      </c>
      <c r="R205" s="34">
        <f t="shared" si="76"/>
        <v>0</v>
      </c>
      <c r="S205" s="34">
        <f t="shared" si="77"/>
        <v>4.7554205011957782</v>
      </c>
      <c r="T205">
        <f t="shared" si="78"/>
        <v>2</v>
      </c>
      <c r="U205" s="35">
        <f t="shared" si="79"/>
        <v>2.7554205011957782</v>
      </c>
      <c r="V205" s="35">
        <f t="shared" si="80"/>
        <v>1.5</v>
      </c>
      <c r="W205" s="35">
        <f t="shared" si="81"/>
        <v>1.2554205011957782</v>
      </c>
      <c r="X205" s="35">
        <f t="shared" si="82"/>
        <v>0</v>
      </c>
      <c r="Y205" s="35">
        <f t="shared" si="83"/>
        <v>1.2554205011957782</v>
      </c>
      <c r="Z205" s="35">
        <f t="shared" si="84"/>
        <v>1</v>
      </c>
      <c r="AA205" s="34">
        <v>1.6500000000000001</v>
      </c>
      <c r="AB205">
        <v>8</v>
      </c>
      <c r="AC205">
        <v>18</v>
      </c>
      <c r="AD205" s="34">
        <f t="shared" si="73"/>
        <v>0</v>
      </c>
      <c r="AE205" s="34">
        <f t="shared" si="74"/>
        <v>0.15000000000000002</v>
      </c>
      <c r="AF205" s="34">
        <f t="shared" si="85"/>
        <v>2.2275</v>
      </c>
      <c r="AG205" s="34">
        <f t="shared" si="86"/>
        <v>0</v>
      </c>
      <c r="AH205" s="34">
        <f t="shared" si="87"/>
        <v>15.299999999999999</v>
      </c>
      <c r="AI205">
        <f t="shared" si="88"/>
        <v>0</v>
      </c>
      <c r="AJ205">
        <f t="shared" si="89"/>
        <v>0.15000000000000002</v>
      </c>
      <c r="AK205">
        <f t="shared" si="75"/>
        <v>2.2275000000000005</v>
      </c>
      <c r="AL205">
        <f t="shared" si="90"/>
        <v>3.4</v>
      </c>
      <c r="AM205">
        <f t="shared" si="91"/>
        <v>15.299999999999999</v>
      </c>
    </row>
    <row r="206" spans="3:39">
      <c r="C206">
        <v>268</v>
      </c>
      <c r="D206">
        <v>90</v>
      </c>
      <c r="E206">
        <v>0</v>
      </c>
      <c r="F206" s="74">
        <v>5</v>
      </c>
      <c r="G206">
        <v>85</v>
      </c>
      <c r="H206">
        <v>85</v>
      </c>
      <c r="I206" s="34">
        <v>2</v>
      </c>
      <c r="J206" s="34">
        <v>0</v>
      </c>
      <c r="K206" s="34">
        <v>1.5</v>
      </c>
      <c r="L206" s="34">
        <v>0.5</v>
      </c>
      <c r="M206" s="34">
        <v>1</v>
      </c>
      <c r="N206" s="34">
        <f t="shared" si="70"/>
        <v>5</v>
      </c>
      <c r="O206">
        <f t="shared" si="71"/>
        <v>2.9675000000000002</v>
      </c>
      <c r="P206" s="78">
        <f t="shared" si="72"/>
        <v>0.95108410023915557</v>
      </c>
      <c r="Q206" s="34">
        <f t="shared" si="69"/>
        <v>4.7554205011957782</v>
      </c>
      <c r="R206" s="34">
        <f t="shared" si="76"/>
        <v>0</v>
      </c>
      <c r="S206" s="34">
        <f t="shared" si="77"/>
        <v>4.7554205011957782</v>
      </c>
      <c r="T206">
        <f t="shared" si="78"/>
        <v>2</v>
      </c>
      <c r="U206" s="35">
        <f t="shared" si="79"/>
        <v>2.7554205011957782</v>
      </c>
      <c r="V206" s="35">
        <f t="shared" si="80"/>
        <v>1.5</v>
      </c>
      <c r="W206" s="35">
        <f t="shared" si="81"/>
        <v>1.2554205011957782</v>
      </c>
      <c r="X206" s="35">
        <f t="shared" si="82"/>
        <v>0</v>
      </c>
      <c r="Y206" s="35">
        <f t="shared" si="83"/>
        <v>1.2554205011957782</v>
      </c>
      <c r="Z206" s="35">
        <f t="shared" si="84"/>
        <v>1</v>
      </c>
      <c r="AA206" s="34">
        <v>1.6500000000000001</v>
      </c>
      <c r="AB206">
        <v>8</v>
      </c>
      <c r="AC206">
        <v>18</v>
      </c>
      <c r="AD206" s="34">
        <f t="shared" si="73"/>
        <v>0</v>
      </c>
      <c r="AE206" s="34">
        <f t="shared" si="74"/>
        <v>0.15000000000000002</v>
      </c>
      <c r="AF206" s="34">
        <f t="shared" si="85"/>
        <v>2.2275</v>
      </c>
      <c r="AG206" s="34">
        <f t="shared" si="86"/>
        <v>0</v>
      </c>
      <c r="AH206" s="34">
        <f t="shared" si="87"/>
        <v>15.299999999999999</v>
      </c>
      <c r="AI206">
        <f t="shared" si="88"/>
        <v>0</v>
      </c>
      <c r="AJ206">
        <f t="shared" si="89"/>
        <v>0.15000000000000002</v>
      </c>
      <c r="AK206">
        <f t="shared" si="75"/>
        <v>2.2275000000000005</v>
      </c>
      <c r="AL206">
        <f t="shared" si="90"/>
        <v>3.4</v>
      </c>
      <c r="AM206">
        <f t="shared" si="91"/>
        <v>15.299999999999999</v>
      </c>
    </row>
    <row r="207" spans="3:39">
      <c r="C207">
        <v>269</v>
      </c>
      <c r="D207">
        <v>90</v>
      </c>
      <c r="E207">
        <v>0</v>
      </c>
      <c r="F207">
        <v>0</v>
      </c>
      <c r="G207">
        <v>90</v>
      </c>
      <c r="H207">
        <v>90</v>
      </c>
      <c r="I207" s="34">
        <v>0</v>
      </c>
      <c r="J207" s="34">
        <v>0</v>
      </c>
      <c r="K207" s="34">
        <v>2</v>
      </c>
      <c r="L207" s="34">
        <v>1</v>
      </c>
      <c r="M207" s="34">
        <v>1</v>
      </c>
      <c r="N207" s="34">
        <f t="shared" si="70"/>
        <v>4</v>
      </c>
      <c r="O207">
        <f t="shared" si="71"/>
        <v>2.3496000000000001</v>
      </c>
      <c r="P207" s="78">
        <f t="shared" si="72"/>
        <v>0.91290242817824763</v>
      </c>
      <c r="Q207" s="34">
        <f t="shared" ref="Q207:Q224" si="92">N207*P207</f>
        <v>3.6516097127129905</v>
      </c>
      <c r="R207" s="34">
        <f t="shared" si="76"/>
        <v>0</v>
      </c>
      <c r="S207" s="34">
        <f t="shared" si="77"/>
        <v>3.6516097127129905</v>
      </c>
      <c r="T207">
        <f t="shared" si="78"/>
        <v>0</v>
      </c>
      <c r="U207" s="35">
        <f t="shared" si="79"/>
        <v>3.6516097127129905</v>
      </c>
      <c r="V207" s="35">
        <f t="shared" si="80"/>
        <v>2</v>
      </c>
      <c r="W207" s="35">
        <f t="shared" si="81"/>
        <v>1.6516097127129905</v>
      </c>
      <c r="X207" s="35">
        <f t="shared" si="82"/>
        <v>0</v>
      </c>
      <c r="Y207" s="35">
        <f t="shared" si="83"/>
        <v>1.6516097127129905</v>
      </c>
      <c r="Z207" s="35">
        <f t="shared" si="84"/>
        <v>1</v>
      </c>
      <c r="AA207" s="34">
        <v>1.5</v>
      </c>
      <c r="AB207">
        <v>8</v>
      </c>
      <c r="AC207">
        <v>18</v>
      </c>
      <c r="AD207" s="34">
        <f t="shared" si="73"/>
        <v>0</v>
      </c>
      <c r="AE207" s="34">
        <f t="shared" si="74"/>
        <v>0</v>
      </c>
      <c r="AF207" s="34">
        <f t="shared" si="85"/>
        <v>2.7</v>
      </c>
      <c r="AG207" s="34">
        <f t="shared" si="86"/>
        <v>0</v>
      </c>
      <c r="AH207" s="34">
        <f t="shared" si="87"/>
        <v>16.2</v>
      </c>
      <c r="AI207">
        <f t="shared" si="88"/>
        <v>0</v>
      </c>
      <c r="AJ207">
        <f t="shared" si="89"/>
        <v>0</v>
      </c>
      <c r="AK207">
        <f t="shared" si="75"/>
        <v>2.7</v>
      </c>
      <c r="AL207">
        <f t="shared" si="90"/>
        <v>7.2</v>
      </c>
      <c r="AM207">
        <f t="shared" si="91"/>
        <v>16.2</v>
      </c>
    </row>
    <row r="208" spans="3:39">
      <c r="C208">
        <v>270</v>
      </c>
      <c r="D208">
        <v>80</v>
      </c>
      <c r="E208">
        <v>0</v>
      </c>
      <c r="F208" s="74">
        <v>40</v>
      </c>
      <c r="G208">
        <v>80</v>
      </c>
      <c r="H208">
        <v>80</v>
      </c>
      <c r="I208" s="34">
        <v>3</v>
      </c>
      <c r="J208" s="34">
        <v>0</v>
      </c>
      <c r="K208" s="34">
        <v>1</v>
      </c>
      <c r="L208" s="34">
        <v>1</v>
      </c>
      <c r="M208" s="34">
        <v>1</v>
      </c>
      <c r="N208" s="34">
        <f t="shared" si="70"/>
        <v>6</v>
      </c>
      <c r="O208">
        <f t="shared" si="71"/>
        <v>3.5853999999999999</v>
      </c>
      <c r="P208" s="78">
        <f t="shared" si="72"/>
        <v>0.97302239444915795</v>
      </c>
      <c r="Q208" s="34">
        <f t="shared" si="92"/>
        <v>5.8381343666949475</v>
      </c>
      <c r="R208" s="34">
        <f t="shared" si="76"/>
        <v>0</v>
      </c>
      <c r="S208" s="34">
        <f t="shared" si="77"/>
        <v>5.8381343666949475</v>
      </c>
      <c r="T208">
        <f t="shared" si="78"/>
        <v>3</v>
      </c>
      <c r="U208" s="35">
        <f t="shared" si="79"/>
        <v>2.8381343666949475</v>
      </c>
      <c r="V208" s="35">
        <f t="shared" si="80"/>
        <v>0</v>
      </c>
      <c r="W208" s="35">
        <f t="shared" si="81"/>
        <v>2.8381343666949475</v>
      </c>
      <c r="X208" s="35">
        <f t="shared" si="82"/>
        <v>1</v>
      </c>
      <c r="Y208" s="35">
        <f t="shared" si="83"/>
        <v>1.8381343666949475</v>
      </c>
      <c r="Z208" s="35">
        <f t="shared" si="84"/>
        <v>1</v>
      </c>
      <c r="AA208" s="34">
        <v>2.1</v>
      </c>
      <c r="AB208">
        <v>8</v>
      </c>
      <c r="AC208">
        <v>18</v>
      </c>
      <c r="AD208" s="34">
        <f t="shared" si="73"/>
        <v>0</v>
      </c>
      <c r="AE208" s="34">
        <f t="shared" si="74"/>
        <v>1.8</v>
      </c>
      <c r="AF208" s="34">
        <f t="shared" si="85"/>
        <v>0</v>
      </c>
      <c r="AG208" s="34">
        <f t="shared" si="86"/>
        <v>6.4</v>
      </c>
      <c r="AH208" s="34">
        <f t="shared" si="87"/>
        <v>14.4</v>
      </c>
      <c r="AI208">
        <f t="shared" si="88"/>
        <v>0</v>
      </c>
      <c r="AJ208">
        <f t="shared" si="89"/>
        <v>1.8000000000000003</v>
      </c>
      <c r="AK208">
        <f t="shared" si="75"/>
        <v>1.6800000000000002</v>
      </c>
      <c r="AL208">
        <f t="shared" si="90"/>
        <v>6.4</v>
      </c>
      <c r="AM208">
        <f t="shared" si="91"/>
        <v>14.4</v>
      </c>
    </row>
    <row r="209" spans="3:39">
      <c r="C209">
        <v>272</v>
      </c>
      <c r="D209">
        <v>50</v>
      </c>
      <c r="E209">
        <v>0</v>
      </c>
      <c r="F209">
        <v>0</v>
      </c>
      <c r="G209">
        <v>90</v>
      </c>
      <c r="H209">
        <v>90</v>
      </c>
      <c r="I209" s="34">
        <v>0</v>
      </c>
      <c r="J209" s="34">
        <v>0</v>
      </c>
      <c r="K209" s="34">
        <v>0.25</v>
      </c>
      <c r="L209" s="34">
        <v>20</v>
      </c>
      <c r="M209" s="34">
        <v>20</v>
      </c>
      <c r="N209" s="34">
        <f t="shared" si="70"/>
        <v>40.25</v>
      </c>
      <c r="O209">
        <f t="shared" si="71"/>
        <v>24.748474999999999</v>
      </c>
      <c r="P209" s="78">
        <f t="shared" si="72"/>
        <v>0.99999999998214029</v>
      </c>
      <c r="Q209" s="34">
        <f t="shared" si="92"/>
        <v>40.249999999281144</v>
      </c>
      <c r="R209" s="34">
        <f t="shared" si="76"/>
        <v>0</v>
      </c>
      <c r="S209" s="34">
        <f t="shared" si="77"/>
        <v>40.249999999281144</v>
      </c>
      <c r="T209">
        <f t="shared" si="78"/>
        <v>0</v>
      </c>
      <c r="U209" s="35">
        <f t="shared" si="79"/>
        <v>40.249999999281144</v>
      </c>
      <c r="V209" s="35">
        <f t="shared" si="80"/>
        <v>0.25</v>
      </c>
      <c r="W209" s="35">
        <f t="shared" si="81"/>
        <v>39.999999999281144</v>
      </c>
      <c r="X209" s="35">
        <f t="shared" si="82"/>
        <v>20</v>
      </c>
      <c r="Y209" s="35">
        <f t="shared" si="83"/>
        <v>19.999999999281144</v>
      </c>
      <c r="Z209" s="35">
        <f t="shared" si="84"/>
        <v>0</v>
      </c>
      <c r="AA209" s="34">
        <v>1.5</v>
      </c>
      <c r="AB209">
        <v>8</v>
      </c>
      <c r="AC209">
        <v>22</v>
      </c>
      <c r="AD209" s="34">
        <f t="shared" si="73"/>
        <v>0</v>
      </c>
      <c r="AE209" s="34">
        <f t="shared" si="74"/>
        <v>0</v>
      </c>
      <c r="AF209" s="34">
        <f t="shared" si="85"/>
        <v>0.1875</v>
      </c>
      <c r="AG209" s="34">
        <f t="shared" si="86"/>
        <v>144</v>
      </c>
      <c r="AH209" s="34">
        <f t="shared" si="87"/>
        <v>0</v>
      </c>
      <c r="AI209">
        <f t="shared" si="88"/>
        <v>0</v>
      </c>
      <c r="AJ209">
        <f t="shared" si="89"/>
        <v>0</v>
      </c>
      <c r="AK209">
        <f t="shared" si="75"/>
        <v>0.1875</v>
      </c>
      <c r="AL209">
        <f t="shared" si="90"/>
        <v>144</v>
      </c>
      <c r="AM209">
        <f t="shared" si="91"/>
        <v>396</v>
      </c>
    </row>
    <row r="210" spans="3:39">
      <c r="C210">
        <v>273</v>
      </c>
      <c r="D210">
        <v>50</v>
      </c>
      <c r="E210" s="74">
        <v>0.25</v>
      </c>
      <c r="F210" s="74">
        <v>1</v>
      </c>
      <c r="G210">
        <v>80</v>
      </c>
      <c r="H210">
        <v>80</v>
      </c>
      <c r="I210" s="34">
        <v>0.1</v>
      </c>
      <c r="J210" s="34">
        <v>0.1</v>
      </c>
      <c r="K210" s="34">
        <v>1</v>
      </c>
      <c r="L210" s="34">
        <v>0.8</v>
      </c>
      <c r="M210" s="34">
        <v>0.8</v>
      </c>
      <c r="N210" s="34">
        <f t="shared" si="70"/>
        <v>2.8</v>
      </c>
      <c r="O210">
        <f t="shared" si="71"/>
        <v>1.6081199999999998</v>
      </c>
      <c r="P210" s="78">
        <f t="shared" si="72"/>
        <v>0.83315020951916319</v>
      </c>
      <c r="Q210" s="34">
        <f t="shared" si="92"/>
        <v>2.3328205866536567</v>
      </c>
      <c r="R210" s="34">
        <f t="shared" si="76"/>
        <v>0.1</v>
      </c>
      <c r="S210" s="34">
        <f t="shared" si="77"/>
        <v>2.2328205866536566</v>
      </c>
      <c r="T210">
        <f t="shared" si="78"/>
        <v>0.1</v>
      </c>
      <c r="U210" s="35">
        <f t="shared" si="79"/>
        <v>2.1328205866536565</v>
      </c>
      <c r="V210" s="35">
        <f t="shared" si="80"/>
        <v>1</v>
      </c>
      <c r="W210" s="35">
        <f t="shared" si="81"/>
        <v>1.1328205866536565</v>
      </c>
      <c r="X210" s="35">
        <f t="shared" si="82"/>
        <v>0.8</v>
      </c>
      <c r="Y210" s="35">
        <f t="shared" si="83"/>
        <v>0.33282058665365644</v>
      </c>
      <c r="Z210" s="35">
        <f t="shared" si="84"/>
        <v>0</v>
      </c>
      <c r="AA210" s="34">
        <v>2.65</v>
      </c>
      <c r="AB210">
        <v>8</v>
      </c>
      <c r="AC210">
        <v>18</v>
      </c>
      <c r="AD210" s="34">
        <f t="shared" si="73"/>
        <v>1.25E-4</v>
      </c>
      <c r="AE210" s="34">
        <f t="shared" si="74"/>
        <v>1.5000000000000002E-3</v>
      </c>
      <c r="AF210" s="34">
        <f t="shared" si="85"/>
        <v>1.325</v>
      </c>
      <c r="AG210" s="34">
        <f t="shared" si="86"/>
        <v>5.120000000000001</v>
      </c>
      <c r="AH210" s="34">
        <f t="shared" si="87"/>
        <v>0</v>
      </c>
      <c r="AI210">
        <f t="shared" si="88"/>
        <v>1.25E-4</v>
      </c>
      <c r="AJ210">
        <f t="shared" si="89"/>
        <v>1.5E-3</v>
      </c>
      <c r="AK210">
        <f t="shared" si="75"/>
        <v>1.325</v>
      </c>
      <c r="AL210">
        <f t="shared" si="90"/>
        <v>5.120000000000001</v>
      </c>
      <c r="AM210">
        <f t="shared" si="91"/>
        <v>11.520000000000003</v>
      </c>
    </row>
    <row r="211" spans="3:39">
      <c r="C211">
        <v>274</v>
      </c>
      <c r="D211">
        <v>90</v>
      </c>
      <c r="E211">
        <v>0</v>
      </c>
      <c r="F211">
        <v>0</v>
      </c>
      <c r="G211">
        <v>90</v>
      </c>
      <c r="H211">
        <v>90</v>
      </c>
      <c r="I211" s="34">
        <v>0</v>
      </c>
      <c r="J211" s="34">
        <v>0</v>
      </c>
      <c r="K211" s="34">
        <v>1</v>
      </c>
      <c r="L211" s="34">
        <v>0.5</v>
      </c>
      <c r="M211" s="34">
        <v>0.5</v>
      </c>
      <c r="N211" s="34">
        <f t="shared" si="70"/>
        <v>2</v>
      </c>
      <c r="O211">
        <f t="shared" si="71"/>
        <v>1.1137999999999999</v>
      </c>
      <c r="P211" s="78">
        <f t="shared" si="72"/>
        <v>0.75283686995353072</v>
      </c>
      <c r="Q211" s="34">
        <f t="shared" si="92"/>
        <v>1.5056737399070614</v>
      </c>
      <c r="R211" s="34">
        <f t="shared" si="76"/>
        <v>0</v>
      </c>
      <c r="S211" s="34">
        <f t="shared" si="77"/>
        <v>1.5056737399070614</v>
      </c>
      <c r="T211">
        <f t="shared" si="78"/>
        <v>0</v>
      </c>
      <c r="U211" s="35">
        <f t="shared" si="79"/>
        <v>1.5056737399070614</v>
      </c>
      <c r="V211" s="35">
        <f t="shared" si="80"/>
        <v>1</v>
      </c>
      <c r="W211" s="35">
        <f t="shared" si="81"/>
        <v>0.50567373990706144</v>
      </c>
      <c r="X211" s="35">
        <f t="shared" si="82"/>
        <v>0</v>
      </c>
      <c r="Y211" s="35">
        <f t="shared" si="83"/>
        <v>0.50567373990706144</v>
      </c>
      <c r="Z211" s="35">
        <f t="shared" si="84"/>
        <v>0.5</v>
      </c>
      <c r="AA211" s="34">
        <v>1.5</v>
      </c>
      <c r="AB211">
        <v>8</v>
      </c>
      <c r="AC211">
        <v>18</v>
      </c>
      <c r="AD211" s="34">
        <f t="shared" si="73"/>
        <v>0</v>
      </c>
      <c r="AE211" s="34">
        <f t="shared" si="74"/>
        <v>0</v>
      </c>
      <c r="AF211" s="34">
        <f t="shared" si="85"/>
        <v>1.35</v>
      </c>
      <c r="AG211" s="34">
        <f t="shared" si="86"/>
        <v>0</v>
      </c>
      <c r="AH211" s="34">
        <f t="shared" si="87"/>
        <v>8.1</v>
      </c>
      <c r="AI211">
        <f t="shared" si="88"/>
        <v>0</v>
      </c>
      <c r="AJ211">
        <f t="shared" si="89"/>
        <v>0</v>
      </c>
      <c r="AK211">
        <f t="shared" si="75"/>
        <v>1.35</v>
      </c>
      <c r="AL211">
        <f t="shared" si="90"/>
        <v>3.6</v>
      </c>
      <c r="AM211">
        <f t="shared" si="91"/>
        <v>8.1</v>
      </c>
    </row>
    <row r="212" spans="3:39">
      <c r="C212">
        <v>275</v>
      </c>
      <c r="D212">
        <v>95</v>
      </c>
      <c r="E212">
        <v>0</v>
      </c>
      <c r="F212">
        <v>0</v>
      </c>
      <c r="G212">
        <v>85</v>
      </c>
      <c r="H212">
        <v>85</v>
      </c>
      <c r="I212" s="34">
        <v>0</v>
      </c>
      <c r="J212" s="34">
        <v>0</v>
      </c>
      <c r="K212" s="34">
        <v>1.7</v>
      </c>
      <c r="L212" s="34">
        <v>0.45</v>
      </c>
      <c r="M212" s="34">
        <v>0.45</v>
      </c>
      <c r="N212" s="34">
        <f t="shared" si="70"/>
        <v>2.6</v>
      </c>
      <c r="O212">
        <f t="shared" si="71"/>
        <v>1.48454</v>
      </c>
      <c r="P212" s="78">
        <f t="shared" si="72"/>
        <v>0.81525734175809983</v>
      </c>
      <c r="Q212" s="34">
        <f t="shared" si="92"/>
        <v>2.1196690885710598</v>
      </c>
      <c r="R212" s="34">
        <f t="shared" si="76"/>
        <v>0</v>
      </c>
      <c r="S212" s="34">
        <f t="shared" si="77"/>
        <v>2.1196690885710598</v>
      </c>
      <c r="T212">
        <f t="shared" si="78"/>
        <v>0</v>
      </c>
      <c r="U212" s="35">
        <f t="shared" si="79"/>
        <v>2.1196690885710598</v>
      </c>
      <c r="V212" s="35">
        <f t="shared" si="80"/>
        <v>1.7</v>
      </c>
      <c r="W212" s="35">
        <f t="shared" si="81"/>
        <v>0.41966908857105989</v>
      </c>
      <c r="X212" s="35">
        <f t="shared" si="82"/>
        <v>0</v>
      </c>
      <c r="Y212" s="35">
        <f t="shared" si="83"/>
        <v>0.41966908857105989</v>
      </c>
      <c r="Z212" s="35">
        <f t="shared" si="84"/>
        <v>0</v>
      </c>
      <c r="AA212" s="34">
        <v>1.4800000000000002</v>
      </c>
      <c r="AB212">
        <v>8</v>
      </c>
      <c r="AC212">
        <v>18</v>
      </c>
      <c r="AD212" s="34">
        <f t="shared" si="73"/>
        <v>0</v>
      </c>
      <c r="AE212" s="34">
        <f t="shared" si="74"/>
        <v>0</v>
      </c>
      <c r="AF212" s="34">
        <f t="shared" si="85"/>
        <v>2.3902000000000001</v>
      </c>
      <c r="AG212" s="34">
        <f t="shared" si="86"/>
        <v>0</v>
      </c>
      <c r="AH212" s="34">
        <f t="shared" si="87"/>
        <v>0</v>
      </c>
      <c r="AI212">
        <f t="shared" si="88"/>
        <v>0</v>
      </c>
      <c r="AJ212">
        <f t="shared" si="89"/>
        <v>0</v>
      </c>
      <c r="AK212">
        <f t="shared" si="75"/>
        <v>2.3902000000000001</v>
      </c>
      <c r="AL212">
        <f t="shared" si="90"/>
        <v>3.06</v>
      </c>
      <c r="AM212">
        <f t="shared" si="91"/>
        <v>6.8849999999999998</v>
      </c>
    </row>
    <row r="213" spans="3:39">
      <c r="C213">
        <v>276</v>
      </c>
      <c r="D213">
        <v>95</v>
      </c>
      <c r="E213">
        <v>0</v>
      </c>
      <c r="F213">
        <v>0</v>
      </c>
      <c r="G213">
        <v>75</v>
      </c>
      <c r="H213">
        <v>75</v>
      </c>
      <c r="I213" s="34">
        <v>0</v>
      </c>
      <c r="J213" s="34">
        <v>0</v>
      </c>
      <c r="K213" s="34">
        <v>2</v>
      </c>
      <c r="L213" s="34">
        <v>0.5</v>
      </c>
      <c r="M213" s="34">
        <v>0.25</v>
      </c>
      <c r="N213" s="34">
        <f t="shared" si="70"/>
        <v>2.75</v>
      </c>
      <c r="O213">
        <f t="shared" si="71"/>
        <v>1.5772249999999999</v>
      </c>
      <c r="P213" s="78">
        <f t="shared" si="72"/>
        <v>0.82881115120344817</v>
      </c>
      <c r="Q213" s="34">
        <f t="shared" si="92"/>
        <v>2.2792306658094823</v>
      </c>
      <c r="R213" s="34">
        <f t="shared" si="76"/>
        <v>0</v>
      </c>
      <c r="S213" s="34">
        <f t="shared" si="77"/>
        <v>2.2792306658094823</v>
      </c>
      <c r="T213">
        <f t="shared" si="78"/>
        <v>0</v>
      </c>
      <c r="U213" s="35">
        <f t="shared" si="79"/>
        <v>2.2792306658094823</v>
      </c>
      <c r="V213" s="35">
        <f t="shared" si="80"/>
        <v>2</v>
      </c>
      <c r="W213" s="35">
        <f t="shared" si="81"/>
        <v>0.2792306658094823</v>
      </c>
      <c r="X213" s="35">
        <f t="shared" si="82"/>
        <v>0</v>
      </c>
      <c r="Y213" s="35">
        <f t="shared" si="83"/>
        <v>0.2792306658094823</v>
      </c>
      <c r="Z213" s="35">
        <f t="shared" si="84"/>
        <v>0</v>
      </c>
      <c r="AA213" s="34">
        <v>1.6500000000000001</v>
      </c>
      <c r="AB213">
        <v>8</v>
      </c>
      <c r="AC213">
        <v>18</v>
      </c>
      <c r="AD213" s="34">
        <f t="shared" si="73"/>
        <v>0</v>
      </c>
      <c r="AE213" s="34">
        <f t="shared" si="74"/>
        <v>0</v>
      </c>
      <c r="AF213" s="34">
        <f t="shared" si="85"/>
        <v>3.1350000000000002</v>
      </c>
      <c r="AG213" s="34">
        <f t="shared" si="86"/>
        <v>0</v>
      </c>
      <c r="AH213" s="34">
        <f t="shared" si="87"/>
        <v>0</v>
      </c>
      <c r="AI213">
        <f t="shared" si="88"/>
        <v>0</v>
      </c>
      <c r="AJ213">
        <f t="shared" si="89"/>
        <v>0</v>
      </c>
      <c r="AK213">
        <f t="shared" si="75"/>
        <v>3.1350000000000002</v>
      </c>
      <c r="AL213">
        <f t="shared" si="90"/>
        <v>3</v>
      </c>
      <c r="AM213">
        <f t="shared" si="91"/>
        <v>3.375</v>
      </c>
    </row>
    <row r="214" spans="3:39">
      <c r="C214">
        <v>279</v>
      </c>
      <c r="D214">
        <v>60</v>
      </c>
      <c r="E214">
        <v>0</v>
      </c>
      <c r="F214" s="74">
        <v>95</v>
      </c>
      <c r="G214">
        <v>95</v>
      </c>
      <c r="H214">
        <v>95</v>
      </c>
      <c r="I214" s="34">
        <v>6</v>
      </c>
      <c r="J214" s="34">
        <v>0</v>
      </c>
      <c r="K214" s="34">
        <v>0.5</v>
      </c>
      <c r="L214" s="34">
        <v>12</v>
      </c>
      <c r="M214" s="34">
        <v>12</v>
      </c>
      <c r="N214" s="34">
        <f t="shared" si="70"/>
        <v>30.5</v>
      </c>
      <c r="O214">
        <f t="shared" si="71"/>
        <v>18.723949999999999</v>
      </c>
      <c r="P214" s="78">
        <f t="shared" si="72"/>
        <v>0.99999999261599759</v>
      </c>
      <c r="Q214" s="34">
        <f t="shared" si="92"/>
        <v>30.499999774787927</v>
      </c>
      <c r="R214" s="34">
        <f t="shared" si="76"/>
        <v>0</v>
      </c>
      <c r="S214" s="34">
        <f t="shared" si="77"/>
        <v>30.499999774787927</v>
      </c>
      <c r="T214">
        <f t="shared" si="78"/>
        <v>6</v>
      </c>
      <c r="U214" s="35">
        <f t="shared" si="79"/>
        <v>24.499999774787927</v>
      </c>
      <c r="V214" s="35">
        <f t="shared" si="80"/>
        <v>0.5</v>
      </c>
      <c r="W214" s="35">
        <f t="shared" si="81"/>
        <v>23.999999774787927</v>
      </c>
      <c r="X214" s="35">
        <f t="shared" si="82"/>
        <v>12</v>
      </c>
      <c r="Y214" s="35">
        <f t="shared" si="83"/>
        <v>11.999999774787927</v>
      </c>
      <c r="Z214" s="35">
        <f t="shared" si="84"/>
        <v>0</v>
      </c>
      <c r="AA214" s="34">
        <v>2.3250000000000002</v>
      </c>
      <c r="AB214">
        <v>8</v>
      </c>
      <c r="AC214">
        <v>22</v>
      </c>
      <c r="AD214" s="34">
        <f t="shared" si="73"/>
        <v>0</v>
      </c>
      <c r="AE214" s="34">
        <f t="shared" si="74"/>
        <v>8.5499999999999989</v>
      </c>
      <c r="AF214" s="34">
        <f t="shared" si="85"/>
        <v>0.69750000000000001</v>
      </c>
      <c r="AG214" s="34">
        <f t="shared" si="86"/>
        <v>91.199999999999989</v>
      </c>
      <c r="AH214" s="34">
        <f t="shared" si="87"/>
        <v>0</v>
      </c>
      <c r="AI214">
        <f t="shared" si="88"/>
        <v>0</v>
      </c>
      <c r="AJ214">
        <f t="shared" si="89"/>
        <v>8.5499999999999989</v>
      </c>
      <c r="AK214">
        <f t="shared" si="75"/>
        <v>0.69750000000000001</v>
      </c>
      <c r="AL214">
        <f t="shared" si="90"/>
        <v>91.199999999999989</v>
      </c>
      <c r="AM214">
        <f t="shared" si="91"/>
        <v>250.79999999999995</v>
      </c>
    </row>
    <row r="215" spans="3:39">
      <c r="C215">
        <v>280</v>
      </c>
      <c r="D215">
        <v>90</v>
      </c>
      <c r="E215">
        <v>0</v>
      </c>
      <c r="F215">
        <v>0</v>
      </c>
      <c r="G215" t="s">
        <v>732</v>
      </c>
      <c r="H215" t="s">
        <v>732</v>
      </c>
      <c r="I215" s="34">
        <v>0</v>
      </c>
      <c r="J215" s="34">
        <v>0</v>
      </c>
      <c r="K215" s="34">
        <v>1</v>
      </c>
      <c r="L215" s="34">
        <v>0</v>
      </c>
      <c r="M215" s="34">
        <v>0</v>
      </c>
      <c r="N215" s="34">
        <f t="shared" si="70"/>
        <v>1</v>
      </c>
      <c r="O215">
        <f t="shared" si="71"/>
        <v>0.49590000000000001</v>
      </c>
      <c r="P215" s="78">
        <f t="shared" si="72"/>
        <v>0.62149533332503337</v>
      </c>
      <c r="Q215" s="34">
        <f t="shared" si="92"/>
        <v>0.62149533332503337</v>
      </c>
      <c r="R215" s="34">
        <f t="shared" si="76"/>
        <v>0</v>
      </c>
      <c r="S215" s="34">
        <f t="shared" si="77"/>
        <v>0.62149533332503337</v>
      </c>
      <c r="T215">
        <f t="shared" si="78"/>
        <v>0</v>
      </c>
      <c r="U215" s="35">
        <f t="shared" si="79"/>
        <v>0.62149533332503337</v>
      </c>
      <c r="V215" s="35">
        <f t="shared" si="80"/>
        <v>0.62149533332503337</v>
      </c>
      <c r="W215" s="35">
        <f t="shared" si="81"/>
        <v>0</v>
      </c>
      <c r="X215" s="35">
        <f t="shared" si="82"/>
        <v>0</v>
      </c>
      <c r="Y215" s="35">
        <f t="shared" si="83"/>
        <v>0</v>
      </c>
      <c r="Z215" s="35">
        <f t="shared" si="84"/>
        <v>0</v>
      </c>
      <c r="AA215" s="34">
        <v>0.60000000000000009</v>
      </c>
      <c r="AD215" s="34">
        <f t="shared" si="73"/>
        <v>0</v>
      </c>
      <c r="AE215" s="34">
        <f t="shared" si="74"/>
        <v>0</v>
      </c>
      <c r="AF215" s="34">
        <f t="shared" si="85"/>
        <v>0.3356074799955181</v>
      </c>
      <c r="AG215" s="34" t="e">
        <f t="shared" si="86"/>
        <v>#VALUE!</v>
      </c>
      <c r="AH215" s="34" t="e">
        <f t="shared" si="87"/>
        <v>#VALUE!</v>
      </c>
      <c r="AI215">
        <f t="shared" si="88"/>
        <v>0</v>
      </c>
      <c r="AJ215">
        <f t="shared" si="89"/>
        <v>0</v>
      </c>
      <c r="AK215">
        <f t="shared" si="75"/>
        <v>0.54000000000000015</v>
      </c>
      <c r="AL215" t="e">
        <f t="shared" si="90"/>
        <v>#VALUE!</v>
      </c>
      <c r="AM215" t="e">
        <f t="shared" si="91"/>
        <v>#VALUE!</v>
      </c>
    </row>
    <row r="216" spans="3:39">
      <c r="C216">
        <v>281</v>
      </c>
      <c r="D216">
        <v>80</v>
      </c>
      <c r="E216">
        <v>0</v>
      </c>
      <c r="F216">
        <v>0</v>
      </c>
      <c r="G216">
        <v>95</v>
      </c>
      <c r="H216">
        <v>95</v>
      </c>
      <c r="I216" s="34">
        <v>0</v>
      </c>
      <c r="J216" s="34">
        <v>0</v>
      </c>
      <c r="K216" s="34">
        <v>2</v>
      </c>
      <c r="L216" s="34">
        <v>0.5</v>
      </c>
      <c r="M216" s="34">
        <v>0.5</v>
      </c>
      <c r="N216" s="34">
        <f t="shared" si="70"/>
        <v>3</v>
      </c>
      <c r="O216">
        <f t="shared" si="71"/>
        <v>1.7316999999999998</v>
      </c>
      <c r="P216" s="78">
        <f t="shared" si="72"/>
        <v>0.84962973974677014</v>
      </c>
      <c r="Q216" s="34">
        <f t="shared" si="92"/>
        <v>2.5488892192403103</v>
      </c>
      <c r="R216" s="34">
        <f t="shared" si="76"/>
        <v>0</v>
      </c>
      <c r="S216" s="34">
        <f t="shared" si="77"/>
        <v>2.5488892192403103</v>
      </c>
      <c r="T216">
        <f t="shared" si="78"/>
        <v>0</v>
      </c>
      <c r="U216" s="35">
        <f t="shared" si="79"/>
        <v>2.5488892192403103</v>
      </c>
      <c r="V216" s="35">
        <f t="shared" si="80"/>
        <v>2</v>
      </c>
      <c r="W216" s="35">
        <f t="shared" si="81"/>
        <v>0.54888921924031031</v>
      </c>
      <c r="X216" s="35">
        <f t="shared" si="82"/>
        <v>0</v>
      </c>
      <c r="Y216" s="35">
        <f t="shared" si="83"/>
        <v>0.54888921924031031</v>
      </c>
      <c r="Z216" s="35">
        <f t="shared" si="84"/>
        <v>0.5</v>
      </c>
      <c r="AA216" s="34">
        <v>1.5999999999999999</v>
      </c>
      <c r="AB216">
        <v>8</v>
      </c>
      <c r="AC216">
        <v>18</v>
      </c>
      <c r="AD216" s="34">
        <f t="shared" si="73"/>
        <v>0</v>
      </c>
      <c r="AE216" s="34">
        <f t="shared" si="74"/>
        <v>0</v>
      </c>
      <c r="AF216" s="34">
        <f t="shared" si="85"/>
        <v>2.56</v>
      </c>
      <c r="AG216" s="34">
        <f t="shared" si="86"/>
        <v>0</v>
      </c>
      <c r="AH216" s="34">
        <f t="shared" si="87"/>
        <v>8.5499999999999989</v>
      </c>
      <c r="AI216">
        <f t="shared" si="88"/>
        <v>0</v>
      </c>
      <c r="AJ216">
        <f t="shared" si="89"/>
        <v>0</v>
      </c>
      <c r="AK216">
        <f t="shared" si="75"/>
        <v>2.56</v>
      </c>
      <c r="AL216">
        <f t="shared" si="90"/>
        <v>3.8</v>
      </c>
      <c r="AM216">
        <f t="shared" si="91"/>
        <v>8.5499999999999989</v>
      </c>
    </row>
    <row r="217" spans="3:39">
      <c r="C217">
        <v>282</v>
      </c>
      <c r="D217">
        <v>95</v>
      </c>
      <c r="E217">
        <v>0</v>
      </c>
      <c r="F217">
        <v>0</v>
      </c>
      <c r="G217">
        <v>85</v>
      </c>
      <c r="H217">
        <v>85</v>
      </c>
      <c r="I217" s="34">
        <v>0</v>
      </c>
      <c r="J217" s="34">
        <v>0</v>
      </c>
      <c r="K217" s="34">
        <v>2</v>
      </c>
      <c r="L217" s="34">
        <v>1</v>
      </c>
      <c r="M217" s="34">
        <v>1</v>
      </c>
      <c r="N217" s="34">
        <f t="shared" si="70"/>
        <v>4</v>
      </c>
      <c r="O217">
        <f t="shared" si="71"/>
        <v>2.3496000000000001</v>
      </c>
      <c r="P217" s="78">
        <f t="shared" si="72"/>
        <v>0.91290242817824763</v>
      </c>
      <c r="Q217" s="34">
        <f t="shared" si="92"/>
        <v>3.6516097127129905</v>
      </c>
      <c r="R217" s="34">
        <f t="shared" si="76"/>
        <v>0</v>
      </c>
      <c r="S217" s="34">
        <f t="shared" si="77"/>
        <v>3.6516097127129905</v>
      </c>
      <c r="T217">
        <f t="shared" si="78"/>
        <v>0</v>
      </c>
      <c r="U217" s="35">
        <f t="shared" si="79"/>
        <v>3.6516097127129905</v>
      </c>
      <c r="V217" s="35">
        <f t="shared" si="80"/>
        <v>2</v>
      </c>
      <c r="W217" s="35">
        <f t="shared" si="81"/>
        <v>1.6516097127129905</v>
      </c>
      <c r="X217" s="35">
        <f t="shared" si="82"/>
        <v>0</v>
      </c>
      <c r="Y217" s="35">
        <f t="shared" si="83"/>
        <v>1.6516097127129905</v>
      </c>
      <c r="Z217" s="35">
        <f t="shared" si="84"/>
        <v>1</v>
      </c>
      <c r="AA217" s="34">
        <v>2.7749999999999999</v>
      </c>
      <c r="AB217">
        <v>8</v>
      </c>
      <c r="AC217">
        <v>18</v>
      </c>
      <c r="AD217" s="34">
        <f t="shared" si="73"/>
        <v>0</v>
      </c>
      <c r="AE217" s="34">
        <f t="shared" si="74"/>
        <v>0</v>
      </c>
      <c r="AF217" s="34">
        <f t="shared" si="85"/>
        <v>5.2725</v>
      </c>
      <c r="AG217" s="34">
        <f t="shared" si="86"/>
        <v>0</v>
      </c>
      <c r="AH217" s="34">
        <f t="shared" si="87"/>
        <v>15.299999999999999</v>
      </c>
      <c r="AI217">
        <f t="shared" si="88"/>
        <v>0</v>
      </c>
      <c r="AJ217">
        <f t="shared" si="89"/>
        <v>0</v>
      </c>
      <c r="AK217">
        <f t="shared" si="75"/>
        <v>5.2725</v>
      </c>
      <c r="AL217">
        <f t="shared" si="90"/>
        <v>6.8</v>
      </c>
      <c r="AM217">
        <f t="shared" si="91"/>
        <v>15.299999999999999</v>
      </c>
    </row>
    <row r="218" spans="3:39">
      <c r="C218">
        <v>283</v>
      </c>
      <c r="D218">
        <v>20</v>
      </c>
      <c r="E218">
        <v>0</v>
      </c>
      <c r="F218">
        <v>0</v>
      </c>
      <c r="G218">
        <v>10</v>
      </c>
      <c r="H218">
        <v>10</v>
      </c>
      <c r="I218" s="34">
        <v>0</v>
      </c>
      <c r="J218" s="34">
        <v>0</v>
      </c>
      <c r="K218" s="34">
        <v>0.5</v>
      </c>
      <c r="L218" s="34">
        <v>0.5</v>
      </c>
      <c r="M218" s="34">
        <v>0.5</v>
      </c>
      <c r="N218" s="34">
        <f t="shared" si="70"/>
        <v>1.5</v>
      </c>
      <c r="O218">
        <f t="shared" si="71"/>
        <v>0.80484999999999995</v>
      </c>
      <c r="P218" s="78">
        <f t="shared" si="72"/>
        <v>0.69101098611291156</v>
      </c>
      <c r="Q218" s="34">
        <f t="shared" si="92"/>
        <v>1.0365164791693673</v>
      </c>
      <c r="R218" s="34">
        <f t="shared" si="76"/>
        <v>0</v>
      </c>
      <c r="S218" s="34">
        <f t="shared" si="77"/>
        <v>1.0365164791693673</v>
      </c>
      <c r="T218">
        <f t="shared" si="78"/>
        <v>0</v>
      </c>
      <c r="U218" s="35">
        <f t="shared" si="79"/>
        <v>1.0365164791693673</v>
      </c>
      <c r="V218" s="35">
        <f t="shared" si="80"/>
        <v>0.5</v>
      </c>
      <c r="W218" s="35">
        <f t="shared" si="81"/>
        <v>0.53651647916936729</v>
      </c>
      <c r="X218" s="35">
        <f t="shared" si="82"/>
        <v>0.5</v>
      </c>
      <c r="Y218" s="35">
        <f t="shared" si="83"/>
        <v>3.6516479169367289E-2</v>
      </c>
      <c r="Z218" s="35">
        <f t="shared" si="84"/>
        <v>0</v>
      </c>
      <c r="AA218" s="34">
        <v>1.5</v>
      </c>
      <c r="AB218">
        <v>8</v>
      </c>
      <c r="AC218">
        <v>18</v>
      </c>
      <c r="AD218" s="34">
        <f t="shared" si="73"/>
        <v>0</v>
      </c>
      <c r="AE218" s="34">
        <f t="shared" si="74"/>
        <v>0</v>
      </c>
      <c r="AF218" s="34">
        <f t="shared" si="85"/>
        <v>0.15000000000000002</v>
      </c>
      <c r="AG218" s="34">
        <f t="shared" si="86"/>
        <v>0.4</v>
      </c>
      <c r="AH218" s="34">
        <f t="shared" si="87"/>
        <v>0</v>
      </c>
      <c r="AI218">
        <f t="shared" si="88"/>
        <v>0</v>
      </c>
      <c r="AJ218">
        <f t="shared" si="89"/>
        <v>0</v>
      </c>
      <c r="AK218">
        <f t="shared" si="75"/>
        <v>0.15000000000000002</v>
      </c>
      <c r="AL218">
        <f t="shared" si="90"/>
        <v>0.4</v>
      </c>
      <c r="AM218">
        <f t="shared" si="91"/>
        <v>0.9</v>
      </c>
    </row>
    <row r="219" spans="3:39">
      <c r="C219">
        <v>284</v>
      </c>
      <c r="D219">
        <v>60</v>
      </c>
      <c r="E219">
        <v>0</v>
      </c>
      <c r="F219">
        <v>0</v>
      </c>
      <c r="G219">
        <v>10</v>
      </c>
      <c r="H219">
        <v>10</v>
      </c>
      <c r="I219" s="34">
        <v>0</v>
      </c>
      <c r="J219" s="34">
        <v>0</v>
      </c>
      <c r="K219" s="34">
        <v>0.5</v>
      </c>
      <c r="L219" s="34">
        <v>0.5</v>
      </c>
      <c r="M219" s="34">
        <v>0.5</v>
      </c>
      <c r="N219" s="34">
        <f t="shared" si="70"/>
        <v>1.5</v>
      </c>
      <c r="O219">
        <f t="shared" si="71"/>
        <v>0.80484999999999995</v>
      </c>
      <c r="P219" s="78">
        <f t="shared" si="72"/>
        <v>0.69101098611291156</v>
      </c>
      <c r="Q219" s="34">
        <f t="shared" si="92"/>
        <v>1.0365164791693673</v>
      </c>
      <c r="R219" s="34">
        <f t="shared" si="76"/>
        <v>0</v>
      </c>
      <c r="S219" s="34">
        <f t="shared" si="77"/>
        <v>1.0365164791693673</v>
      </c>
      <c r="T219">
        <f t="shared" si="78"/>
        <v>0</v>
      </c>
      <c r="U219" s="35">
        <f t="shared" si="79"/>
        <v>1.0365164791693673</v>
      </c>
      <c r="V219" s="35">
        <f t="shared" si="80"/>
        <v>0.5</v>
      </c>
      <c r="W219" s="35">
        <f t="shared" si="81"/>
        <v>0.53651647916936729</v>
      </c>
      <c r="X219" s="35">
        <f t="shared" si="82"/>
        <v>0.5</v>
      </c>
      <c r="Y219" s="35">
        <f t="shared" si="83"/>
        <v>3.6516479169367289E-2</v>
      </c>
      <c r="Z219" s="35">
        <f t="shared" si="84"/>
        <v>0</v>
      </c>
      <c r="AA219" s="34">
        <v>1.5</v>
      </c>
      <c r="AB219">
        <v>8</v>
      </c>
      <c r="AC219">
        <v>18</v>
      </c>
      <c r="AD219" s="34">
        <f t="shared" si="73"/>
        <v>0</v>
      </c>
      <c r="AE219" s="34">
        <f t="shared" si="74"/>
        <v>0</v>
      </c>
      <c r="AF219" s="34">
        <f t="shared" si="85"/>
        <v>0.44999999999999996</v>
      </c>
      <c r="AG219" s="34">
        <f t="shared" si="86"/>
        <v>0.4</v>
      </c>
      <c r="AH219" s="34">
        <f t="shared" si="87"/>
        <v>0</v>
      </c>
      <c r="AI219">
        <f t="shared" si="88"/>
        <v>0</v>
      </c>
      <c r="AJ219">
        <f t="shared" si="89"/>
        <v>0</v>
      </c>
      <c r="AK219">
        <f t="shared" si="75"/>
        <v>0.44999999999999996</v>
      </c>
      <c r="AL219">
        <f t="shared" si="90"/>
        <v>0.4</v>
      </c>
      <c r="AM219">
        <f t="shared" si="91"/>
        <v>0.9</v>
      </c>
    </row>
    <row r="220" spans="3:39">
      <c r="C220">
        <v>286</v>
      </c>
      <c r="D220">
        <v>70</v>
      </c>
      <c r="E220">
        <v>0</v>
      </c>
      <c r="F220" s="74">
        <v>1</v>
      </c>
      <c r="G220">
        <v>70</v>
      </c>
      <c r="H220">
        <v>70</v>
      </c>
      <c r="I220" s="34">
        <v>0.5</v>
      </c>
      <c r="J220" s="34">
        <v>0</v>
      </c>
      <c r="K220" s="34">
        <v>1</v>
      </c>
      <c r="L220" s="34">
        <v>0.7</v>
      </c>
      <c r="M220" s="34">
        <v>0.7</v>
      </c>
      <c r="N220" s="34">
        <f t="shared" si="70"/>
        <v>2.9000000000000004</v>
      </c>
      <c r="O220">
        <f t="shared" si="71"/>
        <v>1.6699100000000002</v>
      </c>
      <c r="P220" s="78">
        <f t="shared" si="72"/>
        <v>0.84156382144990327</v>
      </c>
      <c r="Q220" s="34">
        <f t="shared" si="92"/>
        <v>2.4405350822047196</v>
      </c>
      <c r="R220" s="34">
        <f t="shared" si="76"/>
        <v>0</v>
      </c>
      <c r="S220" s="34">
        <f t="shared" si="77"/>
        <v>2.4405350822047196</v>
      </c>
      <c r="T220">
        <f t="shared" si="78"/>
        <v>0.5</v>
      </c>
      <c r="U220" s="35">
        <f t="shared" si="79"/>
        <v>1.9405350822047196</v>
      </c>
      <c r="V220" s="35">
        <f t="shared" si="80"/>
        <v>1</v>
      </c>
      <c r="W220" s="35">
        <f t="shared" si="81"/>
        <v>0.9405350822047196</v>
      </c>
      <c r="X220" s="35">
        <f t="shared" si="82"/>
        <v>0</v>
      </c>
      <c r="Y220" s="35">
        <f t="shared" si="83"/>
        <v>0.9405350822047196</v>
      </c>
      <c r="Z220" s="35">
        <f t="shared" si="84"/>
        <v>0.7</v>
      </c>
      <c r="AA220" s="34">
        <v>2.7249999999999996</v>
      </c>
      <c r="AB220">
        <v>8</v>
      </c>
      <c r="AC220">
        <v>18</v>
      </c>
      <c r="AD220" s="34">
        <f t="shared" si="73"/>
        <v>0</v>
      </c>
      <c r="AE220" s="34">
        <f t="shared" si="74"/>
        <v>7.4999999999999997E-3</v>
      </c>
      <c r="AF220" s="34">
        <f t="shared" si="85"/>
        <v>1.9074999999999995</v>
      </c>
      <c r="AG220" s="34">
        <f t="shared" si="86"/>
        <v>0</v>
      </c>
      <c r="AH220" s="34">
        <f t="shared" si="87"/>
        <v>8.8199999999999985</v>
      </c>
      <c r="AI220">
        <f t="shared" si="88"/>
        <v>0</v>
      </c>
      <c r="AJ220">
        <f t="shared" si="89"/>
        <v>7.4999999999999997E-3</v>
      </c>
      <c r="AK220">
        <f t="shared" si="75"/>
        <v>1.9074999999999995</v>
      </c>
      <c r="AL220">
        <f t="shared" si="90"/>
        <v>3.9199999999999995</v>
      </c>
      <c r="AM220">
        <f t="shared" si="91"/>
        <v>8.8199999999999985</v>
      </c>
    </row>
    <row r="221" spans="3:39">
      <c r="C221">
        <v>287</v>
      </c>
      <c r="D221">
        <v>88</v>
      </c>
      <c r="E221">
        <v>0</v>
      </c>
      <c r="F221" s="74">
        <v>10</v>
      </c>
      <c r="G221">
        <v>85</v>
      </c>
      <c r="H221">
        <v>85</v>
      </c>
      <c r="I221" s="34">
        <v>1</v>
      </c>
      <c r="J221" s="34">
        <v>0</v>
      </c>
      <c r="K221" s="34">
        <v>1</v>
      </c>
      <c r="L221" s="34">
        <v>0.5</v>
      </c>
      <c r="M221" s="34">
        <v>0.5</v>
      </c>
      <c r="N221" s="34">
        <f t="shared" si="70"/>
        <v>3</v>
      </c>
      <c r="O221">
        <f t="shared" si="71"/>
        <v>1.7316999999999998</v>
      </c>
      <c r="P221" s="78">
        <f t="shared" si="72"/>
        <v>0.84962973974677014</v>
      </c>
      <c r="Q221" s="34">
        <f t="shared" si="92"/>
        <v>2.5488892192403103</v>
      </c>
      <c r="R221" s="34">
        <f t="shared" si="76"/>
        <v>0</v>
      </c>
      <c r="S221" s="34">
        <f t="shared" si="77"/>
        <v>2.5488892192403103</v>
      </c>
      <c r="T221">
        <f t="shared" si="78"/>
        <v>1</v>
      </c>
      <c r="U221" s="35">
        <f t="shared" si="79"/>
        <v>1.5488892192403103</v>
      </c>
      <c r="V221" s="35">
        <f t="shared" si="80"/>
        <v>1</v>
      </c>
      <c r="W221" s="35">
        <f t="shared" si="81"/>
        <v>0.54888921924031031</v>
      </c>
      <c r="X221" s="35">
        <f t="shared" si="82"/>
        <v>0</v>
      </c>
      <c r="Y221" s="35">
        <f t="shared" si="83"/>
        <v>0.54888921924031031</v>
      </c>
      <c r="Z221" s="35">
        <f t="shared" si="84"/>
        <v>0.5</v>
      </c>
      <c r="AA221" s="34">
        <v>2.7</v>
      </c>
      <c r="AB221">
        <v>8</v>
      </c>
      <c r="AC221">
        <v>18</v>
      </c>
      <c r="AD221" s="34">
        <f t="shared" si="73"/>
        <v>0</v>
      </c>
      <c r="AE221" s="34">
        <f t="shared" si="74"/>
        <v>0.15000000000000002</v>
      </c>
      <c r="AF221" s="34">
        <f t="shared" si="85"/>
        <v>2.3760000000000003</v>
      </c>
      <c r="AG221" s="34">
        <f t="shared" si="86"/>
        <v>0</v>
      </c>
      <c r="AH221" s="34">
        <f t="shared" si="87"/>
        <v>7.6499999999999995</v>
      </c>
      <c r="AI221">
        <f t="shared" si="88"/>
        <v>0</v>
      </c>
      <c r="AJ221">
        <f t="shared" si="89"/>
        <v>0.15000000000000002</v>
      </c>
      <c r="AK221">
        <f t="shared" si="75"/>
        <v>2.3760000000000003</v>
      </c>
      <c r="AL221">
        <f t="shared" si="90"/>
        <v>3.4</v>
      </c>
      <c r="AM221">
        <f t="shared" si="91"/>
        <v>7.6499999999999995</v>
      </c>
    </row>
    <row r="222" spans="3:39">
      <c r="C222">
        <v>288</v>
      </c>
      <c r="D222">
        <v>50</v>
      </c>
      <c r="E222">
        <v>0</v>
      </c>
      <c r="F222" s="74">
        <v>10</v>
      </c>
      <c r="G222">
        <v>40</v>
      </c>
      <c r="H222">
        <v>40</v>
      </c>
      <c r="I222" s="34">
        <v>1</v>
      </c>
      <c r="J222" s="34">
        <v>0</v>
      </c>
      <c r="K222" s="34">
        <v>0.5</v>
      </c>
      <c r="L222" s="34">
        <v>0.5</v>
      </c>
      <c r="M222" s="34">
        <v>0.5</v>
      </c>
      <c r="N222" s="34">
        <f t="shared" si="70"/>
        <v>2.5</v>
      </c>
      <c r="O222">
        <f t="shared" si="71"/>
        <v>1.42275</v>
      </c>
      <c r="P222" s="78">
        <f t="shared" si="72"/>
        <v>0.80576916768497853</v>
      </c>
      <c r="Q222" s="34">
        <f t="shared" si="92"/>
        <v>2.0144229192124463</v>
      </c>
      <c r="R222" s="34">
        <f t="shared" si="76"/>
        <v>0</v>
      </c>
      <c r="S222" s="34">
        <f t="shared" si="77"/>
        <v>2.0144229192124463</v>
      </c>
      <c r="T222">
        <f t="shared" si="78"/>
        <v>1</v>
      </c>
      <c r="U222" s="35">
        <f t="shared" si="79"/>
        <v>1.0144229192124463</v>
      </c>
      <c r="V222" s="35">
        <f t="shared" si="80"/>
        <v>0.5</v>
      </c>
      <c r="W222" s="35">
        <f t="shared" si="81"/>
        <v>0.51442291921244632</v>
      </c>
      <c r="X222" s="35">
        <f t="shared" si="82"/>
        <v>0.5</v>
      </c>
      <c r="Y222" s="35">
        <f t="shared" si="83"/>
        <v>1.4422919212446317E-2</v>
      </c>
      <c r="Z222" s="35">
        <f t="shared" si="84"/>
        <v>0</v>
      </c>
      <c r="AA222" s="34">
        <v>2.4</v>
      </c>
      <c r="AB222">
        <v>8</v>
      </c>
      <c r="AC222">
        <v>18</v>
      </c>
      <c r="AD222" s="34">
        <f t="shared" si="73"/>
        <v>0</v>
      </c>
      <c r="AE222" s="34">
        <f t="shared" si="74"/>
        <v>0.15000000000000002</v>
      </c>
      <c r="AF222" s="34">
        <f t="shared" si="85"/>
        <v>0.6</v>
      </c>
      <c r="AG222" s="34">
        <f t="shared" si="86"/>
        <v>1.6</v>
      </c>
      <c r="AH222" s="34">
        <f t="shared" si="87"/>
        <v>0</v>
      </c>
      <c r="AI222">
        <f t="shared" si="88"/>
        <v>0</v>
      </c>
      <c r="AJ222">
        <f t="shared" si="89"/>
        <v>0.15000000000000002</v>
      </c>
      <c r="AK222">
        <f t="shared" si="75"/>
        <v>0.6</v>
      </c>
      <c r="AL222">
        <f t="shared" si="90"/>
        <v>1.6</v>
      </c>
      <c r="AM222">
        <f t="shared" si="91"/>
        <v>3.6</v>
      </c>
    </row>
    <row r="223" spans="3:39">
      <c r="C223">
        <v>289</v>
      </c>
      <c r="D223">
        <v>95</v>
      </c>
      <c r="E223">
        <v>0</v>
      </c>
      <c r="F223">
        <v>0</v>
      </c>
      <c r="G223">
        <v>100</v>
      </c>
      <c r="H223">
        <v>100</v>
      </c>
      <c r="I223" s="34">
        <v>0</v>
      </c>
      <c r="J223" s="34">
        <v>0</v>
      </c>
      <c r="K223" s="34">
        <v>2</v>
      </c>
      <c r="L223" s="34">
        <v>1</v>
      </c>
      <c r="M223" s="34">
        <v>1</v>
      </c>
      <c r="N223" s="34">
        <f t="shared" si="70"/>
        <v>4</v>
      </c>
      <c r="O223">
        <f t="shared" si="71"/>
        <v>2.3496000000000001</v>
      </c>
      <c r="P223" s="78">
        <f t="shared" si="72"/>
        <v>0.91290242817824763</v>
      </c>
      <c r="Q223" s="34">
        <f t="shared" si="92"/>
        <v>3.6516097127129905</v>
      </c>
      <c r="R223" s="34">
        <f t="shared" si="76"/>
        <v>0</v>
      </c>
      <c r="S223" s="34">
        <f t="shared" si="77"/>
        <v>3.6516097127129905</v>
      </c>
      <c r="T223">
        <f t="shared" si="78"/>
        <v>0</v>
      </c>
      <c r="U223" s="35">
        <f t="shared" si="79"/>
        <v>3.6516097127129905</v>
      </c>
      <c r="V223" s="35">
        <f t="shared" si="80"/>
        <v>2</v>
      </c>
      <c r="W223" s="35">
        <f t="shared" si="81"/>
        <v>1.6516097127129905</v>
      </c>
      <c r="X223" s="35">
        <f t="shared" si="82"/>
        <v>0</v>
      </c>
      <c r="Y223" s="35">
        <f t="shared" si="83"/>
        <v>1.6516097127129905</v>
      </c>
      <c r="Z223" s="35">
        <f t="shared" si="84"/>
        <v>1</v>
      </c>
      <c r="AA223" s="34">
        <v>0.625</v>
      </c>
      <c r="AB223">
        <v>8</v>
      </c>
      <c r="AC223">
        <v>22</v>
      </c>
      <c r="AD223" s="34">
        <f t="shared" si="73"/>
        <v>0</v>
      </c>
      <c r="AE223" s="34">
        <f t="shared" si="74"/>
        <v>0</v>
      </c>
      <c r="AF223" s="34">
        <f t="shared" si="85"/>
        <v>1.1875</v>
      </c>
      <c r="AG223" s="34">
        <f t="shared" si="86"/>
        <v>0</v>
      </c>
      <c r="AH223" s="34">
        <f t="shared" si="87"/>
        <v>22</v>
      </c>
      <c r="AI223">
        <f t="shared" si="88"/>
        <v>0</v>
      </c>
      <c r="AJ223">
        <f t="shared" si="89"/>
        <v>0</v>
      </c>
      <c r="AK223">
        <f t="shared" si="75"/>
        <v>1.1875</v>
      </c>
      <c r="AL223">
        <f t="shared" si="90"/>
        <v>8</v>
      </c>
      <c r="AM223">
        <f t="shared" si="91"/>
        <v>22</v>
      </c>
    </row>
    <row r="224" spans="3:39">
      <c r="C224">
        <v>291</v>
      </c>
      <c r="D224">
        <v>70</v>
      </c>
      <c r="E224">
        <v>0</v>
      </c>
      <c r="F224">
        <v>0</v>
      </c>
      <c r="G224">
        <v>70</v>
      </c>
      <c r="H224">
        <v>70</v>
      </c>
      <c r="I224" s="34">
        <v>0</v>
      </c>
      <c r="J224" s="34">
        <v>0</v>
      </c>
      <c r="K224" s="34">
        <v>2</v>
      </c>
      <c r="L224" s="34">
        <v>0.5</v>
      </c>
      <c r="M224" s="34">
        <v>1</v>
      </c>
      <c r="N224" s="34">
        <f t="shared" si="70"/>
        <v>3.5</v>
      </c>
      <c r="O224">
        <f t="shared" si="71"/>
        <v>2.0406500000000003</v>
      </c>
      <c r="P224" s="78">
        <f t="shared" si="72"/>
        <v>0.88499943854229524</v>
      </c>
      <c r="Q224" s="34">
        <f t="shared" si="92"/>
        <v>3.0974980348980332</v>
      </c>
      <c r="R224" s="34">
        <f t="shared" si="76"/>
        <v>0</v>
      </c>
      <c r="S224" s="34">
        <f t="shared" si="77"/>
        <v>3.0974980348980332</v>
      </c>
      <c r="T224">
        <f t="shared" si="78"/>
        <v>0</v>
      </c>
      <c r="U224" s="35">
        <f t="shared" si="79"/>
        <v>3.0974980348980332</v>
      </c>
      <c r="V224" s="35">
        <f t="shared" si="80"/>
        <v>2</v>
      </c>
      <c r="W224" s="35">
        <f t="shared" si="81"/>
        <v>1.0974980348980332</v>
      </c>
      <c r="X224" s="35">
        <f t="shared" si="82"/>
        <v>0</v>
      </c>
      <c r="Y224" s="35">
        <f t="shared" si="83"/>
        <v>1.0974980348980332</v>
      </c>
      <c r="Z224" s="35">
        <f t="shared" si="84"/>
        <v>1</v>
      </c>
      <c r="AA224" s="34">
        <v>1.3800000000000001</v>
      </c>
      <c r="AB224">
        <v>8</v>
      </c>
      <c r="AC224">
        <v>18</v>
      </c>
      <c r="AD224" s="34">
        <f t="shared" si="73"/>
        <v>0</v>
      </c>
      <c r="AE224" s="34">
        <f t="shared" si="74"/>
        <v>0</v>
      </c>
      <c r="AF224" s="34">
        <f t="shared" si="85"/>
        <v>1.9319999999999999</v>
      </c>
      <c r="AG224" s="34">
        <f t="shared" si="86"/>
        <v>0</v>
      </c>
      <c r="AH224" s="34">
        <f t="shared" si="87"/>
        <v>12.6</v>
      </c>
      <c r="AI224">
        <f t="shared" si="88"/>
        <v>0</v>
      </c>
      <c r="AJ224">
        <f t="shared" si="89"/>
        <v>0</v>
      </c>
      <c r="AK224">
        <f t="shared" si="75"/>
        <v>1.9319999999999999</v>
      </c>
      <c r="AL224">
        <f t="shared" si="90"/>
        <v>2.8</v>
      </c>
      <c r="AM224">
        <f t="shared" si="91"/>
        <v>12.6</v>
      </c>
    </row>
    <row r="225" spans="5:8">
      <c r="E225" s="74"/>
      <c r="F225" s="74"/>
      <c r="G225" s="74"/>
      <c r="H225" s="74"/>
    </row>
    <row r="226" spans="5:8">
      <c r="E226" s="74"/>
      <c r="F226" s="74"/>
      <c r="G226" s="74"/>
      <c r="H226" s="74"/>
    </row>
    <row r="227" spans="5:8">
      <c r="E227" s="74"/>
      <c r="F227" s="74"/>
      <c r="G227" s="74"/>
      <c r="H227" s="74"/>
    </row>
    <row r="228" spans="5:8">
      <c r="E228" s="74"/>
      <c r="F228" s="74"/>
      <c r="G228" s="74"/>
      <c r="H228" s="74"/>
    </row>
    <row r="229" spans="5:8">
      <c r="E229" s="74"/>
      <c r="F229" s="74"/>
      <c r="G229" s="74"/>
      <c r="H229" s="74"/>
    </row>
    <row r="230" spans="5:8">
      <c r="E230" s="74"/>
      <c r="F230" s="74"/>
      <c r="G230" s="74"/>
      <c r="H230" s="74"/>
    </row>
    <row r="231" spans="5:8">
      <c r="E231" s="74"/>
      <c r="F231" s="74"/>
      <c r="G231" s="74"/>
      <c r="H231" s="74"/>
    </row>
    <row r="232" spans="5:8">
      <c r="E232" s="74"/>
      <c r="F232" s="74"/>
      <c r="G232" s="74"/>
      <c r="H232" s="74"/>
    </row>
    <row r="233" spans="5:8">
      <c r="E233" s="74"/>
      <c r="F233" s="74"/>
      <c r="G233" s="74"/>
      <c r="H233" s="74"/>
    </row>
    <row r="234" spans="5:8">
      <c r="E234" s="74"/>
      <c r="F234" s="74"/>
      <c r="G234" s="74"/>
      <c r="H234" s="74"/>
    </row>
    <row r="235" spans="5:8">
      <c r="E235" s="74"/>
      <c r="F235" s="74"/>
      <c r="G235" s="74"/>
      <c r="H235" s="74"/>
    </row>
    <row r="236" spans="5:8">
      <c r="E236" s="74"/>
      <c r="F236" s="74"/>
      <c r="G236" s="74"/>
      <c r="H236" s="74"/>
    </row>
    <row r="237" spans="5:8">
      <c r="E237" s="74"/>
      <c r="F237" s="74"/>
      <c r="G237" s="74"/>
      <c r="H237" s="74"/>
    </row>
    <row r="238" spans="5:8">
      <c r="E238" s="74"/>
      <c r="F238" s="74"/>
      <c r="G238" s="74"/>
      <c r="H238" s="74"/>
    </row>
    <row r="239" spans="5:8">
      <c r="E239" s="74"/>
      <c r="F239" s="74"/>
      <c r="G239" s="74"/>
      <c r="H239" s="74"/>
    </row>
    <row r="240" spans="5:8">
      <c r="E240" s="74"/>
      <c r="F240" s="74"/>
      <c r="G240" s="74"/>
      <c r="H240" s="74"/>
    </row>
    <row r="241" spans="5:8">
      <c r="E241" s="74"/>
      <c r="F241" s="74"/>
      <c r="G241" s="74"/>
      <c r="H241" s="74"/>
    </row>
    <row r="242" spans="5:8">
      <c r="E242" s="74"/>
      <c r="F242" s="74"/>
      <c r="G242" s="74"/>
      <c r="H242" s="74"/>
    </row>
    <row r="243" spans="5:8">
      <c r="E243" s="74"/>
      <c r="F243" s="74"/>
      <c r="G243" s="74"/>
      <c r="H243" s="74"/>
    </row>
    <row r="244" spans="5:8">
      <c r="E244" s="74"/>
      <c r="F244" s="74"/>
      <c r="G244" s="74"/>
      <c r="H244" s="74"/>
    </row>
    <row r="245" spans="5:8">
      <c r="E245" s="74"/>
      <c r="F245" s="74"/>
      <c r="G245" s="74"/>
      <c r="H245" s="74"/>
    </row>
    <row r="246" spans="5:8">
      <c r="E246" s="74"/>
      <c r="F246" s="74"/>
      <c r="G246" s="74"/>
      <c r="H246" s="74"/>
    </row>
    <row r="247" spans="5:8">
      <c r="E247" s="74"/>
      <c r="F247" s="74"/>
      <c r="G247" s="74"/>
      <c r="H247" s="74"/>
    </row>
    <row r="248" spans="5:8">
      <c r="E248" s="74"/>
      <c r="F248" s="74"/>
      <c r="G248" s="74"/>
      <c r="H248" s="74"/>
    </row>
    <row r="249" spans="5:8">
      <c r="E249" s="74"/>
      <c r="F249" s="74"/>
      <c r="G249" s="74"/>
      <c r="H249" s="74"/>
    </row>
    <row r="250" spans="5:8">
      <c r="E250" s="74"/>
      <c r="F250" s="74"/>
      <c r="G250" s="74"/>
      <c r="H250" s="74"/>
    </row>
    <row r="251" spans="5:8">
      <c r="E251" s="74"/>
      <c r="F251" s="74"/>
      <c r="G251" s="74"/>
      <c r="H251" s="74"/>
    </row>
    <row r="252" spans="5:8">
      <c r="E252" s="74"/>
      <c r="F252" s="74"/>
      <c r="G252" s="74"/>
      <c r="H252" s="74"/>
    </row>
    <row r="253" spans="5:8">
      <c r="E253" s="74"/>
      <c r="F253" s="74"/>
      <c r="G253" s="74"/>
      <c r="H253" s="74"/>
    </row>
    <row r="254" spans="5:8">
      <c r="E254" s="74"/>
      <c r="F254" s="74"/>
      <c r="G254" s="74"/>
      <c r="H254" s="74"/>
    </row>
    <row r="255" spans="5:8">
      <c r="E255" s="74"/>
      <c r="F255" s="74"/>
      <c r="G255" s="74"/>
      <c r="H255" s="74"/>
    </row>
    <row r="256" spans="5:8">
      <c r="E256" s="74"/>
      <c r="F256" s="74"/>
      <c r="G256" s="74"/>
      <c r="H256" s="74"/>
    </row>
    <row r="257" spans="5:8">
      <c r="E257" s="74"/>
      <c r="F257" s="74"/>
      <c r="G257" s="74"/>
      <c r="H257" s="74"/>
    </row>
    <row r="258" spans="5:8">
      <c r="E258" s="74"/>
      <c r="F258" s="74"/>
      <c r="G258" s="74"/>
      <c r="H258" s="74"/>
    </row>
    <row r="259" spans="5:8">
      <c r="E259" s="74"/>
      <c r="F259" s="74"/>
      <c r="G259" s="74"/>
      <c r="H259" s="74"/>
    </row>
    <row r="260" spans="5:8">
      <c r="E260" s="74"/>
      <c r="F260" s="74"/>
      <c r="G260" s="74"/>
      <c r="H260" s="74"/>
    </row>
    <row r="261" spans="5:8">
      <c r="E261" s="74"/>
      <c r="F261" s="74"/>
      <c r="G261" s="74"/>
      <c r="H261" s="74"/>
    </row>
    <row r="262" spans="5:8">
      <c r="E262" s="74"/>
      <c r="F262" s="74"/>
      <c r="G262" s="74"/>
      <c r="H262" s="74"/>
    </row>
    <row r="263" spans="5:8">
      <c r="E263" s="74"/>
      <c r="F263" s="74"/>
      <c r="G263" s="74"/>
      <c r="H263" s="74"/>
    </row>
    <row r="264" spans="5:8">
      <c r="E264" s="74"/>
      <c r="F264" s="74"/>
      <c r="G264" s="74"/>
      <c r="H264" s="74"/>
    </row>
    <row r="265" spans="5:8">
      <c r="E265" s="74"/>
      <c r="F265" s="74"/>
      <c r="G265" s="74"/>
      <c r="H265" s="74"/>
    </row>
    <row r="266" spans="5:8">
      <c r="E266" s="74"/>
      <c r="F266" s="74"/>
      <c r="G266" s="74"/>
      <c r="H266" s="74"/>
    </row>
    <row r="267" spans="5:8">
      <c r="E267" s="74"/>
      <c r="F267" s="74"/>
      <c r="G267" s="74"/>
      <c r="H267" s="74"/>
    </row>
    <row r="268" spans="5:8">
      <c r="E268" s="74"/>
      <c r="F268" s="74"/>
      <c r="G268" s="74"/>
      <c r="H268" s="74"/>
    </row>
    <row r="269" spans="5:8">
      <c r="E269" s="74"/>
      <c r="F269" s="74"/>
      <c r="G269" s="74"/>
      <c r="H269" s="74"/>
    </row>
    <row r="270" spans="5:8">
      <c r="E270" s="74"/>
      <c r="F270" s="74"/>
      <c r="G270" s="74"/>
      <c r="H270" s="74"/>
    </row>
    <row r="271" spans="5:8">
      <c r="E271" s="74"/>
      <c r="F271" s="74"/>
      <c r="G271" s="74"/>
      <c r="H271" s="74"/>
    </row>
    <row r="272" spans="5:8">
      <c r="E272" s="74"/>
      <c r="F272" s="74"/>
      <c r="G272" s="74"/>
      <c r="H272" s="74"/>
    </row>
    <row r="273" spans="5:8">
      <c r="E273" s="74"/>
      <c r="F273" s="74"/>
      <c r="G273" s="74"/>
      <c r="H273" s="74"/>
    </row>
    <row r="274" spans="5:8">
      <c r="E274" s="74"/>
      <c r="F274" s="74"/>
      <c r="G274" s="74"/>
      <c r="H274" s="74"/>
    </row>
    <row r="275" spans="5:8">
      <c r="E275" s="74"/>
      <c r="F275" s="74"/>
      <c r="G275" s="74"/>
      <c r="H275" s="74"/>
    </row>
    <row r="276" spans="5:8">
      <c r="E276" s="74"/>
      <c r="F276" s="74"/>
      <c r="G276" s="74"/>
      <c r="H276" s="74"/>
    </row>
    <row r="277" spans="5:8">
      <c r="E277" s="74"/>
      <c r="F277" s="74"/>
      <c r="G277" s="74"/>
      <c r="H277" s="74"/>
    </row>
    <row r="278" spans="5:8">
      <c r="E278" s="74"/>
      <c r="F278" s="74"/>
      <c r="G278" s="74"/>
      <c r="H278" s="74"/>
    </row>
    <row r="279" spans="5:8">
      <c r="E279" s="74"/>
      <c r="F279" s="74"/>
      <c r="G279" s="74"/>
      <c r="H279" s="74"/>
    </row>
    <row r="280" spans="5:8">
      <c r="E280" s="74"/>
      <c r="F280" s="74"/>
      <c r="G280" s="74"/>
      <c r="H280" s="74"/>
    </row>
    <row r="281" spans="5:8">
      <c r="E281" s="74"/>
      <c r="F281" s="74"/>
      <c r="G281" s="74"/>
      <c r="H281" s="74"/>
    </row>
    <row r="282" spans="5:8">
      <c r="E282" s="74"/>
      <c r="F282" s="74"/>
      <c r="G282" s="74"/>
      <c r="H282" s="74"/>
    </row>
    <row r="283" spans="5:8">
      <c r="E283" s="74"/>
      <c r="F283" s="74"/>
      <c r="G283" s="74"/>
      <c r="H283" s="74"/>
    </row>
    <row r="284" spans="5:8">
      <c r="E284" s="74"/>
      <c r="F284" s="74"/>
      <c r="G284" s="74"/>
      <c r="H284" s="74"/>
    </row>
    <row r="285" spans="5:8">
      <c r="E285" s="74"/>
      <c r="F285" s="74"/>
      <c r="G285" s="74"/>
      <c r="H285" s="74"/>
    </row>
    <row r="286" spans="5:8">
      <c r="E286" s="74"/>
      <c r="F286" s="74"/>
      <c r="G286" s="74"/>
      <c r="H286" s="74"/>
    </row>
    <row r="287" spans="5:8">
      <c r="E287" s="74"/>
      <c r="F287" s="74"/>
      <c r="G287" s="74"/>
      <c r="H287" s="74"/>
    </row>
    <row r="288" spans="5:8">
      <c r="E288" s="74"/>
      <c r="F288" s="74"/>
      <c r="G288" s="74"/>
      <c r="H288" s="74"/>
    </row>
    <row r="289" spans="5:8">
      <c r="E289" s="74"/>
      <c r="F289" s="74"/>
      <c r="G289" s="74"/>
      <c r="H289" s="74"/>
    </row>
    <row r="290" spans="5:8">
      <c r="E290" s="74"/>
      <c r="F290" s="74"/>
      <c r="G290" s="74"/>
      <c r="H290" s="74"/>
    </row>
    <row r="291" spans="5:8">
      <c r="E291" s="74"/>
      <c r="F291" s="74"/>
      <c r="G291" s="74"/>
      <c r="H291" s="74"/>
    </row>
    <row r="292" spans="5:8">
      <c r="E292" s="74"/>
      <c r="F292" s="74"/>
      <c r="G292" s="74"/>
      <c r="H292" s="74"/>
    </row>
    <row r="293" spans="5:8">
      <c r="E293" s="74"/>
      <c r="F293" s="74"/>
      <c r="G293" s="74"/>
      <c r="H293" s="74"/>
    </row>
    <row r="294" spans="5:8">
      <c r="E294" s="74"/>
      <c r="F294" s="74"/>
      <c r="G294" s="74"/>
      <c r="H294" s="74"/>
    </row>
    <row r="295" spans="5:8">
      <c r="E295" s="74"/>
      <c r="F295" s="74"/>
      <c r="G295" s="74"/>
      <c r="H295" s="74"/>
    </row>
    <row r="296" spans="5:8">
      <c r="E296" s="74"/>
      <c r="F296" s="74"/>
      <c r="G296" s="74"/>
      <c r="H296" s="74"/>
    </row>
    <row r="297" spans="5:8">
      <c r="E297" s="74"/>
      <c r="F297" s="74"/>
      <c r="G297" s="74"/>
      <c r="H297" s="74"/>
    </row>
    <row r="298" spans="5:8">
      <c r="E298" s="74"/>
      <c r="F298" s="74"/>
      <c r="G298" s="74"/>
      <c r="H298" s="74"/>
    </row>
    <row r="299" spans="5:8">
      <c r="E299" s="74"/>
      <c r="F299" s="74"/>
      <c r="G299" s="74"/>
      <c r="H299" s="74"/>
    </row>
    <row r="300" spans="5:8">
      <c r="E300" s="74"/>
      <c r="F300" s="74"/>
      <c r="G300" s="74"/>
      <c r="H300" s="74"/>
    </row>
    <row r="301" spans="5:8">
      <c r="E301" s="74"/>
      <c r="F301" s="74"/>
      <c r="G301" s="74"/>
      <c r="H301" s="74"/>
    </row>
    <row r="302" spans="5:8">
      <c r="E302" s="74"/>
      <c r="F302" s="74"/>
      <c r="G302" s="74"/>
      <c r="H302" s="74"/>
    </row>
    <row r="303" spans="5:8">
      <c r="E303" s="74"/>
      <c r="F303" s="74"/>
      <c r="G303" s="74"/>
      <c r="H303" s="74"/>
    </row>
    <row r="304" spans="5:8">
      <c r="E304" s="74"/>
      <c r="F304" s="74"/>
      <c r="G304" s="74"/>
      <c r="H304" s="74"/>
    </row>
    <row r="305" spans="5:8">
      <c r="E305" s="74"/>
      <c r="F305" s="74"/>
      <c r="G305" s="74"/>
      <c r="H305" s="74"/>
    </row>
    <row r="306" spans="5:8">
      <c r="E306" s="74"/>
      <c r="F306" s="74"/>
      <c r="G306" s="74"/>
      <c r="H306" s="74"/>
    </row>
    <row r="307" spans="5:8">
      <c r="E307" s="74"/>
      <c r="F307" s="74"/>
      <c r="G307" s="74"/>
      <c r="H307" s="74"/>
    </row>
    <row r="308" spans="5:8">
      <c r="E308" s="74"/>
      <c r="F308" s="74"/>
      <c r="G308" s="74"/>
      <c r="H308" s="74"/>
    </row>
    <row r="309" spans="5:8">
      <c r="E309" s="74"/>
      <c r="F309" s="74"/>
      <c r="G309" s="74"/>
      <c r="H309" s="74"/>
    </row>
    <row r="310" spans="5:8">
      <c r="E310" s="74"/>
      <c r="F310" s="74"/>
      <c r="G310" s="74"/>
      <c r="H310" s="74"/>
    </row>
    <row r="311" spans="5:8">
      <c r="E311" s="74"/>
      <c r="F311" s="74"/>
      <c r="G311" s="74"/>
      <c r="H311" s="74"/>
    </row>
    <row r="312" spans="5:8">
      <c r="E312" s="74"/>
      <c r="F312" s="74"/>
      <c r="G312" s="74"/>
      <c r="H312" s="74"/>
    </row>
    <row r="313" spans="5:8">
      <c r="E313" s="74"/>
      <c r="F313" s="74"/>
      <c r="G313" s="74"/>
      <c r="H313" s="74"/>
    </row>
    <row r="314" spans="5:8">
      <c r="E314" s="74"/>
      <c r="F314" s="74"/>
      <c r="G314" s="74"/>
      <c r="H314" s="74"/>
    </row>
    <row r="315" spans="5:8">
      <c r="E315" s="74"/>
      <c r="F315" s="74"/>
      <c r="G315" s="74"/>
      <c r="H315" s="74"/>
    </row>
    <row r="316" spans="5:8">
      <c r="E316" s="74"/>
      <c r="F316" s="74"/>
      <c r="G316" s="74"/>
      <c r="H316" s="74"/>
    </row>
    <row r="317" spans="5:8">
      <c r="E317" s="74"/>
      <c r="F317" s="74"/>
      <c r="G317" s="74"/>
      <c r="H317" s="74"/>
    </row>
    <row r="318" spans="5:8">
      <c r="E318" s="74"/>
      <c r="F318" s="74"/>
      <c r="G318" s="74"/>
      <c r="H318" s="74"/>
    </row>
    <row r="319" spans="5:8">
      <c r="E319" s="74"/>
      <c r="F319" s="74"/>
      <c r="G319" s="74"/>
      <c r="H319" s="74"/>
    </row>
    <row r="320" spans="5:8">
      <c r="E320" s="74"/>
      <c r="F320" s="74"/>
      <c r="G320" s="74"/>
      <c r="H320" s="74"/>
    </row>
    <row r="321" spans="5:8">
      <c r="E321" s="74"/>
      <c r="F321" s="74"/>
      <c r="G321" s="74"/>
      <c r="H321" s="74"/>
    </row>
    <row r="322" spans="5:8">
      <c r="E322" s="74"/>
      <c r="F322" s="74"/>
      <c r="G322" s="74"/>
      <c r="H322" s="74"/>
    </row>
    <row r="323" spans="5:8">
      <c r="E323" s="74"/>
      <c r="F323" s="74"/>
      <c r="G323" s="74"/>
      <c r="H323" s="74"/>
    </row>
    <row r="324" spans="5:8">
      <c r="E324" s="74"/>
      <c r="F324" s="74"/>
      <c r="G324" s="74"/>
      <c r="H324" s="74"/>
    </row>
    <row r="325" spans="5:8">
      <c r="E325" s="74"/>
      <c r="F325" s="74"/>
      <c r="G325" s="74"/>
      <c r="H325" s="74"/>
    </row>
    <row r="326" spans="5:8">
      <c r="E326" s="74"/>
      <c r="F326" s="74"/>
      <c r="G326" s="74"/>
      <c r="H326" s="74"/>
    </row>
    <row r="327" spans="5:8">
      <c r="E327" s="74"/>
      <c r="F327" s="74"/>
      <c r="G327" s="74"/>
      <c r="H327" s="74"/>
    </row>
    <row r="328" spans="5:8">
      <c r="E328" s="74"/>
      <c r="F328" s="74"/>
      <c r="G328" s="74"/>
      <c r="H328" s="74"/>
    </row>
    <row r="329" spans="5:8">
      <c r="E329" s="74"/>
      <c r="F329" s="74"/>
      <c r="G329" s="74"/>
      <c r="H329" s="74"/>
    </row>
    <row r="330" spans="5:8">
      <c r="E330" s="74"/>
      <c r="F330" s="74"/>
      <c r="G330" s="74"/>
      <c r="H330" s="74"/>
    </row>
    <row r="331" spans="5:8">
      <c r="E331" s="74"/>
      <c r="F331" s="74"/>
      <c r="G331" s="74"/>
      <c r="H331" s="74"/>
    </row>
    <row r="332" spans="5:8">
      <c r="E332" s="74"/>
      <c r="F332" s="74"/>
      <c r="G332" s="74"/>
      <c r="H332" s="74"/>
    </row>
    <row r="333" spans="5:8">
      <c r="E333" s="74"/>
      <c r="F333" s="74"/>
      <c r="G333" s="74"/>
      <c r="H333" s="74"/>
    </row>
    <row r="334" spans="5:8">
      <c r="E334" s="74"/>
      <c r="F334" s="74"/>
      <c r="G334" s="74"/>
      <c r="H334" s="74"/>
    </row>
    <row r="335" spans="5:8">
      <c r="E335" s="74"/>
      <c r="F335" s="74"/>
      <c r="G335" s="74"/>
      <c r="H335" s="74"/>
    </row>
    <row r="336" spans="5:8">
      <c r="E336" s="74"/>
      <c r="F336" s="74"/>
      <c r="G336" s="74"/>
      <c r="H336" s="74"/>
    </row>
    <row r="337" spans="5:8">
      <c r="E337" s="74"/>
      <c r="F337" s="74"/>
      <c r="G337" s="74"/>
      <c r="H337" s="74"/>
    </row>
    <row r="338" spans="5:8">
      <c r="E338" s="74"/>
      <c r="F338" s="74"/>
      <c r="G338" s="74"/>
      <c r="H338" s="74"/>
    </row>
    <row r="339" spans="5:8">
      <c r="E339" s="74"/>
      <c r="F339" s="74"/>
      <c r="G339" s="74"/>
      <c r="H339" s="74"/>
    </row>
    <row r="340" spans="5:8">
      <c r="E340" s="74"/>
      <c r="F340" s="74"/>
      <c r="G340" s="74"/>
      <c r="H340" s="74"/>
    </row>
    <row r="341" spans="5:8">
      <c r="E341" s="74"/>
      <c r="F341" s="74"/>
      <c r="G341" s="74"/>
      <c r="H341" s="74"/>
    </row>
    <row r="342" spans="5:8">
      <c r="E342" s="74"/>
      <c r="F342" s="74"/>
      <c r="G342" s="74"/>
      <c r="H342" s="74"/>
    </row>
    <row r="343" spans="5:8">
      <c r="E343" s="74"/>
      <c r="F343" s="74"/>
      <c r="G343" s="74"/>
      <c r="H343" s="74"/>
    </row>
    <row r="344" spans="5:8">
      <c r="E344" s="74"/>
      <c r="F344" s="74"/>
      <c r="G344" s="74"/>
      <c r="H344" s="74"/>
    </row>
    <row r="345" spans="5:8">
      <c r="E345" s="74"/>
      <c r="F345" s="74"/>
      <c r="G345" s="74"/>
      <c r="H345" s="74"/>
    </row>
    <row r="346" spans="5:8">
      <c r="E346" s="74"/>
      <c r="F346" s="74"/>
      <c r="G346" s="74"/>
      <c r="H346" s="74"/>
    </row>
    <row r="347" spans="5:8">
      <c r="E347" s="74"/>
      <c r="F347" s="74"/>
      <c r="G347" s="74"/>
      <c r="H347" s="74"/>
    </row>
    <row r="348" spans="5:8">
      <c r="E348" s="74"/>
      <c r="F348" s="74"/>
      <c r="G348" s="74"/>
      <c r="H348" s="74"/>
    </row>
    <row r="349" spans="5:8">
      <c r="E349" s="74"/>
      <c r="F349" s="74"/>
      <c r="G349" s="74"/>
      <c r="H349" s="74"/>
    </row>
    <row r="350" spans="5:8">
      <c r="E350" s="74"/>
      <c r="F350" s="74"/>
      <c r="G350" s="74"/>
      <c r="H350" s="74"/>
    </row>
    <row r="351" spans="5:8">
      <c r="E351" s="74"/>
      <c r="F351" s="74"/>
      <c r="G351" s="74"/>
      <c r="H351" s="74"/>
    </row>
    <row r="352" spans="5:8">
      <c r="E352" s="74"/>
      <c r="F352" s="74"/>
      <c r="G352" s="74"/>
      <c r="H352" s="74"/>
    </row>
    <row r="353" spans="5:8">
      <c r="E353" s="74"/>
      <c r="F353" s="74"/>
      <c r="G353" s="74"/>
      <c r="H353" s="74"/>
    </row>
    <row r="354" spans="5:8">
      <c r="E354" s="74"/>
      <c r="F354" s="74"/>
      <c r="G354" s="74"/>
      <c r="H354" s="74"/>
    </row>
    <row r="355" spans="5:8">
      <c r="E355" s="74"/>
      <c r="F355" s="74"/>
      <c r="G355" s="74"/>
      <c r="H355" s="74"/>
    </row>
    <row r="356" spans="5:8">
      <c r="E356" s="74"/>
      <c r="F356" s="74"/>
      <c r="G356" s="74"/>
      <c r="H356" s="74"/>
    </row>
    <row r="357" spans="5:8">
      <c r="E357" s="74"/>
      <c r="F357" s="74"/>
      <c r="G357" s="74"/>
      <c r="H357" s="74"/>
    </row>
    <row r="358" spans="5:8">
      <c r="E358" s="74"/>
      <c r="F358" s="74"/>
      <c r="G358" s="74"/>
      <c r="H358" s="74"/>
    </row>
    <row r="359" spans="5:8">
      <c r="E359" s="74"/>
      <c r="F359" s="74"/>
      <c r="G359" s="74"/>
      <c r="H359" s="74"/>
    </row>
    <row r="360" spans="5:8">
      <c r="E360" s="74"/>
      <c r="F360" s="74"/>
      <c r="G360" s="74"/>
      <c r="H360" s="74"/>
    </row>
    <row r="361" spans="5:8">
      <c r="E361" s="74"/>
      <c r="F361" s="74"/>
      <c r="G361" s="74"/>
      <c r="H361" s="74"/>
    </row>
    <row r="362" spans="5:8">
      <c r="E362" s="74"/>
      <c r="F362" s="74"/>
      <c r="G362" s="74"/>
      <c r="H362" s="74"/>
    </row>
    <row r="363" spans="5:8">
      <c r="E363" s="74"/>
      <c r="F363" s="74"/>
      <c r="G363" s="74"/>
      <c r="H363" s="74"/>
    </row>
    <row r="364" spans="5:8">
      <c r="E364" s="74"/>
      <c r="F364" s="74"/>
      <c r="G364" s="74"/>
      <c r="H364" s="74"/>
    </row>
    <row r="365" spans="5:8">
      <c r="E365" s="74"/>
      <c r="F365" s="74"/>
      <c r="G365" s="74"/>
      <c r="H365" s="74"/>
    </row>
    <row r="366" spans="5:8">
      <c r="E366" s="74"/>
      <c r="F366" s="74"/>
      <c r="G366" s="74"/>
      <c r="H366" s="74"/>
    </row>
    <row r="367" spans="5:8">
      <c r="E367" s="74"/>
      <c r="F367" s="74"/>
      <c r="G367" s="74"/>
      <c r="H367" s="74"/>
    </row>
    <row r="368" spans="5:8">
      <c r="E368" s="74"/>
      <c r="F368" s="74"/>
      <c r="G368" s="74"/>
      <c r="H368" s="74"/>
    </row>
    <row r="369" spans="5:8">
      <c r="E369" s="74"/>
      <c r="F369" s="74"/>
      <c r="G369" s="74"/>
      <c r="H369" s="74"/>
    </row>
    <row r="370" spans="5:8">
      <c r="E370" s="74"/>
      <c r="F370" s="74"/>
      <c r="G370" s="74"/>
      <c r="H370" s="74"/>
    </row>
    <row r="371" spans="5:8">
      <c r="E371" s="74"/>
      <c r="F371" s="74"/>
      <c r="G371" s="74"/>
      <c r="H371" s="74"/>
    </row>
    <row r="372" spans="5:8">
      <c r="E372" s="74"/>
      <c r="F372" s="74"/>
      <c r="G372" s="74"/>
      <c r="H372" s="74"/>
    </row>
    <row r="373" spans="5:8">
      <c r="E373" s="74"/>
      <c r="F373" s="74"/>
      <c r="G373" s="74"/>
      <c r="H373" s="74"/>
    </row>
    <row r="374" spans="5:8">
      <c r="E374" s="74"/>
      <c r="F374" s="74"/>
      <c r="G374" s="74"/>
      <c r="H374" s="74"/>
    </row>
    <row r="375" spans="5:8">
      <c r="E375" s="74"/>
      <c r="F375" s="74"/>
      <c r="G375" s="74"/>
      <c r="H375" s="74"/>
    </row>
    <row r="376" spans="5:8">
      <c r="E376" s="74"/>
      <c r="F376" s="74"/>
      <c r="G376" s="74"/>
      <c r="H376" s="74"/>
    </row>
    <row r="377" spans="5:8">
      <c r="E377" s="74"/>
      <c r="F377" s="74"/>
      <c r="G377" s="74"/>
      <c r="H377" s="74"/>
    </row>
    <row r="378" spans="5:8">
      <c r="E378" s="74"/>
      <c r="F378" s="74"/>
      <c r="G378" s="74"/>
      <c r="H378" s="74"/>
    </row>
    <row r="379" spans="5:8">
      <c r="E379" s="74"/>
      <c r="F379" s="74"/>
      <c r="G379" s="74"/>
      <c r="H379" s="74"/>
    </row>
    <row r="380" spans="5:8">
      <c r="E380" s="74"/>
      <c r="F380" s="74"/>
      <c r="G380" s="74"/>
      <c r="H380" s="74"/>
    </row>
    <row r="381" spans="5:8">
      <c r="E381" s="74"/>
      <c r="F381" s="74"/>
      <c r="G381" s="74"/>
      <c r="H381" s="74"/>
    </row>
    <row r="382" spans="5:8">
      <c r="E382" s="74"/>
      <c r="F382" s="74"/>
      <c r="G382" s="74"/>
      <c r="H382" s="74"/>
    </row>
    <row r="383" spans="5:8">
      <c r="E383" s="74"/>
      <c r="F383" s="74"/>
      <c r="G383" s="74"/>
      <c r="H383" s="74"/>
    </row>
    <row r="384" spans="5:8">
      <c r="E384" s="74"/>
      <c r="F384" s="74"/>
      <c r="G384" s="74"/>
      <c r="H384" s="74"/>
    </row>
    <row r="385" spans="5:8">
      <c r="E385" s="74"/>
      <c r="F385" s="74"/>
      <c r="G385" s="74"/>
      <c r="H385" s="74"/>
    </row>
    <row r="386" spans="5:8">
      <c r="E386" s="74"/>
      <c r="F386" s="74"/>
      <c r="G386" s="74"/>
      <c r="H386" s="74"/>
    </row>
    <row r="387" spans="5:8">
      <c r="E387" s="74"/>
      <c r="F387" s="74"/>
      <c r="G387" s="74"/>
      <c r="H387" s="74"/>
    </row>
    <row r="388" spans="5:8">
      <c r="E388" s="74"/>
      <c r="F388" s="74"/>
      <c r="G388" s="74"/>
      <c r="H388" s="74"/>
    </row>
    <row r="389" spans="5:8">
      <c r="E389" s="74"/>
      <c r="F389" s="74"/>
      <c r="G389" s="74"/>
      <c r="H389" s="74"/>
    </row>
    <row r="390" spans="5:8">
      <c r="E390" s="74"/>
      <c r="F390" s="74"/>
      <c r="G390" s="74"/>
      <c r="H390" s="74"/>
    </row>
    <row r="391" spans="5:8">
      <c r="E391" s="74"/>
      <c r="F391" s="74"/>
      <c r="G391" s="74"/>
      <c r="H391" s="74"/>
    </row>
    <row r="392" spans="5:8">
      <c r="E392" s="74"/>
      <c r="F392" s="74"/>
      <c r="G392" s="74"/>
      <c r="H392" s="74"/>
    </row>
    <row r="393" spans="5:8">
      <c r="E393" s="74"/>
      <c r="F393" s="74"/>
      <c r="G393" s="74"/>
      <c r="H393" s="74"/>
    </row>
    <row r="394" spans="5:8">
      <c r="E394" s="74"/>
      <c r="F394" s="74"/>
      <c r="G394" s="74"/>
      <c r="H394" s="74"/>
    </row>
    <row r="395" spans="5:8">
      <c r="E395" s="74"/>
      <c r="F395" s="74"/>
      <c r="G395" s="74"/>
      <c r="H395" s="74"/>
    </row>
    <row r="396" spans="5:8">
      <c r="E396" s="74"/>
      <c r="F396" s="74"/>
      <c r="G396" s="74"/>
      <c r="H396" s="74"/>
    </row>
    <row r="397" spans="5:8">
      <c r="E397" s="74"/>
      <c r="F397" s="74"/>
      <c r="G397" s="74"/>
      <c r="H397" s="74"/>
    </row>
    <row r="398" spans="5:8">
      <c r="E398" s="74"/>
      <c r="F398" s="74"/>
      <c r="G398" s="74"/>
      <c r="H398" s="74"/>
    </row>
    <row r="399" spans="5:8">
      <c r="E399" s="74"/>
      <c r="F399" s="74"/>
      <c r="G399" s="74"/>
      <c r="H399" s="74"/>
    </row>
    <row r="400" spans="5:8">
      <c r="E400" s="74"/>
      <c r="F400" s="74"/>
      <c r="G400" s="74"/>
      <c r="H400" s="74"/>
    </row>
    <row r="401" spans="5:8">
      <c r="E401" s="74"/>
      <c r="F401" s="74"/>
      <c r="G401" s="74"/>
      <c r="H401" s="74"/>
    </row>
    <row r="402" spans="5:8">
      <c r="E402" s="74"/>
      <c r="F402" s="74"/>
      <c r="G402" s="74"/>
      <c r="H402" s="74"/>
    </row>
    <row r="403" spans="5:8">
      <c r="E403" s="74"/>
      <c r="F403" s="74"/>
      <c r="G403" s="74"/>
      <c r="H403" s="74"/>
    </row>
    <row r="404" spans="5:8">
      <c r="E404" s="74"/>
      <c r="F404" s="74"/>
      <c r="G404" s="74"/>
      <c r="H404" s="74"/>
    </row>
    <row r="405" spans="5:8">
      <c r="E405" s="74"/>
      <c r="F405" s="74"/>
      <c r="G405" s="74"/>
      <c r="H405" s="74"/>
    </row>
    <row r="406" spans="5:8">
      <c r="E406" s="74"/>
      <c r="F406" s="74"/>
      <c r="G406" s="74"/>
      <c r="H406" s="74"/>
    </row>
    <row r="407" spans="5:8">
      <c r="E407" s="74"/>
      <c r="F407" s="74"/>
      <c r="G407" s="74"/>
      <c r="H407" s="74"/>
    </row>
    <row r="408" spans="5:8">
      <c r="E408" s="74"/>
      <c r="F408" s="74"/>
      <c r="G408" s="74"/>
      <c r="H408" s="74"/>
    </row>
    <row r="409" spans="5:8">
      <c r="E409" s="74"/>
      <c r="F409" s="74"/>
      <c r="G409" s="74"/>
      <c r="H409" s="74"/>
    </row>
    <row r="410" spans="5:8">
      <c r="E410" s="74"/>
      <c r="F410" s="74"/>
      <c r="G410" s="74"/>
      <c r="H410" s="74"/>
    </row>
    <row r="411" spans="5:8">
      <c r="E411" s="74"/>
      <c r="F411" s="74"/>
      <c r="G411" s="74"/>
      <c r="H411" s="74"/>
    </row>
    <row r="412" spans="5:8">
      <c r="E412" s="74"/>
      <c r="F412" s="74"/>
      <c r="G412" s="74"/>
      <c r="H412" s="74"/>
    </row>
    <row r="413" spans="5:8">
      <c r="E413" s="74"/>
      <c r="F413" s="74"/>
      <c r="G413" s="74"/>
      <c r="H413" s="74"/>
    </row>
    <row r="414" spans="5:8">
      <c r="E414" s="74"/>
      <c r="F414" s="74"/>
      <c r="G414" s="74"/>
      <c r="H414" s="74"/>
    </row>
    <row r="415" spans="5:8">
      <c r="E415" s="74"/>
      <c r="F415" s="74"/>
      <c r="G415" s="74"/>
      <c r="H415" s="74"/>
    </row>
    <row r="416" spans="5:8">
      <c r="E416" s="74"/>
      <c r="F416" s="74"/>
      <c r="G416" s="74"/>
      <c r="H416" s="74"/>
    </row>
    <row r="417" spans="5:8">
      <c r="E417" s="74"/>
      <c r="F417" s="74"/>
      <c r="G417" s="74"/>
      <c r="H417" s="74"/>
    </row>
    <row r="418" spans="5:8">
      <c r="E418" s="74"/>
      <c r="F418" s="74"/>
      <c r="G418" s="74"/>
      <c r="H418" s="74"/>
    </row>
    <row r="419" spans="5:8">
      <c r="E419" s="74"/>
      <c r="F419" s="74"/>
      <c r="G419" s="74"/>
      <c r="H419" s="74"/>
    </row>
    <row r="420" spans="5:8">
      <c r="E420" s="74"/>
      <c r="F420" s="74"/>
      <c r="G420" s="74"/>
      <c r="H420" s="74"/>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dimension ref="A1:CN805"/>
  <sheetViews>
    <sheetView workbookViewId="0">
      <selection activeCell="A26" sqref="A26"/>
    </sheetView>
  </sheetViews>
  <sheetFormatPr defaultRowHeight="15"/>
  <cols>
    <col min="3" max="3" width="9.140625" customWidth="1"/>
    <col min="4" max="42" width="9.140625" hidden="1" customWidth="1"/>
    <col min="43" max="73" width="9.140625" customWidth="1"/>
  </cols>
  <sheetData>
    <row r="1" spans="1:92">
      <c r="A1" t="s">
        <v>2129</v>
      </c>
      <c r="B1" t="s">
        <v>73</v>
      </c>
      <c r="C1" t="s">
        <v>74</v>
      </c>
      <c r="D1" t="s">
        <v>2130</v>
      </c>
      <c r="E1" t="s">
        <v>2131</v>
      </c>
      <c r="F1" t="s">
        <v>2132</v>
      </c>
      <c r="G1" t="s">
        <v>2133</v>
      </c>
      <c r="H1" t="s">
        <v>2134</v>
      </c>
      <c r="I1" t="s">
        <v>2135</v>
      </c>
      <c r="J1" t="s">
        <v>2136</v>
      </c>
      <c r="K1" t="s">
        <v>2137</v>
      </c>
      <c r="L1" t="s">
        <v>2138</v>
      </c>
      <c r="M1" t="s">
        <v>2139</v>
      </c>
      <c r="N1" t="s">
        <v>2140</v>
      </c>
      <c r="O1" t="s">
        <v>2141</v>
      </c>
      <c r="P1" t="s">
        <v>2142</v>
      </c>
      <c r="Q1" t="s">
        <v>2143</v>
      </c>
      <c r="R1" t="s">
        <v>2144</v>
      </c>
      <c r="S1" t="s">
        <v>2145</v>
      </c>
      <c r="T1" t="s">
        <v>2146</v>
      </c>
      <c r="U1" t="s">
        <v>2147</v>
      </c>
      <c r="V1" t="s">
        <v>2148</v>
      </c>
      <c r="W1" t="s">
        <v>2149</v>
      </c>
      <c r="X1" t="s">
        <v>2150</v>
      </c>
      <c r="Y1" t="s">
        <v>2151</v>
      </c>
      <c r="Z1" t="s">
        <v>2152</v>
      </c>
      <c r="AA1" t="s">
        <v>2153</v>
      </c>
      <c r="AB1" t="s">
        <v>2154</v>
      </c>
      <c r="AC1" t="s">
        <v>2155</v>
      </c>
      <c r="AD1" t="s">
        <v>2156</v>
      </c>
      <c r="AE1" t="s">
        <v>2157</v>
      </c>
      <c r="AF1" t="s">
        <v>2158</v>
      </c>
      <c r="AG1" t="s">
        <v>2159</v>
      </c>
      <c r="AH1" t="s">
        <v>2160</v>
      </c>
      <c r="AI1" t="s">
        <v>2161</v>
      </c>
      <c r="AJ1" t="s">
        <v>2162</v>
      </c>
      <c r="AK1" t="s">
        <v>2163</v>
      </c>
      <c r="AL1" t="s">
        <v>2164</v>
      </c>
      <c r="AM1" t="s">
        <v>2165</v>
      </c>
      <c r="AN1" t="s">
        <v>2166</v>
      </c>
      <c r="AO1" t="s">
        <v>2167</v>
      </c>
      <c r="AP1" t="s">
        <v>2168</v>
      </c>
      <c r="AQ1" t="s">
        <v>75</v>
      </c>
      <c r="AR1" t="s">
        <v>76</v>
      </c>
      <c r="AS1" t="s">
        <v>77</v>
      </c>
      <c r="AT1" t="s">
        <v>2169</v>
      </c>
      <c r="AU1" t="s">
        <v>2170</v>
      </c>
      <c r="AV1" t="s">
        <v>78</v>
      </c>
      <c r="AW1" t="s">
        <v>79</v>
      </c>
      <c r="AX1" t="s">
        <v>80</v>
      </c>
      <c r="AY1" t="s">
        <v>81</v>
      </c>
      <c r="AZ1" t="s">
        <v>82</v>
      </c>
      <c r="BA1" t="s">
        <v>83</v>
      </c>
      <c r="BB1" t="s">
        <v>84</v>
      </c>
      <c r="BC1" t="s">
        <v>85</v>
      </c>
      <c r="BD1" t="s">
        <v>86</v>
      </c>
      <c r="BE1" t="s">
        <v>87</v>
      </c>
      <c r="BF1" t="s">
        <v>88</v>
      </c>
      <c r="BG1" t="s">
        <v>89</v>
      </c>
      <c r="BH1" t="s">
        <v>90</v>
      </c>
      <c r="BI1" t="s">
        <v>91</v>
      </c>
      <c r="BJ1" t="s">
        <v>92</v>
      </c>
      <c r="BK1" t="s">
        <v>93</v>
      </c>
      <c r="BL1" t="s">
        <v>94</v>
      </c>
      <c r="BM1" t="s">
        <v>95</v>
      </c>
      <c r="BN1" t="s">
        <v>96</v>
      </c>
      <c r="BO1" t="s">
        <v>97</v>
      </c>
      <c r="BP1" t="s">
        <v>98</v>
      </c>
      <c r="BQ1" t="s">
        <v>99</v>
      </c>
      <c r="BR1" t="s">
        <v>100</v>
      </c>
      <c r="BS1" t="s">
        <v>101</v>
      </c>
      <c r="BT1" t="s">
        <v>102</v>
      </c>
      <c r="BU1" t="s">
        <v>103</v>
      </c>
      <c r="BV1" t="s">
        <v>104</v>
      </c>
      <c r="BW1" t="s">
        <v>105</v>
      </c>
      <c r="BX1" t="s">
        <v>106</v>
      </c>
      <c r="BY1" t="s">
        <v>107</v>
      </c>
      <c r="BZ1" t="s">
        <v>108</v>
      </c>
      <c r="CA1" t="s">
        <v>109</v>
      </c>
      <c r="CB1" t="s">
        <v>110</v>
      </c>
      <c r="CC1" t="s">
        <v>111</v>
      </c>
      <c r="CD1" t="s">
        <v>112</v>
      </c>
      <c r="CE1" t="s">
        <v>113</v>
      </c>
      <c r="CF1" t="s">
        <v>114</v>
      </c>
      <c r="CG1" t="s">
        <v>115</v>
      </c>
      <c r="CH1" t="s">
        <v>116</v>
      </c>
      <c r="CI1" t="s">
        <v>117</v>
      </c>
      <c r="CJ1" t="s">
        <v>118</v>
      </c>
      <c r="CK1" t="s">
        <v>119</v>
      </c>
      <c r="CL1" t="s">
        <v>120</v>
      </c>
      <c r="CM1" t="s">
        <v>121</v>
      </c>
      <c r="CN1" t="s">
        <v>122</v>
      </c>
    </row>
    <row r="2" spans="1:92">
      <c r="A2" t="s">
        <v>2171</v>
      </c>
      <c r="B2">
        <v>1</v>
      </c>
      <c r="C2" t="s">
        <v>123</v>
      </c>
      <c r="D2">
        <v>3.9242708999999998</v>
      </c>
      <c r="E2">
        <v>1.4862076</v>
      </c>
      <c r="F2">
        <v>1124.5598</v>
      </c>
      <c r="G2">
        <v>226.9332</v>
      </c>
      <c r="H2">
        <v>333.72687000000002</v>
      </c>
      <c r="I2">
        <v>14.034452</v>
      </c>
      <c r="J2">
        <v>549.86536000000001</v>
      </c>
      <c r="K2">
        <v>8</v>
      </c>
      <c r="L2">
        <v>237.83457999999999</v>
      </c>
      <c r="M2">
        <v>148.62075999999999</v>
      </c>
      <c r="N2" t="s">
        <v>2172</v>
      </c>
      <c r="O2">
        <v>206.54059000000001</v>
      </c>
      <c r="P2">
        <v>123.85063</v>
      </c>
      <c r="Q2">
        <v>417</v>
      </c>
      <c r="R2">
        <v>3.9620000000000002</v>
      </c>
      <c r="S2">
        <v>2.6829999999999998</v>
      </c>
      <c r="T2">
        <v>3.9620000000000002</v>
      </c>
      <c r="U2">
        <v>2.4380000000000002</v>
      </c>
      <c r="V2">
        <v>1.0409999999999999</v>
      </c>
      <c r="W2">
        <v>1.758</v>
      </c>
      <c r="X2">
        <v>0</v>
      </c>
      <c r="Y2">
        <v>0.67200000000000004</v>
      </c>
      <c r="Z2">
        <v>6.7670000000000003</v>
      </c>
      <c r="AA2">
        <v>2.0059999999999998</v>
      </c>
      <c r="AB2">
        <v>4.2089999999999996</v>
      </c>
      <c r="AC2">
        <v>0.55200000000000005</v>
      </c>
      <c r="AD2">
        <v>16289.523999999999</v>
      </c>
      <c r="AE2">
        <v>8197.4500000000007</v>
      </c>
      <c r="AF2">
        <v>23826.63</v>
      </c>
      <c r="AG2">
        <v>4</v>
      </c>
      <c r="AH2">
        <v>0.5</v>
      </c>
      <c r="AI2">
        <v>8.3333335999999994E-2</v>
      </c>
      <c r="AJ2">
        <v>9.1666670000000006E-2</v>
      </c>
      <c r="AK2">
        <v>1.2683827999999999</v>
      </c>
      <c r="AL2">
        <v>1.3002009E-2</v>
      </c>
      <c r="AM2">
        <v>60</v>
      </c>
      <c r="AN2">
        <v>10</v>
      </c>
      <c r="AO2">
        <v>5</v>
      </c>
      <c r="AP2">
        <v>100</v>
      </c>
      <c r="AQ2" s="34">
        <v>19.441265000000001</v>
      </c>
      <c r="AR2" s="34">
        <v>8.7245240000000006</v>
      </c>
      <c r="AS2" s="34">
        <v>0.51363780000000003</v>
      </c>
      <c r="AT2" s="34">
        <v>390.44626</v>
      </c>
      <c r="AU2" s="34">
        <v>418.93765000000002</v>
      </c>
      <c r="AV2" s="34"/>
      <c r="AW2" s="34"/>
      <c r="AX2" s="34">
        <v>0.88215922999999996</v>
      </c>
      <c r="AY2" s="34">
        <v>0.25014936999999998</v>
      </c>
      <c r="AZ2" s="34">
        <v>1.1762124</v>
      </c>
      <c r="BA2" s="34">
        <v>0</v>
      </c>
      <c r="BB2" s="34">
        <v>1.15097</v>
      </c>
      <c r="BC2" s="34">
        <v>0</v>
      </c>
      <c r="BD2" s="34">
        <v>0</v>
      </c>
      <c r="BE2" s="34">
        <v>0.2</v>
      </c>
      <c r="BF2" s="34">
        <v>0</v>
      </c>
      <c r="BG2" s="34">
        <v>0.2</v>
      </c>
      <c r="BH2" s="34">
        <v>0.8</v>
      </c>
      <c r="BI2" s="34">
        <v>3.5000002000000001</v>
      </c>
      <c r="BJ2" s="34">
        <v>0.5</v>
      </c>
      <c r="BK2" s="34">
        <v>0.5</v>
      </c>
      <c r="BL2" s="34">
        <v>0</v>
      </c>
      <c r="BM2" s="34">
        <v>3.0000002000000001</v>
      </c>
      <c r="BN2" s="34">
        <v>4</v>
      </c>
      <c r="BO2" s="34">
        <v>5</v>
      </c>
      <c r="BP2" s="34"/>
      <c r="BQ2" s="34"/>
      <c r="BR2" s="34"/>
      <c r="BS2" s="34">
        <v>0</v>
      </c>
      <c r="BT2" s="34">
        <v>2.9405309000000001E-2</v>
      </c>
      <c r="BU2" s="34">
        <v>0</v>
      </c>
      <c r="BV2" s="34">
        <v>1.5350001</v>
      </c>
      <c r="BW2" s="34">
        <v>2.5000004000000002E-3</v>
      </c>
      <c r="BX2" s="34">
        <v>0.3</v>
      </c>
      <c r="BY2" s="34">
        <v>4</v>
      </c>
      <c r="BZ2" s="34">
        <v>33</v>
      </c>
      <c r="CA2" s="34"/>
      <c r="CB2" s="34"/>
      <c r="CC2" s="34"/>
      <c r="CD2" s="34"/>
      <c r="CE2" s="34"/>
      <c r="CF2" s="34"/>
      <c r="CG2" s="34"/>
      <c r="CH2" s="34"/>
      <c r="CI2" s="34"/>
      <c r="CJ2" s="34"/>
      <c r="CK2" s="34"/>
      <c r="CL2" s="34"/>
      <c r="CM2" s="34"/>
      <c r="CN2" s="34" t="s">
        <v>2173</v>
      </c>
    </row>
    <row r="3" spans="1:92">
      <c r="A3" t="s">
        <v>2174</v>
      </c>
      <c r="B3">
        <v>2</v>
      </c>
      <c r="C3" t="s">
        <v>125</v>
      </c>
      <c r="D3">
        <v>19.9527</v>
      </c>
      <c r="E3">
        <v>9.4417349999999995</v>
      </c>
      <c r="F3">
        <v>7405.3145000000004</v>
      </c>
      <c r="G3">
        <v>4668.5736999999999</v>
      </c>
      <c r="H3">
        <v>640.92619999999999</v>
      </c>
      <c r="I3">
        <v>1442.5768</v>
      </c>
      <c r="J3">
        <v>653.23779999999999</v>
      </c>
      <c r="K3">
        <v>13</v>
      </c>
      <c r="L3">
        <v>140.61099999999999</v>
      </c>
      <c r="M3">
        <v>99.386690000000002</v>
      </c>
      <c r="N3" t="s">
        <v>2175</v>
      </c>
      <c r="O3">
        <v>97.330246000000002</v>
      </c>
      <c r="P3">
        <v>119.51563</v>
      </c>
      <c r="Q3">
        <v>969</v>
      </c>
      <c r="R3">
        <v>8.9339999999999993</v>
      </c>
      <c r="S3">
        <v>6.8840000000000003</v>
      </c>
      <c r="T3">
        <v>8.9339999999999993</v>
      </c>
      <c r="U3">
        <v>6.1449999999999996</v>
      </c>
      <c r="V3">
        <v>6.1</v>
      </c>
      <c r="W3">
        <v>4.2270000000000003</v>
      </c>
      <c r="X3">
        <v>8.8550000000000004</v>
      </c>
      <c r="Y3">
        <v>7.0510000000000002</v>
      </c>
      <c r="Z3">
        <v>9</v>
      </c>
      <c r="AA3">
        <v>5.899</v>
      </c>
      <c r="AB3">
        <v>5.0129999999999999</v>
      </c>
      <c r="AC3">
        <v>2.93</v>
      </c>
      <c r="AD3">
        <v>87852.195000000007</v>
      </c>
      <c r="AE3">
        <v>13003.674999999999</v>
      </c>
      <c r="AF3">
        <v>30120.074000000001</v>
      </c>
      <c r="AG3">
        <v>4</v>
      </c>
      <c r="AH3">
        <v>1.5</v>
      </c>
      <c r="AI3">
        <v>0.66666669999999995</v>
      </c>
      <c r="AJ3">
        <v>9.1666670000000006E-2</v>
      </c>
      <c r="AK3">
        <v>1.6307267000000001</v>
      </c>
      <c r="AL3">
        <v>0.45987654</v>
      </c>
      <c r="AM3">
        <v>60</v>
      </c>
      <c r="AN3">
        <v>25</v>
      </c>
      <c r="AO3">
        <v>70</v>
      </c>
      <c r="AP3">
        <v>100</v>
      </c>
      <c r="AQ3" s="34">
        <v>13.562626</v>
      </c>
      <c r="AR3" s="34">
        <v>7.0436525000000003</v>
      </c>
      <c r="AS3" s="34">
        <v>0.35577634000000002</v>
      </c>
      <c r="AT3" s="34">
        <v>1433.4503999999999</v>
      </c>
      <c r="AU3" s="34">
        <v>1454.4123999999999</v>
      </c>
      <c r="AV3" s="34">
        <v>9.9685050000000003E-4</v>
      </c>
      <c r="AW3" s="34">
        <v>12.864820999999999</v>
      </c>
      <c r="AX3" s="34"/>
      <c r="AY3" s="34">
        <v>12.864820999999999</v>
      </c>
      <c r="AZ3" s="34">
        <v>6.4324107000000001</v>
      </c>
      <c r="BA3" s="34">
        <v>0.5</v>
      </c>
      <c r="BB3" s="34">
        <v>0.71664505999999994</v>
      </c>
      <c r="BC3" s="34">
        <v>1.0709200999999999</v>
      </c>
      <c r="BD3" s="34">
        <v>1.5000001000000001</v>
      </c>
      <c r="BE3" s="34">
        <v>0.15</v>
      </c>
      <c r="BF3" s="34">
        <v>1.0000001E-2</v>
      </c>
      <c r="BG3" s="34">
        <v>1</v>
      </c>
      <c r="BH3" s="34">
        <v>2</v>
      </c>
      <c r="BI3" s="34">
        <v>4</v>
      </c>
      <c r="BJ3" s="34">
        <v>2</v>
      </c>
      <c r="BK3" s="34">
        <v>3.0000002000000001</v>
      </c>
      <c r="BL3" s="34">
        <v>6.0000004999999996</v>
      </c>
      <c r="BM3" s="34">
        <v>1</v>
      </c>
      <c r="BN3" s="34">
        <v>3.0000002000000001</v>
      </c>
      <c r="BO3" s="34">
        <v>4</v>
      </c>
      <c r="BP3" s="34"/>
      <c r="BQ3" s="34"/>
      <c r="BR3" s="34"/>
      <c r="BS3" s="34">
        <v>0</v>
      </c>
      <c r="BT3" s="34">
        <v>9.1891593999999993E-2</v>
      </c>
      <c r="BU3" s="34">
        <v>0</v>
      </c>
      <c r="BV3" s="34">
        <v>1.5009999999999999</v>
      </c>
      <c r="BW3" s="34">
        <v>1.5000002000000001E-3</v>
      </c>
      <c r="BX3" s="34">
        <v>0.11250001</v>
      </c>
      <c r="BY3" s="34">
        <v>3.0000002000000001</v>
      </c>
      <c r="BZ3" s="34">
        <v>42.750003999999997</v>
      </c>
      <c r="CA3" s="34"/>
      <c r="CB3" s="34"/>
      <c r="CC3" s="34"/>
      <c r="CD3" s="34"/>
      <c r="CE3" s="34"/>
      <c r="CF3" s="34"/>
      <c r="CG3" s="34"/>
      <c r="CH3" s="34"/>
      <c r="CI3" s="34"/>
      <c r="CJ3" s="34"/>
      <c r="CK3" s="34"/>
      <c r="CL3" s="34"/>
      <c r="CM3" s="34"/>
      <c r="CN3" s="34" t="s">
        <v>2176</v>
      </c>
    </row>
    <row r="4" spans="1:92">
      <c r="A4" t="s">
        <v>2177</v>
      </c>
      <c r="B4">
        <v>3</v>
      </c>
      <c r="C4" t="s">
        <v>127</v>
      </c>
      <c r="D4">
        <v>10.055777000000001</v>
      </c>
      <c r="E4">
        <v>6.8751892999999997</v>
      </c>
      <c r="F4">
        <v>5503.0990000000002</v>
      </c>
      <c r="G4">
        <v>334.10822000000002</v>
      </c>
      <c r="H4">
        <v>1131.7961</v>
      </c>
      <c r="I4">
        <v>3440.1291999999999</v>
      </c>
      <c r="J4">
        <v>597.06610000000001</v>
      </c>
      <c r="K4">
        <v>12</v>
      </c>
      <c r="L4">
        <v>86.241646000000003</v>
      </c>
      <c r="M4">
        <v>94.180670000000006</v>
      </c>
      <c r="N4" t="s">
        <v>2175</v>
      </c>
      <c r="O4">
        <v>49.052570000000003</v>
      </c>
      <c r="P4">
        <v>87.027709999999999</v>
      </c>
      <c r="Q4">
        <v>669</v>
      </c>
      <c r="R4">
        <v>6.3419999999999996</v>
      </c>
      <c r="S4">
        <v>5.9349999999999996</v>
      </c>
      <c r="T4">
        <v>6.3419999999999996</v>
      </c>
      <c r="U4">
        <v>5.2439999999999998</v>
      </c>
      <c r="V4">
        <v>5.75</v>
      </c>
      <c r="W4">
        <v>6.774</v>
      </c>
      <c r="X4">
        <v>7.1920000000000002</v>
      </c>
      <c r="Y4">
        <v>4.2439999999999998</v>
      </c>
      <c r="Z4">
        <v>9</v>
      </c>
      <c r="AA4">
        <v>3.5710000000000002</v>
      </c>
      <c r="AB4">
        <v>4.1760000000000002</v>
      </c>
      <c r="AC4">
        <v>1.514</v>
      </c>
      <c r="AD4">
        <v>36196.699999999997</v>
      </c>
      <c r="AE4">
        <v>16835.91</v>
      </c>
      <c r="AF4">
        <v>35222.976999999999</v>
      </c>
      <c r="AG4">
        <v>7</v>
      </c>
      <c r="AH4">
        <v>2</v>
      </c>
      <c r="AI4">
        <v>0.66666669999999995</v>
      </c>
      <c r="AJ4">
        <v>0.10416667</v>
      </c>
      <c r="AK4">
        <v>0.59858750000000005</v>
      </c>
      <c r="AL4">
        <v>0.42099156999999998</v>
      </c>
      <c r="AM4">
        <v>25</v>
      </c>
      <c r="AN4">
        <v>34</v>
      </c>
      <c r="AO4">
        <v>60</v>
      </c>
      <c r="AP4">
        <v>96</v>
      </c>
      <c r="AQ4" s="34">
        <v>8.5663029999999996</v>
      </c>
      <c r="AR4" s="34">
        <v>0</v>
      </c>
      <c r="AS4" s="34">
        <v>0.58570783999999998</v>
      </c>
      <c r="AT4" s="34">
        <v>92.298609999999996</v>
      </c>
      <c r="AU4" s="34">
        <v>101.45062</v>
      </c>
      <c r="AV4" s="34"/>
      <c r="AW4" s="34"/>
      <c r="AX4" s="34"/>
      <c r="AY4" s="34">
        <v>2.2972896</v>
      </c>
      <c r="AZ4" s="34">
        <v>2.2972896</v>
      </c>
      <c r="BA4" s="34">
        <v>0.5</v>
      </c>
      <c r="BB4" s="34">
        <v>0.63779010000000003</v>
      </c>
      <c r="BC4" s="34">
        <v>0</v>
      </c>
      <c r="BD4" s="34">
        <v>0</v>
      </c>
      <c r="BE4" s="34">
        <v>0.3</v>
      </c>
      <c r="BF4" s="34">
        <v>1.0000001E-2</v>
      </c>
      <c r="BG4" s="34">
        <v>2.5</v>
      </c>
      <c r="BH4" s="34">
        <v>3.5000002000000001</v>
      </c>
      <c r="BI4" s="34">
        <v>3.6000000999999999</v>
      </c>
      <c r="BJ4" s="34">
        <v>10.700001</v>
      </c>
      <c r="BK4" s="34">
        <v>0</v>
      </c>
      <c r="BL4" s="34">
        <v>0</v>
      </c>
      <c r="BM4" s="34">
        <v>2.5</v>
      </c>
      <c r="BN4" s="34">
        <v>0</v>
      </c>
      <c r="BO4" s="34">
        <v>0</v>
      </c>
      <c r="BP4" s="34"/>
      <c r="BQ4" s="34"/>
      <c r="BR4" s="34"/>
      <c r="BS4" s="34">
        <v>0</v>
      </c>
      <c r="BT4" s="34">
        <v>6.6161941999999998</v>
      </c>
      <c r="BU4" s="34">
        <v>0</v>
      </c>
      <c r="BV4" s="34">
        <v>2.26125</v>
      </c>
      <c r="BW4" s="34"/>
      <c r="BX4" s="34">
        <v>7.5000003000000003E-3</v>
      </c>
      <c r="BY4" s="34">
        <v>5.94</v>
      </c>
      <c r="BZ4" s="34">
        <v>30.78</v>
      </c>
      <c r="CA4" s="34"/>
      <c r="CB4" s="34"/>
      <c r="CC4" s="34"/>
      <c r="CD4" s="34"/>
      <c r="CE4" s="34"/>
      <c r="CF4" s="34"/>
      <c r="CG4" s="34"/>
      <c r="CH4" s="34"/>
      <c r="CI4" s="34"/>
      <c r="CJ4" s="34"/>
      <c r="CK4" s="34"/>
      <c r="CL4" s="34"/>
      <c r="CM4" s="34"/>
      <c r="CN4" s="34" t="s">
        <v>2176</v>
      </c>
    </row>
    <row r="5" spans="1:92">
      <c r="A5" t="s">
        <v>2178</v>
      </c>
      <c r="B5">
        <v>4</v>
      </c>
      <c r="C5" t="s">
        <v>128</v>
      </c>
      <c r="D5">
        <v>17.234428000000001</v>
      </c>
      <c r="E5">
        <v>8.3997189999999993</v>
      </c>
      <c r="F5">
        <v>7572.6854999999996</v>
      </c>
      <c r="G5">
        <v>3737.7136</v>
      </c>
      <c r="H5">
        <v>2692.703</v>
      </c>
      <c r="I5">
        <v>566.90075999999999</v>
      </c>
      <c r="J5">
        <v>575.36839999999995</v>
      </c>
      <c r="K5">
        <v>13</v>
      </c>
      <c r="L5">
        <v>121.45475</v>
      </c>
      <c r="M5">
        <v>88.418099999999995</v>
      </c>
      <c r="N5" t="s">
        <v>2175</v>
      </c>
      <c r="O5">
        <v>84.07038</v>
      </c>
      <c r="P5">
        <v>106.325554</v>
      </c>
      <c r="Q5">
        <v>877</v>
      </c>
      <c r="R5">
        <v>8.3030000000000008</v>
      </c>
      <c r="S5">
        <v>6.9619999999999997</v>
      </c>
      <c r="T5">
        <v>8.3030000000000008</v>
      </c>
      <c r="U5">
        <v>5.7960000000000003</v>
      </c>
      <c r="V5">
        <v>6.6749999999999998</v>
      </c>
      <c r="W5">
        <v>9</v>
      </c>
      <c r="X5">
        <v>7.1920000000000002</v>
      </c>
      <c r="Y5">
        <v>3.2570000000000001</v>
      </c>
      <c r="Z5">
        <v>6.617</v>
      </c>
      <c r="AA5">
        <v>3.0470000000000002</v>
      </c>
      <c r="AB5">
        <v>2.3010000000000002</v>
      </c>
      <c r="AC5">
        <v>1.2689999999999999</v>
      </c>
      <c r="AD5">
        <v>15011.651</v>
      </c>
      <c r="AE5">
        <v>11061.6</v>
      </c>
      <c r="AF5">
        <v>45937.9</v>
      </c>
      <c r="AG5">
        <v>5</v>
      </c>
      <c r="AH5">
        <v>2</v>
      </c>
      <c r="AI5">
        <v>0.25</v>
      </c>
      <c r="AJ5">
        <v>6.25E-2</v>
      </c>
      <c r="AK5">
        <v>2.0477685999999999</v>
      </c>
      <c r="AL5">
        <v>0.29166666000000002</v>
      </c>
      <c r="AM5">
        <v>57</v>
      </c>
      <c r="AN5">
        <v>25</v>
      </c>
      <c r="AO5">
        <v>50</v>
      </c>
      <c r="AP5">
        <v>100</v>
      </c>
      <c r="AQ5" s="34">
        <v>3.5038575999999999</v>
      </c>
      <c r="AR5" s="34">
        <v>0</v>
      </c>
      <c r="AS5" s="34">
        <v>0.24904345</v>
      </c>
      <c r="AT5" s="34">
        <v>6.1672190000000002</v>
      </c>
      <c r="AU5" s="34">
        <v>9.7413225000000008</v>
      </c>
      <c r="AV5" s="34">
        <v>1.1867271E-5</v>
      </c>
      <c r="AW5" s="34">
        <v>0.15315266999999999</v>
      </c>
      <c r="AX5" s="34"/>
      <c r="AY5" s="34"/>
      <c r="AZ5" s="34"/>
      <c r="BA5" s="34">
        <v>0</v>
      </c>
      <c r="BB5" s="34">
        <v>2.7</v>
      </c>
      <c r="BC5" s="34">
        <v>0.25518000000000002</v>
      </c>
      <c r="BD5" s="34">
        <v>0</v>
      </c>
      <c r="BE5" s="34">
        <v>0.5</v>
      </c>
      <c r="BF5" s="34">
        <v>0.1</v>
      </c>
      <c r="BG5" s="34">
        <v>0.2</v>
      </c>
      <c r="BH5" s="34">
        <v>0.3</v>
      </c>
      <c r="BI5" s="34">
        <v>3.8000001999999999</v>
      </c>
      <c r="BJ5" s="34">
        <v>0</v>
      </c>
      <c r="BK5" s="34">
        <v>0</v>
      </c>
      <c r="BL5" s="34">
        <v>0</v>
      </c>
      <c r="BM5" s="34">
        <v>12.000000999999999</v>
      </c>
      <c r="BN5" s="34">
        <v>7.0000004999999996</v>
      </c>
      <c r="BO5" s="34">
        <v>4.5</v>
      </c>
      <c r="BP5" s="34"/>
      <c r="BQ5" s="34"/>
      <c r="BR5" s="34"/>
      <c r="BS5" s="34">
        <v>0</v>
      </c>
      <c r="BT5" s="34">
        <v>13.232388500000001</v>
      </c>
      <c r="BU5" s="34">
        <v>0</v>
      </c>
      <c r="BV5" s="34">
        <v>2.2687501999999999</v>
      </c>
      <c r="BW5" s="34"/>
      <c r="BX5" s="34"/>
      <c r="BY5" s="34">
        <v>2</v>
      </c>
      <c r="BZ5" s="34">
        <v>9</v>
      </c>
      <c r="CA5" s="34"/>
      <c r="CB5" s="34"/>
      <c r="CC5" s="34"/>
      <c r="CD5" s="34"/>
      <c r="CE5" s="34"/>
      <c r="CF5" s="34"/>
      <c r="CG5" s="34"/>
      <c r="CH5" s="34"/>
      <c r="CI5" s="34"/>
      <c r="CJ5" s="34"/>
      <c r="CK5" s="34"/>
      <c r="CL5" s="34"/>
      <c r="CM5" s="34"/>
      <c r="CN5" s="34" t="s">
        <v>2176</v>
      </c>
    </row>
    <row r="6" spans="1:92">
      <c r="A6" t="s">
        <v>2179</v>
      </c>
      <c r="B6">
        <v>5</v>
      </c>
      <c r="C6" t="s">
        <v>129</v>
      </c>
      <c r="D6">
        <v>27.132483000000001</v>
      </c>
      <c r="E6">
        <v>11.823254</v>
      </c>
      <c r="F6">
        <v>9347.86</v>
      </c>
      <c r="G6">
        <v>6827.0956999999999</v>
      </c>
      <c r="H6">
        <v>1003.71045</v>
      </c>
      <c r="I6">
        <v>975.43804999999998</v>
      </c>
      <c r="J6">
        <v>541.61584000000005</v>
      </c>
      <c r="K6">
        <v>13</v>
      </c>
      <c r="L6">
        <v>191.20848000000001</v>
      </c>
      <c r="M6">
        <v>124.45529999999999</v>
      </c>
      <c r="N6" t="s">
        <v>2175</v>
      </c>
      <c r="O6">
        <v>132.35355999999999</v>
      </c>
      <c r="P6">
        <v>149.66144</v>
      </c>
      <c r="Q6">
        <v>979</v>
      </c>
      <c r="R6">
        <v>9</v>
      </c>
      <c r="S6">
        <v>7.7350000000000003</v>
      </c>
      <c r="T6">
        <v>9</v>
      </c>
      <c r="U6">
        <v>6.8769999999999998</v>
      </c>
      <c r="V6">
        <v>6.7149999999999999</v>
      </c>
      <c r="W6">
        <v>4.2430000000000003</v>
      </c>
      <c r="X6">
        <v>9</v>
      </c>
      <c r="Y6">
        <v>8.3650000000000002</v>
      </c>
      <c r="Z6">
        <v>8.7639999999999993</v>
      </c>
      <c r="AA6">
        <v>5.5940000000000003</v>
      </c>
      <c r="AB6">
        <v>1.738</v>
      </c>
      <c r="AC6">
        <v>1.4319999999999999</v>
      </c>
      <c r="AD6">
        <v>86855.516000000003</v>
      </c>
      <c r="AE6">
        <v>10871.803</v>
      </c>
      <c r="AF6">
        <v>25017.58</v>
      </c>
      <c r="AG6">
        <v>3.5</v>
      </c>
      <c r="AH6">
        <v>1</v>
      </c>
      <c r="AI6">
        <v>0.4166667</v>
      </c>
      <c r="AJ6">
        <v>0.16666666999999999</v>
      </c>
      <c r="AK6">
        <v>1.1783741999999999</v>
      </c>
      <c r="AL6">
        <v>0.32818966999999999</v>
      </c>
      <c r="AM6">
        <v>45</v>
      </c>
      <c r="AN6">
        <v>27</v>
      </c>
      <c r="AO6">
        <v>81</v>
      </c>
      <c r="AP6">
        <v>85</v>
      </c>
      <c r="AQ6" s="34">
        <v>13.201457</v>
      </c>
      <c r="AR6" s="34">
        <v>6.3392878000000001</v>
      </c>
      <c r="AS6" s="34">
        <v>1.3951397999999999</v>
      </c>
      <c r="AT6" s="34">
        <v>746.00009999999997</v>
      </c>
      <c r="AU6" s="34">
        <v>766.93600000000004</v>
      </c>
      <c r="AV6" s="34">
        <v>1.5031876999999999E-4</v>
      </c>
      <c r="AW6" s="34">
        <v>1.9399337000000001</v>
      </c>
      <c r="AX6" s="34"/>
      <c r="AY6" s="34">
        <v>0.91891586999999997</v>
      </c>
      <c r="AZ6" s="34">
        <v>0.73768526000000001</v>
      </c>
      <c r="BA6" s="34">
        <v>0.5</v>
      </c>
      <c r="BB6" s="34">
        <v>1.7635449999999999</v>
      </c>
      <c r="BC6" s="34">
        <v>0</v>
      </c>
      <c r="BD6" s="34">
        <v>1.5000001000000001</v>
      </c>
      <c r="BE6" s="34">
        <v>0.2</v>
      </c>
      <c r="BF6" s="34">
        <v>1.0000001E-2</v>
      </c>
      <c r="BG6" s="34">
        <v>0.5</v>
      </c>
      <c r="BH6" s="34">
        <v>1.6</v>
      </c>
      <c r="BI6" s="34">
        <v>3.3000001999999999</v>
      </c>
      <c r="BJ6" s="34">
        <v>4.3</v>
      </c>
      <c r="BK6" s="34">
        <v>8.9000009999999996</v>
      </c>
      <c r="BL6" s="34">
        <v>3.4</v>
      </c>
      <c r="BM6" s="34">
        <v>0.8</v>
      </c>
      <c r="BN6" s="34">
        <v>1.6</v>
      </c>
      <c r="BO6" s="34">
        <v>0.6</v>
      </c>
      <c r="BP6" s="34"/>
      <c r="BQ6" s="34"/>
      <c r="BR6" s="34"/>
      <c r="BS6" s="34">
        <v>2.2108414999999999E-2</v>
      </c>
      <c r="BT6" s="34">
        <v>3.6756635000000003E-2</v>
      </c>
      <c r="BU6" s="34">
        <v>0</v>
      </c>
      <c r="BV6" s="34">
        <v>5.86</v>
      </c>
      <c r="BW6" s="34"/>
      <c r="BX6" s="34"/>
      <c r="BY6" s="34">
        <v>3.5600002000000002</v>
      </c>
      <c r="BZ6" s="34">
        <v>9.6120000000000001</v>
      </c>
      <c r="CA6" s="34">
        <v>0.3</v>
      </c>
      <c r="CB6" s="34"/>
      <c r="CC6" s="34"/>
      <c r="CD6" s="34"/>
      <c r="CE6" s="34"/>
      <c r="CF6" s="34"/>
      <c r="CG6" s="34"/>
      <c r="CH6" s="34"/>
      <c r="CI6" s="34"/>
      <c r="CJ6" s="34"/>
      <c r="CK6" s="34"/>
      <c r="CL6" s="34"/>
      <c r="CM6" s="34"/>
      <c r="CN6" s="34" t="s">
        <v>2176</v>
      </c>
    </row>
    <row r="7" spans="1:92">
      <c r="A7" t="s">
        <v>2180</v>
      </c>
      <c r="B7">
        <v>6</v>
      </c>
      <c r="C7" t="s">
        <v>130</v>
      </c>
      <c r="D7">
        <v>12.293139999999999</v>
      </c>
      <c r="E7">
        <v>4.1339911999999996</v>
      </c>
      <c r="F7">
        <v>3486.0688</v>
      </c>
      <c r="G7">
        <v>163.88307</v>
      </c>
      <c r="H7">
        <v>2644.0264000000002</v>
      </c>
      <c r="I7">
        <v>141.30087</v>
      </c>
      <c r="J7">
        <v>536.85860000000002</v>
      </c>
      <c r="K7">
        <v>10</v>
      </c>
      <c r="L7">
        <v>164.34679</v>
      </c>
      <c r="M7">
        <v>87.957260000000005</v>
      </c>
      <c r="N7" t="s">
        <v>2181</v>
      </c>
      <c r="O7">
        <v>136.59044</v>
      </c>
      <c r="P7">
        <v>84.367165</v>
      </c>
      <c r="Q7">
        <v>722</v>
      </c>
      <c r="R7">
        <v>7.0119999999999996</v>
      </c>
      <c r="S7">
        <v>4.7229999999999999</v>
      </c>
      <c r="T7">
        <v>7.0119999999999996</v>
      </c>
      <c r="U7">
        <v>4.0659999999999998</v>
      </c>
      <c r="V7">
        <v>2.3460000000000001</v>
      </c>
      <c r="W7">
        <v>4.2569999999999997</v>
      </c>
      <c r="X7">
        <v>0</v>
      </c>
      <c r="Y7">
        <v>1.2150000000000001</v>
      </c>
      <c r="Z7">
        <v>1.9870000000000001</v>
      </c>
      <c r="AA7">
        <v>0.90900000000000003</v>
      </c>
      <c r="AB7">
        <v>0.57199999999999995</v>
      </c>
      <c r="AC7">
        <v>0.50600000000000001</v>
      </c>
      <c r="AD7">
        <v>5697.0537000000004</v>
      </c>
      <c r="AE7">
        <v>7401.5254000000004</v>
      </c>
      <c r="AF7">
        <v>12478.723</v>
      </c>
      <c r="AG7">
        <v>4</v>
      </c>
      <c r="AH7">
        <v>0.5</v>
      </c>
      <c r="AI7">
        <v>0.16666666999999999</v>
      </c>
      <c r="AJ7">
        <v>5.8333334000000001E-2</v>
      </c>
      <c r="AK7">
        <v>1.1849464000000001</v>
      </c>
      <c r="AL7">
        <v>0.38</v>
      </c>
      <c r="AM7">
        <v>48</v>
      </c>
      <c r="AN7">
        <v>100</v>
      </c>
      <c r="AO7">
        <v>60</v>
      </c>
      <c r="AP7">
        <v>100</v>
      </c>
      <c r="AQ7" s="34">
        <v>5.6192403000000004</v>
      </c>
      <c r="AR7" s="34">
        <v>6.5108050000000004</v>
      </c>
      <c r="AS7" s="34">
        <v>0.10349071</v>
      </c>
      <c r="AT7" s="34">
        <v>299.97924999999998</v>
      </c>
      <c r="AU7" s="34">
        <v>312.21280000000002</v>
      </c>
      <c r="AV7" s="34">
        <v>3.1013135000000001E-4</v>
      </c>
      <c r="AW7" s="34">
        <v>4.0023900000000001</v>
      </c>
      <c r="AX7" s="34"/>
      <c r="AY7" s="34"/>
      <c r="AZ7" s="34">
        <v>7.8221563999999999</v>
      </c>
      <c r="BA7" s="34">
        <v>0</v>
      </c>
      <c r="BB7" s="34">
        <v>1.0950850999999999</v>
      </c>
      <c r="BC7" s="34">
        <v>0</v>
      </c>
      <c r="BD7" s="34">
        <v>0</v>
      </c>
      <c r="BE7" s="34">
        <v>0.6</v>
      </c>
      <c r="BF7" s="34">
        <v>0.1</v>
      </c>
      <c r="BG7" s="34">
        <v>0.1</v>
      </c>
      <c r="BH7" s="34">
        <v>0.4</v>
      </c>
      <c r="BI7" s="34">
        <v>0.8</v>
      </c>
      <c r="BJ7" s="34">
        <v>2.6000000999999999</v>
      </c>
      <c r="BK7" s="34">
        <v>2.2000000000000002</v>
      </c>
      <c r="BL7" s="34">
        <v>0</v>
      </c>
      <c r="BM7" s="34">
        <v>0.3</v>
      </c>
      <c r="BN7" s="34">
        <v>0.70000004999999998</v>
      </c>
      <c r="BO7" s="34">
        <v>0.70000004999999998</v>
      </c>
      <c r="BP7" s="34"/>
      <c r="BQ7" s="34"/>
      <c r="BR7" s="34"/>
      <c r="BS7" s="34">
        <v>0.21048671999999999</v>
      </c>
      <c r="BT7" s="34">
        <v>0.122522146</v>
      </c>
      <c r="BU7" s="34">
        <v>0</v>
      </c>
      <c r="BV7" s="34">
        <v>1.47</v>
      </c>
      <c r="BW7" s="34">
        <v>1.4999999999999999E-4</v>
      </c>
      <c r="BX7" s="34">
        <v>3.1800000000000002E-2</v>
      </c>
      <c r="BY7" s="34">
        <v>0.76000005000000004</v>
      </c>
      <c r="BZ7" s="34">
        <v>3.42</v>
      </c>
      <c r="CA7" s="34">
        <v>1.2</v>
      </c>
      <c r="CB7" s="34"/>
      <c r="CC7" s="34"/>
      <c r="CD7" s="34"/>
      <c r="CE7" s="34"/>
      <c r="CF7" s="34"/>
      <c r="CG7" s="34"/>
      <c r="CH7" s="34"/>
      <c r="CI7" s="34"/>
      <c r="CJ7" s="34"/>
      <c r="CK7" s="34"/>
      <c r="CL7" s="34"/>
      <c r="CM7" s="34"/>
      <c r="CN7" s="34" t="s">
        <v>2182</v>
      </c>
    </row>
    <row r="8" spans="1:92">
      <c r="A8" t="s">
        <v>2183</v>
      </c>
      <c r="B8">
        <v>7</v>
      </c>
      <c r="C8" t="s">
        <v>132</v>
      </c>
      <c r="D8">
        <v>3.8137872000000002</v>
      </c>
      <c r="E8">
        <v>3.4473729999999998</v>
      </c>
      <c r="F8">
        <v>3331.9027999999998</v>
      </c>
      <c r="G8">
        <v>820.79970000000003</v>
      </c>
      <c r="H8">
        <v>82.310410000000005</v>
      </c>
      <c r="I8">
        <v>1645.8263999999999</v>
      </c>
      <c r="J8">
        <v>782.96642999999995</v>
      </c>
      <c r="K8">
        <v>9</v>
      </c>
      <c r="L8">
        <v>55.920630000000003</v>
      </c>
      <c r="M8">
        <v>137.89491000000001</v>
      </c>
      <c r="N8" t="s">
        <v>2184</v>
      </c>
      <c r="O8">
        <v>82.908423999999997</v>
      </c>
      <c r="P8">
        <v>114.91243</v>
      </c>
      <c r="Q8">
        <v>459</v>
      </c>
      <c r="R8">
        <v>3.9060000000000001</v>
      </c>
      <c r="S8">
        <v>4.6180000000000003</v>
      </c>
      <c r="T8">
        <v>3.9060000000000001</v>
      </c>
      <c r="U8">
        <v>3.7130000000000001</v>
      </c>
      <c r="V8">
        <v>4.9870000000000001</v>
      </c>
      <c r="W8">
        <v>2.5779999999999998</v>
      </c>
      <c r="X8">
        <v>9</v>
      </c>
      <c r="Y8">
        <v>6</v>
      </c>
      <c r="Z8">
        <v>9</v>
      </c>
      <c r="AA8">
        <v>5.7119999999999997</v>
      </c>
      <c r="AB8">
        <v>2.742</v>
      </c>
      <c r="AC8">
        <v>1.1830000000000001</v>
      </c>
      <c r="AD8">
        <v>83191.100000000006</v>
      </c>
      <c r="AE8">
        <v>11908.43</v>
      </c>
      <c r="AF8">
        <v>31049.206999999999</v>
      </c>
      <c r="AG8">
        <v>0.9</v>
      </c>
      <c r="AH8">
        <v>1.6</v>
      </c>
      <c r="AI8">
        <v>0.4166667</v>
      </c>
      <c r="AJ8">
        <v>9.1666670000000006E-2</v>
      </c>
      <c r="AK8">
        <v>0.35303815999999999</v>
      </c>
      <c r="AL8">
        <v>0.41097876</v>
      </c>
      <c r="AM8">
        <v>10</v>
      </c>
      <c r="AN8">
        <v>16</v>
      </c>
      <c r="AO8">
        <v>99</v>
      </c>
      <c r="AP8">
        <v>100</v>
      </c>
      <c r="AQ8" s="34">
        <v>11.499841</v>
      </c>
      <c r="AR8" s="34">
        <v>7.4058970000000004</v>
      </c>
      <c r="AS8" s="34">
        <v>0.39203998000000001</v>
      </c>
      <c r="AT8" s="34">
        <v>685.19290000000001</v>
      </c>
      <c r="AU8" s="34">
        <v>704.49066000000005</v>
      </c>
      <c r="AV8" s="34"/>
      <c r="AW8" s="34"/>
      <c r="AX8" s="34"/>
      <c r="AY8" s="34"/>
      <c r="AZ8" s="34">
        <v>1.8296638000000001</v>
      </c>
      <c r="BA8" s="34">
        <v>3.0000002000000001</v>
      </c>
      <c r="BB8" s="34">
        <v>0.45321499999999998</v>
      </c>
      <c r="BC8" s="34">
        <v>0</v>
      </c>
      <c r="BD8" s="34">
        <v>0</v>
      </c>
      <c r="BE8" s="34">
        <v>2.0000001E-2</v>
      </c>
      <c r="BF8" s="34">
        <v>0</v>
      </c>
      <c r="BG8" s="34">
        <v>1</v>
      </c>
      <c r="BH8" s="34">
        <v>3.2</v>
      </c>
      <c r="BI8" s="34">
        <v>1.9000001</v>
      </c>
      <c r="BJ8" s="34">
        <v>0.6</v>
      </c>
      <c r="BK8" s="34">
        <v>0.70000004999999998</v>
      </c>
      <c r="BL8" s="34">
        <v>1.7</v>
      </c>
      <c r="BM8" s="34">
        <v>4.9000000000000004</v>
      </c>
      <c r="BN8" s="34">
        <v>5.4</v>
      </c>
      <c r="BO8" s="34">
        <v>14.200001</v>
      </c>
      <c r="BP8" s="34">
        <v>1.3232388000000001E-3</v>
      </c>
      <c r="BQ8" s="34"/>
      <c r="BR8" s="34"/>
      <c r="BS8" s="34"/>
      <c r="BT8" s="34"/>
      <c r="BU8" s="34"/>
      <c r="BV8" s="34">
        <v>1.2040001</v>
      </c>
      <c r="BW8" s="34">
        <v>2E-3</v>
      </c>
      <c r="BX8" s="34">
        <v>7.4999999999999997E-2</v>
      </c>
      <c r="BY8" s="34">
        <v>3.1680001999999998</v>
      </c>
      <c r="BZ8" s="34">
        <v>16.038</v>
      </c>
      <c r="CA8" s="34"/>
      <c r="CB8" s="34"/>
      <c r="CC8" s="34"/>
      <c r="CD8" s="34"/>
      <c r="CE8" s="34"/>
      <c r="CF8" s="34"/>
      <c r="CG8" s="34"/>
      <c r="CH8" s="34"/>
      <c r="CI8" s="34"/>
      <c r="CJ8" s="34"/>
      <c r="CK8" s="34"/>
      <c r="CL8" s="34"/>
      <c r="CM8" s="34"/>
      <c r="CN8" s="34" t="s">
        <v>2173</v>
      </c>
    </row>
    <row r="9" spans="1:92">
      <c r="A9" t="s">
        <v>2185</v>
      </c>
      <c r="B9">
        <v>8</v>
      </c>
      <c r="C9" t="s">
        <v>133</v>
      </c>
      <c r="D9">
        <v>12.381812999999999</v>
      </c>
      <c r="E9">
        <v>5.5208836000000003</v>
      </c>
      <c r="F9">
        <v>2943.7458000000001</v>
      </c>
      <c r="G9">
        <v>797.28520000000003</v>
      </c>
      <c r="H9">
        <v>68.881410000000002</v>
      </c>
      <c r="I9">
        <v>1446.6849</v>
      </c>
      <c r="J9">
        <v>630.89419999999996</v>
      </c>
      <c r="K9">
        <v>10</v>
      </c>
      <c r="L9">
        <v>165.53224</v>
      </c>
      <c r="M9">
        <v>117.465614</v>
      </c>
      <c r="N9" t="s">
        <v>2186</v>
      </c>
      <c r="O9">
        <v>62.220170000000003</v>
      </c>
      <c r="P9">
        <v>87.633064000000005</v>
      </c>
      <c r="Q9">
        <v>769</v>
      </c>
      <c r="R9">
        <v>7.0380000000000003</v>
      </c>
      <c r="S9">
        <v>4.3410000000000002</v>
      </c>
      <c r="T9">
        <v>7.0380000000000003</v>
      </c>
      <c r="U9">
        <v>4.6989999999999998</v>
      </c>
      <c r="V9">
        <v>5.8959999999999999</v>
      </c>
      <c r="W9">
        <v>3.1989999999999998</v>
      </c>
      <c r="X9">
        <v>8.8550000000000004</v>
      </c>
      <c r="Y9">
        <v>7.6059999999999999</v>
      </c>
      <c r="Z9">
        <v>9</v>
      </c>
      <c r="AA9">
        <v>5.45</v>
      </c>
      <c r="AB9">
        <v>6.7329999999999997</v>
      </c>
      <c r="AC9">
        <v>5.54</v>
      </c>
      <c r="AD9">
        <v>68548.850000000006</v>
      </c>
      <c r="AE9">
        <v>10510.093999999999</v>
      </c>
      <c r="AF9">
        <v>40443.616999999998</v>
      </c>
      <c r="AG9">
        <v>4</v>
      </c>
      <c r="AH9">
        <v>3</v>
      </c>
      <c r="AI9">
        <v>0.66666669999999995</v>
      </c>
      <c r="AJ9">
        <v>0.15</v>
      </c>
      <c r="AK9">
        <v>0.76136170000000003</v>
      </c>
      <c r="AL9">
        <v>0.53042906999999995</v>
      </c>
      <c r="AM9">
        <v>35</v>
      </c>
      <c r="AN9">
        <v>8</v>
      </c>
      <c r="AO9">
        <v>80</v>
      </c>
      <c r="AP9">
        <v>100</v>
      </c>
      <c r="AQ9" s="34">
        <v>6.5549090000000003</v>
      </c>
      <c r="AR9" s="34">
        <v>9.9876120000000004</v>
      </c>
      <c r="AS9" s="34">
        <v>0.34327020000000003</v>
      </c>
      <c r="AT9" s="34">
        <v>961.60913000000005</v>
      </c>
      <c r="AU9" s="34">
        <v>978.49490000000003</v>
      </c>
      <c r="AV9" s="34">
        <v>1.4240724000000001E-3</v>
      </c>
      <c r="AW9" s="34">
        <v>18.378316999999999</v>
      </c>
      <c r="AX9" s="34"/>
      <c r="AY9" s="34">
        <v>4.4230489999999998</v>
      </c>
      <c r="AZ9" s="34">
        <v>2.948699</v>
      </c>
      <c r="BA9" s="34">
        <v>0.5</v>
      </c>
      <c r="BB9" s="34">
        <v>0.43139005000000002</v>
      </c>
      <c r="BC9" s="34">
        <v>0.29904500000000001</v>
      </c>
      <c r="BD9" s="34">
        <v>0</v>
      </c>
      <c r="BE9" s="34">
        <v>1.0000001E-2</v>
      </c>
      <c r="BF9" s="34">
        <v>1.0000001E-2</v>
      </c>
      <c r="BG9" s="34">
        <v>1</v>
      </c>
      <c r="BH9" s="34">
        <v>2</v>
      </c>
      <c r="BI9" s="34">
        <v>4</v>
      </c>
      <c r="BJ9" s="34">
        <v>10</v>
      </c>
      <c r="BK9" s="34">
        <v>20</v>
      </c>
      <c r="BL9" s="34">
        <v>10</v>
      </c>
      <c r="BM9" s="34">
        <v>2</v>
      </c>
      <c r="BN9" s="34">
        <v>10</v>
      </c>
      <c r="BO9" s="34">
        <v>5</v>
      </c>
      <c r="BP9" s="34"/>
      <c r="BQ9" s="34"/>
      <c r="BR9" s="34"/>
      <c r="BS9" s="34">
        <v>0</v>
      </c>
      <c r="BT9" s="34">
        <v>9.1891593999999993E-2</v>
      </c>
      <c r="BU9" s="34">
        <v>0</v>
      </c>
      <c r="BV9" s="34">
        <v>3.0049999999999999</v>
      </c>
      <c r="BW9" s="34">
        <v>1.5000002000000001E-3</v>
      </c>
      <c r="BX9" s="34">
        <v>0.10500000399999999</v>
      </c>
      <c r="BY9" s="34">
        <v>15.840001000000001</v>
      </c>
      <c r="BZ9" s="34">
        <v>53.460003</v>
      </c>
      <c r="CA9" s="34"/>
      <c r="CB9" s="34"/>
      <c r="CC9" s="34"/>
      <c r="CD9" s="34"/>
      <c r="CE9" s="34"/>
      <c r="CF9" s="34"/>
      <c r="CG9" s="34"/>
      <c r="CH9" s="34"/>
      <c r="CI9" s="34"/>
      <c r="CJ9" s="34"/>
      <c r="CK9" s="34"/>
      <c r="CL9" s="34"/>
      <c r="CM9" s="34"/>
      <c r="CN9" s="34" t="s">
        <v>2176</v>
      </c>
    </row>
    <row r="10" spans="1:92">
      <c r="A10" t="s">
        <v>2187</v>
      </c>
      <c r="B10">
        <v>9</v>
      </c>
      <c r="C10" t="s">
        <v>134</v>
      </c>
      <c r="D10">
        <v>11.374815999999999</v>
      </c>
      <c r="E10">
        <v>7.001684</v>
      </c>
      <c r="F10">
        <v>5903.5165999999999</v>
      </c>
      <c r="G10">
        <v>2458.0405000000001</v>
      </c>
      <c r="H10">
        <v>564.47619999999995</v>
      </c>
      <c r="I10">
        <v>2234.7775999999999</v>
      </c>
      <c r="J10">
        <v>646.22239999999999</v>
      </c>
      <c r="K10">
        <v>12</v>
      </c>
      <c r="L10">
        <v>97.554159999999996</v>
      </c>
      <c r="M10">
        <v>95.913480000000007</v>
      </c>
      <c r="N10" t="s">
        <v>2175</v>
      </c>
      <c r="O10">
        <v>55.486904000000003</v>
      </c>
      <c r="P10">
        <v>88.628913999999995</v>
      </c>
      <c r="Q10">
        <v>779</v>
      </c>
      <c r="R10">
        <v>6.7450000000000001</v>
      </c>
      <c r="S10">
        <v>6.1470000000000002</v>
      </c>
      <c r="T10">
        <v>6.7450000000000001</v>
      </c>
      <c r="U10">
        <v>5.2919999999999998</v>
      </c>
      <c r="V10">
        <v>7.0270000000000001</v>
      </c>
      <c r="W10">
        <v>9</v>
      </c>
      <c r="X10">
        <v>8.8550000000000004</v>
      </c>
      <c r="Y10">
        <v>4.2779999999999996</v>
      </c>
      <c r="Z10">
        <v>9</v>
      </c>
      <c r="AA10">
        <v>3.931</v>
      </c>
      <c r="AB10">
        <v>3.286</v>
      </c>
      <c r="AC10">
        <v>3.2850000000000001</v>
      </c>
      <c r="AD10">
        <v>38553.57</v>
      </c>
      <c r="AE10">
        <v>13150.512000000001</v>
      </c>
      <c r="AF10">
        <v>40073.68</v>
      </c>
      <c r="AG10">
        <v>5</v>
      </c>
      <c r="AH10">
        <v>2</v>
      </c>
      <c r="AI10">
        <v>0.33333333999999998</v>
      </c>
      <c r="AJ10">
        <v>9.1666670000000006E-2</v>
      </c>
      <c r="AK10">
        <v>0.73274636000000004</v>
      </c>
      <c r="AL10">
        <v>0.29057416000000003</v>
      </c>
      <c r="AM10">
        <v>25</v>
      </c>
      <c r="AN10">
        <v>15</v>
      </c>
      <c r="AO10">
        <v>87</v>
      </c>
      <c r="AP10">
        <v>100</v>
      </c>
      <c r="AQ10" s="34">
        <v>8.1936370000000007</v>
      </c>
      <c r="AR10" s="34">
        <v>0</v>
      </c>
      <c r="AS10" s="34">
        <v>2.4069166000000002</v>
      </c>
      <c r="AT10" s="34">
        <v>67.169970000000006</v>
      </c>
      <c r="AU10" s="34">
        <v>77.770515000000003</v>
      </c>
      <c r="AV10" s="34"/>
      <c r="AW10" s="34"/>
      <c r="AX10" s="34"/>
      <c r="AY10" s="34">
        <v>4.5945790000000004</v>
      </c>
      <c r="AZ10" s="34">
        <v>3.4459344999999999</v>
      </c>
      <c r="BA10" s="34">
        <v>0.5</v>
      </c>
      <c r="BB10" s="34">
        <v>0.73328506999999998</v>
      </c>
      <c r="BC10" s="34">
        <v>0</v>
      </c>
      <c r="BD10" s="34">
        <v>1.5000001000000001</v>
      </c>
      <c r="BE10" s="34">
        <v>0.15</v>
      </c>
      <c r="BF10" s="34">
        <v>0</v>
      </c>
      <c r="BG10" s="34">
        <v>1.5000001000000001</v>
      </c>
      <c r="BH10" s="34">
        <v>2.6000000999999999</v>
      </c>
      <c r="BI10" s="34">
        <v>2.5</v>
      </c>
      <c r="BJ10" s="34">
        <v>2</v>
      </c>
      <c r="BK10" s="34">
        <v>3.7000003000000001</v>
      </c>
      <c r="BL10" s="34">
        <v>7.0000004999999996</v>
      </c>
      <c r="BM10" s="34">
        <v>4.7000003000000001</v>
      </c>
      <c r="BN10" s="34">
        <v>8</v>
      </c>
      <c r="BO10" s="34">
        <v>20</v>
      </c>
      <c r="BP10" s="34">
        <v>2.8716123000000001E-3</v>
      </c>
      <c r="BQ10" s="34"/>
      <c r="BR10" s="34"/>
      <c r="BS10" s="34">
        <v>0</v>
      </c>
      <c r="BT10" s="34">
        <v>1.4825176</v>
      </c>
      <c r="BU10" s="34">
        <v>0</v>
      </c>
      <c r="BV10" s="34">
        <v>1.5050001</v>
      </c>
      <c r="BW10" s="34">
        <v>1.5000002000000001E-3</v>
      </c>
      <c r="BX10" s="34">
        <v>0.15</v>
      </c>
      <c r="BY10" s="34">
        <v>3.8400002</v>
      </c>
      <c r="BZ10" s="34">
        <v>18</v>
      </c>
      <c r="CA10" s="34"/>
      <c r="CB10" s="34"/>
      <c r="CC10" s="34"/>
      <c r="CD10" s="34"/>
      <c r="CE10" s="34"/>
      <c r="CF10" s="34"/>
      <c r="CG10" s="34"/>
      <c r="CH10" s="34"/>
      <c r="CI10" s="34"/>
      <c r="CJ10" s="34"/>
      <c r="CK10" s="34"/>
      <c r="CL10" s="34"/>
      <c r="CM10" s="34"/>
      <c r="CN10" s="34" t="s">
        <v>2182</v>
      </c>
    </row>
    <row r="11" spans="1:92">
      <c r="A11" t="s">
        <v>2188</v>
      </c>
      <c r="B11">
        <v>10</v>
      </c>
      <c r="C11" t="s">
        <v>135</v>
      </c>
      <c r="D11">
        <v>14.783935</v>
      </c>
      <c r="E11">
        <v>6.4922909999999998</v>
      </c>
      <c r="F11">
        <v>4655.8280000000004</v>
      </c>
      <c r="G11">
        <v>925.09045000000003</v>
      </c>
      <c r="H11">
        <v>1736.3989999999999</v>
      </c>
      <c r="I11">
        <v>1348.492</v>
      </c>
      <c r="J11">
        <v>645.84655999999995</v>
      </c>
      <c r="K11">
        <v>12</v>
      </c>
      <c r="L11">
        <v>126.79188499999999</v>
      </c>
      <c r="M11">
        <v>88.935485999999997</v>
      </c>
      <c r="N11" t="s">
        <v>2175</v>
      </c>
      <c r="O11">
        <v>72.116759999999999</v>
      </c>
      <c r="P11">
        <v>82.180899999999994</v>
      </c>
      <c r="Q11">
        <v>869</v>
      </c>
      <c r="R11">
        <v>7.69</v>
      </c>
      <c r="S11">
        <v>5.4589999999999996</v>
      </c>
      <c r="T11">
        <v>7.69</v>
      </c>
      <c r="U11">
        <v>5.0960000000000001</v>
      </c>
      <c r="V11">
        <v>5.9649999999999999</v>
      </c>
      <c r="W11">
        <v>3.39</v>
      </c>
      <c r="X11">
        <v>8.8550000000000004</v>
      </c>
      <c r="Y11">
        <v>7.5750000000000002</v>
      </c>
      <c r="Z11">
        <v>9</v>
      </c>
      <c r="AA11">
        <v>6.9180000000000001</v>
      </c>
      <c r="AB11">
        <v>5.7380000000000004</v>
      </c>
      <c r="AC11">
        <v>5.1239999999999997</v>
      </c>
      <c r="AD11">
        <v>103027.41</v>
      </c>
      <c r="AE11">
        <v>9846.2880000000005</v>
      </c>
      <c r="AF11">
        <v>35334.934000000001</v>
      </c>
      <c r="AG11">
        <v>6</v>
      </c>
      <c r="AH11">
        <v>2</v>
      </c>
      <c r="AI11">
        <v>0.4166667</v>
      </c>
      <c r="AJ11">
        <v>0.15</v>
      </c>
      <c r="AK11">
        <v>0.71191126000000005</v>
      </c>
      <c r="AL11">
        <v>0.43127569999999998</v>
      </c>
      <c r="AM11">
        <v>25</v>
      </c>
      <c r="AN11">
        <v>45</v>
      </c>
      <c r="AO11">
        <v>80</v>
      </c>
      <c r="AP11">
        <v>100</v>
      </c>
      <c r="AQ11" s="34">
        <v>11.747089000000001</v>
      </c>
      <c r="AR11" s="34">
        <v>13.375622999999999</v>
      </c>
      <c r="AS11" s="34">
        <v>0.65836589999999995</v>
      </c>
      <c r="AT11" s="34">
        <v>2082.6387</v>
      </c>
      <c r="AU11" s="34">
        <v>2108.4196999999999</v>
      </c>
      <c r="AV11" s="34">
        <v>2.0253476000000001E-4</v>
      </c>
      <c r="AW11" s="34">
        <v>2.6138054999999998</v>
      </c>
      <c r="AX11" s="34"/>
      <c r="AY11" s="34">
        <v>0.61261069999999995</v>
      </c>
      <c r="AZ11" s="34">
        <v>0.40840712000000001</v>
      </c>
      <c r="BA11" s="34">
        <v>0.5</v>
      </c>
      <c r="BB11" s="34">
        <v>0.33339000000000002</v>
      </c>
      <c r="BC11" s="34">
        <v>0.38770500000000002</v>
      </c>
      <c r="BD11" s="34">
        <v>0</v>
      </c>
      <c r="BE11" s="34">
        <v>0.3</v>
      </c>
      <c r="BF11" s="34">
        <v>0.05</v>
      </c>
      <c r="BG11" s="34">
        <v>1.3000001000000001</v>
      </c>
      <c r="BH11" s="34">
        <v>1</v>
      </c>
      <c r="BI11" s="34">
        <v>1</v>
      </c>
      <c r="BJ11" s="34">
        <v>5</v>
      </c>
      <c r="BK11" s="34">
        <v>35</v>
      </c>
      <c r="BL11" s="34">
        <v>5</v>
      </c>
      <c r="BM11" s="34">
        <v>2</v>
      </c>
      <c r="BN11" s="34">
        <v>10</v>
      </c>
      <c r="BO11" s="34">
        <v>5</v>
      </c>
      <c r="BP11" s="34"/>
      <c r="BQ11" s="34"/>
      <c r="BR11" s="34"/>
      <c r="BS11" s="34">
        <v>0</v>
      </c>
      <c r="BT11" s="34">
        <v>9.1891593999999993E-2</v>
      </c>
      <c r="BU11" s="34">
        <v>0</v>
      </c>
      <c r="BV11" s="34">
        <v>3.0049999999999999</v>
      </c>
      <c r="BW11" s="34">
        <v>6.0000009999999996E-3</v>
      </c>
      <c r="BX11" s="34">
        <v>0.21000000999999999</v>
      </c>
      <c r="BY11" s="34">
        <v>22.800001000000002</v>
      </c>
      <c r="BZ11" s="34">
        <v>34.200000000000003</v>
      </c>
      <c r="CA11" s="34"/>
      <c r="CB11" s="34"/>
      <c r="CC11" s="34"/>
      <c r="CD11" s="34"/>
      <c r="CE11" s="34"/>
      <c r="CF11" s="34"/>
      <c r="CG11" s="34"/>
      <c r="CH11" s="34"/>
      <c r="CI11" s="34"/>
      <c r="CJ11" s="34"/>
      <c r="CK11" s="34"/>
      <c r="CL11" s="34"/>
      <c r="CM11" s="34"/>
      <c r="CN11" s="34" t="s">
        <v>2176</v>
      </c>
    </row>
    <row r="12" spans="1:92">
      <c r="A12" t="s">
        <v>2189</v>
      </c>
      <c r="B12">
        <v>11</v>
      </c>
      <c r="C12" t="s">
        <v>136</v>
      </c>
      <c r="D12">
        <v>10.538334000000001</v>
      </c>
      <c r="E12">
        <v>5.6533069999999999</v>
      </c>
      <c r="F12">
        <v>4194.1777000000002</v>
      </c>
      <c r="G12">
        <v>807.36159999999995</v>
      </c>
      <c r="H12">
        <v>1116.652</v>
      </c>
      <c r="I12">
        <v>1625.3486</v>
      </c>
      <c r="J12">
        <v>644.81537000000003</v>
      </c>
      <c r="K12">
        <v>10</v>
      </c>
      <c r="L12">
        <v>140.88681</v>
      </c>
      <c r="M12">
        <v>120.28313</v>
      </c>
      <c r="N12" t="s">
        <v>2190</v>
      </c>
      <c r="O12">
        <v>144.36072999999999</v>
      </c>
      <c r="P12">
        <v>85.656165999999999</v>
      </c>
      <c r="Q12">
        <v>659</v>
      </c>
      <c r="R12">
        <v>6.4930000000000003</v>
      </c>
      <c r="S12">
        <v>5.181</v>
      </c>
      <c r="T12">
        <v>6.4930000000000003</v>
      </c>
      <c r="U12">
        <v>4.7549999999999999</v>
      </c>
      <c r="V12">
        <v>4.7969999999999997</v>
      </c>
      <c r="W12">
        <v>3.452</v>
      </c>
      <c r="X12">
        <v>8.1229999999999993</v>
      </c>
      <c r="Y12">
        <v>5.0330000000000004</v>
      </c>
      <c r="Z12">
        <v>8.5399999999999991</v>
      </c>
      <c r="AA12">
        <v>4.2560000000000002</v>
      </c>
      <c r="AB12">
        <v>2.081</v>
      </c>
      <c r="AC12">
        <v>2.2040000000000002</v>
      </c>
      <c r="AD12">
        <v>50406.26</v>
      </c>
      <c r="AE12">
        <v>10577.507</v>
      </c>
      <c r="AF12">
        <v>34707.57</v>
      </c>
      <c r="AG12">
        <v>3</v>
      </c>
      <c r="AH12">
        <v>2</v>
      </c>
      <c r="AI12">
        <v>0.4166667</v>
      </c>
      <c r="AJ12">
        <v>0.15</v>
      </c>
      <c r="AK12">
        <v>0.41196919999999998</v>
      </c>
      <c r="AL12">
        <v>0.40370374999999997</v>
      </c>
      <c r="AM12">
        <v>15</v>
      </c>
      <c r="AN12">
        <v>35</v>
      </c>
      <c r="AO12">
        <v>88</v>
      </c>
      <c r="AP12">
        <v>100</v>
      </c>
      <c r="AQ12" s="34">
        <v>12.1955805</v>
      </c>
      <c r="AR12" s="34">
        <v>0</v>
      </c>
      <c r="AS12" s="34">
        <v>0.15923359000000001</v>
      </c>
      <c r="AT12" s="34">
        <v>417.63242000000002</v>
      </c>
      <c r="AU12" s="34">
        <v>429.98719999999997</v>
      </c>
      <c r="AV12" s="34">
        <v>1.8987631999999998E-5</v>
      </c>
      <c r="AW12" s="34">
        <v>0.24504424999999999</v>
      </c>
      <c r="AX12" s="34"/>
      <c r="AY12" s="34">
        <v>0.24504424999999999</v>
      </c>
      <c r="AZ12" s="34">
        <v>6.8918695000000003</v>
      </c>
      <c r="BA12" s="34">
        <v>0.5</v>
      </c>
      <c r="BB12" s="34">
        <v>0.10130501</v>
      </c>
      <c r="BC12" s="34">
        <v>0.38770500000000002</v>
      </c>
      <c r="BD12" s="34">
        <v>0</v>
      </c>
      <c r="BE12" s="34">
        <v>0.2</v>
      </c>
      <c r="BF12" s="34">
        <v>0.05</v>
      </c>
      <c r="BG12" s="34">
        <v>1</v>
      </c>
      <c r="BH12" s="34">
        <v>2</v>
      </c>
      <c r="BI12" s="34">
        <v>4</v>
      </c>
      <c r="BJ12" s="34">
        <v>5</v>
      </c>
      <c r="BK12" s="34">
        <v>5</v>
      </c>
      <c r="BL12" s="34">
        <v>5</v>
      </c>
      <c r="BM12" s="34">
        <v>5</v>
      </c>
      <c r="BN12" s="34">
        <v>5</v>
      </c>
      <c r="BO12" s="34">
        <v>5</v>
      </c>
      <c r="BP12" s="34">
        <v>4.1351215999999996E-3</v>
      </c>
      <c r="BQ12" s="34"/>
      <c r="BR12" s="34"/>
      <c r="BS12" s="34">
        <v>0</v>
      </c>
      <c r="BT12" s="34">
        <v>1.9144083999999999</v>
      </c>
      <c r="BU12" s="34">
        <v>0</v>
      </c>
      <c r="BV12" s="34">
        <v>3.0049999999999999</v>
      </c>
      <c r="BW12" s="34">
        <v>5.0000000000000001E-4</v>
      </c>
      <c r="BX12" s="34">
        <v>0.21000000999999999</v>
      </c>
      <c r="BY12" s="34">
        <v>4.8</v>
      </c>
      <c r="BZ12" s="34">
        <v>7.2000003000000001</v>
      </c>
      <c r="CA12" s="34"/>
      <c r="CB12" s="34"/>
      <c r="CC12" s="34"/>
      <c r="CD12" s="34"/>
      <c r="CE12" s="34"/>
      <c r="CF12" s="34"/>
      <c r="CG12" s="34"/>
      <c r="CH12" s="34"/>
      <c r="CI12" s="34"/>
      <c r="CJ12" s="34"/>
      <c r="CK12" s="34"/>
      <c r="CL12" s="34"/>
      <c r="CM12" s="34"/>
      <c r="CN12" s="34" t="s">
        <v>2176</v>
      </c>
    </row>
    <row r="13" spans="1:92">
      <c r="A13" t="s">
        <v>2191</v>
      </c>
      <c r="B13">
        <v>12</v>
      </c>
      <c r="C13" t="s">
        <v>137</v>
      </c>
      <c r="D13">
        <v>3.6391887999999999</v>
      </c>
      <c r="E13">
        <v>2.0601332000000001</v>
      </c>
      <c r="F13">
        <v>1464.6692</v>
      </c>
      <c r="G13">
        <v>6.4006090000000002</v>
      </c>
      <c r="H13">
        <v>266.18176</v>
      </c>
      <c r="I13">
        <v>531.74789999999996</v>
      </c>
      <c r="J13">
        <v>660.33889999999997</v>
      </c>
      <c r="K13">
        <v>9</v>
      </c>
      <c r="L13">
        <v>53.36054</v>
      </c>
      <c r="M13">
        <v>82.405330000000006</v>
      </c>
      <c r="N13" t="s">
        <v>2192</v>
      </c>
      <c r="O13">
        <v>279.93759999999997</v>
      </c>
      <c r="P13">
        <v>228.90369999999999</v>
      </c>
      <c r="Q13">
        <v>469</v>
      </c>
      <c r="R13">
        <v>3.8149999999999999</v>
      </c>
      <c r="S13">
        <v>3.0619999999999998</v>
      </c>
      <c r="T13">
        <v>3.8149999999999999</v>
      </c>
      <c r="U13">
        <v>2.871</v>
      </c>
      <c r="V13">
        <v>5.5670000000000002</v>
      </c>
      <c r="W13">
        <v>4.1660000000000004</v>
      </c>
      <c r="X13">
        <v>7.9560000000000004</v>
      </c>
      <c r="Y13">
        <v>6.17</v>
      </c>
      <c r="Z13">
        <v>8.7420000000000009</v>
      </c>
      <c r="AA13">
        <v>4.0119999999999996</v>
      </c>
      <c r="AB13">
        <v>2.2669999999999999</v>
      </c>
      <c r="AC13">
        <v>2.4630000000000001</v>
      </c>
      <c r="AD13">
        <v>64921.1</v>
      </c>
      <c r="AE13">
        <v>5140.7910000000002</v>
      </c>
      <c r="AF13">
        <v>15325.697</v>
      </c>
      <c r="AG13">
        <v>1.3</v>
      </c>
      <c r="AH13">
        <v>1</v>
      </c>
      <c r="AI13">
        <v>0.13333333999999999</v>
      </c>
      <c r="AJ13">
        <v>0.14166666999999999</v>
      </c>
      <c r="AK13">
        <v>8.6175280000000007E-2</v>
      </c>
      <c r="AL13">
        <v>8.7335914000000001E-2</v>
      </c>
      <c r="AM13">
        <v>1</v>
      </c>
      <c r="AN13">
        <v>12</v>
      </c>
      <c r="AO13">
        <v>63</v>
      </c>
      <c r="AP13">
        <v>87</v>
      </c>
      <c r="AQ13" s="34">
        <v>16.115590999999998</v>
      </c>
      <c r="AR13" s="34">
        <v>0</v>
      </c>
      <c r="AS13" s="34">
        <v>9.4356179999999998E-2</v>
      </c>
      <c r="AT13" s="34">
        <v>857.95543999999995</v>
      </c>
      <c r="AU13" s="34">
        <v>874.16534000000001</v>
      </c>
      <c r="AV13" s="34">
        <v>3.2896074000000002E-4</v>
      </c>
      <c r="AW13" s="34">
        <v>4.2453909999999997</v>
      </c>
      <c r="AX13" s="34"/>
      <c r="AY13" s="34">
        <v>10.368831999999999</v>
      </c>
      <c r="AZ13" s="34">
        <v>1.1723068999999999</v>
      </c>
      <c r="BA13" s="34">
        <v>4.0000002999999999E-2</v>
      </c>
      <c r="BB13" s="34">
        <v>1.0270001000000001E-2</v>
      </c>
      <c r="BC13" s="34">
        <v>0</v>
      </c>
      <c r="BD13" s="34">
        <v>0</v>
      </c>
      <c r="BE13" s="34">
        <v>0.05</v>
      </c>
      <c r="BF13" s="34">
        <v>1.0000001E-2</v>
      </c>
      <c r="BG13" s="34">
        <v>0.3</v>
      </c>
      <c r="BH13" s="34">
        <v>0.6</v>
      </c>
      <c r="BI13" s="34">
        <v>1.1000000000000001</v>
      </c>
      <c r="BJ13" s="34">
        <v>0.6</v>
      </c>
      <c r="BK13" s="34">
        <v>4.5</v>
      </c>
      <c r="BL13" s="34">
        <v>7.0000004999999996</v>
      </c>
      <c r="BM13" s="34">
        <v>0.5</v>
      </c>
      <c r="BN13" s="34">
        <v>3.6000000999999999</v>
      </c>
      <c r="BO13" s="34">
        <v>5</v>
      </c>
      <c r="BP13" s="34"/>
      <c r="BQ13" s="34"/>
      <c r="BR13" s="34"/>
      <c r="BS13" s="34">
        <v>0</v>
      </c>
      <c r="BT13" s="34">
        <v>4.6328680000000001E-3</v>
      </c>
      <c r="BU13" s="34">
        <v>0</v>
      </c>
      <c r="BV13" s="34">
        <v>3.8544996</v>
      </c>
      <c r="BW13" s="34"/>
      <c r="BX13" s="34">
        <v>1.2E-2</v>
      </c>
      <c r="BY13" s="34">
        <v>6.1440000000000001</v>
      </c>
      <c r="BZ13" s="34">
        <v>12.672002000000001</v>
      </c>
      <c r="CA13" s="34">
        <v>0.3</v>
      </c>
      <c r="CB13" s="34"/>
      <c r="CC13" s="34"/>
      <c r="CD13" s="34"/>
      <c r="CE13" s="34"/>
      <c r="CF13" s="34"/>
      <c r="CG13" s="34"/>
      <c r="CH13" s="34"/>
      <c r="CI13" s="34"/>
      <c r="CJ13" s="34"/>
      <c r="CK13" s="34"/>
      <c r="CL13" s="34"/>
      <c r="CM13" s="34"/>
      <c r="CN13" s="34" t="s">
        <v>2176</v>
      </c>
    </row>
    <row r="14" spans="1:92">
      <c r="A14" t="s">
        <v>2193</v>
      </c>
      <c r="B14">
        <v>13</v>
      </c>
      <c r="C14" t="s">
        <v>138</v>
      </c>
      <c r="D14">
        <v>2.8617544000000001</v>
      </c>
      <c r="E14">
        <v>2.0215662000000001</v>
      </c>
      <c r="F14">
        <v>2057.6167</v>
      </c>
      <c r="G14">
        <v>511.76526000000001</v>
      </c>
      <c r="H14">
        <v>755.42010000000005</v>
      </c>
      <c r="I14">
        <v>462.48354999999998</v>
      </c>
      <c r="J14">
        <v>327.9479</v>
      </c>
      <c r="K14">
        <v>9</v>
      </c>
      <c r="L14">
        <v>41.961210000000001</v>
      </c>
      <c r="M14">
        <v>80.862650000000002</v>
      </c>
      <c r="N14" t="s">
        <v>2192</v>
      </c>
      <c r="O14">
        <v>220.13498000000001</v>
      </c>
      <c r="P14">
        <v>224.61845</v>
      </c>
      <c r="Q14">
        <v>338</v>
      </c>
      <c r="R14">
        <v>3.383</v>
      </c>
      <c r="S14">
        <v>3.629</v>
      </c>
      <c r="T14">
        <v>3.383</v>
      </c>
      <c r="U14">
        <v>2.8439999999999999</v>
      </c>
      <c r="V14">
        <v>3.2429999999999999</v>
      </c>
      <c r="W14">
        <v>2.8479999999999999</v>
      </c>
      <c r="X14">
        <v>7.1920000000000002</v>
      </c>
      <c r="Y14">
        <v>2.3210000000000002</v>
      </c>
      <c r="Z14">
        <v>8.2089999999999996</v>
      </c>
      <c r="AA14">
        <v>2.0910000000000002</v>
      </c>
      <c r="AB14">
        <v>2.585</v>
      </c>
      <c r="AC14">
        <v>3.5329999999999999</v>
      </c>
      <c r="AD14">
        <v>17123.223000000002</v>
      </c>
      <c r="AE14">
        <v>4591.18</v>
      </c>
      <c r="AF14">
        <v>24706.116999999998</v>
      </c>
      <c r="AG14">
        <v>3.5</v>
      </c>
      <c r="AH14">
        <v>0.9</v>
      </c>
      <c r="AI14">
        <v>8.3333335999999994E-2</v>
      </c>
      <c r="AJ14">
        <v>5.8333336999999999E-2</v>
      </c>
      <c r="AK14">
        <v>0.27321132999999997</v>
      </c>
      <c r="AL14">
        <v>5.5285719999999997E-2</v>
      </c>
      <c r="AM14">
        <v>20</v>
      </c>
      <c r="AN14">
        <v>10</v>
      </c>
      <c r="AO14">
        <v>54</v>
      </c>
      <c r="AP14">
        <v>88</v>
      </c>
      <c r="AQ14" s="34">
        <v>3.8898215</v>
      </c>
      <c r="AR14" s="34">
        <v>0</v>
      </c>
      <c r="AS14" s="34">
        <v>0.37086993000000001</v>
      </c>
      <c r="AT14" s="34">
        <v>28.201381999999999</v>
      </c>
      <c r="AU14" s="34">
        <v>32.462074000000001</v>
      </c>
      <c r="AV14" s="34">
        <v>1.1424225500000001E-4</v>
      </c>
      <c r="AW14" s="34">
        <v>1.4743495</v>
      </c>
      <c r="AX14" s="34"/>
      <c r="AY14" s="34">
        <v>14.743496</v>
      </c>
      <c r="AZ14" s="34">
        <v>3.6858740000000001</v>
      </c>
      <c r="BA14" s="34">
        <v>4.0000002999999999E-2</v>
      </c>
      <c r="BB14" s="34">
        <v>0.24502502000000001</v>
      </c>
      <c r="BC14" s="34">
        <v>0.20176501999999999</v>
      </c>
      <c r="BD14" s="34">
        <v>0</v>
      </c>
      <c r="BE14" s="34">
        <v>0.2</v>
      </c>
      <c r="BF14" s="34">
        <v>0</v>
      </c>
      <c r="BG14" s="34">
        <v>0.4</v>
      </c>
      <c r="BH14" s="34">
        <v>0.6</v>
      </c>
      <c r="BI14" s="34">
        <v>1</v>
      </c>
      <c r="BJ14" s="34">
        <v>13.000000999999999</v>
      </c>
      <c r="BK14" s="34">
        <v>4</v>
      </c>
      <c r="BL14" s="34">
        <v>7.0000004999999996</v>
      </c>
      <c r="BM14" s="34">
        <v>3.0000002000000001</v>
      </c>
      <c r="BN14" s="34">
        <v>1</v>
      </c>
      <c r="BO14" s="34">
        <v>7.0000004999999996</v>
      </c>
      <c r="BP14" s="34"/>
      <c r="BQ14" s="34"/>
      <c r="BR14" s="34"/>
      <c r="BS14" s="34"/>
      <c r="BT14" s="34"/>
      <c r="BU14" s="34"/>
      <c r="BV14" s="34">
        <v>0.5988</v>
      </c>
      <c r="BW14" s="34">
        <v>5.0000009999999996E-3</v>
      </c>
      <c r="BX14" s="34">
        <v>4.5000006000000002E-2</v>
      </c>
      <c r="BY14" s="34">
        <v>4.6720003999999999</v>
      </c>
      <c r="BZ14" s="34">
        <v>12.848001</v>
      </c>
      <c r="CA14" s="34"/>
      <c r="CB14" s="34"/>
      <c r="CC14" s="34"/>
      <c r="CD14" s="34"/>
      <c r="CE14" s="34"/>
      <c r="CF14" s="34"/>
      <c r="CG14" s="34"/>
      <c r="CH14" s="34"/>
      <c r="CI14" s="34"/>
      <c r="CJ14" s="34"/>
      <c r="CK14" s="34"/>
      <c r="CL14" s="34"/>
      <c r="CM14" s="34"/>
      <c r="CN14" s="34" t="s">
        <v>2173</v>
      </c>
    </row>
    <row r="15" spans="1:92">
      <c r="A15" t="s">
        <v>2194</v>
      </c>
      <c r="B15">
        <v>14</v>
      </c>
      <c r="C15" t="s">
        <v>139</v>
      </c>
      <c r="D15">
        <v>3.5692925</v>
      </c>
      <c r="E15">
        <v>1.9669166</v>
      </c>
      <c r="F15">
        <v>2024.4775</v>
      </c>
      <c r="G15">
        <v>60.661819999999999</v>
      </c>
      <c r="H15">
        <v>644.97469999999998</v>
      </c>
      <c r="I15">
        <v>383.49606</v>
      </c>
      <c r="J15">
        <v>935.34500000000003</v>
      </c>
      <c r="K15">
        <v>8</v>
      </c>
      <c r="L15">
        <v>216.32076000000001</v>
      </c>
      <c r="M15">
        <v>196.69165000000001</v>
      </c>
      <c r="N15" t="s">
        <v>2195</v>
      </c>
      <c r="O15">
        <v>104.979195</v>
      </c>
      <c r="P15">
        <v>103.521935</v>
      </c>
      <c r="Q15">
        <v>411</v>
      </c>
      <c r="R15">
        <v>3.7789999999999999</v>
      </c>
      <c r="S15">
        <v>3.6</v>
      </c>
      <c r="T15">
        <v>3.7789999999999999</v>
      </c>
      <c r="U15">
        <v>2.8050000000000002</v>
      </c>
      <c r="V15">
        <v>1.492</v>
      </c>
      <c r="W15">
        <v>3.4809999999999999</v>
      </c>
      <c r="X15">
        <v>0</v>
      </c>
      <c r="Y15">
        <v>0</v>
      </c>
      <c r="Z15">
        <v>0.73199999999999998</v>
      </c>
      <c r="AA15">
        <v>0.35199999999999998</v>
      </c>
      <c r="AB15">
        <v>0.309</v>
      </c>
      <c r="AC15">
        <v>7.0999999999999994E-2</v>
      </c>
      <c r="AD15">
        <v>0</v>
      </c>
      <c r="AE15">
        <v>4978.0479999999998</v>
      </c>
      <c r="AF15">
        <v>7035.3666999999996</v>
      </c>
      <c r="AG15">
        <v>1</v>
      </c>
      <c r="AH15">
        <v>1</v>
      </c>
      <c r="AI15">
        <v>8.3333335999999994E-2</v>
      </c>
      <c r="AJ15">
        <v>0.125</v>
      </c>
      <c r="AK15">
        <v>9.0238990000000005E-2</v>
      </c>
      <c r="AL15">
        <v>8.8563829999999996E-2</v>
      </c>
      <c r="AM15">
        <v>10</v>
      </c>
      <c r="AN15">
        <v>50</v>
      </c>
      <c r="AO15">
        <v>5</v>
      </c>
      <c r="AP15">
        <v>60</v>
      </c>
      <c r="AQ15" s="34">
        <v>19.602003</v>
      </c>
      <c r="AR15" s="34">
        <v>0</v>
      </c>
      <c r="AS15" s="34">
        <v>3.2669999999999998E-2</v>
      </c>
      <c r="AT15" s="34">
        <v>104.24782999999999</v>
      </c>
      <c r="AU15" s="34">
        <v>123.88251</v>
      </c>
      <c r="AV15" s="34"/>
      <c r="AW15" s="34"/>
      <c r="AX15" s="34"/>
      <c r="AY15" s="34"/>
      <c r="AZ15" s="34"/>
      <c r="BA15" s="34">
        <v>0</v>
      </c>
      <c r="BB15" s="34">
        <v>0.10082501000000001</v>
      </c>
      <c r="BC15" s="34">
        <v>0</v>
      </c>
      <c r="BD15" s="34">
        <v>0</v>
      </c>
      <c r="BE15" s="34">
        <v>0.1</v>
      </c>
      <c r="BF15" s="34">
        <v>0</v>
      </c>
      <c r="BG15" s="34">
        <v>0.25</v>
      </c>
      <c r="BH15" s="34">
        <v>0.5</v>
      </c>
      <c r="BI15" s="34">
        <v>0.90000004</v>
      </c>
      <c r="BJ15" s="34">
        <v>1.25</v>
      </c>
      <c r="BK15" s="34">
        <v>0</v>
      </c>
      <c r="BL15" s="34">
        <v>0</v>
      </c>
      <c r="BM15" s="34">
        <v>0</v>
      </c>
      <c r="BN15" s="34">
        <v>0</v>
      </c>
      <c r="BO15" s="34">
        <v>0</v>
      </c>
      <c r="BP15" s="34"/>
      <c r="BQ15" s="34"/>
      <c r="BR15" s="34"/>
      <c r="BS15" s="34"/>
      <c r="BT15" s="34"/>
      <c r="BU15" s="34"/>
      <c r="BV15" s="34">
        <v>3.1125001999999999</v>
      </c>
      <c r="BW15" s="34"/>
      <c r="BX15" s="34"/>
      <c r="BY15" s="34">
        <v>1.9200002</v>
      </c>
      <c r="BZ15" s="34">
        <v>0.72</v>
      </c>
      <c r="CA15" s="34"/>
      <c r="CB15" s="34"/>
      <c r="CC15" s="34"/>
      <c r="CD15" s="34"/>
      <c r="CE15" s="34"/>
      <c r="CF15" s="34"/>
      <c r="CG15" s="34"/>
      <c r="CH15" s="34"/>
      <c r="CI15" s="34"/>
      <c r="CJ15" s="34"/>
      <c r="CK15" s="34"/>
      <c r="CL15" s="34"/>
      <c r="CM15" s="34"/>
      <c r="CN15" s="34" t="s">
        <v>2182</v>
      </c>
    </row>
    <row r="16" spans="1:92">
      <c r="A16" t="s">
        <v>2196</v>
      </c>
      <c r="B16">
        <v>15</v>
      </c>
      <c r="C16" t="s">
        <v>140</v>
      </c>
      <c r="D16">
        <v>7.2002587</v>
      </c>
      <c r="E16">
        <v>4.5683246000000004</v>
      </c>
      <c r="F16">
        <v>4121.3999999999996</v>
      </c>
      <c r="G16">
        <v>2695.4463000000001</v>
      </c>
      <c r="H16">
        <v>256.05624</v>
      </c>
      <c r="I16">
        <v>257.43795999999998</v>
      </c>
      <c r="J16">
        <v>912.45939999999996</v>
      </c>
      <c r="K16">
        <v>10</v>
      </c>
      <c r="L16">
        <v>96.260140000000007</v>
      </c>
      <c r="M16">
        <v>97.198395000000005</v>
      </c>
      <c r="N16" t="s">
        <v>2197</v>
      </c>
      <c r="O16">
        <v>79.123720000000006</v>
      </c>
      <c r="P16">
        <v>147.36530999999999</v>
      </c>
      <c r="Q16">
        <v>559</v>
      </c>
      <c r="R16">
        <v>5.367</v>
      </c>
      <c r="S16">
        <v>5.1360000000000001</v>
      </c>
      <c r="T16">
        <v>5.367</v>
      </c>
      <c r="U16">
        <v>4.2750000000000004</v>
      </c>
      <c r="V16">
        <v>4.7229999999999999</v>
      </c>
      <c r="W16">
        <v>7.6109999999999998</v>
      </c>
      <c r="X16">
        <v>0</v>
      </c>
      <c r="Y16">
        <v>3.4079999999999999</v>
      </c>
      <c r="Z16">
        <v>9</v>
      </c>
      <c r="AA16">
        <v>3.9940000000000002</v>
      </c>
      <c r="AB16">
        <v>5.2320000000000002</v>
      </c>
      <c r="AC16">
        <v>2.4129999999999998</v>
      </c>
      <c r="AD16">
        <v>57500.457000000002</v>
      </c>
      <c r="AE16">
        <v>12350.867</v>
      </c>
      <c r="AF16">
        <v>22386.912</v>
      </c>
      <c r="AG16">
        <v>5</v>
      </c>
      <c r="AH16">
        <v>1.5</v>
      </c>
      <c r="AI16">
        <v>9.1666670000000006E-2</v>
      </c>
      <c r="AJ16">
        <v>9.1666670000000006E-2</v>
      </c>
      <c r="AK16">
        <v>3.4621689999999998</v>
      </c>
      <c r="AL16">
        <v>4.4202560000000002E-2</v>
      </c>
      <c r="AM16">
        <v>76</v>
      </c>
      <c r="AN16">
        <v>11</v>
      </c>
      <c r="AO16">
        <v>25</v>
      </c>
      <c r="AP16">
        <v>76</v>
      </c>
      <c r="AQ16" s="34">
        <v>13.972307000000001</v>
      </c>
      <c r="AR16" s="34">
        <v>0</v>
      </c>
      <c r="AS16" s="34">
        <v>0.40269563000000003</v>
      </c>
      <c r="AT16" s="34">
        <v>338.49804999999998</v>
      </c>
      <c r="AU16" s="34">
        <v>352.87304999999998</v>
      </c>
      <c r="AV16" s="34">
        <v>1.1214569500000001E-4</v>
      </c>
      <c r="AW16" s="34">
        <v>0.82702430000000005</v>
      </c>
      <c r="AX16" s="34"/>
      <c r="AY16" s="34">
        <v>5.8810624999999996</v>
      </c>
      <c r="AZ16" s="34">
        <v>1.1486449999999999</v>
      </c>
      <c r="BA16" s="34">
        <v>0</v>
      </c>
      <c r="BB16" s="34">
        <v>3.3525900000000002</v>
      </c>
      <c r="BC16" s="34">
        <v>2.4090001E-2</v>
      </c>
      <c r="BD16" s="34">
        <v>0</v>
      </c>
      <c r="BE16" s="34">
        <v>4.0000002999999999E-2</v>
      </c>
      <c r="BF16" s="34">
        <v>1.0000001E-2</v>
      </c>
      <c r="BG16" s="34">
        <v>8.0000005999999999E-2</v>
      </c>
      <c r="BH16" s="34">
        <v>0.70000004999999998</v>
      </c>
      <c r="BI16" s="34">
        <v>0.23</v>
      </c>
      <c r="BJ16" s="34">
        <v>1.7500001000000001</v>
      </c>
      <c r="BK16" s="34">
        <v>5</v>
      </c>
      <c r="BL16" s="34">
        <v>6.0000004999999996</v>
      </c>
      <c r="BM16" s="34">
        <v>0.5</v>
      </c>
      <c r="BN16" s="34">
        <v>2</v>
      </c>
      <c r="BO16" s="34">
        <v>2</v>
      </c>
      <c r="BP16" s="34"/>
      <c r="BQ16" s="34"/>
      <c r="BR16" s="34"/>
      <c r="BS16" s="34">
        <v>0.10390818</v>
      </c>
      <c r="BT16" s="34">
        <v>1.6540486E-2</v>
      </c>
      <c r="BU16" s="34">
        <v>0</v>
      </c>
      <c r="BV16" s="34">
        <v>3.2824000999999998</v>
      </c>
      <c r="BW16" s="34"/>
      <c r="BX16" s="34"/>
      <c r="BY16" s="34">
        <v>4.8640002999999998</v>
      </c>
      <c r="BZ16" s="34">
        <v>50.616</v>
      </c>
      <c r="CA16" s="34">
        <v>0.3</v>
      </c>
      <c r="CB16" s="34"/>
      <c r="CC16" s="34"/>
      <c r="CD16" s="34"/>
      <c r="CE16" s="34"/>
      <c r="CF16" s="34"/>
      <c r="CG16" s="34"/>
      <c r="CH16" s="34"/>
      <c r="CI16" s="34"/>
      <c r="CJ16" s="34"/>
      <c r="CK16" s="34"/>
      <c r="CL16" s="34"/>
      <c r="CM16" s="34"/>
      <c r="CN16" s="34" t="s">
        <v>2182</v>
      </c>
    </row>
    <row r="17" spans="1:92">
      <c r="A17" t="s">
        <v>2198</v>
      </c>
      <c r="B17">
        <v>16</v>
      </c>
      <c r="C17" t="s">
        <v>141</v>
      </c>
      <c r="D17">
        <v>10.07269</v>
      </c>
      <c r="E17">
        <v>6.6695549999999999</v>
      </c>
      <c r="F17">
        <v>7638.8236999999999</v>
      </c>
      <c r="G17">
        <v>4701.2163</v>
      </c>
      <c r="H17">
        <v>988.46079999999995</v>
      </c>
      <c r="I17">
        <v>748.36590000000001</v>
      </c>
      <c r="J17">
        <v>1200.7806</v>
      </c>
      <c r="K17">
        <v>12</v>
      </c>
      <c r="L17">
        <v>86.386696000000001</v>
      </c>
      <c r="M17">
        <v>91.363770000000002</v>
      </c>
      <c r="N17" t="s">
        <v>2175</v>
      </c>
      <c r="O17">
        <v>49.135075000000001</v>
      </c>
      <c r="P17">
        <v>84.42474</v>
      </c>
      <c r="Q17">
        <v>634</v>
      </c>
      <c r="R17">
        <v>6.3479999999999999</v>
      </c>
      <c r="S17">
        <v>6.992</v>
      </c>
      <c r="T17">
        <v>6.3479999999999999</v>
      </c>
      <c r="U17">
        <v>5.165</v>
      </c>
      <c r="V17">
        <v>3.3580000000000001</v>
      </c>
      <c r="W17">
        <v>2.8450000000000002</v>
      </c>
      <c r="X17">
        <v>7.1920000000000002</v>
      </c>
      <c r="Y17">
        <v>2.5920000000000001</v>
      </c>
      <c r="Z17">
        <v>3.8879999999999999</v>
      </c>
      <c r="AA17">
        <v>2.2170000000000001</v>
      </c>
      <c r="AB17">
        <v>1.369</v>
      </c>
      <c r="AC17">
        <v>0.30099999999999999</v>
      </c>
      <c r="AD17">
        <v>26614.324000000001</v>
      </c>
      <c r="AE17">
        <v>10317.537</v>
      </c>
      <c r="AF17">
        <v>17731.224999999999</v>
      </c>
      <c r="AG17">
        <v>4</v>
      </c>
      <c r="AH17">
        <v>1</v>
      </c>
      <c r="AI17">
        <v>0.15</v>
      </c>
      <c r="AJ17">
        <v>8.3333335999999994E-2</v>
      </c>
      <c r="AK17">
        <v>0.46615517000000001</v>
      </c>
      <c r="AL17">
        <v>7.2965114999999997E-2</v>
      </c>
      <c r="AM17">
        <v>16</v>
      </c>
      <c r="AN17">
        <v>11</v>
      </c>
      <c r="AO17">
        <v>43</v>
      </c>
      <c r="AP17">
        <v>88</v>
      </c>
      <c r="AQ17" s="34">
        <v>3.6008882999999998</v>
      </c>
      <c r="AR17" s="34">
        <v>4.1685619999999997</v>
      </c>
      <c r="AS17" s="34">
        <v>0.56406719999999999</v>
      </c>
      <c r="AT17" s="34">
        <v>806.41985999999997</v>
      </c>
      <c r="AU17" s="34">
        <v>814.75336000000004</v>
      </c>
      <c r="AV17" s="34">
        <v>7.1203629999999998E-4</v>
      </c>
      <c r="AW17" s="34">
        <v>12.252212999999999</v>
      </c>
      <c r="AX17" s="34"/>
      <c r="AY17" s="34">
        <v>4.5741595999999998</v>
      </c>
      <c r="AZ17" s="34"/>
      <c r="BA17" s="34">
        <v>0</v>
      </c>
      <c r="BB17" s="34">
        <v>0.93136006999999998</v>
      </c>
      <c r="BC17" s="34">
        <v>0</v>
      </c>
      <c r="BD17" s="34">
        <v>1.5000001000000001</v>
      </c>
      <c r="BE17" s="34">
        <v>0.1</v>
      </c>
      <c r="BF17" s="34">
        <v>0.1</v>
      </c>
      <c r="BG17" s="34">
        <v>0.3</v>
      </c>
      <c r="BH17" s="34">
        <v>1.4000001</v>
      </c>
      <c r="BI17" s="34">
        <v>1.8000001000000001</v>
      </c>
      <c r="BJ17" s="34">
        <v>0.8</v>
      </c>
      <c r="BK17" s="34">
        <v>2.5</v>
      </c>
      <c r="BL17" s="34">
        <v>0</v>
      </c>
      <c r="BM17" s="34">
        <v>0.70000004999999998</v>
      </c>
      <c r="BN17" s="34">
        <v>2.5</v>
      </c>
      <c r="BO17" s="34">
        <v>0</v>
      </c>
      <c r="BP17" s="34"/>
      <c r="BQ17" s="34"/>
      <c r="BR17" s="34"/>
      <c r="BS17" s="34"/>
      <c r="BT17" s="34"/>
      <c r="BU17" s="34"/>
      <c r="BV17" s="34">
        <v>3.0100004999999999</v>
      </c>
      <c r="BW17" s="34"/>
      <c r="BX17" s="34"/>
      <c r="BY17" s="34">
        <v>3.5200002000000001</v>
      </c>
      <c r="BZ17" s="34">
        <v>7.9200005999999998</v>
      </c>
      <c r="CA17" s="34">
        <v>0.3</v>
      </c>
      <c r="CB17" s="34"/>
      <c r="CC17" s="34"/>
      <c r="CD17" s="34"/>
      <c r="CE17" s="34"/>
      <c r="CF17" s="34"/>
      <c r="CG17" s="34"/>
      <c r="CH17" s="34"/>
      <c r="CI17" s="34"/>
      <c r="CJ17" s="34"/>
      <c r="CK17" s="34"/>
      <c r="CL17" s="34"/>
      <c r="CM17" s="34"/>
      <c r="CN17" s="34" t="s">
        <v>2176</v>
      </c>
    </row>
    <row r="18" spans="1:92">
      <c r="A18" t="s">
        <v>2199</v>
      </c>
      <c r="B18">
        <v>17</v>
      </c>
      <c r="C18" t="s">
        <v>142</v>
      </c>
      <c r="D18">
        <v>5.6428555999999999</v>
      </c>
      <c r="E18">
        <v>3.8313985000000002</v>
      </c>
      <c r="F18">
        <v>2714.6042000000002</v>
      </c>
      <c r="G18">
        <v>0</v>
      </c>
      <c r="H18">
        <v>304.85854999999998</v>
      </c>
      <c r="I18">
        <v>1781.3725999999999</v>
      </c>
      <c r="J18">
        <v>628.37300000000005</v>
      </c>
      <c r="K18">
        <v>9</v>
      </c>
      <c r="L18">
        <v>82.739814999999993</v>
      </c>
      <c r="M18">
        <v>153.25594000000001</v>
      </c>
      <c r="N18" t="s">
        <v>2200</v>
      </c>
      <c r="O18">
        <v>81.780519999999996</v>
      </c>
      <c r="P18">
        <v>89.102289999999996</v>
      </c>
      <c r="Q18">
        <v>569</v>
      </c>
      <c r="R18">
        <v>4.7510000000000003</v>
      </c>
      <c r="S18">
        <v>4.1680000000000001</v>
      </c>
      <c r="T18">
        <v>4.7510000000000003</v>
      </c>
      <c r="U18">
        <v>3.915</v>
      </c>
      <c r="V18">
        <v>5.6790000000000003</v>
      </c>
      <c r="W18">
        <v>2.5449999999999999</v>
      </c>
      <c r="X18">
        <v>8.5069999999999997</v>
      </c>
      <c r="Y18">
        <v>7.867</v>
      </c>
      <c r="Z18">
        <v>9</v>
      </c>
      <c r="AA18">
        <v>6.02</v>
      </c>
      <c r="AB18">
        <v>4.9589999999999996</v>
      </c>
      <c r="AC18">
        <v>2.4670000000000001</v>
      </c>
      <c r="AD18">
        <v>99899.93</v>
      </c>
      <c r="AE18">
        <v>11042.48</v>
      </c>
      <c r="AF18">
        <v>20508.192999999999</v>
      </c>
      <c r="AG18">
        <v>0</v>
      </c>
      <c r="AH18">
        <v>0.8</v>
      </c>
      <c r="AI18">
        <v>0.16666666999999999</v>
      </c>
      <c r="AJ18">
        <v>0.17500001000000001</v>
      </c>
      <c r="AK18">
        <v>0.14548026</v>
      </c>
      <c r="AL18">
        <v>0.14548026</v>
      </c>
      <c r="AM18">
        <v>0</v>
      </c>
      <c r="AN18">
        <v>6</v>
      </c>
      <c r="AO18">
        <v>89</v>
      </c>
      <c r="AP18">
        <v>91</v>
      </c>
      <c r="AQ18" s="34">
        <v>24.652784</v>
      </c>
      <c r="AR18" s="34">
        <v>0</v>
      </c>
      <c r="AS18" s="34">
        <v>0.32199552999999997</v>
      </c>
      <c r="AT18" s="34">
        <v>134.23364000000001</v>
      </c>
      <c r="AU18" s="34">
        <v>159.20841999999999</v>
      </c>
      <c r="AV18" s="34">
        <v>2.0248529999999999E-4</v>
      </c>
      <c r="AW18" s="34">
        <v>1.4932383</v>
      </c>
      <c r="AX18" s="34"/>
      <c r="AY18" s="34">
        <v>15.219547</v>
      </c>
      <c r="AZ18" s="34">
        <v>1.8235885999999999</v>
      </c>
      <c r="BA18" s="34">
        <v>0</v>
      </c>
      <c r="BB18" s="34">
        <v>0</v>
      </c>
      <c r="BC18" s="34">
        <v>0</v>
      </c>
      <c r="BD18" s="34">
        <v>0</v>
      </c>
      <c r="BE18" s="34">
        <v>6.0000001999999997E-2</v>
      </c>
      <c r="BF18" s="34">
        <v>0</v>
      </c>
      <c r="BG18" s="34">
        <v>0.90000004</v>
      </c>
      <c r="BH18" s="34">
        <v>3.1000000999999999</v>
      </c>
      <c r="BI18" s="34">
        <v>3.0000002000000001</v>
      </c>
      <c r="BJ18" s="34">
        <v>1</v>
      </c>
      <c r="BK18" s="34">
        <v>1</v>
      </c>
      <c r="BL18" s="34">
        <v>1</v>
      </c>
      <c r="BM18" s="34">
        <v>1</v>
      </c>
      <c r="BN18" s="34">
        <v>0.8</v>
      </c>
      <c r="BO18" s="34">
        <v>0</v>
      </c>
      <c r="BP18" s="34"/>
      <c r="BQ18" s="34"/>
      <c r="BR18" s="34"/>
      <c r="BS18" s="34"/>
      <c r="BT18" s="34"/>
      <c r="BU18" s="34"/>
      <c r="BV18" s="34">
        <v>4.8</v>
      </c>
      <c r="BW18" s="34"/>
      <c r="BX18" s="34">
        <v>3.7499999999999999E-2</v>
      </c>
      <c r="BY18" s="34">
        <v>13.920000999999999</v>
      </c>
      <c r="BZ18" s="34">
        <v>40.716003000000001</v>
      </c>
      <c r="CA18" s="34">
        <v>0.3</v>
      </c>
      <c r="CB18" s="34"/>
      <c r="CC18" s="34"/>
      <c r="CD18" s="34"/>
      <c r="CE18" s="34"/>
      <c r="CF18" s="34"/>
      <c r="CG18" s="34"/>
      <c r="CH18" s="34"/>
      <c r="CI18" s="34"/>
      <c r="CJ18" s="34"/>
      <c r="CK18" s="34"/>
      <c r="CL18" s="34"/>
      <c r="CM18" s="34"/>
      <c r="CN18" s="34" t="s">
        <v>2182</v>
      </c>
    </row>
    <row r="19" spans="1:92">
      <c r="A19" t="s">
        <v>2201</v>
      </c>
      <c r="B19">
        <v>18</v>
      </c>
      <c r="C19" t="s">
        <v>143</v>
      </c>
      <c r="D19">
        <v>5.5999416999999996</v>
      </c>
      <c r="E19">
        <v>2.5407411999999998</v>
      </c>
      <c r="F19">
        <v>1907.1679999999999</v>
      </c>
      <c r="G19">
        <v>139.75828999999999</v>
      </c>
      <c r="H19">
        <v>850.77606000000003</v>
      </c>
      <c r="I19">
        <v>389.91095000000001</v>
      </c>
      <c r="J19">
        <v>526.72260000000006</v>
      </c>
      <c r="K19">
        <v>9</v>
      </c>
      <c r="L19">
        <v>82.110579999999999</v>
      </c>
      <c r="M19">
        <v>101.629654</v>
      </c>
      <c r="N19" t="s">
        <v>2202</v>
      </c>
      <c r="O19">
        <v>127.2714</v>
      </c>
      <c r="P19">
        <v>110.46702000000001</v>
      </c>
      <c r="Q19">
        <v>544</v>
      </c>
      <c r="R19">
        <v>4.7329999999999997</v>
      </c>
      <c r="S19">
        <v>3.4940000000000002</v>
      </c>
      <c r="T19">
        <v>4.7329999999999997</v>
      </c>
      <c r="U19">
        <v>3.1880000000000002</v>
      </c>
      <c r="V19">
        <v>3.657</v>
      </c>
      <c r="W19">
        <v>2.927</v>
      </c>
      <c r="X19">
        <v>7.1920000000000002</v>
      </c>
      <c r="Y19">
        <v>3.2069999999999999</v>
      </c>
      <c r="Z19">
        <v>4.4669999999999996</v>
      </c>
      <c r="AA19">
        <v>2.0249999999999999</v>
      </c>
      <c r="AB19">
        <v>1.246</v>
      </c>
      <c r="AC19">
        <v>1.196</v>
      </c>
      <c r="AD19">
        <v>31061.734</v>
      </c>
      <c r="AE19">
        <v>4875.71</v>
      </c>
      <c r="AF19">
        <v>9439.1550000000007</v>
      </c>
      <c r="AG19">
        <v>4</v>
      </c>
      <c r="AH19">
        <v>1.2</v>
      </c>
      <c r="AI19">
        <v>0.25</v>
      </c>
      <c r="AJ19">
        <v>4.1666667999999997E-2</v>
      </c>
      <c r="AK19">
        <v>0.24128980999999999</v>
      </c>
      <c r="AL19">
        <v>0.20937987999999999</v>
      </c>
      <c r="AM19">
        <v>10.3</v>
      </c>
      <c r="AN19">
        <v>43.300002999999997</v>
      </c>
      <c r="AO19">
        <v>50</v>
      </c>
      <c r="AP19">
        <v>100</v>
      </c>
      <c r="AQ19" s="34">
        <v>0.80498886000000003</v>
      </c>
      <c r="AR19" s="34">
        <v>6.3594116999999999</v>
      </c>
      <c r="AS19" s="34">
        <v>0.35038580000000003</v>
      </c>
      <c r="AT19" s="34">
        <v>107.8194</v>
      </c>
      <c r="AU19" s="34">
        <v>115.26966</v>
      </c>
      <c r="AV19" s="34">
        <v>6.4748349999999997E-4</v>
      </c>
      <c r="AW19" s="34">
        <v>8.8894415000000002</v>
      </c>
      <c r="AX19" s="34"/>
      <c r="AY19" s="34">
        <v>0.43209475000000003</v>
      </c>
      <c r="AZ19" s="34">
        <v>1.7938468000000001</v>
      </c>
      <c r="BA19" s="34">
        <v>0.5</v>
      </c>
      <c r="BB19" s="34">
        <v>0.120805</v>
      </c>
      <c r="BC19" s="34">
        <v>2.7800003E-2</v>
      </c>
      <c r="BD19" s="34">
        <v>0</v>
      </c>
      <c r="BE19" s="34">
        <v>0.1</v>
      </c>
      <c r="BF19" s="34">
        <v>7.0000000000000007E-2</v>
      </c>
      <c r="BG19" s="34">
        <v>0.4</v>
      </c>
      <c r="BH19" s="34">
        <v>0.8</v>
      </c>
      <c r="BI19" s="34">
        <v>0.2</v>
      </c>
      <c r="BJ19" s="34">
        <v>1.1000000000000001</v>
      </c>
      <c r="BK19" s="34">
        <v>2.7</v>
      </c>
      <c r="BL19" s="34">
        <v>6.3</v>
      </c>
      <c r="BM19" s="34">
        <v>0.90000004</v>
      </c>
      <c r="BN19" s="34">
        <v>0.8</v>
      </c>
      <c r="BO19" s="34">
        <v>0</v>
      </c>
      <c r="BP19" s="34"/>
      <c r="BQ19" s="34"/>
      <c r="BR19" s="34"/>
      <c r="BS19" s="34">
        <v>0.10782865</v>
      </c>
      <c r="BT19" s="34">
        <v>0.45945793000000001</v>
      </c>
      <c r="BU19" s="34">
        <v>0</v>
      </c>
      <c r="BV19" s="34">
        <v>0.89250010000000002</v>
      </c>
      <c r="BW19" s="34">
        <v>3.5000003000000002E-3</v>
      </c>
      <c r="BX19" s="34">
        <v>2.325E-2</v>
      </c>
      <c r="BY19" s="34">
        <v>1.36</v>
      </c>
      <c r="BZ19" s="34">
        <v>9.18</v>
      </c>
      <c r="CA19" s="34">
        <v>1.5000001000000001</v>
      </c>
      <c r="CB19" s="34"/>
      <c r="CC19" s="34"/>
      <c r="CD19" s="34"/>
      <c r="CE19" s="34"/>
      <c r="CF19" s="34"/>
      <c r="CG19" s="34"/>
      <c r="CH19" s="34"/>
      <c r="CI19" s="34"/>
      <c r="CJ19" s="34"/>
      <c r="CK19" s="34"/>
      <c r="CL19" s="34"/>
      <c r="CM19" s="34"/>
      <c r="CN19" s="34" t="s">
        <v>2176</v>
      </c>
    </row>
    <row r="20" spans="1:92">
      <c r="A20" t="s">
        <v>2203</v>
      </c>
      <c r="B20">
        <v>19</v>
      </c>
      <c r="C20" t="s">
        <v>144</v>
      </c>
      <c r="D20">
        <v>4.5942590000000001</v>
      </c>
      <c r="E20">
        <v>2.8751223000000001</v>
      </c>
      <c r="F20">
        <v>1823.4860000000001</v>
      </c>
      <c r="G20">
        <v>79.305840000000003</v>
      </c>
      <c r="H20">
        <v>28.550920000000001</v>
      </c>
      <c r="I20">
        <v>1092.7773</v>
      </c>
      <c r="J20">
        <v>622.85180000000003</v>
      </c>
      <c r="K20">
        <v>9</v>
      </c>
      <c r="L20">
        <v>67.364493999999993</v>
      </c>
      <c r="M20">
        <v>115.00490000000001</v>
      </c>
      <c r="N20" t="s">
        <v>2184</v>
      </c>
      <c r="O20">
        <v>99.875190000000003</v>
      </c>
      <c r="P20">
        <v>95.837410000000006</v>
      </c>
      <c r="Q20">
        <v>449</v>
      </c>
      <c r="R20">
        <v>4.2869999999999999</v>
      </c>
      <c r="S20">
        <v>3.4159999999999999</v>
      </c>
      <c r="T20">
        <v>4.2869999999999999</v>
      </c>
      <c r="U20">
        <v>3.391</v>
      </c>
      <c r="V20">
        <v>3.91</v>
      </c>
      <c r="W20">
        <v>1.3260000000000001</v>
      </c>
      <c r="X20">
        <v>9</v>
      </c>
      <c r="Y20">
        <v>4.6399999999999997</v>
      </c>
      <c r="Z20">
        <v>9</v>
      </c>
      <c r="AA20">
        <v>4.76</v>
      </c>
      <c r="AB20">
        <v>3.165</v>
      </c>
      <c r="AC20">
        <v>2.5310000000000001</v>
      </c>
      <c r="AD20">
        <v>73556.86</v>
      </c>
      <c r="AE20">
        <v>7018.1464999999998</v>
      </c>
      <c r="AF20">
        <v>21635.4</v>
      </c>
      <c r="AG20">
        <v>2</v>
      </c>
      <c r="AH20">
        <v>3</v>
      </c>
      <c r="AI20">
        <v>0.33333333999999998</v>
      </c>
      <c r="AJ20">
        <v>0.10000001</v>
      </c>
      <c r="AK20">
        <v>0.1928241</v>
      </c>
      <c r="AL20">
        <v>0.19865079999999999</v>
      </c>
      <c r="AM20">
        <v>2</v>
      </c>
      <c r="AN20">
        <v>1</v>
      </c>
      <c r="AO20">
        <v>60</v>
      </c>
      <c r="AP20">
        <v>85</v>
      </c>
      <c r="AQ20" s="34">
        <v>5.8072400000000002</v>
      </c>
      <c r="AR20" s="34">
        <v>8.2048489999999994</v>
      </c>
      <c r="AS20" s="34">
        <v>4.3771266999999998</v>
      </c>
      <c r="AT20" s="34">
        <v>1479.84</v>
      </c>
      <c r="AU20" s="34">
        <v>1498.2293999999999</v>
      </c>
      <c r="AV20" s="34"/>
      <c r="AW20" s="34"/>
      <c r="AX20" s="34"/>
      <c r="AY20" s="34"/>
      <c r="AZ20" s="34">
        <v>37.179336999999997</v>
      </c>
      <c r="BA20" s="34">
        <v>0</v>
      </c>
      <c r="BB20" s="34">
        <v>4.8039999999999999E-2</v>
      </c>
      <c r="BC20" s="34">
        <v>0</v>
      </c>
      <c r="BD20" s="34">
        <v>0</v>
      </c>
      <c r="BE20" s="34">
        <v>1.0000001E-2</v>
      </c>
      <c r="BF20" s="34">
        <v>0</v>
      </c>
      <c r="BG20" s="34">
        <v>0.5</v>
      </c>
      <c r="BH20" s="34">
        <v>1.5000001000000001</v>
      </c>
      <c r="BI20" s="34">
        <v>3.0000002000000001</v>
      </c>
      <c r="BJ20" s="34">
        <v>0.5</v>
      </c>
      <c r="BK20" s="34">
        <v>4</v>
      </c>
      <c r="BL20" s="34">
        <v>19</v>
      </c>
      <c r="BM20" s="34">
        <v>0.70000004999999998</v>
      </c>
      <c r="BN20" s="34">
        <v>2.5</v>
      </c>
      <c r="BO20" s="34">
        <v>8</v>
      </c>
      <c r="BP20" s="34">
        <v>6.8918679999999996E-2</v>
      </c>
      <c r="BQ20" s="34"/>
      <c r="BR20" s="34"/>
      <c r="BS20" s="34"/>
      <c r="BT20" s="34"/>
      <c r="BU20" s="34"/>
      <c r="BV20" s="34">
        <v>3.6012002999999999</v>
      </c>
      <c r="BW20" s="34"/>
      <c r="BX20" s="34"/>
      <c r="BY20" s="34">
        <v>4.76</v>
      </c>
      <c r="BZ20" s="34">
        <v>21.42</v>
      </c>
      <c r="CA20" s="34">
        <v>0.3</v>
      </c>
      <c r="CB20" s="34"/>
      <c r="CC20" s="34"/>
      <c r="CD20" s="34"/>
      <c r="CE20" s="34"/>
      <c r="CF20" s="34"/>
      <c r="CG20" s="34"/>
      <c r="CH20" s="34"/>
      <c r="CI20" s="34"/>
      <c r="CJ20" s="34"/>
      <c r="CK20" s="34"/>
      <c r="CL20" s="34"/>
      <c r="CM20" s="34"/>
      <c r="CN20" s="34" t="s">
        <v>2173</v>
      </c>
    </row>
    <row r="21" spans="1:92">
      <c r="A21" t="s">
        <v>2204</v>
      </c>
      <c r="B21">
        <v>20</v>
      </c>
      <c r="C21" t="s">
        <v>145</v>
      </c>
      <c r="D21">
        <v>7.2800364000000002</v>
      </c>
      <c r="E21">
        <v>2.8186719999999998</v>
      </c>
      <c r="F21">
        <v>2671.2107000000001</v>
      </c>
      <c r="G21">
        <v>693.06055000000003</v>
      </c>
      <c r="H21">
        <v>1323.9856</v>
      </c>
      <c r="I21">
        <v>32.407932000000002</v>
      </c>
      <c r="J21">
        <v>621.75653</v>
      </c>
      <c r="K21">
        <v>9</v>
      </c>
      <c r="L21">
        <v>106.7454</v>
      </c>
      <c r="M21">
        <v>112.74688</v>
      </c>
      <c r="N21" t="s">
        <v>2202</v>
      </c>
      <c r="O21">
        <v>165.45536999999999</v>
      </c>
      <c r="P21">
        <v>122.55095</v>
      </c>
      <c r="Q21">
        <v>512</v>
      </c>
      <c r="R21">
        <v>5.3959999999999999</v>
      </c>
      <c r="S21">
        <v>4.1349999999999998</v>
      </c>
      <c r="T21">
        <v>5.3959999999999999</v>
      </c>
      <c r="U21">
        <v>3.3580000000000001</v>
      </c>
      <c r="V21">
        <v>1.3260000000000001</v>
      </c>
      <c r="W21">
        <v>0</v>
      </c>
      <c r="X21">
        <v>5.8419999999999996</v>
      </c>
      <c r="Y21">
        <v>1.1459999999999999</v>
      </c>
      <c r="Z21">
        <v>2.4359999999999999</v>
      </c>
      <c r="AA21">
        <v>1.496</v>
      </c>
      <c r="AB21">
        <v>0.56000000000000005</v>
      </c>
      <c r="AC21">
        <v>0.38</v>
      </c>
      <c r="AD21">
        <v>20558.796999999999</v>
      </c>
      <c r="AE21">
        <v>4990.3500000000004</v>
      </c>
      <c r="AF21">
        <v>9364.7649999999994</v>
      </c>
      <c r="AG21">
        <v>10</v>
      </c>
      <c r="AH21">
        <v>2</v>
      </c>
      <c r="AI21">
        <v>4.1666667999999997E-2</v>
      </c>
      <c r="AJ21">
        <v>5.8333334000000001E-2</v>
      </c>
      <c r="AK21">
        <v>1.7718678000000001</v>
      </c>
      <c r="AL21">
        <v>0.43370730000000002</v>
      </c>
      <c r="AM21">
        <v>30</v>
      </c>
      <c r="AN21">
        <v>30</v>
      </c>
      <c r="AO21">
        <v>25</v>
      </c>
      <c r="AP21">
        <v>38</v>
      </c>
      <c r="AQ21" s="34">
        <v>1.5093540999999999</v>
      </c>
      <c r="AR21" s="34">
        <v>2.1303453000000001</v>
      </c>
      <c r="AS21" s="34">
        <v>0</v>
      </c>
      <c r="AT21" s="34">
        <v>60.845970000000001</v>
      </c>
      <c r="AU21" s="34">
        <v>64.485669999999999</v>
      </c>
      <c r="AV21" s="34"/>
      <c r="AW21" s="34"/>
      <c r="AX21" s="34"/>
      <c r="AY21" s="34"/>
      <c r="AZ21" s="34"/>
      <c r="BA21" s="34">
        <v>3.0000002000000001</v>
      </c>
      <c r="BB21" s="34">
        <v>0.52471500000000004</v>
      </c>
      <c r="BC21" s="34">
        <v>6.4600003000000001E-3</v>
      </c>
      <c r="BD21" s="34">
        <v>0</v>
      </c>
      <c r="BE21" s="34">
        <v>0.05</v>
      </c>
      <c r="BF21" s="34">
        <v>0.3</v>
      </c>
      <c r="BG21" s="34">
        <v>0.05</v>
      </c>
      <c r="BH21" s="34">
        <v>0.1</v>
      </c>
      <c r="BI21" s="34">
        <v>0.5</v>
      </c>
      <c r="BJ21" s="34">
        <v>1</v>
      </c>
      <c r="BK21" s="34">
        <v>0</v>
      </c>
      <c r="BL21" s="34">
        <v>0</v>
      </c>
      <c r="BM21" s="34">
        <v>0</v>
      </c>
      <c r="BN21" s="34">
        <v>2</v>
      </c>
      <c r="BO21" s="34">
        <v>4</v>
      </c>
      <c r="BP21" s="34"/>
      <c r="BQ21" s="34"/>
      <c r="BR21" s="34"/>
      <c r="BS21" s="34"/>
      <c r="BT21" s="34"/>
      <c r="BU21" s="34"/>
      <c r="BV21" s="34">
        <v>1.4550000000000001</v>
      </c>
      <c r="BW21" s="34">
        <v>1.5000002000000001E-3</v>
      </c>
      <c r="BX21" s="34">
        <v>7.5000003000000003E-3</v>
      </c>
      <c r="BY21" s="34">
        <v>1.2</v>
      </c>
      <c r="BZ21" s="34">
        <v>2.7</v>
      </c>
      <c r="CA21" s="34"/>
      <c r="CB21" s="34"/>
      <c r="CC21" s="34"/>
      <c r="CD21" s="34"/>
      <c r="CE21" s="34"/>
      <c r="CF21" s="34"/>
      <c r="CG21" s="34"/>
      <c r="CH21" s="34"/>
      <c r="CI21" s="34"/>
      <c r="CJ21" s="34"/>
      <c r="CK21" s="34"/>
      <c r="CL21" s="34"/>
      <c r="CM21" s="34"/>
      <c r="CN21" s="34" t="s">
        <v>2182</v>
      </c>
    </row>
    <row r="22" spans="1:92">
      <c r="A22" t="s">
        <v>2205</v>
      </c>
      <c r="B22">
        <v>21</v>
      </c>
      <c r="C22" t="s">
        <v>146</v>
      </c>
      <c r="D22">
        <v>2.0909300000000002</v>
      </c>
      <c r="E22">
        <v>0.86414930000000001</v>
      </c>
      <c r="F22">
        <v>624.32090000000005</v>
      </c>
      <c r="G22">
        <v>8.9618570000000002E-3</v>
      </c>
      <c r="H22">
        <v>7.3166903999999997</v>
      </c>
      <c r="I22">
        <v>8.1435380000000005E-3</v>
      </c>
      <c r="J22">
        <v>616.98710000000005</v>
      </c>
      <c r="K22">
        <v>8</v>
      </c>
      <c r="L22">
        <v>126.72302999999999</v>
      </c>
      <c r="M22">
        <v>86.414924999999997</v>
      </c>
      <c r="N22" t="s">
        <v>2192</v>
      </c>
      <c r="O22">
        <v>160.84076999999999</v>
      </c>
      <c r="P22">
        <v>96.016589999999994</v>
      </c>
      <c r="Q22">
        <v>333</v>
      </c>
      <c r="R22">
        <v>2.8919999999999999</v>
      </c>
      <c r="S22">
        <v>1.9990000000000001</v>
      </c>
      <c r="T22">
        <v>2.8919999999999999</v>
      </c>
      <c r="U22">
        <v>1.859</v>
      </c>
      <c r="V22">
        <v>3.2490000000000001</v>
      </c>
      <c r="W22">
        <v>4.8570000000000002</v>
      </c>
      <c r="X22">
        <v>5.8419999999999996</v>
      </c>
      <c r="Y22">
        <v>0.77500000000000002</v>
      </c>
      <c r="Z22">
        <v>3.294</v>
      </c>
      <c r="AA22">
        <v>0.94099999999999995</v>
      </c>
      <c r="AB22">
        <v>0.99399999999999999</v>
      </c>
      <c r="AC22">
        <v>1.36</v>
      </c>
      <c r="AD22">
        <v>2529.9814000000001</v>
      </c>
      <c r="AE22">
        <v>5331.8370000000004</v>
      </c>
      <c r="AF22">
        <v>16290.035</v>
      </c>
      <c r="AG22">
        <v>0.2</v>
      </c>
      <c r="AH22">
        <v>0.6</v>
      </c>
      <c r="AI22">
        <v>8.3333335999999994E-2</v>
      </c>
      <c r="AJ22">
        <v>6.6666669999999997E-2</v>
      </c>
      <c r="AK22">
        <v>4.3635719999999996E-3</v>
      </c>
      <c r="AL22">
        <v>4.3668800000000001E-3</v>
      </c>
      <c r="AM22">
        <v>1</v>
      </c>
      <c r="AN22">
        <v>2</v>
      </c>
      <c r="AO22">
        <v>5</v>
      </c>
      <c r="AP22">
        <v>52</v>
      </c>
      <c r="AQ22" s="34">
        <v>0.63249122999999996</v>
      </c>
      <c r="AR22" s="34">
        <v>0</v>
      </c>
      <c r="AS22" s="34">
        <v>0</v>
      </c>
      <c r="AT22" s="34">
        <v>0.17128968</v>
      </c>
      <c r="AU22" s="34">
        <v>0.80378090000000002</v>
      </c>
      <c r="AV22" s="34">
        <v>4.1298094E-6</v>
      </c>
      <c r="AW22" s="34">
        <v>5.3297116999999998E-2</v>
      </c>
      <c r="AX22" s="34"/>
      <c r="AY22" s="34">
        <v>4.9185615</v>
      </c>
      <c r="AZ22" s="34">
        <v>5.7004694999999996</v>
      </c>
      <c r="BA22" s="34">
        <v>0</v>
      </c>
      <c r="BB22" s="34">
        <v>1.0950001000000001E-3</v>
      </c>
      <c r="BC22" s="34">
        <v>0</v>
      </c>
      <c r="BD22" s="34">
        <v>0</v>
      </c>
      <c r="BE22" s="34">
        <v>2.0000001E-2</v>
      </c>
      <c r="BF22" s="34">
        <v>0</v>
      </c>
      <c r="BG22" s="34">
        <v>0.2</v>
      </c>
      <c r="BH22" s="34">
        <v>1</v>
      </c>
      <c r="BI22" s="34">
        <v>2.5</v>
      </c>
      <c r="BJ22" s="34">
        <v>8</v>
      </c>
      <c r="BK22" s="34">
        <v>0.5</v>
      </c>
      <c r="BL22" s="34">
        <v>0</v>
      </c>
      <c r="BM22" s="34">
        <v>0.70000004999999998</v>
      </c>
      <c r="BN22" s="34">
        <v>0.2</v>
      </c>
      <c r="BO22" s="34">
        <v>0</v>
      </c>
      <c r="BP22" s="34">
        <v>3.9697163000000001E-2</v>
      </c>
      <c r="BQ22" s="34"/>
      <c r="BR22" s="34"/>
      <c r="BS22" s="34">
        <v>5.6352319999999996E-3</v>
      </c>
      <c r="BT22" s="34">
        <v>1.8378317000000002E-2</v>
      </c>
      <c r="BU22" s="34">
        <v>0</v>
      </c>
      <c r="BV22" s="34">
        <v>1.4964999999999999</v>
      </c>
      <c r="BW22" s="34">
        <v>5.0000000000000001E-4</v>
      </c>
      <c r="BX22" s="34">
        <v>3.0000000000000001E-3</v>
      </c>
      <c r="BY22" s="34">
        <v>2</v>
      </c>
      <c r="BZ22" s="34">
        <v>4.5</v>
      </c>
      <c r="CA22" s="34">
        <v>0.3</v>
      </c>
      <c r="CB22" s="34"/>
      <c r="CC22" s="34"/>
      <c r="CD22" s="34"/>
      <c r="CE22" s="34"/>
      <c r="CF22" s="34"/>
      <c r="CG22" s="34"/>
      <c r="CH22" s="34"/>
      <c r="CI22" s="34"/>
      <c r="CJ22" s="34"/>
      <c r="CK22" s="34"/>
      <c r="CL22" s="34"/>
      <c r="CM22" s="34"/>
      <c r="CN22" s="34" t="s">
        <v>2182</v>
      </c>
    </row>
    <row r="23" spans="1:92">
      <c r="A23" t="s">
        <v>2206</v>
      </c>
      <c r="B23">
        <v>22</v>
      </c>
      <c r="C23" t="s">
        <v>146</v>
      </c>
      <c r="D23">
        <v>2.2824395000000002</v>
      </c>
      <c r="E23">
        <v>1.1179417</v>
      </c>
      <c r="F23">
        <v>1094.2048</v>
      </c>
      <c r="G23">
        <v>0.18303085999999999</v>
      </c>
      <c r="H23">
        <v>459.38709999999998</v>
      </c>
      <c r="I23">
        <v>34.068171999999997</v>
      </c>
      <c r="J23">
        <v>600.56650000000002</v>
      </c>
      <c r="K23">
        <v>8</v>
      </c>
      <c r="L23">
        <v>138.32966999999999</v>
      </c>
      <c r="M23">
        <v>111.794174</v>
      </c>
      <c r="N23" t="s">
        <v>2192</v>
      </c>
      <c r="O23">
        <v>175.57228000000001</v>
      </c>
      <c r="P23">
        <v>124.215744</v>
      </c>
      <c r="Q23">
        <v>324</v>
      </c>
      <c r="R23">
        <v>3.0219999999999998</v>
      </c>
      <c r="S23">
        <v>2.6459999999999999</v>
      </c>
      <c r="T23">
        <v>3.0219999999999998</v>
      </c>
      <c r="U23">
        <v>2.1150000000000002</v>
      </c>
      <c r="V23">
        <v>2.4969999999999999</v>
      </c>
      <c r="W23">
        <v>1.85</v>
      </c>
      <c r="X23">
        <v>8.1229999999999993</v>
      </c>
      <c r="Y23">
        <v>1.2669999999999999</v>
      </c>
      <c r="Z23">
        <v>3.9849999999999999</v>
      </c>
      <c r="AA23">
        <v>1.8120000000000001</v>
      </c>
      <c r="AB23">
        <v>1.69</v>
      </c>
      <c r="AC23">
        <v>0.48299999999999998</v>
      </c>
      <c r="AD23">
        <v>16582.296999999999</v>
      </c>
      <c r="AE23">
        <v>8462.2039999999997</v>
      </c>
      <c r="AF23">
        <v>19660.05</v>
      </c>
      <c r="AG23">
        <v>1</v>
      </c>
      <c r="AH23">
        <v>0.5</v>
      </c>
      <c r="AI23">
        <v>8.3333335999999994E-2</v>
      </c>
      <c r="AJ23">
        <v>6.6666669999999997E-2</v>
      </c>
      <c r="AK23">
        <v>1.9718659999999999E-2</v>
      </c>
      <c r="AL23">
        <v>1.9722221000000002E-2</v>
      </c>
      <c r="AM23">
        <v>1</v>
      </c>
      <c r="AN23">
        <v>22</v>
      </c>
      <c r="AO23">
        <v>7</v>
      </c>
      <c r="AP23">
        <v>53</v>
      </c>
      <c r="AQ23" s="34">
        <v>4.1255674000000004</v>
      </c>
      <c r="AR23" s="34">
        <v>0</v>
      </c>
      <c r="AS23" s="34">
        <v>0</v>
      </c>
      <c r="AT23" s="34">
        <v>22.464962</v>
      </c>
      <c r="AU23" s="34">
        <v>26.590527999999999</v>
      </c>
      <c r="AV23" s="34">
        <v>6.8925109999999997E-6</v>
      </c>
      <c r="AW23" s="34">
        <v>8.8951059999999998E-2</v>
      </c>
      <c r="AX23" s="34"/>
      <c r="AY23" s="34">
        <v>8.8951059999999998E-2</v>
      </c>
      <c r="AZ23" s="34">
        <v>8.8951059999999998E-2</v>
      </c>
      <c r="BA23" s="34">
        <v>4.0000002999999999E-2</v>
      </c>
      <c r="BB23" s="34">
        <v>5.5000006000000001E-4</v>
      </c>
      <c r="BC23" s="34">
        <v>0</v>
      </c>
      <c r="BD23" s="34">
        <v>0</v>
      </c>
      <c r="BE23" s="34">
        <v>0.2</v>
      </c>
      <c r="BF23" s="34">
        <v>0</v>
      </c>
      <c r="BG23" s="34">
        <v>0.4</v>
      </c>
      <c r="BH23" s="34">
        <v>2.2000000000000002</v>
      </c>
      <c r="BI23" s="34">
        <v>2.8000001999999999</v>
      </c>
      <c r="BJ23" s="34">
        <v>8.3000000000000007</v>
      </c>
      <c r="BK23" s="34">
        <v>0.70000004999999998</v>
      </c>
      <c r="BL23" s="34">
        <v>0.5</v>
      </c>
      <c r="BM23" s="34">
        <v>0.8</v>
      </c>
      <c r="BN23" s="34">
        <v>0.5</v>
      </c>
      <c r="BO23" s="34">
        <v>0.5</v>
      </c>
      <c r="BP23" s="34">
        <v>3.9697163000000001E-2</v>
      </c>
      <c r="BQ23" s="34"/>
      <c r="BR23" s="34"/>
      <c r="BS23" s="34">
        <v>5.6352319999999996E-3</v>
      </c>
      <c r="BT23" s="34">
        <v>1.8378317000000002E-2</v>
      </c>
      <c r="BU23" s="34">
        <v>0</v>
      </c>
      <c r="BV23" s="34">
        <v>1.4895</v>
      </c>
      <c r="BW23" s="34">
        <v>5.0000000000000001E-4</v>
      </c>
      <c r="BX23" s="34">
        <v>6.0000000000000001E-3</v>
      </c>
      <c r="BY23" s="34">
        <v>4</v>
      </c>
      <c r="BZ23" s="34">
        <v>9</v>
      </c>
      <c r="CA23" s="34"/>
      <c r="CB23" s="34"/>
      <c r="CC23" s="34"/>
      <c r="CD23" s="34"/>
      <c r="CE23" s="34"/>
      <c r="CF23" s="34"/>
      <c r="CG23" s="34"/>
      <c r="CH23" s="34"/>
      <c r="CI23" s="34"/>
      <c r="CJ23" s="34"/>
      <c r="CK23" s="34"/>
      <c r="CL23" s="34"/>
      <c r="CM23" s="34"/>
      <c r="CN23" s="34" t="s">
        <v>2176</v>
      </c>
    </row>
    <row r="24" spans="1:92">
      <c r="A24" t="s">
        <v>2207</v>
      </c>
      <c r="B24">
        <v>23</v>
      </c>
      <c r="C24" t="s">
        <v>146</v>
      </c>
      <c r="D24">
        <v>2.5365703000000002</v>
      </c>
      <c r="E24">
        <v>1.991927</v>
      </c>
      <c r="F24">
        <v>2600.8762000000002</v>
      </c>
      <c r="G24">
        <v>921.10389999999995</v>
      </c>
      <c r="H24">
        <v>746.1123</v>
      </c>
      <c r="I24">
        <v>346.97430000000003</v>
      </c>
      <c r="J24">
        <v>586.68579999999997</v>
      </c>
      <c r="K24">
        <v>8</v>
      </c>
      <c r="L24">
        <v>153.73151999999999</v>
      </c>
      <c r="M24">
        <v>199.1927</v>
      </c>
      <c r="N24" t="s">
        <v>2208</v>
      </c>
      <c r="O24">
        <v>110.28565999999999</v>
      </c>
      <c r="P24">
        <v>124.49544</v>
      </c>
      <c r="Q24">
        <v>337</v>
      </c>
      <c r="R24">
        <v>3.1850000000000001</v>
      </c>
      <c r="S24">
        <v>4.08</v>
      </c>
      <c r="T24">
        <v>3.1850000000000001</v>
      </c>
      <c r="U24">
        <v>2.823</v>
      </c>
      <c r="V24">
        <v>2.6680000000000001</v>
      </c>
      <c r="W24">
        <v>2.7330000000000001</v>
      </c>
      <c r="X24">
        <v>5.8419999999999996</v>
      </c>
      <c r="Y24">
        <v>1.544</v>
      </c>
      <c r="Z24">
        <v>7.2720000000000002</v>
      </c>
      <c r="AA24">
        <v>2.1040000000000001</v>
      </c>
      <c r="AB24">
        <v>1.415</v>
      </c>
      <c r="AC24">
        <v>3.7530000000000001</v>
      </c>
      <c r="AD24">
        <v>15230.118</v>
      </c>
      <c r="AE24">
        <v>6452.5937999999996</v>
      </c>
      <c r="AF24">
        <v>26848.934000000001</v>
      </c>
      <c r="AG24">
        <v>0.4</v>
      </c>
      <c r="AH24">
        <v>0.7</v>
      </c>
      <c r="AI24">
        <v>8.3333335999999994E-2</v>
      </c>
      <c r="AJ24">
        <v>6.6666669999999997E-2</v>
      </c>
      <c r="AK24">
        <v>6.5000883999999995E-2</v>
      </c>
      <c r="AL24">
        <v>3.0597635000000001E-2</v>
      </c>
      <c r="AM24">
        <v>38</v>
      </c>
      <c r="AN24">
        <v>17</v>
      </c>
      <c r="AO24">
        <v>10</v>
      </c>
      <c r="AP24">
        <v>56</v>
      </c>
      <c r="AQ24" s="34">
        <v>3.7805727</v>
      </c>
      <c r="AR24" s="34">
        <v>0</v>
      </c>
      <c r="AS24" s="34">
        <v>5.0211229999999997E-3</v>
      </c>
      <c r="AT24" s="34">
        <v>25.976649999999999</v>
      </c>
      <c r="AU24" s="34">
        <v>29.762243000000002</v>
      </c>
      <c r="AV24" s="34">
        <v>1.9358486E-3</v>
      </c>
      <c r="AW24" s="34">
        <v>24.983027</v>
      </c>
      <c r="AX24" s="34"/>
      <c r="AY24" s="34">
        <v>24.983027</v>
      </c>
      <c r="AZ24" s="34">
        <v>3.6321677999999999</v>
      </c>
      <c r="BA24" s="34">
        <v>4.0000002999999999E-2</v>
      </c>
      <c r="BB24" s="34">
        <v>0.33415001999999999</v>
      </c>
      <c r="BC24" s="34">
        <v>0</v>
      </c>
      <c r="BD24" s="34">
        <v>0</v>
      </c>
      <c r="BE24" s="34">
        <v>0.17</v>
      </c>
      <c r="BF24" s="34">
        <v>0</v>
      </c>
      <c r="BG24" s="34">
        <v>0.2</v>
      </c>
      <c r="BH24" s="34">
        <v>1.1000000000000001</v>
      </c>
      <c r="BI24" s="34">
        <v>1.6</v>
      </c>
      <c r="BJ24" s="34">
        <v>9.7000010000000003</v>
      </c>
      <c r="BK24" s="34">
        <v>8.7000010000000003</v>
      </c>
      <c r="BL24" s="34">
        <v>1</v>
      </c>
      <c r="BM24" s="34">
        <v>3.3000001999999999</v>
      </c>
      <c r="BN24" s="34">
        <v>2.3000001999999999</v>
      </c>
      <c r="BO24" s="34">
        <v>1</v>
      </c>
      <c r="BP24" s="34">
        <v>0.16540485999999999</v>
      </c>
      <c r="BQ24" s="34"/>
      <c r="BR24" s="34"/>
      <c r="BS24" s="34">
        <v>5.6352319999999996E-3</v>
      </c>
      <c r="BT24" s="34">
        <v>3.6756635999999998E-3</v>
      </c>
      <c r="BU24" s="34">
        <v>0</v>
      </c>
      <c r="BV24" s="34">
        <v>1.4825001</v>
      </c>
      <c r="BW24" s="34">
        <v>5.0000000000000001E-4</v>
      </c>
      <c r="BX24" s="34">
        <v>1.5000001000000001E-2</v>
      </c>
      <c r="BY24" s="34">
        <v>2</v>
      </c>
      <c r="BZ24" s="34">
        <v>4.5</v>
      </c>
      <c r="CA24" s="34">
        <v>0.3</v>
      </c>
      <c r="CB24" s="34"/>
      <c r="CC24" s="34"/>
      <c r="CD24" s="34"/>
      <c r="CE24" s="34"/>
      <c r="CF24" s="34"/>
      <c r="CG24" s="34"/>
      <c r="CH24" s="34"/>
      <c r="CI24" s="34"/>
      <c r="CJ24" s="34"/>
      <c r="CK24" s="34"/>
      <c r="CL24" s="34"/>
      <c r="CM24" s="34"/>
      <c r="CN24" s="34" t="s">
        <v>2176</v>
      </c>
    </row>
    <row r="25" spans="1:92">
      <c r="A25" t="s">
        <v>2209</v>
      </c>
      <c r="B25">
        <v>24</v>
      </c>
      <c r="C25" t="s">
        <v>147</v>
      </c>
      <c r="D25">
        <v>9.0130549999999996</v>
      </c>
      <c r="E25">
        <v>3.4472995000000002</v>
      </c>
      <c r="F25">
        <v>3406.6538</v>
      </c>
      <c r="G25">
        <v>0</v>
      </c>
      <c r="H25">
        <v>2284.0266000000001</v>
      </c>
      <c r="I25">
        <v>137.87027</v>
      </c>
      <c r="J25">
        <v>984.75670000000002</v>
      </c>
      <c r="K25">
        <v>9</v>
      </c>
      <c r="L25">
        <v>132.15622999999999</v>
      </c>
      <c r="M25">
        <v>137.89197999999999</v>
      </c>
      <c r="N25" t="s">
        <v>2197</v>
      </c>
      <c r="O25">
        <v>99.044556</v>
      </c>
      <c r="P25">
        <v>111.20322</v>
      </c>
      <c r="Q25">
        <v>643</v>
      </c>
      <c r="R25">
        <v>6.0039999999999996</v>
      </c>
      <c r="S25">
        <v>4.6689999999999996</v>
      </c>
      <c r="T25">
        <v>6.0039999999999996</v>
      </c>
      <c r="U25">
        <v>3.7130000000000001</v>
      </c>
      <c r="V25">
        <v>3.6840000000000002</v>
      </c>
      <c r="W25">
        <v>3.5190000000000001</v>
      </c>
      <c r="X25">
        <v>7.1920000000000002</v>
      </c>
      <c r="Y25">
        <v>2.6789999999999998</v>
      </c>
      <c r="Z25">
        <v>3.3420000000000001</v>
      </c>
      <c r="AA25">
        <v>2.0459999999999998</v>
      </c>
      <c r="AB25">
        <v>0.71499999999999997</v>
      </c>
      <c r="AC25">
        <v>0.58199999999999996</v>
      </c>
      <c r="AD25">
        <v>28885.155999999999</v>
      </c>
      <c r="AE25">
        <v>5564</v>
      </c>
      <c r="AF25">
        <v>12036.987999999999</v>
      </c>
      <c r="AG25">
        <v>0</v>
      </c>
      <c r="AH25">
        <v>0.4</v>
      </c>
      <c r="AI25">
        <v>8.3333335999999994E-2</v>
      </c>
      <c r="AJ25">
        <v>7.4999999999999997E-2</v>
      </c>
      <c r="AK25">
        <v>0.20850840000000001</v>
      </c>
      <c r="AL25">
        <v>0.20850840000000001</v>
      </c>
      <c r="AM25">
        <v>0</v>
      </c>
      <c r="AN25">
        <v>75</v>
      </c>
      <c r="AO25">
        <v>25</v>
      </c>
      <c r="AP25">
        <v>91.5</v>
      </c>
      <c r="AQ25" s="34">
        <v>3.6799490000000001</v>
      </c>
      <c r="AR25" s="34">
        <v>1.8687241000000001</v>
      </c>
      <c r="AS25" s="34">
        <v>0.17249763000000001</v>
      </c>
      <c r="AT25" s="34">
        <v>258.79836999999998</v>
      </c>
      <c r="AU25" s="34">
        <v>264.51960000000003</v>
      </c>
      <c r="AV25" s="34">
        <v>1.1867272E-4</v>
      </c>
      <c r="AW25" s="34">
        <v>2.0420356000000002</v>
      </c>
      <c r="AX25" s="34"/>
      <c r="AY25" s="34">
        <v>0.72364629999999996</v>
      </c>
      <c r="AZ25" s="34">
        <v>1.1486448</v>
      </c>
      <c r="BA25" s="34">
        <v>3.0000002000000001</v>
      </c>
      <c r="BB25" s="34">
        <v>0</v>
      </c>
      <c r="BC25" s="34">
        <v>0</v>
      </c>
      <c r="BD25" s="34">
        <v>0</v>
      </c>
      <c r="BE25" s="34">
        <v>0.5</v>
      </c>
      <c r="BF25" s="34">
        <v>0</v>
      </c>
      <c r="BG25" s="34">
        <v>0.1</v>
      </c>
      <c r="BH25" s="34">
        <v>0.2</v>
      </c>
      <c r="BI25" s="34">
        <v>0.75000005999999997</v>
      </c>
      <c r="BJ25" s="34">
        <v>2</v>
      </c>
      <c r="BK25" s="34">
        <v>0.8</v>
      </c>
      <c r="BL25" s="34">
        <v>0</v>
      </c>
      <c r="BM25" s="34">
        <v>1.8000001000000001</v>
      </c>
      <c r="BN25" s="34">
        <v>0.2</v>
      </c>
      <c r="BO25" s="34">
        <v>0.5</v>
      </c>
      <c r="BP25" s="34"/>
      <c r="BQ25" s="34"/>
      <c r="BR25" s="34"/>
      <c r="BS25" s="34">
        <v>3.2139967999999998E-2</v>
      </c>
      <c r="BT25" s="34">
        <v>0.45945793000000001</v>
      </c>
      <c r="BU25" s="34">
        <v>1.2507466</v>
      </c>
      <c r="BV25" s="34">
        <v>1.9775001000000001</v>
      </c>
      <c r="BW25" s="34"/>
      <c r="BX25" s="34">
        <v>4.5000003000000002E-3</v>
      </c>
      <c r="BY25" s="34">
        <v>3.2</v>
      </c>
      <c r="BZ25" s="34">
        <v>1.7600001000000001</v>
      </c>
      <c r="CA25" s="34">
        <v>1.5000001000000001</v>
      </c>
      <c r="CB25" s="34"/>
      <c r="CC25" s="34"/>
      <c r="CD25" s="34"/>
      <c r="CE25" s="34"/>
      <c r="CF25" s="34"/>
      <c r="CG25" s="34"/>
      <c r="CH25" s="34"/>
      <c r="CI25" s="34"/>
      <c r="CJ25" s="34"/>
      <c r="CK25" s="34"/>
      <c r="CL25" s="34"/>
      <c r="CM25" s="34"/>
      <c r="CN25" s="34" t="s">
        <v>2176</v>
      </c>
    </row>
    <row r="26" spans="1:92">
      <c r="A26" t="s">
        <v>2210</v>
      </c>
      <c r="B26">
        <v>25</v>
      </c>
      <c r="C26" t="s">
        <v>148</v>
      </c>
      <c r="D26">
        <v>1.0860974000000001</v>
      </c>
      <c r="E26">
        <v>1.2302995000000001</v>
      </c>
      <c r="F26">
        <v>1825.4381000000001</v>
      </c>
      <c r="G26">
        <v>554.55539999999996</v>
      </c>
      <c r="H26">
        <v>266.75223</v>
      </c>
      <c r="I26">
        <v>422.58109999999999</v>
      </c>
      <c r="J26">
        <v>581.54944</v>
      </c>
      <c r="K26">
        <v>8</v>
      </c>
      <c r="L26">
        <v>65.824079999999995</v>
      </c>
      <c r="M26">
        <v>123.029945</v>
      </c>
      <c r="N26" t="s">
        <v>2172</v>
      </c>
      <c r="O26">
        <v>57.163017000000004</v>
      </c>
      <c r="P26">
        <v>102.52495</v>
      </c>
      <c r="Q26">
        <v>243</v>
      </c>
      <c r="R26">
        <v>2.218</v>
      </c>
      <c r="S26">
        <v>3.4180000000000001</v>
      </c>
      <c r="T26">
        <v>2.0840000000000001</v>
      </c>
      <c r="U26">
        <v>2.218</v>
      </c>
      <c r="V26">
        <v>3.6640000000000001</v>
      </c>
      <c r="W26">
        <v>4.3019999999999996</v>
      </c>
      <c r="X26">
        <v>7.69</v>
      </c>
      <c r="Y26">
        <v>1.6830000000000001</v>
      </c>
      <c r="Z26">
        <v>3.4569999999999999</v>
      </c>
      <c r="AA26">
        <v>2.5990000000000002</v>
      </c>
      <c r="AB26">
        <v>0.68400000000000005</v>
      </c>
      <c r="AC26">
        <v>0.17499999999999999</v>
      </c>
      <c r="AD26">
        <v>44773.49</v>
      </c>
      <c r="AE26">
        <v>4539.29</v>
      </c>
      <c r="AF26">
        <v>7197.7060000000001</v>
      </c>
      <c r="AG26">
        <v>2.2000000000000002</v>
      </c>
      <c r="AH26">
        <v>0.7</v>
      </c>
      <c r="AI26">
        <v>5.8333334000000001E-2</v>
      </c>
      <c r="AJ26">
        <v>3.3333334999999999E-2</v>
      </c>
      <c r="AK26">
        <v>6.4607349999999994E-2</v>
      </c>
      <c r="AL26">
        <v>2.9544668E-2</v>
      </c>
      <c r="AM26">
        <v>7.2</v>
      </c>
      <c r="AN26">
        <v>28.800001000000002</v>
      </c>
      <c r="AO26">
        <v>25</v>
      </c>
      <c r="AP26">
        <v>40</v>
      </c>
      <c r="AQ26" s="34">
        <v>6.7843312999999998</v>
      </c>
      <c r="AR26" s="34">
        <v>1.5363070000000001</v>
      </c>
      <c r="AS26" s="34">
        <v>1.372506</v>
      </c>
      <c r="AT26" s="34">
        <v>65.117279999999994</v>
      </c>
      <c r="AU26" s="34">
        <v>74.810424999999995</v>
      </c>
      <c r="AV26" s="34">
        <v>2.2808894999999999E-4</v>
      </c>
      <c r="AW26" s="34">
        <v>1.9623963</v>
      </c>
      <c r="AX26" s="34"/>
      <c r="AY26" s="34">
        <v>16.413972999999999</v>
      </c>
      <c r="AZ26" s="34"/>
      <c r="BA26" s="34">
        <v>3.0000002000000001</v>
      </c>
      <c r="BB26" s="34">
        <v>0.23364499999999999</v>
      </c>
      <c r="BC26" s="34">
        <v>0</v>
      </c>
      <c r="BD26" s="34">
        <v>0</v>
      </c>
      <c r="BE26" s="34">
        <v>4.0000002999999999E-2</v>
      </c>
      <c r="BF26" s="34">
        <v>1.0000001E-2</v>
      </c>
      <c r="BG26" s="34">
        <v>0.3</v>
      </c>
      <c r="BH26" s="34">
        <v>0.5</v>
      </c>
      <c r="BI26" s="34">
        <v>1.2</v>
      </c>
      <c r="BJ26" s="34">
        <v>1</v>
      </c>
      <c r="BK26" s="34">
        <v>1</v>
      </c>
      <c r="BL26" s="34">
        <v>0</v>
      </c>
      <c r="BM26" s="34"/>
      <c r="BN26" s="34"/>
      <c r="BO26" s="34"/>
      <c r="BP26" s="34"/>
      <c r="BQ26" s="34"/>
      <c r="BR26" s="34"/>
      <c r="BS26" s="34"/>
      <c r="BT26" s="34"/>
      <c r="BU26" s="34"/>
      <c r="BV26" s="34">
        <v>1.1860001</v>
      </c>
      <c r="BW26" s="34"/>
      <c r="BX26" s="34"/>
      <c r="BY26" s="34">
        <v>1.2800001000000001</v>
      </c>
      <c r="BZ26" s="34">
        <v>5.0400004000000003</v>
      </c>
      <c r="CA26" s="34">
        <v>0.3</v>
      </c>
      <c r="CB26" s="34"/>
      <c r="CC26" s="34"/>
      <c r="CD26" s="34"/>
      <c r="CE26" s="34"/>
      <c r="CF26" s="34"/>
      <c r="CG26" s="34"/>
      <c r="CH26" s="34"/>
      <c r="CI26" s="34"/>
      <c r="CJ26" s="34"/>
      <c r="CK26" s="34"/>
      <c r="CL26" s="34"/>
      <c r="CM26" s="34"/>
      <c r="CN26" s="34" t="s">
        <v>2176</v>
      </c>
    </row>
    <row r="27" spans="1:92">
      <c r="A27" t="s">
        <v>2211</v>
      </c>
      <c r="B27">
        <v>26</v>
      </c>
      <c r="C27" t="s">
        <v>149</v>
      </c>
      <c r="D27">
        <v>4.4033579999999999</v>
      </c>
      <c r="E27">
        <v>3.6244551999999999</v>
      </c>
      <c r="F27">
        <v>4460.6670000000004</v>
      </c>
      <c r="G27">
        <v>2291.0444000000002</v>
      </c>
      <c r="H27">
        <v>372.00240000000002</v>
      </c>
      <c r="I27">
        <v>68.117369999999994</v>
      </c>
      <c r="J27">
        <v>1729.5029</v>
      </c>
      <c r="K27">
        <v>9</v>
      </c>
      <c r="L27">
        <v>64.565370000000001</v>
      </c>
      <c r="M27">
        <v>144.97820999999999</v>
      </c>
      <c r="N27" t="s">
        <v>2184</v>
      </c>
      <c r="O27">
        <v>95.725173999999996</v>
      </c>
      <c r="P27">
        <v>120.81516999999999</v>
      </c>
      <c r="Q27">
        <v>434</v>
      </c>
      <c r="R27">
        <v>4.1970000000000001</v>
      </c>
      <c r="S27">
        <v>5.343</v>
      </c>
      <c r="T27">
        <v>4.1970000000000001</v>
      </c>
      <c r="U27">
        <v>3.8079999999999998</v>
      </c>
      <c r="V27">
        <v>3.355</v>
      </c>
      <c r="W27">
        <v>3.218</v>
      </c>
      <c r="X27">
        <v>8.1229999999999993</v>
      </c>
      <c r="Y27">
        <v>1.9019999999999999</v>
      </c>
      <c r="Z27">
        <v>3.9820000000000002</v>
      </c>
      <c r="AA27">
        <v>1.869</v>
      </c>
      <c r="AB27">
        <v>0.60499999999999998</v>
      </c>
      <c r="AC27">
        <v>1.508</v>
      </c>
      <c r="AD27">
        <v>23407.726999999999</v>
      </c>
      <c r="AE27">
        <v>8562.65</v>
      </c>
      <c r="AF27">
        <v>13974.075000000001</v>
      </c>
      <c r="AG27">
        <v>2.2000000000000002</v>
      </c>
      <c r="AH27">
        <v>0.9</v>
      </c>
      <c r="AI27">
        <v>8.3333335999999994E-2</v>
      </c>
      <c r="AJ27">
        <v>6.6666669999999997E-2</v>
      </c>
      <c r="AK27">
        <v>0.46208650000000001</v>
      </c>
      <c r="AL27">
        <v>2.8374197E-2</v>
      </c>
      <c r="AM27">
        <v>22.800001000000002</v>
      </c>
      <c r="AN27">
        <v>0.9</v>
      </c>
      <c r="AO27">
        <v>60</v>
      </c>
      <c r="AP27">
        <v>75</v>
      </c>
      <c r="AQ27" s="34">
        <v>0.7823485</v>
      </c>
      <c r="AR27" s="34">
        <v>4.6143109999999998</v>
      </c>
      <c r="AS27" s="34">
        <v>0.20527217</v>
      </c>
      <c r="AT27" s="34">
        <v>130.31367</v>
      </c>
      <c r="AU27" s="34">
        <v>135.91560000000001</v>
      </c>
      <c r="AV27" s="34"/>
      <c r="AW27" s="34"/>
      <c r="AX27" s="34"/>
      <c r="AY27" s="34">
        <v>0.30329537000000001</v>
      </c>
      <c r="AZ27" s="34">
        <v>3.4648186999999999</v>
      </c>
      <c r="BA27" s="34">
        <v>0.5</v>
      </c>
      <c r="BB27" s="34">
        <v>1.6575800000000001</v>
      </c>
      <c r="BC27" s="34">
        <v>4.3744999999999999E-2</v>
      </c>
      <c r="BD27" s="34">
        <v>0</v>
      </c>
      <c r="BE27" s="34">
        <v>7.0000000000000007E-2</v>
      </c>
      <c r="BF27" s="34">
        <v>1.0000001E-2</v>
      </c>
      <c r="BG27" s="34">
        <v>0</v>
      </c>
      <c r="BH27" s="34">
        <v>0.1</v>
      </c>
      <c r="BI27" s="34">
        <v>0.4</v>
      </c>
      <c r="BJ27" s="34">
        <v>0.3</v>
      </c>
      <c r="BK27" s="34">
        <v>2.9</v>
      </c>
      <c r="BL27" s="34">
        <v>9.4000009999999996</v>
      </c>
      <c r="BM27" s="34">
        <v>0.4</v>
      </c>
      <c r="BN27" s="34">
        <v>0</v>
      </c>
      <c r="BO27" s="34">
        <v>0</v>
      </c>
      <c r="BP27" s="34"/>
      <c r="BQ27" s="34"/>
      <c r="BR27" s="34"/>
      <c r="BS27" s="34"/>
      <c r="BT27" s="34"/>
      <c r="BU27" s="34"/>
      <c r="BV27" s="34">
        <v>2.4</v>
      </c>
      <c r="BW27" s="34"/>
      <c r="BX27" s="34"/>
      <c r="BY27" s="34">
        <v>1.8000001000000001</v>
      </c>
      <c r="BZ27" s="34">
        <v>2.7</v>
      </c>
      <c r="CA27" s="34">
        <v>1.5000001000000001</v>
      </c>
      <c r="CB27" s="34"/>
      <c r="CC27" s="34"/>
      <c r="CD27" s="34"/>
      <c r="CE27" s="34"/>
      <c r="CF27" s="34"/>
      <c r="CG27" s="34"/>
      <c r="CH27" s="34"/>
      <c r="CI27" s="34"/>
      <c r="CJ27" s="34"/>
      <c r="CK27" s="34"/>
      <c r="CL27" s="34"/>
      <c r="CM27" s="34"/>
      <c r="CN27" s="34" t="s">
        <v>2182</v>
      </c>
    </row>
    <row r="28" spans="1:92">
      <c r="A28" t="s">
        <v>2212</v>
      </c>
      <c r="B28">
        <v>27</v>
      </c>
      <c r="C28" t="s">
        <v>150</v>
      </c>
      <c r="D28">
        <v>7.8336730000000001</v>
      </c>
      <c r="E28">
        <v>5.0990219999999997</v>
      </c>
      <c r="F28">
        <v>6641.3275999999996</v>
      </c>
      <c r="G28">
        <v>3730.5637000000002</v>
      </c>
      <c r="H28">
        <v>1824.0129999999999</v>
      </c>
      <c r="I28">
        <v>220.01517999999999</v>
      </c>
      <c r="J28">
        <v>866.73590000000002</v>
      </c>
      <c r="K28">
        <v>10</v>
      </c>
      <c r="L28">
        <v>104.72825</v>
      </c>
      <c r="M28">
        <v>108.48984</v>
      </c>
      <c r="N28" t="s">
        <v>2197</v>
      </c>
      <c r="O28">
        <v>86.084310000000002</v>
      </c>
      <c r="P28">
        <v>164.48459</v>
      </c>
      <c r="Q28">
        <v>643</v>
      </c>
      <c r="R28">
        <v>5.5979999999999999</v>
      </c>
      <c r="S28">
        <v>6.52</v>
      </c>
      <c r="T28">
        <v>5.5979999999999999</v>
      </c>
      <c r="U28">
        <v>4.516</v>
      </c>
      <c r="V28">
        <v>4.38</v>
      </c>
      <c r="W28">
        <v>6.75</v>
      </c>
      <c r="X28">
        <v>5.8419999999999996</v>
      </c>
      <c r="Y28">
        <v>1.522</v>
      </c>
      <c r="Z28">
        <v>2.911</v>
      </c>
      <c r="AA28">
        <v>1.6930000000000001</v>
      </c>
      <c r="AB28">
        <v>0.40600000000000003</v>
      </c>
      <c r="AC28">
        <v>0.81200000000000006</v>
      </c>
      <c r="AD28">
        <v>20972.338</v>
      </c>
      <c r="AE28">
        <v>5297.26</v>
      </c>
      <c r="AF28">
        <v>12889.745999999999</v>
      </c>
      <c r="AG28">
        <v>8</v>
      </c>
      <c r="AH28">
        <v>2</v>
      </c>
      <c r="AI28">
        <v>0.125</v>
      </c>
      <c r="AJ28">
        <v>4.1666667999999997E-2</v>
      </c>
      <c r="AK28">
        <v>0.36891550000000001</v>
      </c>
      <c r="AL28">
        <v>0.31111112000000002</v>
      </c>
      <c r="AM28">
        <v>5</v>
      </c>
      <c r="AN28">
        <v>25</v>
      </c>
      <c r="AO28">
        <v>60</v>
      </c>
      <c r="AP28">
        <v>40</v>
      </c>
      <c r="AQ28" s="34">
        <v>1.5524785999999999</v>
      </c>
      <c r="AR28" s="34">
        <v>1.7833247999999999</v>
      </c>
      <c r="AS28" s="34">
        <v>0.16686203999999999</v>
      </c>
      <c r="AT28" s="34">
        <v>232.53683000000001</v>
      </c>
      <c r="AU28" s="34">
        <v>236.03949</v>
      </c>
      <c r="AV28" s="34">
        <v>7.1198679999999998E-5</v>
      </c>
      <c r="AW28" s="34">
        <v>1.0810025000000001</v>
      </c>
      <c r="AX28" s="34"/>
      <c r="AY28" s="34">
        <v>0.77214455999999998</v>
      </c>
      <c r="AZ28" s="34">
        <v>0.61771566</v>
      </c>
      <c r="BA28" s="34">
        <v>3.0000002000000001</v>
      </c>
      <c r="BB28" s="34">
        <v>0.17363001</v>
      </c>
      <c r="BC28" s="34">
        <v>0</v>
      </c>
      <c r="BD28" s="34">
        <v>1.5000001000000001</v>
      </c>
      <c r="BE28" s="34">
        <v>0.5</v>
      </c>
      <c r="BF28" s="34">
        <v>0</v>
      </c>
      <c r="BG28" s="34">
        <v>0.2</v>
      </c>
      <c r="BH28" s="34">
        <v>0.3</v>
      </c>
      <c r="BI28" s="34">
        <v>1</v>
      </c>
      <c r="BJ28" s="34">
        <v>2</v>
      </c>
      <c r="BK28" s="34">
        <v>0</v>
      </c>
      <c r="BL28" s="34">
        <v>0</v>
      </c>
      <c r="BM28" s="34">
        <v>1</v>
      </c>
      <c r="BN28" s="34">
        <v>2</v>
      </c>
      <c r="BO28" s="34">
        <v>6.0000004999999996</v>
      </c>
      <c r="BP28" s="34">
        <v>4.4107963000000004E-3</v>
      </c>
      <c r="BQ28" s="34"/>
      <c r="BR28" s="34"/>
      <c r="BS28" s="34">
        <v>0</v>
      </c>
      <c r="BT28" s="34">
        <v>5.9014826999999999E-2</v>
      </c>
      <c r="BU28" s="34">
        <v>0</v>
      </c>
      <c r="BV28" s="34">
        <v>1.4750000000000001</v>
      </c>
      <c r="BW28" s="34"/>
      <c r="BX28" s="34"/>
      <c r="BY28" s="34">
        <v>0.48000005000000001</v>
      </c>
      <c r="BZ28" s="34">
        <v>0.54</v>
      </c>
      <c r="CA28" s="34">
        <v>1.5000001000000001</v>
      </c>
      <c r="CB28" s="34"/>
      <c r="CC28" s="34"/>
      <c r="CD28" s="34"/>
      <c r="CE28" s="34"/>
      <c r="CF28" s="34"/>
      <c r="CG28" s="34"/>
      <c r="CH28" s="34"/>
      <c r="CI28" s="34"/>
      <c r="CJ28" s="34"/>
      <c r="CK28" s="34"/>
      <c r="CL28" s="34"/>
      <c r="CM28" s="34"/>
      <c r="CN28" s="34" t="s">
        <v>2176</v>
      </c>
    </row>
    <row r="29" spans="1:92">
      <c r="A29" t="s">
        <v>2213</v>
      </c>
      <c r="B29">
        <v>28</v>
      </c>
      <c r="C29" t="s">
        <v>151</v>
      </c>
      <c r="D29">
        <v>13.119002999999999</v>
      </c>
      <c r="E29">
        <v>6.4318020000000002</v>
      </c>
      <c r="F29">
        <v>7916.2793000000001</v>
      </c>
      <c r="G29">
        <v>4074.7130999999999</v>
      </c>
      <c r="H29">
        <v>3247.8966999999998</v>
      </c>
      <c r="I29">
        <v>17.135511000000001</v>
      </c>
      <c r="J29">
        <v>576.53359999999998</v>
      </c>
      <c r="K29">
        <v>12</v>
      </c>
      <c r="L29">
        <v>112.51288599999999</v>
      </c>
      <c r="M29">
        <v>88.106870000000001</v>
      </c>
      <c r="N29" t="s">
        <v>2175</v>
      </c>
      <c r="O29">
        <v>63.995139999999999</v>
      </c>
      <c r="P29">
        <v>81.415215000000003</v>
      </c>
      <c r="Q29">
        <v>722</v>
      </c>
      <c r="R29">
        <v>7.2439999999999998</v>
      </c>
      <c r="S29">
        <v>7.1180000000000003</v>
      </c>
      <c r="T29">
        <v>7.2439999999999998</v>
      </c>
      <c r="U29">
        <v>5.0720000000000001</v>
      </c>
      <c r="V29">
        <v>2.0619999999999998</v>
      </c>
      <c r="W29">
        <v>3.1520000000000001</v>
      </c>
      <c r="X29">
        <v>0</v>
      </c>
      <c r="Y29">
        <v>1.659</v>
      </c>
      <c r="Z29">
        <v>1.6</v>
      </c>
      <c r="AA29">
        <v>0.88800000000000001</v>
      </c>
      <c r="AB29">
        <v>0.48399999999999999</v>
      </c>
      <c r="AC29">
        <v>0.22700000000000001</v>
      </c>
      <c r="AD29">
        <v>10331.147999999999</v>
      </c>
      <c r="AE29">
        <v>4710.54</v>
      </c>
      <c r="AF29">
        <v>7429.683</v>
      </c>
      <c r="AG29">
        <v>4</v>
      </c>
      <c r="AH29">
        <v>2</v>
      </c>
      <c r="AI29">
        <v>4.1666667999999997E-2</v>
      </c>
      <c r="AJ29">
        <v>4.1666667999999997E-2</v>
      </c>
      <c r="AK29">
        <v>0.51464986999999995</v>
      </c>
      <c r="AL29">
        <v>1.0671295999999999</v>
      </c>
      <c r="AM29">
        <v>5</v>
      </c>
      <c r="AN29">
        <v>60</v>
      </c>
      <c r="AO29">
        <v>10</v>
      </c>
      <c r="AP29">
        <v>90</v>
      </c>
      <c r="AQ29" s="34">
        <v>0.75467706000000001</v>
      </c>
      <c r="AR29" s="34">
        <v>1.0781099999999999</v>
      </c>
      <c r="AS29" s="34">
        <v>0</v>
      </c>
      <c r="AT29" s="34">
        <v>24.269259999999999</v>
      </c>
      <c r="AU29" s="34">
        <v>26.102046999999999</v>
      </c>
      <c r="AV29" s="34"/>
      <c r="AW29" s="34"/>
      <c r="AX29" s="34"/>
      <c r="AY29" s="34">
        <v>7.3513270000000004</v>
      </c>
      <c r="AZ29" s="34"/>
      <c r="BA29" s="34">
        <v>0</v>
      </c>
      <c r="BB29" s="34">
        <v>8.0270010000000003E-2</v>
      </c>
      <c r="BC29" s="34">
        <v>0</v>
      </c>
      <c r="BD29" s="34">
        <v>1.5000001000000001</v>
      </c>
      <c r="BE29" s="34">
        <v>0.8</v>
      </c>
      <c r="BF29" s="34">
        <v>0</v>
      </c>
      <c r="BG29" s="34">
        <v>0.05</v>
      </c>
      <c r="BH29" s="34">
        <v>0.1</v>
      </c>
      <c r="BI29" s="34">
        <v>0.2</v>
      </c>
      <c r="BJ29" s="34">
        <v>0.3</v>
      </c>
      <c r="BK29" s="34">
        <v>0.5</v>
      </c>
      <c r="BL29" s="34">
        <v>0</v>
      </c>
      <c r="BM29" s="34">
        <v>0.5</v>
      </c>
      <c r="BN29" s="34">
        <v>1</v>
      </c>
      <c r="BO29" s="34">
        <v>2</v>
      </c>
      <c r="BP29" s="34"/>
      <c r="BQ29" s="34"/>
      <c r="BR29" s="34"/>
      <c r="BS29" s="34">
        <v>0.17592920000000001</v>
      </c>
      <c r="BT29" s="34">
        <v>0</v>
      </c>
      <c r="BU29" s="34">
        <v>0</v>
      </c>
      <c r="BV29" s="34">
        <v>1.325</v>
      </c>
      <c r="BW29" s="34"/>
      <c r="BX29" s="34"/>
      <c r="BY29" s="34">
        <v>1.1200000000000001</v>
      </c>
      <c r="BZ29" s="34">
        <v>2.5200002000000001</v>
      </c>
      <c r="CA29" s="34">
        <v>0.3</v>
      </c>
      <c r="CB29" s="34"/>
      <c r="CC29" s="34"/>
      <c r="CD29" s="34"/>
      <c r="CE29" s="34"/>
      <c r="CF29" s="34"/>
      <c r="CG29" s="34"/>
      <c r="CH29" s="34"/>
      <c r="CI29" s="34"/>
      <c r="CJ29" s="34"/>
      <c r="CK29" s="34"/>
      <c r="CL29" s="34"/>
      <c r="CM29" s="34"/>
      <c r="CN29" s="34" t="s">
        <v>2176</v>
      </c>
    </row>
    <row r="30" spans="1:92">
      <c r="A30" t="s">
        <v>2214</v>
      </c>
      <c r="B30">
        <v>29</v>
      </c>
      <c r="C30" t="s">
        <v>152</v>
      </c>
      <c r="D30">
        <v>2.0112611999999999</v>
      </c>
      <c r="E30">
        <v>3.0465890999999998</v>
      </c>
      <c r="F30">
        <v>5565.1806999999999</v>
      </c>
      <c r="G30">
        <v>2749.7669999999998</v>
      </c>
      <c r="H30">
        <v>951.06280000000004</v>
      </c>
      <c r="I30">
        <v>1476.7229</v>
      </c>
      <c r="J30">
        <v>387.62783999999999</v>
      </c>
      <c r="K30">
        <v>9</v>
      </c>
      <c r="L30">
        <v>29.490631</v>
      </c>
      <c r="M30">
        <v>121.86357</v>
      </c>
      <c r="N30" t="s">
        <v>2184</v>
      </c>
      <c r="O30">
        <v>43.723072000000002</v>
      </c>
      <c r="P30">
        <v>101.55298000000001</v>
      </c>
      <c r="Q30">
        <v>328</v>
      </c>
      <c r="R30">
        <v>3.4910000000000001</v>
      </c>
      <c r="S30">
        <v>5.968</v>
      </c>
      <c r="T30">
        <v>2.8359999999999999</v>
      </c>
      <c r="U30">
        <v>3.4910000000000001</v>
      </c>
      <c r="V30">
        <v>2.0529999999999999</v>
      </c>
      <c r="W30">
        <v>2.69</v>
      </c>
      <c r="X30">
        <v>0</v>
      </c>
      <c r="Y30">
        <v>2.1</v>
      </c>
      <c r="Z30">
        <v>7.7510000000000003</v>
      </c>
      <c r="AA30">
        <v>3.8809999999999998</v>
      </c>
      <c r="AB30">
        <v>2.5979999999999999</v>
      </c>
      <c r="AC30">
        <v>1.2729999999999999</v>
      </c>
      <c r="AD30">
        <v>41399.425999999999</v>
      </c>
      <c r="AE30">
        <v>10002.65</v>
      </c>
      <c r="AF30">
        <v>36212.453000000001</v>
      </c>
      <c r="AG30">
        <v>2.2000000000000002</v>
      </c>
      <c r="AH30">
        <v>0.9</v>
      </c>
      <c r="AI30">
        <v>0.33333333999999998</v>
      </c>
      <c r="AJ30">
        <v>1.6666667999999999E-2</v>
      </c>
      <c r="AK30">
        <v>0.34998800000000002</v>
      </c>
      <c r="AL30">
        <v>0.20865025000000001</v>
      </c>
      <c r="AM30">
        <v>22.800001000000002</v>
      </c>
      <c r="AN30">
        <v>0.9</v>
      </c>
      <c r="AO30">
        <v>70</v>
      </c>
      <c r="AP30">
        <v>70</v>
      </c>
      <c r="AQ30" s="34">
        <v>10.349857</v>
      </c>
      <c r="AR30" s="34">
        <v>0</v>
      </c>
      <c r="AS30" s="34">
        <v>0</v>
      </c>
      <c r="AT30" s="34">
        <v>0.81638860000000002</v>
      </c>
      <c r="AU30" s="34">
        <v>11.166244499999999</v>
      </c>
      <c r="AV30" s="34"/>
      <c r="AW30" s="34"/>
      <c r="AX30" s="34"/>
      <c r="AY30" s="34"/>
      <c r="AZ30" s="34">
        <v>0.74432189999999998</v>
      </c>
      <c r="BA30" s="34">
        <v>0</v>
      </c>
      <c r="BB30" s="34">
        <v>1.6575800000000001</v>
      </c>
      <c r="BC30" s="34">
        <v>4.3744999999999999E-2</v>
      </c>
      <c r="BD30" s="34">
        <v>0</v>
      </c>
      <c r="BE30" s="34">
        <v>0.1</v>
      </c>
      <c r="BF30" s="34">
        <v>0.1</v>
      </c>
      <c r="BG30" s="34">
        <v>1</v>
      </c>
      <c r="BH30" s="34">
        <v>1.5000001000000001</v>
      </c>
      <c r="BI30" s="34">
        <v>2</v>
      </c>
      <c r="BJ30" s="34">
        <v>6.0000004999999996</v>
      </c>
      <c r="BK30" s="34">
        <v>12.000000999999999</v>
      </c>
      <c r="BL30" s="34">
        <v>0</v>
      </c>
      <c r="BM30" s="34">
        <v>5</v>
      </c>
      <c r="BN30" s="34">
        <v>11.000000999999999</v>
      </c>
      <c r="BO30" s="34">
        <v>0</v>
      </c>
      <c r="BP30" s="34"/>
      <c r="BQ30" s="34"/>
      <c r="BR30" s="34"/>
      <c r="BS30" s="34">
        <v>0.30925842999999997</v>
      </c>
      <c r="BT30" s="34">
        <v>0.21642310000000001</v>
      </c>
      <c r="BU30" s="34">
        <v>0</v>
      </c>
      <c r="BV30" s="34">
        <v>0.6</v>
      </c>
      <c r="BW30" s="34"/>
      <c r="BX30" s="34"/>
      <c r="BY30" s="34">
        <v>2.2400000000000002</v>
      </c>
      <c r="BZ30" s="34">
        <v>12.6</v>
      </c>
      <c r="CA30" s="34"/>
      <c r="CB30" s="34"/>
      <c r="CC30" s="34"/>
      <c r="CD30" s="34"/>
      <c r="CE30" s="34"/>
      <c r="CF30" s="34"/>
      <c r="CG30" s="34"/>
      <c r="CH30" s="34"/>
      <c r="CI30" s="34"/>
      <c r="CJ30" s="34"/>
      <c r="CK30" s="34"/>
      <c r="CL30" s="34"/>
      <c r="CM30" s="34"/>
      <c r="CN30" s="34" t="s">
        <v>2176</v>
      </c>
    </row>
    <row r="31" spans="1:92">
      <c r="A31" t="s">
        <v>2215</v>
      </c>
      <c r="B31">
        <v>30</v>
      </c>
      <c r="C31" t="s">
        <v>153</v>
      </c>
      <c r="D31">
        <v>2.8941132999999999</v>
      </c>
      <c r="E31">
        <v>2.1697926999999999</v>
      </c>
      <c r="F31">
        <v>3065.0767000000001</v>
      </c>
      <c r="G31">
        <v>2040.5527</v>
      </c>
      <c r="H31">
        <v>489.82625999999999</v>
      </c>
      <c r="I31">
        <v>152.12566000000001</v>
      </c>
      <c r="J31">
        <v>382.572</v>
      </c>
      <c r="K31">
        <v>9</v>
      </c>
      <c r="L31">
        <v>42.435679999999998</v>
      </c>
      <c r="M31">
        <v>86.791700000000006</v>
      </c>
      <c r="N31" t="s">
        <v>2195</v>
      </c>
      <c r="O31">
        <v>85.120980000000003</v>
      </c>
      <c r="P31">
        <v>114.19961499999999</v>
      </c>
      <c r="Q31">
        <v>301</v>
      </c>
      <c r="R31">
        <v>3.4020000000000001</v>
      </c>
      <c r="S31">
        <v>4.4290000000000003</v>
      </c>
      <c r="T31">
        <v>3.4020000000000001</v>
      </c>
      <c r="U31">
        <v>2.9460000000000002</v>
      </c>
      <c r="V31">
        <v>0</v>
      </c>
      <c r="W31">
        <v>0</v>
      </c>
      <c r="X31">
        <v>0</v>
      </c>
      <c r="Y31">
        <v>0</v>
      </c>
      <c r="Z31">
        <v>0.56699999999999995</v>
      </c>
      <c r="AA31">
        <v>0.502</v>
      </c>
      <c r="AB31">
        <v>6.5000000000000002E-2</v>
      </c>
      <c r="AC31">
        <v>0</v>
      </c>
      <c r="AD31">
        <v>0</v>
      </c>
      <c r="AE31">
        <v>7998.0054</v>
      </c>
      <c r="AF31">
        <v>10032.525</v>
      </c>
      <c r="AG31">
        <v>5</v>
      </c>
      <c r="AH31">
        <v>1</v>
      </c>
      <c r="AI31">
        <v>1.6666667999999999E-2</v>
      </c>
      <c r="AJ31">
        <v>8.3333335999999994E-2</v>
      </c>
      <c r="AK31">
        <v>2.6471255</v>
      </c>
      <c r="AL31">
        <v>3.6469698000000002E-2</v>
      </c>
      <c r="AM31">
        <v>60</v>
      </c>
      <c r="AN31">
        <v>10</v>
      </c>
      <c r="AO31">
        <v>1</v>
      </c>
      <c r="AP31">
        <v>51</v>
      </c>
      <c r="AQ31" s="34">
        <v>0</v>
      </c>
      <c r="AR31" s="34">
        <v>0</v>
      </c>
      <c r="AS31" s="34">
        <v>0</v>
      </c>
      <c r="AT31" s="34">
        <v>0</v>
      </c>
      <c r="AU31" s="34">
        <v>0</v>
      </c>
      <c r="AV31" s="34"/>
      <c r="AW31" s="34"/>
      <c r="AX31" s="34"/>
      <c r="AY31" s="34"/>
      <c r="AZ31" s="34"/>
      <c r="BA31" s="34">
        <v>0</v>
      </c>
      <c r="BB31" s="34">
        <v>2.0345200999999999</v>
      </c>
      <c r="BC31" s="34">
        <v>0</v>
      </c>
      <c r="BD31" s="34">
        <v>0</v>
      </c>
      <c r="BE31" s="34">
        <v>0.1</v>
      </c>
      <c r="BF31" s="34">
        <v>0</v>
      </c>
      <c r="BG31" s="34">
        <v>0.1</v>
      </c>
      <c r="BH31" s="34">
        <v>0.3</v>
      </c>
      <c r="BI31" s="34">
        <v>0</v>
      </c>
      <c r="BJ31" s="34">
        <v>0</v>
      </c>
      <c r="BK31" s="34">
        <v>0</v>
      </c>
      <c r="BL31" s="34">
        <v>0</v>
      </c>
      <c r="BM31" s="34"/>
      <c r="BN31" s="34"/>
      <c r="BO31" s="34"/>
      <c r="BP31" s="34"/>
      <c r="BQ31" s="34"/>
      <c r="BR31" s="34"/>
      <c r="BS31" s="34"/>
      <c r="BT31" s="34"/>
      <c r="BU31" s="34"/>
      <c r="BV31" s="34">
        <v>1.5100001000000001</v>
      </c>
      <c r="BW31" s="34"/>
      <c r="BX31" s="34">
        <v>7.5000003000000003E-3</v>
      </c>
      <c r="BY31" s="34">
        <v>0.2</v>
      </c>
      <c r="BZ31" s="34">
        <v>0.45000002</v>
      </c>
      <c r="CA31" s="34"/>
      <c r="CB31" s="34"/>
      <c r="CC31" s="34"/>
      <c r="CD31" s="34"/>
      <c r="CE31" s="34"/>
      <c r="CF31" s="34"/>
      <c r="CG31" s="34"/>
      <c r="CH31" s="34"/>
      <c r="CI31" s="34"/>
      <c r="CJ31" s="34"/>
      <c r="CK31" s="34"/>
      <c r="CL31" s="34"/>
      <c r="CM31" s="34"/>
      <c r="CN31" s="34" t="s">
        <v>2176</v>
      </c>
    </row>
    <row r="32" spans="1:92">
      <c r="A32" t="s">
        <v>2216</v>
      </c>
      <c r="B32">
        <v>32</v>
      </c>
      <c r="C32" t="s">
        <v>154</v>
      </c>
      <c r="D32">
        <v>1.9564986</v>
      </c>
      <c r="E32">
        <v>1.7830912999999999</v>
      </c>
      <c r="F32">
        <v>2005.4684999999999</v>
      </c>
      <c r="G32">
        <v>34.193890000000003</v>
      </c>
      <c r="H32">
        <v>0</v>
      </c>
      <c r="I32">
        <v>440.63690000000003</v>
      </c>
      <c r="J32">
        <v>1530.6377</v>
      </c>
      <c r="K32">
        <v>8</v>
      </c>
      <c r="L32">
        <v>118.57567</v>
      </c>
      <c r="M32">
        <v>178.30913000000001</v>
      </c>
      <c r="N32" t="s">
        <v>2217</v>
      </c>
      <c r="O32">
        <v>85.065160000000006</v>
      </c>
      <c r="P32">
        <v>99.060630000000003</v>
      </c>
      <c r="Q32">
        <v>334</v>
      </c>
      <c r="R32">
        <v>2.7970000000000002</v>
      </c>
      <c r="S32">
        <v>3.5830000000000002</v>
      </c>
      <c r="T32">
        <v>2.7970000000000002</v>
      </c>
      <c r="U32">
        <v>2.6709999999999998</v>
      </c>
      <c r="V32">
        <v>3.0880000000000001</v>
      </c>
      <c r="W32">
        <v>2.38</v>
      </c>
      <c r="X32">
        <v>8.8550000000000004</v>
      </c>
      <c r="Y32">
        <v>1.8740000000000001</v>
      </c>
      <c r="Z32">
        <v>3.5019999999999998</v>
      </c>
      <c r="AA32">
        <v>2.552</v>
      </c>
      <c r="AB32">
        <v>0.46</v>
      </c>
      <c r="AC32">
        <v>0.48899999999999999</v>
      </c>
      <c r="AD32">
        <v>38527.042999999998</v>
      </c>
      <c r="AE32">
        <v>6824.21</v>
      </c>
      <c r="AF32">
        <v>12521.494000000001</v>
      </c>
      <c r="AG32">
        <v>0.7</v>
      </c>
      <c r="AH32">
        <v>0</v>
      </c>
      <c r="AI32">
        <v>8.3333335999999994E-2</v>
      </c>
      <c r="AJ32">
        <v>6.6666669999999997E-2</v>
      </c>
      <c r="AK32">
        <v>6.1036556999999998E-2</v>
      </c>
      <c r="AL32">
        <v>6.25E-2</v>
      </c>
      <c r="AM32">
        <v>0.3</v>
      </c>
      <c r="AN32">
        <v>0</v>
      </c>
      <c r="AO32">
        <v>75</v>
      </c>
      <c r="AP32">
        <v>40</v>
      </c>
      <c r="AQ32" s="34">
        <v>0.43124404999999999</v>
      </c>
      <c r="AR32" s="34">
        <v>5.6924213999999997</v>
      </c>
      <c r="AS32" s="34">
        <v>2.0462862999999998</v>
      </c>
      <c r="AT32" s="34">
        <v>75.927475000000001</v>
      </c>
      <c r="AU32" s="34">
        <v>84.097435000000004</v>
      </c>
      <c r="AV32" s="34"/>
      <c r="AW32" s="34"/>
      <c r="AX32" s="34"/>
      <c r="AY32" s="34">
        <v>0.71160847000000005</v>
      </c>
      <c r="AZ32" s="34"/>
      <c r="BA32" s="34">
        <v>3.0000002000000001</v>
      </c>
      <c r="BB32" s="34">
        <v>1.2104999999999999E-2</v>
      </c>
      <c r="BC32" s="34">
        <v>0</v>
      </c>
      <c r="BD32" s="34">
        <v>0</v>
      </c>
      <c r="BE32" s="34">
        <v>0</v>
      </c>
      <c r="BF32" s="34">
        <v>0</v>
      </c>
      <c r="BG32" s="34">
        <v>0.1</v>
      </c>
      <c r="BH32" s="34">
        <v>0.90000004</v>
      </c>
      <c r="BI32" s="34">
        <v>1.3000001000000001</v>
      </c>
      <c r="BJ32" s="34">
        <v>1.4000001</v>
      </c>
      <c r="BK32" s="34">
        <v>0</v>
      </c>
      <c r="BL32" s="34">
        <v>0</v>
      </c>
      <c r="BM32" s="34">
        <v>0.4</v>
      </c>
      <c r="BN32" s="34">
        <v>0.5</v>
      </c>
      <c r="BO32" s="34">
        <v>5.9</v>
      </c>
      <c r="BP32" s="34"/>
      <c r="BQ32" s="34"/>
      <c r="BR32" s="34"/>
      <c r="BS32" s="34"/>
      <c r="BT32" s="34"/>
      <c r="BU32" s="34"/>
      <c r="BV32" s="34">
        <v>2.4</v>
      </c>
      <c r="BW32" s="34"/>
      <c r="BX32" s="34"/>
      <c r="BY32" s="34">
        <v>1.2800001000000001</v>
      </c>
      <c r="BZ32" s="34">
        <v>1.2600001000000001</v>
      </c>
      <c r="CA32" s="34">
        <v>0.3</v>
      </c>
      <c r="CB32" s="34"/>
      <c r="CC32" s="34"/>
      <c r="CD32" s="34"/>
      <c r="CE32" s="34"/>
      <c r="CF32" s="34"/>
      <c r="CG32" s="34"/>
      <c r="CH32" s="34"/>
      <c r="CI32" s="34"/>
      <c r="CJ32" s="34"/>
      <c r="CK32" s="34"/>
      <c r="CL32" s="34"/>
      <c r="CM32" s="34"/>
      <c r="CN32" s="34" t="s">
        <v>2176</v>
      </c>
    </row>
    <row r="33" spans="1:92">
      <c r="A33" t="s">
        <v>2218</v>
      </c>
      <c r="B33">
        <v>33</v>
      </c>
      <c r="C33" t="s">
        <v>155</v>
      </c>
      <c r="D33">
        <v>4.9163490000000003</v>
      </c>
      <c r="E33">
        <v>2.6994370000000001</v>
      </c>
      <c r="F33">
        <v>3161.5844999999999</v>
      </c>
      <c r="G33">
        <v>491.15338000000003</v>
      </c>
      <c r="H33">
        <v>1028.4979000000001</v>
      </c>
      <c r="I33">
        <v>206.69627</v>
      </c>
      <c r="J33">
        <v>1435.2366999999999</v>
      </c>
      <c r="K33">
        <v>9</v>
      </c>
      <c r="L33">
        <v>72.087230000000005</v>
      </c>
      <c r="M33">
        <v>107.97747</v>
      </c>
      <c r="N33" t="s">
        <v>2202</v>
      </c>
      <c r="O33">
        <v>111.73520000000001</v>
      </c>
      <c r="P33">
        <v>117.36682999999999</v>
      </c>
      <c r="Q33">
        <v>421</v>
      </c>
      <c r="R33">
        <v>4.4349999999999996</v>
      </c>
      <c r="S33">
        <v>4.4980000000000002</v>
      </c>
      <c r="T33">
        <v>4.4349999999999996</v>
      </c>
      <c r="U33">
        <v>3.286</v>
      </c>
      <c r="V33">
        <v>2.298</v>
      </c>
      <c r="W33">
        <v>5.3609999999999998</v>
      </c>
      <c r="X33">
        <v>0</v>
      </c>
      <c r="Y33">
        <v>0</v>
      </c>
      <c r="Z33">
        <v>0.51800000000000002</v>
      </c>
      <c r="AA33">
        <v>0.32500000000000001</v>
      </c>
      <c r="AB33">
        <v>0.18</v>
      </c>
      <c r="AC33">
        <v>1.4E-2</v>
      </c>
      <c r="AD33">
        <v>0</v>
      </c>
      <c r="AE33">
        <v>5858.2</v>
      </c>
      <c r="AF33">
        <v>6494.8209999999999</v>
      </c>
      <c r="AG33">
        <v>1.5</v>
      </c>
      <c r="AH33">
        <v>0.8</v>
      </c>
      <c r="AI33">
        <v>4.1666667999999997E-2</v>
      </c>
      <c r="AJ33">
        <v>0.11666667</v>
      </c>
      <c r="AK33">
        <v>0.12029713</v>
      </c>
      <c r="AL33">
        <v>8.4936479999999995E-2</v>
      </c>
      <c r="AM33">
        <v>12</v>
      </c>
      <c r="AN33">
        <v>23</v>
      </c>
      <c r="AO33">
        <v>5</v>
      </c>
      <c r="AP33">
        <v>70</v>
      </c>
      <c r="AQ33" s="34">
        <v>0.35937002000000001</v>
      </c>
      <c r="AR33" s="34">
        <v>1.617165</v>
      </c>
      <c r="AS33" s="34">
        <v>0</v>
      </c>
      <c r="AT33" s="34">
        <v>1.6449033</v>
      </c>
      <c r="AU33" s="34">
        <v>3.4001450000000002</v>
      </c>
      <c r="AV33" s="34"/>
      <c r="AW33" s="34"/>
      <c r="AX33" s="34">
        <v>8.5765489999999993E-3</v>
      </c>
      <c r="AY33" s="34">
        <v>8.5765489999999993E-3</v>
      </c>
      <c r="AZ33" s="34">
        <v>6.1261066999999999E-3</v>
      </c>
      <c r="BA33" s="34">
        <v>0</v>
      </c>
      <c r="BB33" s="34">
        <v>0.29910004000000001</v>
      </c>
      <c r="BC33" s="34">
        <v>0</v>
      </c>
      <c r="BD33" s="34">
        <v>0</v>
      </c>
      <c r="BE33" s="34">
        <v>0.23</v>
      </c>
      <c r="BF33" s="34">
        <v>0</v>
      </c>
      <c r="BG33" s="34">
        <v>0.2</v>
      </c>
      <c r="BH33" s="34">
        <v>0.2</v>
      </c>
      <c r="BI33" s="34">
        <v>0.2</v>
      </c>
      <c r="BJ33" s="34">
        <v>0.2</v>
      </c>
      <c r="BK33" s="34">
        <v>0</v>
      </c>
      <c r="BL33" s="34">
        <v>0</v>
      </c>
      <c r="BM33" s="34">
        <v>0</v>
      </c>
      <c r="BN33" s="34">
        <v>0</v>
      </c>
      <c r="BO33" s="34">
        <v>0</v>
      </c>
      <c r="BP33" s="34"/>
      <c r="BQ33" s="34"/>
      <c r="BR33" s="34"/>
      <c r="BS33" s="34">
        <v>1.0583241000000001E-3</v>
      </c>
      <c r="BT33" s="34">
        <v>9.0053753000000002E-4</v>
      </c>
      <c r="BU33" s="34">
        <v>0</v>
      </c>
      <c r="BV33" s="34">
        <v>2.8000001999999999</v>
      </c>
      <c r="BW33" s="34"/>
      <c r="BX33" s="34"/>
      <c r="BY33" s="34">
        <v>0.64000005000000004</v>
      </c>
      <c r="BZ33" s="34">
        <v>1.08</v>
      </c>
      <c r="CA33" s="34"/>
      <c r="CB33" s="34"/>
      <c r="CC33" s="34"/>
      <c r="CD33" s="34"/>
      <c r="CE33" s="34"/>
      <c r="CF33" s="34"/>
      <c r="CG33" s="34"/>
      <c r="CH33" s="34"/>
      <c r="CI33" s="34"/>
      <c r="CJ33" s="34"/>
      <c r="CK33" s="34"/>
      <c r="CL33" s="34"/>
      <c r="CM33" s="34"/>
      <c r="CN33" s="34" t="s">
        <v>2176</v>
      </c>
    </row>
    <row r="34" spans="1:92">
      <c r="A34" t="s">
        <v>2219</v>
      </c>
      <c r="B34">
        <v>34</v>
      </c>
      <c r="C34" t="s">
        <v>156</v>
      </c>
      <c r="D34">
        <v>2.4271500000000001</v>
      </c>
      <c r="E34">
        <v>2.1703109999999999</v>
      </c>
      <c r="F34">
        <v>3105.7017000000001</v>
      </c>
      <c r="G34">
        <v>274.37020000000001</v>
      </c>
      <c r="H34">
        <v>1331.0447999999999</v>
      </c>
      <c r="I34">
        <v>792.19949999999994</v>
      </c>
      <c r="J34">
        <v>708.08716000000004</v>
      </c>
      <c r="K34">
        <v>9</v>
      </c>
      <c r="L34">
        <v>35.588706999999999</v>
      </c>
      <c r="M34">
        <v>86.812439999999995</v>
      </c>
      <c r="N34" t="s">
        <v>2195</v>
      </c>
      <c r="O34">
        <v>71.386759999999995</v>
      </c>
      <c r="P34">
        <v>114.22689</v>
      </c>
      <c r="Q34">
        <v>335</v>
      </c>
      <c r="R34">
        <v>3.1160000000000001</v>
      </c>
      <c r="S34">
        <v>4.4580000000000002</v>
      </c>
      <c r="T34">
        <v>3.1160000000000001</v>
      </c>
      <c r="U34">
        <v>2.9460000000000002</v>
      </c>
      <c r="V34">
        <v>2.71</v>
      </c>
      <c r="W34">
        <v>5.5069999999999997</v>
      </c>
      <c r="X34">
        <v>0</v>
      </c>
      <c r="Y34">
        <v>0.81599999999999995</v>
      </c>
      <c r="Z34">
        <v>4.9820000000000002</v>
      </c>
      <c r="AA34">
        <v>2.0099999999999998</v>
      </c>
      <c r="AB34">
        <v>1.36</v>
      </c>
      <c r="AC34">
        <v>1.613</v>
      </c>
      <c r="AD34">
        <v>17134.687999999998</v>
      </c>
      <c r="AE34">
        <v>8910.6409999999996</v>
      </c>
      <c r="AF34">
        <v>23058.241999999998</v>
      </c>
      <c r="AG34">
        <v>10</v>
      </c>
      <c r="AH34">
        <v>1.5</v>
      </c>
      <c r="AI34">
        <v>0.33333333999999998</v>
      </c>
      <c r="AJ34">
        <v>5.0000004000000001E-2</v>
      </c>
      <c r="AK34">
        <v>1.1928102</v>
      </c>
      <c r="AL34">
        <v>6.4893619999999999E-2</v>
      </c>
      <c r="AM34">
        <v>27</v>
      </c>
      <c r="AN34">
        <v>20</v>
      </c>
      <c r="AO34">
        <v>5</v>
      </c>
      <c r="AP34">
        <v>75</v>
      </c>
      <c r="AQ34" s="34">
        <v>0.90561247</v>
      </c>
      <c r="AR34" s="34">
        <v>0</v>
      </c>
      <c r="AS34" s="34">
        <v>3.4295334999999998</v>
      </c>
      <c r="AT34" s="34">
        <v>196.91559000000001</v>
      </c>
      <c r="AU34" s="34">
        <v>201.25073</v>
      </c>
      <c r="AV34" s="34">
        <v>3.5097452999999999E-4</v>
      </c>
      <c r="AW34" s="34">
        <v>5.1765594000000004</v>
      </c>
      <c r="AX34" s="34">
        <v>9.1891593999999993E-2</v>
      </c>
      <c r="AY34" s="34">
        <v>5.0730285999999998</v>
      </c>
      <c r="AZ34" s="34">
        <v>4.2275242999999998</v>
      </c>
      <c r="BA34" s="34">
        <v>3.0000002000000001</v>
      </c>
      <c r="BB34" s="34">
        <v>0.87931999999999999</v>
      </c>
      <c r="BC34" s="34">
        <v>0</v>
      </c>
      <c r="BD34" s="34">
        <v>0</v>
      </c>
      <c r="BE34" s="34">
        <v>0.2</v>
      </c>
      <c r="BF34" s="34">
        <v>0</v>
      </c>
      <c r="BG34" s="34">
        <v>0.1</v>
      </c>
      <c r="BH34" s="34">
        <v>1.5000001000000001</v>
      </c>
      <c r="BI34" s="34">
        <v>4</v>
      </c>
      <c r="BJ34" s="34">
        <v>2</v>
      </c>
      <c r="BK34" s="34">
        <v>3.0000002000000001</v>
      </c>
      <c r="BL34" s="34">
        <v>5</v>
      </c>
      <c r="BM34" s="34">
        <v>1.8000001000000001</v>
      </c>
      <c r="BN34" s="34">
        <v>1.7</v>
      </c>
      <c r="BO34" s="34">
        <v>0</v>
      </c>
      <c r="BP34" s="34">
        <v>1.4702654E-3</v>
      </c>
      <c r="BQ34" s="34"/>
      <c r="BR34" s="34"/>
      <c r="BS34" s="34">
        <v>4.8301986999999998E-2</v>
      </c>
      <c r="BT34" s="34">
        <v>2.9405309000000001E-2</v>
      </c>
      <c r="BU34" s="34">
        <v>0</v>
      </c>
      <c r="BV34" s="34">
        <v>1.7760004</v>
      </c>
      <c r="BW34" s="34"/>
      <c r="BX34" s="34"/>
      <c r="BY34" s="34">
        <v>3.0000002000000001</v>
      </c>
      <c r="BZ34" s="34">
        <v>6.7500004999999996</v>
      </c>
      <c r="CA34" s="34">
        <v>0.3</v>
      </c>
      <c r="CB34" s="34"/>
      <c r="CC34" s="34"/>
      <c r="CD34" s="34"/>
      <c r="CE34" s="34"/>
      <c r="CF34" s="34"/>
      <c r="CG34" s="34"/>
      <c r="CH34" s="34"/>
      <c r="CI34" s="34"/>
      <c r="CJ34" s="34"/>
      <c r="CK34" s="34"/>
      <c r="CL34" s="34"/>
      <c r="CM34" s="34"/>
      <c r="CN34" s="34" t="s">
        <v>2176</v>
      </c>
    </row>
    <row r="35" spans="1:92">
      <c r="A35" t="s">
        <v>2220</v>
      </c>
      <c r="B35">
        <v>36</v>
      </c>
      <c r="C35" t="s">
        <v>157</v>
      </c>
      <c r="D35">
        <v>1.4926485</v>
      </c>
      <c r="E35">
        <v>2.0236055999999998</v>
      </c>
      <c r="F35">
        <v>4706.6580000000004</v>
      </c>
      <c r="G35">
        <v>1650.287</v>
      </c>
      <c r="H35">
        <v>2024.7040999999999</v>
      </c>
      <c r="I35">
        <v>458.8621</v>
      </c>
      <c r="J35">
        <v>572.80489999999998</v>
      </c>
      <c r="K35">
        <v>9</v>
      </c>
      <c r="L35">
        <v>21.886341000000002</v>
      </c>
      <c r="M35">
        <v>80.944220000000001</v>
      </c>
      <c r="N35" t="s">
        <v>2192</v>
      </c>
      <c r="O35">
        <v>114.81912</v>
      </c>
      <c r="P35">
        <v>224.84508</v>
      </c>
      <c r="Q35">
        <v>321</v>
      </c>
      <c r="R35">
        <v>2.8450000000000002</v>
      </c>
      <c r="S35">
        <v>5.4880000000000004</v>
      </c>
      <c r="T35">
        <v>2.4430000000000001</v>
      </c>
      <c r="U35">
        <v>2.8450000000000002</v>
      </c>
      <c r="V35">
        <v>1.9139999999999999</v>
      </c>
      <c r="W35">
        <v>3.2959999999999998</v>
      </c>
      <c r="X35">
        <v>0</v>
      </c>
      <c r="Y35">
        <v>1.169</v>
      </c>
      <c r="Z35">
        <v>1.498</v>
      </c>
      <c r="AA35">
        <v>0.76300000000000001</v>
      </c>
      <c r="AB35">
        <v>0.501</v>
      </c>
      <c r="AC35">
        <v>0.23400000000000001</v>
      </c>
      <c r="AD35">
        <v>3345.4079999999999</v>
      </c>
      <c r="AE35">
        <v>8112.0102999999999</v>
      </c>
      <c r="AF35">
        <v>11910.448</v>
      </c>
      <c r="AG35">
        <v>5</v>
      </c>
      <c r="AH35">
        <v>2</v>
      </c>
      <c r="AI35">
        <v>0.16666666999999999</v>
      </c>
      <c r="AJ35">
        <v>4.1666667999999997E-2</v>
      </c>
      <c r="AK35">
        <v>0.69699800000000001</v>
      </c>
      <c r="AL35">
        <v>0.28043479999999998</v>
      </c>
      <c r="AM35">
        <v>20</v>
      </c>
      <c r="AN35">
        <v>40</v>
      </c>
      <c r="AO35">
        <v>2</v>
      </c>
      <c r="AP35">
        <v>50</v>
      </c>
      <c r="AQ35" s="34">
        <v>1.2087901000000001</v>
      </c>
      <c r="AR35" s="34">
        <v>0</v>
      </c>
      <c r="AS35" s="34">
        <v>0</v>
      </c>
      <c r="AT35" s="34">
        <v>121.99096</v>
      </c>
      <c r="AU35" s="34">
        <v>123.19974999999999</v>
      </c>
      <c r="AV35" s="34"/>
      <c r="AW35" s="34"/>
      <c r="AX35" s="34">
        <v>0.30630534999999998</v>
      </c>
      <c r="AY35" s="34">
        <v>0.30630534999999998</v>
      </c>
      <c r="AZ35" s="34">
        <v>0.30630534999999998</v>
      </c>
      <c r="BA35" s="34">
        <v>0</v>
      </c>
      <c r="BB35" s="34">
        <v>1.5810051000000001</v>
      </c>
      <c r="BC35" s="34">
        <v>0</v>
      </c>
      <c r="BD35" s="34">
        <v>0</v>
      </c>
      <c r="BE35" s="34">
        <v>0.4</v>
      </c>
      <c r="BF35" s="34">
        <v>0</v>
      </c>
      <c r="BG35" s="34">
        <v>0.5</v>
      </c>
      <c r="BH35" s="34">
        <v>0.5</v>
      </c>
      <c r="BI35" s="34">
        <v>1</v>
      </c>
      <c r="BJ35" s="34">
        <v>1</v>
      </c>
      <c r="BK35" s="34">
        <v>1</v>
      </c>
      <c r="BL35" s="34">
        <v>0.2</v>
      </c>
      <c r="BM35" s="34">
        <v>0.2</v>
      </c>
      <c r="BN35" s="34">
        <v>0.2</v>
      </c>
      <c r="BO35" s="34">
        <v>0.2</v>
      </c>
      <c r="BP35" s="34">
        <v>8.2702429999999998E-4</v>
      </c>
      <c r="BQ35" s="34"/>
      <c r="BR35" s="34"/>
      <c r="BS35" s="34">
        <v>5.6573216000000003E-2</v>
      </c>
      <c r="BT35" s="34">
        <v>1.1486448999999999E-2</v>
      </c>
      <c r="BU35" s="34">
        <v>0</v>
      </c>
      <c r="BV35" s="34">
        <v>1.075</v>
      </c>
      <c r="BW35" s="34"/>
      <c r="BX35" s="34"/>
      <c r="BY35" s="34">
        <v>1.6</v>
      </c>
      <c r="BZ35" s="34">
        <v>2.7</v>
      </c>
      <c r="CA35" s="34"/>
      <c r="CB35" s="34"/>
      <c r="CC35" s="34"/>
      <c r="CD35" s="34"/>
      <c r="CE35" s="34"/>
      <c r="CF35" s="34"/>
      <c r="CG35" s="34"/>
      <c r="CH35" s="34"/>
      <c r="CI35" s="34"/>
      <c r="CJ35" s="34"/>
      <c r="CK35" s="34"/>
      <c r="CL35" s="34"/>
      <c r="CM35" s="34"/>
      <c r="CN35" s="34" t="s">
        <v>2173</v>
      </c>
    </row>
    <row r="36" spans="1:92">
      <c r="A36" t="s">
        <v>2221</v>
      </c>
      <c r="B36">
        <v>37</v>
      </c>
      <c r="C36" t="s">
        <v>158</v>
      </c>
      <c r="D36">
        <v>13.994097</v>
      </c>
      <c r="E36">
        <v>9.0158190000000005</v>
      </c>
      <c r="F36">
        <v>10951.918</v>
      </c>
      <c r="G36">
        <v>8037.0810000000001</v>
      </c>
      <c r="H36">
        <v>1782.0684000000001</v>
      </c>
      <c r="I36">
        <v>488.25720000000001</v>
      </c>
      <c r="J36">
        <v>644.51220000000001</v>
      </c>
      <c r="K36">
        <v>13</v>
      </c>
      <c r="L36">
        <v>98.619429999999994</v>
      </c>
      <c r="M36">
        <v>94.903360000000006</v>
      </c>
      <c r="N36" t="s">
        <v>2175</v>
      </c>
      <c r="O36">
        <v>68.263885000000002</v>
      </c>
      <c r="P36">
        <v>114.12428</v>
      </c>
      <c r="Q36">
        <v>757</v>
      </c>
      <c r="R36">
        <v>7.4820000000000002</v>
      </c>
      <c r="S36">
        <v>8.3719999999999999</v>
      </c>
      <c r="T36">
        <v>7.4820000000000002</v>
      </c>
      <c r="U36">
        <v>6.0049999999999999</v>
      </c>
      <c r="V36">
        <v>4.5410000000000004</v>
      </c>
      <c r="W36">
        <v>4.9160000000000004</v>
      </c>
      <c r="X36">
        <v>7.1920000000000002</v>
      </c>
      <c r="Y36">
        <v>3.2810000000000001</v>
      </c>
      <c r="Z36">
        <v>6.6260000000000003</v>
      </c>
      <c r="AA36">
        <v>2.99</v>
      </c>
      <c r="AB36">
        <v>2.4359999999999999</v>
      </c>
      <c r="AC36">
        <v>1.2</v>
      </c>
      <c r="AD36">
        <v>43489.760000000002</v>
      </c>
      <c r="AE36">
        <v>7648.5</v>
      </c>
      <c r="AF36">
        <v>16307.031999999999</v>
      </c>
      <c r="AG36">
        <v>4</v>
      </c>
      <c r="AH36">
        <v>1.5</v>
      </c>
      <c r="AI36">
        <v>0.16666666999999999</v>
      </c>
      <c r="AJ36">
        <v>5.0000004000000001E-2</v>
      </c>
      <c r="AK36">
        <v>0.42368962999999998</v>
      </c>
      <c r="AL36">
        <v>8.0688305000000002E-2</v>
      </c>
      <c r="AM36">
        <v>13</v>
      </c>
      <c r="AN36">
        <v>7</v>
      </c>
      <c r="AO36">
        <v>40</v>
      </c>
      <c r="AP36">
        <v>85.5</v>
      </c>
      <c r="AQ36" s="34">
        <v>7.4001469999999996</v>
      </c>
      <c r="AR36" s="34">
        <v>1.0436105</v>
      </c>
      <c r="AS36" s="34">
        <v>0.17853503000000001</v>
      </c>
      <c r="AT36" s="34">
        <v>469.77109999999999</v>
      </c>
      <c r="AU36" s="34">
        <v>478.39339999999999</v>
      </c>
      <c r="AV36" s="34">
        <v>1.4810354E-4</v>
      </c>
      <c r="AW36" s="34">
        <v>1.9113449</v>
      </c>
      <c r="AX36" s="34"/>
      <c r="AY36" s="34">
        <v>6.1261063</v>
      </c>
      <c r="AZ36" s="34">
        <v>3.6756636999999999</v>
      </c>
      <c r="BA36" s="34">
        <v>3.0000002000000001</v>
      </c>
      <c r="BB36" s="34">
        <v>0.21630000999999999</v>
      </c>
      <c r="BC36" s="34">
        <v>1.302</v>
      </c>
      <c r="BD36" s="34">
        <v>1.5000001000000001</v>
      </c>
      <c r="BE36" s="34">
        <v>0.3</v>
      </c>
      <c r="BF36" s="34">
        <v>1.0000001E-2</v>
      </c>
      <c r="BG36" s="34">
        <v>0.1</v>
      </c>
      <c r="BH36" s="34">
        <v>1</v>
      </c>
      <c r="BI36" s="34">
        <v>1.5000001000000001</v>
      </c>
      <c r="BJ36" s="34">
        <v>1.2</v>
      </c>
      <c r="BK36" s="34">
        <v>2.5</v>
      </c>
      <c r="BL36" s="34">
        <v>0</v>
      </c>
      <c r="BM36" s="34">
        <v>0.6</v>
      </c>
      <c r="BN36" s="34">
        <v>2.5</v>
      </c>
      <c r="BO36" s="34">
        <v>0</v>
      </c>
      <c r="BP36" s="34"/>
      <c r="BQ36" s="34"/>
      <c r="BR36" s="34"/>
      <c r="BS36" s="34"/>
      <c r="BT36" s="34"/>
      <c r="BU36" s="34"/>
      <c r="BV36" s="34">
        <v>0.8937001</v>
      </c>
      <c r="BW36" s="34"/>
      <c r="BX36" s="34">
        <v>2.2500000999999999E-3</v>
      </c>
      <c r="BY36" s="34">
        <v>6.8</v>
      </c>
      <c r="BZ36" s="34">
        <v>15.300001</v>
      </c>
      <c r="CA36" s="34">
        <v>0.3</v>
      </c>
      <c r="CB36" s="34"/>
      <c r="CC36" s="34"/>
      <c r="CD36" s="34"/>
      <c r="CE36" s="34"/>
      <c r="CF36" s="34"/>
      <c r="CG36" s="34"/>
      <c r="CH36" s="34"/>
      <c r="CI36" s="34"/>
      <c r="CJ36" s="34"/>
      <c r="CK36" s="34"/>
      <c r="CL36" s="34"/>
      <c r="CM36" s="34"/>
      <c r="CN36" s="34" t="s">
        <v>2176</v>
      </c>
    </row>
    <row r="37" spans="1:92">
      <c r="A37" t="s">
        <v>2222</v>
      </c>
      <c r="B37">
        <v>38</v>
      </c>
      <c r="C37" t="s">
        <v>159</v>
      </c>
      <c r="D37">
        <v>4.8771167000000002</v>
      </c>
      <c r="E37">
        <v>3.7407956000000002</v>
      </c>
      <c r="F37">
        <v>3736.0320000000002</v>
      </c>
      <c r="G37">
        <v>729.40089999999998</v>
      </c>
      <c r="H37">
        <v>908.34325999999999</v>
      </c>
      <c r="I37">
        <v>1492.82</v>
      </c>
      <c r="J37">
        <v>605.46799999999996</v>
      </c>
      <c r="K37">
        <v>9</v>
      </c>
      <c r="L37">
        <v>71.511970000000005</v>
      </c>
      <c r="M37">
        <v>149.63182</v>
      </c>
      <c r="N37" t="s">
        <v>2184</v>
      </c>
      <c r="O37">
        <v>106.02428</v>
      </c>
      <c r="P37">
        <v>124.69319</v>
      </c>
      <c r="Q37">
        <v>445</v>
      </c>
      <c r="R37">
        <v>4.4169999999999998</v>
      </c>
      <c r="S37">
        <v>4.8899999999999997</v>
      </c>
      <c r="T37">
        <v>4.4169999999999998</v>
      </c>
      <c r="U37">
        <v>3.8679999999999999</v>
      </c>
      <c r="V37">
        <v>3.726</v>
      </c>
      <c r="W37">
        <v>3.2320000000000002</v>
      </c>
      <c r="X37">
        <v>9</v>
      </c>
      <c r="Y37">
        <v>2.3050000000000002</v>
      </c>
      <c r="Z37">
        <v>4.9000000000000004</v>
      </c>
      <c r="AA37">
        <v>2.9790000000000001</v>
      </c>
      <c r="AB37">
        <v>0.93899999999999995</v>
      </c>
      <c r="AC37">
        <v>0.98199999999999998</v>
      </c>
      <c r="AD37">
        <v>42004.953000000001</v>
      </c>
      <c r="AE37">
        <v>10587.498</v>
      </c>
      <c r="AF37">
        <v>17573.875</v>
      </c>
      <c r="AG37">
        <v>3</v>
      </c>
      <c r="AH37">
        <v>0.8</v>
      </c>
      <c r="AI37">
        <v>0.33333333999999998</v>
      </c>
      <c r="AJ37">
        <v>8.3333335999999994E-2</v>
      </c>
      <c r="AK37">
        <v>0.3511725</v>
      </c>
      <c r="AL37">
        <v>0.27034190000000002</v>
      </c>
      <c r="AM37">
        <v>20</v>
      </c>
      <c r="AN37">
        <v>5</v>
      </c>
      <c r="AO37">
        <v>89</v>
      </c>
      <c r="AP37">
        <v>100</v>
      </c>
      <c r="AQ37" s="34">
        <v>4.8299329999999996</v>
      </c>
      <c r="AR37" s="34">
        <v>10.161676999999999</v>
      </c>
      <c r="AS37" s="34">
        <v>3.8106290999999999</v>
      </c>
      <c r="AT37" s="34">
        <v>311.27258</v>
      </c>
      <c r="AU37" s="34">
        <v>330.07479999999998</v>
      </c>
      <c r="AV37" s="34"/>
      <c r="AW37" s="34"/>
      <c r="AX37" s="34"/>
      <c r="AY37" s="34">
        <v>13.676684</v>
      </c>
      <c r="AZ37" s="34"/>
      <c r="BA37" s="34">
        <v>3.0000002000000001</v>
      </c>
      <c r="BB37" s="34">
        <v>0.62250000000000005</v>
      </c>
      <c r="BC37" s="34">
        <v>1.095E-2</v>
      </c>
      <c r="BD37" s="34">
        <v>0</v>
      </c>
      <c r="BE37" s="34">
        <v>0.2</v>
      </c>
      <c r="BF37" s="34">
        <v>0</v>
      </c>
      <c r="BG37" s="34">
        <v>1</v>
      </c>
      <c r="BH37" s="34">
        <v>2</v>
      </c>
      <c r="BI37" s="34">
        <v>2</v>
      </c>
      <c r="BJ37" s="34">
        <v>3.0000002000000001</v>
      </c>
      <c r="BK37" s="34">
        <v>3.0000002000000001</v>
      </c>
      <c r="BL37" s="34">
        <v>7.0000004999999996</v>
      </c>
      <c r="BM37" s="34"/>
      <c r="BN37" s="34"/>
      <c r="BO37" s="34"/>
      <c r="BP37" s="34"/>
      <c r="BQ37" s="34"/>
      <c r="BR37" s="34"/>
      <c r="BS37" s="34"/>
      <c r="BT37" s="34"/>
      <c r="BU37" s="34"/>
      <c r="BV37" s="34">
        <v>3.0100001999999999</v>
      </c>
      <c r="BW37" s="34"/>
      <c r="BX37" s="34"/>
      <c r="BY37" s="34">
        <v>5.6000003999999999</v>
      </c>
      <c r="BZ37" s="34">
        <v>1.8000001000000001</v>
      </c>
      <c r="CA37" s="34"/>
      <c r="CB37" s="34"/>
      <c r="CC37" s="34"/>
      <c r="CD37" s="34"/>
      <c r="CE37" s="34"/>
      <c r="CF37" s="34"/>
      <c r="CG37" s="34"/>
      <c r="CH37" s="34"/>
      <c r="CI37" s="34"/>
      <c r="CJ37" s="34"/>
      <c r="CK37" s="34"/>
      <c r="CL37" s="34"/>
      <c r="CM37" s="34"/>
      <c r="CN37" s="34" t="s">
        <v>2182</v>
      </c>
    </row>
    <row r="38" spans="1:92">
      <c r="A38" t="s">
        <v>2223</v>
      </c>
      <c r="B38">
        <v>39</v>
      </c>
      <c r="C38" t="s">
        <v>160</v>
      </c>
      <c r="D38">
        <v>4.8894080000000004</v>
      </c>
      <c r="E38">
        <v>2.4505135999999998</v>
      </c>
      <c r="F38">
        <v>2002.0630000000001</v>
      </c>
      <c r="G38">
        <v>95.698700000000002</v>
      </c>
      <c r="H38">
        <v>384.20269999999999</v>
      </c>
      <c r="I38">
        <v>217.38534999999999</v>
      </c>
      <c r="J38">
        <v>1304.7762</v>
      </c>
      <c r="K38">
        <v>9</v>
      </c>
      <c r="L38">
        <v>71.6922</v>
      </c>
      <c r="M38">
        <v>98.020539999999997</v>
      </c>
      <c r="N38" t="s">
        <v>2202</v>
      </c>
      <c r="O38">
        <v>111.12291</v>
      </c>
      <c r="P38">
        <v>106.54407500000001</v>
      </c>
      <c r="Q38">
        <v>445</v>
      </c>
      <c r="R38">
        <v>4.4219999999999997</v>
      </c>
      <c r="S38">
        <v>3.58</v>
      </c>
      <c r="T38">
        <v>4.4219999999999997</v>
      </c>
      <c r="U38">
        <v>3.1309999999999998</v>
      </c>
      <c r="V38">
        <v>3.972</v>
      </c>
      <c r="W38">
        <v>2.37</v>
      </c>
      <c r="X38">
        <v>8.5069999999999997</v>
      </c>
      <c r="Y38">
        <v>4.0609999999999999</v>
      </c>
      <c r="Z38">
        <v>5.23</v>
      </c>
      <c r="AA38">
        <v>3.8730000000000002</v>
      </c>
      <c r="AB38">
        <v>1.0049999999999999</v>
      </c>
      <c r="AC38">
        <v>0.35199999999999998</v>
      </c>
      <c r="AD38">
        <v>62225.258000000002</v>
      </c>
      <c r="AE38">
        <v>10256.125</v>
      </c>
      <c r="AF38">
        <v>15240.33</v>
      </c>
      <c r="AG38">
        <v>0.8</v>
      </c>
      <c r="AH38">
        <v>0.8</v>
      </c>
      <c r="AI38">
        <v>4.1666667999999997E-2</v>
      </c>
      <c r="AJ38">
        <v>9.1666670000000006E-2</v>
      </c>
      <c r="AK38">
        <v>3.0317400000000001E-2</v>
      </c>
      <c r="AL38">
        <v>2.7359319999999999E-2</v>
      </c>
      <c r="AM38">
        <v>7</v>
      </c>
      <c r="AN38">
        <v>6</v>
      </c>
      <c r="AO38">
        <v>61</v>
      </c>
      <c r="AP38">
        <v>81</v>
      </c>
      <c r="AQ38" s="34">
        <v>4.6574359999999997</v>
      </c>
      <c r="AR38" s="34">
        <v>12.450877</v>
      </c>
      <c r="AS38" s="34">
        <v>2.5933449999999998</v>
      </c>
      <c r="AT38" s="34">
        <v>1281.2354</v>
      </c>
      <c r="AU38" s="34">
        <v>1300.9369999999999</v>
      </c>
      <c r="AV38" s="34">
        <v>3.3821717999999998E-5</v>
      </c>
      <c r="AW38" s="34">
        <v>0.45945799999999998</v>
      </c>
      <c r="AX38" s="34">
        <v>0.34459347000000001</v>
      </c>
      <c r="AY38" s="34">
        <v>0.45945799999999998</v>
      </c>
      <c r="AZ38" s="34">
        <v>0.45945796</v>
      </c>
      <c r="BA38" s="34">
        <v>3.0000002000000001</v>
      </c>
      <c r="BB38" s="34">
        <v>0.13389499999999999</v>
      </c>
      <c r="BC38" s="34">
        <v>0</v>
      </c>
      <c r="BD38" s="34">
        <v>0</v>
      </c>
      <c r="BE38" s="34">
        <v>0.1</v>
      </c>
      <c r="BF38" s="34">
        <v>0</v>
      </c>
      <c r="BG38" s="34">
        <v>0.4</v>
      </c>
      <c r="BH38" s="34">
        <v>2.1000000999999999</v>
      </c>
      <c r="BI38" s="34">
        <v>1.1000000000000001</v>
      </c>
      <c r="BJ38" s="34">
        <v>2.6000000999999999</v>
      </c>
      <c r="BK38" s="34">
        <v>1.5000001000000001</v>
      </c>
      <c r="BL38" s="34">
        <v>0</v>
      </c>
      <c r="BM38" s="34">
        <v>0.70000004999999998</v>
      </c>
      <c r="BN38" s="34">
        <v>0.4</v>
      </c>
      <c r="BO38" s="34">
        <v>0</v>
      </c>
      <c r="BP38" s="34">
        <v>1.6540486E-3</v>
      </c>
      <c r="BQ38" s="34"/>
      <c r="BR38" s="34"/>
      <c r="BS38" s="34">
        <v>0</v>
      </c>
      <c r="BT38" s="34">
        <v>0.12507467</v>
      </c>
      <c r="BU38" s="34">
        <v>0</v>
      </c>
      <c r="BV38" s="34">
        <v>2.4008001999999999</v>
      </c>
      <c r="BW38" s="34"/>
      <c r="BX38" s="34">
        <v>4.5000003000000002E-3</v>
      </c>
      <c r="BY38" s="34">
        <v>2.5600002000000002</v>
      </c>
      <c r="BZ38" s="34">
        <v>5.76</v>
      </c>
      <c r="CA38" s="34">
        <v>0.3</v>
      </c>
      <c r="CB38" s="34"/>
      <c r="CC38" s="34"/>
      <c r="CD38" s="34"/>
      <c r="CE38" s="34"/>
      <c r="CF38" s="34"/>
      <c r="CG38" s="34"/>
      <c r="CH38" s="34"/>
      <c r="CI38" s="34"/>
      <c r="CJ38" s="34"/>
      <c r="CK38" s="34"/>
      <c r="CL38" s="34"/>
      <c r="CM38" s="34"/>
      <c r="CN38" s="34" t="s">
        <v>2176</v>
      </c>
    </row>
    <row r="39" spans="1:92">
      <c r="A39" t="s">
        <v>2224</v>
      </c>
      <c r="B39">
        <v>40</v>
      </c>
      <c r="C39" t="s">
        <v>161</v>
      </c>
      <c r="D39">
        <v>14.153542</v>
      </c>
      <c r="E39">
        <v>2.4835188000000001</v>
      </c>
      <c r="F39">
        <v>930.22130000000004</v>
      </c>
      <c r="G39">
        <v>546.17650000000003</v>
      </c>
      <c r="H39">
        <v>384.04480000000001</v>
      </c>
      <c r="I39">
        <v>0</v>
      </c>
      <c r="J39">
        <v>0</v>
      </c>
      <c r="K39">
        <v>6</v>
      </c>
      <c r="L39">
        <v>50.458260000000003</v>
      </c>
      <c r="M39">
        <v>45.99109</v>
      </c>
      <c r="N39" t="s">
        <v>2225</v>
      </c>
      <c r="O39">
        <v>615.37139999999999</v>
      </c>
      <c r="P39">
        <v>130.71152000000001</v>
      </c>
      <c r="Q39">
        <v>800</v>
      </c>
      <c r="R39">
        <v>7.524</v>
      </c>
      <c r="S39">
        <v>2.44</v>
      </c>
      <c r="T39">
        <v>7.524</v>
      </c>
      <c r="U39">
        <v>3.1520000000000001</v>
      </c>
      <c r="V39">
        <v>0</v>
      </c>
      <c r="W39">
        <v>0</v>
      </c>
      <c r="X39">
        <v>0</v>
      </c>
      <c r="Y39">
        <v>0</v>
      </c>
      <c r="Z39">
        <v>9.9000000000000005E-2</v>
      </c>
      <c r="AA39">
        <v>9.9000000000000005E-2</v>
      </c>
      <c r="AB39">
        <v>0</v>
      </c>
      <c r="AC39">
        <v>0</v>
      </c>
      <c r="AD39">
        <v>0</v>
      </c>
      <c r="AE39">
        <v>1456</v>
      </c>
      <c r="AF39">
        <v>1974.4</v>
      </c>
      <c r="AG39">
        <v>3</v>
      </c>
      <c r="AH39">
        <v>0.7</v>
      </c>
      <c r="AI39">
        <v>0</v>
      </c>
      <c r="AK39">
        <v>1.0742856999999999</v>
      </c>
      <c r="AL39">
        <v>5.5999998000000002E-2</v>
      </c>
      <c r="AM39">
        <v>40</v>
      </c>
      <c r="AN39">
        <v>8</v>
      </c>
      <c r="AO39">
        <v>0</v>
      </c>
      <c r="AQ39" s="34">
        <v>0</v>
      </c>
      <c r="AR39" s="34">
        <v>0</v>
      </c>
      <c r="AS39" s="34">
        <v>0</v>
      </c>
      <c r="AT39" s="34">
        <v>0</v>
      </c>
      <c r="AU39" s="34">
        <v>0</v>
      </c>
      <c r="AV39" s="34"/>
      <c r="AW39" s="34"/>
      <c r="AX39" s="34"/>
      <c r="AY39" s="34"/>
      <c r="AZ39" s="34"/>
      <c r="BA39" s="34">
        <v>0</v>
      </c>
      <c r="BB39" s="34">
        <v>0.64800000000000002</v>
      </c>
      <c r="BC39" s="34">
        <v>0</v>
      </c>
      <c r="BD39" s="34">
        <v>0</v>
      </c>
      <c r="BE39" s="34">
        <v>8.0000005999999999E-2</v>
      </c>
      <c r="BF39" s="34">
        <v>0</v>
      </c>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t="s">
        <v>2176</v>
      </c>
    </row>
    <row r="40" spans="1:92">
      <c r="A40" t="s">
        <v>2226</v>
      </c>
      <c r="B40">
        <v>41</v>
      </c>
      <c r="C40" t="s">
        <v>162</v>
      </c>
      <c r="D40">
        <v>29.041215999999999</v>
      </c>
      <c r="E40">
        <v>4.6260943000000001</v>
      </c>
      <c r="F40">
        <v>3572.9690000000001</v>
      </c>
      <c r="G40">
        <v>0</v>
      </c>
      <c r="H40">
        <v>3369.8625000000002</v>
      </c>
      <c r="I40">
        <v>0</v>
      </c>
      <c r="J40">
        <v>203.10641000000001</v>
      </c>
      <c r="K40">
        <v>3</v>
      </c>
      <c r="L40">
        <v>29.630869000000001</v>
      </c>
      <c r="M40">
        <v>39.204189999999997</v>
      </c>
      <c r="N40" t="s">
        <v>2227</v>
      </c>
      <c r="O40">
        <v>79.131379999999993</v>
      </c>
      <c r="P40">
        <v>75.837615999999997</v>
      </c>
      <c r="Q40">
        <v>900</v>
      </c>
      <c r="R40">
        <v>9</v>
      </c>
      <c r="S40">
        <v>4.782</v>
      </c>
      <c r="T40">
        <v>9</v>
      </c>
      <c r="U40">
        <v>4.3019999999999996</v>
      </c>
      <c r="V40">
        <v>0</v>
      </c>
      <c r="W40">
        <v>0</v>
      </c>
      <c r="X40">
        <v>0</v>
      </c>
      <c r="Y40">
        <v>0</v>
      </c>
      <c r="Z40">
        <v>0.11700000000000001</v>
      </c>
      <c r="AA40">
        <v>0.11700000000000001</v>
      </c>
      <c r="AB40">
        <v>0</v>
      </c>
      <c r="AC40">
        <v>0</v>
      </c>
      <c r="AD40">
        <v>0</v>
      </c>
      <c r="AE40">
        <v>2340</v>
      </c>
      <c r="AF40">
        <v>2340</v>
      </c>
      <c r="AG40">
        <v>0</v>
      </c>
      <c r="AH40">
        <v>0.7</v>
      </c>
      <c r="AI40">
        <v>0</v>
      </c>
      <c r="AJ40">
        <v>2.5000002E-2</v>
      </c>
      <c r="AK40">
        <v>0.7</v>
      </c>
      <c r="AL40">
        <v>0.7</v>
      </c>
      <c r="AM40">
        <v>0</v>
      </c>
      <c r="AN40">
        <v>100</v>
      </c>
      <c r="AO40">
        <v>0</v>
      </c>
      <c r="AP40">
        <v>65</v>
      </c>
      <c r="AQ40" s="34">
        <v>0</v>
      </c>
      <c r="AR40" s="34">
        <v>0</v>
      </c>
      <c r="AS40" s="34">
        <v>0</v>
      </c>
      <c r="AT40" s="34">
        <v>0</v>
      </c>
      <c r="AU40" s="34">
        <v>0</v>
      </c>
      <c r="AV40" s="34"/>
      <c r="AW40" s="34"/>
      <c r="AX40" s="34"/>
      <c r="AY40" s="34"/>
      <c r="AZ40" s="34"/>
      <c r="BA40" s="34">
        <v>0</v>
      </c>
      <c r="BB40" s="34">
        <v>0</v>
      </c>
      <c r="BC40" s="34">
        <v>0</v>
      </c>
      <c r="BD40" s="34">
        <v>0</v>
      </c>
      <c r="BE40" s="34">
        <v>0.55000000000000004</v>
      </c>
      <c r="BF40" s="34">
        <v>0.1</v>
      </c>
      <c r="BG40" s="34"/>
      <c r="BH40" s="34"/>
      <c r="BI40" s="34"/>
      <c r="BJ40" s="34"/>
      <c r="BK40" s="34"/>
      <c r="BL40" s="34"/>
      <c r="BM40" s="34"/>
      <c r="BN40" s="34"/>
      <c r="BO40" s="34"/>
      <c r="BP40" s="34"/>
      <c r="BQ40" s="34"/>
      <c r="BR40" s="34"/>
      <c r="BS40" s="34"/>
      <c r="BT40" s="34"/>
      <c r="BU40" s="34"/>
      <c r="BV40" s="34">
        <v>0.46</v>
      </c>
      <c r="BW40" s="34"/>
      <c r="BX40" s="34">
        <v>6.0000001999999997E-2</v>
      </c>
      <c r="BY40" s="34"/>
      <c r="BZ40" s="34"/>
      <c r="CA40" s="34"/>
      <c r="CB40" s="34"/>
      <c r="CC40" s="34"/>
      <c r="CD40" s="34"/>
      <c r="CE40" s="34"/>
      <c r="CF40" s="34"/>
      <c r="CG40" s="34"/>
      <c r="CH40" s="34"/>
      <c r="CI40" s="34"/>
      <c r="CJ40" s="34"/>
      <c r="CK40" s="34"/>
      <c r="CL40" s="34"/>
      <c r="CM40" s="34"/>
      <c r="CN40" s="34" t="s">
        <v>2176</v>
      </c>
    </row>
    <row r="41" spans="1:92">
      <c r="A41" t="s">
        <v>2228</v>
      </c>
      <c r="B41">
        <v>42</v>
      </c>
      <c r="C41" t="s">
        <v>163</v>
      </c>
      <c r="D41">
        <v>3.9633121</v>
      </c>
      <c r="E41">
        <v>2.1297931999999999</v>
      </c>
      <c r="F41">
        <v>2380.4211</v>
      </c>
      <c r="G41">
        <v>11.701369</v>
      </c>
      <c r="H41">
        <v>1297.3151</v>
      </c>
      <c r="I41">
        <v>214.10333</v>
      </c>
      <c r="J41">
        <v>857.30119999999999</v>
      </c>
      <c r="K41">
        <v>9</v>
      </c>
      <c r="L41">
        <v>58.113079999999997</v>
      </c>
      <c r="M41">
        <v>85.191730000000007</v>
      </c>
      <c r="N41" t="s">
        <v>2202</v>
      </c>
      <c r="O41">
        <v>90.075270000000003</v>
      </c>
      <c r="P41">
        <v>92.599699999999999</v>
      </c>
      <c r="Q41">
        <v>413</v>
      </c>
      <c r="R41">
        <v>3.9820000000000002</v>
      </c>
      <c r="S41">
        <v>3.903</v>
      </c>
      <c r="T41">
        <v>3.9820000000000002</v>
      </c>
      <c r="U41">
        <v>2.919</v>
      </c>
      <c r="V41">
        <v>1.1459999999999999</v>
      </c>
      <c r="W41">
        <v>1.9890000000000001</v>
      </c>
      <c r="X41">
        <v>0</v>
      </c>
      <c r="Y41">
        <v>0.68500000000000005</v>
      </c>
      <c r="Z41">
        <v>3.3740000000000001</v>
      </c>
      <c r="AA41">
        <v>1.1599999999999999</v>
      </c>
      <c r="AB41">
        <v>1.788</v>
      </c>
      <c r="AC41">
        <v>0.42599999999999999</v>
      </c>
      <c r="AD41">
        <v>2514.3281000000002</v>
      </c>
      <c r="AE41">
        <v>5138.95</v>
      </c>
      <c r="AF41">
        <v>20693.315999999999</v>
      </c>
      <c r="AG41">
        <v>5</v>
      </c>
      <c r="AH41">
        <v>3</v>
      </c>
      <c r="AI41">
        <v>0.16666666999999999</v>
      </c>
      <c r="AJ41">
        <v>0.125</v>
      </c>
      <c r="AK41">
        <v>0.67144979999999999</v>
      </c>
      <c r="AL41">
        <v>0.66515153999999999</v>
      </c>
      <c r="AM41">
        <v>25</v>
      </c>
      <c r="AN41">
        <v>60</v>
      </c>
      <c r="AO41">
        <v>10</v>
      </c>
      <c r="AP41">
        <v>60.5</v>
      </c>
      <c r="AQ41" s="34">
        <v>6.6798387000000004</v>
      </c>
      <c r="AR41" s="34">
        <v>0</v>
      </c>
      <c r="AS41" s="34">
        <v>0.60847879999999999</v>
      </c>
      <c r="AT41" s="34">
        <v>112.29841999999999</v>
      </c>
      <c r="AU41" s="34">
        <v>119.58674000000001</v>
      </c>
      <c r="AV41" s="34">
        <v>4.3871822999999999E-5</v>
      </c>
      <c r="AW41" s="34">
        <v>0.37745747000000002</v>
      </c>
      <c r="AX41" s="34">
        <v>6.5345129999999996</v>
      </c>
      <c r="AY41" s="34">
        <v>0.37745747000000002</v>
      </c>
      <c r="AZ41" s="34">
        <v>0.26961249999999998</v>
      </c>
      <c r="BA41" s="34">
        <v>0</v>
      </c>
      <c r="BB41" s="34">
        <v>6.4999999999999997E-3</v>
      </c>
      <c r="BC41" s="34">
        <v>5.4749999999999998E-3</v>
      </c>
      <c r="BD41" s="34">
        <v>0</v>
      </c>
      <c r="BE41" s="34">
        <v>0.3</v>
      </c>
      <c r="BF41" s="34">
        <v>0.1</v>
      </c>
      <c r="BG41" s="34">
        <v>0.3</v>
      </c>
      <c r="BH41" s="34">
        <v>0.70000004999999998</v>
      </c>
      <c r="BI41" s="34">
        <v>1.8000001000000001</v>
      </c>
      <c r="BJ41" s="34">
        <v>9</v>
      </c>
      <c r="BK41" s="34">
        <v>0.6</v>
      </c>
      <c r="BL41" s="34">
        <v>0</v>
      </c>
      <c r="BM41" s="34">
        <v>5</v>
      </c>
      <c r="BN41" s="34">
        <v>0</v>
      </c>
      <c r="BO41" s="34">
        <v>0</v>
      </c>
      <c r="BP41" s="34"/>
      <c r="BQ41" s="34"/>
      <c r="BR41" s="34"/>
      <c r="BS41" s="34">
        <v>7.1089459999999993E-2</v>
      </c>
      <c r="BT41" s="34">
        <v>1.0005974000000001E-2</v>
      </c>
      <c r="BU41" s="34">
        <v>0</v>
      </c>
      <c r="BV41" s="34">
        <v>1.1500001</v>
      </c>
      <c r="BW41" s="34"/>
      <c r="BX41" s="34">
        <v>7.5000003000000003E-3</v>
      </c>
      <c r="BY41" s="34">
        <v>1.32</v>
      </c>
      <c r="BZ41" s="34">
        <v>9.9000009999999996</v>
      </c>
      <c r="CA41" s="34"/>
      <c r="CB41" s="34"/>
      <c r="CC41" s="34"/>
      <c r="CD41" s="34"/>
      <c r="CE41" s="34"/>
      <c r="CF41" s="34"/>
      <c r="CG41" s="34"/>
      <c r="CH41" s="34"/>
      <c r="CI41" s="34"/>
      <c r="CJ41" s="34"/>
      <c r="CK41" s="34"/>
      <c r="CL41" s="34"/>
      <c r="CM41" s="34"/>
      <c r="CN41" s="34" t="s">
        <v>2182</v>
      </c>
    </row>
    <row r="42" spans="1:92">
      <c r="A42" t="s">
        <v>2229</v>
      </c>
      <c r="B42">
        <v>43</v>
      </c>
      <c r="C42" t="s">
        <v>164</v>
      </c>
      <c r="D42">
        <v>3.2485354000000002</v>
      </c>
      <c r="E42">
        <v>2.0918028</v>
      </c>
      <c r="F42">
        <v>2903.8944999999999</v>
      </c>
      <c r="G42">
        <v>260.7552</v>
      </c>
      <c r="H42">
        <v>2129.027</v>
      </c>
      <c r="I42">
        <v>205.44792000000001</v>
      </c>
      <c r="J42">
        <v>308.66430000000003</v>
      </c>
      <c r="K42">
        <v>9</v>
      </c>
      <c r="L42">
        <v>47.632483999999998</v>
      </c>
      <c r="M42">
        <v>83.672110000000004</v>
      </c>
      <c r="N42" t="s">
        <v>2192</v>
      </c>
      <c r="O42">
        <v>249.88733999999999</v>
      </c>
      <c r="P42">
        <v>232.42255</v>
      </c>
      <c r="Q42">
        <v>432</v>
      </c>
      <c r="R42">
        <v>3.605</v>
      </c>
      <c r="S42">
        <v>4.3109999999999999</v>
      </c>
      <c r="T42">
        <v>3.605</v>
      </c>
      <c r="U42">
        <v>2.8929999999999998</v>
      </c>
      <c r="V42">
        <v>3.3660000000000001</v>
      </c>
      <c r="W42">
        <v>5.4189999999999996</v>
      </c>
      <c r="X42">
        <v>0</v>
      </c>
      <c r="Y42">
        <v>2.4340000000000002</v>
      </c>
      <c r="Z42">
        <v>1.758</v>
      </c>
      <c r="AA42">
        <v>1.3580000000000001</v>
      </c>
      <c r="AB42">
        <v>0.245</v>
      </c>
      <c r="AC42">
        <v>0.154</v>
      </c>
      <c r="AD42">
        <v>20450.07</v>
      </c>
      <c r="AE42">
        <v>4526.2</v>
      </c>
      <c r="AF42">
        <v>6713.3076000000001</v>
      </c>
      <c r="AG42">
        <v>4</v>
      </c>
      <c r="AH42">
        <v>1</v>
      </c>
      <c r="AI42">
        <v>0.5</v>
      </c>
      <c r="AJ42">
        <v>0.108333334</v>
      </c>
      <c r="AK42">
        <v>0.29539632999999998</v>
      </c>
      <c r="AL42">
        <v>0.16000001</v>
      </c>
      <c r="AM42">
        <v>15</v>
      </c>
      <c r="AN42">
        <v>25</v>
      </c>
      <c r="AO42">
        <v>2</v>
      </c>
      <c r="AP42">
        <v>41</v>
      </c>
      <c r="AQ42" s="34">
        <v>1.7981567000000001</v>
      </c>
      <c r="AR42" s="34">
        <v>0</v>
      </c>
      <c r="AS42" s="34">
        <v>1.8143610999999999</v>
      </c>
      <c r="AT42" s="34">
        <v>209.82442</v>
      </c>
      <c r="AU42" s="34">
        <v>213.43691999999999</v>
      </c>
      <c r="AV42" s="34"/>
      <c r="AW42" s="34"/>
      <c r="AX42" s="34">
        <v>0.61261069999999995</v>
      </c>
      <c r="AY42" s="34">
        <v>0.52071900000000004</v>
      </c>
      <c r="AZ42" s="34">
        <v>0.45945796</v>
      </c>
      <c r="BA42" s="34">
        <v>3.0000002000000001</v>
      </c>
      <c r="BB42" s="34">
        <v>0.35560000000000003</v>
      </c>
      <c r="BC42" s="34">
        <v>0</v>
      </c>
      <c r="BD42" s="34">
        <v>0</v>
      </c>
      <c r="BE42" s="34">
        <v>0.1</v>
      </c>
      <c r="BF42" s="34">
        <v>0.4</v>
      </c>
      <c r="BG42" s="34">
        <v>0.1</v>
      </c>
      <c r="BH42" s="34">
        <v>0.4</v>
      </c>
      <c r="BI42" s="34">
        <v>0.8</v>
      </c>
      <c r="BJ42" s="34">
        <v>1</v>
      </c>
      <c r="BK42" s="34">
        <v>0</v>
      </c>
      <c r="BL42" s="34">
        <v>0</v>
      </c>
      <c r="BM42" s="34"/>
      <c r="BN42" s="34"/>
      <c r="BO42" s="34"/>
      <c r="BP42" s="34">
        <v>0.110269904</v>
      </c>
      <c r="BQ42" s="34"/>
      <c r="BR42" s="34"/>
      <c r="BS42" s="34">
        <v>5.0287305999999997E-2</v>
      </c>
      <c r="BT42" s="34">
        <v>0</v>
      </c>
      <c r="BU42" s="34">
        <v>0</v>
      </c>
      <c r="BV42" s="34">
        <v>0.89250010000000002</v>
      </c>
      <c r="BW42" s="34"/>
      <c r="BX42" s="34">
        <v>1.5000001000000001E-2</v>
      </c>
      <c r="BY42" s="34">
        <v>0.64000005000000004</v>
      </c>
      <c r="BZ42" s="34">
        <v>1.44</v>
      </c>
      <c r="CA42" s="34"/>
      <c r="CB42" s="34"/>
      <c r="CC42" s="34"/>
      <c r="CD42" s="34"/>
      <c r="CE42" s="34"/>
      <c r="CF42" s="34"/>
      <c r="CG42" s="34"/>
      <c r="CH42" s="34"/>
      <c r="CI42" s="34"/>
      <c r="CJ42" s="34"/>
      <c r="CK42" s="34"/>
      <c r="CL42" s="34"/>
      <c r="CM42" s="34"/>
      <c r="CN42" s="34" t="s">
        <v>2176</v>
      </c>
    </row>
    <row r="43" spans="1:92">
      <c r="A43" t="s">
        <v>2230</v>
      </c>
      <c r="B43">
        <v>44</v>
      </c>
      <c r="C43" t="s">
        <v>165</v>
      </c>
      <c r="D43">
        <v>20.994675000000001</v>
      </c>
      <c r="E43">
        <v>6.9081073000000002</v>
      </c>
      <c r="F43">
        <v>4037.2779999999998</v>
      </c>
      <c r="G43">
        <v>3629.1828999999998</v>
      </c>
      <c r="H43">
        <v>0</v>
      </c>
      <c r="I43">
        <v>0.16275287999999999</v>
      </c>
      <c r="J43">
        <v>407.93239999999997</v>
      </c>
      <c r="K43">
        <v>5</v>
      </c>
      <c r="L43">
        <v>96.883579999999995</v>
      </c>
      <c r="M43">
        <v>125.601944</v>
      </c>
      <c r="N43" t="s">
        <v>2190</v>
      </c>
      <c r="O43">
        <v>287.59827000000001</v>
      </c>
      <c r="P43">
        <v>104.6683</v>
      </c>
      <c r="Q43">
        <v>901</v>
      </c>
      <c r="R43">
        <v>9</v>
      </c>
      <c r="S43">
        <v>5.0830000000000002</v>
      </c>
      <c r="T43">
        <v>9</v>
      </c>
      <c r="U43">
        <v>5.2569999999999997</v>
      </c>
      <c r="V43">
        <v>0</v>
      </c>
      <c r="W43">
        <v>0</v>
      </c>
      <c r="X43">
        <v>0</v>
      </c>
      <c r="Y43">
        <v>0</v>
      </c>
      <c r="Z43">
        <v>0.93700000000000006</v>
      </c>
      <c r="AA43">
        <v>0.872</v>
      </c>
      <c r="AB43">
        <v>6.5000000000000002E-2</v>
      </c>
      <c r="AC43">
        <v>0</v>
      </c>
      <c r="AD43">
        <v>0</v>
      </c>
      <c r="AE43">
        <v>13648.25</v>
      </c>
      <c r="AF43">
        <v>17441.344000000001</v>
      </c>
      <c r="AG43">
        <v>6</v>
      </c>
      <c r="AH43">
        <v>0</v>
      </c>
      <c r="AI43">
        <v>1.6666667999999999E-2</v>
      </c>
      <c r="AJ43">
        <v>0.16666666999999999</v>
      </c>
      <c r="AK43">
        <v>4.5089044999999999</v>
      </c>
      <c r="AL43">
        <v>5.0000004000000002E-3</v>
      </c>
      <c r="AM43">
        <v>85</v>
      </c>
      <c r="AN43">
        <v>0</v>
      </c>
      <c r="AO43">
        <v>30</v>
      </c>
      <c r="AP43">
        <v>75</v>
      </c>
      <c r="AQ43" s="34">
        <v>0</v>
      </c>
      <c r="AR43" s="34">
        <v>0</v>
      </c>
      <c r="AS43" s="34">
        <v>0</v>
      </c>
      <c r="AT43" s="34">
        <v>0</v>
      </c>
      <c r="AU43" s="34">
        <v>0</v>
      </c>
      <c r="AV43" s="34"/>
      <c r="AW43" s="34"/>
      <c r="AX43" s="34"/>
      <c r="AY43" s="34"/>
      <c r="AZ43" s="34"/>
      <c r="BA43" s="34">
        <v>0</v>
      </c>
      <c r="BB43" s="34">
        <v>4.5241249999999997</v>
      </c>
      <c r="BC43" s="34">
        <v>0</v>
      </c>
      <c r="BD43" s="34">
        <v>0</v>
      </c>
      <c r="BE43" s="34">
        <v>0</v>
      </c>
      <c r="BF43" s="34">
        <v>0</v>
      </c>
      <c r="BG43" s="34">
        <v>0.5</v>
      </c>
      <c r="BH43" s="34">
        <v>0.25</v>
      </c>
      <c r="BI43" s="34">
        <v>0.25</v>
      </c>
      <c r="BJ43" s="34">
        <v>0</v>
      </c>
      <c r="BK43" s="34">
        <v>0</v>
      </c>
      <c r="BL43" s="34">
        <v>0</v>
      </c>
      <c r="BM43" s="34"/>
      <c r="BN43" s="34"/>
      <c r="BO43" s="34"/>
      <c r="BP43" s="34"/>
      <c r="BQ43" s="34"/>
      <c r="BR43" s="34"/>
      <c r="BS43" s="34"/>
      <c r="BT43" s="34"/>
      <c r="BU43" s="34"/>
      <c r="BV43" s="34">
        <v>6.2000003000000001</v>
      </c>
      <c r="BW43" s="34"/>
      <c r="BX43" s="34"/>
      <c r="BY43" s="34">
        <v>0.6</v>
      </c>
      <c r="BZ43" s="34">
        <v>0</v>
      </c>
      <c r="CA43" s="34"/>
      <c r="CB43" s="34"/>
      <c r="CC43" s="34"/>
      <c r="CD43" s="34"/>
      <c r="CE43" s="34"/>
      <c r="CF43" s="34"/>
      <c r="CG43" s="34"/>
      <c r="CH43" s="34"/>
      <c r="CI43" s="34"/>
      <c r="CJ43" s="34"/>
      <c r="CK43" s="34"/>
      <c r="CL43" s="34"/>
      <c r="CM43" s="34"/>
      <c r="CN43" s="34" t="s">
        <v>2176</v>
      </c>
    </row>
    <row r="44" spans="1:92">
      <c r="A44" t="s">
        <v>2231</v>
      </c>
      <c r="B44">
        <v>45</v>
      </c>
      <c r="C44" t="s">
        <v>166</v>
      </c>
      <c r="D44">
        <v>3.8539379999999999</v>
      </c>
      <c r="E44">
        <v>2.4865412999999998</v>
      </c>
      <c r="F44">
        <v>2377.5693000000001</v>
      </c>
      <c r="G44">
        <v>828.01400000000001</v>
      </c>
      <c r="H44">
        <v>333.87225000000001</v>
      </c>
      <c r="I44">
        <v>361.51242000000002</v>
      </c>
      <c r="J44">
        <v>854.17060000000004</v>
      </c>
      <c r="K44">
        <v>9</v>
      </c>
      <c r="L44">
        <v>56.509357000000001</v>
      </c>
      <c r="M44">
        <v>99.461654999999993</v>
      </c>
      <c r="N44" t="s">
        <v>2202</v>
      </c>
      <c r="O44">
        <v>87.589500000000001</v>
      </c>
      <c r="P44">
        <v>108.11049</v>
      </c>
      <c r="Q44">
        <v>443</v>
      </c>
      <c r="R44">
        <v>3.9260000000000002</v>
      </c>
      <c r="S44">
        <v>3.9009999999999998</v>
      </c>
      <c r="T44">
        <v>3.9260000000000002</v>
      </c>
      <c r="U44">
        <v>3.1539999999999999</v>
      </c>
      <c r="V44">
        <v>3.8679999999999999</v>
      </c>
      <c r="W44">
        <v>5.8419999999999996</v>
      </c>
      <c r="X44">
        <v>5.8419999999999996</v>
      </c>
      <c r="Y44">
        <v>1.2350000000000001</v>
      </c>
      <c r="Z44">
        <v>3.27</v>
      </c>
      <c r="AA44">
        <v>1.726</v>
      </c>
      <c r="AB44">
        <v>0.745</v>
      </c>
      <c r="AC44">
        <v>0.79900000000000004</v>
      </c>
      <c r="AD44">
        <v>15918.263999999999</v>
      </c>
      <c r="AE44">
        <v>8926.9519999999993</v>
      </c>
      <c r="AF44">
        <v>18600.914000000001</v>
      </c>
      <c r="AG44">
        <v>6</v>
      </c>
      <c r="AH44">
        <v>2</v>
      </c>
      <c r="AI44">
        <v>6.6666669999999997E-2</v>
      </c>
      <c r="AJ44">
        <v>0.125</v>
      </c>
      <c r="AK44">
        <v>0.45179661999999998</v>
      </c>
      <c r="AL44">
        <v>2.8761907E-2</v>
      </c>
      <c r="AM44">
        <v>15</v>
      </c>
      <c r="AN44">
        <v>10</v>
      </c>
      <c r="AO44">
        <v>10</v>
      </c>
      <c r="AP44">
        <v>50</v>
      </c>
      <c r="AQ44" s="34">
        <v>1.2819708999999999</v>
      </c>
      <c r="AR44" s="34">
        <v>0.88091399999999997</v>
      </c>
      <c r="AS44" s="34">
        <v>0.67169522999999998</v>
      </c>
      <c r="AT44" s="34">
        <v>117.99473</v>
      </c>
      <c r="AU44" s="34">
        <v>120.82931499999999</v>
      </c>
      <c r="AV44" s="34"/>
      <c r="AW44" s="34"/>
      <c r="AX44" s="34"/>
      <c r="AY44" s="34">
        <v>2.9650354000000001</v>
      </c>
      <c r="AZ44" s="34">
        <v>2.9650354000000001</v>
      </c>
      <c r="BA44" s="34">
        <v>3.0000002000000001</v>
      </c>
      <c r="BB44" s="34">
        <v>0.82586503</v>
      </c>
      <c r="BC44" s="34">
        <v>0</v>
      </c>
      <c r="BD44" s="34">
        <v>0</v>
      </c>
      <c r="BE44" s="34">
        <v>0.1</v>
      </c>
      <c r="BF44" s="34">
        <v>0</v>
      </c>
      <c r="BG44" s="34">
        <v>0.4</v>
      </c>
      <c r="BH44" s="34">
        <v>1</v>
      </c>
      <c r="BI44" s="34">
        <v>1</v>
      </c>
      <c r="BJ44" s="34">
        <v>4</v>
      </c>
      <c r="BK44" s="34">
        <v>1</v>
      </c>
      <c r="BL44" s="34">
        <v>0</v>
      </c>
      <c r="BM44" s="34">
        <v>3.0000002000000001</v>
      </c>
      <c r="BN44" s="34">
        <v>0.5</v>
      </c>
      <c r="BO44" s="34">
        <v>0</v>
      </c>
      <c r="BP44" s="34">
        <v>1.3783738E-2</v>
      </c>
      <c r="BQ44" s="34"/>
      <c r="BR44" s="34"/>
      <c r="BS44" s="34">
        <v>4.2071983E-2</v>
      </c>
      <c r="BT44" s="34">
        <v>0</v>
      </c>
      <c r="BU44" s="34">
        <v>0</v>
      </c>
      <c r="BV44" s="34">
        <v>4.4550004000000003</v>
      </c>
      <c r="BW44" s="34"/>
      <c r="BX44" s="34"/>
      <c r="BY44" s="34">
        <v>1.2</v>
      </c>
      <c r="BZ44" s="34">
        <v>2.7</v>
      </c>
      <c r="CA44" s="34"/>
      <c r="CB44" s="34"/>
      <c r="CC44" s="34"/>
      <c r="CD44" s="34"/>
      <c r="CE44" s="34"/>
      <c r="CF44" s="34"/>
      <c r="CG44" s="34"/>
      <c r="CH44" s="34"/>
      <c r="CI44" s="34"/>
      <c r="CJ44" s="34"/>
      <c r="CK44" s="34"/>
      <c r="CL44" s="34"/>
      <c r="CM44" s="34"/>
      <c r="CN44" s="34" t="s">
        <v>2182</v>
      </c>
    </row>
    <row r="45" spans="1:92">
      <c r="A45" t="s">
        <v>2232</v>
      </c>
      <c r="B45">
        <v>46</v>
      </c>
      <c r="C45" t="s">
        <v>167</v>
      </c>
      <c r="D45">
        <v>9.0845570000000002</v>
      </c>
      <c r="E45">
        <v>6.6933379999999998</v>
      </c>
      <c r="F45">
        <v>8257.384</v>
      </c>
      <c r="G45">
        <v>6314.9336000000003</v>
      </c>
      <c r="H45">
        <v>0</v>
      </c>
      <c r="I45">
        <v>578.57479999999998</v>
      </c>
      <c r="J45">
        <v>1363.8757000000001</v>
      </c>
      <c r="K45">
        <v>12</v>
      </c>
      <c r="L45">
        <v>77.912149999999997</v>
      </c>
      <c r="M45">
        <v>91.68956</v>
      </c>
      <c r="N45" t="s">
        <v>2175</v>
      </c>
      <c r="O45">
        <v>44.314909999999998</v>
      </c>
      <c r="P45">
        <v>84.725800000000007</v>
      </c>
      <c r="Q45">
        <v>601</v>
      </c>
      <c r="R45">
        <v>6.0279999999999996</v>
      </c>
      <c r="S45">
        <v>7.27</v>
      </c>
      <c r="T45">
        <v>6.0279999999999996</v>
      </c>
      <c r="U45">
        <v>5.1740000000000004</v>
      </c>
      <c r="V45">
        <v>0</v>
      </c>
      <c r="W45">
        <v>0</v>
      </c>
      <c r="X45">
        <v>0</v>
      </c>
      <c r="Y45">
        <v>0</v>
      </c>
      <c r="Z45">
        <v>1.361</v>
      </c>
      <c r="AA45">
        <v>1.0289999999999999</v>
      </c>
      <c r="AB45">
        <v>0.33200000000000002</v>
      </c>
      <c r="AC45">
        <v>0</v>
      </c>
      <c r="AD45">
        <v>0</v>
      </c>
      <c r="AE45">
        <v>14505.98</v>
      </c>
      <c r="AF45">
        <v>20571.023000000001</v>
      </c>
      <c r="AG45">
        <v>5</v>
      </c>
      <c r="AH45">
        <v>0</v>
      </c>
      <c r="AI45">
        <v>8.3333335999999994E-2</v>
      </c>
      <c r="AJ45">
        <v>8.3333335999999994E-2</v>
      </c>
      <c r="AK45">
        <v>3.2204967</v>
      </c>
      <c r="AL45">
        <v>4.1666667999999997E-2</v>
      </c>
      <c r="AM45">
        <v>75</v>
      </c>
      <c r="AN45">
        <v>0</v>
      </c>
      <c r="AO45">
        <v>50</v>
      </c>
      <c r="AP45">
        <v>60</v>
      </c>
      <c r="AQ45" s="34">
        <v>0</v>
      </c>
      <c r="AR45" s="34">
        <v>0</v>
      </c>
      <c r="AS45" s="34">
        <v>0</v>
      </c>
      <c r="AT45" s="34">
        <v>0</v>
      </c>
      <c r="AU45" s="34">
        <v>0</v>
      </c>
      <c r="AV45" s="34"/>
      <c r="AW45" s="34"/>
      <c r="AX45" s="34"/>
      <c r="AY45" s="34"/>
      <c r="AZ45" s="34"/>
      <c r="BA45" s="34">
        <v>0</v>
      </c>
      <c r="BB45" s="34">
        <v>5.1784905999999999</v>
      </c>
      <c r="BC45" s="34">
        <v>7.4499999999999997E-2</v>
      </c>
      <c r="BD45" s="34">
        <v>0</v>
      </c>
      <c r="BE45" s="34">
        <v>0</v>
      </c>
      <c r="BF45" s="34">
        <v>0</v>
      </c>
      <c r="BG45" s="34">
        <v>0.5</v>
      </c>
      <c r="BH45" s="34">
        <v>1</v>
      </c>
      <c r="BI45" s="34">
        <v>1</v>
      </c>
      <c r="BJ45" s="34">
        <v>0</v>
      </c>
      <c r="BK45" s="34">
        <v>0</v>
      </c>
      <c r="BL45" s="34">
        <v>0</v>
      </c>
      <c r="BM45" s="34"/>
      <c r="BN45" s="34"/>
      <c r="BO45" s="34"/>
      <c r="BP45" s="34"/>
      <c r="BQ45" s="34"/>
      <c r="BR45" s="34"/>
      <c r="BS45" s="34"/>
      <c r="BT45" s="34"/>
      <c r="BU45" s="34"/>
      <c r="BV45" s="34">
        <v>0.5</v>
      </c>
      <c r="BW45" s="34"/>
      <c r="BX45" s="34"/>
      <c r="BY45" s="34">
        <v>0.96000010000000002</v>
      </c>
      <c r="BZ45" s="34">
        <v>2.16</v>
      </c>
      <c r="CA45" s="34"/>
      <c r="CB45" s="34"/>
      <c r="CC45" s="34"/>
      <c r="CD45" s="34"/>
      <c r="CE45" s="34"/>
      <c r="CF45" s="34"/>
      <c r="CG45" s="34"/>
      <c r="CH45" s="34"/>
      <c r="CI45" s="34"/>
      <c r="CJ45" s="34"/>
      <c r="CK45" s="34"/>
      <c r="CL45" s="34"/>
      <c r="CM45" s="34"/>
      <c r="CN45" s="34" t="s">
        <v>2233</v>
      </c>
    </row>
    <row r="46" spans="1:92">
      <c r="A46" t="s">
        <v>2234</v>
      </c>
      <c r="B46">
        <v>47</v>
      </c>
      <c r="C46" t="s">
        <v>169</v>
      </c>
      <c r="D46">
        <v>9.5751639999999991</v>
      </c>
      <c r="E46">
        <v>6.931724</v>
      </c>
      <c r="F46">
        <v>8800.4670000000006</v>
      </c>
      <c r="G46">
        <v>4852.8467000000001</v>
      </c>
      <c r="H46">
        <v>2202.6619999999998</v>
      </c>
      <c r="I46">
        <v>1137.1202000000001</v>
      </c>
      <c r="J46">
        <v>607.83789999999999</v>
      </c>
      <c r="K46">
        <v>12</v>
      </c>
      <c r="L46">
        <v>82.119749999999996</v>
      </c>
      <c r="M46">
        <v>94.955123999999998</v>
      </c>
      <c r="N46" t="s">
        <v>2175</v>
      </c>
      <c r="O46">
        <v>46.708114999999999</v>
      </c>
      <c r="P46">
        <v>87.743340000000003</v>
      </c>
      <c r="Q46">
        <v>649</v>
      </c>
      <c r="R46">
        <v>6.1890000000000001</v>
      </c>
      <c r="S46">
        <v>7.5049999999999999</v>
      </c>
      <c r="T46">
        <v>6.1890000000000001</v>
      </c>
      <c r="U46">
        <v>5.266</v>
      </c>
      <c r="V46">
        <v>4.194</v>
      </c>
      <c r="W46">
        <v>2.3130000000000002</v>
      </c>
      <c r="X46">
        <v>8.8550000000000004</v>
      </c>
      <c r="Y46">
        <v>4.5209999999999999</v>
      </c>
      <c r="Z46">
        <v>9</v>
      </c>
      <c r="AA46">
        <v>5.2640000000000002</v>
      </c>
      <c r="AB46">
        <v>5.8440000000000003</v>
      </c>
      <c r="AC46">
        <v>5.4809999999999999</v>
      </c>
      <c r="AD46">
        <v>59426.05</v>
      </c>
      <c r="AE46">
        <v>11531.355</v>
      </c>
      <c r="AF46">
        <v>45860.116999999998</v>
      </c>
      <c r="AG46">
        <v>3</v>
      </c>
      <c r="AH46">
        <v>2</v>
      </c>
      <c r="AI46">
        <v>0.33333333999999998</v>
      </c>
      <c r="AJ46">
        <v>0.23333334999999999</v>
      </c>
      <c r="AK46">
        <v>1.0108345000000001</v>
      </c>
      <c r="AL46">
        <v>0.20492958999999999</v>
      </c>
      <c r="AM46">
        <v>50</v>
      </c>
      <c r="AN46">
        <v>30</v>
      </c>
      <c r="AO46">
        <v>15</v>
      </c>
      <c r="AP46">
        <v>82.1</v>
      </c>
      <c r="AQ46" s="34">
        <v>4.2261914999999997</v>
      </c>
      <c r="AR46" s="34">
        <v>9.0495900000000002</v>
      </c>
      <c r="AS46" s="34">
        <v>1.795674</v>
      </c>
      <c r="AT46" s="34">
        <v>1552.1874</v>
      </c>
      <c r="AU46" s="34">
        <v>1567.259</v>
      </c>
      <c r="AV46" s="34">
        <v>4.5570320000000002E-4</v>
      </c>
      <c r="AW46" s="34">
        <v>11.762124</v>
      </c>
      <c r="AX46" s="34">
        <v>1.9603539999999999</v>
      </c>
      <c r="AY46" s="34">
        <v>11.762124</v>
      </c>
      <c r="AZ46" s="34">
        <v>11.762124</v>
      </c>
      <c r="BA46" s="34">
        <v>0</v>
      </c>
      <c r="BB46" s="34">
        <v>1.4243300000000001</v>
      </c>
      <c r="BC46" s="34">
        <v>0</v>
      </c>
      <c r="BD46" s="34">
        <v>1.5000001000000001</v>
      </c>
      <c r="BE46" s="34">
        <v>0.5</v>
      </c>
      <c r="BF46" s="34">
        <v>0</v>
      </c>
      <c r="BG46" s="34">
        <v>0.4</v>
      </c>
      <c r="BH46" s="34">
        <v>2</v>
      </c>
      <c r="BI46" s="34">
        <v>3.0000002000000001</v>
      </c>
      <c r="BJ46" s="34">
        <v>8</v>
      </c>
      <c r="BK46" s="34">
        <v>12.000000999999999</v>
      </c>
      <c r="BL46" s="34">
        <v>8</v>
      </c>
      <c r="BM46" s="34">
        <v>6.0000004999999996</v>
      </c>
      <c r="BN46" s="34">
        <v>8</v>
      </c>
      <c r="BO46" s="34">
        <v>6.0000004999999996</v>
      </c>
      <c r="BP46" s="34">
        <v>5.8810618000000002E-2</v>
      </c>
      <c r="BQ46" s="34"/>
      <c r="BR46" s="34"/>
      <c r="BS46" s="34">
        <v>0.21925702999999999</v>
      </c>
      <c r="BT46" s="34">
        <v>5.0029864000000002</v>
      </c>
      <c r="BU46" s="34">
        <v>0</v>
      </c>
      <c r="BV46" s="34">
        <v>3.0010002</v>
      </c>
      <c r="BW46" s="34">
        <v>5.0000005999999999E-5</v>
      </c>
      <c r="BX46" s="34">
        <v>5.1000003000000002E-2</v>
      </c>
      <c r="BY46" s="34">
        <v>16</v>
      </c>
      <c r="BZ46" s="34">
        <v>35.200000000000003</v>
      </c>
      <c r="CA46" s="34">
        <v>0.3</v>
      </c>
      <c r="CB46" s="34"/>
      <c r="CC46" s="34"/>
      <c r="CD46" s="34"/>
      <c r="CE46" s="34"/>
      <c r="CF46" s="34"/>
      <c r="CG46" s="34"/>
      <c r="CH46" s="34"/>
      <c r="CI46" s="34"/>
      <c r="CJ46" s="34"/>
      <c r="CK46" s="34"/>
      <c r="CL46" s="34"/>
      <c r="CM46" s="34"/>
      <c r="CN46" s="34" t="s">
        <v>2182</v>
      </c>
    </row>
    <row r="47" spans="1:92">
      <c r="A47" t="s">
        <v>2235</v>
      </c>
      <c r="B47">
        <v>48</v>
      </c>
      <c r="C47" t="s">
        <v>170</v>
      </c>
      <c r="D47">
        <v>9.2313349999999996</v>
      </c>
      <c r="E47">
        <v>5.1768273999999996</v>
      </c>
      <c r="F47">
        <v>4106.9336000000003</v>
      </c>
      <c r="G47">
        <v>2256.5798</v>
      </c>
      <c r="H47">
        <v>453.45125999999999</v>
      </c>
      <c r="I47">
        <v>896.50507000000005</v>
      </c>
      <c r="J47">
        <v>500.39758</v>
      </c>
      <c r="K47">
        <v>10</v>
      </c>
      <c r="L47">
        <v>123.41356</v>
      </c>
      <c r="M47">
        <v>110.14527</v>
      </c>
      <c r="N47" t="s">
        <v>2181</v>
      </c>
      <c r="O47">
        <v>102.57039</v>
      </c>
      <c r="P47">
        <v>105.64954</v>
      </c>
      <c r="Q47">
        <v>668</v>
      </c>
      <c r="R47">
        <v>6.077</v>
      </c>
      <c r="S47">
        <v>5.1269999999999998</v>
      </c>
      <c r="T47">
        <v>6.077</v>
      </c>
      <c r="U47">
        <v>4.5510000000000002</v>
      </c>
      <c r="V47">
        <v>5.6580000000000004</v>
      </c>
      <c r="W47">
        <v>4.6950000000000003</v>
      </c>
      <c r="X47">
        <v>9</v>
      </c>
      <c r="Y47">
        <v>5.3490000000000002</v>
      </c>
      <c r="Z47">
        <v>7.7850000000000001</v>
      </c>
      <c r="AA47">
        <v>4.6050000000000004</v>
      </c>
      <c r="AB47">
        <v>2.0750000000000002</v>
      </c>
      <c r="AC47">
        <v>1.105</v>
      </c>
      <c r="AD47">
        <v>66943.14</v>
      </c>
      <c r="AE47">
        <v>12119.227000000001</v>
      </c>
      <c r="AF47">
        <v>25150.592000000001</v>
      </c>
      <c r="AG47">
        <v>6</v>
      </c>
      <c r="AH47">
        <v>2</v>
      </c>
      <c r="AI47">
        <v>0.125</v>
      </c>
      <c r="AJ47">
        <v>0.16666666999999999</v>
      </c>
      <c r="AK47">
        <v>3.0632326999999999</v>
      </c>
      <c r="AL47">
        <v>9.7727270000000005E-2</v>
      </c>
      <c r="AM47">
        <v>70</v>
      </c>
      <c r="AN47">
        <v>10</v>
      </c>
      <c r="AO47">
        <v>70</v>
      </c>
      <c r="AP47">
        <v>100</v>
      </c>
      <c r="AQ47" s="34">
        <v>9.87941</v>
      </c>
      <c r="AR47" s="34">
        <v>8.9777170000000002</v>
      </c>
      <c r="AS47" s="34">
        <v>2.8064835000000001</v>
      </c>
      <c r="AT47" s="34">
        <v>681.15650000000005</v>
      </c>
      <c r="AU47" s="34">
        <v>702.82006999999999</v>
      </c>
      <c r="AV47" s="34"/>
      <c r="AW47" s="34"/>
      <c r="AX47" s="34">
        <v>4.020257</v>
      </c>
      <c r="AY47" s="34">
        <v>3.4459344999999999</v>
      </c>
      <c r="AZ47" s="34">
        <v>1.7229673000000001</v>
      </c>
      <c r="BA47" s="34">
        <v>3.0000002000000001</v>
      </c>
      <c r="BB47" s="34">
        <v>1.93066</v>
      </c>
      <c r="BC47" s="34">
        <v>0.93893009999999999</v>
      </c>
      <c r="BD47" s="34">
        <v>0</v>
      </c>
      <c r="BE47" s="34">
        <v>0.1</v>
      </c>
      <c r="BF47" s="34">
        <v>0</v>
      </c>
      <c r="BG47" s="34">
        <v>0.5</v>
      </c>
      <c r="BH47" s="34">
        <v>1</v>
      </c>
      <c r="BI47" s="34">
        <v>2</v>
      </c>
      <c r="BJ47" s="34">
        <v>2</v>
      </c>
      <c r="BK47" s="34">
        <v>1.5000001000000001</v>
      </c>
      <c r="BL47" s="34">
        <v>1.5000001000000001</v>
      </c>
      <c r="BM47" s="34">
        <v>2</v>
      </c>
      <c r="BN47" s="34">
        <v>2</v>
      </c>
      <c r="BO47" s="34">
        <v>4</v>
      </c>
      <c r="BP47" s="34">
        <v>1.3232388499999999E-2</v>
      </c>
      <c r="BQ47" s="34"/>
      <c r="BR47" s="34"/>
      <c r="BS47" s="34">
        <v>7.068584E-2</v>
      </c>
      <c r="BT47" s="34">
        <v>0.10337803499999999</v>
      </c>
      <c r="BU47" s="34">
        <v>0</v>
      </c>
      <c r="BV47" s="34">
        <v>3.0700002</v>
      </c>
      <c r="BW47" s="34">
        <v>1.2500000000000001E-2</v>
      </c>
      <c r="BX47" s="34">
        <v>0.15</v>
      </c>
      <c r="BY47" s="34">
        <v>8</v>
      </c>
      <c r="BZ47" s="34">
        <v>9</v>
      </c>
      <c r="CA47" s="34"/>
      <c r="CB47" s="34"/>
      <c r="CC47" s="34"/>
      <c r="CD47" s="34"/>
      <c r="CE47" s="34"/>
      <c r="CF47" s="34"/>
      <c r="CG47" s="34"/>
      <c r="CH47" s="34"/>
      <c r="CI47" s="34"/>
      <c r="CJ47" s="34"/>
      <c r="CK47" s="34"/>
      <c r="CL47" s="34"/>
      <c r="CM47" s="34"/>
      <c r="CN47" s="34" t="s">
        <v>2176</v>
      </c>
    </row>
    <row r="48" spans="1:92">
      <c r="A48" t="s">
        <v>2236</v>
      </c>
      <c r="B48">
        <v>49</v>
      </c>
      <c r="C48" t="s">
        <v>171</v>
      </c>
      <c r="D48">
        <v>0.26230076000000002</v>
      </c>
      <c r="E48">
        <v>0.54038476999999996</v>
      </c>
      <c r="F48">
        <v>1605.3860999999999</v>
      </c>
      <c r="G48">
        <v>872.18780000000004</v>
      </c>
      <c r="H48">
        <v>412.07839999999999</v>
      </c>
      <c r="I48">
        <v>76.251729999999995</v>
      </c>
      <c r="J48">
        <v>244.86815000000001</v>
      </c>
      <c r="K48">
        <v>8</v>
      </c>
      <c r="L48">
        <v>15.897015</v>
      </c>
      <c r="M48">
        <v>54.038474999999998</v>
      </c>
      <c r="N48" t="s">
        <v>2192</v>
      </c>
      <c r="O48">
        <v>20.176983</v>
      </c>
      <c r="P48">
        <v>60.042749999999998</v>
      </c>
      <c r="Q48">
        <v>100</v>
      </c>
      <c r="R48">
        <v>1.47</v>
      </c>
      <c r="S48">
        <v>3.2050000000000001</v>
      </c>
      <c r="T48">
        <v>1.024</v>
      </c>
      <c r="U48">
        <v>1.47</v>
      </c>
      <c r="V48">
        <v>0</v>
      </c>
      <c r="W48">
        <v>0</v>
      </c>
      <c r="X48">
        <v>0</v>
      </c>
      <c r="Y48">
        <v>0</v>
      </c>
      <c r="Z48">
        <v>0.16600000000000001</v>
      </c>
      <c r="AA48">
        <v>0.16600000000000001</v>
      </c>
      <c r="AB48">
        <v>0</v>
      </c>
      <c r="AC48">
        <v>0</v>
      </c>
      <c r="AD48">
        <v>0</v>
      </c>
      <c r="AE48">
        <v>3140.3901000000001</v>
      </c>
      <c r="AF48">
        <v>3327.2278000000001</v>
      </c>
      <c r="AG48">
        <v>3</v>
      </c>
      <c r="AH48">
        <v>2</v>
      </c>
      <c r="AI48">
        <v>2.0833333999999998E-2</v>
      </c>
      <c r="AJ48">
        <v>2.0833333999999998E-2</v>
      </c>
      <c r="AK48">
        <v>0.40466255000000001</v>
      </c>
      <c r="AL48">
        <v>8.0250009999999997E-2</v>
      </c>
      <c r="AM48">
        <v>20</v>
      </c>
      <c r="AN48">
        <v>10</v>
      </c>
      <c r="AO48">
        <v>2</v>
      </c>
      <c r="AP48">
        <v>7</v>
      </c>
      <c r="AQ48" s="34">
        <v>0</v>
      </c>
      <c r="AR48" s="34">
        <v>0</v>
      </c>
      <c r="AS48" s="34">
        <v>0</v>
      </c>
      <c r="AT48" s="34">
        <v>0</v>
      </c>
      <c r="AU48" s="34">
        <v>0</v>
      </c>
      <c r="AV48" s="34"/>
      <c r="AW48" s="34"/>
      <c r="AX48" s="34"/>
      <c r="AY48" s="34"/>
      <c r="AZ48" s="34"/>
      <c r="BA48" s="34">
        <v>0</v>
      </c>
      <c r="BB48" s="34">
        <v>0.41519502000000003</v>
      </c>
      <c r="BC48" s="34">
        <v>0</v>
      </c>
      <c r="BD48" s="34">
        <v>0</v>
      </c>
      <c r="BE48" s="34">
        <v>0.1</v>
      </c>
      <c r="BF48" s="34">
        <v>0</v>
      </c>
      <c r="BG48" s="34">
        <v>0.1</v>
      </c>
      <c r="BH48" s="34">
        <v>0.2</v>
      </c>
      <c r="BI48" s="34">
        <v>0</v>
      </c>
      <c r="BJ48" s="34">
        <v>0</v>
      </c>
      <c r="BK48" s="34">
        <v>0</v>
      </c>
      <c r="BL48" s="34">
        <v>0</v>
      </c>
      <c r="BM48" s="34"/>
      <c r="BN48" s="34"/>
      <c r="BO48" s="34"/>
      <c r="BP48" s="34"/>
      <c r="BQ48" s="34"/>
      <c r="BR48" s="34"/>
      <c r="BS48" s="34"/>
      <c r="BT48" s="34"/>
      <c r="BU48" s="34"/>
      <c r="BV48" s="34">
        <v>0.75500005000000003</v>
      </c>
      <c r="BW48" s="34"/>
      <c r="BX48" s="34"/>
      <c r="BY48" s="34">
        <v>0</v>
      </c>
      <c r="BZ48" s="34">
        <v>0</v>
      </c>
      <c r="CA48" s="34"/>
      <c r="CB48" s="34"/>
      <c r="CC48" s="34"/>
      <c r="CD48" s="34"/>
      <c r="CE48" s="34"/>
      <c r="CF48" s="34"/>
      <c r="CG48" s="34"/>
      <c r="CH48" s="34"/>
      <c r="CI48" s="34"/>
      <c r="CJ48" s="34"/>
      <c r="CK48" s="34"/>
      <c r="CL48" s="34"/>
      <c r="CM48" s="34"/>
      <c r="CN48" s="34" t="s">
        <v>2173</v>
      </c>
    </row>
    <row r="49" spans="1:92">
      <c r="A49" t="s">
        <v>2237</v>
      </c>
      <c r="B49">
        <v>51</v>
      </c>
      <c r="C49" t="s">
        <v>172</v>
      </c>
      <c r="D49">
        <v>40.228749999999998</v>
      </c>
      <c r="E49">
        <v>10.583983</v>
      </c>
      <c r="F49">
        <v>6396.6133</v>
      </c>
      <c r="G49">
        <v>5988.6742999999997</v>
      </c>
      <c r="H49">
        <v>0</v>
      </c>
      <c r="I49">
        <v>6.2801013999999999E-3</v>
      </c>
      <c r="J49">
        <v>407.93239999999997</v>
      </c>
      <c r="K49">
        <v>5</v>
      </c>
      <c r="L49">
        <v>185.64256</v>
      </c>
      <c r="M49">
        <v>192.43607</v>
      </c>
      <c r="N49" t="s">
        <v>2238</v>
      </c>
      <c r="O49">
        <v>137.76967999999999</v>
      </c>
      <c r="P49">
        <v>92.034639999999996</v>
      </c>
      <c r="Q49">
        <v>901</v>
      </c>
      <c r="R49">
        <v>9</v>
      </c>
      <c r="S49">
        <v>6.3979999999999997</v>
      </c>
      <c r="T49">
        <v>9</v>
      </c>
      <c r="U49">
        <v>6.5069999999999997</v>
      </c>
      <c r="V49">
        <v>0</v>
      </c>
      <c r="W49">
        <v>0</v>
      </c>
      <c r="X49">
        <v>0</v>
      </c>
      <c r="Y49">
        <v>0</v>
      </c>
      <c r="Z49">
        <v>0.65600000000000003</v>
      </c>
      <c r="AA49">
        <v>0.65600000000000003</v>
      </c>
      <c r="AB49">
        <v>0</v>
      </c>
      <c r="AC49">
        <v>0</v>
      </c>
      <c r="AD49">
        <v>0</v>
      </c>
      <c r="AE49">
        <v>10465.34</v>
      </c>
      <c r="AF49">
        <v>13129.99</v>
      </c>
      <c r="AG49">
        <v>3.5</v>
      </c>
      <c r="AH49">
        <v>0</v>
      </c>
      <c r="AI49">
        <v>2.5000002E-2</v>
      </c>
      <c r="AJ49">
        <v>0.25</v>
      </c>
      <c r="AK49">
        <v>2.7030280000000002</v>
      </c>
      <c r="AL49">
        <v>1.2500002000000001E-3</v>
      </c>
      <c r="AM49">
        <v>80</v>
      </c>
      <c r="AN49">
        <v>0</v>
      </c>
      <c r="AO49">
        <v>5</v>
      </c>
      <c r="AP49">
        <v>90</v>
      </c>
      <c r="AQ49" s="34">
        <v>0</v>
      </c>
      <c r="AR49" s="34">
        <v>0</v>
      </c>
      <c r="AS49" s="34">
        <v>0</v>
      </c>
      <c r="AT49" s="34">
        <v>0</v>
      </c>
      <c r="AU49" s="34">
        <v>0</v>
      </c>
      <c r="AV49" s="34"/>
      <c r="AW49" s="34"/>
      <c r="AX49" s="34"/>
      <c r="AY49" s="34"/>
      <c r="AZ49" s="34"/>
      <c r="BA49" s="34">
        <v>0</v>
      </c>
      <c r="BB49" s="34">
        <v>1.2148601000000001</v>
      </c>
      <c r="BC49" s="34">
        <v>2.2678099999999999</v>
      </c>
      <c r="BD49" s="34">
        <v>0</v>
      </c>
      <c r="BE49" s="34">
        <v>0</v>
      </c>
      <c r="BF49" s="34">
        <v>0</v>
      </c>
      <c r="BG49" s="34">
        <v>0.1</v>
      </c>
      <c r="BH49" s="34">
        <v>0.1</v>
      </c>
      <c r="BI49" s="34">
        <v>0</v>
      </c>
      <c r="BJ49" s="34">
        <v>0</v>
      </c>
      <c r="BK49" s="34">
        <v>0</v>
      </c>
      <c r="BL49" s="34">
        <v>0</v>
      </c>
      <c r="BM49" s="34">
        <v>0</v>
      </c>
      <c r="BN49" s="34">
        <v>0</v>
      </c>
      <c r="BO49" s="34">
        <v>0</v>
      </c>
      <c r="BP49" s="34"/>
      <c r="BQ49" s="34"/>
      <c r="BR49" s="34"/>
      <c r="BS49" s="34"/>
      <c r="BT49" s="34"/>
      <c r="BU49" s="34"/>
      <c r="BV49" s="34">
        <v>9.3000000000000007</v>
      </c>
      <c r="BW49" s="34"/>
      <c r="BX49" s="34"/>
      <c r="BY49" s="34">
        <v>0</v>
      </c>
      <c r="BZ49" s="34">
        <v>0</v>
      </c>
      <c r="CA49" s="34"/>
      <c r="CB49" s="34"/>
      <c r="CC49" s="34"/>
      <c r="CD49" s="34"/>
      <c r="CE49" s="34"/>
      <c r="CF49" s="34"/>
      <c r="CG49" s="34"/>
      <c r="CH49" s="34"/>
      <c r="CI49" s="34"/>
      <c r="CJ49" s="34"/>
      <c r="CK49" s="34"/>
      <c r="CL49" s="34"/>
      <c r="CM49" s="34"/>
      <c r="CN49" s="34" t="s">
        <v>2176</v>
      </c>
    </row>
    <row r="50" spans="1:92">
      <c r="A50" t="s">
        <v>2239</v>
      </c>
      <c r="B50">
        <v>52</v>
      </c>
      <c r="C50" t="s">
        <v>173</v>
      </c>
      <c r="D50">
        <v>6.3753413999999999</v>
      </c>
      <c r="E50">
        <v>3.1021019999999999</v>
      </c>
      <c r="F50">
        <v>2601.0164</v>
      </c>
      <c r="G50">
        <v>222.86851999999999</v>
      </c>
      <c r="H50">
        <v>1060.0715</v>
      </c>
      <c r="I50">
        <v>482.29165999999998</v>
      </c>
      <c r="J50">
        <v>835.78467000000001</v>
      </c>
      <c r="K50">
        <v>9</v>
      </c>
      <c r="L50">
        <v>93.480069999999998</v>
      </c>
      <c r="M50">
        <v>124.084076</v>
      </c>
      <c r="N50" t="s">
        <v>2184</v>
      </c>
      <c r="O50">
        <v>138.59438</v>
      </c>
      <c r="P50">
        <v>103.40340399999999</v>
      </c>
      <c r="Q50">
        <v>556</v>
      </c>
      <c r="R50">
        <v>5.05</v>
      </c>
      <c r="S50">
        <v>4.08</v>
      </c>
      <c r="T50">
        <v>5.05</v>
      </c>
      <c r="U50">
        <v>3.5230000000000001</v>
      </c>
      <c r="V50">
        <v>4.9569999999999999</v>
      </c>
      <c r="W50">
        <v>3.8570000000000002</v>
      </c>
      <c r="X50">
        <v>8.8550000000000004</v>
      </c>
      <c r="Y50">
        <v>4.7560000000000002</v>
      </c>
      <c r="Z50">
        <v>5.8639999999999999</v>
      </c>
      <c r="AA50">
        <v>3.5640000000000001</v>
      </c>
      <c r="AB50">
        <v>1.57</v>
      </c>
      <c r="AC50">
        <v>0.73</v>
      </c>
      <c r="AD50">
        <v>60089.241999999998</v>
      </c>
      <c r="AE50">
        <v>7216.0230000000001</v>
      </c>
      <c r="AF50">
        <v>11189.02</v>
      </c>
      <c r="AG50">
        <v>3</v>
      </c>
      <c r="AH50">
        <v>1.2</v>
      </c>
      <c r="AI50">
        <v>0.25</v>
      </c>
      <c r="AJ50">
        <v>8.3333335999999994E-2</v>
      </c>
      <c r="AK50">
        <v>0.21472011999999999</v>
      </c>
      <c r="AL50">
        <v>0.17421357000000001</v>
      </c>
      <c r="AM50">
        <v>12.7</v>
      </c>
      <c r="AN50">
        <v>27.7</v>
      </c>
      <c r="AO50">
        <v>50</v>
      </c>
      <c r="AP50">
        <v>100</v>
      </c>
      <c r="AQ50" s="34">
        <v>1.8168310000000001</v>
      </c>
      <c r="AR50" s="34">
        <v>10.595666</v>
      </c>
      <c r="AS50" s="34">
        <v>1.1097347</v>
      </c>
      <c r="AT50" s="34">
        <v>69.891260000000003</v>
      </c>
      <c r="AU50" s="34">
        <v>83.413480000000007</v>
      </c>
      <c r="AV50" s="34">
        <v>8.0531856E-5</v>
      </c>
      <c r="AW50" s="34">
        <v>1.039301</v>
      </c>
      <c r="AX50" s="34"/>
      <c r="AY50" s="34">
        <v>1.1038166</v>
      </c>
      <c r="AZ50" s="34">
        <v>2.6498685000000002</v>
      </c>
      <c r="BA50" s="34">
        <v>3.0000002000000001</v>
      </c>
      <c r="BB50" s="34">
        <v>0.159915</v>
      </c>
      <c r="BC50" s="34">
        <v>5.5675006999999999E-2</v>
      </c>
      <c r="BD50" s="34">
        <v>0</v>
      </c>
      <c r="BE50" s="34">
        <v>0.2</v>
      </c>
      <c r="BF50" s="34">
        <v>1.0000001E-2</v>
      </c>
      <c r="BG50" s="34">
        <v>0.4</v>
      </c>
      <c r="BH50" s="34">
        <v>0.90000004</v>
      </c>
      <c r="BI50" s="34">
        <v>0.4</v>
      </c>
      <c r="BJ50" s="34">
        <v>0.4</v>
      </c>
      <c r="BK50" s="34">
        <v>1.1000000000000001</v>
      </c>
      <c r="BL50" s="34">
        <v>0.6</v>
      </c>
      <c r="BM50" s="34">
        <v>0.4</v>
      </c>
      <c r="BN50" s="34">
        <v>2.4</v>
      </c>
      <c r="BO50" s="34">
        <v>0</v>
      </c>
      <c r="BP50" s="34"/>
      <c r="BQ50" s="34"/>
      <c r="BR50" s="34"/>
      <c r="BS50" s="34">
        <v>0.2156573</v>
      </c>
      <c r="BT50" s="34">
        <v>0.24504428</v>
      </c>
      <c r="BU50" s="34">
        <v>0</v>
      </c>
      <c r="BV50" s="34">
        <v>2.0846</v>
      </c>
      <c r="BW50" s="34">
        <v>5.2000005000000004E-3</v>
      </c>
      <c r="BX50" s="34">
        <v>4.0800005E-2</v>
      </c>
      <c r="BY50" s="34">
        <v>2.0400002000000002</v>
      </c>
      <c r="BZ50" s="34">
        <v>12.240000999999999</v>
      </c>
      <c r="CA50" s="34">
        <v>1.5000001000000001</v>
      </c>
      <c r="CB50" s="34"/>
      <c r="CC50" s="34"/>
      <c r="CD50" s="34"/>
      <c r="CE50" s="34"/>
      <c r="CF50" s="34"/>
      <c r="CG50" s="34"/>
      <c r="CH50" s="34"/>
      <c r="CI50" s="34"/>
      <c r="CJ50" s="34"/>
      <c r="CK50" s="34"/>
      <c r="CL50" s="34"/>
      <c r="CM50" s="34"/>
      <c r="CN50" s="34" t="s">
        <v>2173</v>
      </c>
    </row>
    <row r="51" spans="1:92">
      <c r="A51" t="s">
        <v>2240</v>
      </c>
      <c r="B51">
        <v>53</v>
      </c>
      <c r="C51" t="s">
        <v>174</v>
      </c>
      <c r="D51">
        <v>5.0941733999999999</v>
      </c>
      <c r="E51">
        <v>2.8377072999999999</v>
      </c>
      <c r="F51">
        <v>2240.3544999999999</v>
      </c>
      <c r="G51">
        <v>0</v>
      </c>
      <c r="H51">
        <v>351.80446999999998</v>
      </c>
      <c r="I51">
        <v>504.60574000000003</v>
      </c>
      <c r="J51">
        <v>1383.9441999999999</v>
      </c>
      <c r="K51">
        <v>9</v>
      </c>
      <c r="L51">
        <v>74.69462</v>
      </c>
      <c r="M51">
        <v>113.50829</v>
      </c>
      <c r="N51" t="s">
        <v>2202</v>
      </c>
      <c r="O51">
        <v>115.77667</v>
      </c>
      <c r="P51">
        <v>123.37858</v>
      </c>
      <c r="Q51">
        <v>547</v>
      </c>
      <c r="R51">
        <v>4.5140000000000002</v>
      </c>
      <c r="S51">
        <v>3.7869999999999999</v>
      </c>
      <c r="T51">
        <v>4.5140000000000002</v>
      </c>
      <c r="U51">
        <v>3.3690000000000002</v>
      </c>
      <c r="V51">
        <v>3.988</v>
      </c>
      <c r="W51">
        <v>3.2869999999999999</v>
      </c>
      <c r="X51">
        <v>8.8550000000000004</v>
      </c>
      <c r="Y51">
        <v>3.0649999999999999</v>
      </c>
      <c r="Z51">
        <v>6.5609999999999999</v>
      </c>
      <c r="AA51">
        <v>3.2250000000000001</v>
      </c>
      <c r="AB51">
        <v>2.4329999999999998</v>
      </c>
      <c r="AC51">
        <v>0.90300000000000002</v>
      </c>
      <c r="AD51">
        <v>44046.15</v>
      </c>
      <c r="AE51">
        <v>7152.2</v>
      </c>
      <c r="AF51">
        <v>20454.026999999998</v>
      </c>
      <c r="AG51">
        <v>0</v>
      </c>
      <c r="AH51">
        <v>1</v>
      </c>
      <c r="AI51">
        <v>8.3333335999999994E-2</v>
      </c>
      <c r="AJ51">
        <v>0.10000001</v>
      </c>
      <c r="AK51">
        <v>4.3520764000000003E-2</v>
      </c>
      <c r="AL51">
        <v>4.3520764000000003E-2</v>
      </c>
      <c r="AM51">
        <v>0</v>
      </c>
      <c r="AN51">
        <v>11</v>
      </c>
      <c r="AO51">
        <v>45</v>
      </c>
      <c r="AP51">
        <v>100</v>
      </c>
      <c r="AQ51" s="34">
        <v>9.217841</v>
      </c>
      <c r="AR51" s="34">
        <v>0</v>
      </c>
      <c r="AS51" s="34">
        <v>0.29501283</v>
      </c>
      <c r="AT51" s="34">
        <v>62.554049999999997</v>
      </c>
      <c r="AU51" s="34">
        <v>72.066909999999993</v>
      </c>
      <c r="AV51" s="34">
        <v>1.8023413999999999E-4</v>
      </c>
      <c r="AW51" s="34">
        <v>3.1013411999999998</v>
      </c>
      <c r="AX51" s="34"/>
      <c r="AY51" s="34">
        <v>1.9603539999999999</v>
      </c>
      <c r="AZ51" s="34">
        <v>0.43137999999999999</v>
      </c>
      <c r="BA51" s="34">
        <v>3.0000002000000001</v>
      </c>
      <c r="BB51" s="34">
        <v>0</v>
      </c>
      <c r="BC51" s="34">
        <v>0</v>
      </c>
      <c r="BD51" s="34">
        <v>0</v>
      </c>
      <c r="BE51" s="34">
        <v>0.05</v>
      </c>
      <c r="BF51" s="34">
        <v>1.0000001E-2</v>
      </c>
      <c r="BG51" s="34">
        <v>0.1</v>
      </c>
      <c r="BH51" s="34">
        <v>1.5000001000000001</v>
      </c>
      <c r="BI51" s="34">
        <v>1.5000001000000001</v>
      </c>
      <c r="BJ51" s="34">
        <v>8</v>
      </c>
      <c r="BK51" s="34">
        <v>3.0000002000000001</v>
      </c>
      <c r="BL51" s="34">
        <v>0</v>
      </c>
      <c r="BM51" s="34">
        <v>3.0000002000000001</v>
      </c>
      <c r="BN51" s="34">
        <v>1.5000001000000001</v>
      </c>
      <c r="BO51" s="34">
        <v>0</v>
      </c>
      <c r="BP51" s="34">
        <v>9.1891590000000006E-3</v>
      </c>
      <c r="BQ51" s="34"/>
      <c r="BR51" s="34"/>
      <c r="BS51" s="34">
        <v>3.8713589999999999E-2</v>
      </c>
      <c r="BT51" s="34">
        <v>2.5882801E-2</v>
      </c>
      <c r="BU51" s="34">
        <v>0</v>
      </c>
      <c r="BV51" s="34">
        <v>1.7886002000000001</v>
      </c>
      <c r="BW51" s="34">
        <v>1.5000002000000001E-3</v>
      </c>
      <c r="BX51" s="34">
        <v>0.126</v>
      </c>
      <c r="BY51" s="34">
        <v>3.4</v>
      </c>
      <c r="BZ51" s="34">
        <v>15.300001</v>
      </c>
      <c r="CA51" s="34">
        <v>1.5000001000000001</v>
      </c>
      <c r="CB51" s="34"/>
      <c r="CC51" s="34"/>
      <c r="CD51" s="34"/>
      <c r="CE51" s="34"/>
      <c r="CF51" s="34"/>
      <c r="CG51" s="34"/>
      <c r="CH51" s="34"/>
      <c r="CI51" s="34"/>
      <c r="CJ51" s="34"/>
      <c r="CK51" s="34"/>
      <c r="CL51" s="34"/>
      <c r="CM51" s="34"/>
      <c r="CN51" s="34" t="s">
        <v>2176</v>
      </c>
    </row>
    <row r="52" spans="1:92">
      <c r="A52" t="s">
        <v>2241</v>
      </c>
      <c r="B52">
        <v>54</v>
      </c>
      <c r="C52" t="s">
        <v>175</v>
      </c>
      <c r="D52">
        <v>3.6064099999999999</v>
      </c>
      <c r="E52">
        <v>1.5975674</v>
      </c>
      <c r="F52">
        <v>1161.1855</v>
      </c>
      <c r="G52">
        <v>13.23199</v>
      </c>
      <c r="H52">
        <v>262.47512999999998</v>
      </c>
      <c r="I52">
        <v>140.01967999999999</v>
      </c>
      <c r="J52">
        <v>745.45874000000003</v>
      </c>
      <c r="K52">
        <v>8</v>
      </c>
      <c r="L52">
        <v>218.5703</v>
      </c>
      <c r="M52">
        <v>159.75674000000001</v>
      </c>
      <c r="N52" t="s">
        <v>2195</v>
      </c>
      <c r="O52">
        <v>106.07088</v>
      </c>
      <c r="P52">
        <v>84.082499999999996</v>
      </c>
      <c r="Q52">
        <v>459</v>
      </c>
      <c r="R52">
        <v>3.798</v>
      </c>
      <c r="S52">
        <v>2.726</v>
      </c>
      <c r="T52">
        <v>3.798</v>
      </c>
      <c r="U52">
        <v>2.528</v>
      </c>
      <c r="V52">
        <v>4.8449999999999998</v>
      </c>
      <c r="W52">
        <v>4.82</v>
      </c>
      <c r="X52">
        <v>8.5069999999999997</v>
      </c>
      <c r="Y52">
        <v>3.6469999999999998</v>
      </c>
      <c r="Z52">
        <v>8.9109999999999996</v>
      </c>
      <c r="AA52">
        <v>4.8780000000000001</v>
      </c>
      <c r="AB52">
        <v>3.0859999999999999</v>
      </c>
      <c r="AC52">
        <v>0.94699999999999995</v>
      </c>
      <c r="AD52">
        <v>73666.585999999996</v>
      </c>
      <c r="AE52">
        <v>9333.8279999999995</v>
      </c>
      <c r="AF52">
        <v>23896.14</v>
      </c>
      <c r="AG52">
        <v>4</v>
      </c>
      <c r="AH52">
        <v>0.3</v>
      </c>
      <c r="AI52">
        <v>4.1666667999999997E-2</v>
      </c>
      <c r="AJ52">
        <v>8.3333335999999994E-2</v>
      </c>
      <c r="AK52">
        <v>5.0872000000000001E-2</v>
      </c>
      <c r="AL52">
        <v>3.533418E-2</v>
      </c>
      <c r="AM52">
        <v>7.7</v>
      </c>
      <c r="AN52">
        <v>11.400001</v>
      </c>
      <c r="AO52">
        <v>85</v>
      </c>
      <c r="AP52">
        <v>95.7</v>
      </c>
      <c r="AQ52" s="34">
        <v>3.3356729000000001</v>
      </c>
      <c r="AR52" s="34">
        <v>16.536085</v>
      </c>
      <c r="AS52" s="34">
        <v>5.8805237000000004</v>
      </c>
      <c r="AT52" s="34">
        <v>86.493804999999995</v>
      </c>
      <c r="AU52" s="34">
        <v>112.24608000000001</v>
      </c>
      <c r="AV52" s="34"/>
      <c r="AW52" s="34"/>
      <c r="AX52" s="34"/>
      <c r="AY52" s="34">
        <v>39.240400000000001</v>
      </c>
      <c r="AZ52" s="34"/>
      <c r="BA52" s="34">
        <v>3.0000002000000001</v>
      </c>
      <c r="BB52" s="34">
        <v>9.8045010000000002E-2</v>
      </c>
      <c r="BC52" s="34">
        <v>0</v>
      </c>
      <c r="BD52" s="34">
        <v>0</v>
      </c>
      <c r="BE52" s="34">
        <v>0.1</v>
      </c>
      <c r="BF52" s="34">
        <v>1.0000001E-2</v>
      </c>
      <c r="BG52" s="34">
        <v>0.3</v>
      </c>
      <c r="BH52" s="34">
        <v>2.4</v>
      </c>
      <c r="BI52" s="34">
        <v>4.9000000000000004</v>
      </c>
      <c r="BJ52" s="34">
        <v>0.5</v>
      </c>
      <c r="BK52" s="34">
        <v>3.0000002000000001</v>
      </c>
      <c r="BL52" s="34">
        <v>4</v>
      </c>
      <c r="BM52" s="34">
        <v>1</v>
      </c>
      <c r="BN52" s="34">
        <v>3.0000002000000001</v>
      </c>
      <c r="BO52" s="34">
        <v>4</v>
      </c>
      <c r="BP52" s="34">
        <v>4.4107965999999998E-2</v>
      </c>
      <c r="BQ52" s="34"/>
      <c r="BR52" s="34"/>
      <c r="BS52" s="34">
        <v>0</v>
      </c>
      <c r="BT52" s="34">
        <v>0.22053981</v>
      </c>
      <c r="BU52" s="34">
        <v>0</v>
      </c>
      <c r="BV52" s="34">
        <v>2.4160001000000002</v>
      </c>
      <c r="BW52" s="34">
        <v>2.5000000000000001E-4</v>
      </c>
      <c r="BX52" s="34">
        <v>2.9999999999999997E-4</v>
      </c>
      <c r="BY52" s="34">
        <v>6.0800004000000003</v>
      </c>
      <c r="BZ52" s="34">
        <v>20.52</v>
      </c>
      <c r="CA52" s="34">
        <v>0.3</v>
      </c>
      <c r="CB52" s="34"/>
      <c r="CC52" s="34"/>
      <c r="CD52" s="34"/>
      <c r="CE52" s="34"/>
      <c r="CF52" s="34"/>
      <c r="CG52" s="34"/>
      <c r="CH52" s="34"/>
      <c r="CI52" s="34"/>
      <c r="CJ52" s="34"/>
      <c r="CK52" s="34"/>
      <c r="CL52" s="34"/>
      <c r="CM52" s="34"/>
      <c r="CN52" s="34" t="s">
        <v>2176</v>
      </c>
    </row>
    <row r="53" spans="1:92">
      <c r="A53" t="s">
        <v>2242</v>
      </c>
      <c r="B53">
        <v>55</v>
      </c>
      <c r="C53" t="s">
        <v>176</v>
      </c>
      <c r="D53">
        <v>8.5832339999999991</v>
      </c>
      <c r="E53">
        <v>3.5861027000000001</v>
      </c>
      <c r="F53">
        <v>4072.5160000000001</v>
      </c>
      <c r="G53">
        <v>952.87383999999997</v>
      </c>
      <c r="H53">
        <v>2880.4663</v>
      </c>
      <c r="I53">
        <v>108.85778999999999</v>
      </c>
      <c r="J53">
        <v>130.31831</v>
      </c>
      <c r="K53">
        <v>9</v>
      </c>
      <c r="L53">
        <v>125.85386</v>
      </c>
      <c r="M53">
        <v>143.44409999999999</v>
      </c>
      <c r="N53" t="s">
        <v>2197</v>
      </c>
      <c r="O53">
        <v>94.321240000000003</v>
      </c>
      <c r="P53">
        <v>115.68074</v>
      </c>
      <c r="Q53">
        <v>631</v>
      </c>
      <c r="R53">
        <v>5.859</v>
      </c>
      <c r="S53">
        <v>5.1050000000000004</v>
      </c>
      <c r="T53">
        <v>5.859</v>
      </c>
      <c r="U53">
        <v>3.7869999999999999</v>
      </c>
      <c r="V53">
        <v>3.4809999999999999</v>
      </c>
      <c r="W53">
        <v>6.851</v>
      </c>
      <c r="X53">
        <v>0</v>
      </c>
      <c r="Y53">
        <v>1.2709999999999999</v>
      </c>
      <c r="Z53">
        <v>1.226</v>
      </c>
      <c r="AA53">
        <v>1.171</v>
      </c>
      <c r="AB53">
        <v>5.5E-2</v>
      </c>
      <c r="AC53">
        <v>0</v>
      </c>
      <c r="AD53">
        <v>17905.252</v>
      </c>
      <c r="AE53">
        <v>3876.83</v>
      </c>
      <c r="AF53">
        <v>5515.1620000000003</v>
      </c>
      <c r="AG53">
        <v>3.5</v>
      </c>
      <c r="AH53">
        <v>1.5</v>
      </c>
      <c r="AI53">
        <v>8.3333335999999994E-2</v>
      </c>
      <c r="AJ53">
        <v>2.5000002E-2</v>
      </c>
      <c r="AK53">
        <v>0.59595156000000005</v>
      </c>
      <c r="AL53">
        <v>0.68795216000000003</v>
      </c>
      <c r="AM53">
        <v>11.1</v>
      </c>
      <c r="AN53">
        <v>75.100005999999993</v>
      </c>
      <c r="AO53">
        <v>23</v>
      </c>
      <c r="AP53">
        <v>23</v>
      </c>
      <c r="AQ53" s="34">
        <v>2.5012154999999998</v>
      </c>
      <c r="AR53" s="34">
        <v>0</v>
      </c>
      <c r="AS53" s="34">
        <v>1.9750977000000001</v>
      </c>
      <c r="AT53" s="34">
        <v>0</v>
      </c>
      <c r="AU53" s="34">
        <v>2.5516752999999999</v>
      </c>
      <c r="AV53" s="34"/>
      <c r="AW53" s="34"/>
      <c r="AX53" s="34"/>
      <c r="AY53" s="34"/>
      <c r="AZ53" s="34"/>
      <c r="BA53" s="34">
        <v>0</v>
      </c>
      <c r="BB53" s="34">
        <v>0.44791500000000001</v>
      </c>
      <c r="BC53" s="34">
        <v>0</v>
      </c>
      <c r="BD53" s="34">
        <v>0</v>
      </c>
      <c r="BE53" s="34">
        <v>0.6</v>
      </c>
      <c r="BF53" s="34">
        <v>1.0000001E-2</v>
      </c>
      <c r="BG53" s="34">
        <v>0.2</v>
      </c>
      <c r="BH53" s="34">
        <v>0.4</v>
      </c>
      <c r="BI53" s="34">
        <v>0.8</v>
      </c>
      <c r="BJ53" s="34">
        <v>0</v>
      </c>
      <c r="BK53" s="34">
        <v>0</v>
      </c>
      <c r="BL53" s="34">
        <v>0</v>
      </c>
      <c r="BM53" s="34">
        <v>0</v>
      </c>
      <c r="BN53" s="34">
        <v>0</v>
      </c>
      <c r="BO53" s="34">
        <v>0</v>
      </c>
      <c r="BP53" s="34"/>
      <c r="BQ53" s="34"/>
      <c r="BR53" s="34"/>
      <c r="BS53" s="34"/>
      <c r="BT53" s="34"/>
      <c r="BU53" s="34"/>
      <c r="BV53" s="34">
        <v>0.27200000000000002</v>
      </c>
      <c r="BW53" s="34">
        <v>1.7500002000000001E-3</v>
      </c>
      <c r="BX53" s="34">
        <v>6.7500006000000001E-3</v>
      </c>
      <c r="BY53" s="34">
        <v>0.12000001</v>
      </c>
      <c r="BZ53" s="34">
        <v>0.27</v>
      </c>
      <c r="CA53" s="34"/>
      <c r="CB53" s="34"/>
      <c r="CC53" s="34"/>
      <c r="CD53" s="34"/>
      <c r="CE53" s="34"/>
      <c r="CF53" s="34"/>
      <c r="CG53" s="34"/>
      <c r="CH53" s="34"/>
      <c r="CI53" s="34"/>
      <c r="CJ53" s="34"/>
      <c r="CK53" s="34"/>
      <c r="CL53" s="34"/>
      <c r="CM53" s="34"/>
      <c r="CN53" s="34" t="s">
        <v>2176</v>
      </c>
    </row>
    <row r="54" spans="1:92">
      <c r="A54" t="s">
        <v>2243</v>
      </c>
      <c r="B54">
        <v>56</v>
      </c>
      <c r="C54" t="s">
        <v>177</v>
      </c>
      <c r="D54">
        <v>25.301447</v>
      </c>
      <c r="E54">
        <v>7.7535930000000004</v>
      </c>
      <c r="F54">
        <v>7905.2139999999999</v>
      </c>
      <c r="G54">
        <v>3194.0922999999998</v>
      </c>
      <c r="H54">
        <v>4505.8867</v>
      </c>
      <c r="I54">
        <v>0</v>
      </c>
      <c r="J54">
        <v>205.23491999999999</v>
      </c>
      <c r="K54">
        <v>5</v>
      </c>
      <c r="L54">
        <v>116.75794</v>
      </c>
      <c r="M54">
        <v>140.97441000000001</v>
      </c>
      <c r="N54" t="s">
        <v>2190</v>
      </c>
      <c r="O54">
        <v>346.59514999999999</v>
      </c>
      <c r="P54">
        <v>117.47868</v>
      </c>
      <c r="Q54">
        <v>900</v>
      </c>
      <c r="R54">
        <v>9</v>
      </c>
      <c r="S54">
        <v>7.1130000000000004</v>
      </c>
      <c r="T54">
        <v>9</v>
      </c>
      <c r="U54">
        <v>5.569</v>
      </c>
      <c r="V54">
        <v>0</v>
      </c>
      <c r="W54">
        <v>0</v>
      </c>
      <c r="X54">
        <v>0</v>
      </c>
      <c r="Y54">
        <v>0</v>
      </c>
      <c r="Z54">
        <v>0.313</v>
      </c>
      <c r="AA54">
        <v>0.313</v>
      </c>
      <c r="AB54">
        <v>0</v>
      </c>
      <c r="AC54">
        <v>0</v>
      </c>
      <c r="AD54">
        <v>0</v>
      </c>
      <c r="AE54">
        <v>4994.8</v>
      </c>
      <c r="AF54">
        <v>6253.8</v>
      </c>
      <c r="AG54">
        <v>3.5</v>
      </c>
      <c r="AH54">
        <v>1</v>
      </c>
      <c r="AI54">
        <v>0</v>
      </c>
      <c r="AJ54">
        <v>5.0000004000000001E-2</v>
      </c>
      <c r="AK54">
        <v>1.0985655000000001</v>
      </c>
      <c r="AL54">
        <v>0.50800000000000001</v>
      </c>
      <c r="AM54">
        <v>39</v>
      </c>
      <c r="AN54">
        <v>50.8</v>
      </c>
      <c r="AO54">
        <v>0</v>
      </c>
      <c r="AP54">
        <v>20.100000000000001</v>
      </c>
      <c r="AQ54" s="34">
        <v>0</v>
      </c>
      <c r="AR54" s="34">
        <v>0</v>
      </c>
      <c r="AS54" s="34">
        <v>0</v>
      </c>
      <c r="AT54" s="34">
        <v>0</v>
      </c>
      <c r="AU54" s="34">
        <v>0</v>
      </c>
      <c r="AV54" s="34"/>
      <c r="AW54" s="34"/>
      <c r="AX54" s="34"/>
      <c r="AY54" s="34"/>
      <c r="AZ54" s="34"/>
      <c r="BA54" s="34">
        <v>0</v>
      </c>
      <c r="BB54" s="34">
        <v>1.5737501</v>
      </c>
      <c r="BC54" s="34">
        <v>0</v>
      </c>
      <c r="BD54" s="34">
        <v>0</v>
      </c>
      <c r="BE54" s="34">
        <v>0.70000004999999998</v>
      </c>
      <c r="BF54" s="34">
        <v>1.0000001E-2</v>
      </c>
      <c r="BG54" s="34"/>
      <c r="BH54" s="34"/>
      <c r="BI54" s="34"/>
      <c r="BJ54" s="34"/>
      <c r="BK54" s="34"/>
      <c r="BL54" s="34"/>
      <c r="BM54" s="34"/>
      <c r="BN54" s="34"/>
      <c r="BO54" s="34"/>
      <c r="BP54" s="34"/>
      <c r="BQ54" s="34"/>
      <c r="BR54" s="34"/>
      <c r="BS54" s="34"/>
      <c r="BT54" s="34"/>
      <c r="BU54" s="34"/>
      <c r="BV54" s="34">
        <v>0.185</v>
      </c>
      <c r="BW54" s="34">
        <v>4.7999999999999996E-3</v>
      </c>
      <c r="BX54" s="34">
        <v>2.3850003000000002E-2</v>
      </c>
      <c r="BY54" s="34">
        <v>0</v>
      </c>
      <c r="BZ54" s="34">
        <v>0</v>
      </c>
      <c r="CA54" s="34"/>
      <c r="CB54" s="34"/>
      <c r="CC54" s="34"/>
      <c r="CD54" s="34"/>
      <c r="CE54" s="34"/>
      <c r="CF54" s="34"/>
      <c r="CG54" s="34"/>
      <c r="CH54" s="34"/>
      <c r="CI54" s="34"/>
      <c r="CJ54" s="34"/>
      <c r="CK54" s="34"/>
      <c r="CL54" s="34"/>
      <c r="CM54" s="34"/>
      <c r="CN54" s="34" t="s">
        <v>2176</v>
      </c>
    </row>
    <row r="55" spans="1:92">
      <c r="A55" t="s">
        <v>2244</v>
      </c>
      <c r="B55">
        <v>57</v>
      </c>
      <c r="C55" t="s">
        <v>178</v>
      </c>
      <c r="D55">
        <v>3.2180469999999999</v>
      </c>
      <c r="E55">
        <v>0.73889123999999995</v>
      </c>
      <c r="F55">
        <v>539.02059999999994</v>
      </c>
      <c r="G55">
        <v>0</v>
      </c>
      <c r="H55">
        <v>415.21636999999998</v>
      </c>
      <c r="I55">
        <v>0</v>
      </c>
      <c r="J55">
        <v>123.80426</v>
      </c>
      <c r="K55">
        <v>8</v>
      </c>
      <c r="L55">
        <v>195.03313</v>
      </c>
      <c r="M55">
        <v>73.889120000000005</v>
      </c>
      <c r="N55" t="s">
        <v>2192</v>
      </c>
      <c r="O55">
        <v>247.54207</v>
      </c>
      <c r="P55">
        <v>82.099029999999999</v>
      </c>
      <c r="Q55">
        <v>400</v>
      </c>
      <c r="R55">
        <v>3.5880000000000001</v>
      </c>
      <c r="S55">
        <v>1.857</v>
      </c>
      <c r="T55">
        <v>3.5880000000000001</v>
      </c>
      <c r="U55">
        <v>1.7190000000000001</v>
      </c>
      <c r="V55">
        <v>0</v>
      </c>
      <c r="W55">
        <v>0</v>
      </c>
      <c r="X55">
        <v>0</v>
      </c>
      <c r="Y55">
        <v>0</v>
      </c>
      <c r="Z55">
        <v>3.3000000000000002E-2</v>
      </c>
      <c r="AA55">
        <v>3.3000000000000002E-2</v>
      </c>
      <c r="AB55">
        <v>0</v>
      </c>
      <c r="AC55">
        <v>0</v>
      </c>
      <c r="AD55">
        <v>0</v>
      </c>
      <c r="AE55">
        <v>669.7</v>
      </c>
      <c r="AF55">
        <v>669.7</v>
      </c>
      <c r="AG55">
        <v>0</v>
      </c>
      <c r="AH55">
        <v>0.7</v>
      </c>
      <c r="AI55">
        <v>0</v>
      </c>
      <c r="AJ55">
        <v>2.5000002E-2</v>
      </c>
      <c r="AK55">
        <v>0.7</v>
      </c>
      <c r="AL55">
        <v>0.7</v>
      </c>
      <c r="AM55">
        <v>0</v>
      </c>
      <c r="AN55">
        <v>100</v>
      </c>
      <c r="AO55">
        <v>0</v>
      </c>
      <c r="AP55">
        <v>14.7</v>
      </c>
      <c r="AQ55" s="34">
        <v>0</v>
      </c>
      <c r="AR55" s="34">
        <v>0</v>
      </c>
      <c r="AS55" s="34">
        <v>0</v>
      </c>
      <c r="AT55" s="34">
        <v>0</v>
      </c>
      <c r="AU55" s="34">
        <v>0</v>
      </c>
      <c r="AV55" s="34"/>
      <c r="AW55" s="34"/>
      <c r="AX55" s="34"/>
      <c r="AY55" s="34"/>
      <c r="AZ55" s="34"/>
      <c r="BA55" s="34">
        <v>0</v>
      </c>
      <c r="BB55" s="34">
        <v>0</v>
      </c>
      <c r="BC55" s="34">
        <v>0</v>
      </c>
      <c r="BD55" s="34">
        <v>0</v>
      </c>
      <c r="BE55" s="34">
        <v>0.1</v>
      </c>
      <c r="BF55" s="34">
        <v>1.0000001E-2</v>
      </c>
      <c r="BG55" s="34"/>
      <c r="BH55" s="34"/>
      <c r="BI55" s="34"/>
      <c r="BJ55" s="34"/>
      <c r="BK55" s="34"/>
      <c r="BL55" s="34"/>
      <c r="BM55" s="34"/>
      <c r="BN55" s="34"/>
      <c r="BO55" s="34"/>
      <c r="BP55" s="34"/>
      <c r="BQ55" s="34"/>
      <c r="BR55" s="34"/>
      <c r="BS55" s="34"/>
      <c r="BT55" s="34"/>
      <c r="BU55" s="34"/>
      <c r="BV55" s="34">
        <v>0.22100001999999999</v>
      </c>
      <c r="BW55" s="34">
        <v>1.6000001999999999E-3</v>
      </c>
      <c r="BX55" s="34">
        <v>2.2500000999999999E-3</v>
      </c>
      <c r="BY55" s="34"/>
      <c r="BZ55" s="34"/>
      <c r="CA55" s="34"/>
      <c r="CB55" s="34"/>
      <c r="CC55" s="34"/>
      <c r="CD55" s="34"/>
      <c r="CE55" s="34"/>
      <c r="CF55" s="34"/>
      <c r="CG55" s="34"/>
      <c r="CH55" s="34"/>
      <c r="CI55" s="34"/>
      <c r="CJ55" s="34"/>
      <c r="CK55" s="34"/>
      <c r="CL55" s="34"/>
      <c r="CM55" s="34"/>
      <c r="CN55" s="34" t="s">
        <v>2173</v>
      </c>
    </row>
    <row r="56" spans="1:92">
      <c r="A56" t="s">
        <v>2245</v>
      </c>
      <c r="B56">
        <v>58</v>
      </c>
      <c r="C56" t="s">
        <v>176</v>
      </c>
      <c r="D56">
        <v>1.7409774</v>
      </c>
      <c r="E56">
        <v>0.68178919999999998</v>
      </c>
      <c r="F56">
        <v>530.09389999999996</v>
      </c>
      <c r="G56">
        <v>54.506399999999999</v>
      </c>
      <c r="H56">
        <v>318.65062999999998</v>
      </c>
      <c r="I56">
        <v>0</v>
      </c>
      <c r="J56">
        <v>156.93682999999999</v>
      </c>
      <c r="K56">
        <v>8</v>
      </c>
      <c r="L56">
        <v>105.51378</v>
      </c>
      <c r="M56">
        <v>68.178925000000007</v>
      </c>
      <c r="N56" t="s">
        <v>2192</v>
      </c>
      <c r="O56">
        <v>133.92135999999999</v>
      </c>
      <c r="P56">
        <v>75.754363999999995</v>
      </c>
      <c r="Q56">
        <v>321</v>
      </c>
      <c r="R56">
        <v>2.6389999999999998</v>
      </c>
      <c r="S56">
        <v>1.8420000000000001</v>
      </c>
      <c r="T56">
        <v>2.6389999999999998</v>
      </c>
      <c r="U56">
        <v>1.651</v>
      </c>
      <c r="V56">
        <v>1.7330000000000001</v>
      </c>
      <c r="W56">
        <v>3.3290000000000002</v>
      </c>
      <c r="X56">
        <v>0</v>
      </c>
      <c r="Y56">
        <v>0.71399999999999997</v>
      </c>
      <c r="Z56">
        <v>0.76400000000000001</v>
      </c>
      <c r="AA56">
        <v>0.76400000000000001</v>
      </c>
      <c r="AB56">
        <v>0</v>
      </c>
      <c r="AC56">
        <v>0</v>
      </c>
      <c r="AD56">
        <v>14225.931</v>
      </c>
      <c r="AE56">
        <v>1013.52</v>
      </c>
      <c r="AF56">
        <v>1050.2420999999999</v>
      </c>
      <c r="AG56">
        <v>3.2</v>
      </c>
      <c r="AH56">
        <v>1.2</v>
      </c>
      <c r="AI56">
        <v>0</v>
      </c>
      <c r="AJ56">
        <v>2.5000002E-2</v>
      </c>
      <c r="AK56">
        <v>0.85094510000000001</v>
      </c>
      <c r="AL56">
        <v>1.1340001</v>
      </c>
      <c r="AM56">
        <v>1.3</v>
      </c>
      <c r="AN56">
        <v>94.5</v>
      </c>
      <c r="AO56">
        <v>0</v>
      </c>
      <c r="AP56">
        <v>14</v>
      </c>
      <c r="AQ56" s="34">
        <v>2.3597670000000002</v>
      </c>
      <c r="AR56" s="34">
        <v>0</v>
      </c>
      <c r="AS56" s="34">
        <v>1.1967022</v>
      </c>
      <c r="AT56" s="34">
        <v>0</v>
      </c>
      <c r="AU56" s="34">
        <v>2.2886677</v>
      </c>
      <c r="AV56" s="34">
        <v>1.356963E-5</v>
      </c>
      <c r="AW56" s="34">
        <v>0.11674826000000001</v>
      </c>
      <c r="AX56" s="34"/>
      <c r="AY56" s="34">
        <v>0.21511670999999999</v>
      </c>
      <c r="AZ56" s="34"/>
      <c r="BA56" s="34">
        <v>0</v>
      </c>
      <c r="BB56" s="34">
        <v>5.246E-2</v>
      </c>
      <c r="BC56" s="34">
        <v>0</v>
      </c>
      <c r="BD56" s="34">
        <v>0</v>
      </c>
      <c r="BE56" s="34">
        <v>0.1</v>
      </c>
      <c r="BF56" s="34">
        <v>0.05</v>
      </c>
      <c r="BG56" s="34"/>
      <c r="BH56" s="34"/>
      <c r="BI56" s="34"/>
      <c r="BJ56" s="34"/>
      <c r="BK56" s="34"/>
      <c r="BL56" s="34"/>
      <c r="BM56" s="34"/>
      <c r="BN56" s="34"/>
      <c r="BO56" s="34"/>
      <c r="BP56" s="34"/>
      <c r="BQ56" s="34"/>
      <c r="BR56" s="34"/>
      <c r="BS56" s="34"/>
      <c r="BT56" s="34"/>
      <c r="BU56" s="34"/>
      <c r="BV56" s="34">
        <v>0.3</v>
      </c>
      <c r="BW56" s="34">
        <v>8.5000009999999999E-4</v>
      </c>
      <c r="BX56" s="34">
        <v>3.4500002E-3</v>
      </c>
      <c r="BY56" s="34"/>
      <c r="BZ56" s="34"/>
      <c r="CA56" s="34"/>
      <c r="CB56" s="34"/>
      <c r="CC56" s="34"/>
      <c r="CD56" s="34"/>
      <c r="CE56" s="34"/>
      <c r="CF56" s="34"/>
      <c r="CG56" s="34"/>
      <c r="CH56" s="34"/>
      <c r="CI56" s="34"/>
      <c r="CJ56" s="34"/>
      <c r="CK56" s="34"/>
      <c r="CL56" s="34"/>
      <c r="CM56" s="34"/>
      <c r="CN56" s="34" t="s">
        <v>2173</v>
      </c>
    </row>
    <row r="57" spans="1:92">
      <c r="A57" t="s">
        <v>2246</v>
      </c>
      <c r="B57">
        <v>59</v>
      </c>
      <c r="C57" t="s">
        <v>179</v>
      </c>
      <c r="D57">
        <v>5.4704465999999998</v>
      </c>
      <c r="E57">
        <v>3.3865653999999998</v>
      </c>
      <c r="F57">
        <v>3117.5942</v>
      </c>
      <c r="G57">
        <v>305.54899999999998</v>
      </c>
      <c r="H57">
        <v>1222.2888</v>
      </c>
      <c r="I57">
        <v>904.87645999999995</v>
      </c>
      <c r="J57">
        <v>684.87990000000002</v>
      </c>
      <c r="K57">
        <v>9</v>
      </c>
      <c r="L57">
        <v>80.211820000000003</v>
      </c>
      <c r="M57">
        <v>135.46261999999999</v>
      </c>
      <c r="N57" t="s">
        <v>2184</v>
      </c>
      <c r="O57">
        <v>118.92276</v>
      </c>
      <c r="P57">
        <v>112.88551</v>
      </c>
      <c r="Q57">
        <v>559</v>
      </c>
      <c r="R57">
        <v>4.6779999999999999</v>
      </c>
      <c r="S57">
        <v>4.4669999999999996</v>
      </c>
      <c r="T57">
        <v>4.6779999999999999</v>
      </c>
      <c r="U57">
        <v>3.681</v>
      </c>
      <c r="V57">
        <v>4.9820000000000002</v>
      </c>
      <c r="W57">
        <v>6.6820000000000004</v>
      </c>
      <c r="X57">
        <v>8.5069999999999997</v>
      </c>
      <c r="Y57">
        <v>2.1059999999999999</v>
      </c>
      <c r="Z57">
        <v>9</v>
      </c>
      <c r="AA57">
        <v>2.786</v>
      </c>
      <c r="AB57">
        <v>5.2720000000000002</v>
      </c>
      <c r="AC57">
        <v>1.875</v>
      </c>
      <c r="AD57">
        <v>24416.002</v>
      </c>
      <c r="AE57">
        <v>8574.4500000000007</v>
      </c>
      <c r="AF57">
        <v>31297.817999999999</v>
      </c>
      <c r="AG57">
        <v>4.5</v>
      </c>
      <c r="AH57">
        <v>1</v>
      </c>
      <c r="AI57">
        <v>0.16666666999999999</v>
      </c>
      <c r="AJ57">
        <v>0.10000001</v>
      </c>
      <c r="AK57">
        <v>1.3574155999999999</v>
      </c>
      <c r="AL57">
        <v>0.14769230999999999</v>
      </c>
      <c r="AM57">
        <v>65</v>
      </c>
      <c r="AN57">
        <v>9</v>
      </c>
      <c r="AO57">
        <v>99</v>
      </c>
      <c r="AP57">
        <v>96</v>
      </c>
      <c r="AQ57" s="34">
        <v>0.34700763000000001</v>
      </c>
      <c r="AR57" s="34">
        <v>5.2180530000000003</v>
      </c>
      <c r="AS57" s="34">
        <v>0.28749603000000001</v>
      </c>
      <c r="AT57" s="34">
        <v>546.26153999999997</v>
      </c>
      <c r="AU57" s="34">
        <v>552.11410000000001</v>
      </c>
      <c r="AV57" s="34">
        <v>1.4440096E-3</v>
      </c>
      <c r="AW57" s="34">
        <v>18.635615999999999</v>
      </c>
      <c r="AX57" s="34"/>
      <c r="AY57" s="34">
        <v>9.3178079999999994</v>
      </c>
      <c r="AZ57" s="34">
        <v>6.4011683000000001</v>
      </c>
      <c r="BA57" s="34">
        <v>0.5</v>
      </c>
      <c r="BB57" s="34">
        <v>1.0032251000000001</v>
      </c>
      <c r="BC57" s="34">
        <v>0</v>
      </c>
      <c r="BD57" s="34">
        <v>0</v>
      </c>
      <c r="BE57" s="34">
        <v>0.3</v>
      </c>
      <c r="BF57" s="34">
        <v>0</v>
      </c>
      <c r="BG57" s="34">
        <v>0.5</v>
      </c>
      <c r="BH57" s="34">
        <v>1</v>
      </c>
      <c r="BI57" s="34">
        <v>2</v>
      </c>
      <c r="BJ57" s="34">
        <v>6.3</v>
      </c>
      <c r="BK57" s="34">
        <v>3.9</v>
      </c>
      <c r="BL57" s="34">
        <v>0.3</v>
      </c>
      <c r="BM57" s="34">
        <v>6.3</v>
      </c>
      <c r="BN57" s="34">
        <v>3.9</v>
      </c>
      <c r="BO57" s="34">
        <v>0.3</v>
      </c>
      <c r="BP57" s="34">
        <v>4.1167434000000003E-2</v>
      </c>
      <c r="BQ57" s="34"/>
      <c r="BR57" s="34"/>
      <c r="BS57" s="34"/>
      <c r="BT57" s="34"/>
      <c r="BU57" s="34"/>
      <c r="BV57" s="34">
        <v>0.90150005</v>
      </c>
      <c r="BW57" s="34">
        <v>5.0000009999999996E-3</v>
      </c>
      <c r="BX57" s="34">
        <v>0.57750005000000004</v>
      </c>
      <c r="BY57" s="34">
        <v>8.1600009999999994</v>
      </c>
      <c r="BZ57" s="34">
        <v>35.640003</v>
      </c>
      <c r="CA57" s="34"/>
      <c r="CB57" s="34"/>
      <c r="CC57" s="34"/>
      <c r="CD57" s="34"/>
      <c r="CE57" s="34"/>
      <c r="CF57" s="34"/>
      <c r="CG57" s="34"/>
      <c r="CH57" s="34"/>
      <c r="CI57" s="34"/>
      <c r="CJ57" s="34"/>
      <c r="CK57" s="34"/>
      <c r="CL57" s="34"/>
      <c r="CM57" s="34"/>
      <c r="CN57" s="34" t="s">
        <v>2182</v>
      </c>
    </row>
    <row r="58" spans="1:92">
      <c r="A58" t="s">
        <v>2247</v>
      </c>
      <c r="B58">
        <v>60</v>
      </c>
      <c r="C58" t="s">
        <v>177</v>
      </c>
      <c r="D58">
        <v>9.0629270000000002</v>
      </c>
      <c r="E58">
        <v>2.5914229999999998</v>
      </c>
      <c r="F58">
        <v>1880.4943000000001</v>
      </c>
      <c r="G58">
        <v>836.19994999999994</v>
      </c>
      <c r="H58">
        <v>901.90894000000003</v>
      </c>
      <c r="I58">
        <v>0</v>
      </c>
      <c r="J58">
        <v>142.38539</v>
      </c>
      <c r="K58">
        <v>11</v>
      </c>
      <c r="L58">
        <v>168.14336</v>
      </c>
      <c r="M58">
        <v>83.594290000000001</v>
      </c>
      <c r="N58" t="s">
        <v>2195</v>
      </c>
      <c r="O58">
        <v>266.55667</v>
      </c>
      <c r="P58">
        <v>136.39069000000001</v>
      </c>
      <c r="Q58">
        <v>600</v>
      </c>
      <c r="R58">
        <v>6.0209999999999999</v>
      </c>
      <c r="S58">
        <v>3.4689999999999999</v>
      </c>
      <c r="T58">
        <v>6.0209999999999999</v>
      </c>
      <c r="U58">
        <v>3.22</v>
      </c>
      <c r="V58">
        <v>0</v>
      </c>
      <c r="W58">
        <v>0</v>
      </c>
      <c r="X58">
        <v>0</v>
      </c>
      <c r="Y58">
        <v>0</v>
      </c>
      <c r="Z58">
        <v>9.7000000000000003E-2</v>
      </c>
      <c r="AA58">
        <v>9.7000000000000003E-2</v>
      </c>
      <c r="AB58">
        <v>0</v>
      </c>
      <c r="AC58">
        <v>0</v>
      </c>
      <c r="AD58">
        <v>0</v>
      </c>
      <c r="AE58">
        <v>1760.6968999999999</v>
      </c>
      <c r="AF58">
        <v>1933.1919</v>
      </c>
      <c r="AG58">
        <v>1.8</v>
      </c>
      <c r="AH58">
        <v>0.6</v>
      </c>
      <c r="AI58">
        <v>0</v>
      </c>
      <c r="AJ58">
        <v>0.13333333999999999</v>
      </c>
      <c r="AK58">
        <v>0.25343186000000001</v>
      </c>
      <c r="AL58">
        <v>0.318</v>
      </c>
      <c r="AM58">
        <v>12</v>
      </c>
      <c r="AN58">
        <v>53</v>
      </c>
      <c r="AO58">
        <v>0</v>
      </c>
      <c r="AP58">
        <v>8</v>
      </c>
      <c r="AQ58" s="34">
        <v>0</v>
      </c>
      <c r="AR58" s="34">
        <v>0</v>
      </c>
      <c r="AS58" s="34">
        <v>0</v>
      </c>
      <c r="AT58" s="34">
        <v>0</v>
      </c>
      <c r="AU58" s="34">
        <v>0</v>
      </c>
      <c r="AV58" s="34"/>
      <c r="AW58" s="34"/>
      <c r="AX58" s="34"/>
      <c r="AY58" s="34"/>
      <c r="AZ58" s="34"/>
      <c r="BA58" s="34">
        <v>0</v>
      </c>
      <c r="BB58" s="34">
        <v>0.34499002000000001</v>
      </c>
      <c r="BC58" s="34">
        <v>0</v>
      </c>
      <c r="BD58" s="34">
        <v>0</v>
      </c>
      <c r="BE58" s="34">
        <v>0.1</v>
      </c>
      <c r="BF58" s="34">
        <v>0.1</v>
      </c>
      <c r="BG58" s="34"/>
      <c r="BH58" s="34"/>
      <c r="BI58" s="34"/>
      <c r="BJ58" s="34"/>
      <c r="BK58" s="34"/>
      <c r="BL58" s="34"/>
      <c r="BM58" s="34"/>
      <c r="BN58" s="34"/>
      <c r="BO58" s="34"/>
      <c r="BP58" s="34"/>
      <c r="BQ58" s="34"/>
      <c r="BR58" s="34"/>
      <c r="BS58" s="34"/>
      <c r="BT58" s="34"/>
      <c r="BU58" s="34"/>
      <c r="BV58" s="34">
        <v>3.45</v>
      </c>
      <c r="BW58" s="34">
        <v>2.5000004000000002E-3</v>
      </c>
      <c r="BX58" s="34"/>
      <c r="BY58" s="34"/>
      <c r="BZ58" s="34"/>
      <c r="CA58" s="34"/>
      <c r="CB58" s="34"/>
      <c r="CC58" s="34"/>
      <c r="CD58" s="34"/>
      <c r="CE58" s="34"/>
      <c r="CF58" s="34"/>
      <c r="CG58" s="34"/>
      <c r="CH58" s="34"/>
      <c r="CI58" s="34"/>
      <c r="CJ58" s="34"/>
      <c r="CK58" s="34"/>
      <c r="CL58" s="34"/>
      <c r="CM58" s="34"/>
      <c r="CN58" s="34" t="s">
        <v>2176</v>
      </c>
    </row>
    <row r="59" spans="1:92">
      <c r="A59" t="s">
        <v>2248</v>
      </c>
      <c r="B59">
        <v>61</v>
      </c>
      <c r="C59" t="s">
        <v>180</v>
      </c>
      <c r="D59">
        <v>3.6495757000000002</v>
      </c>
      <c r="E59">
        <v>2.4160507</v>
      </c>
      <c r="F59">
        <v>2716.2811999999999</v>
      </c>
      <c r="G59">
        <v>856.30786000000001</v>
      </c>
      <c r="H59">
        <v>1063.992</v>
      </c>
      <c r="I59">
        <v>303.25259999999997</v>
      </c>
      <c r="J59">
        <v>492.72879999999998</v>
      </c>
      <c r="K59">
        <v>9</v>
      </c>
      <c r="L59">
        <v>53.512839999999997</v>
      </c>
      <c r="M59">
        <v>96.642030000000005</v>
      </c>
      <c r="N59" t="s">
        <v>2202</v>
      </c>
      <c r="O59">
        <v>82.944900000000004</v>
      </c>
      <c r="P59">
        <v>105.04568500000001</v>
      </c>
      <c r="Q59">
        <v>449</v>
      </c>
      <c r="R59">
        <v>3.8210000000000002</v>
      </c>
      <c r="S59">
        <v>4.1689999999999996</v>
      </c>
      <c r="T59">
        <v>3.8210000000000002</v>
      </c>
      <c r="U59">
        <v>3.109</v>
      </c>
      <c r="V59">
        <v>4.1769999999999996</v>
      </c>
      <c r="W59">
        <v>5.4630000000000001</v>
      </c>
      <c r="X59">
        <v>0</v>
      </c>
      <c r="Y59">
        <v>4.2830000000000004</v>
      </c>
      <c r="Z59">
        <v>9</v>
      </c>
      <c r="AA59">
        <v>4.1950000000000003</v>
      </c>
      <c r="AB59">
        <v>2.8959999999999999</v>
      </c>
      <c r="AC59">
        <v>4.5259999999999998</v>
      </c>
      <c r="AD59">
        <v>46791.402000000002</v>
      </c>
      <c r="AE59">
        <v>4934.0429999999997</v>
      </c>
      <c r="AF59">
        <v>37106.516000000003</v>
      </c>
      <c r="AG59">
        <v>0.8</v>
      </c>
      <c r="AH59">
        <v>0.7</v>
      </c>
      <c r="AI59">
        <v>0.16666666999999999</v>
      </c>
      <c r="AJ59">
        <v>0.108333334</v>
      </c>
      <c r="AK59">
        <v>0.16288554999999999</v>
      </c>
      <c r="AL59">
        <v>0.1932653</v>
      </c>
      <c r="AM59">
        <v>15</v>
      </c>
      <c r="AN59">
        <v>60</v>
      </c>
      <c r="AO59">
        <v>50</v>
      </c>
      <c r="AP59">
        <v>61</v>
      </c>
      <c r="AQ59" s="34">
        <v>7.6725500000000002</v>
      </c>
      <c r="AR59" s="34">
        <v>0</v>
      </c>
      <c r="AS59" s="34">
        <v>3.7733859999999999</v>
      </c>
      <c r="AT59" s="34">
        <v>480.83215000000001</v>
      </c>
      <c r="AU59" s="34">
        <v>492.27807999999999</v>
      </c>
      <c r="AV59" s="34">
        <v>1.9150927E-3</v>
      </c>
      <c r="AW59" s="34">
        <v>16.074902000000002</v>
      </c>
      <c r="AX59" s="34"/>
      <c r="AY59" s="34">
        <v>26.791505999999998</v>
      </c>
      <c r="AZ59" s="34">
        <v>4.4107966000000003</v>
      </c>
      <c r="BA59" s="34">
        <v>0.5</v>
      </c>
      <c r="BB59" s="34">
        <v>0.43389</v>
      </c>
      <c r="BC59" s="34">
        <v>0</v>
      </c>
      <c r="BD59" s="34">
        <v>0</v>
      </c>
      <c r="BE59" s="34">
        <v>0.2</v>
      </c>
      <c r="BF59" s="34">
        <v>0</v>
      </c>
      <c r="BG59" s="34">
        <v>0.1</v>
      </c>
      <c r="BH59" s="34">
        <v>0.4</v>
      </c>
      <c r="BI59" s="34">
        <v>1.7</v>
      </c>
      <c r="BJ59" s="34">
        <v>4.4000000000000004</v>
      </c>
      <c r="BK59" s="34">
        <v>13.6</v>
      </c>
      <c r="BL59" s="34">
        <v>0</v>
      </c>
      <c r="BM59" s="34">
        <v>5.4</v>
      </c>
      <c r="BN59" s="34">
        <v>19.5</v>
      </c>
      <c r="BO59" s="34">
        <v>0</v>
      </c>
      <c r="BP59" s="34">
        <v>1.9848581000000001E-2</v>
      </c>
      <c r="BQ59" s="34"/>
      <c r="BR59" s="34"/>
      <c r="BS59" s="34">
        <v>0.30960396000000001</v>
      </c>
      <c r="BT59" s="34">
        <v>0.17643185</v>
      </c>
      <c r="BU59" s="34">
        <v>0</v>
      </c>
      <c r="BV59" s="34">
        <v>2.3240001000000001</v>
      </c>
      <c r="BW59" s="34"/>
      <c r="BX59" s="34">
        <v>7.5000003000000003E-3</v>
      </c>
      <c r="BY59" s="34">
        <v>3.3600001000000002</v>
      </c>
      <c r="BZ59" s="34">
        <v>12.320001</v>
      </c>
      <c r="CA59" s="34"/>
      <c r="CB59" s="34"/>
      <c r="CC59" s="34"/>
      <c r="CD59" s="34"/>
      <c r="CE59" s="34"/>
      <c r="CF59" s="34"/>
      <c r="CG59" s="34"/>
      <c r="CH59" s="34"/>
      <c r="CI59" s="34"/>
      <c r="CJ59" s="34"/>
      <c r="CK59" s="34"/>
      <c r="CL59" s="34"/>
      <c r="CM59" s="34"/>
      <c r="CN59" s="34" t="s">
        <v>2182</v>
      </c>
    </row>
    <row r="60" spans="1:92">
      <c r="A60" t="s">
        <v>2249</v>
      </c>
      <c r="B60">
        <v>62</v>
      </c>
      <c r="C60" t="s">
        <v>181</v>
      </c>
      <c r="D60">
        <v>5.5509686</v>
      </c>
      <c r="E60">
        <v>1.8698431</v>
      </c>
      <c r="F60">
        <v>1327.9757</v>
      </c>
      <c r="G60">
        <v>684.46686</v>
      </c>
      <c r="H60">
        <v>427.11989999999997</v>
      </c>
      <c r="I60">
        <v>0</v>
      </c>
      <c r="J60">
        <v>216.38887</v>
      </c>
      <c r="K60">
        <v>8</v>
      </c>
      <c r="L60">
        <v>336.42232999999999</v>
      </c>
      <c r="M60">
        <v>186.98430999999999</v>
      </c>
      <c r="N60" t="s">
        <v>2195</v>
      </c>
      <c r="O60">
        <v>163.26378</v>
      </c>
      <c r="P60">
        <v>98.412796</v>
      </c>
      <c r="Q60">
        <v>500</v>
      </c>
      <c r="R60">
        <v>4.7119999999999997</v>
      </c>
      <c r="S60">
        <v>2.915</v>
      </c>
      <c r="T60">
        <v>4.7119999999999997</v>
      </c>
      <c r="U60">
        <v>2.7349999999999999</v>
      </c>
      <c r="V60">
        <v>0</v>
      </c>
      <c r="W60">
        <v>0</v>
      </c>
      <c r="X60">
        <v>0</v>
      </c>
      <c r="Y60">
        <v>0</v>
      </c>
      <c r="Z60">
        <v>0.25800000000000001</v>
      </c>
      <c r="AA60">
        <v>0.25800000000000001</v>
      </c>
      <c r="AB60">
        <v>0</v>
      </c>
      <c r="AC60">
        <v>0</v>
      </c>
      <c r="AD60">
        <v>0</v>
      </c>
      <c r="AE60">
        <v>4098.7879999999996</v>
      </c>
      <c r="AF60">
        <v>5159.2187999999996</v>
      </c>
      <c r="AG60">
        <v>2.5</v>
      </c>
      <c r="AH60">
        <v>0.8</v>
      </c>
      <c r="AI60">
        <v>0</v>
      </c>
      <c r="AJ60">
        <v>6.6666669999999997E-2</v>
      </c>
      <c r="AK60">
        <v>1.3835360000000001</v>
      </c>
      <c r="AL60">
        <v>0.128</v>
      </c>
      <c r="AM60">
        <v>60</v>
      </c>
      <c r="AN60">
        <v>16</v>
      </c>
      <c r="AO60">
        <v>0</v>
      </c>
      <c r="AP60">
        <v>20</v>
      </c>
      <c r="AQ60" s="34">
        <v>0</v>
      </c>
      <c r="AR60" s="34">
        <v>0</v>
      </c>
      <c r="AS60" s="34">
        <v>0</v>
      </c>
      <c r="AT60" s="34">
        <v>0</v>
      </c>
      <c r="AU60" s="34">
        <v>0</v>
      </c>
      <c r="AV60" s="34"/>
      <c r="AW60" s="34"/>
      <c r="AX60" s="34"/>
      <c r="AY60" s="34"/>
      <c r="AZ60" s="34"/>
      <c r="BA60" s="34">
        <v>0</v>
      </c>
      <c r="BB60" s="34">
        <v>0.78232497000000001</v>
      </c>
      <c r="BC60" s="34">
        <v>0.40352502000000001</v>
      </c>
      <c r="BD60" s="34">
        <v>0</v>
      </c>
      <c r="BE60" s="34">
        <v>0.1</v>
      </c>
      <c r="BF60" s="34">
        <v>1.0000001E-2</v>
      </c>
      <c r="BG60" s="34"/>
      <c r="BH60" s="34"/>
      <c r="BI60" s="34"/>
      <c r="BJ60" s="34"/>
      <c r="BK60" s="34"/>
      <c r="BL60" s="34"/>
      <c r="BM60" s="34"/>
      <c r="BN60" s="34"/>
      <c r="BO60" s="34"/>
      <c r="BP60" s="34"/>
      <c r="BQ60" s="34"/>
      <c r="BR60" s="34"/>
      <c r="BS60" s="34"/>
      <c r="BT60" s="34"/>
      <c r="BU60" s="34"/>
      <c r="BV60" s="34">
        <v>1.25</v>
      </c>
      <c r="BW60" s="34">
        <v>1E-3</v>
      </c>
      <c r="BX60" s="34">
        <v>2.4E-2</v>
      </c>
      <c r="BY60" s="34"/>
      <c r="BZ60" s="34"/>
      <c r="CA60" s="34"/>
      <c r="CB60" s="34"/>
      <c r="CC60" s="34"/>
      <c r="CD60" s="34"/>
      <c r="CE60" s="34"/>
      <c r="CF60" s="34"/>
      <c r="CG60" s="34"/>
      <c r="CH60" s="34"/>
      <c r="CI60" s="34"/>
      <c r="CJ60" s="34"/>
      <c r="CK60" s="34"/>
      <c r="CL60" s="34"/>
      <c r="CM60" s="34"/>
      <c r="CN60" s="34" t="s">
        <v>2182</v>
      </c>
    </row>
    <row r="61" spans="1:92">
      <c r="A61" t="s">
        <v>2250</v>
      </c>
      <c r="B61">
        <v>63</v>
      </c>
      <c r="C61" t="s">
        <v>182</v>
      </c>
      <c r="D61">
        <v>17.982609</v>
      </c>
      <c r="E61">
        <v>5.3925953</v>
      </c>
      <c r="F61">
        <v>5739.442</v>
      </c>
      <c r="G61">
        <v>0</v>
      </c>
      <c r="H61">
        <v>5603.0083000000004</v>
      </c>
      <c r="I61">
        <v>0</v>
      </c>
      <c r="J61">
        <v>136.43373</v>
      </c>
      <c r="K61">
        <v>6</v>
      </c>
      <c r="L61">
        <v>64.109116</v>
      </c>
      <c r="M61">
        <v>99.862880000000004</v>
      </c>
      <c r="N61" t="s">
        <v>2251</v>
      </c>
      <c r="O61">
        <v>86.454849999999993</v>
      </c>
      <c r="P61">
        <v>92.97578</v>
      </c>
      <c r="Q61">
        <v>800</v>
      </c>
      <c r="R61">
        <v>8.4809999999999999</v>
      </c>
      <c r="S61">
        <v>6.0609999999999999</v>
      </c>
      <c r="T61">
        <v>8.4809999999999999</v>
      </c>
      <c r="U61">
        <v>4.6440000000000001</v>
      </c>
      <c r="V61">
        <v>0</v>
      </c>
      <c r="W61">
        <v>0</v>
      </c>
      <c r="X61">
        <v>0</v>
      </c>
      <c r="Y61">
        <v>0</v>
      </c>
      <c r="Z61">
        <v>0.17100000000000001</v>
      </c>
      <c r="AA61">
        <v>0.17100000000000001</v>
      </c>
      <c r="AB61">
        <v>0</v>
      </c>
      <c r="AC61">
        <v>0</v>
      </c>
      <c r="AD61">
        <v>0</v>
      </c>
      <c r="AE61">
        <v>3413.8462</v>
      </c>
      <c r="AF61">
        <v>3413.8462</v>
      </c>
      <c r="AG61">
        <v>0</v>
      </c>
      <c r="AH61">
        <v>0.5</v>
      </c>
      <c r="AI61">
        <v>0</v>
      </c>
      <c r="AJ61">
        <v>0.1</v>
      </c>
      <c r="AK61">
        <v>0.32500000000000001</v>
      </c>
      <c r="AL61">
        <v>0.32500000000000001</v>
      </c>
      <c r="AM61">
        <v>0</v>
      </c>
      <c r="AN61">
        <v>65</v>
      </c>
      <c r="AO61">
        <v>0</v>
      </c>
      <c r="AP61">
        <v>10</v>
      </c>
      <c r="AQ61" s="34">
        <v>0</v>
      </c>
      <c r="AR61" s="34">
        <v>0</v>
      </c>
      <c r="AS61" s="34">
        <v>0</v>
      </c>
      <c r="AT61" s="34">
        <v>0</v>
      </c>
      <c r="AU61" s="34">
        <v>0</v>
      </c>
      <c r="AV61" s="34"/>
      <c r="AW61" s="34"/>
      <c r="AX61" s="34"/>
      <c r="AY61" s="34"/>
      <c r="AZ61" s="34"/>
      <c r="BA61" s="34">
        <v>0</v>
      </c>
      <c r="BB61" s="34">
        <v>0</v>
      </c>
      <c r="BC61" s="34">
        <v>0</v>
      </c>
      <c r="BD61" s="34">
        <v>0</v>
      </c>
      <c r="BE61" s="34">
        <v>1.25</v>
      </c>
      <c r="BF61" s="34">
        <v>0.1</v>
      </c>
      <c r="BG61" s="34"/>
      <c r="BH61" s="34"/>
      <c r="BI61" s="34"/>
      <c r="BJ61" s="34"/>
      <c r="BK61" s="34"/>
      <c r="BL61" s="34"/>
      <c r="BM61" s="34"/>
      <c r="BN61" s="34"/>
      <c r="BO61" s="34"/>
      <c r="BP61" s="34"/>
      <c r="BQ61" s="34"/>
      <c r="BR61" s="34"/>
      <c r="BS61" s="34"/>
      <c r="BT61" s="34"/>
      <c r="BU61" s="34"/>
      <c r="BV61" s="34">
        <v>1.1500001</v>
      </c>
      <c r="BW61" s="34"/>
      <c r="BX61" s="34">
        <v>5.2500001999999997E-2</v>
      </c>
      <c r="BY61" s="34"/>
      <c r="BZ61" s="34"/>
      <c r="CA61" s="34"/>
      <c r="CB61" s="34"/>
      <c r="CC61" s="34"/>
      <c r="CD61" s="34"/>
      <c r="CE61" s="34"/>
      <c r="CF61" s="34"/>
      <c r="CG61" s="34"/>
      <c r="CH61" s="34"/>
      <c r="CI61" s="34"/>
      <c r="CJ61" s="34"/>
      <c r="CK61" s="34"/>
      <c r="CL61" s="34"/>
      <c r="CM61" s="34"/>
      <c r="CN61" s="34" t="s">
        <v>2176</v>
      </c>
    </row>
    <row r="62" spans="1:92">
      <c r="A62" t="s">
        <v>2252</v>
      </c>
      <c r="B62">
        <v>65</v>
      </c>
      <c r="C62" t="s">
        <v>183</v>
      </c>
      <c r="D62">
        <v>63.993347</v>
      </c>
      <c r="E62">
        <v>9.7716089999999998</v>
      </c>
      <c r="F62">
        <v>5648.1850000000004</v>
      </c>
      <c r="G62">
        <v>0</v>
      </c>
      <c r="H62">
        <v>5506.1352999999999</v>
      </c>
      <c r="I62">
        <v>0</v>
      </c>
      <c r="J62">
        <v>142.04957999999999</v>
      </c>
      <c r="K62">
        <v>2</v>
      </c>
      <c r="L62">
        <v>208.5153</v>
      </c>
      <c r="M62">
        <v>171.43174999999999</v>
      </c>
      <c r="N62" t="s">
        <v>2253</v>
      </c>
      <c r="O62">
        <v>148.13274000000001</v>
      </c>
      <c r="P62">
        <v>102.85905</v>
      </c>
      <c r="Q62">
        <v>900</v>
      </c>
      <c r="R62">
        <v>9</v>
      </c>
      <c r="S62">
        <v>6.0119999999999996</v>
      </c>
      <c r="T62">
        <v>9</v>
      </c>
      <c r="U62">
        <v>6.2519999999999998</v>
      </c>
      <c r="V62">
        <v>0</v>
      </c>
      <c r="W62">
        <v>0</v>
      </c>
      <c r="X62">
        <v>0</v>
      </c>
      <c r="Y62">
        <v>0</v>
      </c>
      <c r="Z62">
        <v>0.44700000000000001</v>
      </c>
      <c r="AA62">
        <v>0.21299999999999999</v>
      </c>
      <c r="AB62">
        <v>0.23400000000000001</v>
      </c>
      <c r="AC62">
        <v>0</v>
      </c>
      <c r="AD62">
        <v>0</v>
      </c>
      <c r="AE62">
        <v>4267</v>
      </c>
      <c r="AF62">
        <v>4267</v>
      </c>
      <c r="AG62">
        <v>0</v>
      </c>
      <c r="AH62">
        <v>2</v>
      </c>
      <c r="AI62">
        <v>0</v>
      </c>
      <c r="AJ62">
        <v>4.1666667999999997E-2</v>
      </c>
      <c r="AK62">
        <v>1.9</v>
      </c>
      <c r="AL62">
        <v>1.9</v>
      </c>
      <c r="AM62">
        <v>0</v>
      </c>
      <c r="AN62">
        <v>95</v>
      </c>
      <c r="AO62">
        <v>0</v>
      </c>
      <c r="AP62">
        <v>90</v>
      </c>
      <c r="AQ62" s="34">
        <v>0</v>
      </c>
      <c r="AR62" s="34">
        <v>0</v>
      </c>
      <c r="AS62" s="34">
        <v>0</v>
      </c>
      <c r="AT62" s="34">
        <v>0</v>
      </c>
      <c r="AU62" s="34">
        <v>0</v>
      </c>
      <c r="AV62" s="34"/>
      <c r="AW62" s="34"/>
      <c r="AX62" s="34"/>
      <c r="AY62" s="34"/>
      <c r="AZ62" s="34"/>
      <c r="BA62" s="34">
        <v>0</v>
      </c>
      <c r="BB62" s="34">
        <v>0</v>
      </c>
      <c r="BC62" s="34">
        <v>0</v>
      </c>
      <c r="BD62" s="34">
        <v>0</v>
      </c>
      <c r="BE62" s="34">
        <v>1.5000001000000001</v>
      </c>
      <c r="BF62" s="34">
        <v>0.3</v>
      </c>
      <c r="BG62" s="34"/>
      <c r="BH62" s="34"/>
      <c r="BI62" s="34"/>
      <c r="BJ62" s="34"/>
      <c r="BK62" s="34"/>
      <c r="BL62" s="34"/>
      <c r="BM62" s="34"/>
      <c r="BN62" s="34"/>
      <c r="BO62" s="34"/>
      <c r="BP62" s="34"/>
      <c r="BQ62" s="34"/>
      <c r="BR62" s="34"/>
      <c r="BS62" s="34"/>
      <c r="BT62" s="34"/>
      <c r="BU62" s="34"/>
      <c r="BV62" s="34">
        <v>1.1500001</v>
      </c>
      <c r="BW62" s="34"/>
      <c r="BX62" s="34"/>
      <c r="BY62" s="34">
        <v>0.72</v>
      </c>
      <c r="BZ62" s="34">
        <v>1.6200000999999999</v>
      </c>
      <c r="CA62" s="34"/>
      <c r="CB62" s="34"/>
      <c r="CC62" s="34"/>
      <c r="CD62" s="34"/>
      <c r="CE62" s="34"/>
      <c r="CF62" s="34"/>
      <c r="CG62" s="34"/>
      <c r="CH62" s="34"/>
      <c r="CI62" s="34"/>
      <c r="CJ62" s="34"/>
      <c r="CK62" s="34"/>
      <c r="CL62" s="34"/>
      <c r="CM62" s="34"/>
      <c r="CN62" s="34" t="s">
        <v>2182</v>
      </c>
    </row>
    <row r="63" spans="1:92">
      <c r="A63" t="s">
        <v>2254</v>
      </c>
      <c r="B63">
        <v>66</v>
      </c>
      <c r="C63" t="s">
        <v>184</v>
      </c>
      <c r="D63">
        <v>23.669827000000002</v>
      </c>
      <c r="E63">
        <v>4.5456830000000004</v>
      </c>
      <c r="F63">
        <v>2896.8647000000001</v>
      </c>
      <c r="G63">
        <v>0</v>
      </c>
      <c r="H63">
        <v>2754.8152</v>
      </c>
      <c r="I63">
        <v>0</v>
      </c>
      <c r="J63">
        <v>142.04957999999999</v>
      </c>
      <c r="K63">
        <v>6</v>
      </c>
      <c r="L63">
        <v>84.384410000000003</v>
      </c>
      <c r="M63">
        <v>84.179310000000001</v>
      </c>
      <c r="N63" t="s">
        <v>2225</v>
      </c>
      <c r="O63">
        <v>1029.1229000000001</v>
      </c>
      <c r="P63">
        <v>239.24646000000001</v>
      </c>
      <c r="Q63">
        <v>903</v>
      </c>
      <c r="R63">
        <v>9</v>
      </c>
      <c r="S63">
        <v>4.306</v>
      </c>
      <c r="T63">
        <v>9</v>
      </c>
      <c r="U63">
        <v>4.2640000000000002</v>
      </c>
      <c r="V63">
        <v>0</v>
      </c>
      <c r="W63">
        <v>0</v>
      </c>
      <c r="X63">
        <v>0</v>
      </c>
      <c r="Y63">
        <v>0</v>
      </c>
      <c r="Z63">
        <v>2.5609999999999999</v>
      </c>
      <c r="AA63">
        <v>0.13900000000000001</v>
      </c>
      <c r="AB63">
        <v>2.4220000000000002</v>
      </c>
      <c r="AC63">
        <v>0</v>
      </c>
      <c r="AD63">
        <v>0</v>
      </c>
      <c r="AE63">
        <v>2745.88</v>
      </c>
      <c r="AF63">
        <v>2775.3198000000002</v>
      </c>
      <c r="AG63">
        <v>3</v>
      </c>
      <c r="AH63">
        <v>2</v>
      </c>
      <c r="AI63">
        <v>0</v>
      </c>
      <c r="AJ63">
        <v>0.20833334000000001</v>
      </c>
      <c r="AK63">
        <v>1.9061865</v>
      </c>
      <c r="AL63">
        <v>1.96</v>
      </c>
      <c r="AM63">
        <v>2</v>
      </c>
      <c r="AN63">
        <v>98</v>
      </c>
      <c r="AO63">
        <v>0</v>
      </c>
      <c r="AP63">
        <v>5</v>
      </c>
      <c r="AQ63" s="34">
        <v>0</v>
      </c>
      <c r="AR63" s="34">
        <v>0</v>
      </c>
      <c r="AS63" s="34">
        <v>0</v>
      </c>
      <c r="AT63" s="34">
        <v>0</v>
      </c>
      <c r="AU63" s="34">
        <v>0</v>
      </c>
      <c r="AV63" s="34"/>
      <c r="AW63" s="34"/>
      <c r="AX63" s="34"/>
      <c r="AY63" s="34"/>
      <c r="AZ63" s="34"/>
      <c r="BA63" s="34">
        <v>0</v>
      </c>
      <c r="BB63" s="34">
        <v>2.9440000000000001E-2</v>
      </c>
      <c r="BC63" s="34">
        <v>0</v>
      </c>
      <c r="BD63" s="34">
        <v>0</v>
      </c>
      <c r="BE63" s="34">
        <v>1</v>
      </c>
      <c r="BF63" s="34">
        <v>1.0000001E-2</v>
      </c>
      <c r="BG63" s="34"/>
      <c r="BH63" s="34"/>
      <c r="BI63" s="34"/>
      <c r="BJ63" s="34"/>
      <c r="BK63" s="34"/>
      <c r="BL63" s="34"/>
      <c r="BM63" s="34"/>
      <c r="BN63" s="34"/>
      <c r="BO63" s="34"/>
      <c r="BP63" s="34"/>
      <c r="BQ63" s="34"/>
      <c r="BR63" s="34"/>
      <c r="BS63" s="34"/>
      <c r="BT63" s="34"/>
      <c r="BU63" s="34"/>
      <c r="BV63" s="34">
        <v>5.7500004999999996</v>
      </c>
      <c r="BW63" s="34"/>
      <c r="BX63" s="34"/>
      <c r="BY63" s="34">
        <v>1.1200000000000001</v>
      </c>
      <c r="BZ63" s="34">
        <v>23.1</v>
      </c>
      <c r="CA63" s="34"/>
      <c r="CB63" s="34"/>
      <c r="CC63" s="34"/>
      <c r="CD63" s="34"/>
      <c r="CE63" s="34"/>
      <c r="CF63" s="34"/>
      <c r="CG63" s="34"/>
      <c r="CH63" s="34"/>
      <c r="CI63" s="34"/>
      <c r="CJ63" s="34"/>
      <c r="CK63" s="34"/>
      <c r="CL63" s="34"/>
      <c r="CM63" s="34"/>
      <c r="CN63" s="34" t="s">
        <v>2233</v>
      </c>
    </row>
    <row r="64" spans="1:92">
      <c r="A64" t="s">
        <v>2255</v>
      </c>
      <c r="B64">
        <v>67</v>
      </c>
      <c r="C64" t="s">
        <v>185</v>
      </c>
      <c r="D64">
        <v>3.2506629999999999</v>
      </c>
      <c r="E64">
        <v>3.0005388000000002</v>
      </c>
      <c r="F64">
        <v>5612.6864999999998</v>
      </c>
      <c r="G64">
        <v>254.28980000000001</v>
      </c>
      <c r="H64">
        <v>3870.8035</v>
      </c>
      <c r="I64">
        <v>899.20605</v>
      </c>
      <c r="J64">
        <v>588.38726999999994</v>
      </c>
      <c r="K64">
        <v>9</v>
      </c>
      <c r="L64">
        <v>47.663679999999999</v>
      </c>
      <c r="M64">
        <v>120.02155999999999</v>
      </c>
      <c r="N64" t="s">
        <v>2184</v>
      </c>
      <c r="O64">
        <v>70.666589999999999</v>
      </c>
      <c r="P64">
        <v>100.01797000000001</v>
      </c>
      <c r="Q64">
        <v>427</v>
      </c>
      <c r="R64">
        <v>3.6059999999999999</v>
      </c>
      <c r="S64">
        <v>5.9930000000000003</v>
      </c>
      <c r="T64">
        <v>3.6059999999999999</v>
      </c>
      <c r="U64">
        <v>3.464</v>
      </c>
      <c r="V64">
        <v>2.44</v>
      </c>
      <c r="W64">
        <v>2.4140000000000001</v>
      </c>
      <c r="X64">
        <v>5.8419999999999996</v>
      </c>
      <c r="Y64">
        <v>1.331</v>
      </c>
      <c r="Z64">
        <v>6.9029999999999996</v>
      </c>
      <c r="AA64">
        <v>2.5779999999999998</v>
      </c>
      <c r="AB64">
        <v>2.3780000000000001</v>
      </c>
      <c r="AC64">
        <v>1.946</v>
      </c>
      <c r="AD64">
        <v>29060.14</v>
      </c>
      <c r="AE64">
        <v>11863.411</v>
      </c>
      <c r="AF64">
        <v>22505.040000000001</v>
      </c>
      <c r="AG64">
        <v>5</v>
      </c>
      <c r="AH64">
        <v>1</v>
      </c>
      <c r="AI64">
        <v>0.16666666999999999</v>
      </c>
      <c r="AJ64">
        <v>7.4999999999999997E-2</v>
      </c>
      <c r="AK64">
        <v>1.5226046</v>
      </c>
      <c r="AL64">
        <v>0.17333333000000001</v>
      </c>
      <c r="AM64">
        <v>60</v>
      </c>
      <c r="AN64">
        <v>40</v>
      </c>
      <c r="AO64">
        <v>2</v>
      </c>
      <c r="AP64">
        <v>91.5</v>
      </c>
      <c r="AQ64" s="34">
        <v>2.5299649999999998</v>
      </c>
      <c r="AR64" s="34">
        <v>3.2343299999999999</v>
      </c>
      <c r="AS64" s="34">
        <v>0</v>
      </c>
      <c r="AT64" s="34">
        <v>372.45844</v>
      </c>
      <c r="AU64" s="34">
        <v>378.22271999999998</v>
      </c>
      <c r="AV64" s="34">
        <v>7.4043809999999998E-4</v>
      </c>
      <c r="AW64" s="34">
        <v>10.766985</v>
      </c>
      <c r="AX64" s="34"/>
      <c r="AY64" s="34">
        <v>9.8570989999999998</v>
      </c>
      <c r="AZ64" s="34">
        <v>7.5823830000000001</v>
      </c>
      <c r="BA64" s="34">
        <v>3.0000002000000001</v>
      </c>
      <c r="BB64" s="34">
        <v>1.5982350000000001</v>
      </c>
      <c r="BC64" s="34">
        <v>0</v>
      </c>
      <c r="BD64" s="34">
        <v>0</v>
      </c>
      <c r="BE64" s="34">
        <v>0.75000005999999997</v>
      </c>
      <c r="BF64" s="34">
        <v>0</v>
      </c>
      <c r="BG64" s="34">
        <v>0.5</v>
      </c>
      <c r="BH64" s="34">
        <v>1.4000001</v>
      </c>
      <c r="BI64" s="34">
        <v>1.2</v>
      </c>
      <c r="BJ64" s="34">
        <v>4</v>
      </c>
      <c r="BK64" s="34">
        <v>2</v>
      </c>
      <c r="BL64" s="34">
        <v>0</v>
      </c>
      <c r="BM64" s="34">
        <v>1.6</v>
      </c>
      <c r="BN64" s="34">
        <v>1</v>
      </c>
      <c r="BO64" s="34">
        <v>0</v>
      </c>
      <c r="BP64" s="34">
        <v>5.8810620000000003E-3</v>
      </c>
      <c r="BQ64" s="34"/>
      <c r="BR64" s="34"/>
      <c r="BS64" s="34">
        <v>0.28555053000000002</v>
      </c>
      <c r="BT64" s="34">
        <v>0.17229671999999999</v>
      </c>
      <c r="BU64" s="34">
        <v>0</v>
      </c>
      <c r="BV64" s="34">
        <v>2.0230000000000001</v>
      </c>
      <c r="BW64" s="34"/>
      <c r="BX64" s="34">
        <v>4.5000003000000002E-3</v>
      </c>
      <c r="BY64" s="34">
        <v>6.4</v>
      </c>
      <c r="BZ64" s="34">
        <v>14.400001</v>
      </c>
      <c r="CA64" s="34">
        <v>0.3</v>
      </c>
      <c r="CB64" s="34"/>
      <c r="CC64" s="34"/>
      <c r="CD64" s="34"/>
      <c r="CE64" s="34"/>
      <c r="CF64" s="34"/>
      <c r="CG64" s="34"/>
      <c r="CH64" s="34"/>
      <c r="CI64" s="34"/>
      <c r="CJ64" s="34"/>
      <c r="CK64" s="34"/>
      <c r="CL64" s="34"/>
      <c r="CM64" s="34"/>
      <c r="CN64" s="34" t="s">
        <v>2176</v>
      </c>
    </row>
    <row r="65" spans="1:92">
      <c r="A65" t="s">
        <v>2256</v>
      </c>
      <c r="B65">
        <v>69</v>
      </c>
      <c r="C65" t="s">
        <v>186</v>
      </c>
      <c r="D65">
        <v>0.75182879999999996</v>
      </c>
      <c r="E65">
        <v>1.3886430999999999</v>
      </c>
      <c r="F65">
        <v>4447.085</v>
      </c>
      <c r="G65">
        <v>2859.8332999999998</v>
      </c>
      <c r="H65">
        <v>1080.9552000000001</v>
      </c>
      <c r="I65">
        <v>264.24392999999998</v>
      </c>
      <c r="J65">
        <v>242.05206000000001</v>
      </c>
      <c r="K65">
        <v>8</v>
      </c>
      <c r="L65">
        <v>45.565379999999998</v>
      </c>
      <c r="M65">
        <v>138.86431999999999</v>
      </c>
      <c r="N65" t="s">
        <v>2192</v>
      </c>
      <c r="O65">
        <v>57.832985000000001</v>
      </c>
      <c r="P65">
        <v>154.29369</v>
      </c>
      <c r="Q65">
        <v>220</v>
      </c>
      <c r="R65">
        <v>2.3570000000000002</v>
      </c>
      <c r="S65">
        <v>5.335</v>
      </c>
      <c r="T65">
        <v>1.734</v>
      </c>
      <c r="U65">
        <v>2.3570000000000002</v>
      </c>
      <c r="V65">
        <v>2.028</v>
      </c>
      <c r="W65">
        <v>4.5350000000000001</v>
      </c>
      <c r="X65">
        <v>0</v>
      </c>
      <c r="Y65">
        <v>0.19600000000000001</v>
      </c>
      <c r="Z65">
        <v>0.39</v>
      </c>
      <c r="AA65">
        <v>0.34799999999999998</v>
      </c>
      <c r="AB65">
        <v>1.2E-2</v>
      </c>
      <c r="AC65">
        <v>0.03</v>
      </c>
      <c r="AD65">
        <v>124.19826</v>
      </c>
      <c r="AE65">
        <v>5286.0595999999996</v>
      </c>
      <c r="AF65">
        <v>6827.1777000000002</v>
      </c>
      <c r="AG65">
        <v>1.7</v>
      </c>
      <c r="AH65">
        <v>1</v>
      </c>
      <c r="AI65">
        <v>1.6666667999999999E-2</v>
      </c>
      <c r="AJ65">
        <v>1.6666667999999999E-2</v>
      </c>
      <c r="AK65">
        <v>0.50782746000000001</v>
      </c>
      <c r="AL65">
        <v>7.7222230000000003E-2</v>
      </c>
      <c r="AM65">
        <v>40</v>
      </c>
      <c r="AN65">
        <v>20</v>
      </c>
      <c r="AO65">
        <v>10</v>
      </c>
      <c r="AP65">
        <v>10</v>
      </c>
      <c r="AQ65" s="34">
        <v>2.7599614000000001E-2</v>
      </c>
      <c r="AR65" s="34">
        <v>0</v>
      </c>
      <c r="AS65" s="34">
        <v>3.4499518E-3</v>
      </c>
      <c r="AT65" s="34">
        <v>0.54801834000000005</v>
      </c>
      <c r="AU65" s="34">
        <v>0.57906789999999997</v>
      </c>
      <c r="AV65" s="34"/>
      <c r="AW65" s="34"/>
      <c r="AX65" s="34"/>
      <c r="AY65" s="34"/>
      <c r="AZ65" s="34"/>
      <c r="BA65" s="34">
        <v>0</v>
      </c>
      <c r="BB65" s="34">
        <v>1.3130299999999999</v>
      </c>
      <c r="BC65" s="34">
        <v>0</v>
      </c>
      <c r="BD65" s="34">
        <v>0</v>
      </c>
      <c r="BE65" s="34">
        <v>0.2</v>
      </c>
      <c r="BF65" s="34">
        <v>0</v>
      </c>
      <c r="BG65" s="34">
        <v>0.2</v>
      </c>
      <c r="BH65" s="34">
        <v>0.4</v>
      </c>
      <c r="BI65" s="34">
        <v>0.2</v>
      </c>
      <c r="BJ65" s="34">
        <v>0</v>
      </c>
      <c r="BK65" s="34">
        <v>0</v>
      </c>
      <c r="BL65" s="34">
        <v>0</v>
      </c>
      <c r="BM65" s="34"/>
      <c r="BN65" s="34"/>
      <c r="BO65" s="34"/>
      <c r="BP65" s="34"/>
      <c r="BQ65" s="34"/>
      <c r="BR65" s="34"/>
      <c r="BS65" s="34"/>
      <c r="BT65" s="34"/>
      <c r="BU65" s="34"/>
      <c r="BV65" s="34">
        <v>0.53000002999999996</v>
      </c>
      <c r="BW65" s="34"/>
      <c r="BX65" s="34"/>
      <c r="BY65" s="34">
        <v>8.0000005999999999E-2</v>
      </c>
      <c r="BZ65" s="34">
        <v>0</v>
      </c>
      <c r="CA65" s="34">
        <v>0.3</v>
      </c>
      <c r="CB65" s="34"/>
      <c r="CC65" s="34"/>
      <c r="CD65" s="34"/>
      <c r="CE65" s="34"/>
      <c r="CF65" s="34"/>
      <c r="CG65" s="34"/>
      <c r="CH65" s="34"/>
      <c r="CI65" s="34"/>
      <c r="CJ65" s="34"/>
      <c r="CK65" s="34"/>
      <c r="CL65" s="34"/>
      <c r="CM65" s="34"/>
      <c r="CN65" s="34" t="s">
        <v>2176</v>
      </c>
    </row>
    <row r="66" spans="1:92">
      <c r="A66" t="s">
        <v>2257</v>
      </c>
      <c r="B66">
        <v>70</v>
      </c>
      <c r="C66" t="s">
        <v>187</v>
      </c>
      <c r="D66">
        <v>6.38375</v>
      </c>
      <c r="E66">
        <v>3.3846064</v>
      </c>
      <c r="F66">
        <v>2671.3188</v>
      </c>
      <c r="G66">
        <v>446.13067999999998</v>
      </c>
      <c r="H66">
        <v>907.35090000000002</v>
      </c>
      <c r="I66">
        <v>760.81600000000003</v>
      </c>
      <c r="J66">
        <v>557.02124000000003</v>
      </c>
      <c r="K66">
        <v>9</v>
      </c>
      <c r="L66">
        <v>93.603359999999995</v>
      </c>
      <c r="M66">
        <v>135.38425000000001</v>
      </c>
      <c r="N66" t="s">
        <v>2184</v>
      </c>
      <c r="O66">
        <v>138.77717999999999</v>
      </c>
      <c r="P66">
        <v>112.820206</v>
      </c>
      <c r="Q66">
        <v>579</v>
      </c>
      <c r="R66">
        <v>5.0529999999999999</v>
      </c>
      <c r="S66">
        <v>4.1349999999999998</v>
      </c>
      <c r="T66">
        <v>5.0529999999999999</v>
      </c>
      <c r="U66">
        <v>3.6789999999999998</v>
      </c>
      <c r="V66">
        <v>6.6689999999999996</v>
      </c>
      <c r="W66">
        <v>9</v>
      </c>
      <c r="X66">
        <v>5.8419999999999996</v>
      </c>
      <c r="Y66">
        <v>4.3230000000000004</v>
      </c>
      <c r="Z66">
        <v>9</v>
      </c>
      <c r="AA66">
        <v>3.992</v>
      </c>
      <c r="AB66">
        <v>2.73</v>
      </c>
      <c r="AC66">
        <v>2.3610000000000002</v>
      </c>
      <c r="AD66">
        <v>39221.22</v>
      </c>
      <c r="AE66">
        <v>8482.1119999999992</v>
      </c>
      <c r="AF66">
        <v>40621.796999999999</v>
      </c>
      <c r="AG66">
        <v>4</v>
      </c>
      <c r="AH66">
        <v>1.5</v>
      </c>
      <c r="AI66">
        <v>0.25</v>
      </c>
      <c r="AJ66">
        <v>0.108333334</v>
      </c>
      <c r="AK66">
        <v>1.1006381999999999</v>
      </c>
      <c r="AL66">
        <v>0.20014045</v>
      </c>
      <c r="AM66">
        <v>50</v>
      </c>
      <c r="AN66">
        <v>40</v>
      </c>
      <c r="AO66">
        <v>45</v>
      </c>
      <c r="AP66">
        <v>61</v>
      </c>
      <c r="AQ66" s="34">
        <v>6.9166154999999998</v>
      </c>
      <c r="AR66" s="34">
        <v>2.445154</v>
      </c>
      <c r="AS66" s="34">
        <v>0.19262233000000001</v>
      </c>
      <c r="AT66" s="34">
        <v>253.88307</v>
      </c>
      <c r="AU66" s="34">
        <v>263.4375</v>
      </c>
      <c r="AV66" s="34">
        <v>9.1271910000000002E-4</v>
      </c>
      <c r="AW66" s="34">
        <v>8.3391629999999992</v>
      </c>
      <c r="AX66" s="34"/>
      <c r="AY66" s="34">
        <v>8.3391629999999992</v>
      </c>
      <c r="AZ66" s="34">
        <v>8.0405149999999992</v>
      </c>
      <c r="BA66" s="34">
        <v>0.5</v>
      </c>
      <c r="BB66" s="34">
        <v>1.1139051</v>
      </c>
      <c r="BC66" s="34">
        <v>0</v>
      </c>
      <c r="BD66" s="34">
        <v>0</v>
      </c>
      <c r="BE66" s="34">
        <v>0.2</v>
      </c>
      <c r="BF66" s="34">
        <v>0</v>
      </c>
      <c r="BG66" s="34">
        <v>0.3</v>
      </c>
      <c r="BH66" s="34">
        <v>1.2</v>
      </c>
      <c r="BI66" s="34">
        <v>2.5</v>
      </c>
      <c r="BJ66" s="34">
        <v>12.000000999999999</v>
      </c>
      <c r="BK66" s="34">
        <v>7.0000004999999996</v>
      </c>
      <c r="BL66" s="34">
        <v>0</v>
      </c>
      <c r="BM66" s="34">
        <v>8.7000010000000003</v>
      </c>
      <c r="BN66" s="34">
        <v>5.5000004999999996</v>
      </c>
      <c r="BO66" s="34">
        <v>0</v>
      </c>
      <c r="BP66" s="34">
        <v>3.9697163000000001E-2</v>
      </c>
      <c r="BQ66" s="34"/>
      <c r="BR66" s="34"/>
      <c r="BS66" s="34">
        <v>0.12490430499999999</v>
      </c>
      <c r="BT66" s="34">
        <v>9.2657349999999999E-2</v>
      </c>
      <c r="BU66" s="34">
        <v>0</v>
      </c>
      <c r="BV66" s="34">
        <v>2.3839999999999999</v>
      </c>
      <c r="BW66" s="34"/>
      <c r="BX66" s="34">
        <v>7.5000003000000003E-3</v>
      </c>
      <c r="BY66" s="34">
        <v>4.32</v>
      </c>
      <c r="BZ66" s="34">
        <v>9.7200000000000006</v>
      </c>
      <c r="CA66" s="34"/>
      <c r="CB66" s="34"/>
      <c r="CC66" s="34"/>
      <c r="CD66" s="34"/>
      <c r="CE66" s="34"/>
      <c r="CF66" s="34"/>
      <c r="CG66" s="34"/>
      <c r="CH66" s="34"/>
      <c r="CI66" s="34"/>
      <c r="CJ66" s="34"/>
      <c r="CK66" s="34"/>
      <c r="CL66" s="34"/>
      <c r="CM66" s="34"/>
      <c r="CN66" s="34" t="s">
        <v>2176</v>
      </c>
    </row>
    <row r="67" spans="1:92">
      <c r="A67" t="s">
        <v>2258</v>
      </c>
      <c r="B67">
        <v>71</v>
      </c>
      <c r="C67" t="s">
        <v>188</v>
      </c>
      <c r="D67">
        <v>7.2777976999999998</v>
      </c>
      <c r="E67">
        <v>5.1539583000000002</v>
      </c>
      <c r="F67">
        <v>8027.0712999999996</v>
      </c>
      <c r="G67">
        <v>4269.6229999999996</v>
      </c>
      <c r="H67">
        <v>2879.8035</v>
      </c>
      <c r="I67">
        <v>483.52057000000002</v>
      </c>
      <c r="J67">
        <v>394.12380000000002</v>
      </c>
      <c r="K67">
        <v>10</v>
      </c>
      <c r="L67">
        <v>97.296750000000003</v>
      </c>
      <c r="M67">
        <v>109.65869000000001</v>
      </c>
      <c r="N67" t="s">
        <v>2197</v>
      </c>
      <c r="O67">
        <v>79.975800000000007</v>
      </c>
      <c r="P67">
        <v>166.25673</v>
      </c>
      <c r="Q67">
        <v>521</v>
      </c>
      <c r="R67">
        <v>5.3949999999999996</v>
      </c>
      <c r="S67">
        <v>7.1680000000000001</v>
      </c>
      <c r="T67">
        <v>5.3949999999999996</v>
      </c>
      <c r="U67">
        <v>4.54</v>
      </c>
      <c r="V67">
        <v>2.2120000000000002</v>
      </c>
      <c r="W67">
        <v>4.1079999999999997</v>
      </c>
      <c r="X67">
        <v>0</v>
      </c>
      <c r="Y67">
        <v>1.052</v>
      </c>
      <c r="Z67">
        <v>0.83299999999999996</v>
      </c>
      <c r="AA67">
        <v>0.75900000000000001</v>
      </c>
      <c r="AB67">
        <v>6.5000000000000002E-2</v>
      </c>
      <c r="AC67">
        <v>0.01</v>
      </c>
      <c r="AD67">
        <v>1180.0404000000001</v>
      </c>
      <c r="AE67">
        <v>10112.942999999999</v>
      </c>
      <c r="AF67">
        <v>14005.995000000001</v>
      </c>
      <c r="AG67">
        <v>3.9</v>
      </c>
      <c r="AH67">
        <v>1.5</v>
      </c>
      <c r="AI67">
        <v>8.3333335999999994E-2</v>
      </c>
      <c r="AJ67">
        <v>0.10000001</v>
      </c>
      <c r="AK67">
        <v>0.82991636000000002</v>
      </c>
      <c r="AL67">
        <v>6.4183674999999996E-2</v>
      </c>
      <c r="AM67">
        <v>33</v>
      </c>
      <c r="AN67">
        <v>7</v>
      </c>
      <c r="AO67">
        <v>30</v>
      </c>
      <c r="AP67">
        <v>34</v>
      </c>
      <c r="AQ67" s="34">
        <v>2.9501007000000001</v>
      </c>
      <c r="AR67" s="34">
        <v>0</v>
      </c>
      <c r="AS67" s="34">
        <v>0</v>
      </c>
      <c r="AT67" s="34">
        <v>63.458835999999998</v>
      </c>
      <c r="AU67" s="34">
        <v>66.408935999999997</v>
      </c>
      <c r="AV67" s="34"/>
      <c r="AW67" s="34"/>
      <c r="AX67" s="34"/>
      <c r="AY67" s="34"/>
      <c r="AZ67" s="34"/>
      <c r="BA67" s="34">
        <v>0</v>
      </c>
      <c r="BB67" s="34">
        <v>2.05219</v>
      </c>
      <c r="BC67" s="34">
        <v>0</v>
      </c>
      <c r="BD67" s="34">
        <v>0</v>
      </c>
      <c r="BE67" s="34">
        <v>0.5</v>
      </c>
      <c r="BF67" s="34">
        <v>0.1</v>
      </c>
      <c r="BG67" s="34">
        <v>0.4</v>
      </c>
      <c r="BH67" s="34">
        <v>0.5</v>
      </c>
      <c r="BI67" s="34">
        <v>0.8</v>
      </c>
      <c r="BJ67" s="34">
        <v>0.4</v>
      </c>
      <c r="BK67" s="34">
        <v>0</v>
      </c>
      <c r="BL67" s="34">
        <v>0</v>
      </c>
      <c r="BM67" s="34">
        <v>0.5</v>
      </c>
      <c r="BN67" s="34">
        <v>0</v>
      </c>
      <c r="BO67" s="34">
        <v>0</v>
      </c>
      <c r="BP67" s="34"/>
      <c r="BQ67" s="34"/>
      <c r="BR67" s="34"/>
      <c r="BS67" s="34"/>
      <c r="BT67" s="34"/>
      <c r="BU67" s="34"/>
      <c r="BV67" s="34">
        <v>3.6720003999999999</v>
      </c>
      <c r="BW67" s="34"/>
      <c r="BX67" s="34"/>
      <c r="BY67" s="34"/>
      <c r="BZ67" s="34"/>
      <c r="CA67" s="34"/>
      <c r="CB67" s="34"/>
      <c r="CC67" s="34"/>
      <c r="CD67" s="34"/>
      <c r="CE67" s="34"/>
      <c r="CF67" s="34"/>
      <c r="CG67" s="34"/>
      <c r="CH67" s="34"/>
      <c r="CI67" s="34"/>
      <c r="CJ67" s="34"/>
      <c r="CK67" s="34"/>
      <c r="CL67" s="34"/>
      <c r="CM67" s="34"/>
      <c r="CN67" s="34" t="s">
        <v>2176</v>
      </c>
    </row>
    <row r="68" spans="1:92">
      <c r="A68" t="s">
        <v>2259</v>
      </c>
      <c r="B68">
        <v>72</v>
      </c>
      <c r="C68" t="s">
        <v>189</v>
      </c>
      <c r="D68">
        <v>30.336796</v>
      </c>
      <c r="E68">
        <v>12.508583</v>
      </c>
      <c r="F68">
        <v>17393.259999999998</v>
      </c>
      <c r="G68">
        <v>145.71089000000001</v>
      </c>
      <c r="H68">
        <v>16767.66</v>
      </c>
      <c r="I68">
        <v>71.95684</v>
      </c>
      <c r="J68">
        <v>407.93239999999997</v>
      </c>
      <c r="K68">
        <v>13</v>
      </c>
      <c r="L68">
        <v>213.78996000000001</v>
      </c>
      <c r="M68">
        <v>131.66929999999999</v>
      </c>
      <c r="N68" t="s">
        <v>2175</v>
      </c>
      <c r="O68">
        <v>147.98437999999999</v>
      </c>
      <c r="P68">
        <v>158.3365</v>
      </c>
      <c r="Q68">
        <v>951</v>
      </c>
      <c r="R68">
        <v>9</v>
      </c>
      <c r="S68">
        <v>9</v>
      </c>
      <c r="T68">
        <v>9</v>
      </c>
      <c r="U68">
        <v>7.0730000000000004</v>
      </c>
      <c r="V68">
        <v>5.0060000000000002</v>
      </c>
      <c r="W68">
        <v>9</v>
      </c>
      <c r="X68">
        <v>0</v>
      </c>
      <c r="Y68">
        <v>1.4370000000000001</v>
      </c>
      <c r="Z68">
        <v>0.92800000000000005</v>
      </c>
      <c r="AA68">
        <v>0.91700000000000004</v>
      </c>
      <c r="AB68">
        <v>0</v>
      </c>
      <c r="AC68">
        <v>1.2E-2</v>
      </c>
      <c r="AD68">
        <v>869.30719999999997</v>
      </c>
      <c r="AE68">
        <v>17291.419999999998</v>
      </c>
      <c r="AF68">
        <v>17460.857</v>
      </c>
      <c r="AG68">
        <v>5.2</v>
      </c>
      <c r="AH68">
        <v>5.4</v>
      </c>
      <c r="AI68">
        <v>2.5000002E-2</v>
      </c>
      <c r="AJ68">
        <v>0.15</v>
      </c>
      <c r="AK68">
        <v>5.0123652999999999</v>
      </c>
      <c r="AL68">
        <v>5.1548295</v>
      </c>
      <c r="AM68">
        <v>4</v>
      </c>
      <c r="AN68">
        <v>100</v>
      </c>
      <c r="AO68">
        <v>25</v>
      </c>
      <c r="AP68">
        <v>95</v>
      </c>
      <c r="AQ68" s="34">
        <v>3.9465363</v>
      </c>
      <c r="AR68" s="34">
        <v>0</v>
      </c>
      <c r="AS68" s="34">
        <v>0</v>
      </c>
      <c r="AT68" s="34">
        <v>148.49811</v>
      </c>
      <c r="AU68" s="34">
        <v>152.44463999999999</v>
      </c>
      <c r="AV68" s="34"/>
      <c r="AW68" s="34"/>
      <c r="AX68" s="34">
        <v>7.3543919999999999E-2</v>
      </c>
      <c r="AY68" s="34">
        <v>7.3543919999999999E-2</v>
      </c>
      <c r="AZ68" s="34">
        <v>5.5157936999999997E-2</v>
      </c>
      <c r="BA68" s="34">
        <v>4.0000002999999999E-2</v>
      </c>
      <c r="BB68" s="34">
        <v>0.19571002000000001</v>
      </c>
      <c r="BC68" s="34">
        <v>0</v>
      </c>
      <c r="BD68" s="34">
        <v>0</v>
      </c>
      <c r="BE68" s="34">
        <v>6.0000004999999996</v>
      </c>
      <c r="BF68" s="34">
        <v>0.3</v>
      </c>
      <c r="BG68" s="34">
        <v>0.2</v>
      </c>
      <c r="BH68" s="34">
        <v>0.4</v>
      </c>
      <c r="BI68" s="34">
        <v>0</v>
      </c>
      <c r="BJ68" s="34">
        <v>0</v>
      </c>
      <c r="BK68" s="34">
        <v>0</v>
      </c>
      <c r="BL68" s="34">
        <v>0</v>
      </c>
      <c r="BM68" s="34">
        <v>0</v>
      </c>
      <c r="BN68" s="34">
        <v>0</v>
      </c>
      <c r="BO68" s="34">
        <v>0</v>
      </c>
      <c r="BP68" s="34"/>
      <c r="BQ68" s="34"/>
      <c r="BR68" s="34"/>
      <c r="BS68" s="34"/>
      <c r="BT68" s="34"/>
      <c r="BU68" s="34"/>
      <c r="BV68" s="34">
        <v>5.5800004000000003</v>
      </c>
      <c r="BW68" s="34"/>
      <c r="BX68" s="34"/>
      <c r="BY68" s="34"/>
      <c r="BZ68" s="34"/>
      <c r="CA68" s="34"/>
      <c r="CB68" s="34"/>
      <c r="CC68" s="34"/>
      <c r="CD68" s="34"/>
      <c r="CE68" s="34"/>
      <c r="CF68" s="34"/>
      <c r="CG68" s="34"/>
      <c r="CH68" s="34"/>
      <c r="CI68" s="34"/>
      <c r="CJ68" s="34"/>
      <c r="CK68" s="34"/>
      <c r="CL68" s="34"/>
      <c r="CM68" s="34"/>
      <c r="CN68" s="34" t="s">
        <v>2176</v>
      </c>
    </row>
    <row r="69" spans="1:92">
      <c r="A69" t="s">
        <v>2260</v>
      </c>
      <c r="B69">
        <v>73</v>
      </c>
      <c r="C69" t="s">
        <v>190</v>
      </c>
      <c r="D69">
        <v>15.226998</v>
      </c>
      <c r="E69">
        <v>8.6897439999999992</v>
      </c>
      <c r="F69">
        <v>11053.163</v>
      </c>
      <c r="G69">
        <v>672.86969999999997</v>
      </c>
      <c r="H69">
        <v>8934.4349999999995</v>
      </c>
      <c r="I69">
        <v>1065.4698000000001</v>
      </c>
      <c r="J69">
        <v>380.38819999999998</v>
      </c>
      <c r="K69">
        <v>13</v>
      </c>
      <c r="L69">
        <v>107.30795999999999</v>
      </c>
      <c r="M69">
        <v>91.470984999999999</v>
      </c>
      <c r="N69" t="s">
        <v>2175</v>
      </c>
      <c r="O69">
        <v>74.278040000000004</v>
      </c>
      <c r="P69">
        <v>109.99675999999999</v>
      </c>
      <c r="Q69">
        <v>866</v>
      </c>
      <c r="R69">
        <v>7.8040000000000003</v>
      </c>
      <c r="S69">
        <v>8.4109999999999996</v>
      </c>
      <c r="T69">
        <v>7.8040000000000003</v>
      </c>
      <c r="U69">
        <v>5.8959999999999999</v>
      </c>
      <c r="V69">
        <v>6.4550000000000001</v>
      </c>
      <c r="W69">
        <v>3.9820000000000002</v>
      </c>
      <c r="X69">
        <v>9</v>
      </c>
      <c r="Y69">
        <v>8</v>
      </c>
      <c r="Z69">
        <v>5.5410000000000004</v>
      </c>
      <c r="AA69">
        <v>4.7229999999999999</v>
      </c>
      <c r="AB69">
        <v>0.105</v>
      </c>
      <c r="AC69">
        <v>0.71299999999999997</v>
      </c>
      <c r="AD69">
        <v>71926.27</v>
      </c>
      <c r="AE69">
        <v>14058.705</v>
      </c>
      <c r="AF69">
        <v>22540.697</v>
      </c>
      <c r="AG69">
        <v>3</v>
      </c>
      <c r="AH69">
        <v>2.4</v>
      </c>
      <c r="AI69">
        <v>0.20833334000000001</v>
      </c>
      <c r="AJ69">
        <v>0.15</v>
      </c>
      <c r="AK69">
        <v>1.1689807000000001</v>
      </c>
      <c r="AL69">
        <v>1.2282685</v>
      </c>
      <c r="AM69">
        <v>4</v>
      </c>
      <c r="AN69">
        <v>80</v>
      </c>
      <c r="AO69">
        <v>40</v>
      </c>
      <c r="AP69">
        <v>90</v>
      </c>
      <c r="AQ69" s="34">
        <v>17.981570000000001</v>
      </c>
      <c r="AR69" s="34">
        <v>0</v>
      </c>
      <c r="AS69" s="34">
        <v>0</v>
      </c>
      <c r="AT69" s="34">
        <v>37.516167000000003</v>
      </c>
      <c r="AU69" s="34">
        <v>55.497734000000001</v>
      </c>
      <c r="AV69" s="34"/>
      <c r="AW69" s="34"/>
      <c r="AX69" s="34">
        <v>4.1847304999999997</v>
      </c>
      <c r="AY69" s="34">
        <v>4.1847304999999997</v>
      </c>
      <c r="AZ69" s="34">
        <v>3.4061759999999999</v>
      </c>
      <c r="BA69" s="34">
        <v>0</v>
      </c>
      <c r="BB69" s="34">
        <v>0.27200000000000002</v>
      </c>
      <c r="BC69" s="34">
        <v>0</v>
      </c>
      <c r="BD69" s="34">
        <v>0</v>
      </c>
      <c r="BE69" s="34">
        <v>3.0000002000000001</v>
      </c>
      <c r="BF69" s="34">
        <v>0</v>
      </c>
      <c r="BG69" s="34">
        <v>0.90000004</v>
      </c>
      <c r="BH69" s="34">
        <v>1.4000001</v>
      </c>
      <c r="BI69" s="34">
        <v>4.5</v>
      </c>
      <c r="BJ69" s="34">
        <v>0.1</v>
      </c>
      <c r="BK69" s="34">
        <v>0.1</v>
      </c>
      <c r="BL69" s="34">
        <v>0.1</v>
      </c>
      <c r="BM69" s="34">
        <v>0.1</v>
      </c>
      <c r="BN69" s="34">
        <v>0.1</v>
      </c>
      <c r="BO69" s="34">
        <v>0.1</v>
      </c>
      <c r="BP69" s="34"/>
      <c r="BQ69" s="34"/>
      <c r="BR69" s="34"/>
      <c r="BS69" s="34"/>
      <c r="BT69" s="34"/>
      <c r="BU69" s="34"/>
      <c r="BV69" s="34">
        <v>5.4360002999999999</v>
      </c>
      <c r="BW69" s="34"/>
      <c r="BX69" s="34"/>
      <c r="BY69" s="34"/>
      <c r="BZ69" s="34"/>
      <c r="CA69" s="34"/>
      <c r="CB69" s="34"/>
      <c r="CC69" s="34"/>
      <c r="CD69" s="34"/>
      <c r="CE69" s="34"/>
      <c r="CF69" s="34"/>
      <c r="CG69" s="34"/>
      <c r="CH69" s="34"/>
      <c r="CI69" s="34"/>
      <c r="CJ69" s="34"/>
      <c r="CK69" s="34"/>
      <c r="CL69" s="34"/>
      <c r="CM69" s="34"/>
      <c r="CN69" s="34" t="s">
        <v>2176</v>
      </c>
    </row>
    <row r="70" spans="1:92">
      <c r="A70" t="s">
        <v>2261</v>
      </c>
      <c r="B70">
        <v>74</v>
      </c>
      <c r="C70" t="s">
        <v>191</v>
      </c>
      <c r="D70">
        <v>3.7355258</v>
      </c>
      <c r="E70">
        <v>2.8134994999999998</v>
      </c>
      <c r="F70">
        <v>3472.5531999999998</v>
      </c>
      <c r="G70">
        <v>196.43155999999999</v>
      </c>
      <c r="H70">
        <v>2407.6455000000001</v>
      </c>
      <c r="I70">
        <v>569.18219999999997</v>
      </c>
      <c r="J70">
        <v>299.29390000000001</v>
      </c>
      <c r="K70">
        <v>9</v>
      </c>
      <c r="L70">
        <v>54.773105999999999</v>
      </c>
      <c r="M70">
        <v>112.539986</v>
      </c>
      <c r="N70" t="s">
        <v>2202</v>
      </c>
      <c r="O70">
        <v>84.898309999999995</v>
      </c>
      <c r="P70">
        <v>122.326065</v>
      </c>
      <c r="Q70">
        <v>432</v>
      </c>
      <c r="R70">
        <v>3.8660000000000001</v>
      </c>
      <c r="S70">
        <v>4.7140000000000004</v>
      </c>
      <c r="T70">
        <v>3.8660000000000001</v>
      </c>
      <c r="U70">
        <v>3.355</v>
      </c>
      <c r="V70">
        <v>2.6629999999999998</v>
      </c>
      <c r="W70">
        <v>6.2119999999999997</v>
      </c>
      <c r="X70">
        <v>0</v>
      </c>
      <c r="Y70">
        <v>0</v>
      </c>
      <c r="Z70">
        <v>2.0129999999999999</v>
      </c>
      <c r="AA70">
        <v>0.97899999999999998</v>
      </c>
      <c r="AB70">
        <v>0.214</v>
      </c>
      <c r="AC70">
        <v>0.82</v>
      </c>
      <c r="AD70">
        <v>6000</v>
      </c>
      <c r="AE70">
        <v>5775.6350000000002</v>
      </c>
      <c r="AF70">
        <v>13580.864</v>
      </c>
      <c r="AG70">
        <v>2.8</v>
      </c>
      <c r="AH70">
        <v>1.3</v>
      </c>
      <c r="AI70">
        <v>8.3333335999999994E-2</v>
      </c>
      <c r="AJ70">
        <v>8.3333335999999994E-2</v>
      </c>
      <c r="AK70">
        <v>0.15365212</v>
      </c>
      <c r="AL70">
        <v>0.15731263000000001</v>
      </c>
      <c r="AM70">
        <v>4</v>
      </c>
      <c r="AN70">
        <v>21</v>
      </c>
      <c r="AO70">
        <v>35</v>
      </c>
      <c r="AP70">
        <v>78</v>
      </c>
      <c r="AQ70" s="34">
        <v>2.9814639999999999</v>
      </c>
      <c r="AR70" s="34">
        <v>0</v>
      </c>
      <c r="AS70" s="34">
        <v>0</v>
      </c>
      <c r="AT70" s="34">
        <v>56.163291999999998</v>
      </c>
      <c r="AU70" s="34">
        <v>59.144756000000001</v>
      </c>
      <c r="AV70" s="34"/>
      <c r="AW70" s="34"/>
      <c r="AX70" s="34">
        <v>5.0316879999999999</v>
      </c>
      <c r="AY70" s="34">
        <v>5.0316879999999999</v>
      </c>
      <c r="AZ70" s="34">
        <v>2.9253995000000002</v>
      </c>
      <c r="BA70" s="34">
        <v>3.0000002000000001</v>
      </c>
      <c r="BB70" s="34">
        <v>0.12039999999999999</v>
      </c>
      <c r="BC70" s="34">
        <v>0</v>
      </c>
      <c r="BD70" s="34">
        <v>0</v>
      </c>
      <c r="BE70" s="34">
        <v>0.70000004999999998</v>
      </c>
      <c r="BF70" s="34">
        <v>2.0000001E-2</v>
      </c>
      <c r="BG70" s="34">
        <v>0.2</v>
      </c>
      <c r="BH70" s="34">
        <v>0.70000004999999998</v>
      </c>
      <c r="BI70" s="34">
        <v>2.2000000000000002</v>
      </c>
      <c r="BJ70" s="34">
        <v>1.9000001</v>
      </c>
      <c r="BK70" s="34">
        <v>0</v>
      </c>
      <c r="BL70" s="34">
        <v>0</v>
      </c>
      <c r="BM70" s="34">
        <v>1.9000001</v>
      </c>
      <c r="BN70" s="34">
        <v>0</v>
      </c>
      <c r="BO70" s="34">
        <v>0</v>
      </c>
      <c r="BP70" s="34"/>
      <c r="BQ70" s="34"/>
      <c r="BR70" s="34"/>
      <c r="BS70" s="34"/>
      <c r="BT70" s="34"/>
      <c r="BU70" s="34"/>
      <c r="BV70" s="34">
        <v>2.7800001999999999</v>
      </c>
      <c r="BW70" s="34"/>
      <c r="BX70" s="34"/>
      <c r="BY70" s="34"/>
      <c r="BZ70" s="34"/>
      <c r="CA70" s="34"/>
      <c r="CB70" s="34"/>
      <c r="CC70" s="34"/>
      <c r="CD70" s="34"/>
      <c r="CE70" s="34"/>
      <c r="CF70" s="34"/>
      <c r="CG70" s="34"/>
      <c r="CH70" s="34"/>
      <c r="CI70" s="34"/>
      <c r="CJ70" s="34"/>
      <c r="CK70" s="34"/>
      <c r="CL70" s="34"/>
      <c r="CM70" s="34"/>
      <c r="CN70" s="34" t="s">
        <v>2176</v>
      </c>
    </row>
    <row r="71" spans="1:92">
      <c r="A71" t="s">
        <v>2262</v>
      </c>
      <c r="B71">
        <v>75</v>
      </c>
      <c r="C71" t="s">
        <v>192</v>
      </c>
      <c r="D71">
        <v>7.3490953000000001</v>
      </c>
      <c r="E71">
        <v>3.6235244</v>
      </c>
      <c r="F71">
        <v>2437.1023</v>
      </c>
      <c r="G71">
        <v>71.473860000000002</v>
      </c>
      <c r="H71">
        <v>0</v>
      </c>
      <c r="I71">
        <v>491.37835999999999</v>
      </c>
      <c r="J71">
        <v>1874.2501</v>
      </c>
      <c r="K71">
        <v>9</v>
      </c>
      <c r="L71">
        <v>107.75799600000001</v>
      </c>
      <c r="M71">
        <v>144.94098</v>
      </c>
      <c r="N71" t="s">
        <v>2184</v>
      </c>
      <c r="O71">
        <v>159.76293999999999</v>
      </c>
      <c r="P71">
        <v>120.78415</v>
      </c>
      <c r="Q71">
        <v>547</v>
      </c>
      <c r="R71">
        <v>5.4219999999999997</v>
      </c>
      <c r="S71">
        <v>3.9489999999999998</v>
      </c>
      <c r="T71">
        <v>5.4219999999999997</v>
      </c>
      <c r="U71">
        <v>3.8069999999999999</v>
      </c>
      <c r="V71">
        <v>3.726</v>
      </c>
      <c r="W71">
        <v>2.1520000000000001</v>
      </c>
      <c r="X71">
        <v>9</v>
      </c>
      <c r="Y71">
        <v>3.294</v>
      </c>
      <c r="Z71">
        <v>7.3719999999999999</v>
      </c>
      <c r="AA71">
        <v>1.8959999999999999</v>
      </c>
      <c r="AB71">
        <v>5.1100000000000003</v>
      </c>
      <c r="AC71">
        <v>0.36599999999999999</v>
      </c>
      <c r="AD71">
        <v>23692.787</v>
      </c>
      <c r="AE71">
        <v>8499.92</v>
      </c>
      <c r="AF71">
        <v>14220.683999999999</v>
      </c>
      <c r="AG71">
        <v>3.6</v>
      </c>
      <c r="AH71">
        <v>0</v>
      </c>
      <c r="AI71">
        <v>0.16666666999999999</v>
      </c>
      <c r="AJ71">
        <v>0.20833334000000001</v>
      </c>
      <c r="AK71">
        <v>0.11080434</v>
      </c>
      <c r="AL71">
        <v>0.11666666000000001</v>
      </c>
      <c r="AM71">
        <v>1</v>
      </c>
      <c r="AN71">
        <v>0</v>
      </c>
      <c r="AO71">
        <v>70</v>
      </c>
      <c r="AP71">
        <v>98</v>
      </c>
      <c r="AQ71" s="34">
        <v>5.7944703000000004</v>
      </c>
      <c r="AR71" s="34">
        <v>0</v>
      </c>
      <c r="AS71" s="34">
        <v>0.12872634999999999</v>
      </c>
      <c r="AT71" s="34">
        <v>137.9068</v>
      </c>
      <c r="AU71" s="34">
        <v>143.82999000000001</v>
      </c>
      <c r="AV71" s="34"/>
      <c r="AW71" s="34"/>
      <c r="AX71" s="34"/>
      <c r="AY71" s="34"/>
      <c r="AZ71" s="34">
        <v>0.90421110000000005</v>
      </c>
      <c r="BA71" s="34">
        <v>0</v>
      </c>
      <c r="BB71" s="34">
        <v>4.9960006000000001E-2</v>
      </c>
      <c r="BC71" s="34">
        <v>0</v>
      </c>
      <c r="BD71" s="34">
        <v>0</v>
      </c>
      <c r="BE71" s="34">
        <v>0</v>
      </c>
      <c r="BF71" s="34">
        <v>0</v>
      </c>
      <c r="BG71" s="34">
        <v>0.1</v>
      </c>
      <c r="BH71" s="34">
        <v>1.2</v>
      </c>
      <c r="BI71" s="34">
        <v>1.9000001</v>
      </c>
      <c r="BJ71" s="34">
        <v>0.5</v>
      </c>
      <c r="BK71" s="34">
        <v>1.5000001000000001</v>
      </c>
      <c r="BL71" s="34">
        <v>1</v>
      </c>
      <c r="BM71" s="34">
        <v>0.5</v>
      </c>
      <c r="BN71" s="34">
        <v>1.5000001000000001</v>
      </c>
      <c r="BO71" s="34">
        <v>1</v>
      </c>
      <c r="BP71" s="34"/>
      <c r="BQ71" s="34"/>
      <c r="BR71" s="34"/>
      <c r="BS71" s="34"/>
      <c r="BT71" s="34"/>
      <c r="BU71" s="34"/>
      <c r="BV71" s="34">
        <v>7.5000004999999996</v>
      </c>
      <c r="BW71" s="34"/>
      <c r="BX71" s="34"/>
      <c r="BY71" s="34">
        <v>15.200001</v>
      </c>
      <c r="BZ71" s="34">
        <v>34.200000000000003</v>
      </c>
      <c r="CA71" s="34">
        <v>0.3</v>
      </c>
      <c r="CB71" s="34"/>
      <c r="CC71" s="34"/>
      <c r="CD71" s="34"/>
      <c r="CE71" s="34"/>
      <c r="CF71" s="34"/>
      <c r="CG71" s="34"/>
      <c r="CH71" s="34"/>
      <c r="CI71" s="34"/>
      <c r="CJ71" s="34"/>
      <c r="CK71" s="34"/>
      <c r="CL71" s="34"/>
      <c r="CM71" s="34"/>
      <c r="CN71" s="34" t="s">
        <v>2176</v>
      </c>
    </row>
    <row r="72" spans="1:92">
      <c r="A72" t="s">
        <v>2263</v>
      </c>
      <c r="B72">
        <v>76</v>
      </c>
      <c r="C72" t="s">
        <v>193</v>
      </c>
      <c r="D72">
        <v>31.066029</v>
      </c>
      <c r="E72">
        <v>10.185657000000001</v>
      </c>
      <c r="F72">
        <v>8747.5689999999995</v>
      </c>
      <c r="G72">
        <v>1.3288172</v>
      </c>
      <c r="H72">
        <v>7721.0219999999999</v>
      </c>
      <c r="I72">
        <v>102.245346</v>
      </c>
      <c r="J72">
        <v>922.97389999999996</v>
      </c>
      <c r="K72">
        <v>5</v>
      </c>
      <c r="L72">
        <v>143.3596</v>
      </c>
      <c r="M72">
        <v>185.19376</v>
      </c>
      <c r="N72" t="s">
        <v>2238</v>
      </c>
      <c r="O72">
        <v>106.39051000000001</v>
      </c>
      <c r="P72">
        <v>88.570930000000004</v>
      </c>
      <c r="Q72">
        <v>947</v>
      </c>
      <c r="R72">
        <v>9</v>
      </c>
      <c r="S72">
        <v>7.4820000000000002</v>
      </c>
      <c r="T72">
        <v>9</v>
      </c>
      <c r="U72">
        <v>6.383</v>
      </c>
      <c r="V72">
        <v>4.3120000000000003</v>
      </c>
      <c r="W72">
        <v>3.6589999999999998</v>
      </c>
      <c r="X72">
        <v>8.2810000000000006</v>
      </c>
      <c r="Y72">
        <v>3.64</v>
      </c>
      <c r="Z72">
        <v>6.9459999999999997</v>
      </c>
      <c r="AA72">
        <v>1.173</v>
      </c>
      <c r="AB72">
        <v>4.3529999999999998</v>
      </c>
      <c r="AC72">
        <v>1.42</v>
      </c>
      <c r="AD72">
        <v>8383.384</v>
      </c>
      <c r="AE72">
        <v>11587.049000000001</v>
      </c>
      <c r="AF72">
        <v>15079.29</v>
      </c>
      <c r="AG72">
        <v>1.1000000000000001</v>
      </c>
      <c r="AH72">
        <v>1.6</v>
      </c>
      <c r="AI72">
        <v>8.3333335999999994E-2</v>
      </c>
      <c r="AJ72">
        <v>0.18333334000000001</v>
      </c>
      <c r="AK72">
        <v>1.4723742</v>
      </c>
      <c r="AL72">
        <v>1.4760472</v>
      </c>
      <c r="AM72">
        <v>1</v>
      </c>
      <c r="AN72">
        <v>100</v>
      </c>
      <c r="AO72">
        <v>60</v>
      </c>
      <c r="AP72">
        <v>95</v>
      </c>
      <c r="AQ72" s="34">
        <v>2.0958459999999999</v>
      </c>
      <c r="AR72" s="34">
        <v>0</v>
      </c>
      <c r="AS72" s="34">
        <v>0</v>
      </c>
      <c r="AT72" s="34">
        <v>46.112957000000002</v>
      </c>
      <c r="AU72" s="34">
        <v>48.208799999999997</v>
      </c>
      <c r="AV72" s="34"/>
      <c r="AW72" s="34"/>
      <c r="AX72" s="34"/>
      <c r="AY72" s="34">
        <v>2.1612900000000002</v>
      </c>
      <c r="AZ72" s="34">
        <v>1.668876</v>
      </c>
      <c r="BA72" s="34">
        <v>0</v>
      </c>
      <c r="BB72" s="34">
        <v>8.2500000000000004E-3</v>
      </c>
      <c r="BC72" s="34">
        <v>0</v>
      </c>
      <c r="BD72" s="34">
        <v>0</v>
      </c>
      <c r="BE72" s="34">
        <v>3.0000002000000001</v>
      </c>
      <c r="BF72" s="34">
        <v>2.0000001E-2</v>
      </c>
      <c r="BG72" s="34">
        <v>0.1</v>
      </c>
      <c r="BH72" s="34">
        <v>0.4</v>
      </c>
      <c r="BI72" s="34">
        <v>0.5</v>
      </c>
      <c r="BJ72" s="34">
        <v>0.5</v>
      </c>
      <c r="BK72" s="34">
        <v>1.5000001000000001</v>
      </c>
      <c r="BL72" s="34">
        <v>0.3</v>
      </c>
      <c r="BM72" s="34">
        <v>0.5</v>
      </c>
      <c r="BN72" s="34">
        <v>1.5000001000000001</v>
      </c>
      <c r="BO72" s="34">
        <v>0.3</v>
      </c>
      <c r="BP72" s="34"/>
      <c r="BQ72" s="34"/>
      <c r="BR72" s="34"/>
      <c r="BS72" s="34"/>
      <c r="BT72" s="34"/>
      <c r="BU72" s="34"/>
      <c r="BV72" s="34">
        <v>6.1380005000000004</v>
      </c>
      <c r="BW72" s="34"/>
      <c r="BX72" s="34"/>
      <c r="BY72" s="34">
        <v>25.080002</v>
      </c>
      <c r="BZ72" s="34">
        <v>25.650002000000001</v>
      </c>
      <c r="CA72" s="34"/>
      <c r="CB72" s="34"/>
      <c r="CC72" s="34"/>
      <c r="CD72" s="34"/>
      <c r="CE72" s="34"/>
      <c r="CF72" s="34"/>
      <c r="CG72" s="34"/>
      <c r="CH72" s="34"/>
      <c r="CI72" s="34"/>
      <c r="CJ72" s="34"/>
      <c r="CK72" s="34"/>
      <c r="CL72" s="34"/>
      <c r="CM72" s="34"/>
      <c r="CN72" s="34" t="s">
        <v>2176</v>
      </c>
    </row>
    <row r="73" spans="1:92">
      <c r="A73" t="s">
        <v>2264</v>
      </c>
      <c r="B73">
        <v>77</v>
      </c>
      <c r="C73" t="s">
        <v>194</v>
      </c>
      <c r="D73">
        <v>5.8571806000000004</v>
      </c>
      <c r="E73">
        <v>4.4057170000000001</v>
      </c>
      <c r="F73">
        <v>3962.0688</v>
      </c>
      <c r="G73">
        <v>1434.319</v>
      </c>
      <c r="H73">
        <v>167.76352</v>
      </c>
      <c r="I73">
        <v>1952.0540000000001</v>
      </c>
      <c r="J73">
        <v>407.93239999999997</v>
      </c>
      <c r="K73">
        <v>10</v>
      </c>
      <c r="L73">
        <v>78.304550000000006</v>
      </c>
      <c r="M73">
        <v>93.738659999999996</v>
      </c>
      <c r="N73" t="s">
        <v>2197</v>
      </c>
      <c r="O73">
        <v>64.364620000000002</v>
      </c>
      <c r="P73">
        <v>142.1199</v>
      </c>
      <c r="Q73">
        <v>559</v>
      </c>
      <c r="R73">
        <v>4.84</v>
      </c>
      <c r="S73">
        <v>5.0359999999999996</v>
      </c>
      <c r="T73">
        <v>4.84</v>
      </c>
      <c r="U73">
        <v>4.1980000000000004</v>
      </c>
      <c r="V73">
        <v>5.0419999999999998</v>
      </c>
      <c r="W73">
        <v>3.2469999999999999</v>
      </c>
      <c r="X73">
        <v>9</v>
      </c>
      <c r="Y73">
        <v>5.4790000000000001</v>
      </c>
      <c r="Z73">
        <v>9</v>
      </c>
      <c r="AA73">
        <v>4.76</v>
      </c>
      <c r="AB73">
        <v>5.4619999999999997</v>
      </c>
      <c r="AC73">
        <v>2.0390000000000001</v>
      </c>
      <c r="AD73">
        <v>68676.320000000007</v>
      </c>
      <c r="AE73">
        <v>12488</v>
      </c>
      <c r="AF73">
        <v>26526.853999999999</v>
      </c>
      <c r="AG73">
        <v>3.1</v>
      </c>
      <c r="AH73">
        <v>0.5</v>
      </c>
      <c r="AI73">
        <v>0.25</v>
      </c>
      <c r="AJ73">
        <v>0.15</v>
      </c>
      <c r="AK73">
        <v>0.20641836999999999</v>
      </c>
      <c r="AL73">
        <v>0.19613636000000001</v>
      </c>
      <c r="AM73">
        <v>8</v>
      </c>
      <c r="AN73">
        <v>6</v>
      </c>
      <c r="AO73">
        <v>80</v>
      </c>
      <c r="AP73">
        <v>98</v>
      </c>
      <c r="AQ73" s="34">
        <v>5.4885599999999997</v>
      </c>
      <c r="AR73" s="34">
        <v>7.57944</v>
      </c>
      <c r="AS73" s="34">
        <v>4.0510799999999998</v>
      </c>
      <c r="AT73" s="34">
        <v>218.16060999999999</v>
      </c>
      <c r="AU73" s="34">
        <v>235.27969999999999</v>
      </c>
      <c r="AV73" s="34"/>
      <c r="AW73" s="34"/>
      <c r="AX73" s="34"/>
      <c r="AY73" s="34">
        <v>1.6720434</v>
      </c>
      <c r="AZ73" s="34">
        <v>10.169154000000001</v>
      </c>
      <c r="BA73" s="34">
        <v>0.1</v>
      </c>
      <c r="BB73" s="34">
        <v>0.54400000000000004</v>
      </c>
      <c r="BC73" s="34">
        <v>0</v>
      </c>
      <c r="BD73" s="34">
        <v>0</v>
      </c>
      <c r="BE73" s="34">
        <v>0.05</v>
      </c>
      <c r="BF73" s="34">
        <v>0</v>
      </c>
      <c r="BG73" s="34">
        <v>0.8</v>
      </c>
      <c r="BH73" s="34">
        <v>3.3000001999999999</v>
      </c>
      <c r="BI73" s="34">
        <v>4.2000003000000001</v>
      </c>
      <c r="BJ73" s="34">
        <v>4</v>
      </c>
      <c r="BK73" s="34">
        <v>1</v>
      </c>
      <c r="BL73" s="34">
        <v>6.0000004999999996</v>
      </c>
      <c r="BM73" s="34">
        <v>2</v>
      </c>
      <c r="BN73" s="34">
        <v>0.5</v>
      </c>
      <c r="BO73" s="34">
        <v>0.5</v>
      </c>
      <c r="BP73" s="34">
        <v>1.3232388499999999E-2</v>
      </c>
      <c r="BQ73" s="34"/>
      <c r="BR73" s="34"/>
      <c r="BS73" s="34"/>
      <c r="BT73" s="34"/>
      <c r="BU73" s="34"/>
      <c r="BV73" s="34">
        <v>5.5800004000000003</v>
      </c>
      <c r="BW73" s="34"/>
      <c r="BX73" s="34"/>
      <c r="BY73" s="34">
        <v>15.68</v>
      </c>
      <c r="BZ73" s="34">
        <v>35.280003000000001</v>
      </c>
      <c r="CA73" s="34">
        <v>1.2</v>
      </c>
      <c r="CB73" s="34"/>
      <c r="CC73" s="34"/>
      <c r="CD73" s="34"/>
      <c r="CE73" s="34"/>
      <c r="CF73" s="34"/>
      <c r="CG73" s="34"/>
      <c r="CH73" s="34"/>
      <c r="CI73" s="34"/>
      <c r="CJ73" s="34"/>
      <c r="CK73" s="34"/>
      <c r="CL73" s="34"/>
      <c r="CM73" s="34"/>
      <c r="CN73" s="34" t="s">
        <v>2173</v>
      </c>
    </row>
    <row r="74" spans="1:92">
      <c r="A74" t="s">
        <v>2265</v>
      </c>
      <c r="B74">
        <v>78</v>
      </c>
      <c r="C74" t="s">
        <v>195</v>
      </c>
      <c r="D74">
        <v>10.294200999999999</v>
      </c>
      <c r="E74">
        <v>6.7901224999999998</v>
      </c>
      <c r="F74">
        <v>10505.597</v>
      </c>
      <c r="G74">
        <v>6380.2446</v>
      </c>
      <c r="H74">
        <v>3303.2134000000001</v>
      </c>
      <c r="I74">
        <v>428.01429999999999</v>
      </c>
      <c r="J74">
        <v>394.12380000000002</v>
      </c>
      <c r="K74">
        <v>12</v>
      </c>
      <c r="L74">
        <v>88.286450000000002</v>
      </c>
      <c r="M74">
        <v>93.015370000000004</v>
      </c>
      <c r="N74" t="s">
        <v>2175</v>
      </c>
      <c r="O74">
        <v>50.215614000000002</v>
      </c>
      <c r="P74">
        <v>85.950919999999996</v>
      </c>
      <c r="Q74">
        <v>601</v>
      </c>
      <c r="R74">
        <v>6.4169999999999998</v>
      </c>
      <c r="S74">
        <v>8.1999999999999993</v>
      </c>
      <c r="T74">
        <v>6.4169999999999998</v>
      </c>
      <c r="U74">
        <v>5.2119999999999997</v>
      </c>
      <c r="V74">
        <v>0</v>
      </c>
      <c r="W74">
        <v>0</v>
      </c>
      <c r="X74">
        <v>0</v>
      </c>
      <c r="Y74">
        <v>0</v>
      </c>
      <c r="Z74">
        <v>1.0209999999999999</v>
      </c>
      <c r="AA74">
        <v>1.0089999999999999</v>
      </c>
      <c r="AB74">
        <v>1.2E-2</v>
      </c>
      <c r="AC74">
        <v>0</v>
      </c>
      <c r="AD74">
        <v>0</v>
      </c>
      <c r="AE74">
        <v>17152.724999999999</v>
      </c>
      <c r="AF74">
        <v>20170.388999999999</v>
      </c>
      <c r="AG74">
        <v>3</v>
      </c>
      <c r="AH74">
        <v>1.1000000000000001</v>
      </c>
      <c r="AI74">
        <v>8.3333335999999994E-2</v>
      </c>
      <c r="AJ74">
        <v>0.108333334</v>
      </c>
      <c r="AK74">
        <v>0.64771789999999996</v>
      </c>
      <c r="AL74">
        <v>6.444445E-2</v>
      </c>
      <c r="AM74">
        <v>42</v>
      </c>
      <c r="AN74">
        <v>10</v>
      </c>
      <c r="AO74">
        <v>50</v>
      </c>
      <c r="AP74">
        <v>40</v>
      </c>
      <c r="AQ74" s="34">
        <v>0</v>
      </c>
      <c r="AR74" s="34">
        <v>0</v>
      </c>
      <c r="AS74" s="34">
        <v>0</v>
      </c>
      <c r="AT74" s="34">
        <v>0</v>
      </c>
      <c r="AU74" s="34">
        <v>0</v>
      </c>
      <c r="AV74" s="34"/>
      <c r="AW74" s="34"/>
      <c r="AX74" s="34"/>
      <c r="AY74" s="34"/>
      <c r="AZ74" s="34"/>
      <c r="BA74" s="34">
        <v>0</v>
      </c>
      <c r="BB74" s="34">
        <v>2.5720800000000001</v>
      </c>
      <c r="BC74" s="34">
        <v>0</v>
      </c>
      <c r="BD74" s="34">
        <v>0</v>
      </c>
      <c r="BE74" s="34">
        <v>0.90000004</v>
      </c>
      <c r="BF74" s="34">
        <v>0</v>
      </c>
      <c r="BG74" s="34">
        <v>1.1000000000000001</v>
      </c>
      <c r="BH74" s="34">
        <v>2.5</v>
      </c>
      <c r="BI74" s="34">
        <v>0.6</v>
      </c>
      <c r="BJ74" s="34">
        <v>0</v>
      </c>
      <c r="BK74" s="34">
        <v>0</v>
      </c>
      <c r="BL74" s="34">
        <v>0</v>
      </c>
      <c r="BM74" s="34">
        <v>0</v>
      </c>
      <c r="BN74" s="34">
        <v>0</v>
      </c>
      <c r="BO74" s="34">
        <v>0</v>
      </c>
      <c r="BP74" s="34"/>
      <c r="BQ74" s="34"/>
      <c r="BR74" s="34"/>
      <c r="BS74" s="34"/>
      <c r="BT74" s="34"/>
      <c r="BU74" s="34"/>
      <c r="BV74" s="34">
        <v>3.9780000000000002</v>
      </c>
      <c r="BW74" s="34"/>
      <c r="BX74" s="34"/>
      <c r="BY74" s="34"/>
      <c r="BZ74" s="34"/>
      <c r="CA74" s="34"/>
      <c r="CB74" s="34"/>
      <c r="CC74" s="34"/>
      <c r="CD74" s="34"/>
      <c r="CE74" s="34"/>
      <c r="CF74" s="34"/>
      <c r="CG74" s="34"/>
      <c r="CH74" s="34"/>
      <c r="CI74" s="34"/>
      <c r="CJ74" s="34"/>
      <c r="CK74" s="34"/>
      <c r="CL74" s="34"/>
      <c r="CM74" s="34"/>
      <c r="CN74" s="34" t="s">
        <v>2176</v>
      </c>
    </row>
    <row r="75" spans="1:92">
      <c r="A75" t="s">
        <v>2266</v>
      </c>
      <c r="B75">
        <v>79</v>
      </c>
      <c r="C75" t="s">
        <v>196</v>
      </c>
      <c r="D75">
        <v>2.6839697</v>
      </c>
      <c r="E75">
        <v>3.1849262999999999</v>
      </c>
      <c r="F75">
        <v>11458.203</v>
      </c>
      <c r="G75">
        <v>259.88445999999999</v>
      </c>
      <c r="H75">
        <v>10995.509</v>
      </c>
      <c r="I75">
        <v>60.759563</v>
      </c>
      <c r="J75">
        <v>142.04957999999999</v>
      </c>
      <c r="K75">
        <v>9</v>
      </c>
      <c r="L75">
        <v>39.354393000000002</v>
      </c>
      <c r="M75">
        <v>127.39704999999999</v>
      </c>
      <c r="N75" t="s">
        <v>2184</v>
      </c>
      <c r="O75">
        <v>58.347169999999998</v>
      </c>
      <c r="P75">
        <v>106.16421</v>
      </c>
      <c r="Q75">
        <v>400</v>
      </c>
      <c r="R75">
        <v>3.569</v>
      </c>
      <c r="S75">
        <v>8.5630000000000006</v>
      </c>
      <c r="T75">
        <v>3.2770000000000001</v>
      </c>
      <c r="U75">
        <v>3.569</v>
      </c>
      <c r="V75">
        <v>0</v>
      </c>
      <c r="W75">
        <v>0</v>
      </c>
      <c r="X75">
        <v>0</v>
      </c>
      <c r="Y75">
        <v>0</v>
      </c>
      <c r="Z75">
        <v>0.34</v>
      </c>
      <c r="AA75">
        <v>0.34</v>
      </c>
      <c r="AB75">
        <v>0</v>
      </c>
      <c r="AC75">
        <v>0</v>
      </c>
      <c r="AD75">
        <v>0</v>
      </c>
      <c r="AE75">
        <v>6516.35</v>
      </c>
      <c r="AF75">
        <v>6808.5576000000001</v>
      </c>
      <c r="AG75">
        <v>0.6</v>
      </c>
      <c r="AH75">
        <v>1.1000000000000001</v>
      </c>
      <c r="AI75">
        <v>8.3333339999999995E-3</v>
      </c>
      <c r="AJ75">
        <v>8.3333335999999994E-2</v>
      </c>
      <c r="AK75">
        <v>0.57134980000000002</v>
      </c>
      <c r="AL75">
        <v>0.63145834000000001</v>
      </c>
      <c r="AM75">
        <v>15</v>
      </c>
      <c r="AN75">
        <v>59.7</v>
      </c>
      <c r="AO75">
        <v>5</v>
      </c>
      <c r="AP75">
        <v>25</v>
      </c>
      <c r="AQ75" s="34">
        <v>0</v>
      </c>
      <c r="AR75" s="34">
        <v>0</v>
      </c>
      <c r="AS75" s="34">
        <v>0</v>
      </c>
      <c r="AT75" s="34">
        <v>0</v>
      </c>
      <c r="AU75" s="34">
        <v>0</v>
      </c>
      <c r="AV75" s="34"/>
      <c r="AW75" s="34"/>
      <c r="AX75" s="34"/>
      <c r="AY75" s="34"/>
      <c r="AZ75" s="34"/>
      <c r="BA75" s="34">
        <v>0</v>
      </c>
      <c r="BB75" s="34">
        <v>0.32467499999999999</v>
      </c>
      <c r="BC75" s="34">
        <v>0</v>
      </c>
      <c r="BD75" s="34">
        <v>0</v>
      </c>
      <c r="BE75" s="34">
        <v>2.5</v>
      </c>
      <c r="BF75" s="34">
        <v>0</v>
      </c>
      <c r="BG75" s="34">
        <v>0.1</v>
      </c>
      <c r="BH75" s="34">
        <v>0</v>
      </c>
      <c r="BI75" s="34">
        <v>0</v>
      </c>
      <c r="BJ75" s="34">
        <v>0</v>
      </c>
      <c r="BK75" s="34">
        <v>0</v>
      </c>
      <c r="BL75" s="34">
        <v>0</v>
      </c>
      <c r="BM75" s="34"/>
      <c r="BN75" s="34"/>
      <c r="BO75" s="34"/>
      <c r="BP75" s="34"/>
      <c r="BQ75" s="34"/>
      <c r="BR75" s="34"/>
      <c r="BS75" s="34"/>
      <c r="BT75" s="34"/>
      <c r="BU75" s="34"/>
      <c r="BV75" s="34">
        <v>2.3000001999999999</v>
      </c>
      <c r="BW75" s="34"/>
      <c r="BX75" s="34"/>
      <c r="BY75" s="34"/>
      <c r="BZ75" s="34"/>
      <c r="CA75" s="34"/>
      <c r="CB75" s="34"/>
      <c r="CC75" s="34"/>
      <c r="CD75" s="34"/>
      <c r="CE75" s="34"/>
      <c r="CF75" s="34"/>
      <c r="CG75" s="34"/>
      <c r="CH75" s="34"/>
      <c r="CI75" s="34"/>
      <c r="CJ75" s="34"/>
      <c r="CK75" s="34"/>
      <c r="CL75" s="34"/>
      <c r="CM75" s="34"/>
      <c r="CN75" s="34" t="s">
        <v>2176</v>
      </c>
    </row>
    <row r="76" spans="1:92">
      <c r="A76" t="s">
        <v>2267</v>
      </c>
      <c r="B76">
        <v>80</v>
      </c>
      <c r="C76" t="s">
        <v>197</v>
      </c>
      <c r="D76">
        <v>13.762425</v>
      </c>
      <c r="E76">
        <v>9.2763179999999998</v>
      </c>
      <c r="F76">
        <v>23855.5</v>
      </c>
      <c r="G76">
        <v>129.72456</v>
      </c>
      <c r="H76">
        <v>23450.687999999998</v>
      </c>
      <c r="I76">
        <v>133.03958</v>
      </c>
      <c r="J76">
        <v>142.04957999999999</v>
      </c>
      <c r="K76">
        <v>13</v>
      </c>
      <c r="L76">
        <v>96.986789999999999</v>
      </c>
      <c r="M76">
        <v>97.645449999999997</v>
      </c>
      <c r="N76" t="s">
        <v>2175</v>
      </c>
      <c r="O76">
        <v>67.133780000000002</v>
      </c>
      <c r="P76">
        <v>117.421745</v>
      </c>
      <c r="Q76">
        <v>701</v>
      </c>
      <c r="R76">
        <v>7.42</v>
      </c>
      <c r="S76">
        <v>9</v>
      </c>
      <c r="T76">
        <v>7.42</v>
      </c>
      <c r="U76">
        <v>6.0910000000000002</v>
      </c>
      <c r="V76">
        <v>0</v>
      </c>
      <c r="W76">
        <v>0</v>
      </c>
      <c r="X76">
        <v>0</v>
      </c>
      <c r="Y76">
        <v>0</v>
      </c>
      <c r="Z76">
        <v>0.624</v>
      </c>
      <c r="AA76">
        <v>0.61799999999999999</v>
      </c>
      <c r="AB76">
        <v>6.0000000000000001E-3</v>
      </c>
      <c r="AC76">
        <v>0</v>
      </c>
      <c r="AD76">
        <v>0</v>
      </c>
      <c r="AE76">
        <v>11820.23</v>
      </c>
      <c r="AF76">
        <v>12359.99</v>
      </c>
      <c r="AG76">
        <v>2.9</v>
      </c>
      <c r="AH76">
        <v>2</v>
      </c>
      <c r="AI76">
        <v>2.5000002E-2</v>
      </c>
      <c r="AJ76">
        <v>5.8333334000000001E-2</v>
      </c>
      <c r="AK76">
        <v>1.2122538</v>
      </c>
      <c r="AL76">
        <v>1.2289000999999999</v>
      </c>
      <c r="AM76">
        <v>2</v>
      </c>
      <c r="AN76">
        <v>64</v>
      </c>
      <c r="AO76">
        <v>10</v>
      </c>
      <c r="AP76">
        <v>20</v>
      </c>
      <c r="AQ76" s="34">
        <v>0</v>
      </c>
      <c r="AR76" s="34">
        <v>0</v>
      </c>
      <c r="AS76" s="34">
        <v>0</v>
      </c>
      <c r="AT76" s="34">
        <v>0</v>
      </c>
      <c r="AU76" s="34">
        <v>0</v>
      </c>
      <c r="AV76" s="34"/>
      <c r="AW76" s="34"/>
      <c r="AX76" s="34"/>
      <c r="AY76" s="34"/>
      <c r="AZ76" s="34"/>
      <c r="BA76" s="34">
        <v>0</v>
      </c>
      <c r="BB76" s="34">
        <v>7.6615005999999999E-2</v>
      </c>
      <c r="BC76" s="34">
        <v>0</v>
      </c>
      <c r="BD76" s="34">
        <v>0</v>
      </c>
      <c r="BE76" s="34">
        <v>5</v>
      </c>
      <c r="BF76" s="34">
        <v>0.1</v>
      </c>
      <c r="BG76" s="34">
        <v>0.1</v>
      </c>
      <c r="BH76" s="34">
        <v>0.3</v>
      </c>
      <c r="BI76" s="34">
        <v>0.3</v>
      </c>
      <c r="BJ76" s="34">
        <v>0</v>
      </c>
      <c r="BK76" s="34">
        <v>0</v>
      </c>
      <c r="BL76" s="34">
        <v>0</v>
      </c>
      <c r="BM76" s="34"/>
      <c r="BN76" s="34"/>
      <c r="BO76" s="34"/>
      <c r="BP76" s="34"/>
      <c r="BQ76" s="34"/>
      <c r="BR76" s="34"/>
      <c r="BS76" s="34"/>
      <c r="BT76" s="34"/>
      <c r="BU76" s="34"/>
      <c r="BV76" s="34">
        <v>1.6100000999999999</v>
      </c>
      <c r="BW76" s="34"/>
      <c r="BX76" s="34"/>
      <c r="BY76" s="34"/>
      <c r="BZ76" s="34"/>
      <c r="CA76" s="34"/>
      <c r="CB76" s="34"/>
      <c r="CC76" s="34"/>
      <c r="CD76" s="34"/>
      <c r="CE76" s="34"/>
      <c r="CF76" s="34"/>
      <c r="CG76" s="34"/>
      <c r="CH76" s="34"/>
      <c r="CI76" s="34"/>
      <c r="CJ76" s="34"/>
      <c r="CK76" s="34"/>
      <c r="CL76" s="34"/>
      <c r="CM76" s="34"/>
      <c r="CN76" s="34" t="s">
        <v>2182</v>
      </c>
    </row>
    <row r="77" spans="1:92">
      <c r="A77" t="s">
        <v>2268</v>
      </c>
      <c r="B77">
        <v>81</v>
      </c>
      <c r="C77" t="s">
        <v>198</v>
      </c>
      <c r="D77">
        <v>9.0289289999999998</v>
      </c>
      <c r="E77">
        <v>6.2965770000000001</v>
      </c>
      <c r="F77">
        <v>11962.001</v>
      </c>
      <c r="G77">
        <v>409.44272000000001</v>
      </c>
      <c r="H77">
        <v>11309.885</v>
      </c>
      <c r="I77">
        <v>48.785760000000003</v>
      </c>
      <c r="J77">
        <v>193.88722000000001</v>
      </c>
      <c r="K77">
        <v>12</v>
      </c>
      <c r="L77">
        <v>77.435059999999993</v>
      </c>
      <c r="M77">
        <v>86.254480000000001</v>
      </c>
      <c r="N77" t="s">
        <v>2175</v>
      </c>
      <c r="O77">
        <v>44.043556000000002</v>
      </c>
      <c r="P77">
        <v>79.703509999999994</v>
      </c>
      <c r="Q77">
        <v>600</v>
      </c>
      <c r="R77">
        <v>6.01</v>
      </c>
      <c r="S77">
        <v>8.75</v>
      </c>
      <c r="T77">
        <v>6.01</v>
      </c>
      <c r="U77">
        <v>5.0190000000000001</v>
      </c>
      <c r="V77">
        <v>0</v>
      </c>
      <c r="W77">
        <v>0</v>
      </c>
      <c r="X77">
        <v>0</v>
      </c>
      <c r="Y77">
        <v>0</v>
      </c>
      <c r="Z77">
        <v>0.49399999999999999</v>
      </c>
      <c r="AA77">
        <v>0.49399999999999999</v>
      </c>
      <c r="AB77">
        <v>0</v>
      </c>
      <c r="AC77">
        <v>0</v>
      </c>
      <c r="AD77">
        <v>0</v>
      </c>
      <c r="AE77">
        <v>9717.4650000000001</v>
      </c>
      <c r="AF77">
        <v>9872.4</v>
      </c>
      <c r="AG77">
        <v>2.1</v>
      </c>
      <c r="AH77">
        <v>1.8</v>
      </c>
      <c r="AI77">
        <v>2.5000002E-2</v>
      </c>
      <c r="AJ77">
        <v>0.10000001</v>
      </c>
      <c r="AK77">
        <v>1.6624702</v>
      </c>
      <c r="AL77">
        <v>1.7430053999999999</v>
      </c>
      <c r="AM77">
        <v>3</v>
      </c>
      <c r="AN77">
        <v>100</v>
      </c>
      <c r="AO77">
        <v>5</v>
      </c>
      <c r="AP77">
        <v>50</v>
      </c>
      <c r="AQ77" s="34">
        <v>0</v>
      </c>
      <c r="AR77" s="34">
        <v>0</v>
      </c>
      <c r="AS77" s="34">
        <v>0</v>
      </c>
      <c r="AT77" s="34">
        <v>0</v>
      </c>
      <c r="AU77" s="34">
        <v>0</v>
      </c>
      <c r="AV77" s="34"/>
      <c r="AW77" s="34"/>
      <c r="AX77" s="34"/>
      <c r="AY77" s="34"/>
      <c r="AZ77" s="34"/>
      <c r="BA77" s="34">
        <v>0</v>
      </c>
      <c r="BB77" s="34">
        <v>0.19863501</v>
      </c>
      <c r="BC77" s="34">
        <v>0</v>
      </c>
      <c r="BD77" s="34">
        <v>0</v>
      </c>
      <c r="BE77" s="34">
        <v>3.8000001999999999</v>
      </c>
      <c r="BF77" s="34">
        <v>2.0000001E-2</v>
      </c>
      <c r="BG77" s="34">
        <v>0.1</v>
      </c>
      <c r="BH77" s="34">
        <v>0.1</v>
      </c>
      <c r="BI77" s="34">
        <v>0</v>
      </c>
      <c r="BJ77" s="34">
        <v>0</v>
      </c>
      <c r="BK77" s="34">
        <v>0</v>
      </c>
      <c r="BL77" s="34">
        <v>0</v>
      </c>
      <c r="BM77" s="34"/>
      <c r="BN77" s="34"/>
      <c r="BO77" s="34"/>
      <c r="BP77" s="34"/>
      <c r="BQ77" s="34"/>
      <c r="BR77" s="34"/>
      <c r="BS77" s="34"/>
      <c r="BT77" s="34"/>
      <c r="BU77" s="34"/>
      <c r="BV77" s="34">
        <v>2.9520000999999998</v>
      </c>
      <c r="BW77" s="34"/>
      <c r="BX77" s="34"/>
      <c r="BY77" s="34"/>
      <c r="BZ77" s="34"/>
      <c r="CA77" s="34"/>
      <c r="CB77" s="34"/>
      <c r="CC77" s="34"/>
      <c r="CD77" s="34"/>
      <c r="CE77" s="34"/>
      <c r="CF77" s="34"/>
      <c r="CG77" s="34"/>
      <c r="CH77" s="34"/>
      <c r="CI77" s="34"/>
      <c r="CJ77" s="34"/>
      <c r="CK77" s="34"/>
      <c r="CL77" s="34"/>
      <c r="CM77" s="34"/>
      <c r="CN77" s="34" t="s">
        <v>2176</v>
      </c>
    </row>
    <row r="78" spans="1:92">
      <c r="A78" t="s">
        <v>2269</v>
      </c>
      <c r="B78">
        <v>82</v>
      </c>
      <c r="C78" t="s">
        <v>199</v>
      </c>
      <c r="D78">
        <v>6.8012275999999998</v>
      </c>
      <c r="E78">
        <v>5.7685094000000001</v>
      </c>
      <c r="F78">
        <v>11554.370999999999</v>
      </c>
      <c r="G78">
        <v>126.452896</v>
      </c>
      <c r="H78">
        <v>11126.752</v>
      </c>
      <c r="I78">
        <v>133.25857999999999</v>
      </c>
      <c r="J78">
        <v>167.90688</v>
      </c>
      <c r="K78">
        <v>10</v>
      </c>
      <c r="L78">
        <v>90.9255</v>
      </c>
      <c r="M78">
        <v>122.734245</v>
      </c>
      <c r="N78" t="s">
        <v>2190</v>
      </c>
      <c r="O78">
        <v>93.167496</v>
      </c>
      <c r="P78">
        <v>87.401660000000007</v>
      </c>
      <c r="Q78">
        <v>501</v>
      </c>
      <c r="R78">
        <v>5.2160000000000002</v>
      </c>
      <c r="S78">
        <v>8.5990000000000002</v>
      </c>
      <c r="T78">
        <v>5.2160000000000002</v>
      </c>
      <c r="U78">
        <v>4.8040000000000003</v>
      </c>
      <c r="V78">
        <v>0</v>
      </c>
      <c r="W78">
        <v>0</v>
      </c>
      <c r="X78">
        <v>0</v>
      </c>
      <c r="Y78">
        <v>0</v>
      </c>
      <c r="Z78">
        <v>0.57299999999999995</v>
      </c>
      <c r="AA78">
        <v>0.57099999999999995</v>
      </c>
      <c r="AB78">
        <v>2E-3</v>
      </c>
      <c r="AC78">
        <v>0</v>
      </c>
      <c r="AD78">
        <v>0</v>
      </c>
      <c r="AE78">
        <v>11166.823</v>
      </c>
      <c r="AF78">
        <v>11417.369000000001</v>
      </c>
      <c r="AG78">
        <v>2.1</v>
      </c>
      <c r="AH78">
        <v>2.1</v>
      </c>
      <c r="AI78">
        <v>2.5000002E-2</v>
      </c>
      <c r="AJ78">
        <v>8.3333335999999994E-2</v>
      </c>
      <c r="AK78">
        <v>1.6784683</v>
      </c>
      <c r="AL78">
        <v>1.6976956999999999</v>
      </c>
      <c r="AM78">
        <v>32</v>
      </c>
      <c r="AN78">
        <v>86</v>
      </c>
      <c r="AO78">
        <v>10</v>
      </c>
      <c r="AP78">
        <v>80</v>
      </c>
      <c r="AQ78" s="34">
        <v>0</v>
      </c>
      <c r="AR78" s="34">
        <v>0</v>
      </c>
      <c r="AS78" s="34">
        <v>0</v>
      </c>
      <c r="AT78" s="34">
        <v>0</v>
      </c>
      <c r="AU78" s="34">
        <v>0</v>
      </c>
      <c r="AV78" s="34"/>
      <c r="AW78" s="34"/>
      <c r="AX78" s="34"/>
      <c r="AY78" s="34"/>
      <c r="AZ78" s="34"/>
      <c r="BA78" s="34">
        <v>0</v>
      </c>
      <c r="BB78" s="34">
        <v>9.1460003999999998E-2</v>
      </c>
      <c r="BC78" s="34">
        <v>0</v>
      </c>
      <c r="BD78" s="34">
        <v>0</v>
      </c>
      <c r="BE78" s="34">
        <v>4.5</v>
      </c>
      <c r="BF78" s="34">
        <v>0</v>
      </c>
      <c r="BG78" s="34">
        <v>0.2</v>
      </c>
      <c r="BH78" s="34">
        <v>0.3</v>
      </c>
      <c r="BI78" s="34">
        <v>0.1</v>
      </c>
      <c r="BJ78" s="34">
        <v>0</v>
      </c>
      <c r="BK78" s="34">
        <v>0</v>
      </c>
      <c r="BL78" s="34">
        <v>0</v>
      </c>
      <c r="BM78" s="34"/>
      <c r="BN78" s="34"/>
      <c r="BO78" s="34"/>
      <c r="BP78" s="34"/>
      <c r="BQ78" s="34"/>
      <c r="BR78" s="34"/>
      <c r="BS78" s="34"/>
      <c r="BT78" s="34"/>
      <c r="BU78" s="34"/>
      <c r="BV78" s="34">
        <v>2.38</v>
      </c>
      <c r="BW78" s="34"/>
      <c r="BX78" s="34"/>
      <c r="BY78" s="34"/>
      <c r="BZ78" s="34"/>
      <c r="CA78" s="34"/>
      <c r="CB78" s="34"/>
      <c r="CC78" s="34"/>
      <c r="CD78" s="34"/>
      <c r="CE78" s="34"/>
      <c r="CF78" s="34"/>
      <c r="CG78" s="34"/>
      <c r="CH78" s="34"/>
      <c r="CI78" s="34"/>
      <c r="CJ78" s="34"/>
      <c r="CK78" s="34"/>
      <c r="CL78" s="34"/>
      <c r="CM78" s="34"/>
      <c r="CN78" s="34" t="s">
        <v>2176</v>
      </c>
    </row>
    <row r="79" spans="1:92">
      <c r="A79" t="s">
        <v>2270</v>
      </c>
      <c r="B79">
        <v>83</v>
      </c>
      <c r="C79" t="s">
        <v>200</v>
      </c>
      <c r="D79">
        <v>3.3956213000000002</v>
      </c>
      <c r="E79">
        <v>5.2817249999999998</v>
      </c>
      <c r="F79">
        <v>18852.895</v>
      </c>
      <c r="G79">
        <v>3688.6667000000002</v>
      </c>
      <c r="H79">
        <v>14947.619000000001</v>
      </c>
      <c r="I79">
        <v>69.397810000000007</v>
      </c>
      <c r="J79">
        <v>147.21170000000001</v>
      </c>
      <c r="K79">
        <v>10</v>
      </c>
      <c r="L79">
        <v>45.396003999999998</v>
      </c>
      <c r="M79">
        <v>112.37712999999999</v>
      </c>
      <c r="N79" t="s">
        <v>2197</v>
      </c>
      <c r="O79">
        <v>37.314518</v>
      </c>
      <c r="P79">
        <v>170.37823</v>
      </c>
      <c r="Q79">
        <v>501</v>
      </c>
      <c r="R79">
        <v>4.5960000000000001</v>
      </c>
      <c r="S79">
        <v>9</v>
      </c>
      <c r="T79">
        <v>3.6850000000000001</v>
      </c>
      <c r="U79">
        <v>4.5960000000000001</v>
      </c>
      <c r="V79">
        <v>0</v>
      </c>
      <c r="W79">
        <v>0</v>
      </c>
      <c r="X79">
        <v>0</v>
      </c>
      <c r="Y79">
        <v>0</v>
      </c>
      <c r="Z79">
        <v>0.748</v>
      </c>
      <c r="AA79">
        <v>0.748</v>
      </c>
      <c r="AB79">
        <v>0</v>
      </c>
      <c r="AC79">
        <v>0</v>
      </c>
      <c r="AD79">
        <v>0</v>
      </c>
      <c r="AE79">
        <v>13760.932000000001</v>
      </c>
      <c r="AF79">
        <v>14963.172</v>
      </c>
      <c r="AG79">
        <v>4.3</v>
      </c>
      <c r="AH79">
        <v>1.7</v>
      </c>
      <c r="AI79">
        <v>8.3333339999999995E-3</v>
      </c>
      <c r="AJ79">
        <v>0.16666666999999999</v>
      </c>
      <c r="AK79">
        <v>0.97707860000000002</v>
      </c>
      <c r="AL79">
        <v>1.0000081000000001</v>
      </c>
      <c r="AM79">
        <v>20.8</v>
      </c>
      <c r="AN79">
        <v>60</v>
      </c>
      <c r="AO79">
        <v>5</v>
      </c>
      <c r="AP79">
        <v>95</v>
      </c>
      <c r="AQ79" s="34">
        <v>0</v>
      </c>
      <c r="AR79" s="34">
        <v>0</v>
      </c>
      <c r="AS79" s="34">
        <v>0</v>
      </c>
      <c r="AT79" s="34">
        <v>0</v>
      </c>
      <c r="AU79" s="34">
        <v>0</v>
      </c>
      <c r="AV79" s="34"/>
      <c r="AW79" s="34"/>
      <c r="AX79" s="34"/>
      <c r="AY79" s="34"/>
      <c r="AZ79" s="34"/>
      <c r="BA79" s="34">
        <v>0</v>
      </c>
      <c r="BB79" s="34">
        <v>1.4144000999999999</v>
      </c>
      <c r="BC79" s="34">
        <v>0</v>
      </c>
      <c r="BD79" s="34">
        <v>0</v>
      </c>
      <c r="BE79" s="34">
        <v>5</v>
      </c>
      <c r="BF79" s="34">
        <v>0</v>
      </c>
      <c r="BG79" s="34">
        <v>0.1</v>
      </c>
      <c r="BH79" s="34">
        <v>0</v>
      </c>
      <c r="BI79" s="34">
        <v>0</v>
      </c>
      <c r="BJ79" s="34">
        <v>0</v>
      </c>
      <c r="BK79" s="34">
        <v>0</v>
      </c>
      <c r="BL79" s="34">
        <v>0</v>
      </c>
      <c r="BM79" s="34"/>
      <c r="BN79" s="34"/>
      <c r="BO79" s="34"/>
      <c r="BP79" s="34"/>
      <c r="BQ79" s="34"/>
      <c r="BR79" s="34"/>
      <c r="BS79" s="34"/>
      <c r="BT79" s="34"/>
      <c r="BU79" s="34"/>
      <c r="BV79" s="34">
        <v>4.6320003999999999</v>
      </c>
      <c r="BW79" s="34"/>
      <c r="BX79" s="34"/>
      <c r="BY79" s="34"/>
      <c r="BZ79" s="34"/>
      <c r="CA79" s="34"/>
      <c r="CB79" s="34"/>
      <c r="CC79" s="34"/>
      <c r="CD79" s="34"/>
      <c r="CE79" s="34"/>
      <c r="CF79" s="34"/>
      <c r="CG79" s="34"/>
      <c r="CH79" s="34"/>
      <c r="CI79" s="34"/>
      <c r="CJ79" s="34"/>
      <c r="CK79" s="34"/>
      <c r="CL79" s="34"/>
      <c r="CM79" s="34"/>
      <c r="CN79" s="34" t="s">
        <v>2176</v>
      </c>
    </row>
    <row r="80" spans="1:92">
      <c r="A80" t="s">
        <v>2271</v>
      </c>
      <c r="B80">
        <v>84</v>
      </c>
      <c r="C80" t="s">
        <v>201</v>
      </c>
      <c r="D80">
        <v>24.150849999999998</v>
      </c>
      <c r="E80">
        <v>11.644234000000001</v>
      </c>
      <c r="F80">
        <v>18466</v>
      </c>
      <c r="G80">
        <v>4010.491</v>
      </c>
      <c r="H80">
        <v>14173.548000000001</v>
      </c>
      <c r="I80">
        <v>61.959553</v>
      </c>
      <c r="J80">
        <v>220.00220999999999</v>
      </c>
      <c r="K80">
        <v>13</v>
      </c>
      <c r="L80">
        <v>170.19627</v>
      </c>
      <c r="M80">
        <v>122.570885</v>
      </c>
      <c r="N80" t="s">
        <v>2175</v>
      </c>
      <c r="O80">
        <v>117.80902</v>
      </c>
      <c r="P80">
        <v>147.39536000000001</v>
      </c>
      <c r="Q80">
        <v>941</v>
      </c>
      <c r="R80">
        <v>9</v>
      </c>
      <c r="S80">
        <v>9</v>
      </c>
      <c r="T80">
        <v>9</v>
      </c>
      <c r="U80">
        <v>6.8250000000000002</v>
      </c>
      <c r="V80">
        <v>3.956</v>
      </c>
      <c r="W80">
        <v>9</v>
      </c>
      <c r="X80">
        <v>0</v>
      </c>
      <c r="Y80">
        <v>0</v>
      </c>
      <c r="Z80">
        <v>0.83</v>
      </c>
      <c r="AA80">
        <v>0.82</v>
      </c>
      <c r="AB80">
        <v>0.01</v>
      </c>
      <c r="AC80">
        <v>0</v>
      </c>
      <c r="AD80">
        <v>0</v>
      </c>
      <c r="AE80">
        <v>13911.423000000001</v>
      </c>
      <c r="AF80">
        <v>16400.543000000001</v>
      </c>
      <c r="AG80">
        <v>1.4</v>
      </c>
      <c r="AH80">
        <v>4</v>
      </c>
      <c r="AI80">
        <v>4.1666667999999997E-2</v>
      </c>
      <c r="AJ80">
        <v>0.16666666999999999</v>
      </c>
      <c r="AK80">
        <v>1.9586762</v>
      </c>
      <c r="AL80">
        <v>2.6591740000000001</v>
      </c>
      <c r="AM80">
        <v>27.6</v>
      </c>
      <c r="AN80">
        <v>70</v>
      </c>
      <c r="AO80">
        <v>20</v>
      </c>
      <c r="AP80">
        <v>50</v>
      </c>
      <c r="AQ80" s="34">
        <v>7.8146644000000001E-2</v>
      </c>
      <c r="AR80" s="34">
        <v>0</v>
      </c>
      <c r="AS80" s="34">
        <v>0</v>
      </c>
      <c r="AT80" s="34">
        <v>1.3141427000000001</v>
      </c>
      <c r="AU80" s="34">
        <v>1.3922893999999999</v>
      </c>
      <c r="AV80" s="34"/>
      <c r="AW80" s="34"/>
      <c r="AX80" s="34"/>
      <c r="AY80" s="34"/>
      <c r="AZ80" s="34"/>
      <c r="BA80" s="34">
        <v>0</v>
      </c>
      <c r="BB80" s="34">
        <v>1.8768001999999999</v>
      </c>
      <c r="BC80" s="34">
        <v>0</v>
      </c>
      <c r="BD80" s="34">
        <v>0</v>
      </c>
      <c r="BE80" s="34">
        <v>4</v>
      </c>
      <c r="BF80" s="34">
        <v>0</v>
      </c>
      <c r="BG80" s="34">
        <v>0.1</v>
      </c>
      <c r="BH80" s="34">
        <v>0.2</v>
      </c>
      <c r="BI80" s="34">
        <v>0.5</v>
      </c>
      <c r="BJ80" s="34">
        <v>0</v>
      </c>
      <c r="BK80" s="34">
        <v>0</v>
      </c>
      <c r="BL80" s="34">
        <v>0</v>
      </c>
      <c r="BM80" s="34">
        <v>0</v>
      </c>
      <c r="BN80" s="34">
        <v>0</v>
      </c>
      <c r="BO80" s="34">
        <v>0</v>
      </c>
      <c r="BP80" s="34"/>
      <c r="BQ80" s="34"/>
      <c r="BR80" s="34"/>
      <c r="BS80" s="34"/>
      <c r="BT80" s="34"/>
      <c r="BU80" s="34"/>
      <c r="BV80" s="34">
        <v>5.0800004000000003</v>
      </c>
      <c r="BW80" s="34"/>
      <c r="BX80" s="34"/>
      <c r="BY80" s="34"/>
      <c r="BZ80" s="34"/>
      <c r="CA80" s="34"/>
      <c r="CB80" s="34"/>
      <c r="CC80" s="34"/>
      <c r="CD80" s="34"/>
      <c r="CE80" s="34"/>
      <c r="CF80" s="34"/>
      <c r="CG80" s="34"/>
      <c r="CH80" s="34"/>
      <c r="CI80" s="34"/>
      <c r="CJ80" s="34"/>
      <c r="CK80" s="34"/>
      <c r="CL80" s="34"/>
      <c r="CM80" s="34"/>
      <c r="CN80" s="34" t="s">
        <v>2176</v>
      </c>
    </row>
    <row r="81" spans="1:92">
      <c r="A81" t="s">
        <v>2272</v>
      </c>
      <c r="B81">
        <v>85</v>
      </c>
      <c r="C81" t="s">
        <v>202</v>
      </c>
      <c r="D81">
        <v>7.8751382999999997</v>
      </c>
      <c r="E81">
        <v>3.3720219999999999</v>
      </c>
      <c r="F81">
        <v>2326.8062</v>
      </c>
      <c r="G81">
        <v>794.01482999999996</v>
      </c>
      <c r="H81">
        <v>267.51233000000002</v>
      </c>
      <c r="I81">
        <v>363.3503</v>
      </c>
      <c r="J81">
        <v>901.92882999999995</v>
      </c>
      <c r="K81">
        <v>9</v>
      </c>
      <c r="L81">
        <v>115.47123000000001</v>
      </c>
      <c r="M81">
        <v>134.88086999999999</v>
      </c>
      <c r="N81" t="s">
        <v>2197</v>
      </c>
      <c r="O81">
        <v>86.53998</v>
      </c>
      <c r="P81">
        <v>108.7749</v>
      </c>
      <c r="Q81">
        <v>636</v>
      </c>
      <c r="R81">
        <v>5.6130000000000004</v>
      </c>
      <c r="S81">
        <v>3.859</v>
      </c>
      <c r="T81">
        <v>5.6130000000000004</v>
      </c>
      <c r="U81">
        <v>3.673</v>
      </c>
      <c r="V81">
        <v>3.4580000000000002</v>
      </c>
      <c r="W81">
        <v>6.67</v>
      </c>
      <c r="X81">
        <v>0</v>
      </c>
      <c r="Y81">
        <v>1.399</v>
      </c>
      <c r="Z81">
        <v>6.4530000000000003</v>
      </c>
      <c r="AA81">
        <v>0.82099999999999995</v>
      </c>
      <c r="AB81">
        <v>3.6989999999999998</v>
      </c>
      <c r="AC81">
        <v>1.9339999999999999</v>
      </c>
      <c r="AD81">
        <v>4614.3104999999996</v>
      </c>
      <c r="AE81">
        <v>7267.2655999999997</v>
      </c>
      <c r="AF81">
        <v>11797.388999999999</v>
      </c>
      <c r="AG81">
        <v>5</v>
      </c>
      <c r="AH81">
        <v>1.5</v>
      </c>
      <c r="AI81">
        <v>4.1666667999999997E-2</v>
      </c>
      <c r="AJ81">
        <v>0.4166667</v>
      </c>
      <c r="AK81">
        <v>1.3059430000000001</v>
      </c>
      <c r="AL81">
        <v>4.0602840000000001E-2</v>
      </c>
      <c r="AM81">
        <v>40</v>
      </c>
      <c r="AN81">
        <v>15</v>
      </c>
      <c r="AO81">
        <v>20</v>
      </c>
      <c r="AP81">
        <v>100</v>
      </c>
      <c r="AQ81" s="34">
        <v>1.1212344000000001</v>
      </c>
      <c r="AR81" s="34">
        <v>0</v>
      </c>
      <c r="AS81" s="34">
        <v>3.2343301999999997E-2</v>
      </c>
      <c r="AT81" s="34">
        <v>5.2628649999999997</v>
      </c>
      <c r="AU81" s="34">
        <v>6.3840994999999996</v>
      </c>
      <c r="AV81" s="34"/>
      <c r="AW81" s="34"/>
      <c r="AX81" s="34">
        <v>0.12007168</v>
      </c>
      <c r="AY81" s="34">
        <v>0.20812423999999999</v>
      </c>
      <c r="AZ81" s="34">
        <v>0.16009556999999999</v>
      </c>
      <c r="BA81" s="34">
        <v>0</v>
      </c>
      <c r="BB81" s="34">
        <v>0.16709499999999999</v>
      </c>
      <c r="BC81" s="34">
        <v>0.68976504000000005</v>
      </c>
      <c r="BD81" s="34">
        <v>0</v>
      </c>
      <c r="BE81" s="34">
        <v>0.05</v>
      </c>
      <c r="BF81" s="34">
        <v>2.0000001E-2</v>
      </c>
      <c r="BG81" s="34">
        <v>0.2</v>
      </c>
      <c r="BH81" s="34">
        <v>0.3</v>
      </c>
      <c r="BI81" s="34">
        <v>1</v>
      </c>
      <c r="BJ81" s="34">
        <v>1.5000001000000001</v>
      </c>
      <c r="BK81" s="34">
        <v>0</v>
      </c>
      <c r="BL81" s="34">
        <v>0</v>
      </c>
      <c r="BM81" s="34">
        <v>1</v>
      </c>
      <c r="BN81" s="34">
        <v>0</v>
      </c>
      <c r="BO81" s="34">
        <v>0</v>
      </c>
      <c r="BP81" s="34">
        <v>9.924291E-3</v>
      </c>
      <c r="BQ81" s="34"/>
      <c r="BR81" s="34"/>
      <c r="BS81" s="34">
        <v>2.0653356000000001E-2</v>
      </c>
      <c r="BT81" s="34">
        <v>1.2007168E-2</v>
      </c>
      <c r="BU81" s="34">
        <v>0</v>
      </c>
      <c r="BV81" s="34">
        <v>1.5000001000000001</v>
      </c>
      <c r="BW81" s="34">
        <v>0.70000004999999998</v>
      </c>
      <c r="BX81" s="34">
        <v>0.93750005999999997</v>
      </c>
      <c r="BY81" s="34">
        <v>32</v>
      </c>
      <c r="BZ81" s="34">
        <v>21.6</v>
      </c>
      <c r="CA81" s="34"/>
      <c r="CB81" s="34">
        <v>0.4</v>
      </c>
      <c r="CC81" s="34"/>
      <c r="CD81" s="34"/>
      <c r="CE81" s="34"/>
      <c r="CF81" s="34"/>
      <c r="CG81" s="34"/>
      <c r="CH81" s="34"/>
      <c r="CI81" s="34"/>
      <c r="CJ81" s="34"/>
      <c r="CK81" s="34"/>
      <c r="CL81" s="34"/>
      <c r="CM81" s="34"/>
      <c r="CN81" s="34" t="s">
        <v>2176</v>
      </c>
    </row>
    <row r="82" spans="1:92">
      <c r="A82" t="s">
        <v>2273</v>
      </c>
      <c r="B82">
        <v>86</v>
      </c>
      <c r="C82" t="s">
        <v>203</v>
      </c>
      <c r="D82">
        <v>7.9286513000000003</v>
      </c>
      <c r="E82">
        <v>3.2616044999999998</v>
      </c>
      <c r="F82">
        <v>2155.308</v>
      </c>
      <c r="G82">
        <v>782.44006000000002</v>
      </c>
      <c r="H82">
        <v>150.76743999999999</v>
      </c>
      <c r="I82">
        <v>340.98790000000002</v>
      </c>
      <c r="J82">
        <v>881.11279999999999</v>
      </c>
      <c r="K82">
        <v>9</v>
      </c>
      <c r="L82">
        <v>116.25588</v>
      </c>
      <c r="M82">
        <v>130.46419</v>
      </c>
      <c r="N82" t="s">
        <v>2197</v>
      </c>
      <c r="O82">
        <v>87.128029999999995</v>
      </c>
      <c r="P82">
        <v>105.21306</v>
      </c>
      <c r="Q82">
        <v>636</v>
      </c>
      <c r="R82">
        <v>5.6319999999999997</v>
      </c>
      <c r="S82">
        <v>3.714</v>
      </c>
      <c r="T82">
        <v>5.6319999999999997</v>
      </c>
      <c r="U82">
        <v>3.6120000000000001</v>
      </c>
      <c r="V82">
        <v>3.403</v>
      </c>
      <c r="W82">
        <v>6.5739999999999998</v>
      </c>
      <c r="X82">
        <v>0</v>
      </c>
      <c r="Y82">
        <v>1.3660000000000001</v>
      </c>
      <c r="Z82">
        <v>6.3129999999999997</v>
      </c>
      <c r="AA82">
        <v>0.84099999999999997</v>
      </c>
      <c r="AB82">
        <v>3.5920000000000001</v>
      </c>
      <c r="AC82">
        <v>1.879</v>
      </c>
      <c r="AD82">
        <v>4614.3104999999996</v>
      </c>
      <c r="AE82">
        <v>7685.1035000000002</v>
      </c>
      <c r="AF82">
        <v>12213.766</v>
      </c>
      <c r="AG82">
        <v>5</v>
      </c>
      <c r="AH82">
        <v>1.5</v>
      </c>
      <c r="AI82">
        <v>4.1666667999999997E-2</v>
      </c>
      <c r="AJ82">
        <v>0.4166667</v>
      </c>
      <c r="AK82">
        <v>1.3309481000000001</v>
      </c>
      <c r="AL82">
        <v>2.8030303999999999E-2</v>
      </c>
      <c r="AM82">
        <v>40</v>
      </c>
      <c r="AN82">
        <v>15</v>
      </c>
      <c r="AO82">
        <v>20</v>
      </c>
      <c r="AP82">
        <v>100</v>
      </c>
      <c r="AQ82" s="34">
        <v>1.1212344000000001</v>
      </c>
      <c r="AR82" s="34">
        <v>0</v>
      </c>
      <c r="AS82" s="34">
        <v>3.2343301999999997E-2</v>
      </c>
      <c r="AT82" s="34">
        <v>5.2628649999999997</v>
      </c>
      <c r="AU82" s="34">
        <v>6.3840994999999996</v>
      </c>
      <c r="AV82" s="34"/>
      <c r="AW82" s="34"/>
      <c r="AX82" s="34">
        <v>0.12007168</v>
      </c>
      <c r="AY82" s="34">
        <v>0.19352369</v>
      </c>
      <c r="AZ82" s="34">
        <v>0.16009556999999999</v>
      </c>
      <c r="BA82" s="34">
        <v>0</v>
      </c>
      <c r="BB82" s="34">
        <v>0.16709499999999999</v>
      </c>
      <c r="BC82" s="34">
        <v>0.68976504000000005</v>
      </c>
      <c r="BD82" s="34">
        <v>0</v>
      </c>
      <c r="BE82" s="34">
        <v>2.0000001E-2</v>
      </c>
      <c r="BF82" s="34">
        <v>2.0000001E-2</v>
      </c>
      <c r="BG82" s="34">
        <v>0.2</v>
      </c>
      <c r="BH82" s="34">
        <v>0.3</v>
      </c>
      <c r="BI82" s="34">
        <v>1</v>
      </c>
      <c r="BJ82" s="34">
        <v>1.5000001000000001</v>
      </c>
      <c r="BK82" s="34">
        <v>0</v>
      </c>
      <c r="BL82" s="34">
        <v>0</v>
      </c>
      <c r="BM82" s="34">
        <v>1</v>
      </c>
      <c r="BN82" s="34">
        <v>0</v>
      </c>
      <c r="BO82" s="34">
        <v>0</v>
      </c>
      <c r="BP82" s="34">
        <v>9.924291E-3</v>
      </c>
      <c r="BQ82" s="34"/>
      <c r="BR82" s="34"/>
      <c r="BS82" s="34">
        <v>2.0653356000000001E-2</v>
      </c>
      <c r="BT82" s="34">
        <v>1.2007168E-2</v>
      </c>
      <c r="BU82" s="34">
        <v>0</v>
      </c>
      <c r="BV82" s="34">
        <v>1.5000001000000001</v>
      </c>
      <c r="BW82" s="34">
        <v>0.1</v>
      </c>
      <c r="BX82" s="34">
        <v>3.1875002000000001</v>
      </c>
      <c r="BY82" s="34">
        <v>30.400002000000001</v>
      </c>
      <c r="BZ82" s="34">
        <v>21.6</v>
      </c>
      <c r="CA82" s="34"/>
      <c r="CB82" s="34">
        <v>0.4</v>
      </c>
      <c r="CC82" s="34"/>
      <c r="CD82" s="34"/>
      <c r="CE82" s="34"/>
      <c r="CF82" s="34"/>
      <c r="CG82" s="34"/>
      <c r="CH82" s="34"/>
      <c r="CI82" s="34"/>
      <c r="CJ82" s="34"/>
      <c r="CK82" s="34"/>
      <c r="CL82" s="34"/>
      <c r="CM82" s="34"/>
      <c r="CN82" s="34" t="s">
        <v>2176</v>
      </c>
    </row>
    <row r="83" spans="1:92">
      <c r="A83" t="s">
        <v>2274</v>
      </c>
      <c r="B83">
        <v>87</v>
      </c>
      <c r="C83" t="s">
        <v>203</v>
      </c>
      <c r="D83">
        <v>8.3860589999999995</v>
      </c>
      <c r="E83">
        <v>2.6362649999999999</v>
      </c>
      <c r="F83">
        <v>1344.9988000000001</v>
      </c>
      <c r="G83">
        <v>226.15338</v>
      </c>
      <c r="H83">
        <v>103.12466000000001</v>
      </c>
      <c r="I83">
        <v>191.61745999999999</v>
      </c>
      <c r="J83">
        <v>824.10333000000003</v>
      </c>
      <c r="K83">
        <v>11</v>
      </c>
      <c r="L83">
        <v>155.5855</v>
      </c>
      <c r="M83">
        <v>85.040809999999993</v>
      </c>
      <c r="N83" t="s">
        <v>2275</v>
      </c>
      <c r="O83">
        <v>174.70955000000001</v>
      </c>
      <c r="P83">
        <v>97.639439999999993</v>
      </c>
      <c r="Q83">
        <v>669</v>
      </c>
      <c r="R83">
        <v>5.7919999999999998</v>
      </c>
      <c r="S83">
        <v>2.9340000000000002</v>
      </c>
      <c r="T83">
        <v>5.7919999999999998</v>
      </c>
      <c r="U83">
        <v>3.2469999999999999</v>
      </c>
      <c r="V83">
        <v>5.9109999999999996</v>
      </c>
      <c r="W83">
        <v>5.9930000000000003</v>
      </c>
      <c r="X83">
        <v>8.8550000000000004</v>
      </c>
      <c r="Y83">
        <v>4.8460000000000001</v>
      </c>
      <c r="Z83">
        <v>8.8490000000000002</v>
      </c>
      <c r="AA83">
        <v>1.95</v>
      </c>
      <c r="AB83">
        <v>4.3630000000000004</v>
      </c>
      <c r="AC83">
        <v>2.536</v>
      </c>
      <c r="AD83">
        <v>30057.22</v>
      </c>
      <c r="AE83">
        <v>6094.2430000000004</v>
      </c>
      <c r="AF83">
        <v>8934.91</v>
      </c>
      <c r="AG83">
        <v>5</v>
      </c>
      <c r="AH83">
        <v>1</v>
      </c>
      <c r="AI83">
        <v>4.1666667999999997E-2</v>
      </c>
      <c r="AJ83">
        <v>0.45833333999999998</v>
      </c>
      <c r="AK83">
        <v>1.0389419</v>
      </c>
      <c r="AL83">
        <v>1.9613401999999999E-2</v>
      </c>
      <c r="AM83">
        <v>30</v>
      </c>
      <c r="AN83">
        <v>7</v>
      </c>
      <c r="AO83">
        <v>30</v>
      </c>
      <c r="AP83">
        <v>100</v>
      </c>
      <c r="AQ83" s="34">
        <v>7.2448997000000004</v>
      </c>
      <c r="AR83" s="34">
        <v>0</v>
      </c>
      <c r="AS83" s="34">
        <v>1.9405981999999999E-2</v>
      </c>
      <c r="AT83" s="34">
        <v>67.955635000000001</v>
      </c>
      <c r="AU83" s="34">
        <v>75.200530000000001</v>
      </c>
      <c r="AV83" s="34"/>
      <c r="AW83" s="34"/>
      <c r="AX83" s="34">
        <v>1.5634334999999999</v>
      </c>
      <c r="AY83" s="34">
        <v>1.8761201999999999</v>
      </c>
      <c r="AZ83" s="34">
        <v>1.4070902000000001</v>
      </c>
      <c r="BA83" s="34">
        <v>0.5</v>
      </c>
      <c r="BB83" s="34">
        <v>0.2</v>
      </c>
      <c r="BC83" s="34">
        <v>0.33613001999999997</v>
      </c>
      <c r="BD83" s="34">
        <v>0</v>
      </c>
      <c r="BE83" s="34">
        <v>1.0000001E-2</v>
      </c>
      <c r="BF83" s="34">
        <v>2.0000001E-2</v>
      </c>
      <c r="BG83" s="34">
        <v>0.1</v>
      </c>
      <c r="BH83" s="34">
        <v>0.2</v>
      </c>
      <c r="BI83" s="34">
        <v>0.5</v>
      </c>
      <c r="BJ83" s="34">
        <v>1</v>
      </c>
      <c r="BK83" s="34">
        <v>0</v>
      </c>
      <c r="BL83" s="34">
        <v>0</v>
      </c>
      <c r="BM83" s="34">
        <v>0.5</v>
      </c>
      <c r="BN83" s="34">
        <v>0</v>
      </c>
      <c r="BO83" s="34">
        <v>0</v>
      </c>
      <c r="BP83" s="34">
        <v>2.7567476E-2</v>
      </c>
      <c r="BQ83" s="34"/>
      <c r="BR83" s="34"/>
      <c r="BS83" s="34">
        <v>0.10756957</v>
      </c>
      <c r="BT83" s="34">
        <v>6.2537334999999999E-2</v>
      </c>
      <c r="BU83" s="34">
        <v>0</v>
      </c>
      <c r="BV83" s="34">
        <v>3.0000002000000001</v>
      </c>
      <c r="BW83" s="34">
        <v>0.05</v>
      </c>
      <c r="BX83" s="34">
        <v>3.0000002000000001</v>
      </c>
      <c r="BY83" s="34">
        <v>32</v>
      </c>
      <c r="BZ83" s="34">
        <v>32.4</v>
      </c>
      <c r="CA83" s="34"/>
      <c r="CB83" s="34">
        <v>0.4</v>
      </c>
      <c r="CC83" s="34"/>
      <c r="CD83" s="34"/>
      <c r="CE83" s="34"/>
      <c r="CF83" s="34"/>
      <c r="CG83" s="34"/>
      <c r="CH83" s="34"/>
      <c r="CI83" s="34"/>
      <c r="CJ83" s="34"/>
      <c r="CK83" s="34"/>
      <c r="CL83" s="34"/>
      <c r="CM83" s="34"/>
      <c r="CN83" s="34" t="s">
        <v>2182</v>
      </c>
    </row>
    <row r="84" spans="1:92">
      <c r="A84" t="s">
        <v>2276</v>
      </c>
      <c r="B84">
        <v>88</v>
      </c>
      <c r="C84" t="s">
        <v>204</v>
      </c>
      <c r="D84">
        <v>16.990147</v>
      </c>
      <c r="E84">
        <v>2.9793552999999999</v>
      </c>
      <c r="F84">
        <v>539.47739999999999</v>
      </c>
      <c r="G84">
        <v>56.240367999999997</v>
      </c>
      <c r="H84">
        <v>139.79849999999999</v>
      </c>
      <c r="I84">
        <v>320.75081999999998</v>
      </c>
      <c r="J84">
        <v>22.687764999999999</v>
      </c>
      <c r="K84">
        <v>6</v>
      </c>
      <c r="L84">
        <v>60.570929999999997</v>
      </c>
      <c r="M84">
        <v>55.173250000000003</v>
      </c>
      <c r="N84" t="s">
        <v>2225</v>
      </c>
      <c r="O84">
        <v>738.70209999999997</v>
      </c>
      <c r="P84">
        <v>156.80816999999999</v>
      </c>
      <c r="Q84">
        <v>839</v>
      </c>
      <c r="R84">
        <v>8.2439999999999998</v>
      </c>
      <c r="S84">
        <v>1.8580000000000001</v>
      </c>
      <c r="T84">
        <v>8.2439999999999998</v>
      </c>
      <c r="U84">
        <v>3.452</v>
      </c>
      <c r="V84">
        <v>3.0190000000000001</v>
      </c>
      <c r="W84">
        <v>6.32</v>
      </c>
      <c r="X84">
        <v>0</v>
      </c>
      <c r="Y84">
        <v>0.72399999999999998</v>
      </c>
      <c r="Z84">
        <v>9</v>
      </c>
      <c r="AA84">
        <v>0.47699999999999998</v>
      </c>
      <c r="AB84">
        <v>5.1529999999999996</v>
      </c>
      <c r="AC84">
        <v>6.4969999999999999</v>
      </c>
      <c r="AD84">
        <v>2242.4690000000001</v>
      </c>
      <c r="AE84">
        <v>3544.4985000000001</v>
      </c>
      <c r="AF84">
        <v>7301.7704999999996</v>
      </c>
      <c r="AG84">
        <v>5</v>
      </c>
      <c r="AH84">
        <v>1</v>
      </c>
      <c r="AI84">
        <v>4.1666667999999997E-2</v>
      </c>
      <c r="AJ84">
        <v>1.4583333999999999</v>
      </c>
      <c r="AK84">
        <v>1.1668883999999999</v>
      </c>
      <c r="AL84">
        <v>2.3863636000000001E-2</v>
      </c>
      <c r="AM84">
        <v>55</v>
      </c>
      <c r="AN84">
        <v>20</v>
      </c>
      <c r="AO84">
        <v>15</v>
      </c>
      <c r="AP84">
        <v>100</v>
      </c>
      <c r="AQ84" s="34">
        <v>0.51749290000000003</v>
      </c>
      <c r="AR84" s="34">
        <v>0</v>
      </c>
      <c r="AS84" s="34">
        <v>4.3124403999999998E-2</v>
      </c>
      <c r="AT84" s="34">
        <v>1.5213479999999999</v>
      </c>
      <c r="AU84" s="34">
        <v>2.0388408</v>
      </c>
      <c r="AV84" s="34"/>
      <c r="AW84" s="34"/>
      <c r="AX84" s="34">
        <v>4.0840710000000002E-2</v>
      </c>
      <c r="AY84" s="34">
        <v>6.1261059999999999E-2</v>
      </c>
      <c r="AZ84" s="34">
        <v>3.2672565000000001E-2</v>
      </c>
      <c r="BA84" s="34">
        <v>0</v>
      </c>
      <c r="BB84" s="34">
        <v>0.25064500000000001</v>
      </c>
      <c r="BC84" s="34">
        <v>6.7040004E-2</v>
      </c>
      <c r="BD84" s="34">
        <v>0</v>
      </c>
      <c r="BE84" s="34">
        <v>2.0000001E-2</v>
      </c>
      <c r="BF84" s="34">
        <v>2.0000001E-2</v>
      </c>
      <c r="BG84" s="34">
        <v>0.2</v>
      </c>
      <c r="BH84" s="34">
        <v>0.3</v>
      </c>
      <c r="BI84" s="34">
        <v>1</v>
      </c>
      <c r="BJ84" s="34">
        <v>1</v>
      </c>
      <c r="BK84" s="34">
        <v>0</v>
      </c>
      <c r="BL84" s="34">
        <v>0</v>
      </c>
      <c r="BM84" s="34">
        <v>1</v>
      </c>
      <c r="BN84" s="34">
        <v>0</v>
      </c>
      <c r="BO84" s="34">
        <v>0</v>
      </c>
      <c r="BP84" s="34">
        <v>9.924291E-3</v>
      </c>
      <c r="BQ84" s="34"/>
      <c r="BR84" s="34"/>
      <c r="BS84" s="34">
        <v>1.0537428E-2</v>
      </c>
      <c r="BT84" s="34">
        <v>6.1261066999999999E-3</v>
      </c>
      <c r="BU84" s="34">
        <v>0</v>
      </c>
      <c r="BV84" s="34">
        <v>1.5000001000000001</v>
      </c>
      <c r="BW84" s="34">
        <v>0.05</v>
      </c>
      <c r="BX84" s="34">
        <v>20.250001999999999</v>
      </c>
      <c r="BY84" s="34">
        <v>144</v>
      </c>
      <c r="BZ84" s="34">
        <v>297</v>
      </c>
      <c r="CA84" s="34"/>
      <c r="CB84" s="34">
        <v>0.4</v>
      </c>
      <c r="CC84" s="34"/>
      <c r="CD84" s="34"/>
      <c r="CE84" s="34"/>
      <c r="CF84" s="34"/>
      <c r="CG84" s="34"/>
      <c r="CH84" s="34"/>
      <c r="CI84" s="34"/>
      <c r="CJ84" s="34"/>
      <c r="CK84" s="34"/>
      <c r="CL84" s="34"/>
      <c r="CM84" s="34"/>
      <c r="CN84" s="34" t="s">
        <v>2233</v>
      </c>
    </row>
    <row r="85" spans="1:92">
      <c r="A85" t="s">
        <v>2277</v>
      </c>
      <c r="B85">
        <v>89</v>
      </c>
      <c r="C85" t="s">
        <v>205</v>
      </c>
      <c r="D85">
        <v>10.114101</v>
      </c>
      <c r="E85">
        <v>3.9822682999999999</v>
      </c>
      <c r="F85">
        <v>4291.3456999999999</v>
      </c>
      <c r="G85">
        <v>63.900149999999996</v>
      </c>
      <c r="H85">
        <v>4004.9497000000001</v>
      </c>
      <c r="I85">
        <v>185.82105999999999</v>
      </c>
      <c r="J85">
        <v>36.674799999999998</v>
      </c>
      <c r="K85">
        <v>9</v>
      </c>
      <c r="L85">
        <v>148.3006</v>
      </c>
      <c r="M85">
        <v>159.29073</v>
      </c>
      <c r="N85" t="s">
        <v>2200</v>
      </c>
      <c r="O85">
        <v>146.58117999999999</v>
      </c>
      <c r="P85">
        <v>92.610889999999998</v>
      </c>
      <c r="Q85">
        <v>649</v>
      </c>
      <c r="R85">
        <v>6.3609999999999998</v>
      </c>
      <c r="S85">
        <v>5.2409999999999997</v>
      </c>
      <c r="T85">
        <v>6.3609999999999998</v>
      </c>
      <c r="U85">
        <v>3.9910000000000001</v>
      </c>
      <c r="V85">
        <v>3.67</v>
      </c>
      <c r="W85">
        <v>7.17</v>
      </c>
      <c r="X85">
        <v>0</v>
      </c>
      <c r="Y85">
        <v>1.391</v>
      </c>
      <c r="Z85">
        <v>9</v>
      </c>
      <c r="AA85">
        <v>0.56299999999999994</v>
      </c>
      <c r="AB85">
        <v>5.5129999999999999</v>
      </c>
      <c r="AC85">
        <v>6.4969999999999999</v>
      </c>
      <c r="AD85">
        <v>2242.4690000000001</v>
      </c>
      <c r="AE85">
        <v>5343.6387000000004</v>
      </c>
      <c r="AF85">
        <v>9010.6319999999996</v>
      </c>
      <c r="AG85">
        <v>5</v>
      </c>
      <c r="AH85">
        <v>1</v>
      </c>
      <c r="AI85">
        <v>4.1666667999999997E-2</v>
      </c>
      <c r="AJ85">
        <v>1.7083333999999999</v>
      </c>
      <c r="AK85">
        <v>0.70310709999999998</v>
      </c>
      <c r="AL85">
        <v>0.50457746000000003</v>
      </c>
      <c r="AM85">
        <v>40</v>
      </c>
      <c r="AN85">
        <v>70</v>
      </c>
      <c r="AO85">
        <v>15</v>
      </c>
      <c r="AP85">
        <v>45</v>
      </c>
      <c r="AQ85" s="34">
        <v>0.51749290000000003</v>
      </c>
      <c r="AR85" s="34">
        <v>0</v>
      </c>
      <c r="AS85" s="34">
        <v>4.3124403999999998E-2</v>
      </c>
      <c r="AT85" s="34">
        <v>1.5213479999999999</v>
      </c>
      <c r="AU85" s="34">
        <v>2.0388408</v>
      </c>
      <c r="AV85" s="34"/>
      <c r="AW85" s="34"/>
      <c r="AX85" s="34">
        <v>4.0840710000000002E-2</v>
      </c>
      <c r="AY85" s="34">
        <v>6.1261059999999999E-2</v>
      </c>
      <c r="AZ85" s="34">
        <v>3.2672565000000001E-2</v>
      </c>
      <c r="BA85" s="34">
        <v>0</v>
      </c>
      <c r="BB85" s="34">
        <v>0.16709499999999999</v>
      </c>
      <c r="BC85" s="34">
        <v>5.0279999999999998E-2</v>
      </c>
      <c r="BD85" s="34">
        <v>0</v>
      </c>
      <c r="BE85" s="34">
        <v>1</v>
      </c>
      <c r="BF85" s="34">
        <v>2.0000001E-2</v>
      </c>
      <c r="BG85" s="34">
        <v>0.2</v>
      </c>
      <c r="BH85" s="34">
        <v>0.3</v>
      </c>
      <c r="BI85" s="34">
        <v>1</v>
      </c>
      <c r="BJ85" s="34">
        <v>1</v>
      </c>
      <c r="BK85" s="34">
        <v>0</v>
      </c>
      <c r="BL85" s="34">
        <v>0</v>
      </c>
      <c r="BM85" s="34">
        <v>1</v>
      </c>
      <c r="BN85" s="34">
        <v>0</v>
      </c>
      <c r="BO85" s="34">
        <v>0</v>
      </c>
      <c r="BP85" s="34">
        <v>9.924291E-3</v>
      </c>
      <c r="BQ85" s="34"/>
      <c r="BR85" s="34"/>
      <c r="BS85" s="34">
        <v>1.0537428E-2</v>
      </c>
      <c r="BT85" s="34">
        <v>6.1261066999999999E-3</v>
      </c>
      <c r="BU85" s="34">
        <v>0</v>
      </c>
      <c r="BV85" s="34">
        <v>1.5000001000000001</v>
      </c>
      <c r="BW85" s="34"/>
      <c r="BX85" s="34">
        <v>12.000000999999999</v>
      </c>
      <c r="BY85" s="34">
        <v>72</v>
      </c>
      <c r="BZ85" s="34">
        <v>198.00002000000001</v>
      </c>
      <c r="CA85" s="34"/>
      <c r="CB85" s="34">
        <v>0.4</v>
      </c>
      <c r="CC85" s="34"/>
      <c r="CD85" s="34"/>
      <c r="CE85" s="34"/>
      <c r="CF85" s="34"/>
      <c r="CG85" s="34"/>
      <c r="CH85" s="34"/>
      <c r="CI85" s="34"/>
      <c r="CJ85" s="34"/>
      <c r="CK85" s="34"/>
      <c r="CL85" s="34"/>
      <c r="CM85" s="34"/>
      <c r="CN85" s="34" t="s">
        <v>2176</v>
      </c>
    </row>
    <row r="86" spans="1:92">
      <c r="A86" t="s">
        <v>2278</v>
      </c>
      <c r="B86">
        <v>90</v>
      </c>
      <c r="C86" t="s">
        <v>206</v>
      </c>
      <c r="D86">
        <v>4.0662950000000002</v>
      </c>
      <c r="E86">
        <v>1.1504867000000001</v>
      </c>
      <c r="F86">
        <v>556.51855</v>
      </c>
      <c r="G86">
        <v>79.935424999999995</v>
      </c>
      <c r="H86">
        <v>17.083534</v>
      </c>
      <c r="I86">
        <v>51.567172999999997</v>
      </c>
      <c r="J86">
        <v>407.93239999999997</v>
      </c>
      <c r="K86">
        <v>8</v>
      </c>
      <c r="L86">
        <v>246.44211999999999</v>
      </c>
      <c r="M86">
        <v>115.04867</v>
      </c>
      <c r="N86" t="s">
        <v>2172</v>
      </c>
      <c r="O86">
        <v>214.01553000000001</v>
      </c>
      <c r="P86">
        <v>95.873885999999999</v>
      </c>
      <c r="Q86">
        <v>414</v>
      </c>
      <c r="R86">
        <v>4.0330000000000004</v>
      </c>
      <c r="S86">
        <v>1.887</v>
      </c>
      <c r="T86">
        <v>4.0330000000000004</v>
      </c>
      <c r="U86">
        <v>2.145</v>
      </c>
      <c r="V86">
        <v>0.55400000000000005</v>
      </c>
      <c r="W86">
        <v>1.292</v>
      </c>
      <c r="X86">
        <v>0</v>
      </c>
      <c r="Y86">
        <v>0</v>
      </c>
      <c r="Z86">
        <v>4.16</v>
      </c>
      <c r="AA86">
        <v>0.81299999999999994</v>
      </c>
      <c r="AB86">
        <v>2.4550000000000001</v>
      </c>
      <c r="AC86">
        <v>0.89200000000000002</v>
      </c>
      <c r="AD86">
        <v>0</v>
      </c>
      <c r="AE86">
        <v>8673.1299999999992</v>
      </c>
      <c r="AF86">
        <v>16250.161</v>
      </c>
      <c r="AG86">
        <v>15</v>
      </c>
      <c r="AH86">
        <v>1.5</v>
      </c>
      <c r="AI86">
        <v>8.3333335999999994E-2</v>
      </c>
      <c r="AJ86">
        <v>0.16666666999999999</v>
      </c>
      <c r="AK86">
        <v>0.31099715999999999</v>
      </c>
      <c r="AL86">
        <v>2.1668013E-2</v>
      </c>
      <c r="AM86">
        <v>10</v>
      </c>
      <c r="AN86">
        <v>10</v>
      </c>
      <c r="AO86">
        <v>25</v>
      </c>
      <c r="AP86">
        <v>85</v>
      </c>
      <c r="AQ86" s="34">
        <v>8.9842499999999994</v>
      </c>
      <c r="AR86" s="34">
        <v>4.4104510000000001</v>
      </c>
      <c r="AS86" s="34">
        <v>1.0454401</v>
      </c>
      <c r="AT86" s="34">
        <v>782.95709999999997</v>
      </c>
      <c r="AU86" s="34">
        <v>797.3972</v>
      </c>
      <c r="AV86" s="34"/>
      <c r="AW86" s="34"/>
      <c r="AX86" s="34">
        <v>0.98017699999999996</v>
      </c>
      <c r="AY86" s="34">
        <v>1.7969911999999999</v>
      </c>
      <c r="AZ86" s="34">
        <v>0.73513280000000003</v>
      </c>
      <c r="BA86" s="34">
        <v>0</v>
      </c>
      <c r="BB86" s="34">
        <v>0.37656499999999998</v>
      </c>
      <c r="BC86" s="34">
        <v>0</v>
      </c>
      <c r="BD86" s="34">
        <v>0</v>
      </c>
      <c r="BE86" s="34">
        <v>1.0000001E-2</v>
      </c>
      <c r="BF86" s="34">
        <v>0</v>
      </c>
      <c r="BG86" s="34">
        <v>1</v>
      </c>
      <c r="BH86" s="34">
        <v>1.4000001</v>
      </c>
      <c r="BI86" s="34">
        <v>1.5000001000000001</v>
      </c>
      <c r="BJ86" s="34">
        <v>5</v>
      </c>
      <c r="BK86" s="34">
        <v>4</v>
      </c>
      <c r="BL86" s="34">
        <v>0</v>
      </c>
      <c r="BM86" s="34">
        <v>1</v>
      </c>
      <c r="BN86" s="34">
        <v>0</v>
      </c>
      <c r="BO86" s="34">
        <v>0</v>
      </c>
      <c r="BP86" s="34">
        <v>0.55134945999999996</v>
      </c>
      <c r="BQ86" s="34"/>
      <c r="BR86" s="34"/>
      <c r="BS86" s="34">
        <v>0</v>
      </c>
      <c r="BT86" s="34">
        <v>0.20420355000000001</v>
      </c>
      <c r="BU86" s="34">
        <v>0</v>
      </c>
      <c r="BV86" s="34">
        <v>6.2000003000000001</v>
      </c>
      <c r="BW86" s="34"/>
      <c r="BX86" s="34"/>
      <c r="BY86" s="34">
        <v>6.8</v>
      </c>
      <c r="BZ86" s="34">
        <v>15.300001</v>
      </c>
      <c r="CA86" s="34"/>
      <c r="CB86" s="34"/>
      <c r="CC86" s="34"/>
      <c r="CD86" s="34"/>
      <c r="CE86" s="34"/>
      <c r="CF86" s="34"/>
      <c r="CG86" s="34"/>
      <c r="CH86" s="34"/>
      <c r="CI86" s="34"/>
      <c r="CJ86" s="34"/>
      <c r="CK86" s="34"/>
      <c r="CL86" s="34"/>
      <c r="CM86" s="34"/>
      <c r="CN86" s="34" t="s">
        <v>2176</v>
      </c>
    </row>
    <row r="87" spans="1:92">
      <c r="A87" t="s">
        <v>2279</v>
      </c>
      <c r="B87">
        <v>91</v>
      </c>
      <c r="C87" t="s">
        <v>207</v>
      </c>
      <c r="D87">
        <v>8.0545150000000003</v>
      </c>
      <c r="E87">
        <v>2.7643613999999999</v>
      </c>
      <c r="F87">
        <v>1397.9003</v>
      </c>
      <c r="G87">
        <v>104.74287</v>
      </c>
      <c r="H87">
        <v>194.32846000000001</v>
      </c>
      <c r="I87">
        <v>360.29007000000001</v>
      </c>
      <c r="J87">
        <v>738.53890000000001</v>
      </c>
      <c r="K87">
        <v>9</v>
      </c>
      <c r="L87">
        <v>118.101395</v>
      </c>
      <c r="M87">
        <v>110.57446</v>
      </c>
      <c r="N87" t="s">
        <v>2202</v>
      </c>
      <c r="O87">
        <v>183.05716000000001</v>
      </c>
      <c r="P87">
        <v>120.18962999999999</v>
      </c>
      <c r="Q87">
        <v>648</v>
      </c>
      <c r="R87">
        <v>5.6760000000000002</v>
      </c>
      <c r="S87">
        <v>2.9910000000000001</v>
      </c>
      <c r="T87">
        <v>5.6760000000000002</v>
      </c>
      <c r="U87">
        <v>3.3250000000000002</v>
      </c>
      <c r="V87">
        <v>4.24</v>
      </c>
      <c r="W87">
        <v>5.2480000000000002</v>
      </c>
      <c r="X87">
        <v>5.8419999999999996</v>
      </c>
      <c r="Y87">
        <v>2.6960000000000002</v>
      </c>
      <c r="Z87">
        <v>8.0540000000000003</v>
      </c>
      <c r="AA87">
        <v>2.1549999999999998</v>
      </c>
      <c r="AB87">
        <v>3.9910000000000001</v>
      </c>
      <c r="AC87">
        <v>1.9079999999999999</v>
      </c>
      <c r="AD87">
        <v>31316.455000000002</v>
      </c>
      <c r="AE87">
        <v>6831.8095999999996</v>
      </c>
      <c r="AF87">
        <v>11788.311</v>
      </c>
      <c r="AG87">
        <v>10</v>
      </c>
      <c r="AH87">
        <v>1</v>
      </c>
      <c r="AI87">
        <v>4.1666667999999997E-2</v>
      </c>
      <c r="AJ87">
        <v>0.45833333999999998</v>
      </c>
      <c r="AK87">
        <v>1.8704757999999999</v>
      </c>
      <c r="AL87">
        <v>2.7500001999999999E-2</v>
      </c>
      <c r="AM87">
        <v>35</v>
      </c>
      <c r="AN87">
        <v>20</v>
      </c>
      <c r="AO87">
        <v>20</v>
      </c>
      <c r="AP87">
        <v>100</v>
      </c>
      <c r="AQ87" s="34">
        <v>7.5467709999999997</v>
      </c>
      <c r="AR87" s="34">
        <v>0</v>
      </c>
      <c r="AS87" s="34">
        <v>3.2343301999999997E-2</v>
      </c>
      <c r="AT87" s="34">
        <v>11.335106</v>
      </c>
      <c r="AU87" s="34">
        <v>18.881875999999998</v>
      </c>
      <c r="AV87" s="34"/>
      <c r="AW87" s="34"/>
      <c r="AX87" s="34">
        <v>2.7567477</v>
      </c>
      <c r="AY87" s="34">
        <v>5.5134954</v>
      </c>
      <c r="AZ87" s="34">
        <v>3.6756635000000002</v>
      </c>
      <c r="BA87" s="34">
        <v>0.5</v>
      </c>
      <c r="BB87" s="34">
        <v>0.27943499999999999</v>
      </c>
      <c r="BC87" s="34">
        <v>0.28605999999999998</v>
      </c>
      <c r="BD87" s="34">
        <v>0</v>
      </c>
      <c r="BE87" s="34">
        <v>3.0000000999999998E-2</v>
      </c>
      <c r="BF87" s="34">
        <v>2.0000001E-2</v>
      </c>
      <c r="BG87" s="34">
        <v>0.2</v>
      </c>
      <c r="BH87" s="34">
        <v>0.4</v>
      </c>
      <c r="BI87" s="34">
        <v>1.2</v>
      </c>
      <c r="BJ87" s="34">
        <v>1.5000001000000001</v>
      </c>
      <c r="BK87" s="34">
        <v>0</v>
      </c>
      <c r="BL87" s="34">
        <v>0</v>
      </c>
      <c r="BM87" s="34">
        <v>0.5</v>
      </c>
      <c r="BN87" s="34">
        <v>0</v>
      </c>
      <c r="BO87" s="34">
        <v>0</v>
      </c>
      <c r="BP87" s="34">
        <v>2.2972899000000001E-2</v>
      </c>
      <c r="BQ87" s="34"/>
      <c r="BR87" s="34"/>
      <c r="BS87" s="34">
        <v>0.13744469000000001</v>
      </c>
      <c r="BT87" s="34">
        <v>9.1891593999999993E-2</v>
      </c>
      <c r="BU87" s="34">
        <v>0</v>
      </c>
      <c r="BV87" s="34">
        <v>3.0500001999999999</v>
      </c>
      <c r="BW87" s="34">
        <v>0.05</v>
      </c>
      <c r="BX87" s="34">
        <v>3.0000002000000001</v>
      </c>
      <c r="BY87" s="34">
        <v>21.6</v>
      </c>
      <c r="BZ87" s="34">
        <v>27.000001999999999</v>
      </c>
      <c r="CA87" s="34"/>
      <c r="CB87" s="34">
        <v>0.4</v>
      </c>
      <c r="CC87" s="34"/>
      <c r="CD87" s="34"/>
      <c r="CE87" s="34"/>
      <c r="CF87" s="34"/>
      <c r="CG87" s="34"/>
      <c r="CH87" s="34"/>
      <c r="CI87" s="34"/>
      <c r="CJ87" s="34"/>
      <c r="CK87" s="34"/>
      <c r="CL87" s="34"/>
      <c r="CM87" s="34"/>
      <c r="CN87" s="34" t="s">
        <v>2176</v>
      </c>
    </row>
    <row r="88" spans="1:92">
      <c r="A88" t="s">
        <v>2280</v>
      </c>
      <c r="B88">
        <v>92</v>
      </c>
      <c r="C88" t="s">
        <v>208</v>
      </c>
      <c r="D88">
        <v>7.5793629999999999</v>
      </c>
      <c r="E88">
        <v>2.4764514000000002</v>
      </c>
      <c r="F88">
        <v>1137.9221</v>
      </c>
      <c r="G88">
        <v>187.99065999999999</v>
      </c>
      <c r="H88">
        <v>116.20074</v>
      </c>
      <c r="I88">
        <v>325.89944000000003</v>
      </c>
      <c r="J88">
        <v>507.83127000000002</v>
      </c>
      <c r="K88">
        <v>11</v>
      </c>
      <c r="L88">
        <v>140.61896999999999</v>
      </c>
      <c r="M88">
        <v>79.885530000000003</v>
      </c>
      <c r="N88" t="s">
        <v>2195</v>
      </c>
      <c r="O88">
        <v>222.92241999999999</v>
      </c>
      <c r="P88">
        <v>130.33955</v>
      </c>
      <c r="Q88">
        <v>635</v>
      </c>
      <c r="R88">
        <v>5.5060000000000002</v>
      </c>
      <c r="S88">
        <v>2.6989999999999998</v>
      </c>
      <c r="T88">
        <v>5.5060000000000002</v>
      </c>
      <c r="U88">
        <v>3.1469999999999998</v>
      </c>
      <c r="V88">
        <v>3.4060000000000001</v>
      </c>
      <c r="W88">
        <v>3.3010000000000002</v>
      </c>
      <c r="X88">
        <v>8.8550000000000004</v>
      </c>
      <c r="Y88">
        <v>1.694</v>
      </c>
      <c r="Z88">
        <v>5.1360000000000001</v>
      </c>
      <c r="AA88">
        <v>1.232</v>
      </c>
      <c r="AB88">
        <v>3.2829999999999999</v>
      </c>
      <c r="AC88">
        <v>0.621</v>
      </c>
      <c r="AD88">
        <v>11396.431</v>
      </c>
      <c r="AE88">
        <v>6120.585</v>
      </c>
      <c r="AF88">
        <v>13234.316000000001</v>
      </c>
      <c r="AG88">
        <v>10</v>
      </c>
      <c r="AH88">
        <v>1</v>
      </c>
      <c r="AI88">
        <v>8.3333335999999994E-2</v>
      </c>
      <c r="AJ88">
        <v>0.45833337000000002</v>
      </c>
      <c r="AK88">
        <v>0.53664069999999997</v>
      </c>
      <c r="AL88">
        <v>2.4709554000000002E-2</v>
      </c>
      <c r="AM88">
        <v>17</v>
      </c>
      <c r="AN88">
        <v>12</v>
      </c>
      <c r="AO88">
        <v>25</v>
      </c>
      <c r="AP88">
        <v>100</v>
      </c>
      <c r="AQ88" s="34">
        <v>5.2271999999999998</v>
      </c>
      <c r="AR88" s="34">
        <v>2.5874643000000002</v>
      </c>
      <c r="AS88" s="34">
        <v>1.3603789E-2</v>
      </c>
      <c r="AT88" s="34">
        <v>129.09001000000001</v>
      </c>
      <c r="AU88" s="34">
        <v>136.90468000000001</v>
      </c>
      <c r="AV88" s="34"/>
      <c r="AW88" s="34"/>
      <c r="AX88" s="34">
        <v>1.5315268</v>
      </c>
      <c r="AY88" s="34">
        <v>3.0630535999999999</v>
      </c>
      <c r="AZ88" s="34">
        <v>2.0420356000000002</v>
      </c>
      <c r="BA88" s="34">
        <v>0.5</v>
      </c>
      <c r="BB88" s="34">
        <v>6.5530000000000005E-2</v>
      </c>
      <c r="BC88" s="34">
        <v>0.27220499999999997</v>
      </c>
      <c r="BD88" s="34">
        <v>0</v>
      </c>
      <c r="BE88" s="34">
        <v>1.0000001E-2</v>
      </c>
      <c r="BF88" s="34">
        <v>2.0000001E-2</v>
      </c>
      <c r="BG88" s="34">
        <v>0.4</v>
      </c>
      <c r="BH88" s="34">
        <v>0.6</v>
      </c>
      <c r="BI88" s="34">
        <v>1.5000001000000001</v>
      </c>
      <c r="BJ88" s="34">
        <v>3.0000002000000001</v>
      </c>
      <c r="BK88" s="34">
        <v>0</v>
      </c>
      <c r="BL88" s="34">
        <v>0</v>
      </c>
      <c r="BM88" s="34">
        <v>1.5000001000000001</v>
      </c>
      <c r="BN88" s="34">
        <v>0</v>
      </c>
      <c r="BO88" s="34">
        <v>0</v>
      </c>
      <c r="BP88" s="34">
        <v>4.5945796999999997E-2</v>
      </c>
      <c r="BQ88" s="34"/>
      <c r="BR88" s="34"/>
      <c r="BS88" s="34">
        <v>7.4067419999999995E-2</v>
      </c>
      <c r="BT88" s="34">
        <v>5.1050887000000003E-2</v>
      </c>
      <c r="BU88" s="34">
        <v>0</v>
      </c>
      <c r="BV88" s="34">
        <v>4.6200004000000003</v>
      </c>
      <c r="BW88" s="34">
        <v>2.0000001E-2</v>
      </c>
      <c r="BX88" s="34">
        <v>0.6</v>
      </c>
      <c r="BY88" s="34">
        <v>14.400001</v>
      </c>
      <c r="BZ88" s="34">
        <v>16.2</v>
      </c>
      <c r="CA88" s="34"/>
      <c r="CB88" s="34">
        <v>0.4</v>
      </c>
      <c r="CC88" s="34"/>
      <c r="CD88" s="34"/>
      <c r="CE88" s="34"/>
      <c r="CF88" s="34"/>
      <c r="CG88" s="34"/>
      <c r="CH88" s="34"/>
      <c r="CI88" s="34"/>
      <c r="CJ88" s="34"/>
      <c r="CK88" s="34"/>
      <c r="CL88" s="34"/>
      <c r="CM88" s="34"/>
      <c r="CN88" s="34" t="s">
        <v>2176</v>
      </c>
    </row>
    <row r="89" spans="1:92">
      <c r="A89" t="s">
        <v>2281</v>
      </c>
      <c r="B89">
        <v>93</v>
      </c>
      <c r="C89" t="s">
        <v>209</v>
      </c>
      <c r="D89">
        <v>8.1009849999999997</v>
      </c>
      <c r="E89">
        <v>2.2918984999999998</v>
      </c>
      <c r="F89">
        <v>895.12914999999998</v>
      </c>
      <c r="G89">
        <v>95.329834000000005</v>
      </c>
      <c r="H89">
        <v>73.307149999999993</v>
      </c>
      <c r="I89">
        <v>276.71834999999999</v>
      </c>
      <c r="J89">
        <v>449.77382999999998</v>
      </c>
      <c r="K89">
        <v>11</v>
      </c>
      <c r="L89">
        <v>150.29653999999999</v>
      </c>
      <c r="M89">
        <v>73.932209999999998</v>
      </c>
      <c r="N89" t="s">
        <v>2195</v>
      </c>
      <c r="O89">
        <v>238.26425</v>
      </c>
      <c r="P89">
        <v>120.62623600000001</v>
      </c>
      <c r="Q89">
        <v>616</v>
      </c>
      <c r="R89">
        <v>5.6920000000000002</v>
      </c>
      <c r="S89">
        <v>2.3929999999999998</v>
      </c>
      <c r="T89">
        <v>5.6920000000000002</v>
      </c>
      <c r="U89">
        <v>3.028</v>
      </c>
      <c r="V89">
        <v>1.073</v>
      </c>
      <c r="W89">
        <v>2.5019999999999998</v>
      </c>
      <c r="X89">
        <v>0</v>
      </c>
      <c r="Y89">
        <v>0</v>
      </c>
      <c r="Z89">
        <v>5.7110000000000003</v>
      </c>
      <c r="AA89">
        <v>0.61799999999999999</v>
      </c>
      <c r="AB89">
        <v>4.0170000000000003</v>
      </c>
      <c r="AC89">
        <v>1.0760000000000001</v>
      </c>
      <c r="AD89">
        <v>13.799808000000001</v>
      </c>
      <c r="AE89">
        <v>5503.1943000000001</v>
      </c>
      <c r="AF89">
        <v>12348.761</v>
      </c>
      <c r="AG89">
        <v>10</v>
      </c>
      <c r="AH89">
        <v>1</v>
      </c>
      <c r="AI89">
        <v>8.3333335999999994E-2</v>
      </c>
      <c r="AJ89">
        <v>0.5</v>
      </c>
      <c r="AK89">
        <v>1.1142516</v>
      </c>
      <c r="AL89">
        <v>1.9871794000000002E-2</v>
      </c>
      <c r="AM89">
        <v>27</v>
      </c>
      <c r="AN89">
        <v>10</v>
      </c>
      <c r="AO89">
        <v>20</v>
      </c>
      <c r="AP89">
        <v>100</v>
      </c>
      <c r="AQ89" s="34">
        <v>12.251250000000001</v>
      </c>
      <c r="AR89" s="34">
        <v>0</v>
      </c>
      <c r="AS89" s="34">
        <v>2.4358751000000001E-2</v>
      </c>
      <c r="AT89" s="34">
        <v>127.071465</v>
      </c>
      <c r="AU89" s="34">
        <v>139.32272</v>
      </c>
      <c r="AV89" s="34"/>
      <c r="AW89" s="34"/>
      <c r="AX89" s="34"/>
      <c r="AY89" s="34">
        <v>5.1050890000000004</v>
      </c>
      <c r="AZ89" s="34">
        <v>2.7567477</v>
      </c>
      <c r="BA89" s="34">
        <v>0</v>
      </c>
      <c r="BB89" s="34">
        <v>8.0000005999999999E-2</v>
      </c>
      <c r="BC89" s="34">
        <v>0.27887002</v>
      </c>
      <c r="BD89" s="34">
        <v>0</v>
      </c>
      <c r="BE89" s="34">
        <v>1.0000001E-2</v>
      </c>
      <c r="BF89" s="34">
        <v>1.0000001E-2</v>
      </c>
      <c r="BG89" s="34">
        <v>0.3</v>
      </c>
      <c r="BH89" s="34">
        <v>0.4</v>
      </c>
      <c r="BI89" s="34">
        <v>0.8</v>
      </c>
      <c r="BJ89" s="34">
        <v>3.0000002000000001</v>
      </c>
      <c r="BK89" s="34">
        <v>3.0000002000000001</v>
      </c>
      <c r="BL89" s="34">
        <v>0</v>
      </c>
      <c r="BM89" s="34">
        <v>1</v>
      </c>
      <c r="BN89" s="34">
        <v>1</v>
      </c>
      <c r="BO89" s="34">
        <v>0</v>
      </c>
      <c r="BP89" s="34">
        <v>4.5945796999999997E-2</v>
      </c>
      <c r="BQ89" s="34"/>
      <c r="BR89" s="34"/>
      <c r="BS89" s="34">
        <v>0.12311903</v>
      </c>
      <c r="BT89" s="34">
        <v>7.3513270000000006E-2</v>
      </c>
      <c r="BU89" s="34">
        <v>0</v>
      </c>
      <c r="BV89" s="34">
        <v>6.2000003000000001</v>
      </c>
      <c r="BW89" s="34">
        <v>2.0000001E-2</v>
      </c>
      <c r="BX89" s="34">
        <v>0.6</v>
      </c>
      <c r="BY89" s="34">
        <v>21.6</v>
      </c>
      <c r="BZ89" s="34">
        <v>16.2</v>
      </c>
      <c r="CA89" s="34"/>
      <c r="CB89" s="34"/>
      <c r="CC89" s="34"/>
      <c r="CD89" s="34"/>
      <c r="CE89" s="34"/>
      <c r="CF89" s="34"/>
      <c r="CG89" s="34"/>
      <c r="CH89" s="34"/>
      <c r="CI89" s="34"/>
      <c r="CJ89" s="34"/>
      <c r="CK89" s="34"/>
      <c r="CL89" s="34"/>
      <c r="CM89" s="34"/>
      <c r="CN89" s="34" t="s">
        <v>2173</v>
      </c>
    </row>
    <row r="90" spans="1:92">
      <c r="A90" t="s">
        <v>2282</v>
      </c>
      <c r="B90">
        <v>94</v>
      </c>
      <c r="C90" t="s">
        <v>210</v>
      </c>
      <c r="D90">
        <v>6.2333921999999999</v>
      </c>
      <c r="E90">
        <v>1.6889672</v>
      </c>
      <c r="F90">
        <v>723.39059999999995</v>
      </c>
      <c r="G90">
        <v>64.666470000000004</v>
      </c>
      <c r="H90">
        <v>100.89984</v>
      </c>
      <c r="I90">
        <v>139.39118999999999</v>
      </c>
      <c r="J90">
        <v>418.43313999999998</v>
      </c>
      <c r="K90">
        <v>8</v>
      </c>
      <c r="L90">
        <v>377.78129999999999</v>
      </c>
      <c r="M90">
        <v>168.89672999999999</v>
      </c>
      <c r="N90" t="s">
        <v>2195</v>
      </c>
      <c r="O90">
        <v>183.33507</v>
      </c>
      <c r="P90">
        <v>88.893010000000004</v>
      </c>
      <c r="Q90">
        <v>515</v>
      </c>
      <c r="R90">
        <v>4.9930000000000003</v>
      </c>
      <c r="S90">
        <v>2.1520000000000001</v>
      </c>
      <c r="T90">
        <v>4.9930000000000003</v>
      </c>
      <c r="U90">
        <v>2.5990000000000002</v>
      </c>
      <c r="V90">
        <v>0.86199999999999999</v>
      </c>
      <c r="W90">
        <v>2.0099999999999998</v>
      </c>
      <c r="X90">
        <v>0</v>
      </c>
      <c r="Y90">
        <v>0</v>
      </c>
      <c r="Z90">
        <v>4.6890000000000001</v>
      </c>
      <c r="AA90">
        <v>0.61799999999999999</v>
      </c>
      <c r="AB90">
        <v>3.2570000000000001</v>
      </c>
      <c r="AC90">
        <v>0.81299999999999994</v>
      </c>
      <c r="AD90">
        <v>51.749279999999999</v>
      </c>
      <c r="AE90">
        <v>5304.2695000000003</v>
      </c>
      <c r="AF90">
        <v>12314.92</v>
      </c>
      <c r="AG90">
        <v>10</v>
      </c>
      <c r="AH90">
        <v>1</v>
      </c>
      <c r="AI90">
        <v>4.1666667999999997E-2</v>
      </c>
      <c r="AJ90">
        <v>0.33333333999999998</v>
      </c>
      <c r="AK90">
        <v>1.0524545000000001</v>
      </c>
      <c r="AL90">
        <v>1.3049916E-2</v>
      </c>
      <c r="AM90">
        <v>20</v>
      </c>
      <c r="AN90">
        <v>15</v>
      </c>
      <c r="AO90">
        <v>10</v>
      </c>
      <c r="AP90">
        <v>95</v>
      </c>
      <c r="AQ90" s="34">
        <v>11.434500999999999</v>
      </c>
      <c r="AR90" s="34">
        <v>0</v>
      </c>
      <c r="AS90" s="34">
        <v>3.2539323000000002E-2</v>
      </c>
      <c r="AT90" s="34">
        <v>143.8039</v>
      </c>
      <c r="AU90" s="34">
        <v>155.23840000000001</v>
      </c>
      <c r="AV90" s="34"/>
      <c r="AW90" s="34"/>
      <c r="AX90" s="34"/>
      <c r="AY90" s="34">
        <v>3.7522403999999998</v>
      </c>
      <c r="AZ90" s="34">
        <v>3.7522403999999998</v>
      </c>
      <c r="BA90" s="34">
        <v>0</v>
      </c>
      <c r="BB90" s="34">
        <v>0.4</v>
      </c>
      <c r="BC90" s="34">
        <v>0.14024500000000001</v>
      </c>
      <c r="BD90" s="34">
        <v>0</v>
      </c>
      <c r="BE90" s="34">
        <v>1.0000001E-2</v>
      </c>
      <c r="BF90" s="34">
        <v>2.0000001E-2</v>
      </c>
      <c r="BG90" s="34">
        <v>0.2</v>
      </c>
      <c r="BH90" s="34">
        <v>0.3</v>
      </c>
      <c r="BI90" s="34">
        <v>1.5000001000000001</v>
      </c>
      <c r="BJ90" s="34">
        <v>2</v>
      </c>
      <c r="BK90" s="34">
        <v>1</v>
      </c>
      <c r="BL90" s="34">
        <v>0</v>
      </c>
      <c r="BM90" s="34">
        <v>1</v>
      </c>
      <c r="BN90" s="34">
        <v>0.5</v>
      </c>
      <c r="BO90" s="34">
        <v>0</v>
      </c>
      <c r="BP90" s="34">
        <v>2.2972899000000001E-2</v>
      </c>
      <c r="BQ90" s="34"/>
      <c r="BR90" s="34"/>
      <c r="BS90" s="34">
        <v>6.6599599999999995E-2</v>
      </c>
      <c r="BT90" s="34">
        <v>5.0029869999999997E-2</v>
      </c>
      <c r="BU90" s="34">
        <v>0</v>
      </c>
      <c r="BV90" s="34">
        <v>6.2000003000000001</v>
      </c>
      <c r="BW90" s="34"/>
      <c r="BX90" s="34">
        <v>0.15</v>
      </c>
      <c r="BY90" s="34">
        <v>14.400001</v>
      </c>
      <c r="BZ90" s="34">
        <v>16.2</v>
      </c>
      <c r="CA90" s="34"/>
      <c r="CB90" s="34"/>
      <c r="CC90" s="34"/>
      <c r="CD90" s="34"/>
      <c r="CE90" s="34"/>
      <c r="CF90" s="34"/>
      <c r="CG90" s="34"/>
      <c r="CH90" s="34"/>
      <c r="CI90" s="34"/>
      <c r="CJ90" s="34"/>
      <c r="CK90" s="34"/>
      <c r="CL90" s="34"/>
      <c r="CM90" s="34"/>
      <c r="CN90" s="34" t="s">
        <v>2176</v>
      </c>
    </row>
    <row r="91" spans="1:92">
      <c r="A91" t="s">
        <v>2283</v>
      </c>
      <c r="B91">
        <v>95</v>
      </c>
      <c r="C91" t="s">
        <v>211</v>
      </c>
      <c r="D91">
        <v>3.6168528000000002</v>
      </c>
      <c r="E91">
        <v>1.9000748000000001</v>
      </c>
      <c r="F91">
        <v>1397.6854000000001</v>
      </c>
      <c r="G91">
        <v>247.74966000000001</v>
      </c>
      <c r="H91">
        <v>390.09160000000003</v>
      </c>
      <c r="I91">
        <v>351.91174000000001</v>
      </c>
      <c r="J91">
        <v>407.93239999999997</v>
      </c>
      <c r="K91">
        <v>8</v>
      </c>
      <c r="L91">
        <v>219.20319000000001</v>
      </c>
      <c r="M91">
        <v>190.00747999999999</v>
      </c>
      <c r="N91" t="s">
        <v>2195</v>
      </c>
      <c r="O91">
        <v>106.37802000000001</v>
      </c>
      <c r="P91">
        <v>100.003944</v>
      </c>
      <c r="Q91">
        <v>403</v>
      </c>
      <c r="R91">
        <v>3.8039999999999998</v>
      </c>
      <c r="S91">
        <v>2.9910000000000001</v>
      </c>
      <c r="T91">
        <v>3.8039999999999998</v>
      </c>
      <c r="U91">
        <v>2.7570000000000001</v>
      </c>
      <c r="V91">
        <v>0</v>
      </c>
      <c r="W91">
        <v>0</v>
      </c>
      <c r="X91">
        <v>0</v>
      </c>
      <c r="Y91">
        <v>0</v>
      </c>
      <c r="Z91">
        <v>3.1</v>
      </c>
      <c r="AA91">
        <v>0.68799999999999994</v>
      </c>
      <c r="AB91">
        <v>2.3919999999999999</v>
      </c>
      <c r="AC91">
        <v>0.02</v>
      </c>
      <c r="AD91">
        <v>0</v>
      </c>
      <c r="AE91">
        <v>9820</v>
      </c>
      <c r="AF91">
        <v>13757.5</v>
      </c>
      <c r="AG91">
        <v>8</v>
      </c>
      <c r="AH91">
        <v>1</v>
      </c>
      <c r="AI91">
        <v>4.1666667999999997E-2</v>
      </c>
      <c r="AJ91">
        <v>8.3333335999999994E-2</v>
      </c>
      <c r="AK91">
        <v>5.383832</v>
      </c>
      <c r="AL91">
        <v>4.7649574E-2</v>
      </c>
      <c r="AM91">
        <v>80</v>
      </c>
      <c r="AN91">
        <v>20</v>
      </c>
      <c r="AO91">
        <v>20</v>
      </c>
      <c r="AP91">
        <v>90</v>
      </c>
      <c r="AQ91" s="34">
        <v>0</v>
      </c>
      <c r="AR91" s="34">
        <v>0</v>
      </c>
      <c r="AS91" s="34">
        <v>0</v>
      </c>
      <c r="AT91" s="34">
        <v>0</v>
      </c>
      <c r="AU91" s="34">
        <v>0</v>
      </c>
      <c r="AV91" s="34"/>
      <c r="AW91" s="34"/>
      <c r="AX91" s="34"/>
      <c r="AY91" s="34"/>
      <c r="AZ91" s="34"/>
      <c r="BA91" s="34">
        <v>0</v>
      </c>
      <c r="BB91" s="34">
        <v>2.5600002000000002</v>
      </c>
      <c r="BC91" s="34">
        <v>0</v>
      </c>
      <c r="BD91" s="34">
        <v>0</v>
      </c>
      <c r="BE91" s="34">
        <v>0.05</v>
      </c>
      <c r="BF91" s="34">
        <v>0.05</v>
      </c>
      <c r="BG91" s="34">
        <v>0.2</v>
      </c>
      <c r="BH91" s="34">
        <v>0.5</v>
      </c>
      <c r="BI91" s="34">
        <v>0.5</v>
      </c>
      <c r="BJ91" s="34">
        <v>0.5</v>
      </c>
      <c r="BK91" s="34">
        <v>0</v>
      </c>
      <c r="BL91" s="34">
        <v>0</v>
      </c>
      <c r="BM91" s="34">
        <v>0.4</v>
      </c>
      <c r="BN91" s="34">
        <v>0</v>
      </c>
      <c r="BO91" s="34">
        <v>0</v>
      </c>
      <c r="BP91" s="34"/>
      <c r="BQ91" s="34"/>
      <c r="BR91" s="34"/>
      <c r="BS91" s="34"/>
      <c r="BT91" s="34"/>
      <c r="BU91" s="34"/>
      <c r="BV91" s="34">
        <v>3.1000000999999999</v>
      </c>
      <c r="BW91" s="34"/>
      <c r="BX91" s="34"/>
      <c r="BY91" s="34">
        <v>7.2000003000000001</v>
      </c>
      <c r="BZ91" s="34">
        <v>16.2</v>
      </c>
      <c r="CA91" s="34"/>
      <c r="CB91" s="34"/>
      <c r="CC91" s="34"/>
      <c r="CD91" s="34"/>
      <c r="CE91" s="34"/>
      <c r="CF91" s="34"/>
      <c r="CG91" s="34"/>
      <c r="CH91" s="34"/>
      <c r="CI91" s="34"/>
      <c r="CJ91" s="34"/>
      <c r="CK91" s="34"/>
      <c r="CL91" s="34"/>
      <c r="CM91" s="34"/>
      <c r="CN91" s="34" t="s">
        <v>2176</v>
      </c>
    </row>
    <row r="92" spans="1:92">
      <c r="A92" t="s">
        <v>2284</v>
      </c>
      <c r="B92">
        <v>97</v>
      </c>
      <c r="C92" t="s">
        <v>212</v>
      </c>
      <c r="D92">
        <v>38.150764000000002</v>
      </c>
      <c r="E92">
        <v>11.474918000000001</v>
      </c>
      <c r="F92">
        <v>12513.958000000001</v>
      </c>
      <c r="G92">
        <v>169.22554</v>
      </c>
      <c r="H92">
        <v>12339.928</v>
      </c>
      <c r="I92">
        <v>0</v>
      </c>
      <c r="J92">
        <v>4.8045526000000001</v>
      </c>
      <c r="K92">
        <v>5</v>
      </c>
      <c r="L92">
        <v>176.05333999999999</v>
      </c>
      <c r="M92">
        <v>208.63487000000001</v>
      </c>
      <c r="N92" t="s">
        <v>2238</v>
      </c>
      <c r="O92">
        <v>130.6533</v>
      </c>
      <c r="P92">
        <v>99.781899999999993</v>
      </c>
      <c r="Q92">
        <v>909</v>
      </c>
      <c r="R92">
        <v>9</v>
      </c>
      <c r="S92">
        <v>8.9489999999999998</v>
      </c>
      <c r="T92">
        <v>9</v>
      </c>
      <c r="U92">
        <v>6.7750000000000004</v>
      </c>
      <c r="V92">
        <v>0</v>
      </c>
      <c r="W92">
        <v>0</v>
      </c>
      <c r="X92">
        <v>0</v>
      </c>
      <c r="Y92">
        <v>0</v>
      </c>
      <c r="Z92">
        <v>9</v>
      </c>
      <c r="AA92">
        <v>0.40600000000000003</v>
      </c>
      <c r="AB92">
        <v>6</v>
      </c>
      <c r="AC92">
        <v>6.4</v>
      </c>
      <c r="AD92">
        <v>0</v>
      </c>
      <c r="AE92">
        <v>8022.7152999999998</v>
      </c>
      <c r="AF92">
        <v>8129.8603999999996</v>
      </c>
      <c r="AG92">
        <v>1</v>
      </c>
      <c r="AH92">
        <v>1</v>
      </c>
      <c r="AI92">
        <v>0</v>
      </c>
      <c r="AJ92">
        <v>1.8333333999999999</v>
      </c>
      <c r="AK92">
        <v>0.6770988</v>
      </c>
      <c r="AL92">
        <v>0.7</v>
      </c>
      <c r="AM92">
        <v>10</v>
      </c>
      <c r="AN92">
        <v>70</v>
      </c>
      <c r="AO92">
        <v>0</v>
      </c>
      <c r="AP92">
        <v>20</v>
      </c>
      <c r="AQ92" s="34">
        <v>0</v>
      </c>
      <c r="AR92" s="34">
        <v>0</v>
      </c>
      <c r="AS92" s="34">
        <v>0</v>
      </c>
      <c r="AT92" s="34">
        <v>0</v>
      </c>
      <c r="AU92" s="34">
        <v>0</v>
      </c>
      <c r="AV92" s="34"/>
      <c r="AW92" s="34"/>
      <c r="AX92" s="34"/>
      <c r="AY92" s="34"/>
      <c r="AZ92" s="34"/>
      <c r="BA92" s="34">
        <v>0</v>
      </c>
      <c r="BB92" s="34">
        <v>0.11905001</v>
      </c>
      <c r="BC92" s="34">
        <v>0</v>
      </c>
      <c r="BD92" s="34">
        <v>0</v>
      </c>
      <c r="BE92" s="34">
        <v>3.0000002000000001</v>
      </c>
      <c r="BF92" s="34">
        <v>0</v>
      </c>
      <c r="BG92" s="34"/>
      <c r="BH92" s="34"/>
      <c r="BI92" s="34"/>
      <c r="BJ92" s="34"/>
      <c r="BK92" s="34"/>
      <c r="BL92" s="34"/>
      <c r="BM92" s="34"/>
      <c r="BN92" s="34"/>
      <c r="BO92" s="34"/>
      <c r="BP92" s="34"/>
      <c r="BQ92" s="34"/>
      <c r="BR92" s="34"/>
      <c r="BS92" s="34"/>
      <c r="BT92" s="34"/>
      <c r="BU92" s="34"/>
      <c r="BV92" s="34"/>
      <c r="BW92" s="34">
        <v>0.05</v>
      </c>
      <c r="BX92" s="34">
        <v>4.5</v>
      </c>
      <c r="BY92" s="34">
        <v>40</v>
      </c>
      <c r="BZ92" s="34">
        <v>110.00001</v>
      </c>
      <c r="CA92" s="34"/>
      <c r="CB92" s="34"/>
      <c r="CC92" s="34"/>
      <c r="CD92" s="34"/>
      <c r="CE92" s="34"/>
      <c r="CF92" s="34"/>
      <c r="CG92" s="34"/>
      <c r="CH92" s="34"/>
      <c r="CI92" s="34"/>
      <c r="CJ92" s="34"/>
      <c r="CK92" s="34"/>
      <c r="CL92" s="34"/>
      <c r="CM92" s="34"/>
      <c r="CN92" s="34" t="s">
        <v>2173</v>
      </c>
    </row>
    <row r="93" spans="1:92">
      <c r="A93" t="s">
        <v>2285</v>
      </c>
      <c r="B93">
        <v>98</v>
      </c>
      <c r="C93" t="s">
        <v>213</v>
      </c>
      <c r="D93">
        <v>6.9901476000000002</v>
      </c>
      <c r="E93">
        <v>3.3296725999999999</v>
      </c>
      <c r="F93">
        <v>3634.9911999999999</v>
      </c>
      <c r="G93">
        <v>1887.9296999999999</v>
      </c>
      <c r="H93">
        <v>1251.9531999999999</v>
      </c>
      <c r="I93">
        <v>0</v>
      </c>
      <c r="J93">
        <v>495.10845999999998</v>
      </c>
      <c r="K93">
        <v>9</v>
      </c>
      <c r="L93">
        <v>102.49483499999999</v>
      </c>
      <c r="M93">
        <v>133.18690000000001</v>
      </c>
      <c r="N93" t="s">
        <v>2184</v>
      </c>
      <c r="O93">
        <v>151.95973000000001</v>
      </c>
      <c r="P93">
        <v>110.98908</v>
      </c>
      <c r="Q93">
        <v>501</v>
      </c>
      <c r="R93">
        <v>5.2880000000000003</v>
      </c>
      <c r="S93">
        <v>4.8230000000000004</v>
      </c>
      <c r="T93">
        <v>5.2880000000000003</v>
      </c>
      <c r="U93">
        <v>3.649</v>
      </c>
      <c r="V93">
        <v>0</v>
      </c>
      <c r="W93">
        <v>0</v>
      </c>
      <c r="X93">
        <v>0</v>
      </c>
      <c r="Y93">
        <v>0</v>
      </c>
      <c r="Z93">
        <v>1.1379999999999999</v>
      </c>
      <c r="AA93">
        <v>0.378</v>
      </c>
      <c r="AB93">
        <v>0.76</v>
      </c>
      <c r="AC93">
        <v>0</v>
      </c>
      <c r="AD93">
        <v>0</v>
      </c>
      <c r="AE93">
        <v>6434.049</v>
      </c>
      <c r="AF93">
        <v>7564.2686000000003</v>
      </c>
      <c r="AG93">
        <v>0.5</v>
      </c>
      <c r="AH93">
        <v>1</v>
      </c>
      <c r="AI93">
        <v>0</v>
      </c>
      <c r="AJ93">
        <v>0.45833333999999998</v>
      </c>
      <c r="AK93">
        <v>0.30878552999999997</v>
      </c>
      <c r="AL93">
        <v>0.05</v>
      </c>
      <c r="AM93">
        <v>70</v>
      </c>
      <c r="AN93">
        <v>5</v>
      </c>
      <c r="AO93">
        <v>0</v>
      </c>
      <c r="AP93">
        <v>80</v>
      </c>
      <c r="AQ93" s="34">
        <v>0</v>
      </c>
      <c r="AR93" s="34">
        <v>0</v>
      </c>
      <c r="AS93" s="34">
        <v>0</v>
      </c>
      <c r="AT93" s="34">
        <v>0</v>
      </c>
      <c r="AU93" s="34">
        <v>0</v>
      </c>
      <c r="AV93" s="34"/>
      <c r="AW93" s="34"/>
      <c r="AX93" s="34"/>
      <c r="AY93" s="34"/>
      <c r="AZ93" s="34"/>
      <c r="BA93" s="34">
        <v>0</v>
      </c>
      <c r="BB93" s="34">
        <v>1.2558</v>
      </c>
      <c r="BC93" s="34">
        <v>0</v>
      </c>
      <c r="BD93" s="34">
        <v>0</v>
      </c>
      <c r="BE93" s="34">
        <v>0.2</v>
      </c>
      <c r="BF93" s="34">
        <v>0</v>
      </c>
      <c r="BG93" s="34"/>
      <c r="BH93" s="34"/>
      <c r="BI93" s="34"/>
      <c r="BJ93" s="34"/>
      <c r="BK93" s="34"/>
      <c r="BL93" s="34"/>
      <c r="BM93" s="34"/>
      <c r="BN93" s="34"/>
      <c r="BO93" s="34"/>
      <c r="BP93" s="34"/>
      <c r="BQ93" s="34"/>
      <c r="BR93" s="34"/>
      <c r="BS93" s="34"/>
      <c r="BT93" s="34"/>
      <c r="BU93" s="34"/>
      <c r="BV93" s="34">
        <v>3.1000000999999999</v>
      </c>
      <c r="BW93" s="34">
        <v>0.2</v>
      </c>
      <c r="BX93" s="34">
        <v>0.37500002999999998</v>
      </c>
      <c r="BY93" s="34">
        <v>4</v>
      </c>
      <c r="BZ93" s="34">
        <v>3.6000000999999999</v>
      </c>
      <c r="CA93" s="34"/>
      <c r="CB93" s="34"/>
      <c r="CC93" s="34"/>
      <c r="CD93" s="34"/>
      <c r="CE93" s="34"/>
      <c r="CF93" s="34"/>
      <c r="CG93" s="34"/>
      <c r="CH93" s="34"/>
      <c r="CI93" s="34"/>
      <c r="CJ93" s="34"/>
      <c r="CK93" s="34"/>
      <c r="CL93" s="34"/>
      <c r="CM93" s="34"/>
      <c r="CN93" s="34" t="s">
        <v>2176</v>
      </c>
    </row>
    <row r="94" spans="1:92">
      <c r="A94" t="s">
        <v>2286</v>
      </c>
      <c r="B94">
        <v>99</v>
      </c>
      <c r="C94" t="s">
        <v>214</v>
      </c>
      <c r="D94">
        <v>54.650030000000001</v>
      </c>
      <c r="E94">
        <v>14.685318000000001</v>
      </c>
      <c r="F94">
        <v>11225.611999999999</v>
      </c>
      <c r="G94">
        <v>0</v>
      </c>
      <c r="H94">
        <v>11083.5625</v>
      </c>
      <c r="I94">
        <v>0</v>
      </c>
      <c r="J94">
        <v>142.04957999999999</v>
      </c>
      <c r="K94">
        <v>4</v>
      </c>
      <c r="L94">
        <v>81.983245999999994</v>
      </c>
      <c r="M94">
        <v>82.967895999999996</v>
      </c>
      <c r="N94" t="s">
        <v>2287</v>
      </c>
      <c r="O94">
        <v>68.057320000000004</v>
      </c>
      <c r="P94">
        <v>71.6357</v>
      </c>
      <c r="Q94">
        <v>903</v>
      </c>
      <c r="R94">
        <v>9</v>
      </c>
      <c r="S94">
        <v>8.4760000000000009</v>
      </c>
      <c r="T94">
        <v>9</v>
      </c>
      <c r="U94">
        <v>7.6639999999999997</v>
      </c>
      <c r="V94">
        <v>0</v>
      </c>
      <c r="W94">
        <v>0</v>
      </c>
      <c r="X94">
        <v>0</v>
      </c>
      <c r="Y94">
        <v>0</v>
      </c>
      <c r="Z94">
        <v>3.2330000000000001</v>
      </c>
      <c r="AA94">
        <v>0.53300000000000003</v>
      </c>
      <c r="AB94">
        <v>2.7</v>
      </c>
      <c r="AC94">
        <v>0</v>
      </c>
      <c r="AD94">
        <v>0</v>
      </c>
      <c r="AE94">
        <v>10667</v>
      </c>
      <c r="AF94">
        <v>10667</v>
      </c>
      <c r="AG94">
        <v>0</v>
      </c>
      <c r="AH94">
        <v>3</v>
      </c>
      <c r="AI94">
        <v>0</v>
      </c>
      <c r="AJ94">
        <v>0.25</v>
      </c>
      <c r="AK94">
        <v>3</v>
      </c>
      <c r="AL94">
        <v>3</v>
      </c>
      <c r="AM94">
        <v>0</v>
      </c>
      <c r="AN94">
        <v>100</v>
      </c>
      <c r="AO94">
        <v>0</v>
      </c>
      <c r="AP94">
        <v>100</v>
      </c>
      <c r="AQ94" s="34">
        <v>0</v>
      </c>
      <c r="AR94" s="34">
        <v>0</v>
      </c>
      <c r="AS94" s="34">
        <v>0</v>
      </c>
      <c r="AT94" s="34">
        <v>0</v>
      </c>
      <c r="AU94" s="34">
        <v>0</v>
      </c>
      <c r="AV94" s="34"/>
      <c r="AW94" s="34"/>
      <c r="AX94" s="34"/>
      <c r="AY94" s="34"/>
      <c r="AZ94" s="34"/>
      <c r="BA94" s="34">
        <v>0</v>
      </c>
      <c r="BB94" s="34">
        <v>0</v>
      </c>
      <c r="BC94" s="34">
        <v>0</v>
      </c>
      <c r="BD94" s="34">
        <v>0</v>
      </c>
      <c r="BE94" s="34">
        <v>5</v>
      </c>
      <c r="BF94" s="34">
        <v>0</v>
      </c>
      <c r="BG94" s="34"/>
      <c r="BH94" s="34"/>
      <c r="BI94" s="34"/>
      <c r="BJ94" s="34"/>
      <c r="BK94" s="34"/>
      <c r="BL94" s="34"/>
      <c r="BM94" s="34"/>
      <c r="BN94" s="34"/>
      <c r="BO94" s="34"/>
      <c r="BP94" s="34"/>
      <c r="BQ94" s="34"/>
      <c r="BR94" s="34"/>
      <c r="BS94" s="34"/>
      <c r="BT94" s="34"/>
      <c r="BU94" s="34"/>
      <c r="BV94" s="34">
        <v>6.9</v>
      </c>
      <c r="BW94" s="34"/>
      <c r="BX94" s="34"/>
      <c r="BY94" s="34">
        <v>7.2000003000000001</v>
      </c>
      <c r="BZ94" s="34">
        <v>19.800001000000002</v>
      </c>
      <c r="CA94" s="34"/>
      <c r="CB94" s="34"/>
      <c r="CC94" s="34"/>
      <c r="CD94" s="34"/>
      <c r="CE94" s="34"/>
      <c r="CF94" s="34"/>
      <c r="CG94" s="34"/>
      <c r="CH94" s="34"/>
      <c r="CI94" s="34"/>
      <c r="CJ94" s="34"/>
      <c r="CK94" s="34"/>
      <c r="CL94" s="34"/>
      <c r="CM94" s="34"/>
      <c r="CN94" s="34" t="s">
        <v>2176</v>
      </c>
    </row>
    <row r="95" spans="1:92">
      <c r="A95" t="s">
        <v>2288</v>
      </c>
      <c r="B95">
        <v>100</v>
      </c>
      <c r="C95" t="s">
        <v>215</v>
      </c>
      <c r="D95">
        <v>109.08006</v>
      </c>
      <c r="E95">
        <v>19.475584000000001</v>
      </c>
      <c r="F95">
        <v>20602.708999999999</v>
      </c>
      <c r="G95">
        <v>0</v>
      </c>
      <c r="H95">
        <v>20444.469000000001</v>
      </c>
      <c r="I95">
        <v>0</v>
      </c>
      <c r="J95">
        <v>158.24017000000001</v>
      </c>
      <c r="K95">
        <v>4</v>
      </c>
      <c r="L95">
        <v>163.63647</v>
      </c>
      <c r="M95">
        <v>110.03155</v>
      </c>
      <c r="N95" t="s">
        <v>2287</v>
      </c>
      <c r="O95">
        <v>135.84066999999999</v>
      </c>
      <c r="P95">
        <v>95.002846000000005</v>
      </c>
      <c r="Q95">
        <v>901</v>
      </c>
      <c r="R95">
        <v>9</v>
      </c>
      <c r="S95">
        <v>9</v>
      </c>
      <c r="T95">
        <v>9</v>
      </c>
      <c r="U95">
        <v>8.8260000000000005</v>
      </c>
      <c r="V95">
        <v>0</v>
      </c>
      <c r="W95">
        <v>0</v>
      </c>
      <c r="X95">
        <v>0</v>
      </c>
      <c r="Y95">
        <v>0</v>
      </c>
      <c r="Z95">
        <v>1.1910000000000001</v>
      </c>
      <c r="AA95">
        <v>0.441</v>
      </c>
      <c r="AB95">
        <v>0.75</v>
      </c>
      <c r="AC95">
        <v>0</v>
      </c>
      <c r="AD95">
        <v>0</v>
      </c>
      <c r="AE95">
        <v>8829.0949999999993</v>
      </c>
      <c r="AF95">
        <v>8829.0949999999993</v>
      </c>
      <c r="AG95">
        <v>0</v>
      </c>
      <c r="AH95">
        <v>2.5</v>
      </c>
      <c r="AI95">
        <v>0</v>
      </c>
      <c r="AJ95">
        <v>0.25</v>
      </c>
      <c r="AK95">
        <v>2.5</v>
      </c>
      <c r="AL95">
        <v>2.5</v>
      </c>
      <c r="AM95">
        <v>0</v>
      </c>
      <c r="AN95">
        <v>100</v>
      </c>
      <c r="AO95">
        <v>0</v>
      </c>
      <c r="AP95">
        <v>90</v>
      </c>
      <c r="AQ95" s="34">
        <v>0</v>
      </c>
      <c r="AR95" s="34">
        <v>0</v>
      </c>
      <c r="AS95" s="34">
        <v>0</v>
      </c>
      <c r="AT95" s="34">
        <v>0</v>
      </c>
      <c r="AU95" s="34">
        <v>0</v>
      </c>
      <c r="AV95" s="34"/>
      <c r="AW95" s="34"/>
      <c r="AX95" s="34"/>
      <c r="AY95" s="34"/>
      <c r="AZ95" s="34"/>
      <c r="BA95" s="34">
        <v>0</v>
      </c>
      <c r="BB95" s="34">
        <v>0</v>
      </c>
      <c r="BC95" s="34">
        <v>0</v>
      </c>
      <c r="BD95" s="34">
        <v>0</v>
      </c>
      <c r="BE95" s="34">
        <v>3.0000002000000001</v>
      </c>
      <c r="BF95" s="34">
        <v>1</v>
      </c>
      <c r="BG95" s="34"/>
      <c r="BH95" s="34"/>
      <c r="BI95" s="34"/>
      <c r="BJ95" s="34"/>
      <c r="BK95" s="34"/>
      <c r="BL95" s="34"/>
      <c r="BM95" s="34"/>
      <c r="BN95" s="34"/>
      <c r="BO95" s="34"/>
      <c r="BP95" s="34"/>
      <c r="BQ95" s="34"/>
      <c r="BR95" s="34"/>
      <c r="BS95" s="34"/>
      <c r="BT95" s="34"/>
      <c r="BU95" s="34"/>
      <c r="BV95" s="34">
        <v>4.6000003999999999</v>
      </c>
      <c r="BW95" s="34"/>
      <c r="BX95" s="34">
        <v>0.15</v>
      </c>
      <c r="BY95" s="34">
        <v>2</v>
      </c>
      <c r="BZ95" s="34">
        <v>5.5000004999999996</v>
      </c>
      <c r="CA95" s="34"/>
      <c r="CB95" s="34"/>
      <c r="CC95" s="34"/>
      <c r="CD95" s="34"/>
      <c r="CE95" s="34"/>
      <c r="CF95" s="34"/>
      <c r="CG95" s="34"/>
      <c r="CH95" s="34"/>
      <c r="CI95" s="34"/>
      <c r="CJ95" s="34"/>
      <c r="CK95" s="34"/>
      <c r="CL95" s="34"/>
      <c r="CM95" s="34"/>
      <c r="CN95" s="34" t="s">
        <v>2176</v>
      </c>
    </row>
    <row r="96" spans="1:92">
      <c r="A96" t="s">
        <v>2289</v>
      </c>
      <c r="B96">
        <v>101</v>
      </c>
      <c r="C96" t="s">
        <v>216</v>
      </c>
      <c r="D96">
        <v>8.0299160000000001</v>
      </c>
      <c r="E96">
        <v>2.8828043999999999</v>
      </c>
      <c r="F96">
        <v>1690.0422000000001</v>
      </c>
      <c r="G96">
        <v>545.06110000000001</v>
      </c>
      <c r="H96">
        <v>106.19519</v>
      </c>
      <c r="I96">
        <v>224.94783000000001</v>
      </c>
      <c r="J96">
        <v>813.83812999999998</v>
      </c>
      <c r="K96">
        <v>9</v>
      </c>
      <c r="L96">
        <v>117.7407</v>
      </c>
      <c r="M96">
        <v>115.31216999999999</v>
      </c>
      <c r="N96" t="s">
        <v>2197</v>
      </c>
      <c r="O96">
        <v>88.240830000000003</v>
      </c>
      <c r="P96">
        <v>92.993700000000004</v>
      </c>
      <c r="Q96">
        <v>669</v>
      </c>
      <c r="R96">
        <v>5.6669999999999998</v>
      </c>
      <c r="S96">
        <v>3.2890000000000001</v>
      </c>
      <c r="T96">
        <v>5.6669999999999998</v>
      </c>
      <c r="U96">
        <v>3.3959999999999999</v>
      </c>
      <c r="V96">
        <v>5.9669999999999996</v>
      </c>
      <c r="W96">
        <v>7.0359999999999996</v>
      </c>
      <c r="X96">
        <v>8.8550000000000004</v>
      </c>
      <c r="Y96">
        <v>3.9340000000000002</v>
      </c>
      <c r="Z96">
        <v>9</v>
      </c>
      <c r="AA96">
        <v>2.6840000000000002</v>
      </c>
      <c r="AB96">
        <v>4.0119999999999996</v>
      </c>
      <c r="AC96">
        <v>2.5409999999999999</v>
      </c>
      <c r="AD96">
        <v>39768.836000000003</v>
      </c>
      <c r="AE96">
        <v>7334.1704</v>
      </c>
      <c r="AF96">
        <v>13902.289000000001</v>
      </c>
      <c r="AG96">
        <v>10</v>
      </c>
      <c r="AH96">
        <v>1</v>
      </c>
      <c r="AI96">
        <v>4.1666667999999997E-2</v>
      </c>
      <c r="AJ96">
        <v>0.45833333999999998</v>
      </c>
      <c r="AK96">
        <v>1.5771215000000001</v>
      </c>
      <c r="AL96">
        <v>1.8920233000000002E-2</v>
      </c>
      <c r="AM96">
        <v>30</v>
      </c>
      <c r="AN96">
        <v>15</v>
      </c>
      <c r="AO96">
        <v>30</v>
      </c>
      <c r="AP96">
        <v>95</v>
      </c>
      <c r="AQ96" s="34">
        <v>9.6598649999999999</v>
      </c>
      <c r="AR96" s="34">
        <v>0</v>
      </c>
      <c r="AS96" s="34">
        <v>3.2343301999999997E-2</v>
      </c>
      <c r="AT96" s="34">
        <v>29.833182999999998</v>
      </c>
      <c r="AU96" s="34">
        <v>39.493049999999997</v>
      </c>
      <c r="AV96" s="34"/>
      <c r="AW96" s="34"/>
      <c r="AX96" s="34">
        <v>5.7432249999999998</v>
      </c>
      <c r="AY96" s="34">
        <v>9.5720414999999992</v>
      </c>
      <c r="AZ96" s="34">
        <v>6.3813610000000001</v>
      </c>
      <c r="BA96" s="34">
        <v>0.5</v>
      </c>
      <c r="BB96" s="34">
        <v>0.16986000000000001</v>
      </c>
      <c r="BC96" s="34">
        <v>0.53374500000000002</v>
      </c>
      <c r="BD96" s="34">
        <v>0</v>
      </c>
      <c r="BE96" s="34">
        <v>1.0000001E-2</v>
      </c>
      <c r="BF96" s="34">
        <v>2.0000001E-2</v>
      </c>
      <c r="BG96" s="34">
        <v>0.3</v>
      </c>
      <c r="BH96" s="34">
        <v>0.5</v>
      </c>
      <c r="BI96" s="34">
        <v>1.5000001000000001</v>
      </c>
      <c r="BJ96" s="34">
        <v>2</v>
      </c>
      <c r="BK96" s="34">
        <v>0</v>
      </c>
      <c r="BL96" s="34">
        <v>0</v>
      </c>
      <c r="BM96" s="34">
        <v>0.5</v>
      </c>
      <c r="BN96" s="34">
        <v>0</v>
      </c>
      <c r="BO96" s="34">
        <v>0</v>
      </c>
      <c r="BP96" s="34">
        <v>4.5945796999999997E-2</v>
      </c>
      <c r="BQ96" s="34"/>
      <c r="BR96" s="34"/>
      <c r="BS96" s="34">
        <v>0.19089542000000001</v>
      </c>
      <c r="BT96" s="34">
        <v>0.12762722000000001</v>
      </c>
      <c r="BU96" s="34">
        <v>0</v>
      </c>
      <c r="BV96" s="34">
        <v>3.0000002000000001</v>
      </c>
      <c r="BW96" s="34">
        <v>0.05</v>
      </c>
      <c r="BX96" s="34">
        <v>2.6250002000000001</v>
      </c>
      <c r="BY96" s="34">
        <v>21.6</v>
      </c>
      <c r="BZ96" s="34">
        <v>27.000001999999999</v>
      </c>
      <c r="CA96" s="34"/>
      <c r="CB96" s="34">
        <v>0.4</v>
      </c>
      <c r="CC96" s="34"/>
      <c r="CD96" s="34"/>
      <c r="CE96" s="34"/>
      <c r="CF96" s="34"/>
      <c r="CG96" s="34"/>
      <c r="CH96" s="34"/>
      <c r="CI96" s="34"/>
      <c r="CJ96" s="34"/>
      <c r="CK96" s="34"/>
      <c r="CL96" s="34"/>
      <c r="CM96" s="34"/>
      <c r="CN96" s="34" t="s">
        <v>2176</v>
      </c>
    </row>
    <row r="97" spans="1:92">
      <c r="A97" t="s">
        <v>2290</v>
      </c>
      <c r="B97">
        <v>102</v>
      </c>
      <c r="C97" t="s">
        <v>216</v>
      </c>
      <c r="D97">
        <v>25.791972999999999</v>
      </c>
      <c r="E97">
        <v>8.9924230000000005</v>
      </c>
      <c r="F97">
        <v>5958.9089999999997</v>
      </c>
      <c r="G97">
        <v>780.96320000000003</v>
      </c>
      <c r="H97">
        <v>3240.6089999999999</v>
      </c>
      <c r="I97">
        <v>1135.6439</v>
      </c>
      <c r="J97">
        <v>801.6934</v>
      </c>
      <c r="K97">
        <v>13</v>
      </c>
      <c r="L97">
        <v>181.76163</v>
      </c>
      <c r="M97">
        <v>94.657089999999997</v>
      </c>
      <c r="N97" t="s">
        <v>2175</v>
      </c>
      <c r="O97">
        <v>125.8145</v>
      </c>
      <c r="P97">
        <v>113.82813</v>
      </c>
      <c r="Q97">
        <v>979</v>
      </c>
      <c r="R97">
        <v>9</v>
      </c>
      <c r="S97">
        <v>6.1760000000000002</v>
      </c>
      <c r="T97">
        <v>9</v>
      </c>
      <c r="U97">
        <v>5.9969999999999999</v>
      </c>
      <c r="V97">
        <v>7.2629999999999999</v>
      </c>
      <c r="W97">
        <v>9</v>
      </c>
      <c r="X97">
        <v>5.8419999999999996</v>
      </c>
      <c r="Y97">
        <v>4.78</v>
      </c>
      <c r="Z97">
        <v>9</v>
      </c>
      <c r="AA97">
        <v>3.1739999999999999</v>
      </c>
      <c r="AB97">
        <v>4.6639999999999997</v>
      </c>
      <c r="AC97">
        <v>4.0279999999999996</v>
      </c>
      <c r="AD97">
        <v>27830.25</v>
      </c>
      <c r="AE97">
        <v>13305.42</v>
      </c>
      <c r="AF97">
        <v>35643.983999999997</v>
      </c>
      <c r="AG97">
        <v>15</v>
      </c>
      <c r="AH97">
        <v>2</v>
      </c>
      <c r="AI97">
        <v>0.8333334</v>
      </c>
      <c r="AJ97">
        <v>0.45833333999999998</v>
      </c>
      <c r="AK97">
        <v>1.90879</v>
      </c>
      <c r="AL97">
        <v>0.6875</v>
      </c>
      <c r="AM97">
        <v>35</v>
      </c>
      <c r="AN97">
        <v>50</v>
      </c>
      <c r="AO97">
        <v>60</v>
      </c>
      <c r="AP97">
        <v>95</v>
      </c>
      <c r="AQ97" s="34">
        <v>5.3905500000000002</v>
      </c>
      <c r="AR97" s="34">
        <v>0</v>
      </c>
      <c r="AS97" s="34">
        <v>6.4686603999999995E-2</v>
      </c>
      <c r="AT97" s="34">
        <v>9.2776730000000001</v>
      </c>
      <c r="AU97" s="34">
        <v>14.668222</v>
      </c>
      <c r="AV97" s="34">
        <v>2.3259849E-3</v>
      </c>
      <c r="AW97" s="34">
        <v>20.011949999999999</v>
      </c>
      <c r="AX97" s="34">
        <v>16.081028</v>
      </c>
      <c r="AY97" s="34">
        <v>13.783738</v>
      </c>
      <c r="AZ97" s="34">
        <v>6.3813610000000001</v>
      </c>
      <c r="BA97" s="34">
        <v>3.0000002000000001</v>
      </c>
      <c r="BB97" s="34">
        <v>0.48972001999999998</v>
      </c>
      <c r="BC97" s="34">
        <v>0.53374500000000002</v>
      </c>
      <c r="BD97" s="34">
        <v>0</v>
      </c>
      <c r="BE97" s="34">
        <v>1</v>
      </c>
      <c r="BF97" s="34">
        <v>0.05</v>
      </c>
      <c r="BG97" s="34">
        <v>1</v>
      </c>
      <c r="BH97" s="34">
        <v>1.5000001000000001</v>
      </c>
      <c r="BI97" s="34">
        <v>3.0000002000000001</v>
      </c>
      <c r="BJ97" s="34">
        <v>20</v>
      </c>
      <c r="BK97" s="34">
        <v>5</v>
      </c>
      <c r="BL97" s="34">
        <v>0</v>
      </c>
      <c r="BM97" s="34">
        <v>0.5</v>
      </c>
      <c r="BN97" s="34">
        <v>0</v>
      </c>
      <c r="BO97" s="34">
        <v>0</v>
      </c>
      <c r="BP97" s="34">
        <v>0.45945793000000001</v>
      </c>
      <c r="BQ97" s="34"/>
      <c r="BR97" s="34"/>
      <c r="BS97" s="34">
        <v>0.51541760000000003</v>
      </c>
      <c r="BT97" s="34">
        <v>0.34459347000000001</v>
      </c>
      <c r="BU97" s="34">
        <v>0</v>
      </c>
      <c r="BV97" s="34">
        <v>3.0000002000000001</v>
      </c>
      <c r="BW97" s="34">
        <v>0.05</v>
      </c>
      <c r="BX97" s="34">
        <v>2.25</v>
      </c>
      <c r="BY97" s="34">
        <v>21.6</v>
      </c>
      <c r="BZ97" s="34">
        <v>27.000001999999999</v>
      </c>
      <c r="CA97" s="34"/>
      <c r="CB97" s="34">
        <v>0.4</v>
      </c>
      <c r="CC97" s="34"/>
      <c r="CD97" s="34"/>
      <c r="CE97" s="34"/>
      <c r="CF97" s="34"/>
      <c r="CG97" s="34"/>
      <c r="CH97" s="34"/>
      <c r="CI97" s="34"/>
      <c r="CJ97" s="34"/>
      <c r="CK97" s="34"/>
      <c r="CL97" s="34"/>
      <c r="CM97" s="34"/>
      <c r="CN97" s="34" t="s">
        <v>2233</v>
      </c>
    </row>
    <row r="98" spans="1:92">
      <c r="A98" t="s">
        <v>2291</v>
      </c>
      <c r="B98">
        <v>103</v>
      </c>
      <c r="C98" t="s">
        <v>217</v>
      </c>
      <c r="D98">
        <v>7.8312564</v>
      </c>
      <c r="E98">
        <v>2.5028956</v>
      </c>
      <c r="F98">
        <v>1167.1033</v>
      </c>
      <c r="G98">
        <v>227.31404000000001</v>
      </c>
      <c r="H98">
        <v>97.114289999999997</v>
      </c>
      <c r="I98">
        <v>285.09273999999999</v>
      </c>
      <c r="J98">
        <v>557.58209999999997</v>
      </c>
      <c r="K98">
        <v>11</v>
      </c>
      <c r="L98">
        <v>145.29230999999999</v>
      </c>
      <c r="M98">
        <v>80.738569999999996</v>
      </c>
      <c r="N98" t="s">
        <v>2195</v>
      </c>
      <c r="O98">
        <v>230.33107000000001</v>
      </c>
      <c r="P98">
        <v>131.73133999999999</v>
      </c>
      <c r="Q98">
        <v>657</v>
      </c>
      <c r="R98">
        <v>5.5970000000000004</v>
      </c>
      <c r="S98">
        <v>2.7330000000000001</v>
      </c>
      <c r="T98">
        <v>5.5970000000000004</v>
      </c>
      <c r="U98">
        <v>3.1640000000000001</v>
      </c>
      <c r="V98">
        <v>4.5510000000000002</v>
      </c>
      <c r="W98">
        <v>5.0270000000000001</v>
      </c>
      <c r="X98">
        <v>8.8550000000000004</v>
      </c>
      <c r="Y98">
        <v>2.6379999999999999</v>
      </c>
      <c r="Z98">
        <v>7.2670000000000003</v>
      </c>
      <c r="AA98">
        <v>2.1520000000000001</v>
      </c>
      <c r="AB98">
        <v>3.6619999999999999</v>
      </c>
      <c r="AC98">
        <v>1.4530000000000001</v>
      </c>
      <c r="AD98">
        <v>26150.328000000001</v>
      </c>
      <c r="AE98">
        <v>8061.71</v>
      </c>
      <c r="AF98">
        <v>16882.965</v>
      </c>
      <c r="AG98">
        <v>10</v>
      </c>
      <c r="AH98">
        <v>1</v>
      </c>
      <c r="AI98">
        <v>8.3333335999999994E-2</v>
      </c>
      <c r="AJ98">
        <v>0.45833337000000002</v>
      </c>
      <c r="AK98">
        <v>2.0948812999999999</v>
      </c>
      <c r="AL98">
        <v>2.5175070000000001E-2</v>
      </c>
      <c r="AM98">
        <v>40</v>
      </c>
      <c r="AN98">
        <v>15</v>
      </c>
      <c r="AO98">
        <v>25</v>
      </c>
      <c r="AP98">
        <v>100</v>
      </c>
      <c r="AQ98" s="34">
        <v>12.4825535</v>
      </c>
      <c r="AR98" s="34">
        <v>0</v>
      </c>
      <c r="AS98" s="34">
        <v>9.0691930000000004E-2</v>
      </c>
      <c r="AT98" s="34">
        <v>161.43523999999999</v>
      </c>
      <c r="AU98" s="34">
        <v>173.91779</v>
      </c>
      <c r="AV98" s="34">
        <v>4.4502266999999999E-5</v>
      </c>
      <c r="AW98" s="34">
        <v>0.38288167000000001</v>
      </c>
      <c r="AX98" s="34">
        <v>1.5315266999999999</v>
      </c>
      <c r="AY98" s="34">
        <v>7.5044810000000002</v>
      </c>
      <c r="AZ98" s="34">
        <v>5.0029874000000003</v>
      </c>
      <c r="BA98" s="34">
        <v>0.5</v>
      </c>
      <c r="BB98" s="34">
        <v>0.6</v>
      </c>
      <c r="BC98" s="34">
        <v>0.36960503</v>
      </c>
      <c r="BD98" s="34">
        <v>0</v>
      </c>
      <c r="BE98" s="34">
        <v>1.0000001E-2</v>
      </c>
      <c r="BF98" s="34">
        <v>2.0000001E-2</v>
      </c>
      <c r="BG98" s="34">
        <v>0.5</v>
      </c>
      <c r="BH98" s="34">
        <v>0.70000004999999998</v>
      </c>
      <c r="BI98" s="34">
        <v>1.5000001000000001</v>
      </c>
      <c r="BJ98" s="34">
        <v>3.0000002000000001</v>
      </c>
      <c r="BK98" s="34">
        <v>2</v>
      </c>
      <c r="BL98" s="34">
        <v>0</v>
      </c>
      <c r="BM98" s="34">
        <v>1</v>
      </c>
      <c r="BN98" s="34">
        <v>1</v>
      </c>
      <c r="BO98" s="34">
        <v>0</v>
      </c>
      <c r="BP98" s="34">
        <v>4.5945796999999997E-2</v>
      </c>
      <c r="BQ98" s="34"/>
      <c r="BR98" s="34"/>
      <c r="BS98" s="34">
        <v>0.17057194000000001</v>
      </c>
      <c r="BT98" s="34">
        <v>0.10005973999999999</v>
      </c>
      <c r="BU98" s="34">
        <v>0</v>
      </c>
      <c r="BV98" s="34">
        <v>4.6200004000000003</v>
      </c>
      <c r="BW98" s="34">
        <v>0.1</v>
      </c>
      <c r="BX98" s="34">
        <v>1.2</v>
      </c>
      <c r="BY98" s="34">
        <v>14.400001</v>
      </c>
      <c r="BZ98" s="34">
        <v>19.800001000000002</v>
      </c>
      <c r="CA98" s="34"/>
      <c r="CB98" s="34">
        <v>0.4</v>
      </c>
      <c r="CC98" s="34"/>
      <c r="CD98" s="34"/>
      <c r="CE98" s="34"/>
      <c r="CF98" s="34"/>
      <c r="CG98" s="34"/>
      <c r="CH98" s="34"/>
      <c r="CI98" s="34"/>
      <c r="CJ98" s="34"/>
      <c r="CK98" s="34"/>
      <c r="CL98" s="34"/>
      <c r="CM98" s="34"/>
      <c r="CN98" s="34" t="s">
        <v>2176</v>
      </c>
    </row>
    <row r="99" spans="1:92">
      <c r="A99" t="s">
        <v>2292</v>
      </c>
      <c r="B99">
        <v>104</v>
      </c>
      <c r="C99" t="s">
        <v>217</v>
      </c>
      <c r="D99">
        <v>7.9614763000000002</v>
      </c>
      <c r="E99">
        <v>5.9294143000000004</v>
      </c>
      <c r="F99">
        <v>6769.4269999999997</v>
      </c>
      <c r="G99">
        <v>410.12594999999999</v>
      </c>
      <c r="H99">
        <v>3588.5070000000001</v>
      </c>
      <c r="I99">
        <v>2153.2449000000001</v>
      </c>
      <c r="J99">
        <v>617.5489</v>
      </c>
      <c r="K99">
        <v>10</v>
      </c>
      <c r="L99">
        <v>106.43684</v>
      </c>
      <c r="M99">
        <v>126.15776</v>
      </c>
      <c r="N99" t="s">
        <v>2190</v>
      </c>
      <c r="O99">
        <v>109.06131000000001</v>
      </c>
      <c r="P99">
        <v>89.839614999999995</v>
      </c>
      <c r="Q99">
        <v>659</v>
      </c>
      <c r="R99">
        <v>5.6429999999999998</v>
      </c>
      <c r="S99">
        <v>6.5819999999999999</v>
      </c>
      <c r="T99">
        <v>5.6429999999999998</v>
      </c>
      <c r="U99">
        <v>4.87</v>
      </c>
      <c r="V99">
        <v>5.4340000000000002</v>
      </c>
      <c r="W99">
        <v>7.3129999999999997</v>
      </c>
      <c r="X99">
        <v>8.1229999999999993</v>
      </c>
      <c r="Y99">
        <v>2.6560000000000001</v>
      </c>
      <c r="Z99">
        <v>9</v>
      </c>
      <c r="AA99">
        <v>2.92</v>
      </c>
      <c r="AB99">
        <v>4.1500000000000004</v>
      </c>
      <c r="AC99">
        <v>2.206</v>
      </c>
      <c r="AD99">
        <v>20960.669999999998</v>
      </c>
      <c r="AE99">
        <v>15698.227000000001</v>
      </c>
      <c r="AF99">
        <v>37447.612999999998</v>
      </c>
      <c r="AG99">
        <v>15</v>
      </c>
      <c r="AH99">
        <v>2</v>
      </c>
      <c r="AI99">
        <v>0.16666666999999999</v>
      </c>
      <c r="AJ99">
        <v>0.45833337000000002</v>
      </c>
      <c r="AK99">
        <v>2.3500857000000002</v>
      </c>
      <c r="AL99">
        <v>0.33369827000000002</v>
      </c>
      <c r="AM99">
        <v>45</v>
      </c>
      <c r="AN99">
        <v>45</v>
      </c>
      <c r="AO99">
        <v>50</v>
      </c>
      <c r="AP99">
        <v>100</v>
      </c>
      <c r="AQ99" s="34">
        <v>11.855289000000001</v>
      </c>
      <c r="AR99" s="34">
        <v>0</v>
      </c>
      <c r="AS99" s="34">
        <v>0.13603789999999999</v>
      </c>
      <c r="AT99" s="34">
        <v>158.18245999999999</v>
      </c>
      <c r="AU99" s="34">
        <v>170.03774999999999</v>
      </c>
      <c r="AV99" s="34">
        <v>1.281665E-3</v>
      </c>
      <c r="AW99" s="34">
        <v>11.026991000000001</v>
      </c>
      <c r="AX99" s="34">
        <v>6.4324107000000001</v>
      </c>
      <c r="AY99" s="34">
        <v>7.5044810000000002</v>
      </c>
      <c r="AZ99" s="34">
        <v>5.0029874000000003</v>
      </c>
      <c r="BA99" s="34">
        <v>3.0000002000000001</v>
      </c>
      <c r="BB99" s="34">
        <v>1.2</v>
      </c>
      <c r="BC99" s="34">
        <v>0.36960503</v>
      </c>
      <c r="BD99" s="34">
        <v>0</v>
      </c>
      <c r="BE99" s="34">
        <v>1</v>
      </c>
      <c r="BF99" s="34">
        <v>0.05</v>
      </c>
      <c r="BG99" s="34">
        <v>1.5000001000000001</v>
      </c>
      <c r="BH99" s="34">
        <v>2</v>
      </c>
      <c r="BI99" s="34">
        <v>3.0000002000000001</v>
      </c>
      <c r="BJ99" s="34">
        <v>15.000000999999999</v>
      </c>
      <c r="BK99" s="34">
        <v>5</v>
      </c>
      <c r="BL99" s="34">
        <v>0</v>
      </c>
      <c r="BM99" s="34">
        <v>1</v>
      </c>
      <c r="BN99" s="34">
        <v>1</v>
      </c>
      <c r="BO99" s="34">
        <v>0</v>
      </c>
      <c r="BP99" s="34">
        <v>2.0675607</v>
      </c>
      <c r="BQ99" s="34"/>
      <c r="BR99" s="34"/>
      <c r="BS99" s="34">
        <v>0.29409236</v>
      </c>
      <c r="BT99" s="34">
        <v>0.18378319000000001</v>
      </c>
      <c r="BU99" s="34">
        <v>0</v>
      </c>
      <c r="BV99" s="34">
        <v>4.5600003999999998</v>
      </c>
      <c r="BW99" s="34">
        <v>3.0000000999999998E-2</v>
      </c>
      <c r="BX99" s="34">
        <v>0.90000009999999997</v>
      </c>
      <c r="BY99" s="34">
        <v>14.400001</v>
      </c>
      <c r="BZ99" s="34">
        <v>19.800001000000002</v>
      </c>
      <c r="CA99" s="34"/>
      <c r="CB99" s="34">
        <v>0.4</v>
      </c>
      <c r="CC99" s="34"/>
      <c r="CD99" s="34"/>
      <c r="CE99" s="34"/>
      <c r="CF99" s="34"/>
      <c r="CG99" s="34"/>
      <c r="CH99" s="34"/>
      <c r="CI99" s="34"/>
      <c r="CJ99" s="34"/>
      <c r="CK99" s="34"/>
      <c r="CL99" s="34"/>
      <c r="CM99" s="34"/>
      <c r="CN99" s="34" t="s">
        <v>2176</v>
      </c>
    </row>
    <row r="100" spans="1:92">
      <c r="A100" t="s">
        <v>2293</v>
      </c>
      <c r="B100">
        <v>105</v>
      </c>
      <c r="C100" t="s">
        <v>218</v>
      </c>
      <c r="D100">
        <v>8.3462449999999997</v>
      </c>
      <c r="E100">
        <v>2.4786823</v>
      </c>
      <c r="F100">
        <v>1192.0465999999999</v>
      </c>
      <c r="G100">
        <v>290.24905000000001</v>
      </c>
      <c r="H100">
        <v>201.28609</v>
      </c>
      <c r="I100">
        <v>204.88081</v>
      </c>
      <c r="J100">
        <v>495.63069999999999</v>
      </c>
      <c r="K100">
        <v>11</v>
      </c>
      <c r="L100">
        <v>154.84683000000001</v>
      </c>
      <c r="M100">
        <v>79.957499999999996</v>
      </c>
      <c r="N100" t="s">
        <v>2195</v>
      </c>
      <c r="O100">
        <v>245.47776999999999</v>
      </c>
      <c r="P100">
        <v>130.45695000000001</v>
      </c>
      <c r="Q100">
        <v>627</v>
      </c>
      <c r="R100">
        <v>5.7779999999999996</v>
      </c>
      <c r="S100">
        <v>2.762</v>
      </c>
      <c r="T100">
        <v>5.7779999999999996</v>
      </c>
      <c r="U100">
        <v>3.149</v>
      </c>
      <c r="V100">
        <v>2.4750000000000001</v>
      </c>
      <c r="W100">
        <v>2.1030000000000002</v>
      </c>
      <c r="X100">
        <v>8.8550000000000004</v>
      </c>
      <c r="Y100">
        <v>0.72</v>
      </c>
      <c r="Z100">
        <v>6.8769999999999998</v>
      </c>
      <c r="AA100">
        <v>1.7869999999999999</v>
      </c>
      <c r="AB100">
        <v>3.468</v>
      </c>
      <c r="AC100">
        <v>1.621</v>
      </c>
      <c r="AD100">
        <v>16455.965</v>
      </c>
      <c r="AE100">
        <v>7153.5244000000002</v>
      </c>
      <c r="AF100">
        <v>19284.445</v>
      </c>
      <c r="AG100">
        <v>10</v>
      </c>
      <c r="AH100">
        <v>1</v>
      </c>
      <c r="AI100">
        <v>8.3333339999999995E-3</v>
      </c>
      <c r="AJ100">
        <v>0.5</v>
      </c>
      <c r="AK100">
        <v>2.2269985999999999</v>
      </c>
      <c r="AL100">
        <v>2.1338995999999999E-2</v>
      </c>
      <c r="AM100">
        <v>40</v>
      </c>
      <c r="AN100">
        <v>25</v>
      </c>
      <c r="AO100">
        <v>25</v>
      </c>
      <c r="AP100">
        <v>100</v>
      </c>
      <c r="AQ100" s="34">
        <v>12.179376</v>
      </c>
      <c r="AR100" s="34">
        <v>4.1608520000000002</v>
      </c>
      <c r="AS100" s="34">
        <v>9.5135049999999999E-2</v>
      </c>
      <c r="AT100" s="34">
        <v>310.64654999999999</v>
      </c>
      <c r="AU100" s="34">
        <v>326.98676</v>
      </c>
      <c r="AV100" s="34">
        <v>4.4502266999999999E-5</v>
      </c>
      <c r="AW100" s="34">
        <v>0.38288167000000001</v>
      </c>
      <c r="AX100" s="34">
        <v>1.5315266999999999</v>
      </c>
      <c r="AY100" s="34">
        <v>7.5044813000000001</v>
      </c>
      <c r="AZ100" s="34">
        <v>5.0029874000000003</v>
      </c>
      <c r="BA100" s="34">
        <v>0.5</v>
      </c>
      <c r="BB100" s="34">
        <v>0.6</v>
      </c>
      <c r="BC100" s="34">
        <v>0.36101</v>
      </c>
      <c r="BD100" s="34">
        <v>0</v>
      </c>
      <c r="BE100" s="34">
        <v>1.0000001E-2</v>
      </c>
      <c r="BF100" s="34">
        <v>0.05</v>
      </c>
      <c r="BG100" s="34">
        <v>0.4</v>
      </c>
      <c r="BH100" s="34">
        <v>0.5</v>
      </c>
      <c r="BI100" s="34">
        <v>1.5000001000000001</v>
      </c>
      <c r="BJ100" s="34">
        <v>5</v>
      </c>
      <c r="BK100" s="34">
        <v>3.0000002000000001</v>
      </c>
      <c r="BL100" s="34">
        <v>0</v>
      </c>
      <c r="BM100" s="34">
        <v>2</v>
      </c>
      <c r="BN100" s="34">
        <v>2</v>
      </c>
      <c r="BO100" s="34">
        <v>0</v>
      </c>
      <c r="BP100" s="34">
        <v>4.5945796999999997E-2</v>
      </c>
      <c r="BQ100" s="34"/>
      <c r="BR100" s="34"/>
      <c r="BS100" s="34">
        <v>0.16334541</v>
      </c>
      <c r="BT100" s="34">
        <v>0.10005973999999999</v>
      </c>
      <c r="BU100" s="34">
        <v>0</v>
      </c>
      <c r="BV100" s="34">
        <v>6.1600003000000001</v>
      </c>
      <c r="BW100" s="34">
        <v>2.0000001E-2</v>
      </c>
      <c r="BX100" s="34">
        <v>0.6</v>
      </c>
      <c r="BY100" s="34">
        <v>14.400001</v>
      </c>
      <c r="BZ100" s="34">
        <v>16.2</v>
      </c>
      <c r="CA100" s="34"/>
      <c r="CB100" s="34">
        <v>0.4</v>
      </c>
      <c r="CC100" s="34"/>
      <c r="CD100" s="34"/>
      <c r="CE100" s="34"/>
      <c r="CF100" s="34"/>
      <c r="CG100" s="34"/>
      <c r="CH100" s="34"/>
      <c r="CI100" s="34"/>
      <c r="CJ100" s="34"/>
      <c r="CK100" s="34"/>
      <c r="CL100" s="34"/>
      <c r="CM100" s="34"/>
      <c r="CN100" s="34" t="s">
        <v>2173</v>
      </c>
    </row>
    <row r="101" spans="1:92">
      <c r="A101" t="s">
        <v>2294</v>
      </c>
      <c r="B101">
        <v>106</v>
      </c>
      <c r="C101" t="s">
        <v>219</v>
      </c>
      <c r="D101">
        <v>11.150214</v>
      </c>
      <c r="E101">
        <v>4.5919299999999996</v>
      </c>
      <c r="F101">
        <v>2384.3195999999998</v>
      </c>
      <c r="G101">
        <v>51.86983</v>
      </c>
      <c r="H101">
        <v>477.98822000000001</v>
      </c>
      <c r="I101">
        <v>1170.9554000000001</v>
      </c>
      <c r="J101">
        <v>683.50616000000002</v>
      </c>
      <c r="K101">
        <v>10</v>
      </c>
      <c r="L101">
        <v>149.06702000000001</v>
      </c>
      <c r="M101">
        <v>97.700640000000007</v>
      </c>
      <c r="N101" t="s">
        <v>2181</v>
      </c>
      <c r="O101">
        <v>123.89127000000001</v>
      </c>
      <c r="P101">
        <v>93.712850000000003</v>
      </c>
      <c r="Q101">
        <v>748</v>
      </c>
      <c r="R101">
        <v>6.6779999999999999</v>
      </c>
      <c r="S101">
        <v>3.9060000000000001</v>
      </c>
      <c r="T101">
        <v>6.6779999999999999</v>
      </c>
      <c r="U101">
        <v>4.2859999999999996</v>
      </c>
      <c r="V101">
        <v>4.234</v>
      </c>
      <c r="W101">
        <v>3.75</v>
      </c>
      <c r="X101">
        <v>8.8550000000000004</v>
      </c>
      <c r="Y101">
        <v>3.1760000000000002</v>
      </c>
      <c r="Z101">
        <v>8.4550000000000001</v>
      </c>
      <c r="AA101">
        <v>2.2730000000000001</v>
      </c>
      <c r="AB101">
        <v>4.3719999999999999</v>
      </c>
      <c r="AC101">
        <v>1.8109999999999999</v>
      </c>
      <c r="AD101">
        <v>5178.6532999999999</v>
      </c>
      <c r="AE101">
        <v>9588.2129999999997</v>
      </c>
      <c r="AF101">
        <v>40277.637000000002</v>
      </c>
      <c r="AG101">
        <v>3</v>
      </c>
      <c r="AH101">
        <v>1</v>
      </c>
      <c r="AI101">
        <v>1</v>
      </c>
      <c r="AJ101">
        <v>0.5</v>
      </c>
      <c r="AK101">
        <v>0.55969506999999996</v>
      </c>
      <c r="AL101">
        <v>0.57419354</v>
      </c>
      <c r="AM101">
        <v>15</v>
      </c>
      <c r="AN101">
        <v>10</v>
      </c>
      <c r="AO101">
        <v>60</v>
      </c>
      <c r="AP101">
        <v>100</v>
      </c>
      <c r="AQ101" s="34">
        <v>1.0041125</v>
      </c>
      <c r="AR101" s="34">
        <v>0.1563804</v>
      </c>
      <c r="AS101" s="34">
        <v>7.1874014999999999E-2</v>
      </c>
      <c r="AT101" s="34">
        <v>110.571815</v>
      </c>
      <c r="AU101" s="34">
        <v>111.80417</v>
      </c>
      <c r="AV101" s="34">
        <v>6.9343414999999999E-4</v>
      </c>
      <c r="AW101" s="34">
        <v>6.7540319999999996</v>
      </c>
      <c r="AX101" s="34"/>
      <c r="AY101" s="34">
        <v>6.7540319999999996</v>
      </c>
      <c r="AZ101" s="34"/>
      <c r="BA101" s="34">
        <v>0.5</v>
      </c>
      <c r="BB101" s="34">
        <v>0.20143000999999999</v>
      </c>
      <c r="BC101" s="34">
        <v>5.4650005000000001E-2</v>
      </c>
      <c r="BD101" s="34">
        <v>0</v>
      </c>
      <c r="BE101" s="34">
        <v>0.05</v>
      </c>
      <c r="BF101" s="34">
        <v>0.05</v>
      </c>
      <c r="BG101" s="34">
        <v>1</v>
      </c>
      <c r="BH101" s="34">
        <v>1.7</v>
      </c>
      <c r="BI101" s="34">
        <v>3.3000001999999999</v>
      </c>
      <c r="BJ101" s="34">
        <v>17.5</v>
      </c>
      <c r="BK101" s="34">
        <v>17.5</v>
      </c>
      <c r="BL101" s="34">
        <v>0</v>
      </c>
      <c r="BM101" s="34">
        <v>3.5000002000000001</v>
      </c>
      <c r="BN101" s="34">
        <v>3.5000002000000001</v>
      </c>
      <c r="BO101" s="34">
        <v>0</v>
      </c>
      <c r="BP101" s="34">
        <v>0.46313359999999998</v>
      </c>
      <c r="BQ101" s="34"/>
      <c r="BR101" s="34"/>
      <c r="BS101" s="34">
        <v>0.56373799999999996</v>
      </c>
      <c r="BT101" s="34">
        <v>0.40202573000000003</v>
      </c>
      <c r="BU101" s="34">
        <v>0.20101285999999999</v>
      </c>
      <c r="BV101" s="34">
        <v>5.9880003999999998</v>
      </c>
      <c r="BW101" s="34">
        <v>3.0000000999999998E-2</v>
      </c>
      <c r="BX101" s="34">
        <v>1.5000001000000001</v>
      </c>
      <c r="BY101" s="34">
        <v>3.9600002999999999</v>
      </c>
      <c r="BZ101" s="34">
        <v>26.730001000000001</v>
      </c>
      <c r="CA101" s="34"/>
      <c r="CB101" s="34"/>
      <c r="CC101" s="34"/>
      <c r="CD101" s="34"/>
      <c r="CE101" s="34"/>
      <c r="CF101" s="34"/>
      <c r="CG101" s="34"/>
      <c r="CH101" s="34"/>
      <c r="CI101" s="34"/>
      <c r="CJ101" s="34"/>
      <c r="CK101" s="34"/>
      <c r="CL101" s="34"/>
      <c r="CM101" s="34"/>
      <c r="CN101" s="34" t="s">
        <v>2176</v>
      </c>
    </row>
    <row r="102" spans="1:92">
      <c r="A102" t="s">
        <v>2295</v>
      </c>
      <c r="B102">
        <v>107</v>
      </c>
      <c r="C102" t="s">
        <v>220</v>
      </c>
      <c r="D102">
        <v>4.4098090000000001</v>
      </c>
      <c r="E102">
        <v>1.8572036999999999</v>
      </c>
      <c r="F102">
        <v>1026.5998999999999</v>
      </c>
      <c r="G102">
        <v>96.259780000000006</v>
      </c>
      <c r="H102">
        <v>71.746459999999999</v>
      </c>
      <c r="I102">
        <v>303.76693999999998</v>
      </c>
      <c r="J102">
        <v>554.82665999999995</v>
      </c>
      <c r="K102">
        <v>8</v>
      </c>
      <c r="L102">
        <v>267.26114000000001</v>
      </c>
      <c r="M102">
        <v>185.72037</v>
      </c>
      <c r="N102" t="s">
        <v>2195</v>
      </c>
      <c r="O102">
        <v>129.70026999999999</v>
      </c>
      <c r="P102">
        <v>97.747569999999996</v>
      </c>
      <c r="Q102">
        <v>435</v>
      </c>
      <c r="R102">
        <v>4.2</v>
      </c>
      <c r="S102">
        <v>2.5630000000000002</v>
      </c>
      <c r="T102">
        <v>4.2</v>
      </c>
      <c r="U102">
        <v>2.726</v>
      </c>
      <c r="V102">
        <v>3.44</v>
      </c>
      <c r="W102">
        <v>4.1340000000000003</v>
      </c>
      <c r="X102">
        <v>7.1920000000000002</v>
      </c>
      <c r="Y102">
        <v>1.494</v>
      </c>
      <c r="Z102">
        <v>4.7069999999999999</v>
      </c>
      <c r="AA102">
        <v>1.129</v>
      </c>
      <c r="AB102">
        <v>3.5350000000000001</v>
      </c>
      <c r="AC102">
        <v>4.2000000000000003E-2</v>
      </c>
      <c r="AD102">
        <v>15140.959000000001</v>
      </c>
      <c r="AE102">
        <v>5753.3114999999998</v>
      </c>
      <c r="AF102">
        <v>7447.5864000000001</v>
      </c>
      <c r="AG102">
        <v>1.7</v>
      </c>
      <c r="AH102">
        <v>2</v>
      </c>
      <c r="AI102">
        <v>4.1666667999999997E-2</v>
      </c>
      <c r="AJ102">
        <v>0.16666666999999999</v>
      </c>
      <c r="AK102">
        <v>0.54748580000000002</v>
      </c>
      <c r="AL102">
        <v>3.5839160000000002E-2</v>
      </c>
      <c r="AM102">
        <v>50</v>
      </c>
      <c r="AN102">
        <v>25</v>
      </c>
      <c r="AO102">
        <v>20</v>
      </c>
      <c r="AP102">
        <v>95</v>
      </c>
      <c r="AQ102" s="34">
        <v>2.0167847000000001</v>
      </c>
      <c r="AR102" s="34">
        <v>0.28566652999999997</v>
      </c>
      <c r="AS102" s="34">
        <v>0.33725247000000003</v>
      </c>
      <c r="AT102" s="34">
        <v>82.860720000000001</v>
      </c>
      <c r="AU102" s="34">
        <v>85.500420000000005</v>
      </c>
      <c r="AV102" s="34">
        <v>5.8149626000000001E-6</v>
      </c>
      <c r="AW102" s="34">
        <v>0.10005973999999999</v>
      </c>
      <c r="AX102" s="34">
        <v>50.029873000000002</v>
      </c>
      <c r="AY102" s="34">
        <v>0.20011947999999999</v>
      </c>
      <c r="AZ102" s="34">
        <v>0.20011947999999999</v>
      </c>
      <c r="BA102" s="34">
        <v>3.0000002000000001</v>
      </c>
      <c r="BB102" s="34">
        <v>0.59369503999999995</v>
      </c>
      <c r="BC102" s="34">
        <v>1.095E-2</v>
      </c>
      <c r="BD102" s="34">
        <v>0</v>
      </c>
      <c r="BE102" s="34">
        <v>1.0000001E-2</v>
      </c>
      <c r="BF102" s="34">
        <v>1.0000001E-2</v>
      </c>
      <c r="BG102" s="34">
        <v>0.1</v>
      </c>
      <c r="BH102" s="34">
        <v>0.70000004999999998</v>
      </c>
      <c r="BI102" s="34">
        <v>0.5</v>
      </c>
      <c r="BJ102" s="34">
        <v>0.1</v>
      </c>
      <c r="BK102" s="34">
        <v>0</v>
      </c>
      <c r="BL102" s="34">
        <v>0</v>
      </c>
      <c r="BM102" s="34">
        <v>0.2</v>
      </c>
      <c r="BN102" s="34">
        <v>0</v>
      </c>
      <c r="BO102" s="34">
        <v>0</v>
      </c>
      <c r="BP102" s="34">
        <v>1.4702654E-3</v>
      </c>
      <c r="BQ102" s="34"/>
      <c r="BR102" s="34"/>
      <c r="BS102" s="34"/>
      <c r="BT102" s="34"/>
      <c r="BU102" s="34"/>
      <c r="BV102" s="34">
        <v>2.9850001000000002</v>
      </c>
      <c r="BW102" s="34">
        <v>1.2500000000000001E-2</v>
      </c>
      <c r="BX102" s="34">
        <v>3.7499999999999999E-2</v>
      </c>
      <c r="BY102" s="34">
        <v>10.8</v>
      </c>
      <c r="BZ102" s="34">
        <v>24.300001000000002</v>
      </c>
      <c r="CA102" s="34"/>
      <c r="CB102" s="34"/>
      <c r="CC102" s="34"/>
      <c r="CD102" s="34"/>
      <c r="CE102" s="34"/>
      <c r="CF102" s="34"/>
      <c r="CG102" s="34"/>
      <c r="CH102" s="34"/>
      <c r="CI102" s="34"/>
      <c r="CJ102" s="34"/>
      <c r="CK102" s="34"/>
      <c r="CL102" s="34"/>
      <c r="CM102" s="34"/>
      <c r="CN102" s="34" t="s">
        <v>2176</v>
      </c>
    </row>
    <row r="103" spans="1:92">
      <c r="A103" t="s">
        <v>2296</v>
      </c>
      <c r="B103">
        <v>109</v>
      </c>
      <c r="C103" t="s">
        <v>221</v>
      </c>
      <c r="D103">
        <v>6.8448830000000003</v>
      </c>
      <c r="E103">
        <v>2.9951645999999998</v>
      </c>
      <c r="F103">
        <v>2714.0054</v>
      </c>
      <c r="G103">
        <v>373.58440000000002</v>
      </c>
      <c r="H103">
        <v>1573.7457999999999</v>
      </c>
      <c r="I103">
        <v>267.46215999999998</v>
      </c>
      <c r="J103">
        <v>499.21285999999998</v>
      </c>
      <c r="K103">
        <v>9</v>
      </c>
      <c r="L103">
        <v>100.36485</v>
      </c>
      <c r="M103">
        <v>119.80659</v>
      </c>
      <c r="N103" t="s">
        <v>2184</v>
      </c>
      <c r="O103">
        <v>148.80179999999999</v>
      </c>
      <c r="P103">
        <v>99.838819999999998</v>
      </c>
      <c r="Q103">
        <v>533</v>
      </c>
      <c r="R103">
        <v>5.2329999999999997</v>
      </c>
      <c r="S103">
        <v>4.1680000000000001</v>
      </c>
      <c r="T103">
        <v>5.2329999999999997</v>
      </c>
      <c r="U103">
        <v>3.4609999999999999</v>
      </c>
      <c r="V103">
        <v>3.3220000000000001</v>
      </c>
      <c r="W103">
        <v>2.87</v>
      </c>
      <c r="X103">
        <v>9</v>
      </c>
      <c r="Y103">
        <v>1.8240000000000001</v>
      </c>
      <c r="Z103">
        <v>3.1269999999999998</v>
      </c>
      <c r="AA103">
        <v>1.2929999999999999</v>
      </c>
      <c r="AB103">
        <v>1.288</v>
      </c>
      <c r="AC103">
        <v>0.54600000000000004</v>
      </c>
      <c r="AD103">
        <v>11617.168</v>
      </c>
      <c r="AE103">
        <v>8910.3649999999998</v>
      </c>
      <c r="AF103">
        <v>14239.004000000001</v>
      </c>
      <c r="AG103">
        <v>6</v>
      </c>
      <c r="AH103">
        <v>2.5</v>
      </c>
      <c r="AI103">
        <v>8.3333335999999994E-2</v>
      </c>
      <c r="AJ103">
        <v>0.20833334000000001</v>
      </c>
      <c r="AK103">
        <v>1.2443789999999999</v>
      </c>
      <c r="AL103">
        <v>0.33508775000000002</v>
      </c>
      <c r="AM103">
        <v>30</v>
      </c>
      <c r="AN103">
        <v>30</v>
      </c>
      <c r="AO103">
        <v>40</v>
      </c>
      <c r="AP103">
        <v>95</v>
      </c>
      <c r="AQ103" s="34">
        <v>10.284516999999999</v>
      </c>
      <c r="AR103" s="34">
        <v>10.182150999999999</v>
      </c>
      <c r="AS103" s="34">
        <v>1.0423038</v>
      </c>
      <c r="AT103" s="34">
        <v>266.80365</v>
      </c>
      <c r="AU103" s="34">
        <v>288.31261999999998</v>
      </c>
      <c r="AV103" s="34">
        <v>8.0104079999999996E-5</v>
      </c>
      <c r="AW103" s="34">
        <v>1.0337803000000001</v>
      </c>
      <c r="AX103" s="34">
        <v>2.4666317000000002</v>
      </c>
      <c r="AY103" s="34">
        <v>3.1585333000000002</v>
      </c>
      <c r="AZ103" s="34">
        <v>1.2634133999999999</v>
      </c>
      <c r="BA103" s="34">
        <v>0.3</v>
      </c>
      <c r="BB103" s="34">
        <v>1.5547051000000001</v>
      </c>
      <c r="BC103" s="34">
        <v>0</v>
      </c>
      <c r="BD103" s="34">
        <v>0</v>
      </c>
      <c r="BE103" s="34">
        <v>0.4</v>
      </c>
      <c r="BF103" s="34">
        <v>0</v>
      </c>
      <c r="BG103" s="34">
        <v>0.3</v>
      </c>
      <c r="BH103" s="34">
        <v>0.5</v>
      </c>
      <c r="BI103" s="34">
        <v>1</v>
      </c>
      <c r="BJ103" s="34">
        <v>1.2</v>
      </c>
      <c r="BK103" s="34">
        <v>0.5</v>
      </c>
      <c r="BL103" s="34">
        <v>0.5</v>
      </c>
      <c r="BM103" s="34">
        <v>0.75000005999999997</v>
      </c>
      <c r="BN103" s="34">
        <v>0.3</v>
      </c>
      <c r="BO103" s="34">
        <v>0</v>
      </c>
      <c r="BP103" s="34">
        <v>1.4886435999999999E-2</v>
      </c>
      <c r="BQ103" s="34"/>
      <c r="BR103" s="34"/>
      <c r="BS103" s="34">
        <v>0</v>
      </c>
      <c r="BT103" s="34">
        <v>2.5525442999999998E-2</v>
      </c>
      <c r="BU103" s="34">
        <v>0</v>
      </c>
      <c r="BV103" s="34">
        <v>4.6349999999999998</v>
      </c>
      <c r="BW103" s="34"/>
      <c r="BX103" s="34">
        <v>7.4999999999999997E-2</v>
      </c>
      <c r="BY103" s="34">
        <v>3.6000000999999999</v>
      </c>
      <c r="BZ103" s="34">
        <v>8.1</v>
      </c>
      <c r="CA103" s="34"/>
      <c r="CB103" s="34"/>
      <c r="CC103" s="34"/>
      <c r="CD103" s="34"/>
      <c r="CE103" s="34"/>
      <c r="CF103" s="34"/>
      <c r="CG103" s="34"/>
      <c r="CH103" s="34"/>
      <c r="CI103" s="34"/>
      <c r="CJ103" s="34"/>
      <c r="CK103" s="34"/>
      <c r="CL103" s="34"/>
      <c r="CM103" s="34"/>
      <c r="CN103" s="34" t="s">
        <v>2176</v>
      </c>
    </row>
    <row r="104" spans="1:92">
      <c r="A104" t="s">
        <v>2297</v>
      </c>
      <c r="B104">
        <v>110</v>
      </c>
      <c r="C104" t="s">
        <v>222</v>
      </c>
      <c r="D104">
        <v>5.3489933000000001</v>
      </c>
      <c r="E104">
        <v>2.1397466999999999</v>
      </c>
      <c r="F104">
        <v>1188.5663999999999</v>
      </c>
      <c r="G104">
        <v>16.763104999999999</v>
      </c>
      <c r="H104">
        <v>354.46839999999997</v>
      </c>
      <c r="I104">
        <v>388.78050000000002</v>
      </c>
      <c r="J104">
        <v>428.55439999999999</v>
      </c>
      <c r="K104">
        <v>9</v>
      </c>
      <c r="L104">
        <v>78.430983999999995</v>
      </c>
      <c r="M104">
        <v>85.589870000000005</v>
      </c>
      <c r="N104" t="s">
        <v>2202</v>
      </c>
      <c r="O104">
        <v>121.56802</v>
      </c>
      <c r="P104">
        <v>93.032470000000004</v>
      </c>
      <c r="Q104">
        <v>513</v>
      </c>
      <c r="R104">
        <v>4.6260000000000003</v>
      </c>
      <c r="S104">
        <v>2.758</v>
      </c>
      <c r="T104">
        <v>4.6260000000000003</v>
      </c>
      <c r="U104">
        <v>2.9260000000000002</v>
      </c>
      <c r="V104">
        <v>0.78800000000000003</v>
      </c>
      <c r="W104">
        <v>1.8380000000000001</v>
      </c>
      <c r="X104">
        <v>0</v>
      </c>
      <c r="Y104">
        <v>0</v>
      </c>
      <c r="Z104">
        <v>2.9129999999999998</v>
      </c>
      <c r="AA104">
        <v>0.52300000000000002</v>
      </c>
      <c r="AB104">
        <v>1.6479999999999999</v>
      </c>
      <c r="AC104">
        <v>0.74299999999999999</v>
      </c>
      <c r="AD104">
        <v>0</v>
      </c>
      <c r="AE104">
        <v>5531.4053000000004</v>
      </c>
      <c r="AF104">
        <v>10455.77</v>
      </c>
      <c r="AG104">
        <v>4</v>
      </c>
      <c r="AH104">
        <v>1</v>
      </c>
      <c r="AI104">
        <v>4.1666667999999997E-2</v>
      </c>
      <c r="AJ104">
        <v>0.25</v>
      </c>
      <c r="AK104">
        <v>9.1557040000000006E-2</v>
      </c>
      <c r="AL104">
        <v>2.8472224000000001E-2</v>
      </c>
      <c r="AM104">
        <v>10</v>
      </c>
      <c r="AN104">
        <v>20</v>
      </c>
      <c r="AO104">
        <v>5</v>
      </c>
      <c r="AP104">
        <v>100</v>
      </c>
      <c r="AQ104" s="34">
        <v>6.0112800000000002</v>
      </c>
      <c r="AR104" s="34">
        <v>10.617749999999999</v>
      </c>
      <c r="AS104" s="34">
        <v>2.5155902000000001</v>
      </c>
      <c r="AT104" s="34">
        <v>454.46210000000002</v>
      </c>
      <c r="AU104" s="34">
        <v>473.60674999999998</v>
      </c>
      <c r="AV104" s="34"/>
      <c r="AW104" s="34"/>
      <c r="AX104" s="34">
        <v>2.9356982999999999</v>
      </c>
      <c r="AY104" s="34">
        <v>2.1586018</v>
      </c>
      <c r="AZ104" s="34">
        <v>0.86344069999999995</v>
      </c>
      <c r="BA104" s="34">
        <v>0</v>
      </c>
      <c r="BB104" s="34">
        <v>0.15339501</v>
      </c>
      <c r="BC104" s="34">
        <v>0</v>
      </c>
      <c r="BD104" s="34">
        <v>0</v>
      </c>
      <c r="BE104" s="34">
        <v>0.1</v>
      </c>
      <c r="BF104" s="34">
        <v>0</v>
      </c>
      <c r="BG104" s="34">
        <v>0.4</v>
      </c>
      <c r="BH104" s="34">
        <v>0.5</v>
      </c>
      <c r="BI104" s="34">
        <v>1</v>
      </c>
      <c r="BJ104" s="34">
        <v>1</v>
      </c>
      <c r="BK104" s="34">
        <v>5</v>
      </c>
      <c r="BL104" s="34">
        <v>0</v>
      </c>
      <c r="BM104" s="34">
        <v>0.5</v>
      </c>
      <c r="BN104" s="34">
        <v>1</v>
      </c>
      <c r="BO104" s="34">
        <v>0</v>
      </c>
      <c r="BP104" s="34"/>
      <c r="BQ104" s="34"/>
      <c r="BR104" s="34"/>
      <c r="BS104" s="34">
        <v>0.26124304999999998</v>
      </c>
      <c r="BT104" s="34">
        <v>2.0033544E-2</v>
      </c>
      <c r="BU104" s="34">
        <v>0</v>
      </c>
      <c r="BV104" s="34">
        <v>3.1000000999999999</v>
      </c>
      <c r="BW104" s="34"/>
      <c r="BX104" s="34">
        <v>0.15</v>
      </c>
      <c r="BY104" s="34">
        <v>3.9600002999999999</v>
      </c>
      <c r="BZ104" s="34">
        <v>10.89</v>
      </c>
      <c r="CA104" s="34"/>
      <c r="CB104" s="34"/>
      <c r="CC104" s="34"/>
      <c r="CD104" s="34"/>
      <c r="CE104" s="34"/>
      <c r="CF104" s="34"/>
      <c r="CG104" s="34"/>
      <c r="CH104" s="34"/>
      <c r="CI104" s="34"/>
      <c r="CJ104" s="34"/>
      <c r="CK104" s="34"/>
      <c r="CL104" s="34"/>
      <c r="CM104" s="34"/>
      <c r="CN104" s="34" t="s">
        <v>2176</v>
      </c>
    </row>
    <row r="105" spans="1:92">
      <c r="A105" t="s">
        <v>2298</v>
      </c>
      <c r="B105">
        <v>114</v>
      </c>
      <c r="C105" t="s">
        <v>223</v>
      </c>
      <c r="D105">
        <v>3.9253705000000001</v>
      </c>
      <c r="E105">
        <v>1.8573436999999999</v>
      </c>
      <c r="F105">
        <v>1447.0429999999999</v>
      </c>
      <c r="G105">
        <v>229.66986</v>
      </c>
      <c r="H105">
        <v>468.56319999999999</v>
      </c>
      <c r="I105">
        <v>183.76646</v>
      </c>
      <c r="J105">
        <v>565.04349999999999</v>
      </c>
      <c r="K105">
        <v>8</v>
      </c>
      <c r="L105">
        <v>237.90123</v>
      </c>
      <c r="M105">
        <v>185.73437999999999</v>
      </c>
      <c r="N105" t="s">
        <v>2195</v>
      </c>
      <c r="O105">
        <v>115.452065</v>
      </c>
      <c r="P105">
        <v>97.754930000000002</v>
      </c>
      <c r="Q105">
        <v>433</v>
      </c>
      <c r="R105">
        <v>3.9630000000000001</v>
      </c>
      <c r="S105">
        <v>3.0430000000000001</v>
      </c>
      <c r="T105">
        <v>3.9630000000000001</v>
      </c>
      <c r="U105">
        <v>2.726</v>
      </c>
      <c r="V105">
        <v>2.8460000000000001</v>
      </c>
      <c r="W105">
        <v>1.742</v>
      </c>
      <c r="X105">
        <v>8.8550000000000004</v>
      </c>
      <c r="Y105">
        <v>1.946</v>
      </c>
      <c r="Z105">
        <v>3.2</v>
      </c>
      <c r="AA105">
        <v>0.85899999999999999</v>
      </c>
      <c r="AB105">
        <v>2.0249999999999999</v>
      </c>
      <c r="AC105">
        <v>0.316</v>
      </c>
      <c r="AD105">
        <v>9314.8709999999992</v>
      </c>
      <c r="AE105">
        <v>5858.1063999999997</v>
      </c>
      <c r="AF105">
        <v>7860.9610000000002</v>
      </c>
      <c r="AG105">
        <v>3</v>
      </c>
      <c r="AH105">
        <v>3</v>
      </c>
      <c r="AI105">
        <v>4.1666667999999997E-2</v>
      </c>
      <c r="AJ105">
        <v>0.125</v>
      </c>
      <c r="AK105">
        <v>0.37248054000000003</v>
      </c>
      <c r="AL105">
        <v>0.24566668</v>
      </c>
      <c r="AM105">
        <v>20</v>
      </c>
      <c r="AN105">
        <v>25</v>
      </c>
      <c r="AO105">
        <v>20</v>
      </c>
      <c r="AP105">
        <v>85</v>
      </c>
      <c r="AQ105" s="34">
        <v>1.5956030999999999</v>
      </c>
      <c r="AR105" s="34">
        <v>0.92913489999999999</v>
      </c>
      <c r="AS105" s="34">
        <v>2.1562199999999998</v>
      </c>
      <c r="AT105" s="34">
        <v>294.41998000000001</v>
      </c>
      <c r="AU105" s="34">
        <v>299.10095000000001</v>
      </c>
      <c r="AV105" s="34"/>
      <c r="AW105" s="34"/>
      <c r="AX105" s="34">
        <v>1.1435398000000001</v>
      </c>
      <c r="AY105" s="34">
        <v>1.9043512</v>
      </c>
      <c r="AZ105" s="34">
        <v>0.95217560000000001</v>
      </c>
      <c r="BA105" s="34">
        <v>0</v>
      </c>
      <c r="BB105" s="34">
        <v>0.34836002999999999</v>
      </c>
      <c r="BC105" s="34">
        <v>0</v>
      </c>
      <c r="BD105" s="34">
        <v>0</v>
      </c>
      <c r="BE105" s="34">
        <v>0.1</v>
      </c>
      <c r="BF105" s="34">
        <v>0.1</v>
      </c>
      <c r="BG105" s="34">
        <v>0.2</v>
      </c>
      <c r="BH105" s="34">
        <v>0.70000004999999998</v>
      </c>
      <c r="BI105" s="34">
        <v>0.4</v>
      </c>
      <c r="BJ105" s="34">
        <v>0.3</v>
      </c>
      <c r="BK105" s="34">
        <v>0.5</v>
      </c>
      <c r="BL105" s="34">
        <v>0</v>
      </c>
      <c r="BM105" s="34">
        <v>0.2</v>
      </c>
      <c r="BN105" s="34">
        <v>0.3</v>
      </c>
      <c r="BO105" s="34">
        <v>0</v>
      </c>
      <c r="BP105" s="34">
        <v>7.3513270000000004E-3</v>
      </c>
      <c r="BQ105" s="34"/>
      <c r="BR105" s="34"/>
      <c r="BS105" s="34">
        <v>0</v>
      </c>
      <c r="BT105" s="34">
        <v>3.6756635000000003E-2</v>
      </c>
      <c r="BU105" s="34">
        <v>0</v>
      </c>
      <c r="BV105" s="34">
        <v>4.5449999999999999</v>
      </c>
      <c r="BW105" s="34"/>
      <c r="BX105" s="34"/>
      <c r="BY105" s="34">
        <v>7.2000003000000001</v>
      </c>
      <c r="BZ105" s="34">
        <v>12.6</v>
      </c>
      <c r="CA105" s="34"/>
      <c r="CB105" s="34"/>
      <c r="CC105" s="34"/>
      <c r="CD105" s="34"/>
      <c r="CE105" s="34"/>
      <c r="CF105" s="34"/>
      <c r="CG105" s="34"/>
      <c r="CH105" s="34"/>
      <c r="CI105" s="34"/>
      <c r="CJ105" s="34"/>
      <c r="CK105" s="34"/>
      <c r="CL105" s="34"/>
      <c r="CM105" s="34"/>
      <c r="CN105" s="34" t="s">
        <v>2182</v>
      </c>
    </row>
    <row r="106" spans="1:92">
      <c r="A106" t="s">
        <v>2299</v>
      </c>
      <c r="B106">
        <v>115</v>
      </c>
      <c r="C106" t="s">
        <v>224</v>
      </c>
      <c r="D106">
        <v>5.6514309999999996</v>
      </c>
      <c r="E106">
        <v>2.2342713000000001</v>
      </c>
      <c r="F106">
        <v>1528.4392</v>
      </c>
      <c r="G106">
        <v>1063.4493</v>
      </c>
      <c r="H106">
        <v>31.220980000000001</v>
      </c>
      <c r="I106">
        <v>1.3529247</v>
      </c>
      <c r="J106">
        <v>432.41608000000002</v>
      </c>
      <c r="K106">
        <v>9</v>
      </c>
      <c r="L106">
        <v>82.865555000000001</v>
      </c>
      <c r="M106">
        <v>89.370850000000004</v>
      </c>
      <c r="N106" t="s">
        <v>2202</v>
      </c>
      <c r="O106">
        <v>128.44159999999999</v>
      </c>
      <c r="P106">
        <v>97.142234999999999</v>
      </c>
      <c r="Q106">
        <v>506</v>
      </c>
      <c r="R106">
        <v>4.7549999999999999</v>
      </c>
      <c r="S106">
        <v>3.1280000000000001</v>
      </c>
      <c r="T106">
        <v>4.7549999999999999</v>
      </c>
      <c r="U106">
        <v>2.9889999999999999</v>
      </c>
      <c r="V106">
        <v>0.129</v>
      </c>
      <c r="W106">
        <v>0</v>
      </c>
      <c r="X106">
        <v>0</v>
      </c>
      <c r="Y106">
        <v>0.30199999999999999</v>
      </c>
      <c r="Z106">
        <v>5.5970000000000004</v>
      </c>
      <c r="AA106">
        <v>1.544</v>
      </c>
      <c r="AB106">
        <v>4.0529999999999999</v>
      </c>
      <c r="AC106">
        <v>0</v>
      </c>
      <c r="AD106">
        <v>258.74639999999999</v>
      </c>
      <c r="AE106">
        <v>20295.5</v>
      </c>
      <c r="AF106">
        <v>30614.543000000001</v>
      </c>
      <c r="AG106">
        <v>6</v>
      </c>
      <c r="AH106">
        <v>1</v>
      </c>
      <c r="AI106">
        <v>8.3333335999999994E-2</v>
      </c>
      <c r="AJ106">
        <v>0.25</v>
      </c>
      <c r="AK106">
        <v>5.5119996000000002</v>
      </c>
      <c r="AL106">
        <v>7.5617289999999997E-3</v>
      </c>
      <c r="AM106">
        <v>100</v>
      </c>
      <c r="AN106">
        <v>5</v>
      </c>
      <c r="AO106">
        <v>5</v>
      </c>
      <c r="AP106">
        <v>100</v>
      </c>
      <c r="AQ106" s="34">
        <v>0.21170159999999999</v>
      </c>
      <c r="AR106" s="34">
        <v>0</v>
      </c>
      <c r="AS106" s="34">
        <v>0</v>
      </c>
      <c r="AT106" s="34">
        <v>0.93952256000000001</v>
      </c>
      <c r="AU106" s="34">
        <v>1.1512241000000001</v>
      </c>
      <c r="AV106" s="34"/>
      <c r="AW106" s="34"/>
      <c r="AX106" s="34"/>
      <c r="AY106" s="34"/>
      <c r="AZ106" s="34"/>
      <c r="BA106" s="34">
        <v>0</v>
      </c>
      <c r="BB106" s="34">
        <v>7.2519650000000002</v>
      </c>
      <c r="BC106" s="34">
        <v>0.36175000000000002</v>
      </c>
      <c r="BD106" s="34">
        <v>0</v>
      </c>
      <c r="BE106" s="34">
        <v>0.05</v>
      </c>
      <c r="BF106" s="34">
        <v>0</v>
      </c>
      <c r="BG106" s="34">
        <v>0.2</v>
      </c>
      <c r="BH106" s="34">
        <v>0.70000004999999998</v>
      </c>
      <c r="BI106" s="34">
        <v>2</v>
      </c>
      <c r="BJ106" s="34">
        <v>0</v>
      </c>
      <c r="BK106" s="34">
        <v>0</v>
      </c>
      <c r="BL106" s="34">
        <v>0</v>
      </c>
      <c r="BM106" s="34">
        <v>0.2</v>
      </c>
      <c r="BN106" s="34">
        <v>0</v>
      </c>
      <c r="BO106" s="34">
        <v>0</v>
      </c>
      <c r="BP106" s="34"/>
      <c r="BQ106" s="34"/>
      <c r="BR106" s="34"/>
      <c r="BS106" s="34"/>
      <c r="BT106" s="34"/>
      <c r="BU106" s="34"/>
      <c r="BV106" s="34">
        <v>6.1740003000000003</v>
      </c>
      <c r="BW106" s="34"/>
      <c r="BX106" s="34">
        <v>0.22500002</v>
      </c>
      <c r="BY106" s="34">
        <v>4</v>
      </c>
      <c r="BZ106" s="34">
        <v>36</v>
      </c>
      <c r="CA106" s="34"/>
      <c r="CB106" s="34"/>
      <c r="CC106" s="34"/>
      <c r="CD106" s="34"/>
      <c r="CE106" s="34"/>
      <c r="CF106" s="34"/>
      <c r="CG106" s="34"/>
      <c r="CH106" s="34"/>
      <c r="CI106" s="34"/>
      <c r="CJ106" s="34"/>
      <c r="CK106" s="34"/>
      <c r="CL106" s="34"/>
      <c r="CM106" s="34"/>
      <c r="CN106" s="34" t="s">
        <v>2176</v>
      </c>
    </row>
    <row r="107" spans="1:92">
      <c r="A107" t="s">
        <v>2300</v>
      </c>
      <c r="B107">
        <v>120</v>
      </c>
      <c r="C107" t="s">
        <v>225</v>
      </c>
      <c r="D107">
        <v>5.2836303999999998</v>
      </c>
      <c r="E107">
        <v>2.7688956</v>
      </c>
      <c r="F107">
        <v>1862.325</v>
      </c>
      <c r="G107">
        <v>661.50199999999995</v>
      </c>
      <c r="H107">
        <v>119.21939999999999</v>
      </c>
      <c r="I107">
        <v>595.46429999999998</v>
      </c>
      <c r="J107">
        <v>486.13916</v>
      </c>
      <c r="K107">
        <v>9</v>
      </c>
      <c r="L107">
        <v>77.472589999999997</v>
      </c>
      <c r="M107">
        <v>110.75583</v>
      </c>
      <c r="N107" t="s">
        <v>2202</v>
      </c>
      <c r="O107">
        <v>120.08251</v>
      </c>
      <c r="P107">
        <v>120.386765</v>
      </c>
      <c r="Q107">
        <v>534</v>
      </c>
      <c r="R107">
        <v>4.5970000000000004</v>
      </c>
      <c r="S107">
        <v>3.452</v>
      </c>
      <c r="T107">
        <v>4.5970000000000004</v>
      </c>
      <c r="U107">
        <v>3.3279999999999998</v>
      </c>
      <c r="V107">
        <v>2.78</v>
      </c>
      <c r="W107">
        <v>1.9950000000000001</v>
      </c>
      <c r="X107">
        <v>9</v>
      </c>
      <c r="Y107">
        <v>1.3340000000000001</v>
      </c>
      <c r="Z107">
        <v>3.9039999999999999</v>
      </c>
      <c r="AA107">
        <v>1.4710000000000001</v>
      </c>
      <c r="AB107">
        <v>2.1110000000000002</v>
      </c>
      <c r="AC107">
        <v>0.32100000000000001</v>
      </c>
      <c r="AD107">
        <v>3104.9567999999999</v>
      </c>
      <c r="AE107">
        <v>16934.771000000001</v>
      </c>
      <c r="AF107">
        <v>26321.668000000001</v>
      </c>
      <c r="AG107">
        <v>8</v>
      </c>
      <c r="AH107">
        <v>2</v>
      </c>
      <c r="AI107">
        <v>0.16666666999999999</v>
      </c>
      <c r="AJ107">
        <v>0.22916666999999999</v>
      </c>
      <c r="AK107">
        <v>6.0937862000000003</v>
      </c>
      <c r="AL107">
        <v>4.4620252999999999E-2</v>
      </c>
      <c r="AM107">
        <v>90</v>
      </c>
      <c r="AN107">
        <v>5</v>
      </c>
      <c r="AO107">
        <v>25</v>
      </c>
      <c r="AP107">
        <v>95</v>
      </c>
      <c r="AQ107" s="34">
        <v>4.2915315999999999</v>
      </c>
      <c r="AR107" s="34">
        <v>3.0840483000000001</v>
      </c>
      <c r="AS107" s="34">
        <v>0</v>
      </c>
      <c r="AT107" s="34">
        <v>322.32900000000001</v>
      </c>
      <c r="AU107" s="34">
        <v>329.70456000000001</v>
      </c>
      <c r="AV107" s="34"/>
      <c r="AW107" s="34"/>
      <c r="AX107" s="34"/>
      <c r="AY107" s="34">
        <v>0.51050890000000004</v>
      </c>
      <c r="AZ107" s="34">
        <v>0.45945796</v>
      </c>
      <c r="BA107" s="34">
        <v>0</v>
      </c>
      <c r="BB107" s="34">
        <v>5.4</v>
      </c>
      <c r="BC107" s="34">
        <v>0</v>
      </c>
      <c r="BD107" s="34">
        <v>0</v>
      </c>
      <c r="BE107" s="34">
        <v>0.05</v>
      </c>
      <c r="BF107" s="34">
        <v>0</v>
      </c>
      <c r="BG107" s="34">
        <v>0.5</v>
      </c>
      <c r="BH107" s="34">
        <v>1</v>
      </c>
      <c r="BI107" s="34">
        <v>1.5000001000000001</v>
      </c>
      <c r="BJ107" s="34">
        <v>1.5000001000000001</v>
      </c>
      <c r="BK107" s="34">
        <v>1.8000001000000001</v>
      </c>
      <c r="BL107" s="34">
        <v>0</v>
      </c>
      <c r="BM107" s="34">
        <v>0.8</v>
      </c>
      <c r="BN107" s="34">
        <v>0</v>
      </c>
      <c r="BO107" s="34">
        <v>0</v>
      </c>
      <c r="BP107" s="34"/>
      <c r="BQ107" s="34"/>
      <c r="BR107" s="34"/>
      <c r="BS107" s="34"/>
      <c r="BT107" s="34"/>
      <c r="BU107" s="34"/>
      <c r="BV107" s="34">
        <v>6.1159999999999997</v>
      </c>
      <c r="BW107" s="34">
        <v>6.2500000000000003E-3</v>
      </c>
      <c r="BX107" s="34">
        <v>3.7499999999999999E-2</v>
      </c>
      <c r="BY107" s="34">
        <v>3.6000000999999999</v>
      </c>
      <c r="BZ107" s="34">
        <v>16.2</v>
      </c>
      <c r="CA107" s="34"/>
      <c r="CB107" s="34"/>
      <c r="CC107" s="34"/>
      <c r="CD107" s="34"/>
      <c r="CE107" s="34"/>
      <c r="CF107" s="34"/>
      <c r="CG107" s="34"/>
      <c r="CH107" s="34"/>
      <c r="CI107" s="34"/>
      <c r="CJ107" s="34"/>
      <c r="CK107" s="34"/>
      <c r="CL107" s="34"/>
      <c r="CM107" s="34"/>
      <c r="CN107" s="34" t="s">
        <v>2176</v>
      </c>
    </row>
    <row r="108" spans="1:92">
      <c r="A108" t="s">
        <v>2301</v>
      </c>
      <c r="B108">
        <v>121</v>
      </c>
      <c r="C108" t="s">
        <v>225</v>
      </c>
      <c r="D108">
        <v>8.1150230000000008</v>
      </c>
      <c r="E108">
        <v>5.753177</v>
      </c>
      <c r="F108">
        <v>4531.5529999999999</v>
      </c>
      <c r="G108">
        <v>829.19759999999997</v>
      </c>
      <c r="H108">
        <v>372.35854999999998</v>
      </c>
      <c r="I108">
        <v>2844.9443000000001</v>
      </c>
      <c r="J108">
        <v>485.05275999999998</v>
      </c>
      <c r="K108">
        <v>10</v>
      </c>
      <c r="L108">
        <v>108.48959000000001</v>
      </c>
      <c r="M108">
        <v>122.408035</v>
      </c>
      <c r="N108" t="s">
        <v>2190</v>
      </c>
      <c r="O108">
        <v>111.16468999999999</v>
      </c>
      <c r="P108">
        <v>87.169359999999998</v>
      </c>
      <c r="Q108">
        <v>629</v>
      </c>
      <c r="R108">
        <v>5.6970000000000001</v>
      </c>
      <c r="S108">
        <v>5.3849999999999998</v>
      </c>
      <c r="T108">
        <v>5.6970000000000001</v>
      </c>
      <c r="U108">
        <v>4.7969999999999997</v>
      </c>
      <c r="V108">
        <v>1.8420000000000001</v>
      </c>
      <c r="W108">
        <v>2.742</v>
      </c>
      <c r="X108">
        <v>0</v>
      </c>
      <c r="Y108">
        <v>1.5549999999999999</v>
      </c>
      <c r="Z108">
        <v>9</v>
      </c>
      <c r="AA108">
        <v>2.4420000000000002</v>
      </c>
      <c r="AB108">
        <v>2.5249999999999999</v>
      </c>
      <c r="AC108">
        <v>4.7249999999999996</v>
      </c>
      <c r="AD108">
        <v>1322.6953000000001</v>
      </c>
      <c r="AE108">
        <v>24028.208999999999</v>
      </c>
      <c r="AF108">
        <v>47526.46</v>
      </c>
      <c r="AG108">
        <v>8</v>
      </c>
      <c r="AH108">
        <v>2</v>
      </c>
      <c r="AI108">
        <v>0.66666669999999995</v>
      </c>
      <c r="AJ108">
        <v>0.3125</v>
      </c>
      <c r="AK108">
        <v>4.6066665999999996</v>
      </c>
      <c r="AL108">
        <v>0.42636815</v>
      </c>
      <c r="AM108">
        <v>90</v>
      </c>
      <c r="AN108">
        <v>10</v>
      </c>
      <c r="AO108">
        <v>65</v>
      </c>
      <c r="AP108">
        <v>95</v>
      </c>
      <c r="AQ108" s="34">
        <v>3.1559222</v>
      </c>
      <c r="AR108" s="34">
        <v>2.4672382000000002</v>
      </c>
      <c r="AS108" s="34">
        <v>2.3522403000000001</v>
      </c>
      <c r="AT108" s="34">
        <v>109.49834</v>
      </c>
      <c r="AU108" s="34">
        <v>117.39352</v>
      </c>
      <c r="AV108" s="34">
        <v>5.3402709999999997E-5</v>
      </c>
      <c r="AW108" s="34">
        <v>1.3783738999999999</v>
      </c>
      <c r="AX108" s="34"/>
      <c r="AY108" s="34">
        <v>28.716121999999999</v>
      </c>
      <c r="AZ108" s="34">
        <v>0.40840712000000001</v>
      </c>
      <c r="BA108" s="34">
        <v>0</v>
      </c>
      <c r="BB108" s="34">
        <v>5.4</v>
      </c>
      <c r="BC108" s="34">
        <v>0</v>
      </c>
      <c r="BD108" s="34">
        <v>0</v>
      </c>
      <c r="BE108" s="34">
        <v>0.1</v>
      </c>
      <c r="BF108" s="34">
        <v>0</v>
      </c>
      <c r="BG108" s="34">
        <v>2</v>
      </c>
      <c r="BH108" s="34">
        <v>3.0000002000000001</v>
      </c>
      <c r="BI108" s="34">
        <v>4</v>
      </c>
      <c r="BJ108" s="34">
        <v>8.8000000000000007</v>
      </c>
      <c r="BK108" s="34">
        <v>14.6</v>
      </c>
      <c r="BL108" s="34">
        <v>5.8</v>
      </c>
      <c r="BM108" s="34">
        <v>0.8</v>
      </c>
      <c r="BN108" s="34">
        <v>0</v>
      </c>
      <c r="BO108" s="34">
        <v>0</v>
      </c>
      <c r="BP108" s="34">
        <v>9.924291E-3</v>
      </c>
      <c r="BQ108" s="34"/>
      <c r="BR108" s="34"/>
      <c r="BS108" s="34">
        <v>0</v>
      </c>
      <c r="BT108" s="34">
        <v>7.6576340000000007E-2</v>
      </c>
      <c r="BU108" s="34">
        <v>0</v>
      </c>
      <c r="BV108" s="34">
        <v>9.1740010000000005</v>
      </c>
      <c r="BW108" s="34">
        <v>6.2500000000000003E-3</v>
      </c>
      <c r="BX108" s="34">
        <v>3.7499999999999999E-2</v>
      </c>
      <c r="BY108" s="34">
        <v>3.6000000999999999</v>
      </c>
      <c r="BZ108" s="34">
        <v>16.2</v>
      </c>
      <c r="CA108" s="34"/>
      <c r="CB108" s="34"/>
      <c r="CC108" s="34"/>
      <c r="CD108" s="34"/>
      <c r="CE108" s="34"/>
      <c r="CF108" s="34"/>
      <c r="CG108" s="34"/>
      <c r="CH108" s="34"/>
      <c r="CI108" s="34"/>
      <c r="CJ108" s="34"/>
      <c r="CK108" s="34"/>
      <c r="CL108" s="34"/>
      <c r="CM108" s="34"/>
      <c r="CN108" s="34" t="s">
        <v>2233</v>
      </c>
    </row>
    <row r="109" spans="1:92">
      <c r="A109" t="s">
        <v>2302</v>
      </c>
      <c r="B109">
        <v>123</v>
      </c>
      <c r="C109" t="s">
        <v>226</v>
      </c>
      <c r="D109">
        <v>7.3635902</v>
      </c>
      <c r="E109">
        <v>3.5528282999999998</v>
      </c>
      <c r="F109">
        <v>2677.83</v>
      </c>
      <c r="G109">
        <v>254.37672000000001</v>
      </c>
      <c r="H109">
        <v>248.97368</v>
      </c>
      <c r="I109">
        <v>760.20389999999998</v>
      </c>
      <c r="J109">
        <v>1414.2759000000001</v>
      </c>
      <c r="K109">
        <v>9</v>
      </c>
      <c r="L109">
        <v>107.97051999999999</v>
      </c>
      <c r="M109">
        <v>142.11313999999999</v>
      </c>
      <c r="N109" t="s">
        <v>2184</v>
      </c>
      <c r="O109">
        <v>160.07804999999999</v>
      </c>
      <c r="P109">
        <v>118.42761</v>
      </c>
      <c r="Q109">
        <v>514</v>
      </c>
      <c r="R109">
        <v>5.4269999999999996</v>
      </c>
      <c r="S109">
        <v>4.1399999999999997</v>
      </c>
      <c r="T109">
        <v>5.4269999999999996</v>
      </c>
      <c r="U109">
        <v>3.77</v>
      </c>
      <c r="V109">
        <v>0.90400000000000003</v>
      </c>
      <c r="W109">
        <v>2.11</v>
      </c>
      <c r="X109">
        <v>0</v>
      </c>
      <c r="Y109">
        <v>0</v>
      </c>
      <c r="Z109">
        <v>3.5630000000000002</v>
      </c>
      <c r="AA109">
        <v>0.83199999999999996</v>
      </c>
      <c r="AB109">
        <v>2.355</v>
      </c>
      <c r="AC109">
        <v>0.376</v>
      </c>
      <c r="AD109">
        <v>0</v>
      </c>
      <c r="AE109">
        <v>10309.585999999999</v>
      </c>
      <c r="AF109">
        <v>16635.719000000001</v>
      </c>
      <c r="AG109">
        <v>10</v>
      </c>
      <c r="AH109">
        <v>3</v>
      </c>
      <c r="AI109">
        <v>0.16666666999999999</v>
      </c>
      <c r="AJ109">
        <v>0.33333333999999998</v>
      </c>
      <c r="AK109">
        <v>2.4135678</v>
      </c>
      <c r="AL109">
        <v>5.1925287000000001E-2</v>
      </c>
      <c r="AM109">
        <v>45</v>
      </c>
      <c r="AN109">
        <v>8</v>
      </c>
      <c r="AO109">
        <v>25</v>
      </c>
      <c r="AP109">
        <v>85</v>
      </c>
      <c r="AQ109" s="34">
        <v>15.681602</v>
      </c>
      <c r="AR109" s="34">
        <v>3.0491997999999998</v>
      </c>
      <c r="AS109" s="34">
        <v>0.62073003999999998</v>
      </c>
      <c r="AT109" s="34">
        <v>529.89075000000003</v>
      </c>
      <c r="AU109" s="34">
        <v>549.2423</v>
      </c>
      <c r="AV109" s="34"/>
      <c r="AW109" s="34"/>
      <c r="AX109" s="34">
        <v>0.57432240000000001</v>
      </c>
      <c r="AY109" s="34">
        <v>0.57432240000000001</v>
      </c>
      <c r="AZ109" s="34">
        <v>0.57432240000000001</v>
      </c>
      <c r="BA109" s="34">
        <v>0</v>
      </c>
      <c r="BB109" s="34">
        <v>1</v>
      </c>
      <c r="BC109" s="34">
        <v>0.31301003999999999</v>
      </c>
      <c r="BD109" s="34">
        <v>0</v>
      </c>
      <c r="BE109" s="34">
        <v>0.05</v>
      </c>
      <c r="BF109" s="34">
        <v>1.0000001E-2</v>
      </c>
      <c r="BG109" s="34">
        <v>0.6</v>
      </c>
      <c r="BH109" s="34">
        <v>1.2</v>
      </c>
      <c r="BI109" s="34">
        <v>1.6</v>
      </c>
      <c r="BJ109" s="34">
        <v>1.5000001000000001</v>
      </c>
      <c r="BK109" s="34">
        <v>1.8000001000000001</v>
      </c>
      <c r="BL109" s="34">
        <v>0</v>
      </c>
      <c r="BM109" s="34">
        <v>0.8</v>
      </c>
      <c r="BN109" s="34">
        <v>0</v>
      </c>
      <c r="BO109" s="34">
        <v>0</v>
      </c>
      <c r="BP109" s="34">
        <v>0.55134945999999996</v>
      </c>
      <c r="BQ109" s="34"/>
      <c r="BR109" s="34"/>
      <c r="BS109" s="34">
        <v>0</v>
      </c>
      <c r="BT109" s="34">
        <v>0.20420355000000001</v>
      </c>
      <c r="BU109" s="34">
        <v>0</v>
      </c>
      <c r="BV109" s="34">
        <v>8.0320009999999993</v>
      </c>
      <c r="BW109" s="34"/>
      <c r="BX109" s="34"/>
      <c r="BY109" s="34">
        <v>6.8</v>
      </c>
      <c r="BZ109" s="34">
        <v>15.300001</v>
      </c>
      <c r="CA109" s="34"/>
      <c r="CB109" s="34"/>
      <c r="CC109" s="34"/>
      <c r="CD109" s="34"/>
      <c r="CE109" s="34"/>
      <c r="CF109" s="34"/>
      <c r="CG109" s="34"/>
      <c r="CH109" s="34"/>
      <c r="CI109" s="34"/>
      <c r="CJ109" s="34"/>
      <c r="CK109" s="34"/>
      <c r="CL109" s="34"/>
      <c r="CM109" s="34"/>
      <c r="CN109" s="34" t="s">
        <v>2176</v>
      </c>
    </row>
    <row r="110" spans="1:92">
      <c r="A110" t="s">
        <v>2303</v>
      </c>
      <c r="B110">
        <v>124</v>
      </c>
      <c r="C110" t="s">
        <v>227</v>
      </c>
      <c r="D110">
        <v>4.5059310000000004</v>
      </c>
      <c r="E110">
        <v>2.2692040000000002</v>
      </c>
      <c r="F110">
        <v>1871.8025</v>
      </c>
      <c r="G110">
        <v>601.18786999999998</v>
      </c>
      <c r="H110">
        <v>469.32810000000001</v>
      </c>
      <c r="I110">
        <v>277.12002999999999</v>
      </c>
      <c r="J110">
        <v>524.16650000000004</v>
      </c>
      <c r="K110">
        <v>9</v>
      </c>
      <c r="L110">
        <v>66.069370000000006</v>
      </c>
      <c r="M110">
        <v>90.768159999999995</v>
      </c>
      <c r="N110" t="s">
        <v>2202</v>
      </c>
      <c r="O110">
        <v>102.40752000000001</v>
      </c>
      <c r="P110">
        <v>98.66104</v>
      </c>
      <c r="Q110">
        <v>433</v>
      </c>
      <c r="R110">
        <v>4.2450000000000001</v>
      </c>
      <c r="S110">
        <v>3.4609999999999999</v>
      </c>
      <c r="T110">
        <v>4.2450000000000001</v>
      </c>
      <c r="U110">
        <v>3.0129999999999999</v>
      </c>
      <c r="V110">
        <v>2.839</v>
      </c>
      <c r="W110">
        <v>2.286</v>
      </c>
      <c r="X110">
        <v>7.1920000000000002</v>
      </c>
      <c r="Y110">
        <v>1.9410000000000001</v>
      </c>
      <c r="Z110">
        <v>2.9809999999999999</v>
      </c>
      <c r="AA110">
        <v>1.0580000000000001</v>
      </c>
      <c r="AB110">
        <v>1.8979999999999999</v>
      </c>
      <c r="AC110">
        <v>2.4E-2</v>
      </c>
      <c r="AD110">
        <v>12777.767</v>
      </c>
      <c r="AE110">
        <v>6493.9443000000001</v>
      </c>
      <c r="AF110">
        <v>8380.3790000000008</v>
      </c>
      <c r="AG110">
        <v>3</v>
      </c>
      <c r="AH110">
        <v>2</v>
      </c>
      <c r="AI110">
        <v>4.1666667999999997E-2</v>
      </c>
      <c r="AJ110">
        <v>0.16666666999999999</v>
      </c>
      <c r="AK110">
        <v>1.2067372999999999</v>
      </c>
      <c r="AL110">
        <v>9.4932996000000006E-2</v>
      </c>
      <c r="AM110">
        <v>60</v>
      </c>
      <c r="AN110">
        <v>20</v>
      </c>
      <c r="AO110">
        <v>20</v>
      </c>
      <c r="AP110">
        <v>90</v>
      </c>
      <c r="AQ110" s="34">
        <v>2.4902381999999998</v>
      </c>
      <c r="AR110" s="34">
        <v>2.5030123999999998</v>
      </c>
      <c r="AS110" s="34">
        <v>0.69608879999999995</v>
      </c>
      <c r="AT110" s="34">
        <v>79.427184999999994</v>
      </c>
      <c r="AU110" s="34">
        <v>85.116516000000004</v>
      </c>
      <c r="AV110" s="34">
        <v>1.7088869E-6</v>
      </c>
      <c r="AW110" s="34">
        <v>2.9405312999999999E-2</v>
      </c>
      <c r="AX110" s="34">
        <v>9.8017710000000008E-3</v>
      </c>
      <c r="AY110" s="34">
        <v>7.8414170000000005E-2</v>
      </c>
      <c r="AZ110" s="34">
        <v>3.9207086000000002E-2</v>
      </c>
      <c r="BA110" s="34">
        <v>0</v>
      </c>
      <c r="BB110" s="34">
        <v>0.93233999999999995</v>
      </c>
      <c r="BC110" s="34">
        <v>0</v>
      </c>
      <c r="BD110" s="34">
        <v>0</v>
      </c>
      <c r="BE110" s="34">
        <v>0.1</v>
      </c>
      <c r="BF110" s="34">
        <v>1.0000001E-2</v>
      </c>
      <c r="BG110" s="34">
        <v>0.2</v>
      </c>
      <c r="BH110" s="34">
        <v>0.5</v>
      </c>
      <c r="BI110" s="34">
        <v>0.5</v>
      </c>
      <c r="BJ110" s="34">
        <v>0.1</v>
      </c>
      <c r="BK110" s="34">
        <v>0.1</v>
      </c>
      <c r="BL110" s="34">
        <v>0</v>
      </c>
      <c r="BM110" s="34">
        <v>0.2</v>
      </c>
      <c r="BN110" s="34">
        <v>0</v>
      </c>
      <c r="BO110" s="34">
        <v>0</v>
      </c>
      <c r="BP110" s="34"/>
      <c r="BQ110" s="34"/>
      <c r="BR110" s="34"/>
      <c r="BS110" s="34"/>
      <c r="BT110" s="34"/>
      <c r="BU110" s="34"/>
      <c r="BV110" s="34">
        <v>4.5750003000000001</v>
      </c>
      <c r="BW110" s="34">
        <v>1.2500000000000001E-2</v>
      </c>
      <c r="BX110" s="34"/>
      <c r="BY110" s="34">
        <v>5.76</v>
      </c>
      <c r="BZ110" s="34">
        <v>12.960001</v>
      </c>
      <c r="CA110" s="34"/>
      <c r="CB110" s="34"/>
      <c r="CC110" s="34"/>
      <c r="CD110" s="34"/>
      <c r="CE110" s="34"/>
      <c r="CF110" s="34"/>
      <c r="CG110" s="34"/>
      <c r="CH110" s="34"/>
      <c r="CI110" s="34"/>
      <c r="CJ110" s="34"/>
      <c r="CK110" s="34"/>
      <c r="CL110" s="34"/>
      <c r="CM110" s="34"/>
      <c r="CN110" s="34" t="s">
        <v>2233</v>
      </c>
    </row>
    <row r="111" spans="1:92">
      <c r="A111" t="s">
        <v>2304</v>
      </c>
      <c r="B111">
        <v>125</v>
      </c>
      <c r="C111" t="s">
        <v>228</v>
      </c>
      <c r="D111">
        <v>4.5020986000000001</v>
      </c>
      <c r="E111">
        <v>1.6583705</v>
      </c>
      <c r="F111">
        <v>951.47019999999998</v>
      </c>
      <c r="G111">
        <v>188.43887000000001</v>
      </c>
      <c r="H111">
        <v>175.97049999999999</v>
      </c>
      <c r="I111">
        <v>162.5078</v>
      </c>
      <c r="J111">
        <v>424.55306999999999</v>
      </c>
      <c r="K111">
        <v>8</v>
      </c>
      <c r="L111">
        <v>272.85446000000002</v>
      </c>
      <c r="M111">
        <v>165.83705</v>
      </c>
      <c r="N111" t="s">
        <v>2195</v>
      </c>
      <c r="O111">
        <v>132.41466</v>
      </c>
      <c r="P111">
        <v>87.282650000000004</v>
      </c>
      <c r="Q111">
        <v>412</v>
      </c>
      <c r="R111">
        <v>4.2439999999999998</v>
      </c>
      <c r="S111">
        <v>2.468</v>
      </c>
      <c r="T111">
        <v>4.2439999999999998</v>
      </c>
      <c r="U111">
        <v>2.5760000000000001</v>
      </c>
      <c r="V111">
        <v>1.08</v>
      </c>
      <c r="W111">
        <v>1.5149999999999999</v>
      </c>
      <c r="X111">
        <v>0</v>
      </c>
      <c r="Y111">
        <v>1.0049999999999999</v>
      </c>
      <c r="Z111">
        <v>2.2109999999999999</v>
      </c>
      <c r="AA111">
        <v>0.76</v>
      </c>
      <c r="AB111">
        <v>0.93</v>
      </c>
      <c r="AC111">
        <v>0.52100000000000002</v>
      </c>
      <c r="AD111">
        <v>3794.989</v>
      </c>
      <c r="AE111">
        <v>6661.9009999999998</v>
      </c>
      <c r="AF111">
        <v>11403.725</v>
      </c>
      <c r="AG111">
        <v>10</v>
      </c>
      <c r="AH111">
        <v>1.5</v>
      </c>
      <c r="AI111">
        <v>8.3333335999999994E-2</v>
      </c>
      <c r="AJ111">
        <v>0.16666666999999999</v>
      </c>
      <c r="AK111">
        <v>3.7719035000000001</v>
      </c>
      <c r="AL111">
        <v>4.5914240000000002E-2</v>
      </c>
      <c r="AM111">
        <v>45</v>
      </c>
      <c r="AN111">
        <v>10</v>
      </c>
      <c r="AO111">
        <v>25</v>
      </c>
      <c r="AP111">
        <v>90</v>
      </c>
      <c r="AQ111" s="34">
        <v>12.448577999999999</v>
      </c>
      <c r="AR111" s="34">
        <v>3.9204004000000001</v>
      </c>
      <c r="AS111" s="34">
        <v>0.83853005999999997</v>
      </c>
      <c r="AT111" s="34">
        <v>1312.6321</v>
      </c>
      <c r="AU111" s="34">
        <v>1329.8395</v>
      </c>
      <c r="AV111" s="34">
        <v>1.0413529E-5</v>
      </c>
      <c r="AW111" s="34">
        <v>0.20675609</v>
      </c>
      <c r="AX111" s="34">
        <v>1.6885079999999999</v>
      </c>
      <c r="AY111" s="34">
        <v>1.5008961000000001</v>
      </c>
      <c r="AZ111" s="34">
        <v>0.75044805000000003</v>
      </c>
      <c r="BA111" s="34">
        <v>0</v>
      </c>
      <c r="BB111" s="34">
        <v>1</v>
      </c>
      <c r="BC111" s="34">
        <v>0.31774000000000002</v>
      </c>
      <c r="BD111" s="34">
        <v>0</v>
      </c>
      <c r="BE111" s="34">
        <v>0.05</v>
      </c>
      <c r="BF111" s="34">
        <v>0</v>
      </c>
      <c r="BG111" s="34">
        <v>2.0000001E-2</v>
      </c>
      <c r="BH111" s="34">
        <v>0.4</v>
      </c>
      <c r="BI111" s="34">
        <v>0.70000004999999998</v>
      </c>
      <c r="BJ111" s="34">
        <v>1.8000001000000001</v>
      </c>
      <c r="BK111" s="34">
        <v>1.8000001000000001</v>
      </c>
      <c r="BL111" s="34">
        <v>0</v>
      </c>
      <c r="BM111" s="34">
        <v>0.5</v>
      </c>
      <c r="BN111" s="34">
        <v>0</v>
      </c>
      <c r="BO111" s="34">
        <v>0</v>
      </c>
      <c r="BP111" s="34">
        <v>0.55134945999999996</v>
      </c>
      <c r="BQ111" s="34"/>
      <c r="BR111" s="34"/>
      <c r="BS111" s="34">
        <v>0</v>
      </c>
      <c r="BT111" s="34">
        <v>0.20420355000000001</v>
      </c>
      <c r="BU111" s="34">
        <v>0</v>
      </c>
      <c r="BV111" s="34">
        <v>6.1860002999999999</v>
      </c>
      <c r="BW111" s="34"/>
      <c r="BX111" s="34"/>
      <c r="BY111" s="34">
        <v>2.0400002000000002</v>
      </c>
      <c r="BZ111" s="34">
        <v>6.1200004000000003</v>
      </c>
      <c r="CA111" s="34">
        <v>0.3</v>
      </c>
      <c r="CB111" s="34"/>
      <c r="CC111" s="34"/>
      <c r="CD111" s="34"/>
      <c r="CE111" s="34"/>
      <c r="CF111" s="34"/>
      <c r="CG111" s="34"/>
      <c r="CH111" s="34"/>
      <c r="CI111" s="34"/>
      <c r="CJ111" s="34"/>
      <c r="CK111" s="34"/>
      <c r="CL111" s="34"/>
      <c r="CM111" s="34"/>
      <c r="CN111" s="34" t="s">
        <v>2176</v>
      </c>
    </row>
    <row r="112" spans="1:92">
      <c r="A112" t="s">
        <v>2305</v>
      </c>
      <c r="B112">
        <v>129</v>
      </c>
      <c r="C112" t="s">
        <v>229</v>
      </c>
      <c r="D112">
        <v>1.7304001</v>
      </c>
      <c r="E112">
        <v>1.0335483999999999</v>
      </c>
      <c r="F112">
        <v>1006.06055</v>
      </c>
      <c r="G112">
        <v>81.384979999999999</v>
      </c>
      <c r="H112">
        <v>381.84019999999998</v>
      </c>
      <c r="I112">
        <v>134.90290999999999</v>
      </c>
      <c r="J112">
        <v>407.93239999999997</v>
      </c>
      <c r="K112">
        <v>8</v>
      </c>
      <c r="L112">
        <v>104.87273</v>
      </c>
      <c r="M112">
        <v>103.35483600000001</v>
      </c>
      <c r="N112" t="s">
        <v>2192</v>
      </c>
      <c r="O112">
        <v>133.10769999999999</v>
      </c>
      <c r="P112">
        <v>114.83871000000001</v>
      </c>
      <c r="Q112">
        <v>311</v>
      </c>
      <c r="R112">
        <v>2.6309999999999998</v>
      </c>
      <c r="S112">
        <v>2.5369999999999999</v>
      </c>
      <c r="T112">
        <v>2.6309999999999998</v>
      </c>
      <c r="U112">
        <v>2.0329999999999999</v>
      </c>
      <c r="V112">
        <v>0.501</v>
      </c>
      <c r="W112">
        <v>1.1679999999999999</v>
      </c>
      <c r="X112">
        <v>0</v>
      </c>
      <c r="Y112">
        <v>0</v>
      </c>
      <c r="Z112">
        <v>1.3180000000000001</v>
      </c>
      <c r="AA112">
        <v>0.54600000000000004</v>
      </c>
      <c r="AB112">
        <v>0.25700000000000001</v>
      </c>
      <c r="AC112">
        <v>0.51500000000000001</v>
      </c>
      <c r="AD112">
        <v>0</v>
      </c>
      <c r="AE112">
        <v>5496.61</v>
      </c>
      <c r="AF112">
        <v>10910.924000000001</v>
      </c>
      <c r="AG112">
        <v>10</v>
      </c>
      <c r="AH112">
        <v>2</v>
      </c>
      <c r="AI112">
        <v>4.1666667999999997E-2</v>
      </c>
      <c r="AJ112">
        <v>4.1666667999999997E-2</v>
      </c>
      <c r="AK112">
        <v>1.9860103</v>
      </c>
      <c r="AL112">
        <v>0.19979052</v>
      </c>
      <c r="AM112">
        <v>30</v>
      </c>
      <c r="AN112">
        <v>40</v>
      </c>
      <c r="AO112">
        <v>10</v>
      </c>
      <c r="AP112">
        <v>60</v>
      </c>
      <c r="AQ112" s="34">
        <v>13.721399</v>
      </c>
      <c r="AR112" s="34">
        <v>7.8408011999999996</v>
      </c>
      <c r="AS112" s="34">
        <v>3.1363199000000002</v>
      </c>
      <c r="AT112" s="34">
        <v>356.60275000000001</v>
      </c>
      <c r="AU112" s="34">
        <v>381.30130000000003</v>
      </c>
      <c r="AV112" s="34"/>
      <c r="AW112" s="34"/>
      <c r="AX112" s="34">
        <v>1.9144086</v>
      </c>
      <c r="AY112" s="34">
        <v>1.7867812999999999</v>
      </c>
      <c r="AZ112" s="34">
        <v>1.5315266999999999</v>
      </c>
      <c r="BA112" s="34">
        <v>0</v>
      </c>
      <c r="BB112" s="34">
        <v>0.67943500000000001</v>
      </c>
      <c r="BC112" s="34">
        <v>0.10886999999999999</v>
      </c>
      <c r="BD112" s="34">
        <v>0</v>
      </c>
      <c r="BE112" s="34">
        <v>0.1</v>
      </c>
      <c r="BF112" s="34">
        <v>1.0000001E-2</v>
      </c>
      <c r="BG112" s="34">
        <v>0.1</v>
      </c>
      <c r="BH112" s="34">
        <v>0.2</v>
      </c>
      <c r="BI112" s="34">
        <v>1.5000001000000001</v>
      </c>
      <c r="BJ112" s="34">
        <v>1.5000001000000001</v>
      </c>
      <c r="BK112" s="34">
        <v>1.5000001000000001</v>
      </c>
      <c r="BL112" s="34">
        <v>0</v>
      </c>
      <c r="BM112" s="34">
        <v>0.5</v>
      </c>
      <c r="BN112" s="34">
        <v>0.5</v>
      </c>
      <c r="BO112" s="34">
        <v>0</v>
      </c>
      <c r="BP112" s="34">
        <v>1.8378317000000002E-2</v>
      </c>
      <c r="BQ112" s="34"/>
      <c r="BR112" s="34"/>
      <c r="BS112" s="34">
        <v>0.27611659999999999</v>
      </c>
      <c r="BT112" s="34">
        <v>0.10210176999999999</v>
      </c>
      <c r="BU112" s="34">
        <v>0</v>
      </c>
      <c r="BV112" s="34">
        <v>1.5500001000000001</v>
      </c>
      <c r="BW112" s="34"/>
      <c r="BX112" s="34"/>
      <c r="BY112" s="34">
        <v>0.4</v>
      </c>
      <c r="BZ112" s="34">
        <v>0.90000004</v>
      </c>
      <c r="CA112" s="34"/>
      <c r="CB112" s="34"/>
      <c r="CC112" s="34"/>
      <c r="CD112" s="34"/>
      <c r="CE112" s="34"/>
      <c r="CF112" s="34"/>
      <c r="CG112" s="34"/>
      <c r="CH112" s="34"/>
      <c r="CI112" s="34"/>
      <c r="CJ112" s="34"/>
      <c r="CK112" s="34"/>
      <c r="CL112" s="34"/>
      <c r="CM112" s="34"/>
      <c r="CN112" s="34" t="s">
        <v>2176</v>
      </c>
    </row>
    <row r="113" spans="1:92">
      <c r="A113" t="s">
        <v>2306</v>
      </c>
      <c r="B113">
        <v>131</v>
      </c>
      <c r="C113" t="s">
        <v>230</v>
      </c>
      <c r="D113">
        <v>67.443100000000001</v>
      </c>
      <c r="E113">
        <v>12.746184</v>
      </c>
      <c r="F113">
        <v>7072.2543999999998</v>
      </c>
      <c r="G113">
        <v>50.132080000000002</v>
      </c>
      <c r="H113">
        <v>6846.6962999999996</v>
      </c>
      <c r="I113">
        <v>0</v>
      </c>
      <c r="J113">
        <v>175.42627999999999</v>
      </c>
      <c r="K113">
        <v>5</v>
      </c>
      <c r="L113">
        <v>311.22793999999999</v>
      </c>
      <c r="M113">
        <v>231.74879999999999</v>
      </c>
      <c r="N113" t="s">
        <v>2287</v>
      </c>
      <c r="O113">
        <v>83.988913999999994</v>
      </c>
      <c r="P113">
        <v>62.176506000000003</v>
      </c>
      <c r="Q113">
        <v>900</v>
      </c>
      <c r="R113">
        <v>9</v>
      </c>
      <c r="S113">
        <v>6.7279999999999998</v>
      </c>
      <c r="T113">
        <v>9</v>
      </c>
      <c r="U113">
        <v>7.14</v>
      </c>
      <c r="V113">
        <v>0.249</v>
      </c>
      <c r="W113">
        <v>0</v>
      </c>
      <c r="X113">
        <v>0</v>
      </c>
      <c r="Y113">
        <v>0.58099999999999996</v>
      </c>
      <c r="Z113">
        <v>0.40100000000000002</v>
      </c>
      <c r="AA113">
        <v>0.40100000000000002</v>
      </c>
      <c r="AB113">
        <v>0</v>
      </c>
      <c r="AC113">
        <v>0</v>
      </c>
      <c r="AD113">
        <v>86.248800000000003</v>
      </c>
      <c r="AE113">
        <v>7838.6806999999999</v>
      </c>
      <c r="AF113">
        <v>7932.9252999999999</v>
      </c>
      <c r="AG113">
        <v>5</v>
      </c>
      <c r="AH113">
        <v>5</v>
      </c>
      <c r="AI113">
        <v>0</v>
      </c>
      <c r="AJ113">
        <v>0.35833334999999999</v>
      </c>
      <c r="AK113">
        <v>4.0932029999999999</v>
      </c>
      <c r="AL113">
        <v>4.25</v>
      </c>
      <c r="AM113">
        <v>5</v>
      </c>
      <c r="AN113">
        <v>85</v>
      </c>
      <c r="AO113">
        <v>0</v>
      </c>
      <c r="AP113">
        <v>100</v>
      </c>
      <c r="AQ113" s="34">
        <v>0.64229219999999998</v>
      </c>
      <c r="AR113" s="34">
        <v>0</v>
      </c>
      <c r="AS113" s="34">
        <v>0</v>
      </c>
      <c r="AT113" s="34">
        <v>8.9350819999999995</v>
      </c>
      <c r="AU113" s="34">
        <v>9.577375</v>
      </c>
      <c r="AV113" s="34"/>
      <c r="AW113" s="34"/>
      <c r="AX113" s="34"/>
      <c r="AY113" s="34"/>
      <c r="AZ113" s="34"/>
      <c r="BA113" s="34">
        <v>0</v>
      </c>
      <c r="BB113" s="34">
        <v>0.134635</v>
      </c>
      <c r="BC113" s="34">
        <v>0</v>
      </c>
      <c r="BD113" s="34">
        <v>0</v>
      </c>
      <c r="BE113" s="34">
        <v>3.0000002000000001</v>
      </c>
      <c r="BF113" s="34">
        <v>0.3</v>
      </c>
      <c r="BG113" s="34"/>
      <c r="BH113" s="34"/>
      <c r="BI113" s="34"/>
      <c r="BJ113" s="34"/>
      <c r="BK113" s="34"/>
      <c r="BL113" s="34"/>
      <c r="BM113" s="34"/>
      <c r="BN113" s="34"/>
      <c r="BO113" s="34"/>
      <c r="BP113" s="34"/>
      <c r="BQ113" s="34"/>
      <c r="BR113" s="34"/>
      <c r="BS113" s="34"/>
      <c r="BT113" s="34"/>
      <c r="BU113" s="34"/>
      <c r="BV113" s="34">
        <v>6.8910003</v>
      </c>
      <c r="BW113" s="34"/>
      <c r="BX113" s="34">
        <v>0.39</v>
      </c>
      <c r="BY113" s="34"/>
      <c r="BZ113" s="34"/>
      <c r="CA113" s="34"/>
      <c r="CB113" s="34"/>
      <c r="CC113" s="34"/>
      <c r="CD113" s="34"/>
      <c r="CE113" s="34"/>
      <c r="CF113" s="34"/>
      <c r="CG113" s="34"/>
      <c r="CH113" s="34"/>
      <c r="CI113" s="34"/>
      <c r="CJ113" s="34"/>
      <c r="CK113" s="34"/>
      <c r="CL113" s="34"/>
      <c r="CM113" s="34"/>
      <c r="CN113" s="34" t="s">
        <v>2182</v>
      </c>
    </row>
    <row r="114" spans="1:92">
      <c r="A114" t="s">
        <v>2307</v>
      </c>
      <c r="B114">
        <v>133</v>
      </c>
      <c r="C114" t="s">
        <v>231</v>
      </c>
      <c r="D114">
        <v>6.6688312999999999</v>
      </c>
      <c r="E114">
        <v>4.9935426999999999</v>
      </c>
      <c r="F114">
        <v>12093.208000000001</v>
      </c>
      <c r="G114">
        <v>140.6327</v>
      </c>
      <c r="H114">
        <v>11657.177</v>
      </c>
      <c r="I114">
        <v>134.90217999999999</v>
      </c>
      <c r="J114">
        <v>160.49573000000001</v>
      </c>
      <c r="K114">
        <v>10</v>
      </c>
      <c r="L114">
        <v>89.155495000000002</v>
      </c>
      <c r="M114">
        <v>106.24559000000001</v>
      </c>
      <c r="N114" t="s">
        <v>2197</v>
      </c>
      <c r="O114">
        <v>73.283860000000004</v>
      </c>
      <c r="P114">
        <v>161.08203</v>
      </c>
      <c r="Q114">
        <v>530</v>
      </c>
      <c r="R114">
        <v>5.165</v>
      </c>
      <c r="S114">
        <v>8.798</v>
      </c>
      <c r="T114">
        <v>5.165</v>
      </c>
      <c r="U114">
        <v>4.4690000000000003</v>
      </c>
      <c r="V114">
        <v>3.05</v>
      </c>
      <c r="W114">
        <v>6.4260000000000002</v>
      </c>
      <c r="X114">
        <v>0</v>
      </c>
      <c r="Y114">
        <v>0.69099999999999995</v>
      </c>
      <c r="Z114">
        <v>0.48199999999999998</v>
      </c>
      <c r="AA114">
        <v>0.48199999999999998</v>
      </c>
      <c r="AB114">
        <v>0</v>
      </c>
      <c r="AC114">
        <v>0</v>
      </c>
      <c r="AD114">
        <v>862.48803999999996</v>
      </c>
      <c r="AE114">
        <v>8585.5470000000005</v>
      </c>
      <c r="AF114">
        <v>8776.7630000000008</v>
      </c>
      <c r="AG114">
        <v>3</v>
      </c>
      <c r="AH114">
        <v>3</v>
      </c>
      <c r="AI114">
        <v>2.0833333999999998E-2</v>
      </c>
      <c r="AJ114">
        <v>0.16666666999999999</v>
      </c>
      <c r="AK114">
        <v>1.9450959000000001</v>
      </c>
      <c r="AL114">
        <v>2.0872283</v>
      </c>
      <c r="AM114">
        <v>5</v>
      </c>
      <c r="AN114">
        <v>80</v>
      </c>
      <c r="AO114">
        <v>10</v>
      </c>
      <c r="AP114">
        <v>85</v>
      </c>
      <c r="AQ114" s="34">
        <v>0.54232203999999995</v>
      </c>
      <c r="AR114" s="34">
        <v>0</v>
      </c>
      <c r="AS114" s="34">
        <v>0</v>
      </c>
      <c r="AT114" s="34">
        <v>2.2752414000000001</v>
      </c>
      <c r="AU114" s="34">
        <v>2.8175629999999998</v>
      </c>
      <c r="AV114" s="34"/>
      <c r="AW114" s="34"/>
      <c r="AX114" s="34"/>
      <c r="AY114" s="34"/>
      <c r="AZ114" s="34"/>
      <c r="BA114" s="34">
        <v>0</v>
      </c>
      <c r="BB114" s="34">
        <v>0.27316501999999998</v>
      </c>
      <c r="BC114" s="34">
        <v>0</v>
      </c>
      <c r="BD114" s="34">
        <v>0</v>
      </c>
      <c r="BE114" s="34">
        <v>3.0000002000000001</v>
      </c>
      <c r="BF114" s="34">
        <v>0</v>
      </c>
      <c r="BG114" s="34">
        <v>0.4</v>
      </c>
      <c r="BH114" s="34">
        <v>0.2</v>
      </c>
      <c r="BI114" s="34">
        <v>0</v>
      </c>
      <c r="BJ114" s="34">
        <v>0</v>
      </c>
      <c r="BK114" s="34">
        <v>0</v>
      </c>
      <c r="BL114" s="34">
        <v>0</v>
      </c>
      <c r="BM114" s="34">
        <v>0</v>
      </c>
      <c r="BN114" s="34">
        <v>0</v>
      </c>
      <c r="BO114" s="34">
        <v>0</v>
      </c>
      <c r="BP114" s="34"/>
      <c r="BQ114" s="34"/>
      <c r="BR114" s="34"/>
      <c r="BS114" s="34"/>
      <c r="BT114" s="34"/>
      <c r="BU114" s="34"/>
      <c r="BV114" s="34">
        <v>4.6639999999999997</v>
      </c>
      <c r="BW114" s="34"/>
      <c r="BX114" s="34"/>
      <c r="BY114" s="34"/>
      <c r="BZ114" s="34"/>
      <c r="CA114" s="34"/>
      <c r="CB114" s="34"/>
      <c r="CC114" s="34"/>
      <c r="CD114" s="34"/>
      <c r="CE114" s="34"/>
      <c r="CF114" s="34"/>
      <c r="CG114" s="34"/>
      <c r="CH114" s="34"/>
      <c r="CI114" s="34"/>
      <c r="CJ114" s="34"/>
      <c r="CK114" s="34"/>
      <c r="CL114" s="34"/>
      <c r="CM114" s="34"/>
      <c r="CN114" s="34" t="s">
        <v>2176</v>
      </c>
    </row>
    <row r="115" spans="1:92">
      <c r="A115" t="s">
        <v>2308</v>
      </c>
      <c r="B115">
        <v>134</v>
      </c>
      <c r="C115" t="s">
        <v>232</v>
      </c>
      <c r="D115">
        <v>12.544008</v>
      </c>
      <c r="E115">
        <v>5.5451717</v>
      </c>
      <c r="F115">
        <v>2984.6057000000001</v>
      </c>
      <c r="G115">
        <v>351.39352000000002</v>
      </c>
      <c r="H115">
        <v>624.89919999999995</v>
      </c>
      <c r="I115">
        <v>1614.1892</v>
      </c>
      <c r="J115">
        <v>394.12380000000002</v>
      </c>
      <c r="K115">
        <v>10</v>
      </c>
      <c r="L115">
        <v>167.70063999999999</v>
      </c>
      <c r="M115">
        <v>117.98239</v>
      </c>
      <c r="N115" t="s">
        <v>2186</v>
      </c>
      <c r="O115">
        <v>63.035220000000002</v>
      </c>
      <c r="P115">
        <v>88.018590000000003</v>
      </c>
      <c r="Q115">
        <v>724</v>
      </c>
      <c r="R115">
        <v>7.0839999999999996</v>
      </c>
      <c r="S115">
        <v>4.3710000000000004</v>
      </c>
      <c r="T115">
        <v>7.0839999999999996</v>
      </c>
      <c r="U115">
        <v>4.71</v>
      </c>
      <c r="V115">
        <v>2.073</v>
      </c>
      <c r="W115">
        <v>4.8369999999999997</v>
      </c>
      <c r="X115">
        <v>0</v>
      </c>
      <c r="Y115">
        <v>0</v>
      </c>
      <c r="Z115">
        <v>3.7450000000000001</v>
      </c>
      <c r="AA115">
        <v>1.746</v>
      </c>
      <c r="AB115">
        <v>1.232</v>
      </c>
      <c r="AC115">
        <v>0.76700000000000002</v>
      </c>
      <c r="AD115">
        <v>0</v>
      </c>
      <c r="AE115">
        <v>14967.153</v>
      </c>
      <c r="AF115">
        <v>34925.644999999997</v>
      </c>
      <c r="AG115">
        <v>4</v>
      </c>
      <c r="AH115">
        <v>1.5</v>
      </c>
      <c r="AI115">
        <v>1.25</v>
      </c>
      <c r="AJ115">
        <v>0.125</v>
      </c>
      <c r="AK115">
        <v>1.1380353000000001</v>
      </c>
      <c r="AL115">
        <v>1.0433429999999999</v>
      </c>
      <c r="AM115">
        <v>35</v>
      </c>
      <c r="AN115">
        <v>50</v>
      </c>
      <c r="AO115">
        <v>85</v>
      </c>
      <c r="AP115">
        <v>65</v>
      </c>
      <c r="AQ115" s="34">
        <v>0.32669997000000001</v>
      </c>
      <c r="AR115" s="34">
        <v>0</v>
      </c>
      <c r="AS115" s="34">
        <v>0</v>
      </c>
      <c r="AT115" s="34">
        <v>2.2388067</v>
      </c>
      <c r="AU115" s="34">
        <v>2.5655065000000001</v>
      </c>
      <c r="AV115" s="34"/>
      <c r="AW115" s="34"/>
      <c r="AX115" s="34"/>
      <c r="AY115" s="34"/>
      <c r="AZ115" s="34"/>
      <c r="BA115" s="34">
        <v>0</v>
      </c>
      <c r="BB115" s="34">
        <v>1.1792951</v>
      </c>
      <c r="BC115" s="34">
        <v>0</v>
      </c>
      <c r="BD115" s="34">
        <v>0</v>
      </c>
      <c r="BE115" s="34">
        <v>0.2</v>
      </c>
      <c r="BF115" s="34">
        <v>0</v>
      </c>
      <c r="BG115" s="34">
        <v>1.4000001</v>
      </c>
      <c r="BH115" s="34">
        <v>3.2</v>
      </c>
      <c r="BI115" s="34">
        <v>6.9</v>
      </c>
      <c r="BJ115" s="34">
        <v>7.9000006000000003</v>
      </c>
      <c r="BK115" s="34">
        <v>2.8000001999999999</v>
      </c>
      <c r="BL115" s="34">
        <v>0</v>
      </c>
      <c r="BM115" s="34">
        <v>2.5</v>
      </c>
      <c r="BN115" s="34">
        <v>1</v>
      </c>
      <c r="BO115" s="34">
        <v>0</v>
      </c>
      <c r="BP115" s="34"/>
      <c r="BQ115" s="34"/>
      <c r="BR115" s="34"/>
      <c r="BS115" s="34">
        <v>4.9705253000000003</v>
      </c>
      <c r="BT115" s="34">
        <v>0.19347523</v>
      </c>
      <c r="BU115" s="34">
        <v>0</v>
      </c>
      <c r="BV115" s="34">
        <v>4.59</v>
      </c>
      <c r="BW115" s="34"/>
      <c r="BX115" s="34"/>
      <c r="BY115" s="34">
        <v>1.36</v>
      </c>
      <c r="BZ115" s="34">
        <v>5.76</v>
      </c>
      <c r="CA115" s="34"/>
      <c r="CB115" s="34"/>
      <c r="CC115" s="34"/>
      <c r="CD115" s="34"/>
      <c r="CE115" s="34"/>
      <c r="CF115" s="34"/>
      <c r="CG115" s="34"/>
      <c r="CH115" s="34"/>
      <c r="CI115" s="34"/>
      <c r="CJ115" s="34"/>
      <c r="CK115" s="34"/>
      <c r="CL115" s="34"/>
      <c r="CM115" s="34"/>
      <c r="CN115" s="34" t="s">
        <v>2176</v>
      </c>
    </row>
    <row r="116" spans="1:92">
      <c r="A116" t="s">
        <v>2309</v>
      </c>
      <c r="B116">
        <v>135</v>
      </c>
      <c r="C116" t="s">
        <v>233</v>
      </c>
      <c r="D116">
        <v>4.1860609999999996</v>
      </c>
      <c r="E116">
        <v>2.8363686000000001</v>
      </c>
      <c r="F116">
        <v>4697.6390000000001</v>
      </c>
      <c r="G116">
        <v>100.15122</v>
      </c>
      <c r="H116">
        <v>4110.7950000000001</v>
      </c>
      <c r="I116">
        <v>92.696915000000004</v>
      </c>
      <c r="J116">
        <v>393.99624999999997</v>
      </c>
      <c r="K116">
        <v>9</v>
      </c>
      <c r="L116">
        <v>61.379190000000001</v>
      </c>
      <c r="M116">
        <v>113.45475</v>
      </c>
      <c r="N116" t="s">
        <v>2202</v>
      </c>
      <c r="O116">
        <v>95.137749999999997</v>
      </c>
      <c r="P116">
        <v>123.32037</v>
      </c>
      <c r="Q116">
        <v>421</v>
      </c>
      <c r="R116">
        <v>4.0919999999999996</v>
      </c>
      <c r="S116">
        <v>5.4829999999999997</v>
      </c>
      <c r="T116">
        <v>4.0919999999999996</v>
      </c>
      <c r="U116">
        <v>3.3679999999999999</v>
      </c>
      <c r="V116">
        <v>1.6040000000000001</v>
      </c>
      <c r="W116">
        <v>3.2</v>
      </c>
      <c r="X116">
        <v>0</v>
      </c>
      <c r="Y116">
        <v>0.54100000000000004</v>
      </c>
      <c r="Z116">
        <v>0.70399999999999996</v>
      </c>
      <c r="AA116">
        <v>0.59099999999999997</v>
      </c>
      <c r="AB116">
        <v>5.5E-2</v>
      </c>
      <c r="AC116">
        <v>5.8000000000000003E-2</v>
      </c>
      <c r="AD116">
        <v>3018.7431999999999</v>
      </c>
      <c r="AE116">
        <v>7268.0225</v>
      </c>
      <c r="AF116">
        <v>8791.7980000000007</v>
      </c>
      <c r="AG116">
        <v>6</v>
      </c>
      <c r="AH116">
        <v>3</v>
      </c>
      <c r="AI116">
        <v>2.5000002E-2</v>
      </c>
      <c r="AJ116">
        <v>0.125</v>
      </c>
      <c r="AK116">
        <v>1.4793333</v>
      </c>
      <c r="AL116">
        <v>1.5400001000000001</v>
      </c>
      <c r="AM116">
        <v>15</v>
      </c>
      <c r="AN116">
        <v>65</v>
      </c>
      <c r="AO116">
        <v>10</v>
      </c>
      <c r="AP116">
        <v>25</v>
      </c>
      <c r="AQ116" s="34">
        <v>0.81348306000000004</v>
      </c>
      <c r="AR116" s="34">
        <v>1.0846441</v>
      </c>
      <c r="AS116" s="34">
        <v>0</v>
      </c>
      <c r="AT116" s="34">
        <v>15.430052999999999</v>
      </c>
      <c r="AU116" s="34">
        <v>17.328178000000001</v>
      </c>
      <c r="AV116" s="34">
        <v>8.7743630000000007E-6</v>
      </c>
      <c r="AW116" s="34">
        <v>7.5491495000000006E-2</v>
      </c>
      <c r="AX116" s="34">
        <v>7.5491495000000006E-2</v>
      </c>
      <c r="AY116" s="34">
        <v>0.32353496999999998</v>
      </c>
      <c r="AZ116" s="34">
        <v>0.32353496999999998</v>
      </c>
      <c r="BA116" s="34">
        <v>0</v>
      </c>
      <c r="BB116" s="34">
        <v>0.19896501</v>
      </c>
      <c r="BC116" s="34">
        <v>0</v>
      </c>
      <c r="BD116" s="34">
        <v>0</v>
      </c>
      <c r="BE116" s="34">
        <v>1</v>
      </c>
      <c r="BF116" s="34">
        <v>0.5</v>
      </c>
      <c r="BG116" s="34">
        <v>0.2</v>
      </c>
      <c r="BH116" s="34">
        <v>0.4</v>
      </c>
      <c r="BI116" s="34">
        <v>0.8</v>
      </c>
      <c r="BJ116" s="34">
        <v>0</v>
      </c>
      <c r="BK116" s="34">
        <v>0</v>
      </c>
      <c r="BL116" s="34">
        <v>0</v>
      </c>
      <c r="BM116" s="34">
        <v>0</v>
      </c>
      <c r="BN116" s="34">
        <v>0</v>
      </c>
      <c r="BO116" s="34">
        <v>0</v>
      </c>
      <c r="BP116" s="34"/>
      <c r="BQ116" s="34"/>
      <c r="BR116" s="34"/>
      <c r="BS116" s="34"/>
      <c r="BT116" s="34"/>
      <c r="BU116" s="34"/>
      <c r="BV116" s="34">
        <v>1.4375001000000001</v>
      </c>
      <c r="BW116" s="34">
        <v>1.2500000000000001E-2</v>
      </c>
      <c r="BX116" s="34">
        <v>3.7499999999999999E-2</v>
      </c>
      <c r="BY116" s="34">
        <v>0.12000001</v>
      </c>
      <c r="BZ116" s="34">
        <v>0.27</v>
      </c>
      <c r="CA116" s="34"/>
      <c r="CB116" s="34"/>
      <c r="CC116" s="34"/>
      <c r="CD116" s="34"/>
      <c r="CE116" s="34"/>
      <c r="CF116" s="34"/>
      <c r="CG116" s="34"/>
      <c r="CH116" s="34"/>
      <c r="CI116" s="34"/>
      <c r="CJ116" s="34"/>
      <c r="CK116" s="34"/>
      <c r="CL116" s="34"/>
      <c r="CM116" s="34"/>
      <c r="CN116" s="34" t="s">
        <v>2176</v>
      </c>
    </row>
    <row r="117" spans="1:92">
      <c r="A117" t="s">
        <v>2310</v>
      </c>
      <c r="B117">
        <v>138</v>
      </c>
      <c r="C117" t="s">
        <v>234</v>
      </c>
      <c r="D117">
        <v>6.4147920000000003</v>
      </c>
      <c r="E117">
        <v>3.8983780000000001</v>
      </c>
      <c r="F117">
        <v>3026.6619000000001</v>
      </c>
      <c r="G117">
        <v>198.27080000000001</v>
      </c>
      <c r="H117">
        <v>361.47726</v>
      </c>
      <c r="I117">
        <v>1171.452</v>
      </c>
      <c r="J117">
        <v>1295.4618</v>
      </c>
      <c r="K117">
        <v>9</v>
      </c>
      <c r="L117">
        <v>94.058530000000005</v>
      </c>
      <c r="M117">
        <v>155.93512000000001</v>
      </c>
      <c r="N117" t="s">
        <v>2200</v>
      </c>
      <c r="O117">
        <v>92.968000000000004</v>
      </c>
      <c r="P117">
        <v>90.659940000000006</v>
      </c>
      <c r="Q117">
        <v>536</v>
      </c>
      <c r="R117">
        <v>5.0650000000000004</v>
      </c>
      <c r="S117">
        <v>4.4009999999999998</v>
      </c>
      <c r="T117">
        <v>5.0650000000000004</v>
      </c>
      <c r="U117">
        <v>3.9489999999999998</v>
      </c>
      <c r="V117">
        <v>3.32</v>
      </c>
      <c r="W117">
        <v>2.2989999999999999</v>
      </c>
      <c r="X117">
        <v>8.5069999999999997</v>
      </c>
      <c r="Y117">
        <v>2.6120000000000001</v>
      </c>
      <c r="Z117">
        <v>6.2640000000000002</v>
      </c>
      <c r="AA117">
        <v>3.2389999999999999</v>
      </c>
      <c r="AB117">
        <v>2.4159999999999999</v>
      </c>
      <c r="AC117">
        <v>0.60899999999999999</v>
      </c>
      <c r="AD117">
        <v>42994.086000000003</v>
      </c>
      <c r="AE117">
        <v>10690.367</v>
      </c>
      <c r="AF117">
        <v>21793.66</v>
      </c>
      <c r="AG117">
        <v>4</v>
      </c>
      <c r="AH117">
        <v>3</v>
      </c>
      <c r="AI117">
        <v>8.3333335999999994E-2</v>
      </c>
      <c r="AJ117">
        <v>0.21666667000000001</v>
      </c>
      <c r="AK117">
        <v>0.20311016000000001</v>
      </c>
      <c r="AL117">
        <v>8.4657624000000001E-2</v>
      </c>
      <c r="AM117">
        <v>20</v>
      </c>
      <c r="AN117">
        <v>35</v>
      </c>
      <c r="AO117">
        <v>25</v>
      </c>
      <c r="AP117">
        <v>100</v>
      </c>
      <c r="AQ117" s="34">
        <v>4.0519689999999997</v>
      </c>
      <c r="AR117" s="34">
        <v>7.1178945999999996</v>
      </c>
      <c r="AS117" s="34">
        <v>1.5606724000000001</v>
      </c>
      <c r="AT117" s="34">
        <v>206.08322000000001</v>
      </c>
      <c r="AU117" s="34">
        <v>218.81375</v>
      </c>
      <c r="AV117" s="34"/>
      <c r="AW117" s="34"/>
      <c r="AX117" s="34"/>
      <c r="AY117" s="34">
        <v>15.630758999999999</v>
      </c>
      <c r="AZ117" s="34"/>
      <c r="BA117" s="34">
        <v>0.5</v>
      </c>
      <c r="BB117" s="34">
        <v>0.32000002</v>
      </c>
      <c r="BC117" s="34">
        <v>0</v>
      </c>
      <c r="BD117" s="34">
        <v>0</v>
      </c>
      <c r="BE117" s="34">
        <v>0.1</v>
      </c>
      <c r="BF117" s="34">
        <v>0</v>
      </c>
      <c r="BG117" s="34">
        <v>0.90000004</v>
      </c>
      <c r="BH117" s="34">
        <v>1.5000001000000001</v>
      </c>
      <c r="BI117" s="34">
        <v>1.9000001</v>
      </c>
      <c r="BJ117" s="34">
        <v>4.8</v>
      </c>
      <c r="BK117" s="34">
        <v>5.2000003000000001</v>
      </c>
      <c r="BL117" s="34">
        <v>0</v>
      </c>
      <c r="BM117" s="34">
        <v>1.4000001</v>
      </c>
      <c r="BN117" s="34">
        <v>2.1000000999999999</v>
      </c>
      <c r="BO117" s="34">
        <v>0</v>
      </c>
      <c r="BP117" s="34">
        <v>9.1891593999999993E-2</v>
      </c>
      <c r="BQ117" s="34"/>
      <c r="BR117" s="34"/>
      <c r="BS117" s="34"/>
      <c r="BT117" s="34"/>
      <c r="BU117" s="34"/>
      <c r="BV117" s="34">
        <v>2.3984000000000001</v>
      </c>
      <c r="BW117" s="34">
        <v>1.2500000000000001E-2</v>
      </c>
      <c r="BX117" s="34">
        <v>0.39</v>
      </c>
      <c r="BY117" s="34">
        <v>6.1200004000000003</v>
      </c>
      <c r="BZ117" s="34">
        <v>13.77</v>
      </c>
      <c r="CA117" s="34">
        <v>0.3</v>
      </c>
      <c r="CB117" s="34"/>
      <c r="CC117" s="34"/>
      <c r="CD117" s="34"/>
      <c r="CE117" s="34"/>
      <c r="CF117" s="34"/>
      <c r="CG117" s="34"/>
      <c r="CH117" s="34"/>
      <c r="CI117" s="34"/>
      <c r="CJ117" s="34"/>
      <c r="CK117" s="34"/>
      <c r="CL117" s="34"/>
      <c r="CM117" s="34"/>
      <c r="CN117" s="34" t="s">
        <v>2182</v>
      </c>
    </row>
    <row r="118" spans="1:92">
      <c r="A118" t="s">
        <v>2311</v>
      </c>
      <c r="B118">
        <v>140</v>
      </c>
      <c r="C118" t="s">
        <v>235</v>
      </c>
      <c r="D118">
        <v>5.6225170000000002</v>
      </c>
      <c r="E118">
        <v>2.8922145000000001</v>
      </c>
      <c r="F118">
        <v>3502.3281000000002</v>
      </c>
      <c r="G118">
        <v>485.29282000000001</v>
      </c>
      <c r="H118">
        <v>2257.8440000000001</v>
      </c>
      <c r="I118">
        <v>95.735960000000006</v>
      </c>
      <c r="J118">
        <v>663.45543999999995</v>
      </c>
      <c r="K118">
        <v>9</v>
      </c>
      <c r="L118">
        <v>82.441599999999994</v>
      </c>
      <c r="M118">
        <v>115.68858</v>
      </c>
      <c r="N118" t="s">
        <v>2184</v>
      </c>
      <c r="O118">
        <v>122.22864</v>
      </c>
      <c r="P118">
        <v>96.407150000000001</v>
      </c>
      <c r="Q118">
        <v>533</v>
      </c>
      <c r="R118">
        <v>4.742</v>
      </c>
      <c r="S118">
        <v>4.734</v>
      </c>
      <c r="T118">
        <v>4.742</v>
      </c>
      <c r="U118">
        <v>3.4009999999999998</v>
      </c>
      <c r="V118">
        <v>2.988</v>
      </c>
      <c r="W118">
        <v>2.3479999999999999</v>
      </c>
      <c r="X118">
        <v>8.1229999999999993</v>
      </c>
      <c r="Y118">
        <v>1.917</v>
      </c>
      <c r="Z118">
        <v>3.496</v>
      </c>
      <c r="AA118">
        <v>1.6060000000000001</v>
      </c>
      <c r="AB118">
        <v>1.8720000000000001</v>
      </c>
      <c r="AC118">
        <v>1.7999999999999999E-2</v>
      </c>
      <c r="AD118">
        <v>23452.687999999998</v>
      </c>
      <c r="AE118">
        <v>7576.6270000000004</v>
      </c>
      <c r="AF118">
        <v>8662.7250000000004</v>
      </c>
      <c r="AG118">
        <v>8</v>
      </c>
      <c r="AH118">
        <v>2.5</v>
      </c>
      <c r="AI118">
        <v>4.1666667999999997E-2</v>
      </c>
      <c r="AJ118">
        <v>0.23333334999999999</v>
      </c>
      <c r="AK118">
        <v>2.1577399000000002</v>
      </c>
      <c r="AL118">
        <v>0.84587559999999995</v>
      </c>
      <c r="AM118">
        <v>47</v>
      </c>
      <c r="AN118">
        <v>52</v>
      </c>
      <c r="AO118">
        <v>5</v>
      </c>
      <c r="AP118">
        <v>100</v>
      </c>
      <c r="AQ118" s="34">
        <v>5.2324276000000003</v>
      </c>
      <c r="AR118" s="34">
        <v>0.58217940000000001</v>
      </c>
      <c r="AS118" s="34">
        <v>4.8565270000000001E-2</v>
      </c>
      <c r="AT118" s="34">
        <v>19.856369000000001</v>
      </c>
      <c r="AU118" s="34">
        <v>25.675820999999999</v>
      </c>
      <c r="AV118" s="34"/>
      <c r="AW118" s="34"/>
      <c r="AX118" s="34"/>
      <c r="AY118" s="34">
        <v>4.3890142000000001</v>
      </c>
      <c r="AZ118" s="34"/>
      <c r="BA118" s="34">
        <v>0</v>
      </c>
      <c r="BB118" s="34">
        <v>0.10677499999999999</v>
      </c>
      <c r="BC118" s="34">
        <v>0.8</v>
      </c>
      <c r="BD118" s="34">
        <v>0</v>
      </c>
      <c r="BE118" s="34">
        <v>2.0000001E-2</v>
      </c>
      <c r="BF118" s="34">
        <v>0.70000004999999998</v>
      </c>
      <c r="BG118" s="34">
        <v>0.3</v>
      </c>
      <c r="BH118" s="34">
        <v>0.3</v>
      </c>
      <c r="BI118" s="34">
        <v>0.1</v>
      </c>
      <c r="BJ118" s="34">
        <v>0.4</v>
      </c>
      <c r="BK118" s="34">
        <v>0</v>
      </c>
      <c r="BL118" s="34">
        <v>0</v>
      </c>
      <c r="BM118" s="34">
        <v>0.1</v>
      </c>
      <c r="BN118" s="34">
        <v>0</v>
      </c>
      <c r="BO118" s="34">
        <v>0</v>
      </c>
      <c r="BP118" s="34"/>
      <c r="BQ118" s="34"/>
      <c r="BR118" s="34"/>
      <c r="BS118" s="34"/>
      <c r="BT118" s="34"/>
      <c r="BU118" s="34"/>
      <c r="BV118" s="34">
        <v>2.4</v>
      </c>
      <c r="BW118" s="34">
        <v>0.05</v>
      </c>
      <c r="BX118" s="34">
        <v>0.15</v>
      </c>
      <c r="BY118" s="34">
        <v>5.7000003000000001</v>
      </c>
      <c r="BZ118" s="34">
        <v>12.825001</v>
      </c>
      <c r="CA118" s="34"/>
      <c r="CB118" s="34"/>
      <c r="CC118" s="34"/>
      <c r="CD118" s="34"/>
      <c r="CE118" s="34"/>
      <c r="CF118" s="34"/>
      <c r="CG118" s="34"/>
      <c r="CH118" s="34"/>
      <c r="CI118" s="34"/>
      <c r="CJ118" s="34"/>
      <c r="CK118" s="34"/>
      <c r="CL118" s="34"/>
      <c r="CM118" s="34"/>
      <c r="CN118" s="34" t="s">
        <v>2176</v>
      </c>
    </row>
    <row r="119" spans="1:92">
      <c r="A119" t="s">
        <v>2312</v>
      </c>
      <c r="B119">
        <v>142</v>
      </c>
      <c r="C119" t="s">
        <v>236</v>
      </c>
      <c r="D119">
        <v>3.9311695000000002</v>
      </c>
      <c r="E119">
        <v>2.6966462</v>
      </c>
      <c r="F119">
        <v>2176.1671999999999</v>
      </c>
      <c r="G119">
        <v>255.30534</v>
      </c>
      <c r="H119">
        <v>446.55309999999997</v>
      </c>
      <c r="I119">
        <v>1022.35205</v>
      </c>
      <c r="J119">
        <v>451.95679999999999</v>
      </c>
      <c r="K119">
        <v>9</v>
      </c>
      <c r="L119">
        <v>57.641779999999997</v>
      </c>
      <c r="M119">
        <v>107.86584499999999</v>
      </c>
      <c r="N119" t="s">
        <v>2202</v>
      </c>
      <c r="O119">
        <v>89.344759999999994</v>
      </c>
      <c r="P119">
        <v>117.24550000000001</v>
      </c>
      <c r="Q119">
        <v>415</v>
      </c>
      <c r="R119">
        <v>3.9649999999999999</v>
      </c>
      <c r="S119">
        <v>3.7320000000000002</v>
      </c>
      <c r="T119">
        <v>3.9649999999999999</v>
      </c>
      <c r="U119">
        <v>3.2839999999999998</v>
      </c>
      <c r="V119">
        <v>1.1830000000000001</v>
      </c>
      <c r="W119">
        <v>2.2040000000000002</v>
      </c>
      <c r="X119">
        <v>0</v>
      </c>
      <c r="Y119">
        <v>0.55600000000000005</v>
      </c>
      <c r="Z119">
        <v>4.931</v>
      </c>
      <c r="AA119">
        <v>0.94199999999999995</v>
      </c>
      <c r="AB119">
        <v>2.5510000000000002</v>
      </c>
      <c r="AC119">
        <v>1.4379999999999999</v>
      </c>
      <c r="AD119">
        <v>2495.4656</v>
      </c>
      <c r="AE119">
        <v>6883.0415000000003</v>
      </c>
      <c r="AF119">
        <v>16336.855</v>
      </c>
      <c r="AG119">
        <v>1</v>
      </c>
      <c r="AH119">
        <v>3.5</v>
      </c>
      <c r="AI119">
        <v>4.1666667999999997E-2</v>
      </c>
      <c r="AJ119">
        <v>0.125</v>
      </c>
      <c r="AK119">
        <v>0.12134536999999999</v>
      </c>
      <c r="AL119">
        <v>0.10680669</v>
      </c>
      <c r="AM119">
        <v>20</v>
      </c>
      <c r="AN119">
        <v>30</v>
      </c>
      <c r="AO119">
        <v>35</v>
      </c>
      <c r="AP119">
        <v>100</v>
      </c>
      <c r="AQ119" s="34">
        <v>11.434500999999999</v>
      </c>
      <c r="AR119" s="34">
        <v>4.9919763000000001</v>
      </c>
      <c r="AS119" s="34">
        <v>0.82642037000000002</v>
      </c>
      <c r="AT119" s="34">
        <v>200.70009999999999</v>
      </c>
      <c r="AU119" s="34">
        <v>217.95299</v>
      </c>
      <c r="AV119" s="34"/>
      <c r="AW119" s="34"/>
      <c r="AX119" s="34">
        <v>5.0029870000000001</v>
      </c>
      <c r="AY119" s="34">
        <v>10.005974</v>
      </c>
      <c r="AZ119" s="34">
        <v>4.5026890000000002</v>
      </c>
      <c r="BA119" s="34">
        <v>0</v>
      </c>
      <c r="BB119" s="34">
        <v>0.22828001000000001</v>
      </c>
      <c r="BC119" s="34">
        <v>0</v>
      </c>
      <c r="BD119" s="34">
        <v>0</v>
      </c>
      <c r="BE119" s="34">
        <v>1.0000001E-2</v>
      </c>
      <c r="BF119" s="34">
        <v>0.1</v>
      </c>
      <c r="BG119" s="34">
        <v>0.5</v>
      </c>
      <c r="BH119" s="34">
        <v>1</v>
      </c>
      <c r="BI119" s="34">
        <v>3.0000002000000001</v>
      </c>
      <c r="BJ119" s="34">
        <v>3.0000002000000001</v>
      </c>
      <c r="BK119" s="34">
        <v>0</v>
      </c>
      <c r="BL119" s="34">
        <v>0</v>
      </c>
      <c r="BM119" s="34">
        <v>1</v>
      </c>
      <c r="BN119" s="34">
        <v>0</v>
      </c>
      <c r="BO119" s="34">
        <v>0</v>
      </c>
      <c r="BP119" s="34">
        <v>9.924291E-3</v>
      </c>
      <c r="BQ119" s="34"/>
      <c r="BR119" s="34"/>
      <c r="BS119" s="34"/>
      <c r="BT119" s="34"/>
      <c r="BU119" s="34"/>
      <c r="BV119" s="34">
        <v>3.0900002</v>
      </c>
      <c r="BW119" s="34"/>
      <c r="BX119" s="34">
        <v>0.15</v>
      </c>
      <c r="BY119" s="34">
        <v>7.2000003000000001</v>
      </c>
      <c r="BZ119" s="34">
        <v>16.2</v>
      </c>
      <c r="CA119" s="34"/>
      <c r="CB119" s="34"/>
      <c r="CC119" s="34"/>
      <c r="CD119" s="34"/>
      <c r="CE119" s="34"/>
      <c r="CF119" s="34"/>
      <c r="CG119" s="34"/>
      <c r="CH119" s="34"/>
      <c r="CI119" s="34"/>
      <c r="CJ119" s="34"/>
      <c r="CK119" s="34"/>
      <c r="CL119" s="34"/>
      <c r="CM119" s="34"/>
      <c r="CN119" s="34" t="s">
        <v>2182</v>
      </c>
    </row>
    <row r="120" spans="1:92">
      <c r="A120" t="s">
        <v>2313</v>
      </c>
      <c r="B120">
        <v>143</v>
      </c>
      <c r="C120" t="s">
        <v>237</v>
      </c>
      <c r="D120">
        <v>6.193854</v>
      </c>
      <c r="E120">
        <v>2.7542293</v>
      </c>
      <c r="F120">
        <v>2407.0763999999999</v>
      </c>
      <c r="G120">
        <v>365.27791999999999</v>
      </c>
      <c r="H120">
        <v>1362.6949999999999</v>
      </c>
      <c r="I120">
        <v>251.24928</v>
      </c>
      <c r="J120">
        <v>427.85419999999999</v>
      </c>
      <c r="K120">
        <v>9</v>
      </c>
      <c r="L120">
        <v>90.818969999999993</v>
      </c>
      <c r="M120">
        <v>110.169174</v>
      </c>
      <c r="N120" t="s">
        <v>2202</v>
      </c>
      <c r="O120">
        <v>140.76939999999999</v>
      </c>
      <c r="P120">
        <v>119.74911</v>
      </c>
      <c r="Q120">
        <v>557</v>
      </c>
      <c r="R120">
        <v>4.9770000000000003</v>
      </c>
      <c r="S120">
        <v>3.9249999999999998</v>
      </c>
      <c r="T120">
        <v>4.9770000000000003</v>
      </c>
      <c r="U120">
        <v>3.319</v>
      </c>
      <c r="V120">
        <v>4.5750000000000002</v>
      </c>
      <c r="W120">
        <v>6.1079999999999997</v>
      </c>
      <c r="X120">
        <v>9</v>
      </c>
      <c r="Y120">
        <v>1.5069999999999999</v>
      </c>
      <c r="Z120">
        <v>6.9420000000000002</v>
      </c>
      <c r="AA120">
        <v>2.343</v>
      </c>
      <c r="AB120">
        <v>2.6019999999999999</v>
      </c>
      <c r="AC120">
        <v>1.9970000000000001</v>
      </c>
      <c r="AD120">
        <v>29546.030999999999</v>
      </c>
      <c r="AE120">
        <v>9646.5759999999991</v>
      </c>
      <c r="AF120">
        <v>17322.38</v>
      </c>
      <c r="AG120">
        <v>12</v>
      </c>
      <c r="AH120">
        <v>2.5</v>
      </c>
      <c r="AI120">
        <v>8.3333335999999994E-2</v>
      </c>
      <c r="AJ120">
        <v>0.33333333999999998</v>
      </c>
      <c r="AK120">
        <v>4.1593359999999997</v>
      </c>
      <c r="AL120">
        <v>0.62345360000000005</v>
      </c>
      <c r="AM120">
        <v>55</v>
      </c>
      <c r="AN120">
        <v>60</v>
      </c>
      <c r="AO120">
        <v>10</v>
      </c>
      <c r="AP120">
        <v>90</v>
      </c>
      <c r="AQ120" s="34">
        <v>16.944949999999999</v>
      </c>
      <c r="AR120" s="34">
        <v>4.422212</v>
      </c>
      <c r="AS120" s="34">
        <v>3.9253013000000001</v>
      </c>
      <c r="AT120" s="34">
        <v>274.35773</v>
      </c>
      <c r="AU120" s="34">
        <v>299.65019999999998</v>
      </c>
      <c r="AV120" s="34">
        <v>2.6651914999999999E-5</v>
      </c>
      <c r="AW120" s="34">
        <v>0.25014936999999998</v>
      </c>
      <c r="AX120" s="34">
        <v>0.95567250000000004</v>
      </c>
      <c r="AY120" s="34">
        <v>12.2522135</v>
      </c>
      <c r="AZ120" s="34">
        <v>7.3002770000000003</v>
      </c>
      <c r="BA120" s="34">
        <v>3.0000002000000001</v>
      </c>
      <c r="BB120" s="34">
        <v>1.44</v>
      </c>
      <c r="BC120" s="34">
        <v>0.31659502</v>
      </c>
      <c r="BD120" s="34">
        <v>0</v>
      </c>
      <c r="BE120" s="34">
        <v>0.5</v>
      </c>
      <c r="BF120" s="34">
        <v>0</v>
      </c>
      <c r="BG120" s="34">
        <v>0.4</v>
      </c>
      <c r="BH120" s="34">
        <v>0.6</v>
      </c>
      <c r="BI120" s="34">
        <v>1.3000001000000001</v>
      </c>
      <c r="BJ120" s="34">
        <v>2</v>
      </c>
      <c r="BK120" s="34">
        <v>2</v>
      </c>
      <c r="BL120" s="34">
        <v>0</v>
      </c>
      <c r="BM120" s="34">
        <v>0.3</v>
      </c>
      <c r="BN120" s="34">
        <v>0</v>
      </c>
      <c r="BO120" s="34">
        <v>0</v>
      </c>
      <c r="BP120" s="34">
        <v>5.5134952000000001E-2</v>
      </c>
      <c r="BQ120" s="34"/>
      <c r="BR120" s="34"/>
      <c r="BS120" s="34">
        <v>0</v>
      </c>
      <c r="BT120" s="34">
        <v>5.1050887000000003E-2</v>
      </c>
      <c r="BU120" s="34">
        <v>0</v>
      </c>
      <c r="BV120" s="34">
        <v>6.19</v>
      </c>
      <c r="BW120" s="34">
        <v>2.5000000000000001E-2</v>
      </c>
      <c r="BX120" s="34">
        <v>7.4999999999999997E-2</v>
      </c>
      <c r="BY120" s="34">
        <v>7.6000003999999999</v>
      </c>
      <c r="BZ120" s="34">
        <v>17.100000000000001</v>
      </c>
      <c r="CA120" s="34"/>
      <c r="CB120" s="34"/>
      <c r="CC120" s="34"/>
      <c r="CD120" s="34"/>
      <c r="CE120" s="34"/>
      <c r="CF120" s="34"/>
      <c r="CG120" s="34"/>
      <c r="CH120" s="34"/>
      <c r="CI120" s="34"/>
      <c r="CJ120" s="34"/>
      <c r="CK120" s="34"/>
      <c r="CL120" s="34"/>
      <c r="CM120" s="34"/>
      <c r="CN120" s="34" t="s">
        <v>2176</v>
      </c>
    </row>
    <row r="121" spans="1:92">
      <c r="A121" t="s">
        <v>2314</v>
      </c>
      <c r="B121">
        <v>146</v>
      </c>
      <c r="C121" t="s">
        <v>238</v>
      </c>
      <c r="D121">
        <v>5.5485363000000003</v>
      </c>
      <c r="E121">
        <v>2.5521655000000001</v>
      </c>
      <c r="F121">
        <v>1726.9448</v>
      </c>
      <c r="G121">
        <v>90.297089999999997</v>
      </c>
      <c r="H121">
        <v>453.99005</v>
      </c>
      <c r="I121">
        <v>471.42685</v>
      </c>
      <c r="J121">
        <v>711.23090000000002</v>
      </c>
      <c r="K121">
        <v>9</v>
      </c>
      <c r="L121">
        <v>81.356834000000006</v>
      </c>
      <c r="M121">
        <v>102.08662</v>
      </c>
      <c r="N121" t="s">
        <v>2202</v>
      </c>
      <c r="O121">
        <v>126.10308999999999</v>
      </c>
      <c r="P121">
        <v>110.96371499999999</v>
      </c>
      <c r="Q121">
        <v>534</v>
      </c>
      <c r="R121">
        <v>4.7110000000000003</v>
      </c>
      <c r="S121">
        <v>3.3250000000000002</v>
      </c>
      <c r="T121">
        <v>4.7110000000000003</v>
      </c>
      <c r="U121">
        <v>3.1949999999999998</v>
      </c>
      <c r="V121">
        <v>3.0419999999999998</v>
      </c>
      <c r="W121">
        <v>2.1739999999999999</v>
      </c>
      <c r="X121">
        <v>7.1920000000000002</v>
      </c>
      <c r="Y121">
        <v>2.524</v>
      </c>
      <c r="Z121">
        <v>4.0830000000000002</v>
      </c>
      <c r="AA121">
        <v>1.5669999999999999</v>
      </c>
      <c r="AB121">
        <v>1.8480000000000001</v>
      </c>
      <c r="AC121">
        <v>0.66800000000000004</v>
      </c>
      <c r="AD121">
        <v>17499.879000000001</v>
      </c>
      <c r="AE121">
        <v>6270.4022999999997</v>
      </c>
      <c r="AF121">
        <v>13845.103999999999</v>
      </c>
      <c r="AG121">
        <v>2</v>
      </c>
      <c r="AH121">
        <v>1</v>
      </c>
      <c r="AI121">
        <v>8.3333335999999994E-2</v>
      </c>
      <c r="AJ121">
        <v>0.26666669999999998</v>
      </c>
      <c r="AK121">
        <v>0.13012697000000001</v>
      </c>
      <c r="AL121">
        <v>6.5748035999999996E-2</v>
      </c>
      <c r="AM121">
        <v>18</v>
      </c>
      <c r="AN121">
        <v>30</v>
      </c>
      <c r="AO121">
        <v>20</v>
      </c>
      <c r="AP121">
        <v>100</v>
      </c>
      <c r="AQ121" s="34">
        <v>2.8749601999999999</v>
      </c>
      <c r="AR121" s="34">
        <v>0.87596445999999994</v>
      </c>
      <c r="AS121" s="34">
        <v>0.89646479999999995</v>
      </c>
      <c r="AT121" s="34">
        <v>40.924587000000002</v>
      </c>
      <c r="AU121" s="34">
        <v>44.932228000000002</v>
      </c>
      <c r="AV121" s="34">
        <v>3.0083527000000001E-4</v>
      </c>
      <c r="AW121" s="34">
        <v>3.8824198000000001</v>
      </c>
      <c r="AX121" s="34"/>
      <c r="AY121" s="34">
        <v>2.5882797000000002</v>
      </c>
      <c r="AZ121" s="34">
        <v>1.8378317</v>
      </c>
      <c r="BA121" s="34">
        <v>0.5</v>
      </c>
      <c r="BB121" s="34">
        <v>6.8540009999999998E-2</v>
      </c>
      <c r="BC121" s="34">
        <v>0.10929999999999999</v>
      </c>
      <c r="BD121" s="34">
        <v>0</v>
      </c>
      <c r="BE121" s="34">
        <v>0.1</v>
      </c>
      <c r="BF121" s="34">
        <v>1.0000001E-2</v>
      </c>
      <c r="BG121" s="34">
        <v>0.2</v>
      </c>
      <c r="BH121" s="34">
        <v>0.8</v>
      </c>
      <c r="BI121" s="34">
        <v>1</v>
      </c>
      <c r="BJ121" s="34">
        <v>6.0000004999999996</v>
      </c>
      <c r="BK121" s="34">
        <v>0</v>
      </c>
      <c r="BL121" s="34">
        <v>0</v>
      </c>
      <c r="BM121" s="34">
        <v>1.5000001000000001</v>
      </c>
      <c r="BN121" s="34">
        <v>0</v>
      </c>
      <c r="BO121" s="34">
        <v>0</v>
      </c>
      <c r="BP121" s="34">
        <v>5.5134952000000001E-2</v>
      </c>
      <c r="BQ121" s="34"/>
      <c r="BR121" s="34"/>
      <c r="BS121" s="34"/>
      <c r="BT121" s="34"/>
      <c r="BU121" s="34"/>
      <c r="BV121" s="34">
        <v>2.3439999999999999</v>
      </c>
      <c r="BW121" s="34">
        <v>0.27</v>
      </c>
      <c r="BX121" s="34">
        <v>0.8100001</v>
      </c>
      <c r="BY121" s="34">
        <v>4.8</v>
      </c>
      <c r="BZ121" s="34">
        <v>10.8</v>
      </c>
      <c r="CA121" s="34"/>
      <c r="CB121" s="34"/>
      <c r="CC121" s="34"/>
      <c r="CD121" s="34"/>
      <c r="CE121" s="34"/>
      <c r="CF121" s="34"/>
      <c r="CG121" s="34"/>
      <c r="CH121" s="34"/>
      <c r="CI121" s="34"/>
      <c r="CJ121" s="34"/>
      <c r="CK121" s="34"/>
      <c r="CL121" s="34"/>
      <c r="CM121" s="34"/>
      <c r="CN121" s="34" t="s">
        <v>2176</v>
      </c>
    </row>
    <row r="122" spans="1:92">
      <c r="A122" t="s">
        <v>2315</v>
      </c>
      <c r="B122">
        <v>147</v>
      </c>
      <c r="C122" t="s">
        <v>239</v>
      </c>
      <c r="D122">
        <v>1.9763478000000001</v>
      </c>
      <c r="E122">
        <v>1.1038878000000001</v>
      </c>
      <c r="F122">
        <v>1436.865</v>
      </c>
      <c r="G122">
        <v>130.4812</v>
      </c>
      <c r="H122">
        <v>1004.9976</v>
      </c>
      <c r="I122">
        <v>26.668707000000001</v>
      </c>
      <c r="J122">
        <v>274.7176</v>
      </c>
      <c r="K122">
        <v>8</v>
      </c>
      <c r="L122">
        <v>119.77865</v>
      </c>
      <c r="M122">
        <v>110.38878</v>
      </c>
      <c r="N122" t="s">
        <v>2192</v>
      </c>
      <c r="O122">
        <v>152.02676</v>
      </c>
      <c r="P122">
        <v>122.6542</v>
      </c>
      <c r="Q122">
        <v>321</v>
      </c>
      <c r="R122">
        <v>2.8119999999999998</v>
      </c>
      <c r="S122">
        <v>3.032</v>
      </c>
      <c r="T122">
        <v>2.8119999999999998</v>
      </c>
      <c r="U122">
        <v>2.101</v>
      </c>
      <c r="V122">
        <v>2.2589999999999999</v>
      </c>
      <c r="W122">
        <v>4.1040000000000001</v>
      </c>
      <c r="X122">
        <v>0</v>
      </c>
      <c r="Y122">
        <v>1.1659999999999999</v>
      </c>
      <c r="Z122">
        <v>1.1519999999999999</v>
      </c>
      <c r="AA122">
        <v>0.72299999999999998</v>
      </c>
      <c r="AB122">
        <v>0.374</v>
      </c>
      <c r="AC122">
        <v>5.3999999999999999E-2</v>
      </c>
      <c r="AD122">
        <v>9815.223</v>
      </c>
      <c r="AE122">
        <v>3816.3845000000001</v>
      </c>
      <c r="AF122">
        <v>4650.0347000000002</v>
      </c>
      <c r="AG122">
        <v>0.8</v>
      </c>
      <c r="AH122">
        <v>1</v>
      </c>
      <c r="AI122">
        <v>2.5000002E-2</v>
      </c>
      <c r="AJ122">
        <v>7.4999999999999997E-2</v>
      </c>
      <c r="AK122">
        <v>0.32520139999999997</v>
      </c>
      <c r="AL122">
        <v>0.45066339999999999</v>
      </c>
      <c r="AM122">
        <v>27</v>
      </c>
      <c r="AN122">
        <v>65</v>
      </c>
      <c r="AO122">
        <v>5</v>
      </c>
      <c r="AP122">
        <v>90</v>
      </c>
      <c r="AQ122" s="34">
        <v>1.617165</v>
      </c>
      <c r="AR122" s="34">
        <v>0.56349223999999998</v>
      </c>
      <c r="AS122" s="34">
        <v>0.27856624000000002</v>
      </c>
      <c r="AT122" s="34">
        <v>7.5757050000000001</v>
      </c>
      <c r="AU122" s="34">
        <v>9.5437729999999998</v>
      </c>
      <c r="AV122" s="34">
        <v>2.7057372999999999E-5</v>
      </c>
      <c r="AW122" s="34">
        <v>0.34918806000000002</v>
      </c>
      <c r="AX122" s="34"/>
      <c r="AY122" s="34">
        <v>0.34918806000000002</v>
      </c>
      <c r="AZ122" s="34">
        <v>0.10210178</v>
      </c>
      <c r="BA122" s="34">
        <v>0</v>
      </c>
      <c r="BB122" s="34">
        <v>0.51413505999999998</v>
      </c>
      <c r="BC122" s="34">
        <v>0</v>
      </c>
      <c r="BD122" s="34">
        <v>0</v>
      </c>
      <c r="BE122" s="34">
        <v>0.3</v>
      </c>
      <c r="BF122" s="34">
        <v>1.0000001E-2</v>
      </c>
      <c r="BG122" s="34">
        <v>0.1</v>
      </c>
      <c r="BH122" s="34">
        <v>0.1</v>
      </c>
      <c r="BI122" s="34">
        <v>0.1</v>
      </c>
      <c r="BJ122" s="34">
        <v>0.3</v>
      </c>
      <c r="BK122" s="34">
        <v>0</v>
      </c>
      <c r="BL122" s="34">
        <v>0</v>
      </c>
      <c r="BM122" s="34">
        <v>0</v>
      </c>
      <c r="BN122" s="34">
        <v>0</v>
      </c>
      <c r="BO122" s="34">
        <v>0</v>
      </c>
      <c r="BP122" s="34"/>
      <c r="BQ122" s="34"/>
      <c r="BR122" s="34"/>
      <c r="BS122" s="34"/>
      <c r="BT122" s="34"/>
      <c r="BU122" s="34"/>
      <c r="BV122" s="34">
        <v>1.2900001000000001</v>
      </c>
      <c r="BW122" s="34">
        <v>5.0000009999999996E-3</v>
      </c>
      <c r="BX122" s="34">
        <v>1.5000001000000001E-2</v>
      </c>
      <c r="BY122" s="34">
        <v>1.1200000000000001</v>
      </c>
      <c r="BZ122" s="34">
        <v>2.5200002000000001</v>
      </c>
      <c r="CA122" s="34"/>
      <c r="CB122" s="34"/>
      <c r="CC122" s="34"/>
      <c r="CD122" s="34"/>
      <c r="CE122" s="34"/>
      <c r="CF122" s="34"/>
      <c r="CG122" s="34"/>
      <c r="CH122" s="34"/>
      <c r="CI122" s="34"/>
      <c r="CJ122" s="34"/>
      <c r="CK122" s="34"/>
      <c r="CL122" s="34"/>
      <c r="CM122" s="34"/>
      <c r="CN122" s="34" t="s">
        <v>2176</v>
      </c>
    </row>
    <row r="123" spans="1:92">
      <c r="A123" t="s">
        <v>2316</v>
      </c>
      <c r="B123">
        <v>148</v>
      </c>
      <c r="C123" t="s">
        <v>238</v>
      </c>
      <c r="D123">
        <v>4.6329273999999998</v>
      </c>
      <c r="E123">
        <v>1.6610814</v>
      </c>
      <c r="F123">
        <v>867.77369999999996</v>
      </c>
      <c r="G123">
        <v>152.26857000000001</v>
      </c>
      <c r="H123">
        <v>96.365395000000007</v>
      </c>
      <c r="I123">
        <v>206.6147</v>
      </c>
      <c r="J123">
        <v>412.52499999999998</v>
      </c>
      <c r="K123">
        <v>8</v>
      </c>
      <c r="L123">
        <v>280.78345000000002</v>
      </c>
      <c r="M123">
        <v>166.10813999999999</v>
      </c>
      <c r="N123" t="s">
        <v>2195</v>
      </c>
      <c r="O123">
        <v>136.26257000000001</v>
      </c>
      <c r="P123">
        <v>87.425340000000006</v>
      </c>
      <c r="Q123">
        <v>446</v>
      </c>
      <c r="R123">
        <v>4.3049999999999997</v>
      </c>
      <c r="S123">
        <v>2.3570000000000002</v>
      </c>
      <c r="T123">
        <v>4.3049999999999997</v>
      </c>
      <c r="U123">
        <v>2.5779999999999998</v>
      </c>
      <c r="V123">
        <v>4.0430000000000001</v>
      </c>
      <c r="W123">
        <v>5.1029999999999998</v>
      </c>
      <c r="X123">
        <v>6.5979999999999999</v>
      </c>
      <c r="Y123">
        <v>2.13</v>
      </c>
      <c r="Z123">
        <v>5.59</v>
      </c>
      <c r="AA123">
        <v>1.375</v>
      </c>
      <c r="AB123">
        <v>0.82699999999999996</v>
      </c>
      <c r="AC123">
        <v>3.3879999999999999</v>
      </c>
      <c r="AD123">
        <v>10249.191000000001</v>
      </c>
      <c r="AE123">
        <v>4171.3173999999999</v>
      </c>
      <c r="AF123">
        <v>17255.969000000001</v>
      </c>
      <c r="AG123">
        <v>0.5</v>
      </c>
      <c r="AH123">
        <v>4</v>
      </c>
      <c r="AI123">
        <v>0.16666666999999999</v>
      </c>
      <c r="AJ123">
        <v>0.3</v>
      </c>
      <c r="AK123">
        <v>0.13615647</v>
      </c>
      <c r="AL123">
        <v>0.15962756</v>
      </c>
      <c r="AM123">
        <v>15</v>
      </c>
      <c r="AN123">
        <v>19</v>
      </c>
      <c r="AO123">
        <v>40</v>
      </c>
      <c r="AP123">
        <v>100</v>
      </c>
      <c r="AQ123" s="34">
        <v>1.1772963000000001</v>
      </c>
      <c r="AR123" s="34">
        <v>0</v>
      </c>
      <c r="AS123" s="34">
        <v>1.07811E-2</v>
      </c>
      <c r="AT123" s="34">
        <v>41.068752000000003</v>
      </c>
      <c r="AU123" s="34">
        <v>42.247425</v>
      </c>
      <c r="AV123" s="34">
        <v>1.038386E-7</v>
      </c>
      <c r="AW123" s="34">
        <v>1.3400856E-3</v>
      </c>
      <c r="AX123" s="34"/>
      <c r="AY123" s="34">
        <v>24.81073</v>
      </c>
      <c r="AZ123" s="34">
        <v>7.8567309999999999</v>
      </c>
      <c r="BA123" s="34">
        <v>3.0000002000000001</v>
      </c>
      <c r="BB123" s="34">
        <v>0.17174500000000001</v>
      </c>
      <c r="BC123" s="34">
        <v>0</v>
      </c>
      <c r="BD123" s="34">
        <v>0</v>
      </c>
      <c r="BE123" s="34">
        <v>0.05</v>
      </c>
      <c r="BF123" s="34">
        <v>1.0000001E-2</v>
      </c>
      <c r="BG123" s="34">
        <v>0.1</v>
      </c>
      <c r="BH123" s="34">
        <v>0.5</v>
      </c>
      <c r="BI123" s="34">
        <v>1.3000001000000001</v>
      </c>
      <c r="BJ123" s="34">
        <v>10</v>
      </c>
      <c r="BK123" s="34">
        <v>0</v>
      </c>
      <c r="BL123" s="34">
        <v>0</v>
      </c>
      <c r="BM123" s="34">
        <v>1.5000001000000001</v>
      </c>
      <c r="BN123" s="34">
        <v>0</v>
      </c>
      <c r="BO123" s="34">
        <v>0</v>
      </c>
      <c r="BP123" s="34">
        <v>5.5134952000000001E-2</v>
      </c>
      <c r="BQ123" s="34"/>
      <c r="BR123" s="34"/>
      <c r="BS123" s="34"/>
      <c r="BT123" s="34"/>
      <c r="BU123" s="34"/>
      <c r="BV123" s="34">
        <v>3.2640004</v>
      </c>
      <c r="BW123" s="34">
        <v>0.09</v>
      </c>
      <c r="BX123" s="34">
        <v>0.27000004</v>
      </c>
      <c r="BY123" s="34">
        <v>1.3000001000000001</v>
      </c>
      <c r="BZ123" s="34">
        <v>2.9250001999999999</v>
      </c>
      <c r="CA123" s="34"/>
      <c r="CB123" s="34"/>
      <c r="CC123" s="34"/>
      <c r="CD123" s="34"/>
      <c r="CE123" s="34"/>
      <c r="CF123" s="34"/>
      <c r="CG123" s="34"/>
      <c r="CH123" s="34"/>
      <c r="CI123" s="34"/>
      <c r="CJ123" s="34"/>
      <c r="CK123" s="34"/>
      <c r="CL123" s="34"/>
      <c r="CM123" s="34"/>
      <c r="CN123" s="34" t="s">
        <v>2176</v>
      </c>
    </row>
    <row r="124" spans="1:92">
      <c r="A124" t="s">
        <v>2317</v>
      </c>
      <c r="B124">
        <v>152</v>
      </c>
      <c r="C124" t="s">
        <v>240</v>
      </c>
      <c r="D124">
        <v>20.307755</v>
      </c>
      <c r="E124">
        <v>6.5821120000000004</v>
      </c>
      <c r="F124">
        <v>3220.0679</v>
      </c>
      <c r="G124">
        <v>60.837738000000002</v>
      </c>
      <c r="H124">
        <v>740.71216000000004</v>
      </c>
      <c r="I124">
        <v>1146.0188000000001</v>
      </c>
      <c r="J124">
        <v>1272.4991</v>
      </c>
      <c r="K124">
        <v>5</v>
      </c>
      <c r="L124">
        <v>93.713669999999993</v>
      </c>
      <c r="M124">
        <v>119.67477</v>
      </c>
      <c r="N124" t="s">
        <v>2190</v>
      </c>
      <c r="O124">
        <v>278.18842000000001</v>
      </c>
      <c r="P124">
        <v>99.728966</v>
      </c>
      <c r="Q124">
        <v>927</v>
      </c>
      <c r="R124">
        <v>9</v>
      </c>
      <c r="S124">
        <v>4.54</v>
      </c>
      <c r="T124">
        <v>9</v>
      </c>
      <c r="U124">
        <v>5.1310000000000002</v>
      </c>
      <c r="V124">
        <v>2.3769999999999998</v>
      </c>
      <c r="W124">
        <v>4.2329999999999997</v>
      </c>
      <c r="X124">
        <v>0</v>
      </c>
      <c r="Y124">
        <v>1.3120000000000001</v>
      </c>
      <c r="Z124">
        <v>7.4249999999999998</v>
      </c>
      <c r="AA124">
        <v>2.2440000000000002</v>
      </c>
      <c r="AB124">
        <v>2.6160000000000001</v>
      </c>
      <c r="AC124">
        <v>2.5649999999999999</v>
      </c>
      <c r="AD124">
        <v>6664.2669999999998</v>
      </c>
      <c r="AE124">
        <v>15900.957</v>
      </c>
      <c r="AF124">
        <v>38207.188000000002</v>
      </c>
      <c r="AG124">
        <v>3</v>
      </c>
      <c r="AH124">
        <v>1.5</v>
      </c>
      <c r="AI124">
        <v>3</v>
      </c>
      <c r="AJ124">
        <v>0.23333333000000001</v>
      </c>
      <c r="AK124">
        <v>1.9314047999999999</v>
      </c>
      <c r="AL124">
        <v>2.0086955999999998</v>
      </c>
      <c r="AM124">
        <v>15</v>
      </c>
      <c r="AN124">
        <v>35</v>
      </c>
      <c r="AO124">
        <v>70</v>
      </c>
      <c r="AP124">
        <v>100</v>
      </c>
      <c r="AQ124" s="34">
        <v>0.42667021999999999</v>
      </c>
      <c r="AR124" s="34">
        <v>0</v>
      </c>
      <c r="AS124" s="34">
        <v>0</v>
      </c>
      <c r="AT124" s="34">
        <v>41.194969999999998</v>
      </c>
      <c r="AU124" s="34">
        <v>41.621639999999999</v>
      </c>
      <c r="AV124" s="34">
        <v>7.5653839999999999E-4</v>
      </c>
      <c r="AW124" s="34">
        <v>19.526962000000001</v>
      </c>
      <c r="AX124" s="34"/>
      <c r="AY124" s="34">
        <v>8.6148369999999996</v>
      </c>
      <c r="AZ124" s="34"/>
      <c r="BA124" s="34">
        <v>3.0000002000000001</v>
      </c>
      <c r="BB124" s="34">
        <v>0.18</v>
      </c>
      <c r="BC124" s="34">
        <v>0</v>
      </c>
      <c r="BD124" s="34">
        <v>0</v>
      </c>
      <c r="BE124" s="34">
        <v>0.2</v>
      </c>
      <c r="BF124" s="34">
        <v>0</v>
      </c>
      <c r="BG124" s="34">
        <v>2</v>
      </c>
      <c r="BH124" s="34">
        <v>3.0000002000000001</v>
      </c>
      <c r="BI124" s="34">
        <v>4</v>
      </c>
      <c r="BJ124" s="34">
        <v>12.500000999999999</v>
      </c>
      <c r="BK124" s="34">
        <v>15.000000999999999</v>
      </c>
      <c r="BL124" s="34">
        <v>10</v>
      </c>
      <c r="BM124" s="34">
        <v>1.4000001</v>
      </c>
      <c r="BN124" s="34">
        <v>2.1000000999999999</v>
      </c>
      <c r="BO124" s="34">
        <v>0</v>
      </c>
      <c r="BP124" s="34">
        <v>0.31757730000000001</v>
      </c>
      <c r="BQ124" s="34"/>
      <c r="BR124" s="34"/>
      <c r="BS124" s="34">
        <v>0.80626047000000001</v>
      </c>
      <c r="BT124" s="34">
        <v>2.4504423000000001E-2</v>
      </c>
      <c r="BU124" s="34">
        <v>0</v>
      </c>
      <c r="BV124" s="34">
        <v>2.3984000000000001</v>
      </c>
      <c r="BW124" s="34">
        <v>0.10500001</v>
      </c>
      <c r="BX124" s="34">
        <v>0.68249994999999997</v>
      </c>
      <c r="BY124" s="34">
        <v>5.4</v>
      </c>
      <c r="BZ124" s="34">
        <v>12.150001</v>
      </c>
      <c r="CA124" s="34"/>
      <c r="CB124" s="34"/>
      <c r="CC124" s="34"/>
      <c r="CD124" s="34"/>
      <c r="CE124" s="34"/>
      <c r="CF124" s="34"/>
      <c r="CG124" s="34"/>
      <c r="CH124" s="34"/>
      <c r="CI124" s="34"/>
      <c r="CJ124" s="34"/>
      <c r="CK124" s="34"/>
      <c r="CL124" s="34"/>
      <c r="CM124" s="34"/>
      <c r="CN124" s="34" t="s">
        <v>2233</v>
      </c>
    </row>
    <row r="125" spans="1:92">
      <c r="A125" t="s">
        <v>2318</v>
      </c>
      <c r="B125">
        <v>154</v>
      </c>
      <c r="C125" t="s">
        <v>241</v>
      </c>
      <c r="D125">
        <v>4.3601483999999999</v>
      </c>
      <c r="E125">
        <v>1.709754</v>
      </c>
      <c r="F125">
        <v>1390.4304999999999</v>
      </c>
      <c r="G125">
        <v>139.71207999999999</v>
      </c>
      <c r="H125">
        <v>926.68853999999999</v>
      </c>
      <c r="I125">
        <v>77.765150000000006</v>
      </c>
      <c r="J125">
        <v>246.26477</v>
      </c>
      <c r="K125">
        <v>8</v>
      </c>
      <c r="L125">
        <v>264.25139999999999</v>
      </c>
      <c r="M125">
        <v>170.97540000000001</v>
      </c>
      <c r="N125" t="s">
        <v>2195</v>
      </c>
      <c r="O125">
        <v>128.23965000000001</v>
      </c>
      <c r="P125">
        <v>89.987049999999996</v>
      </c>
      <c r="Q125">
        <v>411</v>
      </c>
      <c r="R125">
        <v>4.1760000000000002</v>
      </c>
      <c r="S125">
        <v>2.9830000000000001</v>
      </c>
      <c r="T125">
        <v>4.1760000000000002</v>
      </c>
      <c r="U125">
        <v>2.6150000000000002</v>
      </c>
      <c r="V125">
        <v>0.79200000000000004</v>
      </c>
      <c r="W125">
        <v>1.847</v>
      </c>
      <c r="X125">
        <v>0</v>
      </c>
      <c r="Y125">
        <v>0</v>
      </c>
      <c r="Z125">
        <v>0.85</v>
      </c>
      <c r="AA125">
        <v>0.3</v>
      </c>
      <c r="AB125">
        <v>0.39600000000000002</v>
      </c>
      <c r="AC125">
        <v>0.154</v>
      </c>
      <c r="AD125">
        <v>0</v>
      </c>
      <c r="AE125">
        <v>4418.4960000000001</v>
      </c>
      <c r="AF125">
        <v>6000.2505000000001</v>
      </c>
      <c r="AG125">
        <v>3</v>
      </c>
      <c r="AH125">
        <v>5</v>
      </c>
      <c r="AI125">
        <v>4.1666667999999997E-2</v>
      </c>
      <c r="AJ125">
        <v>0.15</v>
      </c>
      <c r="AK125">
        <v>0.68681437000000001</v>
      </c>
      <c r="AL125">
        <v>0.65924245000000004</v>
      </c>
      <c r="AM125">
        <v>25</v>
      </c>
      <c r="AN125">
        <v>30</v>
      </c>
      <c r="AO125">
        <v>20</v>
      </c>
      <c r="AP125">
        <v>85</v>
      </c>
      <c r="AQ125" s="34">
        <v>6.4686604000000001</v>
      </c>
      <c r="AR125" s="34">
        <v>5.4885599999999997</v>
      </c>
      <c r="AS125" s="34">
        <v>1.5518251999999999</v>
      </c>
      <c r="AT125" s="34">
        <v>199.89795000000001</v>
      </c>
      <c r="AU125" s="34">
        <v>213.40698</v>
      </c>
      <c r="AV125" s="34"/>
      <c r="AW125" s="34"/>
      <c r="AX125" s="34">
        <v>0.25495227999999998</v>
      </c>
      <c r="AY125" s="34">
        <v>0.26546462999999998</v>
      </c>
      <c r="AZ125" s="34">
        <v>0.35107695999999999</v>
      </c>
      <c r="BA125" s="34">
        <v>0</v>
      </c>
      <c r="BB125" s="34">
        <v>0.3</v>
      </c>
      <c r="BC125" s="34">
        <v>0</v>
      </c>
      <c r="BD125" s="34">
        <v>0</v>
      </c>
      <c r="BE125" s="34">
        <v>0.3</v>
      </c>
      <c r="BF125" s="34">
        <v>0</v>
      </c>
      <c r="BG125" s="34">
        <v>0.2</v>
      </c>
      <c r="BH125" s="34">
        <v>0.5</v>
      </c>
      <c r="BI125" s="34">
        <v>0.5</v>
      </c>
      <c r="BJ125" s="34">
        <v>1</v>
      </c>
      <c r="BK125" s="34">
        <v>0.5</v>
      </c>
      <c r="BL125" s="34">
        <v>0</v>
      </c>
      <c r="BM125" s="34">
        <v>0</v>
      </c>
      <c r="BN125" s="34">
        <v>0</v>
      </c>
      <c r="BO125" s="34">
        <v>0</v>
      </c>
      <c r="BP125" s="34"/>
      <c r="BQ125" s="34"/>
      <c r="BR125" s="34"/>
      <c r="BS125" s="34"/>
      <c r="BT125" s="34"/>
      <c r="BU125" s="34"/>
      <c r="BV125" s="34">
        <v>4.7160000000000002</v>
      </c>
      <c r="BW125" s="34"/>
      <c r="BX125" s="34"/>
      <c r="BY125" s="34">
        <v>1.44</v>
      </c>
      <c r="BZ125" s="34">
        <v>2.16</v>
      </c>
      <c r="CA125" s="34"/>
      <c r="CB125" s="34"/>
      <c r="CC125" s="34"/>
      <c r="CD125" s="34"/>
      <c r="CE125" s="34"/>
      <c r="CF125" s="34"/>
      <c r="CG125" s="34"/>
      <c r="CH125" s="34"/>
      <c r="CI125" s="34"/>
      <c r="CJ125" s="34"/>
      <c r="CK125" s="34"/>
      <c r="CL125" s="34"/>
      <c r="CM125" s="34"/>
      <c r="CN125" s="34" t="s">
        <v>2176</v>
      </c>
    </row>
    <row r="126" spans="1:92">
      <c r="A126" t="s">
        <v>2319</v>
      </c>
      <c r="B126">
        <v>155</v>
      </c>
      <c r="C126" t="s">
        <v>219</v>
      </c>
      <c r="D126">
        <v>3.7272508000000002</v>
      </c>
      <c r="E126">
        <v>2.0630326000000001</v>
      </c>
      <c r="F126">
        <v>1342.0215000000001</v>
      </c>
      <c r="G126">
        <v>8.0925209999999996</v>
      </c>
      <c r="H126">
        <v>178.73983999999999</v>
      </c>
      <c r="I126">
        <v>564.21900000000005</v>
      </c>
      <c r="J126">
        <v>590.9701</v>
      </c>
      <c r="K126">
        <v>9</v>
      </c>
      <c r="L126">
        <v>54.651769999999999</v>
      </c>
      <c r="M126">
        <v>82.52131</v>
      </c>
      <c r="N126" t="s">
        <v>2192</v>
      </c>
      <c r="O126">
        <v>286.71159999999998</v>
      </c>
      <c r="P126">
        <v>229.22585000000001</v>
      </c>
      <c r="Q126">
        <v>437</v>
      </c>
      <c r="R126">
        <v>3.8610000000000002</v>
      </c>
      <c r="S126">
        <v>2.931</v>
      </c>
      <c r="T126">
        <v>3.8610000000000002</v>
      </c>
      <c r="U126">
        <v>2.8730000000000002</v>
      </c>
      <c r="V126">
        <v>3.4510000000000001</v>
      </c>
      <c r="W126">
        <v>2.5670000000000002</v>
      </c>
      <c r="X126">
        <v>8.5069999999999997</v>
      </c>
      <c r="Y126">
        <v>2.6480000000000001</v>
      </c>
      <c r="Z126">
        <v>6.827</v>
      </c>
      <c r="AA126">
        <v>1.6990000000000001</v>
      </c>
      <c r="AB126">
        <v>4.6829999999999998</v>
      </c>
      <c r="AC126">
        <v>0.44500000000000001</v>
      </c>
      <c r="AD126">
        <v>22021.71</v>
      </c>
      <c r="AE126">
        <v>6234.9939999999997</v>
      </c>
      <c r="AF126">
        <v>11962.16</v>
      </c>
      <c r="AG126">
        <v>1.5</v>
      </c>
      <c r="AH126">
        <v>1</v>
      </c>
      <c r="AI126">
        <v>0.25</v>
      </c>
      <c r="AJ126">
        <v>0.125</v>
      </c>
      <c r="AK126">
        <v>4.1325969999999997E-2</v>
      </c>
      <c r="AL126">
        <v>3.8224639999999997E-2</v>
      </c>
      <c r="AM126">
        <v>5</v>
      </c>
      <c r="AN126">
        <v>5</v>
      </c>
      <c r="AO126">
        <v>15</v>
      </c>
      <c r="AP126">
        <v>100</v>
      </c>
      <c r="AQ126" s="34">
        <v>5.1665644999999998</v>
      </c>
      <c r="AR126" s="34">
        <v>2.4018988999999999</v>
      </c>
      <c r="AS126" s="34">
        <v>0</v>
      </c>
      <c r="AT126" s="34">
        <v>455.76807000000002</v>
      </c>
      <c r="AU126" s="34">
        <v>463.3365</v>
      </c>
      <c r="AV126" s="34"/>
      <c r="AW126" s="34"/>
      <c r="AX126" s="34">
        <v>2.2130557999999998</v>
      </c>
      <c r="AY126" s="34">
        <v>2.2130557999999998</v>
      </c>
      <c r="AZ126" s="34">
        <v>1.7229673000000001</v>
      </c>
      <c r="BA126" s="34">
        <v>0.5</v>
      </c>
      <c r="BB126" s="34">
        <v>7.9435000000000006E-2</v>
      </c>
      <c r="BC126" s="34">
        <v>0</v>
      </c>
      <c r="BD126" s="34">
        <v>0</v>
      </c>
      <c r="BE126" s="34">
        <v>0.05</v>
      </c>
      <c r="BF126" s="34">
        <v>0</v>
      </c>
      <c r="BG126" s="34">
        <v>0.5</v>
      </c>
      <c r="BH126" s="34">
        <v>1</v>
      </c>
      <c r="BI126" s="34">
        <v>0.5</v>
      </c>
      <c r="BJ126" s="34">
        <v>1.5000001000000001</v>
      </c>
      <c r="BK126" s="34">
        <v>0.4</v>
      </c>
      <c r="BL126" s="34">
        <v>0</v>
      </c>
      <c r="BM126" s="34">
        <v>2</v>
      </c>
      <c r="BN126" s="34">
        <v>0.75000005999999997</v>
      </c>
      <c r="BO126" s="34">
        <v>0</v>
      </c>
      <c r="BP126" s="34">
        <v>0.19848584</v>
      </c>
      <c r="BQ126" s="34"/>
      <c r="BR126" s="34"/>
      <c r="BS126" s="34">
        <v>7.1585780000000002E-2</v>
      </c>
      <c r="BT126" s="34">
        <v>5.1050887000000003E-2</v>
      </c>
      <c r="BU126" s="34">
        <v>0</v>
      </c>
      <c r="BV126" s="34">
        <v>3.0200002000000001</v>
      </c>
      <c r="BW126" s="34"/>
      <c r="BX126" s="34">
        <v>3.7499999999999999E-2</v>
      </c>
      <c r="BY126" s="34">
        <v>11.88</v>
      </c>
      <c r="BZ126" s="34">
        <v>32.670001999999997</v>
      </c>
      <c r="CA126" s="34"/>
      <c r="CB126" s="34"/>
      <c r="CC126" s="34"/>
      <c r="CD126" s="34"/>
      <c r="CE126" s="34"/>
      <c r="CF126" s="34"/>
      <c r="CG126" s="34"/>
      <c r="CH126" s="34"/>
      <c r="CI126" s="34"/>
      <c r="CJ126" s="34"/>
      <c r="CK126" s="34"/>
      <c r="CL126" s="34"/>
      <c r="CM126" s="34"/>
      <c r="CN126" s="34" t="s">
        <v>2182</v>
      </c>
    </row>
    <row r="127" spans="1:92">
      <c r="A127" t="s">
        <v>2320</v>
      </c>
      <c r="B127">
        <v>156</v>
      </c>
      <c r="C127" t="s">
        <v>242</v>
      </c>
      <c r="D127">
        <v>4.3576316999999998</v>
      </c>
      <c r="E127">
        <v>3.5421993999999999</v>
      </c>
      <c r="F127">
        <v>3956.1084000000001</v>
      </c>
      <c r="G127">
        <v>1269.7403999999999</v>
      </c>
      <c r="H127">
        <v>391.46902</v>
      </c>
      <c r="I127">
        <v>1005.7691</v>
      </c>
      <c r="J127">
        <v>1289.1298999999999</v>
      </c>
      <c r="K127">
        <v>9</v>
      </c>
      <c r="L127">
        <v>63.894889999999997</v>
      </c>
      <c r="M127">
        <v>141.68797000000001</v>
      </c>
      <c r="N127" t="s">
        <v>2184</v>
      </c>
      <c r="O127">
        <v>94.731125000000006</v>
      </c>
      <c r="P127">
        <v>118.07331000000001</v>
      </c>
      <c r="Q127">
        <v>433</v>
      </c>
      <c r="R127">
        <v>4.1749999999999998</v>
      </c>
      <c r="S127">
        <v>5.032</v>
      </c>
      <c r="T127">
        <v>4.1749999999999998</v>
      </c>
      <c r="U127">
        <v>3.7639999999999998</v>
      </c>
      <c r="V127">
        <v>2.7639999999999998</v>
      </c>
      <c r="W127">
        <v>2.2530000000000001</v>
      </c>
      <c r="X127">
        <v>7.1920000000000002</v>
      </c>
      <c r="Y127">
        <v>1.7969999999999999</v>
      </c>
      <c r="Z127">
        <v>2.7490000000000001</v>
      </c>
      <c r="AA127">
        <v>1.61</v>
      </c>
      <c r="AB127">
        <v>1.0109999999999999</v>
      </c>
      <c r="AC127">
        <v>0.128</v>
      </c>
      <c r="AD127">
        <v>12937.356</v>
      </c>
      <c r="AE127">
        <v>14073.745000000001</v>
      </c>
      <c r="AF127">
        <v>19268.423999999999</v>
      </c>
      <c r="AG127">
        <v>5</v>
      </c>
      <c r="AH127">
        <v>1.5</v>
      </c>
      <c r="AI127">
        <v>8.3333335999999994E-2</v>
      </c>
      <c r="AJ127">
        <v>8.3333335999999994E-2</v>
      </c>
      <c r="AK127">
        <v>0.99832299999999996</v>
      </c>
      <c r="AL127">
        <v>7.1861350000000004E-2</v>
      </c>
      <c r="AM127">
        <v>40</v>
      </c>
      <c r="AN127">
        <v>45</v>
      </c>
      <c r="AO127">
        <v>50</v>
      </c>
      <c r="AP127">
        <v>80</v>
      </c>
      <c r="AQ127" s="34">
        <v>3.2343304000000002</v>
      </c>
      <c r="AR127" s="34">
        <v>0</v>
      </c>
      <c r="AS127" s="34">
        <v>0</v>
      </c>
      <c r="AT127" s="34">
        <v>30.917997</v>
      </c>
      <c r="AU127" s="34">
        <v>34.152329999999999</v>
      </c>
      <c r="AV127" s="34">
        <v>8.9004519999999993E-6</v>
      </c>
      <c r="AW127" s="34">
        <v>0.15315266999999999</v>
      </c>
      <c r="AX127" s="34"/>
      <c r="AY127" s="34"/>
      <c r="AZ127" s="34"/>
      <c r="BA127" s="34">
        <v>0</v>
      </c>
      <c r="BB127" s="34">
        <v>1.94</v>
      </c>
      <c r="BC127" s="34">
        <v>0</v>
      </c>
      <c r="BD127" s="34">
        <v>0</v>
      </c>
      <c r="BE127" s="34">
        <v>0.05</v>
      </c>
      <c r="BF127" s="34">
        <v>0.05</v>
      </c>
      <c r="BG127" s="34">
        <v>1.6</v>
      </c>
      <c r="BH127" s="34">
        <v>0.84000003000000001</v>
      </c>
      <c r="BI127" s="34">
        <v>1.5000001000000001</v>
      </c>
      <c r="BJ127" s="34">
        <v>2</v>
      </c>
      <c r="BK127" s="34">
        <v>0</v>
      </c>
      <c r="BL127" s="34">
        <v>0</v>
      </c>
      <c r="BM127" s="34">
        <v>7.0000000000000007E-2</v>
      </c>
      <c r="BN127" s="34">
        <v>0</v>
      </c>
      <c r="BO127" s="34">
        <v>0</v>
      </c>
      <c r="BP127" s="34">
        <v>1.9848581000000001E-2</v>
      </c>
      <c r="BQ127" s="34"/>
      <c r="BR127" s="34"/>
      <c r="BS127" s="34">
        <v>8.0896019999999999E-2</v>
      </c>
      <c r="BT127" s="34">
        <v>0.10210176999999999</v>
      </c>
      <c r="BU127" s="34">
        <v>0</v>
      </c>
      <c r="BV127" s="34">
        <v>2.94</v>
      </c>
      <c r="BW127" s="34"/>
      <c r="BX127" s="34"/>
      <c r="BY127" s="34">
        <v>1.7</v>
      </c>
      <c r="BZ127" s="34">
        <v>7.6500006000000003</v>
      </c>
      <c r="CA127" s="34"/>
      <c r="CB127" s="34"/>
      <c r="CC127" s="34"/>
      <c r="CD127" s="34"/>
      <c r="CE127" s="34"/>
      <c r="CF127" s="34"/>
      <c r="CG127" s="34"/>
      <c r="CH127" s="34"/>
      <c r="CI127" s="34"/>
      <c r="CJ127" s="34"/>
      <c r="CK127" s="34"/>
      <c r="CL127" s="34"/>
      <c r="CM127" s="34"/>
      <c r="CN127" s="34" t="s">
        <v>2176</v>
      </c>
    </row>
    <row r="128" spans="1:92">
      <c r="A128" t="s">
        <v>2321</v>
      </c>
      <c r="B128">
        <v>157</v>
      </c>
      <c r="C128" t="s">
        <v>243</v>
      </c>
      <c r="D128">
        <v>6.1457079999999999</v>
      </c>
      <c r="E128">
        <v>3.9958149999999999</v>
      </c>
      <c r="F128">
        <v>3400.4902000000002</v>
      </c>
      <c r="G128">
        <v>793.35519999999997</v>
      </c>
      <c r="H128">
        <v>485.69387999999998</v>
      </c>
      <c r="I128">
        <v>1274.5781999999999</v>
      </c>
      <c r="J128">
        <v>846.86284999999998</v>
      </c>
      <c r="K128">
        <v>9</v>
      </c>
      <c r="L128">
        <v>90.113020000000006</v>
      </c>
      <c r="M128">
        <v>159.83260000000001</v>
      </c>
      <c r="N128" t="s">
        <v>2200</v>
      </c>
      <c r="O128">
        <v>89.068240000000003</v>
      </c>
      <c r="P128">
        <v>92.925929999999994</v>
      </c>
      <c r="Q128">
        <v>534</v>
      </c>
      <c r="R128">
        <v>4.9580000000000002</v>
      </c>
      <c r="S128">
        <v>4.665</v>
      </c>
      <c r="T128">
        <v>4.9580000000000002</v>
      </c>
      <c r="U128">
        <v>3.9980000000000002</v>
      </c>
      <c r="V128">
        <v>3.2280000000000002</v>
      </c>
      <c r="W128">
        <v>2.2919999999999998</v>
      </c>
      <c r="X128">
        <v>9</v>
      </c>
      <c r="Y128">
        <v>2.181</v>
      </c>
      <c r="Z128">
        <v>3.839</v>
      </c>
      <c r="AA128">
        <v>2.2040000000000002</v>
      </c>
      <c r="AB128">
        <v>1.216</v>
      </c>
      <c r="AC128">
        <v>0.41899999999999998</v>
      </c>
      <c r="AD128">
        <v>27279.29</v>
      </c>
      <c r="AE128">
        <v>11548.824000000001</v>
      </c>
      <c r="AF128">
        <v>16803.081999999999</v>
      </c>
      <c r="AG128">
        <v>10</v>
      </c>
      <c r="AH128">
        <v>3</v>
      </c>
      <c r="AI128">
        <v>0.33333333999999998</v>
      </c>
      <c r="AJ128">
        <v>0.25</v>
      </c>
      <c r="AK128">
        <v>2.9673915000000002</v>
      </c>
      <c r="AL128">
        <v>0.19833073000000001</v>
      </c>
      <c r="AM128">
        <v>45</v>
      </c>
      <c r="AN128">
        <v>90</v>
      </c>
      <c r="AO128">
        <v>4</v>
      </c>
      <c r="AP128">
        <v>99</v>
      </c>
      <c r="AQ128" s="34">
        <v>5.2072716000000003</v>
      </c>
      <c r="AR128" s="34">
        <v>5.1095879999999996</v>
      </c>
      <c r="AS128" s="34">
        <v>1.8513001</v>
      </c>
      <c r="AT128" s="34">
        <v>185.96893</v>
      </c>
      <c r="AU128" s="34">
        <v>198.1371</v>
      </c>
      <c r="AV128" s="34">
        <v>6.2303170000000001E-5</v>
      </c>
      <c r="AW128" s="34">
        <v>0.91891590000000001</v>
      </c>
      <c r="AX128" s="34">
        <v>0.3920708</v>
      </c>
      <c r="AY128" s="34">
        <v>1.9909846</v>
      </c>
      <c r="AZ128" s="34">
        <v>0.35939824999999997</v>
      </c>
      <c r="BA128" s="34">
        <v>0</v>
      </c>
      <c r="BB128" s="34">
        <v>0.91734000000000004</v>
      </c>
      <c r="BC128" s="34">
        <v>0.46896502000000001</v>
      </c>
      <c r="BD128" s="34">
        <v>1.5000001000000001</v>
      </c>
      <c r="BE128" s="34">
        <v>0.1</v>
      </c>
      <c r="BF128" s="34">
        <v>1.0000001E-2</v>
      </c>
      <c r="BG128" s="34">
        <v>1</v>
      </c>
      <c r="BH128" s="34">
        <v>1.3000001000000001</v>
      </c>
      <c r="BI128" s="34">
        <v>1.3000001000000001</v>
      </c>
      <c r="BJ128" s="34">
        <v>0.70000004999999998</v>
      </c>
      <c r="BK128" s="34">
        <v>0.70000004999999998</v>
      </c>
      <c r="BL128" s="34">
        <v>0.70000004999999998</v>
      </c>
      <c r="BM128" s="34">
        <v>0.90000004</v>
      </c>
      <c r="BN128" s="34">
        <v>0</v>
      </c>
      <c r="BO128" s="34">
        <v>0</v>
      </c>
      <c r="BP128" s="34"/>
      <c r="BQ128" s="34"/>
      <c r="BR128" s="34"/>
      <c r="BS128" s="34">
        <v>0.15139778000000001</v>
      </c>
      <c r="BT128" s="34">
        <v>0.20420355000000001</v>
      </c>
      <c r="BU128" s="34">
        <v>0</v>
      </c>
      <c r="BV128" s="34">
        <v>6.0439999999999996</v>
      </c>
      <c r="BW128" s="34">
        <v>5.0000004000000002E-3</v>
      </c>
      <c r="BX128" s="34">
        <v>1.5000001000000001E-2</v>
      </c>
      <c r="BY128" s="34">
        <v>3.4</v>
      </c>
      <c r="BZ128" s="34">
        <v>7.6500006000000003</v>
      </c>
      <c r="CA128" s="34">
        <v>0.3</v>
      </c>
      <c r="CB128" s="34"/>
      <c r="CC128" s="34"/>
      <c r="CD128" s="34"/>
      <c r="CE128" s="34"/>
      <c r="CF128" s="34"/>
      <c r="CG128" s="34"/>
      <c r="CH128" s="34"/>
      <c r="CI128" s="34"/>
      <c r="CJ128" s="34"/>
      <c r="CK128" s="34"/>
      <c r="CL128" s="34"/>
      <c r="CM128" s="34"/>
      <c r="CN128" s="34" t="s">
        <v>2176</v>
      </c>
    </row>
    <row r="129" spans="1:92">
      <c r="A129" t="s">
        <v>2322</v>
      </c>
      <c r="B129">
        <v>158</v>
      </c>
      <c r="C129" t="s">
        <v>243</v>
      </c>
      <c r="D129">
        <v>9.3402969999999996</v>
      </c>
      <c r="E129">
        <v>3.3222770000000001</v>
      </c>
      <c r="F129">
        <v>1842.4584</v>
      </c>
      <c r="G129">
        <v>367.11374000000001</v>
      </c>
      <c r="H129">
        <v>428.36703</v>
      </c>
      <c r="I129">
        <v>432.60622999999998</v>
      </c>
      <c r="J129">
        <v>614.37134000000003</v>
      </c>
      <c r="K129">
        <v>9</v>
      </c>
      <c r="L129">
        <v>136.9545</v>
      </c>
      <c r="M129">
        <v>132.89107999999999</v>
      </c>
      <c r="N129" t="s">
        <v>2197</v>
      </c>
      <c r="O129">
        <v>102.64062</v>
      </c>
      <c r="P129">
        <v>107.17023500000001</v>
      </c>
      <c r="Q129">
        <v>649</v>
      </c>
      <c r="R129">
        <v>6.1120000000000001</v>
      </c>
      <c r="S129">
        <v>3.4340000000000002</v>
      </c>
      <c r="T129">
        <v>6.1120000000000001</v>
      </c>
      <c r="U129">
        <v>3.645</v>
      </c>
      <c r="V129">
        <v>3.7709999999999999</v>
      </c>
      <c r="W129">
        <v>2.9409999999999998</v>
      </c>
      <c r="X129">
        <v>7.69</v>
      </c>
      <c r="Y129">
        <v>3.294</v>
      </c>
      <c r="Z129">
        <v>9</v>
      </c>
      <c r="AA129">
        <v>3.2610000000000001</v>
      </c>
      <c r="AB129">
        <v>2.1909999999999998</v>
      </c>
      <c r="AC129">
        <v>3.5649999999999999</v>
      </c>
      <c r="AD129">
        <v>26556.184000000001</v>
      </c>
      <c r="AE129">
        <v>11105.959000000001</v>
      </c>
      <c r="AF129">
        <v>38662.76</v>
      </c>
      <c r="AG129">
        <v>10</v>
      </c>
      <c r="AH129">
        <v>3</v>
      </c>
      <c r="AI129">
        <v>0.20833334000000001</v>
      </c>
      <c r="AJ129">
        <v>0.3333333</v>
      </c>
      <c r="AK129">
        <v>5.4772844000000003</v>
      </c>
      <c r="AL129">
        <v>0.45956979999999997</v>
      </c>
      <c r="AM129">
        <v>75</v>
      </c>
      <c r="AN129">
        <v>90</v>
      </c>
      <c r="AO129">
        <v>75</v>
      </c>
      <c r="AP129">
        <v>99</v>
      </c>
      <c r="AQ129" s="34">
        <v>6.3126062999999997</v>
      </c>
      <c r="AR129" s="34">
        <v>6.5065569999999999</v>
      </c>
      <c r="AS129" s="34">
        <v>2.4066901000000001</v>
      </c>
      <c r="AT129" s="34">
        <v>223.67529999999999</v>
      </c>
      <c r="AU129" s="34">
        <v>238.90115</v>
      </c>
      <c r="AV129" s="34">
        <v>5.5380595000000003E-5</v>
      </c>
      <c r="AW129" s="34">
        <v>0.81681424000000002</v>
      </c>
      <c r="AX129" s="34">
        <v>0.3920708</v>
      </c>
      <c r="AY129" s="34">
        <v>9.9549240000000001</v>
      </c>
      <c r="AZ129" s="34">
        <v>5.3909735999999997</v>
      </c>
      <c r="BA129" s="34">
        <v>3.0000002000000001</v>
      </c>
      <c r="BB129" s="34">
        <v>1.46774</v>
      </c>
      <c r="BC129" s="34">
        <v>0.82069004000000001</v>
      </c>
      <c r="BD129" s="34">
        <v>0</v>
      </c>
      <c r="BE129" s="34">
        <v>0.1</v>
      </c>
      <c r="BF129" s="34">
        <v>1.0000001E-2</v>
      </c>
      <c r="BG129" s="34">
        <v>0.3</v>
      </c>
      <c r="BH129" s="34">
        <v>1.1000000000000001</v>
      </c>
      <c r="BI129" s="34">
        <v>1.9000001</v>
      </c>
      <c r="BJ129" s="34">
        <v>10.400001</v>
      </c>
      <c r="BK129" s="34">
        <v>10</v>
      </c>
      <c r="BL129" s="34">
        <v>9</v>
      </c>
      <c r="BM129" s="34">
        <v>7.0000004999999996</v>
      </c>
      <c r="BN129" s="34">
        <v>4</v>
      </c>
      <c r="BO129" s="34">
        <v>0</v>
      </c>
      <c r="BP129" s="34">
        <v>3.5286369999999997E-2</v>
      </c>
      <c r="BQ129" s="34"/>
      <c r="BR129" s="34"/>
      <c r="BS129" s="34">
        <v>1.1354834</v>
      </c>
      <c r="BT129" s="34">
        <v>0.20420355000000001</v>
      </c>
      <c r="BU129" s="34">
        <v>0</v>
      </c>
      <c r="BV129" s="34">
        <v>9.06</v>
      </c>
      <c r="BW129" s="34">
        <v>5.0000004000000002E-3</v>
      </c>
      <c r="BX129" s="34">
        <v>1.5000001000000001E-2</v>
      </c>
      <c r="BY129" s="34">
        <v>3.4</v>
      </c>
      <c r="BZ129" s="34">
        <v>7.6500006000000003</v>
      </c>
      <c r="CA129" s="34">
        <v>1.2</v>
      </c>
      <c r="CB129" s="34"/>
      <c r="CC129" s="34"/>
      <c r="CD129" s="34"/>
      <c r="CE129" s="34"/>
      <c r="CF129" s="34"/>
      <c r="CG129" s="34"/>
      <c r="CH129" s="34"/>
      <c r="CI129" s="34"/>
      <c r="CJ129" s="34"/>
      <c r="CK129" s="34"/>
      <c r="CL129" s="34"/>
      <c r="CM129" s="34"/>
      <c r="CN129" s="34" t="s">
        <v>2176</v>
      </c>
    </row>
    <row r="130" spans="1:92">
      <c r="A130" t="s">
        <v>2323</v>
      </c>
      <c r="B130">
        <v>161</v>
      </c>
      <c r="C130" t="s">
        <v>244</v>
      </c>
      <c r="D130">
        <v>5.6989799999999997</v>
      </c>
      <c r="E130">
        <v>4.4282539999999999</v>
      </c>
      <c r="F130">
        <v>5514.99</v>
      </c>
      <c r="G130">
        <v>3247.9167000000002</v>
      </c>
      <c r="H130">
        <v>87.738159999999993</v>
      </c>
      <c r="I130">
        <v>355.67412999999999</v>
      </c>
      <c r="J130">
        <v>1823.6614999999999</v>
      </c>
      <c r="K130">
        <v>10</v>
      </c>
      <c r="L130">
        <v>76.189570000000003</v>
      </c>
      <c r="M130">
        <v>94.218180000000004</v>
      </c>
      <c r="N130" t="s">
        <v>2197</v>
      </c>
      <c r="O130">
        <v>62.626150000000003</v>
      </c>
      <c r="P130">
        <v>142.84691000000001</v>
      </c>
      <c r="Q130">
        <v>533</v>
      </c>
      <c r="R130">
        <v>4.7750000000000004</v>
      </c>
      <c r="S130">
        <v>5.9409999999999998</v>
      </c>
      <c r="T130">
        <v>4.7750000000000004</v>
      </c>
      <c r="U130">
        <v>4.2089999999999996</v>
      </c>
      <c r="V130">
        <v>3.1659999999999999</v>
      </c>
      <c r="W130">
        <v>2.3660000000000001</v>
      </c>
      <c r="X130">
        <v>9</v>
      </c>
      <c r="Y130">
        <v>1.8660000000000001</v>
      </c>
      <c r="Z130">
        <v>2.7480000000000002</v>
      </c>
      <c r="AA130">
        <v>1.403</v>
      </c>
      <c r="AB130">
        <v>1.3180000000000001</v>
      </c>
      <c r="AC130">
        <v>2.7E-2</v>
      </c>
      <c r="AD130">
        <v>14643.589</v>
      </c>
      <c r="AE130">
        <v>11044.037</v>
      </c>
      <c r="AF130">
        <v>13410.057000000001</v>
      </c>
      <c r="AG130">
        <v>8</v>
      </c>
      <c r="AH130">
        <v>3</v>
      </c>
      <c r="AI130">
        <v>8.3333335999999994E-2</v>
      </c>
      <c r="AJ130">
        <v>8.3333335999999994E-2</v>
      </c>
      <c r="AK130">
        <v>0.46676028000000003</v>
      </c>
      <c r="AL130">
        <v>3.7141415999999997E-2</v>
      </c>
      <c r="AM130">
        <v>10</v>
      </c>
      <c r="AN130">
        <v>12</v>
      </c>
      <c r="AO130">
        <v>15</v>
      </c>
      <c r="AP130">
        <v>95</v>
      </c>
      <c r="AQ130" s="34">
        <v>2.9108972999999998</v>
      </c>
      <c r="AR130" s="34">
        <v>0</v>
      </c>
      <c r="AS130" s="34">
        <v>0.26135999999999998</v>
      </c>
      <c r="AT130" s="34">
        <v>139.88782</v>
      </c>
      <c r="AU130" s="34">
        <v>143.06009</v>
      </c>
      <c r="AV130" s="34"/>
      <c r="AW130" s="34"/>
      <c r="AX130" s="34"/>
      <c r="AY130" s="34">
        <v>8.1681420000000005E-2</v>
      </c>
      <c r="AZ130" s="34"/>
      <c r="BA130" s="34">
        <v>0</v>
      </c>
      <c r="BB130" s="34">
        <v>0.49990000000000001</v>
      </c>
      <c r="BC130" s="34">
        <v>0</v>
      </c>
      <c r="BD130" s="34">
        <v>1.5000001000000001</v>
      </c>
      <c r="BE130" s="34">
        <v>0.1</v>
      </c>
      <c r="BF130" s="34">
        <v>1.0000001E-2</v>
      </c>
      <c r="BG130" s="34">
        <v>1.2</v>
      </c>
      <c r="BH130" s="34">
        <v>0.84000003000000001</v>
      </c>
      <c r="BI130" s="34">
        <v>0.25</v>
      </c>
      <c r="BJ130" s="34">
        <v>0.5</v>
      </c>
      <c r="BK130" s="34">
        <v>0</v>
      </c>
      <c r="BL130" s="34">
        <v>0</v>
      </c>
      <c r="BM130" s="34">
        <v>1</v>
      </c>
      <c r="BN130" s="34">
        <v>0</v>
      </c>
      <c r="BO130" s="34">
        <v>0</v>
      </c>
      <c r="BP130" s="34"/>
      <c r="BQ130" s="34"/>
      <c r="BR130" s="34"/>
      <c r="BS130" s="34"/>
      <c r="BT130" s="34"/>
      <c r="BU130" s="34"/>
      <c r="BV130" s="34">
        <v>3.0019999999999998</v>
      </c>
      <c r="BW130" s="34"/>
      <c r="BX130" s="34"/>
      <c r="BY130" s="34">
        <v>3.8000001999999999</v>
      </c>
      <c r="BZ130" s="34">
        <v>8.5500000000000007</v>
      </c>
      <c r="CA130" s="34"/>
      <c r="CB130" s="34"/>
      <c r="CC130" s="34"/>
      <c r="CD130" s="34"/>
      <c r="CE130" s="34"/>
      <c r="CF130" s="34"/>
      <c r="CG130" s="34"/>
      <c r="CH130" s="34"/>
      <c r="CI130" s="34"/>
      <c r="CJ130" s="34"/>
      <c r="CK130" s="34"/>
      <c r="CL130" s="34"/>
      <c r="CM130" s="34"/>
      <c r="CN130" s="34" t="s">
        <v>2176</v>
      </c>
    </row>
    <row r="131" spans="1:92">
      <c r="A131" t="s">
        <v>2324</v>
      </c>
      <c r="B131">
        <v>162</v>
      </c>
      <c r="C131" t="s">
        <v>244</v>
      </c>
      <c r="D131">
        <v>5.9082340000000002</v>
      </c>
      <c r="E131">
        <v>4.5440754999999999</v>
      </c>
      <c r="F131">
        <v>4303.9717000000001</v>
      </c>
      <c r="G131">
        <v>774.69903999999997</v>
      </c>
      <c r="H131">
        <v>120.08710499999999</v>
      </c>
      <c r="I131">
        <v>1585.5237999999999</v>
      </c>
      <c r="J131">
        <v>1823.6614999999999</v>
      </c>
      <c r="K131">
        <v>10</v>
      </c>
      <c r="L131">
        <v>78.987080000000006</v>
      </c>
      <c r="M131">
        <v>96.682460000000006</v>
      </c>
      <c r="N131" t="s">
        <v>2197</v>
      </c>
      <c r="O131">
        <v>64.925644000000005</v>
      </c>
      <c r="P131">
        <v>146.58308</v>
      </c>
      <c r="Q131">
        <v>533</v>
      </c>
      <c r="R131">
        <v>4.8609999999999998</v>
      </c>
      <c r="S131">
        <v>5.2480000000000002</v>
      </c>
      <c r="T131">
        <v>4.8609999999999998</v>
      </c>
      <c r="U131">
        <v>4.2629999999999999</v>
      </c>
      <c r="V131">
        <v>3.286</v>
      </c>
      <c r="W131">
        <v>2.3919999999999999</v>
      </c>
      <c r="X131">
        <v>8.5069999999999997</v>
      </c>
      <c r="Y131">
        <v>2.4369999999999998</v>
      </c>
      <c r="Z131">
        <v>3.46</v>
      </c>
      <c r="AA131">
        <v>1.8360000000000001</v>
      </c>
      <c r="AB131">
        <v>1.48</v>
      </c>
      <c r="AC131">
        <v>0.14499999999999999</v>
      </c>
      <c r="AD131">
        <v>9702.99</v>
      </c>
      <c r="AE131">
        <v>17063.937999999998</v>
      </c>
      <c r="AF131">
        <v>27010.673999999999</v>
      </c>
      <c r="AG131">
        <v>8</v>
      </c>
      <c r="AH131">
        <v>3</v>
      </c>
      <c r="AI131">
        <v>0.66666669999999995</v>
      </c>
      <c r="AJ131">
        <v>8.3333335999999994E-2</v>
      </c>
      <c r="AK131">
        <v>0.56775564000000001</v>
      </c>
      <c r="AL131">
        <v>0.34699259999999998</v>
      </c>
      <c r="AM131">
        <v>15</v>
      </c>
      <c r="AN131">
        <v>20</v>
      </c>
      <c r="AO131">
        <v>50</v>
      </c>
      <c r="AP131">
        <v>90</v>
      </c>
      <c r="AQ131" s="34">
        <v>2.4257475999999998</v>
      </c>
      <c r="AR131" s="34">
        <v>0</v>
      </c>
      <c r="AS131" s="34">
        <v>0.26135999999999998</v>
      </c>
      <c r="AT131" s="34">
        <v>117.49782999999999</v>
      </c>
      <c r="AU131" s="34">
        <v>120.184944</v>
      </c>
      <c r="AV131" s="34"/>
      <c r="AW131" s="34"/>
      <c r="AX131" s="34"/>
      <c r="AY131" s="34"/>
      <c r="AZ131" s="34"/>
      <c r="BA131" s="34">
        <v>0</v>
      </c>
      <c r="BB131" s="34">
        <v>0.74985002999999995</v>
      </c>
      <c r="BC131" s="34">
        <v>0</v>
      </c>
      <c r="BD131" s="34">
        <v>0</v>
      </c>
      <c r="BE131" s="34">
        <v>0.1</v>
      </c>
      <c r="BF131" s="34">
        <v>1.0000001E-2</v>
      </c>
      <c r="BG131" s="34">
        <v>0.5</v>
      </c>
      <c r="BH131" s="34">
        <v>4.3</v>
      </c>
      <c r="BI131" s="34">
        <v>3.7000003000000001</v>
      </c>
      <c r="BJ131" s="34">
        <v>2.7</v>
      </c>
      <c r="BK131" s="34">
        <v>0</v>
      </c>
      <c r="BL131" s="34">
        <v>0</v>
      </c>
      <c r="BM131" s="34">
        <v>1.6</v>
      </c>
      <c r="BN131" s="34">
        <v>0</v>
      </c>
      <c r="BO131" s="34">
        <v>0</v>
      </c>
      <c r="BP131" s="34">
        <v>3.6756635000000003E-2</v>
      </c>
      <c r="BQ131" s="34"/>
      <c r="BR131" s="34"/>
      <c r="BS131" s="34">
        <v>0.3655988</v>
      </c>
      <c r="BT131" s="34">
        <v>0</v>
      </c>
      <c r="BU131" s="34">
        <v>0</v>
      </c>
      <c r="BV131" s="34">
        <v>3.0019999999999998</v>
      </c>
      <c r="BW131" s="34"/>
      <c r="BX131" s="34"/>
      <c r="BY131" s="34">
        <v>3.8000001999999999</v>
      </c>
      <c r="BZ131" s="34">
        <v>8.5500000000000007</v>
      </c>
      <c r="CA131" s="34"/>
      <c r="CB131" s="34"/>
      <c r="CC131" s="34"/>
      <c r="CD131" s="34"/>
      <c r="CE131" s="34"/>
      <c r="CF131" s="34"/>
      <c r="CG131" s="34"/>
      <c r="CH131" s="34"/>
      <c r="CI131" s="34"/>
      <c r="CJ131" s="34"/>
      <c r="CK131" s="34"/>
      <c r="CL131" s="34"/>
      <c r="CM131" s="34"/>
      <c r="CN131" s="34" t="s">
        <v>2176</v>
      </c>
    </row>
    <row r="132" spans="1:92">
      <c r="A132" t="s">
        <v>2325</v>
      </c>
      <c r="B132">
        <v>164</v>
      </c>
      <c r="C132" t="s">
        <v>245</v>
      </c>
      <c r="D132">
        <v>8.27088</v>
      </c>
      <c r="E132">
        <v>2.8981652000000002</v>
      </c>
      <c r="F132">
        <v>1786.4543000000001</v>
      </c>
      <c r="G132">
        <v>1212.3612000000001</v>
      </c>
      <c r="H132">
        <v>0.7116382</v>
      </c>
      <c r="I132" s="71">
        <v>5.4728649999999997E-4</v>
      </c>
      <c r="J132">
        <v>573.3809</v>
      </c>
      <c r="K132">
        <v>9</v>
      </c>
      <c r="L132">
        <v>121.273895</v>
      </c>
      <c r="M132">
        <v>115.92661</v>
      </c>
      <c r="N132" t="s">
        <v>2197</v>
      </c>
      <c r="O132">
        <v>90.88879</v>
      </c>
      <c r="P132">
        <v>93.489204000000001</v>
      </c>
      <c r="Q132">
        <v>632</v>
      </c>
      <c r="R132">
        <v>5.7519999999999998</v>
      </c>
      <c r="S132">
        <v>3.3809999999999998</v>
      </c>
      <c r="T132">
        <v>5.7519999999999998</v>
      </c>
      <c r="U132">
        <v>3.4049999999999998</v>
      </c>
      <c r="V132">
        <v>3.07</v>
      </c>
      <c r="W132">
        <v>3.0840000000000001</v>
      </c>
      <c r="X132">
        <v>8.5069999999999997</v>
      </c>
      <c r="Y132">
        <v>1.2410000000000001</v>
      </c>
      <c r="Z132">
        <v>2.2450000000000001</v>
      </c>
      <c r="AA132">
        <v>1.333</v>
      </c>
      <c r="AB132">
        <v>0.82399999999999995</v>
      </c>
      <c r="AC132">
        <v>8.7999999999999995E-2</v>
      </c>
      <c r="AD132">
        <v>13178.386</v>
      </c>
      <c r="AE132">
        <v>11218.373</v>
      </c>
      <c r="AF132">
        <v>13485.728999999999</v>
      </c>
      <c r="AG132">
        <v>3.5</v>
      </c>
      <c r="AH132">
        <v>1</v>
      </c>
      <c r="AI132">
        <v>8.3333335999999994E-2</v>
      </c>
      <c r="AJ132">
        <v>0.16666666999999999</v>
      </c>
      <c r="AK132">
        <v>0.52874063999999998</v>
      </c>
      <c r="AL132">
        <v>8.5500660000000003E-3</v>
      </c>
      <c r="AM132">
        <v>40</v>
      </c>
      <c r="AN132">
        <v>5</v>
      </c>
      <c r="AO132">
        <v>10</v>
      </c>
      <c r="AP132">
        <v>67</v>
      </c>
      <c r="AQ132" s="34">
        <v>2.4149666000000001</v>
      </c>
      <c r="AR132" s="34">
        <v>0</v>
      </c>
      <c r="AS132" s="34">
        <v>0.92564999999999997</v>
      </c>
      <c r="AT132" s="34">
        <v>16.760296</v>
      </c>
      <c r="AU132" s="34">
        <v>20.100912000000001</v>
      </c>
      <c r="AV132" s="34"/>
      <c r="AW132" s="34"/>
      <c r="AX132" s="34"/>
      <c r="AY132" s="34">
        <v>0.73513280000000003</v>
      </c>
      <c r="AZ132" s="34"/>
      <c r="BA132" s="34">
        <v>0.3</v>
      </c>
      <c r="BB132" s="34">
        <v>0.95726509999999998</v>
      </c>
      <c r="BC132" s="34">
        <v>0.19057499999999999</v>
      </c>
      <c r="BD132" s="34">
        <v>0</v>
      </c>
      <c r="BE132" s="34">
        <v>1.0000001E-2</v>
      </c>
      <c r="BF132" s="34">
        <v>0</v>
      </c>
      <c r="BG132" s="34">
        <v>1.5000001000000001</v>
      </c>
      <c r="BH132" s="34">
        <v>1.5000001000000001</v>
      </c>
      <c r="BI132" s="34">
        <v>0.3</v>
      </c>
      <c r="BJ132" s="34">
        <v>1</v>
      </c>
      <c r="BK132" s="34">
        <v>0.5</v>
      </c>
      <c r="BL132" s="34">
        <v>0</v>
      </c>
      <c r="BM132" s="34">
        <v>0.1</v>
      </c>
      <c r="BN132" s="34">
        <v>0</v>
      </c>
      <c r="BO132" s="34">
        <v>0</v>
      </c>
      <c r="BP132" s="34"/>
      <c r="BQ132" s="34"/>
      <c r="BR132" s="34"/>
      <c r="BS132" s="34"/>
      <c r="BT132" s="34"/>
      <c r="BU132" s="34"/>
      <c r="BV132" s="34">
        <v>2.9600002999999999</v>
      </c>
      <c r="BW132" s="34">
        <v>1.0000001E-2</v>
      </c>
      <c r="BX132" s="34"/>
      <c r="BY132" s="34">
        <v>2.4</v>
      </c>
      <c r="BZ132" s="34">
        <v>5.4</v>
      </c>
      <c r="CA132" s="34"/>
      <c r="CB132" s="34"/>
      <c r="CC132" s="34"/>
      <c r="CD132" s="34"/>
      <c r="CE132" s="34"/>
      <c r="CF132" s="34"/>
      <c r="CG132" s="34"/>
      <c r="CH132" s="34"/>
      <c r="CI132" s="34"/>
      <c r="CJ132" s="34"/>
      <c r="CK132" s="34"/>
      <c r="CL132" s="34"/>
      <c r="CM132" s="34"/>
      <c r="CN132" s="34" t="s">
        <v>2176</v>
      </c>
    </row>
    <row r="133" spans="1:92">
      <c r="A133" t="s">
        <v>2326</v>
      </c>
      <c r="B133">
        <v>165</v>
      </c>
      <c r="C133" t="s">
        <v>246</v>
      </c>
      <c r="D133">
        <v>13.650579</v>
      </c>
      <c r="E133">
        <v>3.6687957999999998</v>
      </c>
      <c r="F133">
        <v>1938.1251999999999</v>
      </c>
      <c r="G133">
        <v>886.99426000000005</v>
      </c>
      <c r="H133">
        <v>872.06910000000005</v>
      </c>
      <c r="I133">
        <v>16.139455999999999</v>
      </c>
      <c r="J133">
        <v>162.92249000000001</v>
      </c>
      <c r="K133">
        <v>6</v>
      </c>
      <c r="L133">
        <v>48.665165000000002</v>
      </c>
      <c r="M133">
        <v>67.940669999999997</v>
      </c>
      <c r="N133" t="s">
        <v>2225</v>
      </c>
      <c r="O133">
        <v>593.50350000000003</v>
      </c>
      <c r="P133">
        <v>193.09451000000001</v>
      </c>
      <c r="Q133">
        <v>711</v>
      </c>
      <c r="R133">
        <v>7.3890000000000002</v>
      </c>
      <c r="S133">
        <v>3.5219999999999998</v>
      </c>
      <c r="T133">
        <v>7.3890000000000002</v>
      </c>
      <c r="U133">
        <v>3.831</v>
      </c>
      <c r="V133">
        <v>1.359</v>
      </c>
      <c r="W133">
        <v>2.3809999999999998</v>
      </c>
      <c r="X133">
        <v>0</v>
      </c>
      <c r="Y133">
        <v>0.79</v>
      </c>
      <c r="Z133">
        <v>0.52200000000000002</v>
      </c>
      <c r="AA133">
        <v>0.36499999999999999</v>
      </c>
      <c r="AB133">
        <v>0.13900000000000001</v>
      </c>
      <c r="AC133">
        <v>1.7000000000000001E-2</v>
      </c>
      <c r="AD133">
        <v>1502.8200999999999</v>
      </c>
      <c r="AE133">
        <v>4506.0635000000002</v>
      </c>
      <c r="AF133">
        <v>5799.3994000000002</v>
      </c>
      <c r="AG133">
        <v>10</v>
      </c>
      <c r="AH133">
        <v>1.5</v>
      </c>
      <c r="AI133">
        <v>4.1666667999999997E-2</v>
      </c>
      <c r="AJ133">
        <v>4.1666667999999997E-2</v>
      </c>
      <c r="AK133">
        <v>2.0594301000000002</v>
      </c>
      <c r="AL133">
        <v>1.0364225</v>
      </c>
      <c r="AM133">
        <v>25</v>
      </c>
      <c r="AN133">
        <v>100</v>
      </c>
      <c r="AO133">
        <v>15</v>
      </c>
      <c r="AP133">
        <v>90</v>
      </c>
      <c r="AQ133" s="34">
        <v>0.26952755</v>
      </c>
      <c r="AR133" s="34">
        <v>0.16335002000000001</v>
      </c>
      <c r="AS133" s="34">
        <v>0</v>
      </c>
      <c r="AT133" s="34">
        <v>19.607520000000001</v>
      </c>
      <c r="AU133" s="34">
        <v>20.040398</v>
      </c>
      <c r="AV133" s="34"/>
      <c r="AW133" s="34"/>
      <c r="AX133" s="34"/>
      <c r="AY133" s="34"/>
      <c r="AZ133" s="34"/>
      <c r="BA133" s="34">
        <v>0</v>
      </c>
      <c r="BB133" s="34">
        <v>0.79</v>
      </c>
      <c r="BC133" s="34">
        <v>0.38842001999999998</v>
      </c>
      <c r="BD133" s="34">
        <v>0</v>
      </c>
      <c r="BE133" s="34">
        <v>0.3</v>
      </c>
      <c r="BF133" s="34">
        <v>0.05</v>
      </c>
      <c r="BG133" s="34">
        <v>0.1</v>
      </c>
      <c r="BH133" s="34">
        <v>0.16000001</v>
      </c>
      <c r="BI133" s="34">
        <v>0.14000000000000001</v>
      </c>
      <c r="BJ133" s="34">
        <v>0.2</v>
      </c>
      <c r="BK133" s="34">
        <v>0.1</v>
      </c>
      <c r="BL133" s="34">
        <v>0</v>
      </c>
      <c r="BM133" s="34"/>
      <c r="BN133" s="34"/>
      <c r="BO133" s="34"/>
      <c r="BP133" s="34"/>
      <c r="BQ133" s="34"/>
      <c r="BR133" s="34"/>
      <c r="BS133" s="34"/>
      <c r="BT133" s="34"/>
      <c r="BU133" s="34"/>
      <c r="BV133" s="34">
        <v>1.1685000999999999</v>
      </c>
      <c r="BW133" s="34"/>
      <c r="BX133" s="34"/>
      <c r="BY133" s="34">
        <v>0.4</v>
      </c>
      <c r="BZ133" s="34">
        <v>0.90000004</v>
      </c>
      <c r="CA133" s="34"/>
      <c r="CB133" s="34"/>
      <c r="CC133" s="34"/>
      <c r="CD133" s="34"/>
      <c r="CE133" s="34"/>
      <c r="CF133" s="34"/>
      <c r="CG133" s="34"/>
      <c r="CH133" s="34"/>
      <c r="CI133" s="34"/>
      <c r="CJ133" s="34"/>
      <c r="CK133" s="34"/>
      <c r="CL133" s="34"/>
      <c r="CM133" s="34"/>
      <c r="CN133" s="34" t="s">
        <v>2182</v>
      </c>
    </row>
    <row r="134" spans="1:92">
      <c r="A134" t="s">
        <v>2327</v>
      </c>
      <c r="B134">
        <v>166</v>
      </c>
      <c r="C134" t="s">
        <v>246</v>
      </c>
      <c r="D134">
        <v>16.492092</v>
      </c>
      <c r="E134">
        <v>8.59483</v>
      </c>
      <c r="F134">
        <v>8060.5209999999997</v>
      </c>
      <c r="G134">
        <v>6615.43</v>
      </c>
      <c r="H134">
        <v>867.34630000000004</v>
      </c>
      <c r="I134">
        <v>212.49762999999999</v>
      </c>
      <c r="J134">
        <v>365.24720000000002</v>
      </c>
      <c r="K134">
        <v>13</v>
      </c>
      <c r="L134">
        <v>116.22335</v>
      </c>
      <c r="M134">
        <v>90.471885999999998</v>
      </c>
      <c r="N134" t="s">
        <v>2175</v>
      </c>
      <c r="O134">
        <v>80.44923</v>
      </c>
      <c r="P134">
        <v>108.79531</v>
      </c>
      <c r="Q134">
        <v>834</v>
      </c>
      <c r="R134">
        <v>8.1219999999999999</v>
      </c>
      <c r="S134">
        <v>7.1820000000000004</v>
      </c>
      <c r="T134">
        <v>8.1219999999999999</v>
      </c>
      <c r="U134">
        <v>5.8630000000000004</v>
      </c>
      <c r="V134">
        <v>3.3919999999999999</v>
      </c>
      <c r="W134">
        <v>3.448</v>
      </c>
      <c r="X134">
        <v>5.8419999999999996</v>
      </c>
      <c r="Y134">
        <v>2.5179999999999998</v>
      </c>
      <c r="Z134">
        <v>3.8559999999999999</v>
      </c>
      <c r="AA134">
        <v>1.8440000000000001</v>
      </c>
      <c r="AB134">
        <v>1.786</v>
      </c>
      <c r="AC134">
        <v>0.22600000000000001</v>
      </c>
      <c r="AD134">
        <v>17894.467000000001</v>
      </c>
      <c r="AE134">
        <v>14182.276</v>
      </c>
      <c r="AF134">
        <v>18983.684000000001</v>
      </c>
      <c r="AG134">
        <v>10</v>
      </c>
      <c r="AH134">
        <v>1</v>
      </c>
      <c r="AI134">
        <v>0.16666666999999999</v>
      </c>
      <c r="AJ134">
        <v>4.1666667999999997E-2</v>
      </c>
      <c r="AK134">
        <v>7.3568699999999998</v>
      </c>
      <c r="AL134">
        <v>0.18089520000000001</v>
      </c>
      <c r="AM134">
        <v>80</v>
      </c>
      <c r="AN134">
        <v>45</v>
      </c>
      <c r="AO134">
        <v>15</v>
      </c>
      <c r="AP134">
        <v>85</v>
      </c>
      <c r="AQ134" s="34">
        <v>1.0781102</v>
      </c>
      <c r="AR134" s="34">
        <v>2.8697330000000001</v>
      </c>
      <c r="AS134" s="34">
        <v>1.1478931000000001</v>
      </c>
      <c r="AT134" s="34">
        <v>75.986984000000007</v>
      </c>
      <c r="AU134" s="34">
        <v>80.939580000000007</v>
      </c>
      <c r="AV134" s="34">
        <v>2.0767728000000001E-5</v>
      </c>
      <c r="AW134" s="34">
        <v>0.35735624999999999</v>
      </c>
      <c r="AX134" s="34"/>
      <c r="AY134" s="34">
        <v>1.5315266999999999</v>
      </c>
      <c r="AZ134" s="34">
        <v>0.13069026</v>
      </c>
      <c r="BA134" s="34">
        <v>0</v>
      </c>
      <c r="BB134" s="34">
        <v>3.8500000999999999</v>
      </c>
      <c r="BC134" s="34">
        <v>1.0378901</v>
      </c>
      <c r="BD134" s="34">
        <v>1.5000001000000001</v>
      </c>
      <c r="BE134" s="34">
        <v>0.2</v>
      </c>
      <c r="BF134" s="34">
        <v>1.0000001E-2</v>
      </c>
      <c r="BG134" s="34">
        <v>0.2</v>
      </c>
      <c r="BH134" s="34">
        <v>0.5</v>
      </c>
      <c r="BI134" s="34">
        <v>0.3</v>
      </c>
      <c r="BJ134" s="34">
        <v>0.5</v>
      </c>
      <c r="BK134" s="34">
        <v>0.2</v>
      </c>
      <c r="BL134" s="34">
        <v>0</v>
      </c>
      <c r="BM134" s="34"/>
      <c r="BN134" s="34"/>
      <c r="BO134" s="34"/>
      <c r="BP134" s="34"/>
      <c r="BQ134" s="34"/>
      <c r="BR134" s="34"/>
      <c r="BS134" s="34">
        <v>0</v>
      </c>
      <c r="BT134" s="34">
        <v>0</v>
      </c>
      <c r="BU134" s="34">
        <v>3.6756635999999998E-3</v>
      </c>
      <c r="BV134" s="34">
        <v>1.2975000000000001</v>
      </c>
      <c r="BW134" s="34"/>
      <c r="BX134" s="34"/>
      <c r="BY134" s="34">
        <v>5.44</v>
      </c>
      <c r="BZ134" s="34">
        <v>12.240000999999999</v>
      </c>
      <c r="CA134" s="34">
        <v>0.3</v>
      </c>
      <c r="CB134" s="34"/>
      <c r="CC134" s="34"/>
      <c r="CD134" s="34"/>
      <c r="CE134" s="34"/>
      <c r="CF134" s="34"/>
      <c r="CG134" s="34"/>
      <c r="CH134" s="34"/>
      <c r="CI134" s="34"/>
      <c r="CJ134" s="34"/>
      <c r="CK134" s="34"/>
      <c r="CL134" s="34"/>
      <c r="CM134" s="34"/>
      <c r="CN134" s="34" t="s">
        <v>2176</v>
      </c>
    </row>
    <row r="135" spans="1:92">
      <c r="A135" t="s">
        <v>2328</v>
      </c>
      <c r="B135">
        <v>168</v>
      </c>
      <c r="C135" t="s">
        <v>247</v>
      </c>
      <c r="D135">
        <v>21.404743</v>
      </c>
      <c r="E135">
        <v>8.2001539999999995</v>
      </c>
      <c r="F135">
        <v>5758.5050000000001</v>
      </c>
      <c r="G135">
        <v>5174.3140000000003</v>
      </c>
      <c r="H135">
        <v>235.15925999999999</v>
      </c>
      <c r="I135">
        <v>0</v>
      </c>
      <c r="J135">
        <v>349.03192000000001</v>
      </c>
      <c r="K135">
        <v>13</v>
      </c>
      <c r="L135">
        <v>150.84386000000001</v>
      </c>
      <c r="M135">
        <v>86.317409999999995</v>
      </c>
      <c r="N135" t="s">
        <v>2175</v>
      </c>
      <c r="O135">
        <v>104.413376</v>
      </c>
      <c r="P135">
        <v>103.79941599999999</v>
      </c>
      <c r="Q135">
        <v>959</v>
      </c>
      <c r="R135">
        <v>9</v>
      </c>
      <c r="S135">
        <v>6.0709999999999997</v>
      </c>
      <c r="T135">
        <v>9</v>
      </c>
      <c r="U135">
        <v>5.7270000000000003</v>
      </c>
      <c r="V135">
        <v>4.6360000000000001</v>
      </c>
      <c r="W135">
        <v>9</v>
      </c>
      <c r="X135">
        <v>0</v>
      </c>
      <c r="Y135">
        <v>1.002</v>
      </c>
      <c r="Z135">
        <v>9</v>
      </c>
      <c r="AA135">
        <v>0.88700000000000001</v>
      </c>
      <c r="AB135">
        <v>8.7309999999999999</v>
      </c>
      <c r="AC135">
        <v>6.4</v>
      </c>
      <c r="AD135">
        <v>3310.4956000000002</v>
      </c>
      <c r="AE135">
        <v>10936.019</v>
      </c>
      <c r="AF135">
        <v>14422.281000000001</v>
      </c>
      <c r="AG135">
        <v>3.5</v>
      </c>
      <c r="AH135">
        <v>1</v>
      </c>
      <c r="AI135">
        <v>0</v>
      </c>
      <c r="AJ135">
        <v>0.25</v>
      </c>
      <c r="AK135">
        <v>3.2660809</v>
      </c>
      <c r="AL135">
        <v>0.1</v>
      </c>
      <c r="AM135">
        <v>95</v>
      </c>
      <c r="AN135">
        <v>10</v>
      </c>
      <c r="AO135">
        <v>0</v>
      </c>
      <c r="AP135">
        <v>70</v>
      </c>
      <c r="AQ135" s="34">
        <v>6.4686603999999995E-2</v>
      </c>
      <c r="AR135" s="34">
        <v>0</v>
      </c>
      <c r="AS135" s="34">
        <v>1.293732E-2</v>
      </c>
      <c r="AT135" s="34">
        <v>0.15475911000000001</v>
      </c>
      <c r="AU135" s="34">
        <v>0.21955763</v>
      </c>
      <c r="AV135" s="34"/>
      <c r="AW135" s="34"/>
      <c r="AX135" s="34"/>
      <c r="AY135" s="34"/>
      <c r="AZ135" s="34"/>
      <c r="BA135" s="34">
        <v>0</v>
      </c>
      <c r="BB135" s="34">
        <v>3.8736253</v>
      </c>
      <c r="BC135" s="34">
        <v>0</v>
      </c>
      <c r="BD135" s="34">
        <v>1.5000001000000001</v>
      </c>
      <c r="BE135" s="34">
        <v>0.1</v>
      </c>
      <c r="BF135" s="34">
        <v>0</v>
      </c>
      <c r="BG135" s="34"/>
      <c r="BH135" s="34"/>
      <c r="BI135" s="34"/>
      <c r="BJ135" s="34"/>
      <c r="BK135" s="34"/>
      <c r="BL135" s="34"/>
      <c r="BM135" s="34"/>
      <c r="BN135" s="34"/>
      <c r="BO135" s="34"/>
      <c r="BP135" s="34"/>
      <c r="BQ135" s="34"/>
      <c r="BR135" s="34"/>
      <c r="BS135" s="34"/>
      <c r="BT135" s="34"/>
      <c r="BU135" s="34"/>
      <c r="BV135" s="34">
        <v>3.0950000000000002</v>
      </c>
      <c r="BW135" s="34"/>
      <c r="BX135" s="34">
        <v>0.6</v>
      </c>
      <c r="BY135" s="34">
        <v>3.2</v>
      </c>
      <c r="BZ135" s="34">
        <v>990.00005999999996</v>
      </c>
      <c r="CA135" s="34"/>
      <c r="CB135" s="34"/>
      <c r="CC135" s="34"/>
      <c r="CD135" s="34"/>
      <c r="CE135" s="34"/>
      <c r="CF135" s="34"/>
      <c r="CG135" s="34"/>
      <c r="CH135" s="34"/>
      <c r="CI135" s="34"/>
      <c r="CJ135" s="34"/>
      <c r="CK135" s="34"/>
      <c r="CL135" s="34"/>
      <c r="CM135" s="34"/>
      <c r="CN135" s="34" t="s">
        <v>2176</v>
      </c>
    </row>
    <row r="136" spans="1:92">
      <c r="A136" t="s">
        <v>2329</v>
      </c>
      <c r="B136">
        <v>170</v>
      </c>
      <c r="C136" t="s">
        <v>248</v>
      </c>
      <c r="D136">
        <v>18.399878000000001</v>
      </c>
      <c r="E136">
        <v>7.3881629999999996</v>
      </c>
      <c r="F136">
        <v>5472.9620000000004</v>
      </c>
      <c r="G136">
        <v>4544.7489999999998</v>
      </c>
      <c r="H136">
        <v>219.14935</v>
      </c>
      <c r="I136">
        <v>0</v>
      </c>
      <c r="J136">
        <v>709.0634</v>
      </c>
      <c r="K136">
        <v>12</v>
      </c>
      <c r="L136">
        <v>157.80340000000001</v>
      </c>
      <c r="M136">
        <v>101.20771000000001</v>
      </c>
      <c r="N136" t="s">
        <v>2175</v>
      </c>
      <c r="O136">
        <v>89.755499999999998</v>
      </c>
      <c r="P136">
        <v>93.521050000000002</v>
      </c>
      <c r="Q136">
        <v>939</v>
      </c>
      <c r="R136">
        <v>8.5790000000000006</v>
      </c>
      <c r="S136">
        <v>5.9180000000000001</v>
      </c>
      <c r="T136">
        <v>8.5790000000000006</v>
      </c>
      <c r="U136">
        <v>5.4359999999999999</v>
      </c>
      <c r="V136">
        <v>3.2719999999999998</v>
      </c>
      <c r="W136">
        <v>5.625</v>
      </c>
      <c r="X136">
        <v>0</v>
      </c>
      <c r="Y136">
        <v>2.0089999999999999</v>
      </c>
      <c r="Z136">
        <v>9</v>
      </c>
      <c r="AA136">
        <v>1.161</v>
      </c>
      <c r="AB136">
        <v>8.5030000000000001</v>
      </c>
      <c r="AC136">
        <v>6.4139999999999997</v>
      </c>
      <c r="AD136">
        <v>6030.2866000000004</v>
      </c>
      <c r="AE136">
        <v>13133.316999999999</v>
      </c>
      <c r="AF136">
        <v>17194.32</v>
      </c>
      <c r="AG136">
        <v>5</v>
      </c>
      <c r="AH136">
        <v>1</v>
      </c>
      <c r="AI136">
        <v>0</v>
      </c>
      <c r="AJ136">
        <v>0.33333333999999998</v>
      </c>
      <c r="AK136">
        <v>4.9195995000000003</v>
      </c>
      <c r="AL136">
        <v>0.1</v>
      </c>
      <c r="AM136">
        <v>100</v>
      </c>
      <c r="AN136">
        <v>10</v>
      </c>
      <c r="AO136">
        <v>0</v>
      </c>
      <c r="AP136">
        <v>55</v>
      </c>
      <c r="AQ136" s="34">
        <v>0.81573737000000002</v>
      </c>
      <c r="AR136" s="34">
        <v>0</v>
      </c>
      <c r="AS136" s="34">
        <v>3.6577329999999998E-2</v>
      </c>
      <c r="AT136" s="34">
        <v>13.391294</v>
      </c>
      <c r="AU136" s="34">
        <v>14.207031000000001</v>
      </c>
      <c r="AV136" s="34"/>
      <c r="AW136" s="34"/>
      <c r="AX136" s="34"/>
      <c r="AY136" s="34">
        <v>0.10210178</v>
      </c>
      <c r="AZ136" s="34">
        <v>5.7432245E-2</v>
      </c>
      <c r="BA136" s="34">
        <v>0</v>
      </c>
      <c r="BB136" s="34">
        <v>3.3320002999999998</v>
      </c>
      <c r="BC136" s="34">
        <v>1.1625000000000001</v>
      </c>
      <c r="BD136" s="34">
        <v>1.5000001000000001</v>
      </c>
      <c r="BE136" s="34">
        <v>0.1</v>
      </c>
      <c r="BF136" s="34">
        <v>0</v>
      </c>
      <c r="BG136" s="34"/>
      <c r="BH136" s="34"/>
      <c r="BI136" s="34"/>
      <c r="BJ136" s="34"/>
      <c r="BK136" s="34"/>
      <c r="BL136" s="34"/>
      <c r="BM136" s="34"/>
      <c r="BN136" s="34"/>
      <c r="BO136" s="34"/>
      <c r="BP136" s="34"/>
      <c r="BQ136" s="34"/>
      <c r="BR136" s="34"/>
      <c r="BS136" s="34"/>
      <c r="BT136" s="34"/>
      <c r="BU136" s="34"/>
      <c r="BV136" s="34">
        <v>6.1320003999999999</v>
      </c>
      <c r="BW136" s="34"/>
      <c r="BX136" s="34">
        <v>0.15</v>
      </c>
      <c r="BY136" s="34">
        <v>3.2</v>
      </c>
      <c r="BZ136" s="34">
        <v>220.00002000000001</v>
      </c>
      <c r="CA136" s="34"/>
      <c r="CB136" s="34"/>
      <c r="CC136" s="34"/>
      <c r="CD136" s="34"/>
      <c r="CE136" s="34"/>
      <c r="CF136" s="34"/>
      <c r="CG136" s="34"/>
      <c r="CH136" s="34"/>
      <c r="CI136" s="34"/>
      <c r="CJ136" s="34"/>
      <c r="CK136" s="34"/>
      <c r="CL136" s="34"/>
      <c r="CM136" s="34"/>
      <c r="CN136" s="34" t="s">
        <v>2173</v>
      </c>
    </row>
    <row r="137" spans="1:92">
      <c r="A137" t="s">
        <v>2330</v>
      </c>
      <c r="B137">
        <v>173</v>
      </c>
      <c r="C137" t="s">
        <v>249</v>
      </c>
      <c r="D137">
        <v>0.76858895999999999</v>
      </c>
      <c r="E137">
        <v>0.83103603000000004</v>
      </c>
      <c r="F137">
        <v>1274.4912999999999</v>
      </c>
      <c r="G137">
        <v>566.25409999999999</v>
      </c>
      <c r="H137">
        <v>389.26490000000001</v>
      </c>
      <c r="I137">
        <v>73.382300000000001</v>
      </c>
      <c r="J137">
        <v>245.59012000000001</v>
      </c>
      <c r="K137">
        <v>8</v>
      </c>
      <c r="L137">
        <v>46.581145999999997</v>
      </c>
      <c r="M137">
        <v>83.1036</v>
      </c>
      <c r="N137" t="s">
        <v>2192</v>
      </c>
      <c r="O137">
        <v>59.122230000000002</v>
      </c>
      <c r="P137">
        <v>92.337339999999998</v>
      </c>
      <c r="Q137">
        <v>221</v>
      </c>
      <c r="R137">
        <v>1.823</v>
      </c>
      <c r="S137">
        <v>2.8559999999999999</v>
      </c>
      <c r="T137">
        <v>1.7529999999999999</v>
      </c>
      <c r="U137">
        <v>1.823</v>
      </c>
      <c r="V137">
        <v>1.7170000000000001</v>
      </c>
      <c r="W137">
        <v>2.9470000000000001</v>
      </c>
      <c r="X137">
        <v>0</v>
      </c>
      <c r="Y137">
        <v>1.0589999999999999</v>
      </c>
      <c r="Z137">
        <v>0.52300000000000002</v>
      </c>
      <c r="AA137">
        <v>0.51300000000000001</v>
      </c>
      <c r="AB137">
        <v>0.01</v>
      </c>
      <c r="AC137">
        <v>0</v>
      </c>
      <c r="AD137">
        <v>5880.6</v>
      </c>
      <c r="AE137">
        <v>3294.5</v>
      </c>
      <c r="AF137">
        <v>4384.3</v>
      </c>
      <c r="AG137">
        <v>3</v>
      </c>
      <c r="AH137">
        <v>3</v>
      </c>
      <c r="AI137">
        <v>4.1666667999999997E-2</v>
      </c>
      <c r="AJ137">
        <v>2.0833333999999998E-2</v>
      </c>
      <c r="AK137">
        <v>0.42716609999999999</v>
      </c>
      <c r="AL137">
        <v>0.41102644999999999</v>
      </c>
      <c r="AM137">
        <v>15</v>
      </c>
      <c r="AN137">
        <v>35</v>
      </c>
      <c r="AO137">
        <v>5</v>
      </c>
      <c r="AP137">
        <v>25</v>
      </c>
      <c r="AQ137" s="34">
        <v>1.4701500999999999</v>
      </c>
      <c r="AR137" s="34">
        <v>0</v>
      </c>
      <c r="AS137" s="34">
        <v>0</v>
      </c>
      <c r="AT137" s="34">
        <v>2.8139805999999998</v>
      </c>
      <c r="AU137" s="34">
        <v>4.2841306000000001</v>
      </c>
      <c r="AV137" s="34"/>
      <c r="AW137" s="34"/>
      <c r="AX137" s="34"/>
      <c r="AY137" s="34"/>
      <c r="AZ137" s="34"/>
      <c r="BA137" s="34">
        <v>0</v>
      </c>
      <c r="BB137" s="34">
        <v>0.36225003</v>
      </c>
      <c r="BC137" s="34">
        <v>0</v>
      </c>
      <c r="BD137" s="34">
        <v>0</v>
      </c>
      <c r="BE137" s="34">
        <v>0.1</v>
      </c>
      <c r="BF137" s="34">
        <v>0.1</v>
      </c>
      <c r="BG137" s="34">
        <v>0.2</v>
      </c>
      <c r="BH137" s="34">
        <v>0.2</v>
      </c>
      <c r="BI137" s="34">
        <v>0.5</v>
      </c>
      <c r="BJ137" s="34">
        <v>0</v>
      </c>
      <c r="BK137" s="34">
        <v>0</v>
      </c>
      <c r="BL137" s="34">
        <v>0</v>
      </c>
      <c r="BM137" s="34">
        <v>0</v>
      </c>
      <c r="BN137" s="34">
        <v>0</v>
      </c>
      <c r="BO137" s="34">
        <v>0</v>
      </c>
      <c r="BP137" s="34"/>
      <c r="BQ137" s="34"/>
      <c r="BR137" s="34"/>
      <c r="BS137" s="34"/>
      <c r="BT137" s="34"/>
      <c r="BU137" s="34"/>
      <c r="BV137" s="34">
        <v>0.68500006000000002</v>
      </c>
      <c r="BW137" s="34"/>
      <c r="BX137" s="34"/>
      <c r="BY137" s="34"/>
      <c r="BZ137" s="34"/>
      <c r="CA137" s="34"/>
      <c r="CB137" s="34"/>
      <c r="CC137" s="34"/>
      <c r="CD137" s="34"/>
      <c r="CE137" s="34"/>
      <c r="CF137" s="34"/>
      <c r="CG137" s="34"/>
      <c r="CH137" s="34"/>
      <c r="CI137" s="34"/>
      <c r="CJ137" s="34"/>
      <c r="CK137" s="34"/>
      <c r="CL137" s="34"/>
      <c r="CM137" s="34"/>
      <c r="CN137" s="34" t="s">
        <v>2176</v>
      </c>
    </row>
    <row r="138" spans="1:92">
      <c r="A138" t="s">
        <v>2331</v>
      </c>
      <c r="B138">
        <v>174</v>
      </c>
      <c r="C138" t="s">
        <v>250</v>
      </c>
      <c r="D138">
        <v>11.376393999999999</v>
      </c>
      <c r="E138">
        <v>6.8594036000000003</v>
      </c>
      <c r="F138">
        <v>7239.2695000000003</v>
      </c>
      <c r="G138">
        <v>5553.04</v>
      </c>
      <c r="H138">
        <v>720.93320000000006</v>
      </c>
      <c r="I138">
        <v>364.02856000000003</v>
      </c>
      <c r="J138">
        <v>601.26760000000002</v>
      </c>
      <c r="K138">
        <v>12</v>
      </c>
      <c r="L138">
        <v>97.567695999999998</v>
      </c>
      <c r="M138">
        <v>93.964423999999994</v>
      </c>
      <c r="N138" t="s">
        <v>2175</v>
      </c>
      <c r="O138">
        <v>55.494605999999997</v>
      </c>
      <c r="P138">
        <v>86.827889999999996</v>
      </c>
      <c r="Q138">
        <v>764</v>
      </c>
      <c r="R138">
        <v>6.7460000000000004</v>
      </c>
      <c r="S138">
        <v>6.8070000000000004</v>
      </c>
      <c r="T138">
        <v>6.7460000000000004</v>
      </c>
      <c r="U138">
        <v>5.2380000000000004</v>
      </c>
      <c r="V138">
        <v>6.0990000000000002</v>
      </c>
      <c r="W138">
        <v>4.3840000000000003</v>
      </c>
      <c r="X138">
        <v>8.8550000000000004</v>
      </c>
      <c r="Y138">
        <v>6.8929999999999998</v>
      </c>
      <c r="Z138">
        <v>4.4249999999999998</v>
      </c>
      <c r="AA138">
        <v>2.9340000000000002</v>
      </c>
      <c r="AB138">
        <v>0.68700000000000006</v>
      </c>
      <c r="AC138">
        <v>0.80500000000000005</v>
      </c>
      <c r="AD138">
        <v>44582.226999999999</v>
      </c>
      <c r="AE138">
        <v>10129.592000000001</v>
      </c>
      <c r="AF138">
        <v>14089.691000000001</v>
      </c>
      <c r="AG138">
        <v>6</v>
      </c>
      <c r="AH138">
        <v>3</v>
      </c>
      <c r="AI138">
        <v>8.3333335999999994E-2</v>
      </c>
      <c r="AJ138">
        <v>0.25</v>
      </c>
      <c r="AK138">
        <v>2.48075</v>
      </c>
      <c r="AL138">
        <v>0.28656106999999997</v>
      </c>
      <c r="AM138">
        <v>50</v>
      </c>
      <c r="AN138">
        <v>40</v>
      </c>
      <c r="AO138">
        <v>25</v>
      </c>
      <c r="AP138">
        <v>100</v>
      </c>
      <c r="AQ138" s="34">
        <v>8.7956350000000008</v>
      </c>
      <c r="AR138" s="34">
        <v>1.5799215</v>
      </c>
      <c r="AS138" s="34">
        <v>0</v>
      </c>
      <c r="AT138" s="34">
        <v>122.1611</v>
      </c>
      <c r="AU138" s="34">
        <v>132.53665000000001</v>
      </c>
      <c r="AV138" s="34"/>
      <c r="AW138" s="34"/>
      <c r="AX138" s="34"/>
      <c r="AY138" s="34">
        <v>2.0011950000000001</v>
      </c>
      <c r="AZ138" s="34">
        <v>3.6593274999999998</v>
      </c>
      <c r="BA138" s="34">
        <v>4.0000002999999999E-2</v>
      </c>
      <c r="BB138" s="34">
        <v>2.1120000000000001</v>
      </c>
      <c r="BC138" s="34">
        <v>0.13830002</v>
      </c>
      <c r="BD138" s="34">
        <v>1.5000001000000001</v>
      </c>
      <c r="BE138" s="34">
        <v>0.1</v>
      </c>
      <c r="BF138" s="34">
        <v>0.1</v>
      </c>
      <c r="BG138" s="34">
        <v>0.5</v>
      </c>
      <c r="BH138" s="34">
        <v>0.5</v>
      </c>
      <c r="BI138" s="34">
        <v>0.5</v>
      </c>
      <c r="BJ138" s="34">
        <v>1.5000001000000001</v>
      </c>
      <c r="BK138" s="34">
        <v>1</v>
      </c>
      <c r="BL138" s="34">
        <v>0</v>
      </c>
      <c r="BM138" s="34"/>
      <c r="BN138" s="34"/>
      <c r="BO138" s="34"/>
      <c r="BP138" s="34"/>
      <c r="BQ138" s="34"/>
      <c r="BR138" s="34"/>
      <c r="BS138" s="34">
        <v>0.16451942999999999</v>
      </c>
      <c r="BT138" s="34">
        <v>4.0023897000000003E-2</v>
      </c>
      <c r="BU138" s="34">
        <v>0</v>
      </c>
      <c r="BV138" s="34">
        <v>5.69</v>
      </c>
      <c r="BW138" s="34">
        <v>0.05</v>
      </c>
      <c r="BX138" s="34"/>
      <c r="BY138" s="34">
        <v>3.0000002000000001</v>
      </c>
      <c r="BZ138" s="34">
        <v>3.3750002000000001</v>
      </c>
      <c r="CA138" s="34">
        <v>1.2</v>
      </c>
      <c r="CB138" s="34"/>
      <c r="CC138" s="34"/>
      <c r="CD138" s="34"/>
      <c r="CE138" s="34"/>
      <c r="CF138" s="34"/>
      <c r="CG138" s="34"/>
      <c r="CH138" s="34"/>
      <c r="CI138" s="34"/>
      <c r="CJ138" s="34"/>
      <c r="CK138" s="34"/>
      <c r="CL138" s="34"/>
      <c r="CM138" s="34"/>
      <c r="CN138" s="34" t="s">
        <v>2176</v>
      </c>
    </row>
    <row r="139" spans="1:92">
      <c r="A139" t="s">
        <v>2332</v>
      </c>
      <c r="B139">
        <v>175</v>
      </c>
      <c r="C139" t="s">
        <v>251</v>
      </c>
      <c r="D139">
        <v>104.38804</v>
      </c>
      <c r="E139">
        <v>17.511164000000001</v>
      </c>
      <c r="F139">
        <v>10455.089</v>
      </c>
      <c r="G139">
        <v>0</v>
      </c>
      <c r="H139">
        <v>10313.039000000001</v>
      </c>
      <c r="I139">
        <v>0</v>
      </c>
      <c r="J139">
        <v>142.04957999999999</v>
      </c>
      <c r="K139">
        <v>4</v>
      </c>
      <c r="L139">
        <v>156.59772000000001</v>
      </c>
      <c r="M139">
        <v>98.933120000000002</v>
      </c>
      <c r="N139" t="s">
        <v>2287</v>
      </c>
      <c r="O139">
        <v>129.99755999999999</v>
      </c>
      <c r="P139">
        <v>85.420310000000001</v>
      </c>
      <c r="Q139">
        <v>909</v>
      </c>
      <c r="R139">
        <v>9</v>
      </c>
      <c r="S139">
        <v>8.18</v>
      </c>
      <c r="T139">
        <v>9</v>
      </c>
      <c r="U139">
        <v>8.3689999999999998</v>
      </c>
      <c r="V139">
        <v>0</v>
      </c>
      <c r="W139">
        <v>0</v>
      </c>
      <c r="X139">
        <v>0</v>
      </c>
      <c r="Y139">
        <v>0</v>
      </c>
      <c r="Z139">
        <v>9</v>
      </c>
      <c r="AA139">
        <v>0.433</v>
      </c>
      <c r="AB139">
        <v>3.52</v>
      </c>
      <c r="AC139">
        <v>6.4</v>
      </c>
      <c r="AD139">
        <v>0</v>
      </c>
      <c r="AE139">
        <v>8667</v>
      </c>
      <c r="AF139">
        <v>8667</v>
      </c>
      <c r="AG139">
        <v>0</v>
      </c>
      <c r="AH139">
        <v>6</v>
      </c>
      <c r="AI139">
        <v>0</v>
      </c>
      <c r="AJ139">
        <v>0.125</v>
      </c>
      <c r="AK139">
        <v>6</v>
      </c>
      <c r="AL139">
        <v>6</v>
      </c>
      <c r="AM139">
        <v>0</v>
      </c>
      <c r="AN139">
        <v>100</v>
      </c>
      <c r="AO139">
        <v>0</v>
      </c>
      <c r="AP139">
        <v>90</v>
      </c>
      <c r="AQ139" s="34">
        <v>0</v>
      </c>
      <c r="AR139" s="34">
        <v>0</v>
      </c>
      <c r="AS139" s="34">
        <v>0</v>
      </c>
      <c r="AT139" s="34">
        <v>0</v>
      </c>
      <c r="AU139" s="34">
        <v>0</v>
      </c>
      <c r="AV139" s="34"/>
      <c r="AW139" s="34"/>
      <c r="AX139" s="34"/>
      <c r="AY139" s="34"/>
      <c r="AZ139" s="34"/>
      <c r="BA139" s="34">
        <v>0</v>
      </c>
      <c r="BB139" s="34">
        <v>0</v>
      </c>
      <c r="BC139" s="34">
        <v>0</v>
      </c>
      <c r="BD139" s="34">
        <v>0</v>
      </c>
      <c r="BE139" s="34">
        <v>4</v>
      </c>
      <c r="BF139" s="34">
        <v>0</v>
      </c>
      <c r="BG139" s="34"/>
      <c r="BH139" s="34"/>
      <c r="BI139" s="34"/>
      <c r="BJ139" s="34"/>
      <c r="BK139" s="34"/>
      <c r="BL139" s="34"/>
      <c r="BM139" s="34"/>
      <c r="BN139" s="34"/>
      <c r="BO139" s="34"/>
      <c r="BP139" s="34"/>
      <c r="BQ139" s="34"/>
      <c r="BR139" s="34"/>
      <c r="BS139" s="34"/>
      <c r="BT139" s="34"/>
      <c r="BU139" s="34"/>
      <c r="BV139" s="34">
        <v>3.45</v>
      </c>
      <c r="BW139" s="34"/>
      <c r="BX139" s="34"/>
      <c r="BY139" s="34">
        <v>2</v>
      </c>
      <c r="BZ139" s="34">
        <v>108.00001</v>
      </c>
      <c r="CA139" s="34"/>
      <c r="CB139" s="34"/>
      <c r="CC139" s="34"/>
      <c r="CD139" s="34"/>
      <c r="CE139" s="34"/>
      <c r="CF139" s="34"/>
      <c r="CG139" s="34"/>
      <c r="CH139" s="34"/>
      <c r="CI139" s="34"/>
      <c r="CJ139" s="34"/>
      <c r="CK139" s="34"/>
      <c r="CL139" s="34"/>
      <c r="CM139" s="34"/>
      <c r="CN139" s="34" t="s">
        <v>2176</v>
      </c>
    </row>
    <row r="140" spans="1:92">
      <c r="A140" t="s">
        <v>2333</v>
      </c>
      <c r="B140">
        <v>176</v>
      </c>
      <c r="C140" t="s">
        <v>251</v>
      </c>
      <c r="D140">
        <v>106.13676</v>
      </c>
      <c r="E140">
        <v>15.974805999999999</v>
      </c>
      <c r="F140">
        <v>7304.9106000000002</v>
      </c>
      <c r="G140">
        <v>0</v>
      </c>
      <c r="H140">
        <v>7162.8609999999999</v>
      </c>
      <c r="I140">
        <v>0</v>
      </c>
      <c r="J140">
        <v>142.04957999999999</v>
      </c>
      <c r="K140">
        <v>2</v>
      </c>
      <c r="L140">
        <v>345.83496000000002</v>
      </c>
      <c r="M140">
        <v>280.25977</v>
      </c>
      <c r="N140" t="s">
        <v>2334</v>
      </c>
      <c r="O140">
        <v>137.30500000000001</v>
      </c>
      <c r="P140">
        <v>99.84254</v>
      </c>
      <c r="Q140">
        <v>909</v>
      </c>
      <c r="R140">
        <v>9</v>
      </c>
      <c r="S140">
        <v>6.8380000000000001</v>
      </c>
      <c r="T140">
        <v>9</v>
      </c>
      <c r="U140">
        <v>7.9939999999999998</v>
      </c>
      <c r="V140">
        <v>0</v>
      </c>
      <c r="W140">
        <v>0</v>
      </c>
      <c r="X140">
        <v>0</v>
      </c>
      <c r="Y140">
        <v>0</v>
      </c>
      <c r="Z140">
        <v>9</v>
      </c>
      <c r="AA140">
        <v>0.433</v>
      </c>
      <c r="AB140">
        <v>6.2910000000000004</v>
      </c>
      <c r="AC140">
        <v>6.4</v>
      </c>
      <c r="AD140">
        <v>0</v>
      </c>
      <c r="AE140">
        <v>8667</v>
      </c>
      <c r="AF140">
        <v>8667</v>
      </c>
      <c r="AG140">
        <v>0</v>
      </c>
      <c r="AH140">
        <v>10</v>
      </c>
      <c r="AI140">
        <v>0</v>
      </c>
      <c r="AJ140">
        <v>0.25</v>
      </c>
      <c r="AK140">
        <v>10</v>
      </c>
      <c r="AL140">
        <v>10</v>
      </c>
      <c r="AM140">
        <v>0</v>
      </c>
      <c r="AN140">
        <v>100</v>
      </c>
      <c r="AO140">
        <v>0</v>
      </c>
      <c r="AP140">
        <v>90</v>
      </c>
      <c r="AQ140" s="34">
        <v>0</v>
      </c>
      <c r="AR140" s="34">
        <v>0</v>
      </c>
      <c r="AS140" s="34">
        <v>0</v>
      </c>
      <c r="AT140" s="34">
        <v>0</v>
      </c>
      <c r="AU140" s="34">
        <v>0</v>
      </c>
      <c r="AV140" s="34"/>
      <c r="AW140" s="34"/>
      <c r="AX140" s="34"/>
      <c r="AY140" s="34"/>
      <c r="AZ140" s="34"/>
      <c r="BA140" s="34">
        <v>0</v>
      </c>
      <c r="BB140" s="34">
        <v>0</v>
      </c>
      <c r="BC140" s="34">
        <v>0</v>
      </c>
      <c r="BD140" s="34">
        <v>0</v>
      </c>
      <c r="BE140" s="34">
        <v>4</v>
      </c>
      <c r="BF140" s="34">
        <v>0</v>
      </c>
      <c r="BG140" s="34"/>
      <c r="BH140" s="34"/>
      <c r="BI140" s="34"/>
      <c r="BJ140" s="34"/>
      <c r="BK140" s="34"/>
      <c r="BL140" s="34"/>
      <c r="BM140" s="34"/>
      <c r="BN140" s="34"/>
      <c r="BO140" s="34"/>
      <c r="BP140" s="34"/>
      <c r="BQ140" s="34"/>
      <c r="BR140" s="34"/>
      <c r="BS140" s="34"/>
      <c r="BT140" s="34"/>
      <c r="BU140" s="34"/>
      <c r="BV140" s="34">
        <v>6.9</v>
      </c>
      <c r="BW140" s="34"/>
      <c r="BX140" s="34"/>
      <c r="BY140" s="34">
        <v>7.2000003000000001</v>
      </c>
      <c r="BZ140" s="34">
        <v>291.60000000000002</v>
      </c>
      <c r="CA140" s="34"/>
      <c r="CB140" s="34"/>
      <c r="CC140" s="34"/>
      <c r="CD140" s="34"/>
      <c r="CE140" s="34"/>
      <c r="CF140" s="34"/>
      <c r="CG140" s="34"/>
      <c r="CH140" s="34"/>
      <c r="CI140" s="34"/>
      <c r="CJ140" s="34"/>
      <c r="CK140" s="34"/>
      <c r="CL140" s="34"/>
      <c r="CM140" s="34"/>
      <c r="CN140" s="34" t="s">
        <v>2176</v>
      </c>
    </row>
    <row r="141" spans="1:92">
      <c r="A141" t="s">
        <v>2335</v>
      </c>
      <c r="B141">
        <v>178</v>
      </c>
      <c r="C141" t="s">
        <v>252</v>
      </c>
      <c r="D141">
        <v>12.737569000000001</v>
      </c>
      <c r="E141">
        <v>5.8859633999999996</v>
      </c>
      <c r="F141">
        <v>3461.6765</v>
      </c>
      <c r="G141">
        <v>606.46906000000001</v>
      </c>
      <c r="H141">
        <v>382.35149999999999</v>
      </c>
      <c r="I141">
        <v>1625.9931999999999</v>
      </c>
      <c r="J141">
        <v>846.86284999999998</v>
      </c>
      <c r="K141">
        <v>10</v>
      </c>
      <c r="L141">
        <v>170.28835000000001</v>
      </c>
      <c r="M141">
        <v>125.23327</v>
      </c>
      <c r="N141" t="s">
        <v>2186</v>
      </c>
      <c r="O141">
        <v>64.00788</v>
      </c>
      <c r="P141">
        <v>93.427986000000004</v>
      </c>
      <c r="Q141">
        <v>736</v>
      </c>
      <c r="R141">
        <v>7.1379999999999999</v>
      </c>
      <c r="S141">
        <v>4.7069999999999999</v>
      </c>
      <c r="T141">
        <v>7.1379999999999999</v>
      </c>
      <c r="U141">
        <v>4.8520000000000003</v>
      </c>
      <c r="V141">
        <v>3.38</v>
      </c>
      <c r="W141">
        <v>0</v>
      </c>
      <c r="X141">
        <v>9</v>
      </c>
      <c r="Y141">
        <v>4.6379999999999999</v>
      </c>
      <c r="Z141">
        <v>5.5789999999999997</v>
      </c>
      <c r="AA141">
        <v>2.9689999999999999</v>
      </c>
      <c r="AB141">
        <v>2.0470000000000002</v>
      </c>
      <c r="AC141">
        <v>0.56299999999999994</v>
      </c>
      <c r="AD141">
        <v>20371.925999999999</v>
      </c>
      <c r="AE141">
        <v>15860.284</v>
      </c>
      <c r="AF141">
        <v>38999.976999999999</v>
      </c>
      <c r="AG141">
        <v>8</v>
      </c>
      <c r="AH141">
        <v>2</v>
      </c>
      <c r="AI141">
        <v>0.8333334</v>
      </c>
      <c r="AJ141">
        <v>0.25</v>
      </c>
      <c r="AK141">
        <v>1.5372277000000001</v>
      </c>
      <c r="AL141">
        <v>0.69680684999999998</v>
      </c>
      <c r="AM141">
        <v>40</v>
      </c>
      <c r="AN141">
        <v>20</v>
      </c>
      <c r="AO141">
        <v>85</v>
      </c>
      <c r="AP141">
        <v>79</v>
      </c>
      <c r="AQ141" s="34">
        <v>3.0179893999999998</v>
      </c>
      <c r="AR141" s="34">
        <v>0.57499206000000003</v>
      </c>
      <c r="AS141" s="34">
        <v>0</v>
      </c>
      <c r="AT141" s="34">
        <v>54.925567999999998</v>
      </c>
      <c r="AU141" s="34">
        <v>58.518554999999999</v>
      </c>
      <c r="AV141" s="34"/>
      <c r="AW141" s="34"/>
      <c r="AX141" s="34"/>
      <c r="AY141" s="34"/>
      <c r="AZ141" s="34"/>
      <c r="BA141" s="34">
        <v>3.0000002000000001</v>
      </c>
      <c r="BB141" s="34">
        <v>0.73932003999999996</v>
      </c>
      <c r="BC141" s="34">
        <v>0.61271500000000001</v>
      </c>
      <c r="BD141" s="34">
        <v>0</v>
      </c>
      <c r="BE141" s="34">
        <v>0.1</v>
      </c>
      <c r="BF141" s="34">
        <v>0</v>
      </c>
      <c r="BG141" s="34">
        <v>0.90000004</v>
      </c>
      <c r="BH141" s="34">
        <v>3.6000000999999999</v>
      </c>
      <c r="BI141" s="34">
        <v>6.2000003000000001</v>
      </c>
      <c r="BJ141" s="34">
        <v>10.6</v>
      </c>
      <c r="BK141" s="34">
        <v>0</v>
      </c>
      <c r="BL141" s="34">
        <v>0</v>
      </c>
      <c r="BM141" s="34">
        <v>4.4000000000000004</v>
      </c>
      <c r="BN141" s="34">
        <v>1.4000001</v>
      </c>
      <c r="BO141" s="34">
        <v>0</v>
      </c>
      <c r="BP141" s="34"/>
      <c r="BQ141" s="34"/>
      <c r="BR141" s="34"/>
      <c r="BS141" s="34">
        <v>0</v>
      </c>
      <c r="BT141" s="34">
        <v>0.20420355000000001</v>
      </c>
      <c r="BU141" s="34">
        <v>0</v>
      </c>
      <c r="BV141" s="34">
        <v>6.0439999999999996</v>
      </c>
      <c r="BW141" s="34">
        <v>5.0000004000000002E-3</v>
      </c>
      <c r="BX141" s="34">
        <v>1.5000001000000001E-2</v>
      </c>
      <c r="BY141" s="34">
        <v>4.0800004000000003</v>
      </c>
      <c r="BZ141" s="34">
        <v>9.18</v>
      </c>
      <c r="CA141" s="34"/>
      <c r="CB141" s="34"/>
      <c r="CC141" s="34"/>
      <c r="CD141" s="34"/>
      <c r="CE141" s="34"/>
      <c r="CF141" s="34"/>
      <c r="CG141" s="34"/>
      <c r="CH141" s="34"/>
      <c r="CI141" s="34"/>
      <c r="CJ141" s="34"/>
      <c r="CK141" s="34"/>
      <c r="CL141" s="34"/>
      <c r="CM141" s="34"/>
      <c r="CN141" s="34" t="s">
        <v>2233</v>
      </c>
    </row>
    <row r="142" spans="1:92">
      <c r="A142" t="s">
        <v>2336</v>
      </c>
      <c r="B142">
        <v>180</v>
      </c>
      <c r="C142" t="s">
        <v>253</v>
      </c>
      <c r="D142">
        <v>4.6083026</v>
      </c>
      <c r="E142">
        <v>2.7164114000000001</v>
      </c>
      <c r="F142">
        <v>2539.779</v>
      </c>
      <c r="G142">
        <v>312.65820000000002</v>
      </c>
      <c r="H142">
        <v>1172.4548</v>
      </c>
      <c r="I142">
        <v>646.73375999999996</v>
      </c>
      <c r="J142">
        <v>407.93239999999997</v>
      </c>
      <c r="K142">
        <v>9</v>
      </c>
      <c r="L142">
        <v>67.570419999999999</v>
      </c>
      <c r="M142">
        <v>108.65645600000001</v>
      </c>
      <c r="N142" t="s">
        <v>2202</v>
      </c>
      <c r="O142">
        <v>104.734146</v>
      </c>
      <c r="P142">
        <v>118.10484</v>
      </c>
      <c r="Q142">
        <v>413</v>
      </c>
      <c r="R142">
        <v>4.2930000000000001</v>
      </c>
      <c r="S142">
        <v>4.032</v>
      </c>
      <c r="T142">
        <v>4.2930000000000001</v>
      </c>
      <c r="U142">
        <v>3.2959999999999998</v>
      </c>
      <c r="V142">
        <v>0.82499999999999996</v>
      </c>
      <c r="W142">
        <v>1.925</v>
      </c>
      <c r="X142">
        <v>0</v>
      </c>
      <c r="Y142">
        <v>0</v>
      </c>
      <c r="Z142">
        <v>3.101</v>
      </c>
      <c r="AA142">
        <v>0.59599999999999997</v>
      </c>
      <c r="AB142">
        <v>2.2149999999999999</v>
      </c>
      <c r="AC142">
        <v>0.28899999999999998</v>
      </c>
      <c r="AD142">
        <v>0</v>
      </c>
      <c r="AE142">
        <v>6991.0303000000004</v>
      </c>
      <c r="AF142">
        <v>11918.828</v>
      </c>
      <c r="AG142">
        <v>4</v>
      </c>
      <c r="AH142">
        <v>1.5</v>
      </c>
      <c r="AI142">
        <v>8.3333335999999994E-2</v>
      </c>
      <c r="AJ142">
        <v>0.16666666999999999</v>
      </c>
      <c r="AK142">
        <v>0.53185325999999999</v>
      </c>
      <c r="AL142">
        <v>6.2500009999999995E-2</v>
      </c>
      <c r="AM142">
        <v>33</v>
      </c>
      <c r="AN142">
        <v>15</v>
      </c>
      <c r="AO142">
        <v>10</v>
      </c>
      <c r="AP142">
        <v>100</v>
      </c>
      <c r="AQ142" s="34">
        <v>6.9314847000000004</v>
      </c>
      <c r="AR142" s="34">
        <v>4.41045</v>
      </c>
      <c r="AS142" s="34">
        <v>0.80994374000000002</v>
      </c>
      <c r="AT142" s="34">
        <v>457.63013000000001</v>
      </c>
      <c r="AU142" s="34">
        <v>469.78197999999998</v>
      </c>
      <c r="AV142" s="34"/>
      <c r="AW142" s="34"/>
      <c r="AX142" s="34">
        <v>1.7867812000000001</v>
      </c>
      <c r="AY142" s="34"/>
      <c r="AZ142" s="34"/>
      <c r="BA142" s="34">
        <v>0</v>
      </c>
      <c r="BB142" s="34">
        <v>0.59551509999999996</v>
      </c>
      <c r="BC142" s="34">
        <v>0</v>
      </c>
      <c r="BD142" s="34">
        <v>0</v>
      </c>
      <c r="BE142" s="34">
        <v>0.25</v>
      </c>
      <c r="BF142" s="34">
        <v>0</v>
      </c>
      <c r="BG142" s="34">
        <v>0.4</v>
      </c>
      <c r="BH142" s="34">
        <v>0.70000004999999998</v>
      </c>
      <c r="BI142" s="34">
        <v>1.4000001</v>
      </c>
      <c r="BJ142" s="34">
        <v>1.8000001000000001</v>
      </c>
      <c r="BK142" s="34">
        <v>1.8000001000000001</v>
      </c>
      <c r="BL142" s="34">
        <v>0</v>
      </c>
      <c r="BM142" s="34">
        <v>0.5</v>
      </c>
      <c r="BN142" s="34">
        <v>0.70000004999999998</v>
      </c>
      <c r="BO142" s="34">
        <v>0</v>
      </c>
      <c r="BP142" s="34">
        <v>8.8215925000000001E-2</v>
      </c>
      <c r="BQ142" s="34"/>
      <c r="BR142" s="34"/>
      <c r="BS142" s="34">
        <v>0.60344774000000001</v>
      </c>
      <c r="BT142" s="34">
        <v>0.19848582000000001</v>
      </c>
      <c r="BU142" s="34">
        <v>0</v>
      </c>
      <c r="BV142" s="34">
        <v>6.2000003000000001</v>
      </c>
      <c r="BW142" s="34"/>
      <c r="BX142" s="34"/>
      <c r="BY142" s="34">
        <v>6.4</v>
      </c>
      <c r="BZ142" s="34">
        <v>14.400001</v>
      </c>
      <c r="CA142" s="34"/>
      <c r="CB142" s="34"/>
      <c r="CC142" s="34"/>
      <c r="CD142" s="34"/>
      <c r="CE142" s="34"/>
      <c r="CF142" s="34"/>
      <c r="CG142" s="34"/>
      <c r="CH142" s="34"/>
      <c r="CI142" s="34"/>
      <c r="CJ142" s="34"/>
      <c r="CK142" s="34"/>
      <c r="CL142" s="34"/>
      <c r="CM142" s="34"/>
      <c r="CN142" s="34" t="s">
        <v>2176</v>
      </c>
    </row>
    <row r="143" spans="1:92">
      <c r="A143" t="s">
        <v>2337</v>
      </c>
      <c r="B143">
        <v>181</v>
      </c>
      <c r="C143" t="s">
        <v>254</v>
      </c>
      <c r="D143">
        <v>12.359209999999999</v>
      </c>
      <c r="E143">
        <v>7.1577286999999998</v>
      </c>
      <c r="F143">
        <v>6995.518</v>
      </c>
      <c r="G143">
        <v>5844.3919999999998</v>
      </c>
      <c r="H143">
        <v>0</v>
      </c>
      <c r="I143">
        <v>426.9359</v>
      </c>
      <c r="J143">
        <v>724.19010000000003</v>
      </c>
      <c r="K143">
        <v>12</v>
      </c>
      <c r="L143">
        <v>105.99664</v>
      </c>
      <c r="M143">
        <v>98.051079999999999</v>
      </c>
      <c r="N143" t="s">
        <v>2175</v>
      </c>
      <c r="O143">
        <v>60.288829999999997</v>
      </c>
      <c r="P143">
        <v>90.604163999999997</v>
      </c>
      <c r="Q143">
        <v>749</v>
      </c>
      <c r="R143">
        <v>7.0309999999999997</v>
      </c>
      <c r="S143">
        <v>6.6909999999999998</v>
      </c>
      <c r="T143">
        <v>7.0309999999999997</v>
      </c>
      <c r="U143">
        <v>5.351</v>
      </c>
      <c r="V143">
        <v>3.9569999999999999</v>
      </c>
      <c r="W143">
        <v>4.1479999999999997</v>
      </c>
      <c r="X143">
        <v>7.1920000000000002</v>
      </c>
      <c r="Y143">
        <v>2.6859999999999999</v>
      </c>
      <c r="Z143">
        <v>8.8849999999999998</v>
      </c>
      <c r="AA143">
        <v>2.6139999999999999</v>
      </c>
      <c r="AB143">
        <v>4.6159999999999997</v>
      </c>
      <c r="AC143">
        <v>1.655</v>
      </c>
      <c r="AD143">
        <v>28986.643</v>
      </c>
      <c r="AE143">
        <v>15490.641</v>
      </c>
      <c r="AF143">
        <v>23302.853999999999</v>
      </c>
      <c r="AG143">
        <v>6</v>
      </c>
      <c r="AH143">
        <v>0</v>
      </c>
      <c r="AI143">
        <v>8.3333335999999994E-2</v>
      </c>
      <c r="AJ143">
        <v>0.25</v>
      </c>
      <c r="AK143">
        <v>2.0418658000000001</v>
      </c>
      <c r="AL143">
        <v>4.1666667999999997E-2</v>
      </c>
      <c r="AM143">
        <v>45</v>
      </c>
      <c r="AN143">
        <v>0</v>
      </c>
      <c r="AO143">
        <v>50</v>
      </c>
      <c r="AP143">
        <v>75</v>
      </c>
      <c r="AQ143" s="34">
        <v>4.1634650000000004</v>
      </c>
      <c r="AR143" s="34">
        <v>0</v>
      </c>
      <c r="AS143" s="34">
        <v>1.3884752</v>
      </c>
      <c r="AT143" s="34">
        <v>153.08753999999999</v>
      </c>
      <c r="AU143" s="34">
        <v>158.6395</v>
      </c>
      <c r="AV143" s="34">
        <v>1.1107765E-4</v>
      </c>
      <c r="AW143" s="34">
        <v>1.9113454000000001</v>
      </c>
      <c r="AX143" s="34"/>
      <c r="AY143" s="34">
        <v>1.7643187</v>
      </c>
      <c r="AZ143" s="34">
        <v>1.4702656999999999</v>
      </c>
      <c r="BA143" s="34">
        <v>3.0000002000000001</v>
      </c>
      <c r="BB143" s="34">
        <v>3.2487452000000001</v>
      </c>
      <c r="BC143" s="34">
        <v>0</v>
      </c>
      <c r="BD143" s="34">
        <v>1.5000001000000001</v>
      </c>
      <c r="BE143" s="34">
        <v>0</v>
      </c>
      <c r="BF143" s="34">
        <v>0</v>
      </c>
      <c r="BG143" s="34">
        <v>1</v>
      </c>
      <c r="BH143" s="34">
        <v>1.5000001000000001</v>
      </c>
      <c r="BI143" s="34">
        <v>1.5000001000000001</v>
      </c>
      <c r="BJ143" s="34">
        <v>2</v>
      </c>
      <c r="BK143" s="34">
        <v>1</v>
      </c>
      <c r="BL143" s="34">
        <v>0.5</v>
      </c>
      <c r="BM143" s="34">
        <v>0.5</v>
      </c>
      <c r="BN143" s="34">
        <v>0.5</v>
      </c>
      <c r="BO143" s="34">
        <v>0</v>
      </c>
      <c r="BP143" s="34"/>
      <c r="BQ143" s="34"/>
      <c r="BR143" s="34"/>
      <c r="BS143" s="34">
        <v>3.1988616999999997E-2</v>
      </c>
      <c r="BT143" s="34">
        <v>1.6336283E-2</v>
      </c>
      <c r="BU143" s="34">
        <v>6.1261070000000001E-2</v>
      </c>
      <c r="BV143" s="34">
        <v>4.59</v>
      </c>
      <c r="BW143" s="34"/>
      <c r="BX143" s="34">
        <v>0.33750000000000002</v>
      </c>
      <c r="BY143" s="34">
        <v>12.8</v>
      </c>
      <c r="BZ143" s="34">
        <v>43.2</v>
      </c>
      <c r="CA143" s="34"/>
      <c r="CB143" s="34"/>
      <c r="CC143" s="34"/>
      <c r="CD143" s="34"/>
      <c r="CE143" s="34"/>
      <c r="CF143" s="34"/>
      <c r="CG143" s="34"/>
      <c r="CH143" s="34"/>
      <c r="CI143" s="34"/>
      <c r="CJ143" s="34"/>
      <c r="CK143" s="34"/>
      <c r="CL143" s="34"/>
      <c r="CM143" s="34"/>
      <c r="CN143" s="34" t="s">
        <v>2176</v>
      </c>
    </row>
    <row r="144" spans="1:92">
      <c r="A144" t="s">
        <v>2338</v>
      </c>
      <c r="B144">
        <v>182</v>
      </c>
      <c r="C144" t="s">
        <v>255</v>
      </c>
      <c r="D144">
        <v>13.63677</v>
      </c>
      <c r="E144">
        <v>9.7664360000000006</v>
      </c>
      <c r="F144">
        <v>12729.214</v>
      </c>
      <c r="G144">
        <v>10652.722</v>
      </c>
      <c r="H144">
        <v>961.69946000000004</v>
      </c>
      <c r="I144">
        <v>122.51014000000001</v>
      </c>
      <c r="J144">
        <v>992.28326000000004</v>
      </c>
      <c r="K144">
        <v>13</v>
      </c>
      <c r="L144">
        <v>96.10127</v>
      </c>
      <c r="M144">
        <v>102.80459</v>
      </c>
      <c r="N144" t="s">
        <v>2175</v>
      </c>
      <c r="O144">
        <v>66.520830000000004</v>
      </c>
      <c r="P144">
        <v>123.62577</v>
      </c>
      <c r="Q144">
        <v>746</v>
      </c>
      <c r="R144">
        <v>7.3860000000000001</v>
      </c>
      <c r="S144">
        <v>9</v>
      </c>
      <c r="T144">
        <v>7.3860000000000001</v>
      </c>
      <c r="U144">
        <v>6.25</v>
      </c>
      <c r="V144">
        <v>3.5459999999999998</v>
      </c>
      <c r="W144">
        <v>3.3149999999999999</v>
      </c>
      <c r="X144">
        <v>7.1920000000000002</v>
      </c>
      <c r="Y144">
        <v>2.56</v>
      </c>
      <c r="Z144">
        <v>5.7910000000000004</v>
      </c>
      <c r="AA144">
        <v>1.8819999999999999</v>
      </c>
      <c r="AB144">
        <v>3.6560000000000001</v>
      </c>
      <c r="AC144">
        <v>0.253</v>
      </c>
      <c r="AD144">
        <v>13061.119000000001</v>
      </c>
      <c r="AE144">
        <v>17907.440999999999</v>
      </c>
      <c r="AF144">
        <v>24573.205000000002</v>
      </c>
      <c r="AG144">
        <v>7</v>
      </c>
      <c r="AH144">
        <v>2</v>
      </c>
      <c r="AI144">
        <v>4.1666667999999997E-2</v>
      </c>
      <c r="AJ144">
        <v>0.16666666999999999</v>
      </c>
      <c r="AK144">
        <v>4.6517587000000002</v>
      </c>
      <c r="AL144">
        <v>0.18625</v>
      </c>
      <c r="AM144">
        <v>70</v>
      </c>
      <c r="AN144">
        <v>20</v>
      </c>
      <c r="AO144">
        <v>15</v>
      </c>
      <c r="AP144">
        <v>70</v>
      </c>
      <c r="AQ144" s="34">
        <v>2.4796531000000002</v>
      </c>
      <c r="AR144" s="34">
        <v>0</v>
      </c>
      <c r="AS144" s="34">
        <v>3.5626640000000001E-2</v>
      </c>
      <c r="AT144" s="34">
        <v>65.86354</v>
      </c>
      <c r="AU144" s="34">
        <v>68.378820000000005</v>
      </c>
      <c r="AV144" s="34"/>
      <c r="AW144" s="34"/>
      <c r="AX144" s="34"/>
      <c r="AY144" s="34">
        <v>1.5437789</v>
      </c>
      <c r="AZ144" s="34">
        <v>0.91891604999999998</v>
      </c>
      <c r="BA144" s="34">
        <v>0</v>
      </c>
      <c r="BB144" s="34">
        <v>6.3700004000000003</v>
      </c>
      <c r="BC144" s="34">
        <v>0</v>
      </c>
      <c r="BD144" s="34">
        <v>1.5000001000000001</v>
      </c>
      <c r="BE144" s="34">
        <v>0.1</v>
      </c>
      <c r="BF144" s="34">
        <v>0.1</v>
      </c>
      <c r="BG144" s="34">
        <v>0.1</v>
      </c>
      <c r="BH144" s="34">
        <v>0.4</v>
      </c>
      <c r="BI144" s="34">
        <v>0.3</v>
      </c>
      <c r="BJ144" s="34">
        <v>0.5</v>
      </c>
      <c r="BK144" s="34">
        <v>0</v>
      </c>
      <c r="BL144" s="34">
        <v>0</v>
      </c>
      <c r="BM144" s="34"/>
      <c r="BN144" s="34"/>
      <c r="BO144" s="34"/>
      <c r="BP144" s="34"/>
      <c r="BQ144" s="34"/>
      <c r="BR144" s="34"/>
      <c r="BS144" s="34">
        <v>0</v>
      </c>
      <c r="BT144" s="34">
        <v>1.5315267E-2</v>
      </c>
      <c r="BU144" s="34">
        <v>0</v>
      </c>
      <c r="BV144" s="34">
        <v>5.1600003000000001</v>
      </c>
      <c r="BW144" s="34"/>
      <c r="BX144" s="34"/>
      <c r="BY144" s="34">
        <v>11.200001</v>
      </c>
      <c r="BZ144" s="34">
        <v>25.2</v>
      </c>
      <c r="CA144" s="34"/>
      <c r="CB144" s="34"/>
      <c r="CC144" s="34"/>
      <c r="CD144" s="34"/>
      <c r="CE144" s="34"/>
      <c r="CF144" s="34"/>
      <c r="CG144" s="34"/>
      <c r="CH144" s="34"/>
      <c r="CI144" s="34"/>
      <c r="CJ144" s="34"/>
      <c r="CK144" s="34"/>
      <c r="CL144" s="34"/>
      <c r="CM144" s="34"/>
      <c r="CN144" s="34" t="s">
        <v>2173</v>
      </c>
    </row>
    <row r="145" spans="1:92">
      <c r="A145" t="s">
        <v>2339</v>
      </c>
      <c r="B145">
        <v>183</v>
      </c>
      <c r="C145" t="s">
        <v>252</v>
      </c>
      <c r="D145">
        <v>12.115599</v>
      </c>
      <c r="E145">
        <v>6.8324210000000001</v>
      </c>
      <c r="F145">
        <v>4906.6049999999996</v>
      </c>
      <c r="G145">
        <v>734.42110000000002</v>
      </c>
      <c r="H145">
        <v>830.95730000000003</v>
      </c>
      <c r="I145">
        <v>2494.3638000000001</v>
      </c>
      <c r="J145">
        <v>846.86284999999998</v>
      </c>
      <c r="K145">
        <v>12</v>
      </c>
      <c r="L145">
        <v>103.90736</v>
      </c>
      <c r="M145">
        <v>93.594800000000006</v>
      </c>
      <c r="N145" t="s">
        <v>2175</v>
      </c>
      <c r="O145">
        <v>59.100479999999997</v>
      </c>
      <c r="P145">
        <v>86.486339999999998</v>
      </c>
      <c r="Q145">
        <v>735</v>
      </c>
      <c r="R145">
        <v>6.9610000000000003</v>
      </c>
      <c r="S145">
        <v>5.6040000000000001</v>
      </c>
      <c r="T145">
        <v>6.9610000000000003</v>
      </c>
      <c r="U145">
        <v>5.2279999999999998</v>
      </c>
      <c r="V145">
        <v>2.6019999999999999</v>
      </c>
      <c r="W145">
        <v>0</v>
      </c>
      <c r="X145">
        <v>8.1229999999999993</v>
      </c>
      <c r="Y145">
        <v>3.363</v>
      </c>
      <c r="Z145">
        <v>5.4269999999999996</v>
      </c>
      <c r="AA145">
        <v>2.77</v>
      </c>
      <c r="AB145">
        <v>2.0910000000000002</v>
      </c>
      <c r="AC145">
        <v>0.56599999999999995</v>
      </c>
      <c r="AD145">
        <v>11156.854499999999</v>
      </c>
      <c r="AE145">
        <v>17488.634999999998</v>
      </c>
      <c r="AF145">
        <v>44243.406000000003</v>
      </c>
      <c r="AG145">
        <v>10</v>
      </c>
      <c r="AH145">
        <v>2</v>
      </c>
      <c r="AI145">
        <v>0.5</v>
      </c>
      <c r="AJ145">
        <v>0.25</v>
      </c>
      <c r="AK145">
        <v>1.8494428000000001</v>
      </c>
      <c r="AL145">
        <v>0.43619999999999998</v>
      </c>
      <c r="AM145">
        <v>45</v>
      </c>
      <c r="AN145">
        <v>30</v>
      </c>
      <c r="AO145">
        <v>85</v>
      </c>
      <c r="AP145">
        <v>79</v>
      </c>
      <c r="AQ145" s="34">
        <v>2.6392137999999998</v>
      </c>
      <c r="AR145" s="34">
        <v>0</v>
      </c>
      <c r="AS145" s="34">
        <v>0.52271999999999996</v>
      </c>
      <c r="AT145" s="34">
        <v>58.533253000000002</v>
      </c>
      <c r="AU145" s="34">
        <v>61.695186999999997</v>
      </c>
      <c r="AV145" s="34"/>
      <c r="AW145" s="34"/>
      <c r="AX145" s="34"/>
      <c r="AY145" s="34"/>
      <c r="AZ145" s="34"/>
      <c r="BA145" s="34">
        <v>0.3</v>
      </c>
      <c r="BB145" s="34">
        <v>0.90032005000000004</v>
      </c>
      <c r="BC145" s="34">
        <v>0.76589006000000004</v>
      </c>
      <c r="BD145" s="34">
        <v>0</v>
      </c>
      <c r="BE145" s="34">
        <v>0.2</v>
      </c>
      <c r="BF145" s="34">
        <v>0</v>
      </c>
      <c r="BG145" s="34">
        <v>0.90000004</v>
      </c>
      <c r="BH145" s="34">
        <v>4</v>
      </c>
      <c r="BI145" s="34">
        <v>8.2000010000000003</v>
      </c>
      <c r="BJ145" s="34">
        <v>10.6</v>
      </c>
      <c r="BK145" s="34">
        <v>0</v>
      </c>
      <c r="BL145" s="34">
        <v>0</v>
      </c>
      <c r="BM145" s="34">
        <v>4.4000000000000004</v>
      </c>
      <c r="BN145" s="34">
        <v>1.4000001</v>
      </c>
      <c r="BO145" s="34">
        <v>0</v>
      </c>
      <c r="BP145" s="34"/>
      <c r="BQ145" s="34"/>
      <c r="BR145" s="34"/>
      <c r="BS145" s="34">
        <v>2.2452576</v>
      </c>
      <c r="BT145" s="34">
        <v>0.20420355000000001</v>
      </c>
      <c r="BU145" s="34">
        <v>0</v>
      </c>
      <c r="BV145" s="34">
        <v>6.0439999999999996</v>
      </c>
      <c r="BW145" s="34">
        <v>5.0000004000000002E-3</v>
      </c>
      <c r="BX145" s="34">
        <v>1.5000001000000001E-2</v>
      </c>
      <c r="BY145" s="34">
        <v>4.0800004000000003</v>
      </c>
      <c r="BZ145" s="34">
        <v>9.18</v>
      </c>
      <c r="CA145" s="34"/>
      <c r="CB145" s="34"/>
      <c r="CC145" s="34"/>
      <c r="CD145" s="34"/>
      <c r="CE145" s="34"/>
      <c r="CF145" s="34"/>
      <c r="CG145" s="34"/>
      <c r="CH145" s="34"/>
      <c r="CI145" s="34"/>
      <c r="CJ145" s="34"/>
      <c r="CK145" s="34"/>
      <c r="CL145" s="34"/>
      <c r="CM145" s="34"/>
      <c r="CN145" s="34" t="s">
        <v>2176</v>
      </c>
    </row>
    <row r="146" spans="1:92">
      <c r="A146" t="s">
        <v>2340</v>
      </c>
      <c r="B146">
        <v>184</v>
      </c>
      <c r="C146" t="s">
        <v>256</v>
      </c>
      <c r="D146">
        <v>7.5221369999999999</v>
      </c>
      <c r="E146">
        <v>4.4799759999999997</v>
      </c>
      <c r="F146">
        <v>5022.8975</v>
      </c>
      <c r="G146">
        <v>3059.4704999999999</v>
      </c>
      <c r="H146">
        <v>998.84032999999999</v>
      </c>
      <c r="I146">
        <v>205.14269999999999</v>
      </c>
      <c r="J146">
        <v>759.44370000000004</v>
      </c>
      <c r="K146">
        <v>10</v>
      </c>
      <c r="L146">
        <v>100.56332399999999</v>
      </c>
      <c r="M146">
        <v>95.318640000000002</v>
      </c>
      <c r="N146" t="s">
        <v>2197</v>
      </c>
      <c r="O146">
        <v>82.660839999999993</v>
      </c>
      <c r="P146">
        <v>144.51536999999999</v>
      </c>
      <c r="Q146">
        <v>542</v>
      </c>
      <c r="R146">
        <v>5.4850000000000003</v>
      </c>
      <c r="S146">
        <v>5.67</v>
      </c>
      <c r="T146">
        <v>5.4850000000000003</v>
      </c>
      <c r="U146">
        <v>4.2329999999999997</v>
      </c>
      <c r="V146">
        <v>4.0330000000000004</v>
      </c>
      <c r="W146">
        <v>3.0270000000000001</v>
      </c>
      <c r="X146">
        <v>9</v>
      </c>
      <c r="Y146">
        <v>3.226</v>
      </c>
      <c r="Z146">
        <v>2.4929999999999999</v>
      </c>
      <c r="AA146">
        <v>1.653</v>
      </c>
      <c r="AB146">
        <v>0.54900000000000004</v>
      </c>
      <c r="AC146">
        <v>0.29199999999999998</v>
      </c>
      <c r="AD146">
        <v>23309.63</v>
      </c>
      <c r="AE146">
        <v>6801.9872999999998</v>
      </c>
      <c r="AF146">
        <v>9747.4930000000004</v>
      </c>
      <c r="AG146">
        <v>4</v>
      </c>
      <c r="AH146">
        <v>2</v>
      </c>
      <c r="AI146">
        <v>6.6666669999999997E-2</v>
      </c>
      <c r="AJ146">
        <v>0.44166665999999999</v>
      </c>
      <c r="AK146">
        <v>0.82393439999999996</v>
      </c>
      <c r="AL146">
        <v>0.15181818999999999</v>
      </c>
      <c r="AM146">
        <v>25</v>
      </c>
      <c r="AN146">
        <v>20</v>
      </c>
      <c r="AO146">
        <v>15</v>
      </c>
      <c r="AP146">
        <v>95</v>
      </c>
      <c r="AQ146" s="34">
        <v>4.555015</v>
      </c>
      <c r="AR146" s="34">
        <v>9.8010020000000004</v>
      </c>
      <c r="AS146" s="34">
        <v>1.8945333</v>
      </c>
      <c r="AT146" s="34">
        <v>48.319347</v>
      </c>
      <c r="AU146" s="34">
        <v>64.569890000000001</v>
      </c>
      <c r="AV146" s="34"/>
      <c r="AW146" s="34"/>
      <c r="AX146" s="34">
        <v>0.2756748</v>
      </c>
      <c r="AY146" s="34">
        <v>1.8608046</v>
      </c>
      <c r="AZ146" s="34">
        <v>0.49008849999999998</v>
      </c>
      <c r="BA146" s="34">
        <v>0</v>
      </c>
      <c r="BB146" s="34">
        <v>0.39300000000000002</v>
      </c>
      <c r="BC146" s="34">
        <v>0.20658001000000001</v>
      </c>
      <c r="BD146" s="34">
        <v>1.5000001000000001</v>
      </c>
      <c r="BE146" s="34">
        <v>0.2</v>
      </c>
      <c r="BF146" s="34">
        <v>0</v>
      </c>
      <c r="BG146" s="34">
        <v>0.1</v>
      </c>
      <c r="BH146" s="34">
        <v>0.5</v>
      </c>
      <c r="BI146" s="34">
        <v>1</v>
      </c>
      <c r="BJ146" s="34">
        <v>0.8</v>
      </c>
      <c r="BK146" s="34">
        <v>0</v>
      </c>
      <c r="BL146" s="34">
        <v>0</v>
      </c>
      <c r="BM146" s="34">
        <v>0.2</v>
      </c>
      <c r="BN146" s="34">
        <v>0</v>
      </c>
      <c r="BO146" s="34">
        <v>0</v>
      </c>
      <c r="BP146" s="34"/>
      <c r="BQ146" s="34"/>
      <c r="BR146" s="34"/>
      <c r="BS146" s="34">
        <v>5.6177796999999996E-3</v>
      </c>
      <c r="BT146" s="34">
        <v>1.6336284E-3</v>
      </c>
      <c r="BU146" s="34">
        <v>1.2762722000000001E-2</v>
      </c>
      <c r="BV146" s="34">
        <v>5.2830005</v>
      </c>
      <c r="BW146" s="34">
        <v>3.7499999999999999E-2</v>
      </c>
      <c r="BX146" s="34">
        <v>0.15</v>
      </c>
      <c r="BY146" s="34">
        <v>3.2</v>
      </c>
      <c r="BZ146" s="34">
        <v>1.8000001000000001</v>
      </c>
      <c r="CA146" s="34">
        <v>0.3</v>
      </c>
      <c r="CB146" s="34"/>
      <c r="CC146" s="34"/>
      <c r="CD146" s="34"/>
      <c r="CE146" s="34"/>
      <c r="CF146" s="34"/>
      <c r="CG146" s="34"/>
      <c r="CH146" s="34"/>
      <c r="CI146" s="34"/>
      <c r="CJ146" s="34"/>
      <c r="CK146" s="34"/>
      <c r="CL146" s="34"/>
      <c r="CM146" s="34"/>
      <c r="CN146" s="34" t="s">
        <v>2233</v>
      </c>
    </row>
    <row r="147" spans="1:92">
      <c r="A147" t="s">
        <v>2341</v>
      </c>
      <c r="B147">
        <v>185</v>
      </c>
      <c r="C147" t="s">
        <v>256</v>
      </c>
      <c r="D147">
        <v>7.7579646000000002</v>
      </c>
      <c r="E147">
        <v>2.2598479</v>
      </c>
      <c r="F147">
        <v>1513.7909</v>
      </c>
      <c r="G147">
        <v>166.00977</v>
      </c>
      <c r="H147">
        <v>621.47059999999999</v>
      </c>
      <c r="I147">
        <v>15.503736</v>
      </c>
      <c r="J147">
        <v>710.80679999999995</v>
      </c>
      <c r="K147">
        <v>11</v>
      </c>
      <c r="L147">
        <v>143.93253999999999</v>
      </c>
      <c r="M147">
        <v>72.898319999999998</v>
      </c>
      <c r="N147" t="s">
        <v>2195</v>
      </c>
      <c r="O147">
        <v>228.17543000000001</v>
      </c>
      <c r="P147">
        <v>118.93935999999999</v>
      </c>
      <c r="Q147">
        <v>621</v>
      </c>
      <c r="R147">
        <v>5.5709999999999997</v>
      </c>
      <c r="S147">
        <v>3.113</v>
      </c>
      <c r="T147">
        <v>5.5709999999999997</v>
      </c>
      <c r="U147">
        <v>3.0070000000000001</v>
      </c>
      <c r="V147">
        <v>2.3420000000000001</v>
      </c>
      <c r="W147">
        <v>2.2170000000000001</v>
      </c>
      <c r="X147">
        <v>4.7450000000000001</v>
      </c>
      <c r="Y147">
        <v>1.6639999999999999</v>
      </c>
      <c r="Z147">
        <v>0.98599999999999999</v>
      </c>
      <c r="AA147">
        <v>0.83399999999999996</v>
      </c>
      <c r="AB147">
        <v>5.8000000000000003E-2</v>
      </c>
      <c r="AC147">
        <v>9.4E-2</v>
      </c>
      <c r="AD147">
        <v>11542.768</v>
      </c>
      <c r="AE147">
        <v>4451</v>
      </c>
      <c r="AF147">
        <v>5135.4049999999997</v>
      </c>
      <c r="AG147">
        <v>6</v>
      </c>
      <c r="AH147">
        <v>2</v>
      </c>
      <c r="AI147">
        <v>6.6666669999999997E-2</v>
      </c>
      <c r="AJ147">
        <v>0.33333333999999998</v>
      </c>
      <c r="AK147">
        <v>0.63727075</v>
      </c>
      <c r="AL147">
        <v>0.85582219999999998</v>
      </c>
      <c r="AM147">
        <v>5</v>
      </c>
      <c r="AN147">
        <v>80</v>
      </c>
      <c r="AO147">
        <v>8</v>
      </c>
      <c r="AP147">
        <v>77</v>
      </c>
      <c r="AQ147" s="34">
        <v>2.8059611000000002</v>
      </c>
      <c r="AR147" s="34">
        <v>0.98010010000000003</v>
      </c>
      <c r="AS147" s="34">
        <v>0.86871169999999998</v>
      </c>
      <c r="AT147" s="34">
        <v>23.789214999999999</v>
      </c>
      <c r="AU147" s="34">
        <v>28.443985000000001</v>
      </c>
      <c r="AV147" s="34"/>
      <c r="AW147" s="34"/>
      <c r="AX147" s="34"/>
      <c r="AY147" s="34">
        <v>0.66161939999999997</v>
      </c>
      <c r="AZ147" s="34">
        <v>0.30630534999999998</v>
      </c>
      <c r="BA147" s="34">
        <v>0</v>
      </c>
      <c r="BB147" s="34">
        <v>0.24300002000000001</v>
      </c>
      <c r="BC147" s="34">
        <v>0</v>
      </c>
      <c r="BD147" s="34">
        <v>0</v>
      </c>
      <c r="BE147" s="34">
        <v>0.2</v>
      </c>
      <c r="BF147" s="34">
        <v>0</v>
      </c>
      <c r="BG147" s="34">
        <v>0.1</v>
      </c>
      <c r="BH147" s="34">
        <v>0.2</v>
      </c>
      <c r="BI147" s="34">
        <v>0.2</v>
      </c>
      <c r="BJ147" s="34">
        <v>0.1</v>
      </c>
      <c r="BK147" s="34">
        <v>0</v>
      </c>
      <c r="BL147" s="34">
        <v>0</v>
      </c>
      <c r="BM147" s="34">
        <v>0</v>
      </c>
      <c r="BN147" s="34">
        <v>0</v>
      </c>
      <c r="BO147" s="34">
        <v>0</v>
      </c>
      <c r="BP147" s="34"/>
      <c r="BQ147" s="34"/>
      <c r="BR147" s="34"/>
      <c r="BS147" s="34">
        <v>0</v>
      </c>
      <c r="BT147" s="34">
        <v>4.5945793000000002E-3</v>
      </c>
      <c r="BU147" s="34">
        <v>1.2762722000000001E-2</v>
      </c>
      <c r="BV147" s="34">
        <v>1.3850001000000001</v>
      </c>
      <c r="BW147" s="34">
        <v>3.7499999999999999E-2</v>
      </c>
      <c r="BX147" s="34">
        <v>6.0000001999999997E-2</v>
      </c>
      <c r="BY147" s="34">
        <v>0.16000001</v>
      </c>
      <c r="BZ147" s="34">
        <v>0.36</v>
      </c>
      <c r="CA147" s="34"/>
      <c r="CB147" s="34"/>
      <c r="CC147" s="34"/>
      <c r="CD147" s="34"/>
      <c r="CE147" s="34"/>
      <c r="CF147" s="34"/>
      <c r="CG147" s="34"/>
      <c r="CH147" s="34"/>
      <c r="CI147" s="34"/>
      <c r="CJ147" s="34"/>
      <c r="CK147" s="34"/>
      <c r="CL147" s="34"/>
      <c r="CM147" s="34"/>
      <c r="CN147" s="34" t="s">
        <v>2176</v>
      </c>
    </row>
    <row r="148" spans="1:92">
      <c r="A148" t="s">
        <v>2342</v>
      </c>
      <c r="B148">
        <v>186</v>
      </c>
      <c r="C148" t="s">
        <v>257</v>
      </c>
      <c r="D148">
        <v>7.1010720000000003</v>
      </c>
      <c r="E148">
        <v>2.6149844999999998</v>
      </c>
      <c r="F148">
        <v>1630.9866</v>
      </c>
      <c r="G148">
        <v>430.56344999999999</v>
      </c>
      <c r="H148">
        <v>528.37285999999995</v>
      </c>
      <c r="I148">
        <v>254.52757</v>
      </c>
      <c r="J148">
        <v>417.52264000000002</v>
      </c>
      <c r="K148">
        <v>9</v>
      </c>
      <c r="L148">
        <v>104.12128</v>
      </c>
      <c r="M148">
        <v>104.59938</v>
      </c>
      <c r="N148" t="s">
        <v>2202</v>
      </c>
      <c r="O148">
        <v>161.38799</v>
      </c>
      <c r="P148">
        <v>113.69498</v>
      </c>
      <c r="Q148">
        <v>521</v>
      </c>
      <c r="R148">
        <v>5.33</v>
      </c>
      <c r="S148">
        <v>3.2309999999999999</v>
      </c>
      <c r="T148">
        <v>5.33</v>
      </c>
      <c r="U148">
        <v>3.234</v>
      </c>
      <c r="V148">
        <v>2.0790000000000002</v>
      </c>
      <c r="W148">
        <v>4.8499999999999996</v>
      </c>
      <c r="X148">
        <v>0</v>
      </c>
      <c r="Y148">
        <v>0</v>
      </c>
      <c r="Z148">
        <v>1.1919999999999999</v>
      </c>
      <c r="AA148">
        <v>0.35299999999999998</v>
      </c>
      <c r="AB148">
        <v>0.67500000000000004</v>
      </c>
      <c r="AC148">
        <v>0.16400000000000001</v>
      </c>
      <c r="AD148">
        <v>0</v>
      </c>
      <c r="AE148">
        <v>5688.7383</v>
      </c>
      <c r="AF148">
        <v>7069.3594000000003</v>
      </c>
      <c r="AG148">
        <v>4</v>
      </c>
      <c r="AH148">
        <v>2</v>
      </c>
      <c r="AI148">
        <v>8.3333335999999994E-2</v>
      </c>
      <c r="AJ148">
        <v>0.44166665999999999</v>
      </c>
      <c r="AK148">
        <v>0.60256182999999996</v>
      </c>
      <c r="AL148">
        <v>7.7471755000000003E-2</v>
      </c>
      <c r="AM148">
        <v>25</v>
      </c>
      <c r="AN148">
        <v>15</v>
      </c>
      <c r="AO148">
        <v>15</v>
      </c>
      <c r="AP148">
        <v>95</v>
      </c>
      <c r="AQ148" s="34">
        <v>9.4089609999999997</v>
      </c>
      <c r="AR148" s="34">
        <v>2.48292</v>
      </c>
      <c r="AS148" s="34">
        <v>0.98010010000000003</v>
      </c>
      <c r="AT148" s="34">
        <v>80.551550000000006</v>
      </c>
      <c r="AU148" s="34">
        <v>92.611360000000005</v>
      </c>
      <c r="AV148" s="34"/>
      <c r="AW148" s="34"/>
      <c r="AX148" s="34">
        <v>0.2756748</v>
      </c>
      <c r="AY148" s="34">
        <v>0.45945796</v>
      </c>
      <c r="AZ148" s="34">
        <v>0.12762722000000001</v>
      </c>
      <c r="BA148" s="34">
        <v>0</v>
      </c>
      <c r="BB148" s="34">
        <v>0.37804502000000001</v>
      </c>
      <c r="BC148" s="34">
        <v>0.20658001000000001</v>
      </c>
      <c r="BD148" s="34">
        <v>0</v>
      </c>
      <c r="BE148" s="34">
        <v>0.1</v>
      </c>
      <c r="BF148" s="34">
        <v>0</v>
      </c>
      <c r="BG148" s="34">
        <v>0.2</v>
      </c>
      <c r="BH148" s="34">
        <v>0.5</v>
      </c>
      <c r="BI148" s="34">
        <v>0.14000000000000001</v>
      </c>
      <c r="BJ148" s="34">
        <v>0.3</v>
      </c>
      <c r="BK148" s="34">
        <v>0.5</v>
      </c>
      <c r="BL148" s="34">
        <v>0</v>
      </c>
      <c r="BM148" s="34">
        <v>0.1</v>
      </c>
      <c r="BN148" s="34">
        <v>0.1</v>
      </c>
      <c r="BO148" s="34">
        <v>0</v>
      </c>
      <c r="BP148" s="34"/>
      <c r="BQ148" s="34"/>
      <c r="BR148" s="34"/>
      <c r="BS148" s="34">
        <v>0</v>
      </c>
      <c r="BT148" s="34">
        <v>0.58810616000000004</v>
      </c>
      <c r="BU148" s="34">
        <v>1.0210178E-2</v>
      </c>
      <c r="BV148" s="34">
        <v>5.3243999999999998</v>
      </c>
      <c r="BW148" s="34">
        <v>3.7499999999999999E-2</v>
      </c>
      <c r="BX148" s="34">
        <v>0.15</v>
      </c>
      <c r="BY148" s="34">
        <v>3.6000000999999999</v>
      </c>
      <c r="BZ148" s="34">
        <v>2.9250001999999999</v>
      </c>
      <c r="CA148" s="34"/>
      <c r="CB148" s="34"/>
      <c r="CC148" s="34"/>
      <c r="CD148" s="34"/>
      <c r="CE148" s="34"/>
      <c r="CF148" s="34"/>
      <c r="CG148" s="34"/>
      <c r="CH148" s="34"/>
      <c r="CI148" s="34"/>
      <c r="CJ148" s="34"/>
      <c r="CK148" s="34"/>
      <c r="CL148" s="34"/>
      <c r="CM148" s="34"/>
      <c r="CN148" s="34" t="s">
        <v>2182</v>
      </c>
    </row>
    <row r="149" spans="1:92">
      <c r="A149" t="s">
        <v>2343</v>
      </c>
      <c r="B149">
        <v>187</v>
      </c>
      <c r="C149" t="s">
        <v>258</v>
      </c>
      <c r="D149">
        <v>14.341108</v>
      </c>
      <c r="E149">
        <v>7.4315987000000003</v>
      </c>
      <c r="F149">
        <v>5941.7016999999996</v>
      </c>
      <c r="G149">
        <v>1038.2653</v>
      </c>
      <c r="H149">
        <v>1075.4277</v>
      </c>
      <c r="I149">
        <v>2060.1921000000002</v>
      </c>
      <c r="J149">
        <v>1767.8169</v>
      </c>
      <c r="K149">
        <v>12</v>
      </c>
      <c r="L149">
        <v>122.99406399999999</v>
      </c>
      <c r="M149">
        <v>101.80271999999999</v>
      </c>
      <c r="N149" t="s">
        <v>2175</v>
      </c>
      <c r="O149">
        <v>69.956630000000004</v>
      </c>
      <c r="P149">
        <v>94.070869999999999</v>
      </c>
      <c r="Q149">
        <v>844</v>
      </c>
      <c r="R149">
        <v>7.5739999999999998</v>
      </c>
      <c r="S149">
        <v>6.1669999999999998</v>
      </c>
      <c r="T149">
        <v>7.5739999999999998</v>
      </c>
      <c r="U149">
        <v>5.452</v>
      </c>
      <c r="V149">
        <v>3.8140000000000001</v>
      </c>
      <c r="W149">
        <v>4.0199999999999996</v>
      </c>
      <c r="X149">
        <v>4.7450000000000001</v>
      </c>
      <c r="Y149">
        <v>3.2970000000000002</v>
      </c>
      <c r="Z149">
        <v>3.6890000000000001</v>
      </c>
      <c r="AA149">
        <v>2.081</v>
      </c>
      <c r="AB149">
        <v>1.1910000000000001</v>
      </c>
      <c r="AC149">
        <v>0.41799999999999998</v>
      </c>
      <c r="AD149">
        <v>12963.195</v>
      </c>
      <c r="AE149">
        <v>16470.008000000002</v>
      </c>
      <c r="AF149">
        <v>28652.280999999999</v>
      </c>
      <c r="AG149">
        <v>8</v>
      </c>
      <c r="AH149">
        <v>2</v>
      </c>
      <c r="AI149">
        <v>0.5</v>
      </c>
      <c r="AJ149">
        <v>0.44166665999999999</v>
      </c>
      <c r="AK149">
        <v>0.83513296000000004</v>
      </c>
      <c r="AL149">
        <v>0.42319820000000002</v>
      </c>
      <c r="AM149">
        <v>25</v>
      </c>
      <c r="AN149">
        <v>20</v>
      </c>
      <c r="AO149">
        <v>85</v>
      </c>
      <c r="AP149">
        <v>95</v>
      </c>
      <c r="AQ149" s="34">
        <v>4.085547</v>
      </c>
      <c r="AR149" s="34">
        <v>0</v>
      </c>
      <c r="AS149" s="34">
        <v>0.24642982999999999</v>
      </c>
      <c r="AT149" s="34">
        <v>32.623897999999997</v>
      </c>
      <c r="AU149" s="34">
        <v>36.955869999999997</v>
      </c>
      <c r="AV149" s="34"/>
      <c r="AW149" s="34"/>
      <c r="AX149" s="34"/>
      <c r="AY149" s="34">
        <v>1.6540486000000001</v>
      </c>
      <c r="AZ149" s="34">
        <v>0.76576334000000001</v>
      </c>
      <c r="BA149" s="34">
        <v>0</v>
      </c>
      <c r="BB149" s="34">
        <v>0.73200005000000001</v>
      </c>
      <c r="BC149" s="34">
        <v>0.24933000999999999</v>
      </c>
      <c r="BD149" s="34">
        <v>0</v>
      </c>
      <c r="BE149" s="34">
        <v>0.2</v>
      </c>
      <c r="BF149" s="34">
        <v>0</v>
      </c>
      <c r="BG149" s="34">
        <v>0.8</v>
      </c>
      <c r="BH149" s="34">
        <v>4</v>
      </c>
      <c r="BI149" s="34">
        <v>6.2000003000000001</v>
      </c>
      <c r="BJ149" s="34">
        <v>1.2</v>
      </c>
      <c r="BK149" s="34">
        <v>1.5000001000000001</v>
      </c>
      <c r="BL149" s="34">
        <v>0</v>
      </c>
      <c r="BM149" s="34">
        <v>0.2</v>
      </c>
      <c r="BN149" s="34">
        <v>0</v>
      </c>
      <c r="BO149" s="34">
        <v>0</v>
      </c>
      <c r="BP149" s="34"/>
      <c r="BQ149" s="34"/>
      <c r="BR149" s="34"/>
      <c r="BS149" s="34">
        <v>1.4426239E-2</v>
      </c>
      <c r="BT149" s="34">
        <v>1.6336284E-3</v>
      </c>
      <c r="BU149" s="34">
        <v>1.2762722000000001E-2</v>
      </c>
      <c r="BV149" s="34">
        <v>3.7170002000000002</v>
      </c>
      <c r="BW149" s="34">
        <v>3.7499999999999999E-2</v>
      </c>
      <c r="BX149" s="34">
        <v>0.15</v>
      </c>
      <c r="BY149" s="34">
        <v>7.2000003000000001</v>
      </c>
      <c r="BZ149" s="34">
        <v>2.9250001999999999</v>
      </c>
      <c r="CA149" s="34"/>
      <c r="CB149" s="34"/>
      <c r="CC149" s="34"/>
      <c r="CD149" s="34"/>
      <c r="CE149" s="34"/>
      <c r="CF149" s="34"/>
      <c r="CG149" s="34"/>
      <c r="CH149" s="34"/>
      <c r="CI149" s="34"/>
      <c r="CJ149" s="34"/>
      <c r="CK149" s="34"/>
      <c r="CL149" s="34"/>
      <c r="CM149" s="34"/>
      <c r="CN149" s="34" t="s">
        <v>2176</v>
      </c>
    </row>
    <row r="150" spans="1:92">
      <c r="A150" t="s">
        <v>2344</v>
      </c>
      <c r="B150">
        <v>188</v>
      </c>
      <c r="C150" t="s">
        <v>259</v>
      </c>
      <c r="D150">
        <v>34.015569999999997</v>
      </c>
      <c r="E150">
        <v>9.4519190000000002</v>
      </c>
      <c r="F150">
        <v>5354.5770000000002</v>
      </c>
      <c r="G150">
        <v>4828.893</v>
      </c>
      <c r="H150">
        <v>0</v>
      </c>
      <c r="I150" s="71">
        <v>2.5909141999999999E-7</v>
      </c>
      <c r="J150">
        <v>525.68430000000001</v>
      </c>
      <c r="K150">
        <v>5</v>
      </c>
      <c r="L150">
        <v>156.9708</v>
      </c>
      <c r="M150">
        <v>171.85306</v>
      </c>
      <c r="N150" t="s">
        <v>2238</v>
      </c>
      <c r="O150">
        <v>116.49168</v>
      </c>
      <c r="P150">
        <v>82.190600000000003</v>
      </c>
      <c r="Q150">
        <v>943</v>
      </c>
      <c r="R150">
        <v>9</v>
      </c>
      <c r="S150">
        <v>5.8540000000000001</v>
      </c>
      <c r="T150">
        <v>9</v>
      </c>
      <c r="U150">
        <v>6.149</v>
      </c>
      <c r="V150">
        <v>3.9009999999999998</v>
      </c>
      <c r="W150">
        <v>5.4009999999999998</v>
      </c>
      <c r="X150">
        <v>7.1920000000000002</v>
      </c>
      <c r="Y150">
        <v>1.302</v>
      </c>
      <c r="Z150">
        <v>2.6930000000000001</v>
      </c>
      <c r="AA150">
        <v>1.359</v>
      </c>
      <c r="AB150">
        <v>1.202</v>
      </c>
      <c r="AC150">
        <v>0.13300000000000001</v>
      </c>
      <c r="AD150">
        <v>19198.083999999999</v>
      </c>
      <c r="AE150">
        <v>6284.9920000000002</v>
      </c>
      <c r="AF150">
        <v>7975.2084999999997</v>
      </c>
      <c r="AG150">
        <v>3</v>
      </c>
      <c r="AH150">
        <v>0</v>
      </c>
      <c r="AI150">
        <v>4.1666667999999997E-2</v>
      </c>
      <c r="AJ150">
        <v>0.18333334000000001</v>
      </c>
      <c r="AK150">
        <v>0.46657120000000002</v>
      </c>
      <c r="AL150">
        <v>2.0833333999999998E-3</v>
      </c>
      <c r="AM150">
        <v>20</v>
      </c>
      <c r="AN150">
        <v>0</v>
      </c>
      <c r="AO150">
        <v>5</v>
      </c>
      <c r="AP150">
        <v>100</v>
      </c>
      <c r="AQ150" s="34">
        <v>2.5874643000000002</v>
      </c>
      <c r="AR150" s="34">
        <v>0</v>
      </c>
      <c r="AS150" s="34">
        <v>2.1725552000000001</v>
      </c>
      <c r="AT150" s="34">
        <v>57.436554000000001</v>
      </c>
      <c r="AU150" s="34">
        <v>62.196570000000001</v>
      </c>
      <c r="AV150" s="34"/>
      <c r="AW150" s="34"/>
      <c r="AX150" s="34">
        <v>0.18378319000000001</v>
      </c>
      <c r="AY150" s="34">
        <v>0.29405308000000002</v>
      </c>
      <c r="AZ150" s="34">
        <v>0.15315266999999999</v>
      </c>
      <c r="BA150" s="34">
        <v>0.5</v>
      </c>
      <c r="BB150" s="34">
        <v>0.58870005999999997</v>
      </c>
      <c r="BC150" s="34">
        <v>0</v>
      </c>
      <c r="BD150" s="34">
        <v>1.5000001000000001</v>
      </c>
      <c r="BE150" s="34">
        <v>0</v>
      </c>
      <c r="BF150" s="34">
        <v>0</v>
      </c>
      <c r="BG150" s="34">
        <v>0.4</v>
      </c>
      <c r="BH150" s="34">
        <v>0.6</v>
      </c>
      <c r="BI150" s="34">
        <v>0.4</v>
      </c>
      <c r="BJ150" s="34">
        <v>1.1000000000000001</v>
      </c>
      <c r="BK150" s="34">
        <v>0</v>
      </c>
      <c r="BL150" s="34">
        <v>0</v>
      </c>
      <c r="BM150" s="34">
        <v>0</v>
      </c>
      <c r="BN150" s="34">
        <v>0</v>
      </c>
      <c r="BO150" s="34">
        <v>0</v>
      </c>
      <c r="BP150" s="34"/>
      <c r="BQ150" s="34"/>
      <c r="BR150" s="34"/>
      <c r="BS150" s="34">
        <v>1.9733131000000001E-2</v>
      </c>
      <c r="BT150" s="34">
        <v>2.5525445000000001E-3</v>
      </c>
      <c r="BU150" s="34">
        <v>0</v>
      </c>
      <c r="BV150" s="34">
        <v>2.1364002000000002</v>
      </c>
      <c r="BW150" s="34">
        <v>7.4999999999999997E-2</v>
      </c>
      <c r="BX150" s="34"/>
      <c r="BY150" s="34">
        <v>3.6000000999999999</v>
      </c>
      <c r="BZ150" s="34">
        <v>8.1</v>
      </c>
      <c r="CA150" s="34">
        <v>0.3</v>
      </c>
      <c r="CB150" s="34"/>
      <c r="CC150" s="34"/>
      <c r="CD150" s="34"/>
      <c r="CE150" s="34"/>
      <c r="CF150" s="34"/>
      <c r="CG150" s="34"/>
      <c r="CH150" s="34"/>
      <c r="CI150" s="34"/>
      <c r="CJ150" s="34"/>
      <c r="CK150" s="34"/>
      <c r="CL150" s="34"/>
      <c r="CM150" s="34"/>
      <c r="CN150" s="34" t="s">
        <v>2176</v>
      </c>
    </row>
    <row r="151" spans="1:92">
      <c r="A151" t="s">
        <v>2345</v>
      </c>
      <c r="B151">
        <v>189</v>
      </c>
      <c r="C151" t="s">
        <v>259</v>
      </c>
      <c r="D151">
        <v>12.365398000000001</v>
      </c>
      <c r="E151">
        <v>6.3164300000000004</v>
      </c>
      <c r="F151">
        <v>5589.4639999999999</v>
      </c>
      <c r="G151">
        <v>4852.7420000000002</v>
      </c>
      <c r="H151">
        <v>0</v>
      </c>
      <c r="I151">
        <v>296.93790000000001</v>
      </c>
      <c r="J151">
        <v>439.78386999999998</v>
      </c>
      <c r="K151">
        <v>12</v>
      </c>
      <c r="L151">
        <v>106.04971</v>
      </c>
      <c r="M151">
        <v>86.526436000000004</v>
      </c>
      <c r="N151" t="s">
        <v>2175</v>
      </c>
      <c r="O151">
        <v>60.319020000000002</v>
      </c>
      <c r="P151">
        <v>79.954809999999995</v>
      </c>
      <c r="Q151">
        <v>745</v>
      </c>
      <c r="R151">
        <v>7.0330000000000004</v>
      </c>
      <c r="S151">
        <v>5.9809999999999999</v>
      </c>
      <c r="T151">
        <v>7.0330000000000004</v>
      </c>
      <c r="U151">
        <v>5.0270000000000001</v>
      </c>
      <c r="V151">
        <v>4.05</v>
      </c>
      <c r="W151">
        <v>3.26</v>
      </c>
      <c r="X151">
        <v>8.5069999999999997</v>
      </c>
      <c r="Y151">
        <v>3.3540000000000001</v>
      </c>
      <c r="Z151">
        <v>4.9980000000000002</v>
      </c>
      <c r="AA151">
        <v>2.2269999999999999</v>
      </c>
      <c r="AB151">
        <v>2.2149999999999999</v>
      </c>
      <c r="AC151">
        <v>0.55600000000000005</v>
      </c>
      <c r="AD151">
        <v>32479.23</v>
      </c>
      <c r="AE151">
        <v>7145.9970000000003</v>
      </c>
      <c r="AF151">
        <v>12052.300999999999</v>
      </c>
      <c r="AG151">
        <v>3</v>
      </c>
      <c r="AH151">
        <v>0</v>
      </c>
      <c r="AI151">
        <v>0.16666666999999999</v>
      </c>
      <c r="AJ151">
        <v>0.18333334000000001</v>
      </c>
      <c r="AK151">
        <v>0.54552259999999997</v>
      </c>
      <c r="AL151">
        <v>2.5000002E-2</v>
      </c>
      <c r="AM151">
        <v>25</v>
      </c>
      <c r="AN151">
        <v>0</v>
      </c>
      <c r="AO151">
        <v>15</v>
      </c>
      <c r="AP151">
        <v>97</v>
      </c>
      <c r="AQ151" s="34">
        <v>2.8749601999999999</v>
      </c>
      <c r="AR151" s="34">
        <v>3.4916065000000001</v>
      </c>
      <c r="AS151" s="34">
        <v>3.0777861999999998</v>
      </c>
      <c r="AT151" s="34">
        <v>104.63016</v>
      </c>
      <c r="AU151" s="34">
        <v>114.0745</v>
      </c>
      <c r="AV151" s="34"/>
      <c r="AW151" s="34"/>
      <c r="AX151" s="34">
        <v>1.2507467000000001</v>
      </c>
      <c r="AY151" s="34">
        <v>1.0005975</v>
      </c>
      <c r="AZ151" s="34">
        <v>0.58810616000000004</v>
      </c>
      <c r="BA151" s="34">
        <v>0</v>
      </c>
      <c r="BB151" s="34">
        <v>0.72742003</v>
      </c>
      <c r="BC151" s="34">
        <v>0</v>
      </c>
      <c r="BD151" s="34">
        <v>1.5000001000000001</v>
      </c>
      <c r="BE151" s="34">
        <v>0</v>
      </c>
      <c r="BF151" s="34">
        <v>0</v>
      </c>
      <c r="BG151" s="34">
        <v>0.6</v>
      </c>
      <c r="BH151" s="34">
        <v>0.70000004999999998</v>
      </c>
      <c r="BI151" s="34">
        <v>0.8</v>
      </c>
      <c r="BJ151" s="34">
        <v>4.1000003999999999</v>
      </c>
      <c r="BK151" s="34">
        <v>2.1000000999999999</v>
      </c>
      <c r="BL151" s="34">
        <v>0</v>
      </c>
      <c r="BM151" s="34">
        <v>0.2</v>
      </c>
      <c r="BN151" s="34">
        <v>0.2</v>
      </c>
      <c r="BO151" s="34">
        <v>0</v>
      </c>
      <c r="BP151" s="34">
        <v>3.3080973E-2</v>
      </c>
      <c r="BQ151" s="34"/>
      <c r="BR151" s="34"/>
      <c r="BS151" s="34">
        <v>1.7540562999999999E-2</v>
      </c>
      <c r="BT151" s="34">
        <v>1.9144084E-3</v>
      </c>
      <c r="BU151" s="34">
        <v>0</v>
      </c>
      <c r="BV151" s="34">
        <v>2.1574</v>
      </c>
      <c r="BW151" s="34">
        <v>1.5000001000000001E-2</v>
      </c>
      <c r="BX151" s="34"/>
      <c r="BY151" s="34">
        <v>6.3360003999999996</v>
      </c>
      <c r="BZ151" s="34">
        <v>14.256000500000001</v>
      </c>
      <c r="CA151" s="34">
        <v>0.3</v>
      </c>
      <c r="CB151" s="34"/>
      <c r="CC151" s="34"/>
      <c r="CD151" s="34"/>
      <c r="CE151" s="34"/>
      <c r="CF151" s="34"/>
      <c r="CG151" s="34"/>
      <c r="CH151" s="34"/>
      <c r="CI151" s="34"/>
      <c r="CJ151" s="34"/>
      <c r="CK151" s="34"/>
      <c r="CL151" s="34"/>
      <c r="CM151" s="34"/>
      <c r="CN151" s="34" t="s">
        <v>2176</v>
      </c>
    </row>
    <row r="152" spans="1:92">
      <c r="A152" t="s">
        <v>2346</v>
      </c>
      <c r="B152">
        <v>190</v>
      </c>
      <c r="C152" t="s">
        <v>260</v>
      </c>
      <c r="D152">
        <v>11.742466</v>
      </c>
      <c r="E152">
        <v>9.5343684999999994</v>
      </c>
      <c r="F152">
        <v>13391.519</v>
      </c>
      <c r="G152">
        <v>11673.058000000001</v>
      </c>
      <c r="H152">
        <v>443.3426</v>
      </c>
      <c r="I152">
        <v>204.54521</v>
      </c>
      <c r="J152">
        <v>1070.5734</v>
      </c>
      <c r="K152">
        <v>13</v>
      </c>
      <c r="L152">
        <v>82.7517</v>
      </c>
      <c r="M152">
        <v>100.36178</v>
      </c>
      <c r="N152" t="s">
        <v>2175</v>
      </c>
      <c r="O152">
        <v>57.280320000000003</v>
      </c>
      <c r="P152">
        <v>120.68821</v>
      </c>
      <c r="Q152">
        <v>734</v>
      </c>
      <c r="R152">
        <v>6.8529999999999998</v>
      </c>
      <c r="S152">
        <v>9</v>
      </c>
      <c r="T152">
        <v>6.8529999999999998</v>
      </c>
      <c r="U152">
        <v>6.1760000000000002</v>
      </c>
      <c r="V152">
        <v>3.1840000000000002</v>
      </c>
      <c r="W152">
        <v>3.415</v>
      </c>
      <c r="X152">
        <v>4.7450000000000001</v>
      </c>
      <c r="Y152">
        <v>2.431</v>
      </c>
      <c r="Z152">
        <v>4.0650000000000004</v>
      </c>
      <c r="AA152">
        <v>2.2029999999999998</v>
      </c>
      <c r="AB152">
        <v>1.694</v>
      </c>
      <c r="AC152">
        <v>0.16800000000000001</v>
      </c>
      <c r="AD152">
        <v>16131.458000000001</v>
      </c>
      <c r="AE152">
        <v>20319</v>
      </c>
      <c r="AF152">
        <v>27929.826000000001</v>
      </c>
      <c r="AG152">
        <v>8</v>
      </c>
      <c r="AH152">
        <v>1.5</v>
      </c>
      <c r="AI152">
        <v>6.6666669999999997E-2</v>
      </c>
      <c r="AJ152">
        <v>4.1666667999999997E-2</v>
      </c>
      <c r="AK152">
        <v>6.9201756000000003</v>
      </c>
      <c r="AL152">
        <v>2.6774196E-2</v>
      </c>
      <c r="AM152">
        <v>90</v>
      </c>
      <c r="AN152">
        <v>5</v>
      </c>
      <c r="AO152">
        <v>15</v>
      </c>
      <c r="AP152">
        <v>85</v>
      </c>
      <c r="AQ152" s="34">
        <v>2.5874640000000002</v>
      </c>
      <c r="AR152" s="34">
        <v>1.0408663</v>
      </c>
      <c r="AS152" s="34">
        <v>6.2255953000000003E-2</v>
      </c>
      <c r="AT152" s="34">
        <v>77.592920000000007</v>
      </c>
      <c r="AU152" s="34">
        <v>81.260310000000004</v>
      </c>
      <c r="AV152" s="34"/>
      <c r="AW152" s="34"/>
      <c r="AX152" s="34"/>
      <c r="AY152" s="34">
        <v>0.47783621999999998</v>
      </c>
      <c r="AZ152" s="34">
        <v>0.25525445000000002</v>
      </c>
      <c r="BA152" s="34">
        <v>0</v>
      </c>
      <c r="BB152" s="34">
        <v>8.0460004999999999</v>
      </c>
      <c r="BC152" s="34">
        <v>0</v>
      </c>
      <c r="BD152" s="34">
        <v>1.5000001000000001</v>
      </c>
      <c r="BE152" s="34">
        <v>0.1</v>
      </c>
      <c r="BF152" s="34">
        <v>0</v>
      </c>
      <c r="BG152" s="34">
        <v>0.15</v>
      </c>
      <c r="BH152" s="34">
        <v>0.4</v>
      </c>
      <c r="BI152" s="34">
        <v>0.3</v>
      </c>
      <c r="BJ152" s="34">
        <v>1.2</v>
      </c>
      <c r="BK152" s="34">
        <v>0</v>
      </c>
      <c r="BL152" s="34">
        <v>0</v>
      </c>
      <c r="BM152" s="34">
        <v>0.1</v>
      </c>
      <c r="BN152" s="34">
        <v>0</v>
      </c>
      <c r="BO152" s="34">
        <v>0</v>
      </c>
      <c r="BP152" s="34"/>
      <c r="BQ152" s="34"/>
      <c r="BR152" s="34"/>
      <c r="BS152" s="34">
        <v>0</v>
      </c>
      <c r="BT152" s="34">
        <v>1.2762722E-3</v>
      </c>
      <c r="BU152" s="34">
        <v>3.1906804000000001E-3</v>
      </c>
      <c r="BV152" s="34">
        <v>1.4635</v>
      </c>
      <c r="BW152" s="34"/>
      <c r="BX152" s="34"/>
      <c r="BY152" s="34">
        <v>5.1000003999999999</v>
      </c>
      <c r="BZ152" s="34">
        <v>11.475</v>
      </c>
      <c r="CA152" s="34">
        <v>0.3</v>
      </c>
      <c r="CB152" s="34"/>
      <c r="CC152" s="34"/>
      <c r="CD152" s="34"/>
      <c r="CE152" s="34"/>
      <c r="CF152" s="34"/>
      <c r="CG152" s="34"/>
      <c r="CH152" s="34"/>
      <c r="CI152" s="34"/>
      <c r="CJ152" s="34"/>
      <c r="CK152" s="34"/>
      <c r="CL152" s="34"/>
      <c r="CM152" s="34"/>
      <c r="CN152" s="34" t="s">
        <v>2173</v>
      </c>
    </row>
    <row r="153" spans="1:92">
      <c r="A153" t="s">
        <v>2347</v>
      </c>
      <c r="B153">
        <v>191</v>
      </c>
      <c r="C153" t="s">
        <v>261</v>
      </c>
      <c r="D153">
        <v>10.834512999999999</v>
      </c>
      <c r="E153">
        <v>7.6866580000000004</v>
      </c>
      <c r="F153">
        <v>9807.0169999999998</v>
      </c>
      <c r="G153">
        <v>7451.3869999999997</v>
      </c>
      <c r="H153">
        <v>736.21040000000005</v>
      </c>
      <c r="I153">
        <v>57.859650000000002</v>
      </c>
      <c r="J153">
        <v>1561.5594000000001</v>
      </c>
      <c r="K153">
        <v>12</v>
      </c>
      <c r="L153">
        <v>92.920339999999996</v>
      </c>
      <c r="M153">
        <v>105.296684</v>
      </c>
      <c r="N153" t="s">
        <v>2175</v>
      </c>
      <c r="O153">
        <v>52.851284</v>
      </c>
      <c r="P153">
        <v>97.299469999999999</v>
      </c>
      <c r="Q153">
        <v>722</v>
      </c>
      <c r="R153">
        <v>6.5830000000000002</v>
      </c>
      <c r="S153">
        <v>7.9219999999999997</v>
      </c>
      <c r="T153">
        <v>6.5830000000000002</v>
      </c>
      <c r="U153">
        <v>5.5449999999999999</v>
      </c>
      <c r="V153">
        <v>2.0259999999999998</v>
      </c>
      <c r="W153">
        <v>3.0459999999999998</v>
      </c>
      <c r="X153">
        <v>0</v>
      </c>
      <c r="Y153">
        <v>1.68</v>
      </c>
      <c r="Z153">
        <v>1.998</v>
      </c>
      <c r="AA153">
        <v>1.4119999999999999</v>
      </c>
      <c r="AB153">
        <v>0.44400000000000001</v>
      </c>
      <c r="AC153">
        <v>0.14199999999999999</v>
      </c>
      <c r="AD153">
        <v>10969.39</v>
      </c>
      <c r="AE153">
        <v>13441</v>
      </c>
      <c r="AF153">
        <v>17277.923999999999</v>
      </c>
      <c r="AG153">
        <v>5</v>
      </c>
      <c r="AH153">
        <v>1.5</v>
      </c>
      <c r="AI153">
        <v>6.6666669999999997E-2</v>
      </c>
      <c r="AJ153">
        <v>8.3333335999999994E-2</v>
      </c>
      <c r="AK153">
        <v>2.7913522999999998</v>
      </c>
      <c r="AL153">
        <v>0.36101800000000001</v>
      </c>
      <c r="AM153">
        <v>60</v>
      </c>
      <c r="AN153">
        <v>50</v>
      </c>
      <c r="AO153">
        <v>5</v>
      </c>
      <c r="AP153">
        <v>85</v>
      </c>
      <c r="AQ153" s="34">
        <v>1.9405981999999999</v>
      </c>
      <c r="AR153" s="34">
        <v>0</v>
      </c>
      <c r="AS153" s="34">
        <v>5.1749284999999999E-2</v>
      </c>
      <c r="AT153" s="34">
        <v>68.611755000000002</v>
      </c>
      <c r="AU153" s="34">
        <v>70.568449999999999</v>
      </c>
      <c r="AV153" s="34"/>
      <c r="AW153" s="34"/>
      <c r="AX153" s="34"/>
      <c r="AY153" s="34">
        <v>0.60393196000000005</v>
      </c>
      <c r="AZ153" s="34">
        <v>0.30885783</v>
      </c>
      <c r="BA153" s="34">
        <v>0</v>
      </c>
      <c r="BB153" s="34">
        <v>3.2500002000000001</v>
      </c>
      <c r="BC153" s="34">
        <v>0.11305001000000001</v>
      </c>
      <c r="BD153" s="34">
        <v>1.5000001000000001</v>
      </c>
      <c r="BE153" s="34">
        <v>0.2</v>
      </c>
      <c r="BF153" s="34">
        <v>0</v>
      </c>
      <c r="BG153" s="34">
        <v>8.0000005999999999E-2</v>
      </c>
      <c r="BH153" s="34">
        <v>0.35000002000000002</v>
      </c>
      <c r="BI153" s="34">
        <v>0.4</v>
      </c>
      <c r="BJ153" s="34">
        <v>1</v>
      </c>
      <c r="BK153" s="34">
        <v>0</v>
      </c>
      <c r="BL153" s="34">
        <v>0</v>
      </c>
      <c r="BM153" s="34">
        <v>0</v>
      </c>
      <c r="BN153" s="34">
        <v>0</v>
      </c>
      <c r="BO153" s="34">
        <v>0</v>
      </c>
      <c r="BP153" s="34"/>
      <c r="BQ153" s="34"/>
      <c r="BR153" s="34"/>
      <c r="BS153" s="34"/>
      <c r="BT153" s="34"/>
      <c r="BU153" s="34"/>
      <c r="BV153" s="34">
        <v>2.95</v>
      </c>
      <c r="BW153" s="34"/>
      <c r="BX153" s="34"/>
      <c r="BY153" s="34">
        <v>1.2800001000000001</v>
      </c>
      <c r="BZ153" s="34">
        <v>2.88</v>
      </c>
      <c r="CA153" s="34"/>
      <c r="CB153" s="34"/>
      <c r="CC153" s="34"/>
      <c r="CD153" s="34"/>
      <c r="CE153" s="34"/>
      <c r="CF153" s="34"/>
      <c r="CG153" s="34"/>
      <c r="CH153" s="34"/>
      <c r="CI153" s="34"/>
      <c r="CJ153" s="34"/>
      <c r="CK153" s="34"/>
      <c r="CL153" s="34"/>
      <c r="CM153" s="34"/>
      <c r="CN153" s="34" t="s">
        <v>2176</v>
      </c>
    </row>
    <row r="154" spans="1:92">
      <c r="A154" t="s">
        <v>2348</v>
      </c>
      <c r="B154">
        <v>196</v>
      </c>
      <c r="C154" t="s">
        <v>262</v>
      </c>
      <c r="D154">
        <v>2.7828672000000001</v>
      </c>
      <c r="E154">
        <v>1.3201795000000001</v>
      </c>
      <c r="F154">
        <v>1077.0543</v>
      </c>
      <c r="G154">
        <v>286.20015999999998</v>
      </c>
      <c r="H154">
        <v>478.31653</v>
      </c>
      <c r="I154">
        <v>112.29622999999999</v>
      </c>
      <c r="J154">
        <v>200.24135000000001</v>
      </c>
      <c r="K154">
        <v>8</v>
      </c>
      <c r="L154">
        <v>168.65860000000001</v>
      </c>
      <c r="M154">
        <v>132.01794000000001</v>
      </c>
      <c r="N154" t="s">
        <v>2172</v>
      </c>
      <c r="O154">
        <v>146.46669</v>
      </c>
      <c r="P154">
        <v>110.01495</v>
      </c>
      <c r="Q154">
        <v>321</v>
      </c>
      <c r="R154">
        <v>3.3359999999999999</v>
      </c>
      <c r="S154">
        <v>2.625</v>
      </c>
      <c r="T154">
        <v>3.3359999999999999</v>
      </c>
      <c r="U154">
        <v>2.298</v>
      </c>
      <c r="V154">
        <v>1.9019999999999999</v>
      </c>
      <c r="W154">
        <v>4.4359999999999999</v>
      </c>
      <c r="X154">
        <v>0</v>
      </c>
      <c r="Y154">
        <v>0</v>
      </c>
      <c r="Z154">
        <v>0.82</v>
      </c>
      <c r="AA154">
        <v>0.52500000000000002</v>
      </c>
      <c r="AB154">
        <v>0.26700000000000002</v>
      </c>
      <c r="AC154">
        <v>2.8000000000000001E-2</v>
      </c>
      <c r="AD154">
        <v>4293.732</v>
      </c>
      <c r="AE154">
        <v>3798.6707000000001</v>
      </c>
      <c r="AF154">
        <v>6200.1409999999996</v>
      </c>
      <c r="AG154">
        <v>3</v>
      </c>
      <c r="AH154">
        <v>2.5</v>
      </c>
      <c r="AI154">
        <v>0.16666666999999999</v>
      </c>
      <c r="AJ154">
        <v>0.25</v>
      </c>
      <c r="AK154">
        <v>0.34105282999999997</v>
      </c>
      <c r="AL154">
        <v>0.47110366999999997</v>
      </c>
      <c r="AM154">
        <v>10</v>
      </c>
      <c r="AN154">
        <v>90</v>
      </c>
      <c r="AO154">
        <v>50</v>
      </c>
      <c r="AP154">
        <v>75</v>
      </c>
      <c r="AQ154" s="34">
        <v>0</v>
      </c>
      <c r="AR154" s="34">
        <v>0</v>
      </c>
      <c r="AS154" s="34">
        <v>0.32343304</v>
      </c>
      <c r="AT154" s="34">
        <v>2.6360016000000002</v>
      </c>
      <c r="AU154" s="34">
        <v>2.9594345</v>
      </c>
      <c r="AV154" s="34"/>
      <c r="AW154" s="34"/>
      <c r="AX154" s="34"/>
      <c r="AY154" s="34"/>
      <c r="AZ154" s="34"/>
      <c r="BA154" s="34">
        <v>0</v>
      </c>
      <c r="BB154" s="34">
        <v>0.27006000000000002</v>
      </c>
      <c r="BC154" s="34">
        <v>0</v>
      </c>
      <c r="BD154" s="34">
        <v>1.5000001000000001</v>
      </c>
      <c r="BE154" s="34">
        <v>0.1</v>
      </c>
      <c r="BF154" s="34">
        <v>0</v>
      </c>
      <c r="BG154" s="34">
        <v>0.3</v>
      </c>
      <c r="BH154" s="34">
        <v>0.56000000000000005</v>
      </c>
      <c r="BI154" s="34">
        <v>0.15</v>
      </c>
      <c r="BJ154" s="34">
        <v>0.5</v>
      </c>
      <c r="BK154" s="34">
        <v>0</v>
      </c>
      <c r="BL154" s="34">
        <v>0</v>
      </c>
      <c r="BM154" s="34">
        <v>1</v>
      </c>
      <c r="BN154" s="34">
        <v>0.5</v>
      </c>
      <c r="BO154" s="34">
        <v>0</v>
      </c>
      <c r="BP154" s="34"/>
      <c r="BQ154" s="34"/>
      <c r="BR154" s="34"/>
      <c r="BS154" s="34">
        <v>0.82259727000000005</v>
      </c>
      <c r="BT154" s="34">
        <v>1.8378317000000002E-2</v>
      </c>
      <c r="BU154" s="34">
        <v>0</v>
      </c>
      <c r="BV154" s="34">
        <v>7.1879999999999997</v>
      </c>
      <c r="BW154" s="34"/>
      <c r="BX154" s="34"/>
      <c r="BY154" s="34">
        <v>0.52000004</v>
      </c>
      <c r="BZ154" s="34">
        <v>1.1700001</v>
      </c>
      <c r="CA154" s="34"/>
      <c r="CB154" s="34"/>
      <c r="CC154" s="34"/>
      <c r="CD154" s="34"/>
      <c r="CE154" s="34"/>
      <c r="CF154" s="34"/>
      <c r="CG154" s="34"/>
      <c r="CH154" s="34"/>
      <c r="CI154" s="34"/>
      <c r="CJ154" s="34"/>
      <c r="CK154" s="34"/>
      <c r="CL154" s="34"/>
      <c r="CM154" s="34"/>
      <c r="CN154" s="34" t="s">
        <v>2176</v>
      </c>
    </row>
    <row r="155" spans="1:92">
      <c r="A155" t="s">
        <v>2349</v>
      </c>
      <c r="B155">
        <v>203</v>
      </c>
      <c r="C155" t="s">
        <v>263</v>
      </c>
      <c r="D155">
        <v>99.251329999999996</v>
      </c>
      <c r="E155">
        <v>15.764687</v>
      </c>
      <c r="F155">
        <v>9537.9009999999998</v>
      </c>
      <c r="G155">
        <v>0</v>
      </c>
      <c r="H155">
        <v>9395.8520000000008</v>
      </c>
      <c r="I155">
        <v>0</v>
      </c>
      <c r="J155">
        <v>142.04957999999999</v>
      </c>
      <c r="K155">
        <v>2</v>
      </c>
      <c r="L155">
        <v>323.39956999999998</v>
      </c>
      <c r="M155">
        <v>276.57346000000001</v>
      </c>
      <c r="N155" t="s">
        <v>2334</v>
      </c>
      <c r="O155">
        <v>128.39757</v>
      </c>
      <c r="P155">
        <v>98.529290000000003</v>
      </c>
      <c r="Q155">
        <v>900</v>
      </c>
      <c r="R155">
        <v>9</v>
      </c>
      <c r="S155">
        <v>7.8129999999999997</v>
      </c>
      <c r="T155">
        <v>9</v>
      </c>
      <c r="U155">
        <v>7.9409999999999998</v>
      </c>
      <c r="V155">
        <v>0</v>
      </c>
      <c r="W155">
        <v>0</v>
      </c>
      <c r="X155">
        <v>0</v>
      </c>
      <c r="Y155">
        <v>0</v>
      </c>
      <c r="Z155">
        <v>0.33300000000000002</v>
      </c>
      <c r="AA155">
        <v>0.33300000000000002</v>
      </c>
      <c r="AB155">
        <v>0</v>
      </c>
      <c r="AC155">
        <v>0</v>
      </c>
      <c r="AD155">
        <v>0</v>
      </c>
      <c r="AE155">
        <v>6667</v>
      </c>
      <c r="AF155">
        <v>6667</v>
      </c>
      <c r="AG155">
        <v>0</v>
      </c>
      <c r="AH155">
        <v>3</v>
      </c>
      <c r="AI155">
        <v>0</v>
      </c>
      <c r="AJ155">
        <v>0.16666666999999999</v>
      </c>
      <c r="AK155">
        <v>3.0000002000000001</v>
      </c>
      <c r="AL155">
        <v>3.0000002000000001</v>
      </c>
      <c r="AM155">
        <v>0</v>
      </c>
      <c r="AN155">
        <v>100</v>
      </c>
      <c r="AO155">
        <v>0</v>
      </c>
      <c r="AP155">
        <v>100</v>
      </c>
      <c r="AQ155" s="34">
        <v>0</v>
      </c>
      <c r="AR155" s="34">
        <v>0</v>
      </c>
      <c r="AS155" s="34">
        <v>0</v>
      </c>
      <c r="AT155" s="34">
        <v>0</v>
      </c>
      <c r="AU155" s="34">
        <v>0</v>
      </c>
      <c r="AV155" s="34"/>
      <c r="AW155" s="34"/>
      <c r="AX155" s="34"/>
      <c r="AY155" s="34"/>
      <c r="AZ155" s="34"/>
      <c r="BA155" s="34">
        <v>0</v>
      </c>
      <c r="BB155" s="34">
        <v>0</v>
      </c>
      <c r="BC155" s="34">
        <v>0</v>
      </c>
      <c r="BD155" s="34">
        <v>0</v>
      </c>
      <c r="BE155" s="34">
        <v>3.0000002000000001</v>
      </c>
      <c r="BF155" s="34">
        <v>0</v>
      </c>
      <c r="BG155" s="34"/>
      <c r="BH155" s="34"/>
      <c r="BI155" s="34"/>
      <c r="BJ155" s="34"/>
      <c r="BK155" s="34"/>
      <c r="BL155" s="34"/>
      <c r="BM155" s="34"/>
      <c r="BN155" s="34"/>
      <c r="BO155" s="34"/>
      <c r="BP155" s="34"/>
      <c r="BQ155" s="34"/>
      <c r="BR155" s="34"/>
      <c r="BS155" s="34"/>
      <c r="BT155" s="34"/>
      <c r="BU155" s="34"/>
      <c r="BV155" s="34">
        <v>4.6000003999999999</v>
      </c>
      <c r="BW155" s="34"/>
      <c r="BX155" s="34"/>
      <c r="BY155" s="34">
        <v>0</v>
      </c>
      <c r="BZ155" s="34">
        <v>0</v>
      </c>
      <c r="CA155" s="34"/>
      <c r="CB155" s="34"/>
      <c r="CC155" s="34"/>
      <c r="CD155" s="34"/>
      <c r="CE155" s="34"/>
      <c r="CF155" s="34"/>
      <c r="CG155" s="34"/>
      <c r="CH155" s="34"/>
      <c r="CI155" s="34"/>
      <c r="CJ155" s="34"/>
      <c r="CK155" s="34"/>
      <c r="CL155" s="34"/>
      <c r="CM155" s="34"/>
      <c r="CN155" s="34" t="s">
        <v>2233</v>
      </c>
    </row>
    <row r="156" spans="1:92">
      <c r="A156" t="s">
        <v>2350</v>
      </c>
      <c r="B156">
        <v>208</v>
      </c>
      <c r="C156" t="s">
        <v>264</v>
      </c>
      <c r="D156">
        <v>6.3736258000000001</v>
      </c>
      <c r="E156">
        <v>3.5163522</v>
      </c>
      <c r="F156">
        <v>2342.7064999999998</v>
      </c>
      <c r="G156">
        <v>389.27733999999998</v>
      </c>
      <c r="H156">
        <v>270.29669999999999</v>
      </c>
      <c r="I156">
        <v>1049.6881000000001</v>
      </c>
      <c r="J156">
        <v>633.44434000000001</v>
      </c>
      <c r="K156">
        <v>9</v>
      </c>
      <c r="L156">
        <v>93.454920000000001</v>
      </c>
      <c r="M156">
        <v>140.65407999999999</v>
      </c>
      <c r="N156" t="s">
        <v>2184</v>
      </c>
      <c r="O156">
        <v>138.55708000000001</v>
      </c>
      <c r="P156">
        <v>117.21174000000001</v>
      </c>
      <c r="Q156">
        <v>549</v>
      </c>
      <c r="R156">
        <v>5.0490000000000004</v>
      </c>
      <c r="S156">
        <v>3.8719999999999999</v>
      </c>
      <c r="T156">
        <v>5.0490000000000004</v>
      </c>
      <c r="U156">
        <v>3.75</v>
      </c>
      <c r="V156">
        <v>4.1900000000000004</v>
      </c>
      <c r="W156">
        <v>3.371</v>
      </c>
      <c r="X156">
        <v>8.5069999999999997</v>
      </c>
      <c r="Y156">
        <v>3.569</v>
      </c>
      <c r="Z156">
        <v>9</v>
      </c>
      <c r="AA156">
        <v>3.847</v>
      </c>
      <c r="AB156">
        <v>2.8050000000000002</v>
      </c>
      <c r="AC156">
        <v>8.8840000000000003</v>
      </c>
      <c r="AD156">
        <v>45545.8</v>
      </c>
      <c r="AE156">
        <v>8335.82</v>
      </c>
      <c r="AF156">
        <v>31401.331999999999</v>
      </c>
      <c r="AG156">
        <v>4</v>
      </c>
      <c r="AH156">
        <v>0.8</v>
      </c>
      <c r="AI156">
        <v>0.33333333999999998</v>
      </c>
      <c r="AJ156">
        <v>0.05</v>
      </c>
      <c r="AK156">
        <v>1.0352013</v>
      </c>
      <c r="AL156">
        <v>0.26414207000000001</v>
      </c>
      <c r="AM156">
        <v>60</v>
      </c>
      <c r="AN156">
        <v>17</v>
      </c>
      <c r="AO156">
        <v>81</v>
      </c>
      <c r="AP156">
        <v>100</v>
      </c>
      <c r="AQ156" s="34">
        <v>4.6574353999999998</v>
      </c>
      <c r="AR156" s="34">
        <v>5.3043016999999999</v>
      </c>
      <c r="AS156" s="34">
        <v>1.2513919</v>
      </c>
      <c r="AT156" s="34">
        <v>468.59857</v>
      </c>
      <c r="AU156" s="34">
        <v>479.81173999999999</v>
      </c>
      <c r="AV156" s="34">
        <v>1.7302479E-3</v>
      </c>
      <c r="AW156" s="34">
        <v>22.329657000000001</v>
      </c>
      <c r="AX156" s="34"/>
      <c r="AY156" s="34">
        <v>39.697166000000003</v>
      </c>
      <c r="AZ156" s="34">
        <v>46.313366000000002</v>
      </c>
      <c r="BA156" s="34">
        <v>0.5</v>
      </c>
      <c r="BB156" s="34">
        <v>0.77541000000000004</v>
      </c>
      <c r="BC156" s="34">
        <v>0</v>
      </c>
      <c r="BD156" s="34">
        <v>0</v>
      </c>
      <c r="BE156" s="34">
        <v>0.05</v>
      </c>
      <c r="BF156" s="34">
        <v>1.0000001E-2</v>
      </c>
      <c r="BG156" s="34">
        <v>0.5</v>
      </c>
      <c r="BH156" s="34">
        <v>1.6</v>
      </c>
      <c r="BI156" s="34">
        <v>3.3000001999999999</v>
      </c>
      <c r="BJ156" s="34">
        <v>4.3</v>
      </c>
      <c r="BK156" s="34">
        <v>8.9000009999999996</v>
      </c>
      <c r="BL156" s="34">
        <v>3.4</v>
      </c>
      <c r="BM156" s="34">
        <v>0.8</v>
      </c>
      <c r="BN156" s="34">
        <v>1.6</v>
      </c>
      <c r="BO156" s="34">
        <v>0.6</v>
      </c>
      <c r="BP156" s="34">
        <v>1.3232388499999999E-2</v>
      </c>
      <c r="BQ156" s="34"/>
      <c r="BR156" s="34"/>
      <c r="BS156" s="34">
        <v>1.7092774000000002E-2</v>
      </c>
      <c r="BT156" s="34">
        <v>3.6756635000000003E-2</v>
      </c>
      <c r="BU156" s="34">
        <v>0</v>
      </c>
      <c r="BV156" s="34">
        <v>1.2</v>
      </c>
      <c r="BW156" s="34">
        <v>2.5000004000000002E-3</v>
      </c>
      <c r="BX156" s="34">
        <v>3.0000000999999998E-2</v>
      </c>
      <c r="BY156" s="34">
        <v>7.1200004000000003</v>
      </c>
      <c r="BZ156" s="34">
        <v>16.02</v>
      </c>
      <c r="CA156" s="34">
        <v>0.3</v>
      </c>
      <c r="CB156" s="34"/>
      <c r="CC156" s="34"/>
      <c r="CD156" s="34"/>
      <c r="CE156" s="34"/>
      <c r="CF156" s="34"/>
      <c r="CG156" s="34"/>
      <c r="CH156" s="34"/>
      <c r="CI156" s="34"/>
      <c r="CJ156" s="34"/>
      <c r="CK156" s="34"/>
      <c r="CL156" s="34"/>
      <c r="CM156" s="34"/>
      <c r="CN156" s="34" t="s">
        <v>2176</v>
      </c>
    </row>
    <row r="157" spans="1:92">
      <c r="A157" t="s">
        <v>2351</v>
      </c>
      <c r="B157">
        <v>210</v>
      </c>
      <c r="C157" t="s">
        <v>265</v>
      </c>
      <c r="D157">
        <v>2.359756</v>
      </c>
      <c r="E157">
        <v>1.8542586999999999</v>
      </c>
      <c r="F157">
        <v>2234.4054999999998</v>
      </c>
      <c r="G157">
        <v>812.92993000000001</v>
      </c>
      <c r="H157">
        <v>474.47723000000002</v>
      </c>
      <c r="I157">
        <v>382.60082999999997</v>
      </c>
      <c r="J157">
        <v>564.39739999999995</v>
      </c>
      <c r="K157">
        <v>8</v>
      </c>
      <c r="L157">
        <v>143.0155</v>
      </c>
      <c r="M157">
        <v>185.42587</v>
      </c>
      <c r="N157" t="s">
        <v>2217</v>
      </c>
      <c r="O157">
        <v>102.59808</v>
      </c>
      <c r="P157">
        <v>103.01437</v>
      </c>
      <c r="Q157">
        <v>301</v>
      </c>
      <c r="R157">
        <v>3.0720000000000001</v>
      </c>
      <c r="S157">
        <v>3.782</v>
      </c>
      <c r="T157">
        <v>3.0720000000000001</v>
      </c>
      <c r="U157">
        <v>2.7229999999999999</v>
      </c>
      <c r="V157">
        <v>0.36099999999999999</v>
      </c>
      <c r="W157">
        <v>0</v>
      </c>
      <c r="X157">
        <v>0</v>
      </c>
      <c r="Y157">
        <v>0.84299999999999997</v>
      </c>
      <c r="Z157">
        <v>1.3140000000000001</v>
      </c>
      <c r="AA157">
        <v>0.96399999999999997</v>
      </c>
      <c r="AB157">
        <v>9.8000000000000004E-2</v>
      </c>
      <c r="AC157">
        <v>0.252</v>
      </c>
      <c r="AD157">
        <v>11117.429</v>
      </c>
      <c r="AE157">
        <v>5305.0429999999997</v>
      </c>
      <c r="AF157">
        <v>8154.81</v>
      </c>
      <c r="AG157">
        <v>3</v>
      </c>
      <c r="AH157">
        <v>1</v>
      </c>
      <c r="AI157">
        <v>8.3333335999999994E-2</v>
      </c>
      <c r="AJ157">
        <v>4.1666667999999997E-2</v>
      </c>
      <c r="AK157">
        <v>0.32903655999999998</v>
      </c>
      <c r="AL157">
        <v>5.2777780000000003E-2</v>
      </c>
      <c r="AM157">
        <v>20</v>
      </c>
      <c r="AN157">
        <v>10</v>
      </c>
      <c r="AO157">
        <v>50</v>
      </c>
      <c r="AP157">
        <v>30</v>
      </c>
      <c r="AQ157" s="34">
        <v>0.56061720000000004</v>
      </c>
      <c r="AR157" s="34">
        <v>0.71874004999999996</v>
      </c>
      <c r="AS157" s="34">
        <v>0</v>
      </c>
      <c r="AT157" s="34">
        <v>65.790760000000006</v>
      </c>
      <c r="AU157" s="34">
        <v>67.070114000000004</v>
      </c>
      <c r="AV157" s="34"/>
      <c r="AW157" s="34"/>
      <c r="AX157" s="34"/>
      <c r="AY157" s="34">
        <v>0.86010529999999996</v>
      </c>
      <c r="AZ157" s="34">
        <v>1.7202105999999999</v>
      </c>
      <c r="BA157" s="34">
        <v>3.0000002000000001</v>
      </c>
      <c r="BB157" s="34">
        <v>0.53525999999999996</v>
      </c>
      <c r="BC157" s="34">
        <v>0</v>
      </c>
      <c r="BD157" s="34">
        <v>0</v>
      </c>
      <c r="BE157" s="34">
        <v>0.1</v>
      </c>
      <c r="BF157" s="34">
        <v>0</v>
      </c>
      <c r="BG157" s="34">
        <v>0.2</v>
      </c>
      <c r="BH157" s="34">
        <v>0.4</v>
      </c>
      <c r="BI157" s="34">
        <v>1</v>
      </c>
      <c r="BJ157" s="34">
        <v>0.3</v>
      </c>
      <c r="BK157" s="34">
        <v>0</v>
      </c>
      <c r="BL157" s="34">
        <v>0</v>
      </c>
      <c r="BM157" s="34">
        <v>0.2</v>
      </c>
      <c r="BN157" s="34">
        <v>0.2</v>
      </c>
      <c r="BO157" s="34">
        <v>0</v>
      </c>
      <c r="BP157" s="34">
        <v>2.6464776999999998E-2</v>
      </c>
      <c r="BQ157" s="34"/>
      <c r="BR157" s="34"/>
      <c r="BS157" s="34"/>
      <c r="BT157" s="34"/>
      <c r="BU157" s="34"/>
      <c r="BV157" s="34">
        <v>1.4875001000000001</v>
      </c>
      <c r="BW157" s="34"/>
      <c r="BX157" s="34"/>
      <c r="BY157" s="34">
        <v>0.16000001</v>
      </c>
      <c r="BZ157" s="34">
        <v>0.36</v>
      </c>
      <c r="CA157" s="34"/>
      <c r="CB157" s="34"/>
      <c r="CC157" s="34"/>
      <c r="CD157" s="34"/>
      <c r="CE157" s="34"/>
      <c r="CF157" s="34"/>
      <c r="CG157" s="34"/>
      <c r="CH157" s="34"/>
      <c r="CI157" s="34"/>
      <c r="CJ157" s="34"/>
      <c r="CK157" s="34"/>
      <c r="CL157" s="34"/>
      <c r="CM157" s="34"/>
      <c r="CN157" s="34" t="s">
        <v>2176</v>
      </c>
    </row>
    <row r="158" spans="1:92">
      <c r="A158" t="s">
        <v>2352</v>
      </c>
      <c r="B158">
        <v>211</v>
      </c>
      <c r="C158" t="s">
        <v>266</v>
      </c>
      <c r="D158">
        <v>4.9258126999999998</v>
      </c>
      <c r="E158">
        <v>2.5704853999999999</v>
      </c>
      <c r="F158">
        <v>2328.5571</v>
      </c>
      <c r="G158">
        <v>198.08553000000001</v>
      </c>
      <c r="H158">
        <v>504.56313999999998</v>
      </c>
      <c r="I158">
        <v>200.11488</v>
      </c>
      <c r="J158">
        <v>1425.7936</v>
      </c>
      <c r="K158">
        <v>9</v>
      </c>
      <c r="L158">
        <v>72.225989999999996</v>
      </c>
      <c r="M158">
        <v>102.81941999999999</v>
      </c>
      <c r="N158" t="s">
        <v>2202</v>
      </c>
      <c r="O158">
        <v>111.95029</v>
      </c>
      <c r="P158">
        <v>111.76024</v>
      </c>
      <c r="Q158">
        <v>443</v>
      </c>
      <c r="R158">
        <v>4.4390000000000001</v>
      </c>
      <c r="S158">
        <v>3.86</v>
      </c>
      <c r="T158">
        <v>4.4390000000000001</v>
      </c>
      <c r="U158">
        <v>3.2069999999999999</v>
      </c>
      <c r="V158">
        <v>3.6219999999999999</v>
      </c>
      <c r="W158">
        <v>3.4630000000000001</v>
      </c>
      <c r="X158">
        <v>8.8550000000000004</v>
      </c>
      <c r="Y158">
        <v>2.036</v>
      </c>
      <c r="Z158">
        <v>2.95</v>
      </c>
      <c r="AA158">
        <v>2.0419999999999998</v>
      </c>
      <c r="AB158">
        <v>0.65100000000000002</v>
      </c>
      <c r="AC158">
        <v>0.25700000000000001</v>
      </c>
      <c r="AD158">
        <v>31184.65</v>
      </c>
      <c r="AE158">
        <v>6864.1854999999996</v>
      </c>
      <c r="AF158">
        <v>9661.3060000000005</v>
      </c>
      <c r="AG158">
        <v>1</v>
      </c>
      <c r="AH158">
        <v>2</v>
      </c>
      <c r="AI158">
        <v>0.125</v>
      </c>
      <c r="AJ158">
        <v>7.4999999999999997E-2</v>
      </c>
      <c r="AK158">
        <v>0.10757844</v>
      </c>
      <c r="AL158">
        <v>0.124783516</v>
      </c>
      <c r="AM158">
        <v>3</v>
      </c>
      <c r="AN158">
        <v>11</v>
      </c>
      <c r="AO158">
        <v>75</v>
      </c>
      <c r="AP158">
        <v>95</v>
      </c>
      <c r="AQ158" s="34">
        <v>2.3718420999999998</v>
      </c>
      <c r="AR158" s="34">
        <v>3.6655739999999999</v>
      </c>
      <c r="AS158" s="34">
        <v>1.1996424000000001</v>
      </c>
      <c r="AT158" s="34">
        <v>44.399850000000001</v>
      </c>
      <c r="AU158" s="34">
        <v>51.636906000000003</v>
      </c>
      <c r="AV158" s="34"/>
      <c r="AW158" s="34"/>
      <c r="AX158" s="34"/>
      <c r="AY158" s="34">
        <v>1.8608047000000001</v>
      </c>
      <c r="AZ158" s="34"/>
      <c r="BA158" s="34">
        <v>3.0000002000000001</v>
      </c>
      <c r="BB158" s="34">
        <v>9.9245E-2</v>
      </c>
      <c r="BC158" s="34">
        <v>0</v>
      </c>
      <c r="BD158" s="34">
        <v>0</v>
      </c>
      <c r="BE158" s="34">
        <v>0.1</v>
      </c>
      <c r="BF158" s="34">
        <v>1.0000001E-2</v>
      </c>
      <c r="BG158" s="34">
        <v>0.1</v>
      </c>
      <c r="BH158" s="34">
        <v>0.5</v>
      </c>
      <c r="BI158" s="34">
        <v>0.90000004</v>
      </c>
      <c r="BJ158" s="34">
        <v>0.4</v>
      </c>
      <c r="BK158" s="34">
        <v>1.2</v>
      </c>
      <c r="BL158" s="34">
        <v>0</v>
      </c>
      <c r="BM158" s="34">
        <v>0.4</v>
      </c>
      <c r="BN158" s="34">
        <v>0.3</v>
      </c>
      <c r="BO158" s="34">
        <v>0</v>
      </c>
      <c r="BP158" s="34"/>
      <c r="BQ158" s="34"/>
      <c r="BR158" s="34"/>
      <c r="BS158" s="34"/>
      <c r="BT158" s="34"/>
      <c r="BU158" s="34"/>
      <c r="BV158" s="34">
        <v>2.7180002000000001</v>
      </c>
      <c r="BW158" s="34"/>
      <c r="BX158" s="34"/>
      <c r="BY158" s="34">
        <v>2.2800001999999999</v>
      </c>
      <c r="BZ158" s="34">
        <v>3.42</v>
      </c>
      <c r="CA158" s="34">
        <v>1.5000001000000001</v>
      </c>
      <c r="CB158" s="34"/>
      <c r="CC158" s="34"/>
      <c r="CD158" s="34"/>
      <c r="CE158" s="34"/>
      <c r="CF158" s="34"/>
      <c r="CG158" s="34"/>
      <c r="CH158" s="34"/>
      <c r="CI158" s="34"/>
      <c r="CJ158" s="34"/>
      <c r="CK158" s="34"/>
      <c r="CL158" s="34"/>
      <c r="CM158" s="34"/>
      <c r="CN158" s="34" t="s">
        <v>2176</v>
      </c>
    </row>
    <row r="159" spans="1:92">
      <c r="A159" t="s">
        <v>2353</v>
      </c>
      <c r="B159">
        <v>212</v>
      </c>
      <c r="C159" t="s">
        <v>174</v>
      </c>
      <c r="D159">
        <v>7.8983439999999998</v>
      </c>
      <c r="E159">
        <v>4.6811303999999998</v>
      </c>
      <c r="F159">
        <v>2883.0729999999999</v>
      </c>
      <c r="G159">
        <v>0</v>
      </c>
      <c r="H159">
        <v>286.81186000000002</v>
      </c>
      <c r="I159">
        <v>1901.7878000000001</v>
      </c>
      <c r="J159">
        <v>694.47329999999999</v>
      </c>
      <c r="K159">
        <v>10</v>
      </c>
      <c r="L159">
        <v>105.59282</v>
      </c>
      <c r="M159">
        <v>99.598519999999994</v>
      </c>
      <c r="N159" t="s">
        <v>2197</v>
      </c>
      <c r="O159">
        <v>86.794979999999995</v>
      </c>
      <c r="P159">
        <v>151.00421</v>
      </c>
      <c r="Q159">
        <v>629</v>
      </c>
      <c r="R159">
        <v>5.6210000000000004</v>
      </c>
      <c r="S159">
        <v>4.2960000000000003</v>
      </c>
      <c r="T159">
        <v>5.6210000000000004</v>
      </c>
      <c r="U159">
        <v>4.327</v>
      </c>
      <c r="V159">
        <v>2.2410000000000001</v>
      </c>
      <c r="W159">
        <v>3.0720000000000001</v>
      </c>
      <c r="X159">
        <v>0</v>
      </c>
      <c r="Y159">
        <v>2.157</v>
      </c>
      <c r="Z159">
        <v>9</v>
      </c>
      <c r="AA159">
        <v>3.5569999999999999</v>
      </c>
      <c r="AB159">
        <v>3.625</v>
      </c>
      <c r="AC159">
        <v>2.6989999999999998</v>
      </c>
      <c r="AD159">
        <v>26785.96</v>
      </c>
      <c r="AE159">
        <v>10337.299999999999</v>
      </c>
      <c r="AF159">
        <v>44362.07</v>
      </c>
      <c r="AG159">
        <v>0</v>
      </c>
      <c r="AH159">
        <v>0.7</v>
      </c>
      <c r="AI159">
        <v>0.4166667</v>
      </c>
      <c r="AJ159">
        <v>4.1666667999999997E-2</v>
      </c>
      <c r="AK159">
        <v>0.34766557999999997</v>
      </c>
      <c r="AL159">
        <v>0.34766557999999997</v>
      </c>
      <c r="AM159">
        <v>0</v>
      </c>
      <c r="AN159">
        <v>16</v>
      </c>
      <c r="AO159">
        <v>85</v>
      </c>
      <c r="AP159">
        <v>97.5</v>
      </c>
      <c r="AQ159" s="34">
        <v>4.9161820000000001</v>
      </c>
      <c r="AR159" s="34">
        <v>0</v>
      </c>
      <c r="AS159" s="34">
        <v>0.28030860000000002</v>
      </c>
      <c r="AT159" s="34">
        <v>23.926514000000001</v>
      </c>
      <c r="AU159" s="34">
        <v>29.123004999999999</v>
      </c>
      <c r="AV159" s="34"/>
      <c r="AW159" s="34"/>
      <c r="AX159" s="34"/>
      <c r="AY159" s="34">
        <v>3.4510399999999999</v>
      </c>
      <c r="AZ159" s="34">
        <v>4.2882749999999996</v>
      </c>
      <c r="BA159" s="34">
        <v>3.0000002000000001</v>
      </c>
      <c r="BB159" s="34">
        <v>0</v>
      </c>
      <c r="BC159" s="34">
        <v>0</v>
      </c>
      <c r="BD159" s="34">
        <v>0</v>
      </c>
      <c r="BE159" s="34">
        <v>0.05</v>
      </c>
      <c r="BF159" s="34">
        <v>1.0000001E-2</v>
      </c>
      <c r="BG159" s="34">
        <v>1</v>
      </c>
      <c r="BH159" s="34">
        <v>3.2</v>
      </c>
      <c r="BI159" s="34">
        <v>3.0000002000000001</v>
      </c>
      <c r="BJ159" s="34">
        <v>40</v>
      </c>
      <c r="BK159" s="34">
        <v>3.0000002000000001</v>
      </c>
      <c r="BL159" s="34">
        <v>0</v>
      </c>
      <c r="BM159" s="34">
        <v>1.7</v>
      </c>
      <c r="BN159" s="34">
        <v>1</v>
      </c>
      <c r="BO159" s="34">
        <v>0</v>
      </c>
      <c r="BP159" s="34"/>
      <c r="BQ159" s="34"/>
      <c r="BR159" s="34"/>
      <c r="BS159" s="34">
        <v>0.78088139999999995</v>
      </c>
      <c r="BT159" s="34">
        <v>2.5882801E-2</v>
      </c>
      <c r="BU159" s="34">
        <v>0</v>
      </c>
      <c r="BV159" s="34">
        <v>0.89790009999999998</v>
      </c>
      <c r="BW159" s="34">
        <v>2.5000000000000001E-4</v>
      </c>
      <c r="BX159" s="34">
        <v>1.0500001E-2</v>
      </c>
      <c r="BY159" s="34">
        <v>2.16</v>
      </c>
      <c r="BZ159" s="34">
        <v>19.440000000000001</v>
      </c>
      <c r="CA159" s="34">
        <v>1.5000001000000001</v>
      </c>
      <c r="CB159" s="34"/>
      <c r="CC159" s="34"/>
      <c r="CD159" s="34"/>
      <c r="CE159" s="34"/>
      <c r="CF159" s="34"/>
      <c r="CG159" s="34"/>
      <c r="CH159" s="34"/>
      <c r="CI159" s="34"/>
      <c r="CJ159" s="34"/>
      <c r="CK159" s="34"/>
      <c r="CL159" s="34"/>
      <c r="CM159" s="34"/>
      <c r="CN159" s="34" t="s">
        <v>2176</v>
      </c>
    </row>
    <row r="160" spans="1:92">
      <c r="A160" t="s">
        <v>2354</v>
      </c>
      <c r="B160">
        <v>213</v>
      </c>
      <c r="C160" t="s">
        <v>178</v>
      </c>
      <c r="D160">
        <v>22.611366</v>
      </c>
      <c r="E160">
        <v>2.432957</v>
      </c>
      <c r="F160">
        <v>1092.3414</v>
      </c>
      <c r="G160">
        <v>0</v>
      </c>
      <c r="H160">
        <v>1090.8878</v>
      </c>
      <c r="I160">
        <v>0</v>
      </c>
      <c r="J160">
        <v>1.4536046</v>
      </c>
      <c r="K160">
        <v>3</v>
      </c>
      <c r="L160">
        <v>23.070468999999999</v>
      </c>
      <c r="M160">
        <v>20.618279000000001</v>
      </c>
      <c r="N160" t="s">
        <v>2227</v>
      </c>
      <c r="O160">
        <v>61.611347000000002</v>
      </c>
      <c r="P160">
        <v>39.884540000000001</v>
      </c>
      <c r="Q160">
        <v>900</v>
      </c>
      <c r="R160">
        <v>9</v>
      </c>
      <c r="S160">
        <v>2.6440000000000001</v>
      </c>
      <c r="T160">
        <v>9</v>
      </c>
      <c r="U160">
        <v>3.12</v>
      </c>
      <c r="V160">
        <v>0</v>
      </c>
      <c r="W160">
        <v>0</v>
      </c>
      <c r="X160">
        <v>0</v>
      </c>
      <c r="Y160">
        <v>0</v>
      </c>
      <c r="Z160">
        <v>2.1000000000000001E-2</v>
      </c>
      <c r="AA160">
        <v>2.1000000000000001E-2</v>
      </c>
      <c r="AB160">
        <v>0</v>
      </c>
      <c r="AC160">
        <v>0</v>
      </c>
      <c r="AD160">
        <v>0</v>
      </c>
      <c r="AE160">
        <v>425</v>
      </c>
      <c r="AF160">
        <v>425</v>
      </c>
      <c r="AG160">
        <v>0</v>
      </c>
      <c r="AH160">
        <v>0.3</v>
      </c>
      <c r="AI160">
        <v>0</v>
      </c>
      <c r="AJ160">
        <v>8.3333339999999995E-3</v>
      </c>
      <c r="AK160">
        <v>0.3</v>
      </c>
      <c r="AL160">
        <v>0.3</v>
      </c>
      <c r="AM160">
        <v>0</v>
      </c>
      <c r="AN160">
        <v>100</v>
      </c>
      <c r="AO160">
        <v>0</v>
      </c>
      <c r="AP160">
        <v>5</v>
      </c>
      <c r="AQ160" s="34">
        <v>0</v>
      </c>
      <c r="AR160" s="34">
        <v>0</v>
      </c>
      <c r="AS160" s="34">
        <v>0</v>
      </c>
      <c r="AT160" s="34">
        <v>0</v>
      </c>
      <c r="AU160" s="34">
        <v>0</v>
      </c>
      <c r="AV160" s="34"/>
      <c r="AW160" s="34"/>
      <c r="AX160" s="34"/>
      <c r="AY160" s="34"/>
      <c r="AZ160" s="34"/>
      <c r="BA160" s="34">
        <v>0</v>
      </c>
      <c r="BB160" s="34">
        <v>0</v>
      </c>
      <c r="BC160" s="34">
        <v>0</v>
      </c>
      <c r="BD160" s="34">
        <v>0</v>
      </c>
      <c r="BE160" s="34">
        <v>0.2</v>
      </c>
      <c r="BF160" s="34">
        <v>1.0000001E-2</v>
      </c>
      <c r="BG160" s="34"/>
      <c r="BH160" s="34"/>
      <c r="BI160" s="34"/>
      <c r="BJ160" s="34"/>
      <c r="BK160" s="34"/>
      <c r="BL160" s="34"/>
      <c r="BM160" s="34"/>
      <c r="BN160" s="34"/>
      <c r="BO160" s="34"/>
      <c r="BP160" s="34"/>
      <c r="BQ160" s="34"/>
      <c r="BR160" s="34"/>
      <c r="BS160" s="34"/>
      <c r="BT160" s="34"/>
      <c r="BU160" s="34"/>
      <c r="BV160" s="34"/>
      <c r="BW160" s="34">
        <v>2.5000004000000002E-3</v>
      </c>
      <c r="BX160" s="34"/>
      <c r="BY160" s="34"/>
      <c r="BZ160" s="34"/>
      <c r="CA160" s="34"/>
      <c r="CB160" s="34"/>
      <c r="CC160" s="34"/>
      <c r="CD160" s="34"/>
      <c r="CE160" s="34"/>
      <c r="CF160" s="34"/>
      <c r="CG160" s="34"/>
      <c r="CH160" s="34"/>
      <c r="CI160" s="34"/>
      <c r="CJ160" s="34"/>
      <c r="CK160" s="34"/>
      <c r="CL160" s="34"/>
      <c r="CM160" s="34"/>
      <c r="CN160" s="34" t="s">
        <v>2182</v>
      </c>
    </row>
    <row r="161" spans="1:92">
      <c r="A161" t="s">
        <v>2355</v>
      </c>
      <c r="B161">
        <v>214</v>
      </c>
      <c r="C161" t="s">
        <v>267</v>
      </c>
      <c r="D161">
        <v>4.3639811999999996</v>
      </c>
      <c r="E161">
        <v>3.4645940999999998</v>
      </c>
      <c r="F161">
        <v>3895.2212</v>
      </c>
      <c r="G161">
        <v>2200.2287999999999</v>
      </c>
      <c r="H161">
        <v>235.01455999999999</v>
      </c>
      <c r="I161">
        <v>837.09259999999995</v>
      </c>
      <c r="J161">
        <v>622.88520000000005</v>
      </c>
      <c r="K161">
        <v>9</v>
      </c>
      <c r="L161">
        <v>63.987994999999998</v>
      </c>
      <c r="M161">
        <v>138.58376999999999</v>
      </c>
      <c r="N161" t="s">
        <v>2184</v>
      </c>
      <c r="O161">
        <v>94.869159999999994</v>
      </c>
      <c r="P161">
        <v>115.486465</v>
      </c>
      <c r="Q161">
        <v>439</v>
      </c>
      <c r="R161">
        <v>4.1779999999999999</v>
      </c>
      <c r="S161">
        <v>4.9930000000000003</v>
      </c>
      <c r="T161">
        <v>4.1779999999999999</v>
      </c>
      <c r="U161">
        <v>3.7229999999999999</v>
      </c>
      <c r="V161">
        <v>2.7669999999999999</v>
      </c>
      <c r="W161">
        <v>1.4419999999999999</v>
      </c>
      <c r="X161">
        <v>7.1920000000000002</v>
      </c>
      <c r="Y161">
        <v>2.617</v>
      </c>
      <c r="Z161">
        <v>9</v>
      </c>
      <c r="AA161">
        <v>3.4870000000000001</v>
      </c>
      <c r="AB161">
        <v>1.7470000000000001</v>
      </c>
      <c r="AC161">
        <v>11.79</v>
      </c>
      <c r="AD161">
        <v>40385.406000000003</v>
      </c>
      <c r="AE161">
        <v>8279.2829999999994</v>
      </c>
      <c r="AF161">
        <v>29360.469000000001</v>
      </c>
      <c r="AG161">
        <v>3.5</v>
      </c>
      <c r="AH161">
        <v>0.8</v>
      </c>
      <c r="AI161">
        <v>0.33333333999999998</v>
      </c>
      <c r="AJ161">
        <v>6.6666669999999997E-2</v>
      </c>
      <c r="AK161">
        <v>0.21023523999999999</v>
      </c>
      <c r="AL161">
        <v>0.27041218</v>
      </c>
      <c r="AM161">
        <v>5.0999999999999996</v>
      </c>
      <c r="AN161">
        <v>5.2000003000000001</v>
      </c>
      <c r="AO161">
        <v>85</v>
      </c>
      <c r="AP161">
        <v>95.1</v>
      </c>
      <c r="AQ161" s="34">
        <v>2.8051347999999998</v>
      </c>
      <c r="AR161" s="34">
        <v>5.5008416000000002</v>
      </c>
      <c r="AS161" s="34">
        <v>1.0567112000000001</v>
      </c>
      <c r="AT161" s="34">
        <v>945.70569999999998</v>
      </c>
      <c r="AU161" s="34">
        <v>955.06830000000002</v>
      </c>
      <c r="AV161" s="34"/>
      <c r="AW161" s="34"/>
      <c r="AX161" s="34"/>
      <c r="AY161" s="34">
        <v>68.340329999999994</v>
      </c>
      <c r="AZ161" s="34">
        <v>35.647260000000003</v>
      </c>
      <c r="BA161" s="34">
        <v>0</v>
      </c>
      <c r="BB161" s="34">
        <v>0.62850510000000004</v>
      </c>
      <c r="BC161" s="34">
        <v>0</v>
      </c>
      <c r="BD161" s="34">
        <v>1.5000001000000001</v>
      </c>
      <c r="BE161" s="34">
        <v>0.05</v>
      </c>
      <c r="BF161" s="34">
        <v>1.0000001E-2</v>
      </c>
      <c r="BG161" s="34">
        <v>0.5</v>
      </c>
      <c r="BH161" s="34">
        <v>1.5000001000000001</v>
      </c>
      <c r="BI161" s="34">
        <v>1.5000001000000001</v>
      </c>
      <c r="BJ161" s="34">
        <v>0.5</v>
      </c>
      <c r="BK161" s="34">
        <v>4</v>
      </c>
      <c r="BL161" s="34">
        <v>21.000001999999999</v>
      </c>
      <c r="BM161" s="34">
        <v>0.2</v>
      </c>
      <c r="BN161" s="34">
        <v>2</v>
      </c>
      <c r="BO161" s="34">
        <v>4</v>
      </c>
      <c r="BP161" s="34">
        <v>2.2972899000000001E-2</v>
      </c>
      <c r="BQ161" s="34"/>
      <c r="BR161" s="34"/>
      <c r="BS161" s="34"/>
      <c r="BT161" s="34"/>
      <c r="BU161" s="34"/>
      <c r="BV161" s="34">
        <v>2.1007001000000001</v>
      </c>
      <c r="BW161" s="34"/>
      <c r="BX161" s="34">
        <v>1.4999999999999999E-4</v>
      </c>
      <c r="BY161" s="34">
        <v>3.6000000999999999</v>
      </c>
      <c r="BZ161" s="34">
        <v>9.7200000000000006</v>
      </c>
      <c r="CA161" s="34">
        <v>0.3</v>
      </c>
      <c r="CB161" s="34"/>
      <c r="CC161" s="34"/>
      <c r="CD161" s="34"/>
      <c r="CE161" s="34"/>
      <c r="CF161" s="34"/>
      <c r="CG161" s="34"/>
      <c r="CH161" s="34"/>
      <c r="CI161" s="34"/>
      <c r="CJ161" s="34"/>
      <c r="CK161" s="34"/>
      <c r="CL161" s="34"/>
      <c r="CM161" s="34"/>
      <c r="CN161" s="34" t="s">
        <v>2173</v>
      </c>
    </row>
    <row r="162" spans="1:92">
      <c r="A162" t="s">
        <v>2356</v>
      </c>
      <c r="B162">
        <v>215</v>
      </c>
      <c r="C162" t="s">
        <v>268</v>
      </c>
      <c r="D162">
        <v>3.0921283000000002</v>
      </c>
      <c r="E162">
        <v>2.2934754000000002</v>
      </c>
      <c r="F162">
        <v>1729.9794999999999</v>
      </c>
      <c r="G162">
        <v>420.58404999999999</v>
      </c>
      <c r="H162">
        <v>222.35677000000001</v>
      </c>
      <c r="I162">
        <v>931.98755000000006</v>
      </c>
      <c r="J162">
        <v>155.05116000000001</v>
      </c>
      <c r="K162">
        <v>9</v>
      </c>
      <c r="L162">
        <v>45.339123000000001</v>
      </c>
      <c r="M162">
        <v>91.739009999999993</v>
      </c>
      <c r="N162" t="s">
        <v>2195</v>
      </c>
      <c r="O162">
        <v>90.944950000000006</v>
      </c>
      <c r="P162">
        <v>120.70923000000001</v>
      </c>
      <c r="Q162">
        <v>434</v>
      </c>
      <c r="R162">
        <v>3.5169999999999999</v>
      </c>
      <c r="S162">
        <v>3.327</v>
      </c>
      <c r="T162">
        <v>3.5169999999999999</v>
      </c>
      <c r="U162">
        <v>3.0289999999999999</v>
      </c>
      <c r="V162">
        <v>2.6280000000000001</v>
      </c>
      <c r="W162">
        <v>1.7789999999999999</v>
      </c>
      <c r="X162">
        <v>6.5979999999999999</v>
      </c>
      <c r="Y162">
        <v>2.153</v>
      </c>
      <c r="Z162">
        <v>4.3719999999999999</v>
      </c>
      <c r="AA162">
        <v>2.044</v>
      </c>
      <c r="AB162">
        <v>0.54900000000000004</v>
      </c>
      <c r="AC162">
        <v>1.778</v>
      </c>
      <c r="AD162">
        <v>27431.822</v>
      </c>
      <c r="AE162">
        <v>5133.45</v>
      </c>
      <c r="AF162">
        <v>13458.165999999999</v>
      </c>
      <c r="AG162">
        <v>3</v>
      </c>
      <c r="AH162">
        <v>0.8</v>
      </c>
      <c r="AI162">
        <v>0.33333333999999998</v>
      </c>
      <c r="AJ162">
        <v>8.3333339999999995E-3</v>
      </c>
      <c r="AK162">
        <v>0.25394812</v>
      </c>
      <c r="AL162">
        <v>0.24216161999999999</v>
      </c>
      <c r="AM162">
        <v>10</v>
      </c>
      <c r="AN162">
        <v>7</v>
      </c>
      <c r="AO162">
        <v>75</v>
      </c>
      <c r="AP162">
        <v>77</v>
      </c>
      <c r="AQ162" s="34">
        <v>4.9204945999999996</v>
      </c>
      <c r="AR162" s="34">
        <v>2.7016263</v>
      </c>
      <c r="AS162" s="34">
        <v>1.8036976</v>
      </c>
      <c r="AT162" s="34">
        <v>227.00658000000001</v>
      </c>
      <c r="AU162" s="34">
        <v>236.4324</v>
      </c>
      <c r="AV162" s="34"/>
      <c r="AW162" s="34"/>
      <c r="AX162" s="34"/>
      <c r="AY162" s="34"/>
      <c r="AZ162" s="34">
        <v>4.8606486000000002</v>
      </c>
      <c r="BA162" s="34">
        <v>0</v>
      </c>
      <c r="BB162" s="34">
        <v>0.31125000000000003</v>
      </c>
      <c r="BC162" s="34">
        <v>5.4749999999999998E-3</v>
      </c>
      <c r="BD162" s="34">
        <v>0</v>
      </c>
      <c r="BE162" s="34">
        <v>0.05</v>
      </c>
      <c r="BF162" s="34">
        <v>0</v>
      </c>
      <c r="BG162" s="34">
        <v>0.8</v>
      </c>
      <c r="BH162" s="34">
        <v>1.1000000000000001</v>
      </c>
      <c r="BI162" s="34">
        <v>0.90000004</v>
      </c>
      <c r="BJ162" s="34">
        <v>2.5</v>
      </c>
      <c r="BK162" s="34">
        <v>3.1000000999999999</v>
      </c>
      <c r="BL162" s="34">
        <v>14.800001</v>
      </c>
      <c r="BM162" s="34">
        <v>1</v>
      </c>
      <c r="BN162" s="34">
        <v>1</v>
      </c>
      <c r="BO162" s="34">
        <v>2</v>
      </c>
      <c r="BP162" s="34"/>
      <c r="BQ162" s="34"/>
      <c r="BR162" s="34"/>
      <c r="BS162" s="34"/>
      <c r="BT162" s="34"/>
      <c r="BU162" s="34"/>
      <c r="BV162" s="34">
        <v>0.3</v>
      </c>
      <c r="BW162" s="34"/>
      <c r="BX162" s="34"/>
      <c r="BY162" s="34">
        <v>0.61600005999999996</v>
      </c>
      <c r="BZ162" s="34">
        <v>1.3859999999999999</v>
      </c>
      <c r="CA162" s="34"/>
      <c r="CB162" s="34"/>
      <c r="CC162" s="34"/>
      <c r="CD162" s="34"/>
      <c r="CE162" s="34"/>
      <c r="CF162" s="34"/>
      <c r="CG162" s="34"/>
      <c r="CH162" s="34"/>
      <c r="CI162" s="34"/>
      <c r="CJ162" s="34"/>
      <c r="CK162" s="34"/>
      <c r="CL162" s="34"/>
      <c r="CM162" s="34"/>
      <c r="CN162" s="34" t="s">
        <v>2176</v>
      </c>
    </row>
    <row r="163" spans="1:92">
      <c r="A163" t="s">
        <v>2357</v>
      </c>
      <c r="B163">
        <v>216</v>
      </c>
      <c r="C163" t="s">
        <v>269</v>
      </c>
      <c r="D163">
        <v>4.9847926999999999</v>
      </c>
      <c r="E163">
        <v>3.5016131000000001</v>
      </c>
      <c r="F163">
        <v>3688.1277</v>
      </c>
      <c r="G163">
        <v>157.84415999999999</v>
      </c>
      <c r="H163">
        <v>794.86400000000003</v>
      </c>
      <c r="I163">
        <v>1232.0208</v>
      </c>
      <c r="J163">
        <v>1503.3987</v>
      </c>
      <c r="K163">
        <v>9</v>
      </c>
      <c r="L163">
        <v>73.090800000000002</v>
      </c>
      <c r="M163">
        <v>140.06452999999999</v>
      </c>
      <c r="N163" t="s">
        <v>2184</v>
      </c>
      <c r="O163">
        <v>108.36506</v>
      </c>
      <c r="P163">
        <v>116.72043600000001</v>
      </c>
      <c r="Q163">
        <v>433</v>
      </c>
      <c r="R163">
        <v>4.4649999999999999</v>
      </c>
      <c r="S163">
        <v>4.8579999999999997</v>
      </c>
      <c r="T163">
        <v>4.4649999999999999</v>
      </c>
      <c r="U163">
        <v>3.7429999999999999</v>
      </c>
      <c r="V163">
        <v>3.2589999999999999</v>
      </c>
      <c r="W163">
        <v>6.78</v>
      </c>
      <c r="X163">
        <v>0</v>
      </c>
      <c r="Y163">
        <v>0.82299999999999995</v>
      </c>
      <c r="Z163">
        <v>2.7669999999999999</v>
      </c>
      <c r="AA163">
        <v>1.2170000000000001</v>
      </c>
      <c r="AB163">
        <v>1.4359999999999999</v>
      </c>
      <c r="AC163">
        <v>0.115</v>
      </c>
      <c r="AD163">
        <v>11002.431</v>
      </c>
      <c r="AE163">
        <v>9246.6200000000008</v>
      </c>
      <c r="AF163">
        <v>13329</v>
      </c>
      <c r="AG163">
        <v>2.4</v>
      </c>
      <c r="AH163">
        <v>1</v>
      </c>
      <c r="AI163">
        <v>8.3333335999999994E-2</v>
      </c>
      <c r="AJ163">
        <v>0.125</v>
      </c>
      <c r="AK163">
        <v>0.19583455</v>
      </c>
      <c r="AL163">
        <v>9.2498734999999999E-2</v>
      </c>
      <c r="AM163">
        <v>30.300001000000002</v>
      </c>
      <c r="AN163">
        <v>43.7</v>
      </c>
      <c r="AO163">
        <v>70</v>
      </c>
      <c r="AP163">
        <v>80</v>
      </c>
      <c r="AQ163" s="34">
        <v>11.605365000000001</v>
      </c>
      <c r="AR163" s="34">
        <v>0</v>
      </c>
      <c r="AS163" s="34">
        <v>6.8296633</v>
      </c>
      <c r="AT163" s="34">
        <v>50.840477</v>
      </c>
      <c r="AU163" s="34">
        <v>69.275504999999995</v>
      </c>
      <c r="AV163" s="34"/>
      <c r="AW163" s="34"/>
      <c r="AX163" s="34"/>
      <c r="AY163" s="34"/>
      <c r="AZ163" s="34"/>
      <c r="BA163" s="34">
        <v>3.0000002000000001</v>
      </c>
      <c r="BB163" s="34">
        <v>0.28321000000000002</v>
      </c>
      <c r="BC163" s="34">
        <v>4.0099999999999997E-2</v>
      </c>
      <c r="BD163" s="34">
        <v>0</v>
      </c>
      <c r="BE163" s="34">
        <v>0.1</v>
      </c>
      <c r="BF163" s="34">
        <v>0.05</v>
      </c>
      <c r="BG163" s="34">
        <v>1</v>
      </c>
      <c r="BH163" s="34">
        <v>1.1000000000000001</v>
      </c>
      <c r="BI163" s="34">
        <v>1.9000001</v>
      </c>
      <c r="BJ163" s="34">
        <v>1.9000001</v>
      </c>
      <c r="BK163" s="34">
        <v>0</v>
      </c>
      <c r="BL163" s="34">
        <v>0</v>
      </c>
      <c r="BM163" s="34">
        <v>0</v>
      </c>
      <c r="BN163" s="34">
        <v>0</v>
      </c>
      <c r="BO163" s="34">
        <v>0</v>
      </c>
      <c r="BP163" s="34"/>
      <c r="BQ163" s="34"/>
      <c r="BR163" s="34"/>
      <c r="BS163" s="34"/>
      <c r="BT163" s="34"/>
      <c r="BU163" s="34"/>
      <c r="BV163" s="34">
        <v>3.0000002000000001</v>
      </c>
      <c r="BW163" s="34"/>
      <c r="BX163" s="34"/>
      <c r="BY163" s="34">
        <v>6.4</v>
      </c>
      <c r="BZ163" s="34">
        <v>7.2000003000000001</v>
      </c>
      <c r="CA163" s="34"/>
      <c r="CB163" s="34"/>
      <c r="CC163" s="34"/>
      <c r="CD163" s="34"/>
      <c r="CE163" s="34"/>
      <c r="CF163" s="34"/>
      <c r="CG163" s="34"/>
      <c r="CH163" s="34"/>
      <c r="CI163" s="34"/>
      <c r="CJ163" s="34"/>
      <c r="CK163" s="34"/>
      <c r="CL163" s="34"/>
      <c r="CM163" s="34"/>
      <c r="CN163" s="34" t="s">
        <v>2176</v>
      </c>
    </row>
    <row r="164" spans="1:92">
      <c r="A164" t="s">
        <v>2358</v>
      </c>
      <c r="B164">
        <v>217</v>
      </c>
      <c r="C164" t="s">
        <v>269</v>
      </c>
      <c r="D164">
        <v>4.3079853000000004</v>
      </c>
      <c r="E164">
        <v>1.9387973999999999</v>
      </c>
      <c r="F164">
        <v>1528.52</v>
      </c>
      <c r="G164">
        <v>124.79889</v>
      </c>
      <c r="H164">
        <v>496.17153999999999</v>
      </c>
      <c r="I164">
        <v>200.1764</v>
      </c>
      <c r="J164">
        <v>707.37316999999996</v>
      </c>
      <c r="K164">
        <v>8</v>
      </c>
      <c r="L164">
        <v>261.08999999999997</v>
      </c>
      <c r="M164">
        <v>193.87973</v>
      </c>
      <c r="N164" t="s">
        <v>2195</v>
      </c>
      <c r="O164">
        <v>126.705444</v>
      </c>
      <c r="P164">
        <v>102.04197000000001</v>
      </c>
      <c r="Q164">
        <v>411</v>
      </c>
      <c r="R164">
        <v>4.1509999999999998</v>
      </c>
      <c r="S164">
        <v>3.1280000000000001</v>
      </c>
      <c r="T164">
        <v>4.1509999999999998</v>
      </c>
      <c r="U164">
        <v>2.7850000000000001</v>
      </c>
      <c r="V164">
        <v>1.4450000000000001</v>
      </c>
      <c r="W164">
        <v>2.8530000000000002</v>
      </c>
      <c r="X164">
        <v>0</v>
      </c>
      <c r="Y164">
        <v>0.51800000000000002</v>
      </c>
      <c r="Z164">
        <v>1.3620000000000001</v>
      </c>
      <c r="AA164">
        <v>0.48</v>
      </c>
      <c r="AB164">
        <v>0.747</v>
      </c>
      <c r="AC164">
        <v>0.13400000000000001</v>
      </c>
      <c r="AD164">
        <v>1358.9331999999999</v>
      </c>
      <c r="AE164">
        <v>5078.6342999999997</v>
      </c>
      <c r="AF164">
        <v>8235.3649999999998</v>
      </c>
      <c r="AG164">
        <v>2.4</v>
      </c>
      <c r="AH164">
        <v>0.7</v>
      </c>
      <c r="AI164">
        <v>8.3333335999999994E-2</v>
      </c>
      <c r="AJ164">
        <v>0.10000001</v>
      </c>
      <c r="AK164">
        <v>0.28802863000000001</v>
      </c>
      <c r="AL164">
        <v>0.10950383</v>
      </c>
      <c r="AM164">
        <v>23.9</v>
      </c>
      <c r="AN164">
        <v>39</v>
      </c>
      <c r="AO164">
        <v>65</v>
      </c>
      <c r="AP164">
        <v>80</v>
      </c>
      <c r="AQ164" s="34">
        <v>8.9726514999999996</v>
      </c>
      <c r="AR164" s="34">
        <v>0</v>
      </c>
      <c r="AS164" s="34">
        <v>3.2261622000000001</v>
      </c>
      <c r="AT164" s="34">
        <v>37.695860000000003</v>
      </c>
      <c r="AU164" s="34">
        <v>49.894675999999997</v>
      </c>
      <c r="AV164" s="34">
        <v>1.2866019E-4</v>
      </c>
      <c r="AW164" s="34">
        <v>1.1069465000000001</v>
      </c>
      <c r="AX164" s="34">
        <v>0.35965225000000001</v>
      </c>
      <c r="AY164" s="34">
        <v>9.9516549999999995E-2</v>
      </c>
      <c r="AZ164" s="34">
        <v>0.31398332000000001</v>
      </c>
      <c r="BA164" s="34">
        <v>0</v>
      </c>
      <c r="BB164" s="34">
        <v>0.217255</v>
      </c>
      <c r="BC164" s="34">
        <v>5.4685004000000002E-2</v>
      </c>
      <c r="BD164" s="34">
        <v>0</v>
      </c>
      <c r="BE164" s="34">
        <v>0.1</v>
      </c>
      <c r="BF164" s="34">
        <v>1.0000001E-2</v>
      </c>
      <c r="BG164" s="34">
        <v>0.1</v>
      </c>
      <c r="BH164" s="34">
        <v>0.2</v>
      </c>
      <c r="BI164" s="34">
        <v>1.4000001</v>
      </c>
      <c r="BJ164" s="34">
        <v>1.6</v>
      </c>
      <c r="BK164" s="34">
        <v>0</v>
      </c>
      <c r="BL164" s="34">
        <v>0</v>
      </c>
      <c r="BM164" s="34">
        <v>0</v>
      </c>
      <c r="BN164" s="34">
        <v>0</v>
      </c>
      <c r="BO164" s="34">
        <v>0</v>
      </c>
      <c r="BP164" s="34"/>
      <c r="BQ164" s="34"/>
      <c r="BR164" s="34"/>
      <c r="BS164" s="34"/>
      <c r="BT164" s="34"/>
      <c r="BU164" s="34"/>
      <c r="BV164" s="34">
        <v>3.6600003000000001</v>
      </c>
      <c r="BW164" s="34"/>
      <c r="BX164" s="34"/>
      <c r="BY164" s="34">
        <v>2.5600002000000002</v>
      </c>
      <c r="BZ164" s="34">
        <v>4.32</v>
      </c>
      <c r="CA164" s="34"/>
      <c r="CB164" s="34"/>
      <c r="CC164" s="34"/>
      <c r="CD164" s="34"/>
      <c r="CE164" s="34"/>
      <c r="CF164" s="34"/>
      <c r="CG164" s="34"/>
      <c r="CH164" s="34"/>
      <c r="CI164" s="34"/>
      <c r="CJ164" s="34"/>
      <c r="CK164" s="34"/>
      <c r="CL164" s="34"/>
      <c r="CM164" s="34"/>
      <c r="CN164" s="34" t="s">
        <v>2176</v>
      </c>
    </row>
    <row r="165" spans="1:92">
      <c r="A165" t="s">
        <v>2359</v>
      </c>
      <c r="B165">
        <v>218</v>
      </c>
      <c r="C165" t="s">
        <v>155</v>
      </c>
      <c r="D165">
        <v>2.5248086000000001</v>
      </c>
      <c r="E165">
        <v>1.8741169</v>
      </c>
      <c r="F165">
        <v>2108.2073</v>
      </c>
      <c r="G165">
        <v>864.24030000000005</v>
      </c>
      <c r="H165">
        <v>501.71575999999999</v>
      </c>
      <c r="I165">
        <v>334.31889999999999</v>
      </c>
      <c r="J165">
        <v>407.93239999999997</v>
      </c>
      <c r="K165">
        <v>8</v>
      </c>
      <c r="L165">
        <v>153.0187</v>
      </c>
      <c r="M165">
        <v>187.41167999999999</v>
      </c>
      <c r="N165" t="s">
        <v>2208</v>
      </c>
      <c r="O165">
        <v>109.77428999999999</v>
      </c>
      <c r="P165">
        <v>117.13231</v>
      </c>
      <c r="Q165">
        <v>321</v>
      </c>
      <c r="R165">
        <v>3.1779999999999999</v>
      </c>
      <c r="S165">
        <v>3.673</v>
      </c>
      <c r="T165">
        <v>3.1779999999999999</v>
      </c>
      <c r="U165">
        <v>2.738</v>
      </c>
      <c r="V165">
        <v>1.7250000000000001</v>
      </c>
      <c r="W165">
        <v>4.024</v>
      </c>
      <c r="X165">
        <v>0</v>
      </c>
      <c r="Y165">
        <v>0</v>
      </c>
      <c r="Z165">
        <v>0.879</v>
      </c>
      <c r="AA165">
        <v>0.42899999999999999</v>
      </c>
      <c r="AB165">
        <v>0.41899999999999998</v>
      </c>
      <c r="AC165">
        <v>3.1E-2</v>
      </c>
      <c r="AD165">
        <v>0</v>
      </c>
      <c r="AE165">
        <v>6204.32</v>
      </c>
      <c r="AF165">
        <v>8574.2790000000005</v>
      </c>
      <c r="AG165">
        <v>2.7</v>
      </c>
      <c r="AH165">
        <v>1</v>
      </c>
      <c r="AI165">
        <v>4.1666667999999997E-2</v>
      </c>
      <c r="AJ165">
        <v>5.0000004000000001E-2</v>
      </c>
      <c r="AK165">
        <v>0.29256544000000001</v>
      </c>
      <c r="AL165">
        <v>2.6881769999999999E-2</v>
      </c>
      <c r="AM165">
        <v>19.8</v>
      </c>
      <c r="AN165">
        <v>5.3</v>
      </c>
      <c r="AO165">
        <v>50</v>
      </c>
      <c r="AP165">
        <v>50</v>
      </c>
      <c r="AQ165" s="34">
        <v>0.39203995000000003</v>
      </c>
      <c r="AR165" s="34">
        <v>0</v>
      </c>
      <c r="AS165" s="34">
        <v>6.1746299999999996</v>
      </c>
      <c r="AT165" s="34">
        <v>0</v>
      </c>
      <c r="AU165" s="34">
        <v>1.5741385000000001</v>
      </c>
      <c r="AV165" s="34"/>
      <c r="AW165" s="34"/>
      <c r="AX165" s="34"/>
      <c r="AY165" s="34"/>
      <c r="AZ165" s="34"/>
      <c r="BA165" s="34">
        <v>0</v>
      </c>
      <c r="BB165" s="34">
        <v>0.60570495999999996</v>
      </c>
      <c r="BC165" s="34">
        <v>3.6455004999999999E-2</v>
      </c>
      <c r="BD165" s="34">
        <v>0</v>
      </c>
      <c r="BE165" s="34">
        <v>0.1</v>
      </c>
      <c r="BF165" s="34">
        <v>1.0000001E-2</v>
      </c>
      <c r="BG165" s="34">
        <v>0.2</v>
      </c>
      <c r="BH165" s="34">
        <v>0.6</v>
      </c>
      <c r="BI165" s="34">
        <v>1</v>
      </c>
      <c r="BJ165" s="34">
        <v>0.5</v>
      </c>
      <c r="BK165" s="34">
        <v>0</v>
      </c>
      <c r="BL165" s="34">
        <v>0</v>
      </c>
      <c r="BM165" s="34"/>
      <c r="BN165" s="34"/>
      <c r="BO165" s="34"/>
      <c r="BP165" s="34"/>
      <c r="BQ165" s="34"/>
      <c r="BR165" s="34"/>
      <c r="BS165" s="34"/>
      <c r="BT165" s="34"/>
      <c r="BU165" s="34"/>
      <c r="BV165" s="34">
        <v>1.8600003000000001</v>
      </c>
      <c r="BW165" s="34"/>
      <c r="BX165" s="34"/>
      <c r="BY165" s="34">
        <v>1.2</v>
      </c>
      <c r="BZ165" s="34">
        <v>2.7</v>
      </c>
      <c r="CA165" s="34"/>
      <c r="CB165" s="34"/>
      <c r="CC165" s="34"/>
      <c r="CD165" s="34"/>
      <c r="CE165" s="34"/>
      <c r="CF165" s="34"/>
      <c r="CG165" s="34"/>
      <c r="CH165" s="34"/>
      <c r="CI165" s="34"/>
      <c r="CJ165" s="34"/>
      <c r="CK165" s="34"/>
      <c r="CL165" s="34"/>
      <c r="CM165" s="34"/>
      <c r="CN165" s="34" t="s">
        <v>2176</v>
      </c>
    </row>
    <row r="166" spans="1:92">
      <c r="A166" t="s">
        <v>2360</v>
      </c>
      <c r="B166">
        <v>219</v>
      </c>
      <c r="C166" t="s">
        <v>270</v>
      </c>
      <c r="D166">
        <v>4.3906869999999998</v>
      </c>
      <c r="E166">
        <v>2.7728874999999999</v>
      </c>
      <c r="F166">
        <v>2358.8335000000002</v>
      </c>
      <c r="G166">
        <v>1.9015346</v>
      </c>
      <c r="H166">
        <v>508.43669999999997</v>
      </c>
      <c r="I166">
        <v>732.8623</v>
      </c>
      <c r="J166">
        <v>1115.6328000000001</v>
      </c>
      <c r="K166">
        <v>9</v>
      </c>
      <c r="L166">
        <v>64.379570000000001</v>
      </c>
      <c r="M166">
        <v>110.91549999999999</v>
      </c>
      <c r="N166" t="s">
        <v>2202</v>
      </c>
      <c r="O166">
        <v>99.788340000000005</v>
      </c>
      <c r="P166">
        <v>120.560326</v>
      </c>
      <c r="Q166">
        <v>447</v>
      </c>
      <c r="R166">
        <v>4.1909999999999998</v>
      </c>
      <c r="S166">
        <v>3.8849999999999998</v>
      </c>
      <c r="T166">
        <v>4.1909999999999998</v>
      </c>
      <c r="U166">
        <v>3.33</v>
      </c>
      <c r="V166">
        <v>4.0229999999999997</v>
      </c>
      <c r="W166">
        <v>3.1030000000000002</v>
      </c>
      <c r="X166">
        <v>9</v>
      </c>
      <c r="Y166">
        <v>3.226</v>
      </c>
      <c r="Z166">
        <v>6.8840000000000003</v>
      </c>
      <c r="AA166">
        <v>3.1619999999999999</v>
      </c>
      <c r="AB166">
        <v>2.931</v>
      </c>
      <c r="AC166">
        <v>0.79</v>
      </c>
      <c r="AD166">
        <v>42926.1</v>
      </c>
      <c r="AE166">
        <v>8588.7479999999996</v>
      </c>
      <c r="AF166">
        <v>20310.171999999999</v>
      </c>
      <c r="AG166">
        <v>1.4</v>
      </c>
      <c r="AH166">
        <v>0.3</v>
      </c>
      <c r="AI166">
        <v>0.33333333999999998</v>
      </c>
      <c r="AJ166">
        <v>9.1666670000000006E-2</v>
      </c>
      <c r="AK166">
        <v>0.28549375999999999</v>
      </c>
      <c r="AL166">
        <v>0.28769124000000001</v>
      </c>
      <c r="AM166">
        <v>0.9</v>
      </c>
      <c r="AN166">
        <v>4.8</v>
      </c>
      <c r="AO166">
        <v>95</v>
      </c>
      <c r="AP166">
        <v>96.4</v>
      </c>
      <c r="AQ166" s="34">
        <v>1.3809610999999999</v>
      </c>
      <c r="AR166" s="34">
        <v>8.5713019999999993</v>
      </c>
      <c r="AS166" s="34">
        <v>1.8967837999999999</v>
      </c>
      <c r="AT166" s="34">
        <v>414.09435999999999</v>
      </c>
      <c r="AU166" s="34">
        <v>425.94342</v>
      </c>
      <c r="AV166" s="34"/>
      <c r="AW166" s="34"/>
      <c r="AX166" s="34"/>
      <c r="AY166" s="34">
        <v>0.56568470000000004</v>
      </c>
      <c r="AZ166" s="34"/>
      <c r="BA166" s="34">
        <v>3.0000002000000001</v>
      </c>
      <c r="BB166" s="34">
        <v>9.2400004999999997E-3</v>
      </c>
      <c r="BC166" s="34">
        <v>0</v>
      </c>
      <c r="BD166" s="34">
        <v>0</v>
      </c>
      <c r="BE166" s="34">
        <v>0.1</v>
      </c>
      <c r="BF166" s="34">
        <v>1.0000001E-2</v>
      </c>
      <c r="BG166" s="34">
        <v>0.3</v>
      </c>
      <c r="BH166" s="34">
        <v>1.7</v>
      </c>
      <c r="BI166" s="34">
        <v>2.5</v>
      </c>
      <c r="BJ166" s="34">
        <v>2.7</v>
      </c>
      <c r="BK166" s="34">
        <v>2.6000000999999999</v>
      </c>
      <c r="BL166" s="34">
        <v>1.5000001000000001</v>
      </c>
      <c r="BM166" s="34">
        <v>1.2</v>
      </c>
      <c r="BN166" s="34">
        <v>4.3</v>
      </c>
      <c r="BO166" s="34">
        <v>1.8000001000000001</v>
      </c>
      <c r="BP166" s="34">
        <v>1.3508064E-2</v>
      </c>
      <c r="BQ166" s="34"/>
      <c r="BR166" s="34"/>
      <c r="BS166" s="34"/>
      <c r="BT166" s="34"/>
      <c r="BU166" s="34"/>
      <c r="BV166" s="34">
        <v>2.7</v>
      </c>
      <c r="BW166" s="34">
        <v>5.0000005999999999E-5</v>
      </c>
      <c r="BX166" s="34">
        <v>4.5000005E-4</v>
      </c>
      <c r="BY166" s="34">
        <v>7.6800002999999997</v>
      </c>
      <c r="BZ166" s="34">
        <v>17.28</v>
      </c>
      <c r="CA166" s="34">
        <v>1.5000001000000001</v>
      </c>
      <c r="CB166" s="34"/>
      <c r="CC166" s="34"/>
      <c r="CD166" s="34"/>
      <c r="CE166" s="34"/>
      <c r="CF166" s="34"/>
      <c r="CG166" s="34"/>
      <c r="CH166" s="34"/>
      <c r="CI166" s="34"/>
      <c r="CJ166" s="34"/>
      <c r="CK166" s="34"/>
      <c r="CL166" s="34"/>
      <c r="CM166" s="34"/>
      <c r="CN166" s="34" t="s">
        <v>2182</v>
      </c>
    </row>
    <row r="167" spans="1:92">
      <c r="A167" t="s">
        <v>2361</v>
      </c>
      <c r="B167">
        <v>220</v>
      </c>
      <c r="C167" t="s">
        <v>270</v>
      </c>
      <c r="D167">
        <v>3.0889924</v>
      </c>
      <c r="E167">
        <v>1.998748</v>
      </c>
      <c r="F167">
        <v>1785.3734999999999</v>
      </c>
      <c r="G167">
        <v>58.769824999999997</v>
      </c>
      <c r="H167">
        <v>501.54836999999998</v>
      </c>
      <c r="I167">
        <v>418.63240000000002</v>
      </c>
      <c r="J167">
        <v>806.423</v>
      </c>
      <c r="K167">
        <v>8</v>
      </c>
      <c r="L167">
        <v>187.21163999999999</v>
      </c>
      <c r="M167">
        <v>199.87479999999999</v>
      </c>
      <c r="N167" t="s">
        <v>2208</v>
      </c>
      <c r="O167">
        <v>134.30402000000001</v>
      </c>
      <c r="P167">
        <v>124.92174</v>
      </c>
      <c r="Q167">
        <v>434</v>
      </c>
      <c r="R167">
        <v>3.5150000000000001</v>
      </c>
      <c r="S167">
        <v>3.38</v>
      </c>
      <c r="T167">
        <v>3.5150000000000001</v>
      </c>
      <c r="U167">
        <v>2.8279999999999998</v>
      </c>
      <c r="V167">
        <v>3.2250000000000001</v>
      </c>
      <c r="W167">
        <v>2.694</v>
      </c>
      <c r="X167">
        <v>8.5069999999999997</v>
      </c>
      <c r="Y167">
        <v>1.9950000000000001</v>
      </c>
      <c r="Z167">
        <v>4.077</v>
      </c>
      <c r="AA167">
        <v>2.081</v>
      </c>
      <c r="AB167">
        <v>1.0469999999999999</v>
      </c>
      <c r="AC167">
        <v>0.94899999999999995</v>
      </c>
      <c r="AD167">
        <v>29737.723000000002</v>
      </c>
      <c r="AE167">
        <v>5138.66</v>
      </c>
      <c r="AF167">
        <v>11885.287</v>
      </c>
      <c r="AG167">
        <v>1.5</v>
      </c>
      <c r="AH167">
        <v>0.7</v>
      </c>
      <c r="AI167">
        <v>0.16666666999999999</v>
      </c>
      <c r="AJ167">
        <v>4.1666667999999997E-2</v>
      </c>
      <c r="AK167">
        <v>0.13119331000000001</v>
      </c>
      <c r="AL167">
        <v>0.14209445000000001</v>
      </c>
      <c r="AM167">
        <v>0.6</v>
      </c>
      <c r="AN167">
        <v>8.6999999999999993</v>
      </c>
      <c r="AO167">
        <v>95</v>
      </c>
      <c r="AP167">
        <v>95.3</v>
      </c>
      <c r="AQ167" s="34">
        <v>1.1416465</v>
      </c>
      <c r="AR167" s="34">
        <v>6.7828150000000003</v>
      </c>
      <c r="AS167" s="34">
        <v>1.5393060000000001</v>
      </c>
      <c r="AT167" s="34">
        <v>243.61473000000001</v>
      </c>
      <c r="AU167" s="34">
        <v>253.07848999999999</v>
      </c>
      <c r="AV167" s="34">
        <v>4.2512184000000003E-3</v>
      </c>
      <c r="AW167" s="34">
        <v>38.099980000000002</v>
      </c>
      <c r="AX167" s="34">
        <v>5.2929558000000002E-2</v>
      </c>
      <c r="AY167" s="34">
        <v>1.7242284999999999</v>
      </c>
      <c r="AZ167" s="34">
        <v>4.4188666000000003</v>
      </c>
      <c r="BA167" s="34">
        <v>3.0000002000000001</v>
      </c>
      <c r="BB167" s="34">
        <v>5.8880000000000002E-2</v>
      </c>
      <c r="BC167" s="34">
        <v>0</v>
      </c>
      <c r="BD167" s="34">
        <v>0</v>
      </c>
      <c r="BE167" s="34">
        <v>0.1</v>
      </c>
      <c r="BF167" s="34">
        <v>1.0000001E-2</v>
      </c>
      <c r="BG167" s="34">
        <v>0.2</v>
      </c>
      <c r="BH167" s="34">
        <v>1</v>
      </c>
      <c r="BI167" s="34">
        <v>0.8</v>
      </c>
      <c r="BJ167" s="34">
        <v>2.4</v>
      </c>
      <c r="BK167" s="34">
        <v>2.1000000999999999</v>
      </c>
      <c r="BL167" s="34">
        <v>1.2</v>
      </c>
      <c r="BM167" s="34">
        <v>1.2</v>
      </c>
      <c r="BN167" s="34">
        <v>1</v>
      </c>
      <c r="BO167" s="34">
        <v>0.8</v>
      </c>
      <c r="BP167" s="34"/>
      <c r="BQ167" s="34"/>
      <c r="BR167" s="34"/>
      <c r="BS167" s="34">
        <v>0</v>
      </c>
      <c r="BT167" s="34">
        <v>4.9417254000000001E-2</v>
      </c>
      <c r="BU167" s="34">
        <v>0</v>
      </c>
      <c r="BV167" s="34">
        <v>1.2</v>
      </c>
      <c r="BW167" s="34"/>
      <c r="BX167" s="34">
        <v>4.5000005E-4</v>
      </c>
      <c r="BY167" s="34">
        <v>1.44</v>
      </c>
      <c r="BZ167" s="34">
        <v>6.4800005000000001</v>
      </c>
      <c r="CA167" s="34"/>
      <c r="CB167" s="34"/>
      <c r="CC167" s="34"/>
      <c r="CD167" s="34"/>
      <c r="CE167" s="34"/>
      <c r="CF167" s="34"/>
      <c r="CG167" s="34"/>
      <c r="CH167" s="34"/>
      <c r="CI167" s="34"/>
      <c r="CJ167" s="34"/>
      <c r="CK167" s="34"/>
      <c r="CL167" s="34"/>
      <c r="CM167" s="34"/>
      <c r="CN167" s="34" t="s">
        <v>2176</v>
      </c>
    </row>
    <row r="168" spans="1:92">
      <c r="A168" t="s">
        <v>2362</v>
      </c>
      <c r="B168">
        <v>221</v>
      </c>
      <c r="C168" t="s">
        <v>271</v>
      </c>
      <c r="D168">
        <v>62.837905999999997</v>
      </c>
      <c r="E168">
        <v>3.4795522999999999</v>
      </c>
      <c r="F168">
        <v>640.36596999999995</v>
      </c>
      <c r="G168">
        <v>0</v>
      </c>
      <c r="H168">
        <v>498.31639999999999</v>
      </c>
      <c r="I168">
        <v>0</v>
      </c>
      <c r="J168">
        <v>142.04957999999999</v>
      </c>
      <c r="K168">
        <v>2</v>
      </c>
      <c r="L168">
        <v>204.75040999999999</v>
      </c>
      <c r="M168">
        <v>61.044777000000003</v>
      </c>
      <c r="N168" t="s">
        <v>2227</v>
      </c>
      <c r="O168">
        <v>171.22044</v>
      </c>
      <c r="P168">
        <v>57.041843</v>
      </c>
      <c r="Q168">
        <v>900</v>
      </c>
      <c r="R168">
        <v>9</v>
      </c>
      <c r="S168">
        <v>2.024</v>
      </c>
      <c r="T168">
        <v>9</v>
      </c>
      <c r="U168">
        <v>3.7309999999999999</v>
      </c>
      <c r="V168">
        <v>0</v>
      </c>
      <c r="W168">
        <v>0</v>
      </c>
      <c r="X168">
        <v>0</v>
      </c>
      <c r="Y168">
        <v>0</v>
      </c>
      <c r="Z168">
        <v>5.8000000000000003E-2</v>
      </c>
      <c r="AA168">
        <v>5.8000000000000003E-2</v>
      </c>
      <c r="AB168">
        <v>0</v>
      </c>
      <c r="AC168">
        <v>0</v>
      </c>
      <c r="AD168">
        <v>0</v>
      </c>
      <c r="AE168">
        <v>1167</v>
      </c>
      <c r="AF168">
        <v>1167</v>
      </c>
      <c r="AG168">
        <v>0</v>
      </c>
      <c r="AH168">
        <v>2.4</v>
      </c>
      <c r="AI168">
        <v>0</v>
      </c>
      <c r="AJ168">
        <v>0.15</v>
      </c>
      <c r="AK168">
        <v>2.4</v>
      </c>
      <c r="AL168">
        <v>2.4</v>
      </c>
      <c r="AM168">
        <v>0</v>
      </c>
      <c r="AN168">
        <v>100</v>
      </c>
      <c r="AO168">
        <v>0</v>
      </c>
      <c r="AP168">
        <v>60</v>
      </c>
      <c r="AQ168" s="34">
        <v>0</v>
      </c>
      <c r="AR168" s="34">
        <v>0</v>
      </c>
      <c r="AS168" s="34">
        <v>0</v>
      </c>
      <c r="AT168" s="34">
        <v>0</v>
      </c>
      <c r="AU168" s="34">
        <v>0</v>
      </c>
      <c r="AV168" s="34"/>
      <c r="AW168" s="34"/>
      <c r="AX168" s="34"/>
      <c r="AY168" s="34"/>
      <c r="AZ168" s="34"/>
      <c r="BA168" s="34">
        <v>0</v>
      </c>
      <c r="BB168" s="34">
        <v>0</v>
      </c>
      <c r="BC168" s="34">
        <v>0</v>
      </c>
      <c r="BD168" s="34">
        <v>0</v>
      </c>
      <c r="BE168" s="34">
        <v>0.2</v>
      </c>
      <c r="BF168" s="34">
        <v>0.05</v>
      </c>
      <c r="BG168" s="34"/>
      <c r="BH168" s="34"/>
      <c r="BI168" s="34"/>
      <c r="BJ168" s="34"/>
      <c r="BK168" s="34"/>
      <c r="BL168" s="34"/>
      <c r="BM168" s="34"/>
      <c r="BN168" s="34"/>
      <c r="BO168" s="34"/>
      <c r="BP168" s="34"/>
      <c r="BQ168" s="34"/>
      <c r="BR168" s="34"/>
      <c r="BS168" s="34"/>
      <c r="BT168" s="34"/>
      <c r="BU168" s="34"/>
      <c r="BV168" s="34">
        <v>4.1400002999999996</v>
      </c>
      <c r="BW168" s="34"/>
      <c r="BX168" s="34"/>
      <c r="BY168" s="34"/>
      <c r="BZ168" s="34"/>
      <c r="CA168" s="34"/>
      <c r="CB168" s="34"/>
      <c r="CC168" s="34"/>
      <c r="CD168" s="34"/>
      <c r="CE168" s="34"/>
      <c r="CF168" s="34"/>
      <c r="CG168" s="34"/>
      <c r="CH168" s="34"/>
      <c r="CI168" s="34"/>
      <c r="CJ168" s="34"/>
      <c r="CK168" s="34"/>
      <c r="CL168" s="34"/>
      <c r="CM168" s="34"/>
      <c r="CN168" s="34" t="s">
        <v>2173</v>
      </c>
    </row>
    <row r="169" spans="1:92">
      <c r="A169" t="s">
        <v>2363</v>
      </c>
      <c r="B169">
        <v>222</v>
      </c>
      <c r="C169" t="s">
        <v>266</v>
      </c>
      <c r="D169">
        <v>3.2308072999999999</v>
      </c>
      <c r="E169">
        <v>1.8361514000000001</v>
      </c>
      <c r="F169">
        <v>1488.7917</v>
      </c>
      <c r="G169">
        <v>114.12009999999999</v>
      </c>
      <c r="H169">
        <v>107.974205</v>
      </c>
      <c r="I169">
        <v>174.19488999999999</v>
      </c>
      <c r="J169">
        <v>1092.5026</v>
      </c>
      <c r="K169">
        <v>8</v>
      </c>
      <c r="L169">
        <v>195.80649</v>
      </c>
      <c r="M169">
        <v>183.61514</v>
      </c>
      <c r="N169" t="s">
        <v>2208</v>
      </c>
      <c r="O169">
        <v>140.46987999999999</v>
      </c>
      <c r="P169">
        <v>114.75946</v>
      </c>
      <c r="Q169">
        <v>432</v>
      </c>
      <c r="R169">
        <v>3.5950000000000002</v>
      </c>
      <c r="S169">
        <v>3.0870000000000002</v>
      </c>
      <c r="T169">
        <v>3.5950000000000002</v>
      </c>
      <c r="U169">
        <v>2.71</v>
      </c>
      <c r="V169">
        <v>3.177</v>
      </c>
      <c r="W169">
        <v>2.8180000000000001</v>
      </c>
      <c r="X169">
        <v>8.1229999999999993</v>
      </c>
      <c r="Y169">
        <v>1.8859999999999999</v>
      </c>
      <c r="Z169">
        <v>2.347</v>
      </c>
      <c r="AA169">
        <v>1.966</v>
      </c>
      <c r="AB169">
        <v>0.28499999999999998</v>
      </c>
      <c r="AC169">
        <v>9.5000000000000001E-2</v>
      </c>
      <c r="AD169">
        <v>34057.722999999998</v>
      </c>
      <c r="AE169">
        <v>3950.0898000000002</v>
      </c>
      <c r="AF169">
        <v>5265.4804999999997</v>
      </c>
      <c r="AG169">
        <v>0.7</v>
      </c>
      <c r="AH169">
        <v>0.3</v>
      </c>
      <c r="AI169">
        <v>4.1666667999999997E-2</v>
      </c>
      <c r="AJ169">
        <v>4.1666667999999997E-2</v>
      </c>
      <c r="AK169">
        <v>2.5169562999999999E-2</v>
      </c>
      <c r="AL169">
        <v>2.8506063000000002E-2</v>
      </c>
      <c r="AM169">
        <v>1.6</v>
      </c>
      <c r="AN169">
        <v>7.3</v>
      </c>
      <c r="AO169">
        <v>70</v>
      </c>
      <c r="AP169">
        <v>90</v>
      </c>
      <c r="AQ169" s="34">
        <v>1.6171652000000001</v>
      </c>
      <c r="AR169" s="34">
        <v>5.3043016999999999</v>
      </c>
      <c r="AS169" s="34">
        <v>0.99495250000000002</v>
      </c>
      <c r="AT169" s="34">
        <v>37.520065000000002</v>
      </c>
      <c r="AU169" s="34">
        <v>45.436480000000003</v>
      </c>
      <c r="AV169" s="34">
        <v>9.5848989999999996E-5</v>
      </c>
      <c r="AW169" s="34">
        <v>0.92657350000000005</v>
      </c>
      <c r="AX169" s="34">
        <v>3.6756635000000003E-2</v>
      </c>
      <c r="AY169" s="34">
        <v>1.5682833</v>
      </c>
      <c r="AZ169" s="34"/>
      <c r="BA169" s="34">
        <v>3.0000002000000001</v>
      </c>
      <c r="BB169" s="34">
        <v>5.2545003999999999E-2</v>
      </c>
      <c r="BC169" s="34">
        <v>0</v>
      </c>
      <c r="BD169" s="34">
        <v>0</v>
      </c>
      <c r="BE169" s="34">
        <v>1.0000001E-2</v>
      </c>
      <c r="BF169" s="34">
        <v>1.0000001E-2</v>
      </c>
      <c r="BG169" s="34">
        <v>0.1</v>
      </c>
      <c r="BH169" s="34">
        <v>0.3</v>
      </c>
      <c r="BI169" s="34">
        <v>0.2</v>
      </c>
      <c r="BJ169" s="34">
        <v>0.5</v>
      </c>
      <c r="BK169" s="34">
        <v>1</v>
      </c>
      <c r="BL169" s="34">
        <v>0</v>
      </c>
      <c r="BM169" s="34">
        <v>0.3</v>
      </c>
      <c r="BN169" s="34">
        <v>0</v>
      </c>
      <c r="BO169" s="34">
        <v>0</v>
      </c>
      <c r="BP169" s="34"/>
      <c r="BQ169" s="34"/>
      <c r="BR169" s="34"/>
      <c r="BS169" s="34"/>
      <c r="BT169" s="34"/>
      <c r="BU169" s="34"/>
      <c r="BV169" s="34">
        <v>1.5024999999999999</v>
      </c>
      <c r="BW169" s="34"/>
      <c r="BX169" s="34"/>
      <c r="BY169" s="34">
        <v>0.72</v>
      </c>
      <c r="BZ169" s="34">
        <v>1.6200000999999999</v>
      </c>
      <c r="CA169" s="34"/>
      <c r="CB169" s="34"/>
      <c r="CC169" s="34"/>
      <c r="CD169" s="34"/>
      <c r="CE169" s="34"/>
      <c r="CF169" s="34"/>
      <c r="CG169" s="34"/>
      <c r="CH169" s="34"/>
      <c r="CI169" s="34"/>
      <c r="CJ169" s="34"/>
      <c r="CK169" s="34"/>
      <c r="CL169" s="34"/>
      <c r="CM169" s="34"/>
      <c r="CN169" s="34" t="s">
        <v>2176</v>
      </c>
    </row>
    <row r="170" spans="1:92">
      <c r="A170" t="s">
        <v>2364</v>
      </c>
      <c r="B170">
        <v>223</v>
      </c>
      <c r="C170" t="s">
        <v>175</v>
      </c>
      <c r="D170">
        <v>2.332668</v>
      </c>
      <c r="E170">
        <v>1.3054399999999999</v>
      </c>
      <c r="F170">
        <v>1142.2112</v>
      </c>
      <c r="G170">
        <v>80.539900000000003</v>
      </c>
      <c r="H170">
        <v>434.54669999999999</v>
      </c>
      <c r="I170">
        <v>147.67186000000001</v>
      </c>
      <c r="J170">
        <v>479.45263999999997</v>
      </c>
      <c r="K170">
        <v>8</v>
      </c>
      <c r="L170">
        <v>141.37380999999999</v>
      </c>
      <c r="M170">
        <v>130.54399000000001</v>
      </c>
      <c r="N170" t="s">
        <v>2172</v>
      </c>
      <c r="O170">
        <v>122.77200000000001</v>
      </c>
      <c r="P170">
        <v>108.78664999999999</v>
      </c>
      <c r="Q170">
        <v>333</v>
      </c>
      <c r="R170">
        <v>3.0550000000000002</v>
      </c>
      <c r="S170">
        <v>2.7040000000000002</v>
      </c>
      <c r="T170">
        <v>3.0550000000000002</v>
      </c>
      <c r="U170">
        <v>2.2850000000000001</v>
      </c>
      <c r="V170">
        <v>3.4980000000000002</v>
      </c>
      <c r="W170">
        <v>4.415</v>
      </c>
      <c r="X170">
        <v>4.7450000000000001</v>
      </c>
      <c r="Y170">
        <v>2.165</v>
      </c>
      <c r="Z170">
        <v>2.7309999999999999</v>
      </c>
      <c r="AA170">
        <v>2.0790000000000002</v>
      </c>
      <c r="AB170">
        <v>0.42099999999999999</v>
      </c>
      <c r="AC170">
        <v>0.23200000000000001</v>
      </c>
      <c r="AD170">
        <v>33172.855000000003</v>
      </c>
      <c r="AE170">
        <v>2775.57</v>
      </c>
      <c r="AF170">
        <v>8400.1419999999998</v>
      </c>
      <c r="AG170">
        <v>4</v>
      </c>
      <c r="AH170">
        <v>0.3</v>
      </c>
      <c r="AI170">
        <v>0.16666666999999999</v>
      </c>
      <c r="AJ170">
        <v>2.5000002E-2</v>
      </c>
      <c r="AK170">
        <v>0.11090588</v>
      </c>
      <c r="AL170">
        <v>0.11315876</v>
      </c>
      <c r="AM170">
        <v>2.5</v>
      </c>
      <c r="AN170">
        <v>23.2</v>
      </c>
      <c r="AO170">
        <v>80</v>
      </c>
      <c r="AP170">
        <v>85</v>
      </c>
      <c r="AQ170" s="34">
        <v>8.4353940000000005</v>
      </c>
      <c r="AR170" s="34">
        <v>0</v>
      </c>
      <c r="AS170" s="34">
        <v>1.1384844000000001</v>
      </c>
      <c r="AT170" s="34">
        <v>25.031796</v>
      </c>
      <c r="AU170" s="34">
        <v>34.409903999999997</v>
      </c>
      <c r="AV170" s="34">
        <v>5.4329853000000001E-3</v>
      </c>
      <c r="AW170" s="34">
        <v>47.860213999999999</v>
      </c>
      <c r="AX170" s="34">
        <v>6.2492409999999996</v>
      </c>
      <c r="AY170" s="34">
        <v>46.078842000000002</v>
      </c>
      <c r="AZ170" s="34"/>
      <c r="BA170" s="34">
        <v>3.0000002000000001</v>
      </c>
      <c r="BB170" s="34">
        <v>6.0850005999999998E-2</v>
      </c>
      <c r="BC170" s="34">
        <v>1.0935001E-2</v>
      </c>
      <c r="BD170" s="34">
        <v>0</v>
      </c>
      <c r="BE170" s="34">
        <v>0.1</v>
      </c>
      <c r="BF170" s="34">
        <v>1.0000001E-2</v>
      </c>
      <c r="BG170" s="34">
        <v>0.1</v>
      </c>
      <c r="BH170" s="34">
        <v>0.2</v>
      </c>
      <c r="BI170" s="34">
        <v>0.70000004999999998</v>
      </c>
      <c r="BJ170" s="34">
        <v>0.6</v>
      </c>
      <c r="BK170" s="34">
        <v>2.6000000999999999</v>
      </c>
      <c r="BL170" s="34">
        <v>0</v>
      </c>
      <c r="BM170" s="34">
        <v>1.5000001000000001</v>
      </c>
      <c r="BN170" s="34">
        <v>1.9000001</v>
      </c>
      <c r="BO170" s="34">
        <v>0</v>
      </c>
      <c r="BP170" s="34"/>
      <c r="BQ170" s="34"/>
      <c r="BR170" s="34"/>
      <c r="BS170" s="34">
        <v>8.8826039999999995E-2</v>
      </c>
      <c r="BT170" s="34">
        <v>0.15437788</v>
      </c>
      <c r="BU170" s="34">
        <v>0</v>
      </c>
      <c r="BV170" s="34">
        <v>0.90600009999999997</v>
      </c>
      <c r="BW170" s="34"/>
      <c r="BX170" s="34"/>
      <c r="BY170" s="34">
        <v>0.24000002000000001</v>
      </c>
      <c r="BZ170" s="34">
        <v>1.6200002</v>
      </c>
      <c r="CA170" s="34"/>
      <c r="CB170" s="34"/>
      <c r="CC170" s="34"/>
      <c r="CD170" s="34"/>
      <c r="CE170" s="34"/>
      <c r="CF170" s="34"/>
      <c r="CG170" s="34"/>
      <c r="CH170" s="34"/>
      <c r="CI170" s="34"/>
      <c r="CJ170" s="34"/>
      <c r="CK170" s="34"/>
      <c r="CL170" s="34"/>
      <c r="CM170" s="34"/>
      <c r="CN170" s="34" t="s">
        <v>2176</v>
      </c>
    </row>
    <row r="171" spans="1:92">
      <c r="A171" t="s">
        <v>2365</v>
      </c>
      <c r="B171">
        <v>224</v>
      </c>
      <c r="C171" t="s">
        <v>272</v>
      </c>
      <c r="D171">
        <v>14.197184</v>
      </c>
      <c r="E171">
        <v>4.8216704999999997</v>
      </c>
      <c r="F171">
        <v>4711.6045000000004</v>
      </c>
      <c r="G171">
        <v>166.47908000000001</v>
      </c>
      <c r="H171">
        <v>3952.4845999999998</v>
      </c>
      <c r="I171">
        <v>194.24535</v>
      </c>
      <c r="J171">
        <v>398.39535999999998</v>
      </c>
      <c r="K171">
        <v>10</v>
      </c>
      <c r="L171">
        <v>189.80190999999999</v>
      </c>
      <c r="M171">
        <v>102.58874</v>
      </c>
      <c r="N171" t="s">
        <v>2181</v>
      </c>
      <c r="O171">
        <v>157.74647999999999</v>
      </c>
      <c r="P171">
        <v>98.401436000000004</v>
      </c>
      <c r="Q171">
        <v>823</v>
      </c>
      <c r="R171">
        <v>7.5359999999999996</v>
      </c>
      <c r="S171">
        <v>5.4909999999999997</v>
      </c>
      <c r="T171">
        <v>7.5359999999999996</v>
      </c>
      <c r="U171">
        <v>4.3920000000000003</v>
      </c>
      <c r="V171">
        <v>1.841</v>
      </c>
      <c r="W171">
        <v>3.5150000000000001</v>
      </c>
      <c r="X171">
        <v>0</v>
      </c>
      <c r="Y171">
        <v>0.77900000000000003</v>
      </c>
      <c r="Z171">
        <v>3.3220000000000001</v>
      </c>
      <c r="AA171">
        <v>1.3109999999999999</v>
      </c>
      <c r="AB171">
        <v>1.651</v>
      </c>
      <c r="AC171">
        <v>0.36</v>
      </c>
      <c r="AD171">
        <v>8031.1589999999997</v>
      </c>
      <c r="AE171">
        <v>6386.86</v>
      </c>
      <c r="AF171">
        <v>18194.006000000001</v>
      </c>
      <c r="AG171">
        <v>1.6</v>
      </c>
      <c r="AH171">
        <v>1.4</v>
      </c>
      <c r="AI171">
        <v>0.16666666999999999</v>
      </c>
      <c r="AJ171">
        <v>2.5000002E-2</v>
      </c>
      <c r="AK171">
        <v>0.87556900000000004</v>
      </c>
      <c r="AL171">
        <v>0.93410254000000004</v>
      </c>
      <c r="AM171">
        <v>40.6</v>
      </c>
      <c r="AN171">
        <v>100</v>
      </c>
      <c r="AO171">
        <v>50</v>
      </c>
      <c r="AP171">
        <v>90</v>
      </c>
      <c r="AQ171" s="34">
        <v>9.1265599999999996</v>
      </c>
      <c r="AR171" s="34">
        <v>10.97369</v>
      </c>
      <c r="AS171" s="34">
        <v>0.98637269999999999</v>
      </c>
      <c r="AT171" s="34">
        <v>77.250084000000001</v>
      </c>
      <c r="AU171" s="34">
        <v>98.336699999999993</v>
      </c>
      <c r="AV171" s="34"/>
      <c r="AW171" s="34"/>
      <c r="AX171" s="34">
        <v>3.9207084000000001</v>
      </c>
      <c r="AY171" s="34">
        <v>8.1681419999999996</v>
      </c>
      <c r="AZ171" s="34"/>
      <c r="BA171" s="34">
        <v>3.0000002000000001</v>
      </c>
      <c r="BB171" s="34">
        <v>0.40999505000000003</v>
      </c>
      <c r="BC171" s="34">
        <v>1.0935001E-2</v>
      </c>
      <c r="BD171" s="34">
        <v>0</v>
      </c>
      <c r="BE171" s="34">
        <v>1</v>
      </c>
      <c r="BF171" s="34">
        <v>0.05</v>
      </c>
      <c r="BG171" s="34">
        <v>0.2</v>
      </c>
      <c r="BH171" s="34">
        <v>0.6</v>
      </c>
      <c r="BI171" s="34">
        <v>1.8000001000000001</v>
      </c>
      <c r="BJ171" s="34">
        <v>5.9</v>
      </c>
      <c r="BK171" s="34">
        <v>1.9000001</v>
      </c>
      <c r="BL171" s="34">
        <v>0</v>
      </c>
      <c r="BM171" s="34">
        <v>2.8000001999999999</v>
      </c>
      <c r="BN171" s="34">
        <v>0.90000004</v>
      </c>
      <c r="BO171" s="34">
        <v>0</v>
      </c>
      <c r="BP171" s="34">
        <v>1.1762124000000001E-2</v>
      </c>
      <c r="BQ171" s="34"/>
      <c r="BR171" s="34"/>
      <c r="BS171" s="34"/>
      <c r="BT171" s="34"/>
      <c r="BU171" s="34"/>
      <c r="BV171" s="34">
        <v>0.92250012999999997</v>
      </c>
      <c r="BW171" s="34"/>
      <c r="BX171" s="34"/>
      <c r="BY171" s="34">
        <v>2.16</v>
      </c>
      <c r="BZ171" s="34">
        <v>9.7200000000000006</v>
      </c>
      <c r="CA171" s="34"/>
      <c r="CB171" s="34"/>
      <c r="CC171" s="34"/>
      <c r="CD171" s="34"/>
      <c r="CE171" s="34"/>
      <c r="CF171" s="34"/>
      <c r="CG171" s="34"/>
      <c r="CH171" s="34"/>
      <c r="CI171" s="34"/>
      <c r="CJ171" s="34"/>
      <c r="CK171" s="34"/>
      <c r="CL171" s="34"/>
      <c r="CM171" s="34"/>
      <c r="CN171" s="34" t="s">
        <v>2176</v>
      </c>
    </row>
    <row r="172" spans="1:92">
      <c r="A172" t="s">
        <v>2366</v>
      </c>
      <c r="B172">
        <v>225</v>
      </c>
      <c r="C172" t="s">
        <v>272</v>
      </c>
      <c r="D172">
        <v>10.532477</v>
      </c>
      <c r="E172">
        <v>3.5020964000000001</v>
      </c>
      <c r="F172">
        <v>2975.893</v>
      </c>
      <c r="G172">
        <v>243.09106</v>
      </c>
      <c r="H172">
        <v>2209.3726000000001</v>
      </c>
      <c r="I172">
        <v>119.74733000000001</v>
      </c>
      <c r="J172">
        <v>403.68225000000001</v>
      </c>
      <c r="K172">
        <v>11</v>
      </c>
      <c r="L172">
        <v>195.40772999999999</v>
      </c>
      <c r="M172">
        <v>112.970856</v>
      </c>
      <c r="N172" t="s">
        <v>2275</v>
      </c>
      <c r="O172">
        <v>219.42660000000001</v>
      </c>
      <c r="P172">
        <v>129.70728</v>
      </c>
      <c r="Q172">
        <v>623</v>
      </c>
      <c r="R172">
        <v>6.4909999999999997</v>
      </c>
      <c r="S172">
        <v>4.3639999999999999</v>
      </c>
      <c r="T172">
        <v>6.4909999999999997</v>
      </c>
      <c r="U172">
        <v>3.7429999999999999</v>
      </c>
      <c r="V172">
        <v>1.635</v>
      </c>
      <c r="W172">
        <v>3.0649999999999999</v>
      </c>
      <c r="X172">
        <v>0</v>
      </c>
      <c r="Y172">
        <v>0.749</v>
      </c>
      <c r="Z172">
        <v>3.1909999999999998</v>
      </c>
      <c r="AA172">
        <v>1.2270000000000001</v>
      </c>
      <c r="AB172">
        <v>0.57299999999999995</v>
      </c>
      <c r="AC172">
        <v>1.391</v>
      </c>
      <c r="AD172">
        <v>8163.9823999999999</v>
      </c>
      <c r="AE172">
        <v>4030.2</v>
      </c>
      <c r="AF172">
        <v>16385.594000000001</v>
      </c>
      <c r="AG172">
        <v>1.8</v>
      </c>
      <c r="AH172">
        <v>1</v>
      </c>
      <c r="AI172">
        <v>0.16666666999999999</v>
      </c>
      <c r="AJ172">
        <v>2.5000002E-2</v>
      </c>
      <c r="AK172">
        <v>0.58098340000000004</v>
      </c>
      <c r="AL172">
        <v>0.55238100000000001</v>
      </c>
      <c r="AM172">
        <v>36.299999999999997</v>
      </c>
      <c r="AN172">
        <v>80</v>
      </c>
      <c r="AO172">
        <v>80</v>
      </c>
      <c r="AP172">
        <v>85</v>
      </c>
      <c r="AQ172" s="34">
        <v>14.109030000000001</v>
      </c>
      <c r="AR172" s="34">
        <v>0</v>
      </c>
      <c r="AS172" s="34">
        <v>0.73162495999999999</v>
      </c>
      <c r="AT172" s="34">
        <v>47.426582000000003</v>
      </c>
      <c r="AU172" s="34">
        <v>62.267234999999999</v>
      </c>
      <c r="AV172" s="34"/>
      <c r="AW172" s="34"/>
      <c r="AX172" s="34">
        <v>4.9621462999999997</v>
      </c>
      <c r="AY172" s="34">
        <v>7.3717480000000002</v>
      </c>
      <c r="AZ172" s="34">
        <v>0.66161939999999997</v>
      </c>
      <c r="BA172" s="34">
        <v>3.0000002000000001</v>
      </c>
      <c r="BB172" s="34">
        <v>0.34559997999999997</v>
      </c>
      <c r="BC172" s="34">
        <v>0</v>
      </c>
      <c r="BD172" s="34">
        <v>0</v>
      </c>
      <c r="BE172" s="34">
        <v>0.5</v>
      </c>
      <c r="BF172" s="34">
        <v>0.05</v>
      </c>
      <c r="BG172" s="34">
        <v>0.1</v>
      </c>
      <c r="BH172" s="34">
        <v>0.1</v>
      </c>
      <c r="BI172" s="34">
        <v>1.6</v>
      </c>
      <c r="BJ172" s="34">
        <v>6.9</v>
      </c>
      <c r="BK172" s="34">
        <v>3.3000001999999999</v>
      </c>
      <c r="BL172" s="34">
        <v>2.1000000999999999</v>
      </c>
      <c r="BM172" s="34">
        <v>1.8000001000000001</v>
      </c>
      <c r="BN172" s="34">
        <v>1</v>
      </c>
      <c r="BO172" s="34">
        <v>0</v>
      </c>
      <c r="BP172" s="34"/>
      <c r="BQ172" s="34"/>
      <c r="BR172" s="34"/>
      <c r="BS172" s="34">
        <v>0</v>
      </c>
      <c r="BT172" s="34">
        <v>5.1459294000000003E-2</v>
      </c>
      <c r="BU172" s="34">
        <v>0</v>
      </c>
      <c r="BV172" s="34">
        <v>0.91950005000000001</v>
      </c>
      <c r="BW172" s="34"/>
      <c r="BX172" s="34"/>
      <c r="BY172" s="34">
        <v>0.32000002</v>
      </c>
      <c r="BZ172" s="34">
        <v>0.72</v>
      </c>
      <c r="CA172" s="34"/>
      <c r="CB172" s="34"/>
      <c r="CC172" s="34"/>
      <c r="CD172" s="34"/>
      <c r="CE172" s="34"/>
      <c r="CF172" s="34"/>
      <c r="CG172" s="34"/>
      <c r="CH172" s="34"/>
      <c r="CI172" s="34"/>
      <c r="CJ172" s="34"/>
      <c r="CK172" s="34"/>
      <c r="CL172" s="34"/>
      <c r="CM172" s="34"/>
      <c r="CN172" s="34" t="s">
        <v>2176</v>
      </c>
    </row>
    <row r="173" spans="1:92">
      <c r="A173" t="s">
        <v>2367</v>
      </c>
      <c r="B173">
        <v>226</v>
      </c>
      <c r="C173" t="s">
        <v>273</v>
      </c>
      <c r="D173">
        <v>4.2138432999999997</v>
      </c>
      <c r="E173">
        <v>2.3423514000000001</v>
      </c>
      <c r="F173">
        <v>1610.2334000000001</v>
      </c>
      <c r="G173">
        <v>3.6698205000000002</v>
      </c>
      <c r="H173">
        <v>349.30691999999999</v>
      </c>
      <c r="I173">
        <v>658.74805000000003</v>
      </c>
      <c r="J173">
        <v>598.5086</v>
      </c>
      <c r="K173">
        <v>9</v>
      </c>
      <c r="L173">
        <v>61.786555999999997</v>
      </c>
      <c r="M173">
        <v>93.694050000000004</v>
      </c>
      <c r="N173" t="s">
        <v>2202</v>
      </c>
      <c r="O173">
        <v>95.769165000000001</v>
      </c>
      <c r="P173">
        <v>101.84137</v>
      </c>
      <c r="Q173">
        <v>467</v>
      </c>
      <c r="R173">
        <v>4.1059999999999999</v>
      </c>
      <c r="S173">
        <v>3.21</v>
      </c>
      <c r="T173">
        <v>4.1059999999999999</v>
      </c>
      <c r="U173">
        <v>3.0609999999999999</v>
      </c>
      <c r="V173">
        <v>5.5880000000000001</v>
      </c>
      <c r="W173">
        <v>5.57</v>
      </c>
      <c r="X173">
        <v>8.8550000000000004</v>
      </c>
      <c r="Y173">
        <v>4.516</v>
      </c>
      <c r="Z173">
        <v>6.7489999999999997</v>
      </c>
      <c r="AA173">
        <v>3.7709999999999999</v>
      </c>
      <c r="AB173">
        <v>2.6629999999999998</v>
      </c>
      <c r="AC173">
        <v>0.315</v>
      </c>
      <c r="AD173">
        <v>61822.535000000003</v>
      </c>
      <c r="AE173">
        <v>5642.39</v>
      </c>
      <c r="AF173">
        <v>13588.058999999999</v>
      </c>
      <c r="AG173">
        <v>0.7</v>
      </c>
      <c r="AH173">
        <v>1.3</v>
      </c>
      <c r="AI173">
        <v>0.25</v>
      </c>
      <c r="AJ173">
        <v>3.3333334999999999E-2</v>
      </c>
      <c r="AK173">
        <v>0.24939409000000001</v>
      </c>
      <c r="AL173">
        <v>0.25515117999999998</v>
      </c>
      <c r="AM173">
        <v>12.3</v>
      </c>
      <c r="AN173">
        <v>26.8</v>
      </c>
      <c r="AO173">
        <v>99</v>
      </c>
      <c r="AP173">
        <v>100</v>
      </c>
      <c r="AQ173" s="34">
        <v>5.0912930000000003</v>
      </c>
      <c r="AR173" s="34">
        <v>7.7379559999999996</v>
      </c>
      <c r="AS173" s="34">
        <v>5.1133470000000001</v>
      </c>
      <c r="AT173" s="34">
        <v>109.95697</v>
      </c>
      <c r="AU173" s="34">
        <v>127.899574</v>
      </c>
      <c r="AV173" s="34">
        <v>3.4734019999999998E-4</v>
      </c>
      <c r="AW173" s="34">
        <v>2.5614780000000001</v>
      </c>
      <c r="AX173" s="34">
        <v>6.3868628000000003</v>
      </c>
      <c r="AY173" s="34">
        <v>1.5452448999999999</v>
      </c>
      <c r="AZ173" s="34"/>
      <c r="BA173" s="34">
        <v>3.0000002000000001</v>
      </c>
      <c r="BB173" s="34">
        <v>3.7195005000000003E-2</v>
      </c>
      <c r="BC173" s="34">
        <v>0</v>
      </c>
      <c r="BD173" s="34">
        <v>0</v>
      </c>
      <c r="BE173" s="34">
        <v>0.05</v>
      </c>
      <c r="BF173" s="34">
        <v>3.0000000999999998E-2</v>
      </c>
      <c r="BG173" s="34">
        <v>0.6</v>
      </c>
      <c r="BH173" s="34">
        <v>0.90000004</v>
      </c>
      <c r="BI173" s="34">
        <v>1.2</v>
      </c>
      <c r="BJ173" s="34">
        <v>7.1000003999999999</v>
      </c>
      <c r="BK173" s="34">
        <v>0</v>
      </c>
      <c r="BL173" s="34">
        <v>0</v>
      </c>
      <c r="BM173" s="34">
        <v>1.5000001000000001</v>
      </c>
      <c r="BN173" s="34">
        <v>0</v>
      </c>
      <c r="BO173" s="34">
        <v>0</v>
      </c>
      <c r="BP173" s="34">
        <v>2.2513439999999999E-2</v>
      </c>
      <c r="BQ173" s="34"/>
      <c r="BR173" s="34"/>
      <c r="BS173" s="34">
        <v>0</v>
      </c>
      <c r="BT173" s="34">
        <v>1.3069027E-2</v>
      </c>
      <c r="BU173" s="34">
        <v>0</v>
      </c>
      <c r="BV173" s="34">
        <v>1.2040001</v>
      </c>
      <c r="BW173" s="34"/>
      <c r="BX173" s="34"/>
      <c r="BY173" s="34">
        <v>7.2000003000000001</v>
      </c>
      <c r="BZ173" s="34">
        <v>16.2</v>
      </c>
      <c r="CA173" s="34"/>
      <c r="CB173" s="34"/>
      <c r="CC173" s="34"/>
      <c r="CD173" s="34"/>
      <c r="CE173" s="34"/>
      <c r="CF173" s="34"/>
      <c r="CG173" s="34"/>
      <c r="CH173" s="34"/>
      <c r="CI173" s="34"/>
      <c r="CJ173" s="34"/>
      <c r="CK173" s="34"/>
      <c r="CL173" s="34"/>
      <c r="CM173" s="34"/>
      <c r="CN173" s="34" t="s">
        <v>2176</v>
      </c>
    </row>
    <row r="174" spans="1:92">
      <c r="A174" t="s">
        <v>2368</v>
      </c>
      <c r="B174">
        <v>227</v>
      </c>
      <c r="C174" t="s">
        <v>274</v>
      </c>
      <c r="D174">
        <v>2.5873195999999998</v>
      </c>
      <c r="E174">
        <v>1.5017240000000001</v>
      </c>
      <c r="F174">
        <v>1185.3479</v>
      </c>
      <c r="G174">
        <v>8.5941019999999995</v>
      </c>
      <c r="H174">
        <v>260.51508000000001</v>
      </c>
      <c r="I174">
        <v>317.73009999999999</v>
      </c>
      <c r="J174">
        <v>598.5086</v>
      </c>
      <c r="K174">
        <v>8</v>
      </c>
      <c r="L174">
        <v>156.80725000000001</v>
      </c>
      <c r="M174">
        <v>150.17240000000001</v>
      </c>
      <c r="N174" t="s">
        <v>2208</v>
      </c>
      <c r="O174">
        <v>112.49216</v>
      </c>
      <c r="P174">
        <v>93.857749999999996</v>
      </c>
      <c r="Q174">
        <v>357</v>
      </c>
      <c r="R174">
        <v>3.2170000000000001</v>
      </c>
      <c r="S174">
        <v>2.754</v>
      </c>
      <c r="T174">
        <v>3.2170000000000001</v>
      </c>
      <c r="U174">
        <v>2.4510000000000001</v>
      </c>
      <c r="V174">
        <v>4.5810000000000004</v>
      </c>
      <c r="W174">
        <v>3.9340000000000002</v>
      </c>
      <c r="X174">
        <v>7.69</v>
      </c>
      <c r="Y174">
        <v>4.1909999999999998</v>
      </c>
      <c r="Z174">
        <v>6.952</v>
      </c>
      <c r="AA174">
        <v>4.0209999999999999</v>
      </c>
      <c r="AB174">
        <v>2.4780000000000002</v>
      </c>
      <c r="AC174">
        <v>0.45300000000000001</v>
      </c>
      <c r="AD174">
        <v>65195.508000000002</v>
      </c>
      <c r="AE174">
        <v>4015.3598999999999</v>
      </c>
      <c r="AF174">
        <v>15226.672</v>
      </c>
      <c r="AG174">
        <v>1.4</v>
      </c>
      <c r="AH174">
        <v>0.3</v>
      </c>
      <c r="AI174">
        <v>0.25</v>
      </c>
      <c r="AJ174">
        <v>3.3333334999999999E-2</v>
      </c>
      <c r="AK174">
        <v>0.21495729999999999</v>
      </c>
      <c r="AL174">
        <v>0.22285384999999999</v>
      </c>
      <c r="AM174">
        <v>7.8</v>
      </c>
      <c r="AN174">
        <v>2.3999999000000001</v>
      </c>
      <c r="AO174">
        <v>99</v>
      </c>
      <c r="AP174">
        <v>100</v>
      </c>
      <c r="AQ174" s="34">
        <v>3.2451116999999998</v>
      </c>
      <c r="AR174" s="34">
        <v>7.0436525000000003</v>
      </c>
      <c r="AS174" s="34">
        <v>5.160736</v>
      </c>
      <c r="AT174" s="34">
        <v>54.604927000000004</v>
      </c>
      <c r="AU174" s="34">
        <v>70.054429999999996</v>
      </c>
      <c r="AV174" s="34">
        <v>1.6265615999999999E-4</v>
      </c>
      <c r="AW174" s="34">
        <v>1.1995163</v>
      </c>
      <c r="AX174" s="34">
        <v>2.3377452000000001</v>
      </c>
      <c r="AY174" s="34">
        <v>8.9530759999999994</v>
      </c>
      <c r="AZ174" s="34"/>
      <c r="BA174" s="34">
        <v>3.0000002000000001</v>
      </c>
      <c r="BB174" s="34">
        <v>4.3679999999999997E-2</v>
      </c>
      <c r="BC174" s="34">
        <v>0</v>
      </c>
      <c r="BD174" s="34">
        <v>0</v>
      </c>
      <c r="BE174" s="34">
        <v>0.05</v>
      </c>
      <c r="BF174" s="34">
        <v>1.0000001E-2</v>
      </c>
      <c r="BG174" s="34">
        <v>0.3</v>
      </c>
      <c r="BH174" s="34">
        <v>0.4</v>
      </c>
      <c r="BI174" s="34">
        <v>1</v>
      </c>
      <c r="BJ174" s="34">
        <v>6.7000003000000001</v>
      </c>
      <c r="BK174" s="34">
        <v>0</v>
      </c>
      <c r="BL174" s="34">
        <v>0</v>
      </c>
      <c r="BM174" s="34">
        <v>1.5000001000000001</v>
      </c>
      <c r="BN174" s="34">
        <v>5.9</v>
      </c>
      <c r="BO174" s="34">
        <v>0</v>
      </c>
      <c r="BP174" s="34"/>
      <c r="BQ174" s="34"/>
      <c r="BR174" s="34"/>
      <c r="BS174" s="34"/>
      <c r="BT174" s="34"/>
      <c r="BU174" s="34"/>
      <c r="BV174" s="34">
        <v>1.2040001</v>
      </c>
      <c r="BW174" s="34"/>
      <c r="BX174" s="34"/>
      <c r="BY174" s="34">
        <v>3.92</v>
      </c>
      <c r="BZ174" s="34">
        <v>15.875999999999999</v>
      </c>
      <c r="CA174" s="34"/>
      <c r="CB174" s="34"/>
      <c r="CC174" s="34"/>
      <c r="CD174" s="34"/>
      <c r="CE174" s="34"/>
      <c r="CF174" s="34"/>
      <c r="CG174" s="34"/>
      <c r="CH174" s="34"/>
      <c r="CI174" s="34"/>
      <c r="CJ174" s="34"/>
      <c r="CK174" s="34"/>
      <c r="CL174" s="34"/>
      <c r="CM174" s="34"/>
      <c r="CN174" s="34" t="s">
        <v>2173</v>
      </c>
    </row>
    <row r="175" spans="1:92">
      <c r="A175" t="s">
        <v>2369</v>
      </c>
      <c r="B175">
        <v>228</v>
      </c>
      <c r="C175" t="s">
        <v>149</v>
      </c>
      <c r="D175">
        <v>4.4083550000000002</v>
      </c>
      <c r="E175">
        <v>3.4857740000000002</v>
      </c>
      <c r="F175">
        <v>4300.4804999999997</v>
      </c>
      <c r="G175">
        <v>2040.0778</v>
      </c>
      <c r="H175">
        <v>882.02629999999999</v>
      </c>
      <c r="I175">
        <v>254.25595000000001</v>
      </c>
      <c r="J175">
        <v>1124.1206999999999</v>
      </c>
      <c r="K175">
        <v>9</v>
      </c>
      <c r="L175">
        <v>64.638639999999995</v>
      </c>
      <c r="M175">
        <v>139.43097</v>
      </c>
      <c r="N175" t="s">
        <v>2184</v>
      </c>
      <c r="O175">
        <v>95.833820000000003</v>
      </c>
      <c r="P175">
        <v>116.192474</v>
      </c>
      <c r="Q175">
        <v>433</v>
      </c>
      <c r="R175">
        <v>4.1989999999999998</v>
      </c>
      <c r="S175">
        <v>5.2460000000000004</v>
      </c>
      <c r="T175">
        <v>4.1989999999999998</v>
      </c>
      <c r="U175">
        <v>3.734</v>
      </c>
      <c r="V175">
        <v>3.3940000000000001</v>
      </c>
      <c r="W175">
        <v>3.4809999999999999</v>
      </c>
      <c r="X175">
        <v>7.69</v>
      </c>
      <c r="Y175">
        <v>1.875</v>
      </c>
      <c r="Z175">
        <v>3.073</v>
      </c>
      <c r="AA175">
        <v>1.681</v>
      </c>
      <c r="AB175">
        <v>0.63600000000000001</v>
      </c>
      <c r="AC175">
        <v>0.75600000000000001</v>
      </c>
      <c r="AD175">
        <v>21913.611000000001</v>
      </c>
      <c r="AE175">
        <v>7517.74</v>
      </c>
      <c r="AF175">
        <v>11712.526</v>
      </c>
      <c r="AG175">
        <v>2.5</v>
      </c>
      <c r="AH175">
        <v>0.7</v>
      </c>
      <c r="AI175">
        <v>8.3333335999999994E-2</v>
      </c>
      <c r="AJ175">
        <v>4.1666667999999997E-2</v>
      </c>
      <c r="AK175">
        <v>0.31881530000000002</v>
      </c>
      <c r="AL175">
        <v>9.5218700000000003E-2</v>
      </c>
      <c r="AM175">
        <v>16.3</v>
      </c>
      <c r="AN175">
        <v>23.6</v>
      </c>
      <c r="AO175">
        <v>60</v>
      </c>
      <c r="AP175">
        <v>60</v>
      </c>
      <c r="AQ175" s="34">
        <v>4.6430600000000002</v>
      </c>
      <c r="AR175" s="34">
        <v>0</v>
      </c>
      <c r="AS175" s="34">
        <v>0.58528440000000004</v>
      </c>
      <c r="AT175" s="34">
        <v>104.40891999999999</v>
      </c>
      <c r="AU175" s="34">
        <v>109.63724999999999</v>
      </c>
      <c r="AV175" s="34">
        <v>5.8721149999999999E-5</v>
      </c>
      <c r="AW175" s="34">
        <v>0.75782377000000001</v>
      </c>
      <c r="AX175" s="34"/>
      <c r="AY175" s="34">
        <v>5.3339270000000001</v>
      </c>
      <c r="AZ175" s="34">
        <v>0.57539463000000002</v>
      </c>
      <c r="BA175" s="34">
        <v>0.5</v>
      </c>
      <c r="BB175" s="34">
        <v>1.3342902999999999</v>
      </c>
      <c r="BC175" s="34">
        <v>1.4579999999999999E-2</v>
      </c>
      <c r="BD175" s="34">
        <v>0</v>
      </c>
      <c r="BE175" s="34">
        <v>0.2</v>
      </c>
      <c r="BF175" s="34">
        <v>1.0000001E-2</v>
      </c>
      <c r="BG175" s="34">
        <v>0.1</v>
      </c>
      <c r="BH175" s="34">
        <v>0.6</v>
      </c>
      <c r="BI175" s="34">
        <v>0.6</v>
      </c>
      <c r="BJ175" s="34">
        <v>0.8</v>
      </c>
      <c r="BK175" s="34">
        <v>0.70000004999999998</v>
      </c>
      <c r="BL175" s="34">
        <v>1</v>
      </c>
      <c r="BM175" s="34">
        <v>0.1</v>
      </c>
      <c r="BN175" s="34">
        <v>0.90000004</v>
      </c>
      <c r="BO175" s="34">
        <v>0</v>
      </c>
      <c r="BP175" s="34"/>
      <c r="BQ175" s="34"/>
      <c r="BR175" s="34"/>
      <c r="BS175" s="34"/>
      <c r="BT175" s="34"/>
      <c r="BU175" s="34"/>
      <c r="BV175" s="34">
        <v>1.5000001000000001</v>
      </c>
      <c r="BW175" s="34"/>
      <c r="BX175" s="34"/>
      <c r="BY175" s="34">
        <v>1.6800001</v>
      </c>
      <c r="BZ175" s="34">
        <v>3.7800001999999999</v>
      </c>
      <c r="CA175" s="34">
        <v>0.3</v>
      </c>
      <c r="CB175" s="34"/>
      <c r="CC175" s="34"/>
      <c r="CD175" s="34"/>
      <c r="CE175" s="34"/>
      <c r="CF175" s="34"/>
      <c r="CG175" s="34"/>
      <c r="CH175" s="34"/>
      <c r="CI175" s="34"/>
      <c r="CJ175" s="34"/>
      <c r="CK175" s="34"/>
      <c r="CL175" s="34"/>
      <c r="CM175" s="34"/>
      <c r="CN175" s="34" t="s">
        <v>2182</v>
      </c>
    </row>
    <row r="176" spans="1:92">
      <c r="A176" t="s">
        <v>2370</v>
      </c>
      <c r="B176">
        <v>229</v>
      </c>
      <c r="C176" t="s">
        <v>275</v>
      </c>
      <c r="D176">
        <v>1.9109929000000001</v>
      </c>
      <c r="E176">
        <v>1.564611</v>
      </c>
      <c r="F176">
        <v>1891.0217</v>
      </c>
      <c r="G176">
        <v>7.7239122</v>
      </c>
      <c r="H176">
        <v>212.96845999999999</v>
      </c>
      <c r="I176">
        <v>139.69162</v>
      </c>
      <c r="J176">
        <v>1530.6377</v>
      </c>
      <c r="K176">
        <v>8</v>
      </c>
      <c r="L176">
        <v>115.81773</v>
      </c>
      <c r="M176">
        <v>156.46109000000001</v>
      </c>
      <c r="N176" t="s">
        <v>2217</v>
      </c>
      <c r="O176">
        <v>83.086650000000006</v>
      </c>
      <c r="P176">
        <v>86.922830000000005</v>
      </c>
      <c r="Q176">
        <v>323</v>
      </c>
      <c r="R176">
        <v>2.7650000000000001</v>
      </c>
      <c r="S176">
        <v>3.4790000000000001</v>
      </c>
      <c r="T176">
        <v>2.7650000000000001</v>
      </c>
      <c r="U176">
        <v>2.5019999999999998</v>
      </c>
      <c r="V176">
        <v>2.48</v>
      </c>
      <c r="W176">
        <v>1.5880000000000001</v>
      </c>
      <c r="X176">
        <v>8.1229999999999993</v>
      </c>
      <c r="Y176">
        <v>1.4910000000000001</v>
      </c>
      <c r="Z176">
        <v>2.665</v>
      </c>
      <c r="AA176">
        <v>2.339</v>
      </c>
      <c r="AB176">
        <v>0.224</v>
      </c>
      <c r="AC176">
        <v>0.10299999999999999</v>
      </c>
      <c r="AD176">
        <v>35857.61</v>
      </c>
      <c r="AE176">
        <v>7728.0703000000003</v>
      </c>
      <c r="AF176">
        <v>10922.392</v>
      </c>
      <c r="AG176">
        <v>0.7</v>
      </c>
      <c r="AH176">
        <v>0.7</v>
      </c>
      <c r="AI176">
        <v>4.1666667999999997E-2</v>
      </c>
      <c r="AJ176">
        <v>8.3333335999999994E-2</v>
      </c>
      <c r="AK176">
        <v>1.5401049E-2</v>
      </c>
      <c r="AL176">
        <v>1.5492308999999999E-2</v>
      </c>
      <c r="AM176">
        <v>0.1</v>
      </c>
      <c r="AN176">
        <v>0.2</v>
      </c>
      <c r="AO176">
        <v>40</v>
      </c>
      <c r="AP176">
        <v>35</v>
      </c>
      <c r="AQ176" s="34">
        <v>8.3014480000000006</v>
      </c>
      <c r="AR176" s="34">
        <v>0</v>
      </c>
      <c r="AS176" s="34">
        <v>0.66270715000000002</v>
      </c>
      <c r="AT176" s="34">
        <v>66.938484000000003</v>
      </c>
      <c r="AU176" s="34">
        <v>75.902649999999994</v>
      </c>
      <c r="AV176" s="34">
        <v>2.4767293000000002E-4</v>
      </c>
      <c r="AW176" s="34">
        <v>2.7319095</v>
      </c>
      <c r="AX176" s="34"/>
      <c r="AY176" s="34">
        <v>4.2041097000000001</v>
      </c>
      <c r="AZ176" s="34"/>
      <c r="BA176" s="34">
        <v>0</v>
      </c>
      <c r="BB176" s="34">
        <v>4.0350000000000004E-3</v>
      </c>
      <c r="BC176" s="34">
        <v>0</v>
      </c>
      <c r="BD176" s="34">
        <v>0</v>
      </c>
      <c r="BE176" s="34">
        <v>0.05</v>
      </c>
      <c r="BF176" s="34">
        <v>0</v>
      </c>
      <c r="BG176" s="34">
        <v>0.2</v>
      </c>
      <c r="BH176" s="34">
        <v>1</v>
      </c>
      <c r="BI176" s="34">
        <v>1.2</v>
      </c>
      <c r="BJ176" s="34">
        <v>2.3000001999999999</v>
      </c>
      <c r="BK176" s="34">
        <v>0</v>
      </c>
      <c r="BL176" s="34">
        <v>0</v>
      </c>
      <c r="BM176" s="34">
        <v>0</v>
      </c>
      <c r="BN176" s="34">
        <v>0</v>
      </c>
      <c r="BO176" s="34">
        <v>0</v>
      </c>
      <c r="BP176" s="34"/>
      <c r="BQ176" s="34"/>
      <c r="BR176" s="34"/>
      <c r="BS176" s="34"/>
      <c r="BT176" s="34"/>
      <c r="BU176" s="34"/>
      <c r="BV176" s="34">
        <v>3.0000002000000001</v>
      </c>
      <c r="BW176" s="34"/>
      <c r="BX176" s="34"/>
      <c r="BY176" s="34">
        <v>0.64000005000000004</v>
      </c>
      <c r="BZ176" s="34">
        <v>0.72</v>
      </c>
      <c r="CA176" s="34"/>
      <c r="CB176" s="34"/>
      <c r="CC176" s="34"/>
      <c r="CD176" s="34"/>
      <c r="CE176" s="34"/>
      <c r="CF176" s="34"/>
      <c r="CG176" s="34"/>
      <c r="CH176" s="34"/>
      <c r="CI176" s="34"/>
      <c r="CJ176" s="34"/>
      <c r="CK176" s="34"/>
      <c r="CL176" s="34"/>
      <c r="CM176" s="34"/>
      <c r="CN176" s="34" t="s">
        <v>2176</v>
      </c>
    </row>
    <row r="177" spans="1:92">
      <c r="A177" t="s">
        <v>2371</v>
      </c>
      <c r="B177">
        <v>230</v>
      </c>
      <c r="C177" t="s">
        <v>148</v>
      </c>
      <c r="D177">
        <v>0.61418450000000002</v>
      </c>
      <c r="E177">
        <v>0.73230326000000001</v>
      </c>
      <c r="F177">
        <v>1045.8871999999999</v>
      </c>
      <c r="G177">
        <v>23.026479999999999</v>
      </c>
      <c r="H177">
        <v>288.71269999999998</v>
      </c>
      <c r="I177">
        <v>285.26657</v>
      </c>
      <c r="J177">
        <v>448.88150000000002</v>
      </c>
      <c r="K177">
        <v>8</v>
      </c>
      <c r="L177">
        <v>37.223300000000002</v>
      </c>
      <c r="M177">
        <v>73.230320000000006</v>
      </c>
      <c r="N177" t="s">
        <v>2192</v>
      </c>
      <c r="O177">
        <v>47.244965000000001</v>
      </c>
      <c r="P177">
        <v>81.367035000000001</v>
      </c>
      <c r="Q177">
        <v>222</v>
      </c>
      <c r="R177">
        <v>1.7110000000000001</v>
      </c>
      <c r="S177">
        <v>2.5870000000000002</v>
      </c>
      <c r="T177">
        <v>1.5669999999999999</v>
      </c>
      <c r="U177">
        <v>1.7110000000000001</v>
      </c>
      <c r="V177">
        <v>1.873</v>
      </c>
      <c r="W177">
        <v>3.4340000000000002</v>
      </c>
      <c r="X177">
        <v>0</v>
      </c>
      <c r="Y177">
        <v>0.93500000000000005</v>
      </c>
      <c r="Z177">
        <v>1.605</v>
      </c>
      <c r="AA177">
        <v>1.3280000000000001</v>
      </c>
      <c r="AB177">
        <v>0.17299999999999999</v>
      </c>
      <c r="AC177">
        <v>0.10299999999999999</v>
      </c>
      <c r="AD177">
        <v>22596.36</v>
      </c>
      <c r="AE177">
        <v>3359.77</v>
      </c>
      <c r="AF177">
        <v>3960.0666999999999</v>
      </c>
      <c r="AG177">
        <v>1.7</v>
      </c>
      <c r="AH177">
        <v>0.7</v>
      </c>
      <c r="AI177">
        <v>1.6666667999999999E-2</v>
      </c>
      <c r="AJ177">
        <v>2.5000002E-2</v>
      </c>
      <c r="AK177">
        <v>2.4788622E-2</v>
      </c>
      <c r="AL177">
        <v>2.2308941999999998E-2</v>
      </c>
      <c r="AM177">
        <v>5</v>
      </c>
      <c r="AN177">
        <v>19</v>
      </c>
      <c r="AO177">
        <v>20</v>
      </c>
      <c r="AP177">
        <v>30</v>
      </c>
      <c r="AQ177" s="34">
        <v>5.115704</v>
      </c>
      <c r="AR177" s="34">
        <v>0</v>
      </c>
      <c r="AS177" s="34">
        <v>0.5320473</v>
      </c>
      <c r="AT177" s="34">
        <v>26.749561</v>
      </c>
      <c r="AU177" s="34">
        <v>32.397311999999999</v>
      </c>
      <c r="AV177" s="34">
        <v>1.3389902E-3</v>
      </c>
      <c r="AW177" s="34">
        <v>14.832867999999999</v>
      </c>
      <c r="AX177" s="34"/>
      <c r="AY177" s="34">
        <v>4.6906429999999997</v>
      </c>
      <c r="AZ177" s="34"/>
      <c r="BA177" s="34">
        <v>0</v>
      </c>
      <c r="BB177" s="34">
        <v>1.6885001E-2</v>
      </c>
      <c r="BC177" s="34">
        <v>0</v>
      </c>
      <c r="BD177" s="34">
        <v>0</v>
      </c>
      <c r="BE177" s="34">
        <v>0.05</v>
      </c>
      <c r="BF177" s="34">
        <v>1.0000001E-2</v>
      </c>
      <c r="BG177" s="34">
        <v>0.2</v>
      </c>
      <c r="BH177" s="34">
        <v>0.5</v>
      </c>
      <c r="BI177" s="34">
        <v>0.2</v>
      </c>
      <c r="BJ177" s="34">
        <v>0.5</v>
      </c>
      <c r="BK177" s="34">
        <v>0.5</v>
      </c>
      <c r="BL177" s="34">
        <v>0</v>
      </c>
      <c r="BM177" s="34"/>
      <c r="BN177" s="34"/>
      <c r="BO177" s="34"/>
      <c r="BP177" s="34"/>
      <c r="BQ177" s="34"/>
      <c r="BR177" s="34"/>
      <c r="BS177" s="34"/>
      <c r="BT177" s="34"/>
      <c r="BU177" s="34"/>
      <c r="BV177" s="34">
        <v>0.90300009999999997</v>
      </c>
      <c r="BW177" s="34"/>
      <c r="BX177" s="34"/>
      <c r="BY177" s="34">
        <v>0.48000005000000001</v>
      </c>
      <c r="BZ177" s="34">
        <v>1.08</v>
      </c>
      <c r="CA177" s="34">
        <v>0.3</v>
      </c>
      <c r="CB177" s="34"/>
      <c r="CC177" s="34"/>
      <c r="CD177" s="34"/>
      <c r="CE177" s="34"/>
      <c r="CF177" s="34"/>
      <c r="CG177" s="34"/>
      <c r="CH177" s="34"/>
      <c r="CI177" s="34"/>
      <c r="CJ177" s="34"/>
      <c r="CK177" s="34"/>
      <c r="CL177" s="34"/>
      <c r="CM177" s="34"/>
      <c r="CN177" s="34" t="s">
        <v>2182</v>
      </c>
    </row>
    <row r="178" spans="1:92">
      <c r="A178" t="s">
        <v>2372</v>
      </c>
      <c r="B178">
        <v>231</v>
      </c>
      <c r="C178" t="s">
        <v>276</v>
      </c>
      <c r="D178">
        <v>1.6980457</v>
      </c>
      <c r="E178">
        <v>1.4728279</v>
      </c>
      <c r="F178">
        <v>1743.4766999999999</v>
      </c>
      <c r="G178">
        <v>229.84765999999999</v>
      </c>
      <c r="H178">
        <v>501.46167000000003</v>
      </c>
      <c r="I178">
        <v>469.24637000000001</v>
      </c>
      <c r="J178">
        <v>542.92100000000005</v>
      </c>
      <c r="K178">
        <v>8</v>
      </c>
      <c r="L178">
        <v>102.91185</v>
      </c>
      <c r="M178">
        <v>147.28279000000001</v>
      </c>
      <c r="N178" t="s">
        <v>2172</v>
      </c>
      <c r="O178">
        <v>89.370829999999998</v>
      </c>
      <c r="P178">
        <v>122.73566</v>
      </c>
      <c r="Q178">
        <v>303</v>
      </c>
      <c r="R178">
        <v>2.6059999999999999</v>
      </c>
      <c r="S178">
        <v>3.34</v>
      </c>
      <c r="T178">
        <v>2.6059999999999999</v>
      </c>
      <c r="U178">
        <v>2.427</v>
      </c>
      <c r="V178">
        <v>0.32200000000000001</v>
      </c>
      <c r="W178">
        <v>0</v>
      </c>
      <c r="X178">
        <v>0</v>
      </c>
      <c r="Y178">
        <v>0.752</v>
      </c>
      <c r="Z178">
        <v>2.6070000000000002</v>
      </c>
      <c r="AA178">
        <v>1.2490000000000001</v>
      </c>
      <c r="AB178">
        <v>0.73299999999999998</v>
      </c>
      <c r="AC178">
        <v>0.625</v>
      </c>
      <c r="AD178">
        <v>7978.0910000000003</v>
      </c>
      <c r="AE178">
        <v>7966.8760000000002</v>
      </c>
      <c r="AF178">
        <v>16998.285</v>
      </c>
      <c r="AG178">
        <v>10</v>
      </c>
      <c r="AH178">
        <v>2</v>
      </c>
      <c r="AI178">
        <v>0.5</v>
      </c>
      <c r="AJ178">
        <v>8.3333335999999994E-2</v>
      </c>
      <c r="AK178">
        <v>1.6567537000000001</v>
      </c>
      <c r="AL178">
        <v>3.5326634000000003E-2</v>
      </c>
      <c r="AM178">
        <v>30</v>
      </c>
      <c r="AN178">
        <v>11</v>
      </c>
      <c r="AO178">
        <v>2</v>
      </c>
      <c r="AP178">
        <v>30</v>
      </c>
      <c r="AQ178" s="34">
        <v>2.1676548000000002</v>
      </c>
      <c r="AR178" s="34">
        <v>2.9304990000000002</v>
      </c>
      <c r="AS178" s="34">
        <v>0.84941995000000003</v>
      </c>
      <c r="AT178" s="34">
        <v>124.381226</v>
      </c>
      <c r="AU178" s="34">
        <v>130.3288</v>
      </c>
      <c r="AV178" s="34">
        <v>1.8987634000000001E-5</v>
      </c>
      <c r="AW178" s="34">
        <v>0.32672570000000001</v>
      </c>
      <c r="AX178" s="34">
        <v>1.0618584</v>
      </c>
      <c r="AY178" s="34">
        <v>1.1108674000000001</v>
      </c>
      <c r="AZ178" s="34">
        <v>0.83315044999999999</v>
      </c>
      <c r="BA178" s="34">
        <v>0</v>
      </c>
      <c r="BB178" s="34">
        <v>1.20106</v>
      </c>
      <c r="BC178" s="34">
        <v>0</v>
      </c>
      <c r="BD178" s="34">
        <v>0</v>
      </c>
      <c r="BE178" s="34">
        <v>2.0000001E-2</v>
      </c>
      <c r="BF178" s="34">
        <v>0.1</v>
      </c>
      <c r="BG178" s="34">
        <v>0.5</v>
      </c>
      <c r="BH178" s="34">
        <v>0.5</v>
      </c>
      <c r="BI178" s="34">
        <v>2</v>
      </c>
      <c r="BJ178" s="34">
        <v>5</v>
      </c>
      <c r="BK178" s="34">
        <v>2</v>
      </c>
      <c r="BL178" s="34">
        <v>0</v>
      </c>
      <c r="BM178" s="34">
        <v>1</v>
      </c>
      <c r="BN178" s="34">
        <v>1</v>
      </c>
      <c r="BO178" s="34">
        <v>0</v>
      </c>
      <c r="BP178" s="34"/>
      <c r="BQ178" s="34"/>
      <c r="BR178" s="34"/>
      <c r="BS178" s="34">
        <v>6.9813184E-2</v>
      </c>
      <c r="BT178" s="34">
        <v>0</v>
      </c>
      <c r="BU178" s="34">
        <v>0</v>
      </c>
      <c r="BV178" s="34">
        <v>3.0700002</v>
      </c>
      <c r="BW178" s="34"/>
      <c r="BX178" s="34"/>
      <c r="BY178" s="34">
        <v>1.44</v>
      </c>
      <c r="BZ178" s="34">
        <v>3.2400004999999998</v>
      </c>
      <c r="CA178" s="34"/>
      <c r="CB178" s="34"/>
      <c r="CC178" s="34"/>
      <c r="CD178" s="34"/>
      <c r="CE178" s="34"/>
      <c r="CF178" s="34"/>
      <c r="CG178" s="34"/>
      <c r="CH178" s="34"/>
      <c r="CI178" s="34"/>
      <c r="CJ178" s="34"/>
      <c r="CK178" s="34"/>
      <c r="CL178" s="34"/>
      <c r="CM178" s="34"/>
      <c r="CN178" s="34" t="s">
        <v>2182</v>
      </c>
    </row>
    <row r="179" spans="1:92">
      <c r="A179" t="s">
        <v>2373</v>
      </c>
      <c r="B179">
        <v>232</v>
      </c>
      <c r="C179" t="s">
        <v>277</v>
      </c>
      <c r="D179">
        <v>4.290432</v>
      </c>
      <c r="E179">
        <v>1.9081349999999999</v>
      </c>
      <c r="F179">
        <v>2374.4785000000002</v>
      </c>
      <c r="G179">
        <v>71.424210000000002</v>
      </c>
      <c r="H179">
        <v>1949.9348</v>
      </c>
      <c r="I179">
        <v>0</v>
      </c>
      <c r="J179">
        <v>353.11939999999998</v>
      </c>
      <c r="K179">
        <v>8</v>
      </c>
      <c r="L179">
        <v>260.02618000000001</v>
      </c>
      <c r="M179">
        <v>190.8135</v>
      </c>
      <c r="N179" t="s">
        <v>2195</v>
      </c>
      <c r="O179">
        <v>126.18917</v>
      </c>
      <c r="P179">
        <v>100.42816000000001</v>
      </c>
      <c r="Q179">
        <v>400</v>
      </c>
      <c r="R179">
        <v>4.1429999999999998</v>
      </c>
      <c r="S179">
        <v>3.8980000000000001</v>
      </c>
      <c r="T179">
        <v>4.1429999999999998</v>
      </c>
      <c r="U179">
        <v>2.7629999999999999</v>
      </c>
      <c r="V179">
        <v>0</v>
      </c>
      <c r="W179">
        <v>0</v>
      </c>
      <c r="X179">
        <v>0</v>
      </c>
      <c r="Y179">
        <v>0</v>
      </c>
      <c r="Z179">
        <v>0.25800000000000001</v>
      </c>
      <c r="AA179">
        <v>0.25800000000000001</v>
      </c>
      <c r="AB179">
        <v>0</v>
      </c>
      <c r="AC179">
        <v>0</v>
      </c>
      <c r="AD179">
        <v>0</v>
      </c>
      <c r="AE179">
        <v>4690.6464999999998</v>
      </c>
      <c r="AF179">
        <v>5152.0234</v>
      </c>
      <c r="AG179">
        <v>8</v>
      </c>
      <c r="AH179">
        <v>2</v>
      </c>
      <c r="AI179">
        <v>0</v>
      </c>
      <c r="AJ179">
        <v>4.1666667999999997E-2</v>
      </c>
      <c r="AK179">
        <v>1.7289045000000001</v>
      </c>
      <c r="AL179">
        <v>0.3</v>
      </c>
      <c r="AM179">
        <v>40</v>
      </c>
      <c r="AN179">
        <v>15</v>
      </c>
      <c r="AO179">
        <v>0</v>
      </c>
      <c r="AP179">
        <v>15</v>
      </c>
      <c r="AQ179" s="34">
        <v>0.21235502000000001</v>
      </c>
      <c r="AR179" s="34">
        <v>0</v>
      </c>
      <c r="AS179" s="34">
        <v>0</v>
      </c>
      <c r="AT179" s="34">
        <v>4.8567733999999998</v>
      </c>
      <c r="AU179" s="34">
        <v>5.0691284999999997</v>
      </c>
      <c r="AV179" s="34"/>
      <c r="AW179" s="34"/>
      <c r="AX179" s="34"/>
      <c r="AY179" s="34"/>
      <c r="AZ179" s="34"/>
      <c r="BA179" s="34">
        <v>0</v>
      </c>
      <c r="BB179" s="34">
        <v>0.48565999999999998</v>
      </c>
      <c r="BC179" s="34">
        <v>0</v>
      </c>
      <c r="BD179" s="34">
        <v>0</v>
      </c>
      <c r="BE179" s="34">
        <v>0.5</v>
      </c>
      <c r="BF179" s="34">
        <v>0</v>
      </c>
      <c r="BG179" s="34"/>
      <c r="BH179" s="34"/>
      <c r="BI179" s="34"/>
      <c r="BJ179" s="34"/>
      <c r="BK179" s="34"/>
      <c r="BL179" s="34"/>
      <c r="BM179" s="34"/>
      <c r="BN179" s="34"/>
      <c r="BO179" s="34"/>
      <c r="BP179" s="34"/>
      <c r="BQ179" s="34"/>
      <c r="BR179" s="34"/>
      <c r="BS179" s="34"/>
      <c r="BT179" s="34"/>
      <c r="BU179" s="34"/>
      <c r="BV179" s="34">
        <v>1.47</v>
      </c>
      <c r="BW179" s="34"/>
      <c r="BX179" s="34"/>
      <c r="BY179" s="34">
        <v>0</v>
      </c>
      <c r="BZ179" s="34">
        <v>0</v>
      </c>
      <c r="CA179" s="34"/>
      <c r="CB179" s="34"/>
      <c r="CC179" s="34"/>
      <c r="CD179" s="34"/>
      <c r="CE179" s="34"/>
      <c r="CF179" s="34"/>
      <c r="CG179" s="34"/>
      <c r="CH179" s="34"/>
      <c r="CI179" s="34"/>
      <c r="CJ179" s="34"/>
      <c r="CK179" s="34"/>
      <c r="CL179" s="34"/>
      <c r="CM179" s="34"/>
      <c r="CN179" s="34" t="s">
        <v>2176</v>
      </c>
    </row>
    <row r="180" spans="1:92">
      <c r="A180" t="s">
        <v>2374</v>
      </c>
      <c r="B180">
        <v>233</v>
      </c>
      <c r="C180" t="s">
        <v>177</v>
      </c>
      <c r="D180">
        <v>18.159302</v>
      </c>
      <c r="E180">
        <v>4.8549340000000001</v>
      </c>
      <c r="F180">
        <v>2684.2501999999999</v>
      </c>
      <c r="G180">
        <v>2558.7755999999999</v>
      </c>
      <c r="H180">
        <v>125.47454999999999</v>
      </c>
      <c r="I180">
        <v>0</v>
      </c>
      <c r="J180">
        <v>0</v>
      </c>
      <c r="K180">
        <v>6</v>
      </c>
      <c r="L180">
        <v>64.739044000000007</v>
      </c>
      <c r="M180">
        <v>89.906189999999995</v>
      </c>
      <c r="N180" t="s">
        <v>2251</v>
      </c>
      <c r="O180">
        <v>87.304339999999996</v>
      </c>
      <c r="P180">
        <v>83.705759999999998</v>
      </c>
      <c r="Q180">
        <v>900</v>
      </c>
      <c r="R180">
        <v>8.5229999999999997</v>
      </c>
      <c r="S180">
        <v>4.1449999999999996</v>
      </c>
      <c r="T180">
        <v>8.5229999999999997</v>
      </c>
      <c r="U180">
        <v>4.407</v>
      </c>
      <c r="V180">
        <v>0</v>
      </c>
      <c r="W180">
        <v>0</v>
      </c>
      <c r="X180">
        <v>0</v>
      </c>
      <c r="Y180">
        <v>0</v>
      </c>
      <c r="Z180">
        <v>0.184</v>
      </c>
      <c r="AA180">
        <v>0.184</v>
      </c>
      <c r="AB180">
        <v>0</v>
      </c>
      <c r="AC180">
        <v>0</v>
      </c>
      <c r="AD180">
        <v>0</v>
      </c>
      <c r="AE180">
        <v>2613.79</v>
      </c>
      <c r="AF180">
        <v>3673.6509999999998</v>
      </c>
      <c r="AG180">
        <v>1.8</v>
      </c>
      <c r="AH180">
        <v>1</v>
      </c>
      <c r="AI180">
        <v>0</v>
      </c>
      <c r="AK180">
        <v>0.54512640000000001</v>
      </c>
      <c r="AL180">
        <v>0.315</v>
      </c>
      <c r="AM180">
        <v>30.9</v>
      </c>
      <c r="AN180">
        <v>31.5</v>
      </c>
      <c r="AO180">
        <v>0</v>
      </c>
      <c r="AQ180" s="34">
        <v>0</v>
      </c>
      <c r="AR180" s="34">
        <v>0</v>
      </c>
      <c r="AS180" s="34">
        <v>0</v>
      </c>
      <c r="AT180" s="34">
        <v>0</v>
      </c>
      <c r="AU180" s="34">
        <v>0</v>
      </c>
      <c r="AV180" s="34"/>
      <c r="AW180" s="34"/>
      <c r="AX180" s="34"/>
      <c r="AY180" s="34"/>
      <c r="AZ180" s="34"/>
      <c r="BA180" s="34">
        <v>0</v>
      </c>
      <c r="BB180" s="34">
        <v>1.2468950999999999</v>
      </c>
      <c r="BC180" s="34">
        <v>0</v>
      </c>
      <c r="BD180" s="34">
        <v>0</v>
      </c>
      <c r="BE180" s="34">
        <v>0.05</v>
      </c>
      <c r="BF180" s="34">
        <v>1.0000001E-2</v>
      </c>
      <c r="BG180" s="34"/>
      <c r="BH180" s="34"/>
      <c r="BI180" s="34"/>
      <c r="BJ180" s="34"/>
      <c r="BK180" s="34"/>
      <c r="BL180" s="34"/>
      <c r="BM180" s="34"/>
      <c r="BN180" s="34"/>
      <c r="BO180" s="34"/>
      <c r="BP180" s="34"/>
      <c r="BQ180" s="34"/>
      <c r="BR180" s="34"/>
      <c r="BS180" s="34"/>
      <c r="BT180" s="34"/>
      <c r="BU180" s="34"/>
      <c r="BV180" s="34"/>
      <c r="BW180" s="34"/>
      <c r="BX180" s="34"/>
      <c r="BY180" s="34"/>
      <c r="BZ180" s="34"/>
      <c r="CA180" s="34"/>
      <c r="CB180" s="34"/>
      <c r="CC180" s="34"/>
      <c r="CD180" s="34"/>
      <c r="CE180" s="34"/>
      <c r="CF180" s="34"/>
      <c r="CG180" s="34"/>
      <c r="CH180" s="34"/>
      <c r="CI180" s="34"/>
      <c r="CJ180" s="34"/>
      <c r="CK180" s="34"/>
      <c r="CL180" s="34"/>
      <c r="CM180" s="34"/>
      <c r="CN180" s="34" t="s">
        <v>2176</v>
      </c>
    </row>
    <row r="181" spans="1:92">
      <c r="A181" t="s">
        <v>2375</v>
      </c>
      <c r="B181">
        <v>234</v>
      </c>
      <c r="C181" t="s">
        <v>177</v>
      </c>
      <c r="D181">
        <v>6.0283522999999999</v>
      </c>
      <c r="E181">
        <v>1.6095074</v>
      </c>
      <c r="F181">
        <v>802.68370000000004</v>
      </c>
      <c r="G181">
        <v>567.86940000000004</v>
      </c>
      <c r="H181">
        <v>234.81435999999999</v>
      </c>
      <c r="I181">
        <v>0</v>
      </c>
      <c r="J181">
        <v>0</v>
      </c>
      <c r="K181">
        <v>8</v>
      </c>
      <c r="L181">
        <v>365.35464000000002</v>
      </c>
      <c r="M181">
        <v>160.95074</v>
      </c>
      <c r="N181" t="s">
        <v>2195</v>
      </c>
      <c r="O181">
        <v>177.30447000000001</v>
      </c>
      <c r="P181">
        <v>84.710920000000002</v>
      </c>
      <c r="Q181">
        <v>500</v>
      </c>
      <c r="R181">
        <v>4.9109999999999996</v>
      </c>
      <c r="S181">
        <v>2.2669999999999999</v>
      </c>
      <c r="T181">
        <v>4.9109999999999996</v>
      </c>
      <c r="U181">
        <v>2.5369999999999999</v>
      </c>
      <c r="V181">
        <v>0</v>
      </c>
      <c r="W181">
        <v>0</v>
      </c>
      <c r="X181">
        <v>0</v>
      </c>
      <c r="Y181">
        <v>0</v>
      </c>
      <c r="Z181">
        <v>4.1000000000000002E-2</v>
      </c>
      <c r="AA181">
        <v>4.1000000000000002E-2</v>
      </c>
      <c r="AB181">
        <v>0</v>
      </c>
      <c r="AC181">
        <v>0</v>
      </c>
      <c r="AD181">
        <v>0</v>
      </c>
      <c r="AE181">
        <v>704.23</v>
      </c>
      <c r="AF181">
        <v>825.28750000000002</v>
      </c>
      <c r="AG181">
        <v>1.4</v>
      </c>
      <c r="AH181">
        <v>1</v>
      </c>
      <c r="AI181">
        <v>0</v>
      </c>
      <c r="AK181">
        <v>0.18271776000000001</v>
      </c>
      <c r="AL181">
        <v>0.40000004</v>
      </c>
      <c r="AM181">
        <v>6</v>
      </c>
      <c r="AN181">
        <v>40</v>
      </c>
      <c r="AO181">
        <v>0</v>
      </c>
      <c r="AQ181" s="34">
        <v>0</v>
      </c>
      <c r="AR181" s="34">
        <v>0</v>
      </c>
      <c r="AS181" s="34">
        <v>0</v>
      </c>
      <c r="AT181" s="34">
        <v>0</v>
      </c>
      <c r="AU181" s="34">
        <v>0</v>
      </c>
      <c r="AV181" s="34"/>
      <c r="AW181" s="34"/>
      <c r="AX181" s="34"/>
      <c r="AY181" s="34"/>
      <c r="AZ181" s="34"/>
      <c r="BA181" s="34">
        <v>0</v>
      </c>
      <c r="BB181" s="34">
        <v>0.242115</v>
      </c>
      <c r="BC181" s="34">
        <v>0</v>
      </c>
      <c r="BD181" s="34">
        <v>0</v>
      </c>
      <c r="BE181" s="34">
        <v>0.1</v>
      </c>
      <c r="BF181" s="34">
        <v>1.0000001E-2</v>
      </c>
      <c r="BG181" s="34"/>
      <c r="BH181" s="34"/>
      <c r="BI181" s="34"/>
      <c r="BJ181" s="34"/>
      <c r="BK181" s="34"/>
      <c r="BL181" s="34"/>
      <c r="BM181" s="34"/>
      <c r="BN181" s="34"/>
      <c r="BO181" s="34"/>
      <c r="BP181" s="34"/>
      <c r="BQ181" s="34"/>
      <c r="BR181" s="34"/>
      <c r="BS181" s="34"/>
      <c r="BT181" s="34"/>
      <c r="BU181" s="34"/>
      <c r="BV181" s="34"/>
      <c r="BW181" s="34"/>
      <c r="BX181" s="34"/>
      <c r="BY181" s="34"/>
      <c r="BZ181" s="34"/>
      <c r="CA181" s="34"/>
      <c r="CB181" s="34"/>
      <c r="CC181" s="34"/>
      <c r="CD181" s="34"/>
      <c r="CE181" s="34"/>
      <c r="CF181" s="34"/>
      <c r="CG181" s="34"/>
      <c r="CH181" s="34"/>
      <c r="CI181" s="34"/>
      <c r="CJ181" s="34"/>
      <c r="CK181" s="34"/>
      <c r="CL181" s="34"/>
      <c r="CM181" s="34"/>
      <c r="CN181" s="34" t="s">
        <v>2176</v>
      </c>
    </row>
    <row r="182" spans="1:92">
      <c r="A182" t="s">
        <v>2376</v>
      </c>
      <c r="B182">
        <v>235</v>
      </c>
      <c r="C182" t="s">
        <v>162</v>
      </c>
      <c r="D182">
        <v>41.297173000000001</v>
      </c>
      <c r="E182">
        <v>9.8068000000000008</v>
      </c>
      <c r="F182">
        <v>13794.074000000001</v>
      </c>
      <c r="G182">
        <v>0</v>
      </c>
      <c r="H182">
        <v>13690.343999999999</v>
      </c>
      <c r="I182">
        <v>0</v>
      </c>
      <c r="J182">
        <v>103.730194</v>
      </c>
      <c r="K182">
        <v>5</v>
      </c>
      <c r="L182">
        <v>190.57300000000001</v>
      </c>
      <c r="M182">
        <v>178.30545000000001</v>
      </c>
      <c r="N182" t="s">
        <v>2238</v>
      </c>
      <c r="O182">
        <v>141.42868000000001</v>
      </c>
      <c r="P182">
        <v>85.276520000000005</v>
      </c>
      <c r="Q182">
        <v>900</v>
      </c>
      <c r="R182">
        <v>9</v>
      </c>
      <c r="S182">
        <v>9</v>
      </c>
      <c r="T182">
        <v>9</v>
      </c>
      <c r="U182">
        <v>6.2629999999999999</v>
      </c>
      <c r="V182">
        <v>0</v>
      </c>
      <c r="W182">
        <v>0</v>
      </c>
      <c r="X182">
        <v>0</v>
      </c>
      <c r="Y182">
        <v>0</v>
      </c>
      <c r="Z182">
        <v>0.22500000000000001</v>
      </c>
      <c r="AA182">
        <v>0.22500000000000001</v>
      </c>
      <c r="AB182">
        <v>0</v>
      </c>
      <c r="AC182">
        <v>0</v>
      </c>
      <c r="AD182">
        <v>0</v>
      </c>
      <c r="AE182">
        <v>4501</v>
      </c>
      <c r="AF182">
        <v>4501</v>
      </c>
      <c r="AG182">
        <v>0</v>
      </c>
      <c r="AH182">
        <v>0.7</v>
      </c>
      <c r="AI182">
        <v>0</v>
      </c>
      <c r="AJ182">
        <v>2.5000002E-2</v>
      </c>
      <c r="AK182">
        <v>0.39900002000000001</v>
      </c>
      <c r="AL182">
        <v>0.39900002000000001</v>
      </c>
      <c r="AM182">
        <v>0</v>
      </c>
      <c r="AN182">
        <v>57</v>
      </c>
      <c r="AO182">
        <v>0</v>
      </c>
      <c r="AP182">
        <v>46</v>
      </c>
      <c r="AQ182" s="34">
        <v>0</v>
      </c>
      <c r="AR182" s="34">
        <v>0</v>
      </c>
      <c r="AS182" s="34">
        <v>0</v>
      </c>
      <c r="AT182" s="34">
        <v>0</v>
      </c>
      <c r="AU182" s="34">
        <v>0</v>
      </c>
      <c r="AV182" s="34"/>
      <c r="AW182" s="34"/>
      <c r="AX182" s="34"/>
      <c r="AY182" s="34"/>
      <c r="AZ182" s="34"/>
      <c r="BA182" s="34">
        <v>0</v>
      </c>
      <c r="BB182" s="34">
        <v>0</v>
      </c>
      <c r="BC182" s="34">
        <v>0</v>
      </c>
      <c r="BD182" s="34">
        <v>0</v>
      </c>
      <c r="BE182" s="34">
        <v>2</v>
      </c>
      <c r="BF182" s="34">
        <v>1.0000001E-2</v>
      </c>
      <c r="BG182" s="34"/>
      <c r="BH182" s="34"/>
      <c r="BI182" s="34"/>
      <c r="BJ182" s="34"/>
      <c r="BK182" s="34"/>
      <c r="BL182" s="34"/>
      <c r="BM182" s="34"/>
      <c r="BN182" s="34"/>
      <c r="BO182" s="34"/>
      <c r="BP182" s="34"/>
      <c r="BQ182" s="34"/>
      <c r="BR182" s="34"/>
      <c r="BS182" s="34"/>
      <c r="BT182" s="34"/>
      <c r="BU182" s="34"/>
      <c r="BV182" s="34">
        <v>0.23</v>
      </c>
      <c r="BW182" s="34">
        <v>1.5000002000000001E-3</v>
      </c>
      <c r="BX182" s="34">
        <v>9.0000010000000005E-3</v>
      </c>
      <c r="BY182" s="34"/>
      <c r="BZ182" s="34"/>
      <c r="CA182" s="34"/>
      <c r="CB182" s="34"/>
      <c r="CC182" s="34"/>
      <c r="CD182" s="34"/>
      <c r="CE182" s="34"/>
      <c r="CF182" s="34"/>
      <c r="CG182" s="34"/>
      <c r="CH182" s="34"/>
      <c r="CI182" s="34"/>
      <c r="CJ182" s="34"/>
      <c r="CK182" s="34"/>
      <c r="CL182" s="34"/>
      <c r="CM182" s="34"/>
      <c r="CN182" s="34" t="s">
        <v>2176</v>
      </c>
    </row>
    <row r="183" spans="1:92">
      <c r="A183" t="s">
        <v>2377</v>
      </c>
      <c r="B183">
        <v>236</v>
      </c>
      <c r="C183" t="s">
        <v>161</v>
      </c>
      <c r="D183">
        <v>6.8842563999999999</v>
      </c>
      <c r="E183">
        <v>0.83304739999999999</v>
      </c>
      <c r="F183">
        <v>214.06825000000001</v>
      </c>
      <c r="G183">
        <v>60.630665</v>
      </c>
      <c r="H183">
        <v>153.43759</v>
      </c>
      <c r="I183">
        <v>0</v>
      </c>
      <c r="J183">
        <v>0</v>
      </c>
      <c r="K183">
        <v>3</v>
      </c>
      <c r="L183">
        <v>7.0240349999999996</v>
      </c>
      <c r="M183">
        <v>7.0597240000000001</v>
      </c>
      <c r="N183" t="s">
        <v>2227</v>
      </c>
      <c r="O183">
        <v>18.758192000000001</v>
      </c>
      <c r="P183">
        <v>13.656515000000001</v>
      </c>
      <c r="Q183">
        <v>500</v>
      </c>
      <c r="R183">
        <v>5.2480000000000002</v>
      </c>
      <c r="S183">
        <v>1.17</v>
      </c>
      <c r="T183">
        <v>5.2480000000000002</v>
      </c>
      <c r="U183">
        <v>1.825</v>
      </c>
      <c r="V183">
        <v>0</v>
      </c>
      <c r="W183">
        <v>0</v>
      </c>
      <c r="X183">
        <v>0</v>
      </c>
      <c r="Y183">
        <v>0</v>
      </c>
      <c r="Z183">
        <v>2.1000000000000001E-2</v>
      </c>
      <c r="AA183">
        <v>2.1000000000000001E-2</v>
      </c>
      <c r="AB183">
        <v>0</v>
      </c>
      <c r="AC183">
        <v>0</v>
      </c>
      <c r="AD183">
        <v>0</v>
      </c>
      <c r="AE183">
        <v>322.08001999999999</v>
      </c>
      <c r="AF183">
        <v>416.46402</v>
      </c>
      <c r="AG183">
        <v>3.5</v>
      </c>
      <c r="AH183">
        <v>0.7</v>
      </c>
      <c r="AI183">
        <v>0</v>
      </c>
      <c r="AK183">
        <v>0.17499999999999999</v>
      </c>
      <c r="AL183">
        <v>0.17499999999999999</v>
      </c>
      <c r="AM183">
        <v>5</v>
      </c>
      <c r="AN183">
        <v>25</v>
      </c>
      <c r="AO183">
        <v>0</v>
      </c>
      <c r="AQ183" s="34">
        <v>0</v>
      </c>
      <c r="AR183" s="34">
        <v>0</v>
      </c>
      <c r="AS183" s="34">
        <v>0</v>
      </c>
      <c r="AT183" s="34">
        <v>0</v>
      </c>
      <c r="AU183" s="34">
        <v>0</v>
      </c>
      <c r="AV183" s="34"/>
      <c r="AW183" s="34"/>
      <c r="AX183" s="34"/>
      <c r="AY183" s="34"/>
      <c r="AZ183" s="34"/>
      <c r="BA183" s="34">
        <v>0</v>
      </c>
      <c r="BB183" s="34">
        <v>0.111039996</v>
      </c>
      <c r="BC183" s="34">
        <v>0</v>
      </c>
      <c r="BD183" s="34">
        <v>0</v>
      </c>
      <c r="BE183" s="34">
        <v>0.05</v>
      </c>
      <c r="BF183" s="34">
        <v>0</v>
      </c>
      <c r="BG183" s="34"/>
      <c r="BH183" s="34"/>
      <c r="BI183" s="34"/>
      <c r="BJ183" s="34"/>
      <c r="BK183" s="34"/>
      <c r="BL183" s="34"/>
      <c r="BM183" s="34"/>
      <c r="BN183" s="34"/>
      <c r="BO183" s="34"/>
      <c r="BP183" s="34"/>
      <c r="BQ183" s="34"/>
      <c r="BR183" s="34"/>
      <c r="BS183" s="34"/>
      <c r="BT183" s="34"/>
      <c r="BU183" s="34"/>
      <c r="BV183" s="34"/>
      <c r="BW183" s="34"/>
      <c r="BX183" s="34"/>
      <c r="BY183" s="34"/>
      <c r="BZ183" s="34"/>
      <c r="CA183" s="34"/>
      <c r="CB183" s="34"/>
      <c r="CC183" s="34"/>
      <c r="CD183" s="34"/>
      <c r="CE183" s="34"/>
      <c r="CF183" s="34"/>
      <c r="CG183" s="34"/>
      <c r="CH183" s="34"/>
      <c r="CI183" s="34"/>
      <c r="CJ183" s="34"/>
      <c r="CK183" s="34"/>
      <c r="CL183" s="34"/>
      <c r="CM183" s="34"/>
      <c r="CN183" s="34" t="s">
        <v>2182</v>
      </c>
    </row>
    <row r="184" spans="1:92">
      <c r="A184" t="s">
        <v>2378</v>
      </c>
      <c r="B184">
        <v>237</v>
      </c>
      <c r="C184" t="s">
        <v>278</v>
      </c>
      <c r="D184">
        <v>12.645915</v>
      </c>
      <c r="E184">
        <v>5.0656650000000001</v>
      </c>
      <c r="F184">
        <v>4282.8590000000004</v>
      </c>
      <c r="G184">
        <v>3897.9690000000001</v>
      </c>
      <c r="H184">
        <v>173.00769</v>
      </c>
      <c r="I184">
        <v>0</v>
      </c>
      <c r="J184">
        <v>211.88211000000001</v>
      </c>
      <c r="K184">
        <v>10</v>
      </c>
      <c r="L184">
        <v>169.06301999999999</v>
      </c>
      <c r="M184">
        <v>107.78010999999999</v>
      </c>
      <c r="N184" t="s">
        <v>2181</v>
      </c>
      <c r="O184">
        <v>140.51016000000001</v>
      </c>
      <c r="P184">
        <v>103.380905</v>
      </c>
      <c r="Q184">
        <v>700</v>
      </c>
      <c r="R184">
        <v>7.1120000000000001</v>
      </c>
      <c r="S184">
        <v>5.2350000000000003</v>
      </c>
      <c r="T184">
        <v>7.1120000000000001</v>
      </c>
      <c r="U184">
        <v>4.5010000000000003</v>
      </c>
      <c r="V184">
        <v>0</v>
      </c>
      <c r="W184">
        <v>0</v>
      </c>
      <c r="X184">
        <v>0</v>
      </c>
      <c r="Y184">
        <v>0</v>
      </c>
      <c r="Z184">
        <v>0.40500000000000003</v>
      </c>
      <c r="AA184">
        <v>0.40500000000000003</v>
      </c>
      <c r="AB184">
        <v>0</v>
      </c>
      <c r="AC184">
        <v>0</v>
      </c>
      <c r="AD184">
        <v>0</v>
      </c>
      <c r="AE184">
        <v>5968.79</v>
      </c>
      <c r="AF184">
        <v>8102.3203000000003</v>
      </c>
      <c r="AG184">
        <v>1.5</v>
      </c>
      <c r="AH184">
        <v>0.8</v>
      </c>
      <c r="AI184">
        <v>0</v>
      </c>
      <c r="AJ184">
        <v>5.8333334000000001E-2</v>
      </c>
      <c r="AK184">
        <v>0.87942480000000001</v>
      </c>
      <c r="AL184">
        <v>0.128</v>
      </c>
      <c r="AM184">
        <v>60</v>
      </c>
      <c r="AN184">
        <v>16</v>
      </c>
      <c r="AO184">
        <v>0</v>
      </c>
      <c r="AP184">
        <v>22</v>
      </c>
      <c r="AQ184" s="34">
        <v>0</v>
      </c>
      <c r="AR184" s="34">
        <v>0</v>
      </c>
      <c r="AS184" s="34">
        <v>0</v>
      </c>
      <c r="AT184" s="34">
        <v>0</v>
      </c>
      <c r="AU184" s="34">
        <v>0</v>
      </c>
      <c r="AV184" s="34"/>
      <c r="AW184" s="34"/>
      <c r="AX184" s="34"/>
      <c r="AY184" s="34"/>
      <c r="AZ184" s="34"/>
      <c r="BA184" s="34">
        <v>0</v>
      </c>
      <c r="BB184" s="34">
        <v>2.0176249999999998</v>
      </c>
      <c r="BC184" s="34">
        <v>0.17362</v>
      </c>
      <c r="BD184" s="34">
        <v>0</v>
      </c>
      <c r="BE184" s="34">
        <v>0.05</v>
      </c>
      <c r="BF184" s="34">
        <v>1.0000001E-2</v>
      </c>
      <c r="BG184" s="34"/>
      <c r="BH184" s="34"/>
      <c r="BI184" s="34"/>
      <c r="BJ184" s="34"/>
      <c r="BK184" s="34"/>
      <c r="BL184" s="34"/>
      <c r="BM184" s="34"/>
      <c r="BN184" s="34"/>
      <c r="BO184" s="34"/>
      <c r="BP184" s="34"/>
      <c r="BQ184" s="34"/>
      <c r="BR184" s="34"/>
      <c r="BS184" s="34"/>
      <c r="BT184" s="34"/>
      <c r="BU184" s="34"/>
      <c r="BV184" s="34">
        <v>1.25</v>
      </c>
      <c r="BW184" s="34">
        <v>1E-3</v>
      </c>
      <c r="BX184" s="34">
        <v>1.2E-2</v>
      </c>
      <c r="BY184" s="34"/>
      <c r="BZ184" s="34"/>
      <c r="CA184" s="34"/>
      <c r="CB184" s="34"/>
      <c r="CC184" s="34"/>
      <c r="CD184" s="34"/>
      <c r="CE184" s="34"/>
      <c r="CF184" s="34"/>
      <c r="CG184" s="34"/>
      <c r="CH184" s="34"/>
      <c r="CI184" s="34"/>
      <c r="CJ184" s="34"/>
      <c r="CK184" s="34"/>
      <c r="CL184" s="34"/>
      <c r="CM184" s="34"/>
      <c r="CN184" s="34" t="s">
        <v>2233</v>
      </c>
    </row>
    <row r="185" spans="1:92">
      <c r="A185" t="s">
        <v>2379</v>
      </c>
      <c r="B185">
        <v>238</v>
      </c>
      <c r="C185" t="s">
        <v>279</v>
      </c>
      <c r="D185">
        <v>3.9776419999999999</v>
      </c>
      <c r="E185">
        <v>1.7536833000000001</v>
      </c>
      <c r="F185">
        <v>1249.4513999999999</v>
      </c>
      <c r="G185">
        <v>32.265971999999998</v>
      </c>
      <c r="H185">
        <v>421.13367</v>
      </c>
      <c r="I185">
        <v>229.61723000000001</v>
      </c>
      <c r="J185">
        <v>566.43449999999996</v>
      </c>
      <c r="K185">
        <v>8</v>
      </c>
      <c r="L185">
        <v>241.0692</v>
      </c>
      <c r="M185">
        <v>175.36832999999999</v>
      </c>
      <c r="N185" t="s">
        <v>2195</v>
      </c>
      <c r="O185">
        <v>116.98947</v>
      </c>
      <c r="P185">
        <v>92.299120000000002</v>
      </c>
      <c r="Q185">
        <v>439</v>
      </c>
      <c r="R185">
        <v>3.9889999999999999</v>
      </c>
      <c r="S185">
        <v>2.8279999999999998</v>
      </c>
      <c r="T185">
        <v>3.9889999999999999</v>
      </c>
      <c r="U185">
        <v>2.649</v>
      </c>
      <c r="V185">
        <v>3.2669999999999999</v>
      </c>
      <c r="W185">
        <v>1.9410000000000001</v>
      </c>
      <c r="X185">
        <v>4.7450000000000001</v>
      </c>
      <c r="Y185">
        <v>4.0979999999999999</v>
      </c>
      <c r="Z185">
        <v>9</v>
      </c>
      <c r="AA185">
        <v>3.044</v>
      </c>
      <c r="AB185">
        <v>3.3780000000000001</v>
      </c>
      <c r="AC185">
        <v>3.1779999999999999</v>
      </c>
      <c r="AD185">
        <v>37583.855000000003</v>
      </c>
      <c r="AE185">
        <v>4449.9727000000003</v>
      </c>
      <c r="AF185">
        <v>23299.14</v>
      </c>
      <c r="AG185">
        <v>3.5</v>
      </c>
      <c r="AH185">
        <v>0.7</v>
      </c>
      <c r="AI185">
        <v>0.16666666999999999</v>
      </c>
      <c r="AJ185">
        <v>0.116666675</v>
      </c>
      <c r="AK185">
        <v>0.19701273999999999</v>
      </c>
      <c r="AL185">
        <v>0.13625000000000001</v>
      </c>
      <c r="AM185">
        <v>10</v>
      </c>
      <c r="AN185">
        <v>40</v>
      </c>
      <c r="AO185">
        <v>53</v>
      </c>
      <c r="AP185">
        <v>100</v>
      </c>
      <c r="AQ185" s="34">
        <v>6.3975058000000002</v>
      </c>
      <c r="AR185" s="34">
        <v>2.9324590000000001</v>
      </c>
      <c r="AS185" s="34">
        <v>4.5999363000000001E-2</v>
      </c>
      <c r="AT185" s="34">
        <v>417.26299999999998</v>
      </c>
      <c r="AU185" s="34">
        <v>426.63898</v>
      </c>
      <c r="AV185" s="34"/>
      <c r="AW185" s="34"/>
      <c r="AX185" s="34"/>
      <c r="AY185" s="34">
        <v>6.6713294999999997</v>
      </c>
      <c r="AZ185" s="34">
        <v>9.6734279999999995</v>
      </c>
      <c r="BA185" s="34">
        <v>4.0000002999999999E-2</v>
      </c>
      <c r="BB185" s="34">
        <v>0.15887000000000001</v>
      </c>
      <c r="BC185" s="34">
        <v>0</v>
      </c>
      <c r="BD185" s="34">
        <v>0</v>
      </c>
      <c r="BE185" s="34">
        <v>0.1</v>
      </c>
      <c r="BF185" s="34">
        <v>0</v>
      </c>
      <c r="BG185" s="34">
        <v>0.2</v>
      </c>
      <c r="BH185" s="34">
        <v>0.2</v>
      </c>
      <c r="BI185" s="34">
        <v>0.4</v>
      </c>
      <c r="BJ185" s="34">
        <v>0.2</v>
      </c>
      <c r="BK185" s="34">
        <v>6.0000004999999996</v>
      </c>
      <c r="BL185" s="34">
        <v>2.5</v>
      </c>
      <c r="BM185" s="34">
        <v>0.5</v>
      </c>
      <c r="BN185" s="34">
        <v>17</v>
      </c>
      <c r="BO185" s="34">
        <v>7.0000004999999996</v>
      </c>
      <c r="BP185" s="34">
        <v>3.3080970999999999E-3</v>
      </c>
      <c r="BQ185" s="34"/>
      <c r="BR185" s="34"/>
      <c r="BS185" s="34"/>
      <c r="BT185" s="34"/>
      <c r="BU185" s="34"/>
      <c r="BV185" s="34">
        <v>1.4300001</v>
      </c>
      <c r="BW185" s="34">
        <v>2E-3</v>
      </c>
      <c r="BX185" s="34">
        <v>0.31500002999999999</v>
      </c>
      <c r="BY185" s="34">
        <v>7.84</v>
      </c>
      <c r="BZ185" s="34">
        <v>17.640001000000002</v>
      </c>
      <c r="CA185" s="34">
        <v>0.3</v>
      </c>
      <c r="CB185" s="34"/>
      <c r="CC185" s="34"/>
      <c r="CD185" s="34"/>
      <c r="CE185" s="34"/>
      <c r="CF185" s="34"/>
      <c r="CG185" s="34"/>
      <c r="CH185" s="34"/>
      <c r="CI185" s="34"/>
      <c r="CJ185" s="34"/>
      <c r="CK185" s="34"/>
      <c r="CL185" s="34"/>
      <c r="CM185" s="34"/>
      <c r="CN185" s="34" t="s">
        <v>2176</v>
      </c>
    </row>
    <row r="186" spans="1:92">
      <c r="A186" t="s">
        <v>2380</v>
      </c>
      <c r="B186">
        <v>239</v>
      </c>
      <c r="C186" t="s">
        <v>132</v>
      </c>
      <c r="D186">
        <v>27.749203000000001</v>
      </c>
      <c r="E186">
        <v>10.368974</v>
      </c>
      <c r="F186">
        <v>6549.2885999999999</v>
      </c>
      <c r="G186">
        <v>5873.8329999999996</v>
      </c>
      <c r="H186">
        <v>80.81353</v>
      </c>
      <c r="I186">
        <v>413.77676000000002</v>
      </c>
      <c r="J186">
        <v>180.86521999999999</v>
      </c>
      <c r="K186">
        <v>13</v>
      </c>
      <c r="L186">
        <v>195.55464000000001</v>
      </c>
      <c r="M186">
        <v>109.14709499999999</v>
      </c>
      <c r="N186" t="s">
        <v>2175</v>
      </c>
      <c r="O186">
        <v>135.36197000000001</v>
      </c>
      <c r="P186">
        <v>131.25282000000001</v>
      </c>
      <c r="Q186">
        <v>955</v>
      </c>
      <c r="R186">
        <v>9</v>
      </c>
      <c r="S186">
        <v>6.4740000000000002</v>
      </c>
      <c r="T186">
        <v>9</v>
      </c>
      <c r="U186">
        <v>6.44</v>
      </c>
      <c r="V186">
        <v>4.931</v>
      </c>
      <c r="W186">
        <v>6.7069999999999999</v>
      </c>
      <c r="X186">
        <v>0</v>
      </c>
      <c r="Y186">
        <v>4.7969999999999997</v>
      </c>
      <c r="Z186">
        <v>5.3460000000000001</v>
      </c>
      <c r="AA186">
        <v>3.9449999999999998</v>
      </c>
      <c r="AB186">
        <v>1.2889999999999999</v>
      </c>
      <c r="AC186">
        <v>0.112</v>
      </c>
      <c r="AD186">
        <v>51151.266000000003</v>
      </c>
      <c r="AE186">
        <v>7672</v>
      </c>
      <c r="AF186">
        <v>27747.200000000001</v>
      </c>
      <c r="AG186">
        <v>8</v>
      </c>
      <c r="AH186">
        <v>2.8</v>
      </c>
      <c r="AI186">
        <v>0.33333333999999998</v>
      </c>
      <c r="AJ186">
        <v>4.1666670000000003E-2</v>
      </c>
      <c r="AK186">
        <v>2.7674238999999998</v>
      </c>
      <c r="AL186">
        <v>0.24944279999999999</v>
      </c>
      <c r="AM186">
        <v>40</v>
      </c>
      <c r="AN186">
        <v>16</v>
      </c>
      <c r="AO186">
        <v>73</v>
      </c>
      <c r="AP186">
        <v>80</v>
      </c>
      <c r="AQ186" s="34">
        <v>4.2549409999999996</v>
      </c>
      <c r="AR186" s="34">
        <v>5.5928434999999999</v>
      </c>
      <c r="AS186" s="34">
        <v>0.69003223999999996</v>
      </c>
      <c r="AT186" s="34">
        <v>353.21300000000002</v>
      </c>
      <c r="AU186" s="34">
        <v>363.75085000000001</v>
      </c>
      <c r="AV186" s="34"/>
      <c r="AW186" s="34"/>
      <c r="AX186" s="34">
        <v>65.586460000000002</v>
      </c>
      <c r="AY186" s="34"/>
      <c r="AZ186" s="34">
        <v>1.8296638000000001</v>
      </c>
      <c r="BA186" s="34">
        <v>3.0000002000000001</v>
      </c>
      <c r="BB186" s="34">
        <v>2.4</v>
      </c>
      <c r="BC186" s="34">
        <v>0</v>
      </c>
      <c r="BD186" s="34">
        <v>1.5000001000000001</v>
      </c>
      <c r="BE186" s="34">
        <v>2.0000001E-2</v>
      </c>
      <c r="BF186" s="34">
        <v>0</v>
      </c>
      <c r="BG186" s="34">
        <v>0.3</v>
      </c>
      <c r="BH186" s="34">
        <v>0.8</v>
      </c>
      <c r="BI186" s="34">
        <v>1.2</v>
      </c>
      <c r="BJ186" s="34">
        <v>1</v>
      </c>
      <c r="BK186" s="34">
        <v>1</v>
      </c>
      <c r="BL186" s="34">
        <v>0</v>
      </c>
      <c r="BM186" s="34">
        <v>8</v>
      </c>
      <c r="BN186" s="34">
        <v>6.0000004999999996</v>
      </c>
      <c r="BO186" s="34">
        <v>1</v>
      </c>
      <c r="BP186" s="34"/>
      <c r="BQ186" s="34"/>
      <c r="BR186" s="34"/>
      <c r="BS186" s="34">
        <v>1.2956780999999999</v>
      </c>
      <c r="BT186" s="34">
        <v>0</v>
      </c>
      <c r="BU186" s="34">
        <v>0</v>
      </c>
      <c r="BV186" s="34">
        <v>0.30200001999999998</v>
      </c>
      <c r="BW186" s="34">
        <v>5.0000000000000001E-4</v>
      </c>
      <c r="BX186" s="34">
        <v>1.3500000999999999E-2</v>
      </c>
      <c r="BY186" s="34">
        <v>0.60800003999999996</v>
      </c>
      <c r="BZ186" s="34">
        <v>4.1040000000000001</v>
      </c>
      <c r="CA186" s="34"/>
      <c r="CB186" s="34"/>
      <c r="CC186" s="34"/>
      <c r="CD186" s="34"/>
      <c r="CE186" s="34"/>
      <c r="CF186" s="34"/>
      <c r="CG186" s="34"/>
      <c r="CH186" s="34"/>
      <c r="CI186" s="34"/>
      <c r="CJ186" s="34"/>
      <c r="CK186" s="34"/>
      <c r="CL186" s="34"/>
      <c r="CM186" s="34"/>
      <c r="CN186" s="34" t="s">
        <v>2176</v>
      </c>
    </row>
    <row r="187" spans="1:92">
      <c r="A187" t="s">
        <v>2381</v>
      </c>
      <c r="B187">
        <v>240</v>
      </c>
      <c r="C187" t="s">
        <v>280</v>
      </c>
      <c r="D187">
        <v>19.945596999999999</v>
      </c>
      <c r="E187">
        <v>7.3953280000000001</v>
      </c>
      <c r="F187">
        <v>4946.4989999999998</v>
      </c>
      <c r="G187">
        <v>3768.6972999999998</v>
      </c>
      <c r="H187">
        <v>612.45636000000002</v>
      </c>
      <c r="I187">
        <v>0</v>
      </c>
      <c r="J187">
        <v>565.34533999999996</v>
      </c>
      <c r="K187">
        <v>12</v>
      </c>
      <c r="L187">
        <v>171.06</v>
      </c>
      <c r="M187">
        <v>101.30586</v>
      </c>
      <c r="N187" t="s">
        <v>2175</v>
      </c>
      <c r="O187">
        <v>97.295590000000004</v>
      </c>
      <c r="P187">
        <v>93.611750000000001</v>
      </c>
      <c r="Q187">
        <v>921</v>
      </c>
      <c r="R187">
        <v>8.9320000000000004</v>
      </c>
      <c r="S187">
        <v>5.6269999999999998</v>
      </c>
      <c r="T187">
        <v>8.9320000000000004</v>
      </c>
      <c r="U187">
        <v>5.4390000000000001</v>
      </c>
      <c r="V187">
        <v>1.8029999999999999</v>
      </c>
      <c r="W187">
        <v>3.35</v>
      </c>
      <c r="X187">
        <v>0</v>
      </c>
      <c r="Y187">
        <v>0.85699999999999998</v>
      </c>
      <c r="Z187">
        <v>0.68600000000000005</v>
      </c>
      <c r="AA187">
        <v>0.68600000000000005</v>
      </c>
      <c r="AB187">
        <v>0</v>
      </c>
      <c r="AC187">
        <v>0</v>
      </c>
      <c r="AD187">
        <v>324.08640000000003</v>
      </c>
      <c r="AE187">
        <v>10117.618</v>
      </c>
      <c r="AF187">
        <v>13391.460999999999</v>
      </c>
      <c r="AG187">
        <v>4</v>
      </c>
      <c r="AH187">
        <v>1</v>
      </c>
      <c r="AI187">
        <v>0</v>
      </c>
      <c r="AJ187">
        <v>8.3333335999999994E-2</v>
      </c>
      <c r="AK187">
        <v>3.2469733000000001</v>
      </c>
      <c r="AL187">
        <v>0.3</v>
      </c>
      <c r="AM187">
        <v>85</v>
      </c>
      <c r="AN187">
        <v>30</v>
      </c>
      <c r="AO187">
        <v>0</v>
      </c>
      <c r="AP187">
        <v>85</v>
      </c>
      <c r="AQ187" s="34">
        <v>8.1021599999999999E-2</v>
      </c>
      <c r="AR187" s="34">
        <v>0</v>
      </c>
      <c r="AS187" s="34">
        <v>0</v>
      </c>
      <c r="AT187" s="34">
        <v>1.9558515999999999</v>
      </c>
      <c r="AU187" s="34">
        <v>2.0368729999999999</v>
      </c>
      <c r="AV187" s="34"/>
      <c r="AW187" s="34"/>
      <c r="AX187" s="34"/>
      <c r="AY187" s="34"/>
      <c r="AZ187" s="34"/>
      <c r="BA187" s="34">
        <v>0</v>
      </c>
      <c r="BB187" s="34">
        <v>3.7650000000000001</v>
      </c>
      <c r="BC187" s="34">
        <v>8.6580009999999999E-2</v>
      </c>
      <c r="BD187" s="34">
        <v>0</v>
      </c>
      <c r="BE187" s="34">
        <v>0.2</v>
      </c>
      <c r="BF187" s="34">
        <v>0</v>
      </c>
      <c r="BG187" s="34"/>
      <c r="BH187" s="34"/>
      <c r="BI187" s="34"/>
      <c r="BJ187" s="34"/>
      <c r="BK187" s="34"/>
      <c r="BL187" s="34"/>
      <c r="BM187" s="34"/>
      <c r="BN187" s="34"/>
      <c r="BO187" s="34"/>
      <c r="BP187" s="34"/>
      <c r="BQ187" s="34"/>
      <c r="BR187" s="34"/>
      <c r="BS187" s="34"/>
      <c r="BT187" s="34"/>
      <c r="BU187" s="34"/>
      <c r="BV187" s="34">
        <v>2.38</v>
      </c>
      <c r="BW187" s="34"/>
      <c r="BX187" s="34"/>
      <c r="BY187" s="34">
        <v>0</v>
      </c>
      <c r="BZ187" s="34">
        <v>0</v>
      </c>
      <c r="CA187" s="34"/>
      <c r="CB187" s="34"/>
      <c r="CC187" s="34"/>
      <c r="CD187" s="34"/>
      <c r="CE187" s="34"/>
      <c r="CF187" s="34"/>
      <c r="CG187" s="34"/>
      <c r="CH187" s="34"/>
      <c r="CI187" s="34"/>
      <c r="CJ187" s="34"/>
      <c r="CK187" s="34"/>
      <c r="CL187" s="34"/>
      <c r="CM187" s="34"/>
      <c r="CN187" s="34" t="s">
        <v>2176</v>
      </c>
    </row>
    <row r="188" spans="1:92">
      <c r="A188" t="s">
        <v>2382</v>
      </c>
      <c r="B188">
        <v>241</v>
      </c>
      <c r="C188" t="s">
        <v>281</v>
      </c>
      <c r="D188">
        <v>10.048076999999999</v>
      </c>
      <c r="E188">
        <v>6.2063527000000001</v>
      </c>
      <c r="F188">
        <v>5829.826</v>
      </c>
      <c r="G188">
        <v>2155.4585000000002</v>
      </c>
      <c r="H188">
        <v>862.22630000000004</v>
      </c>
      <c r="I188">
        <v>1503.4493</v>
      </c>
      <c r="J188">
        <v>1308.692</v>
      </c>
      <c r="K188">
        <v>12</v>
      </c>
      <c r="L188">
        <v>86.175606000000002</v>
      </c>
      <c r="M188">
        <v>85.018523999999999</v>
      </c>
      <c r="N188" t="s">
        <v>2175</v>
      </c>
      <c r="O188">
        <v>49.015009999999997</v>
      </c>
      <c r="P188">
        <v>78.561424000000002</v>
      </c>
      <c r="Q188">
        <v>647</v>
      </c>
      <c r="R188">
        <v>6.34</v>
      </c>
      <c r="S188">
        <v>6.1079999999999997</v>
      </c>
      <c r="T188">
        <v>6.34</v>
      </c>
      <c r="U188">
        <v>4.9829999999999997</v>
      </c>
      <c r="V188">
        <v>3.762</v>
      </c>
      <c r="W188">
        <v>2.7749999999999999</v>
      </c>
      <c r="X188">
        <v>7.69</v>
      </c>
      <c r="Y188">
        <v>3.4380000000000002</v>
      </c>
      <c r="Z188">
        <v>7.49</v>
      </c>
      <c r="AA188">
        <v>3.5190000000000001</v>
      </c>
      <c r="AB188">
        <v>1.4550000000000001</v>
      </c>
      <c r="AC188">
        <v>2.516</v>
      </c>
      <c r="AD188">
        <v>32064.078000000001</v>
      </c>
      <c r="AE188">
        <v>15615.715</v>
      </c>
      <c r="AF188">
        <v>38311.440000000002</v>
      </c>
      <c r="AG188">
        <v>5</v>
      </c>
      <c r="AH188">
        <v>1.5</v>
      </c>
      <c r="AI188">
        <v>0.4166667</v>
      </c>
      <c r="AJ188">
        <v>8.3333335999999994E-2</v>
      </c>
      <c r="AK188">
        <v>1.4574549000000001</v>
      </c>
      <c r="AL188">
        <v>0.35622432999999998</v>
      </c>
      <c r="AM188">
        <v>45</v>
      </c>
      <c r="AN188">
        <v>25</v>
      </c>
      <c r="AO188">
        <v>85</v>
      </c>
      <c r="AP188">
        <v>90</v>
      </c>
      <c r="AQ188" s="34">
        <v>2.9108972999999998</v>
      </c>
      <c r="AR188" s="34">
        <v>2.8030857999999998</v>
      </c>
      <c r="AS188" s="34">
        <v>5.1749280000000002E-2</v>
      </c>
      <c r="AT188" s="34">
        <v>53.892063</v>
      </c>
      <c r="AU188" s="34">
        <v>59.622143000000001</v>
      </c>
      <c r="AV188" s="34">
        <v>2.8718793000000002E-4</v>
      </c>
      <c r="AW188" s="34">
        <v>7.4125880000000004</v>
      </c>
      <c r="AX188" s="34"/>
      <c r="AY188" s="34"/>
      <c r="AZ188" s="34"/>
      <c r="BA188" s="34">
        <v>3.0000002000000001</v>
      </c>
      <c r="BB188" s="34">
        <v>1.3137099999999999</v>
      </c>
      <c r="BC188" s="34">
        <v>0</v>
      </c>
      <c r="BD188" s="34">
        <v>1.5000001000000001</v>
      </c>
      <c r="BE188" s="34">
        <v>0.2</v>
      </c>
      <c r="BF188" s="34">
        <v>0</v>
      </c>
      <c r="BG188" s="34">
        <v>0.2</v>
      </c>
      <c r="BH188" s="34">
        <v>3.5000002000000001</v>
      </c>
      <c r="BI188" s="34">
        <v>6.0000004999999996</v>
      </c>
      <c r="BJ188" s="34">
        <v>14.500000999999999</v>
      </c>
      <c r="BK188" s="34">
        <v>21.500001999999999</v>
      </c>
      <c r="BL188" s="34">
        <v>0</v>
      </c>
      <c r="BM188" s="34">
        <v>0.4</v>
      </c>
      <c r="BN188" s="34">
        <v>0.6</v>
      </c>
      <c r="BO188" s="34">
        <v>0</v>
      </c>
      <c r="BP188" s="34">
        <v>5.5134952000000001E-2</v>
      </c>
      <c r="BQ188" s="34"/>
      <c r="BR188" s="34"/>
      <c r="BS188" s="34">
        <v>1.9043758</v>
      </c>
      <c r="BT188" s="34">
        <v>3.2672567999999999E-3</v>
      </c>
      <c r="BU188" s="34">
        <v>5.1050890000000002E-3</v>
      </c>
      <c r="BV188" s="34">
        <v>2.8950002000000001</v>
      </c>
      <c r="BW188" s="34"/>
      <c r="BX188" s="34"/>
      <c r="BY188" s="34">
        <v>2.2800001999999999</v>
      </c>
      <c r="BZ188" s="34">
        <v>5.13</v>
      </c>
      <c r="CA188" s="34"/>
      <c r="CB188" s="34"/>
      <c r="CC188" s="34"/>
      <c r="CD188" s="34"/>
      <c r="CE188" s="34"/>
      <c r="CF188" s="34"/>
      <c r="CG188" s="34"/>
      <c r="CH188" s="34"/>
      <c r="CI188" s="34"/>
      <c r="CJ188" s="34"/>
      <c r="CK188" s="34"/>
      <c r="CL188" s="34"/>
      <c r="CM188" s="34"/>
      <c r="CN188" s="34" t="s">
        <v>2176</v>
      </c>
    </row>
    <row r="189" spans="1:92">
      <c r="A189" t="s">
        <v>2383</v>
      </c>
      <c r="B189">
        <v>242</v>
      </c>
      <c r="C189" t="s">
        <v>281</v>
      </c>
      <c r="D189">
        <v>3.1736946000000001</v>
      </c>
      <c r="E189">
        <v>2.7970435999999999</v>
      </c>
      <c r="F189">
        <v>3917.2759999999998</v>
      </c>
      <c r="G189">
        <v>1730.0377000000001</v>
      </c>
      <c r="H189">
        <v>1487.9175</v>
      </c>
      <c r="I189">
        <v>417.93151999999998</v>
      </c>
      <c r="J189">
        <v>281.38909999999998</v>
      </c>
      <c r="K189">
        <v>9</v>
      </c>
      <c r="L189">
        <v>46.535110000000003</v>
      </c>
      <c r="M189">
        <v>111.881744</v>
      </c>
      <c r="N189" t="s">
        <v>2195</v>
      </c>
      <c r="O189">
        <v>93.343956000000006</v>
      </c>
      <c r="P189">
        <v>147.21280999999999</v>
      </c>
      <c r="Q189">
        <v>435</v>
      </c>
      <c r="R189">
        <v>3.5630000000000002</v>
      </c>
      <c r="S189">
        <v>5.0069999999999997</v>
      </c>
      <c r="T189">
        <v>3.5630000000000002</v>
      </c>
      <c r="U189">
        <v>3.3450000000000002</v>
      </c>
      <c r="V189">
        <v>3.0449999999999999</v>
      </c>
      <c r="W189">
        <v>1.9630000000000001</v>
      </c>
      <c r="X189">
        <v>7.69</v>
      </c>
      <c r="Y189">
        <v>2.5779999999999998</v>
      </c>
      <c r="Z189">
        <v>5.0720000000000001</v>
      </c>
      <c r="AA189">
        <v>2.1629999999999998</v>
      </c>
      <c r="AB189">
        <v>0.80900000000000005</v>
      </c>
      <c r="AC189">
        <v>2.1</v>
      </c>
      <c r="AD189">
        <v>22856.793000000001</v>
      </c>
      <c r="AE189">
        <v>5499.6796999999997</v>
      </c>
      <c r="AF189">
        <v>20407.456999999999</v>
      </c>
      <c r="AG189">
        <v>5</v>
      </c>
      <c r="AH189">
        <v>2</v>
      </c>
      <c r="AI189">
        <v>0.25</v>
      </c>
      <c r="AJ189">
        <v>8.3333339999999995E-3</v>
      </c>
      <c r="AK189">
        <v>0.75377536000000001</v>
      </c>
      <c r="AL189">
        <v>0.41530373999999998</v>
      </c>
      <c r="AM189">
        <v>25</v>
      </c>
      <c r="AN189">
        <v>50</v>
      </c>
      <c r="AO189">
        <v>75</v>
      </c>
      <c r="AP189">
        <v>30</v>
      </c>
      <c r="AQ189" s="34">
        <v>2.9108972999999998</v>
      </c>
      <c r="AR189" s="34">
        <v>2.8030857999999998</v>
      </c>
      <c r="AS189" s="34">
        <v>0</v>
      </c>
      <c r="AT189" s="34">
        <v>53.892063</v>
      </c>
      <c r="AU189" s="34">
        <v>59.606045000000002</v>
      </c>
      <c r="AV189" s="34">
        <v>2.1539093000000001E-4</v>
      </c>
      <c r="AW189" s="34">
        <v>3.7062940000000002</v>
      </c>
      <c r="AX189" s="34"/>
      <c r="AY189" s="34"/>
      <c r="AZ189" s="34"/>
      <c r="BA189" s="34">
        <v>0</v>
      </c>
      <c r="BB189" s="34">
        <v>0.72984000000000004</v>
      </c>
      <c r="BC189" s="34">
        <v>0</v>
      </c>
      <c r="BD189" s="34">
        <v>0</v>
      </c>
      <c r="BE189" s="34">
        <v>0.3</v>
      </c>
      <c r="BF189" s="34">
        <v>0</v>
      </c>
      <c r="BG189" s="34">
        <v>2.0000001E-2</v>
      </c>
      <c r="BH189" s="34">
        <v>1.5000001000000001</v>
      </c>
      <c r="BI189" s="34">
        <v>3.0000002000000001</v>
      </c>
      <c r="BJ189" s="34">
        <v>12.000000999999999</v>
      </c>
      <c r="BK189" s="34">
        <v>18</v>
      </c>
      <c r="BL189" s="34">
        <v>0</v>
      </c>
      <c r="BM189" s="34">
        <v>0.4</v>
      </c>
      <c r="BN189" s="34">
        <v>0.6</v>
      </c>
      <c r="BO189" s="34">
        <v>0</v>
      </c>
      <c r="BP189" s="34">
        <v>5.5134952000000001E-2</v>
      </c>
      <c r="BQ189" s="34"/>
      <c r="BR189" s="34"/>
      <c r="BS189" s="34">
        <v>1.9043758</v>
      </c>
      <c r="BT189" s="34">
        <v>1.8378317999999999E-3</v>
      </c>
      <c r="BU189" s="34">
        <v>0</v>
      </c>
      <c r="BV189" s="34">
        <v>0.2</v>
      </c>
      <c r="BW189" s="34"/>
      <c r="BX189" s="34"/>
      <c r="BY189" s="34">
        <v>0.76000005000000004</v>
      </c>
      <c r="BZ189" s="34">
        <v>1.71</v>
      </c>
      <c r="CA189" s="34"/>
      <c r="CB189" s="34"/>
      <c r="CC189" s="34"/>
      <c r="CD189" s="34"/>
      <c r="CE189" s="34"/>
      <c r="CF189" s="34"/>
      <c r="CG189" s="34"/>
      <c r="CH189" s="34"/>
      <c r="CI189" s="34"/>
      <c r="CJ189" s="34"/>
      <c r="CK189" s="34"/>
      <c r="CL189" s="34"/>
      <c r="CM189" s="34"/>
      <c r="CN189" s="34" t="s">
        <v>2176</v>
      </c>
    </row>
    <row r="190" spans="1:92">
      <c r="A190" t="s">
        <v>2384</v>
      </c>
      <c r="B190">
        <v>243</v>
      </c>
      <c r="C190" t="s">
        <v>282</v>
      </c>
      <c r="D190">
        <v>3.4049081999999999</v>
      </c>
      <c r="E190">
        <v>1.3975839999999999</v>
      </c>
      <c r="F190">
        <v>880.18535999999995</v>
      </c>
      <c r="G190">
        <v>58.65954</v>
      </c>
      <c r="H190">
        <v>159.91032000000001</v>
      </c>
      <c r="I190">
        <v>160.77725000000001</v>
      </c>
      <c r="J190">
        <v>500.83825999999999</v>
      </c>
      <c r="K190">
        <v>8</v>
      </c>
      <c r="L190">
        <v>206.35804999999999</v>
      </c>
      <c r="M190">
        <v>139.75838999999999</v>
      </c>
      <c r="N190" t="s">
        <v>2172</v>
      </c>
      <c r="O190">
        <v>179.20569</v>
      </c>
      <c r="P190">
        <v>116.46532999999999</v>
      </c>
      <c r="Q190">
        <v>415</v>
      </c>
      <c r="R190">
        <v>3.69</v>
      </c>
      <c r="S190">
        <v>2.3730000000000002</v>
      </c>
      <c r="T190">
        <v>3.69</v>
      </c>
      <c r="U190">
        <v>2.3639999999999999</v>
      </c>
      <c r="V190">
        <v>1.2230000000000001</v>
      </c>
      <c r="W190">
        <v>2.3519999999999999</v>
      </c>
      <c r="X190">
        <v>0</v>
      </c>
      <c r="Y190">
        <v>0.5</v>
      </c>
      <c r="Z190">
        <v>4.6020000000000003</v>
      </c>
      <c r="AA190">
        <v>1.1200000000000001</v>
      </c>
      <c r="AB190">
        <v>0.76100000000000001</v>
      </c>
      <c r="AC190">
        <v>2.7210000000000001</v>
      </c>
      <c r="AD190">
        <v>7762.71</v>
      </c>
      <c r="AE190">
        <v>8394.1849999999995</v>
      </c>
      <c r="AF190">
        <v>14637.137000000001</v>
      </c>
      <c r="AG190">
        <v>2</v>
      </c>
      <c r="AH190">
        <v>2</v>
      </c>
      <c r="AI190">
        <v>8.3333335999999994E-2</v>
      </c>
      <c r="AJ190">
        <v>0.125</v>
      </c>
      <c r="AK190">
        <v>5.561456E-2</v>
      </c>
      <c r="AL190">
        <v>3.3750000000000002E-2</v>
      </c>
      <c r="AM190">
        <v>15</v>
      </c>
      <c r="AN190">
        <v>10</v>
      </c>
      <c r="AO190">
        <v>30</v>
      </c>
      <c r="AP190">
        <v>70</v>
      </c>
      <c r="AQ190" s="34">
        <v>0.28030860000000002</v>
      </c>
      <c r="AR190" s="34">
        <v>0</v>
      </c>
      <c r="AS190" s="34">
        <v>1.6182677000000001</v>
      </c>
      <c r="AT190" s="34">
        <v>4.5538525999999999</v>
      </c>
      <c r="AU190" s="34">
        <v>5.4340120000000001</v>
      </c>
      <c r="AV190" s="34"/>
      <c r="AW190" s="34"/>
      <c r="AX190" s="34"/>
      <c r="AY190" s="34">
        <v>19.765499999999999</v>
      </c>
      <c r="AZ190" s="34">
        <v>8.6837549999999997</v>
      </c>
      <c r="BA190" s="34">
        <v>3.0000002000000001</v>
      </c>
      <c r="BB190" s="34">
        <v>0.17893500000000001</v>
      </c>
      <c r="BC190" s="34">
        <v>0</v>
      </c>
      <c r="BD190" s="34">
        <v>0</v>
      </c>
      <c r="BE190" s="34">
        <v>0.1</v>
      </c>
      <c r="BF190" s="34">
        <v>0</v>
      </c>
      <c r="BG190" s="34">
        <v>1.5000001000000001</v>
      </c>
      <c r="BH190" s="34">
        <v>0.90000004</v>
      </c>
      <c r="BI190" s="34">
        <v>1.4000001</v>
      </c>
      <c r="BJ190" s="34">
        <v>2.1000000999999999</v>
      </c>
      <c r="BK190" s="34">
        <v>0.5</v>
      </c>
      <c r="BL190" s="34">
        <v>0</v>
      </c>
      <c r="BM190" s="34"/>
      <c r="BN190" s="34"/>
      <c r="BO190" s="34"/>
      <c r="BP190" s="34">
        <v>1.8378317000000002E-2</v>
      </c>
      <c r="BQ190" s="34"/>
      <c r="BR190" s="34"/>
      <c r="BS190" s="34"/>
      <c r="BT190" s="34"/>
      <c r="BU190" s="34"/>
      <c r="BV190" s="34">
        <v>2.7549999999999999</v>
      </c>
      <c r="BW190" s="34">
        <v>1.2500000000000001E-2</v>
      </c>
      <c r="BX190" s="34"/>
      <c r="BY190" s="34">
        <v>2.1000000999999999</v>
      </c>
      <c r="BZ190" s="34">
        <v>4.7250003999999999</v>
      </c>
      <c r="CA190" s="34"/>
      <c r="CB190" s="34"/>
      <c r="CC190" s="34"/>
      <c r="CD190" s="34"/>
      <c r="CE190" s="34"/>
      <c r="CF190" s="34"/>
      <c r="CG190" s="34"/>
      <c r="CH190" s="34"/>
      <c r="CI190" s="34"/>
      <c r="CJ190" s="34"/>
      <c r="CK190" s="34"/>
      <c r="CL190" s="34"/>
      <c r="CM190" s="34"/>
      <c r="CN190" s="34" t="s">
        <v>2176</v>
      </c>
    </row>
    <row r="191" spans="1:92">
      <c r="A191" t="s">
        <v>2385</v>
      </c>
      <c r="B191">
        <v>260</v>
      </c>
      <c r="C191" t="s">
        <v>189</v>
      </c>
      <c r="D191">
        <v>18.392880999999999</v>
      </c>
      <c r="E191">
        <v>11.363314000000001</v>
      </c>
      <c r="F191">
        <v>23414.65</v>
      </c>
      <c r="G191">
        <v>18.738727999999998</v>
      </c>
      <c r="H191">
        <v>22863.344000000001</v>
      </c>
      <c r="I191">
        <v>124.63727</v>
      </c>
      <c r="J191">
        <v>407.93239999999997</v>
      </c>
      <c r="K191">
        <v>13</v>
      </c>
      <c r="L191">
        <v>129.61861999999999</v>
      </c>
      <c r="M191">
        <v>119.61382</v>
      </c>
      <c r="N191" t="s">
        <v>2175</v>
      </c>
      <c r="O191">
        <v>89.721369999999993</v>
      </c>
      <c r="P191">
        <v>143.83940000000001</v>
      </c>
      <c r="Q191">
        <v>921</v>
      </c>
      <c r="R191">
        <v>8.577</v>
      </c>
      <c r="S191">
        <v>9</v>
      </c>
      <c r="T191">
        <v>8.577</v>
      </c>
      <c r="U191">
        <v>6.742</v>
      </c>
      <c r="V191">
        <v>2.4449999999999998</v>
      </c>
      <c r="W191">
        <v>5.7030000000000003</v>
      </c>
      <c r="X191">
        <v>0</v>
      </c>
      <c r="Y191">
        <v>0</v>
      </c>
      <c r="Z191">
        <v>0.83499999999999996</v>
      </c>
      <c r="AA191">
        <v>0.81699999999999995</v>
      </c>
      <c r="AB191">
        <v>0</v>
      </c>
      <c r="AC191">
        <v>1.7999999999999999E-2</v>
      </c>
      <c r="AD191">
        <v>0</v>
      </c>
      <c r="AE191">
        <v>16120.99</v>
      </c>
      <c r="AF191">
        <v>16340.572</v>
      </c>
      <c r="AG191">
        <v>5.2</v>
      </c>
      <c r="AH191">
        <v>4</v>
      </c>
      <c r="AI191">
        <v>1.6666667999999999E-2</v>
      </c>
      <c r="AJ191">
        <v>0.15</v>
      </c>
      <c r="AK191">
        <v>0.80195426999999997</v>
      </c>
      <c r="AL191">
        <v>0.8196137</v>
      </c>
      <c r="AM191">
        <v>5.5</v>
      </c>
      <c r="AN191">
        <v>21</v>
      </c>
      <c r="AO191">
        <v>25</v>
      </c>
      <c r="AP191">
        <v>95</v>
      </c>
      <c r="AQ191" s="34">
        <v>1.6498351</v>
      </c>
      <c r="AR191" s="34">
        <v>0</v>
      </c>
      <c r="AS191" s="34">
        <v>0</v>
      </c>
      <c r="AT191" s="34">
        <v>7.7255099999999999</v>
      </c>
      <c r="AU191" s="34">
        <v>9.3753449999999994</v>
      </c>
      <c r="AV191" s="34"/>
      <c r="AW191" s="34"/>
      <c r="AX191" s="34">
        <v>1.4708783999999999</v>
      </c>
      <c r="AY191" s="34">
        <v>7.3543919999999999E-2</v>
      </c>
      <c r="AZ191" s="34">
        <v>0.12257319999999999</v>
      </c>
      <c r="BA191" s="34">
        <v>0</v>
      </c>
      <c r="BB191" s="34">
        <v>0.21049501000000001</v>
      </c>
      <c r="BC191" s="34">
        <v>0</v>
      </c>
      <c r="BD191" s="34">
        <v>0</v>
      </c>
      <c r="BE191" s="34">
        <v>3.0000002000000001</v>
      </c>
      <c r="BF191" s="34">
        <v>3.0000002000000001</v>
      </c>
      <c r="BG191" s="34">
        <v>0.1</v>
      </c>
      <c r="BH191" s="34">
        <v>0.2</v>
      </c>
      <c r="BI191" s="34">
        <v>0</v>
      </c>
      <c r="BJ191" s="34">
        <v>0</v>
      </c>
      <c r="BK191" s="34">
        <v>0</v>
      </c>
      <c r="BL191" s="34">
        <v>0</v>
      </c>
      <c r="BM191" s="34"/>
      <c r="BN191" s="34"/>
      <c r="BO191" s="34"/>
      <c r="BP191" s="34"/>
      <c r="BQ191" s="34"/>
      <c r="BR191" s="34"/>
      <c r="BS191" s="34"/>
      <c r="BT191" s="34"/>
      <c r="BU191" s="34"/>
      <c r="BV191" s="34">
        <v>5.5800004000000003</v>
      </c>
      <c r="BW191" s="34"/>
      <c r="BX191" s="34"/>
      <c r="BY191" s="34"/>
      <c r="BZ191" s="34"/>
      <c r="CA191" s="34"/>
      <c r="CB191" s="34"/>
      <c r="CC191" s="34"/>
      <c r="CD191" s="34"/>
      <c r="CE191" s="34"/>
      <c r="CF191" s="34"/>
      <c r="CG191" s="34"/>
      <c r="CH191" s="34"/>
      <c r="CI191" s="34"/>
      <c r="CJ191" s="34"/>
      <c r="CK191" s="34"/>
      <c r="CL191" s="34"/>
      <c r="CM191" s="34"/>
      <c r="CN191" s="34" t="s">
        <v>2176</v>
      </c>
    </row>
    <row r="192" spans="1:92">
      <c r="A192" t="s">
        <v>2386</v>
      </c>
      <c r="B192">
        <v>261</v>
      </c>
      <c r="C192" t="s">
        <v>196</v>
      </c>
      <c r="D192">
        <v>1.9429742000000001</v>
      </c>
      <c r="E192">
        <v>2.4626844000000001</v>
      </c>
      <c r="F192">
        <v>9305.4169999999995</v>
      </c>
      <c r="G192">
        <v>113.81632999999999</v>
      </c>
      <c r="H192">
        <v>8989.8080000000009</v>
      </c>
      <c r="I192">
        <v>59.743332000000002</v>
      </c>
      <c r="J192">
        <v>142.04957999999999</v>
      </c>
      <c r="K192">
        <v>9</v>
      </c>
      <c r="L192">
        <v>28.489356999999998</v>
      </c>
      <c r="M192">
        <v>98.507379999999998</v>
      </c>
      <c r="N192" t="s">
        <v>2195</v>
      </c>
      <c r="O192">
        <v>57.146296999999997</v>
      </c>
      <c r="P192">
        <v>129.61497</v>
      </c>
      <c r="Q192">
        <v>300</v>
      </c>
      <c r="R192">
        <v>3.1389999999999998</v>
      </c>
      <c r="S192">
        <v>7.7169999999999996</v>
      </c>
      <c r="T192">
        <v>2.7879999999999998</v>
      </c>
      <c r="U192">
        <v>3.1389999999999998</v>
      </c>
      <c r="V192">
        <v>0</v>
      </c>
      <c r="W192">
        <v>0</v>
      </c>
      <c r="X192">
        <v>0</v>
      </c>
      <c r="Y192">
        <v>0</v>
      </c>
      <c r="Z192">
        <v>0.29799999999999999</v>
      </c>
      <c r="AA192">
        <v>0.29799999999999999</v>
      </c>
      <c r="AB192">
        <v>0</v>
      </c>
      <c r="AC192">
        <v>0</v>
      </c>
      <c r="AD192">
        <v>0</v>
      </c>
      <c r="AE192">
        <v>5618.9696999999996</v>
      </c>
      <c r="AF192">
        <v>5957.3563999999997</v>
      </c>
      <c r="AG192">
        <v>0.6</v>
      </c>
      <c r="AH192">
        <v>1.1000000000000001</v>
      </c>
      <c r="AI192">
        <v>8.3333339999999995E-3</v>
      </c>
      <c r="AJ192">
        <v>4.1666667999999997E-2</v>
      </c>
      <c r="AK192">
        <v>0.449569</v>
      </c>
      <c r="AL192">
        <v>0.5238294</v>
      </c>
      <c r="AM192">
        <v>5.8</v>
      </c>
      <c r="AN192">
        <v>50</v>
      </c>
      <c r="AO192">
        <v>5</v>
      </c>
      <c r="AP192">
        <v>15</v>
      </c>
      <c r="AQ192" s="34">
        <v>0</v>
      </c>
      <c r="AR192" s="34">
        <v>0</v>
      </c>
      <c r="AS192" s="34">
        <v>0</v>
      </c>
      <c r="AT192" s="34">
        <v>0</v>
      </c>
      <c r="AU192" s="34">
        <v>0</v>
      </c>
      <c r="AV192" s="34"/>
      <c r="AW192" s="34"/>
      <c r="AX192" s="34"/>
      <c r="AY192" s="34"/>
      <c r="AZ192" s="34"/>
      <c r="BA192" s="34">
        <v>0</v>
      </c>
      <c r="BB192" s="34">
        <v>0.37598500000000001</v>
      </c>
      <c r="BC192" s="34">
        <v>0</v>
      </c>
      <c r="BD192" s="34">
        <v>0</v>
      </c>
      <c r="BE192" s="34">
        <v>2</v>
      </c>
      <c r="BF192" s="34">
        <v>0</v>
      </c>
      <c r="BG192" s="34">
        <v>0.1</v>
      </c>
      <c r="BH192" s="34">
        <v>0</v>
      </c>
      <c r="BI192" s="34">
        <v>0</v>
      </c>
      <c r="BJ192" s="34">
        <v>0</v>
      </c>
      <c r="BK192" s="34">
        <v>0</v>
      </c>
      <c r="BL192" s="34">
        <v>0</v>
      </c>
      <c r="BM192" s="34"/>
      <c r="BN192" s="34"/>
      <c r="BO192" s="34"/>
      <c r="BP192" s="34"/>
      <c r="BQ192" s="34"/>
      <c r="BR192" s="34"/>
      <c r="BS192" s="34"/>
      <c r="BT192" s="34"/>
      <c r="BU192" s="34"/>
      <c r="BV192" s="34">
        <v>1.1500001</v>
      </c>
      <c r="BW192" s="34"/>
      <c r="BX192" s="34"/>
      <c r="BY192" s="34"/>
      <c r="BZ192" s="34"/>
      <c r="CA192" s="34"/>
      <c r="CB192" s="34"/>
      <c r="CC192" s="34"/>
      <c r="CD192" s="34"/>
      <c r="CE192" s="34"/>
      <c r="CF192" s="34"/>
      <c r="CG192" s="34"/>
      <c r="CH192" s="34"/>
      <c r="CI192" s="34"/>
      <c r="CJ192" s="34"/>
      <c r="CK192" s="34"/>
      <c r="CL192" s="34"/>
      <c r="CM192" s="34"/>
      <c r="CN192" s="34" t="s">
        <v>2176</v>
      </c>
    </row>
    <row r="193" spans="1:92">
      <c r="A193" t="s">
        <v>2387</v>
      </c>
      <c r="B193">
        <v>262</v>
      </c>
      <c r="C193" t="s">
        <v>200</v>
      </c>
      <c r="D193">
        <v>42.149307</v>
      </c>
      <c r="E193">
        <v>16.323067000000002</v>
      </c>
      <c r="F193">
        <v>18232.537</v>
      </c>
      <c r="G193">
        <v>307.21053999999998</v>
      </c>
      <c r="H193">
        <v>17783.276999999998</v>
      </c>
      <c r="I193">
        <v>0</v>
      </c>
      <c r="J193">
        <v>142.04957999999999</v>
      </c>
      <c r="K193">
        <v>13</v>
      </c>
      <c r="L193">
        <v>297.03528</v>
      </c>
      <c r="M193">
        <v>171.82175000000001</v>
      </c>
      <c r="N193" t="s">
        <v>2175</v>
      </c>
      <c r="O193">
        <v>205.60637</v>
      </c>
      <c r="P193">
        <v>206.62110000000001</v>
      </c>
      <c r="Q193">
        <v>901</v>
      </c>
      <c r="R193">
        <v>9</v>
      </c>
      <c r="S193">
        <v>9</v>
      </c>
      <c r="T193">
        <v>9</v>
      </c>
      <c r="U193">
        <v>8.08</v>
      </c>
      <c r="V193">
        <v>0</v>
      </c>
      <c r="W193">
        <v>0</v>
      </c>
      <c r="X193">
        <v>0</v>
      </c>
      <c r="Y193">
        <v>0</v>
      </c>
      <c r="Z193">
        <v>0.65300000000000002</v>
      </c>
      <c r="AA193">
        <v>0.65300000000000002</v>
      </c>
      <c r="AB193">
        <v>0</v>
      </c>
      <c r="AC193">
        <v>0</v>
      </c>
      <c r="AD193">
        <v>0</v>
      </c>
      <c r="AE193">
        <v>12939</v>
      </c>
      <c r="AF193">
        <v>13068.2</v>
      </c>
      <c r="AG193">
        <v>4.3</v>
      </c>
      <c r="AH193">
        <v>1.7</v>
      </c>
      <c r="AI193">
        <v>0</v>
      </c>
      <c r="AJ193">
        <v>0.16666666999999999</v>
      </c>
      <c r="AK193">
        <v>1.3816322000000001</v>
      </c>
      <c r="AL193">
        <v>1.4109999</v>
      </c>
      <c r="AM193">
        <v>2</v>
      </c>
      <c r="AN193">
        <v>83</v>
      </c>
      <c r="AO193">
        <v>0</v>
      </c>
      <c r="AP193">
        <v>95</v>
      </c>
      <c r="AQ193" s="34">
        <v>0</v>
      </c>
      <c r="AR193" s="34">
        <v>0</v>
      </c>
      <c r="AS193" s="34">
        <v>0</v>
      </c>
      <c r="AT193" s="34">
        <v>0</v>
      </c>
      <c r="AU193" s="34">
        <v>0</v>
      </c>
      <c r="AV193" s="34"/>
      <c r="AW193" s="34"/>
      <c r="AX193" s="34"/>
      <c r="AY193" s="34"/>
      <c r="AZ193" s="34"/>
      <c r="BA193" s="34">
        <v>0</v>
      </c>
      <c r="BB193" s="34">
        <v>0.13600000000000001</v>
      </c>
      <c r="BC193" s="34">
        <v>0</v>
      </c>
      <c r="BD193" s="34">
        <v>0</v>
      </c>
      <c r="BE193" s="34">
        <v>6.0000004999999996</v>
      </c>
      <c r="BF193" s="34">
        <v>0</v>
      </c>
      <c r="BG193" s="34"/>
      <c r="BH193" s="34"/>
      <c r="BI193" s="34"/>
      <c r="BJ193" s="34"/>
      <c r="BK193" s="34"/>
      <c r="BL193" s="34"/>
      <c r="BM193" s="34"/>
      <c r="BN193" s="34"/>
      <c r="BO193" s="34"/>
      <c r="BP193" s="34"/>
      <c r="BQ193" s="34"/>
      <c r="BR193" s="34"/>
      <c r="BS193" s="34"/>
      <c r="BT193" s="34"/>
      <c r="BU193" s="34"/>
      <c r="BV193" s="34">
        <v>4.6000003999999999</v>
      </c>
      <c r="BW193" s="34"/>
      <c r="BX193" s="34"/>
      <c r="BY193" s="34"/>
      <c r="BZ193" s="34"/>
      <c r="CA193" s="34"/>
      <c r="CB193" s="34"/>
      <c r="CC193" s="34"/>
      <c r="CD193" s="34"/>
      <c r="CE193" s="34"/>
      <c r="CF193" s="34"/>
      <c r="CG193" s="34"/>
      <c r="CH193" s="34"/>
      <c r="CI193" s="34"/>
      <c r="CJ193" s="34"/>
      <c r="CK193" s="34"/>
      <c r="CL193" s="34"/>
      <c r="CM193" s="34"/>
      <c r="CN193" s="34" t="s">
        <v>2176</v>
      </c>
    </row>
    <row r="194" spans="1:92">
      <c r="A194" t="s">
        <v>2388</v>
      </c>
      <c r="B194">
        <v>263</v>
      </c>
      <c r="C194" t="s">
        <v>283</v>
      </c>
      <c r="D194">
        <v>6.9744710000000003</v>
      </c>
      <c r="E194">
        <v>4.9072914000000001</v>
      </c>
      <c r="F194">
        <v>9429.0380000000005</v>
      </c>
      <c r="G194">
        <v>1051.7526</v>
      </c>
      <c r="H194">
        <v>8203.2669999999998</v>
      </c>
      <c r="I194">
        <v>31.968689000000001</v>
      </c>
      <c r="J194">
        <v>142.04957999999999</v>
      </c>
      <c r="K194">
        <v>10</v>
      </c>
      <c r="L194">
        <v>93.241585000000001</v>
      </c>
      <c r="M194">
        <v>104.41046</v>
      </c>
      <c r="N194" t="s">
        <v>2197</v>
      </c>
      <c r="O194">
        <v>76.642539999999997</v>
      </c>
      <c r="P194">
        <v>158.29973000000001</v>
      </c>
      <c r="Q194">
        <v>520</v>
      </c>
      <c r="R194">
        <v>5.282</v>
      </c>
      <c r="S194">
        <v>7.7679999999999998</v>
      </c>
      <c r="T194">
        <v>5.282</v>
      </c>
      <c r="U194">
        <v>4.43</v>
      </c>
      <c r="V194">
        <v>2.4089999999999998</v>
      </c>
      <c r="W194">
        <v>5.6210000000000004</v>
      </c>
      <c r="X194">
        <v>0</v>
      </c>
      <c r="Y194">
        <v>0</v>
      </c>
      <c r="Z194">
        <v>0.432</v>
      </c>
      <c r="AA194">
        <v>0.432</v>
      </c>
      <c r="AB194">
        <v>0</v>
      </c>
      <c r="AC194">
        <v>0</v>
      </c>
      <c r="AD194">
        <v>0</v>
      </c>
      <c r="AE194">
        <v>8168.6</v>
      </c>
      <c r="AF194">
        <v>8636.7800000000007</v>
      </c>
      <c r="AG194">
        <v>1.4</v>
      </c>
      <c r="AH194">
        <v>4</v>
      </c>
      <c r="AI194">
        <v>8.3333339999999995E-3</v>
      </c>
      <c r="AJ194">
        <v>0.125</v>
      </c>
      <c r="AK194">
        <v>1.9529258</v>
      </c>
      <c r="AL194">
        <v>2.2771533000000002</v>
      </c>
      <c r="AM194">
        <v>8.1</v>
      </c>
      <c r="AN194">
        <v>59.3</v>
      </c>
      <c r="AO194">
        <v>10</v>
      </c>
      <c r="AP194">
        <v>60</v>
      </c>
      <c r="AQ194" s="34">
        <v>3.2669999999999998E-2</v>
      </c>
      <c r="AR194" s="34">
        <v>0</v>
      </c>
      <c r="AS194" s="34">
        <v>0</v>
      </c>
      <c r="AT194" s="34">
        <v>0.72955316000000003</v>
      </c>
      <c r="AU194" s="34">
        <v>0.76222319999999999</v>
      </c>
      <c r="AV194" s="34"/>
      <c r="AW194" s="34"/>
      <c r="AX194" s="34">
        <v>8.1681420000000005E-2</v>
      </c>
      <c r="AY194" s="34"/>
      <c r="AZ194" s="34"/>
      <c r="BA194" s="34">
        <v>0</v>
      </c>
      <c r="BB194" s="34">
        <v>0.55080010000000001</v>
      </c>
      <c r="BC194" s="34">
        <v>0</v>
      </c>
      <c r="BD194" s="34">
        <v>0</v>
      </c>
      <c r="BE194" s="34">
        <v>3.0000002000000001</v>
      </c>
      <c r="BF194" s="34">
        <v>0</v>
      </c>
      <c r="BG194" s="34">
        <v>0.1</v>
      </c>
      <c r="BH194" s="34">
        <v>0.1</v>
      </c>
      <c r="BI194" s="34">
        <v>0</v>
      </c>
      <c r="BJ194" s="34">
        <v>0</v>
      </c>
      <c r="BK194" s="34">
        <v>0</v>
      </c>
      <c r="BL194" s="34">
        <v>0</v>
      </c>
      <c r="BM194" s="34"/>
      <c r="BN194" s="34"/>
      <c r="BO194" s="34"/>
      <c r="BP194" s="34"/>
      <c r="BQ194" s="34"/>
      <c r="BR194" s="34"/>
      <c r="BS194" s="34"/>
      <c r="BT194" s="34"/>
      <c r="BU194" s="34"/>
      <c r="BV194" s="34">
        <v>3.45</v>
      </c>
      <c r="BW194" s="34"/>
      <c r="BX194" s="34"/>
      <c r="BY194" s="34"/>
      <c r="BZ194" s="34"/>
      <c r="CA194" s="34"/>
      <c r="CB194" s="34"/>
      <c r="CC194" s="34"/>
      <c r="CD194" s="34"/>
      <c r="CE194" s="34"/>
      <c r="CF194" s="34"/>
      <c r="CG194" s="34"/>
      <c r="CH194" s="34"/>
      <c r="CI194" s="34"/>
      <c r="CJ194" s="34"/>
      <c r="CK194" s="34"/>
      <c r="CL194" s="34"/>
      <c r="CM194" s="34"/>
      <c r="CN194" s="34" t="s">
        <v>2182</v>
      </c>
    </row>
    <row r="195" spans="1:92">
      <c r="A195" t="s">
        <v>2389</v>
      </c>
      <c r="B195">
        <v>264</v>
      </c>
      <c r="C195" t="s">
        <v>284</v>
      </c>
      <c r="D195">
        <v>11.549625000000001</v>
      </c>
      <c r="E195">
        <v>5.3004346</v>
      </c>
      <c r="F195">
        <v>6424.5923000000003</v>
      </c>
      <c r="G195">
        <v>348.18779999999998</v>
      </c>
      <c r="H195">
        <v>5382.0820000000003</v>
      </c>
      <c r="I195">
        <v>300.19826999999998</v>
      </c>
      <c r="J195">
        <v>394.12380000000002</v>
      </c>
      <c r="K195">
        <v>10</v>
      </c>
      <c r="L195">
        <v>154.40674999999999</v>
      </c>
      <c r="M195">
        <v>112.77521</v>
      </c>
      <c r="N195" t="s">
        <v>2181</v>
      </c>
      <c r="O195">
        <v>128.32916</v>
      </c>
      <c r="P195">
        <v>108.172134</v>
      </c>
      <c r="Q195">
        <v>731</v>
      </c>
      <c r="R195">
        <v>6.7969999999999997</v>
      </c>
      <c r="S195">
        <v>6.4119999999999999</v>
      </c>
      <c r="T195">
        <v>6.7969999999999997</v>
      </c>
      <c r="U195">
        <v>4.6050000000000004</v>
      </c>
      <c r="V195">
        <v>3.48</v>
      </c>
      <c r="W195">
        <v>8.1189999999999998</v>
      </c>
      <c r="X195">
        <v>0</v>
      </c>
      <c r="Y195">
        <v>0</v>
      </c>
      <c r="Z195">
        <v>1.0189999999999999</v>
      </c>
      <c r="AA195">
        <v>0.65500000000000003</v>
      </c>
      <c r="AB195">
        <v>0.314</v>
      </c>
      <c r="AC195">
        <v>5.0999999999999997E-2</v>
      </c>
      <c r="AD195">
        <v>889.79600000000005</v>
      </c>
      <c r="AE195">
        <v>9642.3230000000003</v>
      </c>
      <c r="AF195">
        <v>12205.455</v>
      </c>
      <c r="AG195">
        <v>8</v>
      </c>
      <c r="AH195">
        <v>2.5</v>
      </c>
      <c r="AI195">
        <v>8.3333335999999994E-2</v>
      </c>
      <c r="AJ195">
        <v>8.3333335999999994E-2</v>
      </c>
      <c r="AK195">
        <v>1.6959964999999999</v>
      </c>
      <c r="AL195">
        <v>0.59797299999999998</v>
      </c>
      <c r="AM195">
        <v>45</v>
      </c>
      <c r="AN195">
        <v>35</v>
      </c>
      <c r="AO195">
        <v>25</v>
      </c>
      <c r="AP195">
        <v>90</v>
      </c>
      <c r="AQ195" s="34">
        <v>7.9061402999999997</v>
      </c>
      <c r="AR195" s="34">
        <v>1.784599</v>
      </c>
      <c r="AS195" s="34">
        <v>0.81645374999999998</v>
      </c>
      <c r="AT195" s="34">
        <v>240.59148999999999</v>
      </c>
      <c r="AU195" s="34">
        <v>251.09866</v>
      </c>
      <c r="AV195" s="34"/>
      <c r="AW195" s="34"/>
      <c r="AX195" s="34">
        <v>0.49008849999999998</v>
      </c>
      <c r="AY195" s="34">
        <v>0.31268667999999999</v>
      </c>
      <c r="AZ195" s="34">
        <v>0.25014936999999998</v>
      </c>
      <c r="BA195" s="34">
        <v>0.3</v>
      </c>
      <c r="BB195" s="34">
        <v>0.89522999999999997</v>
      </c>
      <c r="BC195" s="34">
        <v>0.17165001999999999</v>
      </c>
      <c r="BD195" s="34">
        <v>0</v>
      </c>
      <c r="BE195" s="34">
        <v>1</v>
      </c>
      <c r="BF195" s="34">
        <v>0.25</v>
      </c>
      <c r="BG195" s="34">
        <v>0.3</v>
      </c>
      <c r="BH195" s="34">
        <v>0.70000004999999998</v>
      </c>
      <c r="BI195" s="34">
        <v>1</v>
      </c>
      <c r="BJ195" s="34">
        <v>0</v>
      </c>
      <c r="BK195" s="34">
        <v>0</v>
      </c>
      <c r="BL195" s="34">
        <v>0</v>
      </c>
      <c r="BM195" s="34"/>
      <c r="BN195" s="34"/>
      <c r="BO195" s="34"/>
      <c r="BP195" s="34"/>
      <c r="BQ195" s="34"/>
      <c r="BR195" s="34"/>
      <c r="BS195" s="34"/>
      <c r="BT195" s="34"/>
      <c r="BU195" s="34"/>
      <c r="BV195" s="34">
        <v>3.0600002000000002</v>
      </c>
      <c r="BW195" s="34"/>
      <c r="BX195" s="34"/>
      <c r="BY195" s="34">
        <v>1.6800001</v>
      </c>
      <c r="BZ195" s="34">
        <v>1.2600001000000001</v>
      </c>
      <c r="CA195" s="34"/>
      <c r="CB195" s="34"/>
      <c r="CC195" s="34"/>
      <c r="CD195" s="34"/>
      <c r="CE195" s="34"/>
      <c r="CF195" s="34"/>
      <c r="CG195" s="34"/>
      <c r="CH195" s="34"/>
      <c r="CI195" s="34"/>
      <c r="CJ195" s="34"/>
      <c r="CK195" s="34"/>
      <c r="CL195" s="34"/>
      <c r="CM195" s="34"/>
      <c r="CN195" s="34" t="s">
        <v>2182</v>
      </c>
    </row>
    <row r="196" spans="1:92">
      <c r="A196" t="s">
        <v>2390</v>
      </c>
      <c r="B196">
        <v>265</v>
      </c>
      <c r="C196" t="s">
        <v>285</v>
      </c>
      <c r="D196">
        <v>8.8942560000000004</v>
      </c>
      <c r="E196">
        <v>4.5823470000000004</v>
      </c>
      <c r="F196">
        <v>4915.3173999999999</v>
      </c>
      <c r="G196">
        <v>389.30936000000003</v>
      </c>
      <c r="H196">
        <v>3314.1323000000002</v>
      </c>
      <c r="I196">
        <v>630.0693</v>
      </c>
      <c r="J196">
        <v>581.8066</v>
      </c>
      <c r="K196">
        <v>10</v>
      </c>
      <c r="L196">
        <v>118.90715</v>
      </c>
      <c r="M196">
        <v>97.496750000000006</v>
      </c>
      <c r="N196" t="s">
        <v>2181</v>
      </c>
      <c r="O196">
        <v>98.825059999999993</v>
      </c>
      <c r="P196">
        <v>93.51728</v>
      </c>
      <c r="Q196">
        <v>654</v>
      </c>
      <c r="R196">
        <v>5.9649999999999999</v>
      </c>
      <c r="S196">
        <v>5.609</v>
      </c>
      <c r="T196">
        <v>5.9649999999999999</v>
      </c>
      <c r="U196">
        <v>4.2809999999999997</v>
      </c>
      <c r="V196">
        <v>4.9749999999999996</v>
      </c>
      <c r="W196">
        <v>4.6340000000000003</v>
      </c>
      <c r="X196">
        <v>8.1229999999999993</v>
      </c>
      <c r="Y196">
        <v>4.2640000000000002</v>
      </c>
      <c r="Z196">
        <v>4.1319999999999997</v>
      </c>
      <c r="AA196">
        <v>2.0209999999999999</v>
      </c>
      <c r="AB196">
        <v>1.3180000000000001</v>
      </c>
      <c r="AC196">
        <v>0.79300000000000004</v>
      </c>
      <c r="AD196">
        <v>24891.516</v>
      </c>
      <c r="AE196">
        <v>8978.7569999999996</v>
      </c>
      <c r="AF196">
        <v>15531.035</v>
      </c>
      <c r="AG196">
        <v>4</v>
      </c>
      <c r="AH196">
        <v>1</v>
      </c>
      <c r="AI196">
        <v>8.3333335999999994E-2</v>
      </c>
      <c r="AJ196">
        <v>0.25</v>
      </c>
      <c r="AK196">
        <v>0.78212296999999997</v>
      </c>
      <c r="AL196">
        <v>0.35112616000000002</v>
      </c>
      <c r="AM196">
        <v>50</v>
      </c>
      <c r="AN196">
        <v>60</v>
      </c>
      <c r="AO196">
        <v>70</v>
      </c>
      <c r="AP196">
        <v>80</v>
      </c>
      <c r="AQ196" s="34">
        <v>6.5960745999999997</v>
      </c>
      <c r="AR196" s="34">
        <v>1.804691</v>
      </c>
      <c r="AS196" s="34">
        <v>0.69870244999999997</v>
      </c>
      <c r="AT196" s="34">
        <v>256.61892999999998</v>
      </c>
      <c r="AU196" s="34">
        <v>265.71839999999997</v>
      </c>
      <c r="AV196" s="34">
        <v>1.5139668999999999E-4</v>
      </c>
      <c r="AW196" s="34">
        <v>1.4886438</v>
      </c>
      <c r="AX196" s="34">
        <v>1.7588625</v>
      </c>
      <c r="AY196" s="34">
        <v>1.3025633000000001</v>
      </c>
      <c r="AZ196" s="34">
        <v>0.38824199999999998</v>
      </c>
      <c r="BA196" s="34">
        <v>4.0000002999999999E-2</v>
      </c>
      <c r="BB196" s="34">
        <v>0.50251999999999997</v>
      </c>
      <c r="BC196" s="34">
        <v>0.15218000000000001</v>
      </c>
      <c r="BD196" s="34">
        <v>0</v>
      </c>
      <c r="BE196" s="34">
        <v>1</v>
      </c>
      <c r="BF196" s="34">
        <v>0</v>
      </c>
      <c r="BG196" s="34">
        <v>0.5</v>
      </c>
      <c r="BH196" s="34">
        <v>0.6</v>
      </c>
      <c r="BI196" s="34">
        <v>1.6</v>
      </c>
      <c r="BJ196" s="34">
        <v>1.1000000000000001</v>
      </c>
      <c r="BK196" s="34">
        <v>2</v>
      </c>
      <c r="BL196" s="34">
        <v>4</v>
      </c>
      <c r="BM196" s="34">
        <v>0.2</v>
      </c>
      <c r="BN196" s="34">
        <v>1</v>
      </c>
      <c r="BO196" s="34">
        <v>1</v>
      </c>
      <c r="BP196" s="34">
        <v>2.9772871999999999E-2</v>
      </c>
      <c r="BQ196" s="34"/>
      <c r="BR196" s="34"/>
      <c r="BS196" s="34"/>
      <c r="BT196" s="34"/>
      <c r="BU196" s="34"/>
      <c r="BV196" s="34">
        <v>3.0550000000000002</v>
      </c>
      <c r="BW196" s="34"/>
      <c r="BX196" s="34">
        <v>0.6</v>
      </c>
      <c r="BY196" s="34">
        <v>4</v>
      </c>
      <c r="BZ196" s="34">
        <v>7.2000003000000001</v>
      </c>
      <c r="CA196" s="34"/>
      <c r="CB196" s="34">
        <v>0.4</v>
      </c>
      <c r="CC196" s="34"/>
      <c r="CD196" s="34"/>
      <c r="CE196" s="34"/>
      <c r="CF196" s="34"/>
      <c r="CG196" s="34"/>
      <c r="CH196" s="34"/>
      <c r="CI196" s="34"/>
      <c r="CJ196" s="34"/>
      <c r="CK196" s="34"/>
      <c r="CL196" s="34"/>
      <c r="CM196" s="34"/>
      <c r="CN196" s="34" t="s">
        <v>2182</v>
      </c>
    </row>
    <row r="197" spans="1:92">
      <c r="A197" t="s">
        <v>2391</v>
      </c>
      <c r="B197">
        <v>266</v>
      </c>
      <c r="C197" t="s">
        <v>286</v>
      </c>
      <c r="D197">
        <v>3.4974715999999999</v>
      </c>
      <c r="E197">
        <v>2.5363859999999998</v>
      </c>
      <c r="F197">
        <v>2941.732</v>
      </c>
      <c r="G197">
        <v>181.05962</v>
      </c>
      <c r="H197">
        <v>1610.0963999999999</v>
      </c>
      <c r="I197">
        <v>742.64359999999999</v>
      </c>
      <c r="J197">
        <v>407.93239999999997</v>
      </c>
      <c r="K197">
        <v>9</v>
      </c>
      <c r="L197">
        <v>51.282573999999997</v>
      </c>
      <c r="M197">
        <v>101.45544</v>
      </c>
      <c r="N197" t="s">
        <v>2202</v>
      </c>
      <c r="O197">
        <v>79.487989999999996</v>
      </c>
      <c r="P197">
        <v>110.27764999999999</v>
      </c>
      <c r="Q197">
        <v>413</v>
      </c>
      <c r="R197">
        <v>3.74</v>
      </c>
      <c r="S197">
        <v>4.3390000000000004</v>
      </c>
      <c r="T197">
        <v>3.74</v>
      </c>
      <c r="U197">
        <v>3.1850000000000001</v>
      </c>
      <c r="V197">
        <v>0.81200000000000006</v>
      </c>
      <c r="W197">
        <v>1.8939999999999999</v>
      </c>
      <c r="X197">
        <v>0</v>
      </c>
      <c r="Y197">
        <v>0</v>
      </c>
      <c r="Z197">
        <v>2.6970000000000001</v>
      </c>
      <c r="AA197">
        <v>0.65500000000000003</v>
      </c>
      <c r="AB197">
        <v>1.3580000000000001</v>
      </c>
      <c r="AC197">
        <v>0.68400000000000005</v>
      </c>
      <c r="AD197">
        <v>0</v>
      </c>
      <c r="AE197">
        <v>7486.79</v>
      </c>
      <c r="AF197">
        <v>13103.049000000001</v>
      </c>
      <c r="AG197">
        <v>6</v>
      </c>
      <c r="AH197">
        <v>1.5</v>
      </c>
      <c r="AI197">
        <v>8.3333335999999994E-2</v>
      </c>
      <c r="AJ197">
        <v>8.3333335999999994E-2</v>
      </c>
      <c r="AK197">
        <v>0.38221860000000002</v>
      </c>
      <c r="AL197">
        <v>0.15297616999999999</v>
      </c>
      <c r="AM197">
        <v>20</v>
      </c>
      <c r="AN197">
        <v>35</v>
      </c>
      <c r="AO197">
        <v>5</v>
      </c>
      <c r="AP197">
        <v>90</v>
      </c>
      <c r="AQ197" s="34">
        <v>11.434500999999999</v>
      </c>
      <c r="AR197" s="34">
        <v>6.1256250000000003</v>
      </c>
      <c r="AS197" s="34">
        <v>1.9397811</v>
      </c>
      <c r="AT197" s="34">
        <v>485.53973000000002</v>
      </c>
      <c r="AU197" s="34">
        <v>505.03960000000001</v>
      </c>
      <c r="AV197" s="34"/>
      <c r="AW197" s="34"/>
      <c r="AX197" s="34">
        <v>1.5315266999999999</v>
      </c>
      <c r="AY197" s="34">
        <v>2.0420356000000002</v>
      </c>
      <c r="AZ197" s="34">
        <v>1.4753704999999999</v>
      </c>
      <c r="BA197" s="34">
        <v>0</v>
      </c>
      <c r="BB197" s="34">
        <v>0.24000001000000001</v>
      </c>
      <c r="BC197" s="34">
        <v>0.10339501</v>
      </c>
      <c r="BD197" s="34">
        <v>0</v>
      </c>
      <c r="BE197" s="34">
        <v>0.25</v>
      </c>
      <c r="BF197" s="34">
        <v>0.1</v>
      </c>
      <c r="BG197" s="34">
        <v>0.5</v>
      </c>
      <c r="BH197" s="34">
        <v>1</v>
      </c>
      <c r="BI197" s="34">
        <v>1</v>
      </c>
      <c r="BJ197" s="34">
        <v>3.0000002000000001</v>
      </c>
      <c r="BK197" s="34">
        <v>2</v>
      </c>
      <c r="BL197" s="34">
        <v>0.2</v>
      </c>
      <c r="BM197" s="34">
        <v>0.5</v>
      </c>
      <c r="BN197" s="34">
        <v>1</v>
      </c>
      <c r="BO197" s="34">
        <v>0.2</v>
      </c>
      <c r="BP197" s="34">
        <v>5.5134952000000001E-2</v>
      </c>
      <c r="BQ197" s="34"/>
      <c r="BR197" s="34"/>
      <c r="BS197" s="34">
        <v>0</v>
      </c>
      <c r="BT197" s="34">
        <v>0.10379038</v>
      </c>
      <c r="BU197" s="34">
        <v>0</v>
      </c>
      <c r="BV197" s="34">
        <v>3.1000000999999999</v>
      </c>
      <c r="BW197" s="34"/>
      <c r="BX197" s="34"/>
      <c r="BY197" s="34">
        <v>3.6000000999999999</v>
      </c>
      <c r="BZ197" s="34">
        <v>8.1</v>
      </c>
      <c r="CA197" s="34"/>
      <c r="CB197" s="34"/>
      <c r="CC197" s="34"/>
      <c r="CD197" s="34"/>
      <c r="CE197" s="34"/>
      <c r="CF197" s="34"/>
      <c r="CG197" s="34"/>
      <c r="CH197" s="34"/>
      <c r="CI197" s="34"/>
      <c r="CJ197" s="34"/>
      <c r="CK197" s="34"/>
      <c r="CL197" s="34"/>
      <c r="CM197" s="34"/>
      <c r="CN197" s="34" t="s">
        <v>2176</v>
      </c>
    </row>
    <row r="198" spans="1:92">
      <c r="A198" t="s">
        <v>2392</v>
      </c>
      <c r="B198">
        <v>267</v>
      </c>
      <c r="C198" t="s">
        <v>287</v>
      </c>
      <c r="D198">
        <v>5.5889550000000003</v>
      </c>
      <c r="E198">
        <v>1.4931687</v>
      </c>
      <c r="F198">
        <v>790.72253000000001</v>
      </c>
      <c r="G198">
        <v>99.936515999999997</v>
      </c>
      <c r="H198">
        <v>208.66614000000001</v>
      </c>
      <c r="I198">
        <v>36.769880000000001</v>
      </c>
      <c r="J198">
        <v>445.35</v>
      </c>
      <c r="K198">
        <v>8</v>
      </c>
      <c r="L198">
        <v>338.72451999999998</v>
      </c>
      <c r="M198">
        <v>149.31685999999999</v>
      </c>
      <c r="N198" t="s">
        <v>2172</v>
      </c>
      <c r="O198">
        <v>294.15552000000002</v>
      </c>
      <c r="P198">
        <v>124.43071999999999</v>
      </c>
      <c r="Q198">
        <v>524</v>
      </c>
      <c r="R198">
        <v>4.7279999999999998</v>
      </c>
      <c r="S198">
        <v>2.25</v>
      </c>
      <c r="T198">
        <v>4.7279999999999998</v>
      </c>
      <c r="U198">
        <v>2.444</v>
      </c>
      <c r="V198">
        <v>2.077</v>
      </c>
      <c r="W198">
        <v>1.611</v>
      </c>
      <c r="X198">
        <v>8.1229999999999993</v>
      </c>
      <c r="Y198">
        <v>0.52800000000000002</v>
      </c>
      <c r="Z198">
        <v>3.7189999999999999</v>
      </c>
      <c r="AA198">
        <v>0.87</v>
      </c>
      <c r="AB198">
        <v>2.0409999999999999</v>
      </c>
      <c r="AC198">
        <v>0.80800000000000005</v>
      </c>
      <c r="AD198">
        <v>5621.0604999999996</v>
      </c>
      <c r="AE198">
        <v>6700.8710000000001</v>
      </c>
      <c r="AF198">
        <v>11783.414000000001</v>
      </c>
      <c r="AG198">
        <v>10</v>
      </c>
      <c r="AH198">
        <v>1</v>
      </c>
      <c r="AI198">
        <v>8.3333335999999994E-2</v>
      </c>
      <c r="AJ198">
        <v>0.2916667</v>
      </c>
      <c r="AK198">
        <v>0.15856688999999999</v>
      </c>
      <c r="AL198">
        <v>1.3995726999999999E-2</v>
      </c>
      <c r="AM198">
        <v>10</v>
      </c>
      <c r="AN198">
        <v>10</v>
      </c>
      <c r="AO198">
        <v>5</v>
      </c>
      <c r="AP198">
        <v>95</v>
      </c>
      <c r="AQ198" s="34">
        <v>10.919948</v>
      </c>
      <c r="AR198" s="34">
        <v>4.5672670000000002</v>
      </c>
      <c r="AS198" s="34">
        <v>0.65209322999999997</v>
      </c>
      <c r="AT198" s="34">
        <v>312.76751999999999</v>
      </c>
      <c r="AU198" s="34">
        <v>328.90683000000001</v>
      </c>
      <c r="AV198" s="34">
        <v>1.2835639999999999E-4</v>
      </c>
      <c r="AW198" s="34">
        <v>1.2742302000000001</v>
      </c>
      <c r="AX198" s="34">
        <v>1.8378321</v>
      </c>
      <c r="AY198" s="34">
        <v>1.5315264</v>
      </c>
      <c r="AZ198" s="34">
        <v>1.3783741</v>
      </c>
      <c r="BA198" s="34">
        <v>0</v>
      </c>
      <c r="BB198" s="34">
        <v>7.9435000000000006E-2</v>
      </c>
      <c r="BC198" s="34">
        <v>8.8084999999999997E-2</v>
      </c>
      <c r="BD198" s="34">
        <v>0</v>
      </c>
      <c r="BE198" s="34">
        <v>0.1</v>
      </c>
      <c r="BF198" s="34">
        <v>0</v>
      </c>
      <c r="BG198" s="34">
        <v>0.5</v>
      </c>
      <c r="BH198" s="34">
        <v>1</v>
      </c>
      <c r="BI198" s="34">
        <v>1</v>
      </c>
      <c r="BJ198" s="34">
        <v>1.5000001000000001</v>
      </c>
      <c r="BK198" s="34">
        <v>5</v>
      </c>
      <c r="BL198" s="34">
        <v>0.2</v>
      </c>
      <c r="BM198" s="34">
        <v>0.5</v>
      </c>
      <c r="BN198" s="34">
        <v>1</v>
      </c>
      <c r="BO198" s="34">
        <v>0.2</v>
      </c>
      <c r="BP198" s="34">
        <v>8.2702429999999993E-2</v>
      </c>
      <c r="BQ198" s="34"/>
      <c r="BR198" s="34"/>
      <c r="BS198" s="34">
        <v>0.26124304999999998</v>
      </c>
      <c r="BT198" s="34">
        <v>2.0033544E-2</v>
      </c>
      <c r="BU198" s="34">
        <v>0</v>
      </c>
      <c r="BV198" s="34">
        <v>4.6349999999999998</v>
      </c>
      <c r="BW198" s="34"/>
      <c r="BX198" s="34">
        <v>0.15</v>
      </c>
      <c r="BY198" s="34">
        <v>3.4</v>
      </c>
      <c r="BZ198" s="34">
        <v>15.300001</v>
      </c>
      <c r="CA198" s="34"/>
      <c r="CB198" s="34"/>
      <c r="CC198" s="34"/>
      <c r="CD198" s="34"/>
      <c r="CE198" s="34"/>
      <c r="CF198" s="34"/>
      <c r="CG198" s="34"/>
      <c r="CH198" s="34"/>
      <c r="CI198" s="34"/>
      <c r="CJ198" s="34"/>
      <c r="CK198" s="34"/>
      <c r="CL198" s="34"/>
      <c r="CM198" s="34"/>
      <c r="CN198" s="34" t="s">
        <v>2176</v>
      </c>
    </row>
    <row r="199" spans="1:92">
      <c r="A199" t="s">
        <v>2393</v>
      </c>
      <c r="B199">
        <v>268</v>
      </c>
      <c r="C199" t="s">
        <v>288</v>
      </c>
      <c r="D199">
        <v>5.5230402999999999</v>
      </c>
      <c r="E199">
        <v>1.4272072</v>
      </c>
      <c r="F199">
        <v>723.66363999999999</v>
      </c>
      <c r="G199">
        <v>71.909385999999998</v>
      </c>
      <c r="H199">
        <v>169.48714000000001</v>
      </c>
      <c r="I199">
        <v>36.917118000000002</v>
      </c>
      <c r="J199">
        <v>445.35</v>
      </c>
      <c r="K199">
        <v>8</v>
      </c>
      <c r="L199">
        <v>334.72969999999998</v>
      </c>
      <c r="M199">
        <v>142.72072</v>
      </c>
      <c r="N199" t="s">
        <v>2172</v>
      </c>
      <c r="O199">
        <v>290.68633999999997</v>
      </c>
      <c r="P199">
        <v>118.93393</v>
      </c>
      <c r="Q199">
        <v>524</v>
      </c>
      <c r="R199">
        <v>4.7</v>
      </c>
      <c r="S199">
        <v>2.1520000000000001</v>
      </c>
      <c r="T199">
        <v>4.7</v>
      </c>
      <c r="U199">
        <v>2.3889999999999998</v>
      </c>
      <c r="V199">
        <v>2.0249999999999999</v>
      </c>
      <c r="W199">
        <v>1.506</v>
      </c>
      <c r="X199">
        <v>8.1229999999999993</v>
      </c>
      <c r="Y199">
        <v>0.51200000000000001</v>
      </c>
      <c r="Z199">
        <v>3.6339999999999999</v>
      </c>
      <c r="AA199">
        <v>0.80200000000000005</v>
      </c>
      <c r="AB199">
        <v>2.044</v>
      </c>
      <c r="AC199">
        <v>0.78900000000000003</v>
      </c>
      <c r="AD199">
        <v>4357.5956999999999</v>
      </c>
      <c r="AE199">
        <v>6609.4610000000002</v>
      </c>
      <c r="AF199">
        <v>11685.405000000001</v>
      </c>
      <c r="AG199">
        <v>4</v>
      </c>
      <c r="AH199">
        <v>1</v>
      </c>
      <c r="AI199">
        <v>8.3333335999999994E-2</v>
      </c>
      <c r="AJ199">
        <v>0.2916667</v>
      </c>
      <c r="AK199">
        <v>5.6866317999999999E-2</v>
      </c>
      <c r="AL199">
        <v>1.3995726999999999E-2</v>
      </c>
      <c r="AM199">
        <v>10</v>
      </c>
      <c r="AN199">
        <v>10</v>
      </c>
      <c r="AO199">
        <v>5</v>
      </c>
      <c r="AP199">
        <v>95</v>
      </c>
      <c r="AQ199" s="34">
        <v>10.536892999999999</v>
      </c>
      <c r="AR199" s="34">
        <v>5.7159440000000004</v>
      </c>
      <c r="AS199" s="34">
        <v>1.1725045000000001</v>
      </c>
      <c r="AT199" s="34">
        <v>373.02202999999997</v>
      </c>
      <c r="AU199" s="34">
        <v>390.44740000000002</v>
      </c>
      <c r="AV199" s="34">
        <v>1.4839280000000001E-4</v>
      </c>
      <c r="AW199" s="34">
        <v>1.6126971999999999</v>
      </c>
      <c r="AX199" s="34">
        <v>1.5179343000000001</v>
      </c>
      <c r="AY199" s="34">
        <v>1.2171808</v>
      </c>
      <c r="AZ199" s="34">
        <v>1.5315266000000001</v>
      </c>
      <c r="BA199" s="34">
        <v>0</v>
      </c>
      <c r="BB199" s="34">
        <v>0.12181501</v>
      </c>
      <c r="BC199" s="34">
        <v>0</v>
      </c>
      <c r="BD199" s="34">
        <v>0</v>
      </c>
      <c r="BE199" s="34">
        <v>0.1</v>
      </c>
      <c r="BF199" s="34">
        <v>0</v>
      </c>
      <c r="BG199" s="34">
        <v>0.5</v>
      </c>
      <c r="BH199" s="34">
        <v>1</v>
      </c>
      <c r="BI199" s="34">
        <v>1</v>
      </c>
      <c r="BJ199" s="34">
        <v>1.5000001000000001</v>
      </c>
      <c r="BK199" s="34">
        <v>5</v>
      </c>
      <c r="BL199" s="34">
        <v>0.2</v>
      </c>
      <c r="BM199" s="34">
        <v>0.5</v>
      </c>
      <c r="BN199" s="34">
        <v>1</v>
      </c>
      <c r="BO199" s="34">
        <v>0.2</v>
      </c>
      <c r="BP199" s="34">
        <v>8.2702429999999993E-2</v>
      </c>
      <c r="BQ199" s="34"/>
      <c r="BR199" s="34"/>
      <c r="BS199" s="34">
        <v>0.26124304999999998</v>
      </c>
      <c r="BT199" s="34">
        <v>2.0033544E-2</v>
      </c>
      <c r="BU199" s="34">
        <v>0</v>
      </c>
      <c r="BV199" s="34">
        <v>4.6349999999999998</v>
      </c>
      <c r="BW199" s="34"/>
      <c r="BX199" s="34">
        <v>0.15</v>
      </c>
      <c r="BY199" s="34">
        <v>3.4</v>
      </c>
      <c r="BZ199" s="34">
        <v>15.300001</v>
      </c>
      <c r="CA199" s="34"/>
      <c r="CB199" s="34"/>
      <c r="CC199" s="34"/>
      <c r="CD199" s="34"/>
      <c r="CE199" s="34"/>
      <c r="CF199" s="34"/>
      <c r="CG199" s="34"/>
      <c r="CH199" s="34"/>
      <c r="CI199" s="34"/>
      <c r="CJ199" s="34"/>
      <c r="CK199" s="34"/>
      <c r="CL199" s="34"/>
      <c r="CM199" s="34"/>
      <c r="CN199" s="34" t="s">
        <v>2176</v>
      </c>
    </row>
    <row r="200" spans="1:92">
      <c r="A200" t="s">
        <v>2394</v>
      </c>
      <c r="B200">
        <v>269</v>
      </c>
      <c r="C200" t="s">
        <v>289</v>
      </c>
      <c r="D200">
        <v>4.3038150000000002</v>
      </c>
      <c r="E200">
        <v>3.0970453999999998</v>
      </c>
      <c r="F200">
        <v>3570.0297999999998</v>
      </c>
      <c r="G200">
        <v>119.5175</v>
      </c>
      <c r="H200">
        <v>2037.3369</v>
      </c>
      <c r="I200">
        <v>1005.2430000000001</v>
      </c>
      <c r="J200">
        <v>407.93239999999997</v>
      </c>
      <c r="K200">
        <v>9</v>
      </c>
      <c r="L200">
        <v>63.105784999999997</v>
      </c>
      <c r="M200">
        <v>123.88182</v>
      </c>
      <c r="N200" t="s">
        <v>2184</v>
      </c>
      <c r="O200">
        <v>93.561194999999998</v>
      </c>
      <c r="P200">
        <v>103.23484999999999</v>
      </c>
      <c r="Q200">
        <v>416</v>
      </c>
      <c r="R200">
        <v>4.149</v>
      </c>
      <c r="S200">
        <v>4.78</v>
      </c>
      <c r="T200">
        <v>4.149</v>
      </c>
      <c r="U200">
        <v>3.52</v>
      </c>
      <c r="V200">
        <v>1.0620000000000001</v>
      </c>
      <c r="W200">
        <v>2.4769999999999999</v>
      </c>
      <c r="X200">
        <v>0</v>
      </c>
      <c r="Y200">
        <v>0</v>
      </c>
      <c r="Z200">
        <v>5.5860000000000003</v>
      </c>
      <c r="AA200">
        <v>0.92800000000000005</v>
      </c>
      <c r="AB200">
        <v>2.5990000000000002</v>
      </c>
      <c r="AC200">
        <v>2.06</v>
      </c>
      <c r="AD200">
        <v>0</v>
      </c>
      <c r="AE200">
        <v>8785.5300000000007</v>
      </c>
      <c r="AF200">
        <v>18556.195</v>
      </c>
      <c r="AG200">
        <v>6</v>
      </c>
      <c r="AH200">
        <v>1.5</v>
      </c>
      <c r="AI200">
        <v>0.125</v>
      </c>
      <c r="AJ200">
        <v>0.16666666999999999</v>
      </c>
      <c r="AK200">
        <v>0.24759977999999999</v>
      </c>
      <c r="AL200">
        <v>8.437501E-2</v>
      </c>
      <c r="AM200">
        <v>20</v>
      </c>
      <c r="AN200">
        <v>20</v>
      </c>
      <c r="AO200">
        <v>10</v>
      </c>
      <c r="AP200">
        <v>90</v>
      </c>
      <c r="AQ200" s="34">
        <v>22.738320999999999</v>
      </c>
      <c r="AR200" s="34">
        <v>11.535778000000001</v>
      </c>
      <c r="AS200" s="34">
        <v>1.7968502</v>
      </c>
      <c r="AT200" s="34">
        <v>130.55779999999999</v>
      </c>
      <c r="AU200" s="34">
        <v>166.62875</v>
      </c>
      <c r="AV200" s="34"/>
      <c r="AW200" s="34"/>
      <c r="AX200" s="34">
        <v>7.872312</v>
      </c>
      <c r="AY200" s="34">
        <v>12.85811</v>
      </c>
      <c r="AZ200" s="34">
        <v>5.4742290000000002</v>
      </c>
      <c r="BA200" s="34">
        <v>0</v>
      </c>
      <c r="BB200" s="34">
        <v>0.34276503000000003</v>
      </c>
      <c r="BC200" s="34">
        <v>0</v>
      </c>
      <c r="BD200" s="34">
        <v>0</v>
      </c>
      <c r="BE200" s="34">
        <v>0.5</v>
      </c>
      <c r="BF200" s="34">
        <v>0</v>
      </c>
      <c r="BG200" s="34">
        <v>1</v>
      </c>
      <c r="BH200" s="34">
        <v>1</v>
      </c>
      <c r="BI200" s="34">
        <v>2</v>
      </c>
      <c r="BJ200" s="34">
        <v>3.0000002000000001</v>
      </c>
      <c r="BK200" s="34">
        <v>2</v>
      </c>
      <c r="BL200" s="34">
        <v>0.5</v>
      </c>
      <c r="BM200" s="34">
        <v>2.3000001999999999</v>
      </c>
      <c r="BN200" s="34">
        <v>0.5</v>
      </c>
      <c r="BO200" s="34">
        <v>0</v>
      </c>
      <c r="BP200" s="34">
        <v>5.5134952000000001E-2</v>
      </c>
      <c r="BQ200" s="34"/>
      <c r="BR200" s="34"/>
      <c r="BS200" s="34">
        <v>7.4743740000000003E-2</v>
      </c>
      <c r="BT200" s="34">
        <v>0.15315266999999999</v>
      </c>
      <c r="BU200" s="34">
        <v>0</v>
      </c>
      <c r="BV200" s="34">
        <v>6.2000003000000001</v>
      </c>
      <c r="BW200" s="34"/>
      <c r="BX200" s="34"/>
      <c r="BY200" s="34">
        <v>7.2000003000000001</v>
      </c>
      <c r="BZ200" s="34">
        <v>16.2</v>
      </c>
      <c r="CA200" s="34"/>
      <c r="CB200" s="34"/>
      <c r="CC200" s="34"/>
      <c r="CD200" s="34"/>
      <c r="CE200" s="34"/>
      <c r="CF200" s="34"/>
      <c r="CG200" s="34"/>
      <c r="CH200" s="34"/>
      <c r="CI200" s="34"/>
      <c r="CJ200" s="34"/>
      <c r="CK200" s="34"/>
      <c r="CL200" s="34"/>
      <c r="CM200" s="34"/>
      <c r="CN200" s="34" t="s">
        <v>2176</v>
      </c>
    </row>
    <row r="201" spans="1:92">
      <c r="A201" t="s">
        <v>2395</v>
      </c>
      <c r="B201">
        <v>270</v>
      </c>
      <c r="C201" t="s">
        <v>290</v>
      </c>
      <c r="D201">
        <v>6.8327555999999996</v>
      </c>
      <c r="E201">
        <v>4.6103787000000001</v>
      </c>
      <c r="F201">
        <v>4493.3040000000001</v>
      </c>
      <c r="G201">
        <v>2123.7483000000002</v>
      </c>
      <c r="H201">
        <v>499.16910000000001</v>
      </c>
      <c r="I201">
        <v>1208.8217</v>
      </c>
      <c r="J201">
        <v>661.56489999999997</v>
      </c>
      <c r="K201">
        <v>10</v>
      </c>
      <c r="L201">
        <v>91.346990000000005</v>
      </c>
      <c r="M201">
        <v>98.093170000000001</v>
      </c>
      <c r="N201" t="s">
        <v>2197</v>
      </c>
      <c r="O201">
        <v>75.085220000000007</v>
      </c>
      <c r="P201">
        <v>148.72190000000001</v>
      </c>
      <c r="Q201">
        <v>549</v>
      </c>
      <c r="R201">
        <v>5.2279999999999998</v>
      </c>
      <c r="S201">
        <v>5.3630000000000004</v>
      </c>
      <c r="T201">
        <v>5.2279999999999998</v>
      </c>
      <c r="U201">
        <v>4.2939999999999996</v>
      </c>
      <c r="V201">
        <v>4.0380000000000003</v>
      </c>
      <c r="W201">
        <v>3.7050000000000001</v>
      </c>
      <c r="X201">
        <v>8.8550000000000004</v>
      </c>
      <c r="Y201">
        <v>2.7650000000000001</v>
      </c>
      <c r="Z201">
        <v>9</v>
      </c>
      <c r="AA201">
        <v>4.3380000000000001</v>
      </c>
      <c r="AB201">
        <v>2.9689999999999999</v>
      </c>
      <c r="AC201">
        <v>2.6589999999999998</v>
      </c>
      <c r="AD201">
        <v>22573.32</v>
      </c>
      <c r="AE201">
        <v>32433.116999999998</v>
      </c>
      <c r="AF201">
        <v>64193.42</v>
      </c>
      <c r="AG201">
        <v>6.5</v>
      </c>
      <c r="AH201">
        <v>2</v>
      </c>
      <c r="AI201">
        <v>0.25</v>
      </c>
      <c r="AJ201">
        <v>0.33333333999999998</v>
      </c>
      <c r="AK201">
        <v>4.366536</v>
      </c>
      <c r="AL201">
        <v>0.16043479999999999</v>
      </c>
      <c r="AM201">
        <v>75</v>
      </c>
      <c r="AN201">
        <v>15</v>
      </c>
      <c r="AO201">
        <v>60</v>
      </c>
      <c r="AP201">
        <v>100</v>
      </c>
      <c r="AQ201" s="34">
        <v>4.8919240000000004</v>
      </c>
      <c r="AR201" s="34">
        <v>1.6335</v>
      </c>
      <c r="AS201" s="34">
        <v>0.67283870000000001</v>
      </c>
      <c r="AT201" s="34">
        <v>167.42197999999999</v>
      </c>
      <c r="AU201" s="34">
        <v>174.62024</v>
      </c>
      <c r="AV201" s="34">
        <v>8.4801550000000001E-5</v>
      </c>
      <c r="AW201" s="34">
        <v>0.62537335999999999</v>
      </c>
      <c r="AX201" s="34">
        <v>12.382391</v>
      </c>
      <c r="AY201" s="34">
        <v>7.54915</v>
      </c>
      <c r="AZ201" s="34">
        <v>6.4706999999999999</v>
      </c>
      <c r="BA201" s="34">
        <v>0.5</v>
      </c>
      <c r="BB201" s="34">
        <v>11.891251</v>
      </c>
      <c r="BC201" s="34">
        <v>0</v>
      </c>
      <c r="BD201" s="34">
        <v>0</v>
      </c>
      <c r="BE201" s="34">
        <v>0.05</v>
      </c>
      <c r="BF201" s="34">
        <v>0.05</v>
      </c>
      <c r="BG201" s="34">
        <v>0.8</v>
      </c>
      <c r="BH201" s="34">
        <v>1.4000001</v>
      </c>
      <c r="BI201" s="34">
        <v>1.5000001000000001</v>
      </c>
      <c r="BJ201" s="34">
        <v>15.000000999999999</v>
      </c>
      <c r="BK201" s="34">
        <v>12.000000999999999</v>
      </c>
      <c r="BL201" s="34">
        <v>0</v>
      </c>
      <c r="BM201" s="34">
        <v>2</v>
      </c>
      <c r="BN201" s="34">
        <v>2</v>
      </c>
      <c r="BO201" s="34">
        <v>0</v>
      </c>
      <c r="BP201" s="34">
        <v>0.18819398000000001</v>
      </c>
      <c r="BQ201" s="34"/>
      <c r="BR201" s="34"/>
      <c r="BS201" s="34"/>
      <c r="BT201" s="34"/>
      <c r="BU201" s="34"/>
      <c r="BV201" s="34">
        <v>3.0600002000000002</v>
      </c>
      <c r="BW201" s="34"/>
      <c r="BX201" s="34">
        <v>1.8000001000000001</v>
      </c>
      <c r="BY201" s="34">
        <v>6.4</v>
      </c>
      <c r="BZ201" s="34">
        <v>14.400001</v>
      </c>
      <c r="CA201" s="34"/>
      <c r="CB201" s="34"/>
      <c r="CC201" s="34"/>
      <c r="CD201" s="34"/>
      <c r="CE201" s="34"/>
      <c r="CF201" s="34"/>
      <c r="CG201" s="34"/>
      <c r="CH201" s="34"/>
      <c r="CI201" s="34"/>
      <c r="CJ201" s="34"/>
      <c r="CK201" s="34"/>
      <c r="CL201" s="34"/>
      <c r="CM201" s="34"/>
      <c r="CN201" s="34" t="s">
        <v>2173</v>
      </c>
    </row>
    <row r="202" spans="1:92">
      <c r="A202" t="s">
        <v>2396</v>
      </c>
      <c r="B202">
        <v>272</v>
      </c>
      <c r="C202" t="s">
        <v>291</v>
      </c>
      <c r="D202">
        <v>2.6266894000000001</v>
      </c>
      <c r="E202">
        <v>2.2979739000000001</v>
      </c>
      <c r="F202">
        <v>2331.8683999999998</v>
      </c>
      <c r="G202">
        <v>1386.5364999999999</v>
      </c>
      <c r="H202">
        <v>271.35989999999998</v>
      </c>
      <c r="I202">
        <v>429.19232</v>
      </c>
      <c r="J202">
        <v>244.77979999999999</v>
      </c>
      <c r="K202">
        <v>9</v>
      </c>
      <c r="L202">
        <v>38.514507000000002</v>
      </c>
      <c r="M202">
        <v>91.918959999999998</v>
      </c>
      <c r="N202" t="s">
        <v>2195</v>
      </c>
      <c r="O202">
        <v>77.255570000000006</v>
      </c>
      <c r="P202">
        <v>120.94598999999999</v>
      </c>
      <c r="Q202">
        <v>329</v>
      </c>
      <c r="R202">
        <v>3.2410000000000001</v>
      </c>
      <c r="S202">
        <v>3.863</v>
      </c>
      <c r="T202">
        <v>3.2410000000000001</v>
      </c>
      <c r="U202">
        <v>3.032</v>
      </c>
      <c r="V202">
        <v>1.764</v>
      </c>
      <c r="W202">
        <v>0</v>
      </c>
      <c r="X202">
        <v>9</v>
      </c>
      <c r="Y202">
        <v>0.96</v>
      </c>
      <c r="Z202">
        <v>9</v>
      </c>
      <c r="AA202">
        <v>1.1970000000000001</v>
      </c>
      <c r="AB202">
        <v>5.6879999999999997</v>
      </c>
      <c r="AC202">
        <v>6.4119999999999999</v>
      </c>
      <c r="AD202">
        <v>5528.0614999999998</v>
      </c>
      <c r="AE202">
        <v>6735.75</v>
      </c>
      <c r="AF202">
        <v>18412.25</v>
      </c>
      <c r="AG202">
        <v>10</v>
      </c>
      <c r="AH202">
        <v>1</v>
      </c>
      <c r="AI202">
        <v>8.3333335999999994E-2</v>
      </c>
      <c r="AJ202">
        <v>2.0833333999999998E-2</v>
      </c>
      <c r="AK202">
        <v>0.944465</v>
      </c>
      <c r="AL202">
        <v>3.9705883999999997E-2</v>
      </c>
      <c r="AM202">
        <v>20</v>
      </c>
      <c r="AN202">
        <v>10</v>
      </c>
      <c r="AO202">
        <v>30</v>
      </c>
      <c r="AP202">
        <v>50</v>
      </c>
      <c r="AQ202" s="34">
        <v>2.0582101000000002</v>
      </c>
      <c r="AR202" s="34">
        <v>0</v>
      </c>
      <c r="AS202" s="34">
        <v>0</v>
      </c>
      <c r="AT202" s="34">
        <v>5.8000574</v>
      </c>
      <c r="AU202" s="34">
        <v>7.8582669999999997</v>
      </c>
      <c r="AV202" s="34"/>
      <c r="AW202" s="34"/>
      <c r="AX202" s="34">
        <v>2.6546460000000001E-2</v>
      </c>
      <c r="AY202" s="34"/>
      <c r="AZ202" s="34">
        <v>4.1351213999999997E-2</v>
      </c>
      <c r="BA202" s="34">
        <v>0.5</v>
      </c>
      <c r="BB202" s="34">
        <v>0.75000005999999997</v>
      </c>
      <c r="BC202" s="34">
        <v>0.34287499999999999</v>
      </c>
      <c r="BD202" s="34">
        <v>0</v>
      </c>
      <c r="BE202" s="34">
        <v>0.25</v>
      </c>
      <c r="BF202" s="34">
        <v>0</v>
      </c>
      <c r="BG202" s="34">
        <v>0.25</v>
      </c>
      <c r="BH202" s="34">
        <v>1</v>
      </c>
      <c r="BI202" s="34">
        <v>4.2000003000000001</v>
      </c>
      <c r="BJ202" s="34">
        <v>0.2</v>
      </c>
      <c r="BK202" s="34">
        <v>0</v>
      </c>
      <c r="BL202" s="34">
        <v>0</v>
      </c>
      <c r="BM202" s="34">
        <v>3.0000002000000001</v>
      </c>
      <c r="BN202" s="34">
        <v>0</v>
      </c>
      <c r="BO202" s="34">
        <v>0</v>
      </c>
      <c r="BP202" s="34"/>
      <c r="BQ202" s="34"/>
      <c r="BR202" s="34"/>
      <c r="BS202" s="34"/>
      <c r="BT202" s="34"/>
      <c r="BU202" s="34"/>
      <c r="BV202" s="34">
        <v>0.77500004</v>
      </c>
      <c r="BW202" s="34"/>
      <c r="BX202" s="34"/>
      <c r="BY202" s="34">
        <v>144</v>
      </c>
      <c r="BZ202" s="34">
        <v>396.00002999999998</v>
      </c>
      <c r="CA202" s="34"/>
      <c r="CB202" s="34"/>
      <c r="CC202" s="34"/>
      <c r="CD202" s="34"/>
      <c r="CE202" s="34"/>
      <c r="CF202" s="34"/>
      <c r="CG202" s="34"/>
      <c r="CH202" s="34"/>
      <c r="CI202" s="34"/>
      <c r="CJ202" s="34"/>
      <c r="CK202" s="34"/>
      <c r="CL202" s="34"/>
      <c r="CM202" s="34"/>
      <c r="CN202" s="34" t="s">
        <v>2176</v>
      </c>
    </row>
    <row r="203" spans="1:92">
      <c r="A203" t="s">
        <v>2397</v>
      </c>
      <c r="B203">
        <v>273</v>
      </c>
      <c r="C203" t="s">
        <v>292</v>
      </c>
      <c r="D203">
        <v>3.7016779999999998</v>
      </c>
      <c r="E203">
        <v>2.4520930000000001</v>
      </c>
      <c r="F203">
        <v>1892.5974000000001</v>
      </c>
      <c r="G203">
        <v>76.779619999999994</v>
      </c>
      <c r="H203">
        <v>267.33237000000003</v>
      </c>
      <c r="I203">
        <v>840.21436000000006</v>
      </c>
      <c r="J203">
        <v>708.27094</v>
      </c>
      <c r="K203">
        <v>9</v>
      </c>
      <c r="L203">
        <v>54.276802000000004</v>
      </c>
      <c r="M203">
        <v>98.08372</v>
      </c>
      <c r="N203" t="s">
        <v>2202</v>
      </c>
      <c r="O203">
        <v>84.129040000000003</v>
      </c>
      <c r="P203">
        <v>106.61274</v>
      </c>
      <c r="Q203">
        <v>439</v>
      </c>
      <c r="R203">
        <v>3.8479999999999999</v>
      </c>
      <c r="S203">
        <v>3.48</v>
      </c>
      <c r="T203">
        <v>3.8479999999999999</v>
      </c>
      <c r="U203">
        <v>3.1320000000000001</v>
      </c>
      <c r="V203">
        <v>3.234</v>
      </c>
      <c r="W203">
        <v>2.8279999999999998</v>
      </c>
      <c r="X203">
        <v>5.8419999999999996</v>
      </c>
      <c r="Y203">
        <v>2.7679999999999998</v>
      </c>
      <c r="Z203">
        <v>8.6189999999999998</v>
      </c>
      <c r="AA203">
        <v>2.83</v>
      </c>
      <c r="AB203">
        <v>2.0750000000000002</v>
      </c>
      <c r="AC203">
        <v>3.7149999999999999</v>
      </c>
      <c r="AD203">
        <v>33949.707000000002</v>
      </c>
      <c r="AE203">
        <v>7188.12</v>
      </c>
      <c r="AF203">
        <v>22640.697</v>
      </c>
      <c r="AG203">
        <v>7</v>
      </c>
      <c r="AH203">
        <v>2</v>
      </c>
      <c r="AI203">
        <v>0.25</v>
      </c>
      <c r="AJ203">
        <v>0.1</v>
      </c>
      <c r="AK203">
        <v>0.17585586</v>
      </c>
      <c r="AL203">
        <v>0.16626168999999999</v>
      </c>
      <c r="AM203">
        <v>5</v>
      </c>
      <c r="AN203">
        <v>11</v>
      </c>
      <c r="AO203">
        <v>65</v>
      </c>
      <c r="AP203">
        <v>51.25</v>
      </c>
      <c r="AQ203" s="34">
        <v>4.3124393999999997</v>
      </c>
      <c r="AR203" s="34">
        <v>5.4532765999999997</v>
      </c>
      <c r="AS203" s="34">
        <v>0.51291900000000001</v>
      </c>
      <c r="AT203" s="34">
        <v>613.04909999999995</v>
      </c>
      <c r="AU203" s="34">
        <v>623.32770000000005</v>
      </c>
      <c r="AV203" s="34">
        <v>6.6646580000000004E-4</v>
      </c>
      <c r="AW203" s="34">
        <v>5.2929554000000003</v>
      </c>
      <c r="AX203" s="34"/>
      <c r="AY203" s="34">
        <v>29.40531</v>
      </c>
      <c r="AZ203" s="34">
        <v>5.8534955999999996</v>
      </c>
      <c r="BA203" s="34">
        <v>0.5</v>
      </c>
      <c r="BB203" s="34">
        <v>5.8950003000000001E-2</v>
      </c>
      <c r="BC203" s="34">
        <v>0</v>
      </c>
      <c r="BD203" s="34">
        <v>0</v>
      </c>
      <c r="BE203" s="34">
        <v>2.0000001E-2</v>
      </c>
      <c r="BF203" s="34">
        <v>0.05</v>
      </c>
      <c r="BG203" s="34">
        <v>0.25</v>
      </c>
      <c r="BH203" s="34">
        <v>1.5000001000000001</v>
      </c>
      <c r="BI203" s="34">
        <v>3.0000002000000001</v>
      </c>
      <c r="BJ203" s="34">
        <v>5</v>
      </c>
      <c r="BK203" s="34">
        <v>4.5</v>
      </c>
      <c r="BL203" s="34">
        <v>0</v>
      </c>
      <c r="BM203" s="34">
        <v>1</v>
      </c>
      <c r="BN203" s="34">
        <v>1.5000001000000001</v>
      </c>
      <c r="BO203" s="34">
        <v>0</v>
      </c>
      <c r="BP203" s="34">
        <v>4.4107965999999998E-2</v>
      </c>
      <c r="BQ203" s="34"/>
      <c r="BR203" s="34"/>
      <c r="BS203" s="34">
        <v>4.1783187999999999E-2</v>
      </c>
      <c r="BT203" s="34">
        <v>0.117621236</v>
      </c>
      <c r="BU203" s="34">
        <v>0</v>
      </c>
      <c r="BV203" s="34">
        <v>2.9800002999999999</v>
      </c>
      <c r="BW203" s="34">
        <v>1.25E-4</v>
      </c>
      <c r="BX203" s="34">
        <v>1.5E-3</v>
      </c>
      <c r="BY203" s="34">
        <v>5.1200004000000003</v>
      </c>
      <c r="BZ203" s="34">
        <v>11.52</v>
      </c>
      <c r="CA203" s="34">
        <v>0.3</v>
      </c>
      <c r="CB203" s="34"/>
      <c r="CC203" s="34"/>
      <c r="CD203" s="34"/>
      <c r="CE203" s="34"/>
      <c r="CF203" s="34"/>
      <c r="CG203" s="34"/>
      <c r="CH203" s="34"/>
      <c r="CI203" s="34"/>
      <c r="CJ203" s="34"/>
      <c r="CK203" s="34"/>
      <c r="CL203" s="34"/>
      <c r="CM203" s="34"/>
      <c r="CN203" s="34" t="s">
        <v>2176</v>
      </c>
    </row>
    <row r="204" spans="1:92">
      <c r="A204" t="s">
        <v>2398</v>
      </c>
      <c r="B204">
        <v>274</v>
      </c>
      <c r="C204" t="s">
        <v>293</v>
      </c>
      <c r="D204">
        <v>3.5961964000000002</v>
      </c>
      <c r="E204">
        <v>2.8208194</v>
      </c>
      <c r="F204">
        <v>4534.0749999999998</v>
      </c>
      <c r="G204">
        <v>317.33947999999998</v>
      </c>
      <c r="H204">
        <v>3284.2424000000001</v>
      </c>
      <c r="I204">
        <v>524.56035999999995</v>
      </c>
      <c r="J204">
        <v>407.93239999999997</v>
      </c>
      <c r="K204">
        <v>9</v>
      </c>
      <c r="L204">
        <v>52.730150000000002</v>
      </c>
      <c r="M204">
        <v>112.83277</v>
      </c>
      <c r="N204" t="s">
        <v>2202</v>
      </c>
      <c r="O204">
        <v>81.731735</v>
      </c>
      <c r="P204">
        <v>122.64433</v>
      </c>
      <c r="Q204">
        <v>423</v>
      </c>
      <c r="R204">
        <v>3.7930000000000001</v>
      </c>
      <c r="S204">
        <v>5.3869999999999996</v>
      </c>
      <c r="T204">
        <v>3.7930000000000001</v>
      </c>
      <c r="U204">
        <v>3.359</v>
      </c>
      <c r="V204">
        <v>1.62</v>
      </c>
      <c r="W204">
        <v>3.22</v>
      </c>
      <c r="X204">
        <v>0</v>
      </c>
      <c r="Y204">
        <v>0.56000000000000005</v>
      </c>
      <c r="Z204">
        <v>3.0019999999999998</v>
      </c>
      <c r="AA204">
        <v>1.0760000000000001</v>
      </c>
      <c r="AB204">
        <v>1.3260000000000001</v>
      </c>
      <c r="AC204">
        <v>0.60099999999999998</v>
      </c>
      <c r="AD204">
        <v>8012.4719999999998</v>
      </c>
      <c r="AE204">
        <v>8259.99</v>
      </c>
      <c r="AF204">
        <v>13502.817999999999</v>
      </c>
      <c r="AG204">
        <v>10</v>
      </c>
      <c r="AH204">
        <v>1</v>
      </c>
      <c r="AI204">
        <v>8.3333335999999994E-2</v>
      </c>
      <c r="AJ204">
        <v>8.3333335999999994E-2</v>
      </c>
      <c r="AK204">
        <v>1.1983864</v>
      </c>
      <c r="AL204">
        <v>0.16701072</v>
      </c>
      <c r="AM204">
        <v>30</v>
      </c>
      <c r="AN204">
        <v>30</v>
      </c>
      <c r="AO204">
        <v>5</v>
      </c>
      <c r="AP204">
        <v>90</v>
      </c>
      <c r="AQ204" s="34">
        <v>11.434500999999999</v>
      </c>
      <c r="AR204" s="34">
        <v>10.333958000000001</v>
      </c>
      <c r="AS204" s="34">
        <v>4.081137</v>
      </c>
      <c r="AT204" s="34">
        <v>546.58276000000001</v>
      </c>
      <c r="AU204" s="34">
        <v>572.43230000000005</v>
      </c>
      <c r="AV204" s="34"/>
      <c r="AW204" s="34"/>
      <c r="AX204" s="34">
        <v>1.1125795999999999</v>
      </c>
      <c r="AY204" s="34">
        <v>1.5553701</v>
      </c>
      <c r="AZ204" s="34">
        <v>1.4964054</v>
      </c>
      <c r="BA204" s="34">
        <v>3.0000002000000001</v>
      </c>
      <c r="BB204" s="34">
        <v>0.17999499999999999</v>
      </c>
      <c r="BC204" s="34">
        <v>0.6</v>
      </c>
      <c r="BD204" s="34">
        <v>0</v>
      </c>
      <c r="BE204" s="34">
        <v>0.5</v>
      </c>
      <c r="BF204" s="34">
        <v>0.25</v>
      </c>
      <c r="BG204" s="34">
        <v>0.3</v>
      </c>
      <c r="BH204" s="34">
        <v>0.75000005999999997</v>
      </c>
      <c r="BI204" s="34">
        <v>1</v>
      </c>
      <c r="BJ204" s="34">
        <v>2</v>
      </c>
      <c r="BK204" s="34">
        <v>2</v>
      </c>
      <c r="BL204" s="34">
        <v>0.2</v>
      </c>
      <c r="BM204" s="34">
        <v>0.5</v>
      </c>
      <c r="BN204" s="34">
        <v>1</v>
      </c>
      <c r="BO204" s="34">
        <v>0.2</v>
      </c>
      <c r="BP204" s="34">
        <v>5.5134952000000001E-2</v>
      </c>
      <c r="BQ204" s="34"/>
      <c r="BR204" s="34"/>
      <c r="BS204" s="34">
        <v>0</v>
      </c>
      <c r="BT204" s="34">
        <v>4.0067088000000001E-2</v>
      </c>
      <c r="BU204" s="34">
        <v>0</v>
      </c>
      <c r="BV204" s="34">
        <v>3.1000000999999999</v>
      </c>
      <c r="BW204" s="34"/>
      <c r="BX204" s="34"/>
      <c r="BY204" s="34">
        <v>3.6000000999999999</v>
      </c>
      <c r="BZ204" s="34">
        <v>8.1</v>
      </c>
      <c r="CA204" s="34"/>
      <c r="CB204" s="34"/>
      <c r="CC204" s="34"/>
      <c r="CD204" s="34"/>
      <c r="CE204" s="34"/>
      <c r="CF204" s="34"/>
      <c r="CG204" s="34"/>
      <c r="CH204" s="34"/>
      <c r="CI204" s="34"/>
      <c r="CJ204" s="34"/>
      <c r="CK204" s="34"/>
      <c r="CL204" s="34"/>
      <c r="CM204" s="34"/>
      <c r="CN204" s="34" t="s">
        <v>2233</v>
      </c>
    </row>
    <row r="205" spans="1:92">
      <c r="A205" t="s">
        <v>2399</v>
      </c>
      <c r="B205">
        <v>275</v>
      </c>
      <c r="C205" t="s">
        <v>294</v>
      </c>
      <c r="D205">
        <v>4.2365884999999999</v>
      </c>
      <c r="E205">
        <v>3.1162934</v>
      </c>
      <c r="F205">
        <v>3095.7467999999999</v>
      </c>
      <c r="G205">
        <v>1160.8967</v>
      </c>
      <c r="H205">
        <v>612.48925999999994</v>
      </c>
      <c r="I205">
        <v>919.96094000000005</v>
      </c>
      <c r="J205">
        <v>402.39996000000002</v>
      </c>
      <c r="K205">
        <v>9</v>
      </c>
      <c r="L205">
        <v>62.120063999999999</v>
      </c>
      <c r="M205">
        <v>124.65174</v>
      </c>
      <c r="N205" t="s">
        <v>2184</v>
      </c>
      <c r="O205">
        <v>92.09975</v>
      </c>
      <c r="P205">
        <v>103.87645000000001</v>
      </c>
      <c r="Q205">
        <v>413</v>
      </c>
      <c r="R205">
        <v>4.117</v>
      </c>
      <c r="S205">
        <v>4.4509999999999996</v>
      </c>
      <c r="T205">
        <v>4.117</v>
      </c>
      <c r="U205">
        <v>3.5310000000000001</v>
      </c>
      <c r="V205">
        <v>0.88800000000000001</v>
      </c>
      <c r="W205">
        <v>2.0710000000000002</v>
      </c>
      <c r="X205">
        <v>0</v>
      </c>
      <c r="Y205">
        <v>0</v>
      </c>
      <c r="Z205">
        <v>2.5139999999999998</v>
      </c>
      <c r="AA205">
        <v>1.0649999999999999</v>
      </c>
      <c r="AB205">
        <v>1.099</v>
      </c>
      <c r="AC205">
        <v>0.35</v>
      </c>
      <c r="AD205">
        <v>0</v>
      </c>
      <c r="AE205">
        <v>13928.499</v>
      </c>
      <c r="AF205">
        <v>21303.613000000001</v>
      </c>
      <c r="AG205">
        <v>6</v>
      </c>
      <c r="AH205">
        <v>1.5</v>
      </c>
      <c r="AI205">
        <v>0.16666666999999999</v>
      </c>
      <c r="AJ205">
        <v>0.14166667999999999</v>
      </c>
      <c r="AK205">
        <v>3.0081709999999999</v>
      </c>
      <c r="AL205">
        <v>0.106451616</v>
      </c>
      <c r="AM205">
        <v>65</v>
      </c>
      <c r="AN205">
        <v>40</v>
      </c>
      <c r="AO205">
        <v>20</v>
      </c>
      <c r="AP205">
        <v>95</v>
      </c>
      <c r="AQ205" s="34">
        <v>8.4941999999999993</v>
      </c>
      <c r="AR205" s="34">
        <v>3.1853250000000002</v>
      </c>
      <c r="AS205" s="34">
        <v>2.0010374</v>
      </c>
      <c r="AT205" s="34">
        <v>612.41472999999996</v>
      </c>
      <c r="AU205" s="34">
        <v>626.09529999999995</v>
      </c>
      <c r="AV205" s="34"/>
      <c r="AW205" s="34"/>
      <c r="AX205" s="34">
        <v>2.9510622</v>
      </c>
      <c r="AY205" s="34">
        <v>0.73372910000000002</v>
      </c>
      <c r="AZ205" s="34">
        <v>2.7788016999999998</v>
      </c>
      <c r="BA205" s="34">
        <v>0</v>
      </c>
      <c r="BB205" s="34">
        <v>3.7823950000000002</v>
      </c>
      <c r="BC205" s="34">
        <v>0</v>
      </c>
      <c r="BD205" s="34">
        <v>0</v>
      </c>
      <c r="BE205" s="34">
        <v>0.05</v>
      </c>
      <c r="BF205" s="34">
        <v>0.1</v>
      </c>
      <c r="BG205" s="34">
        <v>0.6</v>
      </c>
      <c r="BH205" s="34">
        <v>0.90000004</v>
      </c>
      <c r="BI205" s="34">
        <v>1.5000001000000001</v>
      </c>
      <c r="BJ205" s="34">
        <v>0.4</v>
      </c>
      <c r="BK205" s="34">
        <v>0</v>
      </c>
      <c r="BL205" s="34">
        <v>0</v>
      </c>
      <c r="BM205" s="34">
        <v>0.8</v>
      </c>
      <c r="BN205" s="34">
        <v>0.2</v>
      </c>
      <c r="BO205" s="34">
        <v>0</v>
      </c>
      <c r="BP205" s="34">
        <v>0.22053981</v>
      </c>
      <c r="BQ205" s="34"/>
      <c r="BR205" s="34"/>
      <c r="BS205" s="34">
        <v>0</v>
      </c>
      <c r="BT205" s="34">
        <v>6.5345130000000001E-2</v>
      </c>
      <c r="BU205" s="34">
        <v>0</v>
      </c>
      <c r="BV205" s="34">
        <v>5.2428007000000001</v>
      </c>
      <c r="BW205" s="34"/>
      <c r="BX205" s="34"/>
      <c r="BY205" s="34">
        <v>3.0600002000000002</v>
      </c>
      <c r="BZ205" s="34">
        <v>6.8849999999999998</v>
      </c>
      <c r="CA205" s="34"/>
      <c r="CB205" s="34"/>
      <c r="CC205" s="34"/>
      <c r="CD205" s="34"/>
      <c r="CE205" s="34"/>
      <c r="CF205" s="34"/>
      <c r="CG205" s="34"/>
      <c r="CH205" s="34"/>
      <c r="CI205" s="34"/>
      <c r="CJ205" s="34"/>
      <c r="CK205" s="34"/>
      <c r="CL205" s="34"/>
      <c r="CM205" s="34"/>
      <c r="CN205" s="34" t="s">
        <v>2176</v>
      </c>
    </row>
    <row r="206" spans="1:92">
      <c r="A206" t="s">
        <v>2400</v>
      </c>
      <c r="B206">
        <v>276</v>
      </c>
      <c r="C206" t="s">
        <v>295</v>
      </c>
      <c r="D206">
        <v>4.4951634</v>
      </c>
      <c r="E206">
        <v>2.7103510000000002</v>
      </c>
      <c r="F206">
        <v>2187.3198000000002</v>
      </c>
      <c r="G206">
        <v>656.11479999999995</v>
      </c>
      <c r="H206">
        <v>475.57513</v>
      </c>
      <c r="I206">
        <v>624.00774999999999</v>
      </c>
      <c r="J206">
        <v>431.62200000000001</v>
      </c>
      <c r="K206">
        <v>9</v>
      </c>
      <c r="L206">
        <v>65.911479999999997</v>
      </c>
      <c r="M206">
        <v>108.41404</v>
      </c>
      <c r="N206" t="s">
        <v>2202</v>
      </c>
      <c r="O206">
        <v>102.1628</v>
      </c>
      <c r="P206">
        <v>117.841354</v>
      </c>
      <c r="Q206">
        <v>435</v>
      </c>
      <c r="R206">
        <v>4.24</v>
      </c>
      <c r="S206">
        <v>3.742</v>
      </c>
      <c r="T206">
        <v>4.24</v>
      </c>
      <c r="U206">
        <v>3.2930000000000001</v>
      </c>
      <c r="V206">
        <v>3.1850000000000001</v>
      </c>
      <c r="W206">
        <v>2.7480000000000002</v>
      </c>
      <c r="X206">
        <v>8.8550000000000004</v>
      </c>
      <c r="Y206">
        <v>1.73</v>
      </c>
      <c r="Z206">
        <v>5.16</v>
      </c>
      <c r="AA206">
        <v>1.137</v>
      </c>
      <c r="AB206">
        <v>0.72699999999999998</v>
      </c>
      <c r="AC206">
        <v>3.2959999999999998</v>
      </c>
      <c r="AD206">
        <v>9145.2720000000008</v>
      </c>
      <c r="AE206">
        <v>6680.5825000000004</v>
      </c>
      <c r="AF206">
        <v>13589.593999999999</v>
      </c>
      <c r="AG206">
        <v>8</v>
      </c>
      <c r="AH206">
        <v>1</v>
      </c>
      <c r="AI206">
        <v>8.3333335999999994E-2</v>
      </c>
      <c r="AJ206">
        <v>0.16666666999999999</v>
      </c>
      <c r="AK206">
        <v>0.56201610000000002</v>
      </c>
      <c r="AL206">
        <v>5.0145349999999998E-2</v>
      </c>
      <c r="AM206">
        <v>15</v>
      </c>
      <c r="AN206">
        <v>25</v>
      </c>
      <c r="AO206">
        <v>25</v>
      </c>
      <c r="AP206">
        <v>95</v>
      </c>
      <c r="AQ206" s="34">
        <v>7.3638186000000001</v>
      </c>
      <c r="AR206" s="34">
        <v>10.291051</v>
      </c>
      <c r="AS206" s="34">
        <v>1.8857126</v>
      </c>
      <c r="AT206" s="34">
        <v>601.64124000000004</v>
      </c>
      <c r="AU206" s="34">
        <v>621.18190000000004</v>
      </c>
      <c r="AV206" s="34"/>
      <c r="AW206" s="34"/>
      <c r="AX206" s="34">
        <v>8.821593</v>
      </c>
      <c r="AY206" s="34">
        <v>17.643187000000001</v>
      </c>
      <c r="AZ206" s="34">
        <v>15.437787</v>
      </c>
      <c r="BA206" s="34">
        <v>4.0000002999999999E-2</v>
      </c>
      <c r="BB206" s="34">
        <v>0.69000006000000003</v>
      </c>
      <c r="BC206" s="34">
        <v>0</v>
      </c>
      <c r="BD206" s="34">
        <v>0</v>
      </c>
      <c r="BE206" s="34">
        <v>0.1</v>
      </c>
      <c r="BF206" s="34">
        <v>1.0000001E-2</v>
      </c>
      <c r="BG206" s="34">
        <v>0.5</v>
      </c>
      <c r="BH206" s="34">
        <v>0.5</v>
      </c>
      <c r="BI206" s="34">
        <v>1</v>
      </c>
      <c r="BJ206" s="34">
        <v>3.0000002000000001</v>
      </c>
      <c r="BK206" s="34">
        <v>1</v>
      </c>
      <c r="BL206" s="34">
        <v>0.5</v>
      </c>
      <c r="BM206" s="34"/>
      <c r="BN206" s="34"/>
      <c r="BO206" s="34"/>
      <c r="BP206" s="34">
        <v>1.3232388499999999E-2</v>
      </c>
      <c r="BQ206" s="34"/>
      <c r="BR206" s="34"/>
      <c r="BS206" s="34">
        <v>0</v>
      </c>
      <c r="BT206" s="34">
        <v>5.7432240000000002E-2</v>
      </c>
      <c r="BU206" s="34">
        <v>4.3074179999999997E-2</v>
      </c>
      <c r="BV206" s="34">
        <v>6.1800002999999997</v>
      </c>
      <c r="BW206" s="34"/>
      <c r="BX206" s="34"/>
      <c r="BY206" s="34">
        <v>3.0000002000000001</v>
      </c>
      <c r="BZ206" s="34">
        <v>3.3750002000000001</v>
      </c>
      <c r="CA206" s="34"/>
      <c r="CB206" s="34"/>
      <c r="CC206" s="34"/>
      <c r="CD206" s="34"/>
      <c r="CE206" s="34"/>
      <c r="CF206" s="34"/>
      <c r="CG206" s="34"/>
      <c r="CH206" s="34"/>
      <c r="CI206" s="34"/>
      <c r="CJ206" s="34"/>
      <c r="CK206" s="34"/>
      <c r="CL206" s="34"/>
      <c r="CM206" s="34"/>
      <c r="CN206" s="34" t="s">
        <v>2176</v>
      </c>
    </row>
    <row r="207" spans="1:92">
      <c r="A207" t="s">
        <v>2401</v>
      </c>
      <c r="B207">
        <v>279</v>
      </c>
      <c r="C207" t="s">
        <v>296</v>
      </c>
      <c r="D207">
        <v>9.537369</v>
      </c>
      <c r="E207">
        <v>1.7428067</v>
      </c>
      <c r="F207">
        <v>472.43691999999999</v>
      </c>
      <c r="G207">
        <v>403.44369999999998</v>
      </c>
      <c r="H207">
        <v>21.223939999999999</v>
      </c>
      <c r="I207">
        <v>3.4144589999999999</v>
      </c>
      <c r="J207">
        <v>44.354819999999997</v>
      </c>
      <c r="K207">
        <v>8</v>
      </c>
      <c r="L207">
        <v>578.02233999999999</v>
      </c>
      <c r="M207">
        <v>174.28066999999999</v>
      </c>
      <c r="N207" t="s">
        <v>2195</v>
      </c>
      <c r="O207">
        <v>280.51083</v>
      </c>
      <c r="P207">
        <v>91.726669999999999</v>
      </c>
      <c r="Q207">
        <v>629</v>
      </c>
      <c r="R207">
        <v>6.1769999999999996</v>
      </c>
      <c r="S207">
        <v>1.7390000000000001</v>
      </c>
      <c r="T207">
        <v>6.1769999999999996</v>
      </c>
      <c r="U207">
        <v>2.64</v>
      </c>
      <c r="V207">
        <v>1.746</v>
      </c>
      <c r="W207">
        <v>0</v>
      </c>
      <c r="X207">
        <v>7.1920000000000002</v>
      </c>
      <c r="Y207">
        <v>1.675</v>
      </c>
      <c r="Z207">
        <v>9</v>
      </c>
      <c r="AA207">
        <v>1.8640000000000001</v>
      </c>
      <c r="AB207">
        <v>6.0289999999999999</v>
      </c>
      <c r="AC207">
        <v>7.2530000000000001</v>
      </c>
      <c r="AD207">
        <v>19716.645</v>
      </c>
      <c r="AE207">
        <v>7022.0785999999998</v>
      </c>
      <c r="AF207">
        <v>17568.953000000001</v>
      </c>
      <c r="AG207">
        <v>10</v>
      </c>
      <c r="AH207">
        <v>1.5</v>
      </c>
      <c r="AI207">
        <v>4.1666667999999997E-2</v>
      </c>
      <c r="AJ207">
        <v>0.54166669999999995</v>
      </c>
      <c r="AK207">
        <v>3.0316339000000001</v>
      </c>
      <c r="AL207">
        <v>9.3750010000000009E-3</v>
      </c>
      <c r="AM207">
        <v>55</v>
      </c>
      <c r="AN207">
        <v>10</v>
      </c>
      <c r="AO207">
        <v>15</v>
      </c>
      <c r="AP207">
        <v>100</v>
      </c>
      <c r="AQ207" s="34">
        <v>3.9890075</v>
      </c>
      <c r="AR207" s="34">
        <v>1.8225505</v>
      </c>
      <c r="AS207" s="34">
        <v>0</v>
      </c>
      <c r="AT207" s="34">
        <v>168.61225999999999</v>
      </c>
      <c r="AU207" s="34">
        <v>174.42381</v>
      </c>
      <c r="AV207" s="34">
        <v>1.6376832E-4</v>
      </c>
      <c r="AW207" s="34">
        <v>1.8378317</v>
      </c>
      <c r="AX207" s="34"/>
      <c r="AY207" s="34">
        <v>3.6756635000000002</v>
      </c>
      <c r="AZ207" s="34">
        <v>1.8378317</v>
      </c>
      <c r="BA207" s="34">
        <v>0.5</v>
      </c>
      <c r="BB207" s="34">
        <v>0.41915502999999998</v>
      </c>
      <c r="BC207" s="34">
        <v>0.70729005</v>
      </c>
      <c r="BD207" s="34">
        <v>0</v>
      </c>
      <c r="BE207" s="34">
        <v>2.0000001E-2</v>
      </c>
      <c r="BF207" s="34">
        <v>0</v>
      </c>
      <c r="BG207" s="34">
        <v>0.4</v>
      </c>
      <c r="BH207" s="34">
        <v>1</v>
      </c>
      <c r="BI207" s="34">
        <v>2</v>
      </c>
      <c r="BJ207" s="34">
        <v>4</v>
      </c>
      <c r="BK207" s="34">
        <v>2</v>
      </c>
      <c r="BL207" s="34">
        <v>0</v>
      </c>
      <c r="BM207" s="34">
        <v>2</v>
      </c>
      <c r="BN207" s="34">
        <v>1</v>
      </c>
      <c r="BO207" s="34">
        <v>0</v>
      </c>
      <c r="BP207" s="34">
        <v>9.924291E-3</v>
      </c>
      <c r="BQ207" s="34"/>
      <c r="BR207" s="34"/>
      <c r="BS207" s="34"/>
      <c r="BT207" s="34"/>
      <c r="BU207" s="34"/>
      <c r="BV207" s="34">
        <v>1.5225</v>
      </c>
      <c r="BW207" s="34"/>
      <c r="BX207" s="34">
        <v>8.5500000000000007</v>
      </c>
      <c r="BY207" s="34">
        <v>91.200005000000004</v>
      </c>
      <c r="BZ207" s="34">
        <v>250.80001999999999</v>
      </c>
      <c r="CA207" s="34"/>
      <c r="CB207" s="34"/>
      <c r="CC207" s="34"/>
      <c r="CD207" s="34"/>
      <c r="CE207" s="34"/>
      <c r="CF207" s="34"/>
      <c r="CG207" s="34"/>
      <c r="CH207" s="34"/>
      <c r="CI207" s="34"/>
      <c r="CJ207" s="34"/>
      <c r="CK207" s="34"/>
      <c r="CL207" s="34"/>
      <c r="CM207" s="34"/>
      <c r="CN207" s="34" t="s">
        <v>2233</v>
      </c>
    </row>
    <row r="208" spans="1:92">
      <c r="A208" t="s">
        <v>2402</v>
      </c>
      <c r="B208">
        <v>280</v>
      </c>
      <c r="C208" t="s">
        <v>297</v>
      </c>
      <c r="D208">
        <v>59.348103000000002</v>
      </c>
      <c r="E208">
        <v>13.1526785</v>
      </c>
      <c r="F208">
        <v>9727.9030000000002</v>
      </c>
      <c r="G208">
        <v>263.60025000000002</v>
      </c>
      <c r="H208">
        <v>9296.3955000000005</v>
      </c>
      <c r="I208">
        <v>0</v>
      </c>
      <c r="J208">
        <v>167.90688</v>
      </c>
      <c r="K208">
        <v>5</v>
      </c>
      <c r="L208">
        <v>273.87216000000001</v>
      </c>
      <c r="M208">
        <v>239.1396</v>
      </c>
      <c r="N208" t="s">
        <v>2403</v>
      </c>
      <c r="O208">
        <v>133.6669</v>
      </c>
      <c r="P208">
        <v>108.69982</v>
      </c>
      <c r="Q208">
        <v>900</v>
      </c>
      <c r="R208">
        <v>9</v>
      </c>
      <c r="S208">
        <v>7.89</v>
      </c>
      <c r="T208">
        <v>9</v>
      </c>
      <c r="U208">
        <v>7.2530000000000001</v>
      </c>
      <c r="V208">
        <v>0</v>
      </c>
      <c r="W208">
        <v>0</v>
      </c>
      <c r="X208">
        <v>0</v>
      </c>
      <c r="Y208">
        <v>0</v>
      </c>
      <c r="Z208">
        <v>0.438</v>
      </c>
      <c r="AA208">
        <v>0.438</v>
      </c>
      <c r="AB208">
        <v>0</v>
      </c>
      <c r="AC208">
        <v>0</v>
      </c>
      <c r="AD208">
        <v>0</v>
      </c>
      <c r="AE208">
        <v>8534.4339999999993</v>
      </c>
      <c r="AF208">
        <v>8754.6455000000005</v>
      </c>
      <c r="AG208">
        <v>8</v>
      </c>
      <c r="AH208">
        <v>3</v>
      </c>
      <c r="AI208">
        <v>0</v>
      </c>
      <c r="AJ208">
        <v>8.3333335999999994E-2</v>
      </c>
      <c r="AK208">
        <v>2.868757</v>
      </c>
      <c r="AL208">
        <v>3</v>
      </c>
      <c r="AM208">
        <v>15</v>
      </c>
      <c r="AN208">
        <v>100</v>
      </c>
      <c r="AO208">
        <v>0</v>
      </c>
      <c r="AP208">
        <v>90</v>
      </c>
      <c r="AQ208" s="34">
        <v>0</v>
      </c>
      <c r="AR208" s="34">
        <v>0</v>
      </c>
      <c r="AS208" s="34">
        <v>0</v>
      </c>
      <c r="AT208" s="34">
        <v>0</v>
      </c>
      <c r="AU208" s="34">
        <v>0</v>
      </c>
      <c r="AV208" s="34"/>
      <c r="AW208" s="34"/>
      <c r="AX208" s="34"/>
      <c r="AY208" s="34"/>
      <c r="AZ208" s="34"/>
      <c r="BA208" s="34">
        <v>0</v>
      </c>
      <c r="BB208" s="34">
        <v>0.27526504000000002</v>
      </c>
      <c r="BC208" s="34">
        <v>0</v>
      </c>
      <c r="BD208" s="34">
        <v>0</v>
      </c>
      <c r="BE208" s="34">
        <v>3.0000002000000001</v>
      </c>
      <c r="BF208" s="34">
        <v>0.5</v>
      </c>
      <c r="BG208" s="34"/>
      <c r="BH208" s="34"/>
      <c r="BI208" s="34"/>
      <c r="BJ208" s="34"/>
      <c r="BK208" s="34"/>
      <c r="BL208" s="34"/>
      <c r="BM208" s="34"/>
      <c r="BN208" s="34"/>
      <c r="BO208" s="34"/>
      <c r="BP208" s="34"/>
      <c r="BQ208" s="34"/>
      <c r="BR208" s="34"/>
      <c r="BS208" s="34"/>
      <c r="BT208" s="34"/>
      <c r="BU208" s="34"/>
      <c r="BV208" s="34">
        <v>2.38</v>
      </c>
      <c r="BW208" s="34"/>
      <c r="BX208" s="34"/>
      <c r="BY208" s="34"/>
      <c r="BZ208" s="34"/>
      <c r="CA208" s="34"/>
      <c r="CB208" s="34"/>
      <c r="CC208" s="34"/>
      <c r="CD208" s="34"/>
      <c r="CE208" s="34"/>
      <c r="CF208" s="34"/>
      <c r="CG208" s="34"/>
      <c r="CH208" s="34"/>
      <c r="CI208" s="34"/>
      <c r="CJ208" s="34"/>
      <c r="CK208" s="34"/>
      <c r="CL208" s="34"/>
      <c r="CM208" s="34"/>
      <c r="CN208" s="34" t="s">
        <v>2233</v>
      </c>
    </row>
    <row r="209" spans="1:92">
      <c r="A209" t="s">
        <v>2404</v>
      </c>
      <c r="B209">
        <v>281</v>
      </c>
      <c r="C209" t="s">
        <v>298</v>
      </c>
      <c r="D209">
        <v>3.9031609999999999</v>
      </c>
      <c r="E209">
        <v>1.3721306</v>
      </c>
      <c r="F209">
        <v>793.26340000000005</v>
      </c>
      <c r="G209">
        <v>297.97000000000003</v>
      </c>
      <c r="H209">
        <v>17.408650000000002</v>
      </c>
      <c r="I209">
        <v>61.841583</v>
      </c>
      <c r="J209">
        <v>416.04320000000001</v>
      </c>
      <c r="K209">
        <v>8</v>
      </c>
      <c r="L209">
        <v>236.55519000000001</v>
      </c>
      <c r="M209">
        <v>137.21306000000001</v>
      </c>
      <c r="N209" t="s">
        <v>2172</v>
      </c>
      <c r="O209">
        <v>205.42953</v>
      </c>
      <c r="P209">
        <v>114.34421500000001</v>
      </c>
      <c r="Q209">
        <v>424</v>
      </c>
      <c r="R209">
        <v>3.9510000000000001</v>
      </c>
      <c r="S209">
        <v>2.2530000000000001</v>
      </c>
      <c r="T209">
        <v>3.9510000000000001</v>
      </c>
      <c r="U209">
        <v>2.343</v>
      </c>
      <c r="V209">
        <v>2.4740000000000002</v>
      </c>
      <c r="W209">
        <v>1.9279999999999999</v>
      </c>
      <c r="X209">
        <v>8.1229999999999993</v>
      </c>
      <c r="Y209">
        <v>1.137</v>
      </c>
      <c r="Z209">
        <v>3.6480000000000001</v>
      </c>
      <c r="AA209">
        <v>1.234</v>
      </c>
      <c r="AB209">
        <v>1.494</v>
      </c>
      <c r="AC209">
        <v>0.91900000000000004</v>
      </c>
      <c r="AD209">
        <v>9343.7620000000006</v>
      </c>
      <c r="AE209">
        <v>6774.4916999999996</v>
      </c>
      <c r="AF209">
        <v>15338.545</v>
      </c>
      <c r="AG209">
        <v>3</v>
      </c>
      <c r="AH209">
        <v>2.5</v>
      </c>
      <c r="AI209">
        <v>8.3333335999999994E-2</v>
      </c>
      <c r="AJ209">
        <v>0.16666666999999999</v>
      </c>
      <c r="AK209">
        <v>0.20392853</v>
      </c>
      <c r="AL209">
        <v>1.7631774999999999E-2</v>
      </c>
      <c r="AM209">
        <v>25</v>
      </c>
      <c r="AN209">
        <v>5</v>
      </c>
      <c r="AO209">
        <v>20</v>
      </c>
      <c r="AP209">
        <v>80</v>
      </c>
      <c r="AQ209" s="34">
        <v>7.6447797</v>
      </c>
      <c r="AR209" s="34">
        <v>0</v>
      </c>
      <c r="AS209" s="34">
        <v>1.8295201000000001</v>
      </c>
      <c r="AT209" s="34">
        <v>94.301299999999998</v>
      </c>
      <c r="AU209" s="34">
        <v>103.7756</v>
      </c>
      <c r="AV209" s="34">
        <v>3.5601810000000003E-5</v>
      </c>
      <c r="AW209" s="34">
        <v>0.45945796</v>
      </c>
      <c r="AX209" s="34">
        <v>1.0337803000000001</v>
      </c>
      <c r="AY209" s="34">
        <v>1.6540486000000001</v>
      </c>
      <c r="AZ209" s="34">
        <v>0.45945796</v>
      </c>
      <c r="BA209" s="34">
        <v>0</v>
      </c>
      <c r="BB209" s="34">
        <v>0.25590000000000002</v>
      </c>
      <c r="BC209" s="34">
        <v>0.12705000999999999</v>
      </c>
      <c r="BD209" s="34">
        <v>0</v>
      </c>
      <c r="BE209" s="34">
        <v>1.0000001E-2</v>
      </c>
      <c r="BF209" s="34">
        <v>0</v>
      </c>
      <c r="BG209" s="34">
        <v>0.6</v>
      </c>
      <c r="BH209" s="34">
        <v>0.90000004</v>
      </c>
      <c r="BI209" s="34">
        <v>2.3000001999999999</v>
      </c>
      <c r="BJ209" s="34">
        <v>3.8000001999999999</v>
      </c>
      <c r="BK209" s="34">
        <v>6.1000003999999999</v>
      </c>
      <c r="BL209" s="34">
        <v>0</v>
      </c>
      <c r="BM209" s="34">
        <v>1.1000000000000001</v>
      </c>
      <c r="BN209" s="34">
        <v>0</v>
      </c>
      <c r="BO209" s="34">
        <v>0</v>
      </c>
      <c r="BP209" s="34">
        <v>1.4886435999999999E-2</v>
      </c>
      <c r="BQ209" s="34"/>
      <c r="BR209" s="34"/>
      <c r="BS209" s="34">
        <v>0</v>
      </c>
      <c r="BT209" s="34">
        <v>0.20420355000000001</v>
      </c>
      <c r="BU209" s="34">
        <v>0</v>
      </c>
      <c r="BV209" s="34">
        <v>6.1000003999999999</v>
      </c>
      <c r="BW209" s="34"/>
      <c r="BX209" s="34"/>
      <c r="BY209" s="34">
        <v>3.8000001999999999</v>
      </c>
      <c r="BZ209" s="34">
        <v>8.5500000000000007</v>
      </c>
      <c r="CA209" s="34"/>
      <c r="CB209" s="34"/>
      <c r="CC209" s="34"/>
      <c r="CD209" s="34"/>
      <c r="CE209" s="34"/>
      <c r="CF209" s="34"/>
      <c r="CG209" s="34"/>
      <c r="CH209" s="34"/>
      <c r="CI209" s="34"/>
      <c r="CJ209" s="34"/>
      <c r="CK209" s="34"/>
      <c r="CL209" s="34"/>
      <c r="CM209" s="34"/>
      <c r="CN209" s="34" t="s">
        <v>2176</v>
      </c>
    </row>
    <row r="210" spans="1:92">
      <c r="A210" t="s">
        <v>2405</v>
      </c>
      <c r="B210">
        <v>282</v>
      </c>
      <c r="C210" t="s">
        <v>299</v>
      </c>
      <c r="D210">
        <v>6.5100718000000004</v>
      </c>
      <c r="E210">
        <v>2.9587020000000002</v>
      </c>
      <c r="F210">
        <v>2222.4539</v>
      </c>
      <c r="G210">
        <v>568.41759999999999</v>
      </c>
      <c r="H210">
        <v>37.652515000000001</v>
      </c>
      <c r="I210">
        <v>89.498170000000002</v>
      </c>
      <c r="J210">
        <v>1526.8855000000001</v>
      </c>
      <c r="K210">
        <v>9</v>
      </c>
      <c r="L210">
        <v>95.455590000000001</v>
      </c>
      <c r="M210">
        <v>118.34808</v>
      </c>
      <c r="N210" t="s">
        <v>2184</v>
      </c>
      <c r="O210">
        <v>141.52330000000001</v>
      </c>
      <c r="P210">
        <v>98.623400000000004</v>
      </c>
      <c r="Q210">
        <v>535</v>
      </c>
      <c r="R210">
        <v>5.1029999999999998</v>
      </c>
      <c r="S210">
        <v>3.7709999999999999</v>
      </c>
      <c r="T210">
        <v>5.1029999999999998</v>
      </c>
      <c r="U210">
        <v>3.44</v>
      </c>
      <c r="V210">
        <v>3.302</v>
      </c>
      <c r="W210">
        <v>2.2709999999999999</v>
      </c>
      <c r="X210">
        <v>9</v>
      </c>
      <c r="Y210">
        <v>2.375</v>
      </c>
      <c r="Z210">
        <v>4.9809999999999999</v>
      </c>
      <c r="AA210">
        <v>2.1</v>
      </c>
      <c r="AB210">
        <v>2.3570000000000002</v>
      </c>
      <c r="AC210">
        <v>0.52500000000000002</v>
      </c>
      <c r="AD210">
        <v>25338.592000000001</v>
      </c>
      <c r="AE210">
        <v>10724.871999999999</v>
      </c>
      <c r="AF210">
        <v>16659.830000000002</v>
      </c>
      <c r="AG210">
        <v>5</v>
      </c>
      <c r="AH210">
        <v>2</v>
      </c>
      <c r="AI210">
        <v>0.125</v>
      </c>
      <c r="AJ210">
        <v>0.16666666999999999</v>
      </c>
      <c r="AK210">
        <v>0.59719109999999997</v>
      </c>
      <c r="AL210">
        <v>2.1549229E-2</v>
      </c>
      <c r="AM210">
        <v>20</v>
      </c>
      <c r="AN210">
        <v>10</v>
      </c>
      <c r="AO210">
        <v>15</v>
      </c>
      <c r="AP210">
        <v>95</v>
      </c>
      <c r="AQ210" s="34">
        <v>4.8299326999999996</v>
      </c>
      <c r="AR210" s="34">
        <v>3.0415773000000002</v>
      </c>
      <c r="AS210" s="34">
        <v>1.0890001</v>
      </c>
      <c r="AT210" s="34">
        <v>217.02753999999999</v>
      </c>
      <c r="AU210" s="34">
        <v>225.98806999999999</v>
      </c>
      <c r="AV210" s="34">
        <v>3.8568632999999999E-5</v>
      </c>
      <c r="AW210" s="34">
        <v>0.66366153999999999</v>
      </c>
      <c r="AX210" s="34"/>
      <c r="AY210" s="34">
        <v>1.2252213999999999</v>
      </c>
      <c r="AZ210" s="34">
        <v>1.0210178000000001</v>
      </c>
      <c r="BA210" s="34">
        <v>0</v>
      </c>
      <c r="BB210" s="34">
        <v>0.35064504000000002</v>
      </c>
      <c r="BC210" s="34">
        <v>0</v>
      </c>
      <c r="BD210" s="34">
        <v>1.5000001000000001</v>
      </c>
      <c r="BE210" s="34">
        <v>2.0000001E-2</v>
      </c>
      <c r="BF210" s="34">
        <v>0</v>
      </c>
      <c r="BG210" s="34">
        <v>0.6</v>
      </c>
      <c r="BH210" s="34">
        <v>1.7</v>
      </c>
      <c r="BI210" s="34">
        <v>2</v>
      </c>
      <c r="BJ210" s="34">
        <v>3.0000002000000001</v>
      </c>
      <c r="BK210" s="34">
        <v>2</v>
      </c>
      <c r="BL210" s="34">
        <v>0</v>
      </c>
      <c r="BM210" s="34">
        <v>0.2</v>
      </c>
      <c r="BN210" s="34">
        <v>0</v>
      </c>
      <c r="BO210" s="34">
        <v>0</v>
      </c>
      <c r="BP210" s="34">
        <v>8.8215930000000008E-3</v>
      </c>
      <c r="BQ210" s="34"/>
      <c r="BR210" s="34"/>
      <c r="BS210" s="34">
        <v>0</v>
      </c>
      <c r="BT210" s="34">
        <v>5.7432240000000002E-2</v>
      </c>
      <c r="BU210" s="34">
        <v>5.7432240000000002E-2</v>
      </c>
      <c r="BV210" s="34">
        <v>6.03</v>
      </c>
      <c r="BW210" s="34"/>
      <c r="BX210" s="34"/>
      <c r="BY210" s="34">
        <v>6.8</v>
      </c>
      <c r="BZ210" s="34">
        <v>15.300001</v>
      </c>
      <c r="CA210" s="34"/>
      <c r="CB210" s="34"/>
      <c r="CC210" s="34"/>
      <c r="CD210" s="34"/>
      <c r="CE210" s="34"/>
      <c r="CF210" s="34"/>
      <c r="CG210" s="34"/>
      <c r="CH210" s="34"/>
      <c r="CI210" s="34"/>
      <c r="CJ210" s="34"/>
      <c r="CK210" s="34"/>
      <c r="CL210" s="34"/>
      <c r="CM210" s="34"/>
      <c r="CN210" s="34" t="s">
        <v>2176</v>
      </c>
    </row>
    <row r="211" spans="1:92">
      <c r="A211" t="s">
        <v>2406</v>
      </c>
      <c r="B211">
        <v>283</v>
      </c>
      <c r="C211" t="s">
        <v>300</v>
      </c>
      <c r="D211">
        <v>0.58078090000000004</v>
      </c>
      <c r="E211">
        <v>0.59069159999999998</v>
      </c>
      <c r="F211">
        <v>774.90499999999997</v>
      </c>
      <c r="G211">
        <v>216.43565000000001</v>
      </c>
      <c r="H211">
        <v>31.521550999999999</v>
      </c>
      <c r="I211">
        <v>119.01546</v>
      </c>
      <c r="J211">
        <v>407.93239999999997</v>
      </c>
      <c r="K211">
        <v>8</v>
      </c>
      <c r="L211">
        <v>35.198839999999997</v>
      </c>
      <c r="M211">
        <v>59.069164000000001</v>
      </c>
      <c r="N211" t="s">
        <v>2192</v>
      </c>
      <c r="O211">
        <v>44.675457000000002</v>
      </c>
      <c r="P211">
        <v>65.632400000000004</v>
      </c>
      <c r="Q211">
        <v>201</v>
      </c>
      <c r="R211">
        <v>1.5369999999999999</v>
      </c>
      <c r="S211">
        <v>2.2269999999999999</v>
      </c>
      <c r="T211">
        <v>1.524</v>
      </c>
      <c r="U211">
        <v>1.5369999999999999</v>
      </c>
      <c r="V211">
        <v>0.437</v>
      </c>
      <c r="W211">
        <v>1.0189999999999999</v>
      </c>
      <c r="X211">
        <v>0</v>
      </c>
      <c r="Y211">
        <v>0</v>
      </c>
      <c r="Z211">
        <v>1.4159999999999999</v>
      </c>
      <c r="AA211">
        <v>0.72199999999999998</v>
      </c>
      <c r="AB211">
        <v>0.25600000000000001</v>
      </c>
      <c r="AC211">
        <v>0.439</v>
      </c>
      <c r="AD211">
        <v>600</v>
      </c>
      <c r="AE211">
        <v>7520.8203000000003</v>
      </c>
      <c r="AF211">
        <v>13833.941999999999</v>
      </c>
      <c r="AG211">
        <v>8</v>
      </c>
      <c r="AH211">
        <v>1</v>
      </c>
      <c r="AI211">
        <v>4.1666667999999997E-2</v>
      </c>
      <c r="AJ211">
        <v>4.1666667999999997E-2</v>
      </c>
      <c r="AK211">
        <v>2.7070145999999999</v>
      </c>
      <c r="AL211">
        <v>1.0971223E-2</v>
      </c>
      <c r="AM211">
        <v>40</v>
      </c>
      <c r="AN211">
        <v>10</v>
      </c>
      <c r="AO211">
        <v>20</v>
      </c>
      <c r="AP211">
        <v>20</v>
      </c>
      <c r="AQ211" s="34">
        <v>11.434500999999999</v>
      </c>
      <c r="AR211" s="34">
        <v>7.8408011999999996</v>
      </c>
      <c r="AS211" s="34">
        <v>3.8795625999999999</v>
      </c>
      <c r="AT211" s="34">
        <v>297.42257999999998</v>
      </c>
      <c r="AU211" s="34">
        <v>320.57742000000002</v>
      </c>
      <c r="AV211" s="34"/>
      <c r="AW211" s="34"/>
      <c r="AX211" s="34">
        <v>0.81681409999999999</v>
      </c>
      <c r="AY211" s="34">
        <v>1.6336282</v>
      </c>
      <c r="AZ211" s="34">
        <v>0.81681409999999999</v>
      </c>
      <c r="BA211" s="34">
        <v>0.3</v>
      </c>
      <c r="BB211" s="34">
        <v>1.7360902</v>
      </c>
      <c r="BC211" s="34">
        <v>0.16432002000000001</v>
      </c>
      <c r="BD211" s="34">
        <v>0</v>
      </c>
      <c r="BE211" s="34">
        <v>1.0000001E-2</v>
      </c>
      <c r="BF211" s="34">
        <v>0</v>
      </c>
      <c r="BG211" s="34">
        <v>0.1</v>
      </c>
      <c r="BH211" s="34">
        <v>0.2</v>
      </c>
      <c r="BI211" s="34">
        <v>1.5000001000000001</v>
      </c>
      <c r="BJ211" s="34">
        <v>1.5000001000000001</v>
      </c>
      <c r="BK211" s="34">
        <v>1.5000001000000001</v>
      </c>
      <c r="BL211" s="34">
        <v>0</v>
      </c>
      <c r="BM211" s="34">
        <v>0.5</v>
      </c>
      <c r="BN211" s="34">
        <v>0.5</v>
      </c>
      <c r="BO211" s="34">
        <v>0</v>
      </c>
      <c r="BP211" s="34">
        <v>1.8378317000000002E-2</v>
      </c>
      <c r="BQ211" s="34"/>
      <c r="BR211" s="34"/>
      <c r="BS211" s="34">
        <v>0.31429570000000001</v>
      </c>
      <c r="BT211" s="34">
        <v>0.10210176999999999</v>
      </c>
      <c r="BU211" s="34">
        <v>0</v>
      </c>
      <c r="BV211" s="34">
        <v>1.5500001000000001</v>
      </c>
      <c r="BW211" s="34"/>
      <c r="BX211" s="34"/>
      <c r="BY211" s="34">
        <v>0.4</v>
      </c>
      <c r="BZ211" s="34">
        <v>0.90000004</v>
      </c>
      <c r="CA211" s="34"/>
      <c r="CB211" s="34"/>
      <c r="CC211" s="34"/>
      <c r="CD211" s="34"/>
      <c r="CE211" s="34"/>
      <c r="CF211" s="34"/>
      <c r="CG211" s="34"/>
      <c r="CH211" s="34"/>
      <c r="CI211" s="34"/>
      <c r="CJ211" s="34"/>
      <c r="CK211" s="34"/>
      <c r="CL211" s="34"/>
      <c r="CM211" s="34"/>
      <c r="CN211" s="34" t="s">
        <v>2176</v>
      </c>
    </row>
    <row r="212" spans="1:92">
      <c r="A212" t="s">
        <v>2407</v>
      </c>
      <c r="B212">
        <v>284</v>
      </c>
      <c r="C212" t="s">
        <v>301</v>
      </c>
      <c r="D212">
        <v>1.7317088</v>
      </c>
      <c r="E212">
        <v>0.88541499999999995</v>
      </c>
      <c r="F212">
        <v>814.11180000000002</v>
      </c>
      <c r="G212">
        <v>54.514274999999998</v>
      </c>
      <c r="H212">
        <v>300.14837999999997</v>
      </c>
      <c r="I212">
        <v>51.516784999999999</v>
      </c>
      <c r="J212">
        <v>407.93239999999997</v>
      </c>
      <c r="K212">
        <v>8</v>
      </c>
      <c r="L212">
        <v>104.952034</v>
      </c>
      <c r="M212">
        <v>88.541504000000003</v>
      </c>
      <c r="N212" t="s">
        <v>2192</v>
      </c>
      <c r="O212">
        <v>133.20837</v>
      </c>
      <c r="P212">
        <v>98.379450000000006</v>
      </c>
      <c r="Q212">
        <v>301</v>
      </c>
      <c r="R212">
        <v>2.6320000000000001</v>
      </c>
      <c r="S212">
        <v>2.2829999999999999</v>
      </c>
      <c r="T212">
        <v>2.6320000000000001</v>
      </c>
      <c r="U212">
        <v>1.8819999999999999</v>
      </c>
      <c r="V212">
        <v>0.45900000000000002</v>
      </c>
      <c r="W212">
        <v>1.071</v>
      </c>
      <c r="X212">
        <v>0</v>
      </c>
      <c r="Y212">
        <v>0</v>
      </c>
      <c r="Z212">
        <v>0.96799999999999997</v>
      </c>
      <c r="AA212">
        <v>0.503</v>
      </c>
      <c r="AB212">
        <v>0.26500000000000001</v>
      </c>
      <c r="AC212">
        <v>0.2</v>
      </c>
      <c r="AD212">
        <v>0</v>
      </c>
      <c r="AE212">
        <v>4967.07</v>
      </c>
      <c r="AF212">
        <v>10066.459999999999</v>
      </c>
      <c r="AG212">
        <v>6</v>
      </c>
      <c r="AH212">
        <v>2</v>
      </c>
      <c r="AI212">
        <v>4.1666667999999997E-2</v>
      </c>
      <c r="AJ212">
        <v>4.1666667999999997E-2</v>
      </c>
      <c r="AK212">
        <v>2.2333440000000002</v>
      </c>
      <c r="AL212">
        <v>0.31939450000000003</v>
      </c>
      <c r="AM212">
        <v>55</v>
      </c>
      <c r="AN212">
        <v>50</v>
      </c>
      <c r="AO212">
        <v>10</v>
      </c>
      <c r="AP212">
        <v>60</v>
      </c>
      <c r="AQ212" s="34">
        <v>9.8010000000000002</v>
      </c>
      <c r="AR212" s="34">
        <v>8.7120010000000008</v>
      </c>
      <c r="AS212" s="34">
        <v>2.7932855999999999</v>
      </c>
      <c r="AT212" s="34">
        <v>358.07382000000001</v>
      </c>
      <c r="AU212" s="34">
        <v>379.38013000000001</v>
      </c>
      <c r="AV212" s="34"/>
      <c r="AW212" s="34"/>
      <c r="AX212" s="34">
        <v>0</v>
      </c>
      <c r="AY212" s="34">
        <v>0</v>
      </c>
      <c r="AZ212" s="34">
        <v>0</v>
      </c>
      <c r="BA212" s="34">
        <v>0</v>
      </c>
      <c r="BB212" s="34">
        <v>0.29692499999999999</v>
      </c>
      <c r="BC212" s="34">
        <v>0.32661000000000001</v>
      </c>
      <c r="BD212" s="34">
        <v>0</v>
      </c>
      <c r="BE212" s="34">
        <v>1.0000001E-2</v>
      </c>
      <c r="BF212" s="34">
        <v>0.1</v>
      </c>
      <c r="BG212" s="34">
        <v>0</v>
      </c>
      <c r="BH212" s="34">
        <v>0.2</v>
      </c>
      <c r="BI212" s="34">
        <v>1.5000001000000001</v>
      </c>
      <c r="BJ212" s="34">
        <v>1.5000001000000001</v>
      </c>
      <c r="BK212" s="34">
        <v>1.5000001000000001</v>
      </c>
      <c r="BL212" s="34">
        <v>0</v>
      </c>
      <c r="BM212" s="34">
        <v>0.5</v>
      </c>
      <c r="BN212" s="34">
        <v>0.5</v>
      </c>
      <c r="BO212" s="34">
        <v>0</v>
      </c>
      <c r="BP212" s="34">
        <v>1.8378317000000002E-2</v>
      </c>
      <c r="BQ212" s="34"/>
      <c r="BR212" s="34"/>
      <c r="BS212" s="34">
        <v>0.23435822000000001</v>
      </c>
      <c r="BT212" s="34">
        <v>0.10210176999999999</v>
      </c>
      <c r="BU212" s="34">
        <v>0</v>
      </c>
      <c r="BV212" s="34">
        <v>1.5500001000000001</v>
      </c>
      <c r="BW212" s="34"/>
      <c r="BX212" s="34"/>
      <c r="BY212" s="34">
        <v>0.4</v>
      </c>
      <c r="BZ212" s="34">
        <v>0.90000004</v>
      </c>
      <c r="CA212" s="34"/>
      <c r="CB212" s="34"/>
      <c r="CC212" s="34"/>
      <c r="CD212" s="34"/>
      <c r="CE212" s="34"/>
      <c r="CF212" s="34"/>
      <c r="CG212" s="34"/>
      <c r="CH212" s="34"/>
      <c r="CI212" s="34"/>
      <c r="CJ212" s="34"/>
      <c r="CK212" s="34"/>
      <c r="CL212" s="34"/>
      <c r="CM212" s="34"/>
      <c r="CN212" s="34" t="s">
        <v>2176</v>
      </c>
    </row>
    <row r="213" spans="1:92">
      <c r="A213" t="s">
        <v>2408</v>
      </c>
      <c r="B213">
        <v>286</v>
      </c>
      <c r="C213" t="s">
        <v>302</v>
      </c>
      <c r="D213">
        <v>4.7080099999999998</v>
      </c>
      <c r="E213">
        <v>2.7765157</v>
      </c>
      <c r="F213">
        <v>2544.154</v>
      </c>
      <c r="G213">
        <v>438.79257000000001</v>
      </c>
      <c r="H213">
        <v>629.64</v>
      </c>
      <c r="I213">
        <v>520.74347</v>
      </c>
      <c r="J213">
        <v>954.97799999999995</v>
      </c>
      <c r="K213">
        <v>9</v>
      </c>
      <c r="L213">
        <v>69.032409999999999</v>
      </c>
      <c r="M213">
        <v>111.06063</v>
      </c>
      <c r="N213" t="s">
        <v>2202</v>
      </c>
      <c r="O213">
        <v>107.00023</v>
      </c>
      <c r="P213">
        <v>120.71807</v>
      </c>
      <c r="Q213">
        <v>446</v>
      </c>
      <c r="R213">
        <v>4.34</v>
      </c>
      <c r="S213">
        <v>4.0350000000000001</v>
      </c>
      <c r="T213">
        <v>4.34</v>
      </c>
      <c r="U213">
        <v>3.3330000000000002</v>
      </c>
      <c r="V213">
        <v>3.5790000000000002</v>
      </c>
      <c r="W213">
        <v>4.1230000000000002</v>
      </c>
      <c r="X213">
        <v>5.8419999999999996</v>
      </c>
      <c r="Y213">
        <v>2.2799999999999998</v>
      </c>
      <c r="Z213">
        <v>6.1219999999999999</v>
      </c>
      <c r="AA213">
        <v>2.1859999999999999</v>
      </c>
      <c r="AB213">
        <v>1.891</v>
      </c>
      <c r="AC213">
        <v>2.044</v>
      </c>
      <c r="AD213">
        <v>21007.291000000001</v>
      </c>
      <c r="AE213">
        <v>7954.3869999999997</v>
      </c>
      <c r="AF213">
        <v>22713.315999999999</v>
      </c>
      <c r="AG213">
        <v>5</v>
      </c>
      <c r="AH213">
        <v>1</v>
      </c>
      <c r="AI213">
        <v>0.16666666999999999</v>
      </c>
      <c r="AJ213">
        <v>0.125</v>
      </c>
      <c r="AK213">
        <v>0.39754716000000001</v>
      </c>
      <c r="AL213">
        <v>9.4038930000000007E-2</v>
      </c>
      <c r="AM213">
        <v>15</v>
      </c>
      <c r="AN213">
        <v>15</v>
      </c>
      <c r="AO213">
        <v>50</v>
      </c>
      <c r="AP213">
        <v>71</v>
      </c>
      <c r="AQ213" s="34">
        <v>0.73311479999999996</v>
      </c>
      <c r="AR213" s="34">
        <v>3.0187081999999998</v>
      </c>
      <c r="AS213" s="34">
        <v>0</v>
      </c>
      <c r="AT213" s="34">
        <v>297.14764000000002</v>
      </c>
      <c r="AU213" s="34">
        <v>300.89947999999998</v>
      </c>
      <c r="AV213" s="34"/>
      <c r="AW213" s="34"/>
      <c r="AX213" s="34"/>
      <c r="AY213" s="34">
        <v>3.1013411999999998</v>
      </c>
      <c r="AZ213" s="34">
        <v>3.6182313000000002</v>
      </c>
      <c r="BA213" s="34">
        <v>3.0000002000000001</v>
      </c>
      <c r="BB213" s="34">
        <v>0.40760002000000001</v>
      </c>
      <c r="BC213" s="34">
        <v>0.18227499999999999</v>
      </c>
      <c r="BD213" s="34">
        <v>0</v>
      </c>
      <c r="BE213" s="34">
        <v>1.0000001E-2</v>
      </c>
      <c r="BF213" s="34">
        <v>0.1</v>
      </c>
      <c r="BG213" s="34">
        <v>0.2</v>
      </c>
      <c r="BH213" s="34">
        <v>1</v>
      </c>
      <c r="BI213" s="34">
        <v>1</v>
      </c>
      <c r="BJ213" s="34">
        <v>1</v>
      </c>
      <c r="BK213" s="34">
        <v>6.0000004999999996</v>
      </c>
      <c r="BL213" s="34">
        <v>2</v>
      </c>
      <c r="BM213" s="34">
        <v>2</v>
      </c>
      <c r="BN213" s="34">
        <v>5</v>
      </c>
      <c r="BO213" s="34">
        <v>10</v>
      </c>
      <c r="BP213" s="34"/>
      <c r="BQ213" s="34"/>
      <c r="BR213" s="34"/>
      <c r="BS213" s="34">
        <v>6.8722345000000004E-2</v>
      </c>
      <c r="BT213" s="34">
        <v>4.5945796999999997E-2</v>
      </c>
      <c r="BU213" s="34">
        <v>0</v>
      </c>
      <c r="BV213" s="34">
        <v>2.9750000999999999</v>
      </c>
      <c r="BW213" s="34"/>
      <c r="BX213" s="34">
        <v>7.5000003000000003E-3</v>
      </c>
      <c r="BY213" s="34">
        <v>3.92</v>
      </c>
      <c r="BZ213" s="34">
        <v>8.8200009999999995</v>
      </c>
      <c r="CA213" s="34">
        <v>0.3</v>
      </c>
      <c r="CB213" s="34"/>
      <c r="CC213" s="34"/>
      <c r="CD213" s="34"/>
      <c r="CE213" s="34"/>
      <c r="CF213" s="34"/>
      <c r="CG213" s="34"/>
      <c r="CH213" s="34"/>
      <c r="CI213" s="34"/>
      <c r="CJ213" s="34"/>
      <c r="CK213" s="34"/>
      <c r="CL213" s="34"/>
      <c r="CM213" s="34"/>
      <c r="CN213" s="34" t="s">
        <v>2176</v>
      </c>
    </row>
    <row r="214" spans="1:92">
      <c r="A214" t="s">
        <v>2409</v>
      </c>
      <c r="B214">
        <v>287</v>
      </c>
      <c r="C214" t="s">
        <v>303</v>
      </c>
      <c r="D214">
        <v>5.3545145999999999</v>
      </c>
      <c r="E214">
        <v>2.0507338000000002</v>
      </c>
      <c r="F214">
        <v>1227.0730000000001</v>
      </c>
      <c r="G214">
        <v>91.212530000000001</v>
      </c>
      <c r="H214">
        <v>35.130929999999999</v>
      </c>
      <c r="I214">
        <v>158.59671</v>
      </c>
      <c r="J214">
        <v>942.13289999999995</v>
      </c>
      <c r="K214">
        <v>9</v>
      </c>
      <c r="L214">
        <v>78.511939999999996</v>
      </c>
      <c r="M214">
        <v>82.029359999999997</v>
      </c>
      <c r="N214" t="s">
        <v>2192</v>
      </c>
      <c r="O214">
        <v>411.88574</v>
      </c>
      <c r="P214">
        <v>227.85930999999999</v>
      </c>
      <c r="Q214">
        <v>544</v>
      </c>
      <c r="R214">
        <v>4.6280000000000001</v>
      </c>
      <c r="S214">
        <v>2.802</v>
      </c>
      <c r="T214">
        <v>4.6280000000000001</v>
      </c>
      <c r="U214">
        <v>2.8639999999999999</v>
      </c>
      <c r="V214">
        <v>3.8159999999999998</v>
      </c>
      <c r="W214">
        <v>2.5819999999999999</v>
      </c>
      <c r="X214">
        <v>9</v>
      </c>
      <c r="Y214">
        <v>3.2629999999999999</v>
      </c>
      <c r="Z214">
        <v>3.625</v>
      </c>
      <c r="AA214">
        <v>2.1469999999999998</v>
      </c>
      <c r="AB214">
        <v>1.1830000000000001</v>
      </c>
      <c r="AC214">
        <v>0.29499999999999998</v>
      </c>
      <c r="AD214">
        <v>33668.945</v>
      </c>
      <c r="AE214">
        <v>6038.1620000000003</v>
      </c>
      <c r="AF214">
        <v>9264.8590000000004</v>
      </c>
      <c r="AG214">
        <v>12</v>
      </c>
      <c r="AH214">
        <v>2</v>
      </c>
      <c r="AI214">
        <v>4.1666667999999997E-2</v>
      </c>
      <c r="AJ214">
        <v>0.16666666999999999</v>
      </c>
      <c r="AK214">
        <v>0.78564420000000001</v>
      </c>
      <c r="AL214">
        <v>1.2536982E-2</v>
      </c>
      <c r="AM214">
        <v>15</v>
      </c>
      <c r="AN214">
        <v>5</v>
      </c>
      <c r="AO214">
        <v>25</v>
      </c>
      <c r="AP214">
        <v>98</v>
      </c>
      <c r="AQ214" s="34">
        <v>5.8948660000000004</v>
      </c>
      <c r="AR214" s="34">
        <v>5.1220026000000001</v>
      </c>
      <c r="AS214" s="34">
        <v>2.0819937999999998</v>
      </c>
      <c r="AT214" s="34">
        <v>573.79380000000003</v>
      </c>
      <c r="AU214" s="34">
        <v>586.89269999999999</v>
      </c>
      <c r="AV214" s="34">
        <v>8.1453969999999994E-5</v>
      </c>
      <c r="AW214" s="34">
        <v>1.0512017</v>
      </c>
      <c r="AX214" s="34">
        <v>0.45945793000000001</v>
      </c>
      <c r="AY214" s="34">
        <v>2.1024034</v>
      </c>
      <c r="AZ214" s="34">
        <v>1.0512017</v>
      </c>
      <c r="BA214" s="34">
        <v>3.0000002000000001</v>
      </c>
      <c r="BB214" s="34">
        <v>0.30710003000000002</v>
      </c>
      <c r="BC214" s="34">
        <v>1.4915001000000001E-2</v>
      </c>
      <c r="BD214" s="34">
        <v>0</v>
      </c>
      <c r="BE214" s="34">
        <v>1.0000001E-2</v>
      </c>
      <c r="BF214" s="34">
        <v>0</v>
      </c>
      <c r="BG214" s="34">
        <v>0.2</v>
      </c>
      <c r="BH214" s="34">
        <v>0.4</v>
      </c>
      <c r="BI214" s="34">
        <v>0.90000004</v>
      </c>
      <c r="BJ214" s="34">
        <v>0.3</v>
      </c>
      <c r="BK214" s="34">
        <v>0</v>
      </c>
      <c r="BL214" s="34">
        <v>0</v>
      </c>
      <c r="BM214" s="34">
        <v>0.6</v>
      </c>
      <c r="BN214" s="34">
        <v>0.3</v>
      </c>
      <c r="BO214" s="34">
        <v>0</v>
      </c>
      <c r="BP214" s="34">
        <v>2.3524247000000002E-2</v>
      </c>
      <c r="BQ214" s="34"/>
      <c r="BR214" s="34"/>
      <c r="BS214" s="34"/>
      <c r="BT214" s="34"/>
      <c r="BU214" s="34"/>
      <c r="BV214" s="34">
        <v>3.0200002000000001</v>
      </c>
      <c r="BW214" s="34"/>
      <c r="BX214" s="34">
        <v>0.15</v>
      </c>
      <c r="BY214" s="34">
        <v>3.4</v>
      </c>
      <c r="BZ214" s="34">
        <v>7.6500006000000003</v>
      </c>
      <c r="CA214" s="34"/>
      <c r="CB214" s="34"/>
      <c r="CC214" s="34"/>
      <c r="CD214" s="34"/>
      <c r="CE214" s="34"/>
      <c r="CF214" s="34"/>
      <c r="CG214" s="34"/>
      <c r="CH214" s="34"/>
      <c r="CI214" s="34"/>
      <c r="CJ214" s="34"/>
      <c r="CK214" s="34"/>
      <c r="CL214" s="34"/>
      <c r="CM214" s="34"/>
      <c r="CN214" s="34" t="s">
        <v>2176</v>
      </c>
    </row>
    <row r="215" spans="1:92">
      <c r="A215" t="s">
        <v>2410</v>
      </c>
      <c r="B215">
        <v>288</v>
      </c>
      <c r="C215" t="s">
        <v>304</v>
      </c>
      <c r="D215">
        <v>3.4736899999999999</v>
      </c>
      <c r="E215">
        <v>1.6143694</v>
      </c>
      <c r="F215">
        <v>986.2672</v>
      </c>
      <c r="G215">
        <v>274.13947000000002</v>
      </c>
      <c r="H215">
        <v>34.044936999999997</v>
      </c>
      <c r="I215">
        <v>202.78210000000001</v>
      </c>
      <c r="J215">
        <v>475.30070000000001</v>
      </c>
      <c r="K215">
        <v>8</v>
      </c>
      <c r="L215">
        <v>210.52665999999999</v>
      </c>
      <c r="M215">
        <v>161.43693999999999</v>
      </c>
      <c r="N215" t="s">
        <v>2195</v>
      </c>
      <c r="O215">
        <v>102.16736</v>
      </c>
      <c r="P215">
        <v>84.966809999999995</v>
      </c>
      <c r="Q215">
        <v>422</v>
      </c>
      <c r="R215">
        <v>3.7280000000000002</v>
      </c>
      <c r="S215">
        <v>2.512</v>
      </c>
      <c r="T215">
        <v>3.7280000000000002</v>
      </c>
      <c r="U215">
        <v>2.5409999999999999</v>
      </c>
      <c r="V215">
        <v>2.3959999999999999</v>
      </c>
      <c r="W215">
        <v>1.4970000000000001</v>
      </c>
      <c r="X215">
        <v>8.8550000000000004</v>
      </c>
      <c r="Y215">
        <v>1.141</v>
      </c>
      <c r="Z215">
        <v>2.4750000000000001</v>
      </c>
      <c r="AA215">
        <v>0.98499999999999999</v>
      </c>
      <c r="AB215">
        <v>0.74</v>
      </c>
      <c r="AC215">
        <v>0.749</v>
      </c>
      <c r="AD215">
        <v>8848.6280000000006</v>
      </c>
      <c r="AE215">
        <v>4850.0600000000004</v>
      </c>
      <c r="AF215">
        <v>10859.107</v>
      </c>
      <c r="AG215">
        <v>10</v>
      </c>
      <c r="AH215">
        <v>1.5</v>
      </c>
      <c r="AI215">
        <v>4.1666667999999997E-2</v>
      </c>
      <c r="AJ215">
        <v>0.125</v>
      </c>
      <c r="AK215">
        <v>0.64803789999999994</v>
      </c>
      <c r="AL215">
        <v>1.5051682E-2</v>
      </c>
      <c r="AM215">
        <v>10</v>
      </c>
      <c r="AN215">
        <v>15</v>
      </c>
      <c r="AO215">
        <v>20</v>
      </c>
      <c r="AP215">
        <v>60</v>
      </c>
      <c r="AQ215" s="34">
        <v>8.3426109999999998</v>
      </c>
      <c r="AR215" s="34">
        <v>2.833796</v>
      </c>
      <c r="AS215" s="34">
        <v>0</v>
      </c>
      <c r="AT215" s="34">
        <v>2278.444</v>
      </c>
      <c r="AU215" s="34">
        <v>2289.6206000000002</v>
      </c>
      <c r="AV215" s="34"/>
      <c r="AW215" s="34"/>
      <c r="AX215" s="34">
        <v>2.3524248999999999</v>
      </c>
      <c r="AY215" s="34">
        <v>1.9603541</v>
      </c>
      <c r="AZ215" s="34">
        <v>1.5682833</v>
      </c>
      <c r="BA215" s="34">
        <v>4.0000002999999999E-2</v>
      </c>
      <c r="BB215" s="34">
        <v>0.58000004000000005</v>
      </c>
      <c r="BC215" s="34">
        <v>0</v>
      </c>
      <c r="BD215" s="34">
        <v>0</v>
      </c>
      <c r="BE215" s="34">
        <v>1.0000001E-2</v>
      </c>
      <c r="BF215" s="34">
        <v>0</v>
      </c>
      <c r="BG215" s="34">
        <v>0.2</v>
      </c>
      <c r="BH215" s="34">
        <v>0.2</v>
      </c>
      <c r="BI215" s="34">
        <v>0.5</v>
      </c>
      <c r="BJ215" s="34">
        <v>1</v>
      </c>
      <c r="BK215" s="34">
        <v>1</v>
      </c>
      <c r="BL215" s="34">
        <v>1</v>
      </c>
      <c r="BM215" s="34">
        <v>1</v>
      </c>
      <c r="BN215" s="34">
        <v>2</v>
      </c>
      <c r="BO215" s="34">
        <v>2</v>
      </c>
      <c r="BP215" s="34"/>
      <c r="BQ215" s="34"/>
      <c r="BR215" s="34"/>
      <c r="BS215" s="34">
        <v>0</v>
      </c>
      <c r="BT215" s="34">
        <v>0.61261069999999995</v>
      </c>
      <c r="BU215" s="34">
        <v>0</v>
      </c>
      <c r="BV215" s="34">
        <v>1.5200001000000001</v>
      </c>
      <c r="BW215" s="34"/>
      <c r="BX215" s="34">
        <v>0.15</v>
      </c>
      <c r="BY215" s="34">
        <v>1.6</v>
      </c>
      <c r="BZ215" s="34">
        <v>3.6000000999999999</v>
      </c>
      <c r="CA215" s="34"/>
      <c r="CB215" s="34"/>
      <c r="CC215" s="34"/>
      <c r="CD215" s="34"/>
      <c r="CE215" s="34"/>
      <c r="CF215" s="34"/>
      <c r="CG215" s="34"/>
      <c r="CH215" s="34"/>
      <c r="CI215" s="34"/>
      <c r="CJ215" s="34"/>
      <c r="CK215" s="34"/>
      <c r="CL215" s="34"/>
      <c r="CM215" s="34"/>
      <c r="CN215" s="34" t="s">
        <v>2173</v>
      </c>
    </row>
    <row r="216" spans="1:92">
      <c r="A216" t="s">
        <v>2411</v>
      </c>
      <c r="B216">
        <v>289</v>
      </c>
      <c r="C216" t="s">
        <v>305</v>
      </c>
      <c r="D216">
        <v>5.9401134999999998</v>
      </c>
      <c r="E216">
        <v>4.3324156</v>
      </c>
      <c r="F216">
        <v>10062.727000000001</v>
      </c>
      <c r="G216">
        <v>0</v>
      </c>
      <c r="H216">
        <v>9878.1409999999996</v>
      </c>
      <c r="I216">
        <v>29.952175</v>
      </c>
      <c r="J216">
        <v>154.63388</v>
      </c>
      <c r="K216">
        <v>10</v>
      </c>
      <c r="L216">
        <v>79.41328</v>
      </c>
      <c r="M216">
        <v>92.179060000000007</v>
      </c>
      <c r="N216" t="s">
        <v>2197</v>
      </c>
      <c r="O216">
        <v>65.275970000000001</v>
      </c>
      <c r="P216">
        <v>139.75533999999999</v>
      </c>
      <c r="Q216">
        <v>533</v>
      </c>
      <c r="R216">
        <v>4.8739999999999997</v>
      </c>
      <c r="S216">
        <v>8.0250000000000004</v>
      </c>
      <c r="T216">
        <v>4.8739999999999997</v>
      </c>
      <c r="U216">
        <v>4.1630000000000003</v>
      </c>
      <c r="V216">
        <v>2.8540000000000001</v>
      </c>
      <c r="W216">
        <v>5.8120000000000003</v>
      </c>
      <c r="X216">
        <v>0</v>
      </c>
      <c r="Y216">
        <v>0.84699999999999998</v>
      </c>
      <c r="Z216">
        <v>3.3879999999999999</v>
      </c>
      <c r="AA216">
        <v>0.38600000000000001</v>
      </c>
      <c r="AB216">
        <v>3.0019999999999998</v>
      </c>
      <c r="AC216">
        <v>0</v>
      </c>
      <c r="AD216">
        <v>344.99518</v>
      </c>
      <c r="AE216">
        <v>7210.4472999999998</v>
      </c>
      <c r="AF216">
        <v>7370.4472999999998</v>
      </c>
      <c r="AG216">
        <v>0</v>
      </c>
      <c r="AH216">
        <v>3</v>
      </c>
      <c r="AI216">
        <v>8.3333339999999995E-3</v>
      </c>
      <c r="AJ216">
        <v>0.16666666999999999</v>
      </c>
      <c r="AK216">
        <v>2.7251180000000002</v>
      </c>
      <c r="AL216">
        <v>2.7251180000000002</v>
      </c>
      <c r="AM216">
        <v>0</v>
      </c>
      <c r="AN216">
        <v>95</v>
      </c>
      <c r="AO216">
        <v>5</v>
      </c>
      <c r="AP216">
        <v>95</v>
      </c>
      <c r="AQ216" s="34">
        <v>8.62488E-2</v>
      </c>
      <c r="AR216" s="34">
        <v>0</v>
      </c>
      <c r="AS216" s="34">
        <v>0</v>
      </c>
      <c r="AT216" s="34">
        <v>1.2072092999999999</v>
      </c>
      <c r="AU216" s="34">
        <v>1.2934581000000001</v>
      </c>
      <c r="AV216" s="34"/>
      <c r="AW216" s="34"/>
      <c r="AX216" s="34"/>
      <c r="AY216" s="34"/>
      <c r="AZ216" s="34"/>
      <c r="BA216" s="34">
        <v>0</v>
      </c>
      <c r="BB216" s="34">
        <v>0</v>
      </c>
      <c r="BC216" s="34">
        <v>0</v>
      </c>
      <c r="BD216" s="34">
        <v>0</v>
      </c>
      <c r="BE216" s="34">
        <v>3.0000002000000001</v>
      </c>
      <c r="BF216" s="34">
        <v>0</v>
      </c>
      <c r="BG216" s="34">
        <v>0.1</v>
      </c>
      <c r="BH216" s="34">
        <v>0.1</v>
      </c>
      <c r="BI216" s="34">
        <v>0.1</v>
      </c>
      <c r="BJ216" s="34">
        <v>0</v>
      </c>
      <c r="BK216" s="34">
        <v>0</v>
      </c>
      <c r="BL216" s="34">
        <v>0</v>
      </c>
      <c r="BM216" s="34"/>
      <c r="BN216" s="34"/>
      <c r="BO216" s="34"/>
      <c r="BP216" s="34"/>
      <c r="BQ216" s="34"/>
      <c r="BR216" s="34"/>
      <c r="BS216" s="34"/>
      <c r="BT216" s="34"/>
      <c r="BU216" s="34"/>
      <c r="BV216" s="34">
        <v>4.67</v>
      </c>
      <c r="BW216" s="34"/>
      <c r="BX216" s="34"/>
      <c r="BY216" s="34">
        <v>8</v>
      </c>
      <c r="BZ216" s="34">
        <v>22.000001999999999</v>
      </c>
      <c r="CA216" s="34"/>
      <c r="CB216" s="34"/>
      <c r="CC216" s="34"/>
      <c r="CD216" s="34"/>
      <c r="CE216" s="34"/>
      <c r="CF216" s="34"/>
      <c r="CG216" s="34"/>
      <c r="CH216" s="34"/>
      <c r="CI216" s="34"/>
      <c r="CJ216" s="34"/>
      <c r="CK216" s="34"/>
      <c r="CL216" s="34"/>
      <c r="CM216" s="34"/>
      <c r="CN216" s="34" t="s">
        <v>2176</v>
      </c>
    </row>
    <row r="217" spans="1:92">
      <c r="A217" t="s">
        <v>2412</v>
      </c>
      <c r="B217">
        <v>291</v>
      </c>
      <c r="C217" t="s">
        <v>306</v>
      </c>
      <c r="D217">
        <v>21.266604999999998</v>
      </c>
      <c r="E217">
        <v>11.250688</v>
      </c>
      <c r="F217">
        <v>11235.85</v>
      </c>
      <c r="G217">
        <v>9432.6049999999996</v>
      </c>
      <c r="H217">
        <v>777.60333000000003</v>
      </c>
      <c r="I217">
        <v>33.357807000000001</v>
      </c>
      <c r="J217">
        <v>992.28326000000004</v>
      </c>
      <c r="K217">
        <v>13</v>
      </c>
      <c r="L217">
        <v>149.87038000000001</v>
      </c>
      <c r="M217">
        <v>118.42829</v>
      </c>
      <c r="N217" t="s">
        <v>2175</v>
      </c>
      <c r="O217">
        <v>103.73953</v>
      </c>
      <c r="P217">
        <v>142.41377</v>
      </c>
      <c r="Q217">
        <v>944</v>
      </c>
      <c r="R217">
        <v>9</v>
      </c>
      <c r="S217">
        <v>8.48</v>
      </c>
      <c r="T217">
        <v>9</v>
      </c>
      <c r="U217">
        <v>6.7080000000000002</v>
      </c>
      <c r="V217">
        <v>3.67</v>
      </c>
      <c r="W217">
        <v>3.4830000000000001</v>
      </c>
      <c r="X217">
        <v>7.1920000000000002</v>
      </c>
      <c r="Y217">
        <v>2.6819999999999999</v>
      </c>
      <c r="Z217">
        <v>3.5129999999999999</v>
      </c>
      <c r="AA217">
        <v>1.704</v>
      </c>
      <c r="AB217">
        <v>1.556</v>
      </c>
      <c r="AC217">
        <v>0.253</v>
      </c>
      <c r="AD217">
        <v>13061.119000000001</v>
      </c>
      <c r="AE217">
        <v>15407.441000000001</v>
      </c>
      <c r="AF217">
        <v>21020.205000000002</v>
      </c>
      <c r="AG217">
        <v>5</v>
      </c>
      <c r="AH217">
        <v>2</v>
      </c>
      <c r="AI217">
        <v>4.1666667999999997E-2</v>
      </c>
      <c r="AJ217">
        <v>0.16666666999999999</v>
      </c>
      <c r="AK217">
        <v>3.8201890000000001</v>
      </c>
      <c r="AL217">
        <v>0.45030597</v>
      </c>
      <c r="AM217">
        <v>80</v>
      </c>
      <c r="AN217">
        <v>40</v>
      </c>
      <c r="AO217">
        <v>15</v>
      </c>
      <c r="AP217">
        <v>70</v>
      </c>
      <c r="AQ217" s="34">
        <v>2.4796531000000002</v>
      </c>
      <c r="AR217" s="34">
        <v>0</v>
      </c>
      <c r="AS217" s="34">
        <v>3.5626640000000001E-2</v>
      </c>
      <c r="AT217" s="34">
        <v>65.86354</v>
      </c>
      <c r="AU217" s="34">
        <v>68.378820000000005</v>
      </c>
      <c r="AV217" s="34"/>
      <c r="AW217" s="34"/>
      <c r="AX217" s="34"/>
      <c r="AY217" s="34">
        <v>1.5437789</v>
      </c>
      <c r="AZ217" s="34">
        <v>0.91891604999999998</v>
      </c>
      <c r="BA217" s="34">
        <v>0</v>
      </c>
      <c r="BB217" s="34">
        <v>5.2000003000000001</v>
      </c>
      <c r="BC217" s="34">
        <v>0</v>
      </c>
      <c r="BD217" s="34">
        <v>1.5000001000000001</v>
      </c>
      <c r="BE217" s="34">
        <v>0.1</v>
      </c>
      <c r="BF217" s="34">
        <v>0.1</v>
      </c>
      <c r="BG217" s="34">
        <v>2.0000001E-2</v>
      </c>
      <c r="BH217" s="34">
        <v>0.4</v>
      </c>
      <c r="BI217" s="34">
        <v>0.3</v>
      </c>
      <c r="BJ217" s="34">
        <v>0.5</v>
      </c>
      <c r="BK217" s="34">
        <v>0</v>
      </c>
      <c r="BL217" s="34">
        <v>0</v>
      </c>
      <c r="BM217" s="34"/>
      <c r="BN217" s="34"/>
      <c r="BO217" s="34"/>
      <c r="BP217" s="34"/>
      <c r="BQ217" s="34"/>
      <c r="BR217" s="34"/>
      <c r="BS217" s="34">
        <v>0</v>
      </c>
      <c r="BT217" s="34">
        <v>1.5315267E-2</v>
      </c>
      <c r="BU217" s="34">
        <v>0</v>
      </c>
      <c r="BV217" s="34">
        <v>5.1600003000000001</v>
      </c>
      <c r="BW217" s="34"/>
      <c r="BX217" s="34"/>
      <c r="BY217" s="34">
        <v>2.8000001999999999</v>
      </c>
      <c r="BZ217" s="34">
        <v>12.6</v>
      </c>
      <c r="CA217" s="34"/>
      <c r="CB217" s="34"/>
      <c r="CC217" s="34"/>
      <c r="CD217" s="34"/>
      <c r="CE217" s="34"/>
      <c r="CF217" s="34"/>
      <c r="CG217" s="34"/>
      <c r="CH217" s="34"/>
      <c r="CI217" s="34"/>
      <c r="CJ217" s="34"/>
      <c r="CK217" s="34"/>
      <c r="CL217" s="34"/>
      <c r="CM217" s="34"/>
      <c r="CN217" s="34" t="s">
        <v>2176</v>
      </c>
    </row>
    <row r="218" spans="1:92">
      <c r="A218" t="s">
        <v>2413</v>
      </c>
      <c r="B218">
        <v>301</v>
      </c>
      <c r="C218" t="s">
        <v>307</v>
      </c>
      <c r="D218">
        <v>2.1939223000000001</v>
      </c>
      <c r="E218">
        <v>1.2848331</v>
      </c>
      <c r="F218">
        <v>1353.2660000000001</v>
      </c>
      <c r="G218">
        <v>419.76578000000001</v>
      </c>
      <c r="H218">
        <v>483.13596000000001</v>
      </c>
      <c r="I218">
        <v>42.431904000000003</v>
      </c>
      <c r="J218">
        <v>407.93239999999997</v>
      </c>
      <c r="K218">
        <v>8</v>
      </c>
      <c r="L218">
        <v>132.96498</v>
      </c>
      <c r="M218">
        <v>128.48330000000001</v>
      </c>
      <c r="N218" t="s">
        <v>2172</v>
      </c>
      <c r="O218">
        <v>115.4696</v>
      </c>
      <c r="P218">
        <v>107.06941999999999</v>
      </c>
      <c r="Q218">
        <v>311</v>
      </c>
      <c r="R218">
        <v>2.9620000000000002</v>
      </c>
      <c r="S218">
        <v>2.9430000000000001</v>
      </c>
      <c r="T218">
        <v>2.9620000000000002</v>
      </c>
      <c r="U218">
        <v>2.2669999999999999</v>
      </c>
      <c r="V218">
        <v>1.1599999999999999</v>
      </c>
      <c r="W218">
        <v>2.7050000000000001</v>
      </c>
      <c r="X218">
        <v>0</v>
      </c>
      <c r="Y218">
        <v>0</v>
      </c>
      <c r="Z218">
        <v>0.52</v>
      </c>
      <c r="AA218">
        <v>0.312</v>
      </c>
      <c r="AB218">
        <v>0.20899999999999999</v>
      </c>
      <c r="AC218">
        <v>0</v>
      </c>
      <c r="AD218">
        <v>0</v>
      </c>
      <c r="AE218">
        <v>5650.46</v>
      </c>
      <c r="AF218">
        <v>6231.4750000000004</v>
      </c>
      <c r="AG218">
        <v>8</v>
      </c>
      <c r="AH218">
        <v>2</v>
      </c>
      <c r="AI218">
        <v>1.6666667E-3</v>
      </c>
      <c r="AJ218">
        <v>5.8333334000000001E-2</v>
      </c>
      <c r="AK218">
        <v>1.1671750000000001</v>
      </c>
      <c r="AL218">
        <v>0.65645940000000003</v>
      </c>
      <c r="AM218">
        <v>20</v>
      </c>
      <c r="AN218">
        <v>80</v>
      </c>
      <c r="AO218">
        <v>5</v>
      </c>
      <c r="AP218">
        <v>55</v>
      </c>
      <c r="AQ218" s="34">
        <v>10.977119999999999</v>
      </c>
      <c r="AR218" s="34">
        <v>1.9166399000000001</v>
      </c>
      <c r="AS218" s="34">
        <v>0</v>
      </c>
      <c r="AT218" s="34">
        <v>113.85852</v>
      </c>
      <c r="AU218" s="34">
        <v>126.02077</v>
      </c>
      <c r="AV218" s="34"/>
      <c r="AW218" s="34"/>
      <c r="AX218" s="34"/>
      <c r="AY218" s="34"/>
      <c r="AZ218" s="34"/>
      <c r="BA218" s="34">
        <v>0</v>
      </c>
      <c r="BB218" s="34">
        <v>0.57523000000000002</v>
      </c>
      <c r="BC218" s="34">
        <v>0</v>
      </c>
      <c r="BD218" s="34">
        <v>0</v>
      </c>
      <c r="BE218" s="34">
        <v>0.2</v>
      </c>
      <c r="BF218" s="34">
        <v>0</v>
      </c>
      <c r="BG218" s="34">
        <v>0.2</v>
      </c>
      <c r="BH218" s="34">
        <v>0.3</v>
      </c>
      <c r="BI218" s="34">
        <v>0.1</v>
      </c>
      <c r="BJ218" s="34">
        <v>0</v>
      </c>
      <c r="BK218" s="34">
        <v>0</v>
      </c>
      <c r="BL218" s="34">
        <v>0</v>
      </c>
      <c r="BM218" s="34">
        <v>0.1</v>
      </c>
      <c r="BN218" s="34">
        <v>0</v>
      </c>
      <c r="BO218" s="34">
        <v>0</v>
      </c>
      <c r="BP218" s="34"/>
      <c r="BQ218" s="34"/>
      <c r="BR218" s="34"/>
      <c r="BS218" s="34"/>
      <c r="BT218" s="34"/>
      <c r="BU218" s="34"/>
      <c r="BV218" s="34">
        <v>2.17</v>
      </c>
      <c r="BW218" s="34"/>
      <c r="BX218" s="34"/>
      <c r="BY218" s="34">
        <v>2</v>
      </c>
      <c r="BZ218" s="34"/>
      <c r="CA218" s="34"/>
      <c r="CB218" s="34"/>
      <c r="CC218" s="34"/>
      <c r="CD218" s="34"/>
      <c r="CE218" s="34"/>
      <c r="CF218" s="34"/>
      <c r="CG218" s="34"/>
      <c r="CH218" s="34"/>
      <c r="CI218" s="34"/>
      <c r="CJ218" s="34"/>
      <c r="CK218" s="34"/>
      <c r="CL218" s="34"/>
      <c r="CM218" s="34"/>
      <c r="CN218" s="34" t="s">
        <v>2176</v>
      </c>
    </row>
    <row r="219" spans="1:92">
      <c r="A219" t="s">
        <v>2414</v>
      </c>
      <c r="B219">
        <v>302</v>
      </c>
      <c r="C219" t="s">
        <v>308</v>
      </c>
      <c r="D219">
        <v>2.8483499999999999</v>
      </c>
      <c r="E219">
        <v>1.1774125</v>
      </c>
      <c r="F219">
        <v>1141.0780999999999</v>
      </c>
      <c r="G219">
        <v>38.109406</v>
      </c>
      <c r="H219">
        <v>841.80835000000002</v>
      </c>
      <c r="I219">
        <v>0</v>
      </c>
      <c r="J219">
        <v>261.16043000000002</v>
      </c>
      <c r="K219">
        <v>8</v>
      </c>
      <c r="L219">
        <v>172.62727000000001</v>
      </c>
      <c r="M219">
        <v>117.74124999999999</v>
      </c>
      <c r="N219" t="s">
        <v>2172</v>
      </c>
      <c r="O219">
        <v>149.91316</v>
      </c>
      <c r="P219">
        <v>98.117710000000002</v>
      </c>
      <c r="Q219">
        <v>300</v>
      </c>
      <c r="R219">
        <v>3.375</v>
      </c>
      <c r="S219">
        <v>2.702</v>
      </c>
      <c r="T219">
        <v>3.375</v>
      </c>
      <c r="U219">
        <v>2.17</v>
      </c>
      <c r="V219">
        <v>0</v>
      </c>
      <c r="W219">
        <v>0</v>
      </c>
      <c r="X219">
        <v>0</v>
      </c>
      <c r="Y219">
        <v>0</v>
      </c>
      <c r="Z219">
        <v>0.24</v>
      </c>
      <c r="AA219">
        <v>0.2</v>
      </c>
      <c r="AB219">
        <v>0.04</v>
      </c>
      <c r="AC219">
        <v>0</v>
      </c>
      <c r="AD219">
        <v>0</v>
      </c>
      <c r="AE219">
        <v>3323.5736999999999</v>
      </c>
      <c r="AF219">
        <v>4007.5736999999999</v>
      </c>
      <c r="AG219">
        <v>3</v>
      </c>
      <c r="AH219">
        <v>0.4</v>
      </c>
      <c r="AI219">
        <v>0</v>
      </c>
      <c r="AJ219">
        <v>0.1</v>
      </c>
      <c r="AK219">
        <v>1.3117646999999999</v>
      </c>
      <c r="AL219">
        <v>0.14000000000000001</v>
      </c>
      <c r="AM219">
        <v>60</v>
      </c>
      <c r="AN219">
        <v>35</v>
      </c>
      <c r="AO219">
        <v>0</v>
      </c>
      <c r="AP219">
        <v>10</v>
      </c>
      <c r="AQ219" s="34">
        <v>0</v>
      </c>
      <c r="AR219" s="34">
        <v>0</v>
      </c>
      <c r="AS219" s="34">
        <v>0</v>
      </c>
      <c r="AT219" s="34">
        <v>0</v>
      </c>
      <c r="AU219" s="34">
        <v>0</v>
      </c>
      <c r="AV219" s="34"/>
      <c r="AW219" s="34"/>
      <c r="AX219" s="34"/>
      <c r="AY219" s="34"/>
      <c r="AZ219" s="34"/>
      <c r="BA219" s="34">
        <v>0</v>
      </c>
      <c r="BB219" s="34">
        <v>0.72</v>
      </c>
      <c r="BC219" s="34">
        <v>0</v>
      </c>
      <c r="BD219" s="34">
        <v>0</v>
      </c>
      <c r="BE219" s="34">
        <v>0.2</v>
      </c>
      <c r="BF219" s="34">
        <v>0.1</v>
      </c>
      <c r="BG219" s="34"/>
      <c r="BH219" s="34"/>
      <c r="BI219" s="34"/>
      <c r="BJ219" s="34"/>
      <c r="BK219" s="34"/>
      <c r="BL219" s="34"/>
      <c r="BM219" s="34"/>
      <c r="BN219" s="34"/>
      <c r="BO219" s="34"/>
      <c r="BP219" s="34"/>
      <c r="BQ219" s="34"/>
      <c r="BR219" s="34"/>
      <c r="BS219" s="34"/>
      <c r="BT219" s="34"/>
      <c r="BU219" s="34"/>
      <c r="BV219" s="34">
        <v>1.1200000000000001</v>
      </c>
      <c r="BW219" s="34"/>
      <c r="BX219" s="34">
        <v>5.2500001999999997E-2</v>
      </c>
      <c r="BY219" s="34">
        <v>0.4</v>
      </c>
      <c r="BZ219" s="34"/>
      <c r="CA219" s="34"/>
      <c r="CB219" s="34"/>
      <c r="CC219" s="34"/>
      <c r="CD219" s="34"/>
      <c r="CE219" s="34"/>
      <c r="CF219" s="34"/>
      <c r="CG219" s="34"/>
      <c r="CH219" s="34"/>
      <c r="CI219" s="34"/>
      <c r="CJ219" s="34"/>
      <c r="CK219" s="34"/>
      <c r="CL219" s="34"/>
      <c r="CM219" s="34"/>
      <c r="CN219" s="34" t="s">
        <v>2182</v>
      </c>
    </row>
    <row r="220" spans="1:92">
      <c r="A220" t="s">
        <v>2415</v>
      </c>
      <c r="B220">
        <v>303</v>
      </c>
      <c r="C220" t="s">
        <v>309</v>
      </c>
      <c r="D220">
        <v>49.770133999999999</v>
      </c>
      <c r="E220">
        <v>5.0431030000000003</v>
      </c>
      <c r="F220">
        <v>1112.866</v>
      </c>
      <c r="G220">
        <v>704.93353000000002</v>
      </c>
      <c r="H220">
        <v>0</v>
      </c>
      <c r="I220">
        <v>0</v>
      </c>
      <c r="J220">
        <v>407.93245999999999</v>
      </c>
      <c r="K220">
        <v>2</v>
      </c>
      <c r="L220">
        <v>162.17052000000001</v>
      </c>
      <c r="M220">
        <v>88.475493999999998</v>
      </c>
      <c r="N220" t="s">
        <v>2227</v>
      </c>
      <c r="O220">
        <v>135.61342999999999</v>
      </c>
      <c r="P220">
        <v>82.673820000000006</v>
      </c>
      <c r="Q220">
        <v>920</v>
      </c>
      <c r="R220">
        <v>9</v>
      </c>
      <c r="S220">
        <v>2.669</v>
      </c>
      <c r="T220">
        <v>9</v>
      </c>
      <c r="U220">
        <v>4.4909999999999997</v>
      </c>
      <c r="V220">
        <v>1.9</v>
      </c>
      <c r="W220">
        <v>4.4320000000000004</v>
      </c>
      <c r="X220">
        <v>0</v>
      </c>
      <c r="Y220">
        <v>0</v>
      </c>
      <c r="Z220">
        <v>0.48599999999999999</v>
      </c>
      <c r="AA220">
        <v>0.28399999999999997</v>
      </c>
      <c r="AB220">
        <v>0.20200000000000001</v>
      </c>
      <c r="AC220">
        <v>0</v>
      </c>
      <c r="AD220">
        <v>0</v>
      </c>
      <c r="AE220">
        <v>5226.9399999999996</v>
      </c>
      <c r="AF220">
        <v>5684.1750000000002</v>
      </c>
      <c r="AG220">
        <v>6</v>
      </c>
      <c r="AH220">
        <v>1.5</v>
      </c>
      <c r="AI220">
        <v>1.6666667E-3</v>
      </c>
      <c r="AJ220">
        <v>5.8333334000000001E-2</v>
      </c>
      <c r="AK220">
        <v>0.80885744000000004</v>
      </c>
      <c r="AL220" s="71">
        <v>8.3333330000000006E-5</v>
      </c>
      <c r="AM220">
        <v>20</v>
      </c>
      <c r="AN220">
        <v>10</v>
      </c>
      <c r="AO220">
        <v>5</v>
      </c>
      <c r="AP220">
        <v>0</v>
      </c>
      <c r="AQ220" s="34">
        <v>5.4885599999999997</v>
      </c>
      <c r="AR220" s="34">
        <v>2.4393601</v>
      </c>
      <c r="AS220" s="34">
        <v>0</v>
      </c>
      <c r="AT220" s="34">
        <v>68.238330000000005</v>
      </c>
      <c r="AU220" s="34">
        <v>75.193839999999994</v>
      </c>
      <c r="AV220" s="34"/>
      <c r="AW220" s="34"/>
      <c r="AX220" s="34"/>
      <c r="AY220" s="34"/>
      <c r="AZ220" s="34"/>
      <c r="BA220" s="34">
        <v>0</v>
      </c>
      <c r="BB220" s="34">
        <v>0.59447000000000005</v>
      </c>
      <c r="BC220" s="34">
        <v>0</v>
      </c>
      <c r="BD220" s="34">
        <v>0</v>
      </c>
      <c r="BE220" s="34">
        <v>0</v>
      </c>
      <c r="BF220" s="34">
        <v>0</v>
      </c>
      <c r="BG220" s="34">
        <v>0.2</v>
      </c>
      <c r="BH220" s="34">
        <v>0.3</v>
      </c>
      <c r="BI220" s="34">
        <v>0.1</v>
      </c>
      <c r="BJ220" s="34">
        <v>0</v>
      </c>
      <c r="BK220" s="34">
        <v>0</v>
      </c>
      <c r="BL220" s="34">
        <v>0</v>
      </c>
      <c r="BM220" s="34"/>
      <c r="BN220" s="34"/>
      <c r="BO220" s="34"/>
      <c r="BP220" s="34"/>
      <c r="BQ220" s="34"/>
      <c r="BR220" s="34"/>
      <c r="BS220" s="34"/>
      <c r="BT220" s="34"/>
      <c r="BU220" s="34"/>
      <c r="BV220" s="34">
        <v>1.5189999999999999</v>
      </c>
      <c r="BW220" s="34"/>
      <c r="BX220" s="34"/>
      <c r="BY220" s="34">
        <v>2</v>
      </c>
      <c r="BZ220" s="34"/>
      <c r="CA220" s="34"/>
      <c r="CB220" s="34"/>
      <c r="CC220" s="34"/>
      <c r="CD220" s="34"/>
      <c r="CE220" s="34"/>
      <c r="CF220" s="34"/>
      <c r="CG220" s="34"/>
      <c r="CH220" s="34"/>
      <c r="CI220" s="34"/>
      <c r="CJ220" s="34"/>
      <c r="CK220" s="34"/>
      <c r="CL220" s="34"/>
      <c r="CM220" s="34"/>
      <c r="CN220" s="34" t="s">
        <v>2176</v>
      </c>
    </row>
    <row r="221" spans="1:92">
      <c r="A221" t="s">
        <v>2416</v>
      </c>
      <c r="B221">
        <v>304</v>
      </c>
      <c r="C221" t="s">
        <v>310</v>
      </c>
      <c r="D221">
        <v>5.5702280000000002</v>
      </c>
      <c r="E221">
        <v>1.7336081999999999</v>
      </c>
      <c r="F221">
        <v>988.18895999999995</v>
      </c>
      <c r="G221">
        <v>83.863</v>
      </c>
      <c r="H221">
        <v>33.945900000000002</v>
      </c>
      <c r="I221">
        <v>25.448865999999999</v>
      </c>
      <c r="J221">
        <v>844.93119999999999</v>
      </c>
      <c r="K221">
        <v>8</v>
      </c>
      <c r="L221">
        <v>337.58956999999998</v>
      </c>
      <c r="M221">
        <v>173.36081999999999</v>
      </c>
      <c r="N221" t="s">
        <v>2195</v>
      </c>
      <c r="O221">
        <v>163.83023</v>
      </c>
      <c r="P221">
        <v>91.242540000000005</v>
      </c>
      <c r="Q221">
        <v>526</v>
      </c>
      <c r="R221">
        <v>4.72</v>
      </c>
      <c r="S221">
        <v>2.5150000000000001</v>
      </c>
      <c r="T221">
        <v>4.72</v>
      </c>
      <c r="U221">
        <v>2.633</v>
      </c>
      <c r="V221">
        <v>1.6339999999999999</v>
      </c>
      <c r="W221">
        <v>0</v>
      </c>
      <c r="X221">
        <v>7.1920000000000002</v>
      </c>
      <c r="Y221">
        <v>1.4159999999999999</v>
      </c>
      <c r="Z221">
        <v>5.6619999999999999</v>
      </c>
      <c r="AA221">
        <v>1.8029999999999999</v>
      </c>
      <c r="AB221">
        <v>3.1789999999999998</v>
      </c>
      <c r="AC221">
        <v>0.68</v>
      </c>
      <c r="AD221">
        <v>17905.29</v>
      </c>
      <c r="AE221">
        <v>8396.4060000000009</v>
      </c>
      <c r="AF221">
        <v>18161.738000000001</v>
      </c>
      <c r="AG221">
        <v>10</v>
      </c>
      <c r="AH221">
        <v>1.5</v>
      </c>
      <c r="AI221">
        <v>4.1666667999999997E-2</v>
      </c>
      <c r="AJ221">
        <v>0.20833334000000001</v>
      </c>
      <c r="AK221">
        <v>0.52424115000000004</v>
      </c>
      <c r="AL221">
        <v>1.2635871E-2</v>
      </c>
      <c r="AM221">
        <v>15</v>
      </c>
      <c r="AN221">
        <v>20</v>
      </c>
      <c r="AO221">
        <v>15</v>
      </c>
      <c r="AP221">
        <v>100</v>
      </c>
      <c r="AQ221" s="34">
        <v>3.0187081999999998</v>
      </c>
      <c r="AR221" s="34">
        <v>1.2074833</v>
      </c>
      <c r="AS221" s="34">
        <v>0</v>
      </c>
      <c r="AT221" s="34">
        <v>95.135760000000005</v>
      </c>
      <c r="AU221" s="34">
        <v>99.361949999999993</v>
      </c>
      <c r="AV221" s="34">
        <v>1.3101464999999999E-4</v>
      </c>
      <c r="AW221" s="34">
        <v>1.4702653000000001</v>
      </c>
      <c r="AX221" s="34"/>
      <c r="AY221" s="34">
        <v>1.9603541</v>
      </c>
      <c r="AZ221" s="34">
        <v>1.6336282</v>
      </c>
      <c r="BA221" s="34">
        <v>0.5</v>
      </c>
      <c r="BB221" s="34">
        <v>0.48237002000000001</v>
      </c>
      <c r="BC221" s="34">
        <v>0</v>
      </c>
      <c r="BD221" s="34">
        <v>0</v>
      </c>
      <c r="BE221" s="34">
        <v>2.0000001E-2</v>
      </c>
      <c r="BF221" s="34">
        <v>0</v>
      </c>
      <c r="BG221" s="34">
        <v>0.4</v>
      </c>
      <c r="BH221" s="34">
        <v>1</v>
      </c>
      <c r="BI221" s="34">
        <v>2</v>
      </c>
      <c r="BJ221" s="34">
        <v>4</v>
      </c>
      <c r="BK221" s="34">
        <v>2</v>
      </c>
      <c r="BL221" s="34">
        <v>0</v>
      </c>
      <c r="BM221" s="34">
        <v>2</v>
      </c>
      <c r="BN221" s="34">
        <v>1</v>
      </c>
      <c r="BO221" s="34">
        <v>0</v>
      </c>
      <c r="BP221" s="34"/>
      <c r="BQ221" s="34"/>
      <c r="BR221" s="34"/>
      <c r="BS221" s="34"/>
      <c r="BT221" s="34"/>
      <c r="BU221" s="34"/>
      <c r="BV221" s="34">
        <v>1.5000001000000001</v>
      </c>
      <c r="BW221" s="34"/>
      <c r="BX221" s="34">
        <v>2.1000000999999999</v>
      </c>
      <c r="BY221" s="34">
        <v>12.000000999999999</v>
      </c>
      <c r="BZ221" s="34">
        <v>16.5</v>
      </c>
      <c r="CA221" s="34"/>
      <c r="CB221" s="34"/>
      <c r="CC221" s="34"/>
      <c r="CD221" s="34"/>
      <c r="CE221" s="34"/>
      <c r="CF221" s="34"/>
      <c r="CG221" s="34"/>
      <c r="CH221" s="34"/>
      <c r="CI221" s="34"/>
      <c r="CJ221" s="34"/>
      <c r="CK221" s="34"/>
      <c r="CL221" s="34"/>
      <c r="CM221" s="34"/>
      <c r="CN221" s="34" t="s">
        <v>2182</v>
      </c>
    </row>
    <row r="222" spans="1:92">
      <c r="A222" t="s">
        <v>2417</v>
      </c>
      <c r="B222">
        <v>305</v>
      </c>
      <c r="C222" t="s">
        <v>311</v>
      </c>
      <c r="D222">
        <v>3.9482672000000001</v>
      </c>
      <c r="E222">
        <v>1.3483152</v>
      </c>
      <c r="F222">
        <v>886.60559999999998</v>
      </c>
      <c r="G222">
        <v>197.55196000000001</v>
      </c>
      <c r="H222">
        <v>135.16809000000001</v>
      </c>
      <c r="I222">
        <v>4.0202270000000002</v>
      </c>
      <c r="J222">
        <v>549.86536000000001</v>
      </c>
      <c r="K222">
        <v>8</v>
      </c>
      <c r="L222">
        <v>239.28890999999999</v>
      </c>
      <c r="M222">
        <v>134.83152999999999</v>
      </c>
      <c r="N222" t="s">
        <v>2172</v>
      </c>
      <c r="O222">
        <v>207.80352999999999</v>
      </c>
      <c r="P222">
        <v>112.3596</v>
      </c>
      <c r="Q222">
        <v>423</v>
      </c>
      <c r="R222">
        <v>3.9740000000000002</v>
      </c>
      <c r="S222">
        <v>2.3820000000000001</v>
      </c>
      <c r="T222">
        <v>3.9740000000000002</v>
      </c>
      <c r="U222">
        <v>2.3220000000000001</v>
      </c>
      <c r="V222">
        <v>2.2890000000000001</v>
      </c>
      <c r="W222">
        <v>1.6850000000000001</v>
      </c>
      <c r="X222">
        <v>8.8550000000000004</v>
      </c>
      <c r="Y222">
        <v>0.70299999999999996</v>
      </c>
      <c r="Z222">
        <v>3.2669999999999999</v>
      </c>
      <c r="AA222">
        <v>1.264</v>
      </c>
      <c r="AB222">
        <v>1.8129999999999999</v>
      </c>
      <c r="AC222">
        <v>0.19</v>
      </c>
      <c r="AD222">
        <v>8216.6370000000006</v>
      </c>
      <c r="AE222">
        <v>7997.45</v>
      </c>
      <c r="AF222">
        <v>17063.328000000001</v>
      </c>
      <c r="AG222">
        <v>4</v>
      </c>
      <c r="AH222">
        <v>0.5</v>
      </c>
      <c r="AI222">
        <v>8.3333335999999994E-2</v>
      </c>
      <c r="AJ222">
        <v>9.1666670000000006E-2</v>
      </c>
      <c r="AK222">
        <v>1.5258989000000001</v>
      </c>
      <c r="AL222">
        <v>7.311321E-3</v>
      </c>
      <c r="AM222">
        <v>60</v>
      </c>
      <c r="AN222">
        <v>5</v>
      </c>
      <c r="AO222">
        <v>5</v>
      </c>
      <c r="AP222">
        <v>100</v>
      </c>
      <c r="AQ222" s="34">
        <v>9.2835059999999991</v>
      </c>
      <c r="AR222" s="34">
        <v>3.8027883</v>
      </c>
      <c r="AS222" s="34">
        <v>0.34029076000000003</v>
      </c>
      <c r="AT222" s="34">
        <v>54.725879999999997</v>
      </c>
      <c r="AU222" s="34">
        <v>68.034729999999996</v>
      </c>
      <c r="AV222" s="34"/>
      <c r="AW222" s="34"/>
      <c r="AX222" s="34">
        <v>0.88215922999999996</v>
      </c>
      <c r="AY222" s="34">
        <v>0.25014936999999998</v>
      </c>
      <c r="AZ222" s="34">
        <v>1.1762124</v>
      </c>
      <c r="BA222" s="34">
        <v>0</v>
      </c>
      <c r="BB222" s="34">
        <v>1.15097</v>
      </c>
      <c r="BC222" s="34">
        <v>0</v>
      </c>
      <c r="BD222" s="34">
        <v>0</v>
      </c>
      <c r="BE222" s="34">
        <v>0.1</v>
      </c>
      <c r="BF222" s="34">
        <v>0</v>
      </c>
      <c r="BG222" s="34">
        <v>0.2</v>
      </c>
      <c r="BH222" s="34">
        <v>0.8</v>
      </c>
      <c r="BI222" s="34">
        <v>1.3000001000000001</v>
      </c>
      <c r="BJ222" s="34">
        <v>0.5</v>
      </c>
      <c r="BK222" s="34">
        <v>0.5</v>
      </c>
      <c r="BL222" s="34">
        <v>0</v>
      </c>
      <c r="BM222" s="34">
        <v>3.0000002000000001</v>
      </c>
      <c r="BN222" s="34">
        <v>2</v>
      </c>
      <c r="BO222" s="34">
        <v>0</v>
      </c>
      <c r="BP222" s="34"/>
      <c r="BQ222" s="34"/>
      <c r="BR222" s="34"/>
      <c r="BS222" s="34">
        <v>0</v>
      </c>
      <c r="BT222" s="34">
        <v>2.9405309000000001E-2</v>
      </c>
      <c r="BU222" s="34">
        <v>0</v>
      </c>
      <c r="BV222" s="34">
        <v>1.5350001</v>
      </c>
      <c r="BW222" s="34">
        <v>2.5000004000000002E-3</v>
      </c>
      <c r="BX222" s="34">
        <v>0.3</v>
      </c>
      <c r="BY222" s="34">
        <v>4</v>
      </c>
      <c r="BZ222" s="34">
        <v>11.000000999999999</v>
      </c>
      <c r="CA222" s="34"/>
      <c r="CB222" s="34"/>
      <c r="CC222" s="34"/>
      <c r="CD222" s="34"/>
      <c r="CE222" s="34"/>
      <c r="CF222" s="34"/>
      <c r="CG222" s="34"/>
      <c r="CH222" s="34"/>
      <c r="CI222" s="34"/>
      <c r="CJ222" s="34"/>
      <c r="CK222" s="34"/>
      <c r="CL222" s="34"/>
      <c r="CM222" s="34"/>
      <c r="CN222" s="34" t="s">
        <v>2182</v>
      </c>
    </row>
    <row r="223" spans="1:92">
      <c r="A223" t="s">
        <v>2418</v>
      </c>
      <c r="B223">
        <v>306</v>
      </c>
      <c r="C223" t="s">
        <v>312</v>
      </c>
      <c r="D223">
        <v>4.7169065000000003</v>
      </c>
      <c r="E223">
        <v>2.7774763</v>
      </c>
      <c r="F223">
        <v>2542.0219999999999</v>
      </c>
      <c r="G223">
        <v>437.53093999999999</v>
      </c>
      <c r="H223">
        <v>629.46810000000005</v>
      </c>
      <c r="I223">
        <v>520.04489999999998</v>
      </c>
      <c r="J223">
        <v>954.97799999999995</v>
      </c>
      <c r="K223">
        <v>9</v>
      </c>
      <c r="L223">
        <v>69.162850000000006</v>
      </c>
      <c r="M223">
        <v>111.09905000000001</v>
      </c>
      <c r="N223" t="s">
        <v>2202</v>
      </c>
      <c r="O223">
        <v>107.20242</v>
      </c>
      <c r="P223">
        <v>120.75984</v>
      </c>
      <c r="Q223">
        <v>446</v>
      </c>
      <c r="R223">
        <v>4.3440000000000003</v>
      </c>
      <c r="S223">
        <v>4.0330000000000004</v>
      </c>
      <c r="T223">
        <v>4.3440000000000003</v>
      </c>
      <c r="U223">
        <v>3.3330000000000002</v>
      </c>
      <c r="V223">
        <v>3.54</v>
      </c>
      <c r="W223">
        <v>4.1239999999999997</v>
      </c>
      <c r="X223">
        <v>5.8419999999999996</v>
      </c>
      <c r="Y223">
        <v>2.1890000000000001</v>
      </c>
      <c r="Z223">
        <v>6.05</v>
      </c>
      <c r="AA223">
        <v>2.1030000000000002</v>
      </c>
      <c r="AB223">
        <v>1.88</v>
      </c>
      <c r="AC223">
        <v>2.0670000000000002</v>
      </c>
      <c r="AD223">
        <v>19569.812000000002</v>
      </c>
      <c r="AE223">
        <v>7954.3869999999997</v>
      </c>
      <c r="AF223">
        <v>22485.215</v>
      </c>
      <c r="AG223">
        <v>5</v>
      </c>
      <c r="AH223">
        <v>1</v>
      </c>
      <c r="AI223">
        <v>0.16666666999999999</v>
      </c>
      <c r="AJ223">
        <v>0.125</v>
      </c>
      <c r="AK223">
        <v>0.39754716000000001</v>
      </c>
      <c r="AL223">
        <v>9.4038930000000007E-2</v>
      </c>
      <c r="AM223">
        <v>15</v>
      </c>
      <c r="AN223">
        <v>15</v>
      </c>
      <c r="AO223">
        <v>50</v>
      </c>
      <c r="AP223">
        <v>71</v>
      </c>
      <c r="AQ223" s="34">
        <v>0.6899904</v>
      </c>
      <c r="AR223" s="34">
        <v>2.2999681999999999</v>
      </c>
      <c r="AS223" s="34">
        <v>0.40249443000000001</v>
      </c>
      <c r="AT223" s="34">
        <v>184.84531999999999</v>
      </c>
      <c r="AU223" s="34">
        <v>187.91621000000001</v>
      </c>
      <c r="AV223" s="34"/>
      <c r="AW223" s="34"/>
      <c r="AX223" s="34"/>
      <c r="AY223" s="34">
        <v>3.1013411999999998</v>
      </c>
      <c r="AZ223" s="34">
        <v>3.6182313000000002</v>
      </c>
      <c r="BA223" s="34">
        <v>3.0000002000000001</v>
      </c>
      <c r="BB223" s="34">
        <v>0.40760002000000001</v>
      </c>
      <c r="BC223" s="34">
        <v>0.18227499999999999</v>
      </c>
      <c r="BD223" s="34">
        <v>0</v>
      </c>
      <c r="BE223" s="34">
        <v>1.0000001E-2</v>
      </c>
      <c r="BF223" s="34">
        <v>0.1</v>
      </c>
      <c r="BG223" s="34">
        <v>0.2</v>
      </c>
      <c r="BH223" s="34">
        <v>1</v>
      </c>
      <c r="BI223" s="34">
        <v>1</v>
      </c>
      <c r="BJ223" s="34">
        <v>1</v>
      </c>
      <c r="BK223" s="34">
        <v>6.0000004999999996</v>
      </c>
      <c r="BL223" s="34">
        <v>2</v>
      </c>
      <c r="BM223" s="34">
        <v>2</v>
      </c>
      <c r="BN223" s="34">
        <v>5</v>
      </c>
      <c r="BO223" s="34">
        <v>10</v>
      </c>
      <c r="BP223" s="34"/>
      <c r="BQ223" s="34"/>
      <c r="BR223" s="34"/>
      <c r="BS223" s="34">
        <v>8.2221379999999997E-2</v>
      </c>
      <c r="BT223" s="34">
        <v>4.5945796999999997E-2</v>
      </c>
      <c r="BU223" s="34">
        <v>0</v>
      </c>
      <c r="BV223" s="34">
        <v>2.9750000999999999</v>
      </c>
      <c r="BW223" s="34"/>
      <c r="BX223" s="34">
        <v>7.5000003000000003E-3</v>
      </c>
      <c r="BY223" s="34">
        <v>3.92</v>
      </c>
      <c r="BZ223" s="34">
        <v>8.8200009999999995</v>
      </c>
      <c r="CA223" s="34">
        <v>0.3</v>
      </c>
      <c r="CB223" s="34"/>
      <c r="CC223" s="34"/>
      <c r="CD223" s="34"/>
      <c r="CE223" s="34"/>
      <c r="CF223" s="34"/>
      <c r="CG223" s="34"/>
      <c r="CH223" s="34"/>
      <c r="CI223" s="34"/>
      <c r="CJ223" s="34"/>
      <c r="CK223" s="34"/>
      <c r="CL223" s="34"/>
      <c r="CM223" s="34"/>
      <c r="CN223" s="34" t="s">
        <v>2182</v>
      </c>
    </row>
    <row r="224" spans="1:92">
      <c r="A224" t="s">
        <v>2419</v>
      </c>
      <c r="B224">
        <v>307</v>
      </c>
      <c r="C224" t="s">
        <v>313</v>
      </c>
      <c r="D224">
        <v>28.371034999999999</v>
      </c>
      <c r="E224">
        <v>3.6800773000000002</v>
      </c>
      <c r="F224">
        <v>1288.6289999999999</v>
      </c>
      <c r="G224">
        <v>166.20420999999999</v>
      </c>
      <c r="H224">
        <v>1122.4248</v>
      </c>
      <c r="I224">
        <v>0</v>
      </c>
      <c r="J224">
        <v>0</v>
      </c>
      <c r="K224">
        <v>3</v>
      </c>
      <c r="L224">
        <v>28.947082999999999</v>
      </c>
      <c r="M224">
        <v>31.187096</v>
      </c>
      <c r="N224" t="s">
        <v>2227</v>
      </c>
      <c r="O224">
        <v>77.305269999999993</v>
      </c>
      <c r="P224">
        <v>60.329140000000002</v>
      </c>
      <c r="Q224">
        <v>900</v>
      </c>
      <c r="R224">
        <v>9</v>
      </c>
      <c r="S224">
        <v>2.8719999999999999</v>
      </c>
      <c r="T224">
        <v>9</v>
      </c>
      <c r="U224">
        <v>3.8370000000000002</v>
      </c>
      <c r="V224">
        <v>0</v>
      </c>
      <c r="W224">
        <v>0</v>
      </c>
      <c r="X224">
        <v>0</v>
      </c>
      <c r="Y224">
        <v>0</v>
      </c>
      <c r="Z224">
        <v>4.3999999999999997E-2</v>
      </c>
      <c r="AA224">
        <v>4.3999999999999997E-2</v>
      </c>
      <c r="AB224">
        <v>0</v>
      </c>
      <c r="AC224">
        <v>0</v>
      </c>
      <c r="AD224">
        <v>0</v>
      </c>
      <c r="AE224">
        <v>778.04</v>
      </c>
      <c r="AF224">
        <v>872.55</v>
      </c>
      <c r="AG224">
        <v>7</v>
      </c>
      <c r="AH224">
        <v>1</v>
      </c>
      <c r="AI224">
        <v>0</v>
      </c>
      <c r="AK224">
        <v>0.39153253999999998</v>
      </c>
      <c r="AL224">
        <v>0.1</v>
      </c>
      <c r="AM224">
        <v>10</v>
      </c>
      <c r="AN224">
        <v>10</v>
      </c>
      <c r="AO224">
        <v>0</v>
      </c>
      <c r="AQ224" s="34">
        <v>0</v>
      </c>
      <c r="AR224" s="34">
        <v>0</v>
      </c>
      <c r="AS224" s="34">
        <v>0</v>
      </c>
      <c r="AT224" s="34">
        <v>0</v>
      </c>
      <c r="AU224" s="34">
        <v>0</v>
      </c>
      <c r="AV224" s="34"/>
      <c r="AW224" s="34"/>
      <c r="AX224" s="34"/>
      <c r="AY224" s="34"/>
      <c r="AZ224" s="34"/>
      <c r="BA224" s="34">
        <v>0</v>
      </c>
      <c r="BB224" s="34">
        <v>0.18901999999999999</v>
      </c>
      <c r="BC224" s="34">
        <v>0</v>
      </c>
      <c r="BD224" s="34">
        <v>0</v>
      </c>
      <c r="BE224" s="34">
        <v>0.2</v>
      </c>
      <c r="BF224" s="34">
        <v>0</v>
      </c>
      <c r="BG224" s="34"/>
      <c r="BH224" s="34"/>
      <c r="BI224" s="34"/>
      <c r="BJ224" s="34"/>
      <c r="BK224" s="34"/>
      <c r="BL224" s="34"/>
      <c r="BM224" s="34"/>
      <c r="BN224" s="34"/>
      <c r="BO224" s="34"/>
      <c r="BP224" s="34"/>
      <c r="BQ224" s="34"/>
      <c r="BR224" s="34"/>
      <c r="BS224" s="34"/>
      <c r="BT224" s="34"/>
      <c r="BU224" s="34"/>
      <c r="BV224" s="34"/>
      <c r="BW224" s="34"/>
      <c r="BX224" s="34"/>
      <c r="BY224" s="34"/>
      <c r="BZ224" s="34"/>
      <c r="CA224" s="34"/>
      <c r="CB224" s="34"/>
      <c r="CC224" s="34"/>
      <c r="CD224" s="34"/>
      <c r="CE224" s="34"/>
      <c r="CF224" s="34"/>
      <c r="CG224" s="34"/>
      <c r="CH224" s="34"/>
      <c r="CI224" s="34"/>
      <c r="CJ224" s="34"/>
      <c r="CK224" s="34"/>
      <c r="CL224" s="34"/>
      <c r="CM224" s="34"/>
      <c r="CN224" s="34" t="s">
        <v>2173</v>
      </c>
    </row>
    <row r="225" spans="1:92">
      <c r="A225" t="s">
        <v>2420</v>
      </c>
      <c r="B225">
        <v>308</v>
      </c>
      <c r="C225" t="s">
        <v>314</v>
      </c>
      <c r="D225">
        <v>3.5691770999999998E-3</v>
      </c>
      <c r="E225">
        <v>9.9265210000000006E-2</v>
      </c>
      <c r="F225">
        <v>2897.1284000000001</v>
      </c>
      <c r="G225">
        <v>2712.2220000000002</v>
      </c>
      <c r="H225">
        <v>172.47678999999999</v>
      </c>
      <c r="I225">
        <v>12.429589999999999</v>
      </c>
      <c r="J225">
        <v>0</v>
      </c>
      <c r="K225">
        <v>8</v>
      </c>
      <c r="L225">
        <v>0.21631375</v>
      </c>
      <c r="M225">
        <v>9.9265209999999993</v>
      </c>
      <c r="N225" t="s">
        <v>2421</v>
      </c>
      <c r="O225">
        <v>0.50988244999999999</v>
      </c>
      <c r="P225">
        <v>19.853043</v>
      </c>
      <c r="Q225">
        <v>100</v>
      </c>
      <c r="R225">
        <v>0.63</v>
      </c>
      <c r="S225">
        <v>4.306</v>
      </c>
      <c r="T225">
        <v>0.11899999999999999</v>
      </c>
      <c r="U225">
        <v>0.63</v>
      </c>
      <c r="V225">
        <v>0</v>
      </c>
      <c r="W225">
        <v>0</v>
      </c>
      <c r="X225">
        <v>0</v>
      </c>
      <c r="Y225">
        <v>0</v>
      </c>
      <c r="Z225">
        <v>0.189</v>
      </c>
      <c r="AA225">
        <v>0.189</v>
      </c>
      <c r="AB225">
        <v>0</v>
      </c>
      <c r="AC225">
        <v>0</v>
      </c>
      <c r="AD225">
        <v>0</v>
      </c>
      <c r="AE225">
        <v>2773.79</v>
      </c>
      <c r="AF225">
        <v>3771.3062</v>
      </c>
      <c r="AG225">
        <v>1.8</v>
      </c>
      <c r="AH225">
        <v>1</v>
      </c>
      <c r="AI225" s="71">
        <v>8.3333335000000002E-4</v>
      </c>
      <c r="AK225">
        <v>0.51929842999999998</v>
      </c>
      <c r="AL225">
        <v>0.15120022</v>
      </c>
      <c r="AM225">
        <v>30.9</v>
      </c>
      <c r="AN225">
        <v>31.5</v>
      </c>
      <c r="AO225">
        <v>0.05</v>
      </c>
      <c r="AQ225" s="34">
        <v>0</v>
      </c>
      <c r="AR225" s="34">
        <v>0</v>
      </c>
      <c r="AS225" s="34">
        <v>0</v>
      </c>
      <c r="AT225" s="34">
        <v>0</v>
      </c>
      <c r="AU225" s="34">
        <v>0</v>
      </c>
      <c r="AV225" s="34"/>
      <c r="AW225" s="34"/>
      <c r="AX225" s="34"/>
      <c r="AY225" s="34"/>
      <c r="AZ225" s="34"/>
      <c r="BA225" s="34">
        <v>0</v>
      </c>
      <c r="BB225" s="34">
        <v>1.2468950999999999</v>
      </c>
      <c r="BC225" s="34">
        <v>0</v>
      </c>
      <c r="BD225" s="34">
        <v>0</v>
      </c>
      <c r="BE225" s="34">
        <v>0.05</v>
      </c>
      <c r="BF225" s="34">
        <v>1.0000001E-2</v>
      </c>
      <c r="BG225" s="34">
        <v>6.0000001999999997E-2</v>
      </c>
      <c r="BH225" s="34">
        <v>2.0000001E-2</v>
      </c>
      <c r="BI225" s="34">
        <v>0</v>
      </c>
      <c r="BJ225" s="34">
        <v>0</v>
      </c>
      <c r="BK225" s="34">
        <v>0</v>
      </c>
      <c r="BL225" s="34">
        <v>0</v>
      </c>
      <c r="BM225" s="34"/>
      <c r="BN225" s="34"/>
      <c r="BO225" s="34"/>
      <c r="BP225" s="34"/>
      <c r="BQ225" s="34"/>
      <c r="BR225" s="34"/>
      <c r="BS225" s="34"/>
      <c r="BT225" s="34"/>
      <c r="BU225" s="34"/>
      <c r="BV225" s="34"/>
      <c r="BW225" s="34"/>
      <c r="BX225" s="34"/>
      <c r="BY225" s="34"/>
      <c r="BZ225" s="34"/>
      <c r="CA225" s="34"/>
      <c r="CB225" s="34"/>
      <c r="CC225" s="34"/>
      <c r="CD225" s="34"/>
      <c r="CE225" s="34"/>
      <c r="CF225" s="34"/>
      <c r="CG225" s="34"/>
      <c r="CH225" s="34"/>
      <c r="CI225" s="34"/>
      <c r="CJ225" s="34"/>
      <c r="CK225" s="34"/>
      <c r="CL225" s="34"/>
      <c r="CM225" s="34"/>
      <c r="CN225" s="34" t="s">
        <v>2182</v>
      </c>
    </row>
    <row r="226" spans="1:92">
      <c r="A226" t="s">
        <v>2422</v>
      </c>
      <c r="B226">
        <v>309</v>
      </c>
      <c r="C226" t="s">
        <v>315</v>
      </c>
      <c r="D226">
        <v>17.681920999999999</v>
      </c>
      <c r="E226">
        <v>2.6513143000000001</v>
      </c>
      <c r="F226">
        <v>776.97469999999998</v>
      </c>
      <c r="G226">
        <v>560.38969999999995</v>
      </c>
      <c r="H226">
        <v>216.58494999999999</v>
      </c>
      <c r="I226">
        <v>0</v>
      </c>
      <c r="J226">
        <v>0</v>
      </c>
      <c r="K226">
        <v>3</v>
      </c>
      <c r="L226">
        <v>18.040935999999999</v>
      </c>
      <c r="M226">
        <v>22.468765000000001</v>
      </c>
      <c r="N226" t="s">
        <v>2227</v>
      </c>
      <c r="O226">
        <v>48.17962</v>
      </c>
      <c r="P226">
        <v>43.464170000000003</v>
      </c>
      <c r="Q226">
        <v>800</v>
      </c>
      <c r="R226">
        <v>8.41</v>
      </c>
      <c r="S226">
        <v>2.23</v>
      </c>
      <c r="T226">
        <v>8.41</v>
      </c>
      <c r="U226">
        <v>3.2570000000000001</v>
      </c>
      <c r="V226">
        <v>0</v>
      </c>
      <c r="W226">
        <v>0</v>
      </c>
      <c r="X226">
        <v>0</v>
      </c>
      <c r="Y226">
        <v>0</v>
      </c>
      <c r="Z226">
        <v>4.4999999999999998E-2</v>
      </c>
      <c r="AA226">
        <v>4.4999999999999998E-2</v>
      </c>
      <c r="AB226">
        <v>0</v>
      </c>
      <c r="AC226">
        <v>0</v>
      </c>
      <c r="AD226">
        <v>0</v>
      </c>
      <c r="AE226">
        <v>755.20996000000002</v>
      </c>
      <c r="AF226">
        <v>894.01244999999994</v>
      </c>
      <c r="AG226">
        <v>1.5</v>
      </c>
      <c r="AH226">
        <v>1.5</v>
      </c>
      <c r="AI226">
        <v>0</v>
      </c>
      <c r="AK226">
        <v>0.31541395</v>
      </c>
      <c r="AL226">
        <v>0.15</v>
      </c>
      <c r="AM226">
        <v>25</v>
      </c>
      <c r="AN226">
        <v>10</v>
      </c>
      <c r="AO226">
        <v>0</v>
      </c>
      <c r="AQ226" s="34">
        <v>0</v>
      </c>
      <c r="AR226" s="34">
        <v>0</v>
      </c>
      <c r="AS226" s="34">
        <v>0</v>
      </c>
      <c r="AT226" s="34">
        <v>0</v>
      </c>
      <c r="AU226" s="34">
        <v>0</v>
      </c>
      <c r="AV226" s="34"/>
      <c r="AW226" s="34"/>
      <c r="AX226" s="34"/>
      <c r="AY226" s="34"/>
      <c r="AZ226" s="34"/>
      <c r="BA226" s="34">
        <v>0</v>
      </c>
      <c r="BB226" s="34">
        <v>0.27760499999999999</v>
      </c>
      <c r="BC226" s="34">
        <v>0</v>
      </c>
      <c r="BD226" s="34">
        <v>0</v>
      </c>
      <c r="BE226" s="34">
        <v>0.1</v>
      </c>
      <c r="BF226" s="34">
        <v>0</v>
      </c>
      <c r="BG226" s="34"/>
      <c r="BH226" s="34"/>
      <c r="BI226" s="34"/>
      <c r="BJ226" s="34"/>
      <c r="BK226" s="34"/>
      <c r="BL226" s="34"/>
      <c r="BM226" s="34"/>
      <c r="BN226" s="34"/>
      <c r="BO226" s="34"/>
      <c r="BP226" s="34"/>
      <c r="BQ226" s="34"/>
      <c r="BR226" s="34"/>
      <c r="BS226" s="34"/>
      <c r="BT226" s="34"/>
      <c r="BU226" s="34"/>
      <c r="BV226" s="34"/>
      <c r="BW226" s="34"/>
      <c r="BX226" s="34"/>
      <c r="BY226" s="34"/>
      <c r="BZ226" s="34"/>
      <c r="CA226" s="34"/>
      <c r="CB226" s="34"/>
      <c r="CC226" s="34"/>
      <c r="CD226" s="34"/>
      <c r="CE226" s="34"/>
      <c r="CF226" s="34"/>
      <c r="CG226" s="34"/>
      <c r="CH226" s="34"/>
      <c r="CI226" s="34"/>
      <c r="CJ226" s="34"/>
      <c r="CK226" s="34"/>
      <c r="CL226" s="34"/>
      <c r="CM226" s="34"/>
      <c r="CN226" s="34" t="s">
        <v>2176</v>
      </c>
    </row>
    <row r="227" spans="1:92">
      <c r="A227" t="s">
        <v>2423</v>
      </c>
      <c r="B227">
        <v>310</v>
      </c>
      <c r="C227" t="s">
        <v>316</v>
      </c>
      <c r="D227">
        <v>0.42584296999999999</v>
      </c>
      <c r="E227">
        <v>0.83941350000000003</v>
      </c>
      <c r="F227">
        <v>2624.7683000000002</v>
      </c>
      <c r="G227">
        <v>1857.9077</v>
      </c>
      <c r="H227">
        <v>444.16885000000002</v>
      </c>
      <c r="I227">
        <v>77.823419999999999</v>
      </c>
      <c r="J227">
        <v>244.86815000000001</v>
      </c>
      <c r="K227">
        <v>8</v>
      </c>
      <c r="L227">
        <v>25.808662000000002</v>
      </c>
      <c r="M227">
        <v>83.94135</v>
      </c>
      <c r="N227" t="s">
        <v>2192</v>
      </c>
      <c r="O227">
        <v>32.757153000000002</v>
      </c>
      <c r="P227">
        <v>93.268169999999998</v>
      </c>
      <c r="Q227">
        <v>200</v>
      </c>
      <c r="R227">
        <v>1.8320000000000001</v>
      </c>
      <c r="S227">
        <v>4.0990000000000002</v>
      </c>
      <c r="T227">
        <v>1.3049999999999999</v>
      </c>
      <c r="U227">
        <v>1.8320000000000001</v>
      </c>
      <c r="V227">
        <v>0</v>
      </c>
      <c r="W227">
        <v>0</v>
      </c>
      <c r="X227">
        <v>0</v>
      </c>
      <c r="Y227">
        <v>0</v>
      </c>
      <c r="Z227">
        <v>0.20699999999999999</v>
      </c>
      <c r="AA227">
        <v>0.20699999999999999</v>
      </c>
      <c r="AB227">
        <v>0</v>
      </c>
      <c r="AC227">
        <v>0</v>
      </c>
      <c r="AD227">
        <v>0</v>
      </c>
      <c r="AE227">
        <v>3810.69</v>
      </c>
      <c r="AF227">
        <v>4148.3450000000003</v>
      </c>
      <c r="AG227">
        <v>3</v>
      </c>
      <c r="AH227">
        <v>2</v>
      </c>
      <c r="AI227">
        <v>2.0833333999999998E-2</v>
      </c>
      <c r="AJ227">
        <v>2.0833333999999998E-2</v>
      </c>
      <c r="AK227">
        <v>0.47010734999999998</v>
      </c>
      <c r="AL227">
        <v>8.0250009999999997E-2</v>
      </c>
      <c r="AM227">
        <v>20</v>
      </c>
      <c r="AN227">
        <v>10</v>
      </c>
      <c r="AO227">
        <v>2</v>
      </c>
      <c r="AP227">
        <v>7</v>
      </c>
      <c r="AQ227" s="34">
        <v>0</v>
      </c>
      <c r="AR227" s="34">
        <v>0</v>
      </c>
      <c r="AS227" s="34">
        <v>0</v>
      </c>
      <c r="AT227" s="34">
        <v>0</v>
      </c>
      <c r="AU227" s="34">
        <v>0</v>
      </c>
      <c r="AV227" s="34"/>
      <c r="AW227" s="34"/>
      <c r="AX227" s="34"/>
      <c r="AY227" s="34"/>
      <c r="AZ227" s="34"/>
      <c r="BA227" s="34">
        <v>0</v>
      </c>
      <c r="BB227" s="34">
        <v>0.75034504999999996</v>
      </c>
      <c r="BC227" s="34">
        <v>0</v>
      </c>
      <c r="BD227" s="34">
        <v>0</v>
      </c>
      <c r="BE227" s="34">
        <v>0.1</v>
      </c>
      <c r="BF227" s="34">
        <v>0</v>
      </c>
      <c r="BG227" s="34">
        <v>0.1</v>
      </c>
      <c r="BH227" s="34">
        <v>0.2</v>
      </c>
      <c r="BI227" s="34">
        <v>0</v>
      </c>
      <c r="BJ227" s="34">
        <v>0</v>
      </c>
      <c r="BK227" s="34">
        <v>0</v>
      </c>
      <c r="BL227" s="34">
        <v>0</v>
      </c>
      <c r="BM227" s="34"/>
      <c r="BN227" s="34"/>
      <c r="BO227" s="34"/>
      <c r="BP227" s="34"/>
      <c r="BQ227" s="34"/>
      <c r="BR227" s="34"/>
      <c r="BS227" s="34"/>
      <c r="BT227" s="34"/>
      <c r="BU227" s="34"/>
      <c r="BV227" s="34">
        <v>0.75500005000000003</v>
      </c>
      <c r="BW227" s="34"/>
      <c r="BX227" s="34"/>
      <c r="BY227" s="34"/>
      <c r="BZ227" s="34"/>
      <c r="CA227" s="34"/>
      <c r="CB227" s="34"/>
      <c r="CC227" s="34"/>
      <c r="CD227" s="34"/>
      <c r="CE227" s="34"/>
      <c r="CF227" s="34"/>
      <c r="CG227" s="34"/>
      <c r="CH227" s="34"/>
      <c r="CI227" s="34"/>
      <c r="CJ227" s="34"/>
      <c r="CK227" s="34"/>
      <c r="CL227" s="34"/>
      <c r="CM227" s="34"/>
      <c r="CN227" s="34" t="s">
        <v>2182</v>
      </c>
    </row>
    <row r="228" spans="1:92">
      <c r="A228" t="s">
        <v>2424</v>
      </c>
      <c r="B228">
        <v>311</v>
      </c>
      <c r="C228" t="s">
        <v>317</v>
      </c>
      <c r="D228">
        <v>0.27498105</v>
      </c>
      <c r="E228">
        <v>0.5670499</v>
      </c>
      <c r="F228">
        <v>1802.9545000000001</v>
      </c>
      <c r="G228">
        <v>1018.94696</v>
      </c>
      <c r="H228">
        <v>463.07727</v>
      </c>
      <c r="I228">
        <v>76.062163999999996</v>
      </c>
      <c r="J228">
        <v>244.86815000000001</v>
      </c>
      <c r="K228">
        <v>8</v>
      </c>
      <c r="L228">
        <v>16.665516</v>
      </c>
      <c r="M228">
        <v>56.704990000000002</v>
      </c>
      <c r="N228" t="s">
        <v>2192</v>
      </c>
      <c r="O228">
        <v>21.15239</v>
      </c>
      <c r="P228">
        <v>63.005549999999999</v>
      </c>
      <c r="Q228">
        <v>200</v>
      </c>
      <c r="R228">
        <v>1.506</v>
      </c>
      <c r="S228">
        <v>3.3969999999999998</v>
      </c>
      <c r="T228">
        <v>1.0489999999999999</v>
      </c>
      <c r="U228">
        <v>1.506</v>
      </c>
      <c r="V228">
        <v>0</v>
      </c>
      <c r="W228">
        <v>0</v>
      </c>
      <c r="X228">
        <v>0</v>
      </c>
      <c r="Y228">
        <v>0</v>
      </c>
      <c r="Z228">
        <v>0.161</v>
      </c>
      <c r="AA228">
        <v>0.161</v>
      </c>
      <c r="AB228">
        <v>0</v>
      </c>
      <c r="AC228">
        <v>0</v>
      </c>
      <c r="AD228">
        <v>0</v>
      </c>
      <c r="AE228">
        <v>3060.36</v>
      </c>
      <c r="AF228">
        <v>3229.1912000000002</v>
      </c>
      <c r="AG228">
        <v>3</v>
      </c>
      <c r="AH228">
        <v>2</v>
      </c>
      <c r="AI228">
        <v>2.0833333999999998E-2</v>
      </c>
      <c r="AJ228">
        <v>2.0833333999999998E-2</v>
      </c>
      <c r="AK228">
        <v>0.21212533</v>
      </c>
      <c r="AL228">
        <v>8.0250009999999997E-2</v>
      </c>
      <c r="AM228">
        <v>10</v>
      </c>
      <c r="AN228">
        <v>10</v>
      </c>
      <c r="AO228">
        <v>2</v>
      </c>
      <c r="AP228">
        <v>7</v>
      </c>
      <c r="AQ228" s="34">
        <v>0</v>
      </c>
      <c r="AR228" s="34">
        <v>0</v>
      </c>
      <c r="AS228" s="34">
        <v>0</v>
      </c>
      <c r="AT228" s="34">
        <v>0</v>
      </c>
      <c r="AU228" s="34">
        <v>0</v>
      </c>
      <c r="AV228" s="34"/>
      <c r="AW228" s="34"/>
      <c r="AX228" s="34"/>
      <c r="AY228" s="34"/>
      <c r="AZ228" s="34"/>
      <c r="BA228" s="34">
        <v>0</v>
      </c>
      <c r="BB228" s="34">
        <v>0.37518003999999999</v>
      </c>
      <c r="BC228" s="34">
        <v>0</v>
      </c>
      <c r="BD228" s="34">
        <v>0</v>
      </c>
      <c r="BE228" s="34">
        <v>0.1</v>
      </c>
      <c r="BF228" s="34">
        <v>0</v>
      </c>
      <c r="BG228" s="34">
        <v>0.1</v>
      </c>
      <c r="BH228" s="34">
        <v>0.2</v>
      </c>
      <c r="BI228" s="34">
        <v>0</v>
      </c>
      <c r="BJ228" s="34">
        <v>0</v>
      </c>
      <c r="BK228" s="34">
        <v>0</v>
      </c>
      <c r="BL228" s="34">
        <v>0</v>
      </c>
      <c r="BM228" s="34"/>
      <c r="BN228" s="34"/>
      <c r="BO228" s="34"/>
      <c r="BP228" s="34"/>
      <c r="BQ228" s="34"/>
      <c r="BR228" s="34"/>
      <c r="BS228" s="34"/>
      <c r="BT228" s="34"/>
      <c r="BU228" s="34"/>
      <c r="BV228" s="34">
        <v>0.75500005000000003</v>
      </c>
      <c r="BW228" s="34"/>
      <c r="BX228" s="34"/>
      <c r="BY228" s="34"/>
      <c r="BZ228" s="34"/>
      <c r="CA228" s="34"/>
      <c r="CB228" s="34"/>
      <c r="CC228" s="34"/>
      <c r="CD228" s="34"/>
      <c r="CE228" s="34"/>
      <c r="CF228" s="34"/>
      <c r="CG228" s="34"/>
      <c r="CH228" s="34"/>
      <c r="CI228" s="34"/>
      <c r="CJ228" s="34"/>
      <c r="CK228" s="34"/>
      <c r="CL228" s="34"/>
      <c r="CM228" s="34"/>
      <c r="CN228" s="34" t="s">
        <v>2176</v>
      </c>
    </row>
    <row r="229" spans="1:92">
      <c r="A229" t="s">
        <v>2425</v>
      </c>
      <c r="B229">
        <v>312</v>
      </c>
      <c r="C229" t="s">
        <v>318</v>
      </c>
      <c r="D229">
        <v>2.6579244000000002</v>
      </c>
      <c r="E229">
        <v>1.8842359</v>
      </c>
      <c r="F229">
        <v>2064.7937000000002</v>
      </c>
      <c r="G229">
        <v>826.46400000000006</v>
      </c>
      <c r="H229">
        <v>521.3143</v>
      </c>
      <c r="I229">
        <v>309.08292</v>
      </c>
      <c r="J229">
        <v>407.93239999999997</v>
      </c>
      <c r="K229">
        <v>8</v>
      </c>
      <c r="L229">
        <v>161.08632</v>
      </c>
      <c r="M229">
        <v>188.42357999999999</v>
      </c>
      <c r="N229" t="s">
        <v>2208</v>
      </c>
      <c r="O229">
        <v>115.56193500000001</v>
      </c>
      <c r="P229">
        <v>117.76473</v>
      </c>
      <c r="Q229">
        <v>321</v>
      </c>
      <c r="R229">
        <v>3.2610000000000001</v>
      </c>
      <c r="S229">
        <v>3.6349999999999998</v>
      </c>
      <c r="T229">
        <v>3.2610000000000001</v>
      </c>
      <c r="U229">
        <v>2.7450000000000001</v>
      </c>
      <c r="V229">
        <v>1.7290000000000001</v>
      </c>
      <c r="W229">
        <v>4.0339999999999998</v>
      </c>
      <c r="X229">
        <v>0</v>
      </c>
      <c r="Y229">
        <v>0</v>
      </c>
      <c r="Z229">
        <v>0.56899999999999995</v>
      </c>
      <c r="AA229">
        <v>0.38900000000000001</v>
      </c>
      <c r="AB229">
        <v>0.14899999999999999</v>
      </c>
      <c r="AC229">
        <v>3.1E-2</v>
      </c>
      <c r="AD229">
        <v>0</v>
      </c>
      <c r="AE229">
        <v>5404.32</v>
      </c>
      <c r="AF229">
        <v>7774.2803000000004</v>
      </c>
      <c r="AG229">
        <v>2.7</v>
      </c>
      <c r="AH229">
        <v>1</v>
      </c>
      <c r="AI229">
        <v>4.1666667999999997E-2</v>
      </c>
      <c r="AJ229">
        <v>5.0000004000000001E-2</v>
      </c>
      <c r="AK229">
        <v>0.31667309999999999</v>
      </c>
      <c r="AL229">
        <v>2.8128868000000001E-2</v>
      </c>
      <c r="AM229">
        <v>19.8</v>
      </c>
      <c r="AN229">
        <v>5.3</v>
      </c>
      <c r="AO229">
        <v>50</v>
      </c>
      <c r="AP229">
        <v>50</v>
      </c>
      <c r="AQ229" s="34">
        <v>0.39203995000000003</v>
      </c>
      <c r="AR229" s="34">
        <v>2.2215601999999999</v>
      </c>
      <c r="AS229" s="34">
        <v>6.1746299999999996</v>
      </c>
      <c r="AT229" s="34">
        <v>15.403846</v>
      </c>
      <c r="AU229" s="34">
        <v>19.544170000000001</v>
      </c>
      <c r="AV229" s="34"/>
      <c r="AW229" s="34"/>
      <c r="AX229" s="34"/>
      <c r="AY229" s="34"/>
      <c r="AZ229" s="34"/>
      <c r="BA229" s="34">
        <v>0</v>
      </c>
      <c r="BB229" s="34">
        <v>0.60570495999999996</v>
      </c>
      <c r="BC229" s="34">
        <v>3.6455004999999999E-2</v>
      </c>
      <c r="BD229" s="34">
        <v>0</v>
      </c>
      <c r="BE229" s="34">
        <v>0.1</v>
      </c>
      <c r="BF229" s="34">
        <v>1.0000001E-2</v>
      </c>
      <c r="BG229" s="34">
        <v>0.2</v>
      </c>
      <c r="BH229" s="34">
        <v>0.2</v>
      </c>
      <c r="BI229" s="34">
        <v>1</v>
      </c>
      <c r="BJ229" s="34">
        <v>0.5</v>
      </c>
      <c r="BK229" s="34">
        <v>0</v>
      </c>
      <c r="BL229" s="34">
        <v>0</v>
      </c>
      <c r="BM229" s="34"/>
      <c r="BN229" s="34"/>
      <c r="BO229" s="34"/>
      <c r="BP229" s="34"/>
      <c r="BQ229" s="34"/>
      <c r="BR229" s="34"/>
      <c r="BS229" s="34"/>
      <c r="BT229" s="34"/>
      <c r="BU229" s="34"/>
      <c r="BV229" s="34">
        <v>1.8600003000000001</v>
      </c>
      <c r="BW229" s="34"/>
      <c r="BX229" s="34"/>
      <c r="BY229" s="34">
        <v>1.2</v>
      </c>
      <c r="BZ229" s="34"/>
      <c r="CA229" s="34"/>
      <c r="CB229" s="34"/>
      <c r="CC229" s="34"/>
      <c r="CD229" s="34"/>
      <c r="CE229" s="34"/>
      <c r="CF229" s="34"/>
      <c r="CG229" s="34"/>
      <c r="CH229" s="34"/>
      <c r="CI229" s="34"/>
      <c r="CJ229" s="34"/>
      <c r="CK229" s="34"/>
      <c r="CL229" s="34"/>
      <c r="CM229" s="34"/>
      <c r="CN229" s="34" t="s">
        <v>2176</v>
      </c>
    </row>
    <row r="230" spans="1:92">
      <c r="A230" t="s">
        <v>2426</v>
      </c>
      <c r="B230">
        <v>313</v>
      </c>
      <c r="C230" t="s">
        <v>319</v>
      </c>
      <c r="D230">
        <v>1.4267725</v>
      </c>
      <c r="E230">
        <v>1.0087523</v>
      </c>
      <c r="F230">
        <v>1261.4156</v>
      </c>
      <c r="G230">
        <v>133.79094000000001</v>
      </c>
      <c r="H230">
        <v>548.90480000000002</v>
      </c>
      <c r="I230">
        <v>170.78752</v>
      </c>
      <c r="J230">
        <v>407.93239999999997</v>
      </c>
      <c r="K230">
        <v>8</v>
      </c>
      <c r="L230">
        <v>86.471053999999995</v>
      </c>
      <c r="M230">
        <v>100.87524000000001</v>
      </c>
      <c r="N230" t="s">
        <v>2192</v>
      </c>
      <c r="O230">
        <v>109.75174</v>
      </c>
      <c r="P230">
        <v>112.0836</v>
      </c>
      <c r="Q230">
        <v>211</v>
      </c>
      <c r="R230">
        <v>2.3889999999999998</v>
      </c>
      <c r="S230">
        <v>2.8410000000000002</v>
      </c>
      <c r="T230">
        <v>2.3889999999999998</v>
      </c>
      <c r="U230">
        <v>2.0089999999999999</v>
      </c>
      <c r="V230">
        <v>1.3180000000000001</v>
      </c>
      <c r="W230">
        <v>3.0739999999999998</v>
      </c>
      <c r="X230">
        <v>0</v>
      </c>
      <c r="Y230">
        <v>0</v>
      </c>
      <c r="Z230">
        <v>0.51400000000000001</v>
      </c>
      <c r="AA230">
        <v>0.33500000000000002</v>
      </c>
      <c r="AB230">
        <v>0.15</v>
      </c>
      <c r="AC230">
        <v>2.9000000000000001E-2</v>
      </c>
      <c r="AD230">
        <v>0</v>
      </c>
      <c r="AE230">
        <v>4643.05</v>
      </c>
      <c r="AF230">
        <v>6692.8222999999998</v>
      </c>
      <c r="AG230">
        <v>2.7</v>
      </c>
      <c r="AH230">
        <v>0.7</v>
      </c>
      <c r="AI230">
        <v>4.1666667999999997E-2</v>
      </c>
      <c r="AJ230">
        <v>4.1666667999999997E-2</v>
      </c>
      <c r="AK230">
        <v>0.19427827</v>
      </c>
      <c r="AL230">
        <v>1.5173684999999999E-2</v>
      </c>
      <c r="AM230">
        <v>18.8</v>
      </c>
      <c r="AN230">
        <v>3.6</v>
      </c>
      <c r="AO230">
        <v>30</v>
      </c>
      <c r="AP230">
        <v>50</v>
      </c>
      <c r="AQ230" s="34">
        <v>2.1780000000000001E-2</v>
      </c>
      <c r="AR230" s="34">
        <v>0.37025999999999998</v>
      </c>
      <c r="AS230" s="34">
        <v>1.0291051</v>
      </c>
      <c r="AT230" s="34">
        <v>31.016635999999998</v>
      </c>
      <c r="AU230" s="34">
        <v>32.437781999999999</v>
      </c>
      <c r="AV230" s="34"/>
      <c r="AW230" s="34"/>
      <c r="AX230" s="34"/>
      <c r="AY230" s="34"/>
      <c r="AZ230" s="34"/>
      <c r="BA230" s="34">
        <v>0</v>
      </c>
      <c r="BB230" s="34">
        <v>0.27152500000000002</v>
      </c>
      <c r="BC230" s="34">
        <v>0</v>
      </c>
      <c r="BD230" s="34">
        <v>0</v>
      </c>
      <c r="BE230" s="34">
        <v>0.1</v>
      </c>
      <c r="BF230" s="34">
        <v>0</v>
      </c>
      <c r="BG230" s="34">
        <v>0.2</v>
      </c>
      <c r="BH230" s="34">
        <v>0.2</v>
      </c>
      <c r="BI230" s="34">
        <v>1</v>
      </c>
      <c r="BJ230" s="34">
        <v>0.5</v>
      </c>
      <c r="BK230" s="34">
        <v>0</v>
      </c>
      <c r="BL230" s="34">
        <v>0</v>
      </c>
      <c r="BM230" s="34"/>
      <c r="BN230" s="34"/>
      <c r="BO230" s="34"/>
      <c r="BP230" s="34"/>
      <c r="BQ230" s="34"/>
      <c r="BR230" s="34"/>
      <c r="BS230" s="34"/>
      <c r="BT230" s="34"/>
      <c r="BU230" s="34"/>
      <c r="BV230" s="34">
        <v>1.5500001000000001</v>
      </c>
      <c r="BW230" s="34"/>
      <c r="BX230" s="34"/>
      <c r="BY230" s="34">
        <v>1.2</v>
      </c>
      <c r="BZ230" s="34"/>
      <c r="CA230" s="34"/>
      <c r="CB230" s="34"/>
      <c r="CC230" s="34"/>
      <c r="CD230" s="34"/>
      <c r="CE230" s="34"/>
      <c r="CF230" s="34"/>
      <c r="CG230" s="34"/>
      <c r="CH230" s="34"/>
      <c r="CI230" s="34"/>
      <c r="CJ230" s="34"/>
      <c r="CK230" s="34"/>
      <c r="CL230" s="34"/>
      <c r="CM230" s="34"/>
      <c r="CN230" s="34" t="s">
        <v>2233</v>
      </c>
    </row>
    <row r="231" spans="1:92">
      <c r="A231" t="s">
        <v>2427</v>
      </c>
      <c r="B231">
        <v>314</v>
      </c>
      <c r="C231" t="s">
        <v>320</v>
      </c>
      <c r="D231">
        <v>3.9087538999999998</v>
      </c>
      <c r="E231">
        <v>2.4171792999999999</v>
      </c>
      <c r="F231">
        <v>2592.3892000000001</v>
      </c>
      <c r="G231">
        <v>831.5027</v>
      </c>
      <c r="H231">
        <v>1017.3851</v>
      </c>
      <c r="I231">
        <v>250.77280999999999</v>
      </c>
      <c r="J231">
        <v>492.72879999999998</v>
      </c>
      <c r="K231">
        <v>9</v>
      </c>
      <c r="L231">
        <v>57.313102999999998</v>
      </c>
      <c r="M231">
        <v>96.687169999999995</v>
      </c>
      <c r="N231" t="s">
        <v>2202</v>
      </c>
      <c r="O231">
        <v>88.835310000000007</v>
      </c>
      <c r="P231">
        <v>105.09475999999999</v>
      </c>
      <c r="Q231">
        <v>437</v>
      </c>
      <c r="R231">
        <v>3.9540000000000002</v>
      </c>
      <c r="S231">
        <v>4.0730000000000004</v>
      </c>
      <c r="T231">
        <v>3.9540000000000002</v>
      </c>
      <c r="U231">
        <v>3.109</v>
      </c>
      <c r="V231">
        <v>3.45</v>
      </c>
      <c r="W231">
        <v>5.4640000000000004</v>
      </c>
      <c r="X231">
        <v>0</v>
      </c>
      <c r="Y231">
        <v>2.5859999999999999</v>
      </c>
      <c r="Z231">
        <v>7.0190000000000001</v>
      </c>
      <c r="AA231">
        <v>2.4649999999999999</v>
      </c>
      <c r="AB231">
        <v>0.51300000000000001</v>
      </c>
      <c r="AC231">
        <v>4.0410000000000004</v>
      </c>
      <c r="AD231">
        <v>30792.248</v>
      </c>
      <c r="AE231">
        <v>4934.0429999999997</v>
      </c>
      <c r="AF231">
        <v>18500.436000000002</v>
      </c>
      <c r="AG231">
        <v>0.8</v>
      </c>
      <c r="AH231">
        <v>0.7</v>
      </c>
      <c r="AI231">
        <v>0.16666666999999999</v>
      </c>
      <c r="AJ231">
        <v>0.108333334</v>
      </c>
      <c r="AK231">
        <v>0.16288554999999999</v>
      </c>
      <c r="AL231">
        <v>0.1932653</v>
      </c>
      <c r="AM231">
        <v>15</v>
      </c>
      <c r="AN231">
        <v>60</v>
      </c>
      <c r="AO231">
        <v>50</v>
      </c>
      <c r="AP231">
        <v>61</v>
      </c>
      <c r="AQ231" s="34">
        <v>5.0311804000000002</v>
      </c>
      <c r="AR231" s="34">
        <v>0</v>
      </c>
      <c r="AS231" s="34">
        <v>2.4149668000000002</v>
      </c>
      <c r="AT231" s="34">
        <v>446.76659999999998</v>
      </c>
      <c r="AU231" s="34">
        <v>454.21269999999998</v>
      </c>
      <c r="AV231" s="34">
        <v>1.9150927E-3</v>
      </c>
      <c r="AW231" s="34">
        <v>16.074902000000002</v>
      </c>
      <c r="AX231" s="34"/>
      <c r="AY231" s="34">
        <v>26.791505999999998</v>
      </c>
      <c r="AZ231" s="34">
        <v>4.4107966000000003</v>
      </c>
      <c r="BA231" s="34">
        <v>0.5</v>
      </c>
      <c r="BB231" s="34">
        <v>0.43389</v>
      </c>
      <c r="BC231" s="34">
        <v>0</v>
      </c>
      <c r="BD231" s="34">
        <v>0</v>
      </c>
      <c r="BE231" s="34">
        <v>0.2</v>
      </c>
      <c r="BF231" s="34">
        <v>0</v>
      </c>
      <c r="BG231" s="34">
        <v>0.1</v>
      </c>
      <c r="BH231" s="34">
        <v>0.4</v>
      </c>
      <c r="BI231" s="34">
        <v>1.7</v>
      </c>
      <c r="BJ231" s="34">
        <v>4.4000000000000004</v>
      </c>
      <c r="BK231" s="34">
        <v>13.6</v>
      </c>
      <c r="BL231" s="34">
        <v>0</v>
      </c>
      <c r="BM231" s="34">
        <v>1</v>
      </c>
      <c r="BN231" s="34">
        <v>0.5</v>
      </c>
      <c r="BO231" s="34">
        <v>0</v>
      </c>
      <c r="BP231" s="34"/>
      <c r="BQ231" s="34"/>
      <c r="BR231" s="34"/>
      <c r="BS231" s="34"/>
      <c r="BT231" s="34"/>
      <c r="BU231" s="34"/>
      <c r="BV231" s="34">
        <v>2.3240001000000001</v>
      </c>
      <c r="BW231" s="34"/>
      <c r="BX231" s="34">
        <v>7.5000003000000003E-3</v>
      </c>
      <c r="BY231" s="34">
        <v>1.1200000000000001</v>
      </c>
      <c r="BZ231" s="34"/>
      <c r="CA231" s="34"/>
      <c r="CB231" s="34"/>
      <c r="CC231" s="34"/>
      <c r="CD231" s="34"/>
      <c r="CE231" s="34"/>
      <c r="CF231" s="34"/>
      <c r="CG231" s="34"/>
      <c r="CH231" s="34"/>
      <c r="CI231" s="34"/>
      <c r="CJ231" s="34"/>
      <c r="CK231" s="34"/>
      <c r="CL231" s="34"/>
      <c r="CM231" s="34"/>
      <c r="CN231" s="34" t="s">
        <v>2182</v>
      </c>
    </row>
    <row r="232" spans="1:92">
      <c r="A232" t="s">
        <v>2428</v>
      </c>
      <c r="B232">
        <v>315</v>
      </c>
      <c r="C232" t="s">
        <v>321</v>
      </c>
      <c r="D232">
        <v>17.982609</v>
      </c>
      <c r="E232">
        <v>5.3925953</v>
      </c>
      <c r="F232">
        <v>5739.442</v>
      </c>
      <c r="G232">
        <v>0</v>
      </c>
      <c r="H232">
        <v>5603.0083000000004</v>
      </c>
      <c r="I232">
        <v>0</v>
      </c>
      <c r="J232">
        <v>136.43373</v>
      </c>
      <c r="K232">
        <v>6</v>
      </c>
      <c r="L232">
        <v>64.109116</v>
      </c>
      <c r="M232">
        <v>99.862880000000004</v>
      </c>
      <c r="N232" t="s">
        <v>2251</v>
      </c>
      <c r="O232">
        <v>86.454849999999993</v>
      </c>
      <c r="P232">
        <v>92.97578</v>
      </c>
      <c r="Q232">
        <v>800</v>
      </c>
      <c r="R232">
        <v>8.4809999999999999</v>
      </c>
      <c r="S232">
        <v>6.0609999999999999</v>
      </c>
      <c r="T232">
        <v>8.4809999999999999</v>
      </c>
      <c r="U232">
        <v>4.6440000000000001</v>
      </c>
      <c r="V232">
        <v>0</v>
      </c>
      <c r="W232">
        <v>0</v>
      </c>
      <c r="X232">
        <v>0</v>
      </c>
      <c r="Y232">
        <v>0</v>
      </c>
      <c r="Z232">
        <v>0.371</v>
      </c>
      <c r="AA232">
        <v>0.17100000000000001</v>
      </c>
      <c r="AB232">
        <v>0.2</v>
      </c>
      <c r="AC232">
        <v>0</v>
      </c>
      <c r="AD232">
        <v>0</v>
      </c>
      <c r="AE232">
        <v>3413.8462</v>
      </c>
      <c r="AF232">
        <v>3413.8462</v>
      </c>
      <c r="AG232">
        <v>0</v>
      </c>
      <c r="AH232">
        <v>0.5</v>
      </c>
      <c r="AI232">
        <v>0</v>
      </c>
      <c r="AJ232">
        <v>0.1</v>
      </c>
      <c r="AK232">
        <v>0.32500000000000001</v>
      </c>
      <c r="AL232">
        <v>0.32500000000000001</v>
      </c>
      <c r="AM232">
        <v>0</v>
      </c>
      <c r="AN232">
        <v>65</v>
      </c>
      <c r="AO232">
        <v>0</v>
      </c>
      <c r="AP232">
        <v>10</v>
      </c>
      <c r="AQ232" s="34">
        <v>0</v>
      </c>
      <c r="AR232" s="34">
        <v>0</v>
      </c>
      <c r="AS232" s="34">
        <v>0</v>
      </c>
      <c r="AT232" s="34">
        <v>0</v>
      </c>
      <c r="AU232" s="34">
        <v>0</v>
      </c>
      <c r="AV232" s="34"/>
      <c r="AW232" s="34"/>
      <c r="AX232" s="34"/>
      <c r="AY232" s="34"/>
      <c r="AZ232" s="34"/>
      <c r="BA232" s="34">
        <v>0</v>
      </c>
      <c r="BB232" s="34">
        <v>0</v>
      </c>
      <c r="BC232" s="34">
        <v>0</v>
      </c>
      <c r="BD232" s="34">
        <v>0</v>
      </c>
      <c r="BE232" s="34">
        <v>1.25</v>
      </c>
      <c r="BF232" s="34">
        <v>0.1</v>
      </c>
      <c r="BG232" s="34"/>
      <c r="BH232" s="34"/>
      <c r="BI232" s="34"/>
      <c r="BJ232" s="34"/>
      <c r="BK232" s="34"/>
      <c r="BL232" s="34"/>
      <c r="BM232" s="34"/>
      <c r="BN232" s="34"/>
      <c r="BO232" s="34"/>
      <c r="BP232" s="34"/>
      <c r="BQ232" s="34"/>
      <c r="BR232" s="34"/>
      <c r="BS232" s="34"/>
      <c r="BT232" s="34"/>
      <c r="BU232" s="34"/>
      <c r="BV232" s="34">
        <v>1.1500001</v>
      </c>
      <c r="BW232" s="34"/>
      <c r="BX232" s="34">
        <v>5.2500001999999997E-2</v>
      </c>
      <c r="BY232" s="34">
        <v>2</v>
      </c>
      <c r="BZ232" s="34"/>
      <c r="CA232" s="34"/>
      <c r="CB232" s="34"/>
      <c r="CC232" s="34"/>
      <c r="CD232" s="34"/>
      <c r="CE232" s="34"/>
      <c r="CF232" s="34"/>
      <c r="CG232" s="34"/>
      <c r="CH232" s="34"/>
      <c r="CI232" s="34"/>
      <c r="CJ232" s="34"/>
      <c r="CK232" s="34"/>
      <c r="CL232" s="34"/>
      <c r="CM232" s="34"/>
      <c r="CN232" s="34" t="s">
        <v>2176</v>
      </c>
    </row>
    <row r="233" spans="1:92">
      <c r="A233" t="s">
        <v>2429</v>
      </c>
      <c r="B233">
        <v>316</v>
      </c>
      <c r="C233" t="s">
        <v>322</v>
      </c>
      <c r="D233">
        <v>7.9234169999999997</v>
      </c>
      <c r="E233">
        <v>5.4753784999999997</v>
      </c>
      <c r="F233">
        <v>7403.3056999999999</v>
      </c>
      <c r="G233">
        <v>5345.7793000000001</v>
      </c>
      <c r="H233">
        <v>1603.8097</v>
      </c>
      <c r="I233">
        <v>45.784374</v>
      </c>
      <c r="J233">
        <v>407.93239999999997</v>
      </c>
      <c r="K233">
        <v>10</v>
      </c>
      <c r="L233">
        <v>105.92802399999999</v>
      </c>
      <c r="M233">
        <v>116.49742000000001</v>
      </c>
      <c r="N233" t="s">
        <v>2190</v>
      </c>
      <c r="O233">
        <v>108.53995999999999</v>
      </c>
      <c r="P233">
        <v>82.960279999999997</v>
      </c>
      <c r="Q233">
        <v>601</v>
      </c>
      <c r="R233">
        <v>5.63</v>
      </c>
      <c r="S233">
        <v>6.883</v>
      </c>
      <c r="T233">
        <v>5.63</v>
      </c>
      <c r="U233">
        <v>4.68</v>
      </c>
      <c r="V233">
        <v>0</v>
      </c>
      <c r="W233">
        <v>0</v>
      </c>
      <c r="X233">
        <v>0</v>
      </c>
      <c r="Y233">
        <v>0</v>
      </c>
      <c r="Z233">
        <v>1.2669999999999999</v>
      </c>
      <c r="AA233">
        <v>1.2669999999999999</v>
      </c>
      <c r="AB233">
        <v>0</v>
      </c>
      <c r="AC233">
        <v>0</v>
      </c>
      <c r="AD233">
        <v>0</v>
      </c>
      <c r="AE233">
        <v>19715.190999999999</v>
      </c>
      <c r="AF233">
        <v>25344.405999999999</v>
      </c>
      <c r="AG233">
        <v>15</v>
      </c>
      <c r="AH233">
        <v>2</v>
      </c>
      <c r="AI233">
        <v>2.5000002E-2</v>
      </c>
      <c r="AJ233">
        <v>0.25</v>
      </c>
      <c r="AK233">
        <v>14.240233999999999</v>
      </c>
      <c r="AL233">
        <v>0.28272059999999999</v>
      </c>
      <c r="AM233">
        <v>100</v>
      </c>
      <c r="AN233">
        <v>20</v>
      </c>
      <c r="AO233">
        <v>5</v>
      </c>
      <c r="AP233">
        <v>90</v>
      </c>
      <c r="AQ233" s="34">
        <v>0</v>
      </c>
      <c r="AR233" s="34">
        <v>0</v>
      </c>
      <c r="AS233" s="34">
        <v>0</v>
      </c>
      <c r="AT233" s="34">
        <v>0</v>
      </c>
      <c r="AU233" s="34">
        <v>0</v>
      </c>
      <c r="AV233" s="34"/>
      <c r="AW233" s="34"/>
      <c r="AX233" s="34"/>
      <c r="AY233" s="34"/>
      <c r="AZ233" s="34"/>
      <c r="BA233" s="34">
        <v>0</v>
      </c>
      <c r="BB233" s="34">
        <v>6.1686106000000001</v>
      </c>
      <c r="BC233" s="34">
        <v>1.6389849999999999</v>
      </c>
      <c r="BD233" s="34">
        <v>0</v>
      </c>
      <c r="BE233" s="34">
        <v>0.3</v>
      </c>
      <c r="BF233" s="34">
        <v>0</v>
      </c>
      <c r="BG233" s="34">
        <v>0.1</v>
      </c>
      <c r="BH233" s="34">
        <v>0.1</v>
      </c>
      <c r="BI233" s="34">
        <v>0</v>
      </c>
      <c r="BJ233" s="34">
        <v>0</v>
      </c>
      <c r="BK233" s="34">
        <v>0</v>
      </c>
      <c r="BL233" s="34">
        <v>0</v>
      </c>
      <c r="BM233" s="34">
        <v>0</v>
      </c>
      <c r="BN233" s="34">
        <v>0</v>
      </c>
      <c r="BO233" s="34">
        <v>0</v>
      </c>
      <c r="BP233" s="34"/>
      <c r="BQ233" s="34"/>
      <c r="BR233" s="34"/>
      <c r="BS233" s="34"/>
      <c r="BT233" s="34"/>
      <c r="BU233" s="34"/>
      <c r="BV233" s="34">
        <v>9.3000000000000007</v>
      </c>
      <c r="BW233" s="34"/>
      <c r="BX233" s="34"/>
      <c r="BY233" s="34"/>
      <c r="BZ233" s="34"/>
      <c r="CA233" s="34"/>
      <c r="CB233" s="34"/>
      <c r="CC233" s="34"/>
      <c r="CD233" s="34"/>
      <c r="CE233" s="34"/>
      <c r="CF233" s="34"/>
      <c r="CG233" s="34"/>
      <c r="CH233" s="34"/>
      <c r="CI233" s="34"/>
      <c r="CJ233" s="34"/>
      <c r="CK233" s="34"/>
      <c r="CL233" s="34"/>
      <c r="CM233" s="34"/>
      <c r="CN233" s="34" t="s">
        <v>2176</v>
      </c>
    </row>
    <row r="234" spans="1:92">
      <c r="A234" t="s">
        <v>2430</v>
      </c>
      <c r="B234">
        <v>317</v>
      </c>
      <c r="C234" t="s">
        <v>323</v>
      </c>
      <c r="D234">
        <v>3.8069039999999998</v>
      </c>
      <c r="E234">
        <v>1.4489392000000001</v>
      </c>
      <c r="F234">
        <v>1087.6649</v>
      </c>
      <c r="G234">
        <v>393.83443999999997</v>
      </c>
      <c r="H234">
        <v>139.40964</v>
      </c>
      <c r="I234">
        <v>4.555453</v>
      </c>
      <c r="J234">
        <v>549.86536000000001</v>
      </c>
      <c r="K234">
        <v>8</v>
      </c>
      <c r="L234">
        <v>230.72145</v>
      </c>
      <c r="M234">
        <v>144.89392000000001</v>
      </c>
      <c r="N234" t="s">
        <v>2172</v>
      </c>
      <c r="O234">
        <v>200.36337</v>
      </c>
      <c r="P234">
        <v>120.744934</v>
      </c>
      <c r="Q234">
        <v>412</v>
      </c>
      <c r="R234">
        <v>3.9020000000000001</v>
      </c>
      <c r="S234">
        <v>2.6379999999999999</v>
      </c>
      <c r="T234">
        <v>3.9020000000000001</v>
      </c>
      <c r="U234">
        <v>2.407</v>
      </c>
      <c r="V234">
        <v>1.476</v>
      </c>
      <c r="W234">
        <v>3.1720000000000002</v>
      </c>
      <c r="X234">
        <v>0</v>
      </c>
      <c r="Y234">
        <v>0.27100000000000002</v>
      </c>
      <c r="Z234">
        <v>1.649</v>
      </c>
      <c r="AA234">
        <v>0.74399999999999999</v>
      </c>
      <c r="AB234">
        <v>0.71</v>
      </c>
      <c r="AC234">
        <v>0.19500000000000001</v>
      </c>
      <c r="AD234">
        <v>689.99036000000001</v>
      </c>
      <c r="AE234">
        <v>6099.04</v>
      </c>
      <c r="AF234">
        <v>14180.01</v>
      </c>
      <c r="AG234">
        <v>1.5</v>
      </c>
      <c r="AH234">
        <v>0.5</v>
      </c>
      <c r="AI234">
        <v>4.1666667999999997E-2</v>
      </c>
      <c r="AJ234">
        <v>9.1666670000000006E-2</v>
      </c>
      <c r="AK234">
        <v>2.3113427999999998E-2</v>
      </c>
      <c r="AL234">
        <v>7.311321E-3</v>
      </c>
      <c r="AM234">
        <v>5</v>
      </c>
      <c r="AN234">
        <v>5</v>
      </c>
      <c r="AO234">
        <v>10</v>
      </c>
      <c r="AP234">
        <v>100</v>
      </c>
      <c r="AQ234" s="34">
        <v>0.70697880000000002</v>
      </c>
      <c r="AR234" s="34">
        <v>0</v>
      </c>
      <c r="AS234" s="34">
        <v>8.62488E-2</v>
      </c>
      <c r="AT234" s="34">
        <v>9.1381239999999995</v>
      </c>
      <c r="AU234" s="34">
        <v>9.8552230000000005</v>
      </c>
      <c r="AV234" s="34"/>
      <c r="AW234" s="34"/>
      <c r="AX234" s="34">
        <v>0.88215922999999996</v>
      </c>
      <c r="AY234" s="34">
        <v>0.25014936999999998</v>
      </c>
      <c r="AZ234" s="34">
        <v>1.1762124</v>
      </c>
      <c r="BA234" s="34">
        <v>0</v>
      </c>
      <c r="BB234" s="34">
        <v>0.20176501999999999</v>
      </c>
      <c r="BC234" s="34">
        <v>0</v>
      </c>
      <c r="BD234" s="34">
        <v>0</v>
      </c>
      <c r="BE234" s="34">
        <v>0.1</v>
      </c>
      <c r="BF234" s="34">
        <v>0</v>
      </c>
      <c r="BG234" s="34">
        <v>0.2</v>
      </c>
      <c r="BH234" s="34">
        <v>0.8</v>
      </c>
      <c r="BI234" s="34">
        <v>1.3000001000000001</v>
      </c>
      <c r="BJ234" s="34">
        <v>0.5</v>
      </c>
      <c r="BK234" s="34">
        <v>0.5</v>
      </c>
      <c r="BL234" s="34">
        <v>0</v>
      </c>
      <c r="BM234" s="34">
        <v>3.0000002000000001</v>
      </c>
      <c r="BN234" s="34">
        <v>2</v>
      </c>
      <c r="BO234" s="34">
        <v>0</v>
      </c>
      <c r="BP234" s="34"/>
      <c r="BQ234" s="34"/>
      <c r="BR234" s="34"/>
      <c r="BS234" s="34">
        <v>0</v>
      </c>
      <c r="BT234" s="34">
        <v>2.9405309000000001E-2</v>
      </c>
      <c r="BU234" s="34">
        <v>0</v>
      </c>
      <c r="BV234" s="34">
        <v>1.5350001</v>
      </c>
      <c r="BW234" s="34">
        <v>2.5000004000000002E-3</v>
      </c>
      <c r="BX234" s="34">
        <v>0.3</v>
      </c>
      <c r="BY234" s="34">
        <v>4</v>
      </c>
      <c r="BZ234" s="34"/>
      <c r="CA234" s="34"/>
      <c r="CB234" s="34"/>
      <c r="CC234" s="34"/>
      <c r="CD234" s="34"/>
      <c r="CE234" s="34"/>
      <c r="CF234" s="34"/>
      <c r="CG234" s="34"/>
      <c r="CH234" s="34"/>
      <c r="CI234" s="34"/>
      <c r="CJ234" s="34"/>
      <c r="CK234" s="34"/>
      <c r="CL234" s="34"/>
      <c r="CM234" s="34"/>
      <c r="CN234" s="34" t="s">
        <v>2182</v>
      </c>
    </row>
    <row r="235" spans="1:92">
      <c r="A235" t="s">
        <v>2431</v>
      </c>
      <c r="B235">
        <v>318</v>
      </c>
      <c r="C235" t="s">
        <v>324</v>
      </c>
      <c r="D235">
        <v>37.850749999999998</v>
      </c>
      <c r="E235">
        <v>5.6832123000000001</v>
      </c>
      <c r="F235">
        <v>2151.9562999999998</v>
      </c>
      <c r="G235">
        <v>0</v>
      </c>
      <c r="H235">
        <v>2015.5225</v>
      </c>
      <c r="I235">
        <v>0</v>
      </c>
      <c r="J235">
        <v>136.43373</v>
      </c>
      <c r="K235">
        <v>2</v>
      </c>
      <c r="L235">
        <v>123.33251</v>
      </c>
      <c r="M235">
        <v>99.705479999999994</v>
      </c>
      <c r="N235" t="s">
        <v>2227</v>
      </c>
      <c r="O235">
        <v>103.13556</v>
      </c>
      <c r="P235">
        <v>93.167420000000007</v>
      </c>
      <c r="Q235">
        <v>900</v>
      </c>
      <c r="R235">
        <v>9</v>
      </c>
      <c r="S235">
        <v>3.7109999999999999</v>
      </c>
      <c r="T235">
        <v>9</v>
      </c>
      <c r="U235">
        <v>4.7679999999999998</v>
      </c>
      <c r="V235">
        <v>0</v>
      </c>
      <c r="W235">
        <v>0</v>
      </c>
      <c r="X235">
        <v>0</v>
      </c>
      <c r="Y235">
        <v>0</v>
      </c>
      <c r="Z235">
        <v>0.38600000000000001</v>
      </c>
      <c r="AA235">
        <v>0.161</v>
      </c>
      <c r="AB235">
        <v>0.22500000000000001</v>
      </c>
      <c r="AC235">
        <v>0</v>
      </c>
      <c r="AD235">
        <v>0</v>
      </c>
      <c r="AE235">
        <v>3213.8462</v>
      </c>
      <c r="AF235">
        <v>3213.8462</v>
      </c>
      <c r="AG235">
        <v>0</v>
      </c>
      <c r="AH235">
        <v>3</v>
      </c>
      <c r="AI235">
        <v>0</v>
      </c>
      <c r="AJ235">
        <v>0.1</v>
      </c>
      <c r="AK235">
        <v>2.25</v>
      </c>
      <c r="AL235">
        <v>2.25</v>
      </c>
      <c r="AM235">
        <v>0</v>
      </c>
      <c r="AN235">
        <v>75</v>
      </c>
      <c r="AO235">
        <v>0</v>
      </c>
      <c r="AP235">
        <v>35</v>
      </c>
      <c r="AQ235" s="34">
        <v>0</v>
      </c>
      <c r="AR235" s="34">
        <v>0</v>
      </c>
      <c r="AS235" s="34">
        <v>0</v>
      </c>
      <c r="AT235" s="34">
        <v>0</v>
      </c>
      <c r="AU235" s="34">
        <v>0</v>
      </c>
      <c r="AV235" s="34"/>
      <c r="AW235" s="34"/>
      <c r="AX235" s="34"/>
      <c r="AY235" s="34"/>
      <c r="AZ235" s="34"/>
      <c r="BA235" s="34">
        <v>0</v>
      </c>
      <c r="BB235" s="34">
        <v>0</v>
      </c>
      <c r="BC235" s="34">
        <v>0</v>
      </c>
      <c r="BD235" s="34">
        <v>0</v>
      </c>
      <c r="BE235" s="34">
        <v>1.25</v>
      </c>
      <c r="BF235" s="34">
        <v>0</v>
      </c>
      <c r="BG235" s="34"/>
      <c r="BH235" s="34"/>
      <c r="BI235" s="34"/>
      <c r="BJ235" s="34"/>
      <c r="BK235" s="34"/>
      <c r="BL235" s="34"/>
      <c r="BM235" s="34"/>
      <c r="BN235" s="34"/>
      <c r="BO235" s="34"/>
      <c r="BP235" s="34"/>
      <c r="BQ235" s="34"/>
      <c r="BR235" s="34"/>
      <c r="BS235" s="34"/>
      <c r="BT235" s="34"/>
      <c r="BU235" s="34"/>
      <c r="BV235" s="34">
        <v>1.1500001</v>
      </c>
      <c r="BW235" s="34"/>
      <c r="BX235" s="34">
        <v>5.2500001999999997E-2</v>
      </c>
      <c r="BY235" s="34">
        <v>0.6</v>
      </c>
      <c r="BZ235" s="34">
        <v>1.6500002</v>
      </c>
      <c r="CA235" s="34"/>
      <c r="CB235" s="34"/>
      <c r="CC235" s="34"/>
      <c r="CD235" s="34"/>
      <c r="CE235" s="34"/>
      <c r="CF235" s="34"/>
      <c r="CG235" s="34"/>
      <c r="CH235" s="34"/>
      <c r="CI235" s="34"/>
      <c r="CJ235" s="34"/>
      <c r="CK235" s="34"/>
      <c r="CL235" s="34"/>
      <c r="CM235" s="34"/>
      <c r="CN235" s="34" t="s">
        <v>2176</v>
      </c>
    </row>
    <row r="236" spans="1:92">
      <c r="A236" t="s">
        <v>2432</v>
      </c>
      <c r="B236">
        <v>319</v>
      </c>
      <c r="C236" t="s">
        <v>325</v>
      </c>
      <c r="D236">
        <v>1.6690179000000001</v>
      </c>
      <c r="E236">
        <v>0.62333050000000001</v>
      </c>
      <c r="F236">
        <v>455.32625999999999</v>
      </c>
      <c r="G236">
        <v>0</v>
      </c>
      <c r="H236">
        <v>0</v>
      </c>
      <c r="I236">
        <v>0.38644865</v>
      </c>
      <c r="J236">
        <v>454.93982</v>
      </c>
      <c r="K236">
        <v>8</v>
      </c>
      <c r="L236">
        <v>101.152596</v>
      </c>
      <c r="M236">
        <v>62.333046000000003</v>
      </c>
      <c r="N236" t="s">
        <v>2192</v>
      </c>
      <c r="O236">
        <v>128.386</v>
      </c>
      <c r="P236">
        <v>69.258949999999999</v>
      </c>
      <c r="Q236">
        <v>321</v>
      </c>
      <c r="R236">
        <v>2.5840000000000001</v>
      </c>
      <c r="S236">
        <v>1.7070000000000001</v>
      </c>
      <c r="T236">
        <v>2.5840000000000001</v>
      </c>
      <c r="U236">
        <v>1.579</v>
      </c>
      <c r="V236">
        <v>2.4420000000000002</v>
      </c>
      <c r="W236">
        <v>1.605</v>
      </c>
      <c r="X236">
        <v>9</v>
      </c>
      <c r="Y236">
        <v>0.80900000000000005</v>
      </c>
      <c r="Z236">
        <v>0.95299999999999996</v>
      </c>
      <c r="AA236">
        <v>0.73099999999999998</v>
      </c>
      <c r="AB236">
        <v>0.17699999999999999</v>
      </c>
      <c r="AC236">
        <v>4.5999999999999999E-2</v>
      </c>
      <c r="AD236">
        <v>7934.8896000000004</v>
      </c>
      <c r="AE236">
        <v>4461.0389999999998</v>
      </c>
      <c r="AF236">
        <v>6678.5389999999998</v>
      </c>
      <c r="AG236">
        <v>0</v>
      </c>
      <c r="AH236">
        <v>0</v>
      </c>
      <c r="AI236">
        <v>1.6666667999999999E-2</v>
      </c>
      <c r="AJ236">
        <v>8.3333335999999994E-2</v>
      </c>
      <c r="AK236">
        <v>4.1666669999999998E-3</v>
      </c>
      <c r="AL236">
        <v>4.1666669999999998E-3</v>
      </c>
      <c r="AM236">
        <v>0</v>
      </c>
      <c r="AN236">
        <v>0</v>
      </c>
      <c r="AO236">
        <v>25</v>
      </c>
      <c r="AP236">
        <v>36</v>
      </c>
      <c r="AQ236" s="34">
        <v>1.9837224</v>
      </c>
      <c r="AR236" s="34">
        <v>0</v>
      </c>
      <c r="AS236" s="34">
        <v>0.34303504000000001</v>
      </c>
      <c r="AT236" s="34">
        <v>15.5319805</v>
      </c>
      <c r="AU236" s="34">
        <v>17.858737999999999</v>
      </c>
      <c r="AV236" s="34"/>
      <c r="AW236" s="34"/>
      <c r="AX236" s="34"/>
      <c r="AY236" s="34"/>
      <c r="AZ236" s="34"/>
      <c r="BA236" s="34">
        <v>0</v>
      </c>
      <c r="BB236" s="34">
        <v>0</v>
      </c>
      <c r="BC236" s="34">
        <v>0</v>
      </c>
      <c r="BD236" s="34">
        <v>0</v>
      </c>
      <c r="BE236" s="34">
        <v>0</v>
      </c>
      <c r="BF236" s="34">
        <v>0</v>
      </c>
      <c r="BG236" s="34">
        <v>0.3</v>
      </c>
      <c r="BH236" s="34">
        <v>0.4</v>
      </c>
      <c r="BI236" s="34">
        <v>0.90000004</v>
      </c>
      <c r="BJ236" s="34">
        <v>1.1000000000000001</v>
      </c>
      <c r="BK236" s="34">
        <v>0</v>
      </c>
      <c r="BL236" s="34">
        <v>0</v>
      </c>
      <c r="BM236" s="34">
        <v>0.1</v>
      </c>
      <c r="BN236" s="34">
        <v>0</v>
      </c>
      <c r="BO236" s="34">
        <v>0</v>
      </c>
      <c r="BP236" s="34"/>
      <c r="BQ236" s="34"/>
      <c r="BR236" s="34"/>
      <c r="BS236" s="34"/>
      <c r="BT236" s="34"/>
      <c r="BU236" s="34"/>
      <c r="BV236" s="34">
        <v>3.0800002000000002</v>
      </c>
      <c r="BW236" s="34"/>
      <c r="BX236" s="34"/>
      <c r="BY236" s="34">
        <v>1.2</v>
      </c>
      <c r="BZ236" s="34"/>
      <c r="CA236" s="34"/>
      <c r="CB236" s="34"/>
      <c r="CC236" s="34"/>
      <c r="CD236" s="34"/>
      <c r="CE236" s="34"/>
      <c r="CF236" s="34"/>
      <c r="CG236" s="34"/>
      <c r="CH236" s="34"/>
      <c r="CI236" s="34"/>
      <c r="CJ236" s="34"/>
      <c r="CK236" s="34"/>
      <c r="CL236" s="34"/>
      <c r="CM236" s="34"/>
      <c r="CN236" s="34" t="s">
        <v>2176</v>
      </c>
    </row>
    <row r="237" spans="1:92">
      <c r="A237" t="s">
        <v>2433</v>
      </c>
      <c r="B237">
        <v>320</v>
      </c>
      <c r="C237" t="s">
        <v>326</v>
      </c>
      <c r="D237">
        <v>4.8162459999999996</v>
      </c>
      <c r="E237">
        <v>3.6844603999999999</v>
      </c>
      <c r="F237">
        <v>3436.3303000000001</v>
      </c>
      <c r="G237">
        <v>225.34781000000001</v>
      </c>
      <c r="H237">
        <v>668.39733999999999</v>
      </c>
      <c r="I237">
        <v>1612.4390000000001</v>
      </c>
      <c r="J237">
        <v>930.14624000000003</v>
      </c>
      <c r="K237">
        <v>9</v>
      </c>
      <c r="L237">
        <v>70.619439999999997</v>
      </c>
      <c r="M237">
        <v>147.37842000000001</v>
      </c>
      <c r="N237" t="s">
        <v>2184</v>
      </c>
      <c r="O237">
        <v>104.701004</v>
      </c>
      <c r="P237">
        <v>122.81534600000001</v>
      </c>
      <c r="Q237">
        <v>446</v>
      </c>
      <c r="R237">
        <v>4.3890000000000002</v>
      </c>
      <c r="S237">
        <v>4.6900000000000004</v>
      </c>
      <c r="T237">
        <v>4.3890000000000002</v>
      </c>
      <c r="U237">
        <v>3.839</v>
      </c>
      <c r="V237">
        <v>4.3600000000000003</v>
      </c>
      <c r="W237">
        <v>3.2109999999999999</v>
      </c>
      <c r="X237">
        <v>8.8550000000000004</v>
      </c>
      <c r="Y237">
        <v>4.01</v>
      </c>
      <c r="Z237">
        <v>6.0839999999999996</v>
      </c>
      <c r="AA237">
        <v>3.3620000000000001</v>
      </c>
      <c r="AB237">
        <v>1.9690000000000001</v>
      </c>
      <c r="AC237">
        <v>0.753</v>
      </c>
      <c r="AD237">
        <v>41649.504000000001</v>
      </c>
      <c r="AE237">
        <v>10410.166999999999</v>
      </c>
      <c r="AF237">
        <v>25582.081999999999</v>
      </c>
      <c r="AG237">
        <v>1</v>
      </c>
      <c r="AH237">
        <v>2</v>
      </c>
      <c r="AI237">
        <v>0.25</v>
      </c>
      <c r="AJ237">
        <v>8.3333335999999994E-2</v>
      </c>
      <c r="AK237">
        <v>0.21854709</v>
      </c>
      <c r="AL237">
        <v>0.17762600000000001</v>
      </c>
      <c r="AM237">
        <v>45</v>
      </c>
      <c r="AN237">
        <v>11</v>
      </c>
      <c r="AO237">
        <v>70</v>
      </c>
      <c r="AP237">
        <v>80</v>
      </c>
      <c r="AQ237" s="34">
        <v>7.6977057000000002</v>
      </c>
      <c r="AR237" s="34">
        <v>1.1643589999999999</v>
      </c>
      <c r="AS237" s="34">
        <v>5.0311808E-2</v>
      </c>
      <c r="AT237" s="34">
        <v>291.57940000000002</v>
      </c>
      <c r="AU237" s="34">
        <v>300.49182000000002</v>
      </c>
      <c r="AV237" s="34"/>
      <c r="AW237" s="34"/>
      <c r="AX237" s="34">
        <v>0.5513496</v>
      </c>
      <c r="AY237" s="34"/>
      <c r="AZ237" s="34">
        <v>0.5513496</v>
      </c>
      <c r="BA237" s="34">
        <v>3.0000002000000001</v>
      </c>
      <c r="BB237" s="34">
        <v>0.33327000000000001</v>
      </c>
      <c r="BC237" s="34">
        <v>0</v>
      </c>
      <c r="BD237" s="34">
        <v>0</v>
      </c>
      <c r="BE237" s="34">
        <v>0.1</v>
      </c>
      <c r="BF237" s="34">
        <v>1.0000001E-2</v>
      </c>
      <c r="BG237" s="34">
        <v>0.70000004999999998</v>
      </c>
      <c r="BH237" s="34">
        <v>2.1000000999999999</v>
      </c>
      <c r="BI237" s="34">
        <v>4.4000000000000004</v>
      </c>
      <c r="BJ237" s="34">
        <v>0.70000004999999998</v>
      </c>
      <c r="BK237" s="34">
        <v>3.5000002000000001</v>
      </c>
      <c r="BL237" s="34">
        <v>0</v>
      </c>
      <c r="BM237" s="34">
        <v>0.70000004999999998</v>
      </c>
      <c r="BN237" s="34">
        <v>8</v>
      </c>
      <c r="BO237" s="34">
        <v>1</v>
      </c>
      <c r="BP237" s="34"/>
      <c r="BQ237" s="34"/>
      <c r="BR237" s="34"/>
      <c r="BS237" s="34">
        <v>0</v>
      </c>
      <c r="BT237" s="34">
        <v>0</v>
      </c>
      <c r="BU237" s="34">
        <v>0</v>
      </c>
      <c r="BV237" s="34">
        <v>3.0049999999999999</v>
      </c>
      <c r="BW237" s="34"/>
      <c r="BX237" s="34"/>
      <c r="BY237" s="34">
        <v>7.6800002999999997</v>
      </c>
      <c r="BZ237" s="34">
        <v>7.2000003000000001</v>
      </c>
      <c r="CA237" s="34">
        <v>1.5000001000000001</v>
      </c>
      <c r="CB237" s="34"/>
      <c r="CC237" s="34"/>
      <c r="CD237" s="34"/>
      <c r="CE237" s="34"/>
      <c r="CF237" s="34"/>
      <c r="CG237" s="34"/>
      <c r="CH237" s="34"/>
      <c r="CI237" s="34"/>
      <c r="CJ237" s="34"/>
      <c r="CK237" s="34"/>
      <c r="CL237" s="34"/>
      <c r="CM237" s="34"/>
      <c r="CN237" s="34" t="s">
        <v>2173</v>
      </c>
    </row>
    <row r="238" spans="1:92">
      <c r="A238" t="s">
        <v>2434</v>
      </c>
      <c r="B238">
        <v>321</v>
      </c>
      <c r="C238" t="s">
        <v>2435</v>
      </c>
      <c r="D238">
        <v>3.7665899999999999</v>
      </c>
      <c r="E238">
        <v>2.602824</v>
      </c>
      <c r="F238">
        <v>2277.6824000000001</v>
      </c>
      <c r="G238">
        <v>94.762069999999994</v>
      </c>
      <c r="H238">
        <v>643.02430000000004</v>
      </c>
      <c r="I238">
        <v>882.65689999999995</v>
      </c>
      <c r="J238">
        <v>657.23895000000005</v>
      </c>
      <c r="K238">
        <v>9</v>
      </c>
      <c r="L238">
        <v>55.228591999999999</v>
      </c>
      <c r="M238">
        <v>104.11296</v>
      </c>
      <c r="N238" t="s">
        <v>2202</v>
      </c>
      <c r="O238">
        <v>85.604324000000005</v>
      </c>
      <c r="P238">
        <v>113.16625999999999</v>
      </c>
      <c r="Q238">
        <v>448</v>
      </c>
      <c r="R238">
        <v>3.8820000000000001</v>
      </c>
      <c r="S238">
        <v>3.8180000000000001</v>
      </c>
      <c r="T238">
        <v>3.8820000000000001</v>
      </c>
      <c r="U238">
        <v>3.2269999999999999</v>
      </c>
      <c r="V238">
        <v>4.3049999999999997</v>
      </c>
      <c r="W238">
        <v>2.72</v>
      </c>
      <c r="X238">
        <v>8.8550000000000004</v>
      </c>
      <c r="Y238">
        <v>4.3730000000000002</v>
      </c>
      <c r="Z238">
        <v>8.4719999999999995</v>
      </c>
      <c r="AA238">
        <v>2.71</v>
      </c>
      <c r="AB238">
        <v>4.915</v>
      </c>
      <c r="AC238">
        <v>0.84699999999999998</v>
      </c>
      <c r="AD238">
        <v>36908.675999999999</v>
      </c>
      <c r="AE238">
        <v>7378.0527000000002</v>
      </c>
      <c r="AF238">
        <v>17284.651999999998</v>
      </c>
      <c r="AG238">
        <v>4</v>
      </c>
      <c r="AH238">
        <v>1.5</v>
      </c>
      <c r="AI238">
        <v>8.3333335999999994E-2</v>
      </c>
      <c r="AJ238">
        <v>9.1666670000000006E-2</v>
      </c>
      <c r="AK238">
        <v>0.41158167000000001</v>
      </c>
      <c r="AL238">
        <v>8.7643680000000002E-2</v>
      </c>
      <c r="AM238">
        <v>30</v>
      </c>
      <c r="AN238">
        <v>25</v>
      </c>
      <c r="AO238">
        <v>50</v>
      </c>
      <c r="AP238">
        <v>100</v>
      </c>
      <c r="AQ238" s="34">
        <v>5.3474259999999996</v>
      </c>
      <c r="AR238" s="34">
        <v>3.2199553999999999</v>
      </c>
      <c r="AS238" s="34">
        <v>0.40968186000000001</v>
      </c>
      <c r="AT238" s="34">
        <v>197.90862999999999</v>
      </c>
      <c r="AU238" s="34">
        <v>206.88568000000001</v>
      </c>
      <c r="AV238" s="34">
        <v>1.0633075000000001E-4</v>
      </c>
      <c r="AW238" s="34">
        <v>1.8296638000000001</v>
      </c>
      <c r="AX238" s="34"/>
      <c r="AY238" s="34">
        <v>1.6989734999999999</v>
      </c>
      <c r="AZ238" s="34">
        <v>1.0455220999999999</v>
      </c>
      <c r="BA238" s="34">
        <v>0.5</v>
      </c>
      <c r="BB238" s="34">
        <v>0.47661003000000002</v>
      </c>
      <c r="BC238" s="34">
        <v>0</v>
      </c>
      <c r="BD238" s="34">
        <v>0</v>
      </c>
      <c r="BE238" s="34">
        <v>0.15</v>
      </c>
      <c r="BF238" s="34">
        <v>1.0000001E-2</v>
      </c>
      <c r="BG238" s="34">
        <v>0.5</v>
      </c>
      <c r="BH238" s="34">
        <v>1</v>
      </c>
      <c r="BI238" s="34">
        <v>2</v>
      </c>
      <c r="BJ238" s="34">
        <v>2</v>
      </c>
      <c r="BK238" s="34">
        <v>3.0000002000000001</v>
      </c>
      <c r="BL238" s="34">
        <v>1</v>
      </c>
      <c r="BM238" s="34">
        <v>1</v>
      </c>
      <c r="BN238" s="34">
        <v>3.0000002000000001</v>
      </c>
      <c r="BO238" s="34">
        <v>2</v>
      </c>
      <c r="BP238" s="34"/>
      <c r="BQ238" s="34"/>
      <c r="BR238" s="34"/>
      <c r="BS238" s="34"/>
      <c r="BT238" s="34"/>
      <c r="BU238" s="34"/>
      <c r="BV238" s="34">
        <v>1.5000001000000001</v>
      </c>
      <c r="BW238" s="34">
        <v>1.5000002000000001E-3</v>
      </c>
      <c r="BX238" s="34">
        <v>0.11250001</v>
      </c>
      <c r="BY238" s="34">
        <v>3.0000002000000001</v>
      </c>
      <c r="BZ238" s="34">
        <v>42.750003999999997</v>
      </c>
      <c r="CA238" s="34"/>
      <c r="CB238" s="34"/>
      <c r="CC238" s="34"/>
      <c r="CD238" s="34"/>
      <c r="CE238" s="34"/>
      <c r="CF238" s="34"/>
      <c r="CG238" s="34"/>
      <c r="CH238" s="34"/>
      <c r="CI238" s="34"/>
      <c r="CJ238" s="34"/>
      <c r="CK238" s="34"/>
      <c r="CL238" s="34"/>
      <c r="CM238" s="34"/>
      <c r="CN238" s="34" t="s">
        <v>2176</v>
      </c>
    </row>
    <row r="239" spans="1:92">
      <c r="A239" t="s">
        <v>2436</v>
      </c>
      <c r="B239">
        <v>322</v>
      </c>
      <c r="C239" t="s">
        <v>2437</v>
      </c>
      <c r="D239">
        <v>4.4238625000000003</v>
      </c>
      <c r="E239">
        <v>3.5648270000000002</v>
      </c>
      <c r="F239">
        <v>3675.0340000000001</v>
      </c>
      <c r="G239">
        <v>610.32629999999995</v>
      </c>
      <c r="H239">
        <v>895.96169999999995</v>
      </c>
      <c r="I239">
        <v>1512.8859</v>
      </c>
      <c r="J239">
        <v>655.86005</v>
      </c>
      <c r="K239">
        <v>9</v>
      </c>
      <c r="L239">
        <v>64.866020000000006</v>
      </c>
      <c r="M239">
        <v>142.59307999999999</v>
      </c>
      <c r="N239" t="s">
        <v>2184</v>
      </c>
      <c r="O239">
        <v>96.170929999999998</v>
      </c>
      <c r="P239">
        <v>118.82756999999999</v>
      </c>
      <c r="Q239">
        <v>459</v>
      </c>
      <c r="R239">
        <v>4.2069999999999999</v>
      </c>
      <c r="S239">
        <v>4.8499999999999996</v>
      </c>
      <c r="T239">
        <v>4.2069999999999999</v>
      </c>
      <c r="U239">
        <v>3.7759999999999998</v>
      </c>
      <c r="V239">
        <v>5.2519999999999998</v>
      </c>
      <c r="W239">
        <v>3.012</v>
      </c>
      <c r="X239">
        <v>8.8550000000000004</v>
      </c>
      <c r="Y239">
        <v>6.29</v>
      </c>
      <c r="Z239">
        <v>9</v>
      </c>
      <c r="AA239">
        <v>4.7750000000000004</v>
      </c>
      <c r="AB239">
        <v>5.08</v>
      </c>
      <c r="AC239">
        <v>2.431</v>
      </c>
      <c r="AD239">
        <v>72875.02</v>
      </c>
      <c r="AE239">
        <v>10148.366</v>
      </c>
      <c r="AF239">
        <v>22627.766</v>
      </c>
      <c r="AG239">
        <v>4</v>
      </c>
      <c r="AH239">
        <v>2</v>
      </c>
      <c r="AI239">
        <v>0.125</v>
      </c>
      <c r="AJ239">
        <v>0.15</v>
      </c>
      <c r="AK239">
        <v>0.46277857</v>
      </c>
      <c r="AL239">
        <v>0.16858332000000001</v>
      </c>
      <c r="AM239">
        <v>25</v>
      </c>
      <c r="AN239">
        <v>45</v>
      </c>
      <c r="AO239">
        <v>65</v>
      </c>
      <c r="AP239">
        <v>100</v>
      </c>
      <c r="AQ239" s="34">
        <v>6.4686612999999999</v>
      </c>
      <c r="AR239" s="34">
        <v>10.781102000000001</v>
      </c>
      <c r="AS239" s="34">
        <v>0.71874004999999996</v>
      </c>
      <c r="AT239" s="34">
        <v>285.00371999999999</v>
      </c>
      <c r="AU239" s="34">
        <v>302.97223000000002</v>
      </c>
      <c r="AV239" s="34">
        <v>2.5316846000000002E-4</v>
      </c>
      <c r="AW239" s="34">
        <v>2.6138054999999998</v>
      </c>
      <c r="AX239" s="34"/>
      <c r="AY239" s="34">
        <v>0.61261069999999995</v>
      </c>
      <c r="AZ239" s="34">
        <v>0.40840712000000001</v>
      </c>
      <c r="BA239" s="34">
        <v>0.5</v>
      </c>
      <c r="BB239" s="34">
        <v>1.0267949999999999</v>
      </c>
      <c r="BC239" s="34">
        <v>0</v>
      </c>
      <c r="BD239" s="34">
        <v>0</v>
      </c>
      <c r="BE239" s="34">
        <v>0.15</v>
      </c>
      <c r="BF239" s="34">
        <v>0.05</v>
      </c>
      <c r="BG239" s="34">
        <v>1.3000001000000001</v>
      </c>
      <c r="BH239" s="34">
        <v>1</v>
      </c>
      <c r="BI239" s="34">
        <v>1</v>
      </c>
      <c r="BJ239" s="34">
        <v>2</v>
      </c>
      <c r="BK239" s="34">
        <v>4</v>
      </c>
      <c r="BL239" s="34">
        <v>5</v>
      </c>
      <c r="BM239" s="34">
        <v>2</v>
      </c>
      <c r="BN239" s="34">
        <v>4</v>
      </c>
      <c r="BO239" s="34">
        <v>5</v>
      </c>
      <c r="BP239" s="34"/>
      <c r="BQ239" s="34"/>
      <c r="BR239" s="34"/>
      <c r="BS239" s="34"/>
      <c r="BT239" s="34"/>
      <c r="BU239" s="34"/>
      <c r="BV239" s="34">
        <v>3.0000002000000001</v>
      </c>
      <c r="BW239" s="34">
        <v>6.0000009999999996E-3</v>
      </c>
      <c r="BX239" s="34">
        <v>0.21000000999999999</v>
      </c>
      <c r="BY239" s="34">
        <v>22.800001000000002</v>
      </c>
      <c r="BZ239" s="34">
        <v>34.200000000000003</v>
      </c>
      <c r="CA239" s="34"/>
      <c r="CB239" s="34"/>
      <c r="CC239" s="34"/>
      <c r="CD239" s="34"/>
      <c r="CE239" s="34"/>
      <c r="CF239" s="34"/>
      <c r="CG239" s="34"/>
      <c r="CH239" s="34"/>
      <c r="CI239" s="34"/>
      <c r="CJ239" s="34"/>
      <c r="CK239" s="34"/>
      <c r="CL239" s="34"/>
      <c r="CM239" s="34"/>
      <c r="CN239" s="34" t="s">
        <v>2233</v>
      </c>
    </row>
    <row r="240" spans="1:92">
      <c r="A240" t="s">
        <v>2438</v>
      </c>
      <c r="B240">
        <v>323</v>
      </c>
      <c r="C240" t="s">
        <v>2439</v>
      </c>
      <c r="D240">
        <v>0.76050819999999997</v>
      </c>
      <c r="E240">
        <v>1.3872960999999999</v>
      </c>
      <c r="F240">
        <v>4361.9840000000004</v>
      </c>
      <c r="G240">
        <v>2821.2908000000002</v>
      </c>
      <c r="H240">
        <v>1080.7166</v>
      </c>
      <c r="I240">
        <v>263.96512000000001</v>
      </c>
      <c r="J240">
        <v>196.01102</v>
      </c>
      <c r="K240">
        <v>8</v>
      </c>
      <c r="L240">
        <v>46.0914</v>
      </c>
      <c r="M240">
        <v>138.72961000000001</v>
      </c>
      <c r="N240" t="s">
        <v>2192</v>
      </c>
      <c r="O240">
        <v>58.500630000000001</v>
      </c>
      <c r="P240">
        <v>154.14401000000001</v>
      </c>
      <c r="Q240">
        <v>220</v>
      </c>
      <c r="R240">
        <v>2.3559999999999999</v>
      </c>
      <c r="S240">
        <v>5.2839999999999998</v>
      </c>
      <c r="T240">
        <v>1.744</v>
      </c>
      <c r="U240">
        <v>2.3559999999999999</v>
      </c>
      <c r="V240">
        <v>1.5780000000000001</v>
      </c>
      <c r="W240">
        <v>3.6819999999999999</v>
      </c>
      <c r="X240">
        <v>0</v>
      </c>
      <c r="Y240">
        <v>0</v>
      </c>
      <c r="Z240">
        <v>0.35599999999999998</v>
      </c>
      <c r="AA240">
        <v>0.33700000000000002</v>
      </c>
      <c r="AB240">
        <v>1.4999999999999999E-2</v>
      </c>
      <c r="AC240">
        <v>4.0000000000000001E-3</v>
      </c>
      <c r="AD240">
        <v>0</v>
      </c>
      <c r="AE240">
        <v>5222.3095999999996</v>
      </c>
      <c r="AF240">
        <v>6742.4440000000004</v>
      </c>
      <c r="AG240">
        <v>1</v>
      </c>
      <c r="AH240">
        <v>1</v>
      </c>
      <c r="AI240">
        <v>1.6666667999999999E-2</v>
      </c>
      <c r="AJ240">
        <v>1.6666667999999999E-2</v>
      </c>
      <c r="AK240">
        <v>0.3730328</v>
      </c>
      <c r="AL240">
        <v>7.7222230000000003E-2</v>
      </c>
      <c r="AM240">
        <v>50</v>
      </c>
      <c r="AN240">
        <v>20</v>
      </c>
      <c r="AO240">
        <v>10</v>
      </c>
      <c r="AP240">
        <v>10</v>
      </c>
      <c r="AQ240" s="34">
        <v>2.3522403000000001</v>
      </c>
      <c r="AR240" s="34">
        <v>0</v>
      </c>
      <c r="AS240" s="34">
        <v>2.6136E-2</v>
      </c>
      <c r="AT240" s="34">
        <v>0</v>
      </c>
      <c r="AU240" s="34">
        <v>0.61068719999999999</v>
      </c>
      <c r="AV240" s="34"/>
      <c r="AW240" s="34"/>
      <c r="AX240" s="34"/>
      <c r="AY240" s="34"/>
      <c r="AZ240" s="34"/>
      <c r="BA240" s="34">
        <v>0</v>
      </c>
      <c r="BB240" s="34">
        <v>1.223155</v>
      </c>
      <c r="BC240" s="34">
        <v>0</v>
      </c>
      <c r="BD240" s="34">
        <v>0</v>
      </c>
      <c r="BE240" s="34">
        <v>0.2</v>
      </c>
      <c r="BF240" s="34">
        <v>0</v>
      </c>
      <c r="BG240" s="34">
        <v>0.2</v>
      </c>
      <c r="BH240" s="34">
        <v>0.4</v>
      </c>
      <c r="BI240" s="34">
        <v>0.2</v>
      </c>
      <c r="BJ240" s="34">
        <v>0.1</v>
      </c>
      <c r="BK240" s="34">
        <v>0</v>
      </c>
      <c r="BL240" s="34">
        <v>0</v>
      </c>
      <c r="BM240" s="34"/>
      <c r="BN240" s="34"/>
      <c r="BO240" s="34"/>
      <c r="BP240" s="34"/>
      <c r="BQ240" s="34"/>
      <c r="BR240" s="34"/>
      <c r="BS240" s="34"/>
      <c r="BT240" s="34"/>
      <c r="BU240" s="34"/>
      <c r="BV240" s="34">
        <v>0.58799999999999997</v>
      </c>
      <c r="BW240" s="34"/>
      <c r="BX240" s="34"/>
      <c r="BY240" s="34">
        <v>8.0000005999999999E-2</v>
      </c>
      <c r="BZ240" s="34">
        <v>0</v>
      </c>
      <c r="CA240" s="34"/>
      <c r="CB240" s="34"/>
      <c r="CC240" s="34"/>
      <c r="CD240" s="34"/>
      <c r="CE240" s="34"/>
      <c r="CF240" s="34"/>
      <c r="CG240" s="34"/>
      <c r="CH240" s="34"/>
      <c r="CI240" s="34"/>
      <c r="CJ240" s="34"/>
      <c r="CK240" s="34"/>
      <c r="CL240" s="34"/>
      <c r="CM240" s="34"/>
      <c r="CN240" s="34" t="s">
        <v>2182</v>
      </c>
    </row>
    <row r="241" spans="1:92">
      <c r="A241" t="s">
        <v>2440</v>
      </c>
      <c r="B241">
        <v>324</v>
      </c>
      <c r="C241" t="s">
        <v>2441</v>
      </c>
      <c r="D241">
        <v>7.0612969999999997</v>
      </c>
      <c r="E241">
        <v>1.7145154</v>
      </c>
      <c r="F241">
        <v>826.76080000000002</v>
      </c>
      <c r="G241">
        <v>137.62809999999999</v>
      </c>
      <c r="H241">
        <v>0</v>
      </c>
      <c r="I241">
        <v>0.42410785000000001</v>
      </c>
      <c r="J241">
        <v>688.70860000000005</v>
      </c>
      <c r="K241">
        <v>8</v>
      </c>
      <c r="L241">
        <v>427.95733999999999</v>
      </c>
      <c r="M241">
        <v>171.45153999999999</v>
      </c>
      <c r="N241" t="s">
        <v>2195</v>
      </c>
      <c r="O241">
        <v>207.68521000000001</v>
      </c>
      <c r="P241">
        <v>90.237656000000001</v>
      </c>
      <c r="Q241">
        <v>529</v>
      </c>
      <c r="R241">
        <v>5.3150000000000004</v>
      </c>
      <c r="S241">
        <v>2.2999999999999998</v>
      </c>
      <c r="T241">
        <v>5.3150000000000004</v>
      </c>
      <c r="U241">
        <v>2.6190000000000002</v>
      </c>
      <c r="V241">
        <v>2.1760000000000002</v>
      </c>
      <c r="W241">
        <v>2.5710000000000002</v>
      </c>
      <c r="X241">
        <v>4.7450000000000001</v>
      </c>
      <c r="Y241">
        <v>0.92400000000000004</v>
      </c>
      <c r="Z241">
        <v>9</v>
      </c>
      <c r="AA241">
        <v>1.0429999999999999</v>
      </c>
      <c r="AB241">
        <v>4.7080000000000002</v>
      </c>
      <c r="AC241">
        <v>5.8440000000000003</v>
      </c>
      <c r="AD241">
        <v>12419.826999999999</v>
      </c>
      <c r="AE241">
        <v>6478.2563</v>
      </c>
      <c r="AF241">
        <v>8435.1640000000007</v>
      </c>
      <c r="AG241">
        <v>2</v>
      </c>
      <c r="AH241">
        <v>0</v>
      </c>
      <c r="AI241">
        <v>1.6666667999999999E-2</v>
      </c>
      <c r="AJ241">
        <v>0.375</v>
      </c>
      <c r="AK241">
        <v>0.44885786999999999</v>
      </c>
      <c r="AL241">
        <v>3.3333336000000002E-3</v>
      </c>
      <c r="AM241">
        <v>45</v>
      </c>
      <c r="AN241">
        <v>0</v>
      </c>
      <c r="AO241">
        <v>20</v>
      </c>
      <c r="AP241">
        <v>100</v>
      </c>
      <c r="AQ241" s="34">
        <v>2.0699713000000002</v>
      </c>
      <c r="AR241" s="34">
        <v>0</v>
      </c>
      <c r="AS241" s="34">
        <v>1.0349857</v>
      </c>
      <c r="AT241" s="34">
        <v>20.588280000000001</v>
      </c>
      <c r="AU241" s="34">
        <v>23.330117999999999</v>
      </c>
      <c r="AV241" s="34"/>
      <c r="AW241" s="34"/>
      <c r="AX241" s="34"/>
      <c r="AY241" s="34">
        <v>2.7567477</v>
      </c>
      <c r="AZ241" s="34"/>
      <c r="BA241" s="34">
        <v>0</v>
      </c>
      <c r="BB241" s="34">
        <v>0.38267499999999999</v>
      </c>
      <c r="BC241" s="34">
        <v>0</v>
      </c>
      <c r="BD241" s="34">
        <v>0</v>
      </c>
      <c r="BE241" s="34">
        <v>0</v>
      </c>
      <c r="BF241" s="34">
        <v>0</v>
      </c>
      <c r="BG241" s="34">
        <v>0.2</v>
      </c>
      <c r="BH241" s="34">
        <v>0.5</v>
      </c>
      <c r="BI241" s="34">
        <v>0.5</v>
      </c>
      <c r="BJ241" s="34">
        <v>0.5</v>
      </c>
      <c r="BK241" s="34">
        <v>0</v>
      </c>
      <c r="BL241" s="34">
        <v>0</v>
      </c>
      <c r="BM241" s="34">
        <v>0.4</v>
      </c>
      <c r="BN241" s="34">
        <v>0</v>
      </c>
      <c r="BO241" s="34">
        <v>0</v>
      </c>
      <c r="BP241" s="34"/>
      <c r="BQ241" s="34"/>
      <c r="BR241" s="34"/>
      <c r="BS241" s="34"/>
      <c r="BT241" s="34"/>
      <c r="BU241" s="34"/>
      <c r="BV241" s="34">
        <v>3.0700002</v>
      </c>
      <c r="BW241" s="34">
        <v>7.4999999999999997E-2</v>
      </c>
      <c r="BX241" s="34">
        <v>2.5500001999999999</v>
      </c>
      <c r="BY241" s="34">
        <v>40</v>
      </c>
      <c r="BZ241" s="34">
        <v>64.8</v>
      </c>
      <c r="CA241" s="34"/>
      <c r="CB241" s="34"/>
      <c r="CC241" s="34"/>
      <c r="CD241" s="34"/>
      <c r="CE241" s="34"/>
      <c r="CF241" s="34"/>
      <c r="CG241" s="34"/>
      <c r="CH241" s="34"/>
      <c r="CI241" s="34"/>
      <c r="CJ241" s="34"/>
      <c r="CK241" s="34"/>
      <c r="CL241" s="34"/>
      <c r="CM241" s="34"/>
      <c r="CN241" s="34" t="s">
        <v>2176</v>
      </c>
    </row>
    <row r="242" spans="1:92">
      <c r="A242" t="s">
        <v>2442</v>
      </c>
      <c r="B242">
        <v>325</v>
      </c>
      <c r="C242" t="s">
        <v>2443</v>
      </c>
      <c r="D242">
        <v>4.1776179999999998</v>
      </c>
      <c r="E242">
        <v>1.8621239999999999</v>
      </c>
      <c r="F242">
        <v>1302.1436000000001</v>
      </c>
      <c r="G242">
        <v>117.51384</v>
      </c>
      <c r="H242">
        <v>337.83127000000002</v>
      </c>
      <c r="I242">
        <v>232.03110000000001</v>
      </c>
      <c r="J242">
        <v>614.76739999999995</v>
      </c>
      <c r="K242">
        <v>8</v>
      </c>
      <c r="L242">
        <v>253.18896000000001</v>
      </c>
      <c r="M242">
        <v>186.2124</v>
      </c>
      <c r="N242" t="s">
        <v>2195</v>
      </c>
      <c r="O242">
        <v>122.87111</v>
      </c>
      <c r="P242">
        <v>98.006529999999998</v>
      </c>
      <c r="Q242">
        <v>446</v>
      </c>
      <c r="R242">
        <v>4.0880000000000001</v>
      </c>
      <c r="S242">
        <v>2.887</v>
      </c>
      <c r="T242">
        <v>4.0880000000000001</v>
      </c>
      <c r="U242">
        <v>2.7290000000000001</v>
      </c>
      <c r="V242">
        <v>4.0170000000000003</v>
      </c>
      <c r="W242">
        <v>2.36</v>
      </c>
      <c r="X242">
        <v>7.69</v>
      </c>
      <c r="Y242">
        <v>4.4489999999999998</v>
      </c>
      <c r="Z242">
        <v>6.242</v>
      </c>
      <c r="AA242">
        <v>2.6469999999999998</v>
      </c>
      <c r="AB242">
        <v>2.8340000000000001</v>
      </c>
      <c r="AC242">
        <v>0.76</v>
      </c>
      <c r="AD242">
        <v>40027.57</v>
      </c>
      <c r="AE242">
        <v>5718.9409999999998</v>
      </c>
      <c r="AF242">
        <v>12913.705</v>
      </c>
      <c r="AG242">
        <v>3</v>
      </c>
      <c r="AH242">
        <v>0.7</v>
      </c>
      <c r="AI242">
        <v>4.1666667999999997E-2</v>
      </c>
      <c r="AJ242">
        <v>0.116666675</v>
      </c>
      <c r="AK242">
        <v>1.0263112999999999</v>
      </c>
      <c r="AL242">
        <v>8.5625010000000001E-2</v>
      </c>
      <c r="AM242">
        <v>50</v>
      </c>
      <c r="AN242">
        <v>40</v>
      </c>
      <c r="AO242">
        <v>50</v>
      </c>
      <c r="AP242">
        <v>100</v>
      </c>
      <c r="AQ242" s="34">
        <v>7.2448997000000004</v>
      </c>
      <c r="AR242" s="34">
        <v>2.3287179999999998</v>
      </c>
      <c r="AS242" s="34">
        <v>0.41327554</v>
      </c>
      <c r="AT242" s="34">
        <v>109.786514</v>
      </c>
      <c r="AU242" s="34">
        <v>119.47407</v>
      </c>
      <c r="AV242" s="34"/>
      <c r="AW242" s="34"/>
      <c r="AX242" s="34"/>
      <c r="AY242" s="34">
        <v>0.78414159999999999</v>
      </c>
      <c r="AZ242" s="34">
        <v>1.9603541</v>
      </c>
      <c r="BA242" s="34">
        <v>4.0000002999999999E-2</v>
      </c>
      <c r="BB242" s="34">
        <v>0.79435</v>
      </c>
      <c r="BC242" s="34">
        <v>0</v>
      </c>
      <c r="BD242" s="34">
        <v>0</v>
      </c>
      <c r="BE242" s="34">
        <v>0.1</v>
      </c>
      <c r="BF242" s="34">
        <v>0</v>
      </c>
      <c r="BG242" s="34">
        <v>0.2</v>
      </c>
      <c r="BH242" s="34">
        <v>0.2</v>
      </c>
      <c r="BI242" s="34">
        <v>0.4</v>
      </c>
      <c r="BJ242" s="34">
        <v>0.2</v>
      </c>
      <c r="BK242" s="34">
        <v>5</v>
      </c>
      <c r="BL242" s="34">
        <v>0</v>
      </c>
      <c r="BM242" s="34">
        <v>0.5</v>
      </c>
      <c r="BN242" s="34">
        <v>5</v>
      </c>
      <c r="BO242" s="34">
        <v>0</v>
      </c>
      <c r="BP242" s="34"/>
      <c r="BQ242" s="34"/>
      <c r="BR242" s="34"/>
      <c r="BS242" s="34"/>
      <c r="BT242" s="34"/>
      <c r="BU242" s="34"/>
      <c r="BV242" s="34">
        <v>1.5100001000000001</v>
      </c>
      <c r="BW242" s="34">
        <v>2E-3</v>
      </c>
      <c r="BX242" s="34">
        <v>0.10500000399999999</v>
      </c>
      <c r="BY242" s="34">
        <v>7.84</v>
      </c>
      <c r="BZ242" s="34">
        <v>17.640001000000002</v>
      </c>
      <c r="CA242" s="34"/>
      <c r="CB242" s="34"/>
      <c r="CC242" s="34"/>
      <c r="CD242" s="34"/>
      <c r="CE242" s="34"/>
      <c r="CF242" s="34"/>
      <c r="CG242" s="34"/>
      <c r="CH242" s="34"/>
      <c r="CI242" s="34"/>
      <c r="CJ242" s="34"/>
      <c r="CK242" s="34"/>
      <c r="CL242" s="34"/>
      <c r="CM242" s="34"/>
      <c r="CN242" s="34" t="s">
        <v>2182</v>
      </c>
    </row>
    <row r="243" spans="1:92">
      <c r="A243" t="s">
        <v>2444</v>
      </c>
      <c r="B243">
        <v>326</v>
      </c>
      <c r="C243" t="s">
        <v>2445</v>
      </c>
      <c r="D243">
        <v>5.6647195999999997</v>
      </c>
      <c r="E243">
        <v>2.0125185999999999</v>
      </c>
      <c r="F243">
        <v>1256.9064000000001</v>
      </c>
      <c r="G243">
        <v>374.39832000000001</v>
      </c>
      <c r="H243">
        <v>261.58875</v>
      </c>
      <c r="I243">
        <v>149.35688999999999</v>
      </c>
      <c r="J243">
        <v>471.56240000000003</v>
      </c>
      <c r="K243">
        <v>9</v>
      </c>
      <c r="L243">
        <v>83.060400000000001</v>
      </c>
      <c r="M243">
        <v>80.500749999999996</v>
      </c>
      <c r="N243" t="s">
        <v>2192</v>
      </c>
      <c r="O243">
        <v>435.74768</v>
      </c>
      <c r="P243">
        <v>223.61319</v>
      </c>
      <c r="Q243">
        <v>501</v>
      </c>
      <c r="R243">
        <v>4.76</v>
      </c>
      <c r="S243">
        <v>2.8359999999999999</v>
      </c>
      <c r="T243">
        <v>4.76</v>
      </c>
      <c r="U243">
        <v>2.8370000000000002</v>
      </c>
      <c r="V243">
        <v>0</v>
      </c>
      <c r="W243">
        <v>0</v>
      </c>
      <c r="X243">
        <v>0</v>
      </c>
      <c r="Y243">
        <v>0</v>
      </c>
      <c r="Z243">
        <v>0.96499999999999997</v>
      </c>
      <c r="AA243">
        <v>0.48699999999999999</v>
      </c>
      <c r="AB243">
        <v>0.47799999999999998</v>
      </c>
      <c r="AC243">
        <v>0</v>
      </c>
      <c r="AD243">
        <v>0</v>
      </c>
      <c r="AE243">
        <v>7699.7133999999996</v>
      </c>
      <c r="AF243">
        <v>9740.57</v>
      </c>
      <c r="AG243">
        <v>6</v>
      </c>
      <c r="AH243">
        <v>1</v>
      </c>
      <c r="AI243">
        <v>2.0833333999999998E-2</v>
      </c>
      <c r="AJ243">
        <v>0.25</v>
      </c>
      <c r="AK243">
        <v>3.1914861000000001</v>
      </c>
      <c r="AL243">
        <v>1.3273808999999999E-2</v>
      </c>
      <c r="AM243">
        <v>70</v>
      </c>
      <c r="AN243">
        <v>10</v>
      </c>
      <c r="AO243">
        <v>10</v>
      </c>
      <c r="AP243">
        <v>100</v>
      </c>
      <c r="AQ243" s="34">
        <v>0</v>
      </c>
      <c r="AR243" s="34">
        <v>0</v>
      </c>
      <c r="AS243" s="34">
        <v>0</v>
      </c>
      <c r="AT243" s="34">
        <v>0</v>
      </c>
      <c r="AU243" s="34">
        <v>0</v>
      </c>
      <c r="AV243" s="34"/>
      <c r="AW243" s="34"/>
      <c r="AX243" s="34"/>
      <c r="AY243" s="34"/>
      <c r="AZ243" s="34"/>
      <c r="BA243" s="34">
        <v>0</v>
      </c>
      <c r="BB243" s="34">
        <v>0.96000004000000005</v>
      </c>
      <c r="BC243" s="34">
        <v>0.41873001999999998</v>
      </c>
      <c r="BD243" s="34">
        <v>0</v>
      </c>
      <c r="BE243" s="34">
        <v>0.05</v>
      </c>
      <c r="BF243" s="34">
        <v>0</v>
      </c>
      <c r="BG243" s="34">
        <v>0.2</v>
      </c>
      <c r="BH243" s="34">
        <v>0.5</v>
      </c>
      <c r="BI243" s="34">
        <v>0.5</v>
      </c>
      <c r="BJ243" s="34">
        <v>0</v>
      </c>
      <c r="BK243" s="34">
        <v>0</v>
      </c>
      <c r="BL243" s="34">
        <v>0</v>
      </c>
      <c r="BM243" s="34">
        <v>0</v>
      </c>
      <c r="BN243" s="34">
        <v>0</v>
      </c>
      <c r="BO243" s="34">
        <v>0</v>
      </c>
      <c r="BP243" s="34"/>
      <c r="BQ243" s="34"/>
      <c r="BR243" s="34"/>
      <c r="BS243" s="34"/>
      <c r="BT243" s="34"/>
      <c r="BU243" s="34"/>
      <c r="BV243" s="34">
        <v>3.1000000999999999</v>
      </c>
      <c r="BW243" s="34">
        <v>7.4999999999999997E-2</v>
      </c>
      <c r="BX243" s="34">
        <v>0.37500002999999998</v>
      </c>
      <c r="BY243" s="34">
        <v>1.44</v>
      </c>
      <c r="BZ243" s="34">
        <v>3.2400001999999999</v>
      </c>
      <c r="CA243" s="34"/>
      <c r="CB243" s="34"/>
      <c r="CC243" s="34"/>
      <c r="CD243" s="34"/>
      <c r="CE243" s="34"/>
      <c r="CF243" s="34"/>
      <c r="CG243" s="34"/>
      <c r="CH243" s="34"/>
      <c r="CI243" s="34"/>
      <c r="CJ243" s="34"/>
      <c r="CK243" s="34"/>
      <c r="CL243" s="34"/>
      <c r="CM243" s="34"/>
      <c r="CN243" s="34" t="s">
        <v>2173</v>
      </c>
    </row>
    <row r="244" spans="1:92">
      <c r="A244" t="s">
        <v>2446</v>
      </c>
      <c r="B244">
        <v>327</v>
      </c>
      <c r="C244" t="s">
        <v>2447</v>
      </c>
      <c r="D244">
        <v>32.500869999999999</v>
      </c>
      <c r="E244">
        <v>5.7170319999999997</v>
      </c>
      <c r="F244">
        <v>3221.6567</v>
      </c>
      <c r="G244">
        <v>102.05789</v>
      </c>
      <c r="H244">
        <v>3082.8593999999998</v>
      </c>
      <c r="I244">
        <v>0</v>
      </c>
      <c r="J244">
        <v>36.739469999999997</v>
      </c>
      <c r="K244">
        <v>6</v>
      </c>
      <c r="L244">
        <v>115.86763000000001</v>
      </c>
      <c r="M244">
        <v>105.870964</v>
      </c>
      <c r="N244" t="s">
        <v>2251</v>
      </c>
      <c r="O244">
        <v>156.25417999999999</v>
      </c>
      <c r="P244">
        <v>98.569509999999994</v>
      </c>
      <c r="Q244">
        <v>909</v>
      </c>
      <c r="R244">
        <v>9</v>
      </c>
      <c r="S244">
        <v>4.5410000000000004</v>
      </c>
      <c r="T244">
        <v>9</v>
      </c>
      <c r="U244">
        <v>4.782</v>
      </c>
      <c r="V244">
        <v>0</v>
      </c>
      <c r="W244">
        <v>0</v>
      </c>
      <c r="X244">
        <v>0</v>
      </c>
      <c r="Y244">
        <v>0</v>
      </c>
      <c r="Z244">
        <v>9</v>
      </c>
      <c r="AA244">
        <v>0.20100000000000001</v>
      </c>
      <c r="AB244">
        <v>5.4</v>
      </c>
      <c r="AC244">
        <v>6.4</v>
      </c>
      <c r="AD244">
        <v>0</v>
      </c>
      <c r="AE244">
        <v>3887.7348999999999</v>
      </c>
      <c r="AF244">
        <v>4018.5859999999998</v>
      </c>
      <c r="AG244">
        <v>1</v>
      </c>
      <c r="AH244">
        <v>1.5</v>
      </c>
      <c r="AI244">
        <v>0</v>
      </c>
      <c r="AJ244">
        <v>0.375</v>
      </c>
      <c r="AK244">
        <v>0.92941176999999997</v>
      </c>
      <c r="AL244">
        <v>1.05</v>
      </c>
      <c r="AM244">
        <v>10</v>
      </c>
      <c r="AN244">
        <v>70</v>
      </c>
      <c r="AO244">
        <v>0</v>
      </c>
      <c r="AP244">
        <v>100</v>
      </c>
      <c r="AQ244" s="34">
        <v>0</v>
      </c>
      <c r="AR244" s="34">
        <v>0</v>
      </c>
      <c r="AS244" s="34">
        <v>0</v>
      </c>
      <c r="AT244" s="34">
        <v>0</v>
      </c>
      <c r="AU244" s="34">
        <v>0</v>
      </c>
      <c r="AV244" s="34"/>
      <c r="AW244" s="34"/>
      <c r="AX244" s="34"/>
      <c r="AY244" s="34"/>
      <c r="AZ244" s="34"/>
      <c r="BA244" s="34">
        <v>0</v>
      </c>
      <c r="BB244" s="34">
        <v>0.14538999999999999</v>
      </c>
      <c r="BC244" s="34">
        <v>0</v>
      </c>
      <c r="BD244" s="34">
        <v>0</v>
      </c>
      <c r="BE244" s="34">
        <v>1</v>
      </c>
      <c r="BF244" s="34">
        <v>0</v>
      </c>
      <c r="BG244" s="34"/>
      <c r="BH244" s="34"/>
      <c r="BI244" s="34"/>
      <c r="BJ244" s="34"/>
      <c r="BK244" s="34"/>
      <c r="BL244" s="34"/>
      <c r="BM244" s="34"/>
      <c r="BN244" s="34"/>
      <c r="BO244" s="34"/>
      <c r="BP244" s="34"/>
      <c r="BQ244" s="34"/>
      <c r="BR244" s="34"/>
      <c r="BS244" s="34"/>
      <c r="BT244" s="34"/>
      <c r="BU244" s="34"/>
      <c r="BV244" s="34">
        <v>1.19</v>
      </c>
      <c r="BW244" s="34"/>
      <c r="BX244" s="34">
        <v>5.1000003999999999</v>
      </c>
      <c r="BY244" s="34">
        <v>36</v>
      </c>
      <c r="BZ244" s="34">
        <v>99.000010000000003</v>
      </c>
      <c r="CA244" s="34"/>
      <c r="CB244" s="34"/>
      <c r="CC244" s="34"/>
      <c r="CD244" s="34"/>
      <c r="CE244" s="34"/>
      <c r="CF244" s="34"/>
      <c r="CG244" s="34"/>
      <c r="CH244" s="34"/>
      <c r="CI244" s="34"/>
      <c r="CJ244" s="34"/>
      <c r="CK244" s="34"/>
      <c r="CL244" s="34"/>
      <c r="CM244" s="34"/>
      <c r="CN244" s="34" t="s">
        <v>2176</v>
      </c>
    </row>
    <row r="245" spans="1:92">
      <c r="A245" t="s">
        <v>2448</v>
      </c>
      <c r="B245">
        <v>328</v>
      </c>
      <c r="C245" t="s">
        <v>2449</v>
      </c>
      <c r="D245">
        <v>4.7372339999999999</v>
      </c>
      <c r="E245">
        <v>2.5650306</v>
      </c>
      <c r="F245">
        <v>3738.3132000000001</v>
      </c>
      <c r="G245">
        <v>261.27877999999998</v>
      </c>
      <c r="H245">
        <v>3393.8040000000001</v>
      </c>
      <c r="I245">
        <v>43.044303999999997</v>
      </c>
      <c r="J245">
        <v>40.186202999999999</v>
      </c>
      <c r="K245">
        <v>9</v>
      </c>
      <c r="L245">
        <v>69.460909999999998</v>
      </c>
      <c r="M245">
        <v>102.60122</v>
      </c>
      <c r="N245" t="s">
        <v>2202</v>
      </c>
      <c r="O245">
        <v>107.664406</v>
      </c>
      <c r="P245">
        <v>111.52307</v>
      </c>
      <c r="Q245">
        <v>429</v>
      </c>
      <c r="R245">
        <v>4.3529999999999998</v>
      </c>
      <c r="S245">
        <v>4.891</v>
      </c>
      <c r="T245">
        <v>4.3529999999999998</v>
      </c>
      <c r="U245">
        <v>3.2029999999999998</v>
      </c>
      <c r="V245">
        <v>1.82</v>
      </c>
      <c r="W245">
        <v>3.907</v>
      </c>
      <c r="X245">
        <v>0</v>
      </c>
      <c r="Y245">
        <v>0.33900000000000002</v>
      </c>
      <c r="Z245">
        <v>9</v>
      </c>
      <c r="AA245">
        <v>0.3</v>
      </c>
      <c r="AB245">
        <v>5.4039999999999999</v>
      </c>
      <c r="AC245">
        <v>6.4</v>
      </c>
      <c r="AD245">
        <v>689.99036000000001</v>
      </c>
      <c r="AE245">
        <v>4759.9652999999998</v>
      </c>
      <c r="AF245">
        <v>5311.8050000000003</v>
      </c>
      <c r="AG245">
        <v>1</v>
      </c>
      <c r="AH245">
        <v>1.5</v>
      </c>
      <c r="AI245">
        <v>4.1666669999999998E-3</v>
      </c>
      <c r="AJ245">
        <v>0.375</v>
      </c>
      <c r="AK245">
        <v>0.75993060000000001</v>
      </c>
      <c r="AL245">
        <v>0.893648</v>
      </c>
      <c r="AM245">
        <v>15</v>
      </c>
      <c r="AN245">
        <v>70</v>
      </c>
      <c r="AO245">
        <v>5</v>
      </c>
      <c r="AP245">
        <v>100</v>
      </c>
      <c r="AQ245" s="34">
        <v>0.1724976</v>
      </c>
      <c r="AR245" s="34">
        <v>0</v>
      </c>
      <c r="AS245" s="34">
        <v>0</v>
      </c>
      <c r="AT245" s="34">
        <v>0.48518410000000001</v>
      </c>
      <c r="AU245" s="34">
        <v>0.65768170000000004</v>
      </c>
      <c r="AV245" s="34"/>
      <c r="AW245" s="34"/>
      <c r="AX245" s="34"/>
      <c r="AY245" s="34"/>
      <c r="AZ245" s="34"/>
      <c r="BA245" s="34">
        <v>0</v>
      </c>
      <c r="BB245" s="34">
        <v>0.2576</v>
      </c>
      <c r="BC245" s="34">
        <v>0</v>
      </c>
      <c r="BD245" s="34">
        <v>0</v>
      </c>
      <c r="BE245" s="34">
        <v>1</v>
      </c>
      <c r="BF245" s="34">
        <v>0</v>
      </c>
      <c r="BG245" s="34">
        <v>0.1</v>
      </c>
      <c r="BH245" s="34">
        <v>0.2</v>
      </c>
      <c r="BI245" s="34">
        <v>0.2</v>
      </c>
      <c r="BJ245" s="34">
        <v>0</v>
      </c>
      <c r="BK245" s="34">
        <v>0</v>
      </c>
      <c r="BL245" s="34">
        <v>0</v>
      </c>
      <c r="BM245" s="34"/>
      <c r="BN245" s="34"/>
      <c r="BO245" s="34"/>
      <c r="BP245" s="34"/>
      <c r="BQ245" s="34"/>
      <c r="BR245" s="34"/>
      <c r="BS245" s="34"/>
      <c r="BT245" s="34"/>
      <c r="BU245" s="34"/>
      <c r="BV245" s="34">
        <v>1.2250000000000001</v>
      </c>
      <c r="BW245" s="34"/>
      <c r="BX245" s="34">
        <v>5.1000003999999999</v>
      </c>
      <c r="BY245" s="34">
        <v>36</v>
      </c>
      <c r="BZ245" s="34">
        <v>99.000010000000003</v>
      </c>
      <c r="CA245" s="34"/>
      <c r="CB245" s="34"/>
      <c r="CC245" s="34"/>
      <c r="CD245" s="34"/>
      <c r="CE245" s="34"/>
      <c r="CF245" s="34"/>
      <c r="CG245" s="34"/>
      <c r="CH245" s="34"/>
      <c r="CI245" s="34"/>
      <c r="CJ245" s="34"/>
      <c r="CK245" s="34"/>
      <c r="CL245" s="34"/>
      <c r="CM245" s="34"/>
      <c r="CN245" s="34" t="s">
        <v>2182</v>
      </c>
    </row>
    <row r="246" spans="1:92">
      <c r="A246" t="s">
        <v>2450</v>
      </c>
      <c r="B246">
        <v>329</v>
      </c>
      <c r="C246" t="s">
        <v>2451</v>
      </c>
      <c r="D246">
        <v>9.8978269999999995</v>
      </c>
      <c r="E246">
        <v>5.3877050000000004</v>
      </c>
      <c r="F246">
        <v>6249.4575000000004</v>
      </c>
      <c r="G246">
        <v>5656.9430000000002</v>
      </c>
      <c r="H246">
        <v>171.71978999999999</v>
      </c>
      <c r="I246">
        <v>0</v>
      </c>
      <c r="J246">
        <v>420.79473999999999</v>
      </c>
      <c r="K246">
        <v>10</v>
      </c>
      <c r="L246">
        <v>132.32388</v>
      </c>
      <c r="M246">
        <v>114.63202</v>
      </c>
      <c r="N246" t="s">
        <v>2181</v>
      </c>
      <c r="O246">
        <v>109.97586</v>
      </c>
      <c r="P246">
        <v>109.95315600000001</v>
      </c>
      <c r="Q246">
        <v>601</v>
      </c>
      <c r="R246">
        <v>6.2919999999999998</v>
      </c>
      <c r="S246">
        <v>6.3239999999999998</v>
      </c>
      <c r="T246">
        <v>6.2919999999999998</v>
      </c>
      <c r="U246">
        <v>4.6420000000000003</v>
      </c>
      <c r="V246">
        <v>0</v>
      </c>
      <c r="W246">
        <v>0</v>
      </c>
      <c r="X246">
        <v>0</v>
      </c>
      <c r="Y246">
        <v>0</v>
      </c>
      <c r="Z246">
        <v>0.54300000000000004</v>
      </c>
      <c r="AA246">
        <v>0.51300000000000001</v>
      </c>
      <c r="AB246">
        <v>0.03</v>
      </c>
      <c r="AC246">
        <v>0</v>
      </c>
      <c r="AD246">
        <v>0</v>
      </c>
      <c r="AE246">
        <v>7961.7646000000004</v>
      </c>
      <c r="AF246">
        <v>10261.745999999999</v>
      </c>
      <c r="AG246">
        <v>0.5</v>
      </c>
      <c r="AH246">
        <v>0.5</v>
      </c>
      <c r="AI246">
        <v>0</v>
      </c>
      <c r="AJ246">
        <v>5.8333334000000001E-2</v>
      </c>
      <c r="AK246">
        <v>0.34322047</v>
      </c>
      <c r="AL246">
        <v>2.5000000000000001E-2</v>
      </c>
      <c r="AM246">
        <v>70</v>
      </c>
      <c r="AN246">
        <v>5</v>
      </c>
      <c r="AO246">
        <v>0</v>
      </c>
      <c r="AP246">
        <v>55</v>
      </c>
      <c r="AQ246" s="34">
        <v>0</v>
      </c>
      <c r="AR246" s="34">
        <v>0</v>
      </c>
      <c r="AS246" s="34">
        <v>0</v>
      </c>
      <c r="AT246" s="34">
        <v>0</v>
      </c>
      <c r="AU246" s="34">
        <v>0</v>
      </c>
      <c r="AV246" s="34"/>
      <c r="AW246" s="34"/>
      <c r="AX246" s="34"/>
      <c r="AY246" s="34"/>
      <c r="AZ246" s="34"/>
      <c r="BA246" s="34">
        <v>0</v>
      </c>
      <c r="BB246" s="34">
        <v>2.3469199999999999</v>
      </c>
      <c r="BC246" s="34">
        <v>0</v>
      </c>
      <c r="BD246" s="34">
        <v>0</v>
      </c>
      <c r="BE246" s="34">
        <v>0.05</v>
      </c>
      <c r="BF246" s="34">
        <v>0</v>
      </c>
      <c r="BG246" s="34"/>
      <c r="BH246" s="34"/>
      <c r="BI246" s="34"/>
      <c r="BJ246" s="34"/>
      <c r="BK246" s="34"/>
      <c r="BL246" s="34"/>
      <c r="BM246" s="34"/>
      <c r="BN246" s="34"/>
      <c r="BO246" s="34"/>
      <c r="BP246" s="34"/>
      <c r="BQ246" s="34"/>
      <c r="BR246" s="34"/>
      <c r="BS246" s="34"/>
      <c r="BT246" s="34"/>
      <c r="BU246" s="34"/>
      <c r="BV246" s="34">
        <v>1.5500001000000001</v>
      </c>
      <c r="BW246" s="34">
        <v>1.0000001999999999E-2</v>
      </c>
      <c r="BX246" s="34">
        <v>3.0000000999999998E-2</v>
      </c>
      <c r="BY246" s="34">
        <v>0.3</v>
      </c>
      <c r="BZ246" s="34"/>
      <c r="CA246" s="34"/>
      <c r="CB246" s="34"/>
      <c r="CC246" s="34"/>
      <c r="CD246" s="34"/>
      <c r="CE246" s="34"/>
      <c r="CF246" s="34"/>
      <c r="CG246" s="34"/>
      <c r="CH246" s="34"/>
      <c r="CI246" s="34"/>
      <c r="CJ246" s="34"/>
      <c r="CK246" s="34"/>
      <c r="CL246" s="34"/>
      <c r="CM246" s="34"/>
      <c r="CN246" s="34" t="s">
        <v>2176</v>
      </c>
    </row>
    <row r="247" spans="1:92">
      <c r="A247" t="s">
        <v>2452</v>
      </c>
      <c r="B247">
        <v>330</v>
      </c>
      <c r="C247" t="s">
        <v>2453</v>
      </c>
      <c r="D247">
        <v>48.867249999999999</v>
      </c>
      <c r="E247">
        <v>4.3187002999999997</v>
      </c>
      <c r="F247">
        <v>1155.3486</v>
      </c>
      <c r="G247">
        <v>0</v>
      </c>
      <c r="H247">
        <v>1013.299</v>
      </c>
      <c r="I247">
        <v>0</v>
      </c>
      <c r="J247">
        <v>142.04957999999999</v>
      </c>
      <c r="K247">
        <v>2</v>
      </c>
      <c r="L247">
        <v>159.22855999999999</v>
      </c>
      <c r="M247">
        <v>75.766679999999994</v>
      </c>
      <c r="N247" t="s">
        <v>2227</v>
      </c>
      <c r="O247">
        <v>133.15325999999999</v>
      </c>
      <c r="P247">
        <v>70.798370000000006</v>
      </c>
      <c r="Q247">
        <v>900</v>
      </c>
      <c r="R247">
        <v>9</v>
      </c>
      <c r="S247">
        <v>2.7189999999999999</v>
      </c>
      <c r="T247">
        <v>9</v>
      </c>
      <c r="U247">
        <v>4.1559999999999997</v>
      </c>
      <c r="V247">
        <v>0</v>
      </c>
      <c r="W247">
        <v>0</v>
      </c>
      <c r="X247">
        <v>0</v>
      </c>
      <c r="Y247">
        <v>0</v>
      </c>
      <c r="Z247">
        <v>0.183</v>
      </c>
      <c r="AA247">
        <v>8.3000000000000004E-2</v>
      </c>
      <c r="AB247">
        <v>0.1</v>
      </c>
      <c r="AC247">
        <v>0</v>
      </c>
      <c r="AD247">
        <v>0</v>
      </c>
      <c r="AE247">
        <v>1667</v>
      </c>
      <c r="AF247">
        <v>1667</v>
      </c>
      <c r="AG247">
        <v>0</v>
      </c>
      <c r="AH247">
        <v>2</v>
      </c>
      <c r="AI247">
        <v>0</v>
      </c>
      <c r="AJ247">
        <v>8.3333335999999994E-2</v>
      </c>
      <c r="AK247">
        <v>1.5</v>
      </c>
      <c r="AL247">
        <v>1.5</v>
      </c>
      <c r="AM247">
        <v>0</v>
      </c>
      <c r="AN247">
        <v>75</v>
      </c>
      <c r="AO247">
        <v>0</v>
      </c>
      <c r="AP247">
        <v>75</v>
      </c>
      <c r="AQ247" s="34">
        <v>0</v>
      </c>
      <c r="AR247" s="34">
        <v>0</v>
      </c>
      <c r="AS247" s="34">
        <v>0</v>
      </c>
      <c r="AT247" s="34">
        <v>0</v>
      </c>
      <c r="AU247" s="34">
        <v>0</v>
      </c>
      <c r="AV247" s="34"/>
      <c r="AW247" s="34"/>
      <c r="AX247" s="34"/>
      <c r="AY247" s="34"/>
      <c r="AZ247" s="34"/>
      <c r="BA247" s="34">
        <v>0</v>
      </c>
      <c r="BB247" s="34">
        <v>0</v>
      </c>
      <c r="BC247" s="34">
        <v>0</v>
      </c>
      <c r="BD247" s="34">
        <v>0</v>
      </c>
      <c r="BE247" s="34">
        <v>0.5</v>
      </c>
      <c r="BF247" s="34">
        <v>0</v>
      </c>
      <c r="BG247" s="34"/>
      <c r="BH247" s="34"/>
      <c r="BI247" s="34"/>
      <c r="BJ247" s="34"/>
      <c r="BK247" s="34"/>
      <c r="BL247" s="34"/>
      <c r="BM247" s="34"/>
      <c r="BN247" s="34"/>
      <c r="BO247" s="34"/>
      <c r="BP247" s="34"/>
      <c r="BQ247" s="34"/>
      <c r="BR247" s="34"/>
      <c r="BS247" s="34"/>
      <c r="BT247" s="34"/>
      <c r="BU247" s="34"/>
      <c r="BV247" s="34">
        <v>2.3000001999999999</v>
      </c>
      <c r="BW247" s="34"/>
      <c r="BX247" s="34"/>
      <c r="BY247" s="34">
        <v>1</v>
      </c>
      <c r="BZ247" s="34"/>
      <c r="CA247" s="34"/>
      <c r="CB247" s="34"/>
      <c r="CC247" s="34"/>
      <c r="CD247" s="34"/>
      <c r="CE247" s="34"/>
      <c r="CF247" s="34"/>
      <c r="CG247" s="34"/>
      <c r="CH247" s="34"/>
      <c r="CI247" s="34"/>
      <c r="CJ247" s="34"/>
      <c r="CK247" s="34"/>
      <c r="CL247" s="34"/>
      <c r="CM247" s="34"/>
      <c r="CN247" s="34" t="s">
        <v>2176</v>
      </c>
    </row>
    <row r="248" spans="1:92">
      <c r="A248" t="s">
        <v>2454</v>
      </c>
      <c r="B248">
        <v>331</v>
      </c>
      <c r="C248" t="s">
        <v>2455</v>
      </c>
      <c r="D248">
        <v>3.6222305000000001</v>
      </c>
      <c r="E248">
        <v>1.9474739999999999</v>
      </c>
      <c r="F248">
        <v>1465.2435</v>
      </c>
      <c r="G248">
        <v>329.38780000000003</v>
      </c>
      <c r="H248">
        <v>377.1456</v>
      </c>
      <c r="I248">
        <v>350.77780000000001</v>
      </c>
      <c r="J248">
        <v>407.93239999999997</v>
      </c>
      <c r="K248">
        <v>8</v>
      </c>
      <c r="L248">
        <v>219.5291</v>
      </c>
      <c r="M248">
        <v>194.7474</v>
      </c>
      <c r="N248" t="s">
        <v>2195</v>
      </c>
      <c r="O248">
        <v>106.53619</v>
      </c>
      <c r="P248">
        <v>102.49863999999999</v>
      </c>
      <c r="Q248">
        <v>402</v>
      </c>
      <c r="R248">
        <v>3.806</v>
      </c>
      <c r="S248">
        <v>3.0619999999999998</v>
      </c>
      <c r="T248">
        <v>3.806</v>
      </c>
      <c r="U248">
        <v>2.7909999999999999</v>
      </c>
      <c r="V248">
        <v>0</v>
      </c>
      <c r="W248">
        <v>0</v>
      </c>
      <c r="X248">
        <v>0</v>
      </c>
      <c r="Y248">
        <v>0</v>
      </c>
      <c r="Z248">
        <v>2.2789999999999999</v>
      </c>
      <c r="AA248">
        <v>0.73899999999999999</v>
      </c>
      <c r="AB248">
        <v>1.54</v>
      </c>
      <c r="AC248">
        <v>0</v>
      </c>
      <c r="AD248">
        <v>0</v>
      </c>
      <c r="AE248">
        <v>11104.13</v>
      </c>
      <c r="AF248">
        <v>14785.987999999999</v>
      </c>
      <c r="AG248">
        <v>8</v>
      </c>
      <c r="AH248">
        <v>1</v>
      </c>
      <c r="AI248">
        <v>2.0833333999999998E-2</v>
      </c>
      <c r="AJ248">
        <v>8.3333335999999994E-2</v>
      </c>
      <c r="AK248">
        <v>5.5600113999999996</v>
      </c>
      <c r="AL248">
        <v>4.2681623000000002E-2</v>
      </c>
      <c r="AM248">
        <v>80</v>
      </c>
      <c r="AN248">
        <v>20</v>
      </c>
      <c r="AO248">
        <v>10</v>
      </c>
      <c r="AP248">
        <v>90</v>
      </c>
      <c r="AQ248" s="34">
        <v>0</v>
      </c>
      <c r="AR248" s="34">
        <v>0</v>
      </c>
      <c r="AS248" s="34">
        <v>0</v>
      </c>
      <c r="AT248" s="34">
        <v>0</v>
      </c>
      <c r="AU248" s="34">
        <v>0</v>
      </c>
      <c r="AV248" s="34"/>
      <c r="AW248" s="34"/>
      <c r="AX248" s="34"/>
      <c r="AY248" s="34"/>
      <c r="AZ248" s="34"/>
      <c r="BA248" s="34">
        <v>0</v>
      </c>
      <c r="BB248" s="34">
        <v>3.2020650000000002</v>
      </c>
      <c r="BC248" s="34">
        <v>0</v>
      </c>
      <c r="BD248" s="34">
        <v>0</v>
      </c>
      <c r="BE248" s="34">
        <v>0.05</v>
      </c>
      <c r="BF248" s="34">
        <v>0.05</v>
      </c>
      <c r="BG248" s="34">
        <v>0.2</v>
      </c>
      <c r="BH248" s="34">
        <v>0.5</v>
      </c>
      <c r="BI248" s="34">
        <v>0.5</v>
      </c>
      <c r="BJ248" s="34">
        <v>0</v>
      </c>
      <c r="BK248" s="34">
        <v>0</v>
      </c>
      <c r="BL248" s="34">
        <v>0</v>
      </c>
      <c r="BM248" s="34">
        <v>0</v>
      </c>
      <c r="BN248" s="34">
        <v>0</v>
      </c>
      <c r="BO248" s="34">
        <v>0</v>
      </c>
      <c r="BP248" s="34"/>
      <c r="BQ248" s="34"/>
      <c r="BR248" s="34"/>
      <c r="BS248" s="34"/>
      <c r="BT248" s="34"/>
      <c r="BU248" s="34"/>
      <c r="BV248" s="34">
        <v>3.1000000999999999</v>
      </c>
      <c r="BW248" s="34"/>
      <c r="BX248" s="34"/>
      <c r="BY248" s="34">
        <v>7.2000003000000001</v>
      </c>
      <c r="BZ248" s="34">
        <v>8.1</v>
      </c>
      <c r="CA248" s="34"/>
      <c r="CB248" s="34"/>
      <c r="CC248" s="34"/>
      <c r="CD248" s="34"/>
      <c r="CE248" s="34"/>
      <c r="CF248" s="34"/>
      <c r="CG248" s="34"/>
      <c r="CH248" s="34"/>
      <c r="CI248" s="34"/>
      <c r="CJ248" s="34"/>
      <c r="CK248" s="34"/>
      <c r="CL248" s="34"/>
      <c r="CM248" s="34"/>
      <c r="CN248" s="34" t="s">
        <v>2176</v>
      </c>
    </row>
    <row r="249" spans="1:92">
      <c r="A249" t="s">
        <v>2456</v>
      </c>
      <c r="B249">
        <v>332</v>
      </c>
      <c r="C249" t="s">
        <v>2457</v>
      </c>
      <c r="D249">
        <v>6.1882935000000003</v>
      </c>
      <c r="E249">
        <v>1.9499702000000001</v>
      </c>
      <c r="F249">
        <v>843.74854000000005</v>
      </c>
      <c r="G249">
        <v>61.757040000000003</v>
      </c>
      <c r="H249">
        <v>107.53417</v>
      </c>
      <c r="I249">
        <v>256.02413999999999</v>
      </c>
      <c r="J249">
        <v>418.43313999999998</v>
      </c>
      <c r="K249">
        <v>8</v>
      </c>
      <c r="L249">
        <v>375.04807</v>
      </c>
      <c r="M249">
        <v>194.99701999999999</v>
      </c>
      <c r="N249" t="s">
        <v>2195</v>
      </c>
      <c r="O249">
        <v>182.00862000000001</v>
      </c>
      <c r="P249">
        <v>102.63002</v>
      </c>
      <c r="Q249">
        <v>514</v>
      </c>
      <c r="R249">
        <v>4.9749999999999996</v>
      </c>
      <c r="S249">
        <v>2.3239999999999998</v>
      </c>
      <c r="T249">
        <v>4.9749999999999996</v>
      </c>
      <c r="U249">
        <v>2.7930000000000001</v>
      </c>
      <c r="V249">
        <v>0.71899999999999997</v>
      </c>
      <c r="W249">
        <v>1.6779999999999999</v>
      </c>
      <c r="X249">
        <v>0</v>
      </c>
      <c r="Y249">
        <v>0</v>
      </c>
      <c r="Z249">
        <v>3.9390000000000001</v>
      </c>
      <c r="AA249">
        <v>0.58699999999999997</v>
      </c>
      <c r="AB249">
        <v>2.5299999999999998</v>
      </c>
      <c r="AC249">
        <v>0.82099999999999995</v>
      </c>
      <c r="AD249">
        <v>0</v>
      </c>
      <c r="AE249">
        <v>5023.7793000000001</v>
      </c>
      <c r="AF249">
        <v>11740.727999999999</v>
      </c>
      <c r="AG249">
        <v>10</v>
      </c>
      <c r="AH249">
        <v>1</v>
      </c>
      <c r="AI249">
        <v>4.1666667999999997E-2</v>
      </c>
      <c r="AJ249">
        <v>0.33333333999999998</v>
      </c>
      <c r="AK249">
        <v>0.45861930000000001</v>
      </c>
      <c r="AL249">
        <v>1.8919205000000001E-2</v>
      </c>
      <c r="AM249">
        <v>10</v>
      </c>
      <c r="AN249">
        <v>15</v>
      </c>
      <c r="AO249">
        <v>25</v>
      </c>
      <c r="AP249">
        <v>95</v>
      </c>
      <c r="AQ249" s="34">
        <v>7.1874000000000002</v>
      </c>
      <c r="AR249" s="34">
        <v>13.329359999999999</v>
      </c>
      <c r="AS249" s="34">
        <v>0</v>
      </c>
      <c r="AT249" s="34">
        <v>147.12380999999999</v>
      </c>
      <c r="AU249" s="34">
        <v>167.64058</v>
      </c>
      <c r="AV249" s="34"/>
      <c r="AW249" s="34"/>
      <c r="AX249" s="34"/>
      <c r="AY249" s="34">
        <v>3.7522403999999998</v>
      </c>
      <c r="AZ249" s="34">
        <v>3.7522403999999998</v>
      </c>
      <c r="BA249" s="34">
        <v>0</v>
      </c>
      <c r="BB249" s="34">
        <v>0.4</v>
      </c>
      <c r="BC249" s="34">
        <v>0</v>
      </c>
      <c r="BD249" s="34">
        <v>0</v>
      </c>
      <c r="BE249" s="34">
        <v>1.0000001E-2</v>
      </c>
      <c r="BF249" s="34">
        <v>2.0000001E-2</v>
      </c>
      <c r="BG249" s="34">
        <v>0.2</v>
      </c>
      <c r="BH249" s="34">
        <v>0.3</v>
      </c>
      <c r="BI249" s="34">
        <v>1.5000001000000001</v>
      </c>
      <c r="BJ249" s="34">
        <v>2</v>
      </c>
      <c r="BK249" s="34">
        <v>1</v>
      </c>
      <c r="BL249" s="34">
        <v>0</v>
      </c>
      <c r="BM249" s="34">
        <v>1</v>
      </c>
      <c r="BN249" s="34">
        <v>0.5</v>
      </c>
      <c r="BO249" s="34">
        <v>0</v>
      </c>
      <c r="BP249" s="34"/>
      <c r="BQ249" s="34"/>
      <c r="BR249" s="34"/>
      <c r="BS249" s="34"/>
      <c r="BT249" s="34"/>
      <c r="BU249" s="34"/>
      <c r="BV249" s="34">
        <v>6.2000003000000001</v>
      </c>
      <c r="BW249" s="34"/>
      <c r="BX249" s="34">
        <v>0.15</v>
      </c>
      <c r="BY249" s="34">
        <v>7.2000003000000001</v>
      </c>
      <c r="BZ249" s="34">
        <v>16.2</v>
      </c>
      <c r="CA249" s="34"/>
      <c r="CB249" s="34"/>
      <c r="CC249" s="34"/>
      <c r="CD249" s="34"/>
      <c r="CE249" s="34"/>
      <c r="CF249" s="34"/>
      <c r="CG249" s="34"/>
      <c r="CH249" s="34"/>
      <c r="CI249" s="34"/>
      <c r="CJ249" s="34"/>
      <c r="CK249" s="34"/>
      <c r="CL249" s="34"/>
      <c r="CM249" s="34"/>
      <c r="CN249" s="34" t="s">
        <v>2176</v>
      </c>
    </row>
    <row r="250" spans="1:92">
      <c r="A250" t="s">
        <v>2458</v>
      </c>
      <c r="B250">
        <v>333</v>
      </c>
      <c r="C250" t="s">
        <v>2459</v>
      </c>
      <c r="D250">
        <v>2.1048092999999999</v>
      </c>
      <c r="E250">
        <v>0.85109880000000004</v>
      </c>
      <c r="F250">
        <v>656.97686999999996</v>
      </c>
      <c r="G250">
        <v>103.55501</v>
      </c>
      <c r="H250">
        <v>134.5412</v>
      </c>
      <c r="I250">
        <v>0</v>
      </c>
      <c r="J250">
        <v>418.88065</v>
      </c>
      <c r="K250">
        <v>8</v>
      </c>
      <c r="L250">
        <v>127.56419</v>
      </c>
      <c r="M250">
        <v>85.109880000000004</v>
      </c>
      <c r="N250" t="s">
        <v>2192</v>
      </c>
      <c r="O250">
        <v>161.90842000000001</v>
      </c>
      <c r="P250">
        <v>94.566535999999999</v>
      </c>
      <c r="Q250">
        <v>300</v>
      </c>
      <c r="R250">
        <v>2.9020000000000001</v>
      </c>
      <c r="S250">
        <v>2.0510000000000002</v>
      </c>
      <c r="T250">
        <v>2.9020000000000001</v>
      </c>
      <c r="U250">
        <v>1.845</v>
      </c>
      <c r="V250">
        <v>0</v>
      </c>
      <c r="W250">
        <v>0</v>
      </c>
      <c r="X250">
        <v>0</v>
      </c>
      <c r="Y250">
        <v>0</v>
      </c>
      <c r="Z250">
        <v>0.26200000000000001</v>
      </c>
      <c r="AA250">
        <v>0.26200000000000001</v>
      </c>
      <c r="AB250">
        <v>0</v>
      </c>
      <c r="AC250">
        <v>0</v>
      </c>
      <c r="AD250">
        <v>0</v>
      </c>
      <c r="AE250">
        <v>4583.7655999999997</v>
      </c>
      <c r="AF250">
        <v>5236.6904000000004</v>
      </c>
      <c r="AG250">
        <v>0.5</v>
      </c>
      <c r="AH250">
        <v>0.5</v>
      </c>
      <c r="AI250">
        <v>0</v>
      </c>
      <c r="AJ250">
        <v>5.8333334000000001E-2</v>
      </c>
      <c r="AK250">
        <v>0.30754799999999999</v>
      </c>
      <c r="AL250">
        <v>7.4999999999999997E-2</v>
      </c>
      <c r="AM250">
        <v>65</v>
      </c>
      <c r="AN250">
        <v>15</v>
      </c>
      <c r="AO250">
        <v>0</v>
      </c>
      <c r="AP250">
        <v>52</v>
      </c>
      <c r="AQ250" s="34">
        <v>0</v>
      </c>
      <c r="AR250" s="34">
        <v>0</v>
      </c>
      <c r="AS250" s="34">
        <v>0</v>
      </c>
      <c r="AT250" s="34">
        <v>0</v>
      </c>
      <c r="AU250" s="34">
        <v>0</v>
      </c>
      <c r="AV250" s="34"/>
      <c r="AW250" s="34"/>
      <c r="AX250" s="34"/>
      <c r="AY250" s="34"/>
      <c r="AZ250" s="34"/>
      <c r="BA250" s="34">
        <v>0</v>
      </c>
      <c r="BB250" s="34">
        <v>0.66625005000000004</v>
      </c>
      <c r="BC250" s="34">
        <v>0</v>
      </c>
      <c r="BD250" s="34">
        <v>0</v>
      </c>
      <c r="BE250" s="34">
        <v>0.05</v>
      </c>
      <c r="BF250" s="34">
        <v>0</v>
      </c>
      <c r="BG250" s="34"/>
      <c r="BH250" s="34"/>
      <c r="BI250" s="34"/>
      <c r="BJ250" s="34"/>
      <c r="BK250" s="34"/>
      <c r="BL250" s="34"/>
      <c r="BM250" s="34"/>
      <c r="BN250" s="34"/>
      <c r="BO250" s="34"/>
      <c r="BP250" s="34"/>
      <c r="BQ250" s="34"/>
      <c r="BR250" s="34"/>
      <c r="BS250" s="34"/>
      <c r="BT250" s="34"/>
      <c r="BU250" s="34"/>
      <c r="BV250" s="34">
        <v>1.5500001000000001</v>
      </c>
      <c r="BW250" s="34">
        <v>1.5000002E-2</v>
      </c>
      <c r="BX250" s="34">
        <v>1.5000001000000001E-2</v>
      </c>
      <c r="BY250" s="34"/>
      <c r="BZ250" s="34"/>
      <c r="CA250" s="34"/>
      <c r="CB250" s="34"/>
      <c r="CC250" s="34"/>
      <c r="CD250" s="34"/>
      <c r="CE250" s="34"/>
      <c r="CF250" s="34"/>
      <c r="CG250" s="34"/>
      <c r="CH250" s="34"/>
      <c r="CI250" s="34"/>
      <c r="CJ250" s="34"/>
      <c r="CK250" s="34"/>
      <c r="CL250" s="34"/>
      <c r="CM250" s="34"/>
      <c r="CN250" s="34" t="s">
        <v>2176</v>
      </c>
    </row>
    <row r="251" spans="1:92">
      <c r="A251" t="s">
        <v>2460</v>
      </c>
      <c r="B251">
        <v>334</v>
      </c>
      <c r="C251" t="s">
        <v>2461</v>
      </c>
      <c r="D251">
        <v>8.4603660000000005</v>
      </c>
      <c r="E251">
        <v>4.5060786999999998</v>
      </c>
      <c r="F251">
        <v>5055.3027000000002</v>
      </c>
      <c r="G251">
        <v>4310.4497000000001</v>
      </c>
      <c r="H251">
        <v>324.05790000000002</v>
      </c>
      <c r="I251">
        <v>0</v>
      </c>
      <c r="J251">
        <v>420.79473999999999</v>
      </c>
      <c r="K251">
        <v>10</v>
      </c>
      <c r="L251">
        <v>113.10648999999999</v>
      </c>
      <c r="M251">
        <v>95.874015999999997</v>
      </c>
      <c r="N251" t="s">
        <v>2197</v>
      </c>
      <c r="O251">
        <v>92.971053999999995</v>
      </c>
      <c r="P251">
        <v>145.35738000000001</v>
      </c>
      <c r="Q251">
        <v>601</v>
      </c>
      <c r="R251">
        <v>5.8170000000000002</v>
      </c>
      <c r="S251">
        <v>5.6879999999999997</v>
      </c>
      <c r="T251">
        <v>5.8170000000000002</v>
      </c>
      <c r="U251">
        <v>4.2460000000000004</v>
      </c>
      <c r="V251">
        <v>0</v>
      </c>
      <c r="W251">
        <v>0</v>
      </c>
      <c r="X251">
        <v>0</v>
      </c>
      <c r="Y251">
        <v>0</v>
      </c>
      <c r="Z251">
        <v>0.51400000000000001</v>
      </c>
      <c r="AA251">
        <v>0.48399999999999999</v>
      </c>
      <c r="AB251">
        <v>0.03</v>
      </c>
      <c r="AC251">
        <v>0</v>
      </c>
      <c r="AD251">
        <v>0</v>
      </c>
      <c r="AE251">
        <v>7603.0244000000002</v>
      </c>
      <c r="AF251">
        <v>9678.2240000000002</v>
      </c>
      <c r="AG251">
        <v>0.5</v>
      </c>
      <c r="AH251">
        <v>0.5</v>
      </c>
      <c r="AI251">
        <v>0</v>
      </c>
      <c r="AJ251">
        <v>5.8333334000000001E-2</v>
      </c>
      <c r="AK251">
        <v>0.33759892000000002</v>
      </c>
      <c r="AL251">
        <v>7.4999999999999997E-2</v>
      </c>
      <c r="AM251">
        <v>70</v>
      </c>
      <c r="AN251">
        <v>15</v>
      </c>
      <c r="AO251">
        <v>0</v>
      </c>
      <c r="AP251">
        <v>55</v>
      </c>
      <c r="AQ251" s="34">
        <v>0</v>
      </c>
      <c r="AR251" s="34">
        <v>0</v>
      </c>
      <c r="AS251" s="34">
        <v>0</v>
      </c>
      <c r="AT251" s="34">
        <v>0</v>
      </c>
      <c r="AU251" s="34">
        <v>0</v>
      </c>
      <c r="AV251" s="34"/>
      <c r="AW251" s="34"/>
      <c r="AX251" s="34"/>
      <c r="AY251" s="34"/>
      <c r="AZ251" s="34"/>
      <c r="BA251" s="34">
        <v>0</v>
      </c>
      <c r="BB251" s="34">
        <v>2.1175500999999999</v>
      </c>
      <c r="BC251" s="34">
        <v>0</v>
      </c>
      <c r="BD251" s="34">
        <v>0</v>
      </c>
      <c r="BE251" s="34">
        <v>0.1</v>
      </c>
      <c r="BF251" s="34">
        <v>0</v>
      </c>
      <c r="BG251" s="34"/>
      <c r="BH251" s="34"/>
      <c r="BI251" s="34"/>
      <c r="BJ251" s="34"/>
      <c r="BK251" s="34"/>
      <c r="BL251" s="34"/>
      <c r="BM251" s="34"/>
      <c r="BN251" s="34"/>
      <c r="BO251" s="34"/>
      <c r="BP251" s="34"/>
      <c r="BQ251" s="34"/>
      <c r="BR251" s="34"/>
      <c r="BS251" s="34"/>
      <c r="BT251" s="34"/>
      <c r="BU251" s="34"/>
      <c r="BV251" s="34">
        <v>1.5500001000000001</v>
      </c>
      <c r="BW251" s="34">
        <v>1.0000001999999999E-2</v>
      </c>
      <c r="BX251" s="34">
        <v>3.0000000999999998E-2</v>
      </c>
      <c r="BY251" s="34">
        <v>0.3</v>
      </c>
      <c r="BZ251" s="34"/>
      <c r="CA251" s="34"/>
      <c r="CB251" s="34"/>
      <c r="CC251" s="34"/>
      <c r="CD251" s="34"/>
      <c r="CE251" s="34"/>
      <c r="CF251" s="34"/>
      <c r="CG251" s="34"/>
      <c r="CH251" s="34"/>
      <c r="CI251" s="34"/>
      <c r="CJ251" s="34"/>
      <c r="CK251" s="34"/>
      <c r="CL251" s="34"/>
      <c r="CM251" s="34"/>
      <c r="CN251" s="34" t="s">
        <v>2176</v>
      </c>
    </row>
    <row r="252" spans="1:92">
      <c r="A252" t="s">
        <v>2462</v>
      </c>
      <c r="B252">
        <v>335</v>
      </c>
      <c r="C252" t="s">
        <v>2463</v>
      </c>
      <c r="D252">
        <v>17.717265999999999</v>
      </c>
      <c r="E252">
        <v>2.4458318000000001</v>
      </c>
      <c r="F252">
        <v>599.14859999999999</v>
      </c>
      <c r="G252">
        <v>365.62133999999998</v>
      </c>
      <c r="H252">
        <v>179.81836000000001</v>
      </c>
      <c r="I252">
        <v>0</v>
      </c>
      <c r="J252">
        <v>53.708919999999999</v>
      </c>
      <c r="K252">
        <v>3</v>
      </c>
      <c r="L252">
        <v>18.076998</v>
      </c>
      <c r="M252">
        <v>20.727385999999999</v>
      </c>
      <c r="N252" t="s">
        <v>2227</v>
      </c>
      <c r="O252">
        <v>48.275930000000002</v>
      </c>
      <c r="P252">
        <v>40.095604000000002</v>
      </c>
      <c r="Q252">
        <v>807</v>
      </c>
      <c r="R252">
        <v>8.4179999999999993</v>
      </c>
      <c r="S252">
        <v>1.958</v>
      </c>
      <c r="T252">
        <v>8.4179999999999993</v>
      </c>
      <c r="U252">
        <v>3.1280000000000001</v>
      </c>
      <c r="V252">
        <v>0</v>
      </c>
      <c r="W252">
        <v>0</v>
      </c>
      <c r="X252">
        <v>0</v>
      </c>
      <c r="Y252">
        <v>0</v>
      </c>
      <c r="Z252">
        <v>7.4290000000000003</v>
      </c>
      <c r="AA252">
        <v>0.22900000000000001</v>
      </c>
      <c r="AB252">
        <v>4.8</v>
      </c>
      <c r="AC252">
        <v>2.4</v>
      </c>
      <c r="AD252">
        <v>0</v>
      </c>
      <c r="AE252">
        <v>3802.1669999999999</v>
      </c>
      <c r="AF252">
        <v>4586.0540000000001</v>
      </c>
      <c r="AG252">
        <v>2.5</v>
      </c>
      <c r="AH252">
        <v>2</v>
      </c>
      <c r="AI252">
        <v>0</v>
      </c>
      <c r="AJ252">
        <v>0.45833333999999998</v>
      </c>
      <c r="AK252">
        <v>1.5888684</v>
      </c>
      <c r="AL252">
        <v>0.3</v>
      </c>
      <c r="AM252">
        <v>70</v>
      </c>
      <c r="AN252">
        <v>15</v>
      </c>
      <c r="AO252">
        <v>0</v>
      </c>
      <c r="AP252">
        <v>82</v>
      </c>
      <c r="AQ252" s="34">
        <v>0</v>
      </c>
      <c r="AR252" s="34">
        <v>0</v>
      </c>
      <c r="AS252" s="34">
        <v>0</v>
      </c>
      <c r="AT252" s="34">
        <v>0</v>
      </c>
      <c r="AU252" s="34">
        <v>0</v>
      </c>
      <c r="AV252" s="34"/>
      <c r="AW252" s="34"/>
      <c r="AX252" s="34"/>
      <c r="AY252" s="34"/>
      <c r="AZ252" s="34"/>
      <c r="BA252" s="34">
        <v>0</v>
      </c>
      <c r="BB252" s="34">
        <v>0.79988503</v>
      </c>
      <c r="BC252" s="34">
        <v>0</v>
      </c>
      <c r="BD252" s="34">
        <v>0</v>
      </c>
      <c r="BE252" s="34">
        <v>0.1</v>
      </c>
      <c r="BF252" s="34">
        <v>0</v>
      </c>
      <c r="BG252" s="34"/>
      <c r="BH252" s="34"/>
      <c r="BI252" s="34"/>
      <c r="BJ252" s="34"/>
      <c r="BK252" s="34"/>
      <c r="BL252" s="34"/>
      <c r="BM252" s="34"/>
      <c r="BN252" s="34"/>
      <c r="BO252" s="34"/>
      <c r="BP252" s="34"/>
      <c r="BQ252" s="34"/>
      <c r="BR252" s="34"/>
      <c r="BS252" s="34"/>
      <c r="BT252" s="34"/>
      <c r="BU252" s="34"/>
      <c r="BV252" s="34">
        <v>1.5100001000000001</v>
      </c>
      <c r="BW252" s="34"/>
      <c r="BX252" s="34">
        <v>5.2500004999999996</v>
      </c>
      <c r="BY252" s="34">
        <v>19.2</v>
      </c>
      <c r="BZ252" s="34">
        <v>52.800002999999997</v>
      </c>
      <c r="CA252" s="34"/>
      <c r="CB252" s="34"/>
      <c r="CC252" s="34"/>
      <c r="CD252" s="34"/>
      <c r="CE252" s="34"/>
      <c r="CF252" s="34"/>
      <c r="CG252" s="34"/>
      <c r="CH252" s="34"/>
      <c r="CI252" s="34"/>
      <c r="CJ252" s="34"/>
      <c r="CK252" s="34"/>
      <c r="CL252" s="34"/>
      <c r="CM252" s="34"/>
      <c r="CN252" s="34" t="s">
        <v>2176</v>
      </c>
    </row>
    <row r="253" spans="1:92">
      <c r="A253" t="s">
        <v>2464</v>
      </c>
      <c r="B253">
        <v>336</v>
      </c>
      <c r="C253" t="s">
        <v>2465</v>
      </c>
      <c r="D253">
        <v>47.243617999999998</v>
      </c>
      <c r="E253">
        <v>6.3438863999999997</v>
      </c>
      <c r="F253">
        <v>2443.9004</v>
      </c>
      <c r="G253">
        <v>0</v>
      </c>
      <c r="H253">
        <v>2301.8508000000002</v>
      </c>
      <c r="I253">
        <v>0</v>
      </c>
      <c r="J253">
        <v>142.04957999999999</v>
      </c>
      <c r="K253">
        <v>2</v>
      </c>
      <c r="L253">
        <v>153.93816000000001</v>
      </c>
      <c r="M253">
        <v>111.29626</v>
      </c>
      <c r="N253" t="s">
        <v>2227</v>
      </c>
      <c r="O253">
        <v>128.72919999999999</v>
      </c>
      <c r="P253">
        <v>103.99814000000001</v>
      </c>
      <c r="Q253">
        <v>901</v>
      </c>
      <c r="R253">
        <v>9</v>
      </c>
      <c r="S253">
        <v>3.9550000000000001</v>
      </c>
      <c r="T253">
        <v>9</v>
      </c>
      <c r="U253">
        <v>5.0369999999999999</v>
      </c>
      <c r="V253">
        <v>0</v>
      </c>
      <c r="W253">
        <v>0</v>
      </c>
      <c r="X253">
        <v>0</v>
      </c>
      <c r="Y253">
        <v>0</v>
      </c>
      <c r="Z253">
        <v>0.78300000000000003</v>
      </c>
      <c r="AA253">
        <v>0.13300000000000001</v>
      </c>
      <c r="AB253">
        <v>0.65</v>
      </c>
      <c r="AC253">
        <v>0</v>
      </c>
      <c r="AD253">
        <v>0</v>
      </c>
      <c r="AE253">
        <v>2667</v>
      </c>
      <c r="AF253">
        <v>2667</v>
      </c>
      <c r="AG253">
        <v>0</v>
      </c>
      <c r="AH253">
        <v>2</v>
      </c>
      <c r="AI253">
        <v>0</v>
      </c>
      <c r="AJ253">
        <v>4.1666667999999997E-2</v>
      </c>
      <c r="AK253">
        <v>1.7</v>
      </c>
      <c r="AL253">
        <v>1.7</v>
      </c>
      <c r="AM253">
        <v>0</v>
      </c>
      <c r="AN253">
        <v>85</v>
      </c>
      <c r="AO253">
        <v>0</v>
      </c>
      <c r="AP253">
        <v>70</v>
      </c>
      <c r="AQ253" s="34">
        <v>0</v>
      </c>
      <c r="AR253" s="34">
        <v>0</v>
      </c>
      <c r="AS253" s="34">
        <v>0</v>
      </c>
      <c r="AT253" s="34">
        <v>0</v>
      </c>
      <c r="AU253" s="34">
        <v>0</v>
      </c>
      <c r="AV253" s="34"/>
      <c r="AW253" s="34"/>
      <c r="AX253" s="34"/>
      <c r="AY253" s="34"/>
      <c r="AZ253" s="34"/>
      <c r="BA253" s="34">
        <v>0</v>
      </c>
      <c r="BB253" s="34">
        <v>0</v>
      </c>
      <c r="BC253" s="34">
        <v>0</v>
      </c>
      <c r="BD253" s="34">
        <v>0</v>
      </c>
      <c r="BE253" s="34">
        <v>1</v>
      </c>
      <c r="BF253" s="34">
        <v>0</v>
      </c>
      <c r="BG253" s="34"/>
      <c r="BH253" s="34"/>
      <c r="BI253" s="34"/>
      <c r="BJ253" s="34"/>
      <c r="BK253" s="34"/>
      <c r="BL253" s="34"/>
      <c r="BM253" s="34"/>
      <c r="BN253" s="34"/>
      <c r="BO253" s="34"/>
      <c r="BP253" s="34"/>
      <c r="BQ253" s="34"/>
      <c r="BR253" s="34"/>
      <c r="BS253" s="34"/>
      <c r="BT253" s="34"/>
      <c r="BU253" s="34"/>
      <c r="BV253" s="34">
        <v>1.1500001</v>
      </c>
      <c r="BW253" s="34"/>
      <c r="BX253" s="34"/>
      <c r="BY253" s="34">
        <v>2</v>
      </c>
      <c r="BZ253" s="34">
        <v>4.5</v>
      </c>
      <c r="CA253" s="34"/>
      <c r="CB253" s="34"/>
      <c r="CC253" s="34"/>
      <c r="CD253" s="34"/>
      <c r="CE253" s="34"/>
      <c r="CF253" s="34"/>
      <c r="CG253" s="34"/>
      <c r="CH253" s="34"/>
      <c r="CI253" s="34"/>
      <c r="CJ253" s="34"/>
      <c r="CK253" s="34"/>
      <c r="CL253" s="34"/>
      <c r="CM253" s="34"/>
      <c r="CN253" s="34" t="s">
        <v>2182</v>
      </c>
    </row>
    <row r="254" spans="1:92">
      <c r="A254" t="s">
        <v>2466</v>
      </c>
      <c r="B254">
        <v>337</v>
      </c>
      <c r="C254" t="s">
        <v>2467</v>
      </c>
      <c r="D254">
        <v>55.493572</v>
      </c>
      <c r="E254">
        <v>6.8913583999999997</v>
      </c>
      <c r="F254">
        <v>2591.9211</v>
      </c>
      <c r="G254">
        <v>0</v>
      </c>
      <c r="H254">
        <v>2449.8715999999999</v>
      </c>
      <c r="I254">
        <v>0</v>
      </c>
      <c r="J254">
        <v>142.04957999999999</v>
      </c>
      <c r="K254">
        <v>2</v>
      </c>
      <c r="L254">
        <v>180.81971999999999</v>
      </c>
      <c r="M254">
        <v>120.90102400000001</v>
      </c>
      <c r="N254" t="s">
        <v>2468</v>
      </c>
      <c r="O254">
        <v>107.13045</v>
      </c>
      <c r="P254">
        <v>91.884780000000006</v>
      </c>
      <c r="Q254">
        <v>901</v>
      </c>
      <c r="R254">
        <v>9</v>
      </c>
      <c r="S254">
        <v>4.0730000000000004</v>
      </c>
      <c r="T254">
        <v>9</v>
      </c>
      <c r="U254">
        <v>5.25</v>
      </c>
      <c r="V254">
        <v>0</v>
      </c>
      <c r="W254">
        <v>0</v>
      </c>
      <c r="X254">
        <v>0</v>
      </c>
      <c r="Y254">
        <v>0</v>
      </c>
      <c r="Z254">
        <v>1.4830000000000001</v>
      </c>
      <c r="AA254">
        <v>0.13300000000000001</v>
      </c>
      <c r="AB254">
        <v>1.35</v>
      </c>
      <c r="AC254">
        <v>0</v>
      </c>
      <c r="AD254">
        <v>0</v>
      </c>
      <c r="AE254">
        <v>2667</v>
      </c>
      <c r="AF254">
        <v>2667</v>
      </c>
      <c r="AG254">
        <v>0</v>
      </c>
      <c r="AH254">
        <v>2</v>
      </c>
      <c r="AI254">
        <v>0</v>
      </c>
      <c r="AJ254">
        <v>4.1666667999999997E-2</v>
      </c>
      <c r="AK254">
        <v>1.7</v>
      </c>
      <c r="AL254">
        <v>1.7</v>
      </c>
      <c r="AM254">
        <v>0</v>
      </c>
      <c r="AN254">
        <v>85</v>
      </c>
      <c r="AO254">
        <v>0</v>
      </c>
      <c r="AP254">
        <v>85</v>
      </c>
      <c r="AQ254" s="34">
        <v>0</v>
      </c>
      <c r="AR254" s="34">
        <v>0</v>
      </c>
      <c r="AS254" s="34">
        <v>0</v>
      </c>
      <c r="AT254" s="34">
        <v>0</v>
      </c>
      <c r="AU254" s="34">
        <v>0</v>
      </c>
      <c r="AV254" s="34"/>
      <c r="AW254" s="34"/>
      <c r="AX254" s="34"/>
      <c r="AY254" s="34"/>
      <c r="AZ254" s="34"/>
      <c r="BA254" s="34">
        <v>0</v>
      </c>
      <c r="BB254" s="34">
        <v>0</v>
      </c>
      <c r="BC254" s="34">
        <v>0</v>
      </c>
      <c r="BD254" s="34">
        <v>0</v>
      </c>
      <c r="BE254" s="34">
        <v>1</v>
      </c>
      <c r="BF254" s="34">
        <v>0</v>
      </c>
      <c r="BG254" s="34"/>
      <c r="BH254" s="34"/>
      <c r="BI254" s="34"/>
      <c r="BJ254" s="34"/>
      <c r="BK254" s="34"/>
      <c r="BL254" s="34"/>
      <c r="BM254" s="34"/>
      <c r="BN254" s="34"/>
      <c r="BO254" s="34"/>
      <c r="BP254" s="34"/>
      <c r="BQ254" s="34"/>
      <c r="BR254" s="34"/>
      <c r="BS254" s="34"/>
      <c r="BT254" s="34"/>
      <c r="BU254" s="34"/>
      <c r="BV254" s="34">
        <v>1.1500001</v>
      </c>
      <c r="BW254" s="34"/>
      <c r="BX254" s="34"/>
      <c r="BY254" s="34">
        <v>3.6000000999999999</v>
      </c>
      <c r="BZ254" s="34">
        <v>9.9000009999999996</v>
      </c>
      <c r="CA254" s="34"/>
      <c r="CB254" s="34"/>
      <c r="CC254" s="34"/>
      <c r="CD254" s="34"/>
      <c r="CE254" s="34"/>
      <c r="CF254" s="34"/>
      <c r="CG254" s="34"/>
      <c r="CH254" s="34"/>
      <c r="CI254" s="34"/>
      <c r="CJ254" s="34"/>
      <c r="CK254" s="34"/>
      <c r="CL254" s="34"/>
      <c r="CM254" s="34"/>
      <c r="CN254" s="34" t="s">
        <v>2176</v>
      </c>
    </row>
    <row r="255" spans="1:92">
      <c r="A255" t="s">
        <v>2469</v>
      </c>
      <c r="B255">
        <v>338</v>
      </c>
      <c r="C255" t="s">
        <v>2470</v>
      </c>
      <c r="D255">
        <v>20.702627</v>
      </c>
      <c r="E255">
        <v>3.7514287999999998</v>
      </c>
      <c r="F255">
        <v>1883.4947999999999</v>
      </c>
      <c r="G255">
        <v>87.386536000000007</v>
      </c>
      <c r="H255">
        <v>1640.0546999999999</v>
      </c>
      <c r="I255">
        <v>0</v>
      </c>
      <c r="J255">
        <v>156.05357000000001</v>
      </c>
      <c r="K255">
        <v>6</v>
      </c>
      <c r="L255">
        <v>73.806150000000002</v>
      </c>
      <c r="M255">
        <v>69.4709</v>
      </c>
      <c r="N255" t="s">
        <v>2225</v>
      </c>
      <c r="O255">
        <v>900.11425999999994</v>
      </c>
      <c r="P255">
        <v>197.44363000000001</v>
      </c>
      <c r="Q255">
        <v>901</v>
      </c>
      <c r="R255">
        <v>9</v>
      </c>
      <c r="S255">
        <v>3.472</v>
      </c>
      <c r="T255">
        <v>9</v>
      </c>
      <c r="U255">
        <v>3.8740000000000001</v>
      </c>
      <c r="V255">
        <v>0</v>
      </c>
      <c r="W255">
        <v>0</v>
      </c>
      <c r="X255">
        <v>0</v>
      </c>
      <c r="Y255">
        <v>0</v>
      </c>
      <c r="Z255">
        <v>0.56200000000000006</v>
      </c>
      <c r="AA255">
        <v>0.182</v>
      </c>
      <c r="AB255">
        <v>0.38</v>
      </c>
      <c r="AC255">
        <v>0</v>
      </c>
      <c r="AD255">
        <v>0</v>
      </c>
      <c r="AE255">
        <v>3310.0763999999999</v>
      </c>
      <c r="AF255">
        <v>3639.8512999999998</v>
      </c>
      <c r="AG255">
        <v>1.5</v>
      </c>
      <c r="AH255">
        <v>2</v>
      </c>
      <c r="AI255">
        <v>0</v>
      </c>
      <c r="AJ255">
        <v>6.6666669999999997E-2</v>
      </c>
      <c r="AK255">
        <v>1.3558686</v>
      </c>
      <c r="AL255">
        <v>1.8</v>
      </c>
      <c r="AM255">
        <v>20</v>
      </c>
      <c r="AN255">
        <v>90</v>
      </c>
      <c r="AO255">
        <v>0</v>
      </c>
      <c r="AP255">
        <v>95</v>
      </c>
      <c r="AQ255" s="34">
        <v>0</v>
      </c>
      <c r="AR255" s="34">
        <v>0</v>
      </c>
      <c r="AS255" s="34">
        <v>0</v>
      </c>
      <c r="AT255" s="34">
        <v>0</v>
      </c>
      <c r="AU255" s="34">
        <v>0</v>
      </c>
      <c r="AV255" s="34"/>
      <c r="AW255" s="34"/>
      <c r="AX255" s="34"/>
      <c r="AY255" s="34"/>
      <c r="AZ255" s="34"/>
      <c r="BA255" s="34">
        <v>0</v>
      </c>
      <c r="BB255" s="34">
        <v>0.33650502999999998</v>
      </c>
      <c r="BC255" s="34">
        <v>0</v>
      </c>
      <c r="BD255" s="34">
        <v>0</v>
      </c>
      <c r="BE255" s="34">
        <v>0.8</v>
      </c>
      <c r="BF255" s="34">
        <v>0</v>
      </c>
      <c r="BG255" s="34"/>
      <c r="BH255" s="34"/>
      <c r="BI255" s="34"/>
      <c r="BJ255" s="34"/>
      <c r="BK255" s="34"/>
      <c r="BL255" s="34"/>
      <c r="BM255" s="34"/>
      <c r="BN255" s="34"/>
      <c r="BO255" s="34"/>
      <c r="BP255" s="34"/>
      <c r="BQ255" s="34"/>
      <c r="BR255" s="34"/>
      <c r="BS255" s="34"/>
      <c r="BT255" s="34"/>
      <c r="BU255" s="34"/>
      <c r="BV255" s="34">
        <v>1.19</v>
      </c>
      <c r="BW255" s="34"/>
      <c r="BX255" s="34">
        <v>9.0000010000000005E-2</v>
      </c>
      <c r="BY255" s="34">
        <v>3.8000001999999999</v>
      </c>
      <c r="BZ255" s="34">
        <v>0</v>
      </c>
      <c r="CA255" s="34"/>
      <c r="CB255" s="34"/>
      <c r="CC255" s="34"/>
      <c r="CD255" s="34"/>
      <c r="CE255" s="34"/>
      <c r="CF255" s="34"/>
      <c r="CG255" s="34"/>
      <c r="CH255" s="34"/>
      <c r="CI255" s="34"/>
      <c r="CJ255" s="34"/>
      <c r="CK255" s="34"/>
      <c r="CL255" s="34"/>
      <c r="CM255" s="34"/>
      <c r="CN255" s="34" t="s">
        <v>2176</v>
      </c>
    </row>
    <row r="256" spans="1:92">
      <c r="A256" t="s">
        <v>2471</v>
      </c>
      <c r="B256">
        <v>339</v>
      </c>
      <c r="C256" t="s">
        <v>2472</v>
      </c>
      <c r="D256">
        <v>30.074387000000002</v>
      </c>
      <c r="E256">
        <v>4.3999439999999996</v>
      </c>
      <c r="F256">
        <v>2028.2647999999999</v>
      </c>
      <c r="G256">
        <v>6.8559759999999997E-2</v>
      </c>
      <c r="H256">
        <v>1860.2892999999999</v>
      </c>
      <c r="I256">
        <v>0</v>
      </c>
      <c r="J256">
        <v>167.90688</v>
      </c>
      <c r="K256">
        <v>3</v>
      </c>
      <c r="L256">
        <v>30.685016999999998</v>
      </c>
      <c r="M256">
        <v>37.287660000000002</v>
      </c>
      <c r="N256" t="s">
        <v>2227</v>
      </c>
      <c r="O256">
        <v>81.946556000000001</v>
      </c>
      <c r="P256">
        <v>72.130225999999993</v>
      </c>
      <c r="Q256">
        <v>900</v>
      </c>
      <c r="R256">
        <v>9</v>
      </c>
      <c r="S256">
        <v>3.6030000000000002</v>
      </c>
      <c r="T256">
        <v>9</v>
      </c>
      <c r="U256">
        <v>4.1950000000000003</v>
      </c>
      <c r="V256">
        <v>0</v>
      </c>
      <c r="W256">
        <v>0</v>
      </c>
      <c r="X256">
        <v>0</v>
      </c>
      <c r="Y256">
        <v>0</v>
      </c>
      <c r="Z256">
        <v>0.47</v>
      </c>
      <c r="AA256">
        <v>0.13</v>
      </c>
      <c r="AB256">
        <v>0.34</v>
      </c>
      <c r="AC256">
        <v>0</v>
      </c>
      <c r="AD256">
        <v>0</v>
      </c>
      <c r="AE256">
        <v>2591.9032999999999</v>
      </c>
      <c r="AF256">
        <v>2595.8231999999998</v>
      </c>
      <c r="AG256">
        <v>0.1</v>
      </c>
      <c r="AH256">
        <v>2</v>
      </c>
      <c r="AI256">
        <v>0</v>
      </c>
      <c r="AJ256">
        <v>4.1666667999999997E-2</v>
      </c>
      <c r="AK256">
        <v>1.6915922000000001</v>
      </c>
      <c r="AL256">
        <v>1.7</v>
      </c>
      <c r="AM256">
        <v>10</v>
      </c>
      <c r="AN256">
        <v>85</v>
      </c>
      <c r="AO256">
        <v>0</v>
      </c>
      <c r="AP256">
        <v>75</v>
      </c>
      <c r="AQ256" s="34">
        <v>0</v>
      </c>
      <c r="AR256" s="34">
        <v>0</v>
      </c>
      <c r="AS256" s="34">
        <v>0</v>
      </c>
      <c r="AT256" s="34">
        <v>0</v>
      </c>
      <c r="AU256" s="34">
        <v>0</v>
      </c>
      <c r="AV256" s="34"/>
      <c r="AW256" s="34"/>
      <c r="AX256" s="34"/>
      <c r="AY256" s="34"/>
      <c r="AZ256" s="34"/>
      <c r="BA256" s="34">
        <v>0</v>
      </c>
      <c r="BB256" s="34">
        <v>4.0000000000000001E-3</v>
      </c>
      <c r="BC256" s="34">
        <v>0</v>
      </c>
      <c r="BD256" s="34">
        <v>0</v>
      </c>
      <c r="BE256" s="34">
        <v>0.8</v>
      </c>
      <c r="BF256" s="34">
        <v>0</v>
      </c>
      <c r="BG256" s="34"/>
      <c r="BH256" s="34"/>
      <c r="BI256" s="34"/>
      <c r="BJ256" s="34"/>
      <c r="BK256" s="34"/>
      <c r="BL256" s="34"/>
      <c r="BM256" s="34"/>
      <c r="BN256" s="34"/>
      <c r="BO256" s="34"/>
      <c r="BP256" s="34"/>
      <c r="BQ256" s="34"/>
      <c r="BR256" s="34"/>
      <c r="BS256" s="34"/>
      <c r="BT256" s="34"/>
      <c r="BU256" s="34"/>
      <c r="BV256" s="34">
        <v>1.19</v>
      </c>
      <c r="BW256" s="34"/>
      <c r="BX256" s="34"/>
      <c r="BY256" s="34">
        <v>3.4</v>
      </c>
      <c r="BZ256" s="34">
        <v>0</v>
      </c>
      <c r="CA256" s="34"/>
      <c r="CB256" s="34"/>
      <c r="CC256" s="34"/>
      <c r="CD256" s="34"/>
      <c r="CE256" s="34"/>
      <c r="CF256" s="34"/>
      <c r="CG256" s="34"/>
      <c r="CH256" s="34"/>
      <c r="CI256" s="34"/>
      <c r="CJ256" s="34"/>
      <c r="CK256" s="34"/>
      <c r="CL256" s="34"/>
      <c r="CM256" s="34"/>
      <c r="CN256" s="34" t="s">
        <v>2182</v>
      </c>
    </row>
    <row r="257" spans="1:92">
      <c r="A257" t="s">
        <v>2473</v>
      </c>
      <c r="B257">
        <v>401</v>
      </c>
      <c r="C257" t="s">
        <v>327</v>
      </c>
      <c r="D257">
        <v>5.4181885999999997</v>
      </c>
      <c r="E257">
        <v>2.7597293999999999</v>
      </c>
      <c r="F257">
        <v>2081.25</v>
      </c>
      <c r="G257">
        <v>301.48856000000001</v>
      </c>
      <c r="H257">
        <v>822.95609999999999</v>
      </c>
      <c r="I257">
        <v>576.4171</v>
      </c>
      <c r="J257">
        <v>380.38815</v>
      </c>
      <c r="K257">
        <v>9</v>
      </c>
      <c r="L257">
        <v>79.445580000000007</v>
      </c>
      <c r="M257">
        <v>110.38917499999999</v>
      </c>
      <c r="N257" t="s">
        <v>2202</v>
      </c>
      <c r="O257">
        <v>123.14064999999999</v>
      </c>
      <c r="P257">
        <v>119.988235</v>
      </c>
      <c r="Q257">
        <v>533</v>
      </c>
      <c r="R257">
        <v>4.6550000000000002</v>
      </c>
      <c r="S257">
        <v>3.65</v>
      </c>
      <c r="T257">
        <v>4.6550000000000002</v>
      </c>
      <c r="U257">
        <v>3.3220000000000001</v>
      </c>
      <c r="V257">
        <v>2.5019999999999998</v>
      </c>
      <c r="W257">
        <v>4.9649999999999999</v>
      </c>
      <c r="X257">
        <v>0</v>
      </c>
      <c r="Y257">
        <v>0.872</v>
      </c>
      <c r="Z257">
        <v>3.2320000000000002</v>
      </c>
      <c r="AA257">
        <v>1.2470000000000001</v>
      </c>
      <c r="AB257">
        <v>1.7569999999999999</v>
      </c>
      <c r="AC257">
        <v>0.22900000000000001</v>
      </c>
      <c r="AD257">
        <v>747.48955999999998</v>
      </c>
      <c r="AE257">
        <v>10539.775</v>
      </c>
      <c r="AF257">
        <v>24183.615000000002</v>
      </c>
      <c r="AG257">
        <v>5</v>
      </c>
      <c r="AH257">
        <v>2</v>
      </c>
      <c r="AI257">
        <v>0.16666666999999999</v>
      </c>
      <c r="AJ257">
        <v>0.16666666999999999</v>
      </c>
      <c r="AK257">
        <v>3.3156099999999999</v>
      </c>
      <c r="AL257">
        <v>0.14074075</v>
      </c>
      <c r="AM257">
        <v>90</v>
      </c>
      <c r="AN257">
        <v>20</v>
      </c>
      <c r="AO257">
        <v>40</v>
      </c>
      <c r="AP257">
        <v>75</v>
      </c>
      <c r="AQ257" s="34">
        <v>0.18687239999999999</v>
      </c>
      <c r="AR257" s="34">
        <v>0</v>
      </c>
      <c r="AS257" s="34">
        <v>0</v>
      </c>
      <c r="AT257" s="34">
        <v>0.18805992999999999</v>
      </c>
      <c r="AU257" s="34">
        <v>0.37493231999999999</v>
      </c>
      <c r="AV257" s="34"/>
      <c r="AW257" s="34"/>
      <c r="AX257" s="34"/>
      <c r="AY257" s="34"/>
      <c r="AZ257" s="34"/>
      <c r="BA257" s="34">
        <v>0</v>
      </c>
      <c r="BB257" s="34">
        <v>1.4934651000000001</v>
      </c>
      <c r="BC257" s="34">
        <v>0.91907006999999996</v>
      </c>
      <c r="BD257" s="34">
        <v>0</v>
      </c>
      <c r="BE257" s="34">
        <v>0.2</v>
      </c>
      <c r="BF257" s="34">
        <v>0</v>
      </c>
      <c r="BG257" s="34">
        <v>0.2</v>
      </c>
      <c r="BH257" s="34">
        <v>1</v>
      </c>
      <c r="BI257" s="34">
        <v>2</v>
      </c>
      <c r="BJ257" s="34">
        <v>2</v>
      </c>
      <c r="BK257" s="34">
        <v>0</v>
      </c>
      <c r="BL257" s="34">
        <v>0</v>
      </c>
      <c r="BM257" s="34">
        <v>4.4000000000000004</v>
      </c>
      <c r="BN257" s="34">
        <v>1.4000001</v>
      </c>
      <c r="BO257" s="34">
        <v>0</v>
      </c>
      <c r="BP257" s="34"/>
      <c r="BQ257" s="34"/>
      <c r="BR257" s="34"/>
      <c r="BS257" s="34">
        <v>0</v>
      </c>
      <c r="BT257" s="34">
        <v>1.5315266000000001</v>
      </c>
      <c r="BU257" s="34">
        <v>0</v>
      </c>
      <c r="BV257" s="34">
        <v>6.0400004000000003</v>
      </c>
      <c r="BW257" s="34"/>
      <c r="BX257" s="34"/>
      <c r="BY257" s="34">
        <v>4.0800004000000003</v>
      </c>
      <c r="BZ257" s="34">
        <v>9.18</v>
      </c>
      <c r="CA257" s="34"/>
      <c r="CB257" s="34"/>
      <c r="CC257" s="34"/>
      <c r="CD257" s="34"/>
      <c r="CE257" s="34"/>
      <c r="CF257" s="34"/>
      <c r="CG257" s="34"/>
      <c r="CH257" s="34"/>
      <c r="CI257" s="34"/>
      <c r="CJ257" s="34"/>
      <c r="CK257" s="34"/>
      <c r="CL257" s="34"/>
      <c r="CM257" s="34"/>
      <c r="CN257" s="34" t="s">
        <v>2233</v>
      </c>
    </row>
    <row r="258" spans="1:92">
      <c r="A258" t="s">
        <v>2474</v>
      </c>
      <c r="B258">
        <v>402</v>
      </c>
      <c r="C258" t="s">
        <v>328</v>
      </c>
      <c r="D258">
        <v>11.500785</v>
      </c>
      <c r="E258">
        <v>5.4366989999999999</v>
      </c>
      <c r="F258">
        <v>3138.8252000000002</v>
      </c>
      <c r="G258">
        <v>491.798</v>
      </c>
      <c r="H258">
        <v>382.23680000000002</v>
      </c>
      <c r="I258">
        <v>1624.23</v>
      </c>
      <c r="J258">
        <v>640.56066999999996</v>
      </c>
      <c r="K258">
        <v>10</v>
      </c>
      <c r="L258">
        <v>153.75380000000001</v>
      </c>
      <c r="M258">
        <v>115.674446</v>
      </c>
      <c r="N258" t="s">
        <v>2186</v>
      </c>
      <c r="O258">
        <v>57.79289</v>
      </c>
      <c r="P258">
        <v>86.296809999999994</v>
      </c>
      <c r="Q258">
        <v>755</v>
      </c>
      <c r="R258">
        <v>6.7830000000000004</v>
      </c>
      <c r="S258">
        <v>4.4820000000000002</v>
      </c>
      <c r="T258">
        <v>6.7830000000000004</v>
      </c>
      <c r="U258">
        <v>4.6630000000000003</v>
      </c>
      <c r="V258">
        <v>5.1070000000000002</v>
      </c>
      <c r="W258">
        <v>9</v>
      </c>
      <c r="X258">
        <v>0</v>
      </c>
      <c r="Y258">
        <v>1.8080000000000001</v>
      </c>
      <c r="Z258">
        <v>4.9950000000000001</v>
      </c>
      <c r="AA258">
        <v>2.2930000000000001</v>
      </c>
      <c r="AB258">
        <v>2.0470000000000002</v>
      </c>
      <c r="AC258">
        <v>0.65400000000000003</v>
      </c>
      <c r="AD258">
        <v>7609.9775</v>
      </c>
      <c r="AE258">
        <v>15011.267</v>
      </c>
      <c r="AF258">
        <v>38255.226999999999</v>
      </c>
      <c r="AG258">
        <v>5</v>
      </c>
      <c r="AH258">
        <v>2</v>
      </c>
      <c r="AI258">
        <v>0.8333334</v>
      </c>
      <c r="AJ258">
        <v>0.16666666999999999</v>
      </c>
      <c r="AK258">
        <v>1.0791151999999999</v>
      </c>
      <c r="AL258">
        <v>0.69680684999999998</v>
      </c>
      <c r="AM258">
        <v>40</v>
      </c>
      <c r="AN258">
        <v>20</v>
      </c>
      <c r="AO258">
        <v>85</v>
      </c>
      <c r="AP258">
        <v>75</v>
      </c>
      <c r="AQ258" s="34">
        <v>0.40249443000000001</v>
      </c>
      <c r="AR258" s="34">
        <v>0</v>
      </c>
      <c r="AS258" s="34">
        <v>0</v>
      </c>
      <c r="AT258" s="34">
        <v>1.0972348000000001</v>
      </c>
      <c r="AU258" s="34">
        <v>1.4997293</v>
      </c>
      <c r="AV258" s="34"/>
      <c r="AW258" s="34"/>
      <c r="AX258" s="34"/>
      <c r="AY258" s="34"/>
      <c r="AZ258" s="34"/>
      <c r="BA258" s="34">
        <v>3.0000002000000001</v>
      </c>
      <c r="BB258" s="34">
        <v>0.49782001999999997</v>
      </c>
      <c r="BC258" s="34">
        <v>0.61271500000000001</v>
      </c>
      <c r="BD258" s="34">
        <v>0</v>
      </c>
      <c r="BE258" s="34">
        <v>0.1</v>
      </c>
      <c r="BF258" s="34">
        <v>0</v>
      </c>
      <c r="BG258" s="34">
        <v>0.90000004</v>
      </c>
      <c r="BH258" s="34">
        <v>3.6000000999999999</v>
      </c>
      <c r="BI258" s="34">
        <v>6.2000003000000001</v>
      </c>
      <c r="BJ258" s="34">
        <v>10.6</v>
      </c>
      <c r="BK258" s="34">
        <v>0</v>
      </c>
      <c r="BL258" s="34">
        <v>0</v>
      </c>
      <c r="BM258" s="34">
        <v>4.4000000000000004</v>
      </c>
      <c r="BN258" s="34">
        <v>1.4000001</v>
      </c>
      <c r="BO258" s="34">
        <v>0</v>
      </c>
      <c r="BP258" s="34"/>
      <c r="BQ258" s="34"/>
      <c r="BR258" s="34"/>
      <c r="BS258" s="34">
        <v>0</v>
      </c>
      <c r="BT258" s="34">
        <v>1.2762722</v>
      </c>
      <c r="BU258" s="34">
        <v>0</v>
      </c>
      <c r="BV258" s="34">
        <v>6.1200004000000003</v>
      </c>
      <c r="BW258" s="34"/>
      <c r="BX258" s="34"/>
      <c r="BY258" s="34">
        <v>4.0800004000000003</v>
      </c>
      <c r="BZ258" s="34">
        <v>9.18</v>
      </c>
      <c r="CA258" s="34"/>
      <c r="CB258" s="34"/>
      <c r="CC258" s="34"/>
      <c r="CD258" s="34"/>
      <c r="CE258" s="34"/>
      <c r="CF258" s="34"/>
      <c r="CG258" s="34"/>
      <c r="CH258" s="34"/>
      <c r="CI258" s="34"/>
      <c r="CJ258" s="34"/>
      <c r="CK258" s="34"/>
      <c r="CL258" s="34"/>
      <c r="CM258" s="34"/>
      <c r="CN258" s="34" t="s">
        <v>2176</v>
      </c>
    </row>
    <row r="259" spans="1:92">
      <c r="A259" t="s">
        <v>2475</v>
      </c>
      <c r="B259">
        <v>403</v>
      </c>
      <c r="C259" t="s">
        <v>329</v>
      </c>
      <c r="D259">
        <v>3.5563151999999998</v>
      </c>
      <c r="E259">
        <v>2.2116760000000002</v>
      </c>
      <c r="F259">
        <v>2002.1759999999999</v>
      </c>
      <c r="G259">
        <v>349.27294999999998</v>
      </c>
      <c r="H259">
        <v>699.70709999999997</v>
      </c>
      <c r="I259">
        <v>545.2636</v>
      </c>
      <c r="J259">
        <v>407.93239999999997</v>
      </c>
      <c r="K259">
        <v>9</v>
      </c>
      <c r="L259">
        <v>52.145380000000003</v>
      </c>
      <c r="M259">
        <v>88.467039999999997</v>
      </c>
      <c r="N259" t="s">
        <v>2202</v>
      </c>
      <c r="O259">
        <v>80.825339999999997</v>
      </c>
      <c r="P259">
        <v>96.159819999999996</v>
      </c>
      <c r="Q259">
        <v>421</v>
      </c>
      <c r="R259">
        <v>3.7719999999999998</v>
      </c>
      <c r="S259">
        <v>3.58</v>
      </c>
      <c r="T259">
        <v>3.7719999999999998</v>
      </c>
      <c r="U259">
        <v>2.9740000000000002</v>
      </c>
      <c r="V259">
        <v>1.8460000000000001</v>
      </c>
      <c r="W259">
        <v>4.306</v>
      </c>
      <c r="X259">
        <v>0</v>
      </c>
      <c r="Y259">
        <v>0</v>
      </c>
      <c r="Z259">
        <v>0.65700000000000003</v>
      </c>
      <c r="AA259">
        <v>0.45500000000000002</v>
      </c>
      <c r="AB259">
        <v>0.20200000000000001</v>
      </c>
      <c r="AC259">
        <v>0</v>
      </c>
      <c r="AD259">
        <v>1000</v>
      </c>
      <c r="AE259">
        <v>6159.3</v>
      </c>
      <c r="AF259">
        <v>8099.0024000000003</v>
      </c>
      <c r="AG259">
        <v>3</v>
      </c>
      <c r="AH259">
        <v>2.5</v>
      </c>
      <c r="AI259">
        <v>8.3333335999999994E-2</v>
      </c>
      <c r="AJ259">
        <v>8.3333335999999994E-2</v>
      </c>
      <c r="AK259">
        <v>0.35823926</v>
      </c>
      <c r="AL259">
        <v>6.1643842999999997E-2</v>
      </c>
      <c r="AM259">
        <v>30</v>
      </c>
      <c r="AN259">
        <v>10</v>
      </c>
      <c r="AO259">
        <v>25</v>
      </c>
      <c r="AP259">
        <v>90</v>
      </c>
      <c r="AQ259" s="34">
        <v>2.1235499999999998</v>
      </c>
      <c r="AR259" s="34">
        <v>0.46963129999999997</v>
      </c>
      <c r="AS259" s="34">
        <v>0</v>
      </c>
      <c r="AT259" s="34">
        <v>14.332252</v>
      </c>
      <c r="AU259" s="34">
        <v>16.925432000000001</v>
      </c>
      <c r="AV259" s="34"/>
      <c r="AW259" s="34"/>
      <c r="AX259" s="34"/>
      <c r="AY259" s="34"/>
      <c r="AZ259" s="34"/>
      <c r="BA259" s="34">
        <v>0.5</v>
      </c>
      <c r="BB259" s="34">
        <v>0.39965003999999998</v>
      </c>
      <c r="BC259" s="34">
        <v>0</v>
      </c>
      <c r="BD259" s="34">
        <v>0</v>
      </c>
      <c r="BE259" s="34">
        <v>0.13000001</v>
      </c>
      <c r="BF259" s="34">
        <v>0</v>
      </c>
      <c r="BG259" s="34">
        <v>0.3</v>
      </c>
      <c r="BH259" s="34">
        <v>0.70000004999999998</v>
      </c>
      <c r="BI259" s="34">
        <v>1</v>
      </c>
      <c r="BJ259" s="34">
        <v>0</v>
      </c>
      <c r="BK259" s="34">
        <v>0</v>
      </c>
      <c r="BL259" s="34">
        <v>0</v>
      </c>
      <c r="BM259" s="34"/>
      <c r="BN259" s="34"/>
      <c r="BO259" s="34"/>
      <c r="BP259" s="34"/>
      <c r="BQ259" s="34"/>
      <c r="BR259" s="34"/>
      <c r="BS259" s="34"/>
      <c r="BT259" s="34"/>
      <c r="BU259" s="34"/>
      <c r="BV259" s="34">
        <v>3.1000000999999999</v>
      </c>
      <c r="BW259" s="34"/>
      <c r="BX259" s="34"/>
      <c r="BY259" s="34">
        <v>0.56000000000000005</v>
      </c>
      <c r="BZ259" s="34">
        <v>1.2600001000000001</v>
      </c>
      <c r="CA259" s="34"/>
      <c r="CB259" s="34"/>
      <c r="CC259" s="34"/>
      <c r="CD259" s="34"/>
      <c r="CE259" s="34"/>
      <c r="CF259" s="34"/>
      <c r="CG259" s="34"/>
      <c r="CH259" s="34"/>
      <c r="CI259" s="34"/>
      <c r="CJ259" s="34"/>
      <c r="CK259" s="34"/>
      <c r="CL259" s="34"/>
      <c r="CM259" s="34"/>
      <c r="CN259" s="34" t="s">
        <v>2173</v>
      </c>
    </row>
    <row r="260" spans="1:92">
      <c r="A260" t="s">
        <v>2476</v>
      </c>
      <c r="B260">
        <v>404</v>
      </c>
      <c r="C260" t="s">
        <v>330</v>
      </c>
      <c r="D260">
        <v>4.3857030000000004</v>
      </c>
      <c r="E260">
        <v>3.3048250000000001</v>
      </c>
      <c r="F260">
        <v>3307.9385000000002</v>
      </c>
      <c r="G260">
        <v>412.35683999999998</v>
      </c>
      <c r="H260">
        <v>1203.8856000000001</v>
      </c>
      <c r="I260">
        <v>1283.7637</v>
      </c>
      <c r="J260">
        <v>407.93239999999997</v>
      </c>
      <c r="K260">
        <v>9</v>
      </c>
      <c r="L260">
        <v>64.306495999999996</v>
      </c>
      <c r="M260">
        <v>132.19300999999999</v>
      </c>
      <c r="N260" t="s">
        <v>2184</v>
      </c>
      <c r="O260">
        <v>95.341369999999998</v>
      </c>
      <c r="P260">
        <v>110.16083999999999</v>
      </c>
      <c r="Q260">
        <v>413</v>
      </c>
      <c r="R260">
        <v>4.1879999999999997</v>
      </c>
      <c r="S260">
        <v>4.601</v>
      </c>
      <c r="T260">
        <v>4.1879999999999997</v>
      </c>
      <c r="U260">
        <v>3.6360000000000001</v>
      </c>
      <c r="V260">
        <v>1.36</v>
      </c>
      <c r="W260">
        <v>2.548</v>
      </c>
      <c r="X260">
        <v>0</v>
      </c>
      <c r="Y260">
        <v>0.624</v>
      </c>
      <c r="Z260">
        <v>2.5739999999999998</v>
      </c>
      <c r="AA260">
        <v>1.07</v>
      </c>
      <c r="AB260">
        <v>0.97899999999999998</v>
      </c>
      <c r="AC260">
        <v>0.52500000000000002</v>
      </c>
      <c r="AD260">
        <v>2276.9684999999999</v>
      </c>
      <c r="AE260">
        <v>10280</v>
      </c>
      <c r="AF260">
        <v>19119.72</v>
      </c>
      <c r="AG260">
        <v>6</v>
      </c>
      <c r="AH260">
        <v>1.5</v>
      </c>
      <c r="AI260">
        <v>0.125</v>
      </c>
      <c r="AJ260">
        <v>0.16666666999999999</v>
      </c>
      <c r="AK260">
        <v>0.56529130000000005</v>
      </c>
      <c r="AL260">
        <v>0.110416666</v>
      </c>
      <c r="AM260">
        <v>20</v>
      </c>
      <c r="AN260">
        <v>40</v>
      </c>
      <c r="AO260">
        <v>10</v>
      </c>
      <c r="AP260">
        <v>90</v>
      </c>
      <c r="AQ260" s="34">
        <v>22.738320999999999</v>
      </c>
      <c r="AR260" s="34">
        <v>11.134722</v>
      </c>
      <c r="AS260" s="34">
        <v>5.1455260000000003</v>
      </c>
      <c r="AT260" s="34">
        <v>116.47638999999999</v>
      </c>
      <c r="AU260" s="34">
        <v>155.49495999999999</v>
      </c>
      <c r="AV260" s="34"/>
      <c r="AW260" s="34"/>
      <c r="AX260" s="34">
        <v>0.8585159</v>
      </c>
      <c r="AY260" s="34">
        <v>0.80128149999999998</v>
      </c>
      <c r="AZ260" s="34">
        <v>0.62957839999999998</v>
      </c>
      <c r="BA260" s="34">
        <v>0</v>
      </c>
      <c r="BB260" s="34">
        <v>1.2900001000000001</v>
      </c>
      <c r="BC260" s="34">
        <v>0</v>
      </c>
      <c r="BD260" s="34">
        <v>0</v>
      </c>
      <c r="BE260" s="34">
        <v>0.3</v>
      </c>
      <c r="BF260" s="34">
        <v>0</v>
      </c>
      <c r="BG260" s="34">
        <v>1</v>
      </c>
      <c r="BH260" s="34">
        <v>1</v>
      </c>
      <c r="BI260" s="34">
        <v>2</v>
      </c>
      <c r="BJ260" s="34">
        <v>3.0000002000000001</v>
      </c>
      <c r="BK260" s="34">
        <v>2</v>
      </c>
      <c r="BL260" s="34">
        <v>0.5</v>
      </c>
      <c r="BM260" s="34">
        <v>2.3000001999999999</v>
      </c>
      <c r="BN260" s="34">
        <v>0.5</v>
      </c>
      <c r="BO260" s="34">
        <v>0</v>
      </c>
      <c r="BP260" s="34">
        <v>5.5134952000000001E-2</v>
      </c>
      <c r="BQ260" s="34"/>
      <c r="BR260" s="34"/>
      <c r="BS260" s="34"/>
      <c r="BT260" s="34"/>
      <c r="BU260" s="34"/>
      <c r="BV260" s="34">
        <v>6.2000003000000001</v>
      </c>
      <c r="BW260" s="34"/>
      <c r="BX260" s="34"/>
      <c r="BY260" s="34">
        <v>7.2000003000000001</v>
      </c>
      <c r="BZ260" s="34"/>
      <c r="CA260" s="34"/>
      <c r="CB260" s="34"/>
      <c r="CC260" s="34"/>
      <c r="CD260" s="34"/>
      <c r="CE260" s="34"/>
      <c r="CF260" s="34"/>
      <c r="CG260" s="34"/>
      <c r="CH260" s="34"/>
      <c r="CI260" s="34"/>
      <c r="CJ260" s="34"/>
      <c r="CK260" s="34"/>
      <c r="CL260" s="34"/>
      <c r="CM260" s="34"/>
      <c r="CN260" s="34" t="s">
        <v>2182</v>
      </c>
    </row>
    <row r="261" spans="1:92">
      <c r="A261" t="s">
        <v>2477</v>
      </c>
      <c r="B261">
        <v>405</v>
      </c>
      <c r="C261" t="s">
        <v>331</v>
      </c>
      <c r="D261">
        <v>3.6191716</v>
      </c>
      <c r="E261">
        <v>2.3906520000000002</v>
      </c>
      <c r="F261">
        <v>2351.7840000000001</v>
      </c>
      <c r="G261">
        <v>679.65344000000005</v>
      </c>
      <c r="H261">
        <v>719.78485000000001</v>
      </c>
      <c r="I261">
        <v>544.41330000000005</v>
      </c>
      <c r="J261">
        <v>407.93239999999997</v>
      </c>
      <c r="K261">
        <v>9</v>
      </c>
      <c r="L261">
        <v>53.067028000000001</v>
      </c>
      <c r="M261">
        <v>95.626080000000002</v>
      </c>
      <c r="N261" t="s">
        <v>2202</v>
      </c>
      <c r="O261">
        <v>82.253900000000002</v>
      </c>
      <c r="P261">
        <v>103.94139</v>
      </c>
      <c r="Q261">
        <v>421</v>
      </c>
      <c r="R261">
        <v>3.8050000000000002</v>
      </c>
      <c r="S261">
        <v>3.88</v>
      </c>
      <c r="T261">
        <v>3.8050000000000002</v>
      </c>
      <c r="U261">
        <v>3.0920000000000001</v>
      </c>
      <c r="V261">
        <v>1.909</v>
      </c>
      <c r="W261">
        <v>4.4539999999999997</v>
      </c>
      <c r="X261">
        <v>0</v>
      </c>
      <c r="Y261">
        <v>0</v>
      </c>
      <c r="Z261">
        <v>0.91700000000000004</v>
      </c>
      <c r="AA261">
        <v>0.71499999999999997</v>
      </c>
      <c r="AB261">
        <v>0.20200000000000001</v>
      </c>
      <c r="AC261">
        <v>0</v>
      </c>
      <c r="AD261">
        <v>1000</v>
      </c>
      <c r="AE261">
        <v>9812.4</v>
      </c>
      <c r="AF261">
        <v>13304.67</v>
      </c>
      <c r="AG261">
        <v>3</v>
      </c>
      <c r="AH261">
        <v>2.5</v>
      </c>
      <c r="AI261">
        <v>8.3333335999999994E-2</v>
      </c>
      <c r="AJ261">
        <v>8.3333335999999994E-2</v>
      </c>
      <c r="AK261">
        <v>0.69297755000000005</v>
      </c>
      <c r="AL261">
        <v>6.1643842999999997E-2</v>
      </c>
      <c r="AM261">
        <v>30</v>
      </c>
      <c r="AN261">
        <v>10</v>
      </c>
      <c r="AO261">
        <v>25</v>
      </c>
      <c r="AP261">
        <v>90</v>
      </c>
      <c r="AQ261" s="34">
        <v>5.8397620000000003</v>
      </c>
      <c r="AR261" s="34">
        <v>0.44921252</v>
      </c>
      <c r="AS261" s="34">
        <v>0</v>
      </c>
      <c r="AT261" s="34">
        <v>10.4480095</v>
      </c>
      <c r="AU261" s="34">
        <v>16.736984</v>
      </c>
      <c r="AV261" s="34"/>
      <c r="AW261" s="34"/>
      <c r="AX261" s="34"/>
      <c r="AY261" s="34"/>
      <c r="AZ261" s="34"/>
      <c r="BA261" s="34">
        <v>0.5</v>
      </c>
      <c r="BB261" s="34">
        <v>2.2262</v>
      </c>
      <c r="BC261" s="34">
        <v>0</v>
      </c>
      <c r="BD261" s="34">
        <v>0</v>
      </c>
      <c r="BE261" s="34">
        <v>0.13000001</v>
      </c>
      <c r="BF261" s="34">
        <v>0</v>
      </c>
      <c r="BG261" s="34">
        <v>0.3</v>
      </c>
      <c r="BH261" s="34">
        <v>0.70000004999999998</v>
      </c>
      <c r="BI261" s="34">
        <v>1</v>
      </c>
      <c r="BJ261" s="34">
        <v>0</v>
      </c>
      <c r="BK261" s="34">
        <v>0</v>
      </c>
      <c r="BL261" s="34">
        <v>0</v>
      </c>
      <c r="BM261" s="34"/>
      <c r="BN261" s="34"/>
      <c r="BO261" s="34"/>
      <c r="BP261" s="34"/>
      <c r="BQ261" s="34"/>
      <c r="BR261" s="34"/>
      <c r="BS261" s="34"/>
      <c r="BT261" s="34"/>
      <c r="BU261" s="34"/>
      <c r="BV261" s="34">
        <v>3.1000000999999999</v>
      </c>
      <c r="BW261" s="34"/>
      <c r="BX261" s="34"/>
      <c r="BY261" s="34">
        <v>0.56000000000000005</v>
      </c>
      <c r="BZ261" s="34">
        <v>1.2600001000000001</v>
      </c>
      <c r="CA261" s="34"/>
      <c r="CB261" s="34"/>
      <c r="CC261" s="34"/>
      <c r="CD261" s="34"/>
      <c r="CE261" s="34"/>
      <c r="CF261" s="34"/>
      <c r="CG261" s="34"/>
      <c r="CH261" s="34"/>
      <c r="CI261" s="34"/>
      <c r="CJ261" s="34"/>
      <c r="CK261" s="34"/>
      <c r="CL261" s="34"/>
      <c r="CM261" s="34"/>
      <c r="CN261" s="34" t="s">
        <v>2176</v>
      </c>
    </row>
    <row r="262" spans="1:92">
      <c r="A262" t="s">
        <v>2478</v>
      </c>
      <c r="B262">
        <v>406</v>
      </c>
      <c r="C262" t="s">
        <v>332</v>
      </c>
      <c r="D262">
        <v>4.4645159999999997</v>
      </c>
      <c r="E262">
        <v>2.4066342999999999</v>
      </c>
      <c r="F262">
        <v>1731.643</v>
      </c>
      <c r="G262">
        <v>523.42193999999995</v>
      </c>
      <c r="H262">
        <v>335.22107</v>
      </c>
      <c r="I262">
        <v>465.06754000000001</v>
      </c>
      <c r="J262">
        <v>407.93239999999997</v>
      </c>
      <c r="K262">
        <v>9</v>
      </c>
      <c r="L262">
        <v>65.462109999999996</v>
      </c>
      <c r="M262">
        <v>96.265370000000004</v>
      </c>
      <c r="N262" t="s">
        <v>2202</v>
      </c>
      <c r="O262">
        <v>101.46628</v>
      </c>
      <c r="P262">
        <v>104.63628</v>
      </c>
      <c r="Q262">
        <v>412</v>
      </c>
      <c r="R262">
        <v>4.226</v>
      </c>
      <c r="S262">
        <v>3.3290000000000002</v>
      </c>
      <c r="T262">
        <v>4.226</v>
      </c>
      <c r="U262">
        <v>3.1030000000000002</v>
      </c>
      <c r="V262">
        <v>1.073</v>
      </c>
      <c r="W262">
        <v>1.877</v>
      </c>
      <c r="X262">
        <v>0</v>
      </c>
      <c r="Y262">
        <v>0.627</v>
      </c>
      <c r="Z262">
        <v>2.0950000000000002</v>
      </c>
      <c r="AA262">
        <v>0.57499999999999996</v>
      </c>
      <c r="AB262">
        <v>0.72399999999999998</v>
      </c>
      <c r="AC262">
        <v>0.79700000000000004</v>
      </c>
      <c r="AD262">
        <v>1176.1201000000001</v>
      </c>
      <c r="AE262">
        <v>6398.31</v>
      </c>
      <c r="AF262">
        <v>10314.512000000001</v>
      </c>
      <c r="AG262">
        <v>8</v>
      </c>
      <c r="AH262">
        <v>1</v>
      </c>
      <c r="AI262">
        <v>8.3333335999999994E-2</v>
      </c>
      <c r="AJ262">
        <v>0.16666666999999999</v>
      </c>
      <c r="AK262">
        <v>0.5078859</v>
      </c>
      <c r="AL262">
        <v>3.3283132999999999E-2</v>
      </c>
      <c r="AM262">
        <v>15</v>
      </c>
      <c r="AN262">
        <v>15</v>
      </c>
      <c r="AO262">
        <v>25</v>
      </c>
      <c r="AP262">
        <v>95</v>
      </c>
      <c r="AQ262" s="34">
        <v>9.1476009999999999</v>
      </c>
      <c r="AR262" s="34">
        <v>10.291051</v>
      </c>
      <c r="AS262" s="34">
        <v>2.0827127000000001</v>
      </c>
      <c r="AT262" s="34">
        <v>663.90246999999999</v>
      </c>
      <c r="AU262" s="34">
        <v>685.42376999999999</v>
      </c>
      <c r="AV262" s="34"/>
      <c r="AW262" s="34"/>
      <c r="AX262" s="34">
        <v>2.8327743999999999</v>
      </c>
      <c r="AY262" s="34">
        <v>2.8327743999999999</v>
      </c>
      <c r="AZ262" s="34">
        <v>2.4786774999999999</v>
      </c>
      <c r="BA262" s="34">
        <v>0</v>
      </c>
      <c r="BB262" s="34">
        <v>0.56915503999999995</v>
      </c>
      <c r="BC262" s="34">
        <v>0</v>
      </c>
      <c r="BD262" s="34">
        <v>0</v>
      </c>
      <c r="BE262" s="34">
        <v>8.0000005999999999E-2</v>
      </c>
      <c r="BF262" s="34">
        <v>0</v>
      </c>
      <c r="BG262" s="34">
        <v>0.5</v>
      </c>
      <c r="BH262" s="34">
        <v>0.5</v>
      </c>
      <c r="BI262" s="34">
        <v>1</v>
      </c>
      <c r="BJ262" s="34">
        <v>3.0000002000000001</v>
      </c>
      <c r="BK262" s="34">
        <v>1</v>
      </c>
      <c r="BL262" s="34">
        <v>0.5</v>
      </c>
      <c r="BM262" s="34"/>
      <c r="BN262" s="34"/>
      <c r="BO262" s="34"/>
      <c r="BP262" s="34">
        <v>1.3232388499999999E-2</v>
      </c>
      <c r="BQ262" s="34"/>
      <c r="BR262" s="34"/>
      <c r="BS262" s="34"/>
      <c r="BT262" s="34"/>
      <c r="BU262" s="34"/>
      <c r="BV262" s="34">
        <v>6.2000003000000001</v>
      </c>
      <c r="BW262" s="34"/>
      <c r="BX262" s="34"/>
      <c r="BY262" s="34">
        <v>3.0000002000000001</v>
      </c>
      <c r="BZ262" s="34">
        <v>3.3750002000000001</v>
      </c>
      <c r="CA262" s="34"/>
      <c r="CB262" s="34"/>
      <c r="CC262" s="34"/>
      <c r="CD262" s="34"/>
      <c r="CE262" s="34"/>
      <c r="CF262" s="34"/>
      <c r="CG262" s="34"/>
      <c r="CH262" s="34"/>
      <c r="CI262" s="34"/>
      <c r="CJ262" s="34"/>
      <c r="CK262" s="34"/>
      <c r="CL262" s="34"/>
      <c r="CM262" s="34"/>
      <c r="CN262" s="34" t="s">
        <v>2176</v>
      </c>
    </row>
    <row r="263" spans="1:92">
      <c r="A263" t="s">
        <v>2479</v>
      </c>
      <c r="B263">
        <v>407</v>
      </c>
      <c r="C263" t="s">
        <v>333</v>
      </c>
      <c r="D263">
        <v>4.9986769999999998</v>
      </c>
      <c r="E263">
        <v>2.5622633000000001</v>
      </c>
      <c r="F263">
        <v>1595.5060000000001</v>
      </c>
      <c r="G263">
        <v>118.24966000000001</v>
      </c>
      <c r="H263">
        <v>351.45391999999998</v>
      </c>
      <c r="I263">
        <v>717.87</v>
      </c>
      <c r="J263">
        <v>407.93239999999997</v>
      </c>
      <c r="K263">
        <v>9</v>
      </c>
      <c r="L263">
        <v>73.294380000000004</v>
      </c>
      <c r="M263">
        <v>102.49053000000001</v>
      </c>
      <c r="N263" t="s">
        <v>2202</v>
      </c>
      <c r="O263">
        <v>113.606285</v>
      </c>
      <c r="P263">
        <v>111.40275</v>
      </c>
      <c r="Q263">
        <v>432</v>
      </c>
      <c r="R263">
        <v>4.4720000000000004</v>
      </c>
      <c r="S263">
        <v>3.1960000000000002</v>
      </c>
      <c r="T263">
        <v>4.4720000000000004</v>
      </c>
      <c r="U263">
        <v>3.2010000000000001</v>
      </c>
      <c r="V263">
        <v>2.99</v>
      </c>
      <c r="W263">
        <v>2.3420000000000001</v>
      </c>
      <c r="X263">
        <v>9</v>
      </c>
      <c r="Y263">
        <v>1.5760000000000001</v>
      </c>
      <c r="Z263">
        <v>2.028</v>
      </c>
      <c r="AA263">
        <v>0.95599999999999996</v>
      </c>
      <c r="AB263">
        <v>0.81</v>
      </c>
      <c r="AC263">
        <v>0.26200000000000001</v>
      </c>
      <c r="AD263">
        <v>6562.7494999999999</v>
      </c>
      <c r="AE263">
        <v>7654.36</v>
      </c>
      <c r="AF263">
        <v>12551.441999999999</v>
      </c>
      <c r="AG263">
        <v>8</v>
      </c>
      <c r="AH263">
        <v>3</v>
      </c>
      <c r="AI263">
        <v>0.16666666999999999</v>
      </c>
      <c r="AJ263">
        <v>0.25</v>
      </c>
      <c r="AK263">
        <v>0.54032725000000004</v>
      </c>
      <c r="AL263">
        <v>4.9011300000000001E-2</v>
      </c>
      <c r="AM263">
        <v>25</v>
      </c>
      <c r="AN263">
        <v>5</v>
      </c>
      <c r="AO263">
        <v>25</v>
      </c>
      <c r="AP263">
        <v>85</v>
      </c>
      <c r="AQ263" s="34">
        <v>13.186266</v>
      </c>
      <c r="AR263" s="34">
        <v>4.3559999999999999</v>
      </c>
      <c r="AS263" s="34">
        <v>0.65340005999999995</v>
      </c>
      <c r="AT263" s="34">
        <v>389.47942999999998</v>
      </c>
      <c r="AU263" s="34">
        <v>407.67509999999999</v>
      </c>
      <c r="AV263" s="34"/>
      <c r="AW263" s="34"/>
      <c r="AX263" s="34">
        <v>9.5720420000000001E-2</v>
      </c>
      <c r="AY263" s="34">
        <v>9.5720420000000001E-2</v>
      </c>
      <c r="AZ263" s="34">
        <v>9.5720420000000001E-2</v>
      </c>
      <c r="BA263" s="34">
        <v>0</v>
      </c>
      <c r="BB263" s="34">
        <v>0.39718002000000002</v>
      </c>
      <c r="BC263" s="34">
        <v>0</v>
      </c>
      <c r="BD263" s="34">
        <v>0</v>
      </c>
      <c r="BE263" s="34">
        <v>8.0000005999999999E-2</v>
      </c>
      <c r="BF263" s="34">
        <v>0</v>
      </c>
      <c r="BG263" s="34">
        <v>0.6</v>
      </c>
      <c r="BH263" s="34">
        <v>1.2</v>
      </c>
      <c r="BI263" s="34">
        <v>1.6</v>
      </c>
      <c r="BJ263" s="34">
        <v>1.5000001000000001</v>
      </c>
      <c r="BK263" s="34">
        <v>1.8000001000000001</v>
      </c>
      <c r="BL263" s="34">
        <v>0</v>
      </c>
      <c r="BM263" s="34">
        <v>0.8</v>
      </c>
      <c r="BN263" s="34">
        <v>0</v>
      </c>
      <c r="BO263" s="34">
        <v>0</v>
      </c>
      <c r="BP263" s="34">
        <v>5.5134952000000001E-2</v>
      </c>
      <c r="BQ263" s="34"/>
      <c r="BR263" s="34"/>
      <c r="BS263" s="34"/>
      <c r="BT263" s="34"/>
      <c r="BU263" s="34"/>
      <c r="BV263" s="34">
        <v>9.3000000000000007</v>
      </c>
      <c r="BW263" s="34"/>
      <c r="BX263" s="34"/>
      <c r="BY263" s="34">
        <v>6.8</v>
      </c>
      <c r="BZ263" s="34"/>
      <c r="CA263" s="34"/>
      <c r="CB263" s="34"/>
      <c r="CC263" s="34"/>
      <c r="CD263" s="34"/>
      <c r="CE263" s="34"/>
      <c r="CF263" s="34"/>
      <c r="CG263" s="34"/>
      <c r="CH263" s="34"/>
      <c r="CI263" s="34"/>
      <c r="CJ263" s="34"/>
      <c r="CK263" s="34"/>
      <c r="CL263" s="34"/>
      <c r="CM263" s="34"/>
      <c r="CN263" s="34" t="s">
        <v>2233</v>
      </c>
    </row>
    <row r="264" spans="1:92">
      <c r="A264" t="s">
        <v>2480</v>
      </c>
      <c r="B264">
        <v>408</v>
      </c>
      <c r="C264" t="s">
        <v>334</v>
      </c>
      <c r="D264">
        <v>1.1464160000000001</v>
      </c>
      <c r="E264">
        <v>1.1691657</v>
      </c>
      <c r="F264">
        <v>1506.0088000000001</v>
      </c>
      <c r="G264">
        <v>252.84521000000001</v>
      </c>
      <c r="H264">
        <v>462.13164999999998</v>
      </c>
      <c r="I264">
        <v>383.09949999999998</v>
      </c>
      <c r="J264">
        <v>407.93239999999997</v>
      </c>
      <c r="K264">
        <v>8</v>
      </c>
      <c r="L264">
        <v>69.479749999999996</v>
      </c>
      <c r="M264">
        <v>116.91656999999999</v>
      </c>
      <c r="N264" t="s">
        <v>2172</v>
      </c>
      <c r="O264">
        <v>60.337679999999999</v>
      </c>
      <c r="P264">
        <v>97.43047</v>
      </c>
      <c r="Q264">
        <v>211</v>
      </c>
      <c r="R264">
        <v>2.1629999999999998</v>
      </c>
      <c r="S264">
        <v>3.105</v>
      </c>
      <c r="T264">
        <v>2.141</v>
      </c>
      <c r="U264">
        <v>2.1629999999999998</v>
      </c>
      <c r="V264">
        <v>1.113</v>
      </c>
      <c r="W264">
        <v>2.597</v>
      </c>
      <c r="X264">
        <v>0</v>
      </c>
      <c r="Y264">
        <v>0</v>
      </c>
      <c r="Z264">
        <v>0.88200000000000001</v>
      </c>
      <c r="AA264">
        <v>0.55400000000000005</v>
      </c>
      <c r="AB264">
        <v>0.246</v>
      </c>
      <c r="AC264">
        <v>8.3000000000000004E-2</v>
      </c>
      <c r="AD264">
        <v>0</v>
      </c>
      <c r="AE264">
        <v>6618.14</v>
      </c>
      <c r="AF264">
        <v>11077.838</v>
      </c>
      <c r="AG264">
        <v>5</v>
      </c>
      <c r="AH264">
        <v>1</v>
      </c>
      <c r="AI264">
        <v>4.1666667999999997E-2</v>
      </c>
      <c r="AJ264">
        <v>4.1666667999999997E-2</v>
      </c>
      <c r="AK264">
        <v>1.247757</v>
      </c>
      <c r="AL264">
        <v>7.5953393999999994E-2</v>
      </c>
      <c r="AM264">
        <v>40</v>
      </c>
      <c r="AN264">
        <v>30</v>
      </c>
      <c r="AO264">
        <v>15</v>
      </c>
      <c r="AP264">
        <v>40</v>
      </c>
      <c r="AQ264" s="34">
        <v>4.8024898</v>
      </c>
      <c r="AR264" s="34">
        <v>1.2741301</v>
      </c>
      <c r="AS264" s="34">
        <v>0</v>
      </c>
      <c r="AT264" s="34">
        <v>39.601447999999998</v>
      </c>
      <c r="AU264" s="34">
        <v>45.678066000000001</v>
      </c>
      <c r="AV264" s="34"/>
      <c r="AW264" s="34"/>
      <c r="AX264" s="34">
        <v>0.110269904</v>
      </c>
      <c r="AY264" s="34">
        <v>7.6576340000000007E-2</v>
      </c>
      <c r="AZ264" s="34">
        <v>4.0840710000000002E-2</v>
      </c>
      <c r="BA264" s="34">
        <v>0</v>
      </c>
      <c r="BB264" s="34">
        <v>0.91907006999999996</v>
      </c>
      <c r="BC264" s="34">
        <v>0</v>
      </c>
      <c r="BD264" s="34">
        <v>0</v>
      </c>
      <c r="BE264" s="34">
        <v>0.14000000000000001</v>
      </c>
      <c r="BF264" s="34">
        <v>0</v>
      </c>
      <c r="BG264" s="34">
        <v>0.2</v>
      </c>
      <c r="BH264" s="34">
        <v>0.5</v>
      </c>
      <c r="BI264" s="34">
        <v>1</v>
      </c>
      <c r="BJ264" s="34">
        <v>1.5000001000000001</v>
      </c>
      <c r="BK264" s="34">
        <v>0</v>
      </c>
      <c r="BL264" s="34">
        <v>0</v>
      </c>
      <c r="BM264" s="34">
        <v>1</v>
      </c>
      <c r="BN264" s="34">
        <v>0</v>
      </c>
      <c r="BO264" s="34">
        <v>0</v>
      </c>
      <c r="BP264" s="34"/>
      <c r="BQ264" s="34"/>
      <c r="BR264" s="34"/>
      <c r="BS264" s="34"/>
      <c r="BT264" s="34"/>
      <c r="BU264" s="34"/>
      <c r="BV264" s="34">
        <v>1.5500001000000001</v>
      </c>
      <c r="BW264" s="34"/>
      <c r="BX264" s="34"/>
      <c r="BY264" s="34">
        <v>1.2</v>
      </c>
      <c r="BZ264" s="34"/>
      <c r="CA264" s="34"/>
      <c r="CB264" s="34"/>
      <c r="CC264" s="34"/>
      <c r="CD264" s="34"/>
      <c r="CE264" s="34"/>
      <c r="CF264" s="34"/>
      <c r="CG264" s="34"/>
      <c r="CH264" s="34"/>
      <c r="CI264" s="34"/>
      <c r="CJ264" s="34"/>
      <c r="CK264" s="34"/>
      <c r="CL264" s="34"/>
      <c r="CM264" s="34"/>
      <c r="CN264" s="34" t="s">
        <v>2182</v>
      </c>
    </row>
    <row r="265" spans="1:92">
      <c r="A265" t="s">
        <v>2481</v>
      </c>
      <c r="B265">
        <v>409</v>
      </c>
      <c r="C265" t="s">
        <v>335</v>
      </c>
      <c r="D265">
        <v>1.0935041000000001</v>
      </c>
      <c r="E265">
        <v>0.77587399999999995</v>
      </c>
      <c r="F265">
        <v>1134.2336</v>
      </c>
      <c r="G265">
        <v>28.020271000000001</v>
      </c>
      <c r="H265">
        <v>676.64269999999999</v>
      </c>
      <c r="I265">
        <v>55.186799999999998</v>
      </c>
      <c r="J265">
        <v>374.38394</v>
      </c>
      <c r="K265">
        <v>8</v>
      </c>
      <c r="L265">
        <v>66.272964000000002</v>
      </c>
      <c r="M265">
        <v>77.587400000000002</v>
      </c>
      <c r="N265" t="s">
        <v>2192</v>
      </c>
      <c r="O265">
        <v>84.115700000000004</v>
      </c>
      <c r="P265">
        <v>86.208219999999997</v>
      </c>
      <c r="Q265">
        <v>201</v>
      </c>
      <c r="R265">
        <v>2.0910000000000002</v>
      </c>
      <c r="S265">
        <v>2.694</v>
      </c>
      <c r="T265">
        <v>2.0910000000000002</v>
      </c>
      <c r="U265">
        <v>1.762</v>
      </c>
      <c r="V265">
        <v>0.222</v>
      </c>
      <c r="W265">
        <v>0</v>
      </c>
      <c r="X265">
        <v>0</v>
      </c>
      <c r="Y265">
        <v>0.51700000000000002</v>
      </c>
      <c r="Z265">
        <v>0.54800000000000004</v>
      </c>
      <c r="AA265">
        <v>0.33600000000000002</v>
      </c>
      <c r="AB265">
        <v>0.20599999999999999</v>
      </c>
      <c r="AC265">
        <v>6.0000000000000001E-3</v>
      </c>
      <c r="AD265">
        <v>2299.9679999999998</v>
      </c>
      <c r="AE265">
        <v>3889.4038</v>
      </c>
      <c r="AF265">
        <v>4411.6997000000001</v>
      </c>
      <c r="AG265">
        <v>5</v>
      </c>
      <c r="AH265">
        <v>1</v>
      </c>
      <c r="AI265">
        <v>4.1666667999999997E-2</v>
      </c>
      <c r="AJ265">
        <v>4.1666667999999997E-2</v>
      </c>
      <c r="AK265">
        <v>0.30676819999999999</v>
      </c>
      <c r="AL265">
        <v>0.21430556000000001</v>
      </c>
      <c r="AM265">
        <v>10</v>
      </c>
      <c r="AN265">
        <v>40</v>
      </c>
      <c r="AO265">
        <v>5</v>
      </c>
      <c r="AP265">
        <v>40</v>
      </c>
      <c r="AQ265" s="34">
        <v>2.5351922999999998</v>
      </c>
      <c r="AR265" s="34">
        <v>0</v>
      </c>
      <c r="AS265" s="34">
        <v>0</v>
      </c>
      <c r="AT265" s="34">
        <v>0</v>
      </c>
      <c r="AU265" s="34">
        <v>2.1749163</v>
      </c>
      <c r="AV265" s="34"/>
      <c r="AW265" s="34"/>
      <c r="AX265" s="34"/>
      <c r="AY265" s="34"/>
      <c r="AZ265" s="34"/>
      <c r="BA265" s="34">
        <v>0</v>
      </c>
      <c r="BB265" s="34">
        <v>0.17943999999999999</v>
      </c>
      <c r="BC265" s="34">
        <v>0</v>
      </c>
      <c r="BD265" s="34">
        <v>0</v>
      </c>
      <c r="BE265" s="34">
        <v>0.2</v>
      </c>
      <c r="BF265" s="34">
        <v>0</v>
      </c>
      <c r="BG265" s="34">
        <v>0.1</v>
      </c>
      <c r="BH265" s="34">
        <v>0.2</v>
      </c>
      <c r="BI265" s="34">
        <v>0.2</v>
      </c>
      <c r="BJ265" s="34">
        <v>0.1</v>
      </c>
      <c r="BK265" s="34">
        <v>0</v>
      </c>
      <c r="BL265" s="34">
        <v>0</v>
      </c>
      <c r="BM265" s="34"/>
      <c r="BN265" s="34"/>
      <c r="BO265" s="34"/>
      <c r="BP265" s="34"/>
      <c r="BQ265" s="34"/>
      <c r="BR265" s="34"/>
      <c r="BS265" s="34"/>
      <c r="BT265" s="34"/>
      <c r="BU265" s="34"/>
      <c r="BV265" s="34">
        <v>1.36</v>
      </c>
      <c r="BW265" s="34"/>
      <c r="BX265" s="34"/>
      <c r="BY265" s="34">
        <v>2</v>
      </c>
      <c r="BZ265" s="34"/>
      <c r="CA265" s="34"/>
      <c r="CB265" s="34"/>
      <c r="CC265" s="34"/>
      <c r="CD265" s="34"/>
      <c r="CE265" s="34"/>
      <c r="CF265" s="34"/>
      <c r="CG265" s="34"/>
      <c r="CH265" s="34"/>
      <c r="CI265" s="34"/>
      <c r="CJ265" s="34"/>
      <c r="CK265" s="34"/>
      <c r="CL265" s="34"/>
      <c r="CM265" s="34"/>
      <c r="CN265" s="34" t="s">
        <v>2176</v>
      </c>
    </row>
    <row r="266" spans="1:92">
      <c r="A266" t="s">
        <v>2482</v>
      </c>
      <c r="B266">
        <v>410</v>
      </c>
      <c r="C266" t="s">
        <v>336</v>
      </c>
      <c r="D266">
        <v>3.5948872999999999</v>
      </c>
      <c r="E266">
        <v>1.9060299999999999</v>
      </c>
      <c r="F266">
        <v>1501.8942</v>
      </c>
      <c r="G266">
        <v>609.99990000000003</v>
      </c>
      <c r="H266">
        <v>142.70164</v>
      </c>
      <c r="I266">
        <v>226.77823000000001</v>
      </c>
      <c r="J266">
        <v>522.4144</v>
      </c>
      <c r="K266">
        <v>8</v>
      </c>
      <c r="L266">
        <v>217.87195</v>
      </c>
      <c r="M266">
        <v>190.60301000000001</v>
      </c>
      <c r="N266" t="s">
        <v>2195</v>
      </c>
      <c r="O266">
        <v>105.73197999999999</v>
      </c>
      <c r="P266">
        <v>100.31737</v>
      </c>
      <c r="Q266">
        <v>432</v>
      </c>
      <c r="R266">
        <v>3.7919999999999998</v>
      </c>
      <c r="S266">
        <v>3.1</v>
      </c>
      <c r="T266">
        <v>3.7919999999999998</v>
      </c>
      <c r="U266">
        <v>2.7610000000000001</v>
      </c>
      <c r="V266">
        <v>3.0950000000000002</v>
      </c>
      <c r="W266">
        <v>3.7429999999999999</v>
      </c>
      <c r="X266">
        <v>5.8419999999999996</v>
      </c>
      <c r="Y266">
        <v>1.53</v>
      </c>
      <c r="Z266">
        <v>2.2959999999999998</v>
      </c>
      <c r="AA266">
        <v>1.647</v>
      </c>
      <c r="AB266">
        <v>0.625</v>
      </c>
      <c r="AC266">
        <v>2.4E-2</v>
      </c>
      <c r="AD266">
        <v>15826.612999999999</v>
      </c>
      <c r="AE266">
        <v>12354.3</v>
      </c>
      <c r="AF266">
        <v>17106.607</v>
      </c>
      <c r="AG266">
        <v>4</v>
      </c>
      <c r="AH266">
        <v>1</v>
      </c>
      <c r="AI266">
        <v>4.1666667999999997E-2</v>
      </c>
      <c r="AJ266">
        <v>8.3333335999999994E-2</v>
      </c>
      <c r="AK266">
        <v>2.4006097</v>
      </c>
      <c r="AL266">
        <v>2.1913579999999998E-2</v>
      </c>
      <c r="AM266">
        <v>65</v>
      </c>
      <c r="AN266">
        <v>10</v>
      </c>
      <c r="AO266">
        <v>20</v>
      </c>
      <c r="AP266">
        <v>85</v>
      </c>
      <c r="AQ266" s="34">
        <v>2.8162850000000001</v>
      </c>
      <c r="AR266" s="34">
        <v>0.4767207</v>
      </c>
      <c r="AS266" s="34">
        <v>0</v>
      </c>
      <c r="AT266" s="34">
        <v>15.603942999999999</v>
      </c>
      <c r="AU266" s="34">
        <v>18.896947999999998</v>
      </c>
      <c r="AV266" s="34"/>
      <c r="AW266" s="34"/>
      <c r="AX266" s="34">
        <v>0.10005973999999999</v>
      </c>
      <c r="AY266" s="34">
        <v>0.10005973999999999</v>
      </c>
      <c r="AZ266" s="34">
        <v>0.10005973999999999</v>
      </c>
      <c r="BA266" s="34">
        <v>3.0000002000000001</v>
      </c>
      <c r="BB266" s="34">
        <v>4.0263305000000003</v>
      </c>
      <c r="BC266" s="34">
        <v>0</v>
      </c>
      <c r="BD266" s="34">
        <v>0</v>
      </c>
      <c r="BE266" s="34">
        <v>0.05</v>
      </c>
      <c r="BF266" s="34">
        <v>0</v>
      </c>
      <c r="BG266" s="34">
        <v>0.1</v>
      </c>
      <c r="BH266" s="34">
        <v>0.5</v>
      </c>
      <c r="BI266" s="34">
        <v>0.5</v>
      </c>
      <c r="BJ266" s="34">
        <v>0.1</v>
      </c>
      <c r="BK266" s="34">
        <v>0</v>
      </c>
      <c r="BL266" s="34">
        <v>0</v>
      </c>
      <c r="BM266" s="34">
        <v>0.2</v>
      </c>
      <c r="BN266" s="34">
        <v>0</v>
      </c>
      <c r="BO266" s="34">
        <v>0</v>
      </c>
      <c r="BP266" s="34"/>
      <c r="BQ266" s="34"/>
      <c r="BR266" s="34"/>
      <c r="BS266" s="34"/>
      <c r="BT266" s="34"/>
      <c r="BU266" s="34"/>
      <c r="BV266" s="34">
        <v>3.0500001999999999</v>
      </c>
      <c r="BW266" s="34"/>
      <c r="BX266" s="34"/>
      <c r="BY266" s="34">
        <v>6.0000004999999996</v>
      </c>
      <c r="BZ266" s="34"/>
      <c r="CA266" s="34"/>
      <c r="CB266" s="34"/>
      <c r="CC266" s="34"/>
      <c r="CD266" s="34"/>
      <c r="CE266" s="34"/>
      <c r="CF266" s="34"/>
      <c r="CG266" s="34"/>
      <c r="CH266" s="34"/>
      <c r="CI266" s="34"/>
      <c r="CJ266" s="34"/>
      <c r="CK266" s="34"/>
      <c r="CL266" s="34"/>
      <c r="CM266" s="34"/>
      <c r="CN266" s="34" t="s">
        <v>2182</v>
      </c>
    </row>
    <row r="267" spans="1:92">
      <c r="A267" t="s">
        <v>2483</v>
      </c>
      <c r="B267">
        <v>411</v>
      </c>
      <c r="C267" t="s">
        <v>337</v>
      </c>
      <c r="D267">
        <v>0.50532670000000002</v>
      </c>
      <c r="E267">
        <v>0.75078210000000001</v>
      </c>
      <c r="F267">
        <v>1803.0498</v>
      </c>
      <c r="G267">
        <v>97.719800000000006</v>
      </c>
      <c r="H267">
        <v>995.04125999999997</v>
      </c>
      <c r="I267">
        <v>232.42665</v>
      </c>
      <c r="J267">
        <v>477.86200000000002</v>
      </c>
      <c r="K267">
        <v>8</v>
      </c>
      <c r="L267">
        <v>30.625858000000001</v>
      </c>
      <c r="M267">
        <v>75.078209999999999</v>
      </c>
      <c r="N267" t="s">
        <v>2192</v>
      </c>
      <c r="O267">
        <v>38.871284000000003</v>
      </c>
      <c r="P267">
        <v>83.420235000000005</v>
      </c>
      <c r="Q267">
        <v>211</v>
      </c>
      <c r="R267">
        <v>1.7330000000000001</v>
      </c>
      <c r="S267">
        <v>3.3969999999999998</v>
      </c>
      <c r="T267">
        <v>1.4219999999999999</v>
      </c>
      <c r="U267">
        <v>1.7330000000000001</v>
      </c>
      <c r="V267">
        <v>1.1559999999999999</v>
      </c>
      <c r="W267">
        <v>2.29</v>
      </c>
      <c r="X267">
        <v>0</v>
      </c>
      <c r="Y267">
        <v>0.40699999999999997</v>
      </c>
      <c r="Z267">
        <v>0.71499999999999997</v>
      </c>
      <c r="AA267">
        <v>0.63100000000000001</v>
      </c>
      <c r="AB267">
        <v>5.8999999999999997E-2</v>
      </c>
      <c r="AC267">
        <v>2.5000000000000001E-2</v>
      </c>
      <c r="AD267">
        <v>4377.7803000000004</v>
      </c>
      <c r="AE267">
        <v>6193.2079999999996</v>
      </c>
      <c r="AF267">
        <v>8243.9349999999995</v>
      </c>
      <c r="AG267">
        <v>6</v>
      </c>
      <c r="AH267">
        <v>3</v>
      </c>
      <c r="AI267">
        <v>2.5000002E-2</v>
      </c>
      <c r="AJ267">
        <v>4.1666667999999997E-2</v>
      </c>
      <c r="AK267">
        <v>1.0517734999999999</v>
      </c>
      <c r="AL267">
        <v>0.16587302000000001</v>
      </c>
      <c r="AM267">
        <v>30</v>
      </c>
      <c r="AN267">
        <v>15</v>
      </c>
      <c r="AO267">
        <v>10</v>
      </c>
      <c r="AP267">
        <v>15</v>
      </c>
      <c r="AQ267" s="34">
        <v>1.9602002000000001</v>
      </c>
      <c r="AR267" s="34">
        <v>0.29947504000000003</v>
      </c>
      <c r="AS267" s="34">
        <v>0</v>
      </c>
      <c r="AT267" s="34">
        <v>20.544407</v>
      </c>
      <c r="AU267" s="34">
        <v>22.804081</v>
      </c>
      <c r="AV267" s="34"/>
      <c r="AW267" s="34"/>
      <c r="AX267" s="34"/>
      <c r="AY267" s="34">
        <v>8.6275994999999994E-2</v>
      </c>
      <c r="AZ267" s="34">
        <v>6.4706996000000003E-2</v>
      </c>
      <c r="BA267" s="34">
        <v>0</v>
      </c>
      <c r="BB267" s="34">
        <v>0.74592000000000003</v>
      </c>
      <c r="BC267" s="34">
        <v>0</v>
      </c>
      <c r="BD267" s="34">
        <v>0</v>
      </c>
      <c r="BE267" s="34">
        <v>0.23</v>
      </c>
      <c r="BF267" s="34">
        <v>0</v>
      </c>
      <c r="BG267" s="34">
        <v>0.2</v>
      </c>
      <c r="BH267" s="34">
        <v>0.4</v>
      </c>
      <c r="BI267" s="34">
        <v>0.8</v>
      </c>
      <c r="BJ267" s="34">
        <v>0.2</v>
      </c>
      <c r="BK267" s="34">
        <v>0</v>
      </c>
      <c r="BL267" s="34">
        <v>0</v>
      </c>
      <c r="BM267" s="34"/>
      <c r="BN267" s="34"/>
      <c r="BO267" s="34"/>
      <c r="BP267" s="34"/>
      <c r="BQ267" s="34"/>
      <c r="BR267" s="34"/>
      <c r="BS267" s="34"/>
      <c r="BT267" s="34"/>
      <c r="BU267" s="34"/>
      <c r="BV267" s="34">
        <v>1.5350001</v>
      </c>
      <c r="BW267" s="34"/>
      <c r="BX267" s="34"/>
      <c r="BY267" s="34">
        <v>0.12000001</v>
      </c>
      <c r="BZ267" s="34">
        <v>0.27</v>
      </c>
      <c r="CA267" s="34"/>
      <c r="CB267" s="34"/>
      <c r="CC267" s="34"/>
      <c r="CD267" s="34"/>
      <c r="CE267" s="34"/>
      <c r="CF267" s="34"/>
      <c r="CG267" s="34"/>
      <c r="CH267" s="34"/>
      <c r="CI267" s="34"/>
      <c r="CJ267" s="34"/>
      <c r="CK267" s="34"/>
      <c r="CL267" s="34"/>
      <c r="CM267" s="34"/>
      <c r="CN267" s="34" t="s">
        <v>2182</v>
      </c>
    </row>
    <row r="268" spans="1:92">
      <c r="A268" t="s">
        <v>2484</v>
      </c>
      <c r="B268">
        <v>412</v>
      </c>
      <c r="C268" t="s">
        <v>338</v>
      </c>
      <c r="D268">
        <v>19.185590000000001</v>
      </c>
      <c r="E268">
        <v>5.0176024000000004</v>
      </c>
      <c r="F268">
        <v>2714.2139999999999</v>
      </c>
      <c r="G268">
        <v>2332.3512999999998</v>
      </c>
      <c r="H268">
        <v>28.78754</v>
      </c>
      <c r="I268">
        <v>1.6823413</v>
      </c>
      <c r="J268">
        <v>351.39287999999999</v>
      </c>
      <c r="K268">
        <v>6</v>
      </c>
      <c r="L268">
        <v>68.397829999999999</v>
      </c>
      <c r="M268">
        <v>92.918564000000003</v>
      </c>
      <c r="N268" t="s">
        <v>2251</v>
      </c>
      <c r="O268">
        <v>92.238420000000005</v>
      </c>
      <c r="P268">
        <v>86.510379999999998</v>
      </c>
      <c r="Q268">
        <v>901</v>
      </c>
      <c r="R268">
        <v>8.76</v>
      </c>
      <c r="S268">
        <v>4.1680000000000001</v>
      </c>
      <c r="T268">
        <v>8.76</v>
      </c>
      <c r="U268">
        <v>4.4800000000000004</v>
      </c>
      <c r="V268">
        <v>0.27800000000000002</v>
      </c>
      <c r="W268">
        <v>0</v>
      </c>
      <c r="X268">
        <v>0</v>
      </c>
      <c r="Y268">
        <v>0.64900000000000002</v>
      </c>
      <c r="Z268">
        <v>1.1100000000000001</v>
      </c>
      <c r="AA268">
        <v>0.57599999999999996</v>
      </c>
      <c r="AB268">
        <v>0.53400000000000003</v>
      </c>
      <c r="AC268">
        <v>0</v>
      </c>
      <c r="AD268">
        <v>1581.2280000000001</v>
      </c>
      <c r="AE268">
        <v>7566.8050000000003</v>
      </c>
      <c r="AF268">
        <v>9932.2829999999994</v>
      </c>
      <c r="AG268">
        <v>2</v>
      </c>
      <c r="AH268">
        <v>1</v>
      </c>
      <c r="AI268">
        <v>4.1666667999999997E-2</v>
      </c>
      <c r="AJ268">
        <v>0.16666666999999999</v>
      </c>
      <c r="AK268">
        <v>0.88634219999999997</v>
      </c>
      <c r="AL268">
        <v>5.0021153999999998E-3</v>
      </c>
      <c r="AM268">
        <v>60</v>
      </c>
      <c r="AN268">
        <v>5</v>
      </c>
      <c r="AO268">
        <v>5</v>
      </c>
      <c r="AP268">
        <v>70</v>
      </c>
      <c r="AQ268" s="34">
        <v>0.39530703</v>
      </c>
      <c r="AR268" s="34">
        <v>0</v>
      </c>
      <c r="AS268" s="34">
        <v>0</v>
      </c>
      <c r="AT268" s="34">
        <v>0.55308734999999998</v>
      </c>
      <c r="AU268" s="34">
        <v>0.94839435999999999</v>
      </c>
      <c r="AV268" s="34"/>
      <c r="AW268" s="34"/>
      <c r="AX268" s="34"/>
      <c r="AY268" s="34"/>
      <c r="AZ268" s="34"/>
      <c r="BA268" s="34">
        <v>0</v>
      </c>
      <c r="BB268" s="34">
        <v>1.3838649000000001</v>
      </c>
      <c r="BC268" s="34">
        <v>0</v>
      </c>
      <c r="BD268" s="34">
        <v>0</v>
      </c>
      <c r="BE268" s="34">
        <v>3.0000000999999998E-2</v>
      </c>
      <c r="BF268" s="34">
        <v>0</v>
      </c>
      <c r="BG268" s="34">
        <v>0.2</v>
      </c>
      <c r="BH268" s="34">
        <v>0.70000004999999998</v>
      </c>
      <c r="BI268" s="34">
        <v>0.70000004999999998</v>
      </c>
      <c r="BJ268" s="34">
        <v>0</v>
      </c>
      <c r="BK268" s="34">
        <v>0</v>
      </c>
      <c r="BL268" s="34">
        <v>0</v>
      </c>
      <c r="BM268" s="34">
        <v>0</v>
      </c>
      <c r="BN268" s="34">
        <v>0</v>
      </c>
      <c r="BO268" s="34">
        <v>0</v>
      </c>
      <c r="BP268" s="34"/>
      <c r="BQ268" s="34"/>
      <c r="BR268" s="34"/>
      <c r="BS268" s="34"/>
      <c r="BT268" s="34"/>
      <c r="BU268" s="34"/>
      <c r="BV268" s="34">
        <v>1.5475000000000001</v>
      </c>
      <c r="BW268" s="34">
        <v>1.2500000000000001E-2</v>
      </c>
      <c r="BX268" s="34">
        <v>0.22500002</v>
      </c>
      <c r="BY268" s="34">
        <v>1.6</v>
      </c>
      <c r="BZ268" s="34">
        <v>3.6000000999999999</v>
      </c>
      <c r="CA268" s="34"/>
      <c r="CB268" s="34"/>
      <c r="CC268" s="34"/>
      <c r="CD268" s="34"/>
      <c r="CE268" s="34"/>
      <c r="CF268" s="34"/>
      <c r="CG268" s="34"/>
      <c r="CH268" s="34"/>
      <c r="CI268" s="34"/>
      <c r="CJ268" s="34"/>
      <c r="CK268" s="34"/>
      <c r="CL268" s="34"/>
      <c r="CM268" s="34"/>
      <c r="CN268" s="34" t="s">
        <v>2233</v>
      </c>
    </row>
    <row r="269" spans="1:92">
      <c r="A269" t="s">
        <v>2485</v>
      </c>
      <c r="B269">
        <v>413</v>
      </c>
      <c r="C269" t="s">
        <v>339</v>
      </c>
      <c r="D269">
        <v>6.0240836</v>
      </c>
      <c r="E269">
        <v>2.5962812999999998</v>
      </c>
      <c r="F269">
        <v>2860.0841999999998</v>
      </c>
      <c r="G269">
        <v>276.25560000000002</v>
      </c>
      <c r="H269">
        <v>2132.6689999999999</v>
      </c>
      <c r="I269">
        <v>111.58071</v>
      </c>
      <c r="J269">
        <v>339.57886000000002</v>
      </c>
      <c r="K269">
        <v>9</v>
      </c>
      <c r="L269">
        <v>88.329666000000003</v>
      </c>
      <c r="M269">
        <v>103.85124999999999</v>
      </c>
      <c r="N269" t="s">
        <v>2202</v>
      </c>
      <c r="O269">
        <v>136.91098</v>
      </c>
      <c r="P269">
        <v>112.881805</v>
      </c>
      <c r="Q269">
        <v>511</v>
      </c>
      <c r="R269">
        <v>4.9089999999999998</v>
      </c>
      <c r="S269">
        <v>4.2779999999999996</v>
      </c>
      <c r="T269">
        <v>4.9089999999999998</v>
      </c>
      <c r="U269">
        <v>3.2229999999999999</v>
      </c>
      <c r="V269">
        <v>1.4410000000000001</v>
      </c>
      <c r="W269">
        <v>2.8250000000000002</v>
      </c>
      <c r="X269">
        <v>0</v>
      </c>
      <c r="Y269">
        <v>0.53700000000000003</v>
      </c>
      <c r="Z269">
        <v>0.88800000000000001</v>
      </c>
      <c r="AA269">
        <v>0.41</v>
      </c>
      <c r="AB269">
        <v>0.23799999999999999</v>
      </c>
      <c r="AC269">
        <v>0.24</v>
      </c>
      <c r="AD269">
        <v>574.99199999999996</v>
      </c>
      <c r="AE269">
        <v>5715.7950000000001</v>
      </c>
      <c r="AF269">
        <v>7628.1543000000001</v>
      </c>
      <c r="AG269">
        <v>3</v>
      </c>
      <c r="AH269">
        <v>2</v>
      </c>
      <c r="AI269">
        <v>4.1666667999999997E-2</v>
      </c>
      <c r="AJ269">
        <v>8.3333335999999994E-2</v>
      </c>
      <c r="AK269">
        <v>0.61867559999999999</v>
      </c>
      <c r="AL269">
        <v>0.56701875000000002</v>
      </c>
      <c r="AM269">
        <v>25</v>
      </c>
      <c r="AN269">
        <v>50</v>
      </c>
      <c r="AO269">
        <v>20</v>
      </c>
      <c r="AP269">
        <v>85</v>
      </c>
      <c r="AQ269" s="34">
        <v>6.3510479999999996</v>
      </c>
      <c r="AR269" s="34">
        <v>0</v>
      </c>
      <c r="AS269" s="34">
        <v>0</v>
      </c>
      <c r="AT269" s="34">
        <v>40.035755000000002</v>
      </c>
      <c r="AU269" s="34">
        <v>46.386803</v>
      </c>
      <c r="AV269" s="34"/>
      <c r="AW269" s="34"/>
      <c r="AX269" s="34">
        <v>0.65345140000000002</v>
      </c>
      <c r="AY269" s="34">
        <v>1.0005974</v>
      </c>
      <c r="AZ269" s="34">
        <v>0.50029869999999999</v>
      </c>
      <c r="BA269" s="34">
        <v>0</v>
      </c>
      <c r="BB269" s="34">
        <v>0.34910000000000002</v>
      </c>
      <c r="BC269" s="34">
        <v>0</v>
      </c>
      <c r="BD269" s="34">
        <v>0</v>
      </c>
      <c r="BE269" s="34">
        <v>0.5</v>
      </c>
      <c r="BF269" s="34">
        <v>0</v>
      </c>
      <c r="BG269" s="34">
        <v>0.2</v>
      </c>
      <c r="BH269" s="34">
        <v>0.5</v>
      </c>
      <c r="BI269" s="34">
        <v>0.5</v>
      </c>
      <c r="BJ269" s="34">
        <v>1</v>
      </c>
      <c r="BK269" s="34">
        <v>0.5</v>
      </c>
      <c r="BL269" s="34">
        <v>0</v>
      </c>
      <c r="BM269" s="34">
        <v>0.2</v>
      </c>
      <c r="BN269" s="34">
        <v>0</v>
      </c>
      <c r="BO269" s="34">
        <v>0</v>
      </c>
      <c r="BP269" s="34"/>
      <c r="BQ269" s="34"/>
      <c r="BR269" s="34"/>
      <c r="BS269" s="34"/>
      <c r="BT269" s="34"/>
      <c r="BU269" s="34"/>
      <c r="BV269" s="34">
        <v>2.9</v>
      </c>
      <c r="BW269" s="34"/>
      <c r="BX269" s="34"/>
      <c r="BY269" s="34">
        <v>1.9200002</v>
      </c>
      <c r="BZ269" s="34"/>
      <c r="CA269" s="34"/>
      <c r="CB269" s="34"/>
      <c r="CC269" s="34"/>
      <c r="CD269" s="34"/>
      <c r="CE269" s="34"/>
      <c r="CF269" s="34"/>
      <c r="CG269" s="34"/>
      <c r="CH269" s="34"/>
      <c r="CI269" s="34"/>
      <c r="CJ269" s="34"/>
      <c r="CK269" s="34"/>
      <c r="CL269" s="34"/>
      <c r="CM269" s="34"/>
      <c r="CN269" s="34" t="s">
        <v>2182</v>
      </c>
    </row>
    <row r="270" spans="1:92">
      <c r="A270" t="s">
        <v>2486</v>
      </c>
      <c r="B270">
        <v>414</v>
      </c>
      <c r="C270" t="s">
        <v>340</v>
      </c>
      <c r="D270">
        <v>2.1159659999999998</v>
      </c>
      <c r="E270">
        <v>1.5699216</v>
      </c>
      <c r="F270">
        <v>2530.1300999999999</v>
      </c>
      <c r="G270">
        <v>73.601159999999993</v>
      </c>
      <c r="H270">
        <v>1878.7850000000001</v>
      </c>
      <c r="I270">
        <v>103.454094</v>
      </c>
      <c r="J270">
        <v>474.28969999999998</v>
      </c>
      <c r="K270">
        <v>8</v>
      </c>
      <c r="L270">
        <v>128.24036000000001</v>
      </c>
      <c r="M270">
        <v>156.99216000000001</v>
      </c>
      <c r="N270" t="s">
        <v>2217</v>
      </c>
      <c r="O270">
        <v>91.998530000000002</v>
      </c>
      <c r="P270">
        <v>87.217865000000003</v>
      </c>
      <c r="Q270">
        <v>321</v>
      </c>
      <c r="R270">
        <v>2.9089999999999998</v>
      </c>
      <c r="S270">
        <v>4.024</v>
      </c>
      <c r="T270">
        <v>2.9089999999999998</v>
      </c>
      <c r="U270">
        <v>2.5059999999999998</v>
      </c>
      <c r="V270">
        <v>1.6020000000000001</v>
      </c>
      <c r="W270">
        <v>3.1560000000000001</v>
      </c>
      <c r="X270">
        <v>0</v>
      </c>
      <c r="Y270">
        <v>0.58199999999999996</v>
      </c>
      <c r="Z270">
        <v>0.79500000000000004</v>
      </c>
      <c r="AA270">
        <v>0.72799999999999998</v>
      </c>
      <c r="AB270">
        <v>5.5E-2</v>
      </c>
      <c r="AC270">
        <v>1.2E-2</v>
      </c>
      <c r="AD270">
        <v>6382.4110000000001</v>
      </c>
      <c r="AE270">
        <v>6406.3649999999998</v>
      </c>
      <c r="AF270">
        <v>8184.7659999999996</v>
      </c>
      <c r="AG270">
        <v>6</v>
      </c>
      <c r="AH270">
        <v>3</v>
      </c>
      <c r="AI270">
        <v>2.5000002E-2</v>
      </c>
      <c r="AJ270">
        <v>0.125</v>
      </c>
      <c r="AK270">
        <v>0.99387829999999999</v>
      </c>
      <c r="AL270">
        <v>0.72100010000000003</v>
      </c>
      <c r="AM270">
        <v>25</v>
      </c>
      <c r="AN270">
        <v>40</v>
      </c>
      <c r="AO270">
        <v>10</v>
      </c>
      <c r="AP270">
        <v>25</v>
      </c>
      <c r="AQ270" s="34">
        <v>3.2539321999999999</v>
      </c>
      <c r="AR270" s="34">
        <v>1.1512907999999999</v>
      </c>
      <c r="AS270" s="34">
        <v>0</v>
      </c>
      <c r="AT270" s="34">
        <v>9.5226509999999998</v>
      </c>
      <c r="AU270" s="34">
        <v>13.927873999999999</v>
      </c>
      <c r="AV270" s="34"/>
      <c r="AW270" s="34"/>
      <c r="AX270" s="34">
        <v>7.6773880000000003E-2</v>
      </c>
      <c r="AY270" s="34">
        <v>6.5806194999999998E-2</v>
      </c>
      <c r="AZ270" s="34">
        <v>6.5806194999999998E-2</v>
      </c>
      <c r="BA270" s="34">
        <v>0</v>
      </c>
      <c r="BB270" s="34">
        <v>0.53915506999999996</v>
      </c>
      <c r="BC270" s="34">
        <v>0</v>
      </c>
      <c r="BD270" s="34">
        <v>0</v>
      </c>
      <c r="BE270" s="34">
        <v>0.6</v>
      </c>
      <c r="BF270" s="34">
        <v>0</v>
      </c>
      <c r="BG270" s="34">
        <v>0.2</v>
      </c>
      <c r="BH270" s="34">
        <v>0.4</v>
      </c>
      <c r="BI270" s="34">
        <v>0.8</v>
      </c>
      <c r="BJ270" s="34">
        <v>0</v>
      </c>
      <c r="BK270" s="34">
        <v>0</v>
      </c>
      <c r="BL270" s="34">
        <v>0</v>
      </c>
      <c r="BM270" s="34">
        <v>0</v>
      </c>
      <c r="BN270" s="34">
        <v>0</v>
      </c>
      <c r="BO270" s="34">
        <v>0</v>
      </c>
      <c r="BP270" s="34"/>
      <c r="BQ270" s="34"/>
      <c r="BR270" s="34"/>
      <c r="BS270" s="34"/>
      <c r="BT270" s="34"/>
      <c r="BU270" s="34"/>
      <c r="BV270" s="34">
        <v>1.4900001</v>
      </c>
      <c r="BW270" s="34">
        <v>1.2500000000000001E-2</v>
      </c>
      <c r="BX270" s="34">
        <v>3.7499999999999999E-2</v>
      </c>
      <c r="BY270" s="34">
        <v>0.12000001</v>
      </c>
      <c r="BZ270" s="34">
        <v>0.27</v>
      </c>
      <c r="CA270" s="34"/>
      <c r="CB270" s="34"/>
      <c r="CC270" s="34"/>
      <c r="CD270" s="34"/>
      <c r="CE270" s="34"/>
      <c r="CF270" s="34"/>
      <c r="CG270" s="34"/>
      <c r="CH270" s="34"/>
      <c r="CI270" s="34"/>
      <c r="CJ270" s="34"/>
      <c r="CK270" s="34"/>
      <c r="CL270" s="34"/>
      <c r="CM270" s="34"/>
      <c r="CN270" s="34" t="s">
        <v>2176</v>
      </c>
    </row>
    <row r="271" spans="1:92">
      <c r="A271" t="s">
        <v>2487</v>
      </c>
      <c r="B271">
        <v>415</v>
      </c>
      <c r="C271" t="s">
        <v>341</v>
      </c>
      <c r="D271">
        <v>59.048990000000003</v>
      </c>
      <c r="E271">
        <v>6.5656276</v>
      </c>
      <c r="F271">
        <v>2577.8126999999999</v>
      </c>
      <c r="G271">
        <v>10.35291</v>
      </c>
      <c r="H271">
        <v>2420.3793999999998</v>
      </c>
      <c r="I271">
        <v>0</v>
      </c>
      <c r="J271">
        <v>147.08029999999999</v>
      </c>
      <c r="K271">
        <v>2</v>
      </c>
      <c r="L271">
        <v>192.40465</v>
      </c>
      <c r="M271">
        <v>115.186455</v>
      </c>
      <c r="N271" t="s">
        <v>2468</v>
      </c>
      <c r="O271">
        <v>113.99419399999999</v>
      </c>
      <c r="P271">
        <v>87.541700000000006</v>
      </c>
      <c r="Q271">
        <v>940</v>
      </c>
      <c r="R271">
        <v>9</v>
      </c>
      <c r="S271">
        <v>4.0620000000000003</v>
      </c>
      <c r="T271">
        <v>9</v>
      </c>
      <c r="U271">
        <v>5.125</v>
      </c>
      <c r="V271">
        <v>3.7280000000000002</v>
      </c>
      <c r="W271">
        <v>7.2380000000000004</v>
      </c>
      <c r="X271">
        <v>0</v>
      </c>
      <c r="Y271">
        <v>1.4590000000000001</v>
      </c>
      <c r="Z271">
        <v>0.27100000000000002</v>
      </c>
      <c r="AA271">
        <v>0.159</v>
      </c>
      <c r="AB271">
        <v>0.112</v>
      </c>
      <c r="AC271">
        <v>0</v>
      </c>
      <c r="AD271">
        <v>574.99199999999996</v>
      </c>
      <c r="AE271">
        <v>2580.3235</v>
      </c>
      <c r="AF271">
        <v>2597.482</v>
      </c>
      <c r="AG271">
        <v>3</v>
      </c>
      <c r="AH271">
        <v>2</v>
      </c>
      <c r="AI271">
        <v>0</v>
      </c>
      <c r="AJ271">
        <v>0.16666666999999999</v>
      </c>
      <c r="AK271">
        <v>1.9210109</v>
      </c>
      <c r="AL271">
        <v>1.96</v>
      </c>
      <c r="AM271">
        <v>2</v>
      </c>
      <c r="AN271">
        <v>98</v>
      </c>
      <c r="AO271">
        <v>0</v>
      </c>
      <c r="AP271">
        <v>45</v>
      </c>
      <c r="AQ271" s="34">
        <v>0.14374802</v>
      </c>
      <c r="AR271" s="34">
        <v>0</v>
      </c>
      <c r="AS271" s="34">
        <v>0</v>
      </c>
      <c r="AT271" s="34">
        <v>0</v>
      </c>
      <c r="AU271" s="34">
        <v>0.11680581</v>
      </c>
      <c r="AV271" s="34"/>
      <c r="AW271" s="34"/>
      <c r="AX271" s="34"/>
      <c r="AY271" s="34"/>
      <c r="AZ271" s="34"/>
      <c r="BA271" s="34">
        <v>0</v>
      </c>
      <c r="BB271" s="34">
        <v>1.9065002000000001E-2</v>
      </c>
      <c r="BC271" s="34">
        <v>0</v>
      </c>
      <c r="BD271" s="34">
        <v>0</v>
      </c>
      <c r="BE271" s="34">
        <v>0.90000004</v>
      </c>
      <c r="BF271" s="34">
        <v>1.0000001E-2</v>
      </c>
      <c r="BG271" s="34"/>
      <c r="BH271" s="34"/>
      <c r="BI271" s="34"/>
      <c r="BJ271" s="34"/>
      <c r="BK271" s="34"/>
      <c r="BL271" s="34"/>
      <c r="BM271" s="34"/>
      <c r="BN271" s="34"/>
      <c r="BO271" s="34"/>
      <c r="BP271" s="34"/>
      <c r="BQ271" s="34"/>
      <c r="BR271" s="34"/>
      <c r="BS271" s="34"/>
      <c r="BT271" s="34"/>
      <c r="BU271" s="34"/>
      <c r="BV271" s="34">
        <v>2.3000001999999999</v>
      </c>
      <c r="BW271" s="34">
        <v>2.5000000000000001E-2</v>
      </c>
      <c r="BX271" s="34"/>
      <c r="BY271" s="34">
        <v>1.1200000000000001</v>
      </c>
      <c r="BZ271" s="34"/>
      <c r="CA271" s="34"/>
      <c r="CB271" s="34"/>
      <c r="CC271" s="34"/>
      <c r="CD271" s="34"/>
      <c r="CE271" s="34"/>
      <c r="CF271" s="34"/>
      <c r="CG271" s="34"/>
      <c r="CH271" s="34"/>
      <c r="CI271" s="34"/>
      <c r="CJ271" s="34"/>
      <c r="CK271" s="34"/>
      <c r="CL271" s="34"/>
      <c r="CM271" s="34"/>
      <c r="CN271" s="34" t="s">
        <v>2176</v>
      </c>
    </row>
    <row r="272" spans="1:92">
      <c r="A272" t="s">
        <v>2488</v>
      </c>
      <c r="B272">
        <v>416</v>
      </c>
      <c r="C272" t="s">
        <v>342</v>
      </c>
      <c r="D272">
        <v>5.3456219999999997</v>
      </c>
      <c r="E272">
        <v>1.8668442999999999</v>
      </c>
      <c r="F272">
        <v>1586.7274</v>
      </c>
      <c r="G272">
        <v>204.88741999999999</v>
      </c>
      <c r="H272">
        <v>953.02160000000003</v>
      </c>
      <c r="I272">
        <v>22.826847000000001</v>
      </c>
      <c r="J272">
        <v>405.99149999999997</v>
      </c>
      <c r="K272">
        <v>8</v>
      </c>
      <c r="L272">
        <v>323.97705000000002</v>
      </c>
      <c r="M272">
        <v>186.68442999999999</v>
      </c>
      <c r="N272" t="s">
        <v>2195</v>
      </c>
      <c r="O272">
        <v>157.22417999999999</v>
      </c>
      <c r="P272">
        <v>98.25497</v>
      </c>
      <c r="Q272">
        <v>511</v>
      </c>
      <c r="R272">
        <v>4.6239999999999997</v>
      </c>
      <c r="S272">
        <v>3.1869999999999998</v>
      </c>
      <c r="T272">
        <v>4.6239999999999997</v>
      </c>
      <c r="U272">
        <v>2.7330000000000001</v>
      </c>
      <c r="V272">
        <v>1.153</v>
      </c>
      <c r="W272">
        <v>2.4470000000000001</v>
      </c>
      <c r="X272">
        <v>0</v>
      </c>
      <c r="Y272">
        <v>0.24299999999999999</v>
      </c>
      <c r="Z272">
        <v>0.52800000000000002</v>
      </c>
      <c r="AA272">
        <v>0.25800000000000001</v>
      </c>
      <c r="AB272">
        <v>0.26400000000000001</v>
      </c>
      <c r="AC272">
        <v>6.0000000000000001E-3</v>
      </c>
      <c r="AD272">
        <v>181.12248</v>
      </c>
      <c r="AE272">
        <v>4517.0420000000004</v>
      </c>
      <c r="AF272">
        <v>4973.6693999999998</v>
      </c>
      <c r="AG272">
        <v>3</v>
      </c>
      <c r="AH272">
        <v>2</v>
      </c>
      <c r="AI272">
        <v>4.1666667999999997E-2</v>
      </c>
      <c r="AJ272">
        <v>8.3333335999999994E-2</v>
      </c>
      <c r="AK272">
        <v>0.67397189999999996</v>
      </c>
      <c r="AL272">
        <v>0.52776069999999997</v>
      </c>
      <c r="AM272">
        <v>30</v>
      </c>
      <c r="AN272">
        <v>38</v>
      </c>
      <c r="AO272">
        <v>10</v>
      </c>
      <c r="AP272">
        <v>45</v>
      </c>
      <c r="AQ272" s="34">
        <v>1.4701500999999999</v>
      </c>
      <c r="AR272" s="34">
        <v>0.14819112000000001</v>
      </c>
      <c r="AS272" s="34">
        <v>0</v>
      </c>
      <c r="AT272" s="34">
        <v>0.81586230000000004</v>
      </c>
      <c r="AU272" s="34">
        <v>2.3286169999999999</v>
      </c>
      <c r="AV272" s="34"/>
      <c r="AW272" s="34"/>
      <c r="AX272" s="34"/>
      <c r="AY272" s="34"/>
      <c r="AZ272" s="34"/>
      <c r="BA272" s="34">
        <v>0</v>
      </c>
      <c r="BB272" s="34">
        <v>0.28947502000000003</v>
      </c>
      <c r="BC272" s="34">
        <v>0</v>
      </c>
      <c r="BD272" s="34">
        <v>0</v>
      </c>
      <c r="BE272" s="34">
        <v>0.3</v>
      </c>
      <c r="BF272" s="34">
        <v>1.0000001E-2</v>
      </c>
      <c r="BG272" s="34">
        <v>0.1</v>
      </c>
      <c r="BH272" s="34">
        <v>0.1</v>
      </c>
      <c r="BI272" s="34">
        <v>0.1</v>
      </c>
      <c r="BJ272" s="34">
        <v>0.1</v>
      </c>
      <c r="BK272" s="34">
        <v>0</v>
      </c>
      <c r="BL272" s="34">
        <v>0</v>
      </c>
      <c r="BM272" s="34"/>
      <c r="BN272" s="34"/>
      <c r="BO272" s="34"/>
      <c r="BP272" s="34"/>
      <c r="BQ272" s="34"/>
      <c r="BR272" s="34"/>
      <c r="BS272" s="34"/>
      <c r="BT272" s="34"/>
      <c r="BU272" s="34"/>
      <c r="BV272" s="34">
        <v>1.5050001</v>
      </c>
      <c r="BW272" s="34">
        <v>1.2500000000000001E-2</v>
      </c>
      <c r="BX272" s="34"/>
      <c r="BY272" s="34">
        <v>0.8</v>
      </c>
      <c r="BZ272" s="34">
        <v>1.8000001000000001</v>
      </c>
      <c r="CA272" s="34"/>
      <c r="CB272" s="34"/>
      <c r="CC272" s="34"/>
      <c r="CD272" s="34"/>
      <c r="CE272" s="34"/>
      <c r="CF272" s="34"/>
      <c r="CG272" s="34"/>
      <c r="CH272" s="34"/>
      <c r="CI272" s="34"/>
      <c r="CJ272" s="34"/>
      <c r="CK272" s="34"/>
      <c r="CL272" s="34"/>
      <c r="CM272" s="34"/>
      <c r="CN272" s="34" t="s">
        <v>2176</v>
      </c>
    </row>
    <row r="273" spans="1:92">
      <c r="A273" t="s">
        <v>2489</v>
      </c>
      <c r="B273">
        <v>417</v>
      </c>
      <c r="C273" t="s">
        <v>343</v>
      </c>
      <c r="D273">
        <v>57.297974000000004</v>
      </c>
      <c r="E273">
        <v>5.1639429999999997</v>
      </c>
      <c r="F273">
        <v>1662.5582999999999</v>
      </c>
      <c r="G273">
        <v>0</v>
      </c>
      <c r="H273">
        <v>1441.0525</v>
      </c>
      <c r="I273">
        <v>0</v>
      </c>
      <c r="J273">
        <v>221.50579999999999</v>
      </c>
      <c r="K273">
        <v>2</v>
      </c>
      <c r="L273">
        <v>186.69916000000001</v>
      </c>
      <c r="M273">
        <v>90.595489999999998</v>
      </c>
      <c r="N273" t="s">
        <v>2227</v>
      </c>
      <c r="O273">
        <v>156.12527</v>
      </c>
      <c r="P273">
        <v>84.654799999999994</v>
      </c>
      <c r="Q273">
        <v>930</v>
      </c>
      <c r="R273">
        <v>9</v>
      </c>
      <c r="S273">
        <v>3.262</v>
      </c>
      <c r="T273">
        <v>9</v>
      </c>
      <c r="U273">
        <v>4.5449999999999999</v>
      </c>
      <c r="V273">
        <v>2.6480000000000001</v>
      </c>
      <c r="W273">
        <v>5.3609999999999998</v>
      </c>
      <c r="X273">
        <v>0</v>
      </c>
      <c r="Y273">
        <v>0.81699999999999995</v>
      </c>
      <c r="Z273">
        <v>0.24199999999999999</v>
      </c>
      <c r="AA273">
        <v>0.13</v>
      </c>
      <c r="AB273">
        <v>0.112</v>
      </c>
      <c r="AC273">
        <v>0</v>
      </c>
      <c r="AD273">
        <v>143.74799999999999</v>
      </c>
      <c r="AE273">
        <v>2447.4443000000001</v>
      </c>
      <c r="AF273">
        <v>2447.4443000000001</v>
      </c>
      <c r="AG273">
        <v>0</v>
      </c>
      <c r="AH273">
        <v>2</v>
      </c>
      <c r="AI273">
        <v>0</v>
      </c>
      <c r="AJ273">
        <v>0.16666666999999999</v>
      </c>
      <c r="AK273">
        <v>1.1599999999999999</v>
      </c>
      <c r="AL273">
        <v>1.1599999999999999</v>
      </c>
      <c r="AM273">
        <v>0</v>
      </c>
      <c r="AN273">
        <v>58</v>
      </c>
      <c r="AO273">
        <v>0</v>
      </c>
      <c r="AP273">
        <v>70</v>
      </c>
      <c r="AQ273" s="34">
        <v>0.19928699999999999</v>
      </c>
      <c r="AR273" s="34">
        <v>0</v>
      </c>
      <c r="AS273" s="34">
        <v>0</v>
      </c>
      <c r="AT273" s="34">
        <v>0.14744721</v>
      </c>
      <c r="AU273" s="34">
        <v>0.34673419999999999</v>
      </c>
      <c r="AV273" s="34"/>
      <c r="AW273" s="34"/>
      <c r="AX273" s="34"/>
      <c r="AY273" s="34"/>
      <c r="AZ273" s="34"/>
      <c r="BA273" s="34">
        <v>0</v>
      </c>
      <c r="BB273" s="34">
        <v>0</v>
      </c>
      <c r="BC273" s="34">
        <v>0</v>
      </c>
      <c r="BD273" s="34">
        <v>0</v>
      </c>
      <c r="BE273" s="34">
        <v>0.5</v>
      </c>
      <c r="BF273" s="34">
        <v>1.0000001E-2</v>
      </c>
      <c r="BG273" s="34"/>
      <c r="BH273" s="34"/>
      <c r="BI273" s="34"/>
      <c r="BJ273" s="34"/>
      <c r="BK273" s="34"/>
      <c r="BL273" s="34"/>
      <c r="BM273" s="34"/>
      <c r="BN273" s="34"/>
      <c r="BO273" s="34"/>
      <c r="BP273" s="34"/>
      <c r="BQ273" s="34"/>
      <c r="BR273" s="34"/>
      <c r="BS273" s="34"/>
      <c r="BT273" s="34"/>
      <c r="BU273" s="34"/>
      <c r="BV273" s="34">
        <v>1.1500001</v>
      </c>
      <c r="BW273" s="34">
        <v>0.05</v>
      </c>
      <c r="BX273" s="34">
        <v>0.15</v>
      </c>
      <c r="BY273" s="34">
        <v>1.1200000000000001</v>
      </c>
      <c r="BZ273" s="34"/>
      <c r="CA273" s="34"/>
      <c r="CB273" s="34"/>
      <c r="CC273" s="34"/>
      <c r="CD273" s="34"/>
      <c r="CE273" s="34"/>
      <c r="CF273" s="34"/>
      <c r="CG273" s="34"/>
      <c r="CH273" s="34"/>
      <c r="CI273" s="34"/>
      <c r="CJ273" s="34"/>
      <c r="CK273" s="34"/>
      <c r="CL273" s="34"/>
      <c r="CM273" s="34"/>
      <c r="CN273" s="34" t="s">
        <v>2182</v>
      </c>
    </row>
    <row r="274" spans="1:92">
      <c r="A274" t="s">
        <v>2490</v>
      </c>
      <c r="B274">
        <v>418</v>
      </c>
      <c r="C274" t="s">
        <v>344</v>
      </c>
      <c r="D274">
        <v>5.8144492999999997</v>
      </c>
      <c r="E274">
        <v>1.9242318</v>
      </c>
      <c r="F274">
        <v>1579.5103999999999</v>
      </c>
      <c r="G274">
        <v>102.36672</v>
      </c>
      <c r="H274">
        <v>1008.6964</v>
      </c>
      <c r="I274">
        <v>27.831427000000001</v>
      </c>
      <c r="J274">
        <v>440.61588</v>
      </c>
      <c r="K274">
        <v>8</v>
      </c>
      <c r="L274">
        <v>352.39084000000003</v>
      </c>
      <c r="M274">
        <v>192.42317</v>
      </c>
      <c r="N274" t="s">
        <v>2195</v>
      </c>
      <c r="O274">
        <v>171.01320999999999</v>
      </c>
      <c r="P274">
        <v>101.27536000000001</v>
      </c>
      <c r="Q274">
        <v>511</v>
      </c>
      <c r="R274">
        <v>4.8230000000000004</v>
      </c>
      <c r="S274">
        <v>3.1789999999999998</v>
      </c>
      <c r="T274">
        <v>4.8230000000000004</v>
      </c>
      <c r="U274">
        <v>2.774</v>
      </c>
      <c r="V274">
        <v>1.4750000000000001</v>
      </c>
      <c r="W274">
        <v>2.48</v>
      </c>
      <c r="X274">
        <v>0</v>
      </c>
      <c r="Y274">
        <v>0.96199999999999997</v>
      </c>
      <c r="Z274">
        <v>0.60199999999999998</v>
      </c>
      <c r="AA274">
        <v>0.33300000000000002</v>
      </c>
      <c r="AB274">
        <v>0.26600000000000001</v>
      </c>
      <c r="AC274">
        <v>2E-3</v>
      </c>
      <c r="AD274">
        <v>2458.0909999999999</v>
      </c>
      <c r="AE274">
        <v>3877.5241999999998</v>
      </c>
      <c r="AF274">
        <v>4210.6684999999998</v>
      </c>
      <c r="AG274">
        <v>3</v>
      </c>
      <c r="AH274">
        <v>2</v>
      </c>
      <c r="AI274">
        <v>4.1666667999999997E-2</v>
      </c>
      <c r="AJ274">
        <v>0.16666666999999999</v>
      </c>
      <c r="AK274">
        <v>0.50860523999999996</v>
      </c>
      <c r="AL274">
        <v>0.41273813999999998</v>
      </c>
      <c r="AM274">
        <v>30</v>
      </c>
      <c r="AN274">
        <v>30</v>
      </c>
      <c r="AO274">
        <v>10</v>
      </c>
      <c r="AP274">
        <v>50</v>
      </c>
      <c r="AQ274" s="34">
        <v>0.61452280000000004</v>
      </c>
      <c r="AR274" s="34">
        <v>0</v>
      </c>
      <c r="AS274" s="34">
        <v>0</v>
      </c>
      <c r="AT274" s="34">
        <v>2.0397034000000001</v>
      </c>
      <c r="AU274" s="34">
        <v>2.6542262999999999</v>
      </c>
      <c r="AV274" s="34"/>
      <c r="AW274" s="34"/>
      <c r="AX274" s="34"/>
      <c r="AY274" s="34"/>
      <c r="AZ274" s="34"/>
      <c r="BA274" s="34">
        <v>0</v>
      </c>
      <c r="BB274" s="34">
        <v>0.10716000000000001</v>
      </c>
      <c r="BC274" s="34">
        <v>0</v>
      </c>
      <c r="BD274" s="34">
        <v>0</v>
      </c>
      <c r="BE274" s="34">
        <v>0.3</v>
      </c>
      <c r="BF274" s="34">
        <v>0</v>
      </c>
      <c r="BG274" s="34">
        <v>0.1</v>
      </c>
      <c r="BH274" s="34">
        <v>0.1</v>
      </c>
      <c r="BI274" s="34">
        <v>0.1</v>
      </c>
      <c r="BJ274" s="34">
        <v>0.1</v>
      </c>
      <c r="BK274" s="34">
        <v>0</v>
      </c>
      <c r="BL274" s="34">
        <v>0</v>
      </c>
      <c r="BM274" s="34"/>
      <c r="BN274" s="34"/>
      <c r="BO274" s="34"/>
      <c r="BP274" s="34"/>
      <c r="BQ274" s="34"/>
      <c r="BR274" s="34"/>
      <c r="BS274" s="34"/>
      <c r="BT274" s="34"/>
      <c r="BU274" s="34"/>
      <c r="BV274" s="34">
        <v>2.89</v>
      </c>
      <c r="BW274" s="34">
        <v>1.2500000000000001E-2</v>
      </c>
      <c r="BX274" s="34">
        <v>3.7499999999999999E-2</v>
      </c>
      <c r="BY274" s="34">
        <v>0.8</v>
      </c>
      <c r="BZ274" s="34">
        <v>1.8000001000000001</v>
      </c>
      <c r="CA274" s="34"/>
      <c r="CB274" s="34"/>
      <c r="CC274" s="34"/>
      <c r="CD274" s="34"/>
      <c r="CE274" s="34"/>
      <c r="CF274" s="34"/>
      <c r="CG274" s="34"/>
      <c r="CH274" s="34"/>
      <c r="CI274" s="34"/>
      <c r="CJ274" s="34"/>
      <c r="CK274" s="34"/>
      <c r="CL274" s="34"/>
      <c r="CM274" s="34"/>
      <c r="CN274" s="34" t="s">
        <v>2176</v>
      </c>
    </row>
    <row r="275" spans="1:92">
      <c r="A275" t="s">
        <v>2491</v>
      </c>
      <c r="B275">
        <v>419</v>
      </c>
      <c r="C275" t="s">
        <v>345</v>
      </c>
      <c r="D275">
        <v>1.0760983</v>
      </c>
      <c r="E275">
        <v>1.1520532000000001</v>
      </c>
      <c r="F275">
        <v>1906.0319999999999</v>
      </c>
      <c r="G275">
        <v>311.48914000000002</v>
      </c>
      <c r="H275">
        <v>948.30524000000003</v>
      </c>
      <c r="I275">
        <v>232.65456</v>
      </c>
      <c r="J275">
        <v>413.58294999999998</v>
      </c>
      <c r="K275">
        <v>8</v>
      </c>
      <c r="L275">
        <v>65.21808</v>
      </c>
      <c r="M275">
        <v>115.20532</v>
      </c>
      <c r="N275" t="s">
        <v>2172</v>
      </c>
      <c r="O275">
        <v>56.636757000000003</v>
      </c>
      <c r="P275">
        <v>96.004429999999999</v>
      </c>
      <c r="Q275">
        <v>211</v>
      </c>
      <c r="R275">
        <v>2.1469999999999998</v>
      </c>
      <c r="S275">
        <v>3.4929999999999999</v>
      </c>
      <c r="T275">
        <v>2.0750000000000002</v>
      </c>
      <c r="U275">
        <v>2.1469999999999998</v>
      </c>
      <c r="V275">
        <v>1.1819999999999999</v>
      </c>
      <c r="W275">
        <v>2.7589999999999999</v>
      </c>
      <c r="X275">
        <v>0</v>
      </c>
      <c r="Y275">
        <v>0</v>
      </c>
      <c r="Z275">
        <v>0.50900000000000001</v>
      </c>
      <c r="AA275">
        <v>0.42399999999999999</v>
      </c>
      <c r="AB275">
        <v>5.8999999999999997E-2</v>
      </c>
      <c r="AC275">
        <v>2.5999999999999999E-2</v>
      </c>
      <c r="AD275">
        <v>0</v>
      </c>
      <c r="AE275">
        <v>6388.2196999999996</v>
      </c>
      <c r="AF275">
        <v>8478.4969999999994</v>
      </c>
      <c r="AG275">
        <v>6</v>
      </c>
      <c r="AH275">
        <v>3</v>
      </c>
      <c r="AI275">
        <v>2.5000002E-2</v>
      </c>
      <c r="AJ275">
        <v>6.25E-2</v>
      </c>
      <c r="AK275">
        <v>1.0817326</v>
      </c>
      <c r="AL275">
        <v>0.16587302000000001</v>
      </c>
      <c r="AM275">
        <v>30</v>
      </c>
      <c r="AN275">
        <v>15</v>
      </c>
      <c r="AO275">
        <v>10</v>
      </c>
      <c r="AP275">
        <v>25</v>
      </c>
      <c r="AQ275" s="34">
        <v>1.9602001</v>
      </c>
      <c r="AR275" s="34">
        <v>0.32670002999999997</v>
      </c>
      <c r="AS275" s="34">
        <v>0</v>
      </c>
      <c r="AT275" s="34">
        <v>24.365462999999998</v>
      </c>
      <c r="AU275" s="34">
        <v>26.652365</v>
      </c>
      <c r="AV275" s="34"/>
      <c r="AW275" s="34"/>
      <c r="AX275" s="34"/>
      <c r="AY275" s="34">
        <v>8.6275994999999994E-2</v>
      </c>
      <c r="AZ275" s="34">
        <v>6.4706996000000003E-2</v>
      </c>
      <c r="BA275" s="34">
        <v>0</v>
      </c>
      <c r="BB275" s="34">
        <v>0.80331003999999995</v>
      </c>
      <c r="BC275" s="34">
        <v>0</v>
      </c>
      <c r="BD275" s="34">
        <v>0</v>
      </c>
      <c r="BE275" s="34">
        <v>0.23</v>
      </c>
      <c r="BF275" s="34">
        <v>0</v>
      </c>
      <c r="BG275" s="34">
        <v>0.2</v>
      </c>
      <c r="BH275" s="34">
        <v>0.4</v>
      </c>
      <c r="BI275" s="34">
        <v>0.8</v>
      </c>
      <c r="BJ275" s="34">
        <v>0.2</v>
      </c>
      <c r="BK275" s="34">
        <v>0</v>
      </c>
      <c r="BL275" s="34">
        <v>0</v>
      </c>
      <c r="BM275" s="34"/>
      <c r="BN275" s="34"/>
      <c r="BO275" s="34"/>
      <c r="BP275" s="34"/>
      <c r="BQ275" s="34"/>
      <c r="BR275" s="34"/>
      <c r="BS275" s="34"/>
      <c r="BT275" s="34"/>
      <c r="BU275" s="34"/>
      <c r="BV275" s="34">
        <v>1.5500001000000001</v>
      </c>
      <c r="BW275" s="34">
        <v>1.2500000000000001E-2</v>
      </c>
      <c r="BX275" s="34"/>
      <c r="BY275" s="34">
        <v>0.12000001</v>
      </c>
      <c r="BZ275" s="34">
        <v>0.27</v>
      </c>
      <c r="CA275" s="34"/>
      <c r="CB275" s="34"/>
      <c r="CC275" s="34"/>
      <c r="CD275" s="34"/>
      <c r="CE275" s="34"/>
      <c r="CF275" s="34"/>
      <c r="CG275" s="34"/>
      <c r="CH275" s="34"/>
      <c r="CI275" s="34"/>
      <c r="CJ275" s="34"/>
      <c r="CK275" s="34"/>
      <c r="CL275" s="34"/>
      <c r="CM275" s="34"/>
      <c r="CN275" s="34" t="s">
        <v>2176</v>
      </c>
    </row>
    <row r="276" spans="1:92">
      <c r="A276" t="s">
        <v>2492</v>
      </c>
      <c r="B276">
        <v>420</v>
      </c>
      <c r="C276" t="s">
        <v>346</v>
      </c>
      <c r="D276">
        <v>62.930103000000003</v>
      </c>
      <c r="E276">
        <v>9.156568</v>
      </c>
      <c r="F276">
        <v>3963.7123999999999</v>
      </c>
      <c r="G276">
        <v>193.96725000000001</v>
      </c>
      <c r="H276">
        <v>3585.9274999999998</v>
      </c>
      <c r="I276">
        <v>0</v>
      </c>
      <c r="J276">
        <v>183.81774999999999</v>
      </c>
      <c r="K276">
        <v>2</v>
      </c>
      <c r="L276">
        <v>205.05083999999999</v>
      </c>
      <c r="M276">
        <v>160.64153999999999</v>
      </c>
      <c r="N276" t="s">
        <v>2253</v>
      </c>
      <c r="O276">
        <v>145.67153999999999</v>
      </c>
      <c r="P276">
        <v>96.384925999999993</v>
      </c>
      <c r="Q276">
        <v>901</v>
      </c>
      <c r="R276">
        <v>9</v>
      </c>
      <c r="S276">
        <v>5.0369999999999999</v>
      </c>
      <c r="T276">
        <v>9</v>
      </c>
      <c r="U276">
        <v>6.0519999999999996</v>
      </c>
      <c r="V276">
        <v>0</v>
      </c>
      <c r="W276">
        <v>0</v>
      </c>
      <c r="X276">
        <v>0</v>
      </c>
      <c r="Y276">
        <v>0</v>
      </c>
      <c r="Z276">
        <v>0.74099999999999999</v>
      </c>
      <c r="AA276">
        <v>0.26100000000000001</v>
      </c>
      <c r="AB276">
        <v>0.48</v>
      </c>
      <c r="AC276">
        <v>0</v>
      </c>
      <c r="AD276">
        <v>0</v>
      </c>
      <c r="AE276">
        <v>5081.63</v>
      </c>
      <c r="AF276">
        <v>5223.0263999999997</v>
      </c>
      <c r="AG276">
        <v>2.5</v>
      </c>
      <c r="AH276">
        <v>5</v>
      </c>
      <c r="AI276">
        <v>0</v>
      </c>
      <c r="AJ276">
        <v>0.20833334000000001</v>
      </c>
      <c r="AK276">
        <v>3.8464127000000001</v>
      </c>
      <c r="AL276">
        <v>4.25</v>
      </c>
      <c r="AM276">
        <v>10</v>
      </c>
      <c r="AN276">
        <v>85</v>
      </c>
      <c r="AO276">
        <v>0</v>
      </c>
      <c r="AP276">
        <v>100</v>
      </c>
      <c r="AQ276" s="34">
        <v>0</v>
      </c>
      <c r="AR276" s="34">
        <v>0</v>
      </c>
      <c r="AS276" s="34">
        <v>0</v>
      </c>
      <c r="AT276" s="34">
        <v>0</v>
      </c>
      <c r="AU276" s="34">
        <v>0</v>
      </c>
      <c r="AV276" s="34"/>
      <c r="AW276" s="34"/>
      <c r="AX276" s="34"/>
      <c r="AY276" s="34"/>
      <c r="AZ276" s="34"/>
      <c r="BA276" s="34">
        <v>0</v>
      </c>
      <c r="BB276" s="34">
        <v>0.20199500000000001</v>
      </c>
      <c r="BC276" s="34">
        <v>0</v>
      </c>
      <c r="BD276" s="34">
        <v>0</v>
      </c>
      <c r="BE276" s="34">
        <v>1.5000001000000001</v>
      </c>
      <c r="BF276" s="34">
        <v>0.3</v>
      </c>
      <c r="BG276" s="34"/>
      <c r="BH276" s="34"/>
      <c r="BI276" s="34"/>
      <c r="BJ276" s="34"/>
      <c r="BK276" s="34"/>
      <c r="BL276" s="34"/>
      <c r="BM276" s="34"/>
      <c r="BN276" s="34"/>
      <c r="BO276" s="34"/>
      <c r="BP276" s="34"/>
      <c r="BQ276" s="34"/>
      <c r="BR276" s="34"/>
      <c r="BS276" s="34"/>
      <c r="BT276" s="34"/>
      <c r="BU276" s="34"/>
      <c r="BV276" s="34">
        <v>3.45</v>
      </c>
      <c r="BW276" s="34"/>
      <c r="BX276" s="34">
        <v>0.3</v>
      </c>
      <c r="BY276" s="34">
        <v>4.8</v>
      </c>
      <c r="BZ276" s="34"/>
      <c r="CA276" s="34"/>
      <c r="CB276" s="34"/>
      <c r="CC276" s="34"/>
      <c r="CD276" s="34"/>
      <c r="CE276" s="34"/>
      <c r="CF276" s="34"/>
      <c r="CG276" s="34"/>
      <c r="CH276" s="34"/>
      <c r="CI276" s="34"/>
      <c r="CJ276" s="34"/>
      <c r="CK276" s="34"/>
      <c r="CL276" s="34"/>
      <c r="CM276" s="34"/>
      <c r="CN276" s="34" t="s">
        <v>2176</v>
      </c>
    </row>
    <row r="277" spans="1:92">
      <c r="A277" t="s">
        <v>2493</v>
      </c>
      <c r="B277">
        <v>421</v>
      </c>
      <c r="C277" t="s">
        <v>347</v>
      </c>
      <c r="D277">
        <v>7.4721299999999999</v>
      </c>
      <c r="E277">
        <v>4.3050876000000002</v>
      </c>
      <c r="F277">
        <v>6140.9440000000004</v>
      </c>
      <c r="G277">
        <v>7.1383023000000003</v>
      </c>
      <c r="H277">
        <v>5665.3850000000002</v>
      </c>
      <c r="I277">
        <v>71.947370000000006</v>
      </c>
      <c r="J277">
        <v>396.4735</v>
      </c>
      <c r="K277">
        <v>10</v>
      </c>
      <c r="L277">
        <v>99.894779999999997</v>
      </c>
      <c r="M277">
        <v>91.597610000000003</v>
      </c>
      <c r="N277" t="s">
        <v>2197</v>
      </c>
      <c r="O277">
        <v>82.111310000000003</v>
      </c>
      <c r="P277">
        <v>138.87379999999999</v>
      </c>
      <c r="Q277">
        <v>521</v>
      </c>
      <c r="R277">
        <v>5.4669999999999996</v>
      </c>
      <c r="S277">
        <v>6.2690000000000001</v>
      </c>
      <c r="T277">
        <v>5.4669999999999996</v>
      </c>
      <c r="U277">
        <v>4.1500000000000004</v>
      </c>
      <c r="V277">
        <v>1.7769999999999999</v>
      </c>
      <c r="W277">
        <v>4.1449999999999996</v>
      </c>
      <c r="X277">
        <v>0</v>
      </c>
      <c r="Y277">
        <v>0</v>
      </c>
      <c r="Z277">
        <v>0.73199999999999998</v>
      </c>
      <c r="AA277">
        <v>0.53400000000000003</v>
      </c>
      <c r="AB277">
        <v>0.186</v>
      </c>
      <c r="AC277">
        <v>1.2E-2</v>
      </c>
      <c r="AD277">
        <v>0</v>
      </c>
      <c r="AE277">
        <v>9327.1830000000009</v>
      </c>
      <c r="AF277">
        <v>10674.343999999999</v>
      </c>
      <c r="AG277">
        <v>1.5</v>
      </c>
      <c r="AH277">
        <v>8</v>
      </c>
      <c r="AI277">
        <v>2.5000002E-2</v>
      </c>
      <c r="AJ277">
        <v>0.125</v>
      </c>
      <c r="AK277">
        <v>3.0439189999999998</v>
      </c>
      <c r="AL277">
        <v>3.1037930999999999</v>
      </c>
      <c r="AM277">
        <v>10</v>
      </c>
      <c r="AN277">
        <v>45</v>
      </c>
      <c r="AO277">
        <v>10</v>
      </c>
      <c r="AP277">
        <v>25</v>
      </c>
      <c r="AQ277" s="34">
        <v>8.8209</v>
      </c>
      <c r="AR277" s="34">
        <v>1.9602002999999999</v>
      </c>
      <c r="AS277" s="34">
        <v>0</v>
      </c>
      <c r="AT277" s="34">
        <v>19.529174999999999</v>
      </c>
      <c r="AU277" s="34">
        <v>30.310272000000001</v>
      </c>
      <c r="AV277" s="34"/>
      <c r="AW277" s="34"/>
      <c r="AX277" s="34">
        <v>7.6773880000000003E-2</v>
      </c>
      <c r="AY277" s="34">
        <v>6.5806194999999998E-2</v>
      </c>
      <c r="AZ277" s="34">
        <v>6.5806194999999998E-2</v>
      </c>
      <c r="BA277" s="34">
        <v>0</v>
      </c>
      <c r="BB277" s="34">
        <v>6.0000001999999997E-2</v>
      </c>
      <c r="BC277" s="34">
        <v>0</v>
      </c>
      <c r="BD277" s="34">
        <v>0</v>
      </c>
      <c r="BE277" s="34">
        <v>2.5</v>
      </c>
      <c r="BF277" s="34">
        <v>0</v>
      </c>
      <c r="BG277" s="34">
        <v>0.2</v>
      </c>
      <c r="BH277" s="34">
        <v>0.4</v>
      </c>
      <c r="BI277" s="34">
        <v>0.8</v>
      </c>
      <c r="BJ277" s="34">
        <v>0</v>
      </c>
      <c r="BK277" s="34">
        <v>0</v>
      </c>
      <c r="BL277" s="34">
        <v>0</v>
      </c>
      <c r="BM277" s="34">
        <v>0</v>
      </c>
      <c r="BN277" s="34">
        <v>0</v>
      </c>
      <c r="BO277" s="34">
        <v>0</v>
      </c>
      <c r="BP277" s="34"/>
      <c r="BQ277" s="34"/>
      <c r="BR277" s="34"/>
      <c r="BS277" s="34"/>
      <c r="BT277" s="34"/>
      <c r="BU277" s="34"/>
      <c r="BV277" s="34">
        <v>1.5100001000000001</v>
      </c>
      <c r="BW277" s="34">
        <v>1.2500000000000001E-2</v>
      </c>
      <c r="BX277" s="34">
        <v>3.7499999999999999E-2</v>
      </c>
      <c r="BY277" s="34">
        <v>0.8</v>
      </c>
      <c r="BZ277" s="34">
        <v>0.90000004</v>
      </c>
      <c r="CA277" s="34"/>
      <c r="CB277" s="34"/>
      <c r="CC277" s="34"/>
      <c r="CD277" s="34"/>
      <c r="CE277" s="34"/>
      <c r="CF277" s="34"/>
      <c r="CG277" s="34"/>
      <c r="CH277" s="34"/>
      <c r="CI277" s="34"/>
      <c r="CJ277" s="34"/>
      <c r="CK277" s="34"/>
      <c r="CL277" s="34"/>
      <c r="CM277" s="34"/>
      <c r="CN277" s="34" t="s">
        <v>2176</v>
      </c>
    </row>
    <row r="278" spans="1:92">
      <c r="A278" t="s">
        <v>2494</v>
      </c>
      <c r="B278">
        <v>422</v>
      </c>
      <c r="C278" t="s">
        <v>348</v>
      </c>
      <c r="D278">
        <v>69.208889999999997</v>
      </c>
      <c r="E278">
        <v>8.8220580000000002</v>
      </c>
      <c r="F278">
        <v>3301.2449999999999</v>
      </c>
      <c r="G278">
        <v>0</v>
      </c>
      <c r="H278">
        <v>3120.364</v>
      </c>
      <c r="I278">
        <v>0</v>
      </c>
      <c r="J278">
        <v>180.88097999999999</v>
      </c>
      <c r="K278">
        <v>2</v>
      </c>
      <c r="L278">
        <v>225.50960000000001</v>
      </c>
      <c r="M278">
        <v>154.77295000000001</v>
      </c>
      <c r="N278" t="s">
        <v>2253</v>
      </c>
      <c r="O278">
        <v>160.20576</v>
      </c>
      <c r="P278">
        <v>92.863770000000002</v>
      </c>
      <c r="Q278">
        <v>951</v>
      </c>
      <c r="R278">
        <v>9</v>
      </c>
      <c r="S278">
        <v>4.5970000000000004</v>
      </c>
      <c r="T278">
        <v>9</v>
      </c>
      <c r="U278">
        <v>5.94</v>
      </c>
      <c r="V278">
        <v>4.5510000000000002</v>
      </c>
      <c r="W278">
        <v>8.4939999999999998</v>
      </c>
      <c r="X278">
        <v>0</v>
      </c>
      <c r="Y278">
        <v>2.1240000000000001</v>
      </c>
      <c r="Z278">
        <v>1.2949999999999999</v>
      </c>
      <c r="AA278">
        <v>0.32</v>
      </c>
      <c r="AB278">
        <v>0.97499999999999998</v>
      </c>
      <c r="AC278">
        <v>0</v>
      </c>
      <c r="AD278">
        <v>2156.2202000000002</v>
      </c>
      <c r="AE278">
        <v>4234.4979999999996</v>
      </c>
      <c r="AF278">
        <v>4234.4979999999996</v>
      </c>
      <c r="AG278">
        <v>0</v>
      </c>
      <c r="AH278">
        <v>4</v>
      </c>
      <c r="AI278">
        <v>0</v>
      </c>
      <c r="AJ278">
        <v>8.3333335999999994E-2</v>
      </c>
      <c r="AK278">
        <v>3.2</v>
      </c>
      <c r="AL278">
        <v>3.2</v>
      </c>
      <c r="AM278">
        <v>0</v>
      </c>
      <c r="AN278">
        <v>80</v>
      </c>
      <c r="AO278">
        <v>0</v>
      </c>
      <c r="AP278">
        <v>90</v>
      </c>
      <c r="AQ278" s="34">
        <v>1.7641802</v>
      </c>
      <c r="AR278" s="34">
        <v>0</v>
      </c>
      <c r="AS278" s="34">
        <v>0</v>
      </c>
      <c r="AT278" s="34">
        <v>0</v>
      </c>
      <c r="AU278" s="34">
        <v>1.0874581000000001</v>
      </c>
      <c r="AV278" s="34"/>
      <c r="AW278" s="34"/>
      <c r="AX278" s="34"/>
      <c r="AY278" s="34"/>
      <c r="AZ278" s="34"/>
      <c r="BA278" s="34">
        <v>0</v>
      </c>
      <c r="BB278" s="34">
        <v>0</v>
      </c>
      <c r="BC278" s="34">
        <v>0</v>
      </c>
      <c r="BD278" s="34">
        <v>0</v>
      </c>
      <c r="BE278" s="34">
        <v>1.5000001000000001</v>
      </c>
      <c r="BF278" s="34">
        <v>0.05</v>
      </c>
      <c r="BG278" s="34"/>
      <c r="BH278" s="34"/>
      <c r="BI278" s="34"/>
      <c r="BJ278" s="34"/>
      <c r="BK278" s="34"/>
      <c r="BL278" s="34"/>
      <c r="BM278" s="34"/>
      <c r="BN278" s="34"/>
      <c r="BO278" s="34"/>
      <c r="BP278" s="34"/>
      <c r="BQ278" s="34"/>
      <c r="BR278" s="34"/>
      <c r="BS278" s="34"/>
      <c r="BT278" s="34"/>
      <c r="BU278" s="34"/>
      <c r="BV278" s="34">
        <v>2.42</v>
      </c>
      <c r="BW278" s="34"/>
      <c r="BX278" s="34"/>
      <c r="BY278" s="34">
        <v>3.0000002000000001</v>
      </c>
      <c r="BZ278" s="34">
        <v>6.7500004999999996</v>
      </c>
      <c r="CA278" s="34"/>
      <c r="CB278" s="34"/>
      <c r="CC278" s="34"/>
      <c r="CD278" s="34"/>
      <c r="CE278" s="34"/>
      <c r="CF278" s="34"/>
      <c r="CG278" s="34"/>
      <c r="CH278" s="34"/>
      <c r="CI278" s="34"/>
      <c r="CJ278" s="34"/>
      <c r="CK278" s="34"/>
      <c r="CL278" s="34"/>
      <c r="CM278" s="34"/>
      <c r="CN278" s="34" t="s">
        <v>2176</v>
      </c>
    </row>
    <row r="279" spans="1:92">
      <c r="A279" t="s">
        <v>2495</v>
      </c>
      <c r="B279">
        <v>423</v>
      </c>
      <c r="C279" t="s">
        <v>349</v>
      </c>
      <c r="D279">
        <v>83.239360000000005</v>
      </c>
      <c r="E279">
        <v>9.8730030000000006</v>
      </c>
      <c r="F279">
        <v>3962.6774999999998</v>
      </c>
      <c r="G279">
        <v>0</v>
      </c>
      <c r="H279">
        <v>3794.7705000000001</v>
      </c>
      <c r="I279">
        <v>0</v>
      </c>
      <c r="J279">
        <v>167.90688</v>
      </c>
      <c r="K279">
        <v>2</v>
      </c>
      <c r="L279">
        <v>271.22631999999999</v>
      </c>
      <c r="M279">
        <v>173.21059</v>
      </c>
      <c r="N279" t="s">
        <v>2253</v>
      </c>
      <c r="O279">
        <v>192.68369999999999</v>
      </c>
      <c r="P279">
        <v>103.926346</v>
      </c>
      <c r="Q279">
        <v>921</v>
      </c>
      <c r="R279">
        <v>9</v>
      </c>
      <c r="S279">
        <v>5.0359999999999996</v>
      </c>
      <c r="T279">
        <v>9</v>
      </c>
      <c r="U279">
        <v>6.2839999999999998</v>
      </c>
      <c r="V279">
        <v>2.1749999999999998</v>
      </c>
      <c r="W279">
        <v>5.0739999999999998</v>
      </c>
      <c r="X279">
        <v>0</v>
      </c>
      <c r="Y279">
        <v>0</v>
      </c>
      <c r="Z279">
        <v>1.179</v>
      </c>
      <c r="AA279">
        <v>0.20399999999999999</v>
      </c>
      <c r="AB279">
        <v>0.97499999999999998</v>
      </c>
      <c r="AC279">
        <v>0</v>
      </c>
      <c r="AD279">
        <v>0</v>
      </c>
      <c r="AE279">
        <v>4083.9032999999999</v>
      </c>
      <c r="AF279">
        <v>4083.9032999999999</v>
      </c>
      <c r="AG279">
        <v>0</v>
      </c>
      <c r="AH279">
        <v>4</v>
      </c>
      <c r="AI279">
        <v>0</v>
      </c>
      <c r="AJ279">
        <v>8.3333335999999994E-2</v>
      </c>
      <c r="AK279">
        <v>3.2</v>
      </c>
      <c r="AL279">
        <v>3.2</v>
      </c>
      <c r="AM279">
        <v>0</v>
      </c>
      <c r="AN279">
        <v>80</v>
      </c>
      <c r="AO279">
        <v>0</v>
      </c>
      <c r="AP279">
        <v>90</v>
      </c>
      <c r="AQ279" s="34">
        <v>1.9602002000000001</v>
      </c>
      <c r="AR279" s="34">
        <v>0</v>
      </c>
      <c r="AS279" s="34">
        <v>0</v>
      </c>
      <c r="AT279" s="34">
        <v>0</v>
      </c>
      <c r="AU279" s="34">
        <v>1.0234228000000001</v>
      </c>
      <c r="AV279" s="34"/>
      <c r="AW279" s="34"/>
      <c r="AX279" s="34"/>
      <c r="AY279" s="34"/>
      <c r="AZ279" s="34"/>
      <c r="BA279" s="34">
        <v>0</v>
      </c>
      <c r="BB279" s="34">
        <v>0</v>
      </c>
      <c r="BC279" s="34">
        <v>0</v>
      </c>
      <c r="BD279" s="34">
        <v>0</v>
      </c>
      <c r="BE279" s="34">
        <v>1.5000001000000001</v>
      </c>
      <c r="BF279" s="34">
        <v>0.05</v>
      </c>
      <c r="BG279" s="34"/>
      <c r="BH279" s="34"/>
      <c r="BI279" s="34"/>
      <c r="BJ279" s="34"/>
      <c r="BK279" s="34"/>
      <c r="BL279" s="34"/>
      <c r="BM279" s="34"/>
      <c r="BN279" s="34"/>
      <c r="BO279" s="34"/>
      <c r="BP279" s="34"/>
      <c r="BQ279" s="34"/>
      <c r="BR279" s="34"/>
      <c r="BS279" s="34"/>
      <c r="BT279" s="34"/>
      <c r="BU279" s="34"/>
      <c r="BV279" s="34">
        <v>2.38</v>
      </c>
      <c r="BW279" s="34"/>
      <c r="BX279" s="34"/>
      <c r="BY279" s="34">
        <v>3.0000002000000001</v>
      </c>
      <c r="BZ279" s="34">
        <v>6.7500004999999996</v>
      </c>
      <c r="CA279" s="34"/>
      <c r="CB279" s="34"/>
      <c r="CC279" s="34"/>
      <c r="CD279" s="34"/>
      <c r="CE279" s="34"/>
      <c r="CF279" s="34"/>
      <c r="CG279" s="34"/>
      <c r="CH279" s="34"/>
      <c r="CI279" s="34"/>
      <c r="CJ279" s="34"/>
      <c r="CK279" s="34"/>
      <c r="CL279" s="34"/>
      <c r="CM279" s="34"/>
      <c r="CN279" s="34" t="s">
        <v>2176</v>
      </c>
    </row>
    <row r="280" spans="1:92">
      <c r="A280" t="s">
        <v>2496</v>
      </c>
      <c r="B280">
        <v>424</v>
      </c>
      <c r="C280" t="s">
        <v>350</v>
      </c>
      <c r="D280">
        <v>3.5692887</v>
      </c>
      <c r="E280">
        <v>2.4507465000000002</v>
      </c>
      <c r="F280">
        <v>2654.6444999999999</v>
      </c>
      <c r="G280">
        <v>1460.3434</v>
      </c>
      <c r="H280">
        <v>678.17920000000004</v>
      </c>
      <c r="I280">
        <v>209.53588999999999</v>
      </c>
      <c r="J280">
        <v>306.58620000000002</v>
      </c>
      <c r="K280">
        <v>9</v>
      </c>
      <c r="L280">
        <v>52.335610000000003</v>
      </c>
      <c r="M280">
        <v>98.029859999999999</v>
      </c>
      <c r="N280" t="s">
        <v>2202</v>
      </c>
      <c r="O280">
        <v>81.120199999999997</v>
      </c>
      <c r="P280">
        <v>106.55419999999999</v>
      </c>
      <c r="Q280">
        <v>434</v>
      </c>
      <c r="R280">
        <v>3.7789999999999999</v>
      </c>
      <c r="S280">
        <v>4.1219999999999999</v>
      </c>
      <c r="T280">
        <v>3.7789999999999999</v>
      </c>
      <c r="U280">
        <v>3.1309999999999998</v>
      </c>
      <c r="V280">
        <v>3.2290000000000001</v>
      </c>
      <c r="W280">
        <v>2.4</v>
      </c>
      <c r="X280">
        <v>8.8550000000000004</v>
      </c>
      <c r="Y280">
        <v>2.1819999999999999</v>
      </c>
      <c r="Z280">
        <v>3.8769999999999998</v>
      </c>
      <c r="AA280">
        <v>1.3089999999999999</v>
      </c>
      <c r="AB280">
        <v>2.4790000000000001</v>
      </c>
      <c r="AC280">
        <v>8.7999999999999995E-2</v>
      </c>
      <c r="AD280">
        <v>16516.645</v>
      </c>
      <c r="AE280">
        <v>6336.3994000000002</v>
      </c>
      <c r="AF280">
        <v>9672.9429999999993</v>
      </c>
      <c r="AG280">
        <v>6</v>
      </c>
      <c r="AH280">
        <v>1</v>
      </c>
      <c r="AI280">
        <v>4.1666667999999997E-2</v>
      </c>
      <c r="AJ280">
        <v>0.125</v>
      </c>
      <c r="AK280">
        <v>1.3772438</v>
      </c>
      <c r="AL280">
        <v>0.10292793</v>
      </c>
      <c r="AM280">
        <v>30</v>
      </c>
      <c r="AN280">
        <v>30</v>
      </c>
      <c r="AO280">
        <v>20</v>
      </c>
      <c r="AP280">
        <v>55</v>
      </c>
      <c r="AQ280" s="34">
        <v>5.4277934999999999</v>
      </c>
      <c r="AR280" s="34">
        <v>5.7172502999999999</v>
      </c>
      <c r="AS280" s="34">
        <v>0</v>
      </c>
      <c r="AT280" s="34">
        <v>339.67953</v>
      </c>
      <c r="AU280" s="34">
        <v>350.82459999999998</v>
      </c>
      <c r="AV280" s="34"/>
      <c r="AW280" s="34"/>
      <c r="AX280" s="34">
        <v>0.17969911999999999</v>
      </c>
      <c r="AY280" s="34">
        <v>0.14702655000000001</v>
      </c>
      <c r="AZ280" s="34">
        <v>0.13069026</v>
      </c>
      <c r="BA280" s="34">
        <v>0</v>
      </c>
      <c r="BB280" s="34">
        <v>1.3941151000000001</v>
      </c>
      <c r="BC280" s="34">
        <v>0</v>
      </c>
      <c r="BD280" s="34">
        <v>0</v>
      </c>
      <c r="BE280" s="34">
        <v>0.15</v>
      </c>
      <c r="BF280" s="34">
        <v>0</v>
      </c>
      <c r="BG280" s="34">
        <v>0.2</v>
      </c>
      <c r="BH280" s="34">
        <v>0.2</v>
      </c>
      <c r="BI280" s="34">
        <v>0.5</v>
      </c>
      <c r="BJ280" s="34">
        <v>0.5</v>
      </c>
      <c r="BK280" s="34">
        <v>0.5</v>
      </c>
      <c r="BL280" s="34">
        <v>0</v>
      </c>
      <c r="BM280" s="34">
        <v>0.5</v>
      </c>
      <c r="BN280" s="34">
        <v>0.5</v>
      </c>
      <c r="BO280" s="34">
        <v>0</v>
      </c>
      <c r="BP280" s="34"/>
      <c r="BQ280" s="34"/>
      <c r="BR280" s="34"/>
      <c r="BS280" s="34">
        <v>0</v>
      </c>
      <c r="BT280" s="34">
        <v>1.9603539999999999E-2</v>
      </c>
      <c r="BU280" s="34">
        <v>0</v>
      </c>
      <c r="BV280" s="34">
        <v>1.45</v>
      </c>
      <c r="BW280" s="34"/>
      <c r="BX280" s="34">
        <v>0.37500002999999998</v>
      </c>
      <c r="BY280" s="34">
        <v>6.4</v>
      </c>
      <c r="BZ280" s="34">
        <v>17.600000000000001</v>
      </c>
      <c r="CA280" s="34"/>
      <c r="CB280" s="34"/>
      <c r="CC280" s="34"/>
      <c r="CD280" s="34"/>
      <c r="CE280" s="34"/>
      <c r="CF280" s="34"/>
      <c r="CG280" s="34"/>
      <c r="CH280" s="34"/>
      <c r="CI280" s="34"/>
      <c r="CJ280" s="34"/>
      <c r="CK280" s="34"/>
      <c r="CL280" s="34"/>
      <c r="CM280" s="34"/>
      <c r="CN280" s="34" t="s">
        <v>2182</v>
      </c>
    </row>
    <row r="281" spans="1:92">
      <c r="A281" t="s">
        <v>2497</v>
      </c>
      <c r="B281">
        <v>425</v>
      </c>
      <c r="C281" t="s">
        <v>351</v>
      </c>
      <c r="D281">
        <v>5.0941843999999996</v>
      </c>
      <c r="E281">
        <v>3.0710118</v>
      </c>
      <c r="F281">
        <v>2662.8784000000001</v>
      </c>
      <c r="G281">
        <v>1560.7327</v>
      </c>
      <c r="H281">
        <v>296.51186999999999</v>
      </c>
      <c r="I281">
        <v>432.40181999999999</v>
      </c>
      <c r="J281">
        <v>373.23218000000003</v>
      </c>
      <c r="K281">
        <v>9</v>
      </c>
      <c r="L281">
        <v>74.694785999999993</v>
      </c>
      <c r="M281">
        <v>122.84048</v>
      </c>
      <c r="N281" t="s">
        <v>2184</v>
      </c>
      <c r="O281">
        <v>110.74314</v>
      </c>
      <c r="P281">
        <v>102.36706</v>
      </c>
      <c r="Q281">
        <v>534</v>
      </c>
      <c r="R281">
        <v>4.5140000000000002</v>
      </c>
      <c r="S281">
        <v>4.1280000000000001</v>
      </c>
      <c r="T281">
        <v>4.5140000000000002</v>
      </c>
      <c r="U281">
        <v>3.5049999999999999</v>
      </c>
      <c r="V281">
        <v>3.3959999999999999</v>
      </c>
      <c r="W281">
        <v>3.1629999999999998</v>
      </c>
      <c r="X281">
        <v>9</v>
      </c>
      <c r="Y281">
        <v>1.702</v>
      </c>
      <c r="Z281">
        <v>3.5870000000000002</v>
      </c>
      <c r="AA281">
        <v>1.9059999999999999</v>
      </c>
      <c r="AB281">
        <v>1.4550000000000001</v>
      </c>
      <c r="AC281">
        <v>0.22600000000000001</v>
      </c>
      <c r="AD281">
        <v>20858.317999999999</v>
      </c>
      <c r="AE281">
        <v>10285.846</v>
      </c>
      <c r="AF281">
        <v>17262.143</v>
      </c>
      <c r="AG281">
        <v>8</v>
      </c>
      <c r="AH281">
        <v>1</v>
      </c>
      <c r="AI281">
        <v>8.3333335999999994E-2</v>
      </c>
      <c r="AJ281">
        <v>0.20833334000000001</v>
      </c>
      <c r="AK281">
        <v>3.0271148999999999</v>
      </c>
      <c r="AL281">
        <v>3.3283132999999999E-2</v>
      </c>
      <c r="AM281">
        <v>50</v>
      </c>
      <c r="AN281">
        <v>15</v>
      </c>
      <c r="AO281">
        <v>25</v>
      </c>
      <c r="AP281">
        <v>100</v>
      </c>
      <c r="AQ281" s="34">
        <v>9.1476000000000006</v>
      </c>
      <c r="AR281" s="34">
        <v>9.8010020000000004</v>
      </c>
      <c r="AS281" s="34">
        <v>2.9403005000000002</v>
      </c>
      <c r="AT281" s="34">
        <v>390.42953</v>
      </c>
      <c r="AU281" s="34">
        <v>412.31842</v>
      </c>
      <c r="AV281" s="34"/>
      <c r="AW281" s="34"/>
      <c r="AX281" s="34">
        <v>0.58810616000000004</v>
      </c>
      <c r="AY281" s="34">
        <v>0.66161939999999997</v>
      </c>
      <c r="AZ281" s="34">
        <v>0.58810616000000004</v>
      </c>
      <c r="BA281" s="34">
        <v>3.0000002000000001</v>
      </c>
      <c r="BB281" s="34">
        <v>2.554135</v>
      </c>
      <c r="BC281" s="34">
        <v>0</v>
      </c>
      <c r="BD281" s="34">
        <v>0</v>
      </c>
      <c r="BE281" s="34">
        <v>8.0000005999999999E-2</v>
      </c>
      <c r="BF281" s="34">
        <v>0</v>
      </c>
      <c r="BG281" s="34">
        <v>0.5</v>
      </c>
      <c r="BH281" s="34">
        <v>0.5</v>
      </c>
      <c r="BI281" s="34">
        <v>1</v>
      </c>
      <c r="BJ281" s="34">
        <v>1.5000001000000001</v>
      </c>
      <c r="BK281" s="34">
        <v>0.5</v>
      </c>
      <c r="BL281" s="34">
        <v>0</v>
      </c>
      <c r="BM281" s="34">
        <v>1.5000001000000001</v>
      </c>
      <c r="BN281" s="34">
        <v>0.5</v>
      </c>
      <c r="BO281" s="34">
        <v>0</v>
      </c>
      <c r="BP281" s="34">
        <v>6.6161943000000003E-3</v>
      </c>
      <c r="BQ281" s="34"/>
      <c r="BR281" s="34"/>
      <c r="BS281" s="34"/>
      <c r="BT281" s="34"/>
      <c r="BU281" s="34"/>
      <c r="BV281" s="34">
        <v>4.6500000000000004</v>
      </c>
      <c r="BW281" s="34"/>
      <c r="BX281" s="34">
        <v>0.3</v>
      </c>
      <c r="BY281" s="34">
        <v>6.0000004999999996</v>
      </c>
      <c r="BZ281" s="34">
        <v>6.7500004999999996</v>
      </c>
      <c r="CA281" s="34"/>
      <c r="CB281" s="34"/>
      <c r="CC281" s="34"/>
      <c r="CD281" s="34"/>
      <c r="CE281" s="34"/>
      <c r="CF281" s="34"/>
      <c r="CG281" s="34"/>
      <c r="CH281" s="34"/>
      <c r="CI281" s="34"/>
      <c r="CJ281" s="34"/>
      <c r="CK281" s="34"/>
      <c r="CL281" s="34"/>
      <c r="CM281" s="34"/>
      <c r="CN281" s="34" t="s">
        <v>2176</v>
      </c>
    </row>
    <row r="282" spans="1:92">
      <c r="A282" t="s">
        <v>2498</v>
      </c>
      <c r="B282">
        <v>426</v>
      </c>
      <c r="C282" t="s">
        <v>352</v>
      </c>
      <c r="D282">
        <v>0.69361114999999995</v>
      </c>
      <c r="E282">
        <v>0.87294700000000003</v>
      </c>
      <c r="F282">
        <v>1841.6986999999999</v>
      </c>
      <c r="G282">
        <v>291.66205000000002</v>
      </c>
      <c r="H282">
        <v>991.00103999999999</v>
      </c>
      <c r="I282">
        <v>151.10333</v>
      </c>
      <c r="J282">
        <v>407.93239999999997</v>
      </c>
      <c r="K282">
        <v>8</v>
      </c>
      <c r="L282">
        <v>42.037036999999998</v>
      </c>
      <c r="M282">
        <v>87.294700000000006</v>
      </c>
      <c r="N282" t="s">
        <v>2192</v>
      </c>
      <c r="O282">
        <v>53.354706</v>
      </c>
      <c r="P282">
        <v>96.994110000000006</v>
      </c>
      <c r="Q282">
        <v>211</v>
      </c>
      <c r="R282">
        <v>1.869</v>
      </c>
      <c r="S282">
        <v>3.4329999999999998</v>
      </c>
      <c r="T282">
        <v>1.6659999999999999</v>
      </c>
      <c r="U282">
        <v>1.869</v>
      </c>
      <c r="V282">
        <v>1.089</v>
      </c>
      <c r="W282">
        <v>2.2869999999999999</v>
      </c>
      <c r="X282">
        <v>0</v>
      </c>
      <c r="Y282">
        <v>0.253</v>
      </c>
      <c r="Z282">
        <v>0.56299999999999994</v>
      </c>
      <c r="AA282">
        <v>0.42699999999999999</v>
      </c>
      <c r="AB282">
        <v>6.8000000000000005E-2</v>
      </c>
      <c r="AC282">
        <v>6.9000000000000006E-2</v>
      </c>
      <c r="AD282">
        <v>686.07006999999999</v>
      </c>
      <c r="AE282">
        <v>5500</v>
      </c>
      <c r="AF282">
        <v>7850.1274000000003</v>
      </c>
      <c r="AG282">
        <v>5</v>
      </c>
      <c r="AH282">
        <v>3</v>
      </c>
      <c r="AI282">
        <v>2.5000002E-2</v>
      </c>
      <c r="AJ282">
        <v>4.1666667999999997E-2</v>
      </c>
      <c r="AK282">
        <v>0.45100000000000001</v>
      </c>
      <c r="AL282">
        <v>0.32285713999999999</v>
      </c>
      <c r="AM282">
        <v>15</v>
      </c>
      <c r="AN282">
        <v>25</v>
      </c>
      <c r="AO282">
        <v>10</v>
      </c>
      <c r="AP282">
        <v>15</v>
      </c>
      <c r="AQ282" s="34">
        <v>10.29105</v>
      </c>
      <c r="AR282" s="34">
        <v>0.98010014999999995</v>
      </c>
      <c r="AS282" s="34">
        <v>0</v>
      </c>
      <c r="AT282" s="34">
        <v>21.806946</v>
      </c>
      <c r="AU282" s="34">
        <v>33.078094</v>
      </c>
      <c r="AV282" s="34"/>
      <c r="AW282" s="34"/>
      <c r="AX282" s="34">
        <v>7.5491495000000006E-2</v>
      </c>
      <c r="AY282" s="34">
        <v>4.3137996999999997E-2</v>
      </c>
      <c r="AZ282" s="34">
        <v>4.3137996999999997E-2</v>
      </c>
      <c r="BA282" s="34">
        <v>0</v>
      </c>
      <c r="BB282" s="34">
        <v>0.3</v>
      </c>
      <c r="BC282" s="34">
        <v>0</v>
      </c>
      <c r="BD282" s="34">
        <v>0</v>
      </c>
      <c r="BE282" s="34">
        <v>0.3</v>
      </c>
      <c r="BF282" s="34">
        <v>0</v>
      </c>
      <c r="BG282" s="34">
        <v>0.2</v>
      </c>
      <c r="BH282" s="34">
        <v>0.4</v>
      </c>
      <c r="BI282" s="34">
        <v>0.8</v>
      </c>
      <c r="BJ282" s="34">
        <v>0.2</v>
      </c>
      <c r="BK282" s="34">
        <v>0.5</v>
      </c>
      <c r="BL282" s="34">
        <v>0</v>
      </c>
      <c r="BM282" s="34">
        <v>0.2</v>
      </c>
      <c r="BN282" s="34">
        <v>0.5</v>
      </c>
      <c r="BO282" s="34">
        <v>0</v>
      </c>
      <c r="BP282" s="34"/>
      <c r="BQ282" s="34"/>
      <c r="BR282" s="34"/>
      <c r="BS282" s="34"/>
      <c r="BT282" s="34"/>
      <c r="BU282" s="34"/>
      <c r="BV282" s="34">
        <v>1.5500001000000001</v>
      </c>
      <c r="BW282" s="34"/>
      <c r="BX282" s="34"/>
      <c r="BY282" s="34">
        <v>0.12000001</v>
      </c>
      <c r="BZ282" s="34"/>
      <c r="CA282" s="34"/>
      <c r="CB282" s="34"/>
      <c r="CC282" s="34"/>
      <c r="CD282" s="34"/>
      <c r="CE282" s="34"/>
      <c r="CF282" s="34"/>
      <c r="CG282" s="34"/>
      <c r="CH282" s="34"/>
      <c r="CI282" s="34"/>
      <c r="CJ282" s="34"/>
      <c r="CK282" s="34"/>
      <c r="CL282" s="34"/>
      <c r="CM282" s="34"/>
      <c r="CN282" s="34" t="s">
        <v>2176</v>
      </c>
    </row>
    <row r="283" spans="1:92">
      <c r="A283" t="s">
        <v>2499</v>
      </c>
      <c r="B283">
        <v>427</v>
      </c>
      <c r="C283" t="s">
        <v>353</v>
      </c>
      <c r="D283">
        <v>3.5565514999999999</v>
      </c>
      <c r="E283">
        <v>1.0457163</v>
      </c>
      <c r="F283">
        <v>388.45530000000002</v>
      </c>
      <c r="G283">
        <v>82.666725</v>
      </c>
      <c r="H283">
        <v>40.617854999999999</v>
      </c>
      <c r="I283">
        <v>53.195445999999997</v>
      </c>
      <c r="J283">
        <v>211.97526999999999</v>
      </c>
      <c r="K283">
        <v>8</v>
      </c>
      <c r="L283">
        <v>215.54857000000001</v>
      </c>
      <c r="M283">
        <v>104.571625</v>
      </c>
      <c r="N283" t="s">
        <v>2192</v>
      </c>
      <c r="O283">
        <v>273.58087</v>
      </c>
      <c r="P283">
        <v>116.19070000000001</v>
      </c>
      <c r="Q283">
        <v>427</v>
      </c>
      <c r="R283">
        <v>3.7719999999999998</v>
      </c>
      <c r="S283">
        <v>1.577</v>
      </c>
      <c r="T283">
        <v>3.7719999999999998</v>
      </c>
      <c r="U283">
        <v>2.0449999999999999</v>
      </c>
      <c r="V283">
        <v>1.748</v>
      </c>
      <c r="W283">
        <v>0</v>
      </c>
      <c r="X283">
        <v>7.1920000000000002</v>
      </c>
      <c r="Y283">
        <v>1.681</v>
      </c>
      <c r="Z283">
        <v>6.8559999999999999</v>
      </c>
      <c r="AA283">
        <v>1.6439999999999999</v>
      </c>
      <c r="AB283">
        <v>4.867</v>
      </c>
      <c r="AC283">
        <v>0.34499999999999997</v>
      </c>
      <c r="AD283">
        <v>16467.285</v>
      </c>
      <c r="AE283">
        <v>6170.674</v>
      </c>
      <c r="AF283">
        <v>16414.758000000002</v>
      </c>
      <c r="AG283">
        <v>10</v>
      </c>
      <c r="AH283">
        <v>1.5</v>
      </c>
      <c r="AI283">
        <v>4.1666667999999997E-2</v>
      </c>
      <c r="AJ283">
        <v>0.125</v>
      </c>
      <c r="AK283">
        <v>0.51891416000000001</v>
      </c>
      <c r="AL283">
        <v>1.5489131999999999E-2</v>
      </c>
      <c r="AM283">
        <v>15</v>
      </c>
      <c r="AN283">
        <v>10</v>
      </c>
      <c r="AO283">
        <v>30</v>
      </c>
      <c r="AP283">
        <v>100</v>
      </c>
      <c r="AQ283" s="34">
        <v>5.8087263</v>
      </c>
      <c r="AR283" s="34">
        <v>0.95483523999999997</v>
      </c>
      <c r="AS283" s="34">
        <v>0</v>
      </c>
      <c r="AT283" s="34">
        <v>164.39242999999999</v>
      </c>
      <c r="AU283" s="34">
        <v>171.15599</v>
      </c>
      <c r="AV283" s="34"/>
      <c r="AW283" s="34"/>
      <c r="AX283" s="34"/>
      <c r="AY283" s="34">
        <v>0.36756638000000003</v>
      </c>
      <c r="AZ283" s="34">
        <v>0.36756638000000003</v>
      </c>
      <c r="BA283" s="34">
        <v>0.5</v>
      </c>
      <c r="BB283" s="34">
        <v>0.47208001999999999</v>
      </c>
      <c r="BC283" s="34">
        <v>0</v>
      </c>
      <c r="BD283" s="34">
        <v>0</v>
      </c>
      <c r="BE283" s="34">
        <v>2.0000001E-2</v>
      </c>
      <c r="BF283" s="34">
        <v>0</v>
      </c>
      <c r="BG283" s="34">
        <v>0.4</v>
      </c>
      <c r="BH283" s="34">
        <v>1</v>
      </c>
      <c r="BI283" s="34">
        <v>2</v>
      </c>
      <c r="BJ283" s="34">
        <v>4</v>
      </c>
      <c r="BK283" s="34">
        <v>2</v>
      </c>
      <c r="BL283" s="34">
        <v>0</v>
      </c>
      <c r="BM283" s="34">
        <v>2</v>
      </c>
      <c r="BN283" s="34">
        <v>1</v>
      </c>
      <c r="BO283" s="34">
        <v>0</v>
      </c>
      <c r="BP283" s="34"/>
      <c r="BQ283" s="34"/>
      <c r="BR283" s="34"/>
      <c r="BS283" s="34"/>
      <c r="BT283" s="34"/>
      <c r="BU283" s="34"/>
      <c r="BV283" s="34">
        <v>1.5225</v>
      </c>
      <c r="BW283" s="34"/>
      <c r="BX283" s="34">
        <v>1.4250001000000001</v>
      </c>
      <c r="BY283" s="34">
        <v>12.000000999999999</v>
      </c>
      <c r="BZ283" s="34">
        <v>33</v>
      </c>
      <c r="CA283" s="34"/>
      <c r="CB283" s="34"/>
      <c r="CC283" s="34"/>
      <c r="CD283" s="34"/>
      <c r="CE283" s="34"/>
      <c r="CF283" s="34"/>
      <c r="CG283" s="34"/>
      <c r="CH283" s="34"/>
      <c r="CI283" s="34"/>
      <c r="CJ283" s="34"/>
      <c r="CK283" s="34"/>
      <c r="CL283" s="34"/>
      <c r="CM283" s="34"/>
      <c r="CN283" s="34" t="s">
        <v>2176</v>
      </c>
    </row>
    <row r="284" spans="1:92">
      <c r="A284" t="s">
        <v>2500</v>
      </c>
      <c r="B284">
        <v>428</v>
      </c>
      <c r="C284" t="s">
        <v>354</v>
      </c>
      <c r="D284">
        <v>4.4715590000000001</v>
      </c>
      <c r="E284">
        <v>1.9967545</v>
      </c>
      <c r="F284">
        <v>1443.8107</v>
      </c>
      <c r="G284">
        <v>0</v>
      </c>
      <c r="H284">
        <v>772.17267000000004</v>
      </c>
      <c r="I284">
        <v>263.70562999999999</v>
      </c>
      <c r="J284">
        <v>407.93239999999997</v>
      </c>
      <c r="K284">
        <v>8</v>
      </c>
      <c r="L284">
        <v>271.00357000000002</v>
      </c>
      <c r="M284">
        <v>199.67545000000001</v>
      </c>
      <c r="N284" t="s">
        <v>2195</v>
      </c>
      <c r="O284">
        <v>131.51644999999999</v>
      </c>
      <c r="P284">
        <v>105.09235</v>
      </c>
      <c r="Q284">
        <v>466</v>
      </c>
      <c r="R284">
        <v>4.2290000000000001</v>
      </c>
      <c r="S284">
        <v>3.04</v>
      </c>
      <c r="T284">
        <v>4.2290000000000001</v>
      </c>
      <c r="U284">
        <v>2.8260000000000001</v>
      </c>
      <c r="V284">
        <v>6.1390000000000002</v>
      </c>
      <c r="W284">
        <v>3.0710000000000002</v>
      </c>
      <c r="X284">
        <v>9</v>
      </c>
      <c r="Y284">
        <v>8.0960000000000001</v>
      </c>
      <c r="Z284">
        <v>5.8540000000000001</v>
      </c>
      <c r="AA284">
        <v>4.274</v>
      </c>
      <c r="AB284">
        <v>1.55</v>
      </c>
      <c r="AC284">
        <v>0.03</v>
      </c>
      <c r="AD284">
        <v>79729.23</v>
      </c>
      <c r="AE284">
        <v>4760</v>
      </c>
      <c r="AF284">
        <v>5759.4</v>
      </c>
      <c r="AG284">
        <v>0</v>
      </c>
      <c r="AH284">
        <v>3</v>
      </c>
      <c r="AI284">
        <v>2.0833333999999998E-2</v>
      </c>
      <c r="AJ284">
        <v>0.16666666999999999</v>
      </c>
      <c r="AK284">
        <v>0.16529727</v>
      </c>
      <c r="AL284">
        <v>0.16529727</v>
      </c>
      <c r="AM284">
        <v>0</v>
      </c>
      <c r="AN284">
        <v>15</v>
      </c>
      <c r="AO284">
        <v>75</v>
      </c>
      <c r="AP284">
        <v>100</v>
      </c>
      <c r="AQ284" s="34">
        <v>19.882307000000001</v>
      </c>
      <c r="AR284" s="34">
        <v>0</v>
      </c>
      <c r="AS284" s="34">
        <v>0</v>
      </c>
      <c r="AT284" s="34">
        <v>425.03487999999999</v>
      </c>
      <c r="AU284" s="34">
        <v>444.91717999999997</v>
      </c>
      <c r="AV284" s="34"/>
      <c r="AW284" s="34"/>
      <c r="AX284" s="34"/>
      <c r="AY284" s="34"/>
      <c r="AZ284" s="34"/>
      <c r="BA284" s="34">
        <v>0.1</v>
      </c>
      <c r="BB284" s="34">
        <v>0</v>
      </c>
      <c r="BC284" s="34">
        <v>0</v>
      </c>
      <c r="BD284" s="34">
        <v>0</v>
      </c>
      <c r="BE284" s="34">
        <v>0.23</v>
      </c>
      <c r="BF284" s="34">
        <v>0</v>
      </c>
      <c r="BG284" s="34">
        <v>0.3</v>
      </c>
      <c r="BH284" s="34">
        <v>0.3</v>
      </c>
      <c r="BI284" s="34">
        <v>0.5</v>
      </c>
      <c r="BJ284" s="34">
        <v>0.5</v>
      </c>
      <c r="BK284" s="34">
        <v>0</v>
      </c>
      <c r="BL284" s="34">
        <v>0</v>
      </c>
      <c r="BM284" s="34"/>
      <c r="BN284" s="34"/>
      <c r="BO284" s="34"/>
      <c r="BP284" s="34"/>
      <c r="BQ284" s="34"/>
      <c r="BR284" s="34"/>
      <c r="BS284" s="34"/>
      <c r="BT284" s="34"/>
      <c r="BU284" s="34"/>
      <c r="BV284" s="34">
        <v>6.2000003000000001</v>
      </c>
      <c r="BW284" s="34"/>
      <c r="BX284" s="34"/>
      <c r="BY284" s="34">
        <v>7.2000003000000001</v>
      </c>
      <c r="BZ284" s="34">
        <v>8.1</v>
      </c>
      <c r="CA284" s="34"/>
      <c r="CB284" s="34"/>
      <c r="CC284" s="34"/>
      <c r="CD284" s="34"/>
      <c r="CE284" s="34"/>
      <c r="CF284" s="34"/>
      <c r="CG284" s="34"/>
      <c r="CH284" s="34"/>
      <c r="CI284" s="34"/>
      <c r="CJ284" s="34"/>
      <c r="CK284" s="34"/>
      <c r="CL284" s="34"/>
      <c r="CM284" s="34"/>
      <c r="CN284" s="34" t="s">
        <v>2176</v>
      </c>
    </row>
    <row r="285" spans="1:92">
      <c r="A285" t="s">
        <v>2501</v>
      </c>
      <c r="B285">
        <v>429</v>
      </c>
      <c r="C285" t="s">
        <v>355</v>
      </c>
      <c r="D285">
        <v>4.1266030000000002</v>
      </c>
      <c r="E285">
        <v>2.3064249000000001</v>
      </c>
      <c r="F285">
        <v>1740.7811999999999</v>
      </c>
      <c r="G285">
        <v>342.48110000000003</v>
      </c>
      <c r="H285">
        <v>453.73145</v>
      </c>
      <c r="I285">
        <v>536.63630000000001</v>
      </c>
      <c r="J285">
        <v>407.93239999999997</v>
      </c>
      <c r="K285">
        <v>9</v>
      </c>
      <c r="L285">
        <v>60.507373999999999</v>
      </c>
      <c r="M285">
        <v>92.256996000000001</v>
      </c>
      <c r="N285" t="s">
        <v>2202</v>
      </c>
      <c r="O285">
        <v>93.786429999999996</v>
      </c>
      <c r="P285">
        <v>100.27934</v>
      </c>
      <c r="Q285">
        <v>412</v>
      </c>
      <c r="R285">
        <v>4.0629999999999997</v>
      </c>
      <c r="S285">
        <v>3.3380000000000001</v>
      </c>
      <c r="T285">
        <v>4.0629999999999997</v>
      </c>
      <c r="U285">
        <v>3.0369999999999999</v>
      </c>
      <c r="V285">
        <v>1.1759999999999999</v>
      </c>
      <c r="W285">
        <v>2.2679999999999998</v>
      </c>
      <c r="X285">
        <v>0</v>
      </c>
      <c r="Y285">
        <v>0.47399999999999998</v>
      </c>
      <c r="Z285">
        <v>1.7230000000000001</v>
      </c>
      <c r="AA285">
        <v>0.67900000000000005</v>
      </c>
      <c r="AB285">
        <v>0.77200000000000002</v>
      </c>
      <c r="AC285">
        <v>0.27300000000000002</v>
      </c>
      <c r="AD285">
        <v>1746.5382</v>
      </c>
      <c r="AE285">
        <v>6973.5303000000004</v>
      </c>
      <c r="AF285">
        <v>11829.603999999999</v>
      </c>
      <c r="AG285">
        <v>4</v>
      </c>
      <c r="AH285">
        <v>1.5</v>
      </c>
      <c r="AI285">
        <v>8.3333335999999994E-2</v>
      </c>
      <c r="AJ285">
        <v>0.125</v>
      </c>
      <c r="AK285">
        <v>0.57112620000000003</v>
      </c>
      <c r="AL285">
        <v>3.9680235000000001E-2</v>
      </c>
      <c r="AM285">
        <v>30</v>
      </c>
      <c r="AN285">
        <v>15</v>
      </c>
      <c r="AO285">
        <v>15</v>
      </c>
      <c r="AP285">
        <v>100</v>
      </c>
      <c r="AQ285" s="34">
        <v>8.1675009999999997</v>
      </c>
      <c r="AR285" s="34">
        <v>4.1855172999999999</v>
      </c>
      <c r="AS285" s="34">
        <v>1.3884751</v>
      </c>
      <c r="AT285" s="34">
        <v>171.92045999999999</v>
      </c>
      <c r="AU285" s="34">
        <v>185.66195999999999</v>
      </c>
      <c r="AV285" s="34"/>
      <c r="AW285" s="34"/>
      <c r="AX285" s="34">
        <v>1.7867812000000001</v>
      </c>
      <c r="AY285" s="34"/>
      <c r="AZ285" s="34"/>
      <c r="BA285" s="34">
        <v>0</v>
      </c>
      <c r="BB285" s="34">
        <v>0.72676503999999997</v>
      </c>
      <c r="BC285" s="34">
        <v>0</v>
      </c>
      <c r="BD285" s="34">
        <v>0</v>
      </c>
      <c r="BE285" s="34">
        <v>0.11000001</v>
      </c>
      <c r="BF285" s="34">
        <v>0</v>
      </c>
      <c r="BG285" s="34">
        <v>0.4</v>
      </c>
      <c r="BH285" s="34">
        <v>0.70000004999999998</v>
      </c>
      <c r="BI285" s="34">
        <v>1.4000001</v>
      </c>
      <c r="BJ285" s="34">
        <v>1.8000001000000001</v>
      </c>
      <c r="BK285" s="34">
        <v>1.8000001000000001</v>
      </c>
      <c r="BL285" s="34">
        <v>0</v>
      </c>
      <c r="BM285" s="34">
        <v>0.5</v>
      </c>
      <c r="BN285" s="34">
        <v>0.70000004999999998</v>
      </c>
      <c r="BO285" s="34">
        <v>0</v>
      </c>
      <c r="BP285" s="34"/>
      <c r="BQ285" s="34"/>
      <c r="BR285" s="34"/>
      <c r="BS285" s="34"/>
      <c r="BT285" s="34"/>
      <c r="BU285" s="34"/>
      <c r="BV285" s="34">
        <v>4.6500000000000004</v>
      </c>
      <c r="BW285" s="34"/>
      <c r="BX285" s="34"/>
      <c r="BY285" s="34">
        <v>6.4</v>
      </c>
      <c r="BZ285" s="34"/>
      <c r="CA285" s="34"/>
      <c r="CB285" s="34"/>
      <c r="CC285" s="34"/>
      <c r="CD285" s="34"/>
      <c r="CE285" s="34"/>
      <c r="CF285" s="34"/>
      <c r="CG285" s="34"/>
      <c r="CH285" s="34"/>
      <c r="CI285" s="34"/>
      <c r="CJ285" s="34"/>
      <c r="CK285" s="34"/>
      <c r="CL285" s="34"/>
      <c r="CM285" s="34"/>
      <c r="CN285" s="34" t="s">
        <v>2173</v>
      </c>
    </row>
    <row r="286" spans="1:92">
      <c r="A286" t="s">
        <v>2502</v>
      </c>
      <c r="B286">
        <v>430</v>
      </c>
      <c r="C286" t="s">
        <v>356</v>
      </c>
      <c r="D286">
        <v>4.3164376999999998</v>
      </c>
      <c r="E286">
        <v>2.5623847999999998</v>
      </c>
      <c r="F286">
        <v>1824.3145</v>
      </c>
      <c r="G286">
        <v>228.20773</v>
      </c>
      <c r="H286">
        <v>386.3843</v>
      </c>
      <c r="I286">
        <v>801.79</v>
      </c>
      <c r="J286">
        <v>407.93239999999997</v>
      </c>
      <c r="K286">
        <v>9</v>
      </c>
      <c r="L286">
        <v>63.290874000000002</v>
      </c>
      <c r="M286">
        <v>102.4954</v>
      </c>
      <c r="N286" t="s">
        <v>2202</v>
      </c>
      <c r="O286">
        <v>98.100849999999994</v>
      </c>
      <c r="P286">
        <v>111.40804</v>
      </c>
      <c r="Q286">
        <v>412</v>
      </c>
      <c r="R286">
        <v>4.1550000000000002</v>
      </c>
      <c r="S286">
        <v>3.4169999999999998</v>
      </c>
      <c r="T286">
        <v>4.1550000000000002</v>
      </c>
      <c r="U286">
        <v>3.2010000000000001</v>
      </c>
      <c r="V286">
        <v>0.83899999999999997</v>
      </c>
      <c r="W286">
        <v>1.9570000000000001</v>
      </c>
      <c r="X286">
        <v>0</v>
      </c>
      <c r="Y286">
        <v>0</v>
      </c>
      <c r="Z286">
        <v>1.94</v>
      </c>
      <c r="AA286">
        <v>0.78800000000000003</v>
      </c>
      <c r="AB286">
        <v>0.84499999999999997</v>
      </c>
      <c r="AC286">
        <v>0.307</v>
      </c>
      <c r="AD286">
        <v>0</v>
      </c>
      <c r="AE286">
        <v>9288.2000000000007</v>
      </c>
      <c r="AF286">
        <v>15755.53</v>
      </c>
      <c r="AG286">
        <v>10</v>
      </c>
      <c r="AH286">
        <v>3</v>
      </c>
      <c r="AI286">
        <v>0.16666666999999999</v>
      </c>
      <c r="AJ286">
        <v>0.16666666999999999</v>
      </c>
      <c r="AK286">
        <v>2.2914178000000001</v>
      </c>
      <c r="AL286">
        <v>5.6666664999999998E-2</v>
      </c>
      <c r="AM286">
        <v>45</v>
      </c>
      <c r="AN286">
        <v>8</v>
      </c>
      <c r="AO286">
        <v>25</v>
      </c>
      <c r="AP286">
        <v>85</v>
      </c>
      <c r="AQ286" s="34">
        <v>11.761202000000001</v>
      </c>
      <c r="AR286" s="34">
        <v>2.0691000000000002</v>
      </c>
      <c r="AS286" s="34">
        <v>1.4810399999999999</v>
      </c>
      <c r="AT286" s="34">
        <v>1161.2616</v>
      </c>
      <c r="AU286" s="34">
        <v>1176.5730000000001</v>
      </c>
      <c r="AV286" s="34"/>
      <c r="AW286" s="34"/>
      <c r="AX286" s="34">
        <v>0.1960354</v>
      </c>
      <c r="AY286" s="34">
        <v>0.35939824999999997</v>
      </c>
      <c r="AZ286" s="34">
        <v>0.16336285</v>
      </c>
      <c r="BA286" s="34">
        <v>0</v>
      </c>
      <c r="BB286" s="34">
        <v>1</v>
      </c>
      <c r="BC286" s="34">
        <v>0.2041</v>
      </c>
      <c r="BD286" s="34">
        <v>0</v>
      </c>
      <c r="BE286" s="34">
        <v>8.0000005999999999E-2</v>
      </c>
      <c r="BF286" s="34">
        <v>1.0000001E-2</v>
      </c>
      <c r="BG286" s="34">
        <v>0.6</v>
      </c>
      <c r="BH286" s="34">
        <v>1.2</v>
      </c>
      <c r="BI286" s="34">
        <v>1.6</v>
      </c>
      <c r="BJ286" s="34">
        <v>1.5000001000000001</v>
      </c>
      <c r="BK286" s="34">
        <v>1.8000001000000001</v>
      </c>
      <c r="BL286" s="34">
        <v>0</v>
      </c>
      <c r="BM286" s="34">
        <v>0.8</v>
      </c>
      <c r="BN286" s="34">
        <v>0.8</v>
      </c>
      <c r="BO286" s="34">
        <v>0</v>
      </c>
      <c r="BP286" s="34">
        <v>0.33080969999999998</v>
      </c>
      <c r="BQ286" s="34"/>
      <c r="BR286" s="34"/>
      <c r="BS286" s="34">
        <v>0</v>
      </c>
      <c r="BT286" s="34">
        <v>0.11486448</v>
      </c>
      <c r="BU286" s="34">
        <v>0</v>
      </c>
      <c r="BV286" s="34">
        <v>6.2000003000000001</v>
      </c>
      <c r="BW286" s="34"/>
      <c r="BX286" s="34"/>
      <c r="BY286" s="34">
        <v>6.8</v>
      </c>
      <c r="BZ286" s="34"/>
      <c r="CA286" s="34"/>
      <c r="CB286" s="34"/>
      <c r="CC286" s="34"/>
      <c r="CD286" s="34"/>
      <c r="CE286" s="34"/>
      <c r="CF286" s="34"/>
      <c r="CG286" s="34"/>
      <c r="CH286" s="34"/>
      <c r="CI286" s="34"/>
      <c r="CJ286" s="34"/>
      <c r="CK286" s="34"/>
      <c r="CL286" s="34"/>
      <c r="CM286" s="34"/>
      <c r="CN286" s="34" t="s">
        <v>2176</v>
      </c>
    </row>
    <row r="287" spans="1:92">
      <c r="A287" t="s">
        <v>2503</v>
      </c>
      <c r="B287">
        <v>431</v>
      </c>
      <c r="C287" t="s">
        <v>357</v>
      </c>
      <c r="D287">
        <v>4.4420904999999999</v>
      </c>
      <c r="E287">
        <v>2.8487144</v>
      </c>
      <c r="F287">
        <v>2775.7649999999999</v>
      </c>
      <c r="G287">
        <v>181.94107</v>
      </c>
      <c r="H287">
        <v>1344.5220999999999</v>
      </c>
      <c r="I287">
        <v>841.36940000000004</v>
      </c>
      <c r="J287">
        <v>407.93239999999997</v>
      </c>
      <c r="K287">
        <v>9</v>
      </c>
      <c r="L287">
        <v>65.133290000000002</v>
      </c>
      <c r="M287">
        <v>113.94857</v>
      </c>
      <c r="N287" t="s">
        <v>2202</v>
      </c>
      <c r="O287">
        <v>100.95659999999999</v>
      </c>
      <c r="P287">
        <v>123.85715500000001</v>
      </c>
      <c r="Q287">
        <v>412</v>
      </c>
      <c r="R287">
        <v>4.2149999999999999</v>
      </c>
      <c r="S287">
        <v>4.2149999999999999</v>
      </c>
      <c r="T287">
        <v>4.2149999999999999</v>
      </c>
      <c r="U287">
        <v>3.3759999999999999</v>
      </c>
      <c r="V287">
        <v>1.482</v>
      </c>
      <c r="W287">
        <v>3.4569999999999999</v>
      </c>
      <c r="X287">
        <v>0</v>
      </c>
      <c r="Y287">
        <v>0</v>
      </c>
      <c r="Z287">
        <v>1.706</v>
      </c>
      <c r="AA287">
        <v>0.72</v>
      </c>
      <c r="AB287">
        <v>0.82799999999999996</v>
      </c>
      <c r="AC287">
        <v>0.159</v>
      </c>
      <c r="AD287">
        <v>0</v>
      </c>
      <c r="AE287">
        <v>9585.6890000000003</v>
      </c>
      <c r="AF287">
        <v>14394.55</v>
      </c>
      <c r="AG287">
        <v>8</v>
      </c>
      <c r="AH287">
        <v>2</v>
      </c>
      <c r="AI287">
        <v>0.16666666999999999</v>
      </c>
      <c r="AJ287">
        <v>0.16666666999999999</v>
      </c>
      <c r="AK287">
        <v>1.9130554</v>
      </c>
      <c r="AL287">
        <v>0.17051280999999999</v>
      </c>
      <c r="AM287">
        <v>45</v>
      </c>
      <c r="AN287">
        <v>30</v>
      </c>
      <c r="AO287">
        <v>25</v>
      </c>
      <c r="AP287">
        <v>90</v>
      </c>
      <c r="AQ287" s="34">
        <v>14.007262000000001</v>
      </c>
      <c r="AR287" s="34">
        <v>0.81674999999999998</v>
      </c>
      <c r="AS287" s="34">
        <v>0</v>
      </c>
      <c r="AT287" s="34">
        <v>20.059253999999999</v>
      </c>
      <c r="AU287" s="34">
        <v>34.815426000000002</v>
      </c>
      <c r="AV287" s="34"/>
      <c r="AW287" s="34"/>
      <c r="AX287" s="34"/>
      <c r="AY287" s="34"/>
      <c r="AZ287" s="34"/>
      <c r="BA287" s="34">
        <v>0</v>
      </c>
      <c r="BB287" s="34">
        <v>1.3428450999999999</v>
      </c>
      <c r="BC287" s="34">
        <v>0</v>
      </c>
      <c r="BD287" s="34">
        <v>0</v>
      </c>
      <c r="BE287" s="34">
        <v>0.3</v>
      </c>
      <c r="BF287" s="34">
        <v>0</v>
      </c>
      <c r="BG287" s="34">
        <v>0.6</v>
      </c>
      <c r="BH287" s="34">
        <v>1</v>
      </c>
      <c r="BI287" s="34">
        <v>1.2</v>
      </c>
      <c r="BJ287" s="34">
        <v>1.2</v>
      </c>
      <c r="BK287" s="34">
        <v>1</v>
      </c>
      <c r="BL287" s="34">
        <v>0</v>
      </c>
      <c r="BM287" s="34">
        <v>0.8</v>
      </c>
      <c r="BN287" s="34">
        <v>0</v>
      </c>
      <c r="BO287" s="34">
        <v>0</v>
      </c>
      <c r="BP287" s="34"/>
      <c r="BQ287" s="34"/>
      <c r="BR287" s="34"/>
      <c r="BS287" s="34"/>
      <c r="BT287" s="34"/>
      <c r="BU287" s="34"/>
      <c r="BV287" s="34">
        <v>6.2000003000000001</v>
      </c>
      <c r="BW287" s="34"/>
      <c r="BX287" s="34"/>
      <c r="BY287" s="34">
        <v>7.2000003000000001</v>
      </c>
      <c r="BZ287" s="34"/>
      <c r="CA287" s="34"/>
      <c r="CB287" s="34"/>
      <c r="CC287" s="34"/>
      <c r="CD287" s="34"/>
      <c r="CE287" s="34"/>
      <c r="CF287" s="34"/>
      <c r="CG287" s="34"/>
      <c r="CH287" s="34"/>
      <c r="CI287" s="34"/>
      <c r="CJ287" s="34"/>
      <c r="CK287" s="34"/>
      <c r="CL287" s="34"/>
      <c r="CM287" s="34"/>
      <c r="CN287" s="34" t="s">
        <v>2176</v>
      </c>
    </row>
    <row r="288" spans="1:92">
      <c r="A288" t="s">
        <v>2504</v>
      </c>
      <c r="B288">
        <v>432</v>
      </c>
      <c r="C288" t="s">
        <v>358</v>
      </c>
      <c r="D288">
        <v>3.6185299999999998</v>
      </c>
      <c r="E288">
        <v>2.4745330000000001</v>
      </c>
      <c r="F288">
        <v>2389.3373999999999</v>
      </c>
      <c r="G288">
        <v>1584.5734</v>
      </c>
      <c r="H288">
        <v>151.70372</v>
      </c>
      <c r="I288">
        <v>245.12779</v>
      </c>
      <c r="J288">
        <v>407.93239999999997</v>
      </c>
      <c r="K288">
        <v>9</v>
      </c>
      <c r="L288">
        <v>53.057625000000002</v>
      </c>
      <c r="M288">
        <v>98.981319999999997</v>
      </c>
      <c r="N288" t="s">
        <v>2202</v>
      </c>
      <c r="O288">
        <v>82.239320000000006</v>
      </c>
      <c r="P288">
        <v>107.58839999999999</v>
      </c>
      <c r="Q288">
        <v>433</v>
      </c>
      <c r="R288">
        <v>3.8039999999999998</v>
      </c>
      <c r="S288">
        <v>3.91</v>
      </c>
      <c r="T288">
        <v>3.8039999999999998</v>
      </c>
      <c r="U288">
        <v>3.1459999999999999</v>
      </c>
      <c r="V288">
        <v>3.419</v>
      </c>
      <c r="W288">
        <v>2.766</v>
      </c>
      <c r="X288">
        <v>9</v>
      </c>
      <c r="Y288">
        <v>1.964</v>
      </c>
      <c r="Z288">
        <v>2.5779999999999998</v>
      </c>
      <c r="AA288">
        <v>1.0740000000000001</v>
      </c>
      <c r="AB288">
        <v>1.296</v>
      </c>
      <c r="AC288">
        <v>0.20799999999999999</v>
      </c>
      <c r="AD288">
        <v>8214.83</v>
      </c>
      <c r="AE288">
        <v>7350</v>
      </c>
      <c r="AF288">
        <v>13271.9</v>
      </c>
      <c r="AG288">
        <v>8</v>
      </c>
      <c r="AH288">
        <v>1</v>
      </c>
      <c r="AI288">
        <v>4.1666667999999997E-2</v>
      </c>
      <c r="AJ288">
        <v>8.3333335999999994E-2</v>
      </c>
      <c r="AK288">
        <v>1.6452312</v>
      </c>
      <c r="AL288">
        <v>2.0161292000000001E-2</v>
      </c>
      <c r="AM288">
        <v>25</v>
      </c>
      <c r="AN288">
        <v>10</v>
      </c>
      <c r="AO288">
        <v>20</v>
      </c>
      <c r="AP288">
        <v>90</v>
      </c>
      <c r="AQ288" s="34">
        <v>4.5006199999999996</v>
      </c>
      <c r="AR288" s="34">
        <v>1.7151749999999999</v>
      </c>
      <c r="AS288" s="34">
        <v>0</v>
      </c>
      <c r="AT288" s="34">
        <v>8.6676559999999991</v>
      </c>
      <c r="AU288" s="34">
        <v>14.883451000000001</v>
      </c>
      <c r="AV288" s="34"/>
      <c r="AW288" s="34"/>
      <c r="AX288" s="34"/>
      <c r="AY288" s="34"/>
      <c r="AZ288" s="34"/>
      <c r="BA288" s="34">
        <v>4.0000002999999999E-2</v>
      </c>
      <c r="BB288" s="34">
        <v>1.7750001</v>
      </c>
      <c r="BC288" s="34">
        <v>0</v>
      </c>
      <c r="BD288" s="34">
        <v>0</v>
      </c>
      <c r="BE288" s="34">
        <v>0.05</v>
      </c>
      <c r="BF288" s="34">
        <v>0</v>
      </c>
      <c r="BG288" s="34">
        <v>0.1</v>
      </c>
      <c r="BH288" s="34">
        <v>0.2</v>
      </c>
      <c r="BI288" s="34">
        <v>1.5000001000000001</v>
      </c>
      <c r="BJ288" s="34">
        <v>1.5000001000000001</v>
      </c>
      <c r="BK288" s="34">
        <v>1.5000001000000001</v>
      </c>
      <c r="BL288" s="34">
        <v>0</v>
      </c>
      <c r="BM288" s="34">
        <v>0.5</v>
      </c>
      <c r="BN288" s="34">
        <v>0.5</v>
      </c>
      <c r="BO288" s="34">
        <v>0</v>
      </c>
      <c r="BP288" s="34"/>
      <c r="BQ288" s="34"/>
      <c r="BR288" s="34"/>
      <c r="BS288" s="34"/>
      <c r="BT288" s="34"/>
      <c r="BU288" s="34"/>
      <c r="BV288" s="34">
        <v>3.1000000999999999</v>
      </c>
      <c r="BW288" s="34"/>
      <c r="BX288" s="34"/>
      <c r="BY288" s="34">
        <v>3.6000000999999999</v>
      </c>
      <c r="BZ288" s="34">
        <v>8.1</v>
      </c>
      <c r="CA288" s="34"/>
      <c r="CB288" s="34"/>
      <c r="CC288" s="34"/>
      <c r="CD288" s="34"/>
      <c r="CE288" s="34"/>
      <c r="CF288" s="34"/>
      <c r="CG288" s="34"/>
      <c r="CH288" s="34"/>
      <c r="CI288" s="34"/>
      <c r="CJ288" s="34"/>
      <c r="CK288" s="34"/>
      <c r="CL288" s="34"/>
      <c r="CM288" s="34"/>
      <c r="CN288" s="34" t="s">
        <v>2173</v>
      </c>
    </row>
    <row r="289" spans="1:92">
      <c r="A289" t="s">
        <v>2505</v>
      </c>
      <c r="B289">
        <v>433</v>
      </c>
      <c r="C289" t="s">
        <v>359</v>
      </c>
      <c r="D289">
        <v>2.5974903</v>
      </c>
      <c r="E289">
        <v>1.9740727</v>
      </c>
      <c r="F289">
        <v>2756.6176999999998</v>
      </c>
      <c r="G289">
        <v>711.69385</v>
      </c>
      <c r="H289">
        <v>1518.4619</v>
      </c>
      <c r="I289">
        <v>103.80181</v>
      </c>
      <c r="J289">
        <v>422.66019999999997</v>
      </c>
      <c r="K289">
        <v>8</v>
      </c>
      <c r="L289">
        <v>157.42365000000001</v>
      </c>
      <c r="M289">
        <v>197.40727000000001</v>
      </c>
      <c r="N289" t="s">
        <v>2208</v>
      </c>
      <c r="O289">
        <v>112.934364</v>
      </c>
      <c r="P289">
        <v>123.37954000000001</v>
      </c>
      <c r="Q289">
        <v>321</v>
      </c>
      <c r="R289">
        <v>3.2229999999999999</v>
      </c>
      <c r="S289">
        <v>4.2</v>
      </c>
      <c r="T289">
        <v>3.2229999999999999</v>
      </c>
      <c r="U289">
        <v>2.81</v>
      </c>
      <c r="V289">
        <v>1.7170000000000001</v>
      </c>
      <c r="W289">
        <v>3.4860000000000002</v>
      </c>
      <c r="X289">
        <v>0</v>
      </c>
      <c r="Y289">
        <v>0.51900000000000002</v>
      </c>
      <c r="Z289">
        <v>0.53100000000000003</v>
      </c>
      <c r="AA289">
        <v>0.45900000000000002</v>
      </c>
      <c r="AB289">
        <v>0.06</v>
      </c>
      <c r="AC289">
        <v>1.2E-2</v>
      </c>
      <c r="AD289">
        <v>574.99199999999996</v>
      </c>
      <c r="AE289">
        <v>6560.62</v>
      </c>
      <c r="AF289">
        <v>8608.1679999999997</v>
      </c>
      <c r="AG289">
        <v>6</v>
      </c>
      <c r="AH289">
        <v>3</v>
      </c>
      <c r="AI289">
        <v>4.1666667999999997E-2</v>
      </c>
      <c r="AJ289">
        <v>8.3333335999999994E-2</v>
      </c>
      <c r="AK289">
        <v>1.05552</v>
      </c>
      <c r="AL289">
        <v>0.72166669999999999</v>
      </c>
      <c r="AM289">
        <v>25</v>
      </c>
      <c r="AN289">
        <v>40</v>
      </c>
      <c r="AO289">
        <v>10</v>
      </c>
      <c r="AP289">
        <v>20</v>
      </c>
      <c r="AQ289" s="34">
        <v>0.79714799999999997</v>
      </c>
      <c r="AR289" s="34">
        <v>0</v>
      </c>
      <c r="AS289" s="34">
        <v>0</v>
      </c>
      <c r="AT289" s="34">
        <v>1.9616609</v>
      </c>
      <c r="AU289" s="34">
        <v>2.7588089</v>
      </c>
      <c r="AV289" s="34"/>
      <c r="AW289" s="34"/>
      <c r="AX289" s="34"/>
      <c r="AY289" s="34">
        <v>6.8918690000000001E-3</v>
      </c>
      <c r="AZ289" s="34">
        <v>4.59458E-3</v>
      </c>
      <c r="BA289" s="34">
        <v>0</v>
      </c>
      <c r="BB289" s="34">
        <v>0.75111000000000006</v>
      </c>
      <c r="BC289" s="34">
        <v>0</v>
      </c>
      <c r="BD289" s="34">
        <v>0</v>
      </c>
      <c r="BE289" s="34">
        <v>0.6</v>
      </c>
      <c r="BF289" s="34">
        <v>0</v>
      </c>
      <c r="BG289" s="34">
        <v>0.2</v>
      </c>
      <c r="BH289" s="34">
        <v>0.4</v>
      </c>
      <c r="BI289" s="34">
        <v>0.8</v>
      </c>
      <c r="BJ289" s="34">
        <v>0.2</v>
      </c>
      <c r="BK289" s="34">
        <v>0</v>
      </c>
      <c r="BL289" s="34">
        <v>0</v>
      </c>
      <c r="BM289" s="34">
        <v>0</v>
      </c>
      <c r="BN289" s="34">
        <v>0</v>
      </c>
      <c r="BO289" s="34">
        <v>0</v>
      </c>
      <c r="BP289" s="34"/>
      <c r="BQ289" s="34"/>
      <c r="BR289" s="34"/>
      <c r="BS289" s="34"/>
      <c r="BT289" s="34"/>
      <c r="BU289" s="34"/>
      <c r="BV289" s="34">
        <v>1.45</v>
      </c>
      <c r="BW289" s="34">
        <v>1.2500000000000001E-2</v>
      </c>
      <c r="BX289" s="34"/>
      <c r="BY289" s="34">
        <v>0.12000001</v>
      </c>
      <c r="BZ289" s="34">
        <v>0.27</v>
      </c>
      <c r="CA289" s="34"/>
      <c r="CB289" s="34"/>
      <c r="CC289" s="34"/>
      <c r="CD289" s="34"/>
      <c r="CE289" s="34"/>
      <c r="CF289" s="34"/>
      <c r="CG289" s="34"/>
      <c r="CH289" s="34"/>
      <c r="CI289" s="34"/>
      <c r="CJ289" s="34"/>
      <c r="CK289" s="34"/>
      <c r="CL289" s="34"/>
      <c r="CM289" s="34"/>
      <c r="CN289" s="34" t="s">
        <v>2182</v>
      </c>
    </row>
    <row r="290" spans="1:92">
      <c r="A290" t="s">
        <v>2506</v>
      </c>
      <c r="B290">
        <v>434</v>
      </c>
      <c r="C290" t="s">
        <v>360</v>
      </c>
      <c r="D290">
        <v>4.0847009999999999</v>
      </c>
      <c r="E290">
        <v>2.2065625</v>
      </c>
      <c r="F290">
        <v>2318.2937000000002</v>
      </c>
      <c r="G290">
        <v>614.55175999999994</v>
      </c>
      <c r="H290">
        <v>1198.2157</v>
      </c>
      <c r="I290">
        <v>133.24289999999999</v>
      </c>
      <c r="J290">
        <v>372.28336000000002</v>
      </c>
      <c r="K290">
        <v>9</v>
      </c>
      <c r="L290">
        <v>59.892975</v>
      </c>
      <c r="M290">
        <v>88.262500000000003</v>
      </c>
      <c r="N290" t="s">
        <v>2202</v>
      </c>
      <c r="O290">
        <v>92.834114</v>
      </c>
      <c r="P290">
        <v>95.9375</v>
      </c>
      <c r="Q290">
        <v>411</v>
      </c>
      <c r="R290">
        <v>4.0419999999999998</v>
      </c>
      <c r="S290">
        <v>3.8519999999999999</v>
      </c>
      <c r="T290">
        <v>4.0419999999999998</v>
      </c>
      <c r="U290">
        <v>2.9710000000000001</v>
      </c>
      <c r="V290">
        <v>1.1579999999999999</v>
      </c>
      <c r="W290">
        <v>2.702</v>
      </c>
      <c r="X290">
        <v>0</v>
      </c>
      <c r="Y290">
        <v>0</v>
      </c>
      <c r="Z290">
        <v>0.99</v>
      </c>
      <c r="AA290">
        <v>0.40200000000000002</v>
      </c>
      <c r="AB290">
        <v>0.45</v>
      </c>
      <c r="AC290">
        <v>0.13800000000000001</v>
      </c>
      <c r="AD290">
        <v>0</v>
      </c>
      <c r="AE290">
        <v>6193.9080000000004</v>
      </c>
      <c r="AF290">
        <v>8036.1396000000004</v>
      </c>
      <c r="AG290">
        <v>4</v>
      </c>
      <c r="AH290">
        <v>2</v>
      </c>
      <c r="AI290">
        <v>4.1666667999999997E-2</v>
      </c>
      <c r="AJ290">
        <v>0.16666666999999999</v>
      </c>
      <c r="AK290">
        <v>0.65889776</v>
      </c>
      <c r="AL290">
        <v>0.41044974000000001</v>
      </c>
      <c r="AM290">
        <v>25</v>
      </c>
      <c r="AN290">
        <v>40</v>
      </c>
      <c r="AO290">
        <v>20</v>
      </c>
      <c r="AP290">
        <v>65</v>
      </c>
      <c r="AQ290" s="34">
        <v>6.5339999999999998</v>
      </c>
      <c r="AR290" s="34">
        <v>0</v>
      </c>
      <c r="AS290" s="34">
        <v>0</v>
      </c>
      <c r="AT290" s="34">
        <v>32.184666</v>
      </c>
      <c r="AU290" s="34">
        <v>38.718665999999999</v>
      </c>
      <c r="AV290" s="34"/>
      <c r="AW290" s="34"/>
      <c r="AX290" s="34">
        <v>0.65345140000000002</v>
      </c>
      <c r="AY290" s="34">
        <v>0.50029869999999999</v>
      </c>
      <c r="AZ290" s="34">
        <v>0.50029869999999999</v>
      </c>
      <c r="BA290" s="34">
        <v>0</v>
      </c>
      <c r="BB290" s="34">
        <v>0.57359000000000004</v>
      </c>
      <c r="BC290" s="34">
        <v>0</v>
      </c>
      <c r="BD290" s="34">
        <v>0</v>
      </c>
      <c r="BE290" s="34">
        <v>0.4</v>
      </c>
      <c r="BF290" s="34">
        <v>0</v>
      </c>
      <c r="BG290" s="34">
        <v>0.2</v>
      </c>
      <c r="BH290" s="34">
        <v>0.5</v>
      </c>
      <c r="BI290" s="34">
        <v>0.5</v>
      </c>
      <c r="BJ290" s="34">
        <v>0.5</v>
      </c>
      <c r="BK290" s="34">
        <v>0.2</v>
      </c>
      <c r="BL290" s="34">
        <v>0</v>
      </c>
      <c r="BM290" s="34">
        <v>0.2</v>
      </c>
      <c r="BN290" s="34">
        <v>0</v>
      </c>
      <c r="BO290" s="34">
        <v>0</v>
      </c>
      <c r="BP290" s="34"/>
      <c r="BQ290" s="34"/>
      <c r="BR290" s="34"/>
      <c r="BS290" s="34"/>
      <c r="BT290" s="34"/>
      <c r="BU290" s="34"/>
      <c r="BV290" s="34">
        <v>2.9</v>
      </c>
      <c r="BW290" s="34"/>
      <c r="BX290" s="34">
        <v>0.22500002</v>
      </c>
      <c r="BY290" s="34">
        <v>1.2800001000000001</v>
      </c>
      <c r="BZ290" s="34">
        <v>2.88</v>
      </c>
      <c r="CA290" s="34"/>
      <c r="CB290" s="34"/>
      <c r="CC290" s="34"/>
      <c r="CD290" s="34"/>
      <c r="CE290" s="34"/>
      <c r="CF290" s="34"/>
      <c r="CG290" s="34"/>
      <c r="CH290" s="34"/>
      <c r="CI290" s="34"/>
      <c r="CJ290" s="34"/>
      <c r="CK290" s="34"/>
      <c r="CL290" s="34"/>
      <c r="CM290" s="34"/>
      <c r="CN290" s="34" t="s">
        <v>2176</v>
      </c>
    </row>
    <row r="291" spans="1:92">
      <c r="A291" t="s">
        <v>2507</v>
      </c>
      <c r="B291">
        <v>435</v>
      </c>
      <c r="C291" t="s">
        <v>361</v>
      </c>
      <c r="D291">
        <v>37.284798000000002</v>
      </c>
      <c r="E291">
        <v>5.2124543000000001</v>
      </c>
      <c r="F291">
        <v>2224.817</v>
      </c>
      <c r="G291">
        <v>9.4326399999999992</v>
      </c>
      <c r="H291">
        <v>2073.3346999999999</v>
      </c>
      <c r="I291">
        <v>0</v>
      </c>
      <c r="J291">
        <v>142.04957999999999</v>
      </c>
      <c r="K291">
        <v>2</v>
      </c>
      <c r="L291">
        <v>121.48842999999999</v>
      </c>
      <c r="M291">
        <v>91.446569999999994</v>
      </c>
      <c r="N291" t="s">
        <v>2227</v>
      </c>
      <c r="O291">
        <v>101.593445</v>
      </c>
      <c r="P291">
        <v>85.450069999999997</v>
      </c>
      <c r="Q291">
        <v>900</v>
      </c>
      <c r="R291">
        <v>9</v>
      </c>
      <c r="S291">
        <v>3.7730000000000001</v>
      </c>
      <c r="T291">
        <v>9</v>
      </c>
      <c r="U291">
        <v>4.5659999999999998</v>
      </c>
      <c r="V291">
        <v>0</v>
      </c>
      <c r="W291">
        <v>0</v>
      </c>
      <c r="X291">
        <v>0</v>
      </c>
      <c r="Y291">
        <v>0</v>
      </c>
      <c r="Z291">
        <v>0.24399999999999999</v>
      </c>
      <c r="AA291">
        <v>0.13200000000000001</v>
      </c>
      <c r="AB291">
        <v>0.112</v>
      </c>
      <c r="AC291">
        <v>0</v>
      </c>
      <c r="AD291">
        <v>0</v>
      </c>
      <c r="AE291">
        <v>2591.42</v>
      </c>
      <c r="AF291">
        <v>2644.2982999999999</v>
      </c>
      <c r="AG291">
        <v>3</v>
      </c>
      <c r="AH291">
        <v>2</v>
      </c>
      <c r="AI291">
        <v>0</v>
      </c>
      <c r="AJ291">
        <v>8.3333335999999994E-2</v>
      </c>
      <c r="AK291">
        <v>1.6933221000000001</v>
      </c>
      <c r="AL291">
        <v>1.8</v>
      </c>
      <c r="AM291">
        <v>5</v>
      </c>
      <c r="AN291">
        <v>90</v>
      </c>
      <c r="AO291">
        <v>0</v>
      </c>
      <c r="AP291">
        <v>40</v>
      </c>
      <c r="AQ291" s="34">
        <v>0</v>
      </c>
      <c r="AR291" s="34">
        <v>0</v>
      </c>
      <c r="AS291" s="34">
        <v>0</v>
      </c>
      <c r="AT291" s="34">
        <v>0</v>
      </c>
      <c r="AU291" s="34">
        <v>0</v>
      </c>
      <c r="AV291" s="34"/>
      <c r="AW291" s="34"/>
      <c r="AX291" s="34"/>
      <c r="AY291" s="34"/>
      <c r="AZ291" s="34"/>
      <c r="BA291" s="34">
        <v>0</v>
      </c>
      <c r="BB291" s="34">
        <v>6.2210000000000001E-2</v>
      </c>
      <c r="BC291" s="34">
        <v>0</v>
      </c>
      <c r="BD291" s="34">
        <v>0</v>
      </c>
      <c r="BE291" s="34">
        <v>0.90000004</v>
      </c>
      <c r="BF291" s="34">
        <v>0</v>
      </c>
      <c r="BG291" s="34"/>
      <c r="BH291" s="34"/>
      <c r="BI291" s="34"/>
      <c r="BJ291" s="34"/>
      <c r="BK291" s="34"/>
      <c r="BL291" s="34"/>
      <c r="BM291" s="34"/>
      <c r="BN291" s="34"/>
      <c r="BO291" s="34"/>
      <c r="BP291" s="34"/>
      <c r="BQ291" s="34"/>
      <c r="BR291" s="34"/>
      <c r="BS291" s="34"/>
      <c r="BT291" s="34"/>
      <c r="BU291" s="34"/>
      <c r="BV291" s="34">
        <v>2.3000001999999999</v>
      </c>
      <c r="BW291" s="34"/>
      <c r="BX291" s="34"/>
      <c r="BY291" s="34">
        <v>1.1200000000000001</v>
      </c>
      <c r="BZ291" s="34"/>
      <c r="CA291" s="34"/>
      <c r="CB291" s="34"/>
      <c r="CC291" s="34"/>
      <c r="CD291" s="34"/>
      <c r="CE291" s="34"/>
      <c r="CF291" s="34"/>
      <c r="CG291" s="34"/>
      <c r="CH291" s="34"/>
      <c r="CI291" s="34"/>
      <c r="CJ291" s="34"/>
      <c r="CK291" s="34"/>
      <c r="CL291" s="34"/>
      <c r="CM291" s="34"/>
      <c r="CN291" s="34" t="s">
        <v>2182</v>
      </c>
    </row>
    <row r="292" spans="1:92">
      <c r="A292" t="s">
        <v>2508</v>
      </c>
      <c r="B292">
        <v>436</v>
      </c>
      <c r="C292" t="s">
        <v>362</v>
      </c>
      <c r="D292">
        <v>93.638756000000001</v>
      </c>
      <c r="E292">
        <v>10.24606</v>
      </c>
      <c r="F292">
        <v>3202.9596999999999</v>
      </c>
      <c r="G292">
        <v>0</v>
      </c>
      <c r="H292">
        <v>3202.9596999999999</v>
      </c>
      <c r="I292">
        <v>0</v>
      </c>
      <c r="J292">
        <v>0</v>
      </c>
      <c r="K292">
        <v>2</v>
      </c>
      <c r="L292">
        <v>305.11162999999999</v>
      </c>
      <c r="M292">
        <v>179.75545</v>
      </c>
      <c r="N292" t="s">
        <v>2253</v>
      </c>
      <c r="O292">
        <v>216.75636</v>
      </c>
      <c r="P292">
        <v>107.85326999999999</v>
      </c>
      <c r="Q292">
        <v>900</v>
      </c>
      <c r="R292">
        <v>9</v>
      </c>
      <c r="S292">
        <v>4.5279999999999996</v>
      </c>
      <c r="T292">
        <v>9</v>
      </c>
      <c r="U292">
        <v>6.4020000000000001</v>
      </c>
      <c r="V292">
        <v>0</v>
      </c>
      <c r="W292">
        <v>0</v>
      </c>
      <c r="X292">
        <v>0</v>
      </c>
      <c r="Y292">
        <v>0</v>
      </c>
      <c r="Z292">
        <v>0.17</v>
      </c>
      <c r="AA292">
        <v>0.17</v>
      </c>
      <c r="AB292">
        <v>0</v>
      </c>
      <c r="AC292">
        <v>0</v>
      </c>
      <c r="AD292">
        <v>0</v>
      </c>
      <c r="AE292">
        <v>3400</v>
      </c>
      <c r="AF292">
        <v>3400</v>
      </c>
      <c r="AG292">
        <v>0</v>
      </c>
      <c r="AH292">
        <v>4</v>
      </c>
      <c r="AI292">
        <v>0</v>
      </c>
      <c r="AJ292">
        <v>4.1666667999999997E-2</v>
      </c>
      <c r="AK292">
        <v>3.4</v>
      </c>
      <c r="AL292">
        <v>3.4</v>
      </c>
      <c r="AM292">
        <v>0</v>
      </c>
      <c r="AN292">
        <v>85</v>
      </c>
      <c r="AO292">
        <v>0</v>
      </c>
      <c r="AP292">
        <v>75</v>
      </c>
      <c r="AQ292" s="34">
        <v>0</v>
      </c>
      <c r="AR292" s="34">
        <v>0</v>
      </c>
      <c r="AS292" s="34">
        <v>0</v>
      </c>
      <c r="AT292" s="34">
        <v>0</v>
      </c>
      <c r="AU292" s="34">
        <v>0</v>
      </c>
      <c r="AV292" s="34"/>
      <c r="AW292" s="34"/>
      <c r="AX292" s="34"/>
      <c r="AY292" s="34"/>
      <c r="AZ292" s="34"/>
      <c r="BA292" s="34">
        <v>0</v>
      </c>
      <c r="BB292" s="34">
        <v>0</v>
      </c>
      <c r="BC292" s="34">
        <v>0</v>
      </c>
      <c r="BD292" s="34">
        <v>0</v>
      </c>
      <c r="BE292" s="34">
        <v>1.7</v>
      </c>
      <c r="BF292" s="34">
        <v>0</v>
      </c>
      <c r="BG292" s="34"/>
      <c r="BH292" s="34"/>
      <c r="BI292" s="34"/>
      <c r="BJ292" s="34"/>
      <c r="BK292" s="34"/>
      <c r="BL292" s="34"/>
      <c r="BM292" s="34"/>
      <c r="BN292" s="34"/>
      <c r="BO292" s="34"/>
      <c r="BP292" s="34"/>
      <c r="BQ292" s="34"/>
      <c r="BR292" s="34"/>
      <c r="BS292" s="34"/>
      <c r="BT292" s="34"/>
      <c r="BU292" s="34"/>
      <c r="BV292" s="34">
        <v>0</v>
      </c>
      <c r="BW292" s="34"/>
      <c r="BX292" s="34"/>
      <c r="BY292" s="34"/>
      <c r="BZ292" s="34"/>
      <c r="CA292" s="34"/>
      <c r="CB292" s="34"/>
      <c r="CC292" s="34"/>
      <c r="CD292" s="34"/>
      <c r="CE292" s="34"/>
      <c r="CF292" s="34"/>
      <c r="CG292" s="34"/>
      <c r="CH292" s="34"/>
      <c r="CI292" s="34"/>
      <c r="CJ292" s="34"/>
      <c r="CK292" s="34"/>
      <c r="CL292" s="34"/>
      <c r="CM292" s="34"/>
      <c r="CN292" s="34" t="s">
        <v>2233</v>
      </c>
    </row>
    <row r="293" spans="1:92">
      <c r="A293" t="s">
        <v>2509</v>
      </c>
      <c r="B293">
        <v>437</v>
      </c>
      <c r="C293" t="s">
        <v>363</v>
      </c>
      <c r="D293">
        <v>118.68676000000001</v>
      </c>
      <c r="E293">
        <v>12.051518</v>
      </c>
      <c r="F293">
        <v>4557.8590000000004</v>
      </c>
      <c r="G293">
        <v>0</v>
      </c>
      <c r="H293">
        <v>4557.8590000000004</v>
      </c>
      <c r="I293">
        <v>0</v>
      </c>
      <c r="J293">
        <v>0</v>
      </c>
      <c r="K293">
        <v>2</v>
      </c>
      <c r="L293">
        <v>386.72778</v>
      </c>
      <c r="M293">
        <v>211.43015</v>
      </c>
      <c r="N293" t="s">
        <v>2334</v>
      </c>
      <c r="O293">
        <v>153.54043999999999</v>
      </c>
      <c r="P293">
        <v>75.32199</v>
      </c>
      <c r="Q293">
        <v>900</v>
      </c>
      <c r="R293">
        <v>9</v>
      </c>
      <c r="S293">
        <v>5.4009999999999998</v>
      </c>
      <c r="T293">
        <v>9</v>
      </c>
      <c r="U293">
        <v>6.9429999999999996</v>
      </c>
      <c r="V293">
        <v>0</v>
      </c>
      <c r="W293">
        <v>0</v>
      </c>
      <c r="X293">
        <v>0</v>
      </c>
      <c r="Y293">
        <v>0</v>
      </c>
      <c r="Z293">
        <v>0.17</v>
      </c>
      <c r="AA293">
        <v>0.17</v>
      </c>
      <c r="AB293">
        <v>0</v>
      </c>
      <c r="AC293">
        <v>0</v>
      </c>
      <c r="AD293">
        <v>0</v>
      </c>
      <c r="AE293">
        <v>3400</v>
      </c>
      <c r="AF293">
        <v>3400</v>
      </c>
      <c r="AG293">
        <v>0</v>
      </c>
      <c r="AH293">
        <v>4</v>
      </c>
      <c r="AI293">
        <v>0</v>
      </c>
      <c r="AJ293">
        <v>4.1666667999999997E-2</v>
      </c>
      <c r="AK293">
        <v>3.4</v>
      </c>
      <c r="AL293">
        <v>3.4</v>
      </c>
      <c r="AM293">
        <v>0</v>
      </c>
      <c r="AN293">
        <v>85</v>
      </c>
      <c r="AO293">
        <v>0</v>
      </c>
      <c r="AP293">
        <v>70</v>
      </c>
      <c r="AQ293" s="34">
        <v>0</v>
      </c>
      <c r="AR293" s="34">
        <v>0</v>
      </c>
      <c r="AS293" s="34">
        <v>0</v>
      </c>
      <c r="AT293" s="34">
        <v>0</v>
      </c>
      <c r="AU293" s="34">
        <v>0</v>
      </c>
      <c r="AV293" s="34"/>
      <c r="AW293" s="34"/>
      <c r="AX293" s="34"/>
      <c r="AY293" s="34"/>
      <c r="AZ293" s="34"/>
      <c r="BA293" s="34">
        <v>0</v>
      </c>
      <c r="BB293" s="34">
        <v>0</v>
      </c>
      <c r="BC293" s="34">
        <v>0</v>
      </c>
      <c r="BD293" s="34">
        <v>0</v>
      </c>
      <c r="BE293" s="34">
        <v>1.7</v>
      </c>
      <c r="BF293" s="34">
        <v>0</v>
      </c>
      <c r="BG293" s="34"/>
      <c r="BH293" s="34"/>
      <c r="BI293" s="34"/>
      <c r="BJ293" s="34"/>
      <c r="BK293" s="34"/>
      <c r="BL293" s="34"/>
      <c r="BM293" s="34"/>
      <c r="BN293" s="34"/>
      <c r="BO293" s="34"/>
      <c r="BP293" s="34"/>
      <c r="BQ293" s="34"/>
      <c r="BR293" s="34"/>
      <c r="BS293" s="34"/>
      <c r="BT293" s="34"/>
      <c r="BU293" s="34"/>
      <c r="BV293" s="34">
        <v>0</v>
      </c>
      <c r="BW293" s="34"/>
      <c r="BX293" s="34"/>
      <c r="BY293" s="34"/>
      <c r="BZ293" s="34"/>
      <c r="CA293" s="34"/>
      <c r="CB293" s="34"/>
      <c r="CC293" s="34"/>
      <c r="CD293" s="34"/>
      <c r="CE293" s="34"/>
      <c r="CF293" s="34"/>
      <c r="CG293" s="34"/>
      <c r="CH293" s="34"/>
      <c r="CI293" s="34"/>
      <c r="CJ293" s="34"/>
      <c r="CK293" s="34"/>
      <c r="CL293" s="34"/>
      <c r="CM293" s="34"/>
      <c r="CN293" s="34" t="s">
        <v>2176</v>
      </c>
    </row>
    <row r="294" spans="1:92">
      <c r="A294" t="s">
        <v>2510</v>
      </c>
      <c r="B294">
        <v>438</v>
      </c>
      <c r="C294" t="s">
        <v>364</v>
      </c>
      <c r="D294">
        <v>3.3422567999999999</v>
      </c>
      <c r="E294">
        <v>2.1410165000000001</v>
      </c>
      <c r="F294">
        <v>1803.1404</v>
      </c>
      <c r="G294">
        <v>949.28179999999998</v>
      </c>
      <c r="H294">
        <v>203.33439999999999</v>
      </c>
      <c r="I294">
        <v>253.29615999999999</v>
      </c>
      <c r="J294">
        <v>397.22800000000001</v>
      </c>
      <c r="K294">
        <v>9</v>
      </c>
      <c r="L294">
        <v>49.006700000000002</v>
      </c>
      <c r="M294">
        <v>85.640656000000007</v>
      </c>
      <c r="N294" t="s">
        <v>2195</v>
      </c>
      <c r="O294">
        <v>98.301670000000001</v>
      </c>
      <c r="P294">
        <v>112.68508</v>
      </c>
      <c r="Q294">
        <v>439</v>
      </c>
      <c r="R294">
        <v>3.6560000000000001</v>
      </c>
      <c r="S294">
        <v>3.3969999999999998</v>
      </c>
      <c r="T294">
        <v>3.6560000000000001</v>
      </c>
      <c r="U294">
        <v>2.9260000000000002</v>
      </c>
      <c r="V294">
        <v>3.1440000000000001</v>
      </c>
      <c r="W294">
        <v>2.4289999999999998</v>
      </c>
      <c r="X294">
        <v>8.8550000000000004</v>
      </c>
      <c r="Y294">
        <v>1.954</v>
      </c>
      <c r="Z294">
        <v>8.5730000000000004</v>
      </c>
      <c r="AA294">
        <v>1.2050000000000001</v>
      </c>
      <c r="AB294">
        <v>2.4790000000000001</v>
      </c>
      <c r="AC294">
        <v>4.8879999999999999</v>
      </c>
      <c r="AD294">
        <v>15728.93</v>
      </c>
      <c r="AE294">
        <v>5435.884</v>
      </c>
      <c r="AF294">
        <v>8377.1370000000006</v>
      </c>
      <c r="AG294">
        <v>10</v>
      </c>
      <c r="AH294">
        <v>1</v>
      </c>
      <c r="AI294">
        <v>4.1666667999999997E-2</v>
      </c>
      <c r="AJ294">
        <v>0.125</v>
      </c>
      <c r="AK294">
        <v>0.71889440000000004</v>
      </c>
      <c r="AL294">
        <v>2.0977015000000002E-2</v>
      </c>
      <c r="AM294">
        <v>10</v>
      </c>
      <c r="AN294">
        <v>10</v>
      </c>
      <c r="AO294">
        <v>20</v>
      </c>
      <c r="AP294">
        <v>55</v>
      </c>
      <c r="AQ294" s="34">
        <v>2.803086</v>
      </c>
      <c r="AR294" s="34">
        <v>3.6342660000000002</v>
      </c>
      <c r="AS294" s="34">
        <v>0</v>
      </c>
      <c r="AT294" s="34">
        <v>233.53800000000001</v>
      </c>
      <c r="AU294" s="34">
        <v>239.97535999999999</v>
      </c>
      <c r="AV294" s="34"/>
      <c r="AW294" s="34"/>
      <c r="AX294" s="34">
        <v>0.17969911999999999</v>
      </c>
      <c r="AY294" s="34">
        <v>0.14702655000000001</v>
      </c>
      <c r="AZ294" s="34">
        <v>0.13069026</v>
      </c>
      <c r="BA294" s="34">
        <v>4.0000002999999999E-2</v>
      </c>
      <c r="BB294" s="34">
        <v>0.90000004</v>
      </c>
      <c r="BC294" s="34">
        <v>0</v>
      </c>
      <c r="BD294" s="34">
        <v>0</v>
      </c>
      <c r="BE294" s="34">
        <v>0.05</v>
      </c>
      <c r="BF294" s="34">
        <v>0</v>
      </c>
      <c r="BG294" s="34">
        <v>0.2</v>
      </c>
      <c r="BH294" s="34">
        <v>0.2</v>
      </c>
      <c r="BI294" s="34">
        <v>0.5</v>
      </c>
      <c r="BJ294" s="34">
        <v>0.5</v>
      </c>
      <c r="BK294" s="34">
        <v>0.5</v>
      </c>
      <c r="BL294" s="34">
        <v>0</v>
      </c>
      <c r="BM294" s="34">
        <v>0.5</v>
      </c>
      <c r="BN294" s="34">
        <v>0.5</v>
      </c>
      <c r="BO294" s="34">
        <v>0</v>
      </c>
      <c r="BP294" s="34"/>
      <c r="BQ294" s="34"/>
      <c r="BR294" s="34"/>
      <c r="BS294" s="34">
        <v>0</v>
      </c>
      <c r="BT294" s="34">
        <v>1.9603539999999999E-2</v>
      </c>
      <c r="BU294" s="34">
        <v>0</v>
      </c>
      <c r="BV294" s="34">
        <v>1.5200001000000001</v>
      </c>
      <c r="BW294" s="34"/>
      <c r="BX294" s="34">
        <v>0.37500002999999998</v>
      </c>
      <c r="BY294" s="34">
        <v>19.2</v>
      </c>
      <c r="BZ294" s="34">
        <v>52.800002999999997</v>
      </c>
      <c r="CA294" s="34"/>
      <c r="CB294" s="34"/>
      <c r="CC294" s="34"/>
      <c r="CD294" s="34"/>
      <c r="CE294" s="34"/>
      <c r="CF294" s="34"/>
      <c r="CG294" s="34"/>
      <c r="CH294" s="34"/>
      <c r="CI294" s="34"/>
      <c r="CJ294" s="34"/>
      <c r="CK294" s="34"/>
      <c r="CL294" s="34"/>
      <c r="CM294" s="34"/>
      <c r="CN294" s="34" t="s">
        <v>2176</v>
      </c>
    </row>
    <row r="295" spans="1:92">
      <c r="A295" t="s">
        <v>2511</v>
      </c>
      <c r="B295">
        <v>439</v>
      </c>
      <c r="C295" t="s">
        <v>365</v>
      </c>
      <c r="D295">
        <v>15.554513999999999</v>
      </c>
      <c r="E295">
        <v>4.2359834000000003</v>
      </c>
      <c r="F295">
        <v>2847.0693000000001</v>
      </c>
      <c r="G295">
        <v>292.40685999999999</v>
      </c>
      <c r="H295">
        <v>2364.9349999999999</v>
      </c>
      <c r="I295">
        <v>21.681494000000001</v>
      </c>
      <c r="J295">
        <v>168.04614000000001</v>
      </c>
      <c r="K295">
        <v>6</v>
      </c>
      <c r="L295">
        <v>55.452812000000002</v>
      </c>
      <c r="M295">
        <v>78.444140000000004</v>
      </c>
      <c r="N295" t="s">
        <v>2225</v>
      </c>
      <c r="O295">
        <v>676.28319999999997</v>
      </c>
      <c r="P295">
        <v>222.94649999999999</v>
      </c>
      <c r="Q295">
        <v>821</v>
      </c>
      <c r="R295">
        <v>7.8879999999999999</v>
      </c>
      <c r="S295">
        <v>4.2690000000000001</v>
      </c>
      <c r="T295">
        <v>7.8879999999999999</v>
      </c>
      <c r="U295">
        <v>4.1159999999999997</v>
      </c>
      <c r="V295">
        <v>1.708</v>
      </c>
      <c r="W295">
        <v>2.839</v>
      </c>
      <c r="X295">
        <v>0</v>
      </c>
      <c r="Y295">
        <v>1.1459999999999999</v>
      </c>
      <c r="Z295">
        <v>0.53600000000000003</v>
      </c>
      <c r="AA295">
        <v>0.38800000000000001</v>
      </c>
      <c r="AB295">
        <v>0.13800000000000001</v>
      </c>
      <c r="AC295">
        <v>0.01</v>
      </c>
      <c r="AD295">
        <v>2299.9679999999998</v>
      </c>
      <c r="AE295">
        <v>4692.2866000000004</v>
      </c>
      <c r="AF295">
        <v>5461.8744999999999</v>
      </c>
      <c r="AG295">
        <v>6</v>
      </c>
      <c r="AH295">
        <v>2</v>
      </c>
      <c r="AI295">
        <v>4.1666667999999997E-2</v>
      </c>
      <c r="AJ295">
        <v>4.1666667999999997E-2</v>
      </c>
      <c r="AK295">
        <v>1.4761926000000001</v>
      </c>
      <c r="AL295">
        <v>1.7399457</v>
      </c>
      <c r="AM295">
        <v>15</v>
      </c>
      <c r="AN295">
        <v>100</v>
      </c>
      <c r="AO295">
        <v>15</v>
      </c>
      <c r="AP295">
        <v>90</v>
      </c>
      <c r="AQ295" s="34">
        <v>0.57499206000000003</v>
      </c>
      <c r="AR295" s="34">
        <v>0</v>
      </c>
      <c r="AS295" s="34">
        <v>0</v>
      </c>
      <c r="AT295" s="34">
        <v>4.3787035999999997</v>
      </c>
      <c r="AU295" s="34">
        <v>4.9536959999999999</v>
      </c>
      <c r="AV295" s="34"/>
      <c r="AW295" s="34"/>
      <c r="AX295" s="34"/>
      <c r="AY295" s="34"/>
      <c r="AZ295" s="34"/>
      <c r="BA295" s="34">
        <v>0</v>
      </c>
      <c r="BB295" s="34">
        <v>0.55273503000000002</v>
      </c>
      <c r="BC295" s="34">
        <v>0</v>
      </c>
      <c r="BD295" s="34">
        <v>0</v>
      </c>
      <c r="BE295" s="34">
        <v>1</v>
      </c>
      <c r="BF295" s="34">
        <v>0.05</v>
      </c>
      <c r="BG295" s="34">
        <v>0.1</v>
      </c>
      <c r="BH295" s="34">
        <v>0.16000001</v>
      </c>
      <c r="BI295" s="34">
        <v>0.14000000000000001</v>
      </c>
      <c r="BJ295" s="34">
        <v>0.2</v>
      </c>
      <c r="BK295" s="34">
        <v>0</v>
      </c>
      <c r="BL295" s="34">
        <v>0</v>
      </c>
      <c r="BM295" s="34"/>
      <c r="BN295" s="34"/>
      <c r="BO295" s="34"/>
      <c r="BP295" s="34"/>
      <c r="BQ295" s="34"/>
      <c r="BR295" s="34"/>
      <c r="BS295" s="34"/>
      <c r="BT295" s="34"/>
      <c r="BU295" s="34"/>
      <c r="BV295" s="34">
        <v>1.1875</v>
      </c>
      <c r="BW295" s="34"/>
      <c r="BX295" s="34"/>
      <c r="BY295" s="34">
        <v>0.4</v>
      </c>
      <c r="BZ295" s="34">
        <v>0.90000004</v>
      </c>
      <c r="CA295" s="34"/>
      <c r="CB295" s="34"/>
      <c r="CC295" s="34"/>
      <c r="CD295" s="34"/>
      <c r="CE295" s="34"/>
      <c r="CF295" s="34"/>
      <c r="CG295" s="34"/>
      <c r="CH295" s="34"/>
      <c r="CI295" s="34"/>
      <c r="CJ295" s="34"/>
      <c r="CK295" s="34"/>
      <c r="CL295" s="34"/>
      <c r="CM295" s="34"/>
      <c r="CN295" s="34" t="s">
        <v>2176</v>
      </c>
    </row>
    <row r="296" spans="1:92">
      <c r="A296" t="s">
        <v>2512</v>
      </c>
      <c r="B296">
        <v>440</v>
      </c>
      <c r="C296" t="s">
        <v>366</v>
      </c>
      <c r="D296">
        <v>1.4365684999999999</v>
      </c>
      <c r="E296">
        <v>1.4554556999999999</v>
      </c>
      <c r="F296">
        <v>1878.7261000000001</v>
      </c>
      <c r="G296">
        <v>949.28179999999998</v>
      </c>
      <c r="H296">
        <v>182.506</v>
      </c>
      <c r="I296">
        <v>253.29615999999999</v>
      </c>
      <c r="J296">
        <v>493.64215000000002</v>
      </c>
      <c r="K296">
        <v>8</v>
      </c>
      <c r="L296">
        <v>87.064760000000007</v>
      </c>
      <c r="M296">
        <v>145.54555999999999</v>
      </c>
      <c r="N296" t="s">
        <v>2172</v>
      </c>
      <c r="O296">
        <v>75.608863999999997</v>
      </c>
      <c r="P296">
        <v>121.287964</v>
      </c>
      <c r="Q296">
        <v>234</v>
      </c>
      <c r="R296">
        <v>2.4129999999999998</v>
      </c>
      <c r="S296">
        <v>3.468</v>
      </c>
      <c r="T296">
        <v>2.3969999999999998</v>
      </c>
      <c r="U296">
        <v>2.4129999999999998</v>
      </c>
      <c r="V296">
        <v>3.0670000000000002</v>
      </c>
      <c r="W296">
        <v>2.0539999999999998</v>
      </c>
      <c r="X296">
        <v>9</v>
      </c>
      <c r="Y296">
        <v>1.946</v>
      </c>
      <c r="Z296">
        <v>3.778</v>
      </c>
      <c r="AA296">
        <v>1.454</v>
      </c>
      <c r="AB296">
        <v>2.1589999999999998</v>
      </c>
      <c r="AC296">
        <v>0.16400000000000001</v>
      </c>
      <c r="AD296">
        <v>20361.535</v>
      </c>
      <c r="AE296">
        <v>5698.8446999999996</v>
      </c>
      <c r="AF296">
        <v>8725.0460000000003</v>
      </c>
      <c r="AG296">
        <v>10</v>
      </c>
      <c r="AH296">
        <v>1</v>
      </c>
      <c r="AI296">
        <v>4.1666667999999997E-2</v>
      </c>
      <c r="AJ296">
        <v>4.1666667999999997E-2</v>
      </c>
      <c r="AK296">
        <v>0.71889440000000004</v>
      </c>
      <c r="AL296">
        <v>2.0977015000000002E-2</v>
      </c>
      <c r="AM296">
        <v>10</v>
      </c>
      <c r="AN296">
        <v>10</v>
      </c>
      <c r="AO296">
        <v>20</v>
      </c>
      <c r="AP296">
        <v>30</v>
      </c>
      <c r="AQ296" s="34">
        <v>7.3572844999999996</v>
      </c>
      <c r="AR296" s="34">
        <v>3.4303503000000002</v>
      </c>
      <c r="AS296" s="34">
        <v>0</v>
      </c>
      <c r="AT296" s="34">
        <v>586.93895999999995</v>
      </c>
      <c r="AU296" s="34">
        <v>597.72644000000003</v>
      </c>
      <c r="AV296" s="34"/>
      <c r="AW296" s="34"/>
      <c r="AX296" s="34">
        <v>0.53909739999999995</v>
      </c>
      <c r="AY296" s="34">
        <v>0.73513280000000003</v>
      </c>
      <c r="AZ296" s="34">
        <v>0.39207082999999998</v>
      </c>
      <c r="BA296" s="34">
        <v>4.0000002999999999E-2</v>
      </c>
      <c r="BB296" s="34">
        <v>0.90000004</v>
      </c>
      <c r="BC296" s="34">
        <v>0</v>
      </c>
      <c r="BD296" s="34">
        <v>0</v>
      </c>
      <c r="BE296" s="34">
        <v>0.05</v>
      </c>
      <c r="BF296" s="34">
        <v>0</v>
      </c>
      <c r="BG296" s="34">
        <v>0.2</v>
      </c>
      <c r="BH296" s="34">
        <v>0.2</v>
      </c>
      <c r="BI296" s="34">
        <v>0.5</v>
      </c>
      <c r="BJ296" s="34">
        <v>0.5</v>
      </c>
      <c r="BK296" s="34">
        <v>0.5</v>
      </c>
      <c r="BL296" s="34">
        <v>0</v>
      </c>
      <c r="BM296" s="34">
        <v>0.5</v>
      </c>
      <c r="BN296" s="34">
        <v>0.5</v>
      </c>
      <c r="BO296" s="34">
        <v>0</v>
      </c>
      <c r="BP296" s="34"/>
      <c r="BQ296" s="34"/>
      <c r="BR296" s="34"/>
      <c r="BS296" s="34">
        <v>0</v>
      </c>
      <c r="BT296" s="34">
        <v>1.9603539999999999E-2</v>
      </c>
      <c r="BU296" s="34">
        <v>0</v>
      </c>
      <c r="BV296" s="34">
        <v>1.5150001</v>
      </c>
      <c r="BW296" s="34"/>
      <c r="BX296" s="34"/>
      <c r="BY296" s="34">
        <v>6.4</v>
      </c>
      <c r="BZ296" s="34">
        <v>14.400001</v>
      </c>
      <c r="CA296" s="34"/>
      <c r="CB296" s="34"/>
      <c r="CC296" s="34"/>
      <c r="CD296" s="34"/>
      <c r="CE296" s="34"/>
      <c r="CF296" s="34"/>
      <c r="CG296" s="34"/>
      <c r="CH296" s="34"/>
      <c r="CI296" s="34"/>
      <c r="CJ296" s="34"/>
      <c r="CK296" s="34"/>
      <c r="CL296" s="34"/>
      <c r="CM296" s="34"/>
      <c r="CN296" s="34" t="s">
        <v>2176</v>
      </c>
    </row>
    <row r="297" spans="1:92">
      <c r="A297" t="s">
        <v>2513</v>
      </c>
      <c r="B297">
        <v>441</v>
      </c>
      <c r="C297" t="s">
        <v>367</v>
      </c>
      <c r="D297">
        <v>4.5958595000000004</v>
      </c>
      <c r="E297">
        <v>2.0844607000000002</v>
      </c>
      <c r="F297">
        <v>1898.1609000000001</v>
      </c>
      <c r="G297">
        <v>72.738690000000005</v>
      </c>
      <c r="H297">
        <v>1288.9037000000001</v>
      </c>
      <c r="I297">
        <v>167.25876</v>
      </c>
      <c r="J297">
        <v>369.25983000000002</v>
      </c>
      <c r="K297">
        <v>9</v>
      </c>
      <c r="L297">
        <v>67.387969999999996</v>
      </c>
      <c r="M297">
        <v>83.378426000000005</v>
      </c>
      <c r="N297" t="s">
        <v>2192</v>
      </c>
      <c r="O297">
        <v>353.52767999999998</v>
      </c>
      <c r="P297">
        <v>231.60675000000001</v>
      </c>
      <c r="Q297">
        <v>424</v>
      </c>
      <c r="R297">
        <v>4.2880000000000003</v>
      </c>
      <c r="S297">
        <v>3.4849999999999999</v>
      </c>
      <c r="T297">
        <v>4.2880000000000003</v>
      </c>
      <c r="U297">
        <v>2.8879999999999999</v>
      </c>
      <c r="V297">
        <v>1.9770000000000001</v>
      </c>
      <c r="W297">
        <v>1.554</v>
      </c>
      <c r="X297">
        <v>9</v>
      </c>
      <c r="Y297">
        <v>0</v>
      </c>
      <c r="Z297">
        <v>3.8079999999999998</v>
      </c>
      <c r="AA297">
        <v>0.56899999999999995</v>
      </c>
      <c r="AB297">
        <v>2.2090000000000001</v>
      </c>
      <c r="AC297">
        <v>1.03</v>
      </c>
      <c r="AD297">
        <v>0</v>
      </c>
      <c r="AE297">
        <v>5611.2196999999996</v>
      </c>
      <c r="AF297">
        <v>11374.645</v>
      </c>
      <c r="AG297">
        <v>6</v>
      </c>
      <c r="AH297">
        <v>2</v>
      </c>
      <c r="AI297">
        <v>4.1666667999999997E-2</v>
      </c>
      <c r="AJ297">
        <v>0.16666666999999999</v>
      </c>
      <c r="AK297">
        <v>0.80221074999999997</v>
      </c>
      <c r="AL297">
        <v>0.3842662</v>
      </c>
      <c r="AM297">
        <v>25</v>
      </c>
      <c r="AN297">
        <v>40</v>
      </c>
      <c r="AO297">
        <v>10</v>
      </c>
      <c r="AP297">
        <v>100</v>
      </c>
      <c r="AQ297" s="34">
        <v>0</v>
      </c>
      <c r="AR297" s="34">
        <v>0</v>
      </c>
      <c r="AS297" s="34">
        <v>0.77591259999999995</v>
      </c>
      <c r="AT297" s="34">
        <v>242.47743</v>
      </c>
      <c r="AU297" s="34">
        <v>243.25334000000001</v>
      </c>
      <c r="AV297" s="34"/>
      <c r="AW297" s="34"/>
      <c r="AX297" s="34">
        <v>3.4122560000000002</v>
      </c>
      <c r="AY297" s="34">
        <v>6.2995489999999998</v>
      </c>
      <c r="AZ297" s="34">
        <v>2.8872936</v>
      </c>
      <c r="BA297" s="34">
        <v>0</v>
      </c>
      <c r="BB297" s="34">
        <v>0.50162499999999999</v>
      </c>
      <c r="BC297" s="34">
        <v>0</v>
      </c>
      <c r="BD297" s="34">
        <v>0</v>
      </c>
      <c r="BE297" s="34">
        <v>0.4</v>
      </c>
      <c r="BF297" s="34">
        <v>0</v>
      </c>
      <c r="BG297" s="34">
        <v>0.2</v>
      </c>
      <c r="BH297" s="34">
        <v>0.2</v>
      </c>
      <c r="BI297" s="34">
        <v>1.5000001000000001</v>
      </c>
      <c r="BJ297" s="34">
        <v>1.5000001000000001</v>
      </c>
      <c r="BK297" s="34">
        <v>1.5000001000000001</v>
      </c>
      <c r="BL297" s="34">
        <v>0</v>
      </c>
      <c r="BM297" s="34">
        <v>0.5</v>
      </c>
      <c r="BN297" s="34">
        <v>0.5</v>
      </c>
      <c r="BO297" s="34">
        <v>0</v>
      </c>
      <c r="BP297" s="34">
        <v>1.8378317000000002E-2</v>
      </c>
      <c r="BQ297" s="34"/>
      <c r="BR297" s="34"/>
      <c r="BS297" s="34"/>
      <c r="BT297" s="34"/>
      <c r="BU297" s="34"/>
      <c r="BV297" s="34">
        <v>3.1000000999999999</v>
      </c>
      <c r="BW297" s="34"/>
      <c r="BX297" s="34">
        <v>0.22500002</v>
      </c>
      <c r="BY297" s="34">
        <v>6.4</v>
      </c>
      <c r="BZ297" s="34">
        <v>14.400001</v>
      </c>
      <c r="CA297" s="34"/>
      <c r="CB297" s="34"/>
      <c r="CC297" s="34"/>
      <c r="CD297" s="34"/>
      <c r="CE297" s="34"/>
      <c r="CF297" s="34"/>
      <c r="CG297" s="34"/>
      <c r="CH297" s="34"/>
      <c r="CI297" s="34"/>
      <c r="CJ297" s="34"/>
      <c r="CK297" s="34"/>
      <c r="CL297" s="34"/>
      <c r="CM297" s="34"/>
      <c r="CN297" s="34" t="s">
        <v>2176</v>
      </c>
    </row>
    <row r="298" spans="1:92">
      <c r="A298" t="s">
        <v>2514</v>
      </c>
      <c r="B298">
        <v>442</v>
      </c>
      <c r="C298" t="s">
        <v>368</v>
      </c>
      <c r="D298">
        <v>78.335740000000001</v>
      </c>
      <c r="E298">
        <v>10.616034000000001</v>
      </c>
      <c r="F298">
        <v>4002.0828000000001</v>
      </c>
      <c r="G298">
        <v>0</v>
      </c>
      <c r="H298">
        <v>3860.0331999999999</v>
      </c>
      <c r="I298">
        <v>0</v>
      </c>
      <c r="J298">
        <v>142.04957999999999</v>
      </c>
      <c r="K298">
        <v>2</v>
      </c>
      <c r="L298">
        <v>255.2484</v>
      </c>
      <c r="M298">
        <v>186.24619999999999</v>
      </c>
      <c r="N298" t="s">
        <v>2253</v>
      </c>
      <c r="O298">
        <v>181.33273</v>
      </c>
      <c r="P298">
        <v>111.74772</v>
      </c>
      <c r="Q298">
        <v>901</v>
      </c>
      <c r="R298">
        <v>9</v>
      </c>
      <c r="S298">
        <v>5.0609999999999999</v>
      </c>
      <c r="T298">
        <v>9</v>
      </c>
      <c r="U298">
        <v>6.516</v>
      </c>
      <c r="V298">
        <v>0</v>
      </c>
      <c r="W298">
        <v>0</v>
      </c>
      <c r="X298">
        <v>0</v>
      </c>
      <c r="Y298">
        <v>0</v>
      </c>
      <c r="Z298">
        <v>1.343</v>
      </c>
      <c r="AA298">
        <v>0.24299999999999999</v>
      </c>
      <c r="AB298">
        <v>1.1000000000000001</v>
      </c>
      <c r="AC298">
        <v>0</v>
      </c>
      <c r="AD298">
        <v>0</v>
      </c>
      <c r="AE298">
        <v>4867</v>
      </c>
      <c r="AF298">
        <v>4867</v>
      </c>
      <c r="AG298">
        <v>0</v>
      </c>
      <c r="AH298">
        <v>5</v>
      </c>
      <c r="AI298">
        <v>0</v>
      </c>
      <c r="AJ298">
        <v>8.3333335999999994E-2</v>
      </c>
      <c r="AK298">
        <v>4.25</v>
      </c>
      <c r="AL298">
        <v>4.25</v>
      </c>
      <c r="AM298">
        <v>0</v>
      </c>
      <c r="AN298">
        <v>85</v>
      </c>
      <c r="AO298">
        <v>0</v>
      </c>
      <c r="AP298">
        <v>80</v>
      </c>
      <c r="AQ298" s="34">
        <v>0</v>
      </c>
      <c r="AR298" s="34">
        <v>0</v>
      </c>
      <c r="AS298" s="34">
        <v>0</v>
      </c>
      <c r="AT298" s="34">
        <v>0</v>
      </c>
      <c r="AU298" s="34">
        <v>0</v>
      </c>
      <c r="AV298" s="34"/>
      <c r="AW298" s="34"/>
      <c r="AX298" s="34"/>
      <c r="AY298" s="34"/>
      <c r="AZ298" s="34"/>
      <c r="BA298" s="34">
        <v>0</v>
      </c>
      <c r="BB298" s="34">
        <v>0</v>
      </c>
      <c r="BC298" s="34">
        <v>0</v>
      </c>
      <c r="BD298" s="34">
        <v>0</v>
      </c>
      <c r="BE298" s="34">
        <v>2.1000000999999999</v>
      </c>
      <c r="BF298" s="34">
        <v>0</v>
      </c>
      <c r="BG298" s="34"/>
      <c r="BH298" s="34"/>
      <c r="BI298" s="34"/>
      <c r="BJ298" s="34"/>
      <c r="BK298" s="34"/>
      <c r="BL298" s="34"/>
      <c r="BM298" s="34"/>
      <c r="BN298" s="34"/>
      <c r="BO298" s="34"/>
      <c r="BP298" s="34"/>
      <c r="BQ298" s="34"/>
      <c r="BR298" s="34"/>
      <c r="BS298" s="34"/>
      <c r="BT298" s="34"/>
      <c r="BU298" s="34"/>
      <c r="BV298" s="34">
        <v>2.3000001999999999</v>
      </c>
      <c r="BW298" s="34"/>
      <c r="BX298" s="34"/>
      <c r="BY298" s="34">
        <v>2</v>
      </c>
      <c r="BZ298" s="34">
        <v>9</v>
      </c>
      <c r="CA298" s="34"/>
      <c r="CB298" s="34"/>
      <c r="CC298" s="34"/>
      <c r="CD298" s="34"/>
      <c r="CE298" s="34"/>
      <c r="CF298" s="34"/>
      <c r="CG298" s="34"/>
      <c r="CH298" s="34"/>
      <c r="CI298" s="34"/>
      <c r="CJ298" s="34"/>
      <c r="CK298" s="34"/>
      <c r="CL298" s="34"/>
      <c r="CM298" s="34"/>
      <c r="CN298" s="34" t="s">
        <v>2176</v>
      </c>
    </row>
    <row r="299" spans="1:92">
      <c r="A299" t="s">
        <v>2515</v>
      </c>
      <c r="B299">
        <v>443</v>
      </c>
      <c r="C299" t="s">
        <v>369</v>
      </c>
      <c r="D299">
        <v>81.580475000000007</v>
      </c>
      <c r="E299">
        <v>10.913026</v>
      </c>
      <c r="F299">
        <v>4223.3580000000002</v>
      </c>
      <c r="G299">
        <v>0</v>
      </c>
      <c r="H299">
        <v>4081.308</v>
      </c>
      <c r="I299">
        <v>0</v>
      </c>
      <c r="J299">
        <v>142.04957999999999</v>
      </c>
      <c r="K299">
        <v>2</v>
      </c>
      <c r="L299">
        <v>265.82100000000003</v>
      </c>
      <c r="M299">
        <v>191.45660000000001</v>
      </c>
      <c r="N299" t="s">
        <v>2253</v>
      </c>
      <c r="O299">
        <v>188.84369000000001</v>
      </c>
      <c r="P299">
        <v>114.873955</v>
      </c>
      <c r="Q299">
        <v>902</v>
      </c>
      <c r="R299">
        <v>9</v>
      </c>
      <c r="S299">
        <v>5.1989999999999998</v>
      </c>
      <c r="T299">
        <v>9</v>
      </c>
      <c r="U299">
        <v>6.6070000000000002</v>
      </c>
      <c r="V299">
        <v>0</v>
      </c>
      <c r="W299">
        <v>0</v>
      </c>
      <c r="X299">
        <v>0</v>
      </c>
      <c r="Y299">
        <v>0</v>
      </c>
      <c r="Z299">
        <v>1.5429999999999999</v>
      </c>
      <c r="AA299">
        <v>0.24299999999999999</v>
      </c>
      <c r="AB299">
        <v>1.3</v>
      </c>
      <c r="AC299">
        <v>0</v>
      </c>
      <c r="AD299">
        <v>0</v>
      </c>
      <c r="AE299">
        <v>4867</v>
      </c>
      <c r="AF299">
        <v>4867</v>
      </c>
      <c r="AG299">
        <v>0</v>
      </c>
      <c r="AH299">
        <v>5</v>
      </c>
      <c r="AI299">
        <v>0</v>
      </c>
      <c r="AJ299">
        <v>8.3333335999999994E-2</v>
      </c>
      <c r="AK299">
        <v>4.25</v>
      </c>
      <c r="AL299">
        <v>4.25</v>
      </c>
      <c r="AM299">
        <v>0</v>
      </c>
      <c r="AN299">
        <v>85</v>
      </c>
      <c r="AO299">
        <v>0</v>
      </c>
      <c r="AP299">
        <v>80</v>
      </c>
      <c r="AQ299" s="34">
        <v>0</v>
      </c>
      <c r="AR299" s="34">
        <v>0</v>
      </c>
      <c r="AS299" s="34">
        <v>0</v>
      </c>
      <c r="AT299" s="34">
        <v>0</v>
      </c>
      <c r="AU299" s="34">
        <v>0</v>
      </c>
      <c r="AV299" s="34"/>
      <c r="AW299" s="34"/>
      <c r="AX299" s="34"/>
      <c r="AY299" s="34"/>
      <c r="AZ299" s="34"/>
      <c r="BA299" s="34">
        <v>0</v>
      </c>
      <c r="BB299" s="34">
        <v>0</v>
      </c>
      <c r="BC299" s="34">
        <v>0</v>
      </c>
      <c r="BD299" s="34">
        <v>0</v>
      </c>
      <c r="BE299" s="34">
        <v>2.1000000999999999</v>
      </c>
      <c r="BF299" s="34">
        <v>0</v>
      </c>
      <c r="BG299" s="34"/>
      <c r="BH299" s="34"/>
      <c r="BI299" s="34"/>
      <c r="BJ299" s="34"/>
      <c r="BK299" s="34"/>
      <c r="BL299" s="34"/>
      <c r="BM299" s="34"/>
      <c r="BN299" s="34"/>
      <c r="BO299" s="34"/>
      <c r="BP299" s="34"/>
      <c r="BQ299" s="34"/>
      <c r="BR299" s="34"/>
      <c r="BS299" s="34"/>
      <c r="BT299" s="34"/>
      <c r="BU299" s="34"/>
      <c r="BV299" s="34">
        <v>2.3000001999999999</v>
      </c>
      <c r="BW299" s="34"/>
      <c r="BX299" s="34"/>
      <c r="BY299" s="34">
        <v>2</v>
      </c>
      <c r="BZ299" s="34">
        <v>11.000000999999999</v>
      </c>
      <c r="CA299" s="34"/>
      <c r="CB299" s="34"/>
      <c r="CC299" s="34"/>
      <c r="CD299" s="34"/>
      <c r="CE299" s="34"/>
      <c r="CF299" s="34"/>
      <c r="CG299" s="34"/>
      <c r="CH299" s="34"/>
      <c r="CI299" s="34"/>
      <c r="CJ299" s="34"/>
      <c r="CK299" s="34"/>
      <c r="CL299" s="34"/>
      <c r="CM299" s="34"/>
      <c r="CN299" s="34" t="s">
        <v>2176</v>
      </c>
    </row>
    <row r="300" spans="1:92">
      <c r="A300" t="s">
        <v>2516</v>
      </c>
      <c r="B300">
        <v>445</v>
      </c>
      <c r="C300" t="s">
        <v>370</v>
      </c>
      <c r="D300">
        <v>68.796750000000003</v>
      </c>
      <c r="E300">
        <v>9.2838180000000001</v>
      </c>
      <c r="F300">
        <v>4528.5159999999996</v>
      </c>
      <c r="G300">
        <v>252.5461</v>
      </c>
      <c r="H300">
        <v>4041.3861999999999</v>
      </c>
      <c r="I300">
        <v>0</v>
      </c>
      <c r="J300">
        <v>234.58396999999999</v>
      </c>
      <c r="K300">
        <v>2</v>
      </c>
      <c r="L300">
        <v>224.16668999999999</v>
      </c>
      <c r="M300">
        <v>162.87401</v>
      </c>
      <c r="N300" t="s">
        <v>2253</v>
      </c>
      <c r="O300">
        <v>159.25174000000001</v>
      </c>
      <c r="P300">
        <v>97.724400000000003</v>
      </c>
      <c r="Q300">
        <v>904</v>
      </c>
      <c r="R300">
        <v>9</v>
      </c>
      <c r="S300">
        <v>5.3840000000000003</v>
      </c>
      <c r="T300">
        <v>9</v>
      </c>
      <c r="U300">
        <v>6.0940000000000003</v>
      </c>
      <c r="V300">
        <v>0</v>
      </c>
      <c r="W300">
        <v>0</v>
      </c>
      <c r="X300">
        <v>0</v>
      </c>
      <c r="Y300">
        <v>0</v>
      </c>
      <c r="Z300">
        <v>4.1779999999999999</v>
      </c>
      <c r="AA300">
        <v>0.27800000000000002</v>
      </c>
      <c r="AB300">
        <v>3.9</v>
      </c>
      <c r="AC300">
        <v>0</v>
      </c>
      <c r="AD300">
        <v>0</v>
      </c>
      <c r="AE300">
        <v>5173.7046</v>
      </c>
      <c r="AF300">
        <v>5558.1679999999997</v>
      </c>
      <c r="AG300">
        <v>3</v>
      </c>
      <c r="AH300">
        <v>3</v>
      </c>
      <c r="AI300">
        <v>0</v>
      </c>
      <c r="AJ300">
        <v>0.125</v>
      </c>
      <c r="AK300">
        <v>2.2015349999999998</v>
      </c>
      <c r="AL300">
        <v>2.5499999999999998</v>
      </c>
      <c r="AM300">
        <v>40</v>
      </c>
      <c r="AN300">
        <v>85</v>
      </c>
      <c r="AO300">
        <v>0</v>
      </c>
      <c r="AP300">
        <v>100</v>
      </c>
      <c r="AQ300" s="34">
        <v>0</v>
      </c>
      <c r="AR300" s="34">
        <v>0</v>
      </c>
      <c r="AS300" s="34">
        <v>0</v>
      </c>
      <c r="AT300" s="34">
        <v>0</v>
      </c>
      <c r="AU300" s="34">
        <v>0</v>
      </c>
      <c r="AV300" s="34"/>
      <c r="AW300" s="34"/>
      <c r="AX300" s="34"/>
      <c r="AY300" s="34"/>
      <c r="AZ300" s="34"/>
      <c r="BA300" s="34">
        <v>0</v>
      </c>
      <c r="BB300" s="34">
        <v>0.45231002999999997</v>
      </c>
      <c r="BC300" s="34">
        <v>0</v>
      </c>
      <c r="BD300" s="34">
        <v>0</v>
      </c>
      <c r="BE300" s="34">
        <v>1.3000001000000001</v>
      </c>
      <c r="BF300" s="34">
        <v>0</v>
      </c>
      <c r="BG300" s="34"/>
      <c r="BH300" s="34"/>
      <c r="BI300" s="34"/>
      <c r="BJ300" s="34"/>
      <c r="BK300" s="34"/>
      <c r="BL300" s="34"/>
      <c r="BM300" s="34"/>
      <c r="BN300" s="34"/>
      <c r="BO300" s="34"/>
      <c r="BP300" s="34"/>
      <c r="BQ300" s="34"/>
      <c r="BR300" s="34"/>
      <c r="BS300" s="34"/>
      <c r="BT300" s="34"/>
      <c r="BU300" s="34"/>
      <c r="BV300" s="34">
        <v>2.5</v>
      </c>
      <c r="BW300" s="34"/>
      <c r="BX300" s="34">
        <v>0.15</v>
      </c>
      <c r="BY300" s="34">
        <v>6.0000004999999996</v>
      </c>
      <c r="BZ300" s="34">
        <v>33</v>
      </c>
      <c r="CA300" s="34"/>
      <c r="CB300" s="34"/>
      <c r="CC300" s="34"/>
      <c r="CD300" s="34"/>
      <c r="CE300" s="34"/>
      <c r="CF300" s="34"/>
      <c r="CG300" s="34"/>
      <c r="CH300" s="34"/>
      <c r="CI300" s="34"/>
      <c r="CJ300" s="34"/>
      <c r="CK300" s="34"/>
      <c r="CL300" s="34"/>
      <c r="CM300" s="34"/>
      <c r="CN300" s="34" t="s">
        <v>2233</v>
      </c>
    </row>
    <row r="301" spans="1:92">
      <c r="A301" t="s">
        <v>2517</v>
      </c>
      <c r="B301">
        <v>448</v>
      </c>
      <c r="C301" t="s">
        <v>371</v>
      </c>
      <c r="D301">
        <v>3.9889777</v>
      </c>
      <c r="E301">
        <v>3.2467730000000001</v>
      </c>
      <c r="F301">
        <v>3996.9587000000001</v>
      </c>
      <c r="G301">
        <v>2857.7988</v>
      </c>
      <c r="H301">
        <v>455.98930000000001</v>
      </c>
      <c r="I301">
        <v>271.76047</v>
      </c>
      <c r="J301">
        <v>411.41016000000002</v>
      </c>
      <c r="K301">
        <v>9</v>
      </c>
      <c r="L301">
        <v>58.489407</v>
      </c>
      <c r="M301">
        <v>129.87091000000001</v>
      </c>
      <c r="N301" t="s">
        <v>2184</v>
      </c>
      <c r="O301">
        <v>86.716909999999999</v>
      </c>
      <c r="P301">
        <v>108.22575999999999</v>
      </c>
      <c r="Q301">
        <v>434</v>
      </c>
      <c r="R301">
        <v>3.9940000000000002</v>
      </c>
      <c r="S301">
        <v>5.0579999999999998</v>
      </c>
      <c r="T301">
        <v>3.9940000000000002</v>
      </c>
      <c r="U301">
        <v>3.6040000000000001</v>
      </c>
      <c r="V301">
        <v>2.919</v>
      </c>
      <c r="W301">
        <v>2.0939999999999999</v>
      </c>
      <c r="X301">
        <v>8.8550000000000004</v>
      </c>
      <c r="Y301">
        <v>1.7649999999999999</v>
      </c>
      <c r="Z301">
        <v>4.1660000000000004</v>
      </c>
      <c r="AA301">
        <v>1.6759999999999999</v>
      </c>
      <c r="AB301">
        <v>1.78</v>
      </c>
      <c r="AC301">
        <v>0.71</v>
      </c>
      <c r="AD301">
        <v>10401</v>
      </c>
      <c r="AE301">
        <v>13686.784</v>
      </c>
      <c r="AF301">
        <v>23112.91</v>
      </c>
      <c r="AG301">
        <v>10</v>
      </c>
      <c r="AH301">
        <v>1.5</v>
      </c>
      <c r="AI301">
        <v>4.1666667999999997E-2</v>
      </c>
      <c r="AJ301">
        <v>0.125</v>
      </c>
      <c r="AK301">
        <v>5.0689349999999997</v>
      </c>
      <c r="AL301">
        <v>6.4743590000000004E-2</v>
      </c>
      <c r="AM301">
        <v>55</v>
      </c>
      <c r="AN301">
        <v>15</v>
      </c>
      <c r="AO301">
        <v>20</v>
      </c>
      <c r="AP301">
        <v>65</v>
      </c>
      <c r="AQ301" s="34">
        <v>7.6774506999999996</v>
      </c>
      <c r="AR301" s="34">
        <v>3.2670002</v>
      </c>
      <c r="AS301" s="34">
        <v>0</v>
      </c>
      <c r="AT301" s="34">
        <v>2646.3337000000001</v>
      </c>
      <c r="AU301" s="34">
        <v>2657.2777999999998</v>
      </c>
      <c r="AV301" s="34"/>
      <c r="AW301" s="34"/>
      <c r="AX301" s="34">
        <v>2.067561</v>
      </c>
      <c r="AY301" s="34">
        <v>1.7229673999999999</v>
      </c>
      <c r="AZ301" s="34">
        <v>1.3783738999999999</v>
      </c>
      <c r="BA301" s="34">
        <v>0.3</v>
      </c>
      <c r="BB301" s="34">
        <v>4.9047599999999996</v>
      </c>
      <c r="BC301" s="34">
        <v>0</v>
      </c>
      <c r="BD301" s="34">
        <v>0</v>
      </c>
      <c r="BE301" s="34">
        <v>0.11000001</v>
      </c>
      <c r="BF301" s="34">
        <v>0</v>
      </c>
      <c r="BG301" s="34">
        <v>0.2</v>
      </c>
      <c r="BH301" s="34">
        <v>0.2</v>
      </c>
      <c r="BI301" s="34">
        <v>0.5</v>
      </c>
      <c r="BJ301" s="34">
        <v>1</v>
      </c>
      <c r="BK301" s="34">
        <v>1</v>
      </c>
      <c r="BL301" s="34">
        <v>1</v>
      </c>
      <c r="BM301" s="34">
        <v>1</v>
      </c>
      <c r="BN301" s="34">
        <v>2</v>
      </c>
      <c r="BO301" s="34">
        <v>2</v>
      </c>
      <c r="BP301" s="34"/>
      <c r="BQ301" s="34"/>
      <c r="BR301" s="34"/>
      <c r="BS301" s="34">
        <v>0</v>
      </c>
      <c r="BT301" s="34">
        <v>0.61261069999999995</v>
      </c>
      <c r="BU301" s="34">
        <v>0</v>
      </c>
      <c r="BV301" s="34">
        <v>1.5300001000000001</v>
      </c>
      <c r="BW301" s="34"/>
      <c r="BX301" s="34">
        <v>0.22500002</v>
      </c>
      <c r="BY301" s="34">
        <v>4.8</v>
      </c>
      <c r="BZ301" s="34">
        <v>10.8</v>
      </c>
      <c r="CA301" s="34"/>
      <c r="CB301" s="34"/>
      <c r="CC301" s="34"/>
      <c r="CD301" s="34"/>
      <c r="CE301" s="34"/>
      <c r="CF301" s="34"/>
      <c r="CG301" s="34"/>
      <c r="CH301" s="34"/>
      <c r="CI301" s="34"/>
      <c r="CJ301" s="34"/>
      <c r="CK301" s="34"/>
      <c r="CL301" s="34"/>
      <c r="CM301" s="34"/>
      <c r="CN301" s="34" t="s">
        <v>2176</v>
      </c>
    </row>
    <row r="302" spans="1:92">
      <c r="A302" t="s">
        <v>2518</v>
      </c>
      <c r="B302">
        <v>449</v>
      </c>
      <c r="C302" t="s">
        <v>372</v>
      </c>
      <c r="D302">
        <v>3.5538056</v>
      </c>
      <c r="E302">
        <v>1.6805810999999999</v>
      </c>
      <c r="F302">
        <v>1130.7963</v>
      </c>
      <c r="G302">
        <v>73.981700000000004</v>
      </c>
      <c r="H302">
        <v>342.53505999999999</v>
      </c>
      <c r="I302">
        <v>306.34714000000002</v>
      </c>
      <c r="J302">
        <v>407.93239999999997</v>
      </c>
      <c r="K302">
        <v>8</v>
      </c>
      <c r="L302">
        <v>215.38213999999999</v>
      </c>
      <c r="M302">
        <v>168.0581</v>
      </c>
      <c r="N302" t="s">
        <v>2195</v>
      </c>
      <c r="O302">
        <v>104.52370000000001</v>
      </c>
      <c r="P302">
        <v>88.451639999999998</v>
      </c>
      <c r="Q302">
        <v>413</v>
      </c>
      <c r="R302">
        <v>3.77</v>
      </c>
      <c r="S302">
        <v>2.69</v>
      </c>
      <c r="T302">
        <v>3.77</v>
      </c>
      <c r="U302">
        <v>2.593</v>
      </c>
      <c r="V302">
        <v>0.68799999999999994</v>
      </c>
      <c r="W302">
        <v>1.6060000000000001</v>
      </c>
      <c r="X302">
        <v>0</v>
      </c>
      <c r="Y302">
        <v>0</v>
      </c>
      <c r="Z302">
        <v>2.75</v>
      </c>
      <c r="AA302">
        <v>0.55500000000000005</v>
      </c>
      <c r="AB302">
        <v>1.651</v>
      </c>
      <c r="AC302">
        <v>0.54300000000000004</v>
      </c>
      <c r="AD302">
        <v>600</v>
      </c>
      <c r="AE302">
        <v>5275.27</v>
      </c>
      <c r="AF302">
        <v>10502.834999999999</v>
      </c>
      <c r="AG302">
        <v>8</v>
      </c>
      <c r="AH302">
        <v>1</v>
      </c>
      <c r="AI302">
        <v>4.1666667999999997E-2</v>
      </c>
      <c r="AJ302">
        <v>8.3333335999999994E-2</v>
      </c>
      <c r="AK302">
        <v>1.7741785999999999</v>
      </c>
      <c r="AL302">
        <v>3.5479043000000002E-2</v>
      </c>
      <c r="AM302">
        <v>35</v>
      </c>
      <c r="AN302">
        <v>15</v>
      </c>
      <c r="AO302">
        <v>20</v>
      </c>
      <c r="AP302">
        <v>85</v>
      </c>
      <c r="AQ302" s="34">
        <v>12.5779505</v>
      </c>
      <c r="AR302" s="34">
        <v>4.9005003</v>
      </c>
      <c r="AS302" s="34">
        <v>0.57172509999999999</v>
      </c>
      <c r="AT302" s="34">
        <v>1151.3258000000001</v>
      </c>
      <c r="AU302" s="34">
        <v>1169.376</v>
      </c>
      <c r="AV302" s="34"/>
      <c r="AW302" s="34"/>
      <c r="AX302" s="34">
        <v>1.0291859000000001</v>
      </c>
      <c r="AY302" s="34">
        <v>2.5729644</v>
      </c>
      <c r="AZ302" s="34">
        <v>1.0291859000000001</v>
      </c>
      <c r="BA302" s="34">
        <v>0.3</v>
      </c>
      <c r="BB302" s="34">
        <v>0.61148499999999995</v>
      </c>
      <c r="BC302" s="34">
        <v>9.6149996000000001E-2</v>
      </c>
      <c r="BD302" s="34">
        <v>0</v>
      </c>
      <c r="BE302" s="34">
        <v>8.0000005999999999E-2</v>
      </c>
      <c r="BF302" s="34">
        <v>0</v>
      </c>
      <c r="BG302" s="34">
        <v>0.1</v>
      </c>
      <c r="BH302" s="34">
        <v>0.2</v>
      </c>
      <c r="BI302" s="34">
        <v>1.5000001000000001</v>
      </c>
      <c r="BJ302" s="34">
        <v>1.5000001000000001</v>
      </c>
      <c r="BK302" s="34">
        <v>1.5000001000000001</v>
      </c>
      <c r="BL302" s="34">
        <v>0</v>
      </c>
      <c r="BM302" s="34">
        <v>0.5</v>
      </c>
      <c r="BN302" s="34">
        <v>0.5</v>
      </c>
      <c r="BO302" s="34">
        <v>0</v>
      </c>
      <c r="BP302" s="34">
        <v>1.8378317000000002E-2</v>
      </c>
      <c r="BQ302" s="34"/>
      <c r="BR302" s="34"/>
      <c r="BS302" s="34"/>
      <c r="BT302" s="34"/>
      <c r="BU302" s="34"/>
      <c r="BV302" s="34">
        <v>3.1000000999999999</v>
      </c>
      <c r="BW302" s="34"/>
      <c r="BX302" s="34"/>
      <c r="BY302" s="34">
        <v>7.2000003000000001</v>
      </c>
      <c r="BZ302" s="34">
        <v>8.1</v>
      </c>
      <c r="CA302" s="34"/>
      <c r="CB302" s="34"/>
      <c r="CC302" s="34"/>
      <c r="CD302" s="34"/>
      <c r="CE302" s="34"/>
      <c r="CF302" s="34"/>
      <c r="CG302" s="34"/>
      <c r="CH302" s="34"/>
      <c r="CI302" s="34"/>
      <c r="CJ302" s="34"/>
      <c r="CK302" s="34"/>
      <c r="CL302" s="34"/>
      <c r="CM302" s="34"/>
      <c r="CN302" s="34" t="s">
        <v>2233</v>
      </c>
    </row>
    <row r="303" spans="1:92">
      <c r="A303" t="s">
        <v>2519</v>
      </c>
      <c r="B303">
        <v>450</v>
      </c>
      <c r="C303" t="s">
        <v>373</v>
      </c>
      <c r="D303">
        <v>1.3190736000000001</v>
      </c>
      <c r="E303">
        <v>1.3661953</v>
      </c>
      <c r="F303">
        <v>2150.7808</v>
      </c>
      <c r="G303">
        <v>104.39115</v>
      </c>
      <c r="H303">
        <v>1072.2789</v>
      </c>
      <c r="I303">
        <v>473.74783000000002</v>
      </c>
      <c r="J303">
        <v>500.36290000000002</v>
      </c>
      <c r="K303">
        <v>8</v>
      </c>
      <c r="L303">
        <v>79.943849999999998</v>
      </c>
      <c r="M303">
        <v>136.61954</v>
      </c>
      <c r="N303" t="s">
        <v>2172</v>
      </c>
      <c r="O303">
        <v>69.424930000000003</v>
      </c>
      <c r="P303">
        <v>113.8496</v>
      </c>
      <c r="Q303">
        <v>232</v>
      </c>
      <c r="R303">
        <v>2.3380000000000001</v>
      </c>
      <c r="S303">
        <v>3.71</v>
      </c>
      <c r="T303">
        <v>2.2970000000000002</v>
      </c>
      <c r="U303">
        <v>2.3380000000000001</v>
      </c>
      <c r="V303">
        <v>2.5779999999999998</v>
      </c>
      <c r="W303">
        <v>2.9710000000000001</v>
      </c>
      <c r="X303">
        <v>6.5979999999999999</v>
      </c>
      <c r="Y303">
        <v>0.84399999999999997</v>
      </c>
      <c r="Z303">
        <v>1.85</v>
      </c>
      <c r="AA303">
        <v>1.161</v>
      </c>
      <c r="AB303">
        <v>0.63600000000000001</v>
      </c>
      <c r="AC303">
        <v>5.2999999999999999E-2</v>
      </c>
      <c r="AD303">
        <v>13362.03</v>
      </c>
      <c r="AE303">
        <v>6732.6387000000004</v>
      </c>
      <c r="AF303">
        <v>9864.9189999999999</v>
      </c>
      <c r="AG303">
        <v>6</v>
      </c>
      <c r="AH303">
        <v>3</v>
      </c>
      <c r="AI303">
        <v>2.5000002E-2</v>
      </c>
      <c r="AJ303">
        <v>4.1666667999999997E-2</v>
      </c>
      <c r="AK303">
        <v>0.90705970000000002</v>
      </c>
      <c r="AL303">
        <v>0.12650602999999999</v>
      </c>
      <c r="AM303">
        <v>30</v>
      </c>
      <c r="AN303">
        <v>15</v>
      </c>
      <c r="AO303">
        <v>10</v>
      </c>
      <c r="AP303">
        <v>45</v>
      </c>
      <c r="AQ303" s="34">
        <v>5.8806004999999999</v>
      </c>
      <c r="AR303" s="34">
        <v>1.1434500000000001</v>
      </c>
      <c r="AS303" s="34">
        <v>0</v>
      </c>
      <c r="AT303" s="34">
        <v>12.995452999999999</v>
      </c>
      <c r="AU303" s="34">
        <v>20.019504999999999</v>
      </c>
      <c r="AV303" s="34"/>
      <c r="AW303" s="34"/>
      <c r="AX303" s="34"/>
      <c r="AY303" s="34">
        <v>8.6275994999999994E-2</v>
      </c>
      <c r="AZ303" s="34">
        <v>6.4706996000000003E-2</v>
      </c>
      <c r="BA303" s="34">
        <v>0</v>
      </c>
      <c r="BB303" s="34">
        <v>0.72553509999999999</v>
      </c>
      <c r="BC303" s="34">
        <v>0</v>
      </c>
      <c r="BD303" s="34">
        <v>0</v>
      </c>
      <c r="BE303" s="34">
        <v>0.23</v>
      </c>
      <c r="BF303" s="34">
        <v>0</v>
      </c>
      <c r="BG303" s="34">
        <v>0.3</v>
      </c>
      <c r="BH303" s="34">
        <v>0.6</v>
      </c>
      <c r="BI303" s="34">
        <v>1.2</v>
      </c>
      <c r="BJ303" s="34">
        <v>0.4</v>
      </c>
      <c r="BK303" s="34">
        <v>0.2</v>
      </c>
      <c r="BL303" s="34">
        <v>0</v>
      </c>
      <c r="BM303" s="34">
        <v>0.2</v>
      </c>
      <c r="BN303" s="34">
        <v>0.1</v>
      </c>
      <c r="BO303" s="34">
        <v>0</v>
      </c>
      <c r="BP303" s="34"/>
      <c r="BQ303" s="34"/>
      <c r="BR303" s="34"/>
      <c r="BS303" s="34"/>
      <c r="BT303" s="34"/>
      <c r="BU303" s="34"/>
      <c r="BV303" s="34">
        <v>1.5300001000000001</v>
      </c>
      <c r="BW303" s="34"/>
      <c r="BX303" s="34"/>
      <c r="BY303" s="34">
        <v>1.8000001000000001</v>
      </c>
      <c r="BZ303" s="34">
        <v>4.05</v>
      </c>
      <c r="CA303" s="34"/>
      <c r="CB303" s="34"/>
      <c r="CC303" s="34"/>
      <c r="CD303" s="34"/>
      <c r="CE303" s="34"/>
      <c r="CF303" s="34"/>
      <c r="CG303" s="34"/>
      <c r="CH303" s="34"/>
      <c r="CI303" s="34"/>
      <c r="CJ303" s="34"/>
      <c r="CK303" s="34"/>
      <c r="CL303" s="34"/>
      <c r="CM303" s="34"/>
      <c r="CN303" s="34" t="s">
        <v>2233</v>
      </c>
    </row>
    <row r="304" spans="1:92">
      <c r="A304" t="s">
        <v>2520</v>
      </c>
      <c r="B304">
        <v>451</v>
      </c>
      <c r="C304" t="s">
        <v>374</v>
      </c>
      <c r="D304">
        <v>1.2979428</v>
      </c>
      <c r="E304">
        <v>1.3360996999999999</v>
      </c>
      <c r="F304">
        <v>2053.9585000000002</v>
      </c>
      <c r="G304">
        <v>105.18598</v>
      </c>
      <c r="H304">
        <v>1043.4978000000001</v>
      </c>
      <c r="I304">
        <v>473.65253000000001</v>
      </c>
      <c r="J304">
        <v>431.62200000000001</v>
      </c>
      <c r="K304">
        <v>8</v>
      </c>
      <c r="L304">
        <v>78.66319</v>
      </c>
      <c r="M304">
        <v>133.60997</v>
      </c>
      <c r="N304" t="s">
        <v>2172</v>
      </c>
      <c r="O304">
        <v>68.312775000000002</v>
      </c>
      <c r="P304">
        <v>111.341644</v>
      </c>
      <c r="Q304">
        <v>211</v>
      </c>
      <c r="R304">
        <v>2.3119999999999998</v>
      </c>
      <c r="S304">
        <v>3.6259999999999999</v>
      </c>
      <c r="T304">
        <v>2.2789999999999999</v>
      </c>
      <c r="U304">
        <v>2.3119999999999998</v>
      </c>
      <c r="V304">
        <v>1.46</v>
      </c>
      <c r="W304">
        <v>2.9420000000000002</v>
      </c>
      <c r="X304">
        <v>0</v>
      </c>
      <c r="Y304">
        <v>0.46400000000000002</v>
      </c>
      <c r="Z304">
        <v>1.4059999999999999</v>
      </c>
      <c r="AA304">
        <v>0.71699999999999997</v>
      </c>
      <c r="AB304">
        <v>0.63600000000000001</v>
      </c>
      <c r="AC304">
        <v>5.3999999999999999E-2</v>
      </c>
      <c r="AD304">
        <v>4443.12</v>
      </c>
      <c r="AE304">
        <v>6780.5825000000004</v>
      </c>
      <c r="AF304">
        <v>9894.5810000000001</v>
      </c>
      <c r="AG304">
        <v>6</v>
      </c>
      <c r="AH304">
        <v>3</v>
      </c>
      <c r="AI304">
        <v>2.5000002E-2</v>
      </c>
      <c r="AJ304">
        <v>4.1666667999999997E-2</v>
      </c>
      <c r="AK304">
        <v>0.90387099999999998</v>
      </c>
      <c r="AL304">
        <v>0.12650602999999999</v>
      </c>
      <c r="AM304">
        <v>30</v>
      </c>
      <c r="AN304">
        <v>15</v>
      </c>
      <c r="AO304">
        <v>10</v>
      </c>
      <c r="AP304">
        <v>45</v>
      </c>
      <c r="AQ304" s="34">
        <v>5.4449997000000003</v>
      </c>
      <c r="AR304" s="34">
        <v>1.3068001</v>
      </c>
      <c r="AS304" s="34">
        <v>0</v>
      </c>
      <c r="AT304" s="34">
        <v>23.147182000000001</v>
      </c>
      <c r="AU304" s="34">
        <v>29.898983000000001</v>
      </c>
      <c r="AV304" s="34"/>
      <c r="AW304" s="34"/>
      <c r="AX304" s="34"/>
      <c r="AY304" s="34">
        <v>8.6275994999999994E-2</v>
      </c>
      <c r="AZ304" s="34">
        <v>6.4707000000000001E-2</v>
      </c>
      <c r="BA304" s="34">
        <v>0</v>
      </c>
      <c r="BB304" s="34">
        <v>0.72</v>
      </c>
      <c r="BC304" s="34">
        <v>0</v>
      </c>
      <c r="BD304" s="34">
        <v>0</v>
      </c>
      <c r="BE304" s="34">
        <v>0.23</v>
      </c>
      <c r="BF304" s="34">
        <v>0</v>
      </c>
      <c r="BG304" s="34">
        <v>0.3</v>
      </c>
      <c r="BH304" s="34">
        <v>0.6</v>
      </c>
      <c r="BI304" s="34">
        <v>1.2</v>
      </c>
      <c r="BJ304" s="34">
        <v>0.4</v>
      </c>
      <c r="BK304" s="34">
        <v>0.2</v>
      </c>
      <c r="BL304" s="34">
        <v>0</v>
      </c>
      <c r="BM304" s="34">
        <v>0.2</v>
      </c>
      <c r="BN304" s="34">
        <v>0.1</v>
      </c>
      <c r="BO304" s="34">
        <v>0</v>
      </c>
      <c r="BP304" s="34"/>
      <c r="BQ304" s="34"/>
      <c r="BR304" s="34"/>
      <c r="BS304" s="34"/>
      <c r="BT304" s="34"/>
      <c r="BU304" s="34"/>
      <c r="BV304" s="34">
        <v>1.5450001</v>
      </c>
      <c r="BW304" s="34"/>
      <c r="BX304" s="34"/>
      <c r="BY304" s="34">
        <v>1.8000001000000001</v>
      </c>
      <c r="BZ304" s="34">
        <v>4.05</v>
      </c>
      <c r="CA304" s="34"/>
      <c r="CB304" s="34"/>
      <c r="CC304" s="34"/>
      <c r="CD304" s="34"/>
      <c r="CE304" s="34"/>
      <c r="CF304" s="34"/>
      <c r="CG304" s="34"/>
      <c r="CH304" s="34"/>
      <c r="CI304" s="34"/>
      <c r="CJ304" s="34"/>
      <c r="CK304" s="34"/>
      <c r="CL304" s="34"/>
      <c r="CM304" s="34"/>
      <c r="CN304" s="34" t="s">
        <v>2176</v>
      </c>
    </row>
    <row r="305" spans="1:92">
      <c r="A305" t="s">
        <v>2521</v>
      </c>
      <c r="B305">
        <v>453</v>
      </c>
      <c r="C305" t="s">
        <v>375</v>
      </c>
      <c r="D305">
        <v>59.799840000000003</v>
      </c>
      <c r="E305">
        <v>9.7081680000000006</v>
      </c>
      <c r="F305">
        <v>5713.3915999999999</v>
      </c>
      <c r="G305">
        <v>380.65676999999999</v>
      </c>
      <c r="H305">
        <v>5177.7714999999998</v>
      </c>
      <c r="I305">
        <v>0</v>
      </c>
      <c r="J305">
        <v>154.96350000000001</v>
      </c>
      <c r="K305">
        <v>2</v>
      </c>
      <c r="L305">
        <v>194.85122999999999</v>
      </c>
      <c r="M305">
        <v>170.31873999999999</v>
      </c>
      <c r="N305" t="s">
        <v>2253</v>
      </c>
      <c r="O305">
        <v>138.42554999999999</v>
      </c>
      <c r="P305">
        <v>102.19124600000001</v>
      </c>
      <c r="Q305">
        <v>910</v>
      </c>
      <c r="R305">
        <v>9</v>
      </c>
      <c r="S305">
        <v>6.0469999999999997</v>
      </c>
      <c r="T305">
        <v>9</v>
      </c>
      <c r="U305">
        <v>6.2320000000000002</v>
      </c>
      <c r="V305">
        <v>0.59599999999999997</v>
      </c>
      <c r="W305">
        <v>0</v>
      </c>
      <c r="X305">
        <v>0</v>
      </c>
      <c r="Y305">
        <v>1.39</v>
      </c>
      <c r="Z305">
        <v>0.42799999999999999</v>
      </c>
      <c r="AA305">
        <v>0.42799999999999999</v>
      </c>
      <c r="AB305">
        <v>0</v>
      </c>
      <c r="AC305">
        <v>0</v>
      </c>
      <c r="AD305">
        <v>1379.9808</v>
      </c>
      <c r="AE305">
        <v>6459.35</v>
      </c>
      <c r="AF305">
        <v>7170.2665999999999</v>
      </c>
      <c r="AG305">
        <v>5</v>
      </c>
      <c r="AH305">
        <v>5</v>
      </c>
      <c r="AI305">
        <v>0</v>
      </c>
      <c r="AJ305">
        <v>8.3333335999999994E-2</v>
      </c>
      <c r="AK305">
        <v>3.2580654999999998</v>
      </c>
      <c r="AL305">
        <v>4.25</v>
      </c>
      <c r="AM305">
        <v>30</v>
      </c>
      <c r="AN305">
        <v>85</v>
      </c>
      <c r="AO305">
        <v>0</v>
      </c>
      <c r="AP305">
        <v>90</v>
      </c>
      <c r="AQ305" s="34">
        <v>1.1290753</v>
      </c>
      <c r="AR305" s="34">
        <v>0</v>
      </c>
      <c r="AS305" s="34">
        <v>0</v>
      </c>
      <c r="AT305" s="34">
        <v>0.96730989999999994</v>
      </c>
      <c r="AU305" s="34">
        <v>2.0963850000000002</v>
      </c>
      <c r="AV305" s="34"/>
      <c r="AW305" s="34"/>
      <c r="AX305" s="34"/>
      <c r="AY305" s="34"/>
      <c r="AZ305" s="34"/>
      <c r="BA305" s="34">
        <v>0</v>
      </c>
      <c r="BB305" s="34">
        <v>1.0155951000000001</v>
      </c>
      <c r="BC305" s="34">
        <v>0</v>
      </c>
      <c r="BD305" s="34">
        <v>0</v>
      </c>
      <c r="BE305" s="34">
        <v>1.5000001000000001</v>
      </c>
      <c r="BF305" s="34">
        <v>0.3</v>
      </c>
      <c r="BG305" s="34"/>
      <c r="BH305" s="34"/>
      <c r="BI305" s="34"/>
      <c r="BJ305" s="34"/>
      <c r="BK305" s="34"/>
      <c r="BL305" s="34"/>
      <c r="BM305" s="34"/>
      <c r="BN305" s="34"/>
      <c r="BO305" s="34"/>
      <c r="BP305" s="34"/>
      <c r="BQ305" s="34"/>
      <c r="BR305" s="34"/>
      <c r="BS305" s="34"/>
      <c r="BT305" s="34"/>
      <c r="BU305" s="34"/>
      <c r="BV305" s="34">
        <v>2.3400002</v>
      </c>
      <c r="BW305" s="34"/>
      <c r="BX305" s="34"/>
      <c r="BY305" s="34"/>
      <c r="BZ305" s="34"/>
      <c r="CA305" s="34"/>
      <c r="CB305" s="34"/>
      <c r="CC305" s="34"/>
      <c r="CD305" s="34"/>
      <c r="CE305" s="34"/>
      <c r="CF305" s="34"/>
      <c r="CG305" s="34"/>
      <c r="CH305" s="34"/>
      <c r="CI305" s="34"/>
      <c r="CJ305" s="34"/>
      <c r="CK305" s="34"/>
      <c r="CL305" s="34"/>
      <c r="CM305" s="34"/>
      <c r="CN305" s="34" t="s">
        <v>2176</v>
      </c>
    </row>
    <row r="306" spans="1:92">
      <c r="A306" t="s">
        <v>2522</v>
      </c>
      <c r="B306">
        <v>454</v>
      </c>
      <c r="C306" t="s">
        <v>376</v>
      </c>
      <c r="D306">
        <v>3.6437322999999999</v>
      </c>
      <c r="E306">
        <v>1.8293607000000001</v>
      </c>
      <c r="F306">
        <v>1253.5715</v>
      </c>
      <c r="G306">
        <v>136.17067</v>
      </c>
      <c r="H306">
        <v>341.78917999999999</v>
      </c>
      <c r="I306">
        <v>367.67930000000001</v>
      </c>
      <c r="J306">
        <v>407.93239999999997</v>
      </c>
      <c r="K306">
        <v>8</v>
      </c>
      <c r="L306">
        <v>220.83224000000001</v>
      </c>
      <c r="M306">
        <v>182.93607</v>
      </c>
      <c r="N306" t="s">
        <v>2195</v>
      </c>
      <c r="O306">
        <v>107.168594</v>
      </c>
      <c r="P306">
        <v>96.282139999999998</v>
      </c>
      <c r="Q306">
        <v>413</v>
      </c>
      <c r="R306">
        <v>3.8180000000000001</v>
      </c>
      <c r="S306">
        <v>2.8319999999999999</v>
      </c>
      <c r="T306">
        <v>3.8180000000000001</v>
      </c>
      <c r="U306">
        <v>2.7050000000000001</v>
      </c>
      <c r="V306">
        <v>1.0149999999999999</v>
      </c>
      <c r="W306">
        <v>2.3679999999999999</v>
      </c>
      <c r="X306">
        <v>0</v>
      </c>
      <c r="Y306">
        <v>0</v>
      </c>
      <c r="Z306">
        <v>2.7879999999999998</v>
      </c>
      <c r="AA306">
        <v>1.042</v>
      </c>
      <c r="AB306">
        <v>1.2350000000000001</v>
      </c>
      <c r="AC306">
        <v>0.51200000000000001</v>
      </c>
      <c r="AD306">
        <v>6000</v>
      </c>
      <c r="AE306">
        <v>8624.01</v>
      </c>
      <c r="AF306">
        <v>14832.4</v>
      </c>
      <c r="AG306">
        <v>4</v>
      </c>
      <c r="AH306">
        <v>1</v>
      </c>
      <c r="AI306">
        <v>4.1666667999999997E-2</v>
      </c>
      <c r="AJ306">
        <v>8.3333335999999994E-2</v>
      </c>
      <c r="AK306">
        <v>1.1307948000000001</v>
      </c>
      <c r="AL306">
        <v>2.8472224000000001E-2</v>
      </c>
      <c r="AM306">
        <v>40</v>
      </c>
      <c r="AN306">
        <v>20</v>
      </c>
      <c r="AO306">
        <v>5</v>
      </c>
      <c r="AP306">
        <v>95</v>
      </c>
      <c r="AQ306" s="34">
        <v>5.2271995999999996</v>
      </c>
      <c r="AR306" s="34">
        <v>5.9894996000000003</v>
      </c>
      <c r="AS306" s="34">
        <v>1.6770601000000001</v>
      </c>
      <c r="AT306" s="34">
        <v>285.13274999999999</v>
      </c>
      <c r="AU306" s="34">
        <v>298.02652</v>
      </c>
      <c r="AV306" s="34"/>
      <c r="AW306" s="34"/>
      <c r="AX306" s="34">
        <v>1.0691189999999999</v>
      </c>
      <c r="AY306" s="34">
        <v>0.66819923999999997</v>
      </c>
      <c r="AZ306" s="34">
        <v>0.53455949999999997</v>
      </c>
      <c r="BA306" s="34">
        <v>3.0000002000000001</v>
      </c>
      <c r="BB306" s="34">
        <v>1.7620051000000001</v>
      </c>
      <c r="BC306" s="34">
        <v>0</v>
      </c>
      <c r="BD306" s="34">
        <v>0</v>
      </c>
      <c r="BE306" s="34">
        <v>0.1</v>
      </c>
      <c r="BF306" s="34">
        <v>0</v>
      </c>
      <c r="BG306" s="34">
        <v>0.4</v>
      </c>
      <c r="BH306" s="34">
        <v>0.5</v>
      </c>
      <c r="BI306" s="34">
        <v>1</v>
      </c>
      <c r="BJ306" s="34">
        <v>1</v>
      </c>
      <c r="BK306" s="34">
        <v>2</v>
      </c>
      <c r="BL306" s="34">
        <v>0</v>
      </c>
      <c r="BM306" s="34">
        <v>0.5</v>
      </c>
      <c r="BN306" s="34">
        <v>1</v>
      </c>
      <c r="BO306" s="34">
        <v>0</v>
      </c>
      <c r="BP306" s="34"/>
      <c r="BQ306" s="34"/>
      <c r="BR306" s="34"/>
      <c r="BS306" s="34">
        <v>0</v>
      </c>
      <c r="BT306" s="34">
        <v>2.0420356000000002</v>
      </c>
      <c r="BU306" s="34">
        <v>0</v>
      </c>
      <c r="BV306" s="34">
        <v>3.1000000999999999</v>
      </c>
      <c r="BW306" s="34"/>
      <c r="BX306" s="34"/>
      <c r="BY306" s="34">
        <v>3.4</v>
      </c>
      <c r="BZ306" s="34">
        <v>7.6500006000000003</v>
      </c>
      <c r="CA306" s="34"/>
      <c r="CB306" s="34"/>
      <c r="CC306" s="34"/>
      <c r="CD306" s="34"/>
      <c r="CE306" s="34"/>
      <c r="CF306" s="34"/>
      <c r="CG306" s="34"/>
      <c r="CH306" s="34"/>
      <c r="CI306" s="34"/>
      <c r="CJ306" s="34"/>
      <c r="CK306" s="34"/>
      <c r="CL306" s="34"/>
      <c r="CM306" s="34"/>
      <c r="CN306" s="34" t="s">
        <v>2176</v>
      </c>
    </row>
    <row r="307" spans="1:92">
      <c r="A307" t="s">
        <v>2523</v>
      </c>
      <c r="B307">
        <v>455</v>
      </c>
      <c r="C307" t="s">
        <v>377</v>
      </c>
      <c r="D307">
        <v>4.8373485000000001</v>
      </c>
      <c r="E307">
        <v>2.7289417</v>
      </c>
      <c r="F307">
        <v>2179.9814000000001</v>
      </c>
      <c r="G307">
        <v>98.564009999999996</v>
      </c>
      <c r="H307">
        <v>754.09439999999995</v>
      </c>
      <c r="I307">
        <v>680.60815000000002</v>
      </c>
      <c r="J307">
        <v>646.71483999999998</v>
      </c>
      <c r="K307">
        <v>9</v>
      </c>
      <c r="L307">
        <v>70.92886</v>
      </c>
      <c r="M307">
        <v>109.15767</v>
      </c>
      <c r="N307" t="s">
        <v>2202</v>
      </c>
      <c r="O307">
        <v>109.93973</v>
      </c>
      <c r="P307">
        <v>118.649635</v>
      </c>
      <c r="Q307">
        <v>444</v>
      </c>
      <c r="R307">
        <v>4.399</v>
      </c>
      <c r="S307">
        <v>3.7349999999999999</v>
      </c>
      <c r="T307">
        <v>4.399</v>
      </c>
      <c r="U307">
        <v>3.3039999999999998</v>
      </c>
      <c r="V307">
        <v>3.9929999999999999</v>
      </c>
      <c r="W307">
        <v>2.9630000000000001</v>
      </c>
      <c r="X307">
        <v>8.5069999999999997</v>
      </c>
      <c r="Y307">
        <v>3.5169999999999999</v>
      </c>
      <c r="Z307">
        <v>4.3540000000000001</v>
      </c>
      <c r="AA307">
        <v>2.6680000000000001</v>
      </c>
      <c r="AB307">
        <v>1.4390000000000001</v>
      </c>
      <c r="AC307">
        <v>0.248</v>
      </c>
      <c r="AD307">
        <v>39207.266000000003</v>
      </c>
      <c r="AE307">
        <v>5979.9375</v>
      </c>
      <c r="AF307">
        <v>14144.904</v>
      </c>
      <c r="AG307">
        <v>4</v>
      </c>
      <c r="AH307">
        <v>2</v>
      </c>
      <c r="AI307">
        <v>8.3333335999999994E-2</v>
      </c>
      <c r="AJ307">
        <v>0.19166665999999999</v>
      </c>
      <c r="AK307">
        <v>0.12578829</v>
      </c>
      <c r="AL307">
        <v>7.9605270000000006E-2</v>
      </c>
      <c r="AM307">
        <v>10</v>
      </c>
      <c r="AN307">
        <v>15</v>
      </c>
      <c r="AO307">
        <v>25</v>
      </c>
      <c r="AP307">
        <v>100</v>
      </c>
      <c r="AQ307" s="34">
        <v>8.9932350000000003</v>
      </c>
      <c r="AR307" s="34">
        <v>1.0732096</v>
      </c>
      <c r="AS307" s="34">
        <v>0.5194531</v>
      </c>
      <c r="AT307" s="34">
        <v>260.94076999999999</v>
      </c>
      <c r="AU307" s="34">
        <v>271.45119999999997</v>
      </c>
      <c r="AV307" s="34"/>
      <c r="AW307" s="34"/>
      <c r="AX307" s="34"/>
      <c r="AY307" s="34"/>
      <c r="AZ307" s="34"/>
      <c r="BA307" s="34">
        <v>0</v>
      </c>
      <c r="BB307" s="34">
        <v>0.16000001</v>
      </c>
      <c r="BC307" s="34">
        <v>0</v>
      </c>
      <c r="BD307" s="34">
        <v>0</v>
      </c>
      <c r="BE307" s="34">
        <v>0.2</v>
      </c>
      <c r="BF307" s="34">
        <v>0</v>
      </c>
      <c r="BG307" s="34">
        <v>0.5</v>
      </c>
      <c r="BH307" s="34">
        <v>0.5</v>
      </c>
      <c r="BI307" s="34">
        <v>1</v>
      </c>
      <c r="BJ307" s="34">
        <v>1</v>
      </c>
      <c r="BK307" s="34">
        <v>1.5000001000000001</v>
      </c>
      <c r="BL307" s="34">
        <v>0</v>
      </c>
      <c r="BM307" s="34">
        <v>2.5</v>
      </c>
      <c r="BN307" s="34">
        <v>3.0000002000000001</v>
      </c>
      <c r="BO307" s="34">
        <v>0</v>
      </c>
      <c r="BP307" s="34"/>
      <c r="BQ307" s="34"/>
      <c r="BR307" s="34"/>
      <c r="BS307" s="34">
        <v>0</v>
      </c>
      <c r="BT307" s="34">
        <v>0.53922490000000001</v>
      </c>
      <c r="BU307" s="34">
        <v>0</v>
      </c>
      <c r="BV307" s="34">
        <v>2.4120002</v>
      </c>
      <c r="BW307" s="34">
        <v>1.2500000000000001E-2</v>
      </c>
      <c r="BX307" s="34">
        <v>0.3</v>
      </c>
      <c r="BY307" s="34">
        <v>3.4</v>
      </c>
      <c r="BZ307" s="34">
        <v>7.6500006000000003</v>
      </c>
      <c r="CA307" s="34">
        <v>0.3</v>
      </c>
      <c r="CB307" s="34"/>
      <c r="CC307" s="34"/>
      <c r="CD307" s="34"/>
      <c r="CE307" s="34"/>
      <c r="CF307" s="34"/>
      <c r="CG307" s="34"/>
      <c r="CH307" s="34"/>
      <c r="CI307" s="34"/>
      <c r="CJ307" s="34"/>
      <c r="CK307" s="34"/>
      <c r="CL307" s="34"/>
      <c r="CM307" s="34"/>
      <c r="CN307" s="34" t="s">
        <v>2176</v>
      </c>
    </row>
    <row r="308" spans="1:92">
      <c r="A308" t="s">
        <v>2524</v>
      </c>
      <c r="B308">
        <v>456</v>
      </c>
      <c r="C308" t="s">
        <v>378</v>
      </c>
      <c r="D308">
        <v>4.8687266999999999</v>
      </c>
      <c r="E308">
        <v>3.4234798</v>
      </c>
      <c r="F308">
        <v>3448.1044999999999</v>
      </c>
      <c r="G308">
        <v>700.77369999999996</v>
      </c>
      <c r="H308">
        <v>1272.9318000000001</v>
      </c>
      <c r="I308">
        <v>1015.8035</v>
      </c>
      <c r="J308">
        <v>458.59550000000002</v>
      </c>
      <c r="K308">
        <v>9</v>
      </c>
      <c r="L308">
        <v>71.388953999999998</v>
      </c>
      <c r="M308">
        <v>136.9392</v>
      </c>
      <c r="N308" t="s">
        <v>2184</v>
      </c>
      <c r="O308">
        <v>105.84189000000001</v>
      </c>
      <c r="P308">
        <v>114.11599</v>
      </c>
      <c r="Q308">
        <v>422</v>
      </c>
      <c r="R308">
        <v>4.4130000000000003</v>
      </c>
      <c r="S308">
        <v>4.6980000000000004</v>
      </c>
      <c r="T308">
        <v>4.4130000000000003</v>
      </c>
      <c r="U308">
        <v>3.7010000000000001</v>
      </c>
      <c r="V308">
        <v>1.776</v>
      </c>
      <c r="W308">
        <v>4.1429999999999998</v>
      </c>
      <c r="X308">
        <v>0</v>
      </c>
      <c r="Y308">
        <v>0</v>
      </c>
      <c r="Z308">
        <v>2.2509999999999999</v>
      </c>
      <c r="AA308">
        <v>0.78100000000000003</v>
      </c>
      <c r="AB308">
        <v>1.2929999999999999</v>
      </c>
      <c r="AC308">
        <v>0.17699999999999999</v>
      </c>
      <c r="AD308">
        <v>0</v>
      </c>
      <c r="AE308">
        <v>7923.049</v>
      </c>
      <c r="AF308">
        <v>15611.513999999999</v>
      </c>
      <c r="AG308">
        <v>5</v>
      </c>
      <c r="AH308">
        <v>3</v>
      </c>
      <c r="AI308">
        <v>4.1666667999999997E-2</v>
      </c>
      <c r="AJ308">
        <v>0.19166665999999999</v>
      </c>
      <c r="AK308">
        <v>0.22630674000000001</v>
      </c>
      <c r="AL308">
        <v>0.13782892999999999</v>
      </c>
      <c r="AM308">
        <v>10</v>
      </c>
      <c r="AN308">
        <v>20</v>
      </c>
      <c r="AO308">
        <v>35</v>
      </c>
      <c r="AP308">
        <v>100</v>
      </c>
      <c r="AQ308" s="34">
        <v>7.1874003000000002</v>
      </c>
      <c r="AR308" s="34">
        <v>0</v>
      </c>
      <c r="AS308" s="34">
        <v>0</v>
      </c>
      <c r="AT308" s="34">
        <v>970.01</v>
      </c>
      <c r="AU308" s="34">
        <v>977.19740000000002</v>
      </c>
      <c r="AV308" s="34"/>
      <c r="AW308" s="34"/>
      <c r="AX308" s="34"/>
      <c r="AY308" s="34"/>
      <c r="AZ308" s="34"/>
      <c r="BA308" s="34">
        <v>0</v>
      </c>
      <c r="BB308" s="34">
        <v>0.46066501999999998</v>
      </c>
      <c r="BC308" s="34">
        <v>0</v>
      </c>
      <c r="BD308" s="34">
        <v>0</v>
      </c>
      <c r="BE308" s="34">
        <v>0.3</v>
      </c>
      <c r="BF308" s="34">
        <v>0</v>
      </c>
      <c r="BG308" s="34">
        <v>0.5</v>
      </c>
      <c r="BH308" s="34">
        <v>1</v>
      </c>
      <c r="BI308" s="34">
        <v>3.0000002000000001</v>
      </c>
      <c r="BJ308" s="34">
        <v>3.0000002000000001</v>
      </c>
      <c r="BK308" s="34">
        <v>0</v>
      </c>
      <c r="BL308" s="34">
        <v>0</v>
      </c>
      <c r="BM308" s="34">
        <v>1</v>
      </c>
      <c r="BN308" s="34">
        <v>0</v>
      </c>
      <c r="BO308" s="34">
        <v>0</v>
      </c>
      <c r="BP308" s="34"/>
      <c r="BQ308" s="34"/>
      <c r="BR308" s="34"/>
      <c r="BS308" s="34"/>
      <c r="BT308" s="34"/>
      <c r="BU308" s="34"/>
      <c r="BV308" s="34">
        <v>3.1000000999999999</v>
      </c>
      <c r="BW308" s="34"/>
      <c r="BX308" s="34">
        <v>0.39</v>
      </c>
      <c r="BY308" s="34">
        <v>3.4</v>
      </c>
      <c r="BZ308" s="34">
        <v>7.6500006000000003</v>
      </c>
      <c r="CA308" s="34"/>
      <c r="CB308" s="34"/>
      <c r="CC308" s="34"/>
      <c r="CD308" s="34"/>
      <c r="CE308" s="34"/>
      <c r="CF308" s="34"/>
      <c r="CG308" s="34"/>
      <c r="CH308" s="34"/>
      <c r="CI308" s="34"/>
      <c r="CJ308" s="34"/>
      <c r="CK308" s="34"/>
      <c r="CL308" s="34"/>
      <c r="CM308" s="34"/>
      <c r="CN308" s="34" t="s">
        <v>2176</v>
      </c>
    </row>
    <row r="309" spans="1:92">
      <c r="A309" t="s">
        <v>2525</v>
      </c>
      <c r="B309">
        <v>457</v>
      </c>
      <c r="C309" t="s">
        <v>379</v>
      </c>
      <c r="D309">
        <v>13.969670000000001</v>
      </c>
      <c r="E309">
        <v>6.8902349999999997</v>
      </c>
      <c r="F309">
        <v>5858.3296</v>
      </c>
      <c r="G309">
        <v>5312.8437999999996</v>
      </c>
      <c r="H309">
        <v>0</v>
      </c>
      <c r="I309">
        <v>226.97675000000001</v>
      </c>
      <c r="J309">
        <v>318.50905999999998</v>
      </c>
      <c r="K309">
        <v>12</v>
      </c>
      <c r="L309">
        <v>119.80849000000001</v>
      </c>
      <c r="M309">
        <v>94.386780000000002</v>
      </c>
      <c r="N309" t="s">
        <v>2175</v>
      </c>
      <c r="O309">
        <v>68.144729999999996</v>
      </c>
      <c r="P309">
        <v>87.218159999999997</v>
      </c>
      <c r="Q309">
        <v>756</v>
      </c>
      <c r="R309">
        <v>7.4749999999999996</v>
      </c>
      <c r="S309">
        <v>6.1230000000000002</v>
      </c>
      <c r="T309">
        <v>7.4749999999999996</v>
      </c>
      <c r="U309">
        <v>5.25</v>
      </c>
      <c r="V309">
        <v>4.782</v>
      </c>
      <c r="W309">
        <v>4.3929999999999998</v>
      </c>
      <c r="X309">
        <v>8.8550000000000004</v>
      </c>
      <c r="Y309">
        <v>3.8119999999999998</v>
      </c>
      <c r="Z309">
        <v>6.3419999999999996</v>
      </c>
      <c r="AA309">
        <v>1.673</v>
      </c>
      <c r="AB309">
        <v>4.3840000000000003</v>
      </c>
      <c r="AC309">
        <v>0.28499999999999998</v>
      </c>
      <c r="AD309">
        <v>18304.223000000002</v>
      </c>
      <c r="AE309">
        <v>8970.3544999999995</v>
      </c>
      <c r="AF309">
        <v>15146.244000000001</v>
      </c>
      <c r="AG309">
        <v>6</v>
      </c>
      <c r="AH309">
        <v>0</v>
      </c>
      <c r="AI309">
        <v>8.3333335999999994E-2</v>
      </c>
      <c r="AJ309">
        <v>0.16666666999999999</v>
      </c>
      <c r="AK309">
        <v>2.0268557</v>
      </c>
      <c r="AL309">
        <v>2.0833333999999998E-2</v>
      </c>
      <c r="AM309">
        <v>40</v>
      </c>
      <c r="AN309">
        <v>0</v>
      </c>
      <c r="AO309">
        <v>25</v>
      </c>
      <c r="AP309">
        <v>100</v>
      </c>
      <c r="AQ309" s="34">
        <v>3.0491999999999999</v>
      </c>
      <c r="AR309" s="34">
        <v>3.6753757</v>
      </c>
      <c r="AS309" s="34">
        <v>0</v>
      </c>
      <c r="AT309" s="34">
        <v>99.203469999999996</v>
      </c>
      <c r="AU309" s="34">
        <v>105.92805</v>
      </c>
      <c r="AV309" s="34"/>
      <c r="AW309" s="34"/>
      <c r="AX309" s="34"/>
      <c r="AY309" s="34">
        <v>0.65345140000000002</v>
      </c>
      <c r="AZ309" s="34">
        <v>0.65345140000000002</v>
      </c>
      <c r="BA309" s="34">
        <v>4.0000002999999999E-2</v>
      </c>
      <c r="BB309" s="34">
        <v>2.1960000000000002</v>
      </c>
      <c r="BC309" s="34">
        <v>0</v>
      </c>
      <c r="BD309" s="34">
        <v>1.5000001000000001</v>
      </c>
      <c r="BE309" s="34">
        <v>0</v>
      </c>
      <c r="BF309" s="34">
        <v>0</v>
      </c>
      <c r="BG309" s="34">
        <v>0.5</v>
      </c>
      <c r="BH309" s="34">
        <v>0.5</v>
      </c>
      <c r="BI309" s="34">
        <v>0.5</v>
      </c>
      <c r="BJ309" s="34">
        <v>1.5000001000000001</v>
      </c>
      <c r="BK309" s="34">
        <v>1</v>
      </c>
      <c r="BL309" s="34">
        <v>0</v>
      </c>
      <c r="BM309" s="34">
        <v>1.5000001000000001</v>
      </c>
      <c r="BN309" s="34">
        <v>1</v>
      </c>
      <c r="BO309" s="34">
        <v>0</v>
      </c>
      <c r="BP309" s="34"/>
      <c r="BQ309" s="34"/>
      <c r="BR309" s="34"/>
      <c r="BS309" s="34"/>
      <c r="BT309" s="34"/>
      <c r="BU309" s="34"/>
      <c r="BV309" s="34">
        <v>2.9</v>
      </c>
      <c r="BW309" s="34"/>
      <c r="BX309" s="34">
        <v>1.0500001000000001</v>
      </c>
      <c r="BY309" s="34">
        <v>11.200001</v>
      </c>
      <c r="BZ309" s="34">
        <v>30.800001000000002</v>
      </c>
      <c r="CA309" s="34"/>
      <c r="CB309" s="34"/>
      <c r="CC309" s="34"/>
      <c r="CD309" s="34"/>
      <c r="CE309" s="34"/>
      <c r="CF309" s="34"/>
      <c r="CG309" s="34"/>
      <c r="CH309" s="34"/>
      <c r="CI309" s="34"/>
      <c r="CJ309" s="34"/>
      <c r="CK309" s="34"/>
      <c r="CL309" s="34"/>
      <c r="CM309" s="34"/>
      <c r="CN309" s="34" t="s">
        <v>2176</v>
      </c>
    </row>
    <row r="310" spans="1:92">
      <c r="A310" t="s">
        <v>2526</v>
      </c>
      <c r="B310">
        <v>458</v>
      </c>
      <c r="C310" t="s">
        <v>380</v>
      </c>
      <c r="D310">
        <v>7.0681390000000004</v>
      </c>
      <c r="E310">
        <v>4.1435846999999999</v>
      </c>
      <c r="F310">
        <v>4186.87</v>
      </c>
      <c r="G310">
        <v>3554.5735</v>
      </c>
      <c r="H310">
        <v>534.21249999999998</v>
      </c>
      <c r="I310">
        <v>0</v>
      </c>
      <c r="J310">
        <v>98.084209999999999</v>
      </c>
      <c r="K310">
        <v>10</v>
      </c>
      <c r="L310">
        <v>94.493830000000003</v>
      </c>
      <c r="M310">
        <v>88.161379999999994</v>
      </c>
      <c r="N310" t="s">
        <v>2197</v>
      </c>
      <c r="O310">
        <v>77.671850000000006</v>
      </c>
      <c r="P310">
        <v>133.66401999999999</v>
      </c>
      <c r="Q310">
        <v>501</v>
      </c>
      <c r="R310">
        <v>5.3170000000000002</v>
      </c>
      <c r="S310">
        <v>5.1760000000000002</v>
      </c>
      <c r="T310">
        <v>5.3170000000000002</v>
      </c>
      <c r="U310">
        <v>4.0709999999999997</v>
      </c>
      <c r="V310">
        <v>0</v>
      </c>
      <c r="W310">
        <v>0</v>
      </c>
      <c r="X310">
        <v>0</v>
      </c>
      <c r="Y310">
        <v>0</v>
      </c>
      <c r="Z310">
        <v>0.84899999999999998</v>
      </c>
      <c r="AA310">
        <v>0.84899999999999998</v>
      </c>
      <c r="AB310">
        <v>0</v>
      </c>
      <c r="AC310">
        <v>0</v>
      </c>
      <c r="AD310">
        <v>0</v>
      </c>
      <c r="AE310">
        <v>12381.05</v>
      </c>
      <c r="AF310">
        <v>16984.669999999998</v>
      </c>
      <c r="AG310">
        <v>10</v>
      </c>
      <c r="AH310">
        <v>1</v>
      </c>
      <c r="AI310">
        <v>0</v>
      </c>
      <c r="AJ310">
        <v>8.3333339999999995E-3</v>
      </c>
      <c r="AK310">
        <v>6.8297905999999999</v>
      </c>
      <c r="AL310">
        <v>0.3</v>
      </c>
      <c r="AM310">
        <v>70</v>
      </c>
      <c r="AN310">
        <v>30</v>
      </c>
      <c r="AO310">
        <v>0</v>
      </c>
      <c r="AP310">
        <v>20</v>
      </c>
      <c r="AQ310" s="34">
        <v>0</v>
      </c>
      <c r="AR310" s="34">
        <v>0</v>
      </c>
      <c r="AS310" s="34">
        <v>0</v>
      </c>
      <c r="AT310" s="34">
        <v>0</v>
      </c>
      <c r="AU310" s="34">
        <v>0</v>
      </c>
      <c r="AV310" s="34"/>
      <c r="AW310" s="34"/>
      <c r="AX310" s="34"/>
      <c r="AY310" s="34"/>
      <c r="AZ310" s="34"/>
      <c r="BA310" s="34">
        <v>0</v>
      </c>
      <c r="BB310" s="34">
        <v>5.7545250000000001</v>
      </c>
      <c r="BC310" s="34">
        <v>0</v>
      </c>
      <c r="BD310" s="34">
        <v>0</v>
      </c>
      <c r="BE310" s="34">
        <v>0.15</v>
      </c>
      <c r="BF310" s="34">
        <v>0</v>
      </c>
      <c r="BG310" s="34"/>
      <c r="BH310" s="34"/>
      <c r="BI310" s="34"/>
      <c r="BJ310" s="34"/>
      <c r="BK310" s="34"/>
      <c r="BL310" s="34"/>
      <c r="BM310" s="34"/>
      <c r="BN310" s="34"/>
      <c r="BO310" s="34"/>
      <c r="BP310" s="34"/>
      <c r="BQ310" s="34"/>
      <c r="BR310" s="34"/>
      <c r="BS310" s="34"/>
      <c r="BT310" s="34"/>
      <c r="BU310" s="34"/>
      <c r="BV310" s="34">
        <v>0.28599999999999998</v>
      </c>
      <c r="BW310" s="34"/>
      <c r="BX310" s="34"/>
      <c r="BY310" s="34"/>
      <c r="BZ310" s="34"/>
      <c r="CA310" s="34"/>
      <c r="CB310" s="34"/>
      <c r="CC310" s="34"/>
      <c r="CD310" s="34"/>
      <c r="CE310" s="34"/>
      <c r="CF310" s="34"/>
      <c r="CG310" s="34"/>
      <c r="CH310" s="34"/>
      <c r="CI310" s="34"/>
      <c r="CJ310" s="34"/>
      <c r="CK310" s="34"/>
      <c r="CL310" s="34"/>
      <c r="CM310" s="34"/>
      <c r="CN310" s="34" t="s">
        <v>2173</v>
      </c>
    </row>
    <row r="311" spans="1:92">
      <c r="A311" t="s">
        <v>2527</v>
      </c>
      <c r="B311">
        <v>501</v>
      </c>
      <c r="C311" t="s">
        <v>381</v>
      </c>
      <c r="D311">
        <v>9.0123300000000004</v>
      </c>
      <c r="E311">
        <v>7.4445639999999997</v>
      </c>
      <c r="F311">
        <v>8489.6730000000007</v>
      </c>
      <c r="G311">
        <v>6073.9022999999997</v>
      </c>
      <c r="H311">
        <v>447.59093999999999</v>
      </c>
      <c r="I311">
        <v>1362.7112999999999</v>
      </c>
      <c r="J311">
        <v>605.46799999999996</v>
      </c>
      <c r="K311">
        <v>12</v>
      </c>
      <c r="L311">
        <v>77.292699999999996</v>
      </c>
      <c r="M311">
        <v>101.98033</v>
      </c>
      <c r="N311" t="s">
        <v>2175</v>
      </c>
      <c r="O311">
        <v>43.962584999999997</v>
      </c>
      <c r="P311">
        <v>94.234984999999995</v>
      </c>
      <c r="Q311">
        <v>625</v>
      </c>
      <c r="R311">
        <v>6.0039999999999996</v>
      </c>
      <c r="S311">
        <v>7.3710000000000004</v>
      </c>
      <c r="T311">
        <v>6.0039999999999996</v>
      </c>
      <c r="U311">
        <v>5.4569999999999999</v>
      </c>
      <c r="V311">
        <v>1.6479999999999999</v>
      </c>
      <c r="W311">
        <v>2.5979999999999999</v>
      </c>
      <c r="X311">
        <v>0</v>
      </c>
      <c r="Y311">
        <v>1.246</v>
      </c>
      <c r="Z311">
        <v>4.9880000000000004</v>
      </c>
      <c r="AA311">
        <v>2.0329999999999999</v>
      </c>
      <c r="AB311">
        <v>0.90300000000000002</v>
      </c>
      <c r="AC311">
        <v>2.052</v>
      </c>
      <c r="AD311">
        <v>5324.4260000000004</v>
      </c>
      <c r="AE311">
        <v>16760.598000000002</v>
      </c>
      <c r="AF311">
        <v>35335.22</v>
      </c>
      <c r="AG311">
        <v>3</v>
      </c>
      <c r="AH311">
        <v>0.5</v>
      </c>
      <c r="AI311">
        <v>0.25</v>
      </c>
      <c r="AJ311">
        <v>4.1666667999999997E-2</v>
      </c>
      <c r="AK311">
        <v>1.7992817999999999</v>
      </c>
      <c r="AL311">
        <v>0.17734375999999999</v>
      </c>
      <c r="AM311">
        <v>80</v>
      </c>
      <c r="AN311">
        <v>5</v>
      </c>
      <c r="AO311">
        <v>75</v>
      </c>
      <c r="AP311">
        <v>80</v>
      </c>
      <c r="AQ311" s="34">
        <v>1.0436106000000001</v>
      </c>
      <c r="AR311" s="34">
        <v>0</v>
      </c>
      <c r="AS311" s="34">
        <v>0.28749603000000001</v>
      </c>
      <c r="AT311" s="34">
        <v>27.583138000000002</v>
      </c>
      <c r="AU311" s="34">
        <v>28.914245999999999</v>
      </c>
      <c r="AV311" s="34"/>
      <c r="AW311" s="34"/>
      <c r="AX311" s="34"/>
      <c r="AY311" s="34">
        <v>5.3909739999999999</v>
      </c>
      <c r="AZ311" s="34">
        <v>1.2252213999999999</v>
      </c>
      <c r="BA311" s="34">
        <v>0</v>
      </c>
      <c r="BB311" s="34">
        <v>4.32</v>
      </c>
      <c r="BC311" s="34">
        <v>0</v>
      </c>
      <c r="BD311" s="34">
        <v>0</v>
      </c>
      <c r="BE311" s="34">
        <v>0.1</v>
      </c>
      <c r="BF311" s="34">
        <v>0</v>
      </c>
      <c r="BG311" s="34">
        <v>0.8</v>
      </c>
      <c r="BH311" s="34">
        <v>1.7</v>
      </c>
      <c r="BI311" s="34">
        <v>2.2000000000000002</v>
      </c>
      <c r="BJ311" s="34">
        <v>12.8</v>
      </c>
      <c r="BK311" s="34">
        <v>5.7000003000000001</v>
      </c>
      <c r="BL311" s="34">
        <v>4</v>
      </c>
      <c r="BM311" s="34">
        <v>1</v>
      </c>
      <c r="BN311" s="34">
        <v>2</v>
      </c>
      <c r="BO311" s="34">
        <v>0</v>
      </c>
      <c r="BP311" s="34"/>
      <c r="BQ311" s="34"/>
      <c r="BR311" s="34"/>
      <c r="BS311" s="34">
        <v>2.9113730000000002</v>
      </c>
      <c r="BT311" s="34">
        <v>0</v>
      </c>
      <c r="BU311" s="34">
        <v>0</v>
      </c>
      <c r="BV311" s="34">
        <v>1.5050001</v>
      </c>
      <c r="BW311" s="34"/>
      <c r="BX311" s="34"/>
      <c r="BY311" s="34">
        <v>0.96000010000000002</v>
      </c>
      <c r="BZ311" s="34">
        <v>2.16</v>
      </c>
      <c r="CA311" s="34"/>
      <c r="CB311" s="34"/>
      <c r="CC311" s="34"/>
      <c r="CD311" s="34"/>
      <c r="CE311" s="34"/>
      <c r="CF311" s="34"/>
      <c r="CG311" s="34"/>
      <c r="CH311" s="34"/>
      <c r="CI311" s="34"/>
      <c r="CJ311" s="34"/>
      <c r="CK311" s="34"/>
      <c r="CL311" s="34"/>
      <c r="CM311" s="34"/>
      <c r="CN311" s="34" t="s">
        <v>2176</v>
      </c>
    </row>
    <row r="312" spans="1:92">
      <c r="A312" t="s">
        <v>2528</v>
      </c>
      <c r="B312">
        <v>502</v>
      </c>
      <c r="C312" t="s">
        <v>381</v>
      </c>
      <c r="D312">
        <v>16.422487</v>
      </c>
      <c r="E312">
        <v>9.8376619999999999</v>
      </c>
      <c r="F312">
        <v>9785.5810000000001</v>
      </c>
      <c r="G312">
        <v>6185.7280000000001</v>
      </c>
      <c r="H312">
        <v>2051.7397000000001</v>
      </c>
      <c r="I312">
        <v>942.64575000000002</v>
      </c>
      <c r="J312">
        <v>605.46799999999996</v>
      </c>
      <c r="K312">
        <v>13</v>
      </c>
      <c r="L312">
        <v>115.73283000000001</v>
      </c>
      <c r="M312">
        <v>103.55432999999999</v>
      </c>
      <c r="N312" t="s">
        <v>2175</v>
      </c>
      <c r="O312">
        <v>80.109695000000002</v>
      </c>
      <c r="P312">
        <v>124.52736</v>
      </c>
      <c r="Q312">
        <v>827</v>
      </c>
      <c r="R312">
        <v>8.1050000000000004</v>
      </c>
      <c r="S312">
        <v>7.9139999999999997</v>
      </c>
      <c r="T312">
        <v>8.1050000000000004</v>
      </c>
      <c r="U312">
        <v>6.2729999999999997</v>
      </c>
      <c r="V312">
        <v>1.891</v>
      </c>
      <c r="W312">
        <v>2.9329999999999998</v>
      </c>
      <c r="X312">
        <v>0</v>
      </c>
      <c r="Y312">
        <v>1.4790000000000001</v>
      </c>
      <c r="Z312">
        <v>7.2160000000000002</v>
      </c>
      <c r="AA312">
        <v>2.1880000000000002</v>
      </c>
      <c r="AB312">
        <v>0.90300000000000002</v>
      </c>
      <c r="AC312">
        <v>4.125</v>
      </c>
      <c r="AD312">
        <v>5324.4260000000004</v>
      </c>
      <c r="AE312">
        <v>17560.598000000002</v>
      </c>
      <c r="AF312">
        <v>38438.633000000002</v>
      </c>
      <c r="AG312">
        <v>3</v>
      </c>
      <c r="AH312">
        <v>0.5</v>
      </c>
      <c r="AI312">
        <v>0.8333334</v>
      </c>
      <c r="AJ312">
        <v>4.1666667999999997E-2</v>
      </c>
      <c r="AK312">
        <v>1.8185127000000001</v>
      </c>
      <c r="AL312">
        <v>0.56250005999999997</v>
      </c>
      <c r="AM312">
        <v>80</v>
      </c>
      <c r="AN312">
        <v>75</v>
      </c>
      <c r="AO312">
        <v>75</v>
      </c>
      <c r="AP312">
        <v>100</v>
      </c>
      <c r="AQ312" s="34">
        <v>1.0436106000000001</v>
      </c>
      <c r="AR312" s="34">
        <v>0</v>
      </c>
      <c r="AS312" s="34">
        <v>0.28749603000000001</v>
      </c>
      <c r="AT312" s="34">
        <v>27.583138000000002</v>
      </c>
      <c r="AU312" s="34">
        <v>28.914245999999999</v>
      </c>
      <c r="AV312" s="34"/>
      <c r="AW312" s="34"/>
      <c r="AX312" s="34"/>
      <c r="AY312" s="34">
        <v>26.954868000000001</v>
      </c>
      <c r="AZ312" s="34">
        <v>2.695487</v>
      </c>
      <c r="BA312" s="34">
        <v>0</v>
      </c>
      <c r="BB312" s="34">
        <v>4.32</v>
      </c>
      <c r="BC312" s="34">
        <v>0</v>
      </c>
      <c r="BD312" s="34">
        <v>0</v>
      </c>
      <c r="BE312" s="34">
        <v>0.5</v>
      </c>
      <c r="BF312" s="34">
        <v>0</v>
      </c>
      <c r="BG312" s="34">
        <v>0.8</v>
      </c>
      <c r="BH312" s="34">
        <v>1.7</v>
      </c>
      <c r="BI312" s="34">
        <v>2.2000000000000002</v>
      </c>
      <c r="BJ312" s="34">
        <v>12.8</v>
      </c>
      <c r="BK312" s="34">
        <v>5.7000003000000001</v>
      </c>
      <c r="BL312" s="34">
        <v>4</v>
      </c>
      <c r="BM312" s="34">
        <v>1</v>
      </c>
      <c r="BN312" s="34">
        <v>2</v>
      </c>
      <c r="BO312" s="34">
        <v>0</v>
      </c>
      <c r="BP312" s="34"/>
      <c r="BQ312" s="34"/>
      <c r="BR312" s="34"/>
      <c r="BS312" s="34">
        <v>2.5711973000000001</v>
      </c>
      <c r="BT312" s="34">
        <v>0</v>
      </c>
      <c r="BU312" s="34">
        <v>0</v>
      </c>
      <c r="BV312" s="34">
        <v>1.5050001</v>
      </c>
      <c r="BW312" s="34"/>
      <c r="BX312" s="34"/>
      <c r="BY312" s="34">
        <v>0.96000010000000002</v>
      </c>
      <c r="BZ312" s="34">
        <v>2.16</v>
      </c>
      <c r="CA312" s="34"/>
      <c r="CB312" s="34"/>
      <c r="CC312" s="34"/>
      <c r="CD312" s="34"/>
      <c r="CE312" s="34"/>
      <c r="CF312" s="34"/>
      <c r="CG312" s="34"/>
      <c r="CH312" s="34"/>
      <c r="CI312" s="34"/>
      <c r="CJ312" s="34"/>
      <c r="CK312" s="34"/>
      <c r="CL312" s="34"/>
      <c r="CM312" s="34"/>
      <c r="CN312" s="34" t="s">
        <v>2176</v>
      </c>
    </row>
    <row r="313" spans="1:92">
      <c r="A313" t="s">
        <v>2529</v>
      </c>
      <c r="B313">
        <v>503</v>
      </c>
      <c r="C313" t="s">
        <v>382</v>
      </c>
      <c r="D313">
        <v>0.52656716000000003</v>
      </c>
      <c r="E313">
        <v>1.0480746000000001</v>
      </c>
      <c r="F313">
        <v>3196.6448</v>
      </c>
      <c r="G313">
        <v>761.48566000000005</v>
      </c>
      <c r="H313">
        <v>1973.1556</v>
      </c>
      <c r="I313">
        <v>362.94296000000003</v>
      </c>
      <c r="J313">
        <v>99.060460000000006</v>
      </c>
      <c r="K313">
        <v>8</v>
      </c>
      <c r="L313">
        <v>31.913157999999999</v>
      </c>
      <c r="M313">
        <v>104.80746000000001</v>
      </c>
      <c r="N313" t="s">
        <v>2192</v>
      </c>
      <c r="O313">
        <v>40.50517</v>
      </c>
      <c r="P313">
        <v>116.45274000000001</v>
      </c>
      <c r="Q313">
        <v>214</v>
      </c>
      <c r="R313">
        <v>2.048</v>
      </c>
      <c r="S313">
        <v>4.5229999999999997</v>
      </c>
      <c r="T313">
        <v>1.4510000000000001</v>
      </c>
      <c r="U313">
        <v>2.048</v>
      </c>
      <c r="V313">
        <v>0.85499999999999998</v>
      </c>
      <c r="W313">
        <v>1.4770000000000001</v>
      </c>
      <c r="X313">
        <v>0</v>
      </c>
      <c r="Y313">
        <v>0.51700000000000002</v>
      </c>
      <c r="Z313">
        <v>4.109</v>
      </c>
      <c r="AA313">
        <v>1.077</v>
      </c>
      <c r="AB313">
        <v>0.22500000000000001</v>
      </c>
      <c r="AC313">
        <v>2.806</v>
      </c>
      <c r="AD313">
        <v>5377.6130000000003</v>
      </c>
      <c r="AE313">
        <v>3394</v>
      </c>
      <c r="AF313">
        <v>16169.512000000001</v>
      </c>
      <c r="AG313">
        <v>2</v>
      </c>
      <c r="AH313">
        <v>1.5</v>
      </c>
      <c r="AI313">
        <v>2.5000002E-2</v>
      </c>
      <c r="AJ313">
        <v>8.3333339999999995E-3</v>
      </c>
      <c r="AK313">
        <v>0.36114590000000002</v>
      </c>
      <c r="AL313">
        <v>0.42135</v>
      </c>
      <c r="AM313">
        <v>10</v>
      </c>
      <c r="AN313">
        <v>70</v>
      </c>
      <c r="AO313">
        <v>9</v>
      </c>
      <c r="AP313">
        <v>28</v>
      </c>
      <c r="AQ313" s="34">
        <v>1.1772962</v>
      </c>
      <c r="AR313" s="34">
        <v>0</v>
      </c>
      <c r="AS313" s="34">
        <v>0.16710705000000001</v>
      </c>
      <c r="AT313" s="34">
        <v>15.556141</v>
      </c>
      <c r="AU313" s="34">
        <v>16.900542999999999</v>
      </c>
      <c r="AV313" s="34"/>
      <c r="AW313" s="34"/>
      <c r="AX313" s="34"/>
      <c r="AY313" s="34">
        <v>26.954868000000001</v>
      </c>
      <c r="AZ313" s="34">
        <v>2.695487</v>
      </c>
      <c r="BA313" s="34">
        <v>0</v>
      </c>
      <c r="BB313" s="34">
        <v>0.46700000000000003</v>
      </c>
      <c r="BC313" s="34">
        <v>0</v>
      </c>
      <c r="BD313" s="34">
        <v>0</v>
      </c>
      <c r="BE313" s="34">
        <v>0.5</v>
      </c>
      <c r="BF313" s="34">
        <v>0</v>
      </c>
      <c r="BG313" s="34">
        <v>0.2</v>
      </c>
      <c r="BH313" s="34">
        <v>0.3</v>
      </c>
      <c r="BI313" s="34">
        <v>3.8000001999999999</v>
      </c>
      <c r="BJ313" s="34">
        <v>1</v>
      </c>
      <c r="BK313" s="34">
        <v>0</v>
      </c>
      <c r="BL313" s="34">
        <v>0</v>
      </c>
      <c r="BM313" s="34">
        <v>1</v>
      </c>
      <c r="BN313" s="34">
        <v>1</v>
      </c>
      <c r="BO313" s="34">
        <v>0.5</v>
      </c>
      <c r="BP313" s="34"/>
      <c r="BQ313" s="34"/>
      <c r="BR313" s="34"/>
      <c r="BS313" s="34">
        <v>0</v>
      </c>
      <c r="BT313" s="34">
        <v>0.51050890000000004</v>
      </c>
      <c r="BU313" s="34">
        <v>0</v>
      </c>
      <c r="BV313" s="34">
        <v>0.23</v>
      </c>
      <c r="BW313" s="34"/>
      <c r="BX313" s="34"/>
      <c r="BY313" s="34"/>
      <c r="BZ313" s="34"/>
      <c r="CA313" s="34"/>
      <c r="CB313" s="34"/>
      <c r="CC313" s="34"/>
      <c r="CD313" s="34"/>
      <c r="CE313" s="34"/>
      <c r="CF313" s="34"/>
      <c r="CG313" s="34"/>
      <c r="CH313" s="34"/>
      <c r="CI313" s="34"/>
      <c r="CJ313" s="34"/>
      <c r="CK313" s="34"/>
      <c r="CL313" s="34"/>
      <c r="CM313" s="34"/>
      <c r="CN313" s="34" t="s">
        <v>2176</v>
      </c>
    </row>
    <row r="314" spans="1:92">
      <c r="A314" t="s">
        <v>2530</v>
      </c>
      <c r="B314">
        <v>504</v>
      </c>
      <c r="C314" t="s">
        <v>382</v>
      </c>
      <c r="D314">
        <v>6.9127559999999999</v>
      </c>
      <c r="E314">
        <v>4.4777183999999997</v>
      </c>
      <c r="F314">
        <v>4762.116</v>
      </c>
      <c r="G314">
        <v>847.91800000000001</v>
      </c>
      <c r="H314">
        <v>2190.6972999999998</v>
      </c>
      <c r="I314">
        <v>1118.0329999999999</v>
      </c>
      <c r="J314">
        <v>605.46799999999996</v>
      </c>
      <c r="K314">
        <v>10</v>
      </c>
      <c r="L314">
        <v>92.416520000000006</v>
      </c>
      <c r="M314">
        <v>95.270610000000005</v>
      </c>
      <c r="N314" t="s">
        <v>2197</v>
      </c>
      <c r="O314">
        <v>75.964349999999996</v>
      </c>
      <c r="P314">
        <v>144.44254000000001</v>
      </c>
      <c r="Q314">
        <v>515</v>
      </c>
      <c r="R314">
        <v>5.258</v>
      </c>
      <c r="S314">
        <v>5.5209999999999999</v>
      </c>
      <c r="T314">
        <v>5.258</v>
      </c>
      <c r="U314">
        <v>4.2320000000000002</v>
      </c>
      <c r="V314">
        <v>1.3540000000000001</v>
      </c>
      <c r="W314">
        <v>2.0830000000000002</v>
      </c>
      <c r="X314">
        <v>0</v>
      </c>
      <c r="Y314">
        <v>1.0760000000000001</v>
      </c>
      <c r="Z314">
        <v>4.5810000000000004</v>
      </c>
      <c r="AA314">
        <v>1.494</v>
      </c>
      <c r="AB314">
        <v>0.90300000000000002</v>
      </c>
      <c r="AC314">
        <v>2.1840000000000002</v>
      </c>
      <c r="AD314">
        <v>4381.4390000000003</v>
      </c>
      <c r="AE314">
        <v>9854.598</v>
      </c>
      <c r="AF314">
        <v>25493.844000000001</v>
      </c>
      <c r="AG314">
        <v>3</v>
      </c>
      <c r="AH314">
        <v>1.5</v>
      </c>
      <c r="AI314">
        <v>0.25</v>
      </c>
      <c r="AJ314">
        <v>4.1666667999999997E-2</v>
      </c>
      <c r="AK314">
        <v>0.38360354000000002</v>
      </c>
      <c r="AL314">
        <v>0.40312502</v>
      </c>
      <c r="AM314">
        <v>10</v>
      </c>
      <c r="AN314">
        <v>70</v>
      </c>
      <c r="AO314">
        <v>75</v>
      </c>
      <c r="AP314">
        <v>80</v>
      </c>
      <c r="AQ314" s="34">
        <v>0.98036140000000005</v>
      </c>
      <c r="AR314" s="34">
        <v>0</v>
      </c>
      <c r="AS314" s="34">
        <v>0.11499841</v>
      </c>
      <c r="AT314" s="34">
        <v>27.818884000000001</v>
      </c>
      <c r="AU314" s="34">
        <v>28.914245999999999</v>
      </c>
      <c r="AV314" s="34"/>
      <c r="AW314" s="34"/>
      <c r="AX314" s="34"/>
      <c r="AY314" s="34">
        <v>5.3909739999999999</v>
      </c>
      <c r="AZ314" s="34">
        <v>2.695487</v>
      </c>
      <c r="BA314" s="34">
        <v>0</v>
      </c>
      <c r="BB314" s="34">
        <v>0.46700000000000003</v>
      </c>
      <c r="BC314" s="34">
        <v>0</v>
      </c>
      <c r="BD314" s="34">
        <v>0</v>
      </c>
      <c r="BE314" s="34">
        <v>0.5</v>
      </c>
      <c r="BF314" s="34">
        <v>0</v>
      </c>
      <c r="BG314" s="34">
        <v>0.8</v>
      </c>
      <c r="BH314" s="34">
        <v>1.7</v>
      </c>
      <c r="BI314" s="34">
        <v>2.2000000000000002</v>
      </c>
      <c r="BJ314" s="34">
        <v>12.8</v>
      </c>
      <c r="BK314" s="34">
        <v>5.7000003000000001</v>
      </c>
      <c r="BL314" s="34">
        <v>4</v>
      </c>
      <c r="BM314" s="34">
        <v>1</v>
      </c>
      <c r="BN314" s="34">
        <v>2</v>
      </c>
      <c r="BO314" s="34">
        <v>0</v>
      </c>
      <c r="BP314" s="34"/>
      <c r="BQ314" s="34"/>
      <c r="BR314" s="34"/>
      <c r="BS314" s="34">
        <v>2.8627764999999998</v>
      </c>
      <c r="BT314" s="34">
        <v>0</v>
      </c>
      <c r="BU314" s="34">
        <v>0</v>
      </c>
      <c r="BV314" s="34">
        <v>1.5050001</v>
      </c>
      <c r="BW314" s="34"/>
      <c r="BX314" s="34"/>
      <c r="BY314" s="34">
        <v>0.96000010000000002</v>
      </c>
      <c r="BZ314" s="34">
        <v>2.16</v>
      </c>
      <c r="CA314" s="34"/>
      <c r="CB314" s="34"/>
      <c r="CC314" s="34"/>
      <c r="CD314" s="34"/>
      <c r="CE314" s="34"/>
      <c r="CF314" s="34"/>
      <c r="CG314" s="34"/>
      <c r="CH314" s="34"/>
      <c r="CI314" s="34"/>
      <c r="CJ314" s="34"/>
      <c r="CK314" s="34"/>
      <c r="CL314" s="34"/>
      <c r="CM314" s="34"/>
      <c r="CN314" s="34" t="s">
        <v>2182</v>
      </c>
    </row>
    <row r="315" spans="1:92">
      <c r="A315" t="s">
        <v>2531</v>
      </c>
      <c r="B315">
        <v>505</v>
      </c>
      <c r="C315" t="s">
        <v>383</v>
      </c>
      <c r="D315">
        <v>8.0890255</v>
      </c>
      <c r="E315">
        <v>6.3259850000000002</v>
      </c>
      <c r="F315">
        <v>6920.7240000000002</v>
      </c>
      <c r="G315">
        <v>5717.4125999999997</v>
      </c>
      <c r="H315">
        <v>451.36853000000002</v>
      </c>
      <c r="I315">
        <v>528.08765000000005</v>
      </c>
      <c r="J315">
        <v>223.85512</v>
      </c>
      <c r="K315">
        <v>12</v>
      </c>
      <c r="L315">
        <v>69.374145999999996</v>
      </c>
      <c r="M315">
        <v>86.657325999999998</v>
      </c>
      <c r="N315" t="s">
        <v>2175</v>
      </c>
      <c r="O315">
        <v>39.458663999999999</v>
      </c>
      <c r="P315">
        <v>80.075760000000002</v>
      </c>
      <c r="Q315">
        <v>623</v>
      </c>
      <c r="R315">
        <v>5.6879999999999997</v>
      </c>
      <c r="S315">
        <v>6.6550000000000002</v>
      </c>
      <c r="T315">
        <v>5.6879999999999997</v>
      </c>
      <c r="U315">
        <v>5.03</v>
      </c>
      <c r="V315">
        <v>1.8580000000000001</v>
      </c>
      <c r="W315">
        <v>3.262</v>
      </c>
      <c r="X315">
        <v>0</v>
      </c>
      <c r="Y315">
        <v>1.0720000000000001</v>
      </c>
      <c r="Z315">
        <v>3.42</v>
      </c>
      <c r="AA315">
        <v>1.5249999999999999</v>
      </c>
      <c r="AB315">
        <v>0.33200000000000002</v>
      </c>
      <c r="AC315">
        <v>1.5629999999999999</v>
      </c>
      <c r="AD315">
        <v>5343.4004000000004</v>
      </c>
      <c r="AE315">
        <v>12016</v>
      </c>
      <c r="AF315">
        <v>25147.9</v>
      </c>
      <c r="AG315">
        <v>3</v>
      </c>
      <c r="AH315">
        <v>0.5</v>
      </c>
      <c r="AI315">
        <v>0.16666666999999999</v>
      </c>
      <c r="AJ315">
        <v>1.6666667999999999E-2</v>
      </c>
      <c r="AK315">
        <v>2.1686670000000001</v>
      </c>
      <c r="AL315">
        <v>4.7070710000000002E-2</v>
      </c>
      <c r="AM315">
        <v>85</v>
      </c>
      <c r="AN315">
        <v>10</v>
      </c>
      <c r="AO315">
        <v>28</v>
      </c>
      <c r="AP315">
        <v>50</v>
      </c>
      <c r="AQ315" s="34">
        <v>1.0806974</v>
      </c>
      <c r="AR315" s="34">
        <v>0</v>
      </c>
      <c r="AS315" s="34">
        <v>0.25515272999999999</v>
      </c>
      <c r="AT315" s="34">
        <v>15.564693999999999</v>
      </c>
      <c r="AU315" s="34">
        <v>16.900542999999999</v>
      </c>
      <c r="AV315" s="34"/>
      <c r="AW315" s="34"/>
      <c r="AX315" s="34"/>
      <c r="AY315" s="34">
        <v>1.3804158</v>
      </c>
      <c r="AZ315" s="34">
        <v>2.695487</v>
      </c>
      <c r="BA315" s="34">
        <v>0</v>
      </c>
      <c r="BB315" s="34">
        <v>4.59</v>
      </c>
      <c r="BC315" s="34">
        <v>0</v>
      </c>
      <c r="BD315" s="34">
        <v>0</v>
      </c>
      <c r="BE315" s="34">
        <v>0.1</v>
      </c>
      <c r="BF315" s="34">
        <v>0</v>
      </c>
      <c r="BG315" s="34">
        <v>0.4</v>
      </c>
      <c r="BH315" s="34">
        <v>0.3</v>
      </c>
      <c r="BI315" s="34">
        <v>2</v>
      </c>
      <c r="BJ315" s="34">
        <v>2.7</v>
      </c>
      <c r="BK315" s="34">
        <v>4.2000003000000001</v>
      </c>
      <c r="BL315" s="34">
        <v>8.4000009999999996</v>
      </c>
      <c r="BM315" s="34">
        <v>1</v>
      </c>
      <c r="BN315" s="34">
        <v>1</v>
      </c>
      <c r="BO315" s="34">
        <v>0.5</v>
      </c>
      <c r="BP315" s="34"/>
      <c r="BQ315" s="34"/>
      <c r="BR315" s="34"/>
      <c r="BS315" s="34">
        <v>0.48993143</v>
      </c>
      <c r="BT315" s="34">
        <v>1.4702654000000001E-2</v>
      </c>
      <c r="BU315" s="34">
        <v>0</v>
      </c>
      <c r="BV315" s="34">
        <v>0.61800003000000003</v>
      </c>
      <c r="BW315" s="34"/>
      <c r="BX315" s="34"/>
      <c r="BY315" s="34"/>
      <c r="BZ315" s="34"/>
      <c r="CA315" s="34"/>
      <c r="CB315" s="34"/>
      <c r="CC315" s="34"/>
      <c r="CD315" s="34"/>
      <c r="CE315" s="34"/>
      <c r="CF315" s="34"/>
      <c r="CG315" s="34"/>
      <c r="CH315" s="34"/>
      <c r="CI315" s="34"/>
      <c r="CJ315" s="34"/>
      <c r="CK315" s="34"/>
      <c r="CL315" s="34"/>
      <c r="CM315" s="34"/>
      <c r="CN315" s="34" t="s">
        <v>2182</v>
      </c>
    </row>
    <row r="316" spans="1:92">
      <c r="A316" t="s">
        <v>2532</v>
      </c>
      <c r="B316">
        <v>506</v>
      </c>
      <c r="C316" t="s">
        <v>382</v>
      </c>
      <c r="D316">
        <v>4.5619826000000003</v>
      </c>
      <c r="E316">
        <v>2.5726610000000001</v>
      </c>
      <c r="F316">
        <v>3121.4259999999999</v>
      </c>
      <c r="G316">
        <v>503.26974000000001</v>
      </c>
      <c r="H316">
        <v>2190.2213999999999</v>
      </c>
      <c r="I316">
        <v>230.37860000000001</v>
      </c>
      <c r="J316">
        <v>197.55609999999999</v>
      </c>
      <c r="K316">
        <v>9</v>
      </c>
      <c r="L316">
        <v>66.891239999999996</v>
      </c>
      <c r="M316">
        <v>102.90644</v>
      </c>
      <c r="N316" t="s">
        <v>2202</v>
      </c>
      <c r="O316">
        <v>103.68142</v>
      </c>
      <c r="P316">
        <v>111.85483000000001</v>
      </c>
      <c r="Q316">
        <v>413</v>
      </c>
      <c r="R316">
        <v>4.2720000000000002</v>
      </c>
      <c r="S316">
        <v>4.47</v>
      </c>
      <c r="T316">
        <v>4.2720000000000002</v>
      </c>
      <c r="U316">
        <v>3.2080000000000002</v>
      </c>
      <c r="V316">
        <v>1.27</v>
      </c>
      <c r="W316">
        <v>2.1589999999999998</v>
      </c>
      <c r="X316">
        <v>0</v>
      </c>
      <c r="Y316">
        <v>0.80300000000000005</v>
      </c>
      <c r="Z316">
        <v>2.58</v>
      </c>
      <c r="AA316">
        <v>0.82899999999999996</v>
      </c>
      <c r="AB316">
        <v>0.22700000000000001</v>
      </c>
      <c r="AC316">
        <v>1.5249999999999999</v>
      </c>
      <c r="AD316">
        <v>4640.1854999999996</v>
      </c>
      <c r="AE316">
        <v>4263</v>
      </c>
      <c r="AF316">
        <v>11930.550999999999</v>
      </c>
      <c r="AG316">
        <v>1</v>
      </c>
      <c r="AH316">
        <v>2</v>
      </c>
      <c r="AI316">
        <v>0.16666666999999999</v>
      </c>
      <c r="AJ316">
        <v>1.6666667999999999E-2</v>
      </c>
      <c r="AK316">
        <v>0.6475978</v>
      </c>
      <c r="AL316">
        <v>0.79534583999999997</v>
      </c>
      <c r="AM316">
        <v>10</v>
      </c>
      <c r="AN316">
        <v>85</v>
      </c>
      <c r="AO316">
        <v>28</v>
      </c>
      <c r="AP316">
        <v>50</v>
      </c>
      <c r="AQ316" s="34">
        <v>0.93579953999999999</v>
      </c>
      <c r="AR316" s="34">
        <v>0</v>
      </c>
      <c r="AS316" s="34">
        <v>0.2242469</v>
      </c>
      <c r="AT316" s="34">
        <v>15.740499</v>
      </c>
      <c r="AU316" s="34">
        <v>16.900542999999999</v>
      </c>
      <c r="AV316" s="34"/>
      <c r="AW316" s="34"/>
      <c r="AX316" s="34"/>
      <c r="AY316" s="34">
        <v>1.3804159</v>
      </c>
      <c r="AZ316" s="34">
        <v>2.695487</v>
      </c>
      <c r="BA316" s="34">
        <v>0</v>
      </c>
      <c r="BB316" s="34">
        <v>0.35750001999999997</v>
      </c>
      <c r="BC316" s="34">
        <v>0</v>
      </c>
      <c r="BD316" s="34">
        <v>0</v>
      </c>
      <c r="BE316" s="34">
        <v>0.5</v>
      </c>
      <c r="BF316" s="34">
        <v>0.1</v>
      </c>
      <c r="BG316" s="34">
        <v>0.4</v>
      </c>
      <c r="BH316" s="34">
        <v>0.3</v>
      </c>
      <c r="BI316" s="34">
        <v>2</v>
      </c>
      <c r="BJ316" s="34">
        <v>2.7</v>
      </c>
      <c r="BK316" s="34">
        <v>4.2000003000000001</v>
      </c>
      <c r="BL316" s="34">
        <v>8.4000009999999996</v>
      </c>
      <c r="BM316" s="34"/>
      <c r="BN316" s="34"/>
      <c r="BO316" s="34"/>
      <c r="BP316" s="34"/>
      <c r="BQ316" s="34"/>
      <c r="BR316" s="34"/>
      <c r="BS316" s="34">
        <v>0.71422154000000004</v>
      </c>
      <c r="BT316" s="34">
        <v>1.4702654000000001E-2</v>
      </c>
      <c r="BU316" s="34">
        <v>0</v>
      </c>
      <c r="BV316" s="34">
        <v>0.47400004000000001</v>
      </c>
      <c r="BW316" s="34"/>
      <c r="BX316" s="34"/>
      <c r="BY316" s="34"/>
      <c r="BZ316" s="34"/>
      <c r="CA316" s="34"/>
      <c r="CB316" s="34"/>
      <c r="CC316" s="34"/>
      <c r="CD316" s="34"/>
      <c r="CE316" s="34"/>
      <c r="CF316" s="34"/>
      <c r="CG316" s="34"/>
      <c r="CH316" s="34"/>
      <c r="CI316" s="34"/>
      <c r="CJ316" s="34"/>
      <c r="CK316" s="34"/>
      <c r="CL316" s="34"/>
      <c r="CM316" s="34"/>
      <c r="CN316" s="34" t="s">
        <v>2176</v>
      </c>
    </row>
    <row r="317" spans="1:92">
      <c r="A317" t="s">
        <v>2533</v>
      </c>
      <c r="B317">
        <v>507</v>
      </c>
      <c r="C317" t="s">
        <v>384</v>
      </c>
      <c r="D317">
        <v>0.64615166000000002</v>
      </c>
      <c r="E317">
        <v>0.80351645000000005</v>
      </c>
      <c r="F317">
        <v>1517.4908</v>
      </c>
      <c r="G317">
        <v>197.26188999999999</v>
      </c>
      <c r="H317">
        <v>834.83550000000002</v>
      </c>
      <c r="I317">
        <v>202.69528</v>
      </c>
      <c r="J317">
        <v>282.69810000000001</v>
      </c>
      <c r="K317">
        <v>8</v>
      </c>
      <c r="L317">
        <v>39.160705999999998</v>
      </c>
      <c r="M317">
        <v>80.351650000000006</v>
      </c>
      <c r="N317" t="s">
        <v>2192</v>
      </c>
      <c r="O317">
        <v>49.703975999999997</v>
      </c>
      <c r="P317">
        <v>89.279610000000005</v>
      </c>
      <c r="Q317">
        <v>234</v>
      </c>
      <c r="R317">
        <v>1.7929999999999999</v>
      </c>
      <c r="S317">
        <v>3.1160000000000001</v>
      </c>
      <c r="T317">
        <v>1.6080000000000001</v>
      </c>
      <c r="U317">
        <v>1.7929999999999999</v>
      </c>
      <c r="V317">
        <v>2.8029999999999999</v>
      </c>
      <c r="W317">
        <v>3.5750000000000002</v>
      </c>
      <c r="X317">
        <v>5.8419999999999996</v>
      </c>
      <c r="Y317">
        <v>1.016</v>
      </c>
      <c r="Z317">
        <v>3.669</v>
      </c>
      <c r="AA317">
        <v>1.514</v>
      </c>
      <c r="AB317">
        <v>0.58699999999999997</v>
      </c>
      <c r="AC317">
        <v>1.5669999999999999</v>
      </c>
      <c r="AD317">
        <v>14590.550999999999</v>
      </c>
      <c r="AE317">
        <v>3540.08</v>
      </c>
      <c r="AF317">
        <v>15697.364</v>
      </c>
      <c r="AG317">
        <v>2</v>
      </c>
      <c r="AH317">
        <v>0.8</v>
      </c>
      <c r="AI317">
        <v>1.5833333000000002E-2</v>
      </c>
      <c r="AJ317">
        <v>1.6666667999999999E-2</v>
      </c>
      <c r="AK317">
        <v>0.28159826999999998</v>
      </c>
      <c r="AL317">
        <v>0.1260366</v>
      </c>
      <c r="AM317">
        <v>25</v>
      </c>
      <c r="AN317">
        <v>40</v>
      </c>
      <c r="AO317">
        <v>12</v>
      </c>
      <c r="AP317">
        <v>46</v>
      </c>
      <c r="AQ317" s="34">
        <v>1.943473</v>
      </c>
      <c r="AR317" s="34">
        <v>0</v>
      </c>
      <c r="AS317" s="34">
        <v>0.20412216999999999</v>
      </c>
      <c r="AT317" s="34">
        <v>48.288024999999998</v>
      </c>
      <c r="AU317" s="34">
        <v>50.425938000000002</v>
      </c>
      <c r="AV317" s="34">
        <v>4.2722168000000001E-5</v>
      </c>
      <c r="AW317" s="34">
        <v>0.5513496</v>
      </c>
      <c r="AX317" s="34"/>
      <c r="AY317" s="34">
        <v>12.007168999999999</v>
      </c>
      <c r="AZ317" s="34"/>
      <c r="BA317" s="34">
        <v>3.0000002000000001</v>
      </c>
      <c r="BB317" s="34">
        <v>0.36503999999999998</v>
      </c>
      <c r="BC317" s="34">
        <v>0</v>
      </c>
      <c r="BD317" s="34">
        <v>0</v>
      </c>
      <c r="BE317" s="34">
        <v>0.2</v>
      </c>
      <c r="BF317" s="34">
        <v>0</v>
      </c>
      <c r="BG317" s="34">
        <v>0.1</v>
      </c>
      <c r="BH317" s="34">
        <v>0.5</v>
      </c>
      <c r="BI317" s="34">
        <v>0.70000004999999998</v>
      </c>
      <c r="BJ317" s="34">
        <v>9.3000000000000007</v>
      </c>
      <c r="BK317" s="34">
        <v>8.3000000000000007</v>
      </c>
      <c r="BL317" s="34">
        <v>3.0000002000000001</v>
      </c>
      <c r="BM317" s="34">
        <v>0.5</v>
      </c>
      <c r="BN317" s="34">
        <v>2.3000001999999999</v>
      </c>
      <c r="BO317" s="34">
        <v>3.0000002000000001</v>
      </c>
      <c r="BP317" s="34"/>
      <c r="BQ317" s="34"/>
      <c r="BR317" s="34"/>
      <c r="BS317" s="34"/>
      <c r="BT317" s="34"/>
      <c r="BU317" s="34"/>
      <c r="BV317" s="34">
        <v>0.60499999999999998</v>
      </c>
      <c r="BW317" s="34"/>
      <c r="BX317" s="34"/>
      <c r="BY317" s="34">
        <v>0.36800002999999998</v>
      </c>
      <c r="BZ317" s="34"/>
      <c r="CA317" s="34"/>
      <c r="CB317" s="34"/>
      <c r="CC317" s="34"/>
      <c r="CD317" s="34"/>
      <c r="CE317" s="34"/>
      <c r="CF317" s="34"/>
      <c r="CG317" s="34"/>
      <c r="CH317" s="34"/>
      <c r="CI317" s="34"/>
      <c r="CJ317" s="34"/>
      <c r="CK317" s="34"/>
      <c r="CL317" s="34"/>
      <c r="CM317" s="34"/>
      <c r="CN317" s="34" t="s">
        <v>2176</v>
      </c>
    </row>
    <row r="318" spans="1:92">
      <c r="A318" t="s">
        <v>2534</v>
      </c>
      <c r="B318">
        <v>508</v>
      </c>
      <c r="C318" t="s">
        <v>385</v>
      </c>
      <c r="D318">
        <v>1.3591747999999999</v>
      </c>
      <c r="E318">
        <v>1.1416503</v>
      </c>
      <c r="F318">
        <v>1654.749</v>
      </c>
      <c r="G318">
        <v>64.512566000000007</v>
      </c>
      <c r="H318">
        <v>823.33690000000001</v>
      </c>
      <c r="I318">
        <v>191.53119000000001</v>
      </c>
      <c r="J318">
        <v>575.36839999999995</v>
      </c>
      <c r="K318">
        <v>8</v>
      </c>
      <c r="L318">
        <v>82.374229999999997</v>
      </c>
      <c r="M318">
        <v>114.16503</v>
      </c>
      <c r="N318" t="s">
        <v>2192</v>
      </c>
      <c r="O318">
        <v>104.55191000000001</v>
      </c>
      <c r="P318">
        <v>126.850044</v>
      </c>
      <c r="Q318">
        <v>232</v>
      </c>
      <c r="R318">
        <v>2.3319999999999999</v>
      </c>
      <c r="S318">
        <v>3.254</v>
      </c>
      <c r="T318">
        <v>2.3319999999999999</v>
      </c>
      <c r="U318">
        <v>2.137</v>
      </c>
      <c r="V318">
        <v>3.0649999999999999</v>
      </c>
      <c r="W318">
        <v>4.165</v>
      </c>
      <c r="X318">
        <v>5.8419999999999996</v>
      </c>
      <c r="Y318">
        <v>1.0369999999999999</v>
      </c>
      <c r="Z318">
        <v>1.821</v>
      </c>
      <c r="AA318">
        <v>1.206</v>
      </c>
      <c r="AB318">
        <v>0.22500000000000001</v>
      </c>
      <c r="AC318">
        <v>0.39</v>
      </c>
      <c r="AD318">
        <v>14590.550999999999</v>
      </c>
      <c r="AE318">
        <v>5019.53</v>
      </c>
      <c r="AF318">
        <v>9533.732</v>
      </c>
      <c r="AG318">
        <v>2</v>
      </c>
      <c r="AH318">
        <v>0.8</v>
      </c>
      <c r="AI318">
        <v>1.5833333000000002E-2</v>
      </c>
      <c r="AJ318">
        <v>4.1666667999999997E-2</v>
      </c>
      <c r="AK318">
        <v>0.2433101</v>
      </c>
      <c r="AL318">
        <v>0.1260366</v>
      </c>
      <c r="AM318">
        <v>25</v>
      </c>
      <c r="AN318">
        <v>40</v>
      </c>
      <c r="AO318">
        <v>12</v>
      </c>
      <c r="AP318">
        <v>46</v>
      </c>
      <c r="AQ318" s="34">
        <v>1.943473</v>
      </c>
      <c r="AR318" s="34">
        <v>0</v>
      </c>
      <c r="AS318" s="34">
        <v>0.20412216999999999</v>
      </c>
      <c r="AT318" s="34">
        <v>48.288024999999998</v>
      </c>
      <c r="AU318" s="34">
        <v>50.425938000000002</v>
      </c>
      <c r="AV318" s="34">
        <v>4.2722168000000001E-5</v>
      </c>
      <c r="AW318" s="34">
        <v>0.5513496</v>
      </c>
      <c r="AX318" s="34"/>
      <c r="AY318" s="34"/>
      <c r="AZ318" s="34"/>
      <c r="BA318" s="34">
        <v>3.0000002000000001</v>
      </c>
      <c r="BB318" s="34">
        <v>0.23414502000000001</v>
      </c>
      <c r="BC318" s="34">
        <v>0</v>
      </c>
      <c r="BD318" s="34">
        <v>0</v>
      </c>
      <c r="BE318" s="34">
        <v>0.2</v>
      </c>
      <c r="BF318" s="34">
        <v>0</v>
      </c>
      <c r="BG318" s="34">
        <v>0.1</v>
      </c>
      <c r="BH318" s="34">
        <v>0.5</v>
      </c>
      <c r="BI318" s="34">
        <v>0.70000004999999998</v>
      </c>
      <c r="BJ318" s="34">
        <v>0.5</v>
      </c>
      <c r="BK318" s="34">
        <v>2.6000000999999999</v>
      </c>
      <c r="BL318" s="34">
        <v>0</v>
      </c>
      <c r="BM318" s="34">
        <v>0.4</v>
      </c>
      <c r="BN318" s="34">
        <v>1.9000001</v>
      </c>
      <c r="BO318" s="34">
        <v>0</v>
      </c>
      <c r="BP318" s="34"/>
      <c r="BQ318" s="34"/>
      <c r="BR318" s="34"/>
      <c r="BS318" s="34">
        <v>0</v>
      </c>
      <c r="BT318" s="34">
        <v>1.4702655</v>
      </c>
      <c r="BU318" s="34">
        <v>0</v>
      </c>
      <c r="BV318" s="34">
        <v>1.5125</v>
      </c>
      <c r="BW318" s="34"/>
      <c r="BX318" s="34"/>
      <c r="BY318" s="34">
        <v>0.73600005999999996</v>
      </c>
      <c r="BZ318" s="34"/>
      <c r="CA318" s="34"/>
      <c r="CB318" s="34"/>
      <c r="CC318" s="34"/>
      <c r="CD318" s="34"/>
      <c r="CE318" s="34"/>
      <c r="CF318" s="34"/>
      <c r="CG318" s="34"/>
      <c r="CH318" s="34"/>
      <c r="CI318" s="34"/>
      <c r="CJ318" s="34"/>
      <c r="CK318" s="34"/>
      <c r="CL318" s="34"/>
      <c r="CM318" s="34"/>
      <c r="CN318" s="34" t="s">
        <v>2176</v>
      </c>
    </row>
    <row r="319" spans="1:92">
      <c r="A319" t="s">
        <v>2535</v>
      </c>
      <c r="B319">
        <v>509</v>
      </c>
      <c r="C319" t="s">
        <v>386</v>
      </c>
      <c r="D319">
        <v>2.6025855999999998</v>
      </c>
      <c r="E319">
        <v>1.7758906000000001</v>
      </c>
      <c r="F319">
        <v>1755.8619000000001</v>
      </c>
      <c r="G319">
        <v>736.05870000000004</v>
      </c>
      <c r="H319">
        <v>450.30799999999999</v>
      </c>
      <c r="I319">
        <v>276.30703999999997</v>
      </c>
      <c r="J319">
        <v>293.18819999999999</v>
      </c>
      <c r="K319">
        <v>8</v>
      </c>
      <c r="L319">
        <v>157.73245</v>
      </c>
      <c r="M319">
        <v>177.58906999999999</v>
      </c>
      <c r="N319" t="s">
        <v>2208</v>
      </c>
      <c r="O319">
        <v>113.1559</v>
      </c>
      <c r="P319">
        <v>110.99316</v>
      </c>
      <c r="Q319">
        <v>323</v>
      </c>
      <c r="R319">
        <v>3.2269999999999999</v>
      </c>
      <c r="S319">
        <v>3.3519999999999999</v>
      </c>
      <c r="T319">
        <v>3.2269999999999999</v>
      </c>
      <c r="U319">
        <v>2.665</v>
      </c>
      <c r="V319">
        <v>1.585</v>
      </c>
      <c r="W319">
        <v>2.8460000000000001</v>
      </c>
      <c r="X319">
        <v>0</v>
      </c>
      <c r="Y319">
        <v>0.85099999999999998</v>
      </c>
      <c r="Z319">
        <v>2.7719999999999998</v>
      </c>
      <c r="AA319">
        <v>1.3120000000000001</v>
      </c>
      <c r="AB319">
        <v>0.38700000000000001</v>
      </c>
      <c r="AC319">
        <v>1.0720000000000001</v>
      </c>
      <c r="AD319">
        <v>15860.107</v>
      </c>
      <c r="AE319">
        <v>3697.06</v>
      </c>
      <c r="AF319">
        <v>10387.481</v>
      </c>
      <c r="AG319">
        <v>3</v>
      </c>
      <c r="AH319">
        <v>1</v>
      </c>
      <c r="AI319">
        <v>0.18333334000000001</v>
      </c>
      <c r="AJ319">
        <v>1.6666667999999999E-2</v>
      </c>
      <c r="AK319">
        <v>0.44630003000000001</v>
      </c>
      <c r="AL319">
        <v>5.2020200000000003E-2</v>
      </c>
      <c r="AM319">
        <v>25</v>
      </c>
      <c r="AN319">
        <v>10</v>
      </c>
      <c r="AO319">
        <v>20</v>
      </c>
      <c r="AP319">
        <v>45</v>
      </c>
      <c r="AQ319" s="34">
        <v>1.2350829999999999</v>
      </c>
      <c r="AR319" s="34">
        <v>0.57409359999999998</v>
      </c>
      <c r="AS319" s="34">
        <v>0.6558503</v>
      </c>
      <c r="AT319" s="34">
        <v>21.515093</v>
      </c>
      <c r="AU319" s="34">
        <v>23.459776000000002</v>
      </c>
      <c r="AV319" s="34"/>
      <c r="AW319" s="34"/>
      <c r="AX319" s="34"/>
      <c r="AY319" s="34">
        <v>1.0353119</v>
      </c>
      <c r="AZ319" s="34">
        <v>2.0216150000000002</v>
      </c>
      <c r="BA319" s="34">
        <v>3.0000002000000001</v>
      </c>
      <c r="BB319" s="34">
        <v>0.53553002999999999</v>
      </c>
      <c r="BC319" s="34">
        <v>0</v>
      </c>
      <c r="BD319" s="34">
        <v>0</v>
      </c>
      <c r="BE319" s="34">
        <v>0.1</v>
      </c>
      <c r="BF319" s="34">
        <v>0</v>
      </c>
      <c r="BG319" s="34">
        <v>0.1</v>
      </c>
      <c r="BH319" s="34">
        <v>0.5</v>
      </c>
      <c r="BI319" s="34">
        <v>0.70000004999999998</v>
      </c>
      <c r="BJ319" s="34">
        <v>0.90000004</v>
      </c>
      <c r="BK319" s="34">
        <v>4</v>
      </c>
      <c r="BL319" s="34">
        <v>0</v>
      </c>
      <c r="BM319" s="34">
        <v>0.5</v>
      </c>
      <c r="BN319" s="34">
        <v>0.5</v>
      </c>
      <c r="BO319" s="34">
        <v>7.0000004999999996</v>
      </c>
      <c r="BP319" s="34"/>
      <c r="BQ319" s="34"/>
      <c r="BR319" s="34"/>
      <c r="BS319" s="34">
        <v>0</v>
      </c>
      <c r="BT319" s="34">
        <v>1.4702654000000001E-2</v>
      </c>
      <c r="BU319" s="34">
        <v>0</v>
      </c>
      <c r="BV319" s="34">
        <v>0.61300003999999997</v>
      </c>
      <c r="BW319" s="34"/>
      <c r="BX319" s="34"/>
      <c r="BY319" s="34">
        <v>0.72</v>
      </c>
      <c r="BZ319" s="34">
        <v>0.54</v>
      </c>
      <c r="CA319" s="34"/>
      <c r="CB319" s="34"/>
      <c r="CC319" s="34"/>
      <c r="CD319" s="34"/>
      <c r="CE319" s="34"/>
      <c r="CF319" s="34"/>
      <c r="CG319" s="34"/>
      <c r="CH319" s="34"/>
      <c r="CI319" s="34"/>
      <c r="CJ319" s="34"/>
      <c r="CK319" s="34"/>
      <c r="CL319" s="34"/>
      <c r="CM319" s="34"/>
      <c r="CN319" s="34" t="s">
        <v>2176</v>
      </c>
    </row>
    <row r="320" spans="1:92">
      <c r="A320" t="s">
        <v>2536</v>
      </c>
      <c r="B320">
        <v>510</v>
      </c>
      <c r="C320" t="s">
        <v>387</v>
      </c>
      <c r="D320">
        <v>4.2119827000000001</v>
      </c>
      <c r="E320">
        <v>1.9253108999999999</v>
      </c>
      <c r="F320">
        <v>1382.3027</v>
      </c>
      <c r="G320">
        <v>49.397053</v>
      </c>
      <c r="H320">
        <v>447.75371999999999</v>
      </c>
      <c r="I320">
        <v>269.9606</v>
      </c>
      <c r="J320">
        <v>615.19129999999996</v>
      </c>
      <c r="K320">
        <v>8</v>
      </c>
      <c r="L320">
        <v>255.27167</v>
      </c>
      <c r="M320">
        <v>192.53108</v>
      </c>
      <c r="N320" t="s">
        <v>2195</v>
      </c>
      <c r="O320">
        <v>123.88184</v>
      </c>
      <c r="P320">
        <v>101.33215</v>
      </c>
      <c r="Q320">
        <v>456</v>
      </c>
      <c r="R320">
        <v>4.1050000000000004</v>
      </c>
      <c r="S320">
        <v>2.9740000000000002</v>
      </c>
      <c r="T320">
        <v>4.1050000000000004</v>
      </c>
      <c r="U320">
        <v>2.7749999999999999</v>
      </c>
      <c r="V320">
        <v>4.9450000000000003</v>
      </c>
      <c r="W320">
        <v>5.2270000000000003</v>
      </c>
      <c r="X320">
        <v>8.8550000000000004</v>
      </c>
      <c r="Y320">
        <v>3.3570000000000002</v>
      </c>
      <c r="Z320">
        <v>5.5259999999999998</v>
      </c>
      <c r="AA320">
        <v>1.708</v>
      </c>
      <c r="AB320">
        <v>2.25</v>
      </c>
      <c r="AC320">
        <v>1.5669999999999999</v>
      </c>
      <c r="AD320">
        <v>17802.168000000001</v>
      </c>
      <c r="AE320">
        <v>4456.3360000000002</v>
      </c>
      <c r="AF320">
        <v>16365.395</v>
      </c>
      <c r="AG320">
        <v>2</v>
      </c>
      <c r="AH320">
        <v>0.8</v>
      </c>
      <c r="AI320">
        <v>2.5000002E-2</v>
      </c>
      <c r="AJ320">
        <v>0.15</v>
      </c>
      <c r="AK320">
        <v>6.360143E-2</v>
      </c>
      <c r="AL320">
        <v>5.7159096E-2</v>
      </c>
      <c r="AM320">
        <v>5</v>
      </c>
      <c r="AN320">
        <v>20</v>
      </c>
      <c r="AO320">
        <v>97</v>
      </c>
      <c r="AP320">
        <v>100</v>
      </c>
      <c r="AQ320" s="34">
        <v>2.7208622</v>
      </c>
      <c r="AR320" s="34">
        <v>0</v>
      </c>
      <c r="AS320" s="34">
        <v>0.22963745999999999</v>
      </c>
      <c r="AT320" s="34">
        <v>71.283646000000005</v>
      </c>
      <c r="AU320" s="34">
        <v>74.151923999999994</v>
      </c>
      <c r="AV320" s="34">
        <v>4.2029919999999997E-5</v>
      </c>
      <c r="AW320" s="34">
        <v>0.54241569999999995</v>
      </c>
      <c r="AX320" s="34"/>
      <c r="AY320" s="34">
        <v>12.007168999999999</v>
      </c>
      <c r="AZ320" s="34"/>
      <c r="BA320" s="34">
        <v>3.0000002000000001</v>
      </c>
      <c r="BB320" s="34">
        <v>7.3010005000000003E-2</v>
      </c>
      <c r="BC320" s="34">
        <v>0</v>
      </c>
      <c r="BD320" s="34">
        <v>0</v>
      </c>
      <c r="BE320" s="34">
        <v>0.1</v>
      </c>
      <c r="BF320" s="34">
        <v>0</v>
      </c>
      <c r="BG320" s="34">
        <v>0.1</v>
      </c>
      <c r="BH320" s="34">
        <v>0.5</v>
      </c>
      <c r="BI320" s="34">
        <v>0.70000004999999998</v>
      </c>
      <c r="BJ320" s="34">
        <v>9.3000000000000007</v>
      </c>
      <c r="BK320" s="34">
        <v>8.3000000000000007</v>
      </c>
      <c r="BL320" s="34">
        <v>3.0000002000000001</v>
      </c>
      <c r="BM320" s="34">
        <v>0.5</v>
      </c>
      <c r="BN320" s="34">
        <v>2.3000001999999999</v>
      </c>
      <c r="BO320" s="34">
        <v>3.0000002000000001</v>
      </c>
      <c r="BP320" s="34"/>
      <c r="BQ320" s="34"/>
      <c r="BR320" s="34"/>
      <c r="BS320" s="34"/>
      <c r="BT320" s="34"/>
      <c r="BU320" s="34"/>
      <c r="BV320" s="34">
        <v>5.4090004</v>
      </c>
      <c r="BW320" s="34"/>
      <c r="BX320" s="34"/>
      <c r="BY320" s="34">
        <v>8</v>
      </c>
      <c r="BZ320" s="34">
        <v>9</v>
      </c>
      <c r="CA320" s="34"/>
      <c r="CB320" s="34"/>
      <c r="CC320" s="34"/>
      <c r="CD320" s="34"/>
      <c r="CE320" s="34"/>
      <c r="CF320" s="34"/>
      <c r="CG320" s="34"/>
      <c r="CH320" s="34"/>
      <c r="CI320" s="34"/>
      <c r="CJ320" s="34"/>
      <c r="CK320" s="34"/>
      <c r="CL320" s="34"/>
      <c r="CM320" s="34"/>
      <c r="CN320" s="34" t="s">
        <v>2176</v>
      </c>
    </row>
    <row r="321" spans="1:92">
      <c r="A321" t="s">
        <v>2537</v>
      </c>
      <c r="B321">
        <v>511</v>
      </c>
      <c r="C321" t="s">
        <v>388</v>
      </c>
      <c r="D321">
        <v>3.9067395</v>
      </c>
      <c r="E321">
        <v>1.3126175</v>
      </c>
      <c r="F321">
        <v>816.65620000000001</v>
      </c>
      <c r="G321">
        <v>8.8269789999999997</v>
      </c>
      <c r="H321">
        <v>161.8552</v>
      </c>
      <c r="I321">
        <v>30.782741999999999</v>
      </c>
      <c r="J321">
        <v>615.19129999999996</v>
      </c>
      <c r="K321">
        <v>8</v>
      </c>
      <c r="L321">
        <v>236.77207999999999</v>
      </c>
      <c r="M321">
        <v>131.26175000000001</v>
      </c>
      <c r="N321" t="s">
        <v>2172</v>
      </c>
      <c r="O321">
        <v>205.61787000000001</v>
      </c>
      <c r="P321">
        <v>109.38479</v>
      </c>
      <c r="Q321">
        <v>444</v>
      </c>
      <c r="R321">
        <v>3.9529999999999998</v>
      </c>
      <c r="S321">
        <v>2.286</v>
      </c>
      <c r="T321">
        <v>3.9529999999999998</v>
      </c>
      <c r="U321">
        <v>2.2909999999999999</v>
      </c>
      <c r="V321">
        <v>4.016</v>
      </c>
      <c r="W321">
        <v>4.4249999999999998</v>
      </c>
      <c r="X321">
        <v>8.8550000000000004</v>
      </c>
      <c r="Y321">
        <v>1.9930000000000001</v>
      </c>
      <c r="Z321">
        <v>4.2119999999999997</v>
      </c>
      <c r="AA321">
        <v>1.82</v>
      </c>
      <c r="AB321">
        <v>1.9319999999999999</v>
      </c>
      <c r="AC321">
        <v>0.46</v>
      </c>
      <c r="AD321">
        <v>17802.168000000001</v>
      </c>
      <c r="AE321">
        <v>11256.335999999999</v>
      </c>
      <c r="AF321">
        <v>18590.405999999999</v>
      </c>
      <c r="AG321">
        <v>2</v>
      </c>
      <c r="AH321">
        <v>0.8</v>
      </c>
      <c r="AI321">
        <v>2.5000002E-2</v>
      </c>
      <c r="AJ321">
        <v>0.15</v>
      </c>
      <c r="AK321">
        <v>3.2054510000000001E-2</v>
      </c>
      <c r="AL321">
        <v>2.9965789999999999E-2</v>
      </c>
      <c r="AM321">
        <v>5</v>
      </c>
      <c r="AN321">
        <v>20</v>
      </c>
      <c r="AO321">
        <v>97</v>
      </c>
      <c r="AP321">
        <v>100</v>
      </c>
      <c r="AQ321" s="34">
        <v>2.7208622</v>
      </c>
      <c r="AR321" s="34">
        <v>0</v>
      </c>
      <c r="AS321" s="34">
        <v>0.22963745999999999</v>
      </c>
      <c r="AT321" s="34">
        <v>71.283646000000005</v>
      </c>
      <c r="AU321" s="34">
        <v>74.151923999999994</v>
      </c>
      <c r="AV321" s="34">
        <v>4.2029919999999997E-5</v>
      </c>
      <c r="AW321" s="34">
        <v>0.54241569999999995</v>
      </c>
      <c r="AX321" s="34"/>
      <c r="AY321" s="34"/>
      <c r="AZ321" s="34"/>
      <c r="BA321" s="34">
        <v>3.0000002000000001</v>
      </c>
      <c r="BB321" s="34">
        <v>7.3010005000000003E-2</v>
      </c>
      <c r="BC321" s="34">
        <v>0</v>
      </c>
      <c r="BD321" s="34">
        <v>0</v>
      </c>
      <c r="BE321" s="34">
        <v>0.1</v>
      </c>
      <c r="BF321" s="34">
        <v>0</v>
      </c>
      <c r="BG321" s="34">
        <v>1.4000001</v>
      </c>
      <c r="BH321" s="34">
        <v>2.6000000999999999</v>
      </c>
      <c r="BI321" s="34">
        <v>1.8000001000000001</v>
      </c>
      <c r="BJ321" s="34">
        <v>7.1000003999999999</v>
      </c>
      <c r="BK321" s="34">
        <v>0</v>
      </c>
      <c r="BL321" s="34">
        <v>0</v>
      </c>
      <c r="BM321" s="34">
        <v>0.1</v>
      </c>
      <c r="BN321" s="34">
        <v>0</v>
      </c>
      <c r="BO321" s="34">
        <v>0</v>
      </c>
      <c r="BP321" s="34"/>
      <c r="BQ321" s="34"/>
      <c r="BR321" s="34"/>
      <c r="BS321" s="34">
        <v>0</v>
      </c>
      <c r="BT321" s="34">
        <v>1.4702655</v>
      </c>
      <c r="BU321" s="34">
        <v>0</v>
      </c>
      <c r="BV321" s="34">
        <v>5.4090004</v>
      </c>
      <c r="BW321" s="34"/>
      <c r="BX321" s="34"/>
      <c r="BY321" s="34">
        <v>8</v>
      </c>
      <c r="BZ321" s="34">
        <v>9</v>
      </c>
      <c r="CA321" s="34"/>
      <c r="CB321" s="34"/>
      <c r="CC321" s="34"/>
      <c r="CD321" s="34"/>
      <c r="CE321" s="34"/>
      <c r="CF321" s="34"/>
      <c r="CG321" s="34"/>
      <c r="CH321" s="34"/>
      <c r="CI321" s="34"/>
      <c r="CJ321" s="34"/>
      <c r="CK321" s="34"/>
      <c r="CL321" s="34"/>
      <c r="CM321" s="34"/>
      <c r="CN321" s="34" t="s">
        <v>2182</v>
      </c>
    </row>
    <row r="322" spans="1:92">
      <c r="A322" t="s">
        <v>2538</v>
      </c>
      <c r="B322">
        <v>512</v>
      </c>
      <c r="C322" t="s">
        <v>384</v>
      </c>
      <c r="D322">
        <v>5.0246295999999999</v>
      </c>
      <c r="E322">
        <v>2.1569102</v>
      </c>
      <c r="F322">
        <v>2231.6745999999998</v>
      </c>
      <c r="G322">
        <v>122.412476</v>
      </c>
      <c r="H322">
        <v>1607.6896999999999</v>
      </c>
      <c r="I322">
        <v>95.660300000000007</v>
      </c>
      <c r="J322">
        <v>405.91219999999998</v>
      </c>
      <c r="K322">
        <v>9</v>
      </c>
      <c r="L322">
        <v>73.67492</v>
      </c>
      <c r="M322">
        <v>86.276404999999997</v>
      </c>
      <c r="N322" t="s">
        <v>2202</v>
      </c>
      <c r="O322">
        <v>114.19611999999999</v>
      </c>
      <c r="P322">
        <v>93.778700000000001</v>
      </c>
      <c r="Q322">
        <v>422</v>
      </c>
      <c r="R322">
        <v>4.4829999999999997</v>
      </c>
      <c r="S322">
        <v>3.7789999999999999</v>
      </c>
      <c r="T322">
        <v>4.4829999999999997</v>
      </c>
      <c r="U322">
        <v>2.9369999999999998</v>
      </c>
      <c r="V322">
        <v>1.7190000000000001</v>
      </c>
      <c r="W322">
        <v>3.097</v>
      </c>
      <c r="X322">
        <v>0</v>
      </c>
      <c r="Y322">
        <v>0.91300000000000003</v>
      </c>
      <c r="Z322">
        <v>1.931</v>
      </c>
      <c r="AA322">
        <v>1.107</v>
      </c>
      <c r="AB322">
        <v>0.223</v>
      </c>
      <c r="AC322">
        <v>0.60099999999999998</v>
      </c>
      <c r="AD322">
        <v>14824.69</v>
      </c>
      <c r="AE322">
        <v>4140.0303000000004</v>
      </c>
      <c r="AF322">
        <v>7323.8429999999998</v>
      </c>
      <c r="AG322">
        <v>3</v>
      </c>
      <c r="AH322">
        <v>2</v>
      </c>
      <c r="AI322">
        <v>0.18333334000000001</v>
      </c>
      <c r="AJ322">
        <v>2.5000002E-2</v>
      </c>
      <c r="AK322">
        <v>0.82199250000000001</v>
      </c>
      <c r="AL322">
        <v>0.90895459999999995</v>
      </c>
      <c r="AM322">
        <v>10</v>
      </c>
      <c r="AN322">
        <v>85</v>
      </c>
      <c r="AO322">
        <v>20</v>
      </c>
      <c r="AP322">
        <v>45</v>
      </c>
      <c r="AQ322" s="34">
        <v>1.0694851999999999</v>
      </c>
      <c r="AR322" s="34">
        <v>0.55630480000000004</v>
      </c>
      <c r="AS322" s="34">
        <v>0.58038259999999997</v>
      </c>
      <c r="AT322" s="34">
        <v>25.644570000000002</v>
      </c>
      <c r="AU322" s="34">
        <v>27.464797999999998</v>
      </c>
      <c r="AV322" s="34"/>
      <c r="AW322" s="34"/>
      <c r="AX322" s="34"/>
      <c r="AY322" s="34">
        <v>1.0353119</v>
      </c>
      <c r="AZ322" s="34">
        <v>2.0216150000000002</v>
      </c>
      <c r="BA322" s="34">
        <v>3.0000002000000001</v>
      </c>
      <c r="BB322" s="34">
        <v>0.16201499999999999</v>
      </c>
      <c r="BC322" s="34">
        <v>0</v>
      </c>
      <c r="BD322" s="34">
        <v>0</v>
      </c>
      <c r="BE322" s="34">
        <v>0.5</v>
      </c>
      <c r="BF322" s="34">
        <v>1.0000001E-2</v>
      </c>
      <c r="BG322" s="34">
        <v>0.3</v>
      </c>
      <c r="BH322" s="34">
        <v>0.3</v>
      </c>
      <c r="BI322" s="34">
        <v>0.70000004999999998</v>
      </c>
      <c r="BJ322" s="34">
        <v>1.9000001</v>
      </c>
      <c r="BK322" s="34">
        <v>1.9000001</v>
      </c>
      <c r="BL322" s="34">
        <v>1.1000000000000001</v>
      </c>
      <c r="BM322" s="34"/>
      <c r="BN322" s="34"/>
      <c r="BO322" s="34"/>
      <c r="BP322" s="34"/>
      <c r="BQ322" s="34"/>
      <c r="BR322" s="34"/>
      <c r="BS322" s="34">
        <v>0.71422154000000004</v>
      </c>
      <c r="BT322" s="34">
        <v>1.4702654000000001E-2</v>
      </c>
      <c r="BU322" s="34">
        <v>0</v>
      </c>
      <c r="BV322" s="34">
        <v>0.79800004000000002</v>
      </c>
      <c r="BW322" s="34"/>
      <c r="BX322" s="34"/>
      <c r="BY322" s="34">
        <v>0.72</v>
      </c>
      <c r="BZ322" s="34">
        <v>0.54</v>
      </c>
      <c r="CA322" s="34"/>
      <c r="CB322" s="34"/>
      <c r="CC322" s="34"/>
      <c r="CD322" s="34"/>
      <c r="CE322" s="34"/>
      <c r="CF322" s="34"/>
      <c r="CG322" s="34"/>
      <c r="CH322" s="34"/>
      <c r="CI322" s="34"/>
      <c r="CJ322" s="34"/>
      <c r="CK322" s="34"/>
      <c r="CL322" s="34"/>
      <c r="CM322" s="34"/>
      <c r="CN322" s="34" t="s">
        <v>2176</v>
      </c>
    </row>
    <row r="323" spans="1:92">
      <c r="A323" t="s">
        <v>2539</v>
      </c>
      <c r="B323">
        <v>513</v>
      </c>
      <c r="C323" t="s">
        <v>389</v>
      </c>
      <c r="D323">
        <v>2.9967476999999998</v>
      </c>
      <c r="E323">
        <v>1.8060168999999999</v>
      </c>
      <c r="F323">
        <v>1739.6821</v>
      </c>
      <c r="G323">
        <v>351.55344000000002</v>
      </c>
      <c r="H323">
        <v>498.71188000000001</v>
      </c>
      <c r="I323">
        <v>325.57299999999998</v>
      </c>
      <c r="J323">
        <v>563.84375</v>
      </c>
      <c r="K323">
        <v>8</v>
      </c>
      <c r="L323">
        <v>181.62106</v>
      </c>
      <c r="M323">
        <v>180.60167999999999</v>
      </c>
      <c r="N323" t="s">
        <v>2208</v>
      </c>
      <c r="O323">
        <v>130.29338000000001</v>
      </c>
      <c r="P323">
        <v>112.87606</v>
      </c>
      <c r="Q323">
        <v>313</v>
      </c>
      <c r="R323">
        <v>3.4620000000000002</v>
      </c>
      <c r="S323">
        <v>3.3370000000000002</v>
      </c>
      <c r="T323">
        <v>3.4620000000000002</v>
      </c>
      <c r="U323">
        <v>2.6880000000000002</v>
      </c>
      <c r="V323">
        <v>1.395</v>
      </c>
      <c r="W323">
        <v>2.3290000000000002</v>
      </c>
      <c r="X323">
        <v>0</v>
      </c>
      <c r="Y323">
        <v>0.92600000000000005</v>
      </c>
      <c r="Z323">
        <v>2.74</v>
      </c>
      <c r="AA323">
        <v>1.3240000000000001</v>
      </c>
      <c r="AB323">
        <v>0.69899999999999995</v>
      </c>
      <c r="AC323">
        <v>0.71699999999999997</v>
      </c>
      <c r="AD323">
        <v>13792.866</v>
      </c>
      <c r="AE323">
        <v>5813.48</v>
      </c>
      <c r="AF323">
        <v>12679.986000000001</v>
      </c>
      <c r="AG323">
        <v>3</v>
      </c>
      <c r="AH323">
        <v>1</v>
      </c>
      <c r="AI323">
        <v>3.3333334999999999E-2</v>
      </c>
      <c r="AJ323">
        <v>4.1666667999999997E-2</v>
      </c>
      <c r="AK323">
        <v>0.28092864000000001</v>
      </c>
      <c r="AL323">
        <v>3.4133334000000001E-2</v>
      </c>
      <c r="AM323">
        <v>20</v>
      </c>
      <c r="AN323">
        <v>10</v>
      </c>
      <c r="AO323">
        <v>53</v>
      </c>
      <c r="AP323">
        <v>97</v>
      </c>
      <c r="AQ323" s="34">
        <v>1.3380064</v>
      </c>
      <c r="AR323" s="34">
        <v>0.45927491999999998</v>
      </c>
      <c r="AS323" s="34">
        <v>0.1509354</v>
      </c>
      <c r="AT323" s="34">
        <v>26.024588000000001</v>
      </c>
      <c r="AU323" s="34">
        <v>27.967697000000001</v>
      </c>
      <c r="AV323" s="34"/>
      <c r="AW323" s="34"/>
      <c r="AX323" s="34">
        <v>0.52276104999999995</v>
      </c>
      <c r="AY323" s="34">
        <v>1.1578339</v>
      </c>
      <c r="AZ323" s="34">
        <v>1.1578339</v>
      </c>
      <c r="BA323" s="34">
        <v>3.0000002000000001</v>
      </c>
      <c r="BB323" s="34">
        <v>0.38673999999999997</v>
      </c>
      <c r="BC323" s="34">
        <v>0</v>
      </c>
      <c r="BD323" s="34">
        <v>0</v>
      </c>
      <c r="BE323" s="34">
        <v>0.1</v>
      </c>
      <c r="BF323" s="34">
        <v>0</v>
      </c>
      <c r="BG323" s="34">
        <v>0.1</v>
      </c>
      <c r="BH323" s="34">
        <v>0.8</v>
      </c>
      <c r="BI323" s="34">
        <v>0.8</v>
      </c>
      <c r="BJ323" s="34">
        <v>1.6</v>
      </c>
      <c r="BK323" s="34">
        <v>5.2000003000000001</v>
      </c>
      <c r="BL323" s="34">
        <v>0</v>
      </c>
      <c r="BM323" s="34">
        <v>0.8</v>
      </c>
      <c r="BN323" s="34">
        <v>2.5</v>
      </c>
      <c r="BO323" s="34">
        <v>0</v>
      </c>
      <c r="BP323" s="34"/>
      <c r="BQ323" s="34"/>
      <c r="BR323" s="34"/>
      <c r="BS323" s="34">
        <v>4.9941382999999999E-2</v>
      </c>
      <c r="BT323" s="34">
        <v>1.4702654000000001E-2</v>
      </c>
      <c r="BU323" s="34">
        <v>0</v>
      </c>
      <c r="BV323" s="34">
        <v>1.5200001000000001</v>
      </c>
      <c r="BW323" s="34"/>
      <c r="BX323" s="34"/>
      <c r="BY323" s="34">
        <v>2.88</v>
      </c>
      <c r="BZ323" s="34">
        <v>1.44</v>
      </c>
      <c r="CA323" s="34"/>
      <c r="CB323" s="34"/>
      <c r="CC323" s="34"/>
      <c r="CD323" s="34"/>
      <c r="CE323" s="34"/>
      <c r="CF323" s="34"/>
      <c r="CG323" s="34"/>
      <c r="CH323" s="34"/>
      <c r="CI323" s="34"/>
      <c r="CJ323" s="34"/>
      <c r="CK323" s="34"/>
      <c r="CL323" s="34"/>
      <c r="CM323" s="34"/>
      <c r="CN323" s="34" t="s">
        <v>2176</v>
      </c>
    </row>
    <row r="324" spans="1:92">
      <c r="A324" t="s">
        <v>2540</v>
      </c>
      <c r="B324">
        <v>514</v>
      </c>
      <c r="C324" t="s">
        <v>389</v>
      </c>
      <c r="D324">
        <v>2.6510579999999999</v>
      </c>
      <c r="E324">
        <v>1.695964</v>
      </c>
      <c r="F324">
        <v>2116.9962999999998</v>
      </c>
      <c r="G324">
        <v>469.96375</v>
      </c>
      <c r="H324">
        <v>909.82219999999995</v>
      </c>
      <c r="I324">
        <v>173.36670000000001</v>
      </c>
      <c r="J324">
        <v>563.84375</v>
      </c>
      <c r="K324">
        <v>8</v>
      </c>
      <c r="L324">
        <v>160.67017000000001</v>
      </c>
      <c r="M324">
        <v>169.59639999999999</v>
      </c>
      <c r="N324" t="s">
        <v>2208</v>
      </c>
      <c r="O324">
        <v>115.26339</v>
      </c>
      <c r="P324">
        <v>105.99773999999999</v>
      </c>
      <c r="Q324">
        <v>323</v>
      </c>
      <c r="R324">
        <v>3.2559999999999998</v>
      </c>
      <c r="S324">
        <v>3.681</v>
      </c>
      <c r="T324">
        <v>3.2559999999999998</v>
      </c>
      <c r="U324">
        <v>2.605</v>
      </c>
      <c r="V324">
        <v>1.881</v>
      </c>
      <c r="W324">
        <v>2.8210000000000002</v>
      </c>
      <c r="X324">
        <v>0</v>
      </c>
      <c r="Y324">
        <v>1.5669999999999999</v>
      </c>
      <c r="Z324">
        <v>3.1040000000000001</v>
      </c>
      <c r="AA324">
        <v>1.8540000000000001</v>
      </c>
      <c r="AB324">
        <v>0.92800000000000005</v>
      </c>
      <c r="AC324">
        <v>0.32200000000000001</v>
      </c>
      <c r="AD324">
        <v>21920.206999999999</v>
      </c>
      <c r="AE324">
        <v>5728.2196999999996</v>
      </c>
      <c r="AF324">
        <v>15151.813</v>
      </c>
      <c r="AG324">
        <v>2</v>
      </c>
      <c r="AH324">
        <v>1.6</v>
      </c>
      <c r="AI324">
        <v>1.6666667999999999E-2</v>
      </c>
      <c r="AJ324">
        <v>4.1666667999999997E-2</v>
      </c>
      <c r="AK324">
        <v>0.39693003999999998</v>
      </c>
      <c r="AL324">
        <v>0.18646829000000001</v>
      </c>
      <c r="AM324">
        <v>30</v>
      </c>
      <c r="AN324">
        <v>30</v>
      </c>
      <c r="AO324">
        <v>35</v>
      </c>
      <c r="AP324">
        <v>85</v>
      </c>
      <c r="AQ324" s="34">
        <v>3.8524468000000001</v>
      </c>
      <c r="AR324" s="34">
        <v>0</v>
      </c>
      <c r="AS324" s="34">
        <v>0.12757636999999999</v>
      </c>
      <c r="AT324" s="34">
        <v>58.741300000000003</v>
      </c>
      <c r="AU324" s="34">
        <v>62.630600000000001</v>
      </c>
      <c r="AV324" s="34">
        <v>2.9074815999999999E-5</v>
      </c>
      <c r="AW324" s="34">
        <v>0.37522404999999998</v>
      </c>
      <c r="AX324" s="34">
        <v>0.45741597000000001</v>
      </c>
      <c r="AY324" s="34"/>
      <c r="AZ324" s="34">
        <v>1.6009557999999999</v>
      </c>
      <c r="BA324" s="34">
        <v>3.0000002000000001</v>
      </c>
      <c r="BB324" s="34">
        <v>0.54410999999999998</v>
      </c>
      <c r="BC324" s="34">
        <v>0</v>
      </c>
      <c r="BD324" s="34">
        <v>0</v>
      </c>
      <c r="BE324" s="34">
        <v>0.2</v>
      </c>
      <c r="BF324" s="34">
        <v>0</v>
      </c>
      <c r="BG324" s="34">
        <v>0.1</v>
      </c>
      <c r="BH324" s="34">
        <v>0.5</v>
      </c>
      <c r="BI324" s="34">
        <v>0.8</v>
      </c>
      <c r="BJ324" s="34">
        <v>0.4</v>
      </c>
      <c r="BK324" s="34">
        <v>1.7</v>
      </c>
      <c r="BL324" s="34">
        <v>0</v>
      </c>
      <c r="BM324" s="34">
        <v>1.7</v>
      </c>
      <c r="BN324" s="34">
        <v>7.1000003999999999</v>
      </c>
      <c r="BO324" s="34">
        <v>0</v>
      </c>
      <c r="BP324" s="34"/>
      <c r="BQ324" s="34"/>
      <c r="BR324" s="34"/>
      <c r="BS324" s="34">
        <v>0.20607086999999999</v>
      </c>
      <c r="BT324" s="34">
        <v>0</v>
      </c>
      <c r="BU324" s="34">
        <v>0</v>
      </c>
      <c r="BV324" s="34">
        <v>1.5200001000000001</v>
      </c>
      <c r="BW324" s="34"/>
      <c r="BX324" s="34"/>
      <c r="BY324" s="34">
        <v>3.8400002</v>
      </c>
      <c r="BZ324" s="34">
        <v>1.44</v>
      </c>
      <c r="CA324" s="34"/>
      <c r="CB324" s="34"/>
      <c r="CC324" s="34"/>
      <c r="CD324" s="34"/>
      <c r="CE324" s="34"/>
      <c r="CF324" s="34"/>
      <c r="CG324" s="34"/>
      <c r="CH324" s="34"/>
      <c r="CI324" s="34"/>
      <c r="CJ324" s="34"/>
      <c r="CK324" s="34"/>
      <c r="CL324" s="34"/>
      <c r="CM324" s="34"/>
      <c r="CN324" s="34" t="s">
        <v>2176</v>
      </c>
    </row>
    <row r="325" spans="1:92">
      <c r="A325" t="s">
        <v>2541</v>
      </c>
      <c r="B325">
        <v>515</v>
      </c>
      <c r="C325" t="s">
        <v>389</v>
      </c>
      <c r="D325">
        <v>2.7977953000000002</v>
      </c>
      <c r="E325">
        <v>1.7817403999999999</v>
      </c>
      <c r="F325">
        <v>2043.4367999999999</v>
      </c>
      <c r="G325">
        <v>479.62015000000002</v>
      </c>
      <c r="H325">
        <v>756.73910000000001</v>
      </c>
      <c r="I325">
        <v>243.23372000000001</v>
      </c>
      <c r="J325">
        <v>563.84375</v>
      </c>
      <c r="K325">
        <v>8</v>
      </c>
      <c r="L325">
        <v>169.56334000000001</v>
      </c>
      <c r="M325">
        <v>178.17403999999999</v>
      </c>
      <c r="N325" t="s">
        <v>2208</v>
      </c>
      <c r="O325">
        <v>121.64328</v>
      </c>
      <c r="P325">
        <v>111.35877000000001</v>
      </c>
      <c r="Q325">
        <v>323</v>
      </c>
      <c r="R325">
        <v>3.3450000000000002</v>
      </c>
      <c r="S325">
        <v>3.6160000000000001</v>
      </c>
      <c r="T325">
        <v>3.3450000000000002</v>
      </c>
      <c r="U325">
        <v>2.67</v>
      </c>
      <c r="V325">
        <v>1.9750000000000001</v>
      </c>
      <c r="W325">
        <v>2.883</v>
      </c>
      <c r="X325">
        <v>0</v>
      </c>
      <c r="Y325">
        <v>1.7250000000000001</v>
      </c>
      <c r="Z325">
        <v>3.3919999999999999</v>
      </c>
      <c r="AA325">
        <v>1.91</v>
      </c>
      <c r="AB325">
        <v>0.90300000000000002</v>
      </c>
      <c r="AC325">
        <v>0.57899999999999996</v>
      </c>
      <c r="AD325">
        <v>21920.206999999999</v>
      </c>
      <c r="AE325">
        <v>5628.2196999999996</v>
      </c>
      <c r="AF325">
        <v>16271.665999999999</v>
      </c>
      <c r="AG325">
        <v>2</v>
      </c>
      <c r="AH325">
        <v>0.8</v>
      </c>
      <c r="AI325">
        <v>2.5000002E-2</v>
      </c>
      <c r="AJ325">
        <v>4.1666667999999997E-2</v>
      </c>
      <c r="AK325">
        <v>0.3706332</v>
      </c>
      <c r="AL325">
        <v>0.10789472999999999</v>
      </c>
      <c r="AM325">
        <v>30</v>
      </c>
      <c r="AN325">
        <v>40</v>
      </c>
      <c r="AO325">
        <v>40</v>
      </c>
      <c r="AP325">
        <v>90</v>
      </c>
      <c r="AQ325" s="34">
        <v>3.8524468000000001</v>
      </c>
      <c r="AR325" s="34">
        <v>0</v>
      </c>
      <c r="AS325" s="34">
        <v>0.12757636999999999</v>
      </c>
      <c r="AT325" s="34">
        <v>58.741300000000003</v>
      </c>
      <c r="AU325" s="34">
        <v>62.630600000000001</v>
      </c>
      <c r="AV325" s="34">
        <v>2.9074815999999999E-5</v>
      </c>
      <c r="AW325" s="34">
        <v>0.37522404999999998</v>
      </c>
      <c r="AX325" s="34">
        <v>0.45741594000000002</v>
      </c>
      <c r="AY325" s="34"/>
      <c r="AZ325" s="34"/>
      <c r="BA325" s="34">
        <v>3.0000002000000001</v>
      </c>
      <c r="BB325" s="34">
        <v>0.54410999999999998</v>
      </c>
      <c r="BC325" s="34">
        <v>0</v>
      </c>
      <c r="BD325" s="34">
        <v>0</v>
      </c>
      <c r="BE325" s="34">
        <v>0.15</v>
      </c>
      <c r="BF325" s="34">
        <v>0</v>
      </c>
      <c r="BG325" s="34">
        <v>0.1</v>
      </c>
      <c r="BH325" s="34">
        <v>0.5</v>
      </c>
      <c r="BI325" s="34">
        <v>0.8</v>
      </c>
      <c r="BJ325" s="34">
        <v>0.4</v>
      </c>
      <c r="BK325" s="34">
        <v>1.7</v>
      </c>
      <c r="BL325" s="34">
        <v>0</v>
      </c>
      <c r="BM325" s="34">
        <v>1.7</v>
      </c>
      <c r="BN325" s="34">
        <v>7.1000003999999999</v>
      </c>
      <c r="BO325" s="34">
        <v>3.2</v>
      </c>
      <c r="BP325" s="34"/>
      <c r="BQ325" s="34"/>
      <c r="BR325" s="34"/>
      <c r="BS325" s="34">
        <v>0.11211757999999999</v>
      </c>
      <c r="BT325" s="34">
        <v>0.51050890000000004</v>
      </c>
      <c r="BU325" s="34">
        <v>0</v>
      </c>
      <c r="BV325" s="34">
        <v>1.5200001000000001</v>
      </c>
      <c r="BW325" s="34"/>
      <c r="BX325" s="34"/>
      <c r="BY325" s="34">
        <v>2.88</v>
      </c>
      <c r="BZ325" s="34">
        <v>1.6200000999999999</v>
      </c>
      <c r="CA325" s="34"/>
      <c r="CB325" s="34"/>
      <c r="CC325" s="34"/>
      <c r="CD325" s="34"/>
      <c r="CE325" s="34"/>
      <c r="CF325" s="34"/>
      <c r="CG325" s="34"/>
      <c r="CH325" s="34"/>
      <c r="CI325" s="34"/>
      <c r="CJ325" s="34"/>
      <c r="CK325" s="34"/>
      <c r="CL325" s="34"/>
      <c r="CM325" s="34"/>
      <c r="CN325" s="34" t="s">
        <v>2176</v>
      </c>
    </row>
    <row r="326" spans="1:92">
      <c r="A326" t="s">
        <v>2542</v>
      </c>
      <c r="B326">
        <v>516</v>
      </c>
      <c r="C326" t="s">
        <v>390</v>
      </c>
      <c r="D326">
        <v>7.1174910000000002</v>
      </c>
      <c r="E326">
        <v>5.3516507000000004</v>
      </c>
      <c r="F326">
        <v>4924.9296999999997</v>
      </c>
      <c r="G326">
        <v>597.05224999999996</v>
      </c>
      <c r="H326">
        <v>1012.0345</v>
      </c>
      <c r="I326">
        <v>2751.9992999999999</v>
      </c>
      <c r="J326">
        <v>563.84375</v>
      </c>
      <c r="K326">
        <v>10</v>
      </c>
      <c r="L326">
        <v>95.15361</v>
      </c>
      <c r="M326">
        <v>113.864914</v>
      </c>
      <c r="N326" t="s">
        <v>2197</v>
      </c>
      <c r="O326">
        <v>78.214179999999999</v>
      </c>
      <c r="P326">
        <v>172.63390000000001</v>
      </c>
      <c r="Q326">
        <v>537</v>
      </c>
      <c r="R326">
        <v>5.3360000000000003</v>
      </c>
      <c r="S326">
        <v>5.6139999999999999</v>
      </c>
      <c r="T326">
        <v>5.3360000000000003</v>
      </c>
      <c r="U326">
        <v>4.6269999999999998</v>
      </c>
      <c r="V326">
        <v>3.2490000000000001</v>
      </c>
      <c r="W326">
        <v>4.6500000000000004</v>
      </c>
      <c r="X326">
        <v>0</v>
      </c>
      <c r="Y326">
        <v>2.931</v>
      </c>
      <c r="Z326">
        <v>7.2009999999999996</v>
      </c>
      <c r="AA326">
        <v>2.992</v>
      </c>
      <c r="AB326">
        <v>2.9409999999999998</v>
      </c>
      <c r="AC326">
        <v>1.268</v>
      </c>
      <c r="AD326">
        <v>21920.206999999999</v>
      </c>
      <c r="AE326">
        <v>14029.075999999999</v>
      </c>
      <c r="AF326">
        <v>37912.47</v>
      </c>
      <c r="AG326">
        <v>2</v>
      </c>
      <c r="AH326">
        <v>1.6</v>
      </c>
      <c r="AI326">
        <v>0.25</v>
      </c>
      <c r="AJ326">
        <v>0.16666666999999999</v>
      </c>
      <c r="AK326">
        <v>0.30445126</v>
      </c>
      <c r="AL326">
        <v>0.25662643000000002</v>
      </c>
      <c r="AM326">
        <v>30</v>
      </c>
      <c r="AN326">
        <v>30</v>
      </c>
      <c r="AO326">
        <v>97</v>
      </c>
      <c r="AP326">
        <v>90</v>
      </c>
      <c r="AQ326" s="34">
        <v>3.8524468000000001</v>
      </c>
      <c r="AR326" s="34">
        <v>0</v>
      </c>
      <c r="AS326" s="34">
        <v>0.12757636999999999</v>
      </c>
      <c r="AT326" s="34">
        <v>58.741300000000003</v>
      </c>
      <c r="AU326" s="34">
        <v>62.630600000000001</v>
      </c>
      <c r="AV326" s="34">
        <v>2.9074815999999999E-5</v>
      </c>
      <c r="AW326" s="34">
        <v>0.37522404999999998</v>
      </c>
      <c r="AX326" s="34">
        <v>0.45741597000000001</v>
      </c>
      <c r="AY326" s="34"/>
      <c r="AZ326" s="34">
        <v>1.6009557999999999</v>
      </c>
      <c r="BA326" s="34">
        <v>3.0000002000000001</v>
      </c>
      <c r="BB326" s="34">
        <v>0.54410999999999998</v>
      </c>
      <c r="BC326" s="34">
        <v>0</v>
      </c>
      <c r="BD326" s="34">
        <v>0</v>
      </c>
      <c r="BE326" s="34">
        <v>0.2</v>
      </c>
      <c r="BF326" s="34">
        <v>0</v>
      </c>
      <c r="BG326" s="34">
        <v>1.8000001000000001</v>
      </c>
      <c r="BH326" s="34">
        <v>2.7</v>
      </c>
      <c r="BI326" s="34">
        <v>5.5000004999999996</v>
      </c>
      <c r="BJ326" s="34">
        <v>10</v>
      </c>
      <c r="BK326" s="34">
        <v>6.0000004999999996</v>
      </c>
      <c r="BL326" s="34">
        <v>1.5000001000000001</v>
      </c>
      <c r="BM326" s="34">
        <v>1.7</v>
      </c>
      <c r="BN326" s="34">
        <v>7.1000003999999999</v>
      </c>
      <c r="BO326" s="34">
        <v>1</v>
      </c>
      <c r="BP326" s="34"/>
      <c r="BQ326" s="34"/>
      <c r="BR326" s="34"/>
      <c r="BS326" s="34">
        <v>0.20607086999999999</v>
      </c>
      <c r="BT326" s="34">
        <v>0</v>
      </c>
      <c r="BU326" s="34">
        <v>0</v>
      </c>
      <c r="BV326" s="34">
        <v>6.0800004000000003</v>
      </c>
      <c r="BW326" s="34"/>
      <c r="BX326" s="34"/>
      <c r="BY326" s="34">
        <v>12.000000999999999</v>
      </c>
      <c r="BZ326" s="34">
        <v>9</v>
      </c>
      <c r="CA326" s="34"/>
      <c r="CB326" s="34"/>
      <c r="CC326" s="34"/>
      <c r="CD326" s="34"/>
      <c r="CE326" s="34"/>
      <c r="CF326" s="34"/>
      <c r="CG326" s="34"/>
      <c r="CH326" s="34"/>
      <c r="CI326" s="34"/>
      <c r="CJ326" s="34"/>
      <c r="CK326" s="34"/>
      <c r="CL326" s="34"/>
      <c r="CM326" s="34"/>
      <c r="CN326" s="34" t="s">
        <v>2176</v>
      </c>
    </row>
    <row r="327" spans="1:92">
      <c r="A327" t="s">
        <v>2543</v>
      </c>
      <c r="B327">
        <v>517</v>
      </c>
      <c r="C327" t="s">
        <v>391</v>
      </c>
      <c r="D327">
        <v>10.518791999999999</v>
      </c>
      <c r="E327">
        <v>7.2228659999999998</v>
      </c>
      <c r="F327">
        <v>7815.0604999999996</v>
      </c>
      <c r="G327">
        <v>5124.3563999999997</v>
      </c>
      <c r="H327">
        <v>232.50485</v>
      </c>
      <c r="I327">
        <v>1428.4854</v>
      </c>
      <c r="J327">
        <v>1029.7139999999999</v>
      </c>
      <c r="K327">
        <v>12</v>
      </c>
      <c r="L327">
        <v>90.212615999999997</v>
      </c>
      <c r="M327">
        <v>98.943370000000002</v>
      </c>
      <c r="N327" t="s">
        <v>2175</v>
      </c>
      <c r="O327">
        <v>51.311183999999997</v>
      </c>
      <c r="P327">
        <v>91.428690000000003</v>
      </c>
      <c r="Q327">
        <v>677</v>
      </c>
      <c r="R327">
        <v>6.4870000000000001</v>
      </c>
      <c r="S327">
        <v>7.0720000000000001</v>
      </c>
      <c r="T327">
        <v>6.4870000000000001</v>
      </c>
      <c r="U327">
        <v>5.375</v>
      </c>
      <c r="V327">
        <v>7.0129999999999999</v>
      </c>
      <c r="W327">
        <v>9</v>
      </c>
      <c r="X327">
        <v>9</v>
      </c>
      <c r="Y327">
        <v>4.0140000000000002</v>
      </c>
      <c r="Z327">
        <v>6.8479999999999999</v>
      </c>
      <c r="AA327">
        <v>3.4180000000000001</v>
      </c>
      <c r="AB327">
        <v>1.913</v>
      </c>
      <c r="AC327">
        <v>1.518</v>
      </c>
      <c r="AD327">
        <v>40506.241999999998</v>
      </c>
      <c r="AE327">
        <v>9275.8590000000004</v>
      </c>
      <c r="AF327">
        <v>27845.065999999999</v>
      </c>
      <c r="AG327">
        <v>1.3</v>
      </c>
      <c r="AH327">
        <v>0.5</v>
      </c>
      <c r="AI327">
        <v>0.25</v>
      </c>
      <c r="AJ327">
        <v>4.1666667999999997E-2</v>
      </c>
      <c r="AK327">
        <v>0.30154723</v>
      </c>
      <c r="AL327">
        <v>0.18326922000000001</v>
      </c>
      <c r="AM327">
        <v>30</v>
      </c>
      <c r="AN327">
        <v>10</v>
      </c>
      <c r="AO327">
        <v>75</v>
      </c>
      <c r="AP327">
        <v>99</v>
      </c>
      <c r="AQ327" s="34">
        <v>7.2578370000000003</v>
      </c>
      <c r="AR327" s="34">
        <v>0</v>
      </c>
      <c r="AS327" s="34">
        <v>1.8687240000000001</v>
      </c>
      <c r="AT327" s="34">
        <v>69.669489999999996</v>
      </c>
      <c r="AU327" s="34">
        <v>77.896860000000004</v>
      </c>
      <c r="AV327" s="34"/>
      <c r="AW327" s="34"/>
      <c r="AX327" s="34">
        <v>1.7643184999999999</v>
      </c>
      <c r="AY327" s="34">
        <v>4.4230489999999998</v>
      </c>
      <c r="AZ327" s="34">
        <v>2.948699</v>
      </c>
      <c r="BA327" s="34">
        <v>0.5</v>
      </c>
      <c r="BB327" s="34">
        <v>0.67293000000000003</v>
      </c>
      <c r="BC327" s="34">
        <v>0</v>
      </c>
      <c r="BD327" s="34">
        <v>1.5000001000000001</v>
      </c>
      <c r="BE327" s="34">
        <v>0.05</v>
      </c>
      <c r="BF327" s="34">
        <v>0</v>
      </c>
      <c r="BG327" s="34">
        <v>0.70000004999999998</v>
      </c>
      <c r="BH327" s="34">
        <v>1.6</v>
      </c>
      <c r="BI327" s="34">
        <v>3.8000001999999999</v>
      </c>
      <c r="BJ327" s="34">
        <v>8.7000010000000003</v>
      </c>
      <c r="BK327" s="34">
        <v>1.9000001</v>
      </c>
      <c r="BL327" s="34">
        <v>0</v>
      </c>
      <c r="BM327" s="34">
        <v>2</v>
      </c>
      <c r="BN327" s="34">
        <v>3.0000002000000001</v>
      </c>
      <c r="BO327" s="34">
        <v>4</v>
      </c>
      <c r="BP327" s="34"/>
      <c r="BQ327" s="34"/>
      <c r="BR327" s="34"/>
      <c r="BS327" s="34">
        <v>0</v>
      </c>
      <c r="BT327" s="34">
        <v>0.25525445000000002</v>
      </c>
      <c r="BU327" s="34">
        <v>0</v>
      </c>
      <c r="BV327" s="34">
        <v>1.6150001</v>
      </c>
      <c r="BW327" s="34"/>
      <c r="BX327" s="34"/>
      <c r="BY327" s="34">
        <v>7.6000003999999999</v>
      </c>
      <c r="BZ327" s="34">
        <v>5.13</v>
      </c>
      <c r="CA327" s="34"/>
      <c r="CB327" s="34"/>
      <c r="CC327" s="34"/>
      <c r="CD327" s="34"/>
      <c r="CE327" s="34"/>
      <c r="CF327" s="34"/>
      <c r="CG327" s="34"/>
      <c r="CH327" s="34"/>
      <c r="CI327" s="34"/>
      <c r="CJ327" s="34"/>
      <c r="CK327" s="34"/>
      <c r="CL327" s="34"/>
      <c r="CM327" s="34"/>
      <c r="CN327" s="34" t="s">
        <v>2176</v>
      </c>
    </row>
    <row r="328" spans="1:92">
      <c r="A328" t="s">
        <v>2544</v>
      </c>
      <c r="B328">
        <v>518</v>
      </c>
      <c r="C328" t="s">
        <v>391</v>
      </c>
      <c r="D328">
        <v>0.71721064999999995</v>
      </c>
      <c r="E328">
        <v>1.1492268999999999</v>
      </c>
      <c r="F328">
        <v>2087.5250999999998</v>
      </c>
      <c r="G328">
        <v>517.34839999999997</v>
      </c>
      <c r="H328">
        <v>614.53740000000005</v>
      </c>
      <c r="I328">
        <v>698.62339999999995</v>
      </c>
      <c r="J328">
        <v>257.01602000000003</v>
      </c>
      <c r="K328">
        <v>8</v>
      </c>
      <c r="L328">
        <v>43.467309999999998</v>
      </c>
      <c r="M328">
        <v>114.92269</v>
      </c>
      <c r="N328" t="s">
        <v>2192</v>
      </c>
      <c r="O328">
        <v>55.170050000000003</v>
      </c>
      <c r="P328">
        <v>127.69188</v>
      </c>
      <c r="Q328">
        <v>234</v>
      </c>
      <c r="R328">
        <v>2.1440000000000001</v>
      </c>
      <c r="S328">
        <v>3.6549999999999998</v>
      </c>
      <c r="T328">
        <v>1.694</v>
      </c>
      <c r="U328">
        <v>2.1440000000000001</v>
      </c>
      <c r="V328">
        <v>2.8250000000000002</v>
      </c>
      <c r="W328">
        <v>2.2040000000000002</v>
      </c>
      <c r="X328">
        <v>9</v>
      </c>
      <c r="Y328">
        <v>1.329</v>
      </c>
      <c r="Z328">
        <v>3.5230000000000001</v>
      </c>
      <c r="AA328">
        <v>2.0739999999999998</v>
      </c>
      <c r="AB328">
        <v>0.77800000000000002</v>
      </c>
      <c r="AC328">
        <v>0.67100000000000004</v>
      </c>
      <c r="AD328">
        <v>29771.969000000001</v>
      </c>
      <c r="AE328">
        <v>5800.88</v>
      </c>
      <c r="AF328">
        <v>11699.067999999999</v>
      </c>
      <c r="AG328">
        <v>1.3</v>
      </c>
      <c r="AH328">
        <v>1</v>
      </c>
      <c r="AI328">
        <v>1.6666667999999999E-2</v>
      </c>
      <c r="AJ328">
        <v>1.6666667999999999E-2</v>
      </c>
      <c r="AK328">
        <v>0.13302027999999999</v>
      </c>
      <c r="AL328">
        <v>5.3833331999999998E-2</v>
      </c>
      <c r="AM328">
        <v>30</v>
      </c>
      <c r="AN328">
        <v>40</v>
      </c>
      <c r="AO328">
        <v>55</v>
      </c>
      <c r="AP328">
        <v>55</v>
      </c>
      <c r="AQ328" s="34">
        <v>1.470542</v>
      </c>
      <c r="AR328" s="34">
        <v>3.8075972</v>
      </c>
      <c r="AS328" s="34">
        <v>0.66483455999999996</v>
      </c>
      <c r="AT328" s="34">
        <v>41.568092</v>
      </c>
      <c r="AU328" s="34">
        <v>46.897835000000001</v>
      </c>
      <c r="AV328" s="34">
        <v>1.8987631999999998E-5</v>
      </c>
      <c r="AW328" s="34">
        <v>0.24504426000000001</v>
      </c>
      <c r="AX328" s="34">
        <v>0.24504426000000001</v>
      </c>
      <c r="AY328" s="34">
        <v>0.74432189999999998</v>
      </c>
      <c r="AZ328" s="34">
        <v>0.92146850000000002</v>
      </c>
      <c r="BA328" s="34">
        <v>3.0000002000000001</v>
      </c>
      <c r="BB328" s="34">
        <v>0.40444002000000001</v>
      </c>
      <c r="BC328" s="34">
        <v>0</v>
      </c>
      <c r="BD328" s="34">
        <v>0</v>
      </c>
      <c r="BE328" s="34">
        <v>0.15</v>
      </c>
      <c r="BF328" s="34">
        <v>0</v>
      </c>
      <c r="BG328" s="34">
        <v>0.70000004999999998</v>
      </c>
      <c r="BH328" s="34">
        <v>1.1000000000000001</v>
      </c>
      <c r="BI328" s="34">
        <v>1.5000001000000001</v>
      </c>
      <c r="BJ328" s="34">
        <v>3.1000000999999999</v>
      </c>
      <c r="BK328" s="34">
        <v>4.7000003000000001</v>
      </c>
      <c r="BL328" s="34">
        <v>0</v>
      </c>
      <c r="BM328" s="34"/>
      <c r="BN328" s="34"/>
      <c r="BO328" s="34"/>
      <c r="BP328" s="34"/>
      <c r="BQ328" s="34"/>
      <c r="BR328" s="34"/>
      <c r="BS328" s="34">
        <v>0</v>
      </c>
      <c r="BT328" s="34">
        <v>0.43648508000000003</v>
      </c>
      <c r="BU328" s="34">
        <v>0</v>
      </c>
      <c r="BV328" s="34">
        <v>0.54600000000000004</v>
      </c>
      <c r="BW328" s="34"/>
      <c r="BX328" s="34"/>
      <c r="BY328" s="34">
        <v>2.4</v>
      </c>
      <c r="BZ328" s="34">
        <v>3.6000000999999999</v>
      </c>
      <c r="CA328" s="34"/>
      <c r="CB328" s="34"/>
      <c r="CC328" s="34"/>
      <c r="CD328" s="34"/>
      <c r="CE328" s="34"/>
      <c r="CF328" s="34"/>
      <c r="CG328" s="34"/>
      <c r="CH328" s="34"/>
      <c r="CI328" s="34"/>
      <c r="CJ328" s="34"/>
      <c r="CK328" s="34"/>
      <c r="CL328" s="34"/>
      <c r="CM328" s="34"/>
      <c r="CN328" s="34" t="s">
        <v>2173</v>
      </c>
    </row>
    <row r="329" spans="1:92">
      <c r="A329" t="s">
        <v>2545</v>
      </c>
      <c r="B329">
        <v>519</v>
      </c>
      <c r="C329" t="s">
        <v>391</v>
      </c>
      <c r="D329">
        <v>3.2121854000000001</v>
      </c>
      <c r="E329">
        <v>1.5771046</v>
      </c>
      <c r="F329">
        <v>1271.1541999999999</v>
      </c>
      <c r="G329">
        <v>321.95030000000003</v>
      </c>
      <c r="H329">
        <v>251.0882</v>
      </c>
      <c r="I329">
        <v>102.08853000000001</v>
      </c>
      <c r="J329">
        <v>596.02719999999999</v>
      </c>
      <c r="K329">
        <v>8</v>
      </c>
      <c r="L329">
        <v>194.67788999999999</v>
      </c>
      <c r="M329">
        <v>157.71045000000001</v>
      </c>
      <c r="N329" t="s">
        <v>2208</v>
      </c>
      <c r="O329">
        <v>139.66023000000001</v>
      </c>
      <c r="P329">
        <v>98.569040000000001</v>
      </c>
      <c r="Q329">
        <v>455</v>
      </c>
      <c r="R329">
        <v>3.585</v>
      </c>
      <c r="S329">
        <v>2.8519999999999999</v>
      </c>
      <c r="T329">
        <v>3.585</v>
      </c>
      <c r="U329">
        <v>2.512</v>
      </c>
      <c r="V329">
        <v>4.8220000000000001</v>
      </c>
      <c r="W329">
        <v>4.7930000000000001</v>
      </c>
      <c r="X329">
        <v>9</v>
      </c>
      <c r="Y329">
        <v>3.4</v>
      </c>
      <c r="Z329">
        <v>4.585</v>
      </c>
      <c r="AA329">
        <v>3.1360000000000001</v>
      </c>
      <c r="AB329">
        <v>1.081</v>
      </c>
      <c r="AC329">
        <v>0.36899999999999999</v>
      </c>
      <c r="AD329">
        <v>40673.019999999997</v>
      </c>
      <c r="AE329">
        <v>7972.3964999999998</v>
      </c>
      <c r="AF329">
        <v>22039.11</v>
      </c>
      <c r="AG329">
        <v>2</v>
      </c>
      <c r="AH329">
        <v>0.8</v>
      </c>
      <c r="AI329">
        <v>2.5000002E-2</v>
      </c>
      <c r="AJ329">
        <v>8.3333335999999994E-2</v>
      </c>
      <c r="AK329">
        <v>0.11983998</v>
      </c>
      <c r="AL329">
        <v>2.8088847E-2</v>
      </c>
      <c r="AM329">
        <v>25</v>
      </c>
      <c r="AN329">
        <v>20</v>
      </c>
      <c r="AO329">
        <v>75</v>
      </c>
      <c r="AP329">
        <v>95</v>
      </c>
      <c r="AQ329" s="34">
        <v>7.0207962999999998</v>
      </c>
      <c r="AR329" s="34">
        <v>1.4288552999999999</v>
      </c>
      <c r="AS329" s="34">
        <v>0.21849698000000001</v>
      </c>
      <c r="AT329" s="34">
        <v>80.725239999999999</v>
      </c>
      <c r="AU329" s="34">
        <v>89.248604</v>
      </c>
      <c r="AV329" s="34">
        <v>1.06218016E-4</v>
      </c>
      <c r="AW329" s="34">
        <v>1.4059412</v>
      </c>
      <c r="AX329" s="34">
        <v>0.74432189999999998</v>
      </c>
      <c r="AY329" s="34">
        <v>0.33080969999999998</v>
      </c>
      <c r="AZ329" s="34"/>
      <c r="BA329" s="34">
        <v>3.0000002000000001</v>
      </c>
      <c r="BB329" s="34">
        <v>0.36503999999999998</v>
      </c>
      <c r="BC329" s="34">
        <v>0</v>
      </c>
      <c r="BD329" s="34">
        <v>0</v>
      </c>
      <c r="BE329" s="34">
        <v>0.1</v>
      </c>
      <c r="BF329" s="34">
        <v>0</v>
      </c>
      <c r="BG329" s="34">
        <v>0.70000004999999998</v>
      </c>
      <c r="BH329" s="34">
        <v>1.3000001000000001</v>
      </c>
      <c r="BI329" s="34">
        <v>3.1000000999999999</v>
      </c>
      <c r="BJ329" s="34">
        <v>7.5000004999999996</v>
      </c>
      <c r="BK329" s="34">
        <v>0</v>
      </c>
      <c r="BL329" s="34">
        <v>0</v>
      </c>
      <c r="BM329" s="34">
        <v>3.6000000999999999</v>
      </c>
      <c r="BN329" s="34">
        <v>0</v>
      </c>
      <c r="BO329" s="34">
        <v>0</v>
      </c>
      <c r="BP329" s="34"/>
      <c r="BQ329" s="34"/>
      <c r="BR329" s="34"/>
      <c r="BS329" s="34">
        <v>0</v>
      </c>
      <c r="BT329" s="34">
        <v>0.19144084</v>
      </c>
      <c r="BU329" s="34">
        <v>0</v>
      </c>
      <c r="BV329" s="34">
        <v>2.94</v>
      </c>
      <c r="BW329" s="34"/>
      <c r="BX329" s="34"/>
      <c r="BY329" s="34">
        <v>4</v>
      </c>
      <c r="BZ329" s="34">
        <v>1.8000001000000001</v>
      </c>
      <c r="CA329" s="34"/>
      <c r="CB329" s="34"/>
      <c r="CC329" s="34"/>
      <c r="CD329" s="34"/>
      <c r="CE329" s="34"/>
      <c r="CF329" s="34"/>
      <c r="CG329" s="34"/>
      <c r="CH329" s="34"/>
      <c r="CI329" s="34"/>
      <c r="CJ329" s="34"/>
      <c r="CK329" s="34"/>
      <c r="CL329" s="34"/>
      <c r="CM329" s="34"/>
      <c r="CN329" s="34" t="s">
        <v>2176</v>
      </c>
    </row>
    <row r="330" spans="1:92">
      <c r="A330" t="s">
        <v>2546</v>
      </c>
      <c r="B330">
        <v>520</v>
      </c>
      <c r="C330" t="s">
        <v>392</v>
      </c>
      <c r="D330">
        <v>3.2535276</v>
      </c>
      <c r="E330">
        <v>2.3971502999999998</v>
      </c>
      <c r="F330">
        <v>2413.7532000000001</v>
      </c>
      <c r="G330">
        <v>734.01226999999994</v>
      </c>
      <c r="H330">
        <v>449.98840000000001</v>
      </c>
      <c r="I330">
        <v>635.66974000000005</v>
      </c>
      <c r="J330">
        <v>594.08280000000002</v>
      </c>
      <c r="K330">
        <v>9</v>
      </c>
      <c r="L330">
        <v>47.705685000000003</v>
      </c>
      <c r="M330">
        <v>95.886009999999999</v>
      </c>
      <c r="N330" t="s">
        <v>2195</v>
      </c>
      <c r="O330">
        <v>95.691986</v>
      </c>
      <c r="P330">
        <v>126.16580999999999</v>
      </c>
      <c r="Q330">
        <v>422</v>
      </c>
      <c r="R330">
        <v>3.6080000000000001</v>
      </c>
      <c r="S330">
        <v>3.93</v>
      </c>
      <c r="T330">
        <v>3.6080000000000001</v>
      </c>
      <c r="U330">
        <v>3.097</v>
      </c>
      <c r="V330">
        <v>2.3410000000000002</v>
      </c>
      <c r="W330">
        <v>3.794</v>
      </c>
      <c r="X330">
        <v>0</v>
      </c>
      <c r="Y330">
        <v>1.669</v>
      </c>
      <c r="Z330">
        <v>2.198</v>
      </c>
      <c r="AA330">
        <v>1.8839999999999999</v>
      </c>
      <c r="AB330">
        <v>0.216</v>
      </c>
      <c r="AC330">
        <v>9.8000000000000004E-2</v>
      </c>
      <c r="AD330">
        <v>26449.271000000001</v>
      </c>
      <c r="AE330">
        <v>8921.5059999999994</v>
      </c>
      <c r="AF330">
        <v>11239.425999999999</v>
      </c>
      <c r="AG330">
        <v>2</v>
      </c>
      <c r="AH330">
        <v>2</v>
      </c>
      <c r="AI330">
        <v>8.3333339999999995E-3</v>
      </c>
      <c r="AJ330">
        <v>6.6666669999999997E-2</v>
      </c>
      <c r="AK330">
        <v>0.41217133</v>
      </c>
      <c r="AL330">
        <v>5.2209523000000001E-2</v>
      </c>
      <c r="AM330">
        <v>45</v>
      </c>
      <c r="AN330">
        <v>20</v>
      </c>
      <c r="AO330">
        <v>88</v>
      </c>
      <c r="AP330">
        <v>88</v>
      </c>
      <c r="AQ330" s="34">
        <v>5.9367929999999998</v>
      </c>
      <c r="AR330" s="34">
        <v>0</v>
      </c>
      <c r="AS330" s="34">
        <v>0.42549409999999999</v>
      </c>
      <c r="AT330" s="34">
        <v>86.92259</v>
      </c>
      <c r="AU330" s="34">
        <v>92.933099999999996</v>
      </c>
      <c r="AV330" s="34">
        <v>3.1112028E-5</v>
      </c>
      <c r="AW330" s="34">
        <v>0.40151522000000001</v>
      </c>
      <c r="AX330" s="34">
        <v>0.36756638000000003</v>
      </c>
      <c r="AY330" s="34"/>
      <c r="AZ330" s="34">
        <v>0.57891700000000001</v>
      </c>
      <c r="BA330" s="34">
        <v>0.5</v>
      </c>
      <c r="BB330" s="34">
        <v>0.64564999999999995</v>
      </c>
      <c r="BC330" s="34">
        <v>0</v>
      </c>
      <c r="BD330" s="34">
        <v>0</v>
      </c>
      <c r="BE330" s="34">
        <v>0.1</v>
      </c>
      <c r="BF330" s="34">
        <v>0</v>
      </c>
      <c r="BG330" s="34">
        <v>0.2</v>
      </c>
      <c r="BH330" s="34">
        <v>1.9000001</v>
      </c>
      <c r="BI330" s="34">
        <v>0.8</v>
      </c>
      <c r="BJ330" s="34">
        <v>0.4</v>
      </c>
      <c r="BK330" s="34">
        <v>1.1000000000000001</v>
      </c>
      <c r="BL330" s="34">
        <v>0</v>
      </c>
      <c r="BM330" s="34"/>
      <c r="BN330" s="34"/>
      <c r="BO330" s="34"/>
      <c r="BP330" s="34"/>
      <c r="BQ330" s="34"/>
      <c r="BR330" s="34"/>
      <c r="BS330" s="34">
        <v>0.58268105999999997</v>
      </c>
      <c r="BT330" s="34">
        <v>0</v>
      </c>
      <c r="BU330" s="34">
        <v>0</v>
      </c>
      <c r="BV330" s="34">
        <v>2.3679999999999999</v>
      </c>
      <c r="BW330" s="34"/>
      <c r="BX330" s="34"/>
      <c r="BY330" s="34">
        <v>1.2</v>
      </c>
      <c r="BZ330" s="34">
        <v>0.54</v>
      </c>
      <c r="CA330" s="34"/>
      <c r="CB330" s="34"/>
      <c r="CC330" s="34"/>
      <c r="CD330" s="34"/>
      <c r="CE330" s="34"/>
      <c r="CF330" s="34"/>
      <c r="CG330" s="34"/>
      <c r="CH330" s="34"/>
      <c r="CI330" s="34"/>
      <c r="CJ330" s="34"/>
      <c r="CK330" s="34"/>
      <c r="CL330" s="34"/>
      <c r="CM330" s="34"/>
      <c r="CN330" s="34" t="s">
        <v>2176</v>
      </c>
    </row>
    <row r="331" spans="1:92">
      <c r="A331" t="s">
        <v>2547</v>
      </c>
      <c r="B331">
        <v>521</v>
      </c>
      <c r="C331" t="s">
        <v>393</v>
      </c>
      <c r="D331">
        <v>6.7725590000000002</v>
      </c>
      <c r="E331">
        <v>5.2505226</v>
      </c>
      <c r="F331">
        <v>4631.2629999999999</v>
      </c>
      <c r="G331">
        <v>887.39449999999999</v>
      </c>
      <c r="H331">
        <v>454.18502999999998</v>
      </c>
      <c r="I331">
        <v>2695.6008000000002</v>
      </c>
      <c r="J331">
        <v>594.08280000000002</v>
      </c>
      <c r="K331">
        <v>10</v>
      </c>
      <c r="L331">
        <v>90.542230000000004</v>
      </c>
      <c r="M331">
        <v>111.71326000000001</v>
      </c>
      <c r="N331" t="s">
        <v>2197</v>
      </c>
      <c r="O331">
        <v>74.423720000000003</v>
      </c>
      <c r="P331">
        <v>169.3717</v>
      </c>
      <c r="Q331">
        <v>537</v>
      </c>
      <c r="R331">
        <v>5.2050000000000001</v>
      </c>
      <c r="S331">
        <v>5.444</v>
      </c>
      <c r="T331">
        <v>5.2050000000000001</v>
      </c>
      <c r="U331">
        <v>4.5830000000000002</v>
      </c>
      <c r="V331">
        <v>2.9420000000000002</v>
      </c>
      <c r="W331">
        <v>3.746</v>
      </c>
      <c r="X331">
        <v>0</v>
      </c>
      <c r="Y331">
        <v>3.1179999999999999</v>
      </c>
      <c r="Z331">
        <v>7.1120000000000001</v>
      </c>
      <c r="AA331">
        <v>2.9540000000000002</v>
      </c>
      <c r="AB331">
        <v>2.9649999999999999</v>
      </c>
      <c r="AC331">
        <v>1.1930000000000001</v>
      </c>
      <c r="AD331">
        <v>22826.822</v>
      </c>
      <c r="AE331">
        <v>13721.505999999999</v>
      </c>
      <c r="AF331">
        <v>36249.629999999997</v>
      </c>
      <c r="AG331">
        <v>2</v>
      </c>
      <c r="AH331">
        <v>2</v>
      </c>
      <c r="AI331">
        <v>0.25</v>
      </c>
      <c r="AJ331">
        <v>0.18333334000000001</v>
      </c>
      <c r="AK331">
        <v>0.34099188000000002</v>
      </c>
      <c r="AL331">
        <v>0.23036398</v>
      </c>
      <c r="AM331">
        <v>45</v>
      </c>
      <c r="AN331">
        <v>20</v>
      </c>
      <c r="AO331">
        <v>90</v>
      </c>
      <c r="AP331">
        <v>90</v>
      </c>
      <c r="AQ331" s="34">
        <v>5.0311804000000002</v>
      </c>
      <c r="AR331" s="34">
        <v>0</v>
      </c>
      <c r="AS331" s="34">
        <v>0.42549409999999999</v>
      </c>
      <c r="AT331" s="34">
        <v>87.828209999999999</v>
      </c>
      <c r="AU331" s="34">
        <v>92.933099999999996</v>
      </c>
      <c r="AV331" s="34">
        <v>3.1112028E-5</v>
      </c>
      <c r="AW331" s="34">
        <v>0.40151522000000001</v>
      </c>
      <c r="AX331" s="34">
        <v>0.36756638000000003</v>
      </c>
      <c r="AY331" s="34"/>
      <c r="AZ331" s="34">
        <v>0.57891700000000001</v>
      </c>
      <c r="BA331" s="34">
        <v>0.5</v>
      </c>
      <c r="BB331" s="34">
        <v>0.64564999999999995</v>
      </c>
      <c r="BC331" s="34">
        <v>0</v>
      </c>
      <c r="BD331" s="34">
        <v>0</v>
      </c>
      <c r="BE331" s="34">
        <v>0.1</v>
      </c>
      <c r="BF331" s="34">
        <v>0</v>
      </c>
      <c r="BG331" s="34">
        <v>1.8000001000000001</v>
      </c>
      <c r="BH331" s="34">
        <v>2.7</v>
      </c>
      <c r="BI331" s="34">
        <v>5.5000004999999996</v>
      </c>
      <c r="BJ331" s="34">
        <v>10</v>
      </c>
      <c r="BK331" s="34">
        <v>6.0000004999999996</v>
      </c>
      <c r="BL331" s="34">
        <v>1.5000001000000001</v>
      </c>
      <c r="BM331" s="34">
        <v>1.5000001000000001</v>
      </c>
      <c r="BN331" s="34">
        <v>5.5000004999999996</v>
      </c>
      <c r="BO331" s="34">
        <v>0.5</v>
      </c>
      <c r="BP331" s="34"/>
      <c r="BQ331" s="34"/>
      <c r="BR331" s="34"/>
      <c r="BS331" s="34">
        <v>0.58268105999999997</v>
      </c>
      <c r="BT331" s="34">
        <v>0.12635094999999999</v>
      </c>
      <c r="BU331" s="34">
        <v>0</v>
      </c>
      <c r="BV331" s="34">
        <v>6.5119999999999996</v>
      </c>
      <c r="BW331" s="34"/>
      <c r="BX331" s="34"/>
      <c r="BY331" s="34">
        <v>12.240000999999999</v>
      </c>
      <c r="BZ331" s="34">
        <v>9.7200000000000006</v>
      </c>
      <c r="CA331" s="34"/>
      <c r="CB331" s="34"/>
      <c r="CC331" s="34"/>
      <c r="CD331" s="34"/>
      <c r="CE331" s="34"/>
      <c r="CF331" s="34"/>
      <c r="CG331" s="34"/>
      <c r="CH331" s="34"/>
      <c r="CI331" s="34"/>
      <c r="CJ331" s="34"/>
      <c r="CK331" s="34"/>
      <c r="CL331" s="34"/>
      <c r="CM331" s="34"/>
      <c r="CN331" s="34" t="s">
        <v>2233</v>
      </c>
    </row>
    <row r="332" spans="1:92">
      <c r="A332" t="s">
        <v>2548</v>
      </c>
      <c r="B332">
        <v>522</v>
      </c>
      <c r="C332" t="s">
        <v>394</v>
      </c>
      <c r="D332">
        <v>4.5421734000000002</v>
      </c>
      <c r="E332">
        <v>3.2194742999999999</v>
      </c>
      <c r="F332">
        <v>2773.4047999999998</v>
      </c>
      <c r="G332">
        <v>258.48743000000002</v>
      </c>
      <c r="H332">
        <v>458.64935000000003</v>
      </c>
      <c r="I332">
        <v>1212.8552999999999</v>
      </c>
      <c r="J332">
        <v>843.41265999999996</v>
      </c>
      <c r="K332">
        <v>9</v>
      </c>
      <c r="L332">
        <v>66.600784000000004</v>
      </c>
      <c r="M332">
        <v>128.77897999999999</v>
      </c>
      <c r="N332" t="s">
        <v>2184</v>
      </c>
      <c r="O332">
        <v>98.742904999999993</v>
      </c>
      <c r="P332">
        <v>107.31581</v>
      </c>
      <c r="Q332">
        <v>456</v>
      </c>
      <c r="R332">
        <v>4.2619999999999996</v>
      </c>
      <c r="S332">
        <v>4.2130000000000001</v>
      </c>
      <c r="T332">
        <v>4.2619999999999996</v>
      </c>
      <c r="U332">
        <v>3.589</v>
      </c>
      <c r="V332">
        <v>5.25</v>
      </c>
      <c r="W332">
        <v>3.327</v>
      </c>
      <c r="X332">
        <v>8.5069999999999997</v>
      </c>
      <c r="Y332">
        <v>6.085</v>
      </c>
      <c r="Z332">
        <v>5.867</v>
      </c>
      <c r="AA332">
        <v>3.577</v>
      </c>
      <c r="AB332">
        <v>1.0620000000000001</v>
      </c>
      <c r="AC332">
        <v>1.2270000000000001</v>
      </c>
      <c r="AD332">
        <v>49555.644999999997</v>
      </c>
      <c r="AE332">
        <v>8925.09</v>
      </c>
      <c r="AF332">
        <v>21989.756000000001</v>
      </c>
      <c r="AG332">
        <v>2</v>
      </c>
      <c r="AH332">
        <v>1</v>
      </c>
      <c r="AI332">
        <v>0.20000002</v>
      </c>
      <c r="AJ332">
        <v>8.3333335999999994E-2</v>
      </c>
      <c r="AK332">
        <v>0.27709007000000002</v>
      </c>
      <c r="AL332">
        <v>0.14975654999999999</v>
      </c>
      <c r="AM332">
        <v>40</v>
      </c>
      <c r="AN332">
        <v>20</v>
      </c>
      <c r="AO332">
        <v>73</v>
      </c>
      <c r="AP332">
        <v>100</v>
      </c>
      <c r="AQ332" s="34">
        <v>2.7240248</v>
      </c>
      <c r="AR332" s="34">
        <v>7.9061409999999999</v>
      </c>
      <c r="AS332" s="34">
        <v>0.25874645000000002</v>
      </c>
      <c r="AT332" s="34">
        <v>292.71843999999999</v>
      </c>
      <c r="AU332" s="34">
        <v>303.41910000000001</v>
      </c>
      <c r="AV332" s="34"/>
      <c r="AW332" s="34"/>
      <c r="AX332" s="34">
        <v>0.60035850000000002</v>
      </c>
      <c r="AY332" s="34">
        <v>2.948699</v>
      </c>
      <c r="AZ332" s="34">
        <v>1.842937</v>
      </c>
      <c r="BA332" s="34">
        <v>3.0000002000000001</v>
      </c>
      <c r="BB332" s="34">
        <v>0.350045</v>
      </c>
      <c r="BC332" s="34">
        <v>0</v>
      </c>
      <c r="BD332" s="34">
        <v>0</v>
      </c>
      <c r="BE332" s="34">
        <v>0.1</v>
      </c>
      <c r="BF332" s="34">
        <v>0</v>
      </c>
      <c r="BG332" s="34">
        <v>0.5</v>
      </c>
      <c r="BH332" s="34">
        <v>1.7</v>
      </c>
      <c r="BI332" s="34">
        <v>3.3000001999999999</v>
      </c>
      <c r="BJ332" s="34">
        <v>11.400001</v>
      </c>
      <c r="BK332" s="34">
        <v>2.1000000999999999</v>
      </c>
      <c r="BL332" s="34">
        <v>0</v>
      </c>
      <c r="BM332" s="34"/>
      <c r="BN332" s="34"/>
      <c r="BO332" s="34"/>
      <c r="BP332" s="34"/>
      <c r="BQ332" s="34"/>
      <c r="BR332" s="34"/>
      <c r="BS332" s="34">
        <v>0</v>
      </c>
      <c r="BT332" s="34">
        <v>1.3232387999999999</v>
      </c>
      <c r="BU332" s="34">
        <v>0</v>
      </c>
      <c r="BV332" s="34">
        <v>3.0000002000000001</v>
      </c>
      <c r="BW332" s="34"/>
      <c r="BX332" s="34"/>
      <c r="BY332" s="34">
        <v>2.0400002000000002</v>
      </c>
      <c r="BZ332" s="34">
        <v>4.59</v>
      </c>
      <c r="CA332" s="34"/>
      <c r="CB332" s="34"/>
      <c r="CC332" s="34"/>
      <c r="CD332" s="34"/>
      <c r="CE332" s="34"/>
      <c r="CF332" s="34"/>
      <c r="CG332" s="34"/>
      <c r="CH332" s="34"/>
      <c r="CI332" s="34"/>
      <c r="CJ332" s="34"/>
      <c r="CK332" s="34"/>
      <c r="CL332" s="34"/>
      <c r="CM332" s="34"/>
      <c r="CN332" s="34" t="s">
        <v>2176</v>
      </c>
    </row>
    <row r="333" spans="1:92">
      <c r="A333" t="s">
        <v>2549</v>
      </c>
      <c r="B333">
        <v>523</v>
      </c>
      <c r="C333" t="s">
        <v>394</v>
      </c>
      <c r="D333">
        <v>6.1131700000000002</v>
      </c>
      <c r="E333">
        <v>3.5866053</v>
      </c>
      <c r="F333">
        <v>2655.8375999999998</v>
      </c>
      <c r="G333">
        <v>251.98493999999999</v>
      </c>
      <c r="H333">
        <v>449.03714000000002</v>
      </c>
      <c r="I333">
        <v>1111.403</v>
      </c>
      <c r="J333">
        <v>843.41265999999996</v>
      </c>
      <c r="K333">
        <v>9</v>
      </c>
      <c r="L333">
        <v>89.635925</v>
      </c>
      <c r="M333">
        <v>143.46420000000001</v>
      </c>
      <c r="N333" t="s">
        <v>2184</v>
      </c>
      <c r="O333">
        <v>132.89500000000001</v>
      </c>
      <c r="P333">
        <v>119.553505</v>
      </c>
      <c r="Q333">
        <v>546</v>
      </c>
      <c r="R333">
        <v>4.9450000000000003</v>
      </c>
      <c r="S333">
        <v>4.1230000000000002</v>
      </c>
      <c r="T333">
        <v>4.9450000000000003</v>
      </c>
      <c r="U333">
        <v>3.7879999999999998</v>
      </c>
      <c r="V333">
        <v>3.9119999999999999</v>
      </c>
      <c r="W333">
        <v>3.2509999999999999</v>
      </c>
      <c r="X333">
        <v>8.8550000000000004</v>
      </c>
      <c r="Y333">
        <v>2.923</v>
      </c>
      <c r="Z333">
        <v>5.726</v>
      </c>
      <c r="AA333">
        <v>2.488</v>
      </c>
      <c r="AB333">
        <v>1.524</v>
      </c>
      <c r="AC333">
        <v>1.714</v>
      </c>
      <c r="AD333">
        <v>22979.516</v>
      </c>
      <c r="AE333">
        <v>9125.09</v>
      </c>
      <c r="AF333">
        <v>26786.273000000001</v>
      </c>
      <c r="AG333">
        <v>2</v>
      </c>
      <c r="AH333">
        <v>1</v>
      </c>
      <c r="AI333">
        <v>0.3</v>
      </c>
      <c r="AJ333">
        <v>8.3333335999999994E-2</v>
      </c>
      <c r="AK333">
        <v>0.36313683000000002</v>
      </c>
      <c r="AL333">
        <v>0.25675653999999998</v>
      </c>
      <c r="AM333">
        <v>40</v>
      </c>
      <c r="AN333">
        <v>20</v>
      </c>
      <c r="AO333">
        <v>87</v>
      </c>
      <c r="AP333">
        <v>100</v>
      </c>
      <c r="AQ333" s="34">
        <v>3.8136345999999999</v>
      </c>
      <c r="AR333" s="34">
        <v>0</v>
      </c>
      <c r="AS333" s="34">
        <v>0.43124402000000001</v>
      </c>
      <c r="AT333" s="34">
        <v>241.81292999999999</v>
      </c>
      <c r="AU333" s="34">
        <v>245.76755</v>
      </c>
      <c r="AV333" s="34"/>
      <c r="AW333" s="34"/>
      <c r="AX333" s="34">
        <v>0.60035850000000002</v>
      </c>
      <c r="AY333" s="34">
        <v>1.4743495</v>
      </c>
      <c r="AZ333" s="34">
        <v>0.92146850000000002</v>
      </c>
      <c r="BA333" s="34">
        <v>3.0000002000000001</v>
      </c>
      <c r="BB333" s="34">
        <v>0.350045</v>
      </c>
      <c r="BC333" s="34">
        <v>0</v>
      </c>
      <c r="BD333" s="34">
        <v>0</v>
      </c>
      <c r="BE333" s="34">
        <v>0.1</v>
      </c>
      <c r="BF333" s="34">
        <v>0</v>
      </c>
      <c r="BG333" s="34">
        <v>0.70000004999999998</v>
      </c>
      <c r="BH333" s="34">
        <v>1.6</v>
      </c>
      <c r="BI333" s="34">
        <v>1.9000001</v>
      </c>
      <c r="BJ333" s="34">
        <v>11.700001</v>
      </c>
      <c r="BK333" s="34">
        <v>11.500000999999999</v>
      </c>
      <c r="BL333" s="34">
        <v>0</v>
      </c>
      <c r="BM333" s="34">
        <v>2.2000000000000002</v>
      </c>
      <c r="BN333" s="34">
        <v>2.2000000000000002</v>
      </c>
      <c r="BO333" s="34">
        <v>0</v>
      </c>
      <c r="BP333" s="34"/>
      <c r="BQ333" s="34"/>
      <c r="BR333" s="34"/>
      <c r="BS333" s="34">
        <v>0</v>
      </c>
      <c r="BT333" s="34">
        <v>1.3232387999999999</v>
      </c>
      <c r="BU333" s="34">
        <v>0</v>
      </c>
      <c r="BV333" s="34">
        <v>3.0000002000000001</v>
      </c>
      <c r="BW333" s="34"/>
      <c r="BX333" s="34"/>
      <c r="BY333" s="34">
        <v>3.4</v>
      </c>
      <c r="BZ333" s="34">
        <v>4.59</v>
      </c>
      <c r="CA333" s="34"/>
      <c r="CB333" s="34"/>
      <c r="CC333" s="34"/>
      <c r="CD333" s="34"/>
      <c r="CE333" s="34"/>
      <c r="CF333" s="34"/>
      <c r="CG333" s="34"/>
      <c r="CH333" s="34"/>
      <c r="CI333" s="34"/>
      <c r="CJ333" s="34"/>
      <c r="CK333" s="34"/>
      <c r="CL333" s="34"/>
      <c r="CM333" s="34"/>
      <c r="CN333" s="34" t="s">
        <v>2176</v>
      </c>
    </row>
    <row r="334" spans="1:92">
      <c r="A334" t="s">
        <v>2550</v>
      </c>
      <c r="B334">
        <v>524</v>
      </c>
      <c r="C334" t="s">
        <v>395</v>
      </c>
      <c r="D334">
        <v>1.2747269999999999</v>
      </c>
      <c r="E334">
        <v>1.0763332000000001</v>
      </c>
      <c r="F334">
        <v>2652.0146</v>
      </c>
      <c r="G334">
        <v>44.688809999999997</v>
      </c>
      <c r="H334">
        <v>2334.1516000000001</v>
      </c>
      <c r="I334">
        <v>50.592517999999998</v>
      </c>
      <c r="J334">
        <v>222.58170999999999</v>
      </c>
      <c r="K334">
        <v>8</v>
      </c>
      <c r="L334">
        <v>77.256180000000001</v>
      </c>
      <c r="M334">
        <v>107.63331599999999</v>
      </c>
      <c r="N334" t="s">
        <v>2192</v>
      </c>
      <c r="O334">
        <v>98.05592</v>
      </c>
      <c r="P334">
        <v>119.592575</v>
      </c>
      <c r="Q334">
        <v>212</v>
      </c>
      <c r="R334">
        <v>2.258</v>
      </c>
      <c r="S334">
        <v>4.12</v>
      </c>
      <c r="T334">
        <v>2.258</v>
      </c>
      <c r="U334">
        <v>2.0750000000000002</v>
      </c>
      <c r="V334">
        <v>0.84399999999999997</v>
      </c>
      <c r="W334">
        <v>1.353</v>
      </c>
      <c r="X334">
        <v>0</v>
      </c>
      <c r="Y334">
        <v>0.61699999999999999</v>
      </c>
      <c r="Z334">
        <v>1.55</v>
      </c>
      <c r="AA334">
        <v>1.0720000000000001</v>
      </c>
      <c r="AB334">
        <v>0.27200000000000002</v>
      </c>
      <c r="AC334">
        <v>0.20599999999999999</v>
      </c>
      <c r="AD334">
        <v>17142.900000000001</v>
      </c>
      <c r="AE334">
        <v>2559.2002000000002</v>
      </c>
      <c r="AF334">
        <v>4304.4155000000001</v>
      </c>
      <c r="AG334">
        <v>1</v>
      </c>
      <c r="AH334">
        <v>0.5</v>
      </c>
      <c r="AI334">
        <v>1.6666667E-3</v>
      </c>
      <c r="AJ334">
        <v>1.6666667999999999E-2</v>
      </c>
      <c r="AK334">
        <v>0.33550864000000002</v>
      </c>
      <c r="AL334">
        <v>0.35253718000000001</v>
      </c>
      <c r="AM334">
        <v>4</v>
      </c>
      <c r="AN334">
        <v>92</v>
      </c>
      <c r="AO334">
        <v>12</v>
      </c>
      <c r="AP334">
        <v>96</v>
      </c>
      <c r="AQ334" s="34">
        <v>3.8057287</v>
      </c>
      <c r="AR334" s="34">
        <v>0</v>
      </c>
      <c r="AS334" s="34">
        <v>0.2299968</v>
      </c>
      <c r="AT334" s="34">
        <v>46.956511999999996</v>
      </c>
      <c r="AU334" s="34">
        <v>50.779865000000001</v>
      </c>
      <c r="AV334" s="34"/>
      <c r="AW334" s="34"/>
      <c r="AX334" s="34"/>
      <c r="AY334" s="34">
        <v>0.59014820000000001</v>
      </c>
      <c r="AZ334" s="34">
        <v>0.29507410000000001</v>
      </c>
      <c r="BA334" s="34">
        <v>0.5</v>
      </c>
      <c r="BB334" s="34">
        <v>3.7600000000000001E-2</v>
      </c>
      <c r="BC334" s="34">
        <v>0</v>
      </c>
      <c r="BD334" s="34">
        <v>0</v>
      </c>
      <c r="BE334" s="34">
        <v>0.5</v>
      </c>
      <c r="BF334" s="34">
        <v>0</v>
      </c>
      <c r="BG334" s="34">
        <v>4.0000002999999999E-2</v>
      </c>
      <c r="BH334" s="34">
        <v>0.2</v>
      </c>
      <c r="BI334" s="34">
        <v>0.5</v>
      </c>
      <c r="BJ334" s="34">
        <v>1</v>
      </c>
      <c r="BK334" s="34">
        <v>1</v>
      </c>
      <c r="BL334" s="34">
        <v>0</v>
      </c>
      <c r="BM334" s="34"/>
      <c r="BN334" s="34"/>
      <c r="BO334" s="34"/>
      <c r="BP334" s="34"/>
      <c r="BQ334" s="34"/>
      <c r="BR334" s="34"/>
      <c r="BS334" s="34">
        <v>0.68858224000000001</v>
      </c>
      <c r="BT334" s="34">
        <v>7.6576340000000007E-2</v>
      </c>
      <c r="BU334" s="34">
        <v>0</v>
      </c>
      <c r="BV334" s="34">
        <v>0.50200003000000004</v>
      </c>
      <c r="BW334" s="34"/>
      <c r="BX334" s="34"/>
      <c r="BY334" s="34">
        <v>1.6800001</v>
      </c>
      <c r="BZ334" s="34">
        <v>0.54</v>
      </c>
      <c r="CA334" s="34"/>
      <c r="CB334" s="34"/>
      <c r="CC334" s="34"/>
      <c r="CD334" s="34"/>
      <c r="CE334" s="34"/>
      <c r="CF334" s="34"/>
      <c r="CG334" s="34"/>
      <c r="CH334" s="34"/>
      <c r="CI334" s="34"/>
      <c r="CJ334" s="34"/>
      <c r="CK334" s="34"/>
      <c r="CL334" s="34"/>
      <c r="CM334" s="34"/>
      <c r="CN334" s="34" t="s">
        <v>2176</v>
      </c>
    </row>
    <row r="335" spans="1:92">
      <c r="A335" t="s">
        <v>2551</v>
      </c>
      <c r="B335">
        <v>525</v>
      </c>
      <c r="C335" t="s">
        <v>395</v>
      </c>
      <c r="D335">
        <v>1.2155265</v>
      </c>
      <c r="E335">
        <v>2.0497155</v>
      </c>
      <c r="F335">
        <v>6268.6293999999998</v>
      </c>
      <c r="G335">
        <v>3377.0075999999999</v>
      </c>
      <c r="H335">
        <v>2269.9409999999998</v>
      </c>
      <c r="I335">
        <v>216.29651000000001</v>
      </c>
      <c r="J335">
        <v>405.38490000000002</v>
      </c>
      <c r="K335">
        <v>9</v>
      </c>
      <c r="L335">
        <v>17.822967999999999</v>
      </c>
      <c r="M335">
        <v>81.988619999999997</v>
      </c>
      <c r="N335" t="s">
        <v>2192</v>
      </c>
      <c r="O335">
        <v>93.502039999999994</v>
      </c>
      <c r="P335">
        <v>227.74617000000001</v>
      </c>
      <c r="Q335">
        <v>312</v>
      </c>
      <c r="R335">
        <v>2.863</v>
      </c>
      <c r="S335">
        <v>6.3339999999999996</v>
      </c>
      <c r="T335">
        <v>2.2050000000000001</v>
      </c>
      <c r="U335">
        <v>2.863</v>
      </c>
      <c r="V335">
        <v>1.284</v>
      </c>
      <c r="W335">
        <v>1.865</v>
      </c>
      <c r="X335">
        <v>0</v>
      </c>
      <c r="Y335">
        <v>1.1319999999999999</v>
      </c>
      <c r="Z335">
        <v>1.9570000000000001</v>
      </c>
      <c r="AA335">
        <v>1.524</v>
      </c>
      <c r="AB335">
        <v>0.188</v>
      </c>
      <c r="AC335">
        <v>0.246</v>
      </c>
      <c r="AD335">
        <v>24594.776999999998</v>
      </c>
      <c r="AE335">
        <v>3381.8</v>
      </c>
      <c r="AF335">
        <v>5876.1289999999999</v>
      </c>
      <c r="AG335">
        <v>1</v>
      </c>
      <c r="AH335">
        <v>0.5</v>
      </c>
      <c r="AI335">
        <v>1.6666667E-3</v>
      </c>
      <c r="AJ335">
        <v>1.6666667999999999E-2</v>
      </c>
      <c r="AK335">
        <v>0.18725358</v>
      </c>
      <c r="AL335">
        <v>0.26196819999999998</v>
      </c>
      <c r="AM335">
        <v>15</v>
      </c>
      <c r="AN335">
        <v>92</v>
      </c>
      <c r="AO335">
        <v>84</v>
      </c>
      <c r="AP335">
        <v>90</v>
      </c>
      <c r="AQ335" s="34">
        <v>4.9474473000000003</v>
      </c>
      <c r="AR335" s="34">
        <v>0</v>
      </c>
      <c r="AS335" s="34">
        <v>0.20124722</v>
      </c>
      <c r="AT335" s="34">
        <v>83.129450000000006</v>
      </c>
      <c r="AU335" s="34">
        <v>88.101960000000005</v>
      </c>
      <c r="AV335" s="34"/>
      <c r="AW335" s="34"/>
      <c r="AX335" s="34"/>
      <c r="AY335" s="34">
        <v>1.0327595000000001</v>
      </c>
      <c r="AZ335" s="34">
        <v>0.29507410000000001</v>
      </c>
      <c r="BA335" s="34">
        <v>0.5</v>
      </c>
      <c r="BB335" s="34">
        <v>0.26490000000000002</v>
      </c>
      <c r="BC335" s="34">
        <v>0</v>
      </c>
      <c r="BD335" s="34">
        <v>1.5000001000000001</v>
      </c>
      <c r="BE335" s="34">
        <v>0.5</v>
      </c>
      <c r="BF335" s="34">
        <v>0</v>
      </c>
      <c r="BG335" s="34">
        <v>0.3</v>
      </c>
      <c r="BH335" s="34">
        <v>0.2</v>
      </c>
      <c r="BI335" s="34">
        <v>0.24000001000000001</v>
      </c>
      <c r="BJ335" s="34">
        <v>0.5</v>
      </c>
      <c r="BK335" s="34">
        <v>0.3</v>
      </c>
      <c r="BL335" s="34">
        <v>0.2</v>
      </c>
      <c r="BM335" s="34">
        <v>0.5</v>
      </c>
      <c r="BN335" s="34">
        <v>0.70000004999999998</v>
      </c>
      <c r="BO335" s="34">
        <v>0.8</v>
      </c>
      <c r="BP335" s="34"/>
      <c r="BQ335" s="34"/>
      <c r="BR335" s="34"/>
      <c r="BS335" s="34">
        <v>1.0926264999999999</v>
      </c>
      <c r="BT335" s="34">
        <v>5.1050887000000003E-2</v>
      </c>
      <c r="BU335" s="34">
        <v>0</v>
      </c>
      <c r="BV335" s="34">
        <v>0.42600002999999997</v>
      </c>
      <c r="BW335" s="34"/>
      <c r="BX335" s="34"/>
      <c r="BY335" s="34">
        <v>0.4</v>
      </c>
      <c r="BZ335" s="34">
        <v>0.54</v>
      </c>
      <c r="CA335" s="34"/>
      <c r="CB335" s="34"/>
      <c r="CC335" s="34"/>
      <c r="CD335" s="34"/>
      <c r="CE335" s="34"/>
      <c r="CF335" s="34"/>
      <c r="CG335" s="34"/>
      <c r="CH335" s="34"/>
      <c r="CI335" s="34"/>
      <c r="CJ335" s="34"/>
      <c r="CK335" s="34"/>
      <c r="CL335" s="34"/>
      <c r="CM335" s="34"/>
      <c r="CN335" s="34" t="s">
        <v>2176</v>
      </c>
    </row>
    <row r="336" spans="1:92">
      <c r="A336" t="s">
        <v>2552</v>
      </c>
      <c r="B336">
        <v>526</v>
      </c>
      <c r="C336" t="s">
        <v>396</v>
      </c>
      <c r="D336">
        <v>7.8126717000000001</v>
      </c>
      <c r="E336">
        <v>6.6204685999999997</v>
      </c>
      <c r="F336">
        <v>8691.4120000000003</v>
      </c>
      <c r="G336">
        <v>2711.2379999999998</v>
      </c>
      <c r="H336">
        <v>2456.2773000000002</v>
      </c>
      <c r="I336">
        <v>2899.6333</v>
      </c>
      <c r="J336">
        <v>624.26310000000001</v>
      </c>
      <c r="K336">
        <v>12</v>
      </c>
      <c r="L336">
        <v>67.004040000000003</v>
      </c>
      <c r="M336">
        <v>90.691344999999998</v>
      </c>
      <c r="N336" t="s">
        <v>2175</v>
      </c>
      <c r="O336">
        <v>38.110590000000002</v>
      </c>
      <c r="P336">
        <v>83.803399999999996</v>
      </c>
      <c r="Q336">
        <v>628</v>
      </c>
      <c r="R336">
        <v>5.59</v>
      </c>
      <c r="S336">
        <v>7.4580000000000002</v>
      </c>
      <c r="T336">
        <v>5.59</v>
      </c>
      <c r="U336">
        <v>5.1459999999999999</v>
      </c>
      <c r="V336">
        <v>2.4359999999999999</v>
      </c>
      <c r="W336">
        <v>3.105</v>
      </c>
      <c r="X336">
        <v>0</v>
      </c>
      <c r="Y336">
        <v>2.5790000000000002</v>
      </c>
      <c r="Z336">
        <v>7.5419999999999998</v>
      </c>
      <c r="AA336">
        <v>3.117</v>
      </c>
      <c r="AB336">
        <v>3.0009999999999999</v>
      </c>
      <c r="AC336">
        <v>1.4239999999999999</v>
      </c>
      <c r="AD336">
        <v>24594.776999999998</v>
      </c>
      <c r="AE336">
        <v>13507.011</v>
      </c>
      <c r="AF336">
        <v>37743.938000000002</v>
      </c>
      <c r="AG336">
        <v>1</v>
      </c>
      <c r="AH336">
        <v>0.5</v>
      </c>
      <c r="AI336">
        <v>0.25</v>
      </c>
      <c r="AJ336">
        <v>0.16666666999999999</v>
      </c>
      <c r="AK336">
        <v>0.22245957999999999</v>
      </c>
      <c r="AL336">
        <v>0.25374617999999999</v>
      </c>
      <c r="AM336">
        <v>15</v>
      </c>
      <c r="AN336">
        <v>92</v>
      </c>
      <c r="AO336">
        <v>90</v>
      </c>
      <c r="AP336">
        <v>90</v>
      </c>
      <c r="AQ336" s="34">
        <v>4.9474473000000003</v>
      </c>
      <c r="AR336" s="34">
        <v>0</v>
      </c>
      <c r="AS336" s="34">
        <v>0.20124722</v>
      </c>
      <c r="AT336" s="34">
        <v>83.129450000000006</v>
      </c>
      <c r="AU336" s="34">
        <v>88.101960000000005</v>
      </c>
      <c r="AV336" s="34"/>
      <c r="AW336" s="34"/>
      <c r="AX336" s="34"/>
      <c r="AY336" s="34">
        <v>1.0327595000000001</v>
      </c>
      <c r="AZ336" s="34">
        <v>0.29507410000000001</v>
      </c>
      <c r="BA336" s="34">
        <v>0.5</v>
      </c>
      <c r="BB336" s="34">
        <v>0.26490000000000002</v>
      </c>
      <c r="BC336" s="34">
        <v>0</v>
      </c>
      <c r="BD336" s="34">
        <v>1.5000001000000001</v>
      </c>
      <c r="BE336" s="34">
        <v>0.5</v>
      </c>
      <c r="BF336" s="34">
        <v>0</v>
      </c>
      <c r="BG336" s="34">
        <v>2</v>
      </c>
      <c r="BH336" s="34">
        <v>3.1000000999999999</v>
      </c>
      <c r="BI336" s="34">
        <v>6.5000004999999996</v>
      </c>
      <c r="BJ336" s="34">
        <v>10</v>
      </c>
      <c r="BK336" s="34">
        <v>8</v>
      </c>
      <c r="BL336" s="34">
        <v>1</v>
      </c>
      <c r="BM336" s="34">
        <v>1.5000001000000001</v>
      </c>
      <c r="BN336" s="34">
        <v>5.5000004999999996</v>
      </c>
      <c r="BO336" s="34">
        <v>0.5</v>
      </c>
      <c r="BP336" s="34"/>
      <c r="BQ336" s="34"/>
      <c r="BR336" s="34"/>
      <c r="BS336" s="34">
        <v>1.0926264999999999</v>
      </c>
      <c r="BT336" s="34">
        <v>5.1050887000000003E-2</v>
      </c>
      <c r="BU336" s="34">
        <v>0</v>
      </c>
      <c r="BV336" s="34">
        <v>4.26</v>
      </c>
      <c r="BW336" s="34"/>
      <c r="BX336" s="34"/>
      <c r="BY336" s="34">
        <v>12.240000999999999</v>
      </c>
      <c r="BZ336" s="34">
        <v>9.7200000000000006</v>
      </c>
      <c r="CA336" s="34"/>
      <c r="CB336" s="34"/>
      <c r="CC336" s="34"/>
      <c r="CD336" s="34"/>
      <c r="CE336" s="34"/>
      <c r="CF336" s="34"/>
      <c r="CG336" s="34"/>
      <c r="CH336" s="34"/>
      <c r="CI336" s="34"/>
      <c r="CJ336" s="34"/>
      <c r="CK336" s="34"/>
      <c r="CL336" s="34"/>
      <c r="CM336" s="34"/>
      <c r="CN336" s="34" t="s">
        <v>2176</v>
      </c>
    </row>
    <row r="337" spans="1:92">
      <c r="A337" t="s">
        <v>2553</v>
      </c>
      <c r="B337">
        <v>527</v>
      </c>
      <c r="C337" t="s">
        <v>395</v>
      </c>
      <c r="D337">
        <v>8.2758699999999994</v>
      </c>
      <c r="E337">
        <v>5.459549</v>
      </c>
      <c r="F337">
        <v>5350.5474000000004</v>
      </c>
      <c r="G337">
        <v>2992.5286000000001</v>
      </c>
      <c r="H337">
        <v>458.4753</v>
      </c>
      <c r="I337">
        <v>1340.3846000000001</v>
      </c>
      <c r="J337">
        <v>559.15869999999995</v>
      </c>
      <c r="K337">
        <v>10</v>
      </c>
      <c r="L337">
        <v>110.63997000000001</v>
      </c>
      <c r="M337">
        <v>116.16061999999999</v>
      </c>
      <c r="N337" t="s">
        <v>2190</v>
      </c>
      <c r="O337">
        <v>113.36808000000001</v>
      </c>
      <c r="P337">
        <v>82.720439999999996</v>
      </c>
      <c r="Q337">
        <v>655</v>
      </c>
      <c r="R337">
        <v>5.7539999999999996</v>
      </c>
      <c r="S337">
        <v>5.8520000000000003</v>
      </c>
      <c r="T337">
        <v>5.7539999999999996</v>
      </c>
      <c r="U337">
        <v>4.673</v>
      </c>
      <c r="V337">
        <v>5.0609999999999999</v>
      </c>
      <c r="W337">
        <v>5.7750000000000004</v>
      </c>
      <c r="X337">
        <v>7.1920000000000002</v>
      </c>
      <c r="Y337">
        <v>3.6349999999999998</v>
      </c>
      <c r="Z337">
        <v>5.3239999999999998</v>
      </c>
      <c r="AA337">
        <v>3.448</v>
      </c>
      <c r="AB337">
        <v>1.042</v>
      </c>
      <c r="AC337">
        <v>0.83399999999999996</v>
      </c>
      <c r="AD337">
        <v>53171.582000000002</v>
      </c>
      <c r="AE337">
        <v>8793.4570000000003</v>
      </c>
      <c r="AF337">
        <v>15783.433999999999</v>
      </c>
      <c r="AG337">
        <v>2</v>
      </c>
      <c r="AH337">
        <v>2</v>
      </c>
      <c r="AI337">
        <v>0.16666666999999999</v>
      </c>
      <c r="AJ337">
        <v>6.6666669999999997E-2</v>
      </c>
      <c r="AK337">
        <v>0.52662010000000004</v>
      </c>
      <c r="AL337">
        <v>0.12021964</v>
      </c>
      <c r="AM337">
        <v>45</v>
      </c>
      <c r="AN337">
        <v>15</v>
      </c>
      <c r="AO337">
        <v>65</v>
      </c>
      <c r="AP337">
        <v>60</v>
      </c>
      <c r="AQ337" s="34">
        <v>7.2448997000000004</v>
      </c>
      <c r="AR337" s="34">
        <v>2.9784586000000002</v>
      </c>
      <c r="AS337" s="34">
        <v>0.81936359999999997</v>
      </c>
      <c r="AT337" s="34">
        <v>144.28360000000001</v>
      </c>
      <c r="AU337" s="34">
        <v>154.81593000000001</v>
      </c>
      <c r="AV337" s="34">
        <v>1.7444885E-4</v>
      </c>
      <c r="AW337" s="34">
        <v>2.2513443999999998</v>
      </c>
      <c r="AX337" s="34">
        <v>1.8010752999999999</v>
      </c>
      <c r="AY337" s="34">
        <v>2.6464777000000002</v>
      </c>
      <c r="AZ337" s="34">
        <v>1.7367511</v>
      </c>
      <c r="BA337" s="34">
        <v>3.0000002000000001</v>
      </c>
      <c r="BB337" s="34">
        <v>0.25510502000000002</v>
      </c>
      <c r="BC337" s="34">
        <v>0</v>
      </c>
      <c r="BD337" s="34">
        <v>1.5000001000000001</v>
      </c>
      <c r="BE337" s="34">
        <v>0.1</v>
      </c>
      <c r="BF337" s="34">
        <v>0</v>
      </c>
      <c r="BG337" s="34">
        <v>1</v>
      </c>
      <c r="BH337" s="34">
        <v>1.5000001000000001</v>
      </c>
      <c r="BI337" s="34">
        <v>1.1000000000000001</v>
      </c>
      <c r="BJ337" s="34">
        <v>7.4000006000000003</v>
      </c>
      <c r="BK337" s="34">
        <v>1.5000001000000001</v>
      </c>
      <c r="BL337" s="34">
        <v>0</v>
      </c>
      <c r="BM337" s="34"/>
      <c r="BN337" s="34"/>
      <c r="BO337" s="34"/>
      <c r="BP337" s="34"/>
      <c r="BQ337" s="34"/>
      <c r="BR337" s="34"/>
      <c r="BS337" s="34">
        <v>0</v>
      </c>
      <c r="BT337" s="34">
        <v>6.8229509999999993E-2</v>
      </c>
      <c r="BU337" s="34">
        <v>0</v>
      </c>
      <c r="BV337" s="34">
        <v>2.3679999999999999</v>
      </c>
      <c r="BW337" s="34"/>
      <c r="BX337" s="34"/>
      <c r="BY337" s="34">
        <v>5.76</v>
      </c>
      <c r="BZ337" s="34">
        <v>2.16</v>
      </c>
      <c r="CA337" s="34"/>
      <c r="CB337" s="34"/>
      <c r="CC337" s="34"/>
      <c r="CD337" s="34"/>
      <c r="CE337" s="34"/>
      <c r="CF337" s="34"/>
      <c r="CG337" s="34"/>
      <c r="CH337" s="34"/>
      <c r="CI337" s="34"/>
      <c r="CJ337" s="34"/>
      <c r="CK337" s="34"/>
      <c r="CL337" s="34"/>
      <c r="CM337" s="34"/>
      <c r="CN337" s="34" t="s">
        <v>2182</v>
      </c>
    </row>
    <row r="338" spans="1:92">
      <c r="A338" t="s">
        <v>2554</v>
      </c>
      <c r="B338">
        <v>528</v>
      </c>
      <c r="C338" t="s">
        <v>395</v>
      </c>
      <c r="D338">
        <v>4.9754806</v>
      </c>
      <c r="E338">
        <v>3.2893317</v>
      </c>
      <c r="F338">
        <v>2654.2012</v>
      </c>
      <c r="G338">
        <v>182.96655000000001</v>
      </c>
      <c r="H338">
        <v>454.93777</v>
      </c>
      <c r="I338">
        <v>1172.8842</v>
      </c>
      <c r="J338">
        <v>843.41265999999996</v>
      </c>
      <c r="K338">
        <v>9</v>
      </c>
      <c r="L338">
        <v>72.954260000000005</v>
      </c>
      <c r="M338">
        <v>131.57327000000001</v>
      </c>
      <c r="N338" t="s">
        <v>2184</v>
      </c>
      <c r="O338">
        <v>108.16262</v>
      </c>
      <c r="P338">
        <v>109.64439</v>
      </c>
      <c r="Q338">
        <v>447</v>
      </c>
      <c r="R338">
        <v>4.4610000000000003</v>
      </c>
      <c r="S338">
        <v>4.1219999999999999</v>
      </c>
      <c r="T338">
        <v>4.4610000000000003</v>
      </c>
      <c r="U338">
        <v>3.6269999999999998</v>
      </c>
      <c r="V338">
        <v>4.1779999999999999</v>
      </c>
      <c r="W338">
        <v>3.2429999999999999</v>
      </c>
      <c r="X338">
        <v>8.5069999999999997</v>
      </c>
      <c r="Y338">
        <v>3.669</v>
      </c>
      <c r="Z338">
        <v>7.1989999999999998</v>
      </c>
      <c r="AA338">
        <v>2.7679999999999998</v>
      </c>
      <c r="AB338">
        <v>2.1320000000000001</v>
      </c>
      <c r="AC338">
        <v>2.2989999999999999</v>
      </c>
      <c r="AD338">
        <v>32796.703000000001</v>
      </c>
      <c r="AE338">
        <v>8921.6200000000008</v>
      </c>
      <c r="AF338">
        <v>22567.008000000002</v>
      </c>
      <c r="AG338">
        <v>8</v>
      </c>
      <c r="AH338">
        <v>0.5</v>
      </c>
      <c r="AI338">
        <v>0.25</v>
      </c>
      <c r="AJ338">
        <v>0.10000001</v>
      </c>
      <c r="AK338">
        <v>0.29484597000000001</v>
      </c>
      <c r="AL338">
        <v>0.20758695999999999</v>
      </c>
      <c r="AM338">
        <v>10</v>
      </c>
      <c r="AN338">
        <v>15</v>
      </c>
      <c r="AO338">
        <v>87</v>
      </c>
      <c r="AP338">
        <v>100</v>
      </c>
      <c r="AQ338" s="34">
        <v>6.1290554999999998</v>
      </c>
      <c r="AR338" s="34">
        <v>1.7034138000000001</v>
      </c>
      <c r="AS338" s="34">
        <v>0.1149984</v>
      </c>
      <c r="AT338" s="34">
        <v>244.42676</v>
      </c>
      <c r="AU338" s="34">
        <v>252.31209000000001</v>
      </c>
      <c r="AV338" s="34">
        <v>1.7088867E-3</v>
      </c>
      <c r="AW338" s="34">
        <v>22.053982000000001</v>
      </c>
      <c r="AX338" s="34">
        <v>23.156680999999999</v>
      </c>
      <c r="AY338" s="34">
        <v>7.4661920000000004</v>
      </c>
      <c r="AZ338" s="34">
        <v>0.89727029999999997</v>
      </c>
      <c r="BA338" s="34">
        <v>0.5</v>
      </c>
      <c r="BB338" s="34">
        <v>0.24831001</v>
      </c>
      <c r="BC338" s="34">
        <v>0</v>
      </c>
      <c r="BD338" s="34">
        <v>0</v>
      </c>
      <c r="BE338" s="34">
        <v>0.1</v>
      </c>
      <c r="BF338" s="34">
        <v>0</v>
      </c>
      <c r="BG338" s="34">
        <v>0.70000004999999998</v>
      </c>
      <c r="BH338" s="34">
        <v>1.6</v>
      </c>
      <c r="BI338" s="34">
        <v>1.9000001</v>
      </c>
      <c r="BJ338" s="34">
        <v>11.700001</v>
      </c>
      <c r="BK338" s="34">
        <v>11.500000999999999</v>
      </c>
      <c r="BL338" s="34">
        <v>1.8000001000000001</v>
      </c>
      <c r="BM338" s="34"/>
      <c r="BN338" s="34"/>
      <c r="BO338" s="34"/>
      <c r="BP338" s="34"/>
      <c r="BQ338" s="34"/>
      <c r="BR338" s="34"/>
      <c r="BS338" s="34">
        <v>0</v>
      </c>
      <c r="BT338" s="34">
        <v>4.9417254000000001E-2</v>
      </c>
      <c r="BU338" s="34">
        <v>0</v>
      </c>
      <c r="BV338" s="34">
        <v>3.6000003999999999</v>
      </c>
      <c r="BW338" s="34"/>
      <c r="BX338" s="34"/>
      <c r="BY338" s="34">
        <v>7.6000003999999999</v>
      </c>
      <c r="BZ338" s="34">
        <v>8.5500000000000007</v>
      </c>
      <c r="CA338" s="34"/>
      <c r="CB338" s="34"/>
      <c r="CC338" s="34"/>
      <c r="CD338" s="34"/>
      <c r="CE338" s="34"/>
      <c r="CF338" s="34"/>
      <c r="CG338" s="34"/>
      <c r="CH338" s="34"/>
      <c r="CI338" s="34"/>
      <c r="CJ338" s="34"/>
      <c r="CK338" s="34"/>
      <c r="CL338" s="34"/>
      <c r="CM338" s="34"/>
      <c r="CN338" s="34" t="s">
        <v>2176</v>
      </c>
    </row>
    <row r="339" spans="1:92">
      <c r="A339" t="s">
        <v>2555</v>
      </c>
      <c r="B339">
        <v>529</v>
      </c>
      <c r="C339" t="s">
        <v>397</v>
      </c>
      <c r="D339">
        <v>0.73175730000000005</v>
      </c>
      <c r="E339">
        <v>0.94142859999999995</v>
      </c>
      <c r="F339">
        <v>1972.5945999999999</v>
      </c>
      <c r="G339">
        <v>183.60077999999999</v>
      </c>
      <c r="H339">
        <v>1186.0731000000001</v>
      </c>
      <c r="I339">
        <v>258.7072</v>
      </c>
      <c r="J339">
        <v>344.21352999999999</v>
      </c>
      <c r="K339">
        <v>8</v>
      </c>
      <c r="L339">
        <v>44.348922999999999</v>
      </c>
      <c r="M339">
        <v>94.142859999999999</v>
      </c>
      <c r="N339" t="s">
        <v>2192</v>
      </c>
      <c r="O339">
        <v>56.289023999999998</v>
      </c>
      <c r="P339">
        <v>104.60317999999999</v>
      </c>
      <c r="Q339">
        <v>212</v>
      </c>
      <c r="R339">
        <v>1.9410000000000001</v>
      </c>
      <c r="S339">
        <v>3.5529999999999999</v>
      </c>
      <c r="T339">
        <v>1.7110000000000001</v>
      </c>
      <c r="U339">
        <v>1.9410000000000001</v>
      </c>
      <c r="V339">
        <v>1.075</v>
      </c>
      <c r="W339">
        <v>1.4750000000000001</v>
      </c>
      <c r="X339">
        <v>0</v>
      </c>
      <c r="Y339">
        <v>1.032</v>
      </c>
      <c r="Z339">
        <v>2.3109999999999999</v>
      </c>
      <c r="AA339">
        <v>1.637</v>
      </c>
      <c r="AB339">
        <v>0.34</v>
      </c>
      <c r="AC339">
        <v>0.33300000000000002</v>
      </c>
      <c r="AD339">
        <v>25720.787</v>
      </c>
      <c r="AE339">
        <v>3473.78</v>
      </c>
      <c r="AF339">
        <v>7021.6454999999996</v>
      </c>
      <c r="AG339">
        <v>1.9</v>
      </c>
      <c r="AH339">
        <v>0.2</v>
      </c>
      <c r="AI339">
        <v>8.3333339999999995E-3</v>
      </c>
      <c r="AJ339">
        <v>1.6666667999999999E-2</v>
      </c>
      <c r="AK339">
        <v>0.22968032999999999</v>
      </c>
      <c r="AL339">
        <v>5.8176356999999998E-2</v>
      </c>
      <c r="AM339">
        <v>29</v>
      </c>
      <c r="AN339">
        <v>60</v>
      </c>
      <c r="AO339">
        <v>53</v>
      </c>
      <c r="AP339">
        <v>40</v>
      </c>
      <c r="AQ339" s="34">
        <v>4.8223859999999998</v>
      </c>
      <c r="AR339" s="34">
        <v>0</v>
      </c>
      <c r="AS339" s="34">
        <v>0.107811004</v>
      </c>
      <c r="AT339" s="34">
        <v>94.836209999999994</v>
      </c>
      <c r="AU339" s="34">
        <v>99.753879999999995</v>
      </c>
      <c r="AV339" s="34"/>
      <c r="AW339" s="34"/>
      <c r="AX339" s="34"/>
      <c r="AY339" s="34"/>
      <c r="AZ339" s="34">
        <v>2.9979629999999999</v>
      </c>
      <c r="BA339" s="34">
        <v>3.0000002000000001</v>
      </c>
      <c r="BB339" s="34">
        <v>0.28689003000000002</v>
      </c>
      <c r="BC339" s="34">
        <v>0</v>
      </c>
      <c r="BD339" s="34">
        <v>0</v>
      </c>
      <c r="BE339" s="34">
        <v>0.25</v>
      </c>
      <c r="BF339" s="34">
        <v>0</v>
      </c>
      <c r="BG339" s="34">
        <v>0.1</v>
      </c>
      <c r="BH339" s="34">
        <v>0.5</v>
      </c>
      <c r="BI339" s="34">
        <v>0.5</v>
      </c>
      <c r="BJ339" s="34">
        <v>4</v>
      </c>
      <c r="BK339" s="34">
        <v>1.5000001000000001</v>
      </c>
      <c r="BL339" s="34">
        <v>0</v>
      </c>
      <c r="BM339" s="34"/>
      <c r="BN339" s="34"/>
      <c r="BO339" s="34"/>
      <c r="BP339" s="34"/>
      <c r="BQ339" s="34"/>
      <c r="BR339" s="34"/>
      <c r="BS339" s="34">
        <v>3.4236689</v>
      </c>
      <c r="BT339" s="34">
        <v>0.33080969999999998</v>
      </c>
      <c r="BU339" s="34">
        <v>0</v>
      </c>
      <c r="BV339" s="34">
        <v>0.6</v>
      </c>
      <c r="BW339" s="34"/>
      <c r="BX339" s="34"/>
      <c r="BY339" s="34">
        <v>0.64000005000000004</v>
      </c>
      <c r="BZ339" s="34">
        <v>1.44</v>
      </c>
      <c r="CA339" s="34"/>
      <c r="CB339" s="34"/>
      <c r="CC339" s="34"/>
      <c r="CD339" s="34"/>
      <c r="CE339" s="34"/>
      <c r="CF339" s="34"/>
      <c r="CG339" s="34"/>
      <c r="CH339" s="34"/>
      <c r="CI339" s="34"/>
      <c r="CJ339" s="34"/>
      <c r="CK339" s="34"/>
      <c r="CL339" s="34"/>
      <c r="CM339" s="34"/>
      <c r="CN339" s="34" t="s">
        <v>2176</v>
      </c>
    </row>
    <row r="340" spans="1:92">
      <c r="A340" t="s">
        <v>2556</v>
      </c>
      <c r="B340">
        <v>530</v>
      </c>
      <c r="C340" t="s">
        <v>398</v>
      </c>
      <c r="D340">
        <v>6.1708736000000002</v>
      </c>
      <c r="E340">
        <v>3.5079829999999999</v>
      </c>
      <c r="F340">
        <v>2519.4137999999998</v>
      </c>
      <c r="G340">
        <v>177.03960000000001</v>
      </c>
      <c r="H340">
        <v>443.45400000000001</v>
      </c>
      <c r="I340">
        <v>1055.5077000000001</v>
      </c>
      <c r="J340">
        <v>843.41265999999996</v>
      </c>
      <c r="K340">
        <v>9</v>
      </c>
      <c r="L340">
        <v>90.482020000000006</v>
      </c>
      <c r="M340">
        <v>140.31932</v>
      </c>
      <c r="N340" t="s">
        <v>2184</v>
      </c>
      <c r="O340">
        <v>134.14943</v>
      </c>
      <c r="P340">
        <v>116.93276</v>
      </c>
      <c r="Q340">
        <v>549</v>
      </c>
      <c r="R340">
        <v>4.968</v>
      </c>
      <c r="S340">
        <v>4.016</v>
      </c>
      <c r="T340">
        <v>4.968</v>
      </c>
      <c r="U340">
        <v>3.746</v>
      </c>
      <c r="V340">
        <v>4.2169999999999996</v>
      </c>
      <c r="W340">
        <v>3.335</v>
      </c>
      <c r="X340">
        <v>8.1229999999999993</v>
      </c>
      <c r="Y340">
        <v>3.7959999999999998</v>
      </c>
      <c r="Z340">
        <v>8.6129999999999995</v>
      </c>
      <c r="AA340">
        <v>2.9969999999999999</v>
      </c>
      <c r="AB340">
        <v>2.56</v>
      </c>
      <c r="AC340">
        <v>3.056</v>
      </c>
      <c r="AD340">
        <v>35252.17</v>
      </c>
      <c r="AE340">
        <v>8921.6200000000008</v>
      </c>
      <c r="AF340">
        <v>24685.634999999998</v>
      </c>
      <c r="AG340">
        <v>8</v>
      </c>
      <c r="AH340">
        <v>0.5</v>
      </c>
      <c r="AI340">
        <v>0.33333333999999998</v>
      </c>
      <c r="AJ340">
        <v>0.125</v>
      </c>
      <c r="AK340">
        <v>0.37352350000000001</v>
      </c>
      <c r="AL340">
        <v>0.29985508</v>
      </c>
      <c r="AM340">
        <v>10</v>
      </c>
      <c r="AN340">
        <v>15</v>
      </c>
      <c r="AO340">
        <v>95</v>
      </c>
      <c r="AP340">
        <v>100</v>
      </c>
      <c r="AQ340" s="34">
        <v>6.741962</v>
      </c>
      <c r="AR340" s="34">
        <v>1.7034138000000001</v>
      </c>
      <c r="AS340" s="34">
        <v>0.1149984</v>
      </c>
      <c r="AT340" s="34">
        <v>259.47626000000002</v>
      </c>
      <c r="AU340" s="34">
        <v>267.97451999999998</v>
      </c>
      <c r="AV340" s="34">
        <v>2.6701355999999999E-3</v>
      </c>
      <c r="AW340" s="34">
        <v>34.459347000000001</v>
      </c>
      <c r="AX340" s="34">
        <v>20.583715000000002</v>
      </c>
      <c r="AY340" s="34">
        <v>11.199286000000001</v>
      </c>
      <c r="AZ340" s="34">
        <v>1.9066995</v>
      </c>
      <c r="BA340" s="34">
        <v>0.5</v>
      </c>
      <c r="BB340" s="34">
        <v>0.24831001</v>
      </c>
      <c r="BC340" s="34">
        <v>0</v>
      </c>
      <c r="BD340" s="34">
        <v>0</v>
      </c>
      <c r="BE340" s="34">
        <v>0.1</v>
      </c>
      <c r="BF340" s="34">
        <v>0</v>
      </c>
      <c r="BG340" s="34">
        <v>0.70000004999999998</v>
      </c>
      <c r="BH340" s="34">
        <v>1.6</v>
      </c>
      <c r="BI340" s="34">
        <v>1.9000001</v>
      </c>
      <c r="BJ340" s="34">
        <v>13.000000999999999</v>
      </c>
      <c r="BK340" s="34">
        <v>15.000000999999999</v>
      </c>
      <c r="BL340" s="34">
        <v>2</v>
      </c>
      <c r="BM340" s="34"/>
      <c r="BN340" s="34"/>
      <c r="BO340" s="34"/>
      <c r="BP340" s="34"/>
      <c r="BQ340" s="34"/>
      <c r="BR340" s="34"/>
      <c r="BS340" s="34"/>
      <c r="BT340" s="34"/>
      <c r="BU340" s="34"/>
      <c r="BV340" s="34">
        <v>4.5</v>
      </c>
      <c r="BW340" s="34"/>
      <c r="BX340" s="34"/>
      <c r="BY340" s="34">
        <v>8.8000000000000007</v>
      </c>
      <c r="BZ340" s="34">
        <v>10.8</v>
      </c>
      <c r="CA340" s="34"/>
      <c r="CB340" s="34"/>
      <c r="CC340" s="34"/>
      <c r="CD340" s="34"/>
      <c r="CE340" s="34"/>
      <c r="CF340" s="34"/>
      <c r="CG340" s="34"/>
      <c r="CH340" s="34"/>
      <c r="CI340" s="34"/>
      <c r="CJ340" s="34"/>
      <c r="CK340" s="34"/>
      <c r="CL340" s="34"/>
      <c r="CM340" s="34"/>
      <c r="CN340" s="34" t="s">
        <v>2176</v>
      </c>
    </row>
    <row r="341" spans="1:92">
      <c r="A341" t="s">
        <v>2557</v>
      </c>
      <c r="B341">
        <v>531</v>
      </c>
      <c r="C341" t="s">
        <v>398</v>
      </c>
      <c r="D341">
        <v>5.0318519999999998</v>
      </c>
      <c r="E341">
        <v>3.5003630000000001</v>
      </c>
      <c r="F341">
        <v>3386.5702999999999</v>
      </c>
      <c r="G341">
        <v>215.43853999999999</v>
      </c>
      <c r="H341">
        <v>1115.7012999999999</v>
      </c>
      <c r="I341">
        <v>1240.8751</v>
      </c>
      <c r="J341">
        <v>814.55520000000001</v>
      </c>
      <c r="K341">
        <v>9</v>
      </c>
      <c r="L341">
        <v>73.780815000000004</v>
      </c>
      <c r="M341">
        <v>140.01453000000001</v>
      </c>
      <c r="N341" t="s">
        <v>2184</v>
      </c>
      <c r="O341">
        <v>109.38809000000001</v>
      </c>
      <c r="P341">
        <v>116.67877</v>
      </c>
      <c r="Q341">
        <v>427</v>
      </c>
      <c r="R341">
        <v>4.4859999999999998</v>
      </c>
      <c r="S341">
        <v>4.6559999999999997</v>
      </c>
      <c r="T341">
        <v>4.4859999999999998</v>
      </c>
      <c r="U341">
        <v>3.742</v>
      </c>
      <c r="V341">
        <v>1.9930000000000001</v>
      </c>
      <c r="W341">
        <v>2.6110000000000002</v>
      </c>
      <c r="X341">
        <v>0</v>
      </c>
      <c r="Y341">
        <v>2.0390000000000001</v>
      </c>
      <c r="Z341">
        <v>7.4470000000000001</v>
      </c>
      <c r="AA341">
        <v>2.8679999999999999</v>
      </c>
      <c r="AB341">
        <v>3.8759999999999999</v>
      </c>
      <c r="AC341">
        <v>0.70299999999999996</v>
      </c>
      <c r="AD341">
        <v>25936.407999999999</v>
      </c>
      <c r="AE341">
        <v>10611.78</v>
      </c>
      <c r="AF341">
        <v>31430.046999999999</v>
      </c>
      <c r="AG341">
        <v>1.9</v>
      </c>
      <c r="AH341">
        <v>0.2</v>
      </c>
      <c r="AI341">
        <v>0.16666666999999999</v>
      </c>
      <c r="AJ341">
        <v>0.20833334000000001</v>
      </c>
      <c r="AK341">
        <v>0.15781619999999999</v>
      </c>
      <c r="AL341">
        <v>0.10245398999999999</v>
      </c>
      <c r="AM341">
        <v>29</v>
      </c>
      <c r="AN341">
        <v>60</v>
      </c>
      <c r="AO341">
        <v>60</v>
      </c>
      <c r="AP341">
        <v>90</v>
      </c>
      <c r="AQ341" s="34">
        <v>4.8223859999999998</v>
      </c>
      <c r="AR341" s="34">
        <v>0</v>
      </c>
      <c r="AS341" s="34">
        <v>0.16171653999999999</v>
      </c>
      <c r="AT341" s="34">
        <v>94.836209999999994</v>
      </c>
      <c r="AU341" s="34">
        <v>99.753879999999995</v>
      </c>
      <c r="AV341" s="34"/>
      <c r="AW341" s="34"/>
      <c r="AX341" s="34"/>
      <c r="AY341" s="34"/>
      <c r="AZ341" s="34">
        <v>1.0337803000000001</v>
      </c>
      <c r="BA341" s="34">
        <v>3.0000002000000001</v>
      </c>
      <c r="BB341" s="34">
        <v>0.28689003000000002</v>
      </c>
      <c r="BC341" s="34">
        <v>0</v>
      </c>
      <c r="BD341" s="34">
        <v>0</v>
      </c>
      <c r="BE341" s="34">
        <v>0.25</v>
      </c>
      <c r="BF341" s="34">
        <v>0</v>
      </c>
      <c r="BG341" s="34">
        <v>0.8</v>
      </c>
      <c r="BH341" s="34">
        <v>2.2000000000000002</v>
      </c>
      <c r="BI341" s="34">
        <v>3.5000002000000001</v>
      </c>
      <c r="BJ341" s="34">
        <v>6.0000004999999996</v>
      </c>
      <c r="BK341" s="34">
        <v>4</v>
      </c>
      <c r="BL341" s="34">
        <v>1</v>
      </c>
      <c r="BM341" s="34">
        <v>6.0000004999999996</v>
      </c>
      <c r="BN341" s="34">
        <v>4</v>
      </c>
      <c r="BO341" s="34">
        <v>0</v>
      </c>
      <c r="BP341" s="34"/>
      <c r="BQ341" s="34"/>
      <c r="BR341" s="34"/>
      <c r="BS341" s="34">
        <v>0</v>
      </c>
      <c r="BT341" s="34">
        <v>0.33080969999999998</v>
      </c>
      <c r="BU341" s="34">
        <v>0</v>
      </c>
      <c r="BV341" s="34">
        <v>7.5000004999999996</v>
      </c>
      <c r="BW341" s="34"/>
      <c r="BX341" s="34"/>
      <c r="BY341" s="34">
        <v>14.400001</v>
      </c>
      <c r="BZ341" s="34">
        <v>16.2</v>
      </c>
      <c r="CA341" s="34"/>
      <c r="CB341" s="34"/>
      <c r="CC341" s="34"/>
      <c r="CD341" s="34"/>
      <c r="CE341" s="34"/>
      <c r="CF341" s="34"/>
      <c r="CG341" s="34"/>
      <c r="CH341" s="34"/>
      <c r="CI341" s="34"/>
      <c r="CJ341" s="34"/>
      <c r="CK341" s="34"/>
      <c r="CL341" s="34"/>
      <c r="CM341" s="34"/>
      <c r="CN341" s="34" t="s">
        <v>2173</v>
      </c>
    </row>
    <row r="342" spans="1:92">
      <c r="A342" t="s">
        <v>2558</v>
      </c>
      <c r="B342">
        <v>532</v>
      </c>
      <c r="C342" t="s">
        <v>397</v>
      </c>
      <c r="D342">
        <v>13.948885000000001</v>
      </c>
      <c r="E342">
        <v>7.1774060000000004</v>
      </c>
      <c r="F342">
        <v>5601.4135999999999</v>
      </c>
      <c r="G342">
        <v>3034.07</v>
      </c>
      <c r="H342">
        <v>456.21303999999998</v>
      </c>
      <c r="I342">
        <v>1551.9718</v>
      </c>
      <c r="J342">
        <v>559.15869999999995</v>
      </c>
      <c r="K342">
        <v>12</v>
      </c>
      <c r="L342">
        <v>119.63021999999999</v>
      </c>
      <c r="M342">
        <v>98.320625000000007</v>
      </c>
      <c r="N342" t="s">
        <v>2175</v>
      </c>
      <c r="O342">
        <v>68.043340000000001</v>
      </c>
      <c r="P342">
        <v>90.85324</v>
      </c>
      <c r="Q342">
        <v>769</v>
      </c>
      <c r="R342">
        <v>7.47</v>
      </c>
      <c r="S342">
        <v>5.9870000000000001</v>
      </c>
      <c r="T342">
        <v>7.47</v>
      </c>
      <c r="U342">
        <v>5.3579999999999997</v>
      </c>
      <c r="V342">
        <v>5.8289999999999997</v>
      </c>
      <c r="W342">
        <v>5.4809999999999999</v>
      </c>
      <c r="X342">
        <v>8.8550000000000004</v>
      </c>
      <c r="Y342">
        <v>5.1660000000000004</v>
      </c>
      <c r="Z342">
        <v>9</v>
      </c>
      <c r="AA342">
        <v>5.0739999999999998</v>
      </c>
      <c r="AB342">
        <v>3.472</v>
      </c>
      <c r="AC342">
        <v>1.4239999999999999</v>
      </c>
      <c r="AD342">
        <v>67480.81</v>
      </c>
      <c r="AE342">
        <v>10593.457</v>
      </c>
      <c r="AF342">
        <v>34002.266000000003</v>
      </c>
      <c r="AG342">
        <v>2</v>
      </c>
      <c r="AH342">
        <v>2</v>
      </c>
      <c r="AI342">
        <v>0.33333333999999998</v>
      </c>
      <c r="AJ342">
        <v>5.8333334000000001E-2</v>
      </c>
      <c r="AK342">
        <v>0.58091749999999998</v>
      </c>
      <c r="AL342">
        <v>0.28421634000000001</v>
      </c>
      <c r="AM342">
        <v>45</v>
      </c>
      <c r="AN342">
        <v>15</v>
      </c>
      <c r="AO342">
        <v>85</v>
      </c>
      <c r="AP342">
        <v>100</v>
      </c>
      <c r="AQ342" s="34">
        <v>5.8217949999999998</v>
      </c>
      <c r="AR342" s="34">
        <v>7.9780154000000003</v>
      </c>
      <c r="AS342" s="34">
        <v>0.81936359999999997</v>
      </c>
      <c r="AT342" s="34">
        <v>192.75432000000001</v>
      </c>
      <c r="AU342" s="34">
        <v>206.8631</v>
      </c>
      <c r="AV342" s="34">
        <v>1.0288925E-3</v>
      </c>
      <c r="AW342" s="34">
        <v>13.278337000000001</v>
      </c>
      <c r="AX342" s="34">
        <v>10.327593999999999</v>
      </c>
      <c r="AY342" s="34">
        <v>2.6464777000000002</v>
      </c>
      <c r="AZ342" s="34">
        <v>1.7367511</v>
      </c>
      <c r="BA342" s="34">
        <v>3.0000002000000001</v>
      </c>
      <c r="BB342" s="34">
        <v>0.25510502000000002</v>
      </c>
      <c r="BC342" s="34">
        <v>0</v>
      </c>
      <c r="BD342" s="34">
        <v>1.5000001000000001</v>
      </c>
      <c r="BE342" s="34">
        <v>0.1</v>
      </c>
      <c r="BF342" s="34">
        <v>0</v>
      </c>
      <c r="BG342" s="34">
        <v>0.4</v>
      </c>
      <c r="BH342" s="34">
        <v>3.0000002000000001</v>
      </c>
      <c r="BI342" s="34">
        <v>5.1000003999999999</v>
      </c>
      <c r="BJ342" s="34">
        <v>10</v>
      </c>
      <c r="BK342" s="34">
        <v>4</v>
      </c>
      <c r="BL342" s="34">
        <v>2</v>
      </c>
      <c r="BM342" s="34">
        <v>3.7000003000000001</v>
      </c>
      <c r="BN342" s="34">
        <v>3.5000002000000001</v>
      </c>
      <c r="BO342" s="34">
        <v>1.7</v>
      </c>
      <c r="BP342" s="34"/>
      <c r="BQ342" s="34"/>
      <c r="BR342" s="34"/>
      <c r="BS342" s="34"/>
      <c r="BT342" s="34"/>
      <c r="BU342" s="34"/>
      <c r="BV342" s="34">
        <v>2.0720000000000001</v>
      </c>
      <c r="BW342" s="34"/>
      <c r="BX342" s="34"/>
      <c r="BY342" s="34">
        <v>12.000000999999999</v>
      </c>
      <c r="BZ342" s="34">
        <v>14.400001</v>
      </c>
      <c r="CA342" s="34"/>
      <c r="CB342" s="34"/>
      <c r="CC342" s="34"/>
      <c r="CD342" s="34"/>
      <c r="CE342" s="34"/>
      <c r="CF342" s="34"/>
      <c r="CG342" s="34"/>
      <c r="CH342" s="34"/>
      <c r="CI342" s="34"/>
      <c r="CJ342" s="34"/>
      <c r="CK342" s="34"/>
      <c r="CL342" s="34"/>
      <c r="CM342" s="34"/>
      <c r="CN342" s="34" t="s">
        <v>2176</v>
      </c>
    </row>
    <row r="343" spans="1:92">
      <c r="A343" t="s">
        <v>2559</v>
      </c>
      <c r="B343">
        <v>533</v>
      </c>
      <c r="C343" t="s">
        <v>399</v>
      </c>
      <c r="D343">
        <v>2.7982952999999999</v>
      </c>
      <c r="E343">
        <v>2.1353629000000001</v>
      </c>
      <c r="F343">
        <v>2405.8256999999999</v>
      </c>
      <c r="G343">
        <v>666.77949999999998</v>
      </c>
      <c r="H343">
        <v>879.46984999999995</v>
      </c>
      <c r="I343">
        <v>549.47406000000001</v>
      </c>
      <c r="J343">
        <v>310.10232999999999</v>
      </c>
      <c r="K343">
        <v>9</v>
      </c>
      <c r="L343">
        <v>41.030720000000002</v>
      </c>
      <c r="M343">
        <v>85.414519999999996</v>
      </c>
      <c r="N343" t="s">
        <v>2195</v>
      </c>
      <c r="O343">
        <v>82.302795000000003</v>
      </c>
      <c r="P343">
        <v>112.38753</v>
      </c>
      <c r="Q343">
        <v>322</v>
      </c>
      <c r="R343">
        <v>3.3460000000000001</v>
      </c>
      <c r="S343">
        <v>3.9239999999999999</v>
      </c>
      <c r="T343">
        <v>3.3460000000000001</v>
      </c>
      <c r="U343">
        <v>2.923</v>
      </c>
      <c r="V343">
        <v>2.3439999999999999</v>
      </c>
      <c r="W343">
        <v>5.468</v>
      </c>
      <c r="X343">
        <v>0</v>
      </c>
      <c r="Y343">
        <v>0</v>
      </c>
      <c r="Z343">
        <v>2.19</v>
      </c>
      <c r="AA343">
        <v>0.83699999999999997</v>
      </c>
      <c r="AB343">
        <v>0.46</v>
      </c>
      <c r="AC343">
        <v>0.89300000000000002</v>
      </c>
      <c r="AD343">
        <v>1802.6</v>
      </c>
      <c r="AE343">
        <v>4816.49</v>
      </c>
      <c r="AF343">
        <v>14931.535</v>
      </c>
      <c r="AG343">
        <v>1</v>
      </c>
      <c r="AH343">
        <v>2</v>
      </c>
      <c r="AI343">
        <v>0.25</v>
      </c>
      <c r="AJ343">
        <v>1.6666667999999999E-2</v>
      </c>
      <c r="AK343">
        <v>0.21301232</v>
      </c>
      <c r="AL343">
        <v>0.1638889</v>
      </c>
      <c r="AM343">
        <v>30</v>
      </c>
      <c r="AN343">
        <v>15</v>
      </c>
      <c r="AO343">
        <v>50</v>
      </c>
      <c r="AP343">
        <v>50</v>
      </c>
      <c r="AQ343" s="34">
        <v>0</v>
      </c>
      <c r="AR343" s="34">
        <v>0</v>
      </c>
      <c r="AS343" s="34">
        <v>0.45065</v>
      </c>
      <c r="AT343" s="34">
        <v>16.152183999999998</v>
      </c>
      <c r="AU343" s="34">
        <v>16.602833</v>
      </c>
      <c r="AV343" s="34"/>
      <c r="AW343" s="34"/>
      <c r="AX343" s="34">
        <v>18.378316999999999</v>
      </c>
      <c r="AY343" s="34">
        <v>18.378316999999999</v>
      </c>
      <c r="AZ343" s="34"/>
      <c r="BA343" s="34">
        <v>0</v>
      </c>
      <c r="BB343" s="34">
        <v>0.50824499999999995</v>
      </c>
      <c r="BC343" s="34">
        <v>0</v>
      </c>
      <c r="BD343" s="34">
        <v>0</v>
      </c>
      <c r="BE343" s="34">
        <v>0.1</v>
      </c>
      <c r="BF343" s="34">
        <v>0.1</v>
      </c>
      <c r="BG343" s="34">
        <v>0.4</v>
      </c>
      <c r="BH343" s="34">
        <v>0.70000004999999998</v>
      </c>
      <c r="BI343" s="34">
        <v>1</v>
      </c>
      <c r="BJ343" s="34">
        <v>10</v>
      </c>
      <c r="BK343" s="34">
        <v>4.5</v>
      </c>
      <c r="BL343" s="34">
        <v>1.5000001000000001</v>
      </c>
      <c r="BM343" s="34">
        <v>0.70000004999999998</v>
      </c>
      <c r="BN343" s="34">
        <v>0</v>
      </c>
      <c r="BO343" s="34">
        <v>0</v>
      </c>
      <c r="BP343" s="34"/>
      <c r="BQ343" s="34"/>
      <c r="BR343" s="34"/>
      <c r="BS343" s="34"/>
      <c r="BT343" s="34"/>
      <c r="BU343" s="34"/>
      <c r="BV343" s="34">
        <v>0.6</v>
      </c>
      <c r="BW343" s="34"/>
      <c r="BX343" s="34"/>
      <c r="BY343" s="34">
        <v>0.4</v>
      </c>
      <c r="BZ343" s="34"/>
      <c r="CA343" s="34"/>
      <c r="CB343" s="34"/>
      <c r="CC343" s="34"/>
      <c r="CD343" s="34"/>
      <c r="CE343" s="34"/>
      <c r="CF343" s="34"/>
      <c r="CG343" s="34"/>
      <c r="CH343" s="34"/>
      <c r="CI343" s="34"/>
      <c r="CJ343" s="34"/>
      <c r="CK343" s="34"/>
      <c r="CL343" s="34"/>
      <c r="CM343" s="34"/>
      <c r="CN343" s="34" t="s">
        <v>2176</v>
      </c>
    </row>
    <row r="344" spans="1:92">
      <c r="A344" t="s">
        <v>2560</v>
      </c>
      <c r="B344">
        <v>534</v>
      </c>
      <c r="C344" t="s">
        <v>400</v>
      </c>
      <c r="D344">
        <v>1.558981</v>
      </c>
      <c r="E344">
        <v>1.7507914</v>
      </c>
      <c r="F344">
        <v>2827.3616000000002</v>
      </c>
      <c r="G344">
        <v>679.38930000000005</v>
      </c>
      <c r="H344">
        <v>906.27719999999999</v>
      </c>
      <c r="I344">
        <v>621.49054000000001</v>
      </c>
      <c r="J344">
        <v>620.20465000000002</v>
      </c>
      <c r="K344">
        <v>8</v>
      </c>
      <c r="L344">
        <v>94.483689999999996</v>
      </c>
      <c r="M344">
        <v>175.07915</v>
      </c>
      <c r="N344" t="s">
        <v>2217</v>
      </c>
      <c r="O344">
        <v>67.781784000000002</v>
      </c>
      <c r="P344">
        <v>97.266189999999995</v>
      </c>
      <c r="Q344">
        <v>322</v>
      </c>
      <c r="R344">
        <v>2.6459999999999999</v>
      </c>
      <c r="S344">
        <v>4.2539999999999996</v>
      </c>
      <c r="T344">
        <v>2.4969999999999999</v>
      </c>
      <c r="U344">
        <v>2.6459999999999999</v>
      </c>
      <c r="V344">
        <v>2.15</v>
      </c>
      <c r="W344">
        <v>5.016</v>
      </c>
      <c r="X344">
        <v>0</v>
      </c>
      <c r="Y344">
        <v>0</v>
      </c>
      <c r="Z344">
        <v>1.75</v>
      </c>
      <c r="AA344">
        <v>0.75700000000000001</v>
      </c>
      <c r="AB344">
        <v>0.32</v>
      </c>
      <c r="AC344">
        <v>0.67300000000000004</v>
      </c>
      <c r="AD344">
        <v>1802.6</v>
      </c>
      <c r="AE344">
        <v>6016.49</v>
      </c>
      <c r="AF344">
        <v>13330.135</v>
      </c>
      <c r="AG344">
        <v>1</v>
      </c>
      <c r="AH344">
        <v>2</v>
      </c>
      <c r="AI344">
        <v>0.125</v>
      </c>
      <c r="AJ344">
        <v>1.6666667999999999E-2</v>
      </c>
      <c r="AK344">
        <v>0.17573187000000001</v>
      </c>
      <c r="AL344">
        <v>0.10555556000000001</v>
      </c>
      <c r="AM344">
        <v>30</v>
      </c>
      <c r="AN344">
        <v>15</v>
      </c>
      <c r="AO344">
        <v>40</v>
      </c>
      <c r="AP344">
        <v>40</v>
      </c>
      <c r="AQ344" s="34">
        <v>0</v>
      </c>
      <c r="AR344" s="34">
        <v>0</v>
      </c>
      <c r="AS344" s="34">
        <v>0.45065</v>
      </c>
      <c r="AT344" s="34">
        <v>16.152183999999998</v>
      </c>
      <c r="AU344" s="34">
        <v>16.602833</v>
      </c>
      <c r="AV344" s="34"/>
      <c r="AW344" s="34"/>
      <c r="AX344" s="34">
        <v>0.73513275</v>
      </c>
      <c r="AY344" s="34">
        <v>1.1026993</v>
      </c>
      <c r="AZ344" s="34"/>
      <c r="BA344" s="34">
        <v>0</v>
      </c>
      <c r="BB344" s="34">
        <v>0.50824499999999995</v>
      </c>
      <c r="BC344" s="34">
        <v>0</v>
      </c>
      <c r="BD344" s="34">
        <v>0</v>
      </c>
      <c r="BE344" s="34">
        <v>0.1</v>
      </c>
      <c r="BF344" s="34">
        <v>0.1</v>
      </c>
      <c r="BG344" s="34">
        <v>0.4</v>
      </c>
      <c r="BH344" s="34">
        <v>0.70000004999999998</v>
      </c>
      <c r="BI344" s="34">
        <v>1</v>
      </c>
      <c r="BJ344" s="34">
        <v>5</v>
      </c>
      <c r="BK344" s="34">
        <v>4.5</v>
      </c>
      <c r="BL344" s="34">
        <v>1.5000001000000001</v>
      </c>
      <c r="BM344" s="34">
        <v>0.70000004999999998</v>
      </c>
      <c r="BN344" s="34">
        <v>0</v>
      </c>
      <c r="BO344" s="34">
        <v>0</v>
      </c>
      <c r="BP344" s="34"/>
      <c r="BQ344" s="34"/>
      <c r="BR344" s="34"/>
      <c r="BS344" s="34">
        <v>0.93305313999999995</v>
      </c>
      <c r="BT344" s="34">
        <v>0</v>
      </c>
      <c r="BU344" s="34">
        <v>0</v>
      </c>
      <c r="BV344" s="34">
        <v>1.2</v>
      </c>
      <c r="BW344" s="34"/>
      <c r="BX344" s="34"/>
      <c r="BY344" s="34">
        <v>0.4</v>
      </c>
      <c r="BZ344" s="34"/>
      <c r="CA344" s="34"/>
      <c r="CB344" s="34"/>
      <c r="CC344" s="34"/>
      <c r="CD344" s="34"/>
      <c r="CE344" s="34"/>
      <c r="CF344" s="34"/>
      <c r="CG344" s="34"/>
      <c r="CH344" s="34"/>
      <c r="CI344" s="34"/>
      <c r="CJ344" s="34"/>
      <c r="CK344" s="34"/>
      <c r="CL344" s="34"/>
      <c r="CM344" s="34"/>
      <c r="CN344" s="34" t="s">
        <v>2176</v>
      </c>
    </row>
    <row r="345" spans="1:92">
      <c r="A345" t="s">
        <v>2561</v>
      </c>
      <c r="B345">
        <v>535</v>
      </c>
      <c r="C345" t="s">
        <v>401</v>
      </c>
      <c r="D345">
        <v>6.0327845</v>
      </c>
      <c r="E345">
        <v>5.2341194</v>
      </c>
      <c r="F345">
        <v>4839.7610000000004</v>
      </c>
      <c r="G345">
        <v>444.71395999999999</v>
      </c>
      <c r="H345">
        <v>469.4117</v>
      </c>
      <c r="I345">
        <v>3300.8854999999999</v>
      </c>
      <c r="J345">
        <v>624.75019999999995</v>
      </c>
      <c r="K345">
        <v>10</v>
      </c>
      <c r="L345">
        <v>80.652199999999993</v>
      </c>
      <c r="M345">
        <v>111.36424</v>
      </c>
      <c r="N345" t="s">
        <v>2197</v>
      </c>
      <c r="O345">
        <v>66.294330000000002</v>
      </c>
      <c r="P345">
        <v>168.84255999999999</v>
      </c>
      <c r="Q345">
        <v>544</v>
      </c>
      <c r="R345">
        <v>4.9119999999999999</v>
      </c>
      <c r="S345">
        <v>5.5650000000000004</v>
      </c>
      <c r="T345">
        <v>4.9119999999999999</v>
      </c>
      <c r="U345">
        <v>4.5759999999999996</v>
      </c>
      <c r="V345">
        <v>3.7869999999999999</v>
      </c>
      <c r="W345">
        <v>4.1769999999999996</v>
      </c>
      <c r="X345">
        <v>5.8419999999999996</v>
      </c>
      <c r="Y345">
        <v>2.71</v>
      </c>
      <c r="Z345">
        <v>4.4400000000000004</v>
      </c>
      <c r="AA345">
        <v>2.7469999999999999</v>
      </c>
      <c r="AB345">
        <v>0.83299999999999996</v>
      </c>
      <c r="AC345">
        <v>0.86</v>
      </c>
      <c r="AD345">
        <v>17249.761999999999</v>
      </c>
      <c r="AE345">
        <v>15777.66</v>
      </c>
      <c r="AF345">
        <v>37694.561999999998</v>
      </c>
      <c r="AG345">
        <v>1</v>
      </c>
      <c r="AH345">
        <v>1</v>
      </c>
      <c r="AI345">
        <v>0.33333333999999998</v>
      </c>
      <c r="AJ345">
        <v>4.1666667999999997E-2</v>
      </c>
      <c r="AK345">
        <v>0.25982547</v>
      </c>
      <c r="AL345">
        <v>0.26497355</v>
      </c>
      <c r="AM345">
        <v>20</v>
      </c>
      <c r="AN345">
        <v>20</v>
      </c>
      <c r="AO345">
        <v>80</v>
      </c>
      <c r="AP345">
        <v>100</v>
      </c>
      <c r="AQ345" s="34">
        <v>4.3124409999999997</v>
      </c>
      <c r="AR345" s="34">
        <v>0</v>
      </c>
      <c r="AS345" s="34">
        <v>0</v>
      </c>
      <c r="AT345" s="34">
        <v>34.467089999999999</v>
      </c>
      <c r="AU345" s="34">
        <v>38.779530000000001</v>
      </c>
      <c r="AV345" s="34"/>
      <c r="AW345" s="34"/>
      <c r="AX345" s="34"/>
      <c r="AY345" s="34">
        <v>1.8378319000000001</v>
      </c>
      <c r="AZ345" s="34">
        <v>0.91891590000000001</v>
      </c>
      <c r="BA345" s="34">
        <v>0</v>
      </c>
      <c r="BB345" s="34">
        <v>0.33883002000000001</v>
      </c>
      <c r="BC345" s="34">
        <v>0</v>
      </c>
      <c r="BD345" s="34">
        <v>0</v>
      </c>
      <c r="BE345" s="34">
        <v>0.1</v>
      </c>
      <c r="BF345" s="34">
        <v>0</v>
      </c>
      <c r="BG345" s="34">
        <v>2</v>
      </c>
      <c r="BH345" s="34">
        <v>4</v>
      </c>
      <c r="BI345" s="34">
        <v>6.7000003000000001</v>
      </c>
      <c r="BJ345" s="34">
        <v>12.000000999999999</v>
      </c>
      <c r="BK345" s="34">
        <v>0.70000004999999998</v>
      </c>
      <c r="BL345" s="34">
        <v>0</v>
      </c>
      <c r="BM345" s="34">
        <v>2</v>
      </c>
      <c r="BN345" s="34">
        <v>2</v>
      </c>
      <c r="BO345" s="34">
        <v>0</v>
      </c>
      <c r="BP345" s="34"/>
      <c r="BQ345" s="34"/>
      <c r="BR345" s="34"/>
      <c r="BS345" s="34">
        <v>0</v>
      </c>
      <c r="BT345" s="34">
        <v>0</v>
      </c>
      <c r="BU345" s="34">
        <v>0</v>
      </c>
      <c r="BV345" s="34">
        <v>1.5000001000000001</v>
      </c>
      <c r="BW345" s="34"/>
      <c r="BX345" s="34"/>
      <c r="BY345" s="34">
        <v>0.8</v>
      </c>
      <c r="BZ345" s="34">
        <v>0.90000004</v>
      </c>
      <c r="CA345" s="34"/>
      <c r="CB345" s="34"/>
      <c r="CC345" s="34"/>
      <c r="CD345" s="34"/>
      <c r="CE345" s="34"/>
      <c r="CF345" s="34"/>
      <c r="CG345" s="34"/>
      <c r="CH345" s="34"/>
      <c r="CI345" s="34"/>
      <c r="CJ345" s="34"/>
      <c r="CK345" s="34"/>
      <c r="CL345" s="34"/>
      <c r="CM345" s="34"/>
      <c r="CN345" s="34" t="s">
        <v>2233</v>
      </c>
    </row>
    <row r="346" spans="1:92">
      <c r="A346" t="s">
        <v>2562</v>
      </c>
      <c r="B346">
        <v>536</v>
      </c>
      <c r="C346" t="s">
        <v>401</v>
      </c>
      <c r="D346">
        <v>0.85959280000000005</v>
      </c>
      <c r="E346">
        <v>1.1238033000000001</v>
      </c>
      <c r="F346">
        <v>1749.1859999999999</v>
      </c>
      <c r="G346">
        <v>460.46087999999997</v>
      </c>
      <c r="H346">
        <v>454.34215999999998</v>
      </c>
      <c r="I346">
        <v>524.28070000000002</v>
      </c>
      <c r="J346">
        <v>310.10232999999999</v>
      </c>
      <c r="K346">
        <v>8</v>
      </c>
      <c r="L346">
        <v>52.096527000000002</v>
      </c>
      <c r="M346">
        <v>112.380325</v>
      </c>
      <c r="N346" t="s">
        <v>2192</v>
      </c>
      <c r="O346">
        <v>66.122529999999998</v>
      </c>
      <c r="P346">
        <v>124.867035</v>
      </c>
      <c r="Q346">
        <v>222</v>
      </c>
      <c r="R346">
        <v>2.12</v>
      </c>
      <c r="S346">
        <v>3.3460000000000001</v>
      </c>
      <c r="T346">
        <v>1.8540000000000001</v>
      </c>
      <c r="U346">
        <v>2.12</v>
      </c>
      <c r="V346">
        <v>2.4990000000000001</v>
      </c>
      <c r="W346">
        <v>2.14</v>
      </c>
      <c r="X346">
        <v>5.8419999999999996</v>
      </c>
      <c r="Y346">
        <v>1.742</v>
      </c>
      <c r="Z346">
        <v>2.133</v>
      </c>
      <c r="AA346">
        <v>1.4079999999999999</v>
      </c>
      <c r="AB346">
        <v>0.34499999999999997</v>
      </c>
      <c r="AC346">
        <v>0.379</v>
      </c>
      <c r="AD346">
        <v>17249.761999999999</v>
      </c>
      <c r="AE346">
        <v>4277.66</v>
      </c>
      <c r="AF346">
        <v>10918.165000000001</v>
      </c>
      <c r="AG346">
        <v>1</v>
      </c>
      <c r="AH346">
        <v>1</v>
      </c>
      <c r="AI346">
        <v>8.3333335999999994E-2</v>
      </c>
      <c r="AJ346">
        <v>1.6666667999999999E-2</v>
      </c>
      <c r="AK346">
        <v>8.7311250000000007E-2</v>
      </c>
      <c r="AL346">
        <v>3.9583332999999998E-2</v>
      </c>
      <c r="AM346">
        <v>20</v>
      </c>
      <c r="AN346">
        <v>20</v>
      </c>
      <c r="AO346">
        <v>20</v>
      </c>
      <c r="AP346">
        <v>50</v>
      </c>
      <c r="AQ346" s="34">
        <v>4.3124409999999997</v>
      </c>
      <c r="AR346" s="34">
        <v>0</v>
      </c>
      <c r="AS346" s="34">
        <v>0</v>
      </c>
      <c r="AT346" s="34">
        <v>34.467089999999999</v>
      </c>
      <c r="AU346" s="34">
        <v>38.779530000000001</v>
      </c>
      <c r="AV346" s="34"/>
      <c r="AW346" s="34"/>
      <c r="AX346" s="34"/>
      <c r="AY346" s="34">
        <v>1.8378319000000001</v>
      </c>
      <c r="AZ346" s="34">
        <v>0.91891590000000001</v>
      </c>
      <c r="BA346" s="34">
        <v>0</v>
      </c>
      <c r="BB346" s="34">
        <v>0.33883002000000001</v>
      </c>
      <c r="BC346" s="34">
        <v>0</v>
      </c>
      <c r="BD346" s="34">
        <v>0</v>
      </c>
      <c r="BE346" s="34">
        <v>0.1</v>
      </c>
      <c r="BF346" s="34">
        <v>0</v>
      </c>
      <c r="BG346" s="34">
        <v>0.4</v>
      </c>
      <c r="BH346" s="34">
        <v>0.70000004999999998</v>
      </c>
      <c r="BI346" s="34">
        <v>1</v>
      </c>
      <c r="BJ346" s="34">
        <v>1.7</v>
      </c>
      <c r="BK346" s="34">
        <v>0.70000004999999998</v>
      </c>
      <c r="BL346" s="34">
        <v>0</v>
      </c>
      <c r="BM346" s="34">
        <v>2</v>
      </c>
      <c r="BN346" s="34">
        <v>1</v>
      </c>
      <c r="BO346" s="34">
        <v>0</v>
      </c>
      <c r="BP346" s="34"/>
      <c r="BQ346" s="34"/>
      <c r="BR346" s="34"/>
      <c r="BS346" s="34">
        <v>0</v>
      </c>
      <c r="BT346" s="34">
        <v>0</v>
      </c>
      <c r="BU346" s="34">
        <v>0</v>
      </c>
      <c r="BV346" s="34">
        <v>0.6</v>
      </c>
      <c r="BW346" s="34"/>
      <c r="BX346" s="34"/>
      <c r="BY346" s="34">
        <v>0.32000002</v>
      </c>
      <c r="BZ346" s="34">
        <v>0.72</v>
      </c>
      <c r="CA346" s="34"/>
      <c r="CB346" s="34"/>
      <c r="CC346" s="34"/>
      <c r="CD346" s="34"/>
      <c r="CE346" s="34"/>
      <c r="CF346" s="34"/>
      <c r="CG346" s="34"/>
      <c r="CH346" s="34"/>
      <c r="CI346" s="34"/>
      <c r="CJ346" s="34"/>
      <c r="CK346" s="34"/>
      <c r="CL346" s="34"/>
      <c r="CM346" s="34"/>
      <c r="CN346" s="34" t="s">
        <v>2176</v>
      </c>
    </row>
    <row r="347" spans="1:92">
      <c r="A347" t="s">
        <v>2563</v>
      </c>
      <c r="B347">
        <v>537</v>
      </c>
      <c r="C347" t="s">
        <v>401</v>
      </c>
      <c r="D347">
        <v>3.7581654000000002</v>
      </c>
      <c r="E347">
        <v>2.7584849999999999</v>
      </c>
      <c r="F347">
        <v>2268.3317999999999</v>
      </c>
      <c r="G347">
        <v>413.87240000000003</v>
      </c>
      <c r="H347">
        <v>142.55598000000001</v>
      </c>
      <c r="I347">
        <v>1087.1532</v>
      </c>
      <c r="J347">
        <v>624.75019999999995</v>
      </c>
      <c r="K347">
        <v>9</v>
      </c>
      <c r="L347">
        <v>55.105060000000002</v>
      </c>
      <c r="M347">
        <v>110.3394</v>
      </c>
      <c r="N347" t="s">
        <v>2202</v>
      </c>
      <c r="O347">
        <v>85.412850000000006</v>
      </c>
      <c r="P347">
        <v>119.93414</v>
      </c>
      <c r="Q347">
        <v>454</v>
      </c>
      <c r="R347">
        <v>3.8769999999999998</v>
      </c>
      <c r="S347">
        <v>3.81</v>
      </c>
      <c r="T347">
        <v>3.8769999999999998</v>
      </c>
      <c r="U347">
        <v>3.3220000000000001</v>
      </c>
      <c r="V347">
        <v>4.8959999999999999</v>
      </c>
      <c r="W347">
        <v>4.3959999999999999</v>
      </c>
      <c r="X347">
        <v>9</v>
      </c>
      <c r="Y347">
        <v>3.8719999999999999</v>
      </c>
      <c r="Z347">
        <v>3.6869999999999998</v>
      </c>
      <c r="AA347">
        <v>2.42</v>
      </c>
      <c r="AB347">
        <v>0.71299999999999997</v>
      </c>
      <c r="AC347">
        <v>0.55400000000000005</v>
      </c>
      <c r="AD347">
        <v>29404.605</v>
      </c>
      <c r="AE347">
        <v>6898.83</v>
      </c>
      <c r="AF347">
        <v>19000.613000000001</v>
      </c>
      <c r="AG347">
        <v>1</v>
      </c>
      <c r="AH347">
        <v>1</v>
      </c>
      <c r="AI347">
        <v>0.16666666999999999</v>
      </c>
      <c r="AJ347">
        <v>4.1666667999999997E-2</v>
      </c>
      <c r="AK347">
        <v>0.12858337</v>
      </c>
      <c r="AL347">
        <v>0.13252032999999999</v>
      </c>
      <c r="AM347">
        <v>10</v>
      </c>
      <c r="AN347">
        <v>10</v>
      </c>
      <c r="AO347">
        <v>80</v>
      </c>
      <c r="AP347">
        <v>100</v>
      </c>
      <c r="AQ347" s="34">
        <v>6.0374165</v>
      </c>
      <c r="AR347" s="34">
        <v>0.86248815000000001</v>
      </c>
      <c r="AS347" s="34">
        <v>0.20124722</v>
      </c>
      <c r="AT347" s="34">
        <v>130.71149</v>
      </c>
      <c r="AU347" s="34">
        <v>137.6396</v>
      </c>
      <c r="AV347" s="34"/>
      <c r="AW347" s="34"/>
      <c r="AX347" s="34"/>
      <c r="AY347" s="34">
        <v>1.8378319000000001</v>
      </c>
      <c r="AZ347" s="34">
        <v>0.91891590000000001</v>
      </c>
      <c r="BA347" s="34">
        <v>0.5</v>
      </c>
      <c r="BB347" s="34">
        <v>0.16941501</v>
      </c>
      <c r="BC347" s="34">
        <v>0</v>
      </c>
      <c r="BD347" s="34">
        <v>0</v>
      </c>
      <c r="BE347" s="34">
        <v>3.0000000999999998E-2</v>
      </c>
      <c r="BF347" s="34">
        <v>0</v>
      </c>
      <c r="BG347" s="34">
        <v>0.5</v>
      </c>
      <c r="BH347" s="34">
        <v>1.3000001000000001</v>
      </c>
      <c r="BI347" s="34">
        <v>3.0000002000000001</v>
      </c>
      <c r="BJ347" s="34">
        <v>4.5</v>
      </c>
      <c r="BK347" s="34">
        <v>1.5000001000000001</v>
      </c>
      <c r="BL347" s="34">
        <v>0</v>
      </c>
      <c r="BM347" s="34">
        <v>2</v>
      </c>
      <c r="BN347" s="34">
        <v>2</v>
      </c>
      <c r="BO347" s="34">
        <v>0</v>
      </c>
      <c r="BP347" s="34"/>
      <c r="BQ347" s="34"/>
      <c r="BR347" s="34"/>
      <c r="BS347" s="34"/>
      <c r="BT347" s="34"/>
      <c r="BU347" s="34"/>
      <c r="BV347" s="34">
        <v>1.5000001000000001</v>
      </c>
      <c r="BW347" s="34"/>
      <c r="BX347" s="34"/>
      <c r="BY347" s="34">
        <v>1.44</v>
      </c>
      <c r="BZ347" s="34">
        <v>1.6200000999999999</v>
      </c>
      <c r="CA347" s="34"/>
      <c r="CB347" s="34"/>
      <c r="CC347" s="34"/>
      <c r="CD347" s="34"/>
      <c r="CE347" s="34"/>
      <c r="CF347" s="34"/>
      <c r="CG347" s="34"/>
      <c r="CH347" s="34"/>
      <c r="CI347" s="34"/>
      <c r="CJ347" s="34"/>
      <c r="CK347" s="34"/>
      <c r="CL347" s="34"/>
      <c r="CM347" s="34"/>
      <c r="CN347" s="34" t="s">
        <v>2176</v>
      </c>
    </row>
    <row r="348" spans="1:92">
      <c r="A348" t="s">
        <v>2564</v>
      </c>
      <c r="B348">
        <v>538</v>
      </c>
      <c r="C348" t="s">
        <v>401</v>
      </c>
      <c r="D348">
        <v>4.0094750000000001</v>
      </c>
      <c r="E348">
        <v>2.8109831999999999</v>
      </c>
      <c r="F348">
        <v>2440.7273</v>
      </c>
      <c r="G348">
        <v>207.07042000000001</v>
      </c>
      <c r="H348">
        <v>578.15215999999998</v>
      </c>
      <c r="I348">
        <v>1030.7545</v>
      </c>
      <c r="J348">
        <v>624.75019999999995</v>
      </c>
      <c r="K348">
        <v>9</v>
      </c>
      <c r="L348">
        <v>58.789954999999999</v>
      </c>
      <c r="M348">
        <v>112.43932</v>
      </c>
      <c r="N348" t="s">
        <v>2202</v>
      </c>
      <c r="O348">
        <v>91.124435000000005</v>
      </c>
      <c r="P348">
        <v>122.21666999999999</v>
      </c>
      <c r="Q348">
        <v>442</v>
      </c>
      <c r="R348">
        <v>4.0049999999999999</v>
      </c>
      <c r="S348">
        <v>3.952</v>
      </c>
      <c r="T348">
        <v>4.0049999999999999</v>
      </c>
      <c r="U348">
        <v>3.3530000000000002</v>
      </c>
      <c r="V348">
        <v>3.9940000000000002</v>
      </c>
      <c r="W348">
        <v>6.1619999999999999</v>
      </c>
      <c r="X348">
        <v>9</v>
      </c>
      <c r="Y348">
        <v>0</v>
      </c>
      <c r="Z348">
        <v>2.1040000000000001</v>
      </c>
      <c r="AA348">
        <v>1.1839999999999999</v>
      </c>
      <c r="AB348">
        <v>0.38400000000000001</v>
      </c>
      <c r="AC348">
        <v>0.53600000000000003</v>
      </c>
      <c r="AD348">
        <v>10042.194</v>
      </c>
      <c r="AE348">
        <v>6529.42</v>
      </c>
      <c r="AF348">
        <v>13636.439</v>
      </c>
      <c r="AG348">
        <v>1</v>
      </c>
      <c r="AH348">
        <v>2</v>
      </c>
      <c r="AI348">
        <v>0.16666666999999999</v>
      </c>
      <c r="AJ348">
        <v>4.1666667999999997E-2</v>
      </c>
      <c r="AK348">
        <v>0.12683101999999999</v>
      </c>
      <c r="AL348">
        <v>0.13196582000000001</v>
      </c>
      <c r="AM348">
        <v>5</v>
      </c>
      <c r="AN348">
        <v>6</v>
      </c>
      <c r="AO348">
        <v>80</v>
      </c>
      <c r="AP348">
        <v>100</v>
      </c>
      <c r="AQ348" s="34">
        <v>0</v>
      </c>
      <c r="AR348" s="34">
        <v>0.81936370000000003</v>
      </c>
      <c r="AS348" s="34">
        <v>0.19118484999999999</v>
      </c>
      <c r="AT348" s="34">
        <v>10.228094</v>
      </c>
      <c r="AU348" s="34">
        <v>11.106527</v>
      </c>
      <c r="AV348" s="34"/>
      <c r="AW348" s="34"/>
      <c r="AX348" s="34"/>
      <c r="AY348" s="34">
        <v>0.91891590000000001</v>
      </c>
      <c r="AZ348" s="34">
        <v>0.36756638000000003</v>
      </c>
      <c r="BA348" s="34">
        <v>3.0000002000000001</v>
      </c>
      <c r="BB348" s="34">
        <v>8.4709999999999994E-2</v>
      </c>
      <c r="BC348" s="34">
        <v>0</v>
      </c>
      <c r="BD348" s="34">
        <v>0</v>
      </c>
      <c r="BE348" s="34">
        <v>3.0000000999999998E-2</v>
      </c>
      <c r="BF348" s="34">
        <v>0.1</v>
      </c>
      <c r="BG348" s="34">
        <v>0.90000004</v>
      </c>
      <c r="BH348" s="34">
        <v>0.70000004999999998</v>
      </c>
      <c r="BI348" s="34">
        <v>0.5</v>
      </c>
      <c r="BJ348" s="34">
        <v>3.0000002000000001</v>
      </c>
      <c r="BK348" s="34">
        <v>2</v>
      </c>
      <c r="BL348" s="34">
        <v>1</v>
      </c>
      <c r="BM348" s="34">
        <v>1.5000001000000001</v>
      </c>
      <c r="BN348" s="34">
        <v>2.5</v>
      </c>
      <c r="BO348" s="34">
        <v>0</v>
      </c>
      <c r="BP348" s="34"/>
      <c r="BQ348" s="34"/>
      <c r="BR348" s="34"/>
      <c r="BS348" s="34">
        <v>0.46652656999999997</v>
      </c>
      <c r="BT348" s="34">
        <v>0.29405308000000002</v>
      </c>
      <c r="BU348" s="34">
        <v>0</v>
      </c>
      <c r="BV348" s="34">
        <v>1.5000001000000001</v>
      </c>
      <c r="BW348" s="34"/>
      <c r="BX348" s="34"/>
      <c r="BY348" s="34">
        <v>0.72</v>
      </c>
      <c r="BZ348" s="34"/>
      <c r="CA348" s="34"/>
      <c r="CB348" s="34"/>
      <c r="CC348" s="34"/>
      <c r="CD348" s="34"/>
      <c r="CE348" s="34"/>
      <c r="CF348" s="34"/>
      <c r="CG348" s="34"/>
      <c r="CH348" s="34"/>
      <c r="CI348" s="34"/>
      <c r="CJ348" s="34"/>
      <c r="CK348" s="34"/>
      <c r="CL348" s="34"/>
      <c r="CM348" s="34"/>
      <c r="CN348" s="34" t="s">
        <v>2176</v>
      </c>
    </row>
    <row r="349" spans="1:92">
      <c r="A349" t="s">
        <v>2565</v>
      </c>
      <c r="B349">
        <v>539</v>
      </c>
      <c r="C349" t="s">
        <v>402</v>
      </c>
      <c r="D349">
        <v>1.0561175</v>
      </c>
      <c r="E349">
        <v>1.0901734000000001</v>
      </c>
      <c r="F349">
        <v>1014.5673</v>
      </c>
      <c r="G349">
        <v>153.27940000000001</v>
      </c>
      <c r="H349">
        <v>141.78706</v>
      </c>
      <c r="I349">
        <v>564.44970000000001</v>
      </c>
      <c r="J349">
        <v>155.05116000000001</v>
      </c>
      <c r="K349">
        <v>8</v>
      </c>
      <c r="L349">
        <v>64.00712</v>
      </c>
      <c r="M349">
        <v>109.01733400000001</v>
      </c>
      <c r="N349" t="s">
        <v>2192</v>
      </c>
      <c r="O349">
        <v>81.239814999999993</v>
      </c>
      <c r="P349">
        <v>121.13037</v>
      </c>
      <c r="Q349">
        <v>223</v>
      </c>
      <c r="R349">
        <v>2.0880000000000001</v>
      </c>
      <c r="S349">
        <v>2.548</v>
      </c>
      <c r="T349">
        <v>2.0550000000000002</v>
      </c>
      <c r="U349">
        <v>2.0880000000000001</v>
      </c>
      <c r="V349">
        <v>1.6040000000000001</v>
      </c>
      <c r="W349">
        <v>2.3279999999999998</v>
      </c>
      <c r="X349">
        <v>0</v>
      </c>
      <c r="Y349">
        <v>1.413</v>
      </c>
      <c r="Z349">
        <v>2.5910000000000002</v>
      </c>
      <c r="AA349">
        <v>1.8169999999999999</v>
      </c>
      <c r="AB349">
        <v>0.52500000000000002</v>
      </c>
      <c r="AC349">
        <v>0.248</v>
      </c>
      <c r="AD349">
        <v>25779.726999999999</v>
      </c>
      <c r="AE349">
        <v>4489.5703000000003</v>
      </c>
      <c r="AF349">
        <v>10569.369000000001</v>
      </c>
      <c r="AG349">
        <v>2</v>
      </c>
      <c r="AH349">
        <v>1</v>
      </c>
      <c r="AI349">
        <v>0.16666666999999999</v>
      </c>
      <c r="AJ349">
        <v>8.3333339999999995E-3</v>
      </c>
      <c r="AK349">
        <v>8.2966566000000005E-2</v>
      </c>
      <c r="AL349">
        <v>8.0037449999999996E-2</v>
      </c>
      <c r="AM349">
        <v>5</v>
      </c>
      <c r="AN349">
        <v>1</v>
      </c>
      <c r="AO349">
        <v>50</v>
      </c>
      <c r="AP349">
        <v>50</v>
      </c>
      <c r="AQ349" s="34">
        <v>4.7436850000000002</v>
      </c>
      <c r="AR349" s="34">
        <v>0</v>
      </c>
      <c r="AS349" s="34">
        <v>0.20124722</v>
      </c>
      <c r="AT349" s="34">
        <v>72.102230000000006</v>
      </c>
      <c r="AU349" s="34">
        <v>76.874115000000003</v>
      </c>
      <c r="AV349" s="34"/>
      <c r="AW349" s="34"/>
      <c r="AX349" s="34"/>
      <c r="AY349" s="34">
        <v>0.73513262999999995</v>
      </c>
      <c r="AZ349" s="34">
        <v>0.18378316</v>
      </c>
      <c r="BA349" s="34">
        <v>3.0000002000000001</v>
      </c>
      <c r="BB349" s="34">
        <v>0.11478501000000001</v>
      </c>
      <c r="BC349" s="34">
        <v>0</v>
      </c>
      <c r="BD349" s="34">
        <v>0</v>
      </c>
      <c r="BE349" s="34">
        <v>3.0000000999999998E-2</v>
      </c>
      <c r="BF349" s="34">
        <v>0</v>
      </c>
      <c r="BG349" s="34">
        <v>0.2</v>
      </c>
      <c r="BH349" s="34">
        <v>1.6</v>
      </c>
      <c r="BI349" s="34">
        <v>0.3</v>
      </c>
      <c r="BJ349" s="34">
        <v>1</v>
      </c>
      <c r="BK349" s="34">
        <v>1</v>
      </c>
      <c r="BL349" s="34">
        <v>0.4</v>
      </c>
      <c r="BM349" s="34">
        <v>2</v>
      </c>
      <c r="BN349" s="34">
        <v>2</v>
      </c>
      <c r="BO349" s="34">
        <v>0</v>
      </c>
      <c r="BP349" s="34"/>
      <c r="BQ349" s="34"/>
      <c r="BR349" s="34"/>
      <c r="BS349" s="34">
        <v>1.83901</v>
      </c>
      <c r="BT349" s="34">
        <v>0</v>
      </c>
      <c r="BU349" s="34">
        <v>0</v>
      </c>
      <c r="BV349" s="34">
        <v>0.3</v>
      </c>
      <c r="BW349" s="34"/>
      <c r="BX349" s="34"/>
      <c r="BY349" s="34">
        <v>0.8</v>
      </c>
      <c r="BZ349" s="34">
        <v>1.8000001000000001</v>
      </c>
      <c r="CA349" s="34"/>
      <c r="CB349" s="34"/>
      <c r="CC349" s="34"/>
      <c r="CD349" s="34"/>
      <c r="CE349" s="34"/>
      <c r="CF349" s="34"/>
      <c r="CG349" s="34"/>
      <c r="CH349" s="34"/>
      <c r="CI349" s="34"/>
      <c r="CJ349" s="34"/>
      <c r="CK349" s="34"/>
      <c r="CL349" s="34"/>
      <c r="CM349" s="34"/>
      <c r="CN349" s="34" t="s">
        <v>2176</v>
      </c>
    </row>
    <row r="350" spans="1:92">
      <c r="A350" t="s">
        <v>2566</v>
      </c>
      <c r="B350">
        <v>540</v>
      </c>
      <c r="C350" t="s">
        <v>402</v>
      </c>
      <c r="D350">
        <v>6.2299457</v>
      </c>
      <c r="E350">
        <v>5.5033154</v>
      </c>
      <c r="F350">
        <v>5485.3467000000001</v>
      </c>
      <c r="G350">
        <v>747.37616000000003</v>
      </c>
      <c r="H350">
        <v>702.66049999999996</v>
      </c>
      <c r="I350">
        <v>3410.5598</v>
      </c>
      <c r="J350">
        <v>624.75019999999995</v>
      </c>
      <c r="K350">
        <v>10</v>
      </c>
      <c r="L350">
        <v>83.288039999999995</v>
      </c>
      <c r="M350">
        <v>117.09182</v>
      </c>
      <c r="N350" t="s">
        <v>2190</v>
      </c>
      <c r="O350">
        <v>85.341719999999995</v>
      </c>
      <c r="P350">
        <v>83.383570000000006</v>
      </c>
      <c r="Q350">
        <v>535</v>
      </c>
      <c r="R350">
        <v>4.992</v>
      </c>
      <c r="S350">
        <v>5.9249999999999998</v>
      </c>
      <c r="T350">
        <v>4.992</v>
      </c>
      <c r="U350">
        <v>4.6920000000000002</v>
      </c>
      <c r="V350">
        <v>2.9710000000000001</v>
      </c>
      <c r="W350">
        <v>4.7069999999999999</v>
      </c>
      <c r="X350">
        <v>0</v>
      </c>
      <c r="Y350">
        <v>2.2250000000000001</v>
      </c>
      <c r="Z350">
        <v>5.0259999999999998</v>
      </c>
      <c r="AA350">
        <v>3.278</v>
      </c>
      <c r="AB350">
        <v>1.0289999999999999</v>
      </c>
      <c r="AC350">
        <v>0.71899999999999997</v>
      </c>
      <c r="AD350">
        <v>25779.726999999999</v>
      </c>
      <c r="AE350">
        <v>16947.84</v>
      </c>
      <c r="AF350">
        <v>39776.273000000001</v>
      </c>
      <c r="AG350">
        <v>2</v>
      </c>
      <c r="AH350">
        <v>1</v>
      </c>
      <c r="AI350">
        <v>0.34166667000000001</v>
      </c>
      <c r="AJ350">
        <v>4.1666667999999997E-2</v>
      </c>
      <c r="AK350">
        <v>0.30013066999999999</v>
      </c>
      <c r="AL350">
        <v>0.27248995999999998</v>
      </c>
      <c r="AM350">
        <v>25</v>
      </c>
      <c r="AN350">
        <v>25</v>
      </c>
      <c r="AO350">
        <v>80</v>
      </c>
      <c r="AP350">
        <v>90</v>
      </c>
      <c r="AQ350" s="34">
        <v>4.7436850000000002</v>
      </c>
      <c r="AR350" s="34">
        <v>0</v>
      </c>
      <c r="AS350" s="34">
        <v>0.20124722</v>
      </c>
      <c r="AT350" s="34">
        <v>72.102230000000006</v>
      </c>
      <c r="AU350" s="34">
        <v>76.874115000000003</v>
      </c>
      <c r="AV350" s="34"/>
      <c r="AW350" s="34"/>
      <c r="AX350" s="34"/>
      <c r="AY350" s="34">
        <v>0.73513262999999995</v>
      </c>
      <c r="AZ350" s="34">
        <v>0.18378316</v>
      </c>
      <c r="BA350" s="34">
        <v>3.0000002000000001</v>
      </c>
      <c r="BB350" s="34">
        <v>0.57391999999999999</v>
      </c>
      <c r="BC350" s="34">
        <v>0</v>
      </c>
      <c r="BD350" s="34">
        <v>0</v>
      </c>
      <c r="BE350" s="34">
        <v>0.15</v>
      </c>
      <c r="BF350" s="34">
        <v>0</v>
      </c>
      <c r="BG350" s="34">
        <v>2.1000000999999999</v>
      </c>
      <c r="BH350" s="34">
        <v>4.2000003000000001</v>
      </c>
      <c r="BI350" s="34">
        <v>6.8</v>
      </c>
      <c r="BJ350" s="34">
        <v>12.3</v>
      </c>
      <c r="BK350" s="34">
        <v>0.70000004999999998</v>
      </c>
      <c r="BL350" s="34">
        <v>0</v>
      </c>
      <c r="BM350" s="34">
        <v>2</v>
      </c>
      <c r="BN350" s="34">
        <v>2</v>
      </c>
      <c r="BO350" s="34">
        <v>0</v>
      </c>
      <c r="BP350" s="34"/>
      <c r="BQ350" s="34"/>
      <c r="BR350" s="34"/>
      <c r="BS350" s="34">
        <v>1.83901</v>
      </c>
      <c r="BT350" s="34">
        <v>0</v>
      </c>
      <c r="BU350" s="34">
        <v>0</v>
      </c>
      <c r="BV350" s="34">
        <v>1.5000001000000001</v>
      </c>
      <c r="BW350" s="34"/>
      <c r="BX350" s="34"/>
      <c r="BY350" s="34">
        <v>1.6</v>
      </c>
      <c r="BZ350" s="34">
        <v>1.8000001000000001</v>
      </c>
      <c r="CA350" s="34"/>
      <c r="CB350" s="34"/>
      <c r="CC350" s="34"/>
      <c r="CD350" s="34"/>
      <c r="CE350" s="34"/>
      <c r="CF350" s="34"/>
      <c r="CG350" s="34"/>
      <c r="CH350" s="34"/>
      <c r="CI350" s="34"/>
      <c r="CJ350" s="34"/>
      <c r="CK350" s="34"/>
      <c r="CL350" s="34"/>
      <c r="CM350" s="34"/>
      <c r="CN350" s="34" t="s">
        <v>2176</v>
      </c>
    </row>
    <row r="351" spans="1:92">
      <c r="A351" t="s">
        <v>2567</v>
      </c>
      <c r="B351">
        <v>541</v>
      </c>
      <c r="C351" t="s">
        <v>402</v>
      </c>
      <c r="D351">
        <v>3.6308012000000001</v>
      </c>
      <c r="E351">
        <v>2.8272328</v>
      </c>
      <c r="F351">
        <v>2272.1187</v>
      </c>
      <c r="G351">
        <v>171.98424</v>
      </c>
      <c r="H351">
        <v>139.83027999999999</v>
      </c>
      <c r="I351">
        <v>1335.5540000000001</v>
      </c>
      <c r="J351">
        <v>624.75019999999995</v>
      </c>
      <c r="K351">
        <v>9</v>
      </c>
      <c r="L351">
        <v>53.237552999999998</v>
      </c>
      <c r="M351">
        <v>113.08931</v>
      </c>
      <c r="N351" t="s">
        <v>2202</v>
      </c>
      <c r="O351">
        <v>82.518209999999996</v>
      </c>
      <c r="P351">
        <v>122.92317</v>
      </c>
      <c r="Q351">
        <v>456</v>
      </c>
      <c r="R351">
        <v>3.8109999999999999</v>
      </c>
      <c r="S351">
        <v>3.8130000000000002</v>
      </c>
      <c r="T351">
        <v>3.8109999999999999</v>
      </c>
      <c r="U351">
        <v>3.363</v>
      </c>
      <c r="V351">
        <v>5.0259999999999998</v>
      </c>
      <c r="W351">
        <v>4.242</v>
      </c>
      <c r="X351">
        <v>9</v>
      </c>
      <c r="Y351">
        <v>4.3280000000000003</v>
      </c>
      <c r="Z351">
        <v>5.6059999999999999</v>
      </c>
      <c r="AA351">
        <v>3.3570000000000002</v>
      </c>
      <c r="AB351">
        <v>1.248</v>
      </c>
      <c r="AC351">
        <v>1.0009999999999999</v>
      </c>
      <c r="AD351">
        <v>42684.491999999998</v>
      </c>
      <c r="AE351">
        <v>10589.57</v>
      </c>
      <c r="AF351">
        <v>24456.395</v>
      </c>
      <c r="AG351">
        <v>1</v>
      </c>
      <c r="AH351">
        <v>1</v>
      </c>
      <c r="AI351">
        <v>0.33333333999999998</v>
      </c>
      <c r="AJ351">
        <v>8.3333335999999994E-2</v>
      </c>
      <c r="AK351">
        <v>0.24799958</v>
      </c>
      <c r="AL351">
        <v>0.26194274000000001</v>
      </c>
      <c r="AM351">
        <v>5</v>
      </c>
      <c r="AN351">
        <v>1</v>
      </c>
      <c r="AO351">
        <v>80</v>
      </c>
      <c r="AP351">
        <v>100</v>
      </c>
      <c r="AQ351" s="34">
        <v>7.4461469999999998</v>
      </c>
      <c r="AR351" s="34">
        <v>1.5524785999999999</v>
      </c>
      <c r="AS351" s="34">
        <v>0.1724976</v>
      </c>
      <c r="AT351" s="34">
        <v>216.90219999999999</v>
      </c>
      <c r="AU351" s="34">
        <v>225.92904999999999</v>
      </c>
      <c r="AV351" s="34"/>
      <c r="AW351" s="34"/>
      <c r="AX351" s="34">
        <v>0.73513275</v>
      </c>
      <c r="AY351" s="34">
        <v>1.4702653000000001</v>
      </c>
      <c r="AZ351" s="34">
        <v>0.91891590000000001</v>
      </c>
      <c r="BA351" s="34">
        <v>3.0000002000000001</v>
      </c>
      <c r="BB351" s="34">
        <v>0.11478501000000001</v>
      </c>
      <c r="BC351" s="34">
        <v>0</v>
      </c>
      <c r="BD351" s="34">
        <v>0</v>
      </c>
      <c r="BE351" s="34">
        <v>3.0000000999999998E-2</v>
      </c>
      <c r="BF351" s="34">
        <v>0</v>
      </c>
      <c r="BG351" s="34">
        <v>0.6</v>
      </c>
      <c r="BH351" s="34">
        <v>3.1000000999999999</v>
      </c>
      <c r="BI351" s="34">
        <v>1.8000001000000001</v>
      </c>
      <c r="BJ351" s="34">
        <v>5</v>
      </c>
      <c r="BK351" s="34">
        <v>1.9000001</v>
      </c>
      <c r="BL351" s="34">
        <v>4.6000003999999999</v>
      </c>
      <c r="BM351" s="34">
        <v>3.0000002000000001</v>
      </c>
      <c r="BN351" s="34">
        <v>4</v>
      </c>
      <c r="BO351" s="34">
        <v>0</v>
      </c>
      <c r="BP351" s="34"/>
      <c r="BQ351" s="34"/>
      <c r="BR351" s="34"/>
      <c r="BS351" s="34"/>
      <c r="BT351" s="34"/>
      <c r="BU351" s="34"/>
      <c r="BV351" s="34">
        <v>3.0000002000000001</v>
      </c>
      <c r="BW351" s="34"/>
      <c r="BX351" s="34"/>
      <c r="BY351" s="34">
        <v>3.2</v>
      </c>
      <c r="BZ351" s="34">
        <v>3.6000000999999999</v>
      </c>
      <c r="CA351" s="34"/>
      <c r="CB351" s="34"/>
      <c r="CC351" s="34"/>
      <c r="CD351" s="34"/>
      <c r="CE351" s="34"/>
      <c r="CF351" s="34"/>
      <c r="CG351" s="34"/>
      <c r="CH351" s="34"/>
      <c r="CI351" s="34"/>
      <c r="CJ351" s="34"/>
      <c r="CK351" s="34"/>
      <c r="CL351" s="34"/>
      <c r="CM351" s="34"/>
      <c r="CN351" s="34" t="s">
        <v>2176</v>
      </c>
    </row>
    <row r="352" spans="1:92">
      <c r="A352" t="s">
        <v>2568</v>
      </c>
      <c r="B352">
        <v>542</v>
      </c>
      <c r="C352" t="s">
        <v>403</v>
      </c>
      <c r="D352">
        <v>1.4064846</v>
      </c>
      <c r="E352">
        <v>1.4579105000000001</v>
      </c>
      <c r="F352">
        <v>1713.6246000000001</v>
      </c>
      <c r="G352">
        <v>602.67470000000003</v>
      </c>
      <c r="H352">
        <v>212.84387000000001</v>
      </c>
      <c r="I352">
        <v>588.00379999999996</v>
      </c>
      <c r="J352">
        <v>310.10232999999999</v>
      </c>
      <c r="K352">
        <v>8</v>
      </c>
      <c r="L352">
        <v>85.241485999999995</v>
      </c>
      <c r="M352">
        <v>145.79105000000001</v>
      </c>
      <c r="N352" t="s">
        <v>2172</v>
      </c>
      <c r="O352">
        <v>74.025504999999995</v>
      </c>
      <c r="P352">
        <v>121.49254000000001</v>
      </c>
      <c r="Q352">
        <v>213</v>
      </c>
      <c r="R352">
        <v>2.415</v>
      </c>
      <c r="S352">
        <v>3.3119999999999998</v>
      </c>
      <c r="T352">
        <v>2.3719999999999999</v>
      </c>
      <c r="U352">
        <v>2.415</v>
      </c>
      <c r="V352">
        <v>1.3240000000000001</v>
      </c>
      <c r="W352">
        <v>1.7230000000000001</v>
      </c>
      <c r="X352">
        <v>0</v>
      </c>
      <c r="Y352">
        <v>1.365</v>
      </c>
      <c r="Z352">
        <v>3.29</v>
      </c>
      <c r="AA352">
        <v>1.85</v>
      </c>
      <c r="AB352">
        <v>0.53900000000000003</v>
      </c>
      <c r="AC352">
        <v>0.90100000000000002</v>
      </c>
      <c r="AD352">
        <v>25378.053</v>
      </c>
      <c r="AE352">
        <v>4904.21</v>
      </c>
      <c r="AF352">
        <v>11629.27</v>
      </c>
      <c r="AG352">
        <v>1</v>
      </c>
      <c r="AH352">
        <v>1</v>
      </c>
      <c r="AI352">
        <v>8.3333335999999994E-2</v>
      </c>
      <c r="AJ352">
        <v>1.6666667999999999E-2</v>
      </c>
      <c r="AK352">
        <v>8.771487E-2</v>
      </c>
      <c r="AL352">
        <v>4.5312499999999999E-2</v>
      </c>
      <c r="AM352">
        <v>20</v>
      </c>
      <c r="AN352">
        <v>10</v>
      </c>
      <c r="AO352">
        <v>50</v>
      </c>
      <c r="AP352">
        <v>50</v>
      </c>
      <c r="AQ352" s="34">
        <v>4.7436850000000002</v>
      </c>
      <c r="AR352" s="34">
        <v>0</v>
      </c>
      <c r="AS352" s="34">
        <v>0.10062361</v>
      </c>
      <c r="AT352" s="34">
        <v>56.872520000000002</v>
      </c>
      <c r="AU352" s="34">
        <v>61.644399999999997</v>
      </c>
      <c r="AV352" s="34">
        <v>2.0506642999999999E-4</v>
      </c>
      <c r="AW352" s="34">
        <v>2.6464777000000002</v>
      </c>
      <c r="AX352" s="34">
        <v>7.3513273999999997</v>
      </c>
      <c r="AY352" s="34">
        <v>4.9008855999999996</v>
      </c>
      <c r="AZ352" s="34">
        <v>2.5525448000000002</v>
      </c>
      <c r="BA352" s="34">
        <v>3.0000002000000001</v>
      </c>
      <c r="BB352" s="34">
        <v>0.30210503999999999</v>
      </c>
      <c r="BC352" s="34">
        <v>0</v>
      </c>
      <c r="BD352" s="34">
        <v>0</v>
      </c>
      <c r="BE352" s="34">
        <v>0.05</v>
      </c>
      <c r="BF352" s="34">
        <v>0</v>
      </c>
      <c r="BG352" s="34">
        <v>0.4</v>
      </c>
      <c r="BH352" s="34">
        <v>1.1000000000000001</v>
      </c>
      <c r="BI352" s="34">
        <v>0.6</v>
      </c>
      <c r="BJ352" s="34">
        <v>1</v>
      </c>
      <c r="BK352" s="34">
        <v>1</v>
      </c>
      <c r="BL352" s="34">
        <v>0.4</v>
      </c>
      <c r="BM352" s="34">
        <v>1.5000001000000001</v>
      </c>
      <c r="BN352" s="34">
        <v>1.5000001000000001</v>
      </c>
      <c r="BO352" s="34">
        <v>1</v>
      </c>
      <c r="BP352" s="34"/>
      <c r="BQ352" s="34"/>
      <c r="BR352" s="34"/>
      <c r="BS352" s="34">
        <v>1.8183541999999999</v>
      </c>
      <c r="BT352" s="34">
        <v>0</v>
      </c>
      <c r="BU352" s="34">
        <v>0</v>
      </c>
      <c r="BV352" s="34">
        <v>0.6</v>
      </c>
      <c r="BW352" s="34"/>
      <c r="BX352" s="34"/>
      <c r="BY352" s="34">
        <v>1.2</v>
      </c>
      <c r="BZ352" s="34">
        <v>1.8000001000000001</v>
      </c>
      <c r="CA352" s="34"/>
      <c r="CB352" s="34"/>
      <c r="CC352" s="34"/>
      <c r="CD352" s="34"/>
      <c r="CE352" s="34"/>
      <c r="CF352" s="34"/>
      <c r="CG352" s="34"/>
      <c r="CH352" s="34"/>
      <c r="CI352" s="34"/>
      <c r="CJ352" s="34"/>
      <c r="CK352" s="34"/>
      <c r="CL352" s="34"/>
      <c r="CM352" s="34"/>
      <c r="CN352" s="34" t="s">
        <v>2233</v>
      </c>
    </row>
    <row r="353" spans="1:92">
      <c r="A353" t="s">
        <v>2569</v>
      </c>
      <c r="B353">
        <v>543</v>
      </c>
      <c r="C353" t="s">
        <v>403</v>
      </c>
      <c r="D353">
        <v>2.5629276999999999</v>
      </c>
      <c r="E353">
        <v>2.3023813</v>
      </c>
      <c r="F353">
        <v>2312.4548</v>
      </c>
      <c r="G353">
        <v>604.18895999999995</v>
      </c>
      <c r="H353">
        <v>220.84057999999999</v>
      </c>
      <c r="I353">
        <v>1022.27185</v>
      </c>
      <c r="J353">
        <v>465.15352999999999</v>
      </c>
      <c r="K353">
        <v>9</v>
      </c>
      <c r="L353">
        <v>37.579582000000002</v>
      </c>
      <c r="M353">
        <v>92.095249999999993</v>
      </c>
      <c r="N353" t="s">
        <v>2195</v>
      </c>
      <c r="O353">
        <v>75.380225999999993</v>
      </c>
      <c r="P353">
        <v>121.17796</v>
      </c>
      <c r="Q353">
        <v>324</v>
      </c>
      <c r="R353">
        <v>3.202</v>
      </c>
      <c r="S353">
        <v>3.847</v>
      </c>
      <c r="T353">
        <v>3.202</v>
      </c>
      <c r="U353">
        <v>3.0350000000000001</v>
      </c>
      <c r="V353">
        <v>1.575</v>
      </c>
      <c r="W353">
        <v>2.1019999999999999</v>
      </c>
      <c r="X353">
        <v>0</v>
      </c>
      <c r="Y353">
        <v>1.5720000000000001</v>
      </c>
      <c r="Z353">
        <v>3.7850000000000001</v>
      </c>
      <c r="AA353">
        <v>2.0590000000000002</v>
      </c>
      <c r="AB353">
        <v>0.85399999999999998</v>
      </c>
      <c r="AC353">
        <v>0.872</v>
      </c>
      <c r="AD353">
        <v>25378.053</v>
      </c>
      <c r="AE353">
        <v>7104.21</v>
      </c>
      <c r="AF353">
        <v>15805.307000000001</v>
      </c>
      <c r="AG353">
        <v>1</v>
      </c>
      <c r="AH353">
        <v>1</v>
      </c>
      <c r="AI353">
        <v>0.18333334000000001</v>
      </c>
      <c r="AJ353">
        <v>2.5000002E-2</v>
      </c>
      <c r="AK353">
        <v>0.12806876</v>
      </c>
      <c r="AL353">
        <v>0.10957446999999999</v>
      </c>
      <c r="AM353">
        <v>20</v>
      </c>
      <c r="AN353">
        <v>10</v>
      </c>
      <c r="AO353">
        <v>60</v>
      </c>
      <c r="AP353">
        <v>60</v>
      </c>
      <c r="AQ353" s="34">
        <v>4.7436850000000002</v>
      </c>
      <c r="AR353" s="34">
        <v>0</v>
      </c>
      <c r="AS353" s="34">
        <v>0.10062361</v>
      </c>
      <c r="AT353" s="34">
        <v>56.872520000000002</v>
      </c>
      <c r="AU353" s="34">
        <v>61.644399999999997</v>
      </c>
      <c r="AV353" s="34">
        <v>2.0506642999999999E-4</v>
      </c>
      <c r="AW353" s="34">
        <v>2.6464777000000002</v>
      </c>
      <c r="AX353" s="34">
        <v>7.3513273999999997</v>
      </c>
      <c r="AY353" s="34">
        <v>3.2672569999999999</v>
      </c>
      <c r="AZ353" s="34">
        <v>2.5525448000000002</v>
      </c>
      <c r="BA353" s="34">
        <v>3.0000002000000001</v>
      </c>
      <c r="BB353" s="34">
        <v>0.30210503999999999</v>
      </c>
      <c r="BC353" s="34">
        <v>0</v>
      </c>
      <c r="BD353" s="34">
        <v>0</v>
      </c>
      <c r="BE353" s="34">
        <v>0.05</v>
      </c>
      <c r="BF353" s="34">
        <v>0</v>
      </c>
      <c r="BG353" s="34">
        <v>0.6</v>
      </c>
      <c r="BH353" s="34">
        <v>1.7</v>
      </c>
      <c r="BI353" s="34">
        <v>0.8</v>
      </c>
      <c r="BJ353" s="34">
        <v>2</v>
      </c>
      <c r="BK353" s="34">
        <v>2</v>
      </c>
      <c r="BL353" s="34">
        <v>0.4</v>
      </c>
      <c r="BM353" s="34">
        <v>2</v>
      </c>
      <c r="BN353" s="34">
        <v>2</v>
      </c>
      <c r="BO353" s="34">
        <v>1</v>
      </c>
      <c r="BP353" s="34"/>
      <c r="BQ353" s="34"/>
      <c r="BR353" s="34"/>
      <c r="BS353" s="34">
        <v>1.8183541999999999</v>
      </c>
      <c r="BT353" s="34">
        <v>0</v>
      </c>
      <c r="BU353" s="34">
        <v>0</v>
      </c>
      <c r="BV353" s="34">
        <v>0.90000009999999997</v>
      </c>
      <c r="BW353" s="34"/>
      <c r="BX353" s="34"/>
      <c r="BY353" s="34">
        <v>1.6</v>
      </c>
      <c r="BZ353" s="34">
        <v>3.6000000999999999</v>
      </c>
      <c r="CA353" s="34"/>
      <c r="CB353" s="34"/>
      <c r="CC353" s="34"/>
      <c r="CD353" s="34"/>
      <c r="CE353" s="34"/>
      <c r="CF353" s="34"/>
      <c r="CG353" s="34"/>
      <c r="CH353" s="34"/>
      <c r="CI353" s="34"/>
      <c r="CJ353" s="34"/>
      <c r="CK353" s="34"/>
      <c r="CL353" s="34"/>
      <c r="CM353" s="34"/>
      <c r="CN353" s="34" t="s">
        <v>2176</v>
      </c>
    </row>
    <row r="354" spans="1:92">
      <c r="A354" t="s">
        <v>2570</v>
      </c>
      <c r="B354">
        <v>544</v>
      </c>
      <c r="C354" t="s">
        <v>403</v>
      </c>
      <c r="D354">
        <v>3.3183316999999999</v>
      </c>
      <c r="E354">
        <v>2.6243196000000002</v>
      </c>
      <c r="F354">
        <v>2136.7602999999999</v>
      </c>
      <c r="G354">
        <v>131.31601000000001</v>
      </c>
      <c r="H354">
        <v>142.06163000000001</v>
      </c>
      <c r="I354">
        <v>1238.6324</v>
      </c>
      <c r="J354">
        <v>624.75019999999995</v>
      </c>
      <c r="K354">
        <v>9</v>
      </c>
      <c r="L354">
        <v>48.655887999999997</v>
      </c>
      <c r="M354">
        <v>104.97278</v>
      </c>
      <c r="N354" t="s">
        <v>2195</v>
      </c>
      <c r="O354">
        <v>97.597983999999997</v>
      </c>
      <c r="P354">
        <v>138.12208999999999</v>
      </c>
      <c r="Q354">
        <v>469</v>
      </c>
      <c r="R354">
        <v>3.6429999999999998</v>
      </c>
      <c r="S354">
        <v>3.698</v>
      </c>
      <c r="T354">
        <v>3.6429999999999998</v>
      </c>
      <c r="U354">
        <v>3.24</v>
      </c>
      <c r="V354">
        <v>5.5789999999999997</v>
      </c>
      <c r="W354">
        <v>3.4380000000000002</v>
      </c>
      <c r="X354">
        <v>9</v>
      </c>
      <c r="Y354">
        <v>6.4219999999999997</v>
      </c>
      <c r="Z354">
        <v>9</v>
      </c>
      <c r="AA354">
        <v>6</v>
      </c>
      <c r="AB354">
        <v>3.6989999999999998</v>
      </c>
      <c r="AC354">
        <v>1.373</v>
      </c>
      <c r="AD354">
        <v>84488.88</v>
      </c>
      <c r="AE354">
        <v>8529.42</v>
      </c>
      <c r="AF354">
        <v>35505.773000000001</v>
      </c>
      <c r="AG354">
        <v>1</v>
      </c>
      <c r="AH354">
        <v>1</v>
      </c>
      <c r="AI354">
        <v>0.33333333999999998</v>
      </c>
      <c r="AJ354">
        <v>8.3333335999999994E-2</v>
      </c>
      <c r="AK354">
        <v>0.18774705</v>
      </c>
      <c r="AL354">
        <v>0.19597883999999999</v>
      </c>
      <c r="AM354">
        <v>5</v>
      </c>
      <c r="AN354">
        <v>1</v>
      </c>
      <c r="AO354">
        <v>60</v>
      </c>
      <c r="AP354">
        <v>100</v>
      </c>
      <c r="AQ354" s="34">
        <v>14.087304</v>
      </c>
      <c r="AR354" s="34">
        <v>6.3249124999999999</v>
      </c>
      <c r="AS354" s="34">
        <v>0.45999362999999999</v>
      </c>
      <c r="AT354" s="34">
        <v>309.97521999999998</v>
      </c>
      <c r="AU354" s="34">
        <v>330.48797999999999</v>
      </c>
      <c r="AV354" s="34">
        <v>1.1867271E-5</v>
      </c>
      <c r="AW354" s="34">
        <v>0.15315266999999999</v>
      </c>
      <c r="AX354" s="34">
        <v>0.73513275</v>
      </c>
      <c r="AY354" s="34">
        <v>1.4702655</v>
      </c>
      <c r="AZ354" s="34">
        <v>0.91891586999999997</v>
      </c>
      <c r="BA354" s="34">
        <v>0.5</v>
      </c>
      <c r="BB354" s="34">
        <v>8.4709999999999994E-2</v>
      </c>
      <c r="BC354" s="34">
        <v>0</v>
      </c>
      <c r="BD354" s="34">
        <v>0</v>
      </c>
      <c r="BE354" s="34">
        <v>3.0000000999999998E-2</v>
      </c>
      <c r="BF354" s="34">
        <v>0</v>
      </c>
      <c r="BG354" s="34">
        <v>0.3</v>
      </c>
      <c r="BH354" s="34">
        <v>2.4</v>
      </c>
      <c r="BI354" s="34">
        <v>3.9</v>
      </c>
      <c r="BJ354" s="34">
        <v>10.3</v>
      </c>
      <c r="BK354" s="34">
        <v>1.2</v>
      </c>
      <c r="BL354" s="34">
        <v>0</v>
      </c>
      <c r="BM354" s="34">
        <v>2.2000000000000002</v>
      </c>
      <c r="BN354" s="34">
        <v>16.3</v>
      </c>
      <c r="BO354" s="34">
        <v>2</v>
      </c>
      <c r="BP354" s="34"/>
      <c r="BQ354" s="34"/>
      <c r="BR354" s="34"/>
      <c r="BS354" s="34"/>
      <c r="BT354" s="34"/>
      <c r="BU354" s="34"/>
      <c r="BV354" s="34">
        <v>3.0000002000000001</v>
      </c>
      <c r="BW354" s="34"/>
      <c r="BX354" s="34"/>
      <c r="BY354" s="34">
        <v>8</v>
      </c>
      <c r="BZ354" s="34">
        <v>18</v>
      </c>
      <c r="CA354" s="34"/>
      <c r="CB354" s="34"/>
      <c r="CC354" s="34"/>
      <c r="CD354" s="34"/>
      <c r="CE354" s="34"/>
      <c r="CF354" s="34"/>
      <c r="CG354" s="34"/>
      <c r="CH354" s="34"/>
      <c r="CI354" s="34"/>
      <c r="CJ354" s="34"/>
      <c r="CK354" s="34"/>
      <c r="CL354" s="34"/>
      <c r="CM354" s="34"/>
      <c r="CN354" s="34" t="s">
        <v>2176</v>
      </c>
    </row>
    <row r="355" spans="1:92">
      <c r="A355" t="s">
        <v>2571</v>
      </c>
      <c r="B355">
        <v>545</v>
      </c>
      <c r="C355" t="s">
        <v>404</v>
      </c>
      <c r="D355">
        <v>3.0087155999999999</v>
      </c>
      <c r="E355">
        <v>2.4664426000000002</v>
      </c>
      <c r="F355">
        <v>2083.9254999999998</v>
      </c>
      <c r="G355">
        <v>131.52222</v>
      </c>
      <c r="H355">
        <v>138.10692</v>
      </c>
      <c r="I355">
        <v>1179.4104</v>
      </c>
      <c r="J355">
        <v>634.88604999999995</v>
      </c>
      <c r="K355">
        <v>9</v>
      </c>
      <c r="L355">
        <v>44.116066000000004</v>
      </c>
      <c r="M355">
        <v>98.657700000000006</v>
      </c>
      <c r="N355" t="s">
        <v>2195</v>
      </c>
      <c r="O355">
        <v>88.491640000000004</v>
      </c>
      <c r="P355">
        <v>129.81276</v>
      </c>
      <c r="Q355">
        <v>349</v>
      </c>
      <c r="R355">
        <v>3.4689999999999999</v>
      </c>
      <c r="S355">
        <v>3.6520000000000001</v>
      </c>
      <c r="T355">
        <v>3.4689999999999999</v>
      </c>
      <c r="U355">
        <v>3.141</v>
      </c>
      <c r="V355">
        <v>3.7770000000000001</v>
      </c>
      <c r="W355">
        <v>2.81</v>
      </c>
      <c r="X355">
        <v>8.5069999999999997</v>
      </c>
      <c r="Y355">
        <v>3.1659999999999999</v>
      </c>
      <c r="Z355">
        <v>9</v>
      </c>
      <c r="AA355">
        <v>3.649</v>
      </c>
      <c r="AB355">
        <v>1.6060000000000001</v>
      </c>
      <c r="AC355">
        <v>8.2539999999999996</v>
      </c>
      <c r="AD355">
        <v>46796.417999999998</v>
      </c>
      <c r="AE355">
        <v>7390.9210000000003</v>
      </c>
      <c r="AF355">
        <v>26177.873</v>
      </c>
      <c r="AG355">
        <v>1</v>
      </c>
      <c r="AH355">
        <v>0.7</v>
      </c>
      <c r="AI355">
        <v>0.25</v>
      </c>
      <c r="AJ355">
        <v>5.8333334000000001E-2</v>
      </c>
      <c r="AK355">
        <v>0.14105878999999999</v>
      </c>
      <c r="AL355">
        <v>0.14680447999999999</v>
      </c>
      <c r="AM355">
        <v>5</v>
      </c>
      <c r="AN355">
        <v>1</v>
      </c>
      <c r="AO355">
        <v>60</v>
      </c>
      <c r="AP355">
        <v>100</v>
      </c>
      <c r="AQ355" s="34">
        <v>6.986154</v>
      </c>
      <c r="AR355" s="34">
        <v>3.9782267</v>
      </c>
      <c r="AS355" s="34">
        <v>0.82276139999999998</v>
      </c>
      <c r="AT355" s="34">
        <v>295.86532999999997</v>
      </c>
      <c r="AU355" s="34">
        <v>307.65244000000001</v>
      </c>
      <c r="AV355" s="34">
        <v>1.7302479E-3</v>
      </c>
      <c r="AW355" s="34">
        <v>22.329657000000001</v>
      </c>
      <c r="AX355" s="34"/>
      <c r="AY355" s="34">
        <v>39.697166000000003</v>
      </c>
      <c r="AZ355" s="34">
        <v>46.313366000000002</v>
      </c>
      <c r="BA355" s="34">
        <v>0.5</v>
      </c>
      <c r="BB355" s="34">
        <v>8.4710010000000002E-2</v>
      </c>
      <c r="BC355" s="34">
        <v>0</v>
      </c>
      <c r="BD355" s="34">
        <v>0</v>
      </c>
      <c r="BE355" s="34">
        <v>3.0000000999999998E-2</v>
      </c>
      <c r="BF355" s="34">
        <v>0</v>
      </c>
      <c r="BG355" s="34">
        <v>0.5</v>
      </c>
      <c r="BH355" s="34">
        <v>1.6</v>
      </c>
      <c r="BI355" s="34">
        <v>3.3000001999999999</v>
      </c>
      <c r="BJ355" s="34">
        <v>3.0000002000000001</v>
      </c>
      <c r="BK355" s="34">
        <v>2.5</v>
      </c>
      <c r="BL355" s="34">
        <v>1.1000000000000001</v>
      </c>
      <c r="BM355" s="34">
        <v>0.8</v>
      </c>
      <c r="BN355" s="34">
        <v>1.6</v>
      </c>
      <c r="BO355" s="34">
        <v>0.6</v>
      </c>
      <c r="BP355" s="34">
        <v>1.3232388499999999E-2</v>
      </c>
      <c r="BQ355" s="34"/>
      <c r="BR355" s="34"/>
      <c r="BS355" s="34">
        <v>1.7092774000000002E-2</v>
      </c>
      <c r="BT355" s="34">
        <v>3.6756635000000003E-2</v>
      </c>
      <c r="BU355" s="34">
        <v>0</v>
      </c>
      <c r="BV355" s="34">
        <v>1.5000001000000001</v>
      </c>
      <c r="BW355" s="34">
        <v>2.5000004000000002E-3</v>
      </c>
      <c r="BX355" s="34">
        <v>3.0000000999999998E-2</v>
      </c>
      <c r="BY355" s="34">
        <v>4.984</v>
      </c>
      <c r="BZ355" s="34">
        <v>8.01</v>
      </c>
      <c r="CA355" s="34">
        <v>0.3</v>
      </c>
      <c r="CB355" s="34"/>
      <c r="CC355" s="34"/>
      <c r="CD355" s="34"/>
      <c r="CE355" s="34"/>
      <c r="CF355" s="34"/>
      <c r="CG355" s="34"/>
      <c r="CH355" s="34"/>
      <c r="CI355" s="34"/>
      <c r="CJ355" s="34"/>
      <c r="CK355" s="34"/>
      <c r="CL355" s="34"/>
      <c r="CM355" s="34"/>
      <c r="CN355" s="34" t="s">
        <v>2176</v>
      </c>
    </row>
    <row r="356" spans="1:92">
      <c r="A356" t="s">
        <v>2572</v>
      </c>
      <c r="B356">
        <v>546</v>
      </c>
      <c r="C356" t="s">
        <v>405</v>
      </c>
      <c r="D356">
        <v>3.3789596999999998</v>
      </c>
      <c r="E356">
        <v>2.5627797000000001</v>
      </c>
      <c r="F356">
        <v>2033.8561999999999</v>
      </c>
      <c r="G356">
        <v>130.11147</v>
      </c>
      <c r="H356">
        <v>140.93956</v>
      </c>
      <c r="I356">
        <v>1132.9190000000001</v>
      </c>
      <c r="J356">
        <v>629.88630000000001</v>
      </c>
      <c r="K356">
        <v>9</v>
      </c>
      <c r="L356">
        <v>49.54486</v>
      </c>
      <c r="M356">
        <v>102.51119</v>
      </c>
      <c r="N356" t="s">
        <v>2195</v>
      </c>
      <c r="O356">
        <v>99.381164999999996</v>
      </c>
      <c r="P356">
        <v>134.88315</v>
      </c>
      <c r="Q356">
        <v>459</v>
      </c>
      <c r="R356">
        <v>3.6760000000000002</v>
      </c>
      <c r="S356">
        <v>3.6080000000000001</v>
      </c>
      <c r="T356">
        <v>3.6760000000000002</v>
      </c>
      <c r="U356">
        <v>3.202</v>
      </c>
      <c r="V356">
        <v>5.149</v>
      </c>
      <c r="W356">
        <v>2.8570000000000002</v>
      </c>
      <c r="X356">
        <v>9</v>
      </c>
      <c r="Y356">
        <v>5.9989999999999997</v>
      </c>
      <c r="Z356">
        <v>9</v>
      </c>
      <c r="AA356">
        <v>6.2939999999999996</v>
      </c>
      <c r="AB356">
        <v>5.9370000000000003</v>
      </c>
      <c r="AC356">
        <v>10.545</v>
      </c>
      <c r="AD356">
        <v>79683.085999999996</v>
      </c>
      <c r="AE356">
        <v>7360.5</v>
      </c>
      <c r="AF356">
        <v>46189.625</v>
      </c>
      <c r="AG356">
        <v>1</v>
      </c>
      <c r="AH356">
        <v>1</v>
      </c>
      <c r="AI356">
        <v>0.33333333999999998</v>
      </c>
      <c r="AJ356">
        <v>0.1</v>
      </c>
      <c r="AK356">
        <v>0.25147700000000001</v>
      </c>
      <c r="AL356">
        <v>0.26418996</v>
      </c>
      <c r="AM356">
        <v>5</v>
      </c>
      <c r="AN356">
        <v>1</v>
      </c>
      <c r="AO356">
        <v>81</v>
      </c>
      <c r="AP356">
        <v>100</v>
      </c>
      <c r="AQ356" s="34">
        <v>13.972308</v>
      </c>
      <c r="AR356" s="34">
        <v>5.3043016999999999</v>
      </c>
      <c r="AS356" s="34">
        <v>0.66849360000000002</v>
      </c>
      <c r="AT356" s="34">
        <v>1001.8594000000001</v>
      </c>
      <c r="AU356" s="34">
        <v>1021.8044</v>
      </c>
      <c r="AV356" s="34">
        <v>1.7302479E-3</v>
      </c>
      <c r="AW356" s="34">
        <v>22.329657000000001</v>
      </c>
      <c r="AX356" s="34"/>
      <c r="AY356" s="34">
        <v>39.697166000000003</v>
      </c>
      <c r="AZ356" s="34">
        <v>46.313366000000002</v>
      </c>
      <c r="BA356" s="34">
        <v>0.5</v>
      </c>
      <c r="BB356" s="34">
        <v>8.4709999999999994E-2</v>
      </c>
      <c r="BC356" s="34">
        <v>0</v>
      </c>
      <c r="BD356" s="34">
        <v>0</v>
      </c>
      <c r="BE356" s="34">
        <v>3.0000000999999998E-2</v>
      </c>
      <c r="BF356" s="34">
        <v>0</v>
      </c>
      <c r="BG356" s="34">
        <v>0.5</v>
      </c>
      <c r="BH356" s="34">
        <v>1.6</v>
      </c>
      <c r="BI356" s="34">
        <v>3.3000001999999999</v>
      </c>
      <c r="BJ356" s="34">
        <v>12.1</v>
      </c>
      <c r="BK356" s="34">
        <v>20.100000000000001</v>
      </c>
      <c r="BL356" s="34">
        <v>5.4</v>
      </c>
      <c r="BM356" s="34">
        <v>5</v>
      </c>
      <c r="BN356" s="34">
        <v>7.0000004999999996</v>
      </c>
      <c r="BO356" s="34">
        <v>3.0000002000000001</v>
      </c>
      <c r="BP356" s="34">
        <v>1.3232388499999999E-2</v>
      </c>
      <c r="BQ356" s="34"/>
      <c r="BR356" s="34"/>
      <c r="BS356" s="34"/>
      <c r="BT356" s="34"/>
      <c r="BU356" s="34"/>
      <c r="BV356" s="34">
        <v>3.0000002000000001</v>
      </c>
      <c r="BW356" s="34">
        <v>2.5000004000000002E-3</v>
      </c>
      <c r="BX356" s="34">
        <v>3.0000000999999998E-2</v>
      </c>
      <c r="BY356" s="34">
        <v>14.240000999999999</v>
      </c>
      <c r="BZ356" s="34">
        <v>32.04</v>
      </c>
      <c r="CA356" s="34">
        <v>0.3</v>
      </c>
      <c r="CB356" s="34"/>
      <c r="CC356" s="34"/>
      <c r="CD356" s="34"/>
      <c r="CE356" s="34"/>
      <c r="CF356" s="34"/>
      <c r="CG356" s="34"/>
      <c r="CH356" s="34"/>
      <c r="CI356" s="34"/>
      <c r="CJ356" s="34"/>
      <c r="CK356" s="34"/>
      <c r="CL356" s="34"/>
      <c r="CM356" s="34"/>
      <c r="CN356" s="34" t="s">
        <v>2233</v>
      </c>
    </row>
    <row r="357" spans="1:92">
      <c r="A357" t="s">
        <v>2573</v>
      </c>
      <c r="B357">
        <v>547</v>
      </c>
      <c r="C357" t="s">
        <v>406</v>
      </c>
      <c r="D357">
        <v>1.2394423000000001</v>
      </c>
      <c r="E357">
        <v>0.99432350000000003</v>
      </c>
      <c r="F357">
        <v>749.99445000000003</v>
      </c>
      <c r="G357">
        <v>239.91373999999999</v>
      </c>
      <c r="H357">
        <v>41.913539999999998</v>
      </c>
      <c r="I357">
        <v>313.11603000000002</v>
      </c>
      <c r="J357">
        <v>155.05116000000001</v>
      </c>
      <c r="K357">
        <v>8</v>
      </c>
      <c r="L357">
        <v>75.117714000000007</v>
      </c>
      <c r="M357">
        <v>99.43235</v>
      </c>
      <c r="N357" t="s">
        <v>2192</v>
      </c>
      <c r="O357">
        <v>95.341719999999995</v>
      </c>
      <c r="P357">
        <v>110.48039</v>
      </c>
      <c r="Q357">
        <v>222</v>
      </c>
      <c r="R357">
        <v>2.2269999999999999</v>
      </c>
      <c r="S357">
        <v>2.1909999999999998</v>
      </c>
      <c r="T357">
        <v>2.2269999999999999</v>
      </c>
      <c r="U357">
        <v>1.994</v>
      </c>
      <c r="V357">
        <v>1.681</v>
      </c>
      <c r="W357">
        <v>3.9220000000000002</v>
      </c>
      <c r="X357">
        <v>0</v>
      </c>
      <c r="Y357">
        <v>0</v>
      </c>
      <c r="Z357">
        <v>1.5740000000000001</v>
      </c>
      <c r="AA357">
        <v>0.91700000000000004</v>
      </c>
      <c r="AB357">
        <v>0.21</v>
      </c>
      <c r="AC357">
        <v>0.44600000000000001</v>
      </c>
      <c r="AD357">
        <v>9794.9470000000001</v>
      </c>
      <c r="AE357">
        <v>3069.03</v>
      </c>
      <c r="AF357">
        <v>8546.9449999999997</v>
      </c>
      <c r="AG357">
        <v>3.5</v>
      </c>
      <c r="AH357">
        <v>1</v>
      </c>
      <c r="AI357">
        <v>8.3333335999999994E-2</v>
      </c>
      <c r="AJ357">
        <v>8.3333339999999995E-3</v>
      </c>
      <c r="AK357">
        <v>0.70064150000000003</v>
      </c>
      <c r="AL357">
        <v>4.6064816000000001E-2</v>
      </c>
      <c r="AM357">
        <v>30</v>
      </c>
      <c r="AN357">
        <v>20</v>
      </c>
      <c r="AO357">
        <v>50</v>
      </c>
      <c r="AP357">
        <v>50</v>
      </c>
      <c r="AQ357" s="34">
        <v>0</v>
      </c>
      <c r="AR357" s="34">
        <v>0</v>
      </c>
      <c r="AS357" s="34">
        <v>0.94873697000000001</v>
      </c>
      <c r="AT357" s="34">
        <v>12.866073999999999</v>
      </c>
      <c r="AU357" s="34">
        <v>13.81481</v>
      </c>
      <c r="AV357" s="34"/>
      <c r="AW357" s="34"/>
      <c r="AX357" s="34"/>
      <c r="AY357" s="34">
        <v>8.1681410000000003</v>
      </c>
      <c r="AZ357" s="34"/>
      <c r="BA357" s="34">
        <v>3.0000002000000001</v>
      </c>
      <c r="BB357" s="34">
        <v>0.67451499999999998</v>
      </c>
      <c r="BC357" s="34">
        <v>0</v>
      </c>
      <c r="BD357" s="34">
        <v>0</v>
      </c>
      <c r="BE357" s="34">
        <v>1.0000001E-2</v>
      </c>
      <c r="BF357" s="34">
        <v>0</v>
      </c>
      <c r="BG357" s="34">
        <v>0.2</v>
      </c>
      <c r="BH357" s="34">
        <v>0.35000002000000002</v>
      </c>
      <c r="BI357" s="34">
        <v>0.5</v>
      </c>
      <c r="BJ357" s="34">
        <v>5</v>
      </c>
      <c r="BK357" s="34">
        <v>2.25</v>
      </c>
      <c r="BL357" s="34">
        <v>0.75000005999999997</v>
      </c>
      <c r="BM357" s="34">
        <v>0.35000002000000002</v>
      </c>
      <c r="BN357" s="34">
        <v>0</v>
      </c>
      <c r="BO357" s="34">
        <v>0</v>
      </c>
      <c r="BP357" s="34"/>
      <c r="BQ357" s="34"/>
      <c r="BR357" s="34"/>
      <c r="BS357" s="34">
        <v>2.4221680000000001</v>
      </c>
      <c r="BT357" s="34">
        <v>0</v>
      </c>
      <c r="BU357" s="34">
        <v>0</v>
      </c>
      <c r="BV357" s="34">
        <v>0.3</v>
      </c>
      <c r="BW357" s="34"/>
      <c r="BX357" s="34"/>
      <c r="BY357" s="34"/>
      <c r="BZ357" s="34"/>
      <c r="CA357" s="34"/>
      <c r="CB357" s="34"/>
      <c r="CC357" s="34"/>
      <c r="CD357" s="34"/>
      <c r="CE357" s="34"/>
      <c r="CF357" s="34"/>
      <c r="CG357" s="34"/>
      <c r="CH357" s="34"/>
      <c r="CI357" s="34"/>
      <c r="CJ357" s="34"/>
      <c r="CK357" s="34"/>
      <c r="CL357" s="34"/>
      <c r="CM357" s="34"/>
      <c r="CN357" s="34" t="s">
        <v>2182</v>
      </c>
    </row>
    <row r="358" spans="1:92">
      <c r="A358" t="s">
        <v>2574</v>
      </c>
      <c r="B358">
        <v>548</v>
      </c>
      <c r="C358" t="s">
        <v>406</v>
      </c>
      <c r="D358">
        <v>2.5117997999999999</v>
      </c>
      <c r="E358">
        <v>1.8414199</v>
      </c>
      <c r="F358">
        <v>1592.9358</v>
      </c>
      <c r="G358">
        <v>299.11327999999997</v>
      </c>
      <c r="H358">
        <v>409.75686999999999</v>
      </c>
      <c r="I358">
        <v>573.96343999999999</v>
      </c>
      <c r="J358">
        <v>310.10232999999999</v>
      </c>
      <c r="K358">
        <v>8</v>
      </c>
      <c r="L358">
        <v>152.23029</v>
      </c>
      <c r="M358">
        <v>184.142</v>
      </c>
      <c r="N358" t="s">
        <v>2208</v>
      </c>
      <c r="O358">
        <v>109.20869399999999</v>
      </c>
      <c r="P358">
        <v>115.088745</v>
      </c>
      <c r="Q358">
        <v>322</v>
      </c>
      <c r="R358">
        <v>3.17</v>
      </c>
      <c r="S358">
        <v>3.1930000000000001</v>
      </c>
      <c r="T358">
        <v>3.17</v>
      </c>
      <c r="U358">
        <v>2.714</v>
      </c>
      <c r="V358">
        <v>2.198</v>
      </c>
      <c r="W358">
        <v>5.1269999999999998</v>
      </c>
      <c r="X358">
        <v>0</v>
      </c>
      <c r="Y358">
        <v>0</v>
      </c>
      <c r="Z358">
        <v>2.2090000000000001</v>
      </c>
      <c r="AA358">
        <v>0.85599999999999998</v>
      </c>
      <c r="AB358">
        <v>0.46</v>
      </c>
      <c r="AC358">
        <v>0.89300000000000002</v>
      </c>
      <c r="AD358">
        <v>1897.4739</v>
      </c>
      <c r="AE358">
        <v>4949.0303000000004</v>
      </c>
      <c r="AF358">
        <v>15230.344999999999</v>
      </c>
      <c r="AG358">
        <v>3.5</v>
      </c>
      <c r="AH358">
        <v>1</v>
      </c>
      <c r="AI358">
        <v>0.25</v>
      </c>
      <c r="AJ358">
        <v>1.6666667999999999E-2</v>
      </c>
      <c r="AK358">
        <v>0.55322649999999995</v>
      </c>
      <c r="AL358">
        <v>0.13437499</v>
      </c>
      <c r="AM358">
        <v>30</v>
      </c>
      <c r="AN358">
        <v>20</v>
      </c>
      <c r="AO358">
        <v>50</v>
      </c>
      <c r="AP358">
        <v>50</v>
      </c>
      <c r="AQ358" s="34">
        <v>0</v>
      </c>
      <c r="AR358" s="34">
        <v>0</v>
      </c>
      <c r="AS358" s="34">
        <v>0.47436847999999998</v>
      </c>
      <c r="AT358" s="34">
        <v>11.805463</v>
      </c>
      <c r="AU358" s="34">
        <v>12.279831</v>
      </c>
      <c r="AV358" s="34"/>
      <c r="AW358" s="34"/>
      <c r="AX358" s="34">
        <v>9.1891580000000008</v>
      </c>
      <c r="AY358" s="34">
        <v>18.378316999999999</v>
      </c>
      <c r="AZ358" s="34"/>
      <c r="BA358" s="34">
        <v>0</v>
      </c>
      <c r="BB358" s="34">
        <v>0.67451499999999998</v>
      </c>
      <c r="BC358" s="34">
        <v>0</v>
      </c>
      <c r="BD358" s="34">
        <v>0</v>
      </c>
      <c r="BE358" s="34">
        <v>0.1</v>
      </c>
      <c r="BF358" s="34">
        <v>0</v>
      </c>
      <c r="BG358" s="34">
        <v>0.4</v>
      </c>
      <c r="BH358" s="34">
        <v>0.70000004999999998</v>
      </c>
      <c r="BI358" s="34">
        <v>1</v>
      </c>
      <c r="BJ358" s="34">
        <v>10</v>
      </c>
      <c r="BK358" s="34">
        <v>4.5</v>
      </c>
      <c r="BL358" s="34">
        <v>1.5000001000000001</v>
      </c>
      <c r="BM358" s="34">
        <v>0.70000004999999998</v>
      </c>
      <c r="BN358" s="34">
        <v>0</v>
      </c>
      <c r="BO358" s="34">
        <v>0</v>
      </c>
      <c r="BP358" s="34"/>
      <c r="BQ358" s="34"/>
      <c r="BR358" s="34"/>
      <c r="BS358" s="34"/>
      <c r="BT358" s="34"/>
      <c r="BU358" s="34"/>
      <c r="BV358" s="34">
        <v>0.6</v>
      </c>
      <c r="BW358" s="34"/>
      <c r="BX358" s="34"/>
      <c r="BY358" s="34">
        <v>0.4</v>
      </c>
      <c r="BZ358" s="34"/>
      <c r="CA358" s="34"/>
      <c r="CB358" s="34"/>
      <c r="CC358" s="34"/>
      <c r="CD358" s="34"/>
      <c r="CE358" s="34"/>
      <c r="CF358" s="34"/>
      <c r="CG358" s="34"/>
      <c r="CH358" s="34"/>
      <c r="CI358" s="34"/>
      <c r="CJ358" s="34"/>
      <c r="CK358" s="34"/>
      <c r="CL358" s="34"/>
      <c r="CM358" s="34"/>
      <c r="CN358" s="34" t="s">
        <v>2176</v>
      </c>
    </row>
    <row r="359" spans="1:92">
      <c r="A359" t="s">
        <v>2575</v>
      </c>
      <c r="B359">
        <v>549</v>
      </c>
      <c r="C359" t="s">
        <v>407</v>
      </c>
      <c r="D359">
        <v>5.4890530000000002</v>
      </c>
      <c r="E359">
        <v>4.9723344000000003</v>
      </c>
      <c r="F359">
        <v>4599.3257000000003</v>
      </c>
      <c r="G359">
        <v>259.51317999999998</v>
      </c>
      <c r="H359">
        <v>414.86099999999999</v>
      </c>
      <c r="I359">
        <v>3300.2013999999999</v>
      </c>
      <c r="J359">
        <v>624.75019999999995</v>
      </c>
      <c r="K359">
        <v>10</v>
      </c>
      <c r="L359">
        <v>73.383049999999997</v>
      </c>
      <c r="M359">
        <v>105.79436</v>
      </c>
      <c r="N359" t="s">
        <v>2197</v>
      </c>
      <c r="O359">
        <v>60.319256000000003</v>
      </c>
      <c r="P359">
        <v>160.39788999999999</v>
      </c>
      <c r="Q359">
        <v>545</v>
      </c>
      <c r="R359">
        <v>4.6859999999999999</v>
      </c>
      <c r="S359">
        <v>5.4249999999999998</v>
      </c>
      <c r="T359">
        <v>4.6859999999999999</v>
      </c>
      <c r="U359">
        <v>4.46</v>
      </c>
      <c r="V359">
        <v>4.32</v>
      </c>
      <c r="W359">
        <v>4.5039999999999996</v>
      </c>
      <c r="X359">
        <v>7.1920000000000002</v>
      </c>
      <c r="Y359">
        <v>3.1779999999999999</v>
      </c>
      <c r="Z359">
        <v>4.6289999999999996</v>
      </c>
      <c r="AA359">
        <v>2.9359999999999999</v>
      </c>
      <c r="AB359">
        <v>0.83299999999999996</v>
      </c>
      <c r="AC359">
        <v>0.86</v>
      </c>
      <c r="AD359">
        <v>20699.715</v>
      </c>
      <c r="AE359">
        <v>15999.359</v>
      </c>
      <c r="AF359">
        <v>38027.116999999998</v>
      </c>
      <c r="AG359">
        <v>3.5</v>
      </c>
      <c r="AH359">
        <v>1</v>
      </c>
      <c r="AI359">
        <v>0.33333333999999998</v>
      </c>
      <c r="AJ359">
        <v>4.1666667999999997E-2</v>
      </c>
      <c r="AK359">
        <v>0.30956319999999998</v>
      </c>
      <c r="AL359">
        <v>0.26497355</v>
      </c>
      <c r="AM359">
        <v>20</v>
      </c>
      <c r="AN359">
        <v>20</v>
      </c>
      <c r="AO359">
        <v>80</v>
      </c>
      <c r="AP359">
        <v>100</v>
      </c>
      <c r="AQ359" s="34">
        <v>5.1749289999999997</v>
      </c>
      <c r="AR359" s="34">
        <v>0</v>
      </c>
      <c r="AS359" s="34">
        <v>0</v>
      </c>
      <c r="AT359" s="34">
        <v>51.120780000000003</v>
      </c>
      <c r="AU359" s="34">
        <v>56.295707999999998</v>
      </c>
      <c r="AV359" s="34"/>
      <c r="AW359" s="34"/>
      <c r="AX359" s="34"/>
      <c r="AY359" s="34">
        <v>1.8378319000000001</v>
      </c>
      <c r="AZ359" s="34">
        <v>0.91891590000000001</v>
      </c>
      <c r="BA359" s="34">
        <v>0</v>
      </c>
      <c r="BB359" s="34">
        <v>0.44968000000000002</v>
      </c>
      <c r="BC359" s="34">
        <v>0</v>
      </c>
      <c r="BD359" s="34">
        <v>0</v>
      </c>
      <c r="BE359" s="34">
        <v>0.1</v>
      </c>
      <c r="BF359" s="34">
        <v>0</v>
      </c>
      <c r="BG359" s="34">
        <v>2</v>
      </c>
      <c r="BH359" s="34">
        <v>4</v>
      </c>
      <c r="BI359" s="34">
        <v>6.7000003000000001</v>
      </c>
      <c r="BJ359" s="34">
        <v>12.000000999999999</v>
      </c>
      <c r="BK359" s="34">
        <v>0.70000004999999998</v>
      </c>
      <c r="BL359" s="34">
        <v>0</v>
      </c>
      <c r="BM359" s="34">
        <v>2</v>
      </c>
      <c r="BN359" s="34">
        <v>2</v>
      </c>
      <c r="BO359" s="34">
        <v>0</v>
      </c>
      <c r="BP359" s="34"/>
      <c r="BQ359" s="34"/>
      <c r="BR359" s="34"/>
      <c r="BS359" s="34">
        <v>0.44856056999999999</v>
      </c>
      <c r="BT359" s="34">
        <v>0</v>
      </c>
      <c r="BU359" s="34">
        <v>0</v>
      </c>
      <c r="BV359" s="34">
        <v>1.5000001000000001</v>
      </c>
      <c r="BW359" s="34"/>
      <c r="BX359" s="34"/>
      <c r="BY359" s="34">
        <v>0.8</v>
      </c>
      <c r="BZ359" s="34">
        <v>0.90000004</v>
      </c>
      <c r="CA359" s="34"/>
      <c r="CB359" s="34"/>
      <c r="CC359" s="34"/>
      <c r="CD359" s="34"/>
      <c r="CE359" s="34"/>
      <c r="CF359" s="34"/>
      <c r="CG359" s="34"/>
      <c r="CH359" s="34"/>
      <c r="CI359" s="34"/>
      <c r="CJ359" s="34"/>
      <c r="CK359" s="34"/>
      <c r="CL359" s="34"/>
      <c r="CM359" s="34"/>
      <c r="CN359" s="34" t="s">
        <v>2176</v>
      </c>
    </row>
    <row r="360" spans="1:92">
      <c r="A360" t="s">
        <v>2576</v>
      </c>
      <c r="B360">
        <v>550</v>
      </c>
      <c r="C360" t="s">
        <v>407</v>
      </c>
      <c r="D360">
        <v>2.6595792999999999</v>
      </c>
      <c r="E360">
        <v>1.9002247000000001</v>
      </c>
      <c r="F360">
        <v>1575.3942999999999</v>
      </c>
      <c r="G360">
        <v>227.74187000000001</v>
      </c>
      <c r="H360">
        <v>417.97410000000002</v>
      </c>
      <c r="I360">
        <v>619.5761</v>
      </c>
      <c r="J360">
        <v>310.10232999999999</v>
      </c>
      <c r="K360">
        <v>8</v>
      </c>
      <c r="L360">
        <v>161.18661</v>
      </c>
      <c r="M360">
        <v>190.02246</v>
      </c>
      <c r="N360" t="s">
        <v>2208</v>
      </c>
      <c r="O360">
        <v>115.63388</v>
      </c>
      <c r="P360">
        <v>118.76404599999999</v>
      </c>
      <c r="Q360">
        <v>334</v>
      </c>
      <c r="R360">
        <v>3.262</v>
      </c>
      <c r="S360">
        <v>3.1749999999999998</v>
      </c>
      <c r="T360">
        <v>3.262</v>
      </c>
      <c r="U360">
        <v>2.7570000000000001</v>
      </c>
      <c r="V360">
        <v>3.4820000000000002</v>
      </c>
      <c r="W360">
        <v>2.964</v>
      </c>
      <c r="X360">
        <v>7.1920000000000002</v>
      </c>
      <c r="Y360">
        <v>2.7610000000000001</v>
      </c>
      <c r="Z360">
        <v>3.7069999999999999</v>
      </c>
      <c r="AA360">
        <v>1.9650000000000001</v>
      </c>
      <c r="AB360">
        <v>0.92</v>
      </c>
      <c r="AC360">
        <v>0.82199999999999995</v>
      </c>
      <c r="AD360">
        <v>20699.715</v>
      </c>
      <c r="AE360">
        <v>4499.3599999999997</v>
      </c>
      <c r="AF360">
        <v>18596.650000000001</v>
      </c>
      <c r="AG360">
        <v>3.5</v>
      </c>
      <c r="AH360">
        <v>1</v>
      </c>
      <c r="AI360">
        <v>0.16666666999999999</v>
      </c>
      <c r="AJ360">
        <v>1.6666667999999999E-2</v>
      </c>
      <c r="AK360">
        <v>0.32390370000000002</v>
      </c>
      <c r="AL360">
        <v>0.112500004</v>
      </c>
      <c r="AM360">
        <v>20</v>
      </c>
      <c r="AN360">
        <v>20</v>
      </c>
      <c r="AO360">
        <v>60</v>
      </c>
      <c r="AP360">
        <v>85</v>
      </c>
      <c r="AQ360" s="34">
        <v>5.1749289999999997</v>
      </c>
      <c r="AR360" s="34">
        <v>0</v>
      </c>
      <c r="AS360" s="34">
        <v>0</v>
      </c>
      <c r="AT360" s="34">
        <v>51.120780000000003</v>
      </c>
      <c r="AU360" s="34">
        <v>56.295707999999998</v>
      </c>
      <c r="AV360" s="34"/>
      <c r="AW360" s="34"/>
      <c r="AX360" s="34"/>
      <c r="AY360" s="34"/>
      <c r="AZ360" s="34"/>
      <c r="BA360" s="34">
        <v>0</v>
      </c>
      <c r="BB360" s="34">
        <v>0.44968000000000002</v>
      </c>
      <c r="BC360" s="34">
        <v>0</v>
      </c>
      <c r="BD360" s="34">
        <v>0</v>
      </c>
      <c r="BE360" s="34">
        <v>0.1</v>
      </c>
      <c r="BF360" s="34">
        <v>0</v>
      </c>
      <c r="BG360" s="34">
        <v>0.4</v>
      </c>
      <c r="BH360" s="34">
        <v>0.70000004999999998</v>
      </c>
      <c r="BI360" s="34">
        <v>1</v>
      </c>
      <c r="BJ360" s="34">
        <v>7.5000004999999996</v>
      </c>
      <c r="BK360" s="34">
        <v>3.4</v>
      </c>
      <c r="BL360" s="34">
        <v>1.1000000000000001</v>
      </c>
      <c r="BM360" s="34">
        <v>3.0000002000000001</v>
      </c>
      <c r="BN360" s="34">
        <v>4</v>
      </c>
      <c r="BO360" s="34">
        <v>0</v>
      </c>
      <c r="BP360" s="34"/>
      <c r="BQ360" s="34"/>
      <c r="BR360" s="34"/>
      <c r="BS360" s="34">
        <v>0.44856056999999999</v>
      </c>
      <c r="BT360" s="34">
        <v>1.1026992</v>
      </c>
      <c r="BU360" s="34">
        <v>0</v>
      </c>
      <c r="BV360" s="34">
        <v>0.6</v>
      </c>
      <c r="BW360" s="34"/>
      <c r="BX360" s="34"/>
      <c r="BY360" s="34">
        <v>2.2400000000000002</v>
      </c>
      <c r="BZ360" s="34">
        <v>0.90000004</v>
      </c>
      <c r="CA360" s="34"/>
      <c r="CB360" s="34"/>
      <c r="CC360" s="34"/>
      <c r="CD360" s="34"/>
      <c r="CE360" s="34"/>
      <c r="CF360" s="34"/>
      <c r="CG360" s="34"/>
      <c r="CH360" s="34"/>
      <c r="CI360" s="34"/>
      <c r="CJ360" s="34"/>
      <c r="CK360" s="34"/>
      <c r="CL360" s="34"/>
      <c r="CM360" s="34"/>
      <c r="CN360" s="34" t="s">
        <v>2176</v>
      </c>
    </row>
    <row r="361" spans="1:92">
      <c r="A361" t="s">
        <v>2577</v>
      </c>
      <c r="B361">
        <v>551</v>
      </c>
      <c r="C361" t="s">
        <v>407</v>
      </c>
      <c r="D361">
        <v>2.6768217000000001</v>
      </c>
      <c r="E361">
        <v>2.3007914999999999</v>
      </c>
      <c r="F361">
        <v>2026.2738999999999</v>
      </c>
      <c r="G361">
        <v>192.13184000000001</v>
      </c>
      <c r="H361">
        <v>118.88291</v>
      </c>
      <c r="I361">
        <v>1090.509</v>
      </c>
      <c r="J361">
        <v>624.75019999999995</v>
      </c>
      <c r="K361">
        <v>9</v>
      </c>
      <c r="L361">
        <v>39.249583999999999</v>
      </c>
      <c r="M361">
        <v>92.031654000000003</v>
      </c>
      <c r="N361" t="s">
        <v>2195</v>
      </c>
      <c r="O361">
        <v>78.730050000000006</v>
      </c>
      <c r="P361">
        <v>121.094284</v>
      </c>
      <c r="Q361">
        <v>354</v>
      </c>
      <c r="R361">
        <v>3.2719999999999998</v>
      </c>
      <c r="S361">
        <v>3.601</v>
      </c>
      <c r="T361">
        <v>3.2719999999999998</v>
      </c>
      <c r="U361">
        <v>3.0339999999999998</v>
      </c>
      <c r="V361">
        <v>4.9329999999999998</v>
      </c>
      <c r="W361">
        <v>4.4790000000000001</v>
      </c>
      <c r="X361">
        <v>9</v>
      </c>
      <c r="Y361">
        <v>3.8730000000000002</v>
      </c>
      <c r="Z361">
        <v>4.4020000000000001</v>
      </c>
      <c r="AA361">
        <v>2.758</v>
      </c>
      <c r="AB361">
        <v>1.024</v>
      </c>
      <c r="AC361">
        <v>0.621</v>
      </c>
      <c r="AD361">
        <v>32969.555</v>
      </c>
      <c r="AE361">
        <v>6784.84</v>
      </c>
      <c r="AF361">
        <v>22191.523000000001</v>
      </c>
      <c r="AG361">
        <v>3.5</v>
      </c>
      <c r="AH361">
        <v>1</v>
      </c>
      <c r="AI361">
        <v>0.16666666999999999</v>
      </c>
      <c r="AJ361">
        <v>4.1666667999999997E-2</v>
      </c>
      <c r="AK361">
        <v>0.13406646</v>
      </c>
      <c r="AL361">
        <v>0.13032521</v>
      </c>
      <c r="AM361">
        <v>5</v>
      </c>
      <c r="AN361">
        <v>1</v>
      </c>
      <c r="AO361">
        <v>80</v>
      </c>
      <c r="AP361">
        <v>100</v>
      </c>
      <c r="AQ361" s="34">
        <v>6.0374165</v>
      </c>
      <c r="AR361" s="34">
        <v>1.7249763</v>
      </c>
      <c r="AS361" s="34">
        <v>0.2299968</v>
      </c>
      <c r="AT361" s="34">
        <v>129.84899999999999</v>
      </c>
      <c r="AU361" s="34">
        <v>137.65161000000001</v>
      </c>
      <c r="AV361" s="34"/>
      <c r="AW361" s="34"/>
      <c r="AX361" s="34"/>
      <c r="AY361" s="34">
        <v>1.8378319000000001</v>
      </c>
      <c r="AZ361" s="34">
        <v>0.91891590000000001</v>
      </c>
      <c r="BA361" s="34">
        <v>0.5</v>
      </c>
      <c r="BB361" s="34">
        <v>0.11242000000000001</v>
      </c>
      <c r="BC361" s="34">
        <v>0</v>
      </c>
      <c r="BD361" s="34">
        <v>0</v>
      </c>
      <c r="BE361" s="34">
        <v>3.0000000999999998E-2</v>
      </c>
      <c r="BF361" s="34">
        <v>0</v>
      </c>
      <c r="BG361" s="34">
        <v>0.5</v>
      </c>
      <c r="BH361" s="34">
        <v>1.3000001000000001</v>
      </c>
      <c r="BI361" s="34">
        <v>3.0000002000000001</v>
      </c>
      <c r="BJ361" s="34">
        <v>4.5</v>
      </c>
      <c r="BK361" s="34">
        <v>1.5000001000000001</v>
      </c>
      <c r="BL361" s="34">
        <v>0</v>
      </c>
      <c r="BM361" s="34">
        <v>3.0000002000000001</v>
      </c>
      <c r="BN361" s="34">
        <v>5</v>
      </c>
      <c r="BO361" s="34">
        <v>0</v>
      </c>
      <c r="BP361" s="34"/>
      <c r="BQ361" s="34"/>
      <c r="BR361" s="34"/>
      <c r="BS361" s="34"/>
      <c r="BT361" s="34"/>
      <c r="BU361" s="34"/>
      <c r="BV361" s="34">
        <v>1.5000001000000001</v>
      </c>
      <c r="BW361" s="34"/>
      <c r="BX361" s="34"/>
      <c r="BY361" s="34">
        <v>2.88</v>
      </c>
      <c r="BZ361" s="34">
        <v>1.6200000999999999</v>
      </c>
      <c r="CA361" s="34"/>
      <c r="CB361" s="34"/>
      <c r="CC361" s="34"/>
      <c r="CD361" s="34"/>
      <c r="CE361" s="34"/>
      <c r="CF361" s="34"/>
      <c r="CG361" s="34"/>
      <c r="CH361" s="34"/>
      <c r="CI361" s="34"/>
      <c r="CJ361" s="34"/>
      <c r="CK361" s="34"/>
      <c r="CL361" s="34"/>
      <c r="CM361" s="34"/>
      <c r="CN361" s="34" t="s">
        <v>2176</v>
      </c>
    </row>
    <row r="362" spans="1:92">
      <c r="A362" t="s">
        <v>2578</v>
      </c>
      <c r="B362">
        <v>552</v>
      </c>
      <c r="C362" t="s">
        <v>408</v>
      </c>
      <c r="D362">
        <v>3.5920143000000002</v>
      </c>
      <c r="E362">
        <v>3.3882705999999998</v>
      </c>
      <c r="F362">
        <v>2979.4025999999999</v>
      </c>
      <c r="G362">
        <v>199.87419</v>
      </c>
      <c r="H362">
        <v>116.26390000000001</v>
      </c>
      <c r="I362">
        <v>2198.1107999999999</v>
      </c>
      <c r="J362">
        <v>465.15352999999999</v>
      </c>
      <c r="K362">
        <v>9</v>
      </c>
      <c r="L362">
        <v>52.668827</v>
      </c>
      <c r="M362">
        <v>135.53082000000001</v>
      </c>
      <c r="N362" t="s">
        <v>2184</v>
      </c>
      <c r="O362">
        <v>78.087270000000004</v>
      </c>
      <c r="P362">
        <v>112.94235</v>
      </c>
      <c r="Q362">
        <v>464</v>
      </c>
      <c r="R362">
        <v>3.7909999999999999</v>
      </c>
      <c r="S362">
        <v>4.367</v>
      </c>
      <c r="T362">
        <v>3.7909999999999999</v>
      </c>
      <c r="U362">
        <v>3.681</v>
      </c>
      <c r="V362">
        <v>5.867</v>
      </c>
      <c r="W362">
        <v>6.6840000000000002</v>
      </c>
      <c r="X362">
        <v>9</v>
      </c>
      <c r="Y362">
        <v>3.8479999999999999</v>
      </c>
      <c r="Z362">
        <v>3.7650000000000001</v>
      </c>
      <c r="AA362">
        <v>2.8149999999999999</v>
      </c>
      <c r="AB362">
        <v>0.56299999999999994</v>
      </c>
      <c r="AC362">
        <v>0.38600000000000001</v>
      </c>
      <c r="AD362">
        <v>34519.605000000003</v>
      </c>
      <c r="AE362">
        <v>11097.53</v>
      </c>
      <c r="AF362">
        <v>21786.092000000001</v>
      </c>
      <c r="AG362">
        <v>3.5</v>
      </c>
      <c r="AH362">
        <v>1</v>
      </c>
      <c r="AI362">
        <v>0.20833334000000001</v>
      </c>
      <c r="AJ362">
        <v>2.5000002E-2</v>
      </c>
      <c r="AK362">
        <v>0.16532904000000001</v>
      </c>
      <c r="AL362">
        <v>0.16489643000000001</v>
      </c>
      <c r="AM362">
        <v>5</v>
      </c>
      <c r="AN362">
        <v>1</v>
      </c>
      <c r="AO362">
        <v>80</v>
      </c>
      <c r="AP362">
        <v>100</v>
      </c>
      <c r="AQ362" s="34">
        <v>5.433675</v>
      </c>
      <c r="AR362" s="34">
        <v>1.4662298</v>
      </c>
      <c r="AS362" s="34">
        <v>0.2299968</v>
      </c>
      <c r="AT362" s="34">
        <v>65.134895</v>
      </c>
      <c r="AU362" s="34">
        <v>72.075010000000006</v>
      </c>
      <c r="AV362" s="34"/>
      <c r="AW362" s="34"/>
      <c r="AX362" s="34"/>
      <c r="AY362" s="34"/>
      <c r="AZ362" s="34"/>
      <c r="BA362" s="34">
        <v>3.0000002000000001</v>
      </c>
      <c r="BB362" s="34">
        <v>0.11876500399999999</v>
      </c>
      <c r="BC362" s="34">
        <v>0</v>
      </c>
      <c r="BD362" s="34">
        <v>0</v>
      </c>
      <c r="BE362" s="34">
        <v>3.0000000999999998E-2</v>
      </c>
      <c r="BF362" s="34">
        <v>0</v>
      </c>
      <c r="BG362" s="34">
        <v>1.5000001000000001</v>
      </c>
      <c r="BH362" s="34">
        <v>3.0000002000000001</v>
      </c>
      <c r="BI362" s="34">
        <v>3.0000002000000001</v>
      </c>
      <c r="BJ362" s="34">
        <v>2</v>
      </c>
      <c r="BK362" s="34">
        <v>1.1000000000000001</v>
      </c>
      <c r="BL362" s="34">
        <v>0.90000004</v>
      </c>
      <c r="BM362" s="34">
        <v>2</v>
      </c>
      <c r="BN362" s="34">
        <v>1.5000001000000001</v>
      </c>
      <c r="BO362" s="34">
        <v>0.5</v>
      </c>
      <c r="BP362" s="34"/>
      <c r="BQ362" s="34"/>
      <c r="BR362" s="34"/>
      <c r="BS362" s="34">
        <v>0</v>
      </c>
      <c r="BT362" s="34">
        <v>1.4702655</v>
      </c>
      <c r="BU362" s="34">
        <v>0</v>
      </c>
      <c r="BV362" s="34">
        <v>0.90000009999999997</v>
      </c>
      <c r="BW362" s="34"/>
      <c r="BX362" s="34"/>
      <c r="BY362" s="34">
        <v>0.72</v>
      </c>
      <c r="BZ362" s="34">
        <v>1.6200000999999999</v>
      </c>
      <c r="CA362" s="34"/>
      <c r="CB362" s="34"/>
      <c r="CC362" s="34"/>
      <c r="CD362" s="34"/>
      <c r="CE362" s="34"/>
      <c r="CF362" s="34"/>
      <c r="CG362" s="34"/>
      <c r="CH362" s="34"/>
      <c r="CI362" s="34"/>
      <c r="CJ362" s="34"/>
      <c r="CK362" s="34"/>
      <c r="CL362" s="34"/>
      <c r="CM362" s="34"/>
      <c r="CN362" s="34" t="s">
        <v>2176</v>
      </c>
    </row>
    <row r="363" spans="1:92">
      <c r="A363" t="s">
        <v>2579</v>
      </c>
      <c r="B363">
        <v>553</v>
      </c>
      <c r="C363" t="s">
        <v>409</v>
      </c>
      <c r="D363">
        <v>3.0977454</v>
      </c>
      <c r="E363">
        <v>2.6659744000000001</v>
      </c>
      <c r="F363">
        <v>2468.8186000000001</v>
      </c>
      <c r="G363">
        <v>76.98142</v>
      </c>
      <c r="H363">
        <v>419.58676000000003</v>
      </c>
      <c r="I363">
        <v>1347.5001</v>
      </c>
      <c r="J363">
        <v>624.75019999999995</v>
      </c>
      <c r="K363">
        <v>9</v>
      </c>
      <c r="L363">
        <v>45.421486000000002</v>
      </c>
      <c r="M363">
        <v>106.63898</v>
      </c>
      <c r="N363" t="s">
        <v>2195</v>
      </c>
      <c r="O363">
        <v>91.110159999999993</v>
      </c>
      <c r="P363">
        <v>140.31444999999999</v>
      </c>
      <c r="Q363">
        <v>433</v>
      </c>
      <c r="R363">
        <v>3.52</v>
      </c>
      <c r="S363">
        <v>3.9750000000000001</v>
      </c>
      <c r="T363">
        <v>3.52</v>
      </c>
      <c r="U363">
        <v>3.266</v>
      </c>
      <c r="V363">
        <v>3.3559999999999999</v>
      </c>
      <c r="W363">
        <v>2.8940000000000001</v>
      </c>
      <c r="X363">
        <v>7.1920000000000002</v>
      </c>
      <c r="Y363">
        <v>2.5369999999999999</v>
      </c>
      <c r="Z363">
        <v>2.919</v>
      </c>
      <c r="AA363">
        <v>1.992</v>
      </c>
      <c r="AB363">
        <v>0.58399999999999996</v>
      </c>
      <c r="AC363">
        <v>0.34200000000000003</v>
      </c>
      <c r="AD363">
        <v>23194.690999999999</v>
      </c>
      <c r="AE363">
        <v>7361.59</v>
      </c>
      <c r="AF363">
        <v>16650.182000000001</v>
      </c>
      <c r="AG363">
        <v>3.5</v>
      </c>
      <c r="AH363">
        <v>0.25</v>
      </c>
      <c r="AI363">
        <v>0.16666666999999999</v>
      </c>
      <c r="AJ363">
        <v>4.1666667999999997E-2</v>
      </c>
      <c r="AK363">
        <v>0.13166733</v>
      </c>
      <c r="AL363">
        <v>0.12812501000000001</v>
      </c>
      <c r="AM363">
        <v>5</v>
      </c>
      <c r="AN363">
        <v>20</v>
      </c>
      <c r="AO363">
        <v>80</v>
      </c>
      <c r="AP363">
        <v>85</v>
      </c>
      <c r="AQ363" s="34">
        <v>5.3186764999999996</v>
      </c>
      <c r="AR363" s="34">
        <v>0</v>
      </c>
      <c r="AS363" s="34">
        <v>0.2299968</v>
      </c>
      <c r="AT363" s="34">
        <v>122.24827000000001</v>
      </c>
      <c r="AU363" s="34">
        <v>127.60715</v>
      </c>
      <c r="AV363" s="34"/>
      <c r="AW363" s="34"/>
      <c r="AX363" s="34"/>
      <c r="AY363" s="34">
        <v>0.73513275</v>
      </c>
      <c r="AZ363" s="34">
        <v>0.91891590000000001</v>
      </c>
      <c r="BA363" s="34">
        <v>0.5</v>
      </c>
      <c r="BB363" s="34">
        <v>0.13079499999999999</v>
      </c>
      <c r="BC363" s="34">
        <v>0</v>
      </c>
      <c r="BD363" s="34">
        <v>0</v>
      </c>
      <c r="BE363" s="34">
        <v>0.1</v>
      </c>
      <c r="BF363" s="34">
        <v>0</v>
      </c>
      <c r="BG363" s="34">
        <v>1</v>
      </c>
      <c r="BH363" s="34">
        <v>1</v>
      </c>
      <c r="BI363" s="34">
        <v>2</v>
      </c>
      <c r="BJ363" s="34">
        <v>3.0000002000000001</v>
      </c>
      <c r="BK363" s="34">
        <v>0.70000004999999998</v>
      </c>
      <c r="BL363" s="34">
        <v>0</v>
      </c>
      <c r="BM363" s="34">
        <v>2</v>
      </c>
      <c r="BN363" s="34">
        <v>2</v>
      </c>
      <c r="BO363" s="34">
        <v>0</v>
      </c>
      <c r="BP363" s="34"/>
      <c r="BQ363" s="34"/>
      <c r="BR363" s="34"/>
      <c r="BS363" s="34">
        <v>0.20341814999999999</v>
      </c>
      <c r="BT363" s="34">
        <v>2.2972899000000001E-2</v>
      </c>
      <c r="BU363" s="34">
        <v>0</v>
      </c>
      <c r="BV363" s="34">
        <v>1.5000001000000001</v>
      </c>
      <c r="BW363" s="34"/>
      <c r="BX363" s="34"/>
      <c r="BY363" s="34">
        <v>1.2</v>
      </c>
      <c r="BZ363" s="34">
        <v>1.35</v>
      </c>
      <c r="CA363" s="34"/>
      <c r="CB363" s="34"/>
      <c r="CC363" s="34"/>
      <c r="CD363" s="34"/>
      <c r="CE363" s="34"/>
      <c r="CF363" s="34"/>
      <c r="CG363" s="34"/>
      <c r="CH363" s="34"/>
      <c r="CI363" s="34"/>
      <c r="CJ363" s="34"/>
      <c r="CK363" s="34"/>
      <c r="CL363" s="34"/>
      <c r="CM363" s="34"/>
      <c r="CN363" s="34" t="s">
        <v>2182</v>
      </c>
    </row>
    <row r="364" spans="1:92">
      <c r="A364" t="s">
        <v>2580</v>
      </c>
      <c r="B364">
        <v>554</v>
      </c>
      <c r="C364" t="s">
        <v>409</v>
      </c>
      <c r="D364">
        <v>2.4156818000000002</v>
      </c>
      <c r="E364">
        <v>1.8918387999999999</v>
      </c>
      <c r="F364">
        <v>1785.8761999999999</v>
      </c>
      <c r="G364">
        <v>65.838719999999995</v>
      </c>
      <c r="H364">
        <v>420.48862000000003</v>
      </c>
      <c r="I364">
        <v>679.34429999999998</v>
      </c>
      <c r="J364">
        <v>620.20465000000002</v>
      </c>
      <c r="K364">
        <v>8</v>
      </c>
      <c r="L364">
        <v>146.40495000000001</v>
      </c>
      <c r="M364">
        <v>189.18387999999999</v>
      </c>
      <c r="N364" t="s">
        <v>2217</v>
      </c>
      <c r="O364">
        <v>105.02964</v>
      </c>
      <c r="P364">
        <v>105.10216</v>
      </c>
      <c r="Q364">
        <v>335</v>
      </c>
      <c r="R364">
        <v>3.1080000000000001</v>
      </c>
      <c r="S364">
        <v>3.3809999999999998</v>
      </c>
      <c r="T364">
        <v>3.1080000000000001</v>
      </c>
      <c r="U364">
        <v>2.7509999999999999</v>
      </c>
      <c r="V364">
        <v>3.3479999999999999</v>
      </c>
      <c r="W364">
        <v>2.4929999999999999</v>
      </c>
      <c r="X364">
        <v>7.1920000000000002</v>
      </c>
      <c r="Y364">
        <v>2.9209999999999998</v>
      </c>
      <c r="Z364">
        <v>4.6070000000000002</v>
      </c>
      <c r="AA364">
        <v>2.2869999999999999</v>
      </c>
      <c r="AB364">
        <v>0.90700000000000003</v>
      </c>
      <c r="AC364">
        <v>1.413</v>
      </c>
      <c r="AD364">
        <v>27449.633000000002</v>
      </c>
      <c r="AE364">
        <v>4624.84</v>
      </c>
      <c r="AF364">
        <v>18285.776999999998</v>
      </c>
      <c r="AG364">
        <v>3.5</v>
      </c>
      <c r="AH364">
        <v>1</v>
      </c>
      <c r="AI364">
        <v>0.16666666999999999</v>
      </c>
      <c r="AJ364">
        <v>3.3333334999999999E-2</v>
      </c>
      <c r="AK364">
        <v>0.10876073</v>
      </c>
      <c r="AL364">
        <v>0.10000002</v>
      </c>
      <c r="AM364">
        <v>5</v>
      </c>
      <c r="AN364">
        <v>10</v>
      </c>
      <c r="AO364">
        <v>60</v>
      </c>
      <c r="AP364">
        <v>85</v>
      </c>
      <c r="AQ364" s="34">
        <v>6.3824120000000004</v>
      </c>
      <c r="AR364" s="34">
        <v>0</v>
      </c>
      <c r="AS364" s="34">
        <v>0.2299968</v>
      </c>
      <c r="AT364" s="34">
        <v>146.69793999999999</v>
      </c>
      <c r="AU364" s="34">
        <v>153.12054000000001</v>
      </c>
      <c r="AV364" s="34"/>
      <c r="AW364" s="34"/>
      <c r="AX364" s="34"/>
      <c r="AY364" s="34"/>
      <c r="AZ364" s="34"/>
      <c r="BA364" s="34">
        <v>0.5</v>
      </c>
      <c r="BB364" s="34">
        <v>0.11242000000000001</v>
      </c>
      <c r="BC364" s="34">
        <v>0</v>
      </c>
      <c r="BD364" s="34">
        <v>0</v>
      </c>
      <c r="BE364" s="34">
        <v>0.1</v>
      </c>
      <c r="BF364" s="34">
        <v>0</v>
      </c>
      <c r="BG364" s="34">
        <v>0.5</v>
      </c>
      <c r="BH364" s="34">
        <v>0.4</v>
      </c>
      <c r="BI364" s="34">
        <v>1.2</v>
      </c>
      <c r="BJ364" s="34">
        <v>4</v>
      </c>
      <c r="BK364" s="34">
        <v>5</v>
      </c>
      <c r="BL364" s="34">
        <v>3.0000002000000001</v>
      </c>
      <c r="BM364" s="34">
        <v>2</v>
      </c>
      <c r="BN364" s="34">
        <v>5</v>
      </c>
      <c r="BO364" s="34">
        <v>0</v>
      </c>
      <c r="BP364" s="34"/>
      <c r="BQ364" s="34"/>
      <c r="BR364" s="34"/>
      <c r="BS364" s="34">
        <v>0</v>
      </c>
      <c r="BT364" s="34">
        <v>5.881062</v>
      </c>
      <c r="BU364" s="34">
        <v>0</v>
      </c>
      <c r="BV364" s="34">
        <v>1.2</v>
      </c>
      <c r="BW364" s="34"/>
      <c r="BX364" s="34"/>
      <c r="BY364" s="34">
        <v>1.2</v>
      </c>
      <c r="BZ364" s="34">
        <v>2.7</v>
      </c>
      <c r="CA364" s="34"/>
      <c r="CB364" s="34"/>
      <c r="CC364" s="34"/>
      <c r="CD364" s="34"/>
      <c r="CE364" s="34"/>
      <c r="CF364" s="34"/>
      <c r="CG364" s="34"/>
      <c r="CH364" s="34"/>
      <c r="CI364" s="34"/>
      <c r="CJ364" s="34"/>
      <c r="CK364" s="34"/>
      <c r="CL364" s="34"/>
      <c r="CM364" s="34"/>
      <c r="CN364" s="34" t="s">
        <v>2233</v>
      </c>
    </row>
    <row r="365" spans="1:92">
      <c r="A365" t="s">
        <v>2581</v>
      </c>
      <c r="B365">
        <v>555</v>
      </c>
      <c r="C365" t="s">
        <v>409</v>
      </c>
      <c r="D365">
        <v>4.0042429999999998</v>
      </c>
      <c r="E365">
        <v>2.8989959000000001</v>
      </c>
      <c r="F365">
        <v>2092.3523</v>
      </c>
      <c r="G365">
        <v>16.108864000000001</v>
      </c>
      <c r="H365">
        <v>116.15825</v>
      </c>
      <c r="I365">
        <v>1335.335</v>
      </c>
      <c r="J365">
        <v>624.75019999999995</v>
      </c>
      <c r="K365">
        <v>9</v>
      </c>
      <c r="L365">
        <v>58.713237999999997</v>
      </c>
      <c r="M365">
        <v>115.95984</v>
      </c>
      <c r="N365" t="s">
        <v>2184</v>
      </c>
      <c r="O365">
        <v>87.048760000000001</v>
      </c>
      <c r="P365">
        <v>96.633194000000003</v>
      </c>
      <c r="Q365">
        <v>456</v>
      </c>
      <c r="R365">
        <v>4.0019999999999998</v>
      </c>
      <c r="S365">
        <v>3.6589999999999998</v>
      </c>
      <c r="T365">
        <v>4.0019999999999998</v>
      </c>
      <c r="U365">
        <v>3.4049999999999998</v>
      </c>
      <c r="V365">
        <v>5.2720000000000002</v>
      </c>
      <c r="W365">
        <v>4.55</v>
      </c>
      <c r="X365">
        <v>9</v>
      </c>
      <c r="Y365">
        <v>4.593</v>
      </c>
      <c r="Z365">
        <v>5.5369999999999999</v>
      </c>
      <c r="AA365">
        <v>3.3540000000000001</v>
      </c>
      <c r="AB365">
        <v>1.248</v>
      </c>
      <c r="AC365">
        <v>0.93400000000000005</v>
      </c>
      <c r="AD365">
        <v>42822.843999999997</v>
      </c>
      <c r="AE365">
        <v>10505.66</v>
      </c>
      <c r="AF365">
        <v>24261.21</v>
      </c>
      <c r="AG365">
        <v>3.5</v>
      </c>
      <c r="AH365">
        <v>1</v>
      </c>
      <c r="AI365">
        <v>0.33333333999999998</v>
      </c>
      <c r="AJ365">
        <v>8.3333335999999994E-2</v>
      </c>
      <c r="AK365">
        <v>0.25822422</v>
      </c>
      <c r="AL365">
        <v>0.26194274000000001</v>
      </c>
      <c r="AM365">
        <v>5</v>
      </c>
      <c r="AN365">
        <v>1</v>
      </c>
      <c r="AO365">
        <v>80</v>
      </c>
      <c r="AP365">
        <v>100</v>
      </c>
      <c r="AQ365" s="34">
        <v>7.4461469999999998</v>
      </c>
      <c r="AR365" s="34">
        <v>1.5524787</v>
      </c>
      <c r="AS365" s="34">
        <v>0.20699713</v>
      </c>
      <c r="AT365" s="34">
        <v>216.90219999999999</v>
      </c>
      <c r="AU365" s="34">
        <v>225.94372999999999</v>
      </c>
      <c r="AV365" s="34">
        <v>8.9004533999999998E-5</v>
      </c>
      <c r="AW365" s="34">
        <v>1.1486449999999999</v>
      </c>
      <c r="AX365" s="34">
        <v>2.2972899999999998</v>
      </c>
      <c r="AY365" s="34">
        <v>0.73513262999999995</v>
      </c>
      <c r="AZ365" s="34">
        <v>0.91891590000000001</v>
      </c>
      <c r="BA365" s="34">
        <v>3.0000002000000001</v>
      </c>
      <c r="BB365" s="34">
        <v>7.2830010000000001E-2</v>
      </c>
      <c r="BC365" s="34">
        <v>0</v>
      </c>
      <c r="BD365" s="34">
        <v>0</v>
      </c>
      <c r="BE365" s="34">
        <v>3.0000000999999998E-2</v>
      </c>
      <c r="BF365" s="34">
        <v>0</v>
      </c>
      <c r="BG365" s="34">
        <v>0.6</v>
      </c>
      <c r="BH365" s="34">
        <v>3.1000000999999999</v>
      </c>
      <c r="BI365" s="34">
        <v>1.8000001000000001</v>
      </c>
      <c r="BJ365" s="34">
        <v>5</v>
      </c>
      <c r="BK365" s="34">
        <v>1.9000001</v>
      </c>
      <c r="BL365" s="34">
        <v>4.6000003999999999</v>
      </c>
      <c r="BM365" s="34">
        <v>3.0000002000000001</v>
      </c>
      <c r="BN365" s="34">
        <v>4</v>
      </c>
      <c r="BO365" s="34">
        <v>0</v>
      </c>
      <c r="BP365" s="34"/>
      <c r="BQ365" s="34"/>
      <c r="BR365" s="34"/>
      <c r="BS365" s="34"/>
      <c r="BT365" s="34"/>
      <c r="BU365" s="34"/>
      <c r="BV365" s="34">
        <v>3.0000002000000001</v>
      </c>
      <c r="BW365" s="34"/>
      <c r="BX365" s="34"/>
      <c r="BY365" s="34">
        <v>3.2</v>
      </c>
      <c r="BZ365" s="34">
        <v>3.6000000999999999</v>
      </c>
      <c r="CA365" s="34"/>
      <c r="CB365" s="34"/>
      <c r="CC365" s="34"/>
      <c r="CD365" s="34"/>
      <c r="CE365" s="34"/>
      <c r="CF365" s="34"/>
      <c r="CG365" s="34"/>
      <c r="CH365" s="34"/>
      <c r="CI365" s="34"/>
      <c r="CJ365" s="34"/>
      <c r="CK365" s="34"/>
      <c r="CL365" s="34"/>
      <c r="CM365" s="34"/>
      <c r="CN365" s="34" t="s">
        <v>2176</v>
      </c>
    </row>
    <row r="366" spans="1:92">
      <c r="A366" t="s">
        <v>2582</v>
      </c>
      <c r="B366">
        <v>556</v>
      </c>
      <c r="C366" t="s">
        <v>410</v>
      </c>
      <c r="D366">
        <v>3.0614735999999998</v>
      </c>
      <c r="E366">
        <v>2.0017809999999998</v>
      </c>
      <c r="F366">
        <v>1429.1187</v>
      </c>
      <c r="G366">
        <v>16.297706999999999</v>
      </c>
      <c r="H366">
        <v>117.31421</v>
      </c>
      <c r="I366">
        <v>670.75660000000005</v>
      </c>
      <c r="J366">
        <v>624.75019999999995</v>
      </c>
      <c r="K366">
        <v>9</v>
      </c>
      <c r="L366">
        <v>44.88964</v>
      </c>
      <c r="M366">
        <v>80.071240000000003</v>
      </c>
      <c r="N366" t="s">
        <v>2192</v>
      </c>
      <c r="O366">
        <v>235.49797000000001</v>
      </c>
      <c r="P366">
        <v>222.42012</v>
      </c>
      <c r="Q366">
        <v>355</v>
      </c>
      <c r="R366">
        <v>3.4990000000000001</v>
      </c>
      <c r="S366">
        <v>3.024</v>
      </c>
      <c r="T366">
        <v>3.4990000000000001</v>
      </c>
      <c r="U366">
        <v>2.83</v>
      </c>
      <c r="V366">
        <v>4.87</v>
      </c>
      <c r="W366">
        <v>3.8730000000000002</v>
      </c>
      <c r="X366">
        <v>9</v>
      </c>
      <c r="Y366">
        <v>4.3330000000000002</v>
      </c>
      <c r="Z366">
        <v>4.6779999999999999</v>
      </c>
      <c r="AA366">
        <v>3.04</v>
      </c>
      <c r="AB366">
        <v>1.0569999999999999</v>
      </c>
      <c r="AC366">
        <v>0.58099999999999996</v>
      </c>
      <c r="AD366">
        <v>42822.49</v>
      </c>
      <c r="AE366">
        <v>5905.66</v>
      </c>
      <c r="AF366">
        <v>17968.440999999999</v>
      </c>
      <c r="AG366">
        <v>3.5</v>
      </c>
      <c r="AH366">
        <v>1</v>
      </c>
      <c r="AI366">
        <v>0.16666666999999999</v>
      </c>
      <c r="AJ366">
        <v>6.6666669999999997E-2</v>
      </c>
      <c r="AK366">
        <v>0.13257532</v>
      </c>
      <c r="AL366">
        <v>0.12873705999999999</v>
      </c>
      <c r="AM366">
        <v>5</v>
      </c>
      <c r="AN366">
        <v>1</v>
      </c>
      <c r="AO366">
        <v>80</v>
      </c>
      <c r="AP366">
        <v>100</v>
      </c>
      <c r="AQ366" s="34">
        <v>7.4461469999999998</v>
      </c>
      <c r="AR366" s="34">
        <v>1.5524787</v>
      </c>
      <c r="AS366" s="34">
        <v>0.20699713</v>
      </c>
      <c r="AT366" s="34">
        <v>137.69149999999999</v>
      </c>
      <c r="AU366" s="34">
        <v>146.733</v>
      </c>
      <c r="AV366" s="34">
        <v>0</v>
      </c>
      <c r="AW366" s="34">
        <v>0</v>
      </c>
      <c r="AX366" s="34">
        <v>0</v>
      </c>
      <c r="AY366" s="34"/>
      <c r="AZ366" s="34"/>
      <c r="BA366" s="34">
        <v>3.0000002000000001</v>
      </c>
      <c r="BB366" s="34">
        <v>7.2830010000000001E-2</v>
      </c>
      <c r="BC366" s="34">
        <v>0</v>
      </c>
      <c r="BD366" s="34">
        <v>0</v>
      </c>
      <c r="BE366" s="34">
        <v>3.0000000999999998E-2</v>
      </c>
      <c r="BF366" s="34">
        <v>0</v>
      </c>
      <c r="BG366" s="34">
        <v>0.4</v>
      </c>
      <c r="BH366" s="34">
        <v>1</v>
      </c>
      <c r="BI366" s="34">
        <v>1</v>
      </c>
      <c r="BJ366" s="34">
        <v>6.0000004999999996</v>
      </c>
      <c r="BK366" s="34">
        <v>3.0000002000000001</v>
      </c>
      <c r="BL366" s="34">
        <v>1</v>
      </c>
      <c r="BM366" s="34">
        <v>3.0000002000000001</v>
      </c>
      <c r="BN366" s="34">
        <v>3.0000002000000001</v>
      </c>
      <c r="BO366" s="34">
        <v>0</v>
      </c>
      <c r="BP366" s="34"/>
      <c r="BQ366" s="34"/>
      <c r="BR366" s="34"/>
      <c r="BS366" s="34">
        <v>0</v>
      </c>
      <c r="BT366" s="34">
        <v>0.18378319000000001</v>
      </c>
      <c r="BU366" s="34">
        <v>0</v>
      </c>
      <c r="BV366" s="34">
        <v>2.4</v>
      </c>
      <c r="BW366" s="34"/>
      <c r="BX366" s="34"/>
      <c r="BY366" s="34">
        <v>1.6</v>
      </c>
      <c r="BZ366" s="34">
        <v>3.6000000999999999</v>
      </c>
      <c r="CA366" s="34"/>
      <c r="CB366" s="34"/>
      <c r="CC366" s="34"/>
      <c r="CD366" s="34"/>
      <c r="CE366" s="34"/>
      <c r="CF366" s="34"/>
      <c r="CG366" s="34"/>
      <c r="CH366" s="34"/>
      <c r="CI366" s="34"/>
      <c r="CJ366" s="34"/>
      <c r="CK366" s="34"/>
      <c r="CL366" s="34"/>
      <c r="CM366" s="34"/>
      <c r="CN366" s="34" t="s">
        <v>2233</v>
      </c>
    </row>
    <row r="367" spans="1:92">
      <c r="A367" t="s">
        <v>2583</v>
      </c>
      <c r="B367">
        <v>557</v>
      </c>
      <c r="C367" t="s">
        <v>411</v>
      </c>
      <c r="D367">
        <v>1.655159</v>
      </c>
      <c r="E367">
        <v>1.6114067000000001</v>
      </c>
      <c r="F367">
        <v>1803.6423</v>
      </c>
      <c r="G367">
        <v>79.583855</v>
      </c>
      <c r="H367">
        <v>396.10953000000001</v>
      </c>
      <c r="I367">
        <v>703.19880000000001</v>
      </c>
      <c r="J367">
        <v>624.75019999999995</v>
      </c>
      <c r="K367">
        <v>8</v>
      </c>
      <c r="L367">
        <v>100.31265999999999</v>
      </c>
      <c r="M367">
        <v>161.14067</v>
      </c>
      <c r="N367" t="s">
        <v>2217</v>
      </c>
      <c r="O367">
        <v>71.963430000000002</v>
      </c>
      <c r="P367">
        <v>89.522589999999994</v>
      </c>
      <c r="Q367">
        <v>323</v>
      </c>
      <c r="R367">
        <v>2.573</v>
      </c>
      <c r="S367">
        <v>3.3980000000000001</v>
      </c>
      <c r="T367">
        <v>2.573</v>
      </c>
      <c r="U367">
        <v>2.5390000000000001</v>
      </c>
      <c r="V367">
        <v>1.6759999999999999</v>
      </c>
      <c r="W367">
        <v>2.2280000000000002</v>
      </c>
      <c r="X367">
        <v>0</v>
      </c>
      <c r="Y367">
        <v>1.681</v>
      </c>
      <c r="Z367">
        <v>3.4969999999999999</v>
      </c>
      <c r="AA367">
        <v>2.2189999999999999</v>
      </c>
      <c r="AB367">
        <v>0.59499999999999997</v>
      </c>
      <c r="AC367">
        <v>0.68300000000000005</v>
      </c>
      <c r="AD367">
        <v>30563.66</v>
      </c>
      <c r="AE367">
        <v>6162.17</v>
      </c>
      <c r="AF367">
        <v>13821.564</v>
      </c>
      <c r="AG367">
        <v>3.5</v>
      </c>
      <c r="AH367">
        <v>1</v>
      </c>
      <c r="AI367">
        <v>0.125</v>
      </c>
      <c r="AJ367">
        <v>4.1666667999999997E-2</v>
      </c>
      <c r="AK367">
        <v>9.0824710000000003E-2</v>
      </c>
      <c r="AL367">
        <v>7.8214279999999997E-2</v>
      </c>
      <c r="AM367">
        <v>5</v>
      </c>
      <c r="AN367">
        <v>20</v>
      </c>
      <c r="AO367">
        <v>50</v>
      </c>
      <c r="AP367">
        <v>50</v>
      </c>
      <c r="AQ367" s="34">
        <v>6.0374169999999996</v>
      </c>
      <c r="AR367" s="34">
        <v>0</v>
      </c>
      <c r="AS367" s="34">
        <v>0.10349856</v>
      </c>
      <c r="AT367" s="34">
        <v>83.940759999999997</v>
      </c>
      <c r="AU367" s="34">
        <v>90.021060000000006</v>
      </c>
      <c r="AV367" s="34"/>
      <c r="AW367" s="34"/>
      <c r="AX367" s="34">
        <v>3.6756636999999999</v>
      </c>
      <c r="AY367" s="34">
        <v>2.4504427999999998</v>
      </c>
      <c r="AZ367" s="34">
        <v>1.0210178000000001</v>
      </c>
      <c r="BA367" s="34">
        <v>3.0000002000000001</v>
      </c>
      <c r="BB367" s="34">
        <v>0.13108501</v>
      </c>
      <c r="BC367" s="34">
        <v>0</v>
      </c>
      <c r="BD367" s="34">
        <v>0</v>
      </c>
      <c r="BE367" s="34">
        <v>0.1</v>
      </c>
      <c r="BF367" s="34">
        <v>0</v>
      </c>
      <c r="BG367" s="34">
        <v>0.4</v>
      </c>
      <c r="BH367" s="34">
        <v>1</v>
      </c>
      <c r="BI367" s="34">
        <v>1</v>
      </c>
      <c r="BJ367" s="34">
        <v>2</v>
      </c>
      <c r="BK367" s="34">
        <v>2</v>
      </c>
      <c r="BL367" s="34">
        <v>1</v>
      </c>
      <c r="BM367" s="34">
        <v>2</v>
      </c>
      <c r="BN367" s="34">
        <v>1</v>
      </c>
      <c r="BO367" s="34">
        <v>1</v>
      </c>
      <c r="BP367" s="34"/>
      <c r="BQ367" s="34"/>
      <c r="BR367" s="34"/>
      <c r="BS367" s="34">
        <v>3.3226711999999998</v>
      </c>
      <c r="BT367" s="34">
        <v>0.14702654000000001</v>
      </c>
      <c r="BU367" s="34">
        <v>0</v>
      </c>
      <c r="BV367" s="34">
        <v>1.5000001000000001</v>
      </c>
      <c r="BW367" s="34"/>
      <c r="BX367" s="34"/>
      <c r="BY367" s="34">
        <v>1.2</v>
      </c>
      <c r="BZ367" s="34">
        <v>1.8000001000000001</v>
      </c>
      <c r="CA367" s="34"/>
      <c r="CB367" s="34"/>
      <c r="CC367" s="34"/>
      <c r="CD367" s="34"/>
      <c r="CE367" s="34"/>
      <c r="CF367" s="34"/>
      <c r="CG367" s="34"/>
      <c r="CH367" s="34"/>
      <c r="CI367" s="34"/>
      <c r="CJ367" s="34"/>
      <c r="CK367" s="34"/>
      <c r="CL367" s="34"/>
      <c r="CM367" s="34"/>
      <c r="CN367" s="34" t="s">
        <v>2176</v>
      </c>
    </row>
    <row r="368" spans="1:92">
      <c r="A368" t="s">
        <v>2584</v>
      </c>
      <c r="B368">
        <v>558</v>
      </c>
      <c r="C368" t="s">
        <v>412</v>
      </c>
      <c r="D368">
        <v>6.0024756999999997</v>
      </c>
      <c r="E368">
        <v>4.4951689999999997</v>
      </c>
      <c r="F368">
        <v>3532.3042</v>
      </c>
      <c r="G368">
        <v>159.16849999999999</v>
      </c>
      <c r="H368">
        <v>395.81006000000002</v>
      </c>
      <c r="I368">
        <v>2352.5754000000002</v>
      </c>
      <c r="J368">
        <v>624.75019999999995</v>
      </c>
      <c r="K368">
        <v>10</v>
      </c>
      <c r="L368">
        <v>80.246994000000001</v>
      </c>
      <c r="M368">
        <v>95.641900000000007</v>
      </c>
      <c r="N368" t="s">
        <v>2197</v>
      </c>
      <c r="O368">
        <v>65.961269999999999</v>
      </c>
      <c r="P368">
        <v>145.00546</v>
      </c>
      <c r="Q368">
        <v>536</v>
      </c>
      <c r="R368">
        <v>4.9000000000000004</v>
      </c>
      <c r="S368">
        <v>4.7549999999999999</v>
      </c>
      <c r="T368">
        <v>4.9000000000000004</v>
      </c>
      <c r="U368">
        <v>4.24</v>
      </c>
      <c r="V368">
        <v>2.5310000000000001</v>
      </c>
      <c r="W368">
        <v>3.4809999999999999</v>
      </c>
      <c r="X368">
        <v>0</v>
      </c>
      <c r="Y368">
        <v>2.423</v>
      </c>
      <c r="Z368">
        <v>6.0540000000000003</v>
      </c>
      <c r="AA368">
        <v>3.2029999999999998</v>
      </c>
      <c r="AB368">
        <v>1.42</v>
      </c>
      <c r="AC368">
        <v>1.431</v>
      </c>
      <c r="AD368">
        <v>30563.66</v>
      </c>
      <c r="AE368">
        <v>12424.37</v>
      </c>
      <c r="AF368">
        <v>33503.957000000002</v>
      </c>
      <c r="AG368">
        <v>3.5</v>
      </c>
      <c r="AH368">
        <v>1</v>
      </c>
      <c r="AI368">
        <v>0.33333333999999998</v>
      </c>
      <c r="AJ368">
        <v>5.8333334000000001E-2</v>
      </c>
      <c r="AK368">
        <v>0.3027376</v>
      </c>
      <c r="AL368">
        <v>0.29814816</v>
      </c>
      <c r="AM368">
        <v>10</v>
      </c>
      <c r="AN368">
        <v>25</v>
      </c>
      <c r="AO368">
        <v>90</v>
      </c>
      <c r="AP368">
        <v>85</v>
      </c>
      <c r="AQ368" s="34">
        <v>6.0374169999999996</v>
      </c>
      <c r="AR368" s="34">
        <v>0</v>
      </c>
      <c r="AS368" s="34">
        <v>0.10349856</v>
      </c>
      <c r="AT368" s="34">
        <v>83.940759999999997</v>
      </c>
      <c r="AU368" s="34">
        <v>90.021060000000006</v>
      </c>
      <c r="AV368" s="34"/>
      <c r="AW368" s="34"/>
      <c r="AX368" s="34">
        <v>3.6756636999999999</v>
      </c>
      <c r="AY368" s="34">
        <v>2.4504427999999998</v>
      </c>
      <c r="AZ368" s="34">
        <v>1.0210178000000001</v>
      </c>
      <c r="BA368" s="34">
        <v>3.0000002000000001</v>
      </c>
      <c r="BB368" s="34">
        <v>0.262185</v>
      </c>
      <c r="BC368" s="34">
        <v>0</v>
      </c>
      <c r="BD368" s="34">
        <v>0</v>
      </c>
      <c r="BE368" s="34">
        <v>0.1</v>
      </c>
      <c r="BF368" s="34">
        <v>0</v>
      </c>
      <c r="BG368" s="34">
        <v>1.2</v>
      </c>
      <c r="BH368" s="34">
        <v>3.2</v>
      </c>
      <c r="BI368" s="34">
        <v>4.8</v>
      </c>
      <c r="BJ368" s="34">
        <v>12.3</v>
      </c>
      <c r="BK368" s="34">
        <v>5.4</v>
      </c>
      <c r="BL368" s="34">
        <v>1</v>
      </c>
      <c r="BM368" s="34">
        <v>2</v>
      </c>
      <c r="BN368" s="34">
        <v>2</v>
      </c>
      <c r="BO368" s="34">
        <v>1</v>
      </c>
      <c r="BP368" s="34"/>
      <c r="BQ368" s="34"/>
      <c r="BR368" s="34"/>
      <c r="BS368" s="34">
        <v>3.3226711999999998</v>
      </c>
      <c r="BT368" s="34">
        <v>0.14702654000000001</v>
      </c>
      <c r="BU368" s="34">
        <v>0</v>
      </c>
      <c r="BV368" s="34">
        <v>2.1000000999999999</v>
      </c>
      <c r="BW368" s="34"/>
      <c r="BX368" s="34"/>
      <c r="BY368" s="34">
        <v>2.5600002000000002</v>
      </c>
      <c r="BZ368" s="34">
        <v>4.32</v>
      </c>
      <c r="CA368" s="34"/>
      <c r="CB368" s="34"/>
      <c r="CC368" s="34"/>
      <c r="CD368" s="34"/>
      <c r="CE368" s="34"/>
      <c r="CF368" s="34"/>
      <c r="CG368" s="34"/>
      <c r="CH368" s="34"/>
      <c r="CI368" s="34"/>
      <c r="CJ368" s="34"/>
      <c r="CK368" s="34"/>
      <c r="CL368" s="34"/>
      <c r="CM368" s="34"/>
      <c r="CN368" s="34" t="s">
        <v>2176</v>
      </c>
    </row>
    <row r="369" spans="1:92">
      <c r="A369" t="s">
        <v>2585</v>
      </c>
      <c r="B369">
        <v>559</v>
      </c>
      <c r="C369" t="s">
        <v>411</v>
      </c>
      <c r="D369">
        <v>4.1722919999999997</v>
      </c>
      <c r="E369">
        <v>2.7336611999999998</v>
      </c>
      <c r="F369">
        <v>1853.6765</v>
      </c>
      <c r="G369">
        <v>37.786360000000002</v>
      </c>
      <c r="H369">
        <v>113.89448</v>
      </c>
      <c r="I369">
        <v>1077.2454</v>
      </c>
      <c r="J369">
        <v>624.75019999999995</v>
      </c>
      <c r="K369">
        <v>9</v>
      </c>
      <c r="L369">
        <v>61.177300000000002</v>
      </c>
      <c r="M369">
        <v>109.34645</v>
      </c>
      <c r="N369" t="s">
        <v>2202</v>
      </c>
      <c r="O369">
        <v>94.824820000000003</v>
      </c>
      <c r="P369">
        <v>118.85483600000001</v>
      </c>
      <c r="Q369">
        <v>469</v>
      </c>
      <c r="R369">
        <v>4.085</v>
      </c>
      <c r="S369">
        <v>3.444</v>
      </c>
      <c r="T369">
        <v>4.085</v>
      </c>
      <c r="U369">
        <v>3.3069999999999999</v>
      </c>
      <c r="V369">
        <v>6.1120000000000001</v>
      </c>
      <c r="W369">
        <v>4.5359999999999996</v>
      </c>
      <c r="X369">
        <v>9</v>
      </c>
      <c r="Y369">
        <v>6.5670000000000002</v>
      </c>
      <c r="Z369">
        <v>9</v>
      </c>
      <c r="AA369">
        <v>5.5439999999999996</v>
      </c>
      <c r="AB369">
        <v>3.6989999999999998</v>
      </c>
      <c r="AC369">
        <v>1.47</v>
      </c>
      <c r="AD369">
        <v>75366.570000000007</v>
      </c>
      <c r="AE369">
        <v>8463.66</v>
      </c>
      <c r="AF369">
        <v>35508.285000000003</v>
      </c>
      <c r="AG369">
        <v>2</v>
      </c>
      <c r="AH369">
        <v>1</v>
      </c>
      <c r="AI369">
        <v>0.4166667</v>
      </c>
      <c r="AJ369">
        <v>0.125</v>
      </c>
      <c r="AK369">
        <v>0.31850096999999999</v>
      </c>
      <c r="AL369">
        <v>0.32649030000000001</v>
      </c>
      <c r="AM369">
        <v>5</v>
      </c>
      <c r="AN369">
        <v>1</v>
      </c>
      <c r="AO369">
        <v>80</v>
      </c>
      <c r="AP369">
        <v>100</v>
      </c>
      <c r="AQ369" s="34">
        <v>13.799809</v>
      </c>
      <c r="AR369" s="34">
        <v>4.5065007000000001</v>
      </c>
      <c r="AS369" s="34">
        <v>0.28462110000000002</v>
      </c>
      <c r="AT369" s="34">
        <v>418.00815</v>
      </c>
      <c r="AU369" s="34">
        <v>436.42165999999997</v>
      </c>
      <c r="AV369" s="34">
        <v>7.1203616E-4</v>
      </c>
      <c r="AW369" s="34">
        <v>9.1891580000000008</v>
      </c>
      <c r="AX369" s="34">
        <v>27.567475999999999</v>
      </c>
      <c r="AY369" s="34">
        <v>2.5525448000000002</v>
      </c>
      <c r="AZ369" s="34">
        <v>0.91891590000000001</v>
      </c>
      <c r="BA369" s="34">
        <v>0.5</v>
      </c>
      <c r="BB369" s="34">
        <v>5.1830004999999998E-2</v>
      </c>
      <c r="BC369" s="34">
        <v>0</v>
      </c>
      <c r="BD369" s="34">
        <v>0</v>
      </c>
      <c r="BE369" s="34">
        <v>3.0000000999999998E-2</v>
      </c>
      <c r="BF369" s="34">
        <v>0</v>
      </c>
      <c r="BG369" s="34">
        <v>0.3</v>
      </c>
      <c r="BH369" s="34">
        <v>2.4</v>
      </c>
      <c r="BI369" s="34">
        <v>3.9</v>
      </c>
      <c r="BJ369" s="34">
        <v>10.3</v>
      </c>
      <c r="BK369" s="34">
        <v>1.2</v>
      </c>
      <c r="BL369" s="34">
        <v>0</v>
      </c>
      <c r="BM369" s="34">
        <v>2.2000000000000002</v>
      </c>
      <c r="BN369" s="34">
        <v>16.3</v>
      </c>
      <c r="BO369" s="34">
        <v>2</v>
      </c>
      <c r="BP369" s="34"/>
      <c r="BQ369" s="34"/>
      <c r="BR369" s="34"/>
      <c r="BS369" s="34"/>
      <c r="BT369" s="34"/>
      <c r="BU369" s="34"/>
      <c r="BV369" s="34">
        <v>4.5</v>
      </c>
      <c r="BW369" s="34"/>
      <c r="BX369" s="34"/>
      <c r="BY369" s="34">
        <v>8</v>
      </c>
      <c r="BZ369" s="34">
        <v>18</v>
      </c>
      <c r="CA369" s="34"/>
      <c r="CB369" s="34"/>
      <c r="CC369" s="34"/>
      <c r="CD369" s="34"/>
      <c r="CE369" s="34"/>
      <c r="CF369" s="34"/>
      <c r="CG369" s="34"/>
      <c r="CH369" s="34"/>
      <c r="CI369" s="34"/>
      <c r="CJ369" s="34"/>
      <c r="CK369" s="34"/>
      <c r="CL369" s="34"/>
      <c r="CM369" s="34"/>
      <c r="CN369" s="34" t="s">
        <v>2176</v>
      </c>
    </row>
    <row r="370" spans="1:92">
      <c r="A370" t="s">
        <v>2586</v>
      </c>
      <c r="B370">
        <v>560</v>
      </c>
      <c r="C370" t="s">
        <v>413</v>
      </c>
      <c r="D370">
        <v>4.1590752999999996</v>
      </c>
      <c r="E370">
        <v>2.9683449999999998</v>
      </c>
      <c r="F370">
        <v>2315.5502999999999</v>
      </c>
      <c r="G370">
        <v>310.33431999999999</v>
      </c>
      <c r="H370">
        <v>191.98497</v>
      </c>
      <c r="I370">
        <v>1185.0413000000001</v>
      </c>
      <c r="J370">
        <v>628.18960000000004</v>
      </c>
      <c r="K370">
        <v>9</v>
      </c>
      <c r="L370">
        <v>60.983510000000003</v>
      </c>
      <c r="M370">
        <v>118.7338</v>
      </c>
      <c r="N370" t="s">
        <v>2184</v>
      </c>
      <c r="O370">
        <v>90.414680000000004</v>
      </c>
      <c r="P370">
        <v>98.944829999999996</v>
      </c>
      <c r="Q370">
        <v>447</v>
      </c>
      <c r="R370">
        <v>4.0789999999999997</v>
      </c>
      <c r="S370">
        <v>3.85</v>
      </c>
      <c r="T370">
        <v>4.0789999999999997</v>
      </c>
      <c r="U370">
        <v>3.4460000000000002</v>
      </c>
      <c r="V370">
        <v>4.07</v>
      </c>
      <c r="W370">
        <v>3.1320000000000001</v>
      </c>
      <c r="X370">
        <v>8.5069999999999997</v>
      </c>
      <c r="Y370">
        <v>3.5289999999999999</v>
      </c>
      <c r="Z370">
        <v>7.3760000000000003</v>
      </c>
      <c r="AA370">
        <v>2.992</v>
      </c>
      <c r="AB370">
        <v>2.992</v>
      </c>
      <c r="AC370">
        <v>1.3919999999999999</v>
      </c>
      <c r="AD370">
        <v>38708.9</v>
      </c>
      <c r="AE370">
        <v>8135.5347000000002</v>
      </c>
      <c r="AF370">
        <v>21136.84</v>
      </c>
      <c r="AG370">
        <v>4</v>
      </c>
      <c r="AH370">
        <v>1</v>
      </c>
      <c r="AI370">
        <v>0.16666666999999999</v>
      </c>
      <c r="AJ370">
        <v>0.14166667999999999</v>
      </c>
      <c r="AK370">
        <v>0.29395424999999997</v>
      </c>
      <c r="AL370">
        <v>0.12408255999999999</v>
      </c>
      <c r="AM370">
        <v>20</v>
      </c>
      <c r="AN370">
        <v>10</v>
      </c>
      <c r="AO370">
        <v>75</v>
      </c>
      <c r="AP370">
        <v>100</v>
      </c>
      <c r="AQ370" s="34">
        <v>6.7274070000000004</v>
      </c>
      <c r="AR370" s="34">
        <v>2.4149666000000001</v>
      </c>
      <c r="AS370" s="34">
        <v>0.28462110000000002</v>
      </c>
      <c r="AT370" s="34">
        <v>138.14777000000001</v>
      </c>
      <c r="AU370" s="34">
        <v>147.31693000000001</v>
      </c>
      <c r="AV370" s="34">
        <v>2.306997E-4</v>
      </c>
      <c r="AW370" s="34">
        <v>2.9772875000000001</v>
      </c>
      <c r="AX370" s="34">
        <v>0</v>
      </c>
      <c r="AY370" s="34">
        <v>1.9848584</v>
      </c>
      <c r="AZ370" s="34">
        <v>1.4886438</v>
      </c>
      <c r="BA370" s="34">
        <v>0.5</v>
      </c>
      <c r="BB370" s="34">
        <v>0.45737</v>
      </c>
      <c r="BC370" s="34">
        <v>0</v>
      </c>
      <c r="BD370" s="34">
        <v>0</v>
      </c>
      <c r="BE370" s="34">
        <v>0.05</v>
      </c>
      <c r="BF370" s="34">
        <v>0</v>
      </c>
      <c r="BG370" s="34">
        <v>0.5</v>
      </c>
      <c r="BH370" s="34">
        <v>1.6</v>
      </c>
      <c r="BI370" s="34">
        <v>3.3000001999999999</v>
      </c>
      <c r="BJ370" s="34">
        <v>4.3</v>
      </c>
      <c r="BK370" s="34">
        <v>5</v>
      </c>
      <c r="BL370" s="34">
        <v>3.4</v>
      </c>
      <c r="BM370" s="34">
        <v>0.8</v>
      </c>
      <c r="BN370" s="34">
        <v>1.6</v>
      </c>
      <c r="BO370" s="34">
        <v>0.6</v>
      </c>
      <c r="BP370" s="34">
        <v>1.3232388499999999E-2</v>
      </c>
      <c r="BQ370" s="34"/>
      <c r="BR370" s="34"/>
      <c r="BS370" s="34">
        <v>0</v>
      </c>
      <c r="BT370" s="34">
        <v>1.5315266000000001</v>
      </c>
      <c r="BU370" s="34">
        <v>0</v>
      </c>
      <c r="BV370" s="34">
        <v>4.5</v>
      </c>
      <c r="BW370" s="34">
        <v>2.5000004000000002E-3</v>
      </c>
      <c r="BX370" s="34">
        <v>3.0000000999999998E-2</v>
      </c>
      <c r="BY370" s="34">
        <v>8</v>
      </c>
      <c r="BZ370" s="34">
        <v>18</v>
      </c>
      <c r="CA370" s="34">
        <v>0.3</v>
      </c>
      <c r="CB370" s="34"/>
      <c r="CC370" s="34"/>
      <c r="CD370" s="34"/>
      <c r="CE370" s="34"/>
      <c r="CF370" s="34"/>
      <c r="CG370" s="34"/>
      <c r="CH370" s="34"/>
      <c r="CI370" s="34"/>
      <c r="CJ370" s="34"/>
      <c r="CK370" s="34"/>
      <c r="CL370" s="34"/>
      <c r="CM370" s="34"/>
      <c r="CN370" s="34" t="s">
        <v>2176</v>
      </c>
    </row>
    <row r="371" spans="1:92">
      <c r="A371" t="s">
        <v>2587</v>
      </c>
      <c r="B371">
        <v>561</v>
      </c>
      <c r="C371" t="s">
        <v>413</v>
      </c>
      <c r="D371">
        <v>4.2289490000000001</v>
      </c>
      <c r="E371">
        <v>2.5478399</v>
      </c>
      <c r="F371">
        <v>1635.9663</v>
      </c>
      <c r="G371">
        <v>25.194825999999999</v>
      </c>
      <c r="H371">
        <v>106.13509999999999</v>
      </c>
      <c r="I371">
        <v>877.30083999999999</v>
      </c>
      <c r="J371">
        <v>627.33563000000004</v>
      </c>
      <c r="K371">
        <v>9</v>
      </c>
      <c r="L371">
        <v>62.008049999999997</v>
      </c>
      <c r="M371">
        <v>101.9136</v>
      </c>
      <c r="N371" t="s">
        <v>2202</v>
      </c>
      <c r="O371">
        <v>96.112480000000005</v>
      </c>
      <c r="P371">
        <v>110.77565</v>
      </c>
      <c r="Q371">
        <v>469</v>
      </c>
      <c r="R371">
        <v>4.1130000000000004</v>
      </c>
      <c r="S371">
        <v>3.2360000000000002</v>
      </c>
      <c r="T371">
        <v>4.1130000000000004</v>
      </c>
      <c r="U371">
        <v>3.1920000000000002</v>
      </c>
      <c r="V371">
        <v>5.883</v>
      </c>
      <c r="W371">
        <v>2.93</v>
      </c>
      <c r="X371">
        <v>9</v>
      </c>
      <c r="Y371">
        <v>7.6379999999999999</v>
      </c>
      <c r="Z371">
        <v>9</v>
      </c>
      <c r="AA371">
        <v>6.6150000000000002</v>
      </c>
      <c r="AB371">
        <v>6.1449999999999996</v>
      </c>
      <c r="AC371">
        <v>9.0640000000000001</v>
      </c>
      <c r="AD371">
        <v>94565.01</v>
      </c>
      <c r="AE371">
        <v>7335.2837</v>
      </c>
      <c r="AF371">
        <v>37730.315999999999</v>
      </c>
      <c r="AG371">
        <v>4</v>
      </c>
      <c r="AH371">
        <v>0.7</v>
      </c>
      <c r="AI371">
        <v>0.5</v>
      </c>
      <c r="AJ371">
        <v>0.18333335000000001</v>
      </c>
      <c r="AK371">
        <v>0.42662463</v>
      </c>
      <c r="AL371">
        <v>0.44010054999999998</v>
      </c>
      <c r="AM371">
        <v>5</v>
      </c>
      <c r="AN371">
        <v>1</v>
      </c>
      <c r="AO371">
        <v>90</v>
      </c>
      <c r="AP371">
        <v>100</v>
      </c>
      <c r="AQ371" s="34">
        <v>13.799809</v>
      </c>
      <c r="AR371" s="34">
        <v>8.1936359999999997</v>
      </c>
      <c r="AS371" s="34">
        <v>1.3972306999999999</v>
      </c>
      <c r="AT371" s="34">
        <v>988.8682</v>
      </c>
      <c r="AU371" s="34">
        <v>1012.2589</v>
      </c>
      <c r="AV371" s="34">
        <v>5.7674927E-4</v>
      </c>
      <c r="AW371" s="34">
        <v>7.4432179999999999</v>
      </c>
      <c r="AX371" s="34">
        <v>19.848585</v>
      </c>
      <c r="AY371" s="34">
        <v>34.735019999999999</v>
      </c>
      <c r="AZ371" s="34">
        <v>39.697166000000003</v>
      </c>
      <c r="BA371" s="34">
        <v>0.5</v>
      </c>
      <c r="BB371" s="34">
        <v>7.9830005999999995E-2</v>
      </c>
      <c r="BC371" s="34">
        <v>0</v>
      </c>
      <c r="BD371" s="34">
        <v>0</v>
      </c>
      <c r="BE371" s="34">
        <v>3.0000000999999998E-2</v>
      </c>
      <c r="BF371" s="34">
        <v>0</v>
      </c>
      <c r="BG371" s="34">
        <v>0.5</v>
      </c>
      <c r="BH371" s="34">
        <v>1.6</v>
      </c>
      <c r="BI371" s="34">
        <v>3.3000001999999999</v>
      </c>
      <c r="BJ371" s="34">
        <v>12.1</v>
      </c>
      <c r="BK371" s="34">
        <v>15.000000999999999</v>
      </c>
      <c r="BL371" s="34">
        <v>3.0000002000000001</v>
      </c>
      <c r="BM371" s="34">
        <v>0.8</v>
      </c>
      <c r="BN371" s="34">
        <v>7.0000004999999996</v>
      </c>
      <c r="BO371" s="34">
        <v>3.0000002000000001</v>
      </c>
      <c r="BP371" s="34">
        <v>1.3232388499999999E-2</v>
      </c>
      <c r="BQ371" s="34"/>
      <c r="BR371" s="34"/>
      <c r="BS371" s="34">
        <v>1.7092774000000002E-2</v>
      </c>
      <c r="BT371" s="34">
        <v>3.6756635000000003E-2</v>
      </c>
      <c r="BU371" s="34">
        <v>0</v>
      </c>
      <c r="BV371" s="34">
        <v>6.0000004999999996</v>
      </c>
      <c r="BW371" s="34">
        <v>2.5000004000000002E-3</v>
      </c>
      <c r="BX371" s="34">
        <v>3.0000000999999998E-2</v>
      </c>
      <c r="BY371" s="34">
        <v>16</v>
      </c>
      <c r="BZ371" s="34">
        <v>36</v>
      </c>
      <c r="CA371" s="34">
        <v>0.3</v>
      </c>
      <c r="CB371" s="34"/>
      <c r="CC371" s="34"/>
      <c r="CD371" s="34"/>
      <c r="CE371" s="34"/>
      <c r="CF371" s="34"/>
      <c r="CG371" s="34"/>
      <c r="CH371" s="34"/>
      <c r="CI371" s="34"/>
      <c r="CJ371" s="34"/>
      <c r="CK371" s="34"/>
      <c r="CL371" s="34"/>
      <c r="CM371" s="34"/>
      <c r="CN371" s="34" t="s">
        <v>2182</v>
      </c>
    </row>
    <row r="372" spans="1:92">
      <c r="A372" t="s">
        <v>2588</v>
      </c>
      <c r="B372">
        <v>562</v>
      </c>
      <c r="C372" t="s">
        <v>414</v>
      </c>
      <c r="D372">
        <v>2.4289038000000001</v>
      </c>
      <c r="E372">
        <v>1.5193709</v>
      </c>
      <c r="F372">
        <v>1903.9934000000001</v>
      </c>
      <c r="G372">
        <v>3.1968431000000002</v>
      </c>
      <c r="H372">
        <v>1227.8552</v>
      </c>
      <c r="I372">
        <v>218.00145000000001</v>
      </c>
      <c r="J372">
        <v>454.93982</v>
      </c>
      <c r="K372">
        <v>8</v>
      </c>
      <c r="L372">
        <v>147.20627999999999</v>
      </c>
      <c r="M372">
        <v>151.93709000000001</v>
      </c>
      <c r="N372" t="s">
        <v>2217</v>
      </c>
      <c r="O372">
        <v>105.60451500000001</v>
      </c>
      <c r="P372">
        <v>84.409499999999994</v>
      </c>
      <c r="Q372">
        <v>321</v>
      </c>
      <c r="R372">
        <v>3.117</v>
      </c>
      <c r="S372">
        <v>3.4910000000000001</v>
      </c>
      <c r="T372">
        <v>3.117</v>
      </c>
      <c r="U372">
        <v>2.4649999999999999</v>
      </c>
      <c r="V372">
        <v>1.9379999999999999</v>
      </c>
      <c r="W372">
        <v>4.1150000000000002</v>
      </c>
      <c r="X372">
        <v>0</v>
      </c>
      <c r="Y372">
        <v>0.40500000000000003</v>
      </c>
      <c r="Z372">
        <v>1.0369999999999999</v>
      </c>
      <c r="AA372">
        <v>0.73199999999999998</v>
      </c>
      <c r="AB372">
        <v>0.26200000000000001</v>
      </c>
      <c r="AC372">
        <v>4.2999999999999997E-2</v>
      </c>
      <c r="AD372">
        <v>7282.951</v>
      </c>
      <c r="AE372">
        <v>5099.4390000000003</v>
      </c>
      <c r="AF372">
        <v>7357.2187999999996</v>
      </c>
      <c r="AG372">
        <v>0.8</v>
      </c>
      <c r="AH372">
        <v>0.6</v>
      </c>
      <c r="AI372">
        <v>1.6666667999999999E-2</v>
      </c>
      <c r="AJ372">
        <v>0.10000001</v>
      </c>
      <c r="AK372">
        <v>2.5721336000000001E-2</v>
      </c>
      <c r="AL372">
        <v>2.5194873999999999E-2</v>
      </c>
      <c r="AM372">
        <v>6</v>
      </c>
      <c r="AN372">
        <v>9</v>
      </c>
      <c r="AO372">
        <v>50</v>
      </c>
      <c r="AP372">
        <v>36</v>
      </c>
      <c r="AQ372" s="34">
        <v>0.19758816000000001</v>
      </c>
      <c r="AR372" s="34">
        <v>0</v>
      </c>
      <c r="AS372" s="34">
        <v>0.53479164999999995</v>
      </c>
      <c r="AT372" s="34">
        <v>31.284962</v>
      </c>
      <c r="AU372" s="34">
        <v>32.017339999999997</v>
      </c>
      <c r="AV372" s="34"/>
      <c r="AW372" s="34"/>
      <c r="AX372" s="34"/>
      <c r="AY372" s="34"/>
      <c r="AZ372" s="34"/>
      <c r="BA372" s="34">
        <v>3.0000002000000001</v>
      </c>
      <c r="BB372" s="34">
        <v>1.9199999999999998E-2</v>
      </c>
      <c r="BC372" s="34">
        <v>0</v>
      </c>
      <c r="BD372" s="34">
        <v>0</v>
      </c>
      <c r="BE372" s="34">
        <v>0.3</v>
      </c>
      <c r="BF372" s="34">
        <v>0</v>
      </c>
      <c r="BG372" s="34">
        <v>0.3</v>
      </c>
      <c r="BH372" s="34">
        <v>0.4</v>
      </c>
      <c r="BI372" s="34">
        <v>0.90000004</v>
      </c>
      <c r="BJ372" s="34">
        <v>1.1000000000000001</v>
      </c>
      <c r="BK372" s="34">
        <v>0</v>
      </c>
      <c r="BL372" s="34">
        <v>0</v>
      </c>
      <c r="BM372" s="34">
        <v>0.1</v>
      </c>
      <c r="BN372" s="34">
        <v>0</v>
      </c>
      <c r="BO372" s="34">
        <v>0</v>
      </c>
      <c r="BP372" s="34"/>
      <c r="BQ372" s="34"/>
      <c r="BR372" s="34"/>
      <c r="BS372" s="34"/>
      <c r="BT372" s="34"/>
      <c r="BU372" s="34"/>
      <c r="BV372" s="34">
        <v>3.6960003000000001</v>
      </c>
      <c r="BW372" s="34"/>
      <c r="BX372" s="34"/>
      <c r="BY372" s="34">
        <v>2.0400002000000002</v>
      </c>
      <c r="BZ372" s="34"/>
      <c r="CA372" s="34"/>
      <c r="CB372" s="34"/>
      <c r="CC372" s="34"/>
      <c r="CD372" s="34"/>
      <c r="CE372" s="34"/>
      <c r="CF372" s="34"/>
      <c r="CG372" s="34"/>
      <c r="CH372" s="34"/>
      <c r="CI372" s="34"/>
      <c r="CJ372" s="34"/>
      <c r="CK372" s="34"/>
      <c r="CL372" s="34"/>
      <c r="CM372" s="34"/>
      <c r="CN372" s="34" t="s">
        <v>2182</v>
      </c>
    </row>
    <row r="373" spans="1:92">
      <c r="A373" t="s">
        <v>2589</v>
      </c>
      <c r="B373">
        <v>563</v>
      </c>
      <c r="C373" t="s">
        <v>415</v>
      </c>
      <c r="D373">
        <v>3.1732247</v>
      </c>
      <c r="E373">
        <v>2.2547836000000001</v>
      </c>
      <c r="F373">
        <v>2351.9502000000002</v>
      </c>
      <c r="G373">
        <v>451.47739999999999</v>
      </c>
      <c r="H373">
        <v>827.50463999999999</v>
      </c>
      <c r="I373">
        <v>550.55349999999999</v>
      </c>
      <c r="J373">
        <v>522.4144</v>
      </c>
      <c r="K373">
        <v>9</v>
      </c>
      <c r="L373">
        <v>46.528219999999997</v>
      </c>
      <c r="M373">
        <v>90.191344999999998</v>
      </c>
      <c r="N373" t="s">
        <v>2195</v>
      </c>
      <c r="O373">
        <v>93.330129999999997</v>
      </c>
      <c r="P373">
        <v>118.67282</v>
      </c>
      <c r="Q373">
        <v>412</v>
      </c>
      <c r="R373">
        <v>3.5630000000000002</v>
      </c>
      <c r="S373">
        <v>3.88</v>
      </c>
      <c r="T373">
        <v>3.5630000000000002</v>
      </c>
      <c r="U373">
        <v>3.0030000000000001</v>
      </c>
      <c r="V373">
        <v>1.2470000000000001</v>
      </c>
      <c r="W373">
        <v>2.9079999999999999</v>
      </c>
      <c r="X373">
        <v>0</v>
      </c>
      <c r="Y373">
        <v>0</v>
      </c>
      <c r="Z373">
        <v>2.351</v>
      </c>
      <c r="AA373">
        <v>1.0409999999999999</v>
      </c>
      <c r="AB373">
        <v>0.63900000000000001</v>
      </c>
      <c r="AC373">
        <v>0.67100000000000004</v>
      </c>
      <c r="AD373">
        <v>9000</v>
      </c>
      <c r="AE373">
        <v>5485.6396000000004</v>
      </c>
      <c r="AF373">
        <v>11812.793</v>
      </c>
      <c r="AG373">
        <v>1.5</v>
      </c>
      <c r="AH373">
        <v>0.6</v>
      </c>
      <c r="AI373">
        <v>8.3333335999999994E-2</v>
      </c>
      <c r="AJ373">
        <v>5.8333334000000001E-2</v>
      </c>
      <c r="AK373">
        <v>8.8068919999999995E-2</v>
      </c>
      <c r="AL373">
        <v>5.6895524000000003E-2</v>
      </c>
      <c r="AM373">
        <v>7</v>
      </c>
      <c r="AN373">
        <v>22</v>
      </c>
      <c r="AO373">
        <v>40</v>
      </c>
      <c r="AP373">
        <v>97</v>
      </c>
      <c r="AQ373" s="34">
        <v>1.5790500000000001</v>
      </c>
      <c r="AR373" s="34">
        <v>0</v>
      </c>
      <c r="AS373" s="34">
        <v>0</v>
      </c>
      <c r="AT373" s="34">
        <v>164.42433</v>
      </c>
      <c r="AU373" s="34">
        <v>166.00336999999999</v>
      </c>
      <c r="AV373" s="34"/>
      <c r="AW373" s="34"/>
      <c r="AX373" s="34">
        <v>1.5688008</v>
      </c>
      <c r="AY373" s="34">
        <v>3.1376018999999999</v>
      </c>
      <c r="AZ373" s="34">
        <v>3.1376016</v>
      </c>
      <c r="BA373" s="34">
        <v>3.0000002000000001</v>
      </c>
      <c r="BB373" s="34">
        <v>4.2000003000000001E-2</v>
      </c>
      <c r="BC373" s="34">
        <v>0</v>
      </c>
      <c r="BD373" s="34">
        <v>1.5000001000000001</v>
      </c>
      <c r="BE373" s="34">
        <v>0.2</v>
      </c>
      <c r="BF373" s="34">
        <v>0</v>
      </c>
      <c r="BG373" s="34">
        <v>0.2</v>
      </c>
      <c r="BH373" s="34">
        <v>0.8</v>
      </c>
      <c r="BI373" s="34">
        <v>1.9000001</v>
      </c>
      <c r="BJ373" s="34">
        <v>2.2000000000000002</v>
      </c>
      <c r="BK373" s="34">
        <v>0.4</v>
      </c>
      <c r="BL373" s="34">
        <v>0</v>
      </c>
      <c r="BM373" s="34">
        <v>0.8</v>
      </c>
      <c r="BN373" s="34">
        <v>0</v>
      </c>
      <c r="BO373" s="34">
        <v>0</v>
      </c>
      <c r="BP373" s="34">
        <v>1.3232388499999999E-2</v>
      </c>
      <c r="BQ373" s="34"/>
      <c r="BR373" s="34"/>
      <c r="BS373" s="34"/>
      <c r="BT373" s="34"/>
      <c r="BU373" s="34"/>
      <c r="BV373" s="34">
        <v>2.1349999999999998</v>
      </c>
      <c r="BW373" s="34"/>
      <c r="BX373" s="34"/>
      <c r="BY373" s="34">
        <v>4.7039999999999997</v>
      </c>
      <c r="BZ373" s="34"/>
      <c r="CA373" s="34"/>
      <c r="CB373" s="34"/>
      <c r="CC373" s="34"/>
      <c r="CD373" s="34"/>
      <c r="CE373" s="34"/>
      <c r="CF373" s="34"/>
      <c r="CG373" s="34"/>
      <c r="CH373" s="34"/>
      <c r="CI373" s="34"/>
      <c r="CJ373" s="34"/>
      <c r="CK373" s="34"/>
      <c r="CL373" s="34"/>
      <c r="CM373" s="34"/>
      <c r="CN373" s="34" t="s">
        <v>2176</v>
      </c>
    </row>
    <row r="374" spans="1:92">
      <c r="A374" t="s">
        <v>2590</v>
      </c>
      <c r="B374">
        <v>564</v>
      </c>
      <c r="C374" t="s">
        <v>416</v>
      </c>
      <c r="D374">
        <v>13.420572</v>
      </c>
      <c r="E374">
        <v>4.7174529999999999</v>
      </c>
      <c r="F374">
        <v>2999.6509999999998</v>
      </c>
      <c r="G374">
        <v>1728.8662999999999</v>
      </c>
      <c r="H374">
        <v>492.8143</v>
      </c>
      <c r="I374">
        <v>131.26169999999999</v>
      </c>
      <c r="J374">
        <v>646.70856000000003</v>
      </c>
      <c r="K374">
        <v>10</v>
      </c>
      <c r="L374">
        <v>179.4194</v>
      </c>
      <c r="M374">
        <v>100.371346</v>
      </c>
      <c r="N374" t="s">
        <v>2181</v>
      </c>
      <c r="O374">
        <v>149.11745999999999</v>
      </c>
      <c r="P374">
        <v>96.274550000000005</v>
      </c>
      <c r="Q374">
        <v>743</v>
      </c>
      <c r="R374">
        <v>7.327</v>
      </c>
      <c r="S374">
        <v>4.3819999999999997</v>
      </c>
      <c r="T374">
        <v>7.327</v>
      </c>
      <c r="U374">
        <v>4.3440000000000003</v>
      </c>
      <c r="V374">
        <v>4.3360000000000003</v>
      </c>
      <c r="W374">
        <v>7.718</v>
      </c>
      <c r="X374">
        <v>7.1920000000000002</v>
      </c>
      <c r="Y374">
        <v>0</v>
      </c>
      <c r="Z374">
        <v>3.1720000000000002</v>
      </c>
      <c r="AA374">
        <v>1.5649999999999999</v>
      </c>
      <c r="AB374">
        <v>0.46200000000000002</v>
      </c>
      <c r="AC374">
        <v>1.145</v>
      </c>
      <c r="AD374">
        <v>14142.859</v>
      </c>
      <c r="AE374">
        <v>6771.3154000000004</v>
      </c>
      <c r="AF374">
        <v>17165.52</v>
      </c>
      <c r="AG374">
        <v>5</v>
      </c>
      <c r="AH374">
        <v>2</v>
      </c>
      <c r="AI374">
        <v>0.40000004</v>
      </c>
      <c r="AJ374">
        <v>8.3333335999999994E-2</v>
      </c>
      <c r="AK374">
        <v>1.7427820999999999</v>
      </c>
      <c r="AL374">
        <v>0.26319999999999999</v>
      </c>
      <c r="AM374">
        <v>40</v>
      </c>
      <c r="AN374">
        <v>15</v>
      </c>
      <c r="AO374">
        <v>61</v>
      </c>
      <c r="AP374">
        <v>90</v>
      </c>
      <c r="AQ374" s="34">
        <v>0</v>
      </c>
      <c r="AR374" s="34">
        <v>0</v>
      </c>
      <c r="AS374" s="34">
        <v>2.5357148999999999</v>
      </c>
      <c r="AT374" s="34">
        <v>16.666466</v>
      </c>
      <c r="AU374" s="34">
        <v>19.202179999999998</v>
      </c>
      <c r="AV374" s="34"/>
      <c r="AW374" s="34"/>
      <c r="AX374" s="34"/>
      <c r="AY374" s="34"/>
      <c r="AZ374" s="34"/>
      <c r="BA374" s="34">
        <v>0.5</v>
      </c>
      <c r="BB374" s="34">
        <v>1.01661</v>
      </c>
      <c r="BC374" s="34">
        <v>0</v>
      </c>
      <c r="BD374" s="34">
        <v>1.5000001000000001</v>
      </c>
      <c r="BE374" s="34">
        <v>0.15</v>
      </c>
      <c r="BF374" s="34">
        <v>0</v>
      </c>
      <c r="BG374" s="34">
        <v>0</v>
      </c>
      <c r="BH374" s="34">
        <v>0.70000004999999998</v>
      </c>
      <c r="BI374" s="34">
        <v>0.90000004</v>
      </c>
      <c r="BJ374" s="34">
        <v>6.0000004999999996</v>
      </c>
      <c r="BK374" s="34">
        <v>8</v>
      </c>
      <c r="BL374" s="34">
        <v>3.0000002000000001</v>
      </c>
      <c r="BM374" s="34">
        <v>1</v>
      </c>
      <c r="BN374" s="34">
        <v>1</v>
      </c>
      <c r="BO374" s="34">
        <v>0.5</v>
      </c>
      <c r="BP374" s="34"/>
      <c r="BQ374" s="34"/>
      <c r="BR374" s="34"/>
      <c r="BS374" s="34">
        <v>2.7475710000000002</v>
      </c>
      <c r="BT374" s="34">
        <v>0</v>
      </c>
      <c r="BU374" s="34">
        <v>0</v>
      </c>
      <c r="BV374" s="34">
        <v>1.5000001000000001</v>
      </c>
      <c r="BW374" s="34"/>
      <c r="BX374" s="34">
        <v>7.4999999999999997E-2</v>
      </c>
      <c r="BY374" s="34">
        <v>0.4</v>
      </c>
      <c r="BZ374" s="34">
        <v>0</v>
      </c>
      <c r="CA374" s="34"/>
      <c r="CB374" s="34"/>
      <c r="CC374" s="34"/>
      <c r="CD374" s="34"/>
      <c r="CE374" s="34"/>
      <c r="CF374" s="34"/>
      <c r="CG374" s="34"/>
      <c r="CH374" s="34"/>
      <c r="CI374" s="34"/>
      <c r="CJ374" s="34"/>
      <c r="CK374" s="34"/>
      <c r="CL374" s="34"/>
      <c r="CM374" s="34"/>
      <c r="CN374" s="34" t="s">
        <v>2233</v>
      </c>
    </row>
    <row r="375" spans="1:92">
      <c r="A375" t="s">
        <v>2591</v>
      </c>
      <c r="B375">
        <v>565</v>
      </c>
      <c r="C375" t="s">
        <v>417</v>
      </c>
      <c r="D375">
        <v>16.304207000000002</v>
      </c>
      <c r="E375">
        <v>5.2815113</v>
      </c>
      <c r="F375">
        <v>3121.65</v>
      </c>
      <c r="G375">
        <v>1833.973</v>
      </c>
      <c r="H375">
        <v>539.96259999999995</v>
      </c>
      <c r="I375">
        <v>183.59311</v>
      </c>
      <c r="J375">
        <v>564.12130000000002</v>
      </c>
      <c r="K375">
        <v>6</v>
      </c>
      <c r="L375">
        <v>58.125515</v>
      </c>
      <c r="M375">
        <v>97.805760000000006</v>
      </c>
      <c r="N375" t="s">
        <v>2251</v>
      </c>
      <c r="O375">
        <v>78.38561</v>
      </c>
      <c r="P375">
        <v>91.060540000000003</v>
      </c>
      <c r="Q375">
        <v>857</v>
      </c>
      <c r="R375">
        <v>8.0760000000000005</v>
      </c>
      <c r="S375">
        <v>4.47</v>
      </c>
      <c r="T375">
        <v>8.0760000000000005</v>
      </c>
      <c r="U375">
        <v>4.5960000000000001</v>
      </c>
      <c r="V375">
        <v>4.5019999999999998</v>
      </c>
      <c r="W375">
        <v>8.1059999999999999</v>
      </c>
      <c r="X375">
        <v>7.1920000000000002</v>
      </c>
      <c r="Y375">
        <v>0</v>
      </c>
      <c r="Z375">
        <v>7.4080000000000004</v>
      </c>
      <c r="AA375">
        <v>2.48</v>
      </c>
      <c r="AB375">
        <v>1.4570000000000001</v>
      </c>
      <c r="AC375">
        <v>3.4710000000000001</v>
      </c>
      <c r="AD375">
        <v>19142.86</v>
      </c>
      <c r="AE375">
        <v>6847.3266999999996</v>
      </c>
      <c r="AF375">
        <v>30449.355</v>
      </c>
      <c r="AG375">
        <v>5</v>
      </c>
      <c r="AH375">
        <v>2</v>
      </c>
      <c r="AI375">
        <v>0.4166667</v>
      </c>
      <c r="AJ375">
        <v>0.125</v>
      </c>
      <c r="AK375">
        <v>1.7474213000000001</v>
      </c>
      <c r="AL375">
        <v>0.2945238</v>
      </c>
      <c r="AM375">
        <v>40</v>
      </c>
      <c r="AN375">
        <v>15</v>
      </c>
      <c r="AO375">
        <v>70</v>
      </c>
      <c r="AP375">
        <v>100</v>
      </c>
      <c r="AQ375" s="34">
        <v>0</v>
      </c>
      <c r="AR375" s="34">
        <v>0</v>
      </c>
      <c r="AS375" s="34">
        <v>2.5357148999999999</v>
      </c>
      <c r="AT375" s="34">
        <v>16.666466</v>
      </c>
      <c r="AU375" s="34">
        <v>19.202179999999998</v>
      </c>
      <c r="AV375" s="34"/>
      <c r="AW375" s="34"/>
      <c r="AX375" s="34">
        <v>38.594462999999998</v>
      </c>
      <c r="AY375" s="34">
        <v>1.1486448</v>
      </c>
      <c r="AZ375" s="34">
        <v>0.86148360000000002</v>
      </c>
      <c r="BA375" s="34">
        <v>3.0000002000000001</v>
      </c>
      <c r="BB375" s="34">
        <v>1.01661</v>
      </c>
      <c r="BC375" s="34">
        <v>0</v>
      </c>
      <c r="BD375" s="34">
        <v>1.5000001000000001</v>
      </c>
      <c r="BE375" s="34">
        <v>0.15</v>
      </c>
      <c r="BF375" s="34">
        <v>0</v>
      </c>
      <c r="BG375" s="34">
        <v>0</v>
      </c>
      <c r="BH375" s="34">
        <v>0.70000004999999998</v>
      </c>
      <c r="BI375" s="34">
        <v>0.90000004</v>
      </c>
      <c r="BJ375" s="34">
        <v>7.0000004999999996</v>
      </c>
      <c r="BK375" s="34">
        <v>12.000000999999999</v>
      </c>
      <c r="BL375" s="34">
        <v>12.000000999999999</v>
      </c>
      <c r="BM375" s="34">
        <v>3.0000002000000001</v>
      </c>
      <c r="BN375" s="34">
        <v>5</v>
      </c>
      <c r="BO375" s="34">
        <v>15.000000999999999</v>
      </c>
      <c r="BP375" s="34"/>
      <c r="BQ375" s="34"/>
      <c r="BR375" s="34"/>
      <c r="BS375" s="34"/>
      <c r="BT375" s="34"/>
      <c r="BU375" s="34"/>
      <c r="BV375" s="34">
        <v>3.0400002000000002</v>
      </c>
      <c r="BW375" s="34"/>
      <c r="BX375" s="34">
        <v>0.15</v>
      </c>
      <c r="BY375" s="34">
        <v>3.8400002</v>
      </c>
      <c r="BZ375" s="34"/>
      <c r="CA375" s="34"/>
      <c r="CB375" s="34"/>
      <c r="CC375" s="34"/>
      <c r="CD375" s="34"/>
      <c r="CE375" s="34"/>
      <c r="CF375" s="34"/>
      <c r="CG375" s="34"/>
      <c r="CH375" s="34"/>
      <c r="CI375" s="34"/>
      <c r="CJ375" s="34"/>
      <c r="CK375" s="34"/>
      <c r="CL375" s="34"/>
      <c r="CM375" s="34"/>
      <c r="CN375" s="34" t="s">
        <v>2176</v>
      </c>
    </row>
    <row r="376" spans="1:92">
      <c r="A376" t="s">
        <v>2592</v>
      </c>
      <c r="B376">
        <v>566</v>
      </c>
      <c r="C376" t="s">
        <v>418</v>
      </c>
      <c r="D376">
        <v>4.9390029999999996</v>
      </c>
      <c r="E376">
        <v>2.3530232999999998</v>
      </c>
      <c r="F376">
        <v>1541.5686000000001</v>
      </c>
      <c r="G376">
        <v>44.495438</v>
      </c>
      <c r="H376">
        <v>400.1551</v>
      </c>
      <c r="I376">
        <v>489.60858000000002</v>
      </c>
      <c r="J376">
        <v>607.30944999999997</v>
      </c>
      <c r="K376">
        <v>9</v>
      </c>
      <c r="L376">
        <v>72.419394999999994</v>
      </c>
      <c r="M376">
        <v>94.120930000000001</v>
      </c>
      <c r="N376" t="s">
        <v>2202</v>
      </c>
      <c r="O376">
        <v>112.25006999999999</v>
      </c>
      <c r="P376">
        <v>102.30537</v>
      </c>
      <c r="Q376">
        <v>459</v>
      </c>
      <c r="R376">
        <v>4.4450000000000003</v>
      </c>
      <c r="S376">
        <v>3.141</v>
      </c>
      <c r="T376">
        <v>4.4450000000000003</v>
      </c>
      <c r="U376">
        <v>3.0680000000000001</v>
      </c>
      <c r="V376">
        <v>5.22</v>
      </c>
      <c r="W376">
        <v>5.7039999999999997</v>
      </c>
      <c r="X376">
        <v>5.8419999999999996</v>
      </c>
      <c r="Y376">
        <v>4.5279999999999996</v>
      </c>
      <c r="Z376">
        <v>9</v>
      </c>
      <c r="AA376">
        <v>4.47</v>
      </c>
      <c r="AB376">
        <v>4.1920000000000002</v>
      </c>
      <c r="AC376">
        <v>2.9529999999999998</v>
      </c>
      <c r="AD376">
        <v>48106.667999999998</v>
      </c>
      <c r="AE376">
        <v>6927.5995999999996</v>
      </c>
      <c r="AF376">
        <v>41292.574000000001</v>
      </c>
      <c r="AG376">
        <v>1.3</v>
      </c>
      <c r="AH376">
        <v>0.5</v>
      </c>
      <c r="AI376">
        <v>0.10000001</v>
      </c>
      <c r="AJ376">
        <v>0.22500001</v>
      </c>
      <c r="AK376">
        <v>9.2265029999999998E-2</v>
      </c>
      <c r="AL376">
        <v>7.1794880000000005E-2</v>
      </c>
      <c r="AM376">
        <v>14</v>
      </c>
      <c r="AN376">
        <v>21</v>
      </c>
      <c r="AO376">
        <v>68</v>
      </c>
      <c r="AP376">
        <v>100</v>
      </c>
      <c r="AQ376" s="34">
        <v>3.5656694999999998</v>
      </c>
      <c r="AR376" s="34">
        <v>5.1210230000000001</v>
      </c>
      <c r="AS376" s="34">
        <v>1.8399745000000001</v>
      </c>
      <c r="AT376" s="34">
        <v>102.28046000000001</v>
      </c>
      <c r="AU376" s="34">
        <v>112.80712</v>
      </c>
      <c r="AV376" s="34"/>
      <c r="AW376" s="34"/>
      <c r="AX376" s="34"/>
      <c r="AY376" s="34">
        <v>1.8296638000000001</v>
      </c>
      <c r="AZ376" s="34">
        <v>1.3722478</v>
      </c>
      <c r="BA376" s="34">
        <v>3.0000002000000001</v>
      </c>
      <c r="BB376" s="34">
        <v>0.222415</v>
      </c>
      <c r="BC376" s="34">
        <v>0</v>
      </c>
      <c r="BD376" s="34">
        <v>0</v>
      </c>
      <c r="BE376" s="34">
        <v>0.1</v>
      </c>
      <c r="BF376" s="34">
        <v>0</v>
      </c>
      <c r="BG376" s="34">
        <v>0.5</v>
      </c>
      <c r="BH376" s="34">
        <v>1.1000000000000001</v>
      </c>
      <c r="BI376" s="34">
        <v>0.8</v>
      </c>
      <c r="BJ376" s="34">
        <v>3.18</v>
      </c>
      <c r="BK376" s="34">
        <v>12.730000499999999</v>
      </c>
      <c r="BL376" s="34">
        <v>0</v>
      </c>
      <c r="BM376" s="34">
        <v>8</v>
      </c>
      <c r="BN376" s="34">
        <v>15.000000999999999</v>
      </c>
      <c r="BO376" s="34">
        <v>20</v>
      </c>
      <c r="BP376" s="34">
        <v>3.3080970999999999E-3</v>
      </c>
      <c r="BQ376" s="34"/>
      <c r="BR376" s="34"/>
      <c r="BS376" s="34"/>
      <c r="BT376" s="34"/>
      <c r="BU376" s="34"/>
      <c r="BV376" s="34">
        <v>6.0400004000000003</v>
      </c>
      <c r="BW376" s="34"/>
      <c r="BX376" s="34">
        <v>0.31500002999999999</v>
      </c>
      <c r="BY376" s="34">
        <v>7.84</v>
      </c>
      <c r="BZ376" s="34">
        <v>17.640001000000002</v>
      </c>
      <c r="CA376" s="34">
        <v>0.3</v>
      </c>
      <c r="CB376" s="34"/>
      <c r="CC376" s="34"/>
      <c r="CD376" s="34"/>
      <c r="CE376" s="34"/>
      <c r="CF376" s="34"/>
      <c r="CG376" s="34"/>
      <c r="CH376" s="34"/>
      <c r="CI376" s="34"/>
      <c r="CJ376" s="34"/>
      <c r="CK376" s="34"/>
      <c r="CL376" s="34"/>
      <c r="CM376" s="34"/>
      <c r="CN376" s="34" t="s">
        <v>2182</v>
      </c>
    </row>
    <row r="377" spans="1:92">
      <c r="A377" t="s">
        <v>2593</v>
      </c>
      <c r="B377">
        <v>567</v>
      </c>
      <c r="C377" t="s">
        <v>418</v>
      </c>
      <c r="D377">
        <v>4.4169644999999997</v>
      </c>
      <c r="E377">
        <v>3.3806881999999998</v>
      </c>
      <c r="F377">
        <v>3655.1968000000002</v>
      </c>
      <c r="G377">
        <v>1813.3187</v>
      </c>
      <c r="H377">
        <v>418.87774999999999</v>
      </c>
      <c r="I377">
        <v>790.61080000000004</v>
      </c>
      <c r="J377">
        <v>632.38946999999996</v>
      </c>
      <c r="K377">
        <v>9</v>
      </c>
      <c r="L377">
        <v>64.764880000000005</v>
      </c>
      <c r="M377">
        <v>135.22752</v>
      </c>
      <c r="N377" t="s">
        <v>2184</v>
      </c>
      <c r="O377">
        <v>96.020970000000005</v>
      </c>
      <c r="P377">
        <v>112.689606</v>
      </c>
      <c r="Q377">
        <v>448</v>
      </c>
      <c r="R377">
        <v>4.2030000000000003</v>
      </c>
      <c r="S377">
        <v>4.8369999999999997</v>
      </c>
      <c r="T377">
        <v>4.2030000000000003</v>
      </c>
      <c r="U377">
        <v>3.677</v>
      </c>
      <c r="V377">
        <v>4.0229999999999997</v>
      </c>
      <c r="W377">
        <v>6.6769999999999996</v>
      </c>
      <c r="X377">
        <v>8.1229999999999993</v>
      </c>
      <c r="Y377">
        <v>0</v>
      </c>
      <c r="Z377">
        <v>8.0389999999999997</v>
      </c>
      <c r="AA377">
        <v>4.2450000000000001</v>
      </c>
      <c r="AB377">
        <v>2.0870000000000002</v>
      </c>
      <c r="AC377">
        <v>1.7070000000000001</v>
      </c>
      <c r="AD377">
        <v>60418.663999999997</v>
      </c>
      <c r="AE377">
        <v>7059.1710000000003</v>
      </c>
      <c r="AF377">
        <v>24483.942999999999</v>
      </c>
      <c r="AG377">
        <v>1.3</v>
      </c>
      <c r="AH377">
        <v>0.5</v>
      </c>
      <c r="AI377">
        <v>0.16666666999999999</v>
      </c>
      <c r="AJ377">
        <v>0.16666666999999999</v>
      </c>
      <c r="AK377">
        <v>0.15805516999999999</v>
      </c>
      <c r="AL377">
        <v>0.11247863600000001</v>
      </c>
      <c r="AM377">
        <v>14</v>
      </c>
      <c r="AN377">
        <v>21</v>
      </c>
      <c r="AO377">
        <v>68</v>
      </c>
      <c r="AP377">
        <v>100</v>
      </c>
      <c r="AQ377" s="34">
        <v>0</v>
      </c>
      <c r="AR377" s="34">
        <v>11.445936</v>
      </c>
      <c r="AS377" s="34">
        <v>1.4087305000000001</v>
      </c>
      <c r="AT377" s="34">
        <v>151.46698000000001</v>
      </c>
      <c r="AU377" s="34">
        <v>164.32164</v>
      </c>
      <c r="AV377" s="34"/>
      <c r="AW377" s="34"/>
      <c r="AX377" s="34"/>
      <c r="AY377" s="34"/>
      <c r="AZ377" s="34">
        <v>1.2405364999999999</v>
      </c>
      <c r="BA377" s="34">
        <v>3.0000002000000001</v>
      </c>
      <c r="BB377" s="34">
        <v>0.35581501999999998</v>
      </c>
      <c r="BC377" s="34">
        <v>0</v>
      </c>
      <c r="BD377" s="34">
        <v>1.5000001000000001</v>
      </c>
      <c r="BE377" s="34">
        <v>0.1</v>
      </c>
      <c r="BF377" s="34">
        <v>0</v>
      </c>
      <c r="BG377" s="34">
        <v>0.5</v>
      </c>
      <c r="BH377" s="34">
        <v>1.1000000000000001</v>
      </c>
      <c r="BI377" s="34">
        <v>0.8</v>
      </c>
      <c r="BJ377" s="34">
        <v>5.2000003000000001</v>
      </c>
      <c r="BK377" s="34">
        <v>14.800001</v>
      </c>
      <c r="BL377" s="34">
        <v>0</v>
      </c>
      <c r="BM377" s="34">
        <v>3.0000002000000001</v>
      </c>
      <c r="BN377" s="34">
        <v>5</v>
      </c>
      <c r="BO377" s="34">
        <v>4</v>
      </c>
      <c r="BP377" s="34"/>
      <c r="BQ377" s="34"/>
      <c r="BR377" s="34"/>
      <c r="BS377" s="34">
        <v>0</v>
      </c>
      <c r="BT377" s="34">
        <v>0.73717487000000004</v>
      </c>
      <c r="BU377" s="34">
        <v>0</v>
      </c>
      <c r="BV377" s="34">
        <v>4.5</v>
      </c>
      <c r="BW377" s="34"/>
      <c r="BX377" s="34">
        <v>7.4999999999999997E-2</v>
      </c>
      <c r="BY377" s="34">
        <v>3.92</v>
      </c>
      <c r="BZ377" s="34">
        <v>9</v>
      </c>
      <c r="CA377" s="34"/>
      <c r="CB377" s="34"/>
      <c r="CC377" s="34"/>
      <c r="CD377" s="34"/>
      <c r="CE377" s="34"/>
      <c r="CF377" s="34"/>
      <c r="CG377" s="34"/>
      <c r="CH377" s="34"/>
      <c r="CI377" s="34"/>
      <c r="CJ377" s="34"/>
      <c r="CK377" s="34"/>
      <c r="CL377" s="34"/>
      <c r="CM377" s="34"/>
      <c r="CN377" s="34" t="s">
        <v>2176</v>
      </c>
    </row>
    <row r="378" spans="1:92">
      <c r="A378" t="s">
        <v>2594</v>
      </c>
      <c r="B378">
        <v>568</v>
      </c>
      <c r="C378" t="s">
        <v>419</v>
      </c>
      <c r="D378">
        <v>5.2637954000000002</v>
      </c>
      <c r="E378">
        <v>4.035031</v>
      </c>
      <c r="F378">
        <v>3146.4043000000001</v>
      </c>
      <c r="G378">
        <v>21.630005000000001</v>
      </c>
      <c r="H378">
        <v>419.39532000000003</v>
      </c>
      <c r="I378">
        <v>2212.4254999999998</v>
      </c>
      <c r="J378">
        <v>492.95346000000001</v>
      </c>
      <c r="K378">
        <v>10</v>
      </c>
      <c r="L378">
        <v>70.371589999999998</v>
      </c>
      <c r="M378">
        <v>85.85172</v>
      </c>
      <c r="N378" t="s">
        <v>2197</v>
      </c>
      <c r="O378">
        <v>57.843905999999997</v>
      </c>
      <c r="P378">
        <v>130.16229999999999</v>
      </c>
      <c r="Q378">
        <v>579</v>
      </c>
      <c r="R378">
        <v>4.5890000000000004</v>
      </c>
      <c r="S378">
        <v>4.4870000000000001</v>
      </c>
      <c r="T378">
        <v>4.5890000000000004</v>
      </c>
      <c r="U378">
        <v>4.0170000000000003</v>
      </c>
      <c r="V378">
        <v>6.5449999999999999</v>
      </c>
      <c r="W378">
        <v>3.98</v>
      </c>
      <c r="X378">
        <v>9</v>
      </c>
      <c r="Y378">
        <v>7.9550000000000001</v>
      </c>
      <c r="Z378">
        <v>9</v>
      </c>
      <c r="AA378">
        <v>5.2720000000000002</v>
      </c>
      <c r="AB378">
        <v>4.6500000000000004</v>
      </c>
      <c r="AC378">
        <v>1.7709999999999999</v>
      </c>
      <c r="AD378">
        <v>72126.960000000006</v>
      </c>
      <c r="AE378">
        <v>9869.0220000000008</v>
      </c>
      <c r="AF378">
        <v>33321.760000000002</v>
      </c>
      <c r="AG378">
        <v>1</v>
      </c>
      <c r="AH378">
        <v>0.5</v>
      </c>
      <c r="AI378">
        <v>0.3</v>
      </c>
      <c r="AJ378">
        <v>0.26666667999999999</v>
      </c>
      <c r="AK378">
        <v>0.24943531999999999</v>
      </c>
      <c r="AL378">
        <v>0.25655173999999997</v>
      </c>
      <c r="AM378">
        <v>6</v>
      </c>
      <c r="AN378">
        <v>15</v>
      </c>
      <c r="AO378">
        <v>88</v>
      </c>
      <c r="AP378">
        <v>100</v>
      </c>
      <c r="AQ378" s="34">
        <v>11.345311000000001</v>
      </c>
      <c r="AR378" s="34">
        <v>4.8622769999999997</v>
      </c>
      <c r="AS378" s="34">
        <v>0.32415178</v>
      </c>
      <c r="AT378" s="34">
        <v>285.51404000000002</v>
      </c>
      <c r="AU378" s="34">
        <v>302.04577999999998</v>
      </c>
      <c r="AV378" s="34"/>
      <c r="AW378" s="34"/>
      <c r="AX378" s="34">
        <v>2.0420356000000002</v>
      </c>
      <c r="AY378" s="34">
        <v>1.8296638000000001</v>
      </c>
      <c r="AZ378" s="34">
        <v>0.22972897</v>
      </c>
      <c r="BA378" s="34">
        <v>3.0000002000000001</v>
      </c>
      <c r="BB378" s="34">
        <v>9.5324999999999993E-2</v>
      </c>
      <c r="BC378" s="34">
        <v>0</v>
      </c>
      <c r="BD378" s="34">
        <v>0</v>
      </c>
      <c r="BE378" s="34">
        <v>0.1</v>
      </c>
      <c r="BF378" s="34">
        <v>0</v>
      </c>
      <c r="BG378" s="34">
        <v>1.2</v>
      </c>
      <c r="BH378" s="34">
        <v>2.2000000000000002</v>
      </c>
      <c r="BI378" s="34">
        <v>5.5000004999999996</v>
      </c>
      <c r="BJ378" s="34">
        <v>8.4500010000000003</v>
      </c>
      <c r="BK378" s="34">
        <v>4.42</v>
      </c>
      <c r="BL378" s="34">
        <v>3.7900002000000002</v>
      </c>
      <c r="BM378" s="34">
        <v>2.25</v>
      </c>
      <c r="BN378" s="34">
        <v>4</v>
      </c>
      <c r="BO378" s="34">
        <v>7.0000004999999996</v>
      </c>
      <c r="BP378" s="34">
        <v>3.3080970999999999E-3</v>
      </c>
      <c r="BQ378" s="34"/>
      <c r="BR378" s="34"/>
      <c r="BS378" s="34"/>
      <c r="BT378" s="34"/>
      <c r="BU378" s="34"/>
      <c r="BV378" s="34">
        <v>7.1500006000000003</v>
      </c>
      <c r="BW378" s="34"/>
      <c r="BX378" s="34">
        <v>0.31500002999999999</v>
      </c>
      <c r="BY378" s="34">
        <v>11.76</v>
      </c>
      <c r="BZ378" s="34">
        <v>26.460000999999998</v>
      </c>
      <c r="CA378" s="34">
        <v>0.3</v>
      </c>
      <c r="CB378" s="34"/>
      <c r="CC378" s="34"/>
      <c r="CD378" s="34"/>
      <c r="CE378" s="34"/>
      <c r="CF378" s="34"/>
      <c r="CG378" s="34"/>
      <c r="CH378" s="34"/>
      <c r="CI378" s="34"/>
      <c r="CJ378" s="34"/>
      <c r="CK378" s="34"/>
      <c r="CL378" s="34"/>
      <c r="CM378" s="34"/>
      <c r="CN378" s="34" t="s">
        <v>2176</v>
      </c>
    </row>
    <row r="379" spans="1:92">
      <c r="A379" t="s">
        <v>2595</v>
      </c>
      <c r="B379">
        <v>569</v>
      </c>
      <c r="C379" t="s">
        <v>420</v>
      </c>
      <c r="D379">
        <v>4.6017010000000003</v>
      </c>
      <c r="E379">
        <v>3.9409206000000001</v>
      </c>
      <c r="F379">
        <v>3597.5933</v>
      </c>
      <c r="G379">
        <v>474.37700000000001</v>
      </c>
      <c r="H379">
        <v>419.43313999999998</v>
      </c>
      <c r="I379">
        <v>2213.1579999999999</v>
      </c>
      <c r="J379">
        <v>490.625</v>
      </c>
      <c r="K379">
        <v>9</v>
      </c>
      <c r="L379">
        <v>67.473619999999997</v>
      </c>
      <c r="M379">
        <v>157.63683</v>
      </c>
      <c r="N379" t="s">
        <v>2200</v>
      </c>
      <c r="O379">
        <v>66.691315000000003</v>
      </c>
      <c r="P379">
        <v>91.649315000000001</v>
      </c>
      <c r="Q379">
        <v>479</v>
      </c>
      <c r="R379">
        <v>4.29</v>
      </c>
      <c r="S379">
        <v>4.798</v>
      </c>
      <c r="T379">
        <v>4.29</v>
      </c>
      <c r="U379">
        <v>3.97</v>
      </c>
      <c r="V379">
        <v>6.8</v>
      </c>
      <c r="W379">
        <v>3.9390000000000001</v>
      </c>
      <c r="X379">
        <v>9</v>
      </c>
      <c r="Y379">
        <v>8.5920000000000005</v>
      </c>
      <c r="Z379">
        <v>9</v>
      </c>
      <c r="AA379">
        <v>8.0269999999999992</v>
      </c>
      <c r="AB379">
        <v>5.508</v>
      </c>
      <c r="AC379">
        <v>2.1</v>
      </c>
      <c r="AD379">
        <v>126873.37</v>
      </c>
      <c r="AE379">
        <v>9854.8449999999993</v>
      </c>
      <c r="AF379">
        <v>33670.21</v>
      </c>
      <c r="AG379">
        <v>1</v>
      </c>
      <c r="AH379">
        <v>0.5</v>
      </c>
      <c r="AI379">
        <v>0.3</v>
      </c>
      <c r="AJ379">
        <v>0.29166666000000002</v>
      </c>
      <c r="AK379">
        <v>0.18421891000000001</v>
      </c>
      <c r="AL379">
        <v>0.26231526999999999</v>
      </c>
      <c r="AM379">
        <v>6</v>
      </c>
      <c r="AN379">
        <v>15</v>
      </c>
      <c r="AO379">
        <v>90</v>
      </c>
      <c r="AP379">
        <v>100</v>
      </c>
      <c r="AQ379" s="34">
        <v>16.387274000000001</v>
      </c>
      <c r="AR379" s="34">
        <v>12.074833999999999</v>
      </c>
      <c r="AS379" s="34">
        <v>1.0062361</v>
      </c>
      <c r="AT379" s="34">
        <v>312.35989999999998</v>
      </c>
      <c r="AU379" s="34">
        <v>341.71807999999999</v>
      </c>
      <c r="AV379" s="34"/>
      <c r="AW379" s="34"/>
      <c r="AX379" s="34">
        <v>2.0420356000000002</v>
      </c>
      <c r="AY379" s="34">
        <v>5.4889913000000004</v>
      </c>
      <c r="AZ379" s="34">
        <v>0.22972897</v>
      </c>
      <c r="BA379" s="34">
        <v>3.0000002000000001</v>
      </c>
      <c r="BB379" s="34">
        <v>9.5324999999999993E-2</v>
      </c>
      <c r="BC379" s="34">
        <v>0</v>
      </c>
      <c r="BD379" s="34">
        <v>1.5000001000000001</v>
      </c>
      <c r="BE379" s="34">
        <v>0.1</v>
      </c>
      <c r="BF379" s="34">
        <v>0</v>
      </c>
      <c r="BG379" s="34">
        <v>1.2</v>
      </c>
      <c r="BH379" s="34">
        <v>2.2000000000000002</v>
      </c>
      <c r="BI379" s="34">
        <v>5.5000004999999996</v>
      </c>
      <c r="BJ379" s="34">
        <v>8.4500010000000003</v>
      </c>
      <c r="BK379" s="34">
        <v>4.42</v>
      </c>
      <c r="BL379" s="34">
        <v>3.7900002000000002</v>
      </c>
      <c r="BM379" s="34">
        <v>2.25</v>
      </c>
      <c r="BN379" s="34">
        <v>4</v>
      </c>
      <c r="BO379" s="34">
        <v>7.0000004999999996</v>
      </c>
      <c r="BP379" s="34"/>
      <c r="BQ379" s="34"/>
      <c r="BR379" s="34"/>
      <c r="BS379" s="34"/>
      <c r="BT379" s="34"/>
      <c r="BU379" s="34"/>
      <c r="BV379" s="34">
        <v>8.0079999999999991</v>
      </c>
      <c r="BW379" s="34"/>
      <c r="BX379" s="34">
        <v>0.31500002999999999</v>
      </c>
      <c r="BY379" s="34">
        <v>14.400001</v>
      </c>
      <c r="BZ379" s="34">
        <v>32.4</v>
      </c>
      <c r="CA379" s="34">
        <v>0.3</v>
      </c>
      <c r="CB379" s="34"/>
      <c r="CC379" s="34"/>
      <c r="CD379" s="34"/>
      <c r="CE379" s="34"/>
      <c r="CF379" s="34"/>
      <c r="CG379" s="34"/>
      <c r="CH379" s="34"/>
      <c r="CI379" s="34"/>
      <c r="CJ379" s="34"/>
      <c r="CK379" s="34"/>
      <c r="CL379" s="34"/>
      <c r="CM379" s="34"/>
      <c r="CN379" s="34" t="s">
        <v>2233</v>
      </c>
    </row>
    <row r="380" spans="1:92">
      <c r="A380" t="s">
        <v>2596</v>
      </c>
      <c r="B380">
        <v>570</v>
      </c>
      <c r="C380" t="s">
        <v>421</v>
      </c>
      <c r="D380">
        <v>5.5267359999999996</v>
      </c>
      <c r="E380">
        <v>4.1236258000000001</v>
      </c>
      <c r="F380">
        <v>3134.6873000000001</v>
      </c>
      <c r="G380">
        <v>10.836456</v>
      </c>
      <c r="H380">
        <v>419.52820000000003</v>
      </c>
      <c r="I380">
        <v>2215.0012000000002</v>
      </c>
      <c r="J380">
        <v>489.32135</v>
      </c>
      <c r="K380">
        <v>10</v>
      </c>
      <c r="L380">
        <v>73.886830000000003</v>
      </c>
      <c r="M380">
        <v>87.736720000000005</v>
      </c>
      <c r="N380" t="s">
        <v>2197</v>
      </c>
      <c r="O380">
        <v>60.733359999999998</v>
      </c>
      <c r="P380">
        <v>133.02019000000001</v>
      </c>
      <c r="Q380">
        <v>589</v>
      </c>
      <c r="R380">
        <v>4.702</v>
      </c>
      <c r="S380">
        <v>4.4790000000000001</v>
      </c>
      <c r="T380">
        <v>4.702</v>
      </c>
      <c r="U380">
        <v>4.0609999999999999</v>
      </c>
      <c r="V380">
        <v>7.766</v>
      </c>
      <c r="W380">
        <v>4.0179999999999998</v>
      </c>
      <c r="X380">
        <v>9</v>
      </c>
      <c r="Y380">
        <v>9</v>
      </c>
      <c r="Z380">
        <v>9</v>
      </c>
      <c r="AA380">
        <v>8.1059999999999999</v>
      </c>
      <c r="AB380">
        <v>6.2329999999999997</v>
      </c>
      <c r="AC380">
        <v>3.16</v>
      </c>
      <c r="AD380">
        <v>124494.36</v>
      </c>
      <c r="AE380">
        <v>9751.5840000000007</v>
      </c>
      <c r="AF380">
        <v>37621.457000000002</v>
      </c>
      <c r="AG380">
        <v>1</v>
      </c>
      <c r="AH380">
        <v>0.5</v>
      </c>
      <c r="AI380">
        <v>0.33333333999999998</v>
      </c>
      <c r="AJ380">
        <v>0.30833334000000001</v>
      </c>
      <c r="AK380">
        <v>0.28631877999999999</v>
      </c>
      <c r="AL380">
        <v>0.29113299999999998</v>
      </c>
      <c r="AM380">
        <v>3</v>
      </c>
      <c r="AN380">
        <v>15</v>
      </c>
      <c r="AO380">
        <v>90</v>
      </c>
      <c r="AP380">
        <v>100</v>
      </c>
      <c r="AQ380" s="34">
        <v>18.152498000000001</v>
      </c>
      <c r="AR380" s="34">
        <v>10.464855999999999</v>
      </c>
      <c r="AS380" s="34">
        <v>1.0062361</v>
      </c>
      <c r="AT380" s="34">
        <v>556.54767000000004</v>
      </c>
      <c r="AU380" s="34">
        <v>586.06115999999997</v>
      </c>
      <c r="AV380" s="34"/>
      <c r="AW380" s="34"/>
      <c r="AX380" s="34">
        <v>2.0420356000000002</v>
      </c>
      <c r="AY380" s="34">
        <v>5.4889913000000004</v>
      </c>
      <c r="AZ380" s="34">
        <v>0.22972897</v>
      </c>
      <c r="BA380" s="34">
        <v>3.0000002000000001</v>
      </c>
      <c r="BB380" s="34">
        <v>4.7660003999999999E-2</v>
      </c>
      <c r="BC380" s="34">
        <v>0</v>
      </c>
      <c r="BD380" s="34">
        <v>0</v>
      </c>
      <c r="BE380" s="34">
        <v>0.1</v>
      </c>
      <c r="BF380" s="34">
        <v>0</v>
      </c>
      <c r="BG380" s="34">
        <v>1.2</v>
      </c>
      <c r="BH380" s="34">
        <v>2.2000000000000002</v>
      </c>
      <c r="BI380" s="34">
        <v>5.5000004999999996</v>
      </c>
      <c r="BJ380" s="34">
        <v>5.69</v>
      </c>
      <c r="BK380" s="34">
        <v>12.000000999999999</v>
      </c>
      <c r="BL380" s="34">
        <v>7.6600003000000001</v>
      </c>
      <c r="BM380" s="34">
        <v>2.25</v>
      </c>
      <c r="BN380" s="34">
        <v>7.0000004999999996</v>
      </c>
      <c r="BO380" s="34">
        <v>10</v>
      </c>
      <c r="BP380" s="34">
        <v>3.3080970999999999E-3</v>
      </c>
      <c r="BQ380" s="34"/>
      <c r="BR380" s="34"/>
      <c r="BS380" s="34"/>
      <c r="BT380" s="34"/>
      <c r="BU380" s="34"/>
      <c r="BV380" s="34">
        <v>8.5800009999999993</v>
      </c>
      <c r="BW380" s="34"/>
      <c r="BX380" s="34">
        <v>0.31500002999999999</v>
      </c>
      <c r="BY380" s="34">
        <v>16</v>
      </c>
      <c r="BZ380" s="34">
        <v>36</v>
      </c>
      <c r="CA380" s="34">
        <v>0.3</v>
      </c>
      <c r="CB380" s="34"/>
      <c r="CC380" s="34"/>
      <c r="CD380" s="34"/>
      <c r="CE380" s="34"/>
      <c r="CF380" s="34"/>
      <c r="CG380" s="34"/>
      <c r="CH380" s="34"/>
      <c r="CI380" s="34"/>
      <c r="CJ380" s="34"/>
      <c r="CK380" s="34"/>
      <c r="CL380" s="34"/>
      <c r="CM380" s="34"/>
      <c r="CN380" s="34" t="s">
        <v>2176</v>
      </c>
    </row>
    <row r="381" spans="1:92">
      <c r="A381" t="s">
        <v>2597</v>
      </c>
      <c r="B381">
        <v>571</v>
      </c>
      <c r="C381" t="s">
        <v>422</v>
      </c>
      <c r="D381">
        <v>4.0720850000000004</v>
      </c>
      <c r="E381">
        <v>2.7862605999999999</v>
      </c>
      <c r="F381">
        <v>3067.7950000000001</v>
      </c>
      <c r="G381">
        <v>179.19114999999999</v>
      </c>
      <c r="H381">
        <v>1445.0183999999999</v>
      </c>
      <c r="I381">
        <v>758.70543999999995</v>
      </c>
      <c r="J381">
        <v>684.87990000000002</v>
      </c>
      <c r="K381">
        <v>9</v>
      </c>
      <c r="L381">
        <v>59.707990000000002</v>
      </c>
      <c r="M381">
        <v>111.450424</v>
      </c>
      <c r="N381" t="s">
        <v>2202</v>
      </c>
      <c r="O381">
        <v>92.547380000000004</v>
      </c>
      <c r="P381">
        <v>121.14176999999999</v>
      </c>
      <c r="Q381">
        <v>467</v>
      </c>
      <c r="R381">
        <v>4.0359999999999996</v>
      </c>
      <c r="S381">
        <v>4.431</v>
      </c>
      <c r="T381">
        <v>4.0359999999999996</v>
      </c>
      <c r="U381">
        <v>3.3380000000000001</v>
      </c>
      <c r="V381">
        <v>6.3550000000000004</v>
      </c>
      <c r="W381">
        <v>6.1390000000000002</v>
      </c>
      <c r="X381">
        <v>8.1229999999999993</v>
      </c>
      <c r="Y381">
        <v>5.98</v>
      </c>
      <c r="Z381">
        <v>7.11</v>
      </c>
      <c r="AA381">
        <v>5.125</v>
      </c>
      <c r="AB381">
        <v>1.0149999999999999</v>
      </c>
      <c r="AC381">
        <v>0.97</v>
      </c>
      <c r="AD381">
        <v>82245.649999999994</v>
      </c>
      <c r="AE381">
        <v>6546.56</v>
      </c>
      <c r="AF381">
        <v>20255.217000000001</v>
      </c>
      <c r="AG381">
        <v>2.5</v>
      </c>
      <c r="AH381">
        <v>1</v>
      </c>
      <c r="AI381">
        <v>8.3333335999999994E-2</v>
      </c>
      <c r="AJ381">
        <v>0.10000001</v>
      </c>
      <c r="AK381">
        <v>0.15627468999999999</v>
      </c>
      <c r="AL381">
        <v>0.1532258</v>
      </c>
      <c r="AM381">
        <v>7</v>
      </c>
      <c r="AN381">
        <v>45</v>
      </c>
      <c r="AO381">
        <v>60</v>
      </c>
      <c r="AP381">
        <v>100</v>
      </c>
      <c r="AQ381" s="34">
        <v>18.687239999999999</v>
      </c>
      <c r="AR381" s="34">
        <v>0</v>
      </c>
      <c r="AS381" s="34">
        <v>0.37374481999999998</v>
      </c>
      <c r="AT381" s="34">
        <v>198.91739000000001</v>
      </c>
      <c r="AU381" s="34">
        <v>217.97836000000001</v>
      </c>
      <c r="AV381" s="34">
        <v>4.2722182000000001E-4</v>
      </c>
      <c r="AW381" s="34">
        <v>3.6756641999999999</v>
      </c>
      <c r="AX381" s="34"/>
      <c r="AY381" s="34">
        <v>4.2116984999999998</v>
      </c>
      <c r="AZ381" s="34">
        <v>1.9756693999999999</v>
      </c>
      <c r="BA381" s="34">
        <v>3.0000002000000001</v>
      </c>
      <c r="BB381" s="34">
        <v>0.18928</v>
      </c>
      <c r="BC381" s="34">
        <v>0</v>
      </c>
      <c r="BD381" s="34">
        <v>0</v>
      </c>
      <c r="BE381" s="34">
        <v>0.3</v>
      </c>
      <c r="BF381" s="34">
        <v>0</v>
      </c>
      <c r="BG381" s="34">
        <v>0.3</v>
      </c>
      <c r="BH381" s="34">
        <v>1</v>
      </c>
      <c r="BI381" s="34">
        <v>2.5</v>
      </c>
      <c r="BJ381" s="34">
        <v>8.2800010000000004</v>
      </c>
      <c r="BK381" s="34">
        <v>2</v>
      </c>
      <c r="BL381" s="34">
        <v>0</v>
      </c>
      <c r="BM381" s="34">
        <v>0.72</v>
      </c>
      <c r="BN381" s="34">
        <v>2</v>
      </c>
      <c r="BO381" s="34">
        <v>0</v>
      </c>
      <c r="BP381" s="34">
        <v>4.1167434000000003E-2</v>
      </c>
      <c r="BQ381" s="34"/>
      <c r="BR381" s="34"/>
      <c r="BS381" s="34"/>
      <c r="BT381" s="34"/>
      <c r="BU381" s="34"/>
      <c r="BV381" s="34">
        <v>0.90150005</v>
      </c>
      <c r="BW381" s="34">
        <v>5.0000009999999996E-3</v>
      </c>
      <c r="BX381" s="34">
        <v>0.57750005000000004</v>
      </c>
      <c r="BY381" s="34">
        <v>1.6</v>
      </c>
      <c r="BZ381" s="34">
        <v>3.6000000999999999</v>
      </c>
      <c r="CA381" s="34"/>
      <c r="CB381" s="34"/>
      <c r="CC381" s="34"/>
      <c r="CD381" s="34"/>
      <c r="CE381" s="34"/>
      <c r="CF381" s="34"/>
      <c r="CG381" s="34"/>
      <c r="CH381" s="34"/>
      <c r="CI381" s="34"/>
      <c r="CJ381" s="34"/>
      <c r="CK381" s="34"/>
      <c r="CL381" s="34"/>
      <c r="CM381" s="34"/>
      <c r="CN381" s="34" t="s">
        <v>2176</v>
      </c>
    </row>
    <row r="382" spans="1:92">
      <c r="A382" t="s">
        <v>2598</v>
      </c>
      <c r="B382">
        <v>572</v>
      </c>
      <c r="C382" t="s">
        <v>422</v>
      </c>
      <c r="D382">
        <v>2.3967947999999999</v>
      </c>
      <c r="E382">
        <v>1.4991852000000001</v>
      </c>
      <c r="F382">
        <v>1875.3448000000001</v>
      </c>
      <c r="G382">
        <v>22.481366999999999</v>
      </c>
      <c r="H382">
        <v>1227.3271</v>
      </c>
      <c r="I382">
        <v>217.60400000000001</v>
      </c>
      <c r="J382">
        <v>407.93239999999997</v>
      </c>
      <c r="K382">
        <v>8</v>
      </c>
      <c r="L382">
        <v>145.26027999999999</v>
      </c>
      <c r="M382">
        <v>149.91852</v>
      </c>
      <c r="N382" t="s">
        <v>2172</v>
      </c>
      <c r="O382">
        <v>126.14709499999999</v>
      </c>
      <c r="P382">
        <v>124.93210000000001</v>
      </c>
      <c r="Q382">
        <v>322</v>
      </c>
      <c r="R382">
        <v>3.0960000000000001</v>
      </c>
      <c r="S382">
        <v>3.464</v>
      </c>
      <c r="T382">
        <v>3.0960000000000001</v>
      </c>
      <c r="U382">
        <v>2.4489999999999998</v>
      </c>
      <c r="V382">
        <v>1.5649999999999999</v>
      </c>
      <c r="W382">
        <v>3.6520000000000001</v>
      </c>
      <c r="X382">
        <v>0</v>
      </c>
      <c r="Y382">
        <v>0</v>
      </c>
      <c r="Z382">
        <v>2.2480000000000002</v>
      </c>
      <c r="AA382">
        <v>0.67100000000000004</v>
      </c>
      <c r="AB382">
        <v>1.536</v>
      </c>
      <c r="AC382">
        <v>4.1000000000000002E-2</v>
      </c>
      <c r="AD382">
        <v>6000</v>
      </c>
      <c r="AE382">
        <v>5137.12</v>
      </c>
      <c r="AF382">
        <v>7415.3239999999996</v>
      </c>
      <c r="AG382">
        <v>0.8</v>
      </c>
      <c r="AH382">
        <v>0.6</v>
      </c>
      <c r="AI382">
        <v>1.6666667999999999E-2</v>
      </c>
      <c r="AJ382">
        <v>0.10000001</v>
      </c>
      <c r="AK382">
        <v>2.5704179000000001E-2</v>
      </c>
      <c r="AL382">
        <v>2.5194873999999999E-2</v>
      </c>
      <c r="AM382">
        <v>6</v>
      </c>
      <c r="AN382">
        <v>9</v>
      </c>
      <c r="AO382">
        <v>50</v>
      </c>
      <c r="AP382">
        <v>36</v>
      </c>
      <c r="AQ382" s="34">
        <v>0.91476005000000005</v>
      </c>
      <c r="AR382" s="34">
        <v>0</v>
      </c>
      <c r="AS382" s="34">
        <v>2.0582104000000001</v>
      </c>
      <c r="AT382" s="34">
        <v>7.081817</v>
      </c>
      <c r="AU382" s="34">
        <v>10.054788</v>
      </c>
      <c r="AV382" s="34"/>
      <c r="AW382" s="34"/>
      <c r="AX382" s="34"/>
      <c r="AY382" s="34"/>
      <c r="AZ382" s="34"/>
      <c r="BA382" s="34">
        <v>3.0000002000000001</v>
      </c>
      <c r="BB382" s="34">
        <v>1.8560001999999999E-2</v>
      </c>
      <c r="BC382" s="34">
        <v>0</v>
      </c>
      <c r="BD382" s="34">
        <v>0</v>
      </c>
      <c r="BE382" s="34">
        <v>0.3</v>
      </c>
      <c r="BF382" s="34">
        <v>0</v>
      </c>
      <c r="BG382" s="34">
        <v>0.3</v>
      </c>
      <c r="BH382" s="34">
        <v>0.4</v>
      </c>
      <c r="BI382" s="34">
        <v>0.90000004</v>
      </c>
      <c r="BJ382" s="34">
        <v>1.1000000000000001</v>
      </c>
      <c r="BK382" s="34">
        <v>0</v>
      </c>
      <c r="BL382" s="34">
        <v>0</v>
      </c>
      <c r="BM382" s="34">
        <v>0.1</v>
      </c>
      <c r="BN382" s="34">
        <v>0</v>
      </c>
      <c r="BO382" s="34">
        <v>0</v>
      </c>
      <c r="BP382" s="34"/>
      <c r="BQ382" s="34"/>
      <c r="BR382" s="34"/>
      <c r="BS382" s="34"/>
      <c r="BT382" s="34"/>
      <c r="BU382" s="34"/>
      <c r="BV382" s="34">
        <v>3.7200004999999998</v>
      </c>
      <c r="BW382" s="34"/>
      <c r="BX382" s="34"/>
      <c r="BY382" s="34">
        <v>4.0800004000000003</v>
      </c>
      <c r="BZ382" s="34">
        <v>10.692</v>
      </c>
      <c r="CA382" s="34"/>
      <c r="CB382" s="34"/>
      <c r="CC382" s="34"/>
      <c r="CD382" s="34"/>
      <c r="CE382" s="34"/>
      <c r="CF382" s="34"/>
      <c r="CG382" s="34"/>
      <c r="CH382" s="34"/>
      <c r="CI382" s="34"/>
      <c r="CJ382" s="34"/>
      <c r="CK382" s="34"/>
      <c r="CL382" s="34"/>
      <c r="CM382" s="34"/>
      <c r="CN382" s="34" t="s">
        <v>2176</v>
      </c>
    </row>
    <row r="383" spans="1:92">
      <c r="A383" t="s">
        <v>2599</v>
      </c>
      <c r="B383">
        <v>573</v>
      </c>
      <c r="C383" t="s">
        <v>423</v>
      </c>
      <c r="D383">
        <v>2.9483158999999999</v>
      </c>
      <c r="E383">
        <v>2.2936912</v>
      </c>
      <c r="F383">
        <v>2233.8087999999998</v>
      </c>
      <c r="G383">
        <v>1026.8330000000001</v>
      </c>
      <c r="H383">
        <v>426.92122999999998</v>
      </c>
      <c r="I383">
        <v>625.00336000000004</v>
      </c>
      <c r="J383">
        <v>155.05116000000001</v>
      </c>
      <c r="K383">
        <v>9</v>
      </c>
      <c r="L383">
        <v>43.230434000000002</v>
      </c>
      <c r="M383">
        <v>91.747649999999993</v>
      </c>
      <c r="N383" t="s">
        <v>2195</v>
      </c>
      <c r="O383">
        <v>86.715164000000001</v>
      </c>
      <c r="P383">
        <v>120.72059</v>
      </c>
      <c r="Q383">
        <v>332</v>
      </c>
      <c r="R383">
        <v>3.4340000000000002</v>
      </c>
      <c r="S383">
        <v>3.7810000000000001</v>
      </c>
      <c r="T383">
        <v>3.4340000000000002</v>
      </c>
      <c r="U383">
        <v>3.0289999999999999</v>
      </c>
      <c r="V383">
        <v>3.2530000000000001</v>
      </c>
      <c r="W383">
        <v>5.641</v>
      </c>
      <c r="X383">
        <v>5.8419999999999996</v>
      </c>
      <c r="Y383">
        <v>0</v>
      </c>
      <c r="Z383">
        <v>2.4900000000000002</v>
      </c>
      <c r="AA383">
        <v>1.476</v>
      </c>
      <c r="AB383">
        <v>0.53600000000000003</v>
      </c>
      <c r="AC383">
        <v>0.47799999999999998</v>
      </c>
      <c r="AD383">
        <v>9593.7000000000007</v>
      </c>
      <c r="AE383">
        <v>4753.29</v>
      </c>
      <c r="AF383">
        <v>19918.437999999998</v>
      </c>
      <c r="AG383">
        <v>3.5</v>
      </c>
      <c r="AH383">
        <v>2.5</v>
      </c>
      <c r="AI383">
        <v>0.25</v>
      </c>
      <c r="AJ383">
        <v>8.3333339999999995E-3</v>
      </c>
      <c r="AK383">
        <v>0.75445220000000002</v>
      </c>
      <c r="AL383">
        <v>0.21966666000000001</v>
      </c>
      <c r="AM383">
        <v>40</v>
      </c>
      <c r="AN383">
        <v>7</v>
      </c>
      <c r="AO383">
        <v>90</v>
      </c>
      <c r="AP383">
        <v>30</v>
      </c>
      <c r="AQ383" s="34">
        <v>0</v>
      </c>
      <c r="AR383" s="34">
        <v>0</v>
      </c>
      <c r="AS383" s="34">
        <v>0.89842509999999998</v>
      </c>
      <c r="AT383" s="34">
        <v>0</v>
      </c>
      <c r="AU383" s="34">
        <v>0.52862334</v>
      </c>
      <c r="AV383" s="34"/>
      <c r="AW383" s="34"/>
      <c r="AX383" s="34">
        <v>45.945796999999999</v>
      </c>
      <c r="AY383" s="34">
        <v>2.7567477</v>
      </c>
      <c r="AZ383" s="34"/>
      <c r="BA383" s="34">
        <v>3.0000002000000001</v>
      </c>
      <c r="BB383" s="34">
        <v>0.77664506</v>
      </c>
      <c r="BC383" s="34">
        <v>0</v>
      </c>
      <c r="BD383" s="34">
        <v>0</v>
      </c>
      <c r="BE383" s="34">
        <v>0.1</v>
      </c>
      <c r="BF383" s="34">
        <v>0</v>
      </c>
      <c r="BG383" s="34">
        <v>0.2</v>
      </c>
      <c r="BH383" s="34">
        <v>1</v>
      </c>
      <c r="BI383" s="34">
        <v>3.1000000999999999</v>
      </c>
      <c r="BJ383" s="34">
        <v>12.900001</v>
      </c>
      <c r="BK383" s="34">
        <v>0.4</v>
      </c>
      <c r="BL383" s="34">
        <v>0</v>
      </c>
      <c r="BM383" s="34">
        <v>0.70000004999999998</v>
      </c>
      <c r="BN383" s="34">
        <v>0</v>
      </c>
      <c r="BO383" s="34">
        <v>0</v>
      </c>
      <c r="BP383" s="34">
        <v>4.1167434000000003E-2</v>
      </c>
      <c r="BQ383" s="34"/>
      <c r="BR383" s="34"/>
      <c r="BS383" s="34"/>
      <c r="BT383" s="34"/>
      <c r="BU383" s="34"/>
      <c r="BV383" s="34">
        <v>0.3</v>
      </c>
      <c r="BW383" s="34"/>
      <c r="BX383" s="34"/>
      <c r="BY383" s="34"/>
      <c r="BZ383" s="34"/>
      <c r="CA383" s="34"/>
      <c r="CB383" s="34"/>
      <c r="CC383" s="34"/>
      <c r="CD383" s="34"/>
      <c r="CE383" s="34"/>
      <c r="CF383" s="34"/>
      <c r="CG383" s="34"/>
      <c r="CH383" s="34"/>
      <c r="CI383" s="34"/>
      <c r="CJ383" s="34"/>
      <c r="CK383" s="34"/>
      <c r="CL383" s="34"/>
      <c r="CM383" s="34"/>
      <c r="CN383" s="34" t="s">
        <v>2176</v>
      </c>
    </row>
    <row r="384" spans="1:92">
      <c r="A384" t="s">
        <v>2600</v>
      </c>
      <c r="B384">
        <v>574</v>
      </c>
      <c r="C384" t="s">
        <v>424</v>
      </c>
      <c r="D384">
        <v>5.0098704999999999</v>
      </c>
      <c r="E384">
        <v>3.3875701</v>
      </c>
      <c r="F384">
        <v>3017.3004999999998</v>
      </c>
      <c r="G384">
        <v>836.49927000000002</v>
      </c>
      <c r="H384">
        <v>461.77629999999999</v>
      </c>
      <c r="I384">
        <v>1094.2745</v>
      </c>
      <c r="J384">
        <v>624.75019999999995</v>
      </c>
      <c r="K384">
        <v>9</v>
      </c>
      <c r="L384">
        <v>73.458510000000004</v>
      </c>
      <c r="M384">
        <v>135.50280000000001</v>
      </c>
      <c r="N384" t="s">
        <v>2184</v>
      </c>
      <c r="O384">
        <v>108.910225</v>
      </c>
      <c r="P384">
        <v>112.91901</v>
      </c>
      <c r="Q384">
        <v>445</v>
      </c>
      <c r="R384">
        <v>4.4770000000000003</v>
      </c>
      <c r="S384">
        <v>4.3940000000000001</v>
      </c>
      <c r="T384">
        <v>4.4770000000000003</v>
      </c>
      <c r="U384">
        <v>3.681</v>
      </c>
      <c r="V384">
        <v>4.0949999999999998</v>
      </c>
      <c r="W384">
        <v>3.2120000000000002</v>
      </c>
      <c r="X384">
        <v>8.8550000000000004</v>
      </c>
      <c r="Y384">
        <v>3.3889999999999998</v>
      </c>
      <c r="Z384">
        <v>5.2220000000000004</v>
      </c>
      <c r="AA384">
        <v>2.3370000000000002</v>
      </c>
      <c r="AB384">
        <v>1.4359999999999999</v>
      </c>
      <c r="AC384">
        <v>1.4490000000000001</v>
      </c>
      <c r="AD384">
        <v>18560.258000000002</v>
      </c>
      <c r="AE384">
        <v>5253.6103999999996</v>
      </c>
      <c r="AF384">
        <v>28184.565999999999</v>
      </c>
      <c r="AG384">
        <v>3.5</v>
      </c>
      <c r="AH384">
        <v>2.5</v>
      </c>
      <c r="AI384">
        <v>0.25</v>
      </c>
      <c r="AJ384">
        <v>4.1666667999999997E-2</v>
      </c>
      <c r="AK384">
        <v>0.35222787</v>
      </c>
      <c r="AL384">
        <v>0.15190476</v>
      </c>
      <c r="AM384">
        <v>30</v>
      </c>
      <c r="AN384">
        <v>7</v>
      </c>
      <c r="AO384">
        <v>60</v>
      </c>
      <c r="AP384">
        <v>90</v>
      </c>
      <c r="AQ384" s="34">
        <v>1.7249762</v>
      </c>
      <c r="AR384" s="34">
        <v>2.6650882</v>
      </c>
      <c r="AS384" s="34">
        <v>0</v>
      </c>
      <c r="AT384" s="34">
        <v>15.453428000000001</v>
      </c>
      <c r="AU384" s="34">
        <v>19.843494</v>
      </c>
      <c r="AV384" s="34"/>
      <c r="AW384" s="34"/>
      <c r="AX384" s="34">
        <v>6.8918689999999998</v>
      </c>
      <c r="AY384" s="34">
        <v>2.0101285</v>
      </c>
      <c r="AZ384" s="34">
        <v>8.0405139999999999</v>
      </c>
      <c r="BA384" s="34">
        <v>0.5</v>
      </c>
      <c r="BB384" s="34">
        <v>0.37680503999999998</v>
      </c>
      <c r="BC384" s="34">
        <v>0</v>
      </c>
      <c r="BD384" s="34">
        <v>0</v>
      </c>
      <c r="BE384" s="34">
        <v>0.1</v>
      </c>
      <c r="BF384" s="34">
        <v>0</v>
      </c>
      <c r="BG384" s="34">
        <v>0.1</v>
      </c>
      <c r="BH384" s="34">
        <v>0.6</v>
      </c>
      <c r="BI384" s="34">
        <v>7.7000003000000001</v>
      </c>
      <c r="BJ384" s="34">
        <v>4</v>
      </c>
      <c r="BK384" s="34">
        <v>6.0000004999999996</v>
      </c>
      <c r="BL384" s="34">
        <v>0</v>
      </c>
      <c r="BM384" s="34">
        <v>3.0000002000000001</v>
      </c>
      <c r="BN384" s="34">
        <v>1</v>
      </c>
      <c r="BO384" s="34">
        <v>0</v>
      </c>
      <c r="BP384" s="34">
        <v>4.1167434000000003E-2</v>
      </c>
      <c r="BQ384" s="34"/>
      <c r="BR384" s="34"/>
      <c r="BS384" s="34"/>
      <c r="BT384" s="34"/>
      <c r="BU384" s="34"/>
      <c r="BV384" s="34">
        <v>1.5000001000000001</v>
      </c>
      <c r="BW384" s="34"/>
      <c r="BX384" s="34"/>
      <c r="BY384" s="34">
        <v>2.5200002000000001</v>
      </c>
      <c r="BZ384" s="34">
        <v>5.67</v>
      </c>
      <c r="CA384" s="34"/>
      <c r="CB384" s="34"/>
      <c r="CC384" s="34"/>
      <c r="CD384" s="34"/>
      <c r="CE384" s="34"/>
      <c r="CF384" s="34"/>
      <c r="CG384" s="34"/>
      <c r="CH384" s="34"/>
      <c r="CI384" s="34"/>
      <c r="CJ384" s="34"/>
      <c r="CK384" s="34"/>
      <c r="CL384" s="34"/>
      <c r="CM384" s="34"/>
      <c r="CN384" s="34" t="s">
        <v>2173</v>
      </c>
    </row>
    <row r="385" spans="1:92">
      <c r="A385" t="s">
        <v>2601</v>
      </c>
      <c r="B385">
        <v>575</v>
      </c>
      <c r="C385" t="s">
        <v>425</v>
      </c>
      <c r="D385">
        <v>5.8683740000000002</v>
      </c>
      <c r="E385">
        <v>3.5300571999999999</v>
      </c>
      <c r="F385">
        <v>2884.2314000000001</v>
      </c>
      <c r="G385">
        <v>814.44029999999998</v>
      </c>
      <c r="H385">
        <v>459.64877000000001</v>
      </c>
      <c r="I385">
        <v>985.39215000000002</v>
      </c>
      <c r="J385">
        <v>624.75019999999995</v>
      </c>
      <c r="K385">
        <v>9</v>
      </c>
      <c r="L385">
        <v>86.046530000000004</v>
      </c>
      <c r="M385">
        <v>141.20229</v>
      </c>
      <c r="N385" t="s">
        <v>2184</v>
      </c>
      <c r="O385">
        <v>127.57335</v>
      </c>
      <c r="P385">
        <v>117.66857</v>
      </c>
      <c r="Q385">
        <v>556</v>
      </c>
      <c r="R385">
        <v>4.8449999999999998</v>
      </c>
      <c r="S385">
        <v>4.2960000000000003</v>
      </c>
      <c r="T385">
        <v>4.8449999999999998</v>
      </c>
      <c r="U385">
        <v>3.758</v>
      </c>
      <c r="V385">
        <v>4.8730000000000002</v>
      </c>
      <c r="W385">
        <v>3.613</v>
      </c>
      <c r="X385">
        <v>8.8550000000000004</v>
      </c>
      <c r="Y385">
        <v>4.8040000000000003</v>
      </c>
      <c r="Z385">
        <v>5.9729999999999999</v>
      </c>
      <c r="AA385">
        <v>3.7810000000000001</v>
      </c>
      <c r="AB385">
        <v>1.6359999999999999</v>
      </c>
      <c r="AC385">
        <v>0.55600000000000005</v>
      </c>
      <c r="AD385">
        <v>55781.663999999997</v>
      </c>
      <c r="AE385">
        <v>7653.6103999999996</v>
      </c>
      <c r="AF385">
        <v>19839.901999999998</v>
      </c>
      <c r="AG385">
        <v>3.5</v>
      </c>
      <c r="AH385">
        <v>2.5</v>
      </c>
      <c r="AI385">
        <v>0.25</v>
      </c>
      <c r="AJ385">
        <v>5.8333334000000001E-2</v>
      </c>
      <c r="AK385">
        <v>0.36495218000000001</v>
      </c>
      <c r="AL385">
        <v>0.15206185999999999</v>
      </c>
      <c r="AM385">
        <v>30</v>
      </c>
      <c r="AN385">
        <v>7</v>
      </c>
      <c r="AO385">
        <v>60</v>
      </c>
      <c r="AP385">
        <v>90</v>
      </c>
      <c r="AQ385" s="34">
        <v>5.7499203999999997</v>
      </c>
      <c r="AR385" s="34">
        <v>6.1279782999999997</v>
      </c>
      <c r="AS385" s="34">
        <v>0.56751715999999996</v>
      </c>
      <c r="AT385" s="34">
        <v>107.2115</v>
      </c>
      <c r="AU385" s="34">
        <v>119.31202999999999</v>
      </c>
      <c r="AV385" s="34"/>
      <c r="AW385" s="34"/>
      <c r="AX385" s="34"/>
      <c r="AY385" s="34">
        <v>0</v>
      </c>
      <c r="AZ385" s="34">
        <v>0</v>
      </c>
      <c r="BA385" s="34">
        <v>3.0000002000000001</v>
      </c>
      <c r="BB385" s="34">
        <v>0.37680503999999998</v>
      </c>
      <c r="BC385" s="34">
        <v>0</v>
      </c>
      <c r="BD385" s="34">
        <v>0</v>
      </c>
      <c r="BE385" s="34">
        <v>0.1</v>
      </c>
      <c r="BF385" s="34">
        <v>0</v>
      </c>
      <c r="BG385" s="34">
        <v>0.5</v>
      </c>
      <c r="BH385" s="34">
        <v>1.4000001</v>
      </c>
      <c r="BI385" s="34">
        <v>2.1000000999999999</v>
      </c>
      <c r="BJ385" s="34">
        <v>5</v>
      </c>
      <c r="BK385" s="34">
        <v>5</v>
      </c>
      <c r="BL385" s="34">
        <v>0</v>
      </c>
      <c r="BM385" s="34">
        <v>2</v>
      </c>
      <c r="BN385" s="34">
        <v>2</v>
      </c>
      <c r="BO385" s="34">
        <v>0</v>
      </c>
      <c r="BP385" s="34">
        <v>4.1167434000000003E-2</v>
      </c>
      <c r="BQ385" s="34"/>
      <c r="BR385" s="34"/>
      <c r="BS385" s="34"/>
      <c r="BT385" s="34"/>
      <c r="BU385" s="34"/>
      <c r="BV385" s="34">
        <v>2.1000000999999999</v>
      </c>
      <c r="BW385" s="34"/>
      <c r="BX385" s="34"/>
      <c r="BY385" s="34">
        <v>3.6000000999999999</v>
      </c>
      <c r="BZ385" s="34">
        <v>8.1</v>
      </c>
      <c r="CA385" s="34"/>
      <c r="CB385" s="34"/>
      <c r="CC385" s="34"/>
      <c r="CD385" s="34"/>
      <c r="CE385" s="34"/>
      <c r="CF385" s="34"/>
      <c r="CG385" s="34"/>
      <c r="CH385" s="34"/>
      <c r="CI385" s="34"/>
      <c r="CJ385" s="34"/>
      <c r="CK385" s="34"/>
      <c r="CL385" s="34"/>
      <c r="CM385" s="34"/>
      <c r="CN385" s="34" t="s">
        <v>2233</v>
      </c>
    </row>
    <row r="386" spans="1:92">
      <c r="A386" t="s">
        <v>2602</v>
      </c>
      <c r="B386">
        <v>576</v>
      </c>
      <c r="C386" t="s">
        <v>426</v>
      </c>
      <c r="D386">
        <v>6.3148669999999996</v>
      </c>
      <c r="E386">
        <v>3.1405720000000001</v>
      </c>
      <c r="F386">
        <v>2255.9032999999999</v>
      </c>
      <c r="G386">
        <v>543.6952</v>
      </c>
      <c r="H386">
        <v>451.13580000000002</v>
      </c>
      <c r="I386">
        <v>636.32209999999998</v>
      </c>
      <c r="J386">
        <v>624.75019999999995</v>
      </c>
      <c r="K386">
        <v>9</v>
      </c>
      <c r="L386">
        <v>92.593350000000001</v>
      </c>
      <c r="M386">
        <v>125.62287999999999</v>
      </c>
      <c r="N386" t="s">
        <v>2184</v>
      </c>
      <c r="O386">
        <v>137.27972</v>
      </c>
      <c r="P386">
        <v>104.68574</v>
      </c>
      <c r="Q386">
        <v>547</v>
      </c>
      <c r="R386">
        <v>5.0259999999999998</v>
      </c>
      <c r="S386">
        <v>3.8</v>
      </c>
      <c r="T386">
        <v>5.0259999999999998</v>
      </c>
      <c r="U386">
        <v>3.544</v>
      </c>
      <c r="V386">
        <v>3.9929999999999999</v>
      </c>
      <c r="W386">
        <v>2.198</v>
      </c>
      <c r="X386">
        <v>8.1229999999999993</v>
      </c>
      <c r="Y386">
        <v>4.4109999999999996</v>
      </c>
      <c r="Z386">
        <v>6.9790000000000001</v>
      </c>
      <c r="AA386">
        <v>3.274</v>
      </c>
      <c r="AB386">
        <v>2.4260000000000002</v>
      </c>
      <c r="AC386">
        <v>1.2789999999999999</v>
      </c>
      <c r="AD386">
        <v>45705.633000000002</v>
      </c>
      <c r="AE386">
        <v>6002.4</v>
      </c>
      <c r="AF386">
        <v>19778.937999999998</v>
      </c>
      <c r="AG386">
        <v>3.5</v>
      </c>
      <c r="AH386">
        <v>2.5</v>
      </c>
      <c r="AI386">
        <v>0.25</v>
      </c>
      <c r="AJ386">
        <v>8.3333335999999994E-2</v>
      </c>
      <c r="AK386">
        <v>0.27489786999999999</v>
      </c>
      <c r="AL386">
        <v>0.15285715</v>
      </c>
      <c r="AM386">
        <v>20</v>
      </c>
      <c r="AN386">
        <v>7</v>
      </c>
      <c r="AO386">
        <v>60</v>
      </c>
      <c r="AP386">
        <v>100</v>
      </c>
      <c r="AQ386" s="34">
        <v>4.3124409999999997</v>
      </c>
      <c r="AR386" s="34">
        <v>4.5999365000000001</v>
      </c>
      <c r="AS386" s="34">
        <v>2.2640313999999999</v>
      </c>
      <c r="AT386" s="34">
        <v>91.823490000000007</v>
      </c>
      <c r="AU386" s="34">
        <v>102.99988999999999</v>
      </c>
      <c r="AV386" s="34"/>
      <c r="AW386" s="34"/>
      <c r="AX386" s="34">
        <v>36.756633999999998</v>
      </c>
      <c r="AY386" s="34">
        <v>5.5134954</v>
      </c>
      <c r="AZ386" s="34">
        <v>2.2053983000000001</v>
      </c>
      <c r="BA386" s="34">
        <v>0.5</v>
      </c>
      <c r="BB386" s="34">
        <v>0.25120002000000002</v>
      </c>
      <c r="BC386" s="34">
        <v>0</v>
      </c>
      <c r="BD386" s="34">
        <v>0</v>
      </c>
      <c r="BE386" s="34">
        <v>0.1</v>
      </c>
      <c r="BF386" s="34">
        <v>0</v>
      </c>
      <c r="BG386" s="34">
        <v>0.4</v>
      </c>
      <c r="BH386" s="34">
        <v>0.8</v>
      </c>
      <c r="BI386" s="34">
        <v>1.4000001</v>
      </c>
      <c r="BJ386" s="34">
        <v>9</v>
      </c>
      <c r="BK386" s="34">
        <v>4</v>
      </c>
      <c r="BL386" s="34">
        <v>0</v>
      </c>
      <c r="BM386" s="34">
        <v>2</v>
      </c>
      <c r="BN386" s="34">
        <v>1</v>
      </c>
      <c r="BO386" s="34">
        <v>0</v>
      </c>
      <c r="BP386" s="34">
        <v>4.1167434000000003E-2</v>
      </c>
      <c r="BQ386" s="34"/>
      <c r="BR386" s="34"/>
      <c r="BS386" s="34"/>
      <c r="BT386" s="34"/>
      <c r="BU386" s="34"/>
      <c r="BV386" s="34">
        <v>3.0000002000000001</v>
      </c>
      <c r="BW386" s="34"/>
      <c r="BX386" s="34"/>
      <c r="BY386" s="34">
        <v>5.76</v>
      </c>
      <c r="BZ386" s="34">
        <v>12.960001</v>
      </c>
      <c r="CA386" s="34"/>
      <c r="CB386" s="34"/>
      <c r="CC386" s="34"/>
      <c r="CD386" s="34"/>
      <c r="CE386" s="34"/>
      <c r="CF386" s="34"/>
      <c r="CG386" s="34"/>
      <c r="CH386" s="34"/>
      <c r="CI386" s="34"/>
      <c r="CJ386" s="34"/>
      <c r="CK386" s="34"/>
      <c r="CL386" s="34"/>
      <c r="CM386" s="34"/>
      <c r="CN386" s="34" t="s">
        <v>2176</v>
      </c>
    </row>
    <row r="387" spans="1:92">
      <c r="A387" t="s">
        <v>2603</v>
      </c>
      <c r="B387">
        <v>577</v>
      </c>
      <c r="C387" t="s">
        <v>427</v>
      </c>
      <c r="D387">
        <v>7.5087237</v>
      </c>
      <c r="E387">
        <v>2.7885678</v>
      </c>
      <c r="F387">
        <v>1892.453</v>
      </c>
      <c r="G387">
        <v>195.21442999999999</v>
      </c>
      <c r="H387">
        <v>871.90279999999996</v>
      </c>
      <c r="I387">
        <v>268.60773</v>
      </c>
      <c r="J387">
        <v>556.72815000000003</v>
      </c>
      <c r="K387">
        <v>9</v>
      </c>
      <c r="L387">
        <v>110.09859</v>
      </c>
      <c r="M387">
        <v>111.54272</v>
      </c>
      <c r="N387" t="s">
        <v>2202</v>
      </c>
      <c r="O387">
        <v>170.65280000000001</v>
      </c>
      <c r="P387">
        <v>121.24208</v>
      </c>
      <c r="Q387">
        <v>569</v>
      </c>
      <c r="R387">
        <v>5.48</v>
      </c>
      <c r="S387">
        <v>3.48</v>
      </c>
      <c r="T387">
        <v>5.48</v>
      </c>
      <c r="U387">
        <v>3.34</v>
      </c>
      <c r="V387">
        <v>5.944</v>
      </c>
      <c r="W387">
        <v>2.9140000000000001</v>
      </c>
      <c r="X387">
        <v>8.1229999999999993</v>
      </c>
      <c r="Y387">
        <v>8.2460000000000004</v>
      </c>
      <c r="Z387">
        <v>9</v>
      </c>
      <c r="AA387">
        <v>5.4080000000000004</v>
      </c>
      <c r="AB387">
        <v>3.5070000000000001</v>
      </c>
      <c r="AC387">
        <v>1.913</v>
      </c>
      <c r="AD387">
        <v>81822.914000000004</v>
      </c>
      <c r="AE387">
        <v>5143.5736999999999</v>
      </c>
      <c r="AF387">
        <v>26346.768</v>
      </c>
      <c r="AG387">
        <v>4</v>
      </c>
      <c r="AH387">
        <v>1.5</v>
      </c>
      <c r="AI387">
        <v>0.33333333999999998</v>
      </c>
      <c r="AJ387">
        <v>0.125</v>
      </c>
      <c r="AK387">
        <v>0.45215175000000002</v>
      </c>
      <c r="AL387">
        <v>0.18260871000000001</v>
      </c>
      <c r="AM387">
        <v>20</v>
      </c>
      <c r="AN387">
        <v>10</v>
      </c>
      <c r="AO387">
        <v>60</v>
      </c>
      <c r="AP387">
        <v>100</v>
      </c>
      <c r="AQ387" s="34">
        <v>4.87737</v>
      </c>
      <c r="AR387" s="34">
        <v>14.942608</v>
      </c>
      <c r="AS387" s="34">
        <v>0.38524467000000001</v>
      </c>
      <c r="AT387" s="34">
        <v>427.22827000000001</v>
      </c>
      <c r="AU387" s="34">
        <v>447.43353000000002</v>
      </c>
      <c r="AV387" s="34">
        <v>5.0706625999999996E-4</v>
      </c>
      <c r="AW387" s="34">
        <v>4.6328680000000002</v>
      </c>
      <c r="AX387" s="34">
        <v>23.524248</v>
      </c>
      <c r="AY387" s="34">
        <v>7.3513273999999997</v>
      </c>
      <c r="AZ387" s="34">
        <v>2.2053983000000001</v>
      </c>
      <c r="BA387" s="34">
        <v>0.5</v>
      </c>
      <c r="BB387" s="34">
        <v>0.44556000000000001</v>
      </c>
      <c r="BC387" s="34">
        <v>0</v>
      </c>
      <c r="BD387" s="34">
        <v>0</v>
      </c>
      <c r="BE387" s="34">
        <v>0.2</v>
      </c>
      <c r="BF387" s="34">
        <v>0</v>
      </c>
      <c r="BG387" s="34">
        <v>0.1</v>
      </c>
      <c r="BH387" s="34">
        <v>0.4</v>
      </c>
      <c r="BI387" s="34">
        <v>1.4000001</v>
      </c>
      <c r="BJ387" s="34">
        <v>9</v>
      </c>
      <c r="BK387" s="34">
        <v>11.000000999999999</v>
      </c>
      <c r="BL387" s="34">
        <v>0</v>
      </c>
      <c r="BM387" s="34">
        <v>4</v>
      </c>
      <c r="BN387" s="34">
        <v>4</v>
      </c>
      <c r="BO387" s="34">
        <v>0</v>
      </c>
      <c r="BP387" s="34">
        <v>3.9697163000000001E-2</v>
      </c>
      <c r="BQ387" s="34"/>
      <c r="BR387" s="34"/>
      <c r="BS387" s="34">
        <v>0.12490430499999999</v>
      </c>
      <c r="BT387" s="34">
        <v>9.2657349999999999E-2</v>
      </c>
      <c r="BU387" s="34">
        <v>0</v>
      </c>
      <c r="BV387" s="34">
        <v>2.9800002999999999</v>
      </c>
      <c r="BW387" s="34"/>
      <c r="BX387" s="34">
        <v>7.5000003000000003E-3</v>
      </c>
      <c r="BY387" s="34">
        <v>8</v>
      </c>
      <c r="BZ387" s="34">
        <v>18</v>
      </c>
      <c r="CA387" s="34"/>
      <c r="CB387" s="34"/>
      <c r="CC387" s="34"/>
      <c r="CD387" s="34"/>
      <c r="CE387" s="34"/>
      <c r="CF387" s="34"/>
      <c r="CG387" s="34"/>
      <c r="CH387" s="34"/>
      <c r="CI387" s="34"/>
      <c r="CJ387" s="34"/>
      <c r="CK387" s="34"/>
      <c r="CL387" s="34"/>
      <c r="CM387" s="34"/>
      <c r="CN387" s="34" t="s">
        <v>2176</v>
      </c>
    </row>
    <row r="388" spans="1:92">
      <c r="A388" t="s">
        <v>2604</v>
      </c>
      <c r="B388">
        <v>578</v>
      </c>
      <c r="C388" t="s">
        <v>428</v>
      </c>
      <c r="D388">
        <v>10.619768000000001</v>
      </c>
      <c r="E388">
        <v>4.1859155000000001</v>
      </c>
      <c r="F388">
        <v>2590.8593999999998</v>
      </c>
      <c r="G388">
        <v>461.28814999999997</v>
      </c>
      <c r="H388">
        <v>874.76170000000002</v>
      </c>
      <c r="I388">
        <v>698.08159999999998</v>
      </c>
      <c r="J388">
        <v>556.72815000000003</v>
      </c>
      <c r="K388">
        <v>10</v>
      </c>
      <c r="L388">
        <v>141.97550000000001</v>
      </c>
      <c r="M388">
        <v>89.062034999999995</v>
      </c>
      <c r="N388" t="s">
        <v>2181</v>
      </c>
      <c r="O388">
        <v>117.99742000000001</v>
      </c>
      <c r="P388">
        <v>85.426839999999999</v>
      </c>
      <c r="Q388">
        <v>769</v>
      </c>
      <c r="R388">
        <v>6.5179999999999998</v>
      </c>
      <c r="S388">
        <v>4.0720000000000001</v>
      </c>
      <c r="T388">
        <v>6.5179999999999998</v>
      </c>
      <c r="U388">
        <v>4.0919999999999996</v>
      </c>
      <c r="V388">
        <v>5.6340000000000003</v>
      </c>
      <c r="W388">
        <v>3.4769999999999999</v>
      </c>
      <c r="X388">
        <v>8.5069999999999997</v>
      </c>
      <c r="Y388">
        <v>6.8330000000000002</v>
      </c>
      <c r="Z388">
        <v>9</v>
      </c>
      <c r="AA388">
        <v>5.3140000000000001</v>
      </c>
      <c r="AB388">
        <v>3.91</v>
      </c>
      <c r="AC388">
        <v>2.7650000000000001</v>
      </c>
      <c r="AD388">
        <v>67060.835999999996</v>
      </c>
      <c r="AE388">
        <v>8880.2639999999992</v>
      </c>
      <c r="AF388">
        <v>39216.913999999997</v>
      </c>
      <c r="AG388">
        <v>4</v>
      </c>
      <c r="AH388">
        <v>1.5</v>
      </c>
      <c r="AI388">
        <v>0.375</v>
      </c>
      <c r="AJ388">
        <v>0.125</v>
      </c>
      <c r="AK388">
        <v>1.1582121999999999</v>
      </c>
      <c r="AL388">
        <v>0.35161290000000001</v>
      </c>
      <c r="AM388">
        <v>50</v>
      </c>
      <c r="AN388">
        <v>40</v>
      </c>
      <c r="AO388">
        <v>80</v>
      </c>
      <c r="AP388">
        <v>100</v>
      </c>
      <c r="AQ388" s="34">
        <v>4.87737</v>
      </c>
      <c r="AR388" s="34">
        <v>10.867350999999999</v>
      </c>
      <c r="AS388" s="34">
        <v>0.77048934000000002</v>
      </c>
      <c r="AT388" s="34">
        <v>491.09158000000002</v>
      </c>
      <c r="AU388" s="34">
        <v>507.60680000000002</v>
      </c>
      <c r="AV388" s="34"/>
      <c r="AW388" s="34"/>
      <c r="AX388" s="34">
        <v>23.524248</v>
      </c>
      <c r="AY388" s="34">
        <v>13.232388500000001</v>
      </c>
      <c r="AZ388" s="34">
        <v>2.5729644</v>
      </c>
      <c r="BA388" s="34">
        <v>0.5</v>
      </c>
      <c r="BB388" s="34">
        <v>1.1139051</v>
      </c>
      <c r="BC388" s="34">
        <v>0</v>
      </c>
      <c r="BD388" s="34">
        <v>0</v>
      </c>
      <c r="BE388" s="34">
        <v>0.2</v>
      </c>
      <c r="BF388" s="34">
        <v>0</v>
      </c>
      <c r="BG388" s="34">
        <v>0.5</v>
      </c>
      <c r="BH388" s="34">
        <v>1.2</v>
      </c>
      <c r="BI388" s="34">
        <v>1.3000001000000001</v>
      </c>
      <c r="BJ388" s="34">
        <v>11.000000999999999</v>
      </c>
      <c r="BK388" s="34">
        <v>10</v>
      </c>
      <c r="BL388" s="34">
        <v>1</v>
      </c>
      <c r="BM388" s="34">
        <v>7.0000004999999996</v>
      </c>
      <c r="BN388" s="34">
        <v>8</v>
      </c>
      <c r="BO388" s="34">
        <v>2</v>
      </c>
      <c r="BP388" s="34">
        <v>3.9697163000000001E-2</v>
      </c>
      <c r="BQ388" s="34"/>
      <c r="BR388" s="34"/>
      <c r="BS388" s="34">
        <v>0.12490430499999999</v>
      </c>
      <c r="BT388" s="34">
        <v>9.2657349999999999E-2</v>
      </c>
      <c r="BU388" s="34">
        <v>0</v>
      </c>
      <c r="BV388" s="34">
        <v>2.9800002999999999</v>
      </c>
      <c r="BW388" s="34"/>
      <c r="BX388" s="34">
        <v>7.5000003000000003E-3</v>
      </c>
      <c r="BY388" s="34">
        <v>8</v>
      </c>
      <c r="BZ388" s="34">
        <v>18</v>
      </c>
      <c r="CA388" s="34"/>
      <c r="CB388" s="34"/>
      <c r="CC388" s="34"/>
      <c r="CD388" s="34"/>
      <c r="CE388" s="34"/>
      <c r="CF388" s="34"/>
      <c r="CG388" s="34"/>
      <c r="CH388" s="34"/>
      <c r="CI388" s="34"/>
      <c r="CJ388" s="34"/>
      <c r="CK388" s="34"/>
      <c r="CL388" s="34"/>
      <c r="CM388" s="34"/>
      <c r="CN388" s="34" t="s">
        <v>2173</v>
      </c>
    </row>
    <row r="389" spans="1:92">
      <c r="A389" t="s">
        <v>2605</v>
      </c>
      <c r="B389">
        <v>579</v>
      </c>
      <c r="C389" t="s">
        <v>429</v>
      </c>
      <c r="D389">
        <v>4.3779149999999998</v>
      </c>
      <c r="E389">
        <v>2.7370380000000001</v>
      </c>
      <c r="F389">
        <v>3219.7487999999998</v>
      </c>
      <c r="G389">
        <v>850.34879999999998</v>
      </c>
      <c r="H389">
        <v>1582.8751</v>
      </c>
      <c r="I389">
        <v>292.82278000000002</v>
      </c>
      <c r="J389">
        <v>493.70215000000002</v>
      </c>
      <c r="K389">
        <v>9</v>
      </c>
      <c r="L389">
        <v>64.192300000000003</v>
      </c>
      <c r="M389">
        <v>109.481514</v>
      </c>
      <c r="N389" t="s">
        <v>2202</v>
      </c>
      <c r="O389">
        <v>99.498059999999995</v>
      </c>
      <c r="P389">
        <v>119.00165</v>
      </c>
      <c r="Q389">
        <v>449</v>
      </c>
      <c r="R389">
        <v>4.1849999999999996</v>
      </c>
      <c r="S389">
        <v>4.5389999999999997</v>
      </c>
      <c r="T389">
        <v>4.1849999999999996</v>
      </c>
      <c r="U389">
        <v>3.3090000000000002</v>
      </c>
      <c r="V389">
        <v>4.2039999999999997</v>
      </c>
      <c r="W389">
        <v>5.7670000000000003</v>
      </c>
      <c r="X389">
        <v>0</v>
      </c>
      <c r="Y389">
        <v>4.0410000000000004</v>
      </c>
      <c r="Z389">
        <v>9</v>
      </c>
      <c r="AA389">
        <v>4.1280000000000001</v>
      </c>
      <c r="AB389">
        <v>1.496</v>
      </c>
      <c r="AC389">
        <v>4.5110000000000001</v>
      </c>
      <c r="AD389">
        <v>45302.167999999998</v>
      </c>
      <c r="AE389">
        <v>5140.0796</v>
      </c>
      <c r="AF389">
        <v>37259.620000000003</v>
      </c>
      <c r="AG389">
        <v>0.8</v>
      </c>
      <c r="AH389">
        <v>0.7</v>
      </c>
      <c r="AI389">
        <v>0.16666666999999999</v>
      </c>
      <c r="AJ389">
        <v>8.3333335999999994E-2</v>
      </c>
      <c r="AK389">
        <v>0.18531373000000001</v>
      </c>
      <c r="AL389">
        <v>0.22508773000000001</v>
      </c>
      <c r="AM389">
        <v>15</v>
      </c>
      <c r="AN389">
        <v>60</v>
      </c>
      <c r="AO389">
        <v>50</v>
      </c>
      <c r="AP389">
        <v>61</v>
      </c>
      <c r="AQ389" s="34">
        <v>7.4209905000000003</v>
      </c>
      <c r="AR389" s="34">
        <v>0</v>
      </c>
      <c r="AS389" s="34">
        <v>3.6526372</v>
      </c>
      <c r="AT389" s="34">
        <v>688.30589999999995</v>
      </c>
      <c r="AU389" s="34">
        <v>699.37950000000001</v>
      </c>
      <c r="AV389" s="34">
        <v>1.9150927E-3</v>
      </c>
      <c r="AW389" s="34">
        <v>16.074902000000002</v>
      </c>
      <c r="AX389" s="34"/>
      <c r="AY389" s="34">
        <v>26.791505999999998</v>
      </c>
      <c r="AZ389" s="34">
        <v>4.4107966000000003</v>
      </c>
      <c r="BA389" s="34">
        <v>0.5</v>
      </c>
      <c r="BB389" s="34">
        <v>0.43389</v>
      </c>
      <c r="BC389" s="34">
        <v>0</v>
      </c>
      <c r="BD389" s="34">
        <v>0</v>
      </c>
      <c r="BE389" s="34">
        <v>0.3</v>
      </c>
      <c r="BF389" s="34">
        <v>0</v>
      </c>
      <c r="BG389" s="34">
        <v>0.1</v>
      </c>
      <c r="BH389" s="34">
        <v>0.4</v>
      </c>
      <c r="BI389" s="34">
        <v>1.7</v>
      </c>
      <c r="BJ389" s="34">
        <v>4.4000000000000004</v>
      </c>
      <c r="BK389" s="34">
        <v>13.6</v>
      </c>
      <c r="BL389" s="34">
        <v>0</v>
      </c>
      <c r="BM389" s="34">
        <v>5.4</v>
      </c>
      <c r="BN389" s="34">
        <v>19.5</v>
      </c>
      <c r="BO389" s="34">
        <v>0</v>
      </c>
      <c r="BP389" s="34">
        <v>1.9848581000000001E-2</v>
      </c>
      <c r="BQ389" s="34"/>
      <c r="BR389" s="34"/>
      <c r="BS389" s="34"/>
      <c r="BT389" s="34"/>
      <c r="BU389" s="34"/>
      <c r="BV389" s="34">
        <v>1.4525001</v>
      </c>
      <c r="BW389" s="34"/>
      <c r="BX389" s="34">
        <v>7.5000003000000003E-3</v>
      </c>
      <c r="BY389" s="34">
        <v>1.6800001</v>
      </c>
      <c r="BZ389" s="34"/>
      <c r="CA389" s="34"/>
      <c r="CB389" s="34"/>
      <c r="CC389" s="34"/>
      <c r="CD389" s="34"/>
      <c r="CE389" s="34"/>
      <c r="CF389" s="34"/>
      <c r="CG389" s="34"/>
      <c r="CH389" s="34"/>
      <c r="CI389" s="34"/>
      <c r="CJ389" s="34"/>
      <c r="CK389" s="34"/>
      <c r="CL389" s="34"/>
      <c r="CM389" s="34"/>
      <c r="CN389" s="34" t="s">
        <v>2182</v>
      </c>
    </row>
    <row r="390" spans="1:92">
      <c r="A390" t="s">
        <v>2606</v>
      </c>
      <c r="B390">
        <v>580</v>
      </c>
      <c r="C390" t="s">
        <v>430</v>
      </c>
      <c r="D390">
        <v>3.0538592000000002</v>
      </c>
      <c r="E390">
        <v>2.3202433999999998</v>
      </c>
      <c r="F390">
        <v>3138.6025</v>
      </c>
      <c r="G390">
        <v>838.82449999999994</v>
      </c>
      <c r="H390">
        <v>1553.4762000000001</v>
      </c>
      <c r="I390">
        <v>332.71807999999999</v>
      </c>
      <c r="J390">
        <v>413.58386000000002</v>
      </c>
      <c r="K390">
        <v>9</v>
      </c>
      <c r="L390">
        <v>44.777991999999998</v>
      </c>
      <c r="M390">
        <v>92.809740000000005</v>
      </c>
      <c r="N390" t="s">
        <v>2195</v>
      </c>
      <c r="O390">
        <v>89.819389999999999</v>
      </c>
      <c r="P390">
        <v>122.118065</v>
      </c>
      <c r="Q390">
        <v>326</v>
      </c>
      <c r="R390">
        <v>3.4950000000000001</v>
      </c>
      <c r="S390">
        <v>4.4820000000000002</v>
      </c>
      <c r="T390">
        <v>3.4950000000000001</v>
      </c>
      <c r="U390">
        <v>3.0459999999999998</v>
      </c>
      <c r="V390">
        <v>2.1379999999999999</v>
      </c>
      <c r="W390">
        <v>3.149</v>
      </c>
      <c r="X390">
        <v>0</v>
      </c>
      <c r="Y390">
        <v>1.84</v>
      </c>
      <c r="Z390">
        <v>6.2359999999999998</v>
      </c>
      <c r="AA390">
        <v>1.7130000000000001</v>
      </c>
      <c r="AB390">
        <v>9.7000000000000003E-2</v>
      </c>
      <c r="AC390">
        <v>4.4260000000000002</v>
      </c>
      <c r="AD390">
        <v>21047.541000000001</v>
      </c>
      <c r="AE390">
        <v>4850.7803000000004</v>
      </c>
      <c r="AF390">
        <v>13218.962</v>
      </c>
      <c r="AG390">
        <v>0.8</v>
      </c>
      <c r="AH390">
        <v>0.7</v>
      </c>
      <c r="AI390">
        <v>8.3333335999999994E-2</v>
      </c>
      <c r="AJ390">
        <v>2.5000002E-2</v>
      </c>
      <c r="AK390">
        <v>0.16047548</v>
      </c>
      <c r="AL390">
        <v>0.18222395</v>
      </c>
      <c r="AM390">
        <v>15</v>
      </c>
      <c r="AN390">
        <v>60</v>
      </c>
      <c r="AO390">
        <v>50</v>
      </c>
      <c r="AP390">
        <v>60</v>
      </c>
      <c r="AQ390" s="34">
        <v>3.4499523999999999</v>
      </c>
      <c r="AR390" s="34">
        <v>0</v>
      </c>
      <c r="AS390" s="34">
        <v>0.31193320000000002</v>
      </c>
      <c r="AT390" s="34">
        <v>31.957901</v>
      </c>
      <c r="AU390" s="34">
        <v>35.719788000000001</v>
      </c>
      <c r="AV390" s="34"/>
      <c r="AW390" s="34"/>
      <c r="AX390" s="34">
        <v>42.866405</v>
      </c>
      <c r="AY390" s="34">
        <v>42.866410000000002</v>
      </c>
      <c r="AZ390" s="34">
        <v>4.4107966000000003</v>
      </c>
      <c r="BA390" s="34">
        <v>3.0000002000000001</v>
      </c>
      <c r="BB390" s="34">
        <v>0.43389</v>
      </c>
      <c r="BC390" s="34">
        <v>0</v>
      </c>
      <c r="BD390" s="34">
        <v>0</v>
      </c>
      <c r="BE390" s="34">
        <v>0.3</v>
      </c>
      <c r="BF390" s="34">
        <v>0</v>
      </c>
      <c r="BG390" s="34">
        <v>0.22000001</v>
      </c>
      <c r="BH390" s="34">
        <v>0.6</v>
      </c>
      <c r="BI390" s="34">
        <v>1.1000000000000001</v>
      </c>
      <c r="BJ390" s="34">
        <v>2.7</v>
      </c>
      <c r="BK390" s="34">
        <v>0.5</v>
      </c>
      <c r="BL390" s="34">
        <v>0</v>
      </c>
      <c r="BM390" s="34"/>
      <c r="BN390" s="34"/>
      <c r="BO390" s="34"/>
      <c r="BP390" s="34"/>
      <c r="BQ390" s="34"/>
      <c r="BR390" s="34"/>
      <c r="BS390" s="34"/>
      <c r="BT390" s="34"/>
      <c r="BU390" s="34"/>
      <c r="BV390" s="34">
        <v>0.8715001</v>
      </c>
      <c r="BW390" s="34"/>
      <c r="BX390" s="34"/>
      <c r="BY390" s="34"/>
      <c r="BZ390" s="34"/>
      <c r="CA390" s="34"/>
      <c r="CB390" s="34"/>
      <c r="CC390" s="34"/>
      <c r="CD390" s="34"/>
      <c r="CE390" s="34"/>
      <c r="CF390" s="34"/>
      <c r="CG390" s="34"/>
      <c r="CH390" s="34"/>
      <c r="CI390" s="34"/>
      <c r="CJ390" s="34"/>
      <c r="CK390" s="34"/>
      <c r="CL390" s="34"/>
      <c r="CM390" s="34"/>
      <c r="CN390" s="34" t="s">
        <v>2176</v>
      </c>
    </row>
    <row r="391" spans="1:92">
      <c r="A391" t="s">
        <v>2607</v>
      </c>
      <c r="B391">
        <v>581</v>
      </c>
      <c r="C391" t="s">
        <v>431</v>
      </c>
      <c r="D391">
        <v>3.2372502999999999</v>
      </c>
      <c r="E391">
        <v>2.6426357999999999</v>
      </c>
      <c r="F391">
        <v>3596.0835000000002</v>
      </c>
      <c r="G391">
        <v>864.72249999999997</v>
      </c>
      <c r="H391">
        <v>1639.9621999999999</v>
      </c>
      <c r="I391">
        <v>598.12890000000004</v>
      </c>
      <c r="J391">
        <v>493.27014000000003</v>
      </c>
      <c r="K391">
        <v>9</v>
      </c>
      <c r="L391">
        <v>47.467010000000002</v>
      </c>
      <c r="M391">
        <v>105.70543000000001</v>
      </c>
      <c r="N391" t="s">
        <v>2195</v>
      </c>
      <c r="O391">
        <v>95.213239999999999</v>
      </c>
      <c r="P391">
        <v>139.08609999999999</v>
      </c>
      <c r="Q391">
        <v>446</v>
      </c>
      <c r="R391">
        <v>3.5979999999999999</v>
      </c>
      <c r="S391">
        <v>4.7969999999999997</v>
      </c>
      <c r="T391">
        <v>3.5979999999999999</v>
      </c>
      <c r="U391">
        <v>3.2509999999999999</v>
      </c>
      <c r="V391">
        <v>4.0679999999999996</v>
      </c>
      <c r="W391">
        <v>5.9989999999999997</v>
      </c>
      <c r="X391">
        <v>0</v>
      </c>
      <c r="Y391">
        <v>3.492</v>
      </c>
      <c r="Z391">
        <v>5.84</v>
      </c>
      <c r="AA391">
        <v>2.859</v>
      </c>
      <c r="AB391">
        <v>0.51800000000000002</v>
      </c>
      <c r="AC391">
        <v>2.4630000000000001</v>
      </c>
      <c r="AD391">
        <v>38781.902000000002</v>
      </c>
      <c r="AE391">
        <v>7337.4</v>
      </c>
      <c r="AF391">
        <v>18401.809000000001</v>
      </c>
      <c r="AG391">
        <v>0.8</v>
      </c>
      <c r="AH391">
        <v>0.7</v>
      </c>
      <c r="AI391">
        <v>8.3333335999999994E-2</v>
      </c>
      <c r="AJ391">
        <v>9.1666670000000006E-2</v>
      </c>
      <c r="AK391">
        <v>0.14276274</v>
      </c>
      <c r="AL391">
        <v>0.15239838</v>
      </c>
      <c r="AM391">
        <v>15</v>
      </c>
      <c r="AN391">
        <v>60</v>
      </c>
      <c r="AO391">
        <v>50</v>
      </c>
      <c r="AP391">
        <v>61</v>
      </c>
      <c r="AQ391" s="34">
        <v>3.9458828000000001</v>
      </c>
      <c r="AR391" s="34">
        <v>3.3960469</v>
      </c>
      <c r="AS391" s="34">
        <v>0.85350380000000003</v>
      </c>
      <c r="AT391" s="34">
        <v>58.914549999999998</v>
      </c>
      <c r="AU391" s="34">
        <v>67.109984999999995</v>
      </c>
      <c r="AV391" s="34">
        <v>4.2573839999999998E-5</v>
      </c>
      <c r="AW391" s="34">
        <v>0.35735624999999999</v>
      </c>
      <c r="AX391" s="34">
        <v>8.821593</v>
      </c>
      <c r="AY391" s="34">
        <v>10.716602</v>
      </c>
      <c r="AZ391" s="34">
        <v>13.232388500000001</v>
      </c>
      <c r="BA391" s="34">
        <v>3.0000002000000001</v>
      </c>
      <c r="BB391" s="34">
        <v>0.43389</v>
      </c>
      <c r="BC391" s="34">
        <v>0</v>
      </c>
      <c r="BD391" s="34">
        <v>0</v>
      </c>
      <c r="BE391" s="34">
        <v>0.3</v>
      </c>
      <c r="BF391" s="34">
        <v>0</v>
      </c>
      <c r="BG391" s="34">
        <v>0.1</v>
      </c>
      <c r="BH391" s="34">
        <v>1.5000001000000001</v>
      </c>
      <c r="BI391" s="34">
        <v>2</v>
      </c>
      <c r="BJ391" s="34">
        <v>3.8000001999999999</v>
      </c>
      <c r="BK391" s="34">
        <v>1.6</v>
      </c>
      <c r="BL391" s="34">
        <v>0</v>
      </c>
      <c r="BM391" s="34">
        <v>1.7</v>
      </c>
      <c r="BN391" s="34">
        <v>0.70000004999999998</v>
      </c>
      <c r="BO391" s="34">
        <v>0</v>
      </c>
      <c r="BP391" s="34">
        <v>1.9848581000000001E-2</v>
      </c>
      <c r="BQ391" s="34"/>
      <c r="BR391" s="34"/>
      <c r="BS391" s="34"/>
      <c r="BT391" s="34"/>
      <c r="BU391" s="34"/>
      <c r="BV391" s="34">
        <v>1.7430000999999999</v>
      </c>
      <c r="BW391" s="34"/>
      <c r="BX391" s="34">
        <v>7.5000003000000003E-3</v>
      </c>
      <c r="BY391" s="34">
        <v>2.2400000000000002</v>
      </c>
      <c r="BZ391" s="34"/>
      <c r="CA391" s="34"/>
      <c r="CB391" s="34"/>
      <c r="CC391" s="34"/>
      <c r="CD391" s="34"/>
      <c r="CE391" s="34"/>
      <c r="CF391" s="34"/>
      <c r="CG391" s="34"/>
      <c r="CH391" s="34"/>
      <c r="CI391" s="34"/>
      <c r="CJ391" s="34"/>
      <c r="CK391" s="34"/>
      <c r="CL391" s="34"/>
      <c r="CM391" s="34"/>
      <c r="CN391" s="34" t="s">
        <v>2182</v>
      </c>
    </row>
    <row r="392" spans="1:92">
      <c r="A392" t="s">
        <v>2608</v>
      </c>
      <c r="B392">
        <v>582</v>
      </c>
      <c r="C392" t="s">
        <v>432</v>
      </c>
      <c r="D392">
        <v>23.847149000000002</v>
      </c>
      <c r="E392">
        <v>3.9476732999999999</v>
      </c>
      <c r="F392">
        <v>3076.0297999999998</v>
      </c>
      <c r="G392">
        <v>0</v>
      </c>
      <c r="H392">
        <v>2931.4630000000002</v>
      </c>
      <c r="I392">
        <v>0</v>
      </c>
      <c r="J392">
        <v>144.56679</v>
      </c>
      <c r="K392">
        <v>3</v>
      </c>
      <c r="L392">
        <v>24.331340000000001</v>
      </c>
      <c r="M392">
        <v>33.454859999999996</v>
      </c>
      <c r="N392" t="s">
        <v>2227</v>
      </c>
      <c r="O392">
        <v>64.978610000000003</v>
      </c>
      <c r="P392">
        <v>64.715959999999995</v>
      </c>
      <c r="Q392">
        <v>900</v>
      </c>
      <c r="R392">
        <v>9</v>
      </c>
      <c r="S392">
        <v>4.4370000000000003</v>
      </c>
      <c r="T392">
        <v>9</v>
      </c>
      <c r="U392">
        <v>3.9740000000000002</v>
      </c>
      <c r="V392">
        <v>0</v>
      </c>
      <c r="W392">
        <v>0</v>
      </c>
      <c r="X392">
        <v>0</v>
      </c>
      <c r="Y392">
        <v>0</v>
      </c>
      <c r="Z392">
        <v>0.1</v>
      </c>
      <c r="AA392">
        <v>0.1</v>
      </c>
      <c r="AB392">
        <v>0</v>
      </c>
      <c r="AC392">
        <v>0</v>
      </c>
      <c r="AD392">
        <v>0</v>
      </c>
      <c r="AE392">
        <v>1994.7460000000001</v>
      </c>
      <c r="AF392">
        <v>1994.7460000000001</v>
      </c>
      <c r="AG392">
        <v>0</v>
      </c>
      <c r="AH392">
        <v>1.5</v>
      </c>
      <c r="AI392">
        <v>0</v>
      </c>
      <c r="AJ392">
        <v>2.5000002E-2</v>
      </c>
      <c r="AK392">
        <v>1.5</v>
      </c>
      <c r="AL392">
        <v>1.5</v>
      </c>
      <c r="AM392">
        <v>0</v>
      </c>
      <c r="AN392">
        <v>100</v>
      </c>
      <c r="AO392">
        <v>0</v>
      </c>
      <c r="AP392">
        <v>30</v>
      </c>
      <c r="AQ392" s="34">
        <v>0</v>
      </c>
      <c r="AR392" s="34">
        <v>0</v>
      </c>
      <c r="AS392" s="34">
        <v>0</v>
      </c>
      <c r="AT392" s="34">
        <v>0</v>
      </c>
      <c r="AU392" s="34">
        <v>0</v>
      </c>
      <c r="AV392" s="34"/>
      <c r="AW392" s="34"/>
      <c r="AX392" s="34"/>
      <c r="AY392" s="34"/>
      <c r="AZ392" s="34"/>
      <c r="BA392" s="34">
        <v>0</v>
      </c>
      <c r="BB392" s="34">
        <v>0</v>
      </c>
      <c r="BC392" s="34">
        <v>0</v>
      </c>
      <c r="BD392" s="34">
        <v>0</v>
      </c>
      <c r="BE392" s="34">
        <v>0.55000000000000004</v>
      </c>
      <c r="BF392" s="34">
        <v>0.1</v>
      </c>
      <c r="BG392" s="34"/>
      <c r="BH392" s="34"/>
      <c r="BI392" s="34"/>
      <c r="BJ392" s="34"/>
      <c r="BK392" s="34"/>
      <c r="BL392" s="34"/>
      <c r="BM392" s="34"/>
      <c r="BN392" s="34"/>
      <c r="BO392" s="34"/>
      <c r="BP392" s="34"/>
      <c r="BQ392" s="34"/>
      <c r="BR392" s="34"/>
      <c r="BS392" s="34"/>
      <c r="BT392" s="34"/>
      <c r="BU392" s="34"/>
      <c r="BV392" s="34">
        <v>0.46</v>
      </c>
      <c r="BW392" s="34">
        <v>2.5000004000000002E-3</v>
      </c>
      <c r="BX392" s="34"/>
      <c r="BY392" s="34"/>
      <c r="BZ392" s="34"/>
      <c r="CA392" s="34"/>
      <c r="CB392" s="34"/>
      <c r="CC392" s="34"/>
      <c r="CD392" s="34"/>
      <c r="CE392" s="34"/>
      <c r="CF392" s="34"/>
      <c r="CG392" s="34"/>
      <c r="CH392" s="34"/>
      <c r="CI392" s="34"/>
      <c r="CJ392" s="34"/>
      <c r="CK392" s="34"/>
      <c r="CL392" s="34"/>
      <c r="CM392" s="34"/>
      <c r="CN392" s="34" t="s">
        <v>2233</v>
      </c>
    </row>
    <row r="393" spans="1:92">
      <c r="A393" t="s">
        <v>2609</v>
      </c>
      <c r="B393">
        <v>583</v>
      </c>
      <c r="C393" t="s">
        <v>433</v>
      </c>
      <c r="D393">
        <v>15.844623</v>
      </c>
      <c r="E393">
        <v>6.5383649999999998</v>
      </c>
      <c r="F393">
        <v>7851.4359999999997</v>
      </c>
      <c r="G393">
        <v>4289.018</v>
      </c>
      <c r="H393">
        <v>3368.5309999999999</v>
      </c>
      <c r="I393">
        <v>0</v>
      </c>
      <c r="J393">
        <v>193.88722000000001</v>
      </c>
      <c r="K393">
        <v>12</v>
      </c>
      <c r="L393">
        <v>135.8887</v>
      </c>
      <c r="M393">
        <v>89.566640000000007</v>
      </c>
      <c r="N393" t="s">
        <v>2175</v>
      </c>
      <c r="O393">
        <v>77.290850000000006</v>
      </c>
      <c r="P393">
        <v>82.764114000000006</v>
      </c>
      <c r="Q393">
        <v>800</v>
      </c>
      <c r="R393">
        <v>7.9610000000000003</v>
      </c>
      <c r="S393">
        <v>7.0890000000000004</v>
      </c>
      <c r="T393">
        <v>7.9610000000000003</v>
      </c>
      <c r="U393">
        <v>5.1139999999999999</v>
      </c>
      <c r="V393">
        <v>0</v>
      </c>
      <c r="W393">
        <v>0</v>
      </c>
      <c r="X393">
        <v>0</v>
      </c>
      <c r="Y393">
        <v>0</v>
      </c>
      <c r="Z393">
        <v>0.32500000000000001</v>
      </c>
      <c r="AA393">
        <v>0.32500000000000001</v>
      </c>
      <c r="AB393">
        <v>0</v>
      </c>
      <c r="AC393">
        <v>0</v>
      </c>
      <c r="AD393">
        <v>0</v>
      </c>
      <c r="AE393">
        <v>5792.79</v>
      </c>
      <c r="AF393">
        <v>6494.5479999999998</v>
      </c>
      <c r="AG393">
        <v>2.5</v>
      </c>
      <c r="AH393">
        <v>0.7</v>
      </c>
      <c r="AI393">
        <v>0</v>
      </c>
      <c r="AJ393">
        <v>1.6666667999999999E-2</v>
      </c>
      <c r="AK393">
        <v>1.2837293999999999</v>
      </c>
      <c r="AL393">
        <v>0.7</v>
      </c>
      <c r="AM393">
        <v>60</v>
      </c>
      <c r="AN393">
        <v>100</v>
      </c>
      <c r="AO393">
        <v>0</v>
      </c>
      <c r="AP393">
        <v>25</v>
      </c>
      <c r="AQ393" s="34">
        <v>0</v>
      </c>
      <c r="AR393" s="34">
        <v>0</v>
      </c>
      <c r="AS393" s="34">
        <v>0</v>
      </c>
      <c r="AT393" s="34">
        <v>0</v>
      </c>
      <c r="AU393" s="34">
        <v>0</v>
      </c>
      <c r="AV393" s="34"/>
      <c r="AW393" s="34"/>
      <c r="AX393" s="34"/>
      <c r="AY393" s="34"/>
      <c r="AZ393" s="34"/>
      <c r="BA393" s="34">
        <v>0</v>
      </c>
      <c r="BB393" s="34">
        <v>1.7543951</v>
      </c>
      <c r="BC393" s="34">
        <v>0</v>
      </c>
      <c r="BD393" s="34">
        <v>0</v>
      </c>
      <c r="BE393" s="34">
        <v>0.55000000000000004</v>
      </c>
      <c r="BF393" s="34">
        <v>0.1</v>
      </c>
      <c r="BG393" s="34"/>
      <c r="BH393" s="34"/>
      <c r="BI393" s="34"/>
      <c r="BJ393" s="34"/>
      <c r="BK393" s="34"/>
      <c r="BL393" s="34"/>
      <c r="BM393" s="34"/>
      <c r="BN393" s="34"/>
      <c r="BO393" s="34"/>
      <c r="BP393" s="34"/>
      <c r="BQ393" s="34"/>
      <c r="BR393" s="34"/>
      <c r="BS393" s="34"/>
      <c r="BT393" s="34"/>
      <c r="BU393" s="34"/>
      <c r="BV393" s="34">
        <v>0.49199999999999999</v>
      </c>
      <c r="BW393" s="34"/>
      <c r="BX393" s="34"/>
      <c r="BY393" s="34"/>
      <c r="BZ393" s="34"/>
      <c r="CA393" s="34"/>
      <c r="CB393" s="34"/>
      <c r="CC393" s="34"/>
      <c r="CD393" s="34"/>
      <c r="CE393" s="34"/>
      <c r="CF393" s="34"/>
      <c r="CG393" s="34"/>
      <c r="CH393" s="34"/>
      <c r="CI393" s="34"/>
      <c r="CJ393" s="34"/>
      <c r="CK393" s="34"/>
      <c r="CL393" s="34"/>
      <c r="CM393" s="34"/>
      <c r="CN393" s="34" t="s">
        <v>2176</v>
      </c>
    </row>
    <row r="394" spans="1:92">
      <c r="A394" t="s">
        <v>2610</v>
      </c>
      <c r="B394">
        <v>584</v>
      </c>
      <c r="C394" t="s">
        <v>434</v>
      </c>
      <c r="D394">
        <v>17.911391999999999</v>
      </c>
      <c r="E394">
        <v>9.8555360000000007</v>
      </c>
      <c r="F394">
        <v>11565.449000000001</v>
      </c>
      <c r="G394">
        <v>7938.5614999999998</v>
      </c>
      <c r="H394">
        <v>3430.8766999999998</v>
      </c>
      <c r="I394">
        <v>0</v>
      </c>
      <c r="J394">
        <v>196.01102</v>
      </c>
      <c r="K394">
        <v>13</v>
      </c>
      <c r="L394">
        <v>126.22546</v>
      </c>
      <c r="M394">
        <v>103.74249</v>
      </c>
      <c r="N394" t="s">
        <v>2175</v>
      </c>
      <c r="O394">
        <v>87.372640000000004</v>
      </c>
      <c r="P394">
        <v>124.75363</v>
      </c>
      <c r="Q394">
        <v>801</v>
      </c>
      <c r="R394">
        <v>8.4640000000000004</v>
      </c>
      <c r="S394">
        <v>8.6029999999999998</v>
      </c>
      <c r="T394">
        <v>8.4640000000000004</v>
      </c>
      <c r="U394">
        <v>6.2789999999999999</v>
      </c>
      <c r="V394">
        <v>0</v>
      </c>
      <c r="W394">
        <v>0</v>
      </c>
      <c r="X394">
        <v>0</v>
      </c>
      <c r="Y394">
        <v>0</v>
      </c>
      <c r="Z394">
        <v>0.78400000000000003</v>
      </c>
      <c r="AA394">
        <v>0.78400000000000003</v>
      </c>
      <c r="AB394">
        <v>0</v>
      </c>
      <c r="AC394">
        <v>0</v>
      </c>
      <c r="AD394">
        <v>0</v>
      </c>
      <c r="AE394">
        <v>13472.85</v>
      </c>
      <c r="AF394">
        <v>15672.22</v>
      </c>
      <c r="AG394">
        <v>4</v>
      </c>
      <c r="AH394">
        <v>0.7</v>
      </c>
      <c r="AI394">
        <v>0</v>
      </c>
      <c r="AJ394">
        <v>1.6666667999999999E-2</v>
      </c>
      <c r="AK394">
        <v>2.2202795000000002</v>
      </c>
      <c r="AL394">
        <v>0.7</v>
      </c>
      <c r="AM394">
        <v>60</v>
      </c>
      <c r="AN394">
        <v>100</v>
      </c>
      <c r="AO394">
        <v>0</v>
      </c>
      <c r="AP394">
        <v>25</v>
      </c>
      <c r="AQ394" s="34">
        <v>0</v>
      </c>
      <c r="AR394" s="34">
        <v>0</v>
      </c>
      <c r="AS394" s="34">
        <v>0</v>
      </c>
      <c r="AT394" s="34">
        <v>0</v>
      </c>
      <c r="AU394" s="34">
        <v>0</v>
      </c>
      <c r="AV394" s="34"/>
      <c r="AW394" s="34"/>
      <c r="AX394" s="34"/>
      <c r="AY394" s="34"/>
      <c r="AZ394" s="34"/>
      <c r="BA394" s="34">
        <v>0</v>
      </c>
      <c r="BB394" s="34">
        <v>5.4984250000000001</v>
      </c>
      <c r="BC394" s="34">
        <v>0</v>
      </c>
      <c r="BD394" s="34">
        <v>0</v>
      </c>
      <c r="BE394" s="34">
        <v>0.55000000000000004</v>
      </c>
      <c r="BF394" s="34">
        <v>0.1</v>
      </c>
      <c r="BG394" s="34"/>
      <c r="BH394" s="34"/>
      <c r="BI394" s="34"/>
      <c r="BJ394" s="34"/>
      <c r="BK394" s="34"/>
      <c r="BL394" s="34"/>
      <c r="BM394" s="34"/>
      <c r="BN394" s="34"/>
      <c r="BO394" s="34"/>
      <c r="BP394" s="34"/>
      <c r="BQ394" s="34"/>
      <c r="BR394" s="34"/>
      <c r="BS394" s="34"/>
      <c r="BT394" s="34"/>
      <c r="BU394" s="34"/>
      <c r="BV394" s="34">
        <v>0.58799999999999997</v>
      </c>
      <c r="BW394" s="34"/>
      <c r="BX394" s="34"/>
      <c r="BY394" s="34"/>
      <c r="BZ394" s="34"/>
      <c r="CA394" s="34"/>
      <c r="CB394" s="34"/>
      <c r="CC394" s="34"/>
      <c r="CD394" s="34"/>
      <c r="CE394" s="34"/>
      <c r="CF394" s="34"/>
      <c r="CG394" s="34"/>
      <c r="CH394" s="34"/>
      <c r="CI394" s="34"/>
      <c r="CJ394" s="34"/>
      <c r="CK394" s="34"/>
      <c r="CL394" s="34"/>
      <c r="CM394" s="34"/>
      <c r="CN394" s="34" t="s">
        <v>2176</v>
      </c>
    </row>
    <row r="395" spans="1:92">
      <c r="A395" t="s">
        <v>2611</v>
      </c>
      <c r="B395">
        <v>585</v>
      </c>
      <c r="C395" t="s">
        <v>435</v>
      </c>
      <c r="D395">
        <v>4.1206937000000003</v>
      </c>
      <c r="E395">
        <v>2.1517417000000001</v>
      </c>
      <c r="F395">
        <v>1837.2465999999999</v>
      </c>
      <c r="G395">
        <v>2.5577511999999998</v>
      </c>
      <c r="H395">
        <v>896.00036999999998</v>
      </c>
      <c r="I395">
        <v>434.22512999999998</v>
      </c>
      <c r="J395">
        <v>504.46332000000001</v>
      </c>
      <c r="K395">
        <v>9</v>
      </c>
      <c r="L395">
        <v>60.420726999999999</v>
      </c>
      <c r="M395">
        <v>86.069664000000003</v>
      </c>
      <c r="N395" t="s">
        <v>2202</v>
      </c>
      <c r="O395">
        <v>93.65213</v>
      </c>
      <c r="P395">
        <v>93.553989999999999</v>
      </c>
      <c r="Q395">
        <v>423</v>
      </c>
      <c r="R395">
        <v>4.0599999999999996</v>
      </c>
      <c r="S395">
        <v>3.4289999999999998</v>
      </c>
      <c r="T395">
        <v>4.0599999999999996</v>
      </c>
      <c r="U395">
        <v>2.9340000000000002</v>
      </c>
      <c r="V395">
        <v>1.538</v>
      </c>
      <c r="W395">
        <v>2.6030000000000002</v>
      </c>
      <c r="X395">
        <v>0</v>
      </c>
      <c r="Y395">
        <v>0.98499999999999999</v>
      </c>
      <c r="Z395">
        <v>2.5009999999999999</v>
      </c>
      <c r="AA395">
        <v>0.77900000000000003</v>
      </c>
      <c r="AB395">
        <v>1.6779999999999999</v>
      </c>
      <c r="AC395">
        <v>4.3999999999999997E-2</v>
      </c>
      <c r="AD395">
        <v>8271.2189999999991</v>
      </c>
      <c r="AE395">
        <v>5049.2617</v>
      </c>
      <c r="AF395">
        <v>7306.7617</v>
      </c>
      <c r="AG395">
        <v>1</v>
      </c>
      <c r="AH395">
        <v>0.8</v>
      </c>
      <c r="AI395">
        <v>4.1666667999999997E-2</v>
      </c>
      <c r="AJ395">
        <v>0.13333333999999999</v>
      </c>
      <c r="AK395">
        <v>4.3239991999999998E-2</v>
      </c>
      <c r="AL395">
        <v>4.2675443E-2</v>
      </c>
      <c r="AM395">
        <v>6</v>
      </c>
      <c r="AN395">
        <v>15</v>
      </c>
      <c r="AO395">
        <v>30</v>
      </c>
      <c r="AP395">
        <v>100</v>
      </c>
      <c r="AQ395" s="34">
        <v>6.0138930000000004</v>
      </c>
      <c r="AR395" s="34">
        <v>6.1680964999999999</v>
      </c>
      <c r="AS395" s="34">
        <v>0</v>
      </c>
      <c r="AT395" s="34">
        <v>170.63695000000001</v>
      </c>
      <c r="AU395" s="34">
        <v>182.81895</v>
      </c>
      <c r="AV395" s="34"/>
      <c r="AW395" s="34"/>
      <c r="AX395" s="34"/>
      <c r="AY395" s="34"/>
      <c r="AZ395" s="34"/>
      <c r="BA395" s="34">
        <v>3.0000002000000001</v>
      </c>
      <c r="BB395" s="34">
        <v>2.4E-2</v>
      </c>
      <c r="BC395" s="34">
        <v>0</v>
      </c>
      <c r="BD395" s="34">
        <v>0</v>
      </c>
      <c r="BE395" s="34">
        <v>0.2</v>
      </c>
      <c r="BF395" s="34">
        <v>0</v>
      </c>
      <c r="BG395" s="34">
        <v>0.3</v>
      </c>
      <c r="BH395" s="34">
        <v>0.4</v>
      </c>
      <c r="BI395" s="34">
        <v>0.90000004</v>
      </c>
      <c r="BJ395" s="34">
        <v>1.1000000000000001</v>
      </c>
      <c r="BK395" s="34">
        <v>0</v>
      </c>
      <c r="BL395" s="34">
        <v>0</v>
      </c>
      <c r="BM395" s="34">
        <v>0.1</v>
      </c>
      <c r="BN395" s="34">
        <v>0</v>
      </c>
      <c r="BO395" s="34">
        <v>0</v>
      </c>
      <c r="BP395" s="34"/>
      <c r="BQ395" s="34"/>
      <c r="BR395" s="34"/>
      <c r="BS395" s="34"/>
      <c r="BT395" s="34"/>
      <c r="BU395" s="34"/>
      <c r="BV395" s="34">
        <v>2.7630002</v>
      </c>
      <c r="BW395" s="34">
        <v>2.0000002999999999E-2</v>
      </c>
      <c r="BX395" s="34">
        <v>0.15</v>
      </c>
      <c r="BY395" s="34">
        <v>4.32</v>
      </c>
      <c r="BZ395" s="34">
        <v>11.880001</v>
      </c>
      <c r="CA395" s="34"/>
      <c r="CB395" s="34"/>
      <c r="CC395" s="34"/>
      <c r="CD395" s="34"/>
      <c r="CE395" s="34"/>
      <c r="CF395" s="34"/>
      <c r="CG395" s="34"/>
      <c r="CH395" s="34"/>
      <c r="CI395" s="34"/>
      <c r="CJ395" s="34"/>
      <c r="CK395" s="34"/>
      <c r="CL395" s="34"/>
      <c r="CM395" s="34"/>
      <c r="CN395" s="34" t="s">
        <v>2182</v>
      </c>
    </row>
    <row r="396" spans="1:92">
      <c r="A396" t="s">
        <v>2612</v>
      </c>
      <c r="B396">
        <v>586</v>
      </c>
      <c r="C396" t="s">
        <v>436</v>
      </c>
      <c r="D396">
        <v>3.9122381000000002</v>
      </c>
      <c r="E396">
        <v>1.3366908</v>
      </c>
      <c r="F396">
        <v>978.27404999999999</v>
      </c>
      <c r="G396">
        <v>67.751710000000003</v>
      </c>
      <c r="H396">
        <v>346.28550000000001</v>
      </c>
      <c r="I396">
        <v>14.371529000000001</v>
      </c>
      <c r="J396">
        <v>549.86536000000001</v>
      </c>
      <c r="K396">
        <v>8</v>
      </c>
      <c r="L396">
        <v>237.10532000000001</v>
      </c>
      <c r="M396">
        <v>133.66908000000001</v>
      </c>
      <c r="N396" t="s">
        <v>2172</v>
      </c>
      <c r="O396">
        <v>205.90727000000001</v>
      </c>
      <c r="P396">
        <v>111.39089</v>
      </c>
      <c r="Q396">
        <v>427</v>
      </c>
      <c r="R396">
        <v>3.956</v>
      </c>
      <c r="S396">
        <v>2.5019999999999998</v>
      </c>
      <c r="T396">
        <v>3.956</v>
      </c>
      <c r="U396">
        <v>2.3119999999999998</v>
      </c>
      <c r="V396">
        <v>2.2890000000000001</v>
      </c>
      <c r="W396">
        <v>1.6779999999999999</v>
      </c>
      <c r="X396">
        <v>8.8550000000000004</v>
      </c>
      <c r="Y396">
        <v>0.71</v>
      </c>
      <c r="Z396">
        <v>6.8170000000000002</v>
      </c>
      <c r="AA396">
        <v>2.0550000000000002</v>
      </c>
      <c r="AB396">
        <v>4.2089999999999996</v>
      </c>
      <c r="AC396">
        <v>0.55200000000000005</v>
      </c>
      <c r="AD396">
        <v>17859.252</v>
      </c>
      <c r="AE396">
        <v>7804.5902999999998</v>
      </c>
      <c r="AF396">
        <v>23247.162</v>
      </c>
      <c r="AG396">
        <v>4</v>
      </c>
      <c r="AH396">
        <v>0.5</v>
      </c>
      <c r="AI396">
        <v>8.3333335999999994E-2</v>
      </c>
      <c r="AJ396">
        <v>9.1666670000000006E-2</v>
      </c>
      <c r="AK396">
        <v>1.1567969</v>
      </c>
      <c r="AL396">
        <v>1.3002009E-2</v>
      </c>
      <c r="AM396">
        <v>60</v>
      </c>
      <c r="AN396">
        <v>10</v>
      </c>
      <c r="AO396">
        <v>5</v>
      </c>
      <c r="AP396">
        <v>100</v>
      </c>
      <c r="AQ396" s="34">
        <v>20.229265000000002</v>
      </c>
      <c r="AR396" s="34">
        <v>9.1933380000000007</v>
      </c>
      <c r="AS396" s="34">
        <v>0.73389894</v>
      </c>
      <c r="AT396" s="34">
        <v>260.20987000000002</v>
      </c>
      <c r="AU396" s="34">
        <v>289.87655999999998</v>
      </c>
      <c r="AV396" s="34"/>
      <c r="AW396" s="34"/>
      <c r="AX396" s="34">
        <v>0.88215922999999996</v>
      </c>
      <c r="AY396" s="34">
        <v>0.25014936999999998</v>
      </c>
      <c r="AZ396" s="34">
        <v>1.1762124</v>
      </c>
      <c r="BA396" s="34">
        <v>0</v>
      </c>
      <c r="BB396" s="34">
        <v>0.9545401</v>
      </c>
      <c r="BC396" s="34">
        <v>0</v>
      </c>
      <c r="BD396" s="34">
        <v>0</v>
      </c>
      <c r="BE396" s="34">
        <v>0.2</v>
      </c>
      <c r="BF396" s="34">
        <v>0</v>
      </c>
      <c r="BG396" s="34">
        <v>0.2</v>
      </c>
      <c r="BH396" s="34">
        <v>0.8</v>
      </c>
      <c r="BI396" s="34">
        <v>3.5000002000000001</v>
      </c>
      <c r="BJ396" s="34">
        <v>0.5</v>
      </c>
      <c r="BK396" s="34">
        <v>0.5</v>
      </c>
      <c r="BL396" s="34">
        <v>0</v>
      </c>
      <c r="BM396" s="34">
        <v>3.0000002000000001</v>
      </c>
      <c r="BN396" s="34">
        <v>4</v>
      </c>
      <c r="BO396" s="34">
        <v>5</v>
      </c>
      <c r="BP396" s="34"/>
      <c r="BQ396" s="34"/>
      <c r="BR396" s="34"/>
      <c r="BS396" s="34">
        <v>0</v>
      </c>
      <c r="BT396" s="34">
        <v>2.9405309000000001E-2</v>
      </c>
      <c r="BU396" s="34">
        <v>0</v>
      </c>
      <c r="BV396" s="34">
        <v>1.5350001</v>
      </c>
      <c r="BW396" s="34">
        <v>2.5000004000000002E-3</v>
      </c>
      <c r="BX396" s="34">
        <v>0.3</v>
      </c>
      <c r="BY396" s="34">
        <v>4</v>
      </c>
      <c r="BZ396" s="34">
        <v>33</v>
      </c>
      <c r="CA396" s="34"/>
      <c r="CB396" s="34"/>
      <c r="CC396" s="34"/>
      <c r="CD396" s="34"/>
      <c r="CE396" s="34"/>
      <c r="CF396" s="34"/>
      <c r="CG396" s="34"/>
      <c r="CH396" s="34"/>
      <c r="CI396" s="34"/>
      <c r="CJ396" s="34"/>
      <c r="CK396" s="34"/>
      <c r="CL396" s="34"/>
      <c r="CM396" s="34"/>
      <c r="CN396" s="34" t="s">
        <v>2176</v>
      </c>
    </row>
    <row r="397" spans="1:92">
      <c r="A397" t="s">
        <v>2613</v>
      </c>
      <c r="B397">
        <v>587</v>
      </c>
      <c r="C397" t="s">
        <v>437</v>
      </c>
      <c r="D397">
        <v>7.3750450000000001</v>
      </c>
      <c r="E397">
        <v>5.4089646</v>
      </c>
      <c r="F397">
        <v>5298.5137000000004</v>
      </c>
      <c r="G397">
        <v>1169.8016</v>
      </c>
      <c r="H397">
        <v>1295.4584</v>
      </c>
      <c r="I397">
        <v>2113.6669999999999</v>
      </c>
      <c r="J397">
        <v>719.58716000000004</v>
      </c>
      <c r="K397">
        <v>10</v>
      </c>
      <c r="L397">
        <v>98.596850000000003</v>
      </c>
      <c r="M397">
        <v>115.084366</v>
      </c>
      <c r="N397" t="s">
        <v>2190</v>
      </c>
      <c r="O397">
        <v>101.028015</v>
      </c>
      <c r="P397">
        <v>81.954009999999997</v>
      </c>
      <c r="Q397">
        <v>549</v>
      </c>
      <c r="R397">
        <v>5.431</v>
      </c>
      <c r="S397">
        <v>5.8230000000000004</v>
      </c>
      <c r="T397">
        <v>5.431</v>
      </c>
      <c r="U397">
        <v>4.6509999999999998</v>
      </c>
      <c r="V397">
        <v>4.149</v>
      </c>
      <c r="W397">
        <v>3.456</v>
      </c>
      <c r="X397">
        <v>8.5069999999999997</v>
      </c>
      <c r="Y397">
        <v>3.387</v>
      </c>
      <c r="Z397">
        <v>9</v>
      </c>
      <c r="AA397">
        <v>4.2539999999999996</v>
      </c>
      <c r="AB397">
        <v>3.92</v>
      </c>
      <c r="AC397">
        <v>2.931</v>
      </c>
      <c r="AD397">
        <v>33915.86</v>
      </c>
      <c r="AE397">
        <v>12528.839</v>
      </c>
      <c r="AF397">
        <v>51169.832000000002</v>
      </c>
      <c r="AG397">
        <v>4.5</v>
      </c>
      <c r="AH397">
        <v>1</v>
      </c>
      <c r="AI397">
        <v>0.33333333999999998</v>
      </c>
      <c r="AJ397">
        <v>0.13333333999999999</v>
      </c>
      <c r="AK397">
        <v>0.7781188</v>
      </c>
      <c r="AL397">
        <v>0.27611372000000001</v>
      </c>
      <c r="AM397">
        <v>50</v>
      </c>
      <c r="AN397">
        <v>9</v>
      </c>
      <c r="AO397">
        <v>90</v>
      </c>
      <c r="AP397">
        <v>100</v>
      </c>
      <c r="AQ397" s="34">
        <v>2.5227776</v>
      </c>
      <c r="AR397" s="34">
        <v>2.5874643000000002</v>
      </c>
      <c r="AS397" s="34">
        <v>1.8687241999999999</v>
      </c>
      <c r="AT397" s="34">
        <v>82.955759999999998</v>
      </c>
      <c r="AU397" s="34">
        <v>89.934719999999999</v>
      </c>
      <c r="AV397" s="34"/>
      <c r="AW397" s="34"/>
      <c r="AX397" s="34">
        <v>22.115245999999999</v>
      </c>
      <c r="AY397" s="34">
        <v>13.822027</v>
      </c>
      <c r="AZ397" s="34">
        <v>8.2702430000000007</v>
      </c>
      <c r="BA397" s="34">
        <v>3.0000002000000001</v>
      </c>
      <c r="BB397" s="34">
        <v>0.89955499999999999</v>
      </c>
      <c r="BC397" s="34">
        <v>0</v>
      </c>
      <c r="BD397" s="34">
        <v>0</v>
      </c>
      <c r="BE397" s="34">
        <v>0.3</v>
      </c>
      <c r="BF397" s="34">
        <v>0</v>
      </c>
      <c r="BG397" s="34">
        <v>1.1000000000000001</v>
      </c>
      <c r="BH397" s="34">
        <v>2.2000000000000002</v>
      </c>
      <c r="BI397" s="34">
        <v>5.5000004999999996</v>
      </c>
      <c r="BJ397" s="34">
        <v>8</v>
      </c>
      <c r="BK397" s="34">
        <v>1.9000001</v>
      </c>
      <c r="BL397" s="34">
        <v>0.1</v>
      </c>
      <c r="BM397" s="34">
        <v>6.8</v>
      </c>
      <c r="BN397" s="34">
        <v>16.900002000000001</v>
      </c>
      <c r="BO397" s="34">
        <v>2.5</v>
      </c>
      <c r="BP397" s="34">
        <v>4.1167434000000003E-2</v>
      </c>
      <c r="BQ397" s="34"/>
      <c r="BR397" s="34"/>
      <c r="BS397" s="34"/>
      <c r="BT397" s="34"/>
      <c r="BU397" s="34"/>
      <c r="BV397" s="34">
        <v>2.1000000999999999</v>
      </c>
      <c r="BW397" s="34">
        <v>5.0000009999999996E-3</v>
      </c>
      <c r="BX397" s="34">
        <v>0.57750005000000004</v>
      </c>
      <c r="BY397" s="34">
        <v>7.6000003999999999</v>
      </c>
      <c r="BZ397" s="34">
        <v>17.100000000000001</v>
      </c>
      <c r="CA397" s="34"/>
      <c r="CB397" s="34"/>
      <c r="CC397" s="34"/>
      <c r="CD397" s="34"/>
      <c r="CE397" s="34"/>
      <c r="CF397" s="34"/>
      <c r="CG397" s="34"/>
      <c r="CH397" s="34"/>
      <c r="CI397" s="34"/>
      <c r="CJ397" s="34"/>
      <c r="CK397" s="34"/>
      <c r="CL397" s="34"/>
      <c r="CM397" s="34"/>
      <c r="CN397" s="34" t="s">
        <v>2176</v>
      </c>
    </row>
    <row r="398" spans="1:92">
      <c r="A398" t="s">
        <v>2614</v>
      </c>
      <c r="B398">
        <v>588</v>
      </c>
      <c r="C398" t="s">
        <v>438</v>
      </c>
      <c r="D398">
        <v>5.1511063999999998</v>
      </c>
      <c r="E398">
        <v>3.0499784999999999</v>
      </c>
      <c r="F398">
        <v>2858.8737999999998</v>
      </c>
      <c r="G398">
        <v>260.89089999999999</v>
      </c>
      <c r="H398">
        <v>1218.5382999999999</v>
      </c>
      <c r="I398">
        <v>659.85749999999996</v>
      </c>
      <c r="J398">
        <v>719.58716000000004</v>
      </c>
      <c r="K398">
        <v>9</v>
      </c>
      <c r="L398">
        <v>75.529409999999999</v>
      </c>
      <c r="M398">
        <v>121.999146</v>
      </c>
      <c r="N398" t="s">
        <v>2184</v>
      </c>
      <c r="O398">
        <v>111.98057</v>
      </c>
      <c r="P398">
        <v>101.66595</v>
      </c>
      <c r="Q398">
        <v>569</v>
      </c>
      <c r="R398">
        <v>4.5389999999999997</v>
      </c>
      <c r="S398">
        <v>4.2770000000000001</v>
      </c>
      <c r="T398">
        <v>4.5389999999999997</v>
      </c>
      <c r="U398">
        <v>3.4929999999999999</v>
      </c>
      <c r="V398">
        <v>5.5430000000000001</v>
      </c>
      <c r="W398">
        <v>4.3239999999999998</v>
      </c>
      <c r="X398">
        <v>8.5069999999999997</v>
      </c>
      <c r="Y398">
        <v>5.7720000000000002</v>
      </c>
      <c r="Z398">
        <v>9</v>
      </c>
      <c r="AA398">
        <v>5.75</v>
      </c>
      <c r="AB398">
        <v>3.81</v>
      </c>
      <c r="AC398">
        <v>2.956</v>
      </c>
      <c r="AD398">
        <v>76450.570000000007</v>
      </c>
      <c r="AE398">
        <v>7673.1589999999997</v>
      </c>
      <c r="AF398">
        <v>38546.366999999998</v>
      </c>
      <c r="AG398">
        <v>4</v>
      </c>
      <c r="AH398">
        <v>1</v>
      </c>
      <c r="AI398">
        <v>0.16666666999999999</v>
      </c>
      <c r="AJ398">
        <v>0.13333333999999999</v>
      </c>
      <c r="AK398">
        <v>0.93527716000000005</v>
      </c>
      <c r="AL398">
        <v>0.14331326</v>
      </c>
      <c r="AM398">
        <v>50</v>
      </c>
      <c r="AN398">
        <v>9</v>
      </c>
      <c r="AO398">
        <v>99</v>
      </c>
      <c r="AP398">
        <v>100</v>
      </c>
      <c r="AQ398" s="34">
        <v>9.3148719999999994</v>
      </c>
      <c r="AR398" s="34">
        <v>9.5412750000000006</v>
      </c>
      <c r="AS398" s="34">
        <v>0</v>
      </c>
      <c r="AT398" s="34">
        <v>975.14764000000002</v>
      </c>
      <c r="AU398" s="34">
        <v>994.00385000000006</v>
      </c>
      <c r="AV398" s="34">
        <v>6.4980439999999997E-3</v>
      </c>
      <c r="AW398" s="34">
        <v>62.118713</v>
      </c>
      <c r="AX398" s="34">
        <v>62.118713</v>
      </c>
      <c r="AY398" s="34">
        <v>9.3178079999999994</v>
      </c>
      <c r="AZ398" s="34">
        <v>6.4011683000000001</v>
      </c>
      <c r="BA398" s="34">
        <v>0.5</v>
      </c>
      <c r="BB398" s="34">
        <v>0.77171500000000004</v>
      </c>
      <c r="BC398" s="34">
        <v>0</v>
      </c>
      <c r="BD398" s="34">
        <v>0</v>
      </c>
      <c r="BE398" s="34">
        <v>0.3</v>
      </c>
      <c r="BF398" s="34">
        <v>0</v>
      </c>
      <c r="BG398" s="34">
        <v>0.4</v>
      </c>
      <c r="BH398" s="34">
        <v>0.6</v>
      </c>
      <c r="BI398" s="34">
        <v>1.5000001000000001</v>
      </c>
      <c r="BJ398" s="34">
        <v>12.500000999999999</v>
      </c>
      <c r="BK398" s="34">
        <v>15.6</v>
      </c>
      <c r="BL398" s="34">
        <v>0</v>
      </c>
      <c r="BM398" s="34">
        <v>6.9</v>
      </c>
      <c r="BN398" s="34">
        <v>6.4</v>
      </c>
      <c r="BO398" s="34">
        <v>0</v>
      </c>
      <c r="BP398" s="34">
        <v>4.1167434000000003E-2</v>
      </c>
      <c r="BQ398" s="34"/>
      <c r="BR398" s="34"/>
      <c r="BS398" s="34"/>
      <c r="BT398" s="34"/>
      <c r="BU398" s="34"/>
      <c r="BV398" s="34">
        <v>2.1000000999999999</v>
      </c>
      <c r="BW398" s="34">
        <v>5.0000009999999996E-3</v>
      </c>
      <c r="BX398" s="34">
        <v>0.57750005000000004</v>
      </c>
      <c r="BY398" s="34">
        <v>7.6000003999999999</v>
      </c>
      <c r="BZ398" s="34">
        <v>17.100000000000001</v>
      </c>
      <c r="CA398" s="34"/>
      <c r="CB398" s="34"/>
      <c r="CC398" s="34"/>
      <c r="CD398" s="34"/>
      <c r="CE398" s="34"/>
      <c r="CF398" s="34"/>
      <c r="CG398" s="34"/>
      <c r="CH398" s="34"/>
      <c r="CI398" s="34"/>
      <c r="CJ398" s="34"/>
      <c r="CK398" s="34"/>
      <c r="CL398" s="34"/>
      <c r="CM398" s="34"/>
      <c r="CN398" s="34" t="s">
        <v>2182</v>
      </c>
    </row>
    <row r="399" spans="1:92">
      <c r="A399" t="s">
        <v>2615</v>
      </c>
      <c r="B399">
        <v>589</v>
      </c>
      <c r="C399" t="s">
        <v>439</v>
      </c>
      <c r="D399">
        <v>3.9060926</v>
      </c>
      <c r="E399">
        <v>3.0758909999999999</v>
      </c>
      <c r="F399">
        <v>3653.6187</v>
      </c>
      <c r="G399">
        <v>774.38789999999995</v>
      </c>
      <c r="H399">
        <v>1361.2926</v>
      </c>
      <c r="I399">
        <v>973.95230000000004</v>
      </c>
      <c r="J399">
        <v>543.98569999999995</v>
      </c>
      <c r="K399">
        <v>9</v>
      </c>
      <c r="L399">
        <v>57.274085999999997</v>
      </c>
      <c r="M399">
        <v>123.035645</v>
      </c>
      <c r="N399" t="s">
        <v>2184</v>
      </c>
      <c r="O399">
        <v>84.915059999999997</v>
      </c>
      <c r="P399">
        <v>102.52970000000001</v>
      </c>
      <c r="Q399">
        <v>453</v>
      </c>
      <c r="R399">
        <v>3.9529999999999998</v>
      </c>
      <c r="S399">
        <v>4.8360000000000003</v>
      </c>
      <c r="T399">
        <v>3.9529999999999998</v>
      </c>
      <c r="U399">
        <v>3.508</v>
      </c>
      <c r="V399">
        <v>4.5679999999999996</v>
      </c>
      <c r="W399">
        <v>6.4080000000000004</v>
      </c>
      <c r="X399">
        <v>8.1229999999999993</v>
      </c>
      <c r="Y399">
        <v>1.542</v>
      </c>
      <c r="Z399">
        <v>3.4049999999999998</v>
      </c>
      <c r="AA399">
        <v>1.665</v>
      </c>
      <c r="AB399">
        <v>0.97</v>
      </c>
      <c r="AC399">
        <v>0.77</v>
      </c>
      <c r="AD399">
        <v>8874.3850000000002</v>
      </c>
      <c r="AE399">
        <v>8522.9689999999991</v>
      </c>
      <c r="AF399">
        <v>24419.692999999999</v>
      </c>
      <c r="AG399">
        <v>1</v>
      </c>
      <c r="AH399">
        <v>1</v>
      </c>
      <c r="AI399">
        <v>0.125</v>
      </c>
      <c r="AJ399">
        <v>6.6666669999999997E-2</v>
      </c>
      <c r="AK399">
        <v>0.39999457999999999</v>
      </c>
      <c r="AL399">
        <v>0.14215908999999999</v>
      </c>
      <c r="AM399">
        <v>86</v>
      </c>
      <c r="AN399">
        <v>45</v>
      </c>
      <c r="AO399">
        <v>45</v>
      </c>
      <c r="AP399">
        <v>60</v>
      </c>
      <c r="AQ399" s="34">
        <v>0.216197</v>
      </c>
      <c r="AR399" s="34">
        <v>0</v>
      </c>
      <c r="AS399" s="34">
        <v>0.50239929999999999</v>
      </c>
      <c r="AT399" s="34">
        <v>83.845740000000006</v>
      </c>
      <c r="AU399" s="34">
        <v>84.564329999999998</v>
      </c>
      <c r="AV399" s="34"/>
      <c r="AW399" s="34"/>
      <c r="AX399" s="34"/>
      <c r="AY399" s="34">
        <v>22.972897</v>
      </c>
      <c r="AZ399" s="34"/>
      <c r="BA399" s="34">
        <v>3.0000002000000001</v>
      </c>
      <c r="BB399" s="34">
        <v>0.77069500000000002</v>
      </c>
      <c r="BC399" s="34">
        <v>0</v>
      </c>
      <c r="BD399" s="34">
        <v>0</v>
      </c>
      <c r="BE399" s="34">
        <v>0.3</v>
      </c>
      <c r="BF399" s="34">
        <v>0</v>
      </c>
      <c r="BG399" s="34">
        <v>0.2</v>
      </c>
      <c r="BH399" s="34">
        <v>1.5000001000000001</v>
      </c>
      <c r="BI399" s="34">
        <v>4</v>
      </c>
      <c r="BJ399" s="34">
        <v>5.8</v>
      </c>
      <c r="BK399" s="34">
        <v>6.6000003999999999</v>
      </c>
      <c r="BL399" s="34">
        <v>0</v>
      </c>
      <c r="BM399" s="34">
        <v>1.9000001</v>
      </c>
      <c r="BN399" s="34">
        <v>2.2000000000000002</v>
      </c>
      <c r="BO399" s="34">
        <v>0</v>
      </c>
      <c r="BP399" s="34"/>
      <c r="BQ399" s="34"/>
      <c r="BR399" s="34"/>
      <c r="BS399" s="34"/>
      <c r="BT399" s="34"/>
      <c r="BU399" s="34"/>
      <c r="BV399" s="34">
        <v>2.4320002000000001</v>
      </c>
      <c r="BW399" s="34"/>
      <c r="BX399" s="34"/>
      <c r="BY399" s="34">
        <v>1.8000001000000001</v>
      </c>
      <c r="BZ399" s="34">
        <v>2.7</v>
      </c>
      <c r="CA399" s="34"/>
      <c r="CB399" s="34"/>
      <c r="CC399" s="34"/>
      <c r="CD399" s="34"/>
      <c r="CE399" s="34"/>
      <c r="CF399" s="34"/>
      <c r="CG399" s="34"/>
      <c r="CH399" s="34"/>
      <c r="CI399" s="34"/>
      <c r="CJ399" s="34"/>
      <c r="CK399" s="34"/>
      <c r="CL399" s="34"/>
      <c r="CM399" s="34"/>
      <c r="CN399" s="34" t="s">
        <v>2176</v>
      </c>
    </row>
    <row r="400" spans="1:92">
      <c r="A400" t="s">
        <v>2616</v>
      </c>
      <c r="B400">
        <v>590</v>
      </c>
      <c r="C400" t="s">
        <v>440</v>
      </c>
      <c r="D400">
        <v>2.1512117000000002</v>
      </c>
      <c r="E400">
        <v>2.0502630000000002</v>
      </c>
      <c r="F400">
        <v>2797.2163</v>
      </c>
      <c r="G400">
        <v>892.94129999999996</v>
      </c>
      <c r="H400">
        <v>755.5566</v>
      </c>
      <c r="I400">
        <v>604.73260000000005</v>
      </c>
      <c r="J400">
        <v>543.98569999999995</v>
      </c>
      <c r="K400">
        <v>9</v>
      </c>
      <c r="L400">
        <v>31.542694000000001</v>
      </c>
      <c r="M400">
        <v>82.01052</v>
      </c>
      <c r="N400" t="s">
        <v>2192</v>
      </c>
      <c r="O400">
        <v>165.47783000000001</v>
      </c>
      <c r="P400">
        <v>227.80699000000001</v>
      </c>
      <c r="Q400">
        <v>343</v>
      </c>
      <c r="R400">
        <v>2.9329999999999998</v>
      </c>
      <c r="S400">
        <v>4.2309999999999999</v>
      </c>
      <c r="T400">
        <v>2.9329999999999998</v>
      </c>
      <c r="U400">
        <v>2.8639999999999999</v>
      </c>
      <c r="V400">
        <v>4.2670000000000003</v>
      </c>
      <c r="W400">
        <v>5.3719999999999999</v>
      </c>
      <c r="X400">
        <v>8.5069999999999997</v>
      </c>
      <c r="Y400">
        <v>1.7470000000000001</v>
      </c>
      <c r="Z400">
        <v>2.613</v>
      </c>
      <c r="AA400">
        <v>1.7230000000000001</v>
      </c>
      <c r="AB400">
        <v>0.73499999999999999</v>
      </c>
      <c r="AC400">
        <v>0.156</v>
      </c>
      <c r="AD400">
        <v>12310.537</v>
      </c>
      <c r="AE400">
        <v>8922.9689999999991</v>
      </c>
      <c r="AF400">
        <v>22146.559000000001</v>
      </c>
      <c r="AG400">
        <v>1</v>
      </c>
      <c r="AH400">
        <v>1</v>
      </c>
      <c r="AI400">
        <v>6.6666669999999997E-2</v>
      </c>
      <c r="AJ400">
        <v>4.1666667999999997E-2</v>
      </c>
      <c r="AK400">
        <v>0.31292278000000001</v>
      </c>
      <c r="AL400">
        <v>5.1447029999999998E-2</v>
      </c>
      <c r="AM400">
        <v>86</v>
      </c>
      <c r="AN400">
        <v>25</v>
      </c>
      <c r="AO400">
        <v>35</v>
      </c>
      <c r="AP400">
        <v>75</v>
      </c>
      <c r="AQ400" s="34">
        <v>1.0752349999999999</v>
      </c>
      <c r="AR400" s="34">
        <v>0</v>
      </c>
      <c r="AS400" s="34">
        <v>0.50239929999999999</v>
      </c>
      <c r="AT400" s="34">
        <v>188.62617</v>
      </c>
      <c r="AU400" s="34">
        <v>190.17972</v>
      </c>
      <c r="AV400" s="34"/>
      <c r="AW400" s="34"/>
      <c r="AX400" s="34"/>
      <c r="AY400" s="34">
        <v>10.751315999999999</v>
      </c>
      <c r="AZ400" s="34"/>
      <c r="BA400" s="34">
        <v>3.0000002000000001</v>
      </c>
      <c r="BB400" s="34">
        <v>0.77069500000000002</v>
      </c>
      <c r="BC400" s="34">
        <v>0</v>
      </c>
      <c r="BD400" s="34">
        <v>0</v>
      </c>
      <c r="BE400" s="34">
        <v>0.2</v>
      </c>
      <c r="BF400" s="34">
        <v>0</v>
      </c>
      <c r="BG400" s="34">
        <v>0.70000004999999998</v>
      </c>
      <c r="BH400" s="34">
        <v>1.3000001000000001</v>
      </c>
      <c r="BI400" s="34">
        <v>3.1000000999999999</v>
      </c>
      <c r="BJ400" s="34">
        <v>3.3000001999999999</v>
      </c>
      <c r="BK400" s="34">
        <v>0</v>
      </c>
      <c r="BL400" s="34">
        <v>0</v>
      </c>
      <c r="BM400" s="34">
        <v>4.4000000000000004</v>
      </c>
      <c r="BN400" s="34">
        <v>0</v>
      </c>
      <c r="BO400" s="34">
        <v>0</v>
      </c>
      <c r="BP400" s="34"/>
      <c r="BQ400" s="34"/>
      <c r="BR400" s="34"/>
      <c r="BS400" s="34"/>
      <c r="BT400" s="34"/>
      <c r="BU400" s="34"/>
      <c r="BV400" s="34">
        <v>1.5200001000000001</v>
      </c>
      <c r="BW400" s="34"/>
      <c r="BX400" s="34"/>
      <c r="BY400" s="34">
        <v>1.3759999999999999</v>
      </c>
      <c r="BZ400" s="34">
        <v>1.5480001000000001</v>
      </c>
      <c r="CA400" s="34"/>
      <c r="CB400" s="34"/>
      <c r="CC400" s="34"/>
      <c r="CD400" s="34"/>
      <c r="CE400" s="34"/>
      <c r="CF400" s="34"/>
      <c r="CG400" s="34"/>
      <c r="CH400" s="34"/>
      <c r="CI400" s="34"/>
      <c r="CJ400" s="34"/>
      <c r="CK400" s="34"/>
      <c r="CL400" s="34"/>
      <c r="CM400" s="34"/>
      <c r="CN400" s="34" t="s">
        <v>2176</v>
      </c>
    </row>
    <row r="401" spans="1:92">
      <c r="A401" t="s">
        <v>2617</v>
      </c>
      <c r="B401">
        <v>591</v>
      </c>
      <c r="C401" t="s">
        <v>441</v>
      </c>
      <c r="D401">
        <v>2.5904493</v>
      </c>
      <c r="E401">
        <v>2.2433474000000002</v>
      </c>
      <c r="F401">
        <v>2463.7640000000001</v>
      </c>
      <c r="G401">
        <v>295.76873999999998</v>
      </c>
      <c r="H401">
        <v>657.65219999999999</v>
      </c>
      <c r="I401">
        <v>885.59265000000005</v>
      </c>
      <c r="J401">
        <v>624.75019999999995</v>
      </c>
      <c r="K401">
        <v>9</v>
      </c>
      <c r="L401">
        <v>37.983128000000001</v>
      </c>
      <c r="M401">
        <v>89.733900000000006</v>
      </c>
      <c r="N401" t="s">
        <v>2195</v>
      </c>
      <c r="O401">
        <v>76.189679999999996</v>
      </c>
      <c r="P401">
        <v>118.070915</v>
      </c>
      <c r="Q401">
        <v>344</v>
      </c>
      <c r="R401">
        <v>3.2189999999999999</v>
      </c>
      <c r="S401">
        <v>3.9710000000000001</v>
      </c>
      <c r="T401">
        <v>3.2189999999999999</v>
      </c>
      <c r="U401">
        <v>2.996</v>
      </c>
      <c r="V401">
        <v>4.2270000000000003</v>
      </c>
      <c r="W401">
        <v>4.7229999999999999</v>
      </c>
      <c r="X401">
        <v>7.1920000000000002</v>
      </c>
      <c r="Y401">
        <v>2.742</v>
      </c>
      <c r="Z401">
        <v>4.0679999999999996</v>
      </c>
      <c r="AA401">
        <v>2.4620000000000002</v>
      </c>
      <c r="AB401">
        <v>1.5</v>
      </c>
      <c r="AC401">
        <v>0.106</v>
      </c>
      <c r="AD401">
        <v>34492.008000000002</v>
      </c>
      <c r="AE401">
        <v>6701.85</v>
      </c>
      <c r="AF401">
        <v>14747.437</v>
      </c>
      <c r="AG401">
        <v>1</v>
      </c>
      <c r="AH401">
        <v>2</v>
      </c>
      <c r="AI401">
        <v>8.3333335999999994E-2</v>
      </c>
      <c r="AJ401">
        <v>8.3333335999999994E-2</v>
      </c>
      <c r="AK401">
        <v>0.10318103000000001</v>
      </c>
      <c r="AL401">
        <v>6.8382360000000003E-2</v>
      </c>
      <c r="AM401">
        <v>28</v>
      </c>
      <c r="AN401">
        <v>15</v>
      </c>
      <c r="AO401">
        <v>45</v>
      </c>
      <c r="AP401">
        <v>45</v>
      </c>
      <c r="AQ401" s="34">
        <v>6.9890284999999999</v>
      </c>
      <c r="AR401" s="34">
        <v>0</v>
      </c>
      <c r="AS401" s="34">
        <v>0.13397315000000001</v>
      </c>
      <c r="AT401" s="34">
        <v>204.87899999999999</v>
      </c>
      <c r="AU401" s="34">
        <v>211.98759999999999</v>
      </c>
      <c r="AV401" s="34"/>
      <c r="AW401" s="34"/>
      <c r="AX401" s="34"/>
      <c r="AY401" s="34"/>
      <c r="AZ401" s="34">
        <v>1.2405366</v>
      </c>
      <c r="BA401" s="34">
        <v>3.0000002000000001</v>
      </c>
      <c r="BB401" s="34">
        <v>0.25092502999999999</v>
      </c>
      <c r="BC401" s="34">
        <v>0</v>
      </c>
      <c r="BD401" s="34">
        <v>0</v>
      </c>
      <c r="BE401" s="34">
        <v>0.15</v>
      </c>
      <c r="BF401" s="34">
        <v>0</v>
      </c>
      <c r="BG401" s="34">
        <v>0.4</v>
      </c>
      <c r="BH401" s="34">
        <v>1.1000000000000001</v>
      </c>
      <c r="BI401" s="34">
        <v>3.6000000999999999</v>
      </c>
      <c r="BJ401" s="34">
        <v>1.1000000000000001</v>
      </c>
      <c r="BK401" s="34">
        <v>0.5</v>
      </c>
      <c r="BL401" s="34">
        <v>0.2</v>
      </c>
      <c r="BM401" s="34">
        <v>0.8</v>
      </c>
      <c r="BN401" s="34">
        <v>0.3</v>
      </c>
      <c r="BO401" s="34">
        <v>0.2</v>
      </c>
      <c r="BP401" s="34"/>
      <c r="BQ401" s="34"/>
      <c r="BR401" s="34"/>
      <c r="BS401" s="34"/>
      <c r="BT401" s="34"/>
      <c r="BU401" s="34"/>
      <c r="BV401" s="34">
        <v>3.0000002000000001</v>
      </c>
      <c r="BW401" s="34"/>
      <c r="BX401" s="34"/>
      <c r="BY401" s="34">
        <v>5.5039999999999996</v>
      </c>
      <c r="BZ401" s="34">
        <v>7.7400001999999999</v>
      </c>
      <c r="CA401" s="34"/>
      <c r="CB401" s="34"/>
      <c r="CC401" s="34"/>
      <c r="CD401" s="34"/>
      <c r="CE401" s="34"/>
      <c r="CF401" s="34"/>
      <c r="CG401" s="34"/>
      <c r="CH401" s="34"/>
      <c r="CI401" s="34"/>
      <c r="CJ401" s="34"/>
      <c r="CK401" s="34"/>
      <c r="CL401" s="34"/>
      <c r="CM401" s="34"/>
      <c r="CN401" s="34" t="s">
        <v>2176</v>
      </c>
    </row>
    <row r="402" spans="1:92">
      <c r="A402" t="s">
        <v>2618</v>
      </c>
      <c r="B402">
        <v>592</v>
      </c>
      <c r="C402" t="s">
        <v>442</v>
      </c>
      <c r="D402">
        <v>3.3883407000000001</v>
      </c>
      <c r="E402">
        <v>2.7683779999999998</v>
      </c>
      <c r="F402">
        <v>2774.8645000000001</v>
      </c>
      <c r="G402">
        <v>298.86615</v>
      </c>
      <c r="H402">
        <v>678.36170000000004</v>
      </c>
      <c r="I402">
        <v>1172.8864000000001</v>
      </c>
      <c r="J402">
        <v>624.75019999999995</v>
      </c>
      <c r="K402">
        <v>9</v>
      </c>
      <c r="L402">
        <v>49.682414999999999</v>
      </c>
      <c r="M402">
        <v>110.73511499999999</v>
      </c>
      <c r="N402" t="s">
        <v>2195</v>
      </c>
      <c r="O402">
        <v>99.657073999999994</v>
      </c>
      <c r="P402">
        <v>145.70410000000001</v>
      </c>
      <c r="Q402">
        <v>457</v>
      </c>
      <c r="R402">
        <v>3.681</v>
      </c>
      <c r="S402">
        <v>4.2140000000000004</v>
      </c>
      <c r="T402">
        <v>3.681</v>
      </c>
      <c r="U402">
        <v>3.3279999999999998</v>
      </c>
      <c r="V402">
        <v>5.1559999999999997</v>
      </c>
      <c r="W402">
        <v>6.1210000000000004</v>
      </c>
      <c r="X402">
        <v>5.8419999999999996</v>
      </c>
      <c r="Y402">
        <v>3.9609999999999999</v>
      </c>
      <c r="Z402">
        <v>7.1280000000000001</v>
      </c>
      <c r="AA402">
        <v>3.49</v>
      </c>
      <c r="AB402">
        <v>2.4820000000000002</v>
      </c>
      <c r="AC402">
        <v>1.157</v>
      </c>
      <c r="AD402">
        <v>53354.906000000003</v>
      </c>
      <c r="AE402">
        <v>8301.85</v>
      </c>
      <c r="AF402">
        <v>16449.557000000001</v>
      </c>
      <c r="AG402">
        <v>1</v>
      </c>
      <c r="AH402">
        <v>2</v>
      </c>
      <c r="AI402">
        <v>0.11666667</v>
      </c>
      <c r="AJ402">
        <v>8.3333335999999994E-2</v>
      </c>
      <c r="AK402">
        <v>0.14144345999999999</v>
      </c>
      <c r="AL402">
        <v>0.11767093000000001</v>
      </c>
      <c r="AM402">
        <v>28</v>
      </c>
      <c r="AN402">
        <v>15</v>
      </c>
      <c r="AO402">
        <v>83</v>
      </c>
      <c r="AP402">
        <v>86</v>
      </c>
      <c r="AQ402" s="34">
        <v>10.08033</v>
      </c>
      <c r="AR402" s="34">
        <v>0</v>
      </c>
      <c r="AS402" s="34">
        <v>1.7583977</v>
      </c>
      <c r="AT402" s="34">
        <v>176.65264999999999</v>
      </c>
      <c r="AU402" s="34">
        <v>188.49135000000001</v>
      </c>
      <c r="AV402" s="34"/>
      <c r="AW402" s="34"/>
      <c r="AX402" s="34"/>
      <c r="AY402" s="34">
        <v>4.1351212999999998</v>
      </c>
      <c r="AZ402" s="34">
        <v>1.2405366</v>
      </c>
      <c r="BA402" s="34">
        <v>3.0000002000000001</v>
      </c>
      <c r="BB402" s="34">
        <v>0.25092502999999999</v>
      </c>
      <c r="BC402" s="34">
        <v>0</v>
      </c>
      <c r="BD402" s="34">
        <v>0</v>
      </c>
      <c r="BE402" s="34">
        <v>0.15</v>
      </c>
      <c r="BF402" s="34">
        <v>0</v>
      </c>
      <c r="BG402" s="34">
        <v>0.70000004999999998</v>
      </c>
      <c r="BH402" s="34">
        <v>1.6</v>
      </c>
      <c r="BI402" s="34">
        <v>1.7</v>
      </c>
      <c r="BJ402" s="34">
        <v>0.70000004999999998</v>
      </c>
      <c r="BK402" s="34">
        <v>3.1000000999999999</v>
      </c>
      <c r="BL402" s="34">
        <v>1.6</v>
      </c>
      <c r="BM402" s="34">
        <v>0.6</v>
      </c>
      <c r="BN402" s="34">
        <v>2.4</v>
      </c>
      <c r="BO402" s="34">
        <v>1.3000001000000001</v>
      </c>
      <c r="BP402" s="34"/>
      <c r="BQ402" s="34"/>
      <c r="BR402" s="34"/>
      <c r="BS402" s="34">
        <v>0</v>
      </c>
      <c r="BT402" s="34">
        <v>1.4825176</v>
      </c>
      <c r="BU402" s="34">
        <v>0</v>
      </c>
      <c r="BV402" s="34">
        <v>3.0000002000000001</v>
      </c>
      <c r="BW402" s="34"/>
      <c r="BX402" s="34"/>
      <c r="BY402" s="34">
        <v>6.88</v>
      </c>
      <c r="BZ402" s="34">
        <v>15.480000499999999</v>
      </c>
      <c r="CA402" s="34"/>
      <c r="CB402" s="34"/>
      <c r="CC402" s="34"/>
      <c r="CD402" s="34"/>
      <c r="CE402" s="34"/>
      <c r="CF402" s="34"/>
      <c r="CG402" s="34"/>
      <c r="CH402" s="34"/>
      <c r="CI402" s="34"/>
      <c r="CJ402" s="34"/>
      <c r="CK402" s="34"/>
      <c r="CL402" s="34"/>
      <c r="CM402" s="34"/>
      <c r="CN402" s="34" t="s">
        <v>2233</v>
      </c>
    </row>
    <row r="403" spans="1:92">
      <c r="A403" t="s">
        <v>2619</v>
      </c>
      <c r="B403">
        <v>593</v>
      </c>
      <c r="C403" t="s">
        <v>443</v>
      </c>
      <c r="D403">
        <v>4.5403624000000002</v>
      </c>
      <c r="E403">
        <v>1.4742820000000001</v>
      </c>
      <c r="F403">
        <v>869.68700000000001</v>
      </c>
      <c r="G403">
        <v>33.318869999999997</v>
      </c>
      <c r="H403">
        <v>168.59219999999999</v>
      </c>
      <c r="I403">
        <v>43.025790000000001</v>
      </c>
      <c r="J403">
        <v>624.75019999999995</v>
      </c>
      <c r="K403">
        <v>8</v>
      </c>
      <c r="L403">
        <v>275.17345999999998</v>
      </c>
      <c r="M403">
        <v>147.4282</v>
      </c>
      <c r="N403" t="s">
        <v>2172</v>
      </c>
      <c r="O403">
        <v>238.96645000000001</v>
      </c>
      <c r="P403">
        <v>122.85683400000001</v>
      </c>
      <c r="Q403">
        <v>449</v>
      </c>
      <c r="R403">
        <v>4.2619999999999996</v>
      </c>
      <c r="S403">
        <v>2.359</v>
      </c>
      <c r="T403">
        <v>4.2619999999999996</v>
      </c>
      <c r="U403">
        <v>2.4279999999999999</v>
      </c>
      <c r="V403">
        <v>4.1379999999999999</v>
      </c>
      <c r="W403">
        <v>2.5960000000000001</v>
      </c>
      <c r="X403">
        <v>8.1229999999999993</v>
      </c>
      <c r="Y403">
        <v>4.3499999999999996</v>
      </c>
      <c r="Z403">
        <v>8.8339999999999996</v>
      </c>
      <c r="AA403">
        <v>5.242</v>
      </c>
      <c r="AB403">
        <v>2.09</v>
      </c>
      <c r="AC403">
        <v>1.5009999999999999</v>
      </c>
      <c r="AD403">
        <v>76857.983999999997</v>
      </c>
      <c r="AE403">
        <v>11750.92</v>
      </c>
      <c r="AF403">
        <v>27990.48</v>
      </c>
      <c r="AG403">
        <v>1</v>
      </c>
      <c r="AH403">
        <v>2</v>
      </c>
      <c r="AI403">
        <v>3.1666666000000003E-2</v>
      </c>
      <c r="AJ403">
        <v>0.20833334000000001</v>
      </c>
      <c r="AK403">
        <v>4.1686090000000002E-2</v>
      </c>
      <c r="AL403">
        <v>3.7319909999999998E-2</v>
      </c>
      <c r="AM403">
        <v>14</v>
      </c>
      <c r="AN403">
        <v>10</v>
      </c>
      <c r="AO403">
        <v>99</v>
      </c>
      <c r="AP403">
        <v>100</v>
      </c>
      <c r="AQ403" s="34">
        <v>13.104426</v>
      </c>
      <c r="AR403" s="34">
        <v>4.6100706999999996</v>
      </c>
      <c r="AS403" s="34">
        <v>0</v>
      </c>
      <c r="AT403" s="34">
        <v>697.88279999999997</v>
      </c>
      <c r="AU403" s="34">
        <v>715.59730000000002</v>
      </c>
      <c r="AV403" s="34"/>
      <c r="AW403" s="34"/>
      <c r="AX403" s="34">
        <v>11.909151</v>
      </c>
      <c r="AY403" s="34">
        <v>12.405366000000001</v>
      </c>
      <c r="AZ403" s="34">
        <v>2.8945851</v>
      </c>
      <c r="BA403" s="34">
        <v>3.0000002000000001</v>
      </c>
      <c r="BB403" s="34">
        <v>0.12546001000000001</v>
      </c>
      <c r="BC403" s="34">
        <v>0</v>
      </c>
      <c r="BD403" s="34">
        <v>0</v>
      </c>
      <c r="BE403" s="34">
        <v>0.1</v>
      </c>
      <c r="BF403" s="34">
        <v>0</v>
      </c>
      <c r="BG403" s="34">
        <v>1.3000001000000001</v>
      </c>
      <c r="BH403" s="34">
        <v>2.9</v>
      </c>
      <c r="BI403" s="34">
        <v>5.6000003999999999</v>
      </c>
      <c r="BJ403" s="34">
        <v>0.6</v>
      </c>
      <c r="BK403" s="34">
        <v>0.3</v>
      </c>
      <c r="BL403" s="34">
        <v>0.3</v>
      </c>
      <c r="BM403" s="34">
        <v>2.9</v>
      </c>
      <c r="BN403" s="34">
        <v>1.3000001000000001</v>
      </c>
      <c r="BO403" s="34">
        <v>1.2</v>
      </c>
      <c r="BP403" s="34"/>
      <c r="BQ403" s="34"/>
      <c r="BR403" s="34"/>
      <c r="BS403" s="34">
        <v>0</v>
      </c>
      <c r="BT403" s="34">
        <v>0.24708627</v>
      </c>
      <c r="BU403" s="34">
        <v>0</v>
      </c>
      <c r="BV403" s="34">
        <v>7.5000004999999996</v>
      </c>
      <c r="BW403" s="34"/>
      <c r="BX403" s="34"/>
      <c r="BY403" s="34">
        <v>8</v>
      </c>
      <c r="BZ403" s="34">
        <v>9</v>
      </c>
      <c r="CA403" s="34"/>
      <c r="CB403" s="34"/>
      <c r="CC403" s="34"/>
      <c r="CD403" s="34"/>
      <c r="CE403" s="34"/>
      <c r="CF403" s="34"/>
      <c r="CG403" s="34"/>
      <c r="CH403" s="34"/>
      <c r="CI403" s="34"/>
      <c r="CJ403" s="34"/>
      <c r="CK403" s="34"/>
      <c r="CL403" s="34"/>
      <c r="CM403" s="34"/>
      <c r="CN403" s="34" t="s">
        <v>2176</v>
      </c>
    </row>
    <row r="404" spans="1:92">
      <c r="A404" t="s">
        <v>2620</v>
      </c>
      <c r="B404">
        <v>594</v>
      </c>
      <c r="C404" t="s">
        <v>443</v>
      </c>
      <c r="D404">
        <v>8.4202030000000008</v>
      </c>
      <c r="E404">
        <v>4.0557822999999997</v>
      </c>
      <c r="F404">
        <v>2167.5259999999998</v>
      </c>
      <c r="G404">
        <v>49.634914000000002</v>
      </c>
      <c r="H404">
        <v>215.9571</v>
      </c>
      <c r="I404">
        <v>1277.1836000000001</v>
      </c>
      <c r="J404">
        <v>624.75019999999995</v>
      </c>
      <c r="K404">
        <v>10</v>
      </c>
      <c r="L404">
        <v>112.56956</v>
      </c>
      <c r="M404">
        <v>86.293239999999997</v>
      </c>
      <c r="N404" t="s">
        <v>2197</v>
      </c>
      <c r="O404">
        <v>92.529700000000005</v>
      </c>
      <c r="P404">
        <v>130.83170000000001</v>
      </c>
      <c r="Q404">
        <v>669</v>
      </c>
      <c r="R404">
        <v>5.8040000000000003</v>
      </c>
      <c r="S404">
        <v>3.7250000000000001</v>
      </c>
      <c r="T404">
        <v>5.8040000000000003</v>
      </c>
      <c r="U404">
        <v>4.0279999999999996</v>
      </c>
      <c r="V404">
        <v>6.1340000000000003</v>
      </c>
      <c r="W404">
        <v>4.0750000000000002</v>
      </c>
      <c r="X404">
        <v>9</v>
      </c>
      <c r="Y404">
        <v>7.0789999999999997</v>
      </c>
      <c r="Z404">
        <v>9</v>
      </c>
      <c r="AA404">
        <v>5.0739999999999998</v>
      </c>
      <c r="AB404">
        <v>3.903</v>
      </c>
      <c r="AC404">
        <v>1.67</v>
      </c>
      <c r="AD404">
        <v>64277.74</v>
      </c>
      <c r="AE404">
        <v>10289.620000000001</v>
      </c>
      <c r="AF404">
        <v>37202.004000000001</v>
      </c>
      <c r="AG404">
        <v>1</v>
      </c>
      <c r="AH404">
        <v>2</v>
      </c>
      <c r="AI404">
        <v>0.4166667</v>
      </c>
      <c r="AJ404">
        <v>0.2916667</v>
      </c>
      <c r="AK404">
        <v>0.39498793999999998</v>
      </c>
      <c r="AL404">
        <v>0.40369716</v>
      </c>
      <c r="AM404">
        <v>5</v>
      </c>
      <c r="AN404">
        <v>5</v>
      </c>
      <c r="AO404">
        <v>99</v>
      </c>
      <c r="AP404">
        <v>100</v>
      </c>
      <c r="AQ404" s="34">
        <v>13.547961000000001</v>
      </c>
      <c r="AR404" s="34">
        <v>1.0214734000000001</v>
      </c>
      <c r="AS404" s="34">
        <v>0</v>
      </c>
      <c r="AT404" s="34">
        <v>1091.377</v>
      </c>
      <c r="AU404" s="34">
        <v>1105.9464</v>
      </c>
      <c r="AV404" s="34"/>
      <c r="AW404" s="34"/>
      <c r="AX404" s="34">
        <v>11.909151</v>
      </c>
      <c r="AY404" s="34">
        <v>12.405366000000001</v>
      </c>
      <c r="AZ404" s="34">
        <v>2.8945851</v>
      </c>
      <c r="BA404" s="34">
        <v>3.0000002000000001</v>
      </c>
      <c r="BB404" s="34">
        <v>4.4810005E-2</v>
      </c>
      <c r="BC404" s="34">
        <v>0</v>
      </c>
      <c r="BD404" s="34">
        <v>0</v>
      </c>
      <c r="BE404" s="34">
        <v>0.05</v>
      </c>
      <c r="BF404" s="34">
        <v>0</v>
      </c>
      <c r="BG404" s="34">
        <v>0.70000004999999998</v>
      </c>
      <c r="BH404" s="34">
        <v>2.9</v>
      </c>
      <c r="BI404" s="34">
        <v>2.4</v>
      </c>
      <c r="BJ404" s="34">
        <v>4.8</v>
      </c>
      <c r="BK404" s="34">
        <v>0.90000004</v>
      </c>
      <c r="BL404" s="34">
        <v>0</v>
      </c>
      <c r="BM404" s="34">
        <v>12.900001</v>
      </c>
      <c r="BN404" s="34">
        <v>2.3000001999999999</v>
      </c>
      <c r="BO404" s="34">
        <v>0</v>
      </c>
      <c r="BP404" s="34"/>
      <c r="BQ404" s="34"/>
      <c r="BR404" s="34"/>
      <c r="BS404" s="34"/>
      <c r="BT404" s="34"/>
      <c r="BU404" s="34"/>
      <c r="BV404" s="34">
        <v>10.500000999999999</v>
      </c>
      <c r="BW404" s="34"/>
      <c r="BX404" s="34"/>
      <c r="BY404" s="34">
        <v>15.200001</v>
      </c>
      <c r="BZ404" s="34">
        <v>12.6</v>
      </c>
      <c r="CA404" s="34"/>
      <c r="CB404" s="34"/>
      <c r="CC404" s="34"/>
      <c r="CD404" s="34"/>
      <c r="CE404" s="34"/>
      <c r="CF404" s="34"/>
      <c r="CG404" s="34"/>
      <c r="CH404" s="34"/>
      <c r="CI404" s="34"/>
      <c r="CJ404" s="34"/>
      <c r="CK404" s="34"/>
      <c r="CL404" s="34"/>
      <c r="CM404" s="34"/>
      <c r="CN404" s="34" t="s">
        <v>2176</v>
      </c>
    </row>
    <row r="405" spans="1:92">
      <c r="A405" t="s">
        <v>2621</v>
      </c>
      <c r="B405">
        <v>595</v>
      </c>
      <c r="C405" t="s">
        <v>444</v>
      </c>
      <c r="D405">
        <v>2.0893793000000001</v>
      </c>
      <c r="E405">
        <v>1.5605009999999999</v>
      </c>
      <c r="F405">
        <v>1274.7773</v>
      </c>
      <c r="G405">
        <v>1.6728624000000001</v>
      </c>
      <c r="H405">
        <v>98.433019999999999</v>
      </c>
      <c r="I405">
        <v>549.9212</v>
      </c>
      <c r="J405">
        <v>624.75019999999995</v>
      </c>
      <c r="K405">
        <v>8</v>
      </c>
      <c r="L405">
        <v>126.62904</v>
      </c>
      <c r="M405">
        <v>156.05009999999999</v>
      </c>
      <c r="N405" t="s">
        <v>2217</v>
      </c>
      <c r="O405">
        <v>90.842579999999998</v>
      </c>
      <c r="P405">
        <v>86.694500000000005</v>
      </c>
      <c r="Q405">
        <v>342</v>
      </c>
      <c r="R405">
        <v>2.891</v>
      </c>
      <c r="S405">
        <v>2.8559999999999999</v>
      </c>
      <c r="T405">
        <v>2.891</v>
      </c>
      <c r="U405">
        <v>2.4980000000000002</v>
      </c>
      <c r="V405">
        <v>3.72</v>
      </c>
      <c r="W405">
        <v>4.7709999999999999</v>
      </c>
      <c r="X405">
        <v>8.1229999999999993</v>
      </c>
      <c r="Y405">
        <v>1.1990000000000001</v>
      </c>
      <c r="Z405">
        <v>2.218</v>
      </c>
      <c r="AA405">
        <v>1.3280000000000001</v>
      </c>
      <c r="AB405">
        <v>0.439</v>
      </c>
      <c r="AC405">
        <v>0.45100000000000001</v>
      </c>
      <c r="AD405">
        <v>9507.4509999999991</v>
      </c>
      <c r="AE405">
        <v>5342.19</v>
      </c>
      <c r="AF405">
        <v>17062.285</v>
      </c>
      <c r="AG405">
        <v>0.2</v>
      </c>
      <c r="AH405">
        <v>0.6</v>
      </c>
      <c r="AI405">
        <v>8.3333335999999994E-2</v>
      </c>
      <c r="AJ405">
        <v>4.1666667999999997E-2</v>
      </c>
      <c r="AK405">
        <v>4.0925030000000001E-2</v>
      </c>
      <c r="AL405">
        <v>4.0974735999999998E-2</v>
      </c>
      <c r="AM405">
        <v>1</v>
      </c>
      <c r="AN405">
        <v>2</v>
      </c>
      <c r="AO405">
        <v>50</v>
      </c>
      <c r="AP405">
        <v>50</v>
      </c>
      <c r="AQ405" s="34">
        <v>0.57499206000000003</v>
      </c>
      <c r="AR405" s="34">
        <v>0</v>
      </c>
      <c r="AS405" s="34">
        <v>0.30187081999999998</v>
      </c>
      <c r="AT405" s="34">
        <v>0.41260105000000002</v>
      </c>
      <c r="AU405" s="34">
        <v>1.2376328000000001</v>
      </c>
      <c r="AV405" s="34"/>
      <c r="AW405" s="34"/>
      <c r="AX405" s="34">
        <v>3.5547751999999999</v>
      </c>
      <c r="AY405" s="34">
        <v>5.3909735999999997</v>
      </c>
      <c r="AZ405" s="34"/>
      <c r="BA405" s="34">
        <v>3.0000002000000001</v>
      </c>
      <c r="BB405" s="34">
        <v>1.0950001000000001E-3</v>
      </c>
      <c r="BC405" s="34">
        <v>0</v>
      </c>
      <c r="BD405" s="34">
        <v>0</v>
      </c>
      <c r="BE405" s="34">
        <v>2.0000001E-2</v>
      </c>
      <c r="BF405" s="34">
        <v>0</v>
      </c>
      <c r="BG405" s="34">
        <v>0.2</v>
      </c>
      <c r="BH405" s="34">
        <v>1</v>
      </c>
      <c r="BI405" s="34">
        <v>3.1000000999999999</v>
      </c>
      <c r="BJ405" s="34">
        <v>10</v>
      </c>
      <c r="BK405" s="34">
        <v>0.4</v>
      </c>
      <c r="BL405" s="34">
        <v>0</v>
      </c>
      <c r="BM405" s="34">
        <v>0.5</v>
      </c>
      <c r="BN405" s="34">
        <v>0.2</v>
      </c>
      <c r="BO405" s="34">
        <v>0</v>
      </c>
      <c r="BP405" s="34">
        <v>3.9697163000000001E-2</v>
      </c>
      <c r="BQ405" s="34"/>
      <c r="BR405" s="34"/>
      <c r="BS405" s="34">
        <v>0</v>
      </c>
      <c r="BT405" s="34">
        <v>1.8378317000000002E-2</v>
      </c>
      <c r="BU405" s="34">
        <v>0</v>
      </c>
      <c r="BV405" s="34">
        <v>1.5000001000000001</v>
      </c>
      <c r="BW405" s="34"/>
      <c r="BX405" s="34"/>
      <c r="BY405" s="34">
        <v>0.4</v>
      </c>
      <c r="BZ405" s="34"/>
      <c r="CA405" s="34"/>
      <c r="CB405" s="34"/>
      <c r="CC405" s="34"/>
      <c r="CD405" s="34"/>
      <c r="CE405" s="34"/>
      <c r="CF405" s="34"/>
      <c r="CG405" s="34"/>
      <c r="CH405" s="34"/>
      <c r="CI405" s="34"/>
      <c r="CJ405" s="34"/>
      <c r="CK405" s="34"/>
      <c r="CL405" s="34"/>
      <c r="CM405" s="34"/>
      <c r="CN405" s="34" t="s">
        <v>2176</v>
      </c>
    </row>
    <row r="406" spans="1:92">
      <c r="A406" t="s">
        <v>2622</v>
      </c>
      <c r="B406">
        <v>596</v>
      </c>
      <c r="C406" t="s">
        <v>444</v>
      </c>
      <c r="D406">
        <v>1.3218316000000001</v>
      </c>
      <c r="E406">
        <v>0.71794380000000002</v>
      </c>
      <c r="F406">
        <v>661.13549999999998</v>
      </c>
      <c r="G406">
        <v>0.20112691999999999</v>
      </c>
      <c r="H406">
        <v>34.542262999999998</v>
      </c>
      <c r="I406">
        <v>1.6419116</v>
      </c>
      <c r="J406">
        <v>624.75019999999995</v>
      </c>
      <c r="K406">
        <v>8</v>
      </c>
      <c r="L406">
        <v>80.111000000000004</v>
      </c>
      <c r="M406">
        <v>71.794380000000004</v>
      </c>
      <c r="N406" t="s">
        <v>2192</v>
      </c>
      <c r="O406">
        <v>101.67936</v>
      </c>
      <c r="P406">
        <v>79.771540000000002</v>
      </c>
      <c r="Q406">
        <v>231</v>
      </c>
      <c r="R406">
        <v>2.2989999999999999</v>
      </c>
      <c r="S406">
        <v>2.0569999999999999</v>
      </c>
      <c r="T406">
        <v>2.2989999999999999</v>
      </c>
      <c r="U406">
        <v>1.6950000000000001</v>
      </c>
      <c r="V406">
        <v>2.96</v>
      </c>
      <c r="W406">
        <v>3.4039999999999999</v>
      </c>
      <c r="X406">
        <v>8.1229999999999993</v>
      </c>
      <c r="Y406">
        <v>0.79400000000000004</v>
      </c>
      <c r="Z406">
        <v>1.1180000000000001</v>
      </c>
      <c r="AA406">
        <v>0.80200000000000005</v>
      </c>
      <c r="AB406">
        <v>0.16</v>
      </c>
      <c r="AC406">
        <v>0.157</v>
      </c>
      <c r="AD406">
        <v>9507.4509999999991</v>
      </c>
      <c r="AE406">
        <v>3742.19</v>
      </c>
      <c r="AF406">
        <v>6523.7839999999997</v>
      </c>
      <c r="AG406">
        <v>0.2</v>
      </c>
      <c r="AH406">
        <v>0.6</v>
      </c>
      <c r="AI406">
        <v>1.6666667999999999E-2</v>
      </c>
      <c r="AJ406">
        <v>4.1666667999999997E-2</v>
      </c>
      <c r="AK406">
        <v>2.5529515000000001E-3</v>
      </c>
      <c r="AL406">
        <v>2.5555553999999999E-3</v>
      </c>
      <c r="AM406">
        <v>1</v>
      </c>
      <c r="AN406">
        <v>2</v>
      </c>
      <c r="AO406">
        <v>10</v>
      </c>
      <c r="AP406">
        <v>50</v>
      </c>
      <c r="AQ406" s="34">
        <v>0.57499206000000003</v>
      </c>
      <c r="AR406" s="34">
        <v>0</v>
      </c>
      <c r="AS406" s="34">
        <v>0.30187081999999998</v>
      </c>
      <c r="AT406" s="34">
        <v>0.41260105000000002</v>
      </c>
      <c r="AU406" s="34">
        <v>1.2376328000000001</v>
      </c>
      <c r="AV406" s="34"/>
      <c r="AW406" s="34"/>
      <c r="AX406" s="34">
        <v>0.41820887000000001</v>
      </c>
      <c r="AY406" s="34"/>
      <c r="AZ406" s="34"/>
      <c r="BA406" s="34">
        <v>3.0000002000000001</v>
      </c>
      <c r="BB406" s="34">
        <v>1.0950001000000001E-3</v>
      </c>
      <c r="BC406" s="34">
        <v>0</v>
      </c>
      <c r="BD406" s="34">
        <v>0</v>
      </c>
      <c r="BE406" s="34">
        <v>2.0000001E-2</v>
      </c>
      <c r="BF406" s="34">
        <v>0</v>
      </c>
      <c r="BG406" s="34">
        <v>0.1</v>
      </c>
      <c r="BH406" s="34">
        <v>0.3</v>
      </c>
      <c r="BI406" s="34">
        <v>0.3</v>
      </c>
      <c r="BJ406" s="34">
        <v>3.0000002000000001</v>
      </c>
      <c r="BK406" s="34">
        <v>0.4</v>
      </c>
      <c r="BL406" s="34">
        <v>0</v>
      </c>
      <c r="BM406" s="34">
        <v>0.2</v>
      </c>
      <c r="BN406" s="34">
        <v>0.2</v>
      </c>
      <c r="BO406" s="34">
        <v>0</v>
      </c>
      <c r="BP406" s="34">
        <v>3.9697163000000001E-2</v>
      </c>
      <c r="BQ406" s="34"/>
      <c r="BR406" s="34"/>
      <c r="BS406" s="34">
        <v>1.1270465000000001</v>
      </c>
      <c r="BT406" s="34">
        <v>1.8378317000000002E-2</v>
      </c>
      <c r="BU406" s="34">
        <v>0</v>
      </c>
      <c r="BV406" s="34">
        <v>1.5000001000000001</v>
      </c>
      <c r="BW406" s="34"/>
      <c r="BX406" s="34"/>
      <c r="BY406" s="34">
        <v>0.4</v>
      </c>
      <c r="BZ406" s="34"/>
      <c r="CA406" s="34"/>
      <c r="CB406" s="34"/>
      <c r="CC406" s="34"/>
      <c r="CD406" s="34"/>
      <c r="CE406" s="34"/>
      <c r="CF406" s="34"/>
      <c r="CG406" s="34"/>
      <c r="CH406" s="34"/>
      <c r="CI406" s="34"/>
      <c r="CJ406" s="34"/>
      <c r="CK406" s="34"/>
      <c r="CL406" s="34"/>
      <c r="CM406" s="34"/>
      <c r="CN406" s="34" t="s">
        <v>2176</v>
      </c>
    </row>
    <row r="407" spans="1:92">
      <c r="A407" t="s">
        <v>2623</v>
      </c>
      <c r="B407">
        <v>597</v>
      </c>
      <c r="C407" t="s">
        <v>445</v>
      </c>
      <c r="D407">
        <v>2.1066601</v>
      </c>
      <c r="E407">
        <v>1.5413186999999999</v>
      </c>
      <c r="F407">
        <v>1246.3442</v>
      </c>
      <c r="G407">
        <v>1.6330336000000001</v>
      </c>
      <c r="H407">
        <v>97.262039999999999</v>
      </c>
      <c r="I407">
        <v>522.69899999999996</v>
      </c>
      <c r="J407">
        <v>624.75019999999995</v>
      </c>
      <c r="K407">
        <v>8</v>
      </c>
      <c r="L407">
        <v>127.67637000000001</v>
      </c>
      <c r="M407">
        <v>154.13186999999999</v>
      </c>
      <c r="N407" t="s">
        <v>2217</v>
      </c>
      <c r="O407">
        <v>91.593919999999997</v>
      </c>
      <c r="P407">
        <v>85.628815000000003</v>
      </c>
      <c r="Q407">
        <v>343</v>
      </c>
      <c r="R407">
        <v>2.903</v>
      </c>
      <c r="S407">
        <v>2.8239999999999998</v>
      </c>
      <c r="T407">
        <v>2.903</v>
      </c>
      <c r="U407">
        <v>2.4830000000000001</v>
      </c>
      <c r="V407">
        <v>3.8279999999999998</v>
      </c>
      <c r="W407">
        <v>4.7450000000000001</v>
      </c>
      <c r="X407">
        <v>8.1229999999999993</v>
      </c>
      <c r="Y407">
        <v>1.4770000000000001</v>
      </c>
      <c r="Z407">
        <v>3.1960000000000002</v>
      </c>
      <c r="AA407">
        <v>1.7170000000000001</v>
      </c>
      <c r="AB407">
        <v>0.624</v>
      </c>
      <c r="AC407">
        <v>0.85499999999999998</v>
      </c>
      <c r="AD407">
        <v>14164.887000000001</v>
      </c>
      <c r="AE407">
        <v>5342.19</v>
      </c>
      <c r="AF407">
        <v>20176.921999999999</v>
      </c>
      <c r="AG407">
        <v>0.2</v>
      </c>
      <c r="AH407">
        <v>0.6</v>
      </c>
      <c r="AI407">
        <v>8.3333335999999994E-2</v>
      </c>
      <c r="AJ407">
        <v>4.1666667999999997E-2</v>
      </c>
      <c r="AK407">
        <v>4.0925030000000001E-2</v>
      </c>
      <c r="AL407">
        <v>4.0974735999999998E-2</v>
      </c>
      <c r="AM407">
        <v>1</v>
      </c>
      <c r="AN407">
        <v>2</v>
      </c>
      <c r="AO407">
        <v>50</v>
      </c>
      <c r="AP407">
        <v>70</v>
      </c>
      <c r="AQ407" s="34">
        <v>1.6099777</v>
      </c>
      <c r="AR407" s="34">
        <v>0</v>
      </c>
      <c r="AS407" s="34">
        <v>0.43124404999999999</v>
      </c>
      <c r="AT407" s="34">
        <v>7.9657444999999996</v>
      </c>
      <c r="AU407" s="34">
        <v>10.006966</v>
      </c>
      <c r="AV407" s="34"/>
      <c r="AW407" s="34"/>
      <c r="AX407" s="34">
        <v>0.52276104999999995</v>
      </c>
      <c r="AY407" s="34">
        <v>1.0781946</v>
      </c>
      <c r="AZ407" s="34">
        <v>1.0781946</v>
      </c>
      <c r="BA407" s="34">
        <v>3.0000002000000001</v>
      </c>
      <c r="BB407" s="34">
        <v>1.0950001000000001E-3</v>
      </c>
      <c r="BC407" s="34">
        <v>0</v>
      </c>
      <c r="BD407" s="34">
        <v>0</v>
      </c>
      <c r="BE407" s="34">
        <v>2.0000001E-2</v>
      </c>
      <c r="BF407" s="34">
        <v>0</v>
      </c>
      <c r="BG407" s="34">
        <v>0.2</v>
      </c>
      <c r="BH407" s="34">
        <v>1</v>
      </c>
      <c r="BI407" s="34">
        <v>3.1000000999999999</v>
      </c>
      <c r="BJ407" s="34">
        <v>15.000000999999999</v>
      </c>
      <c r="BK407" s="34">
        <v>0.4</v>
      </c>
      <c r="BL407" s="34">
        <v>0</v>
      </c>
      <c r="BM407" s="34">
        <v>0.5</v>
      </c>
      <c r="BN407" s="34">
        <v>0.2</v>
      </c>
      <c r="BO407" s="34">
        <v>0</v>
      </c>
      <c r="BP407" s="34">
        <v>3.9697163000000001E-2</v>
      </c>
      <c r="BQ407" s="34"/>
      <c r="BR407" s="34"/>
      <c r="BS407" s="34">
        <v>0</v>
      </c>
      <c r="BT407" s="34">
        <v>1.8378317000000002E-2</v>
      </c>
      <c r="BU407" s="34">
        <v>0</v>
      </c>
      <c r="BV407" s="34">
        <v>1.5000001000000001</v>
      </c>
      <c r="BW407" s="34"/>
      <c r="BX407" s="34"/>
      <c r="BY407" s="34">
        <v>0.8</v>
      </c>
      <c r="BZ407" s="34"/>
      <c r="CA407" s="34"/>
      <c r="CB407" s="34"/>
      <c r="CC407" s="34"/>
      <c r="CD407" s="34"/>
      <c r="CE407" s="34"/>
      <c r="CF407" s="34"/>
      <c r="CG407" s="34"/>
      <c r="CH407" s="34"/>
      <c r="CI407" s="34"/>
      <c r="CJ407" s="34"/>
      <c r="CK407" s="34"/>
      <c r="CL407" s="34"/>
      <c r="CM407" s="34"/>
      <c r="CN407" s="34" t="s">
        <v>2182</v>
      </c>
    </row>
    <row r="408" spans="1:92">
      <c r="A408" t="s">
        <v>2624</v>
      </c>
      <c r="B408">
        <v>598</v>
      </c>
      <c r="C408" t="s">
        <v>446</v>
      </c>
      <c r="D408">
        <v>2.7089276</v>
      </c>
      <c r="E408">
        <v>1.7662234000000001</v>
      </c>
      <c r="F408">
        <v>1285.9304</v>
      </c>
      <c r="G408">
        <v>1.8317559999999999</v>
      </c>
      <c r="H408">
        <v>102.966606</v>
      </c>
      <c r="I408">
        <v>556.38196000000005</v>
      </c>
      <c r="J408">
        <v>624.75019999999995</v>
      </c>
      <c r="K408">
        <v>8</v>
      </c>
      <c r="L408">
        <v>164.17741000000001</v>
      </c>
      <c r="M408">
        <v>176.62234000000001</v>
      </c>
      <c r="N408" t="s">
        <v>2208</v>
      </c>
      <c r="O408">
        <v>117.77947</v>
      </c>
      <c r="P408">
        <v>110.38896</v>
      </c>
      <c r="Q408">
        <v>354</v>
      </c>
      <c r="R408">
        <v>3.2919999999999998</v>
      </c>
      <c r="S408">
        <v>2.8690000000000002</v>
      </c>
      <c r="T408">
        <v>3.2919999999999998</v>
      </c>
      <c r="U408">
        <v>2.6579999999999999</v>
      </c>
      <c r="V408">
        <v>4.6550000000000002</v>
      </c>
      <c r="W408">
        <v>5.0350000000000001</v>
      </c>
      <c r="X408">
        <v>8.8550000000000004</v>
      </c>
      <c r="Y408">
        <v>2.8730000000000002</v>
      </c>
      <c r="Z408">
        <v>3.673</v>
      </c>
      <c r="AA408">
        <v>2.1150000000000002</v>
      </c>
      <c r="AB408">
        <v>0.8</v>
      </c>
      <c r="AC408">
        <v>0.75800000000000001</v>
      </c>
      <c r="AD408">
        <v>23594.758000000002</v>
      </c>
      <c r="AE408">
        <v>5342.19</v>
      </c>
      <c r="AF408">
        <v>18709.105</v>
      </c>
      <c r="AG408">
        <v>0.2</v>
      </c>
      <c r="AH408">
        <v>0.6</v>
      </c>
      <c r="AI408">
        <v>8.3333335999999994E-2</v>
      </c>
      <c r="AJ408">
        <v>5.8333334000000001E-2</v>
      </c>
      <c r="AK408">
        <v>4.8873159999999999E-2</v>
      </c>
      <c r="AL408">
        <v>4.8944447000000002E-2</v>
      </c>
      <c r="AM408">
        <v>1</v>
      </c>
      <c r="AN408">
        <v>2</v>
      </c>
      <c r="AO408">
        <v>60</v>
      </c>
      <c r="AP408">
        <v>80</v>
      </c>
      <c r="AQ408" s="34">
        <v>3.2774548999999999</v>
      </c>
      <c r="AR408" s="34">
        <v>0.68999049999999995</v>
      </c>
      <c r="AS408" s="34">
        <v>0.43124404999999999</v>
      </c>
      <c r="AT408" s="34">
        <v>11.1536045</v>
      </c>
      <c r="AU408" s="34">
        <v>15.552294</v>
      </c>
      <c r="AV408" s="34"/>
      <c r="AW408" s="34"/>
      <c r="AX408" s="34">
        <v>0.31365665999999998</v>
      </c>
      <c r="AY408" s="34">
        <v>0.5390973</v>
      </c>
      <c r="AZ408" s="34">
        <v>0.5390973</v>
      </c>
      <c r="BA408" s="34">
        <v>3.0000002000000001</v>
      </c>
      <c r="BB408" s="34">
        <v>1.0950001000000001E-3</v>
      </c>
      <c r="BC408" s="34">
        <v>0</v>
      </c>
      <c r="BD408" s="34">
        <v>0</v>
      </c>
      <c r="BE408" s="34">
        <v>2.0000001E-2</v>
      </c>
      <c r="BF408" s="34">
        <v>0</v>
      </c>
      <c r="BG408" s="34">
        <v>0.2</v>
      </c>
      <c r="BH408" s="34">
        <v>1</v>
      </c>
      <c r="BI408" s="34">
        <v>2</v>
      </c>
      <c r="BJ408" s="34">
        <v>15.000000999999999</v>
      </c>
      <c r="BK408" s="34">
        <v>0.4</v>
      </c>
      <c r="BL408" s="34">
        <v>0</v>
      </c>
      <c r="BM408" s="34">
        <v>0.70000004999999998</v>
      </c>
      <c r="BN408" s="34">
        <v>0.4</v>
      </c>
      <c r="BO408" s="34">
        <v>0</v>
      </c>
      <c r="BP408" s="34">
        <v>3.9697163000000001E-2</v>
      </c>
      <c r="BQ408" s="34"/>
      <c r="BR408" s="34"/>
      <c r="BS408" s="34">
        <v>0</v>
      </c>
      <c r="BT408" s="34">
        <v>1.8378317000000002E-2</v>
      </c>
      <c r="BU408" s="34">
        <v>0</v>
      </c>
      <c r="BV408" s="34">
        <v>2.1000000999999999</v>
      </c>
      <c r="BW408" s="34"/>
      <c r="BX408" s="34"/>
      <c r="BY408" s="34">
        <v>1.6800001</v>
      </c>
      <c r="BZ408" s="34">
        <v>0.90000004</v>
      </c>
      <c r="CA408" s="34"/>
      <c r="CB408" s="34"/>
      <c r="CC408" s="34"/>
      <c r="CD408" s="34"/>
      <c r="CE408" s="34"/>
      <c r="CF408" s="34"/>
      <c r="CG408" s="34"/>
      <c r="CH408" s="34"/>
      <c r="CI408" s="34"/>
      <c r="CJ408" s="34"/>
      <c r="CK408" s="34"/>
      <c r="CL408" s="34"/>
      <c r="CM408" s="34"/>
      <c r="CN408" s="34" t="s">
        <v>2176</v>
      </c>
    </row>
    <row r="409" spans="1:92">
      <c r="A409" t="s">
        <v>2625</v>
      </c>
      <c r="B409">
        <v>599</v>
      </c>
      <c r="C409" t="s">
        <v>446</v>
      </c>
      <c r="D409">
        <v>7.4355370000000001</v>
      </c>
      <c r="E409">
        <v>5.4291239999999998</v>
      </c>
      <c r="F409">
        <v>3850.6210000000001</v>
      </c>
      <c r="G409">
        <v>1.8671027</v>
      </c>
      <c r="H409">
        <v>103.91965500000001</v>
      </c>
      <c r="I409">
        <v>3120.0839999999998</v>
      </c>
      <c r="J409">
        <v>624.75019999999995</v>
      </c>
      <c r="K409">
        <v>10</v>
      </c>
      <c r="L409">
        <v>99.405569999999997</v>
      </c>
      <c r="M409">
        <v>115.51327499999999</v>
      </c>
      <c r="N409" t="s">
        <v>2190</v>
      </c>
      <c r="O409">
        <v>101.85666000000001</v>
      </c>
      <c r="P409">
        <v>82.259450000000001</v>
      </c>
      <c r="Q409">
        <v>553</v>
      </c>
      <c r="R409">
        <v>5.4539999999999997</v>
      </c>
      <c r="S409">
        <v>4.9640000000000004</v>
      </c>
      <c r="T409">
        <v>5.4539999999999997</v>
      </c>
      <c r="U409">
        <v>4.66</v>
      </c>
      <c r="V409">
        <v>5.1870000000000003</v>
      </c>
      <c r="W409">
        <v>8.2040000000000006</v>
      </c>
      <c r="X409">
        <v>5.8419999999999996</v>
      </c>
      <c r="Y409">
        <v>1.9490000000000001</v>
      </c>
      <c r="Z409">
        <v>2.722</v>
      </c>
      <c r="AA409">
        <v>1.9590000000000001</v>
      </c>
      <c r="AB409">
        <v>0.50600000000000001</v>
      </c>
      <c r="AC409">
        <v>0.25800000000000001</v>
      </c>
      <c r="AD409">
        <v>15429.869000000001</v>
      </c>
      <c r="AE409">
        <v>14942.189</v>
      </c>
      <c r="AF409">
        <v>23755.285</v>
      </c>
      <c r="AG409">
        <v>0.2</v>
      </c>
      <c r="AH409">
        <v>0.6</v>
      </c>
      <c r="AI409">
        <v>0.25</v>
      </c>
      <c r="AJ409">
        <v>4.1666667999999997E-2</v>
      </c>
      <c r="AK409">
        <v>0.22381346999999999</v>
      </c>
      <c r="AL409">
        <v>0.22387747</v>
      </c>
      <c r="AM409">
        <v>1</v>
      </c>
      <c r="AN409">
        <v>2</v>
      </c>
      <c r="AO409">
        <v>90</v>
      </c>
      <c r="AP409">
        <v>70</v>
      </c>
      <c r="AQ409" s="34">
        <v>2.1849699999999999</v>
      </c>
      <c r="AR409" s="34">
        <v>0</v>
      </c>
      <c r="AS409" s="34">
        <v>0.17249763000000001</v>
      </c>
      <c r="AT409" s="34">
        <v>3.6982868</v>
      </c>
      <c r="AU409" s="34">
        <v>6.0321049999999996</v>
      </c>
      <c r="AV409" s="34"/>
      <c r="AW409" s="34"/>
      <c r="AX409" s="34">
        <v>0.31365665999999998</v>
      </c>
      <c r="AY409" s="34">
        <v>0</v>
      </c>
      <c r="AZ409" s="34">
        <v>0</v>
      </c>
      <c r="BA409" s="34">
        <v>3.0000002000000001</v>
      </c>
      <c r="BB409" s="34">
        <v>1.0950001000000001E-3</v>
      </c>
      <c r="BC409" s="34">
        <v>0</v>
      </c>
      <c r="BD409" s="34">
        <v>0</v>
      </c>
      <c r="BE409" s="34">
        <v>2.0000001E-2</v>
      </c>
      <c r="BF409" s="34">
        <v>0</v>
      </c>
      <c r="BG409" s="34">
        <v>2.5</v>
      </c>
      <c r="BH409" s="34">
        <v>3.5000002000000001</v>
      </c>
      <c r="BI409" s="34">
        <v>3.2</v>
      </c>
      <c r="BJ409" s="34">
        <v>5.4</v>
      </c>
      <c r="BK409" s="34">
        <v>0.4</v>
      </c>
      <c r="BL409" s="34">
        <v>0</v>
      </c>
      <c r="BM409" s="34">
        <v>0.2</v>
      </c>
      <c r="BN409" s="34">
        <v>0.2</v>
      </c>
      <c r="BO409" s="34">
        <v>0</v>
      </c>
      <c r="BP409" s="34">
        <v>3.9697163000000001E-2</v>
      </c>
      <c r="BQ409" s="34"/>
      <c r="BR409" s="34"/>
      <c r="BS409" s="34">
        <v>2.8176165000000002</v>
      </c>
      <c r="BT409" s="34">
        <v>1.8378317000000002E-2</v>
      </c>
      <c r="BU409" s="34">
        <v>0</v>
      </c>
      <c r="BV409" s="34">
        <v>1.5000001000000001</v>
      </c>
      <c r="BW409" s="34"/>
      <c r="BX409" s="34"/>
      <c r="BY409" s="34">
        <v>1.6800001</v>
      </c>
      <c r="BZ409" s="34">
        <v>0.90000004</v>
      </c>
      <c r="CA409" s="34"/>
      <c r="CB409" s="34"/>
      <c r="CC409" s="34"/>
      <c r="CD409" s="34"/>
      <c r="CE409" s="34"/>
      <c r="CF409" s="34"/>
      <c r="CG409" s="34"/>
      <c r="CH409" s="34"/>
      <c r="CI409" s="34"/>
      <c r="CJ409" s="34"/>
      <c r="CK409" s="34"/>
      <c r="CL409" s="34"/>
      <c r="CM409" s="34"/>
      <c r="CN409" s="34" t="s">
        <v>2176</v>
      </c>
    </row>
    <row r="410" spans="1:92">
      <c r="A410" t="s">
        <v>2626</v>
      </c>
      <c r="B410">
        <v>600</v>
      </c>
      <c r="C410" t="s">
        <v>447</v>
      </c>
      <c r="D410">
        <v>3.3098900000000002</v>
      </c>
      <c r="E410">
        <v>1.9962126</v>
      </c>
      <c r="F410">
        <v>1342.4079999999999</v>
      </c>
      <c r="G410">
        <v>1.9160277999999999</v>
      </c>
      <c r="H410">
        <v>105.24432</v>
      </c>
      <c r="I410">
        <v>610.49743999999998</v>
      </c>
      <c r="J410">
        <v>624.75019999999995</v>
      </c>
      <c r="K410">
        <v>8</v>
      </c>
      <c r="L410">
        <v>200.59938</v>
      </c>
      <c r="M410">
        <v>199.62126000000001</v>
      </c>
      <c r="N410" t="s">
        <v>2195</v>
      </c>
      <c r="O410">
        <v>97.349699999999999</v>
      </c>
      <c r="P410">
        <v>105.06382000000001</v>
      </c>
      <c r="Q410">
        <v>445</v>
      </c>
      <c r="R410">
        <v>3.6389999999999998</v>
      </c>
      <c r="S410">
        <v>2.931</v>
      </c>
      <c r="T410">
        <v>3.6389999999999998</v>
      </c>
      <c r="U410">
        <v>2.8260000000000001</v>
      </c>
      <c r="V410">
        <v>4.1360000000000001</v>
      </c>
      <c r="W410">
        <v>2.851</v>
      </c>
      <c r="X410">
        <v>9</v>
      </c>
      <c r="Y410">
        <v>3.6419999999999999</v>
      </c>
      <c r="Z410">
        <v>4.6710000000000003</v>
      </c>
      <c r="AA410">
        <v>2.73</v>
      </c>
      <c r="AB410">
        <v>1.1160000000000001</v>
      </c>
      <c r="AC410">
        <v>0.82499999999999996</v>
      </c>
      <c r="AD410">
        <v>35094.597999999998</v>
      </c>
      <c r="AE410">
        <v>5342.19</v>
      </c>
      <c r="AF410">
        <v>19506.675999999999</v>
      </c>
      <c r="AG410">
        <v>0.2</v>
      </c>
      <c r="AH410">
        <v>0.6</v>
      </c>
      <c r="AI410">
        <v>0.16666666999999999</v>
      </c>
      <c r="AJ410">
        <v>8.3333335999999994E-2</v>
      </c>
      <c r="AK410">
        <v>0.11358955</v>
      </c>
      <c r="AL410">
        <v>0.11375927</v>
      </c>
      <c r="AM410">
        <v>1</v>
      </c>
      <c r="AN410">
        <v>2</v>
      </c>
      <c r="AO410">
        <v>70</v>
      </c>
      <c r="AP410">
        <v>80</v>
      </c>
      <c r="AQ410" s="34">
        <v>5.6349220000000004</v>
      </c>
      <c r="AR410" s="34">
        <v>1.4662297</v>
      </c>
      <c r="AS410" s="34">
        <v>0.17249763000000001</v>
      </c>
      <c r="AT410" s="34">
        <v>53.211815000000001</v>
      </c>
      <c r="AU410" s="34">
        <v>60.342734999999998</v>
      </c>
      <c r="AV410" s="34"/>
      <c r="AW410" s="34"/>
      <c r="AX410" s="34">
        <v>19.603539999999999</v>
      </c>
      <c r="AY410" s="34">
        <v>0.32345843000000002</v>
      </c>
      <c r="AZ410" s="34">
        <v>0.32345843000000002</v>
      </c>
      <c r="BA410" s="34">
        <v>3.0000002000000001</v>
      </c>
      <c r="BB410" s="34">
        <v>1.0950001000000001E-3</v>
      </c>
      <c r="BC410" s="34">
        <v>0</v>
      </c>
      <c r="BD410" s="34">
        <v>0</v>
      </c>
      <c r="BE410" s="34">
        <v>2.0000001E-2</v>
      </c>
      <c r="BF410" s="34">
        <v>0</v>
      </c>
      <c r="BG410" s="34">
        <v>0.2</v>
      </c>
      <c r="BH410" s="34">
        <v>1</v>
      </c>
      <c r="BI410" s="34">
        <v>2</v>
      </c>
      <c r="BJ410" s="34">
        <v>16</v>
      </c>
      <c r="BK410" s="34">
        <v>1.3000001000000001</v>
      </c>
      <c r="BL410" s="34">
        <v>0</v>
      </c>
      <c r="BM410" s="34">
        <v>0.70000004999999998</v>
      </c>
      <c r="BN410" s="34">
        <v>0.4</v>
      </c>
      <c r="BO410" s="34">
        <v>0</v>
      </c>
      <c r="BP410" s="34">
        <v>3.9697163000000001E-2</v>
      </c>
      <c r="BQ410" s="34"/>
      <c r="BR410" s="34"/>
      <c r="BS410" s="34">
        <v>0</v>
      </c>
      <c r="BT410" s="34">
        <v>1.8378317000000002E-2</v>
      </c>
      <c r="BU410" s="34">
        <v>0</v>
      </c>
      <c r="BV410" s="34">
        <v>3.0000002000000001</v>
      </c>
      <c r="BW410" s="34"/>
      <c r="BX410" s="34"/>
      <c r="BY410" s="34">
        <v>2.8000001999999999</v>
      </c>
      <c r="BZ410" s="34">
        <v>2.5200002000000001</v>
      </c>
      <c r="CA410" s="34"/>
      <c r="CB410" s="34"/>
      <c r="CC410" s="34"/>
      <c r="CD410" s="34"/>
      <c r="CE410" s="34"/>
      <c r="CF410" s="34"/>
      <c r="CG410" s="34"/>
      <c r="CH410" s="34"/>
      <c r="CI410" s="34"/>
      <c r="CJ410" s="34"/>
      <c r="CK410" s="34"/>
      <c r="CL410" s="34"/>
      <c r="CM410" s="34"/>
      <c r="CN410" s="34" t="s">
        <v>2176</v>
      </c>
    </row>
    <row r="411" spans="1:92">
      <c r="A411" t="s">
        <v>2627</v>
      </c>
      <c r="B411">
        <v>601</v>
      </c>
      <c r="C411" t="s">
        <v>447</v>
      </c>
      <c r="D411">
        <v>3.5869483999999998</v>
      </c>
      <c r="E411">
        <v>2.2242899999999999</v>
      </c>
      <c r="F411">
        <v>1486.1384</v>
      </c>
      <c r="G411">
        <v>1.9057474999999999</v>
      </c>
      <c r="H411">
        <v>104.96343</v>
      </c>
      <c r="I411">
        <v>754.51900000000001</v>
      </c>
      <c r="J411">
        <v>624.75019999999995</v>
      </c>
      <c r="K411">
        <v>9</v>
      </c>
      <c r="L411">
        <v>52.594546999999999</v>
      </c>
      <c r="M411">
        <v>88.971596000000005</v>
      </c>
      <c r="N411" t="s">
        <v>2202</v>
      </c>
      <c r="O411">
        <v>81.521550000000005</v>
      </c>
      <c r="P411">
        <v>96.708259999999996</v>
      </c>
      <c r="Q411">
        <v>444</v>
      </c>
      <c r="R411">
        <v>3.7879999999999998</v>
      </c>
      <c r="S411">
        <v>3.0840000000000001</v>
      </c>
      <c r="T411">
        <v>3.7879999999999998</v>
      </c>
      <c r="U411">
        <v>2.9830000000000001</v>
      </c>
      <c r="V411">
        <v>3.8849999999999998</v>
      </c>
      <c r="W411">
        <v>3.0470000000000002</v>
      </c>
      <c r="X411">
        <v>8.1229999999999993</v>
      </c>
      <c r="Y411">
        <v>3.31</v>
      </c>
      <c r="Z411">
        <v>3.9740000000000002</v>
      </c>
      <c r="AA411">
        <v>2.7149999999999999</v>
      </c>
      <c r="AB411">
        <v>0.83499999999999996</v>
      </c>
      <c r="AC411">
        <v>0.42399999999999999</v>
      </c>
      <c r="AD411">
        <v>36704.574000000001</v>
      </c>
      <c r="AE411">
        <v>4342.1899999999996</v>
      </c>
      <c r="AF411">
        <v>17601.963</v>
      </c>
      <c r="AG411">
        <v>0.2</v>
      </c>
      <c r="AH411">
        <v>0.6</v>
      </c>
      <c r="AI411">
        <v>0.16666666999999999</v>
      </c>
      <c r="AJ411">
        <v>5.0000004000000001E-2</v>
      </c>
      <c r="AK411">
        <v>0.13046479999999999</v>
      </c>
      <c r="AL411">
        <v>0.13062198</v>
      </c>
      <c r="AM411">
        <v>1</v>
      </c>
      <c r="AN411">
        <v>2</v>
      </c>
      <c r="AO411">
        <v>80</v>
      </c>
      <c r="AP411">
        <v>80</v>
      </c>
      <c r="AQ411" s="34">
        <v>6.0374165</v>
      </c>
      <c r="AR411" s="34">
        <v>1.4662297</v>
      </c>
      <c r="AS411" s="34">
        <v>0.17249763000000001</v>
      </c>
      <c r="AT411" s="34">
        <v>36.075214000000003</v>
      </c>
      <c r="AU411" s="34">
        <v>43.608629999999998</v>
      </c>
      <c r="AV411" s="34"/>
      <c r="AW411" s="34"/>
      <c r="AX411" s="34">
        <v>19.603539999999999</v>
      </c>
      <c r="AY411" s="34">
        <v>0.32345843000000002</v>
      </c>
      <c r="AZ411" s="34">
        <v>0.32345843000000002</v>
      </c>
      <c r="BA411" s="34">
        <v>3.0000002000000001</v>
      </c>
      <c r="BB411" s="34">
        <v>1.0950001000000001E-3</v>
      </c>
      <c r="BC411" s="34">
        <v>0</v>
      </c>
      <c r="BD411" s="34">
        <v>0</v>
      </c>
      <c r="BE411" s="34">
        <v>2.0000001E-2</v>
      </c>
      <c r="BF411" s="34">
        <v>0</v>
      </c>
      <c r="BG411" s="34">
        <v>0.1</v>
      </c>
      <c r="BH411" s="34">
        <v>0.6</v>
      </c>
      <c r="BI411" s="34">
        <v>5</v>
      </c>
      <c r="BJ411" s="34">
        <v>8</v>
      </c>
      <c r="BK411" s="34">
        <v>0.4</v>
      </c>
      <c r="BL411" s="34">
        <v>0</v>
      </c>
      <c r="BM411" s="34">
        <v>0.2</v>
      </c>
      <c r="BN411" s="34">
        <v>0.2</v>
      </c>
      <c r="BO411" s="34">
        <v>0</v>
      </c>
      <c r="BP411" s="34">
        <v>3.9697163000000001E-2</v>
      </c>
      <c r="BQ411" s="34"/>
      <c r="BR411" s="34"/>
      <c r="BS411" s="34"/>
      <c r="BT411" s="34"/>
      <c r="BU411" s="34"/>
      <c r="BV411" s="34">
        <v>1.8000001999999999</v>
      </c>
      <c r="BW411" s="34"/>
      <c r="BX411" s="34"/>
      <c r="BY411" s="34">
        <v>2.2400000000000002</v>
      </c>
      <c r="BZ411" s="34">
        <v>2.5200002000000001</v>
      </c>
      <c r="CA411" s="34"/>
      <c r="CB411" s="34"/>
      <c r="CC411" s="34"/>
      <c r="CD411" s="34"/>
      <c r="CE411" s="34"/>
      <c r="CF411" s="34"/>
      <c r="CG411" s="34"/>
      <c r="CH411" s="34"/>
      <c r="CI411" s="34"/>
      <c r="CJ411" s="34"/>
      <c r="CK411" s="34"/>
      <c r="CL411" s="34"/>
      <c r="CM411" s="34"/>
      <c r="CN411" s="34" t="s">
        <v>2176</v>
      </c>
    </row>
    <row r="412" spans="1:92">
      <c r="A412" t="s">
        <v>2628</v>
      </c>
      <c r="B412">
        <v>602</v>
      </c>
      <c r="C412" t="s">
        <v>448</v>
      </c>
      <c r="D412">
        <v>3.4568137999999999</v>
      </c>
      <c r="E412">
        <v>1.910776</v>
      </c>
      <c r="F412">
        <v>1227.4480000000001</v>
      </c>
      <c r="G412">
        <v>1.7446252</v>
      </c>
      <c r="H412">
        <v>100.43037</v>
      </c>
      <c r="I412">
        <v>500.52274</v>
      </c>
      <c r="J412">
        <v>624.75019999999995</v>
      </c>
      <c r="K412">
        <v>8</v>
      </c>
      <c r="L412">
        <v>209.50386</v>
      </c>
      <c r="M412">
        <v>191.07759999999999</v>
      </c>
      <c r="N412" t="s">
        <v>2195</v>
      </c>
      <c r="O412">
        <v>101.67099</v>
      </c>
      <c r="P412">
        <v>100.56716</v>
      </c>
      <c r="Q412">
        <v>438</v>
      </c>
      <c r="R412">
        <v>3.7189999999999999</v>
      </c>
      <c r="S412">
        <v>2.8029999999999999</v>
      </c>
      <c r="T412">
        <v>3.7189999999999999</v>
      </c>
      <c r="U412">
        <v>2.7650000000000001</v>
      </c>
      <c r="V412">
        <v>3.3780000000000001</v>
      </c>
      <c r="W412">
        <v>2.1259999999999999</v>
      </c>
      <c r="X412">
        <v>8.1229999999999993</v>
      </c>
      <c r="Y412">
        <v>3.0470000000000002</v>
      </c>
      <c r="Z412">
        <v>8.3719999999999999</v>
      </c>
      <c r="AA412">
        <v>3.4670000000000001</v>
      </c>
      <c r="AB412">
        <v>2.2530000000000001</v>
      </c>
      <c r="AC412">
        <v>2.6520000000000001</v>
      </c>
      <c r="AD412">
        <v>33027.472999999998</v>
      </c>
      <c r="AE412">
        <v>5342.19</v>
      </c>
      <c r="AF412">
        <v>36302.523000000001</v>
      </c>
      <c r="AG412">
        <v>0.2</v>
      </c>
      <c r="AH412">
        <v>0.6</v>
      </c>
      <c r="AI412">
        <v>0.33333333999999998</v>
      </c>
      <c r="AJ412">
        <v>8.3333335999999994E-2</v>
      </c>
      <c r="AK412">
        <v>0.29155964000000001</v>
      </c>
      <c r="AL412">
        <v>0.29200003000000002</v>
      </c>
      <c r="AM412">
        <v>1</v>
      </c>
      <c r="AN412">
        <v>2</v>
      </c>
      <c r="AO412">
        <v>90</v>
      </c>
      <c r="AP412">
        <v>90</v>
      </c>
      <c r="AQ412" s="34">
        <v>5.6061725999999998</v>
      </c>
      <c r="AR412" s="34">
        <v>0.97748643000000002</v>
      </c>
      <c r="AS412" s="34">
        <v>0.17249763000000001</v>
      </c>
      <c r="AT412" s="34">
        <v>53.024284000000002</v>
      </c>
      <c r="AU412" s="34">
        <v>59.637714000000003</v>
      </c>
      <c r="AV412" s="34">
        <v>7.1203616E-4</v>
      </c>
      <c r="AW412" s="34">
        <v>9.1891590000000001</v>
      </c>
      <c r="AX412" s="34">
        <v>19.603539999999999</v>
      </c>
      <c r="AY412" s="34">
        <v>5.3909735999999997</v>
      </c>
      <c r="AZ412" s="34">
        <v>2.1563892</v>
      </c>
      <c r="BA412" s="34">
        <v>3.0000002000000001</v>
      </c>
      <c r="BB412" s="34">
        <v>1.0950001000000001E-3</v>
      </c>
      <c r="BC412" s="34">
        <v>0</v>
      </c>
      <c r="BD412" s="34">
        <v>0</v>
      </c>
      <c r="BE412" s="34">
        <v>2.0000001E-2</v>
      </c>
      <c r="BF412" s="34">
        <v>0</v>
      </c>
      <c r="BG412" s="34">
        <v>0.2</v>
      </c>
      <c r="BH412" s="34">
        <v>1</v>
      </c>
      <c r="BI412" s="34">
        <v>2</v>
      </c>
      <c r="BJ412" s="34">
        <v>30.000001999999999</v>
      </c>
      <c r="BK412" s="34">
        <v>10</v>
      </c>
      <c r="BL412" s="34">
        <v>0</v>
      </c>
      <c r="BM412" s="34">
        <v>4</v>
      </c>
      <c r="BN412" s="34">
        <v>2</v>
      </c>
      <c r="BO412" s="34">
        <v>0</v>
      </c>
      <c r="BP412" s="34">
        <v>3.9697163000000001E-2</v>
      </c>
      <c r="BQ412" s="34"/>
      <c r="BR412" s="34"/>
      <c r="BS412" s="34">
        <v>0</v>
      </c>
      <c r="BT412" s="34">
        <v>1.8378317000000002E-2</v>
      </c>
      <c r="BU412" s="34">
        <v>0</v>
      </c>
      <c r="BV412" s="34">
        <v>3.0000002000000001</v>
      </c>
      <c r="BW412" s="34"/>
      <c r="BX412" s="34"/>
      <c r="BY412" s="34">
        <v>4.32</v>
      </c>
      <c r="BZ412" s="34">
        <v>4.32</v>
      </c>
      <c r="CA412" s="34"/>
      <c r="CB412" s="34"/>
      <c r="CC412" s="34"/>
      <c r="CD412" s="34"/>
      <c r="CE412" s="34"/>
      <c r="CF412" s="34"/>
      <c r="CG412" s="34"/>
      <c r="CH412" s="34"/>
      <c r="CI412" s="34"/>
      <c r="CJ412" s="34"/>
      <c r="CK412" s="34"/>
      <c r="CL412" s="34"/>
      <c r="CM412" s="34"/>
      <c r="CN412" s="34" t="s">
        <v>2176</v>
      </c>
    </row>
    <row r="413" spans="1:92">
      <c r="A413" t="s">
        <v>2629</v>
      </c>
      <c r="B413">
        <v>603</v>
      </c>
      <c r="C413" t="s">
        <v>449</v>
      </c>
      <c r="D413">
        <v>3.9054316999999998</v>
      </c>
      <c r="E413">
        <v>2.1128840000000002</v>
      </c>
      <c r="F413">
        <v>2377.0954999999999</v>
      </c>
      <c r="G413">
        <v>10.175029</v>
      </c>
      <c r="H413">
        <v>1296.2207000000001</v>
      </c>
      <c r="I413">
        <v>213.39856</v>
      </c>
      <c r="J413">
        <v>857.30119999999999</v>
      </c>
      <c r="K413">
        <v>9</v>
      </c>
      <c r="L413">
        <v>57.264392999999998</v>
      </c>
      <c r="M413">
        <v>84.515366</v>
      </c>
      <c r="N413" t="s">
        <v>2192</v>
      </c>
      <c r="O413">
        <v>300.41782000000001</v>
      </c>
      <c r="P413">
        <v>234.76490999999999</v>
      </c>
      <c r="Q413">
        <v>413</v>
      </c>
      <c r="R413">
        <v>3.952</v>
      </c>
      <c r="S413">
        <v>3.9</v>
      </c>
      <c r="T413">
        <v>3.952</v>
      </c>
      <c r="U413">
        <v>2.907</v>
      </c>
      <c r="V413">
        <v>1.339</v>
      </c>
      <c r="W413">
        <v>2.44</v>
      </c>
      <c r="X413">
        <v>0</v>
      </c>
      <c r="Y413">
        <v>0.68500000000000005</v>
      </c>
      <c r="Z413">
        <v>2.613</v>
      </c>
      <c r="AA413">
        <v>1.0209999999999999</v>
      </c>
      <c r="AB413">
        <v>1.349</v>
      </c>
      <c r="AC413">
        <v>0.24399999999999999</v>
      </c>
      <c r="AD413">
        <v>8514.3279999999995</v>
      </c>
      <c r="AE413">
        <v>5138.95</v>
      </c>
      <c r="AF413">
        <v>11902.635</v>
      </c>
      <c r="AG413">
        <v>5</v>
      </c>
      <c r="AH413">
        <v>3</v>
      </c>
      <c r="AI413">
        <v>8.3333335999999994E-2</v>
      </c>
      <c r="AJ413">
        <v>0.125</v>
      </c>
      <c r="AK413">
        <v>0.67144979999999999</v>
      </c>
      <c r="AL413">
        <v>0.66515153999999999</v>
      </c>
      <c r="AM413">
        <v>25</v>
      </c>
      <c r="AN413">
        <v>60</v>
      </c>
      <c r="AO413">
        <v>20</v>
      </c>
      <c r="AP413">
        <v>60.5</v>
      </c>
      <c r="AQ413" s="34">
        <v>6.6798387000000004</v>
      </c>
      <c r="AR413" s="34">
        <v>0</v>
      </c>
      <c r="AS413" s="34">
        <v>0.60847879999999999</v>
      </c>
      <c r="AT413" s="34">
        <v>112.29841999999999</v>
      </c>
      <c r="AU413" s="34">
        <v>119.58674000000001</v>
      </c>
      <c r="AV413" s="34">
        <v>4.3871822999999999E-5</v>
      </c>
      <c r="AW413" s="34">
        <v>0.37745747000000002</v>
      </c>
      <c r="AX413" s="34">
        <v>6.5345129999999996</v>
      </c>
      <c r="AY413" s="34">
        <v>0.37745747000000002</v>
      </c>
      <c r="AZ413" s="34">
        <v>0.26961249999999998</v>
      </c>
      <c r="BA413" s="34">
        <v>3.0000002000000001</v>
      </c>
      <c r="BB413" s="34">
        <v>6.4999999999999997E-3</v>
      </c>
      <c r="BC413" s="34">
        <v>5.4749999999999998E-3</v>
      </c>
      <c r="BD413" s="34">
        <v>0</v>
      </c>
      <c r="BE413" s="34">
        <v>0.3</v>
      </c>
      <c r="BF413" s="34">
        <v>0.1</v>
      </c>
      <c r="BG413" s="34">
        <v>0.3</v>
      </c>
      <c r="BH413" s="34">
        <v>0.70000004999999998</v>
      </c>
      <c r="BI413" s="34">
        <v>1.8000001000000001</v>
      </c>
      <c r="BJ413" s="34">
        <v>4</v>
      </c>
      <c r="BK413" s="34">
        <v>0.6</v>
      </c>
      <c r="BL413" s="34">
        <v>0</v>
      </c>
      <c r="BM413" s="34">
        <v>0.8</v>
      </c>
      <c r="BN413" s="34">
        <v>0</v>
      </c>
      <c r="BO413" s="34">
        <v>0</v>
      </c>
      <c r="BP413" s="34"/>
      <c r="BQ413" s="34"/>
      <c r="BR413" s="34"/>
      <c r="BS413" s="34"/>
      <c r="BT413" s="34"/>
      <c r="BU413" s="34"/>
      <c r="BV413" s="34">
        <v>1.1500001</v>
      </c>
      <c r="BW413" s="34"/>
      <c r="BX413" s="34">
        <v>7.5000003000000003E-3</v>
      </c>
      <c r="BY413" s="34">
        <v>1.32</v>
      </c>
      <c r="BZ413" s="34">
        <v>9.9000009999999996</v>
      </c>
      <c r="CA413" s="34"/>
      <c r="CB413" s="34"/>
      <c r="CC413" s="34"/>
      <c r="CD413" s="34"/>
      <c r="CE413" s="34"/>
      <c r="CF413" s="34"/>
      <c r="CG413" s="34"/>
      <c r="CH413" s="34"/>
      <c r="CI413" s="34"/>
      <c r="CJ413" s="34"/>
      <c r="CK413" s="34"/>
      <c r="CL413" s="34"/>
      <c r="CM413" s="34"/>
      <c r="CN413" s="34" t="s">
        <v>2176</v>
      </c>
    </row>
    <row r="414" spans="1:92">
      <c r="A414" t="s">
        <v>2630</v>
      </c>
      <c r="B414">
        <v>604</v>
      </c>
      <c r="C414" t="s">
        <v>449</v>
      </c>
      <c r="D414">
        <v>3.0058433999999998</v>
      </c>
      <c r="E414">
        <v>1.8155884</v>
      </c>
      <c r="F414">
        <v>2202.3090000000002</v>
      </c>
      <c r="G414">
        <v>10.132894</v>
      </c>
      <c r="H414">
        <v>1293.9148</v>
      </c>
      <c r="I414">
        <v>211.91913</v>
      </c>
      <c r="J414">
        <v>686.34235000000001</v>
      </c>
      <c r="K414">
        <v>8</v>
      </c>
      <c r="L414">
        <v>182.17232000000001</v>
      </c>
      <c r="M414">
        <v>181.55884</v>
      </c>
      <c r="N414" t="s">
        <v>2208</v>
      </c>
      <c r="O414">
        <v>130.68884</v>
      </c>
      <c r="P414">
        <v>113.47427</v>
      </c>
      <c r="Q414">
        <v>331</v>
      </c>
      <c r="R414">
        <v>3.4670000000000001</v>
      </c>
      <c r="S414">
        <v>3.754</v>
      </c>
      <c r="T414">
        <v>3.4670000000000001</v>
      </c>
      <c r="U414">
        <v>2.6949999999999998</v>
      </c>
      <c r="V414">
        <v>3.4489999999999998</v>
      </c>
      <c r="W414">
        <v>5.0960000000000001</v>
      </c>
      <c r="X414">
        <v>8.8550000000000004</v>
      </c>
      <c r="Y414">
        <v>0</v>
      </c>
      <c r="Z414">
        <v>1.016</v>
      </c>
      <c r="AA414">
        <v>0.81</v>
      </c>
      <c r="AB414">
        <v>0.11600000000000001</v>
      </c>
      <c r="AC414">
        <v>0.09</v>
      </c>
      <c r="AD414">
        <v>7034.9853999999996</v>
      </c>
      <c r="AE414">
        <v>4678.95</v>
      </c>
      <c r="AF414">
        <v>9162.5280000000002</v>
      </c>
      <c r="AG414">
        <v>5</v>
      </c>
      <c r="AH414">
        <v>3</v>
      </c>
      <c r="AI414">
        <v>2.5000002E-2</v>
      </c>
      <c r="AJ414">
        <v>0.116666675</v>
      </c>
      <c r="AK414">
        <v>0.66253172999999999</v>
      </c>
      <c r="AL414">
        <v>0.65613639999999995</v>
      </c>
      <c r="AM414">
        <v>25</v>
      </c>
      <c r="AN414">
        <v>60</v>
      </c>
      <c r="AO414">
        <v>10</v>
      </c>
      <c r="AP414">
        <v>60.5</v>
      </c>
      <c r="AQ414" s="34">
        <v>0</v>
      </c>
      <c r="AR414" s="34">
        <v>0</v>
      </c>
      <c r="AS414" s="34">
        <v>1.4348665</v>
      </c>
      <c r="AT414" s="34">
        <v>1.8996289</v>
      </c>
      <c r="AU414" s="34">
        <v>3.3344952999999999</v>
      </c>
      <c r="AV414" s="34"/>
      <c r="AW414" s="34"/>
      <c r="AX414" s="34">
        <v>39.207084999999999</v>
      </c>
      <c r="AY414" s="34"/>
      <c r="AZ414" s="34"/>
      <c r="BA414" s="34">
        <v>3.0000002000000001</v>
      </c>
      <c r="BB414" s="34">
        <v>6.4999999999999997E-3</v>
      </c>
      <c r="BC414" s="34">
        <v>5.4749999999999998E-3</v>
      </c>
      <c r="BD414" s="34">
        <v>0</v>
      </c>
      <c r="BE414" s="34">
        <v>0.3</v>
      </c>
      <c r="BF414" s="34">
        <v>0.1</v>
      </c>
      <c r="BG414" s="34">
        <v>0.3</v>
      </c>
      <c r="BH414" s="34">
        <v>0.70000004999999998</v>
      </c>
      <c r="BI414" s="34">
        <v>1.8000001000000001</v>
      </c>
      <c r="BJ414" s="34">
        <v>2.5</v>
      </c>
      <c r="BK414" s="34">
        <v>0</v>
      </c>
      <c r="BL414" s="34">
        <v>0</v>
      </c>
      <c r="BM414" s="34"/>
      <c r="BN414" s="34"/>
      <c r="BO414" s="34"/>
      <c r="BP414" s="34"/>
      <c r="BQ414" s="34"/>
      <c r="BR414" s="34"/>
      <c r="BS414" s="34"/>
      <c r="BT414" s="34"/>
      <c r="BU414" s="34"/>
      <c r="BV414" s="34">
        <v>0.92</v>
      </c>
      <c r="BW414" s="34"/>
      <c r="BX414" s="34">
        <v>7.5000003000000003E-3</v>
      </c>
      <c r="BY414" s="34"/>
      <c r="BZ414" s="34"/>
      <c r="CA414" s="34"/>
      <c r="CB414" s="34"/>
      <c r="CC414" s="34"/>
      <c r="CD414" s="34"/>
      <c r="CE414" s="34"/>
      <c r="CF414" s="34"/>
      <c r="CG414" s="34"/>
      <c r="CH414" s="34"/>
      <c r="CI414" s="34"/>
      <c r="CJ414" s="34"/>
      <c r="CK414" s="34"/>
      <c r="CL414" s="34"/>
      <c r="CM414" s="34"/>
      <c r="CN414" s="34" t="s">
        <v>2182</v>
      </c>
    </row>
    <row r="415" spans="1:92">
      <c r="A415" t="s">
        <v>2631</v>
      </c>
      <c r="B415">
        <v>605</v>
      </c>
      <c r="C415" t="s">
        <v>449</v>
      </c>
      <c r="D415">
        <v>6.4625497000000003</v>
      </c>
      <c r="E415">
        <v>2.8213751</v>
      </c>
      <c r="F415">
        <v>2718.0844999999999</v>
      </c>
      <c r="G415">
        <v>10.43919</v>
      </c>
      <c r="H415">
        <v>1310.7188000000001</v>
      </c>
      <c r="I415">
        <v>222.87708000000001</v>
      </c>
      <c r="J415">
        <v>1174.0492999999999</v>
      </c>
      <c r="K415">
        <v>9</v>
      </c>
      <c r="L415">
        <v>94.758790000000005</v>
      </c>
      <c r="M415">
        <v>112.855</v>
      </c>
      <c r="N415" t="s">
        <v>2202</v>
      </c>
      <c r="O415">
        <v>146.87611000000001</v>
      </c>
      <c r="P415">
        <v>122.66848</v>
      </c>
      <c r="Q415">
        <v>512</v>
      </c>
      <c r="R415">
        <v>5.0839999999999996</v>
      </c>
      <c r="S415">
        <v>4.1710000000000003</v>
      </c>
      <c r="T415">
        <v>5.0839999999999996</v>
      </c>
      <c r="U415">
        <v>3.359</v>
      </c>
      <c r="V415">
        <v>1.3240000000000001</v>
      </c>
      <c r="W415">
        <v>2.2480000000000002</v>
      </c>
      <c r="X415">
        <v>0</v>
      </c>
      <c r="Y415">
        <v>0.84</v>
      </c>
      <c r="Z415">
        <v>2.2080000000000002</v>
      </c>
      <c r="AA415">
        <v>0.89300000000000002</v>
      </c>
      <c r="AB415">
        <v>0.96299999999999997</v>
      </c>
      <c r="AC415">
        <v>0.35199999999999998</v>
      </c>
      <c r="AD415">
        <v>2514.3281000000002</v>
      </c>
      <c r="AE415">
        <v>6402.57</v>
      </c>
      <c r="AF415">
        <v>15347.353999999999</v>
      </c>
      <c r="AG415">
        <v>5</v>
      </c>
      <c r="AH415">
        <v>3</v>
      </c>
      <c r="AI415">
        <v>8.3333335999999994E-2</v>
      </c>
      <c r="AJ415">
        <v>0.15</v>
      </c>
      <c r="AK415">
        <v>0.68718754999999998</v>
      </c>
      <c r="AL415">
        <v>0.68106060000000002</v>
      </c>
      <c r="AM415">
        <v>25</v>
      </c>
      <c r="AN415">
        <v>60</v>
      </c>
      <c r="AO415">
        <v>50</v>
      </c>
      <c r="AP415">
        <v>60.5</v>
      </c>
      <c r="AQ415" s="34">
        <v>6.6798387000000004</v>
      </c>
      <c r="AR415" s="34">
        <v>0</v>
      </c>
      <c r="AS415" s="34">
        <v>0.60847879999999999</v>
      </c>
      <c r="AT415" s="34">
        <v>113.92836</v>
      </c>
      <c r="AU415" s="34">
        <v>121.216675</v>
      </c>
      <c r="AV415" s="34">
        <v>4.3871822999999999E-5</v>
      </c>
      <c r="AW415" s="34">
        <v>0.37745747000000002</v>
      </c>
      <c r="AX415" s="34">
        <v>6.5345129999999996</v>
      </c>
      <c r="AY415" s="34">
        <v>0.37745747000000002</v>
      </c>
      <c r="AZ415" s="34">
        <v>0.26961249999999998</v>
      </c>
      <c r="BA415" s="34">
        <v>0</v>
      </c>
      <c r="BB415" s="34">
        <v>6.4999999999999997E-3</v>
      </c>
      <c r="BC415" s="34">
        <v>5.4749999999999998E-3</v>
      </c>
      <c r="BD415" s="34">
        <v>0</v>
      </c>
      <c r="BE415" s="34">
        <v>0.3</v>
      </c>
      <c r="BF415" s="34">
        <v>0.1</v>
      </c>
      <c r="BG415" s="34">
        <v>0.3</v>
      </c>
      <c r="BH415" s="34">
        <v>0.70000004999999998</v>
      </c>
      <c r="BI415" s="34">
        <v>1.8000001000000001</v>
      </c>
      <c r="BJ415" s="34">
        <v>7.0000004999999996</v>
      </c>
      <c r="BK415" s="34">
        <v>0.6</v>
      </c>
      <c r="BL415" s="34">
        <v>0</v>
      </c>
      <c r="BM415" s="34">
        <v>1</v>
      </c>
      <c r="BN415" s="34">
        <v>0</v>
      </c>
      <c r="BO415" s="34">
        <v>0</v>
      </c>
      <c r="BP415" s="34"/>
      <c r="BQ415" s="34"/>
      <c r="BR415" s="34"/>
      <c r="BS415" s="34"/>
      <c r="BT415" s="34"/>
      <c r="BU415" s="34"/>
      <c r="BV415" s="34">
        <v>1.84</v>
      </c>
      <c r="BW415" s="34"/>
      <c r="BX415" s="34">
        <v>7.5000003000000003E-3</v>
      </c>
      <c r="BY415" s="34">
        <v>1.32</v>
      </c>
      <c r="BZ415" s="34">
        <v>4.9500003000000001</v>
      </c>
      <c r="CA415" s="34"/>
      <c r="CB415" s="34"/>
      <c r="CC415" s="34"/>
      <c r="CD415" s="34"/>
      <c r="CE415" s="34"/>
      <c r="CF415" s="34"/>
      <c r="CG415" s="34"/>
      <c r="CH415" s="34"/>
      <c r="CI415" s="34"/>
      <c r="CJ415" s="34"/>
      <c r="CK415" s="34"/>
      <c r="CL415" s="34"/>
      <c r="CM415" s="34"/>
      <c r="CN415" s="34" t="s">
        <v>2182</v>
      </c>
    </row>
    <row r="416" spans="1:92">
      <c r="A416" t="s">
        <v>2632</v>
      </c>
      <c r="B416">
        <v>606</v>
      </c>
      <c r="C416" t="s">
        <v>450</v>
      </c>
      <c r="D416">
        <v>12.293139999999999</v>
      </c>
      <c r="E416">
        <v>4.1339911999999996</v>
      </c>
      <c r="F416">
        <v>3486.0688</v>
      </c>
      <c r="G416">
        <v>163.88307</v>
      </c>
      <c r="H416">
        <v>2644.0264000000002</v>
      </c>
      <c r="I416">
        <v>141.30087</v>
      </c>
      <c r="J416">
        <v>536.85860000000002</v>
      </c>
      <c r="K416">
        <v>10</v>
      </c>
      <c r="L416">
        <v>164.34679</v>
      </c>
      <c r="M416">
        <v>87.957260000000005</v>
      </c>
      <c r="N416" t="s">
        <v>2181</v>
      </c>
      <c r="O416">
        <v>136.59044</v>
      </c>
      <c r="P416">
        <v>84.367165</v>
      </c>
      <c r="Q416">
        <v>722</v>
      </c>
      <c r="R416">
        <v>7.0119999999999996</v>
      </c>
      <c r="S416">
        <v>4.7229999999999999</v>
      </c>
      <c r="T416">
        <v>7.0119999999999996</v>
      </c>
      <c r="U416">
        <v>4.0659999999999998</v>
      </c>
      <c r="V416">
        <v>2.3460000000000001</v>
      </c>
      <c r="W416">
        <v>4.2569999999999997</v>
      </c>
      <c r="X416">
        <v>0</v>
      </c>
      <c r="Y416">
        <v>1.2150000000000001</v>
      </c>
      <c r="Z416">
        <v>1.9870000000000001</v>
      </c>
      <c r="AA416">
        <v>0.90900000000000003</v>
      </c>
      <c r="AB416">
        <v>0.57199999999999995</v>
      </c>
      <c r="AC416">
        <v>0.50600000000000001</v>
      </c>
      <c r="AD416">
        <v>5697.0537000000004</v>
      </c>
      <c r="AE416">
        <v>7401.5254000000004</v>
      </c>
      <c r="AF416">
        <v>12478.723</v>
      </c>
      <c r="AG416">
        <v>4</v>
      </c>
      <c r="AH416">
        <v>0.5</v>
      </c>
      <c r="AI416">
        <v>0.16666666999999999</v>
      </c>
      <c r="AJ416">
        <v>5.8333334000000001E-2</v>
      </c>
      <c r="AK416">
        <v>1.1849464000000001</v>
      </c>
      <c r="AL416">
        <v>0.38</v>
      </c>
      <c r="AM416">
        <v>48</v>
      </c>
      <c r="AN416">
        <v>100</v>
      </c>
      <c r="AO416">
        <v>60</v>
      </c>
      <c r="AP416">
        <v>100</v>
      </c>
      <c r="AQ416" s="34">
        <v>5.6192403000000004</v>
      </c>
      <c r="AR416" s="34">
        <v>6.5108050000000004</v>
      </c>
      <c r="AS416" s="34">
        <v>0.10349071</v>
      </c>
      <c r="AT416" s="34">
        <v>299.97924999999998</v>
      </c>
      <c r="AU416" s="34">
        <v>312.21280000000002</v>
      </c>
      <c r="AV416" s="34">
        <v>3.1013135000000001E-4</v>
      </c>
      <c r="AW416" s="34">
        <v>4.0023900000000001</v>
      </c>
      <c r="AX416" s="34"/>
      <c r="AY416" s="34"/>
      <c r="AZ416" s="34">
        <v>7.8221563999999999</v>
      </c>
      <c r="BA416" s="34">
        <v>0</v>
      </c>
      <c r="BB416" s="34">
        <v>1.0950850999999999</v>
      </c>
      <c r="BC416" s="34">
        <v>0</v>
      </c>
      <c r="BD416" s="34">
        <v>0</v>
      </c>
      <c r="BE416" s="34">
        <v>0.6</v>
      </c>
      <c r="BF416" s="34">
        <v>0.1</v>
      </c>
      <c r="BG416" s="34">
        <v>0.1</v>
      </c>
      <c r="BH416" s="34">
        <v>0.4</v>
      </c>
      <c r="BI416" s="34">
        <v>0.8</v>
      </c>
      <c r="BJ416" s="34">
        <v>2.6000000999999999</v>
      </c>
      <c r="BK416" s="34">
        <v>2.2000000000000002</v>
      </c>
      <c r="BL416" s="34">
        <v>0</v>
      </c>
      <c r="BM416" s="34">
        <v>0.3</v>
      </c>
      <c r="BN416" s="34">
        <v>0.70000004999999998</v>
      </c>
      <c r="BO416" s="34">
        <v>0.70000004999999998</v>
      </c>
      <c r="BP416" s="34"/>
      <c r="BQ416" s="34"/>
      <c r="BR416" s="34"/>
      <c r="BS416" s="34">
        <v>0.21048671999999999</v>
      </c>
      <c r="BT416" s="34">
        <v>0.122522146</v>
      </c>
      <c r="BU416" s="34">
        <v>0</v>
      </c>
      <c r="BV416" s="34">
        <v>1.47</v>
      </c>
      <c r="BW416" s="34">
        <v>1.4999999999999999E-4</v>
      </c>
      <c r="BX416" s="34">
        <v>3.1800000000000002E-2</v>
      </c>
      <c r="BY416" s="34">
        <v>0.76000005000000004</v>
      </c>
      <c r="BZ416" s="34">
        <v>3.42</v>
      </c>
      <c r="CA416" s="34">
        <v>1.2</v>
      </c>
      <c r="CB416" s="34"/>
      <c r="CC416" s="34"/>
      <c r="CD416" s="34"/>
      <c r="CE416" s="34"/>
      <c r="CF416" s="34"/>
      <c r="CG416" s="34"/>
      <c r="CH416" s="34"/>
      <c r="CI416" s="34"/>
      <c r="CJ416" s="34"/>
      <c r="CK416" s="34"/>
      <c r="CL416" s="34"/>
      <c r="CM416" s="34"/>
      <c r="CN416" s="34" t="s">
        <v>2176</v>
      </c>
    </row>
    <row r="417" spans="1:92">
      <c r="A417" t="s">
        <v>2633</v>
      </c>
      <c r="B417">
        <v>607</v>
      </c>
      <c r="C417" t="s">
        <v>451</v>
      </c>
      <c r="D417">
        <v>1.8866456</v>
      </c>
      <c r="E417">
        <v>1.6897409999999999</v>
      </c>
      <c r="F417">
        <v>3641.9668000000001</v>
      </c>
      <c r="G417">
        <v>168.91086000000001</v>
      </c>
      <c r="H417">
        <v>3100.4879999999998</v>
      </c>
      <c r="I417">
        <v>268.26452999999998</v>
      </c>
      <c r="J417">
        <v>104.30327</v>
      </c>
      <c r="K417">
        <v>8</v>
      </c>
      <c r="L417">
        <v>114.34215500000001</v>
      </c>
      <c r="M417">
        <v>168.97409999999999</v>
      </c>
      <c r="N417" t="s">
        <v>2217</v>
      </c>
      <c r="O417">
        <v>82.02807</v>
      </c>
      <c r="P417">
        <v>93.874504000000002</v>
      </c>
      <c r="Q417">
        <v>321</v>
      </c>
      <c r="R417">
        <v>2.7469999999999999</v>
      </c>
      <c r="S417">
        <v>4.8280000000000003</v>
      </c>
      <c r="T417">
        <v>2.7469999999999999</v>
      </c>
      <c r="U417">
        <v>2.6</v>
      </c>
      <c r="V417">
        <v>1.9590000000000001</v>
      </c>
      <c r="W417">
        <v>4.0119999999999996</v>
      </c>
      <c r="X417">
        <v>0</v>
      </c>
      <c r="Y417">
        <v>0.55800000000000005</v>
      </c>
      <c r="Z417">
        <v>0.84799999999999998</v>
      </c>
      <c r="AA417">
        <v>0.629</v>
      </c>
      <c r="AB417">
        <v>9.8000000000000004E-2</v>
      </c>
      <c r="AC417">
        <v>0.12</v>
      </c>
      <c r="AD417">
        <v>8111.3710000000001</v>
      </c>
      <c r="AE417">
        <v>2947.22</v>
      </c>
      <c r="AF417">
        <v>4478.5079999999998</v>
      </c>
      <c r="AG417">
        <v>3</v>
      </c>
      <c r="AH417">
        <v>0.7</v>
      </c>
      <c r="AI417">
        <v>2.5000002E-2</v>
      </c>
      <c r="AJ417">
        <v>8.3333339999999995E-3</v>
      </c>
      <c r="AK417">
        <v>0.22745116000000001</v>
      </c>
      <c r="AL417">
        <v>0.23181319</v>
      </c>
      <c r="AM417">
        <v>6</v>
      </c>
      <c r="AN417">
        <v>56</v>
      </c>
      <c r="AO417">
        <v>20</v>
      </c>
      <c r="AP417">
        <v>85</v>
      </c>
      <c r="AQ417" s="34">
        <v>8.3372790000000006</v>
      </c>
      <c r="AR417" s="34">
        <v>1.9602002000000001</v>
      </c>
      <c r="AS417" s="34">
        <v>0.22869001</v>
      </c>
      <c r="AT417" s="34">
        <v>103.58813000000001</v>
      </c>
      <c r="AU417" s="34">
        <v>114.114296</v>
      </c>
      <c r="AV417" s="34"/>
      <c r="AW417" s="34"/>
      <c r="AX417" s="34">
        <v>2.7797204999999998</v>
      </c>
      <c r="AY417" s="34">
        <v>2.7797204999999998</v>
      </c>
      <c r="AZ417" s="34"/>
      <c r="BA417" s="34">
        <v>3.0000002000000001</v>
      </c>
      <c r="BB417" s="34">
        <v>9.4110004999999997E-2</v>
      </c>
      <c r="BC417" s="34">
        <v>0</v>
      </c>
      <c r="BD417" s="34">
        <v>0</v>
      </c>
      <c r="BE417" s="34">
        <v>0.6</v>
      </c>
      <c r="BF417" s="34">
        <v>0</v>
      </c>
      <c r="BG417" s="34">
        <v>0.25</v>
      </c>
      <c r="BH417" s="34">
        <v>0.24000001000000001</v>
      </c>
      <c r="BI417" s="34">
        <v>0.91</v>
      </c>
      <c r="BJ417" s="34">
        <v>0</v>
      </c>
      <c r="BK417" s="34">
        <v>0</v>
      </c>
      <c r="BL417" s="34">
        <v>0</v>
      </c>
      <c r="BM417" s="34"/>
      <c r="BN417" s="34"/>
      <c r="BO417" s="34"/>
      <c r="BP417" s="34"/>
      <c r="BQ417" s="34"/>
      <c r="BR417" s="34"/>
      <c r="BS417" s="34"/>
      <c r="BT417" s="34"/>
      <c r="BU417" s="34"/>
      <c r="BV417" s="34">
        <v>0.28950003000000002</v>
      </c>
      <c r="BW417" s="34"/>
      <c r="BX417" s="34"/>
      <c r="BY417" s="34">
        <v>0.8</v>
      </c>
      <c r="BZ417" s="34"/>
      <c r="CA417" s="34">
        <v>1.2</v>
      </c>
      <c r="CB417" s="34"/>
      <c r="CC417" s="34"/>
      <c r="CD417" s="34"/>
      <c r="CE417" s="34"/>
      <c r="CF417" s="34"/>
      <c r="CG417" s="34"/>
      <c r="CH417" s="34"/>
      <c r="CI417" s="34"/>
      <c r="CJ417" s="34"/>
      <c r="CK417" s="34"/>
      <c r="CL417" s="34"/>
      <c r="CM417" s="34"/>
      <c r="CN417" s="34" t="s">
        <v>2176</v>
      </c>
    </row>
    <row r="418" spans="1:92">
      <c r="A418" t="s">
        <v>2634</v>
      </c>
      <c r="B418">
        <v>608</v>
      </c>
      <c r="C418" t="s">
        <v>452</v>
      </c>
      <c r="D418">
        <v>4.9282240000000002</v>
      </c>
      <c r="E418">
        <v>3.9232944999999999</v>
      </c>
      <c r="F418">
        <v>6300.7780000000002</v>
      </c>
      <c r="G418">
        <v>1124.8031000000001</v>
      </c>
      <c r="H418">
        <v>3251.2406999999998</v>
      </c>
      <c r="I418">
        <v>816.65440000000001</v>
      </c>
      <c r="J418">
        <v>1108.0797</v>
      </c>
      <c r="K418">
        <v>9</v>
      </c>
      <c r="L418">
        <v>72.261349999999993</v>
      </c>
      <c r="M418">
        <v>156.93178</v>
      </c>
      <c r="N418" t="s">
        <v>2200</v>
      </c>
      <c r="O418">
        <v>71.423540000000003</v>
      </c>
      <c r="P418">
        <v>91.239400000000003</v>
      </c>
      <c r="Q418">
        <v>432</v>
      </c>
      <c r="R418">
        <v>4.4400000000000004</v>
      </c>
      <c r="S418">
        <v>6.35</v>
      </c>
      <c r="T418">
        <v>4.4400000000000004</v>
      </c>
      <c r="U418">
        <v>3.9609999999999999</v>
      </c>
      <c r="V418">
        <v>2.5760000000000001</v>
      </c>
      <c r="W418">
        <v>4.6150000000000002</v>
      </c>
      <c r="X418">
        <v>0</v>
      </c>
      <c r="Y418">
        <v>1.3959999999999999</v>
      </c>
      <c r="Z418">
        <v>2.3330000000000002</v>
      </c>
      <c r="AA418">
        <v>1.623</v>
      </c>
      <c r="AB418">
        <v>0.23100000000000001</v>
      </c>
      <c r="AC418">
        <v>0.47899999999999998</v>
      </c>
      <c r="AD418">
        <v>16323.98</v>
      </c>
      <c r="AE418">
        <v>9186.1939999999995</v>
      </c>
      <c r="AF418">
        <v>16144.143</v>
      </c>
      <c r="AG418">
        <v>2.5</v>
      </c>
      <c r="AH418">
        <v>0.5</v>
      </c>
      <c r="AI418">
        <v>4.1666667999999997E-2</v>
      </c>
      <c r="AJ418">
        <v>0.17499999999999999</v>
      </c>
      <c r="AK418">
        <v>0.16855104000000001</v>
      </c>
      <c r="AL418">
        <v>0.11941091</v>
      </c>
      <c r="AM418">
        <v>10</v>
      </c>
      <c r="AN418">
        <v>56</v>
      </c>
      <c r="AO418">
        <v>30</v>
      </c>
      <c r="AP418">
        <v>85</v>
      </c>
      <c r="AQ418" s="34">
        <v>9.6871120000000008</v>
      </c>
      <c r="AR418" s="34">
        <v>0</v>
      </c>
      <c r="AS418" s="34">
        <v>0.98010003999999995</v>
      </c>
      <c r="AT418" s="34">
        <v>221.27494999999999</v>
      </c>
      <c r="AU418" s="34">
        <v>231.94213999999999</v>
      </c>
      <c r="AV418" s="34"/>
      <c r="AW418" s="34"/>
      <c r="AX418" s="34">
        <v>9.7290220000000005</v>
      </c>
      <c r="AY418" s="34">
        <v>2.7797203000000001</v>
      </c>
      <c r="AZ418" s="34">
        <v>0.58810616000000004</v>
      </c>
      <c r="BA418" s="34">
        <v>3.0000002000000001</v>
      </c>
      <c r="BB418" s="34">
        <v>0.90573999999999999</v>
      </c>
      <c r="BC418" s="34">
        <v>0</v>
      </c>
      <c r="BD418" s="34">
        <v>0</v>
      </c>
      <c r="BE418" s="34">
        <v>0.6</v>
      </c>
      <c r="BF418" s="34">
        <v>0</v>
      </c>
      <c r="BG418" s="34">
        <v>0.18</v>
      </c>
      <c r="BH418" s="34">
        <v>1.19</v>
      </c>
      <c r="BI418" s="34">
        <v>3.39</v>
      </c>
      <c r="BJ418" s="34">
        <v>0.94000006000000003</v>
      </c>
      <c r="BK418" s="34">
        <v>0</v>
      </c>
      <c r="BL418" s="34">
        <v>0</v>
      </c>
      <c r="BM418" s="34"/>
      <c r="BN418" s="34"/>
      <c r="BO418" s="34"/>
      <c r="BP418" s="34"/>
      <c r="BQ418" s="34"/>
      <c r="BR418" s="34"/>
      <c r="BS418" s="34"/>
      <c r="BT418" s="34"/>
      <c r="BU418" s="34"/>
      <c r="BV418" s="34">
        <v>4.4835000000000003</v>
      </c>
      <c r="BW418" s="34"/>
      <c r="BX418" s="34"/>
      <c r="BY418" s="34">
        <v>1.44</v>
      </c>
      <c r="BZ418" s="34"/>
      <c r="CA418" s="34">
        <v>1.2</v>
      </c>
      <c r="CB418" s="34"/>
      <c r="CC418" s="34"/>
      <c r="CD418" s="34"/>
      <c r="CE418" s="34"/>
      <c r="CF418" s="34"/>
      <c r="CG418" s="34"/>
      <c r="CH418" s="34"/>
      <c r="CI418" s="34"/>
      <c r="CJ418" s="34"/>
      <c r="CK418" s="34"/>
      <c r="CL418" s="34"/>
      <c r="CM418" s="34"/>
      <c r="CN418" s="34" t="s">
        <v>2176</v>
      </c>
    </row>
    <row r="419" spans="1:92">
      <c r="A419" t="s">
        <v>2635</v>
      </c>
      <c r="B419">
        <v>609</v>
      </c>
      <c r="C419" t="s">
        <v>452</v>
      </c>
      <c r="D419">
        <v>4.5856624000000004</v>
      </c>
      <c r="E419">
        <v>4.7625427</v>
      </c>
      <c r="F419">
        <v>9751.4069999999992</v>
      </c>
      <c r="G419">
        <v>3895.4333000000001</v>
      </c>
      <c r="H419">
        <v>4267.4066999999995</v>
      </c>
      <c r="I419">
        <v>665.88829999999996</v>
      </c>
      <c r="J419">
        <v>922.67846999999995</v>
      </c>
      <c r="K419">
        <v>10</v>
      </c>
      <c r="L419">
        <v>61.305639999999997</v>
      </c>
      <c r="M419">
        <v>101.330696</v>
      </c>
      <c r="N419" t="s">
        <v>2197</v>
      </c>
      <c r="O419">
        <v>50.391894999999998</v>
      </c>
      <c r="P419">
        <v>153.63041999999999</v>
      </c>
      <c r="Q419">
        <v>443</v>
      </c>
      <c r="R419">
        <v>4.3650000000000002</v>
      </c>
      <c r="S419">
        <v>7.9</v>
      </c>
      <c r="T419">
        <v>4.2830000000000004</v>
      </c>
      <c r="U419">
        <v>4.3650000000000002</v>
      </c>
      <c r="V419">
        <v>3.7170000000000001</v>
      </c>
      <c r="W419">
        <v>5.0209999999999999</v>
      </c>
      <c r="X419">
        <v>5.4640000000000004</v>
      </c>
      <c r="Y419">
        <v>1.83</v>
      </c>
      <c r="Z419">
        <v>3.3220000000000001</v>
      </c>
      <c r="AA419">
        <v>2.1379999999999999</v>
      </c>
      <c r="AB419">
        <v>0.57699999999999996</v>
      </c>
      <c r="AC419">
        <v>0.60699999999999998</v>
      </c>
      <c r="AD419">
        <v>18930.991999999998</v>
      </c>
      <c r="AE419">
        <v>14009.784</v>
      </c>
      <c r="AF419">
        <v>23820.26</v>
      </c>
      <c r="AG419">
        <v>2.5</v>
      </c>
      <c r="AH419">
        <v>0.5</v>
      </c>
      <c r="AI419">
        <v>1.6666667999999999E-2</v>
      </c>
      <c r="AJ419">
        <v>0.125</v>
      </c>
      <c r="AK419">
        <v>0.67751490000000003</v>
      </c>
      <c r="AL419">
        <v>0.22053939</v>
      </c>
      <c r="AM419">
        <v>36</v>
      </c>
      <c r="AN419">
        <v>85</v>
      </c>
      <c r="AO419">
        <v>77</v>
      </c>
      <c r="AP419">
        <v>97</v>
      </c>
      <c r="AQ419" s="34">
        <v>9.6871120000000008</v>
      </c>
      <c r="AR419" s="34">
        <v>2.6447539999999998</v>
      </c>
      <c r="AS419" s="34">
        <v>0.29128572000000003</v>
      </c>
      <c r="AT419" s="34">
        <v>161.57487</v>
      </c>
      <c r="AU419" s="34">
        <v>174.19802999999999</v>
      </c>
      <c r="AV419" s="34"/>
      <c r="AW419" s="34"/>
      <c r="AX419" s="34">
        <v>2.7797203000000001</v>
      </c>
      <c r="AY419" s="34">
        <v>2.7797203000000001</v>
      </c>
      <c r="AZ419" s="34">
        <v>0.58810616000000004</v>
      </c>
      <c r="BA419" s="34">
        <v>3.0000002000000001</v>
      </c>
      <c r="BB419" s="34">
        <v>3.2606603999999999</v>
      </c>
      <c r="BC419" s="34">
        <v>0</v>
      </c>
      <c r="BD419" s="34">
        <v>0</v>
      </c>
      <c r="BE419" s="34">
        <v>0.8</v>
      </c>
      <c r="BF419" s="34">
        <v>0</v>
      </c>
      <c r="BG419" s="34">
        <v>0.2</v>
      </c>
      <c r="BH419" s="34">
        <v>1.2</v>
      </c>
      <c r="BI419" s="34">
        <v>2.3000001999999999</v>
      </c>
      <c r="BJ419" s="34">
        <v>1.3000001000000001</v>
      </c>
      <c r="BK419" s="34">
        <v>1.3000001000000001</v>
      </c>
      <c r="BL419" s="34">
        <v>0</v>
      </c>
      <c r="BM419" s="34">
        <v>1</v>
      </c>
      <c r="BN419" s="34">
        <v>1.1000000000000001</v>
      </c>
      <c r="BO419" s="34">
        <v>0</v>
      </c>
      <c r="BP419" s="34"/>
      <c r="BQ419" s="34"/>
      <c r="BR419" s="34"/>
      <c r="BS419" s="34"/>
      <c r="BT419" s="34"/>
      <c r="BU419" s="34"/>
      <c r="BV419" s="34">
        <v>3.2475002000000002</v>
      </c>
      <c r="BW419" s="34"/>
      <c r="BX419" s="34"/>
      <c r="BY419" s="34">
        <v>3.88</v>
      </c>
      <c r="BZ419" s="34"/>
      <c r="CA419" s="34">
        <v>1.2</v>
      </c>
      <c r="CB419" s="34"/>
      <c r="CC419" s="34"/>
      <c r="CD419" s="34"/>
      <c r="CE419" s="34"/>
      <c r="CF419" s="34"/>
      <c r="CG419" s="34"/>
      <c r="CH419" s="34"/>
      <c r="CI419" s="34"/>
      <c r="CJ419" s="34"/>
      <c r="CK419" s="34"/>
      <c r="CL419" s="34"/>
      <c r="CM419" s="34"/>
      <c r="CN419" s="34" t="s">
        <v>2176</v>
      </c>
    </row>
    <row r="420" spans="1:92">
      <c r="A420" t="s">
        <v>2636</v>
      </c>
      <c r="B420">
        <v>610</v>
      </c>
      <c r="C420" t="s">
        <v>453</v>
      </c>
      <c r="D420">
        <v>3.7005705999999998</v>
      </c>
      <c r="E420">
        <v>1.67926</v>
      </c>
      <c r="F420">
        <v>1249.9303</v>
      </c>
      <c r="G420">
        <v>165.30833000000001</v>
      </c>
      <c r="H420">
        <v>346.92984000000001</v>
      </c>
      <c r="I420">
        <v>197.13015999999999</v>
      </c>
      <c r="J420">
        <v>540.56200000000001</v>
      </c>
      <c r="K420">
        <v>8</v>
      </c>
      <c r="L420">
        <v>224.27699999999999</v>
      </c>
      <c r="M420">
        <v>167.92599999999999</v>
      </c>
      <c r="N420" t="s">
        <v>2195</v>
      </c>
      <c r="O420">
        <v>108.84031</v>
      </c>
      <c r="P420">
        <v>88.382109999999997</v>
      </c>
      <c r="Q420">
        <v>446</v>
      </c>
      <c r="R420">
        <v>3.847</v>
      </c>
      <c r="S420">
        <v>2.8279999999999998</v>
      </c>
      <c r="T420">
        <v>3.847</v>
      </c>
      <c r="U420">
        <v>2.5920000000000001</v>
      </c>
      <c r="V420">
        <v>3.702</v>
      </c>
      <c r="W420">
        <v>4.0789999999999997</v>
      </c>
      <c r="X420">
        <v>8.8550000000000004</v>
      </c>
      <c r="Y420">
        <v>1.605</v>
      </c>
      <c r="Z420">
        <v>5.5839999999999996</v>
      </c>
      <c r="AA420">
        <v>2.5720000000000001</v>
      </c>
      <c r="AB420">
        <v>1.302</v>
      </c>
      <c r="AC420">
        <v>1.71</v>
      </c>
      <c r="AD420">
        <v>27128.513999999999</v>
      </c>
      <c r="AE420">
        <v>7395.1260000000002</v>
      </c>
      <c r="AF420">
        <v>24316.190999999999</v>
      </c>
      <c r="AG420">
        <v>3.5</v>
      </c>
      <c r="AH420">
        <v>0.5</v>
      </c>
      <c r="AI420">
        <v>3.3333334999999999E-2</v>
      </c>
      <c r="AJ420">
        <v>8.3333335999999994E-2</v>
      </c>
      <c r="AK420">
        <v>2.1161412999999998</v>
      </c>
      <c r="AL420">
        <v>2.6264368E-2</v>
      </c>
      <c r="AM420">
        <v>93</v>
      </c>
      <c r="AN420">
        <v>6</v>
      </c>
      <c r="AO420">
        <v>77</v>
      </c>
      <c r="AP420">
        <v>100</v>
      </c>
      <c r="AQ420" s="34">
        <v>26.668666999999999</v>
      </c>
      <c r="AR420" s="34">
        <v>6.0081439999999997</v>
      </c>
      <c r="AS420" s="34">
        <v>0.33495897000000002</v>
      </c>
      <c r="AT420" s="34">
        <v>313.53219999999999</v>
      </c>
      <c r="AU420" s="34">
        <v>346.54397999999998</v>
      </c>
      <c r="AV420" s="34"/>
      <c r="AW420" s="34"/>
      <c r="AX420" s="34">
        <v>6.7540326000000004</v>
      </c>
      <c r="AY420" s="34">
        <v>6.0035850000000002</v>
      </c>
      <c r="AZ420" s="34">
        <v>0.50029873999999996</v>
      </c>
      <c r="BA420" s="34">
        <v>3.0000002000000001</v>
      </c>
      <c r="BB420" s="34">
        <v>1.3304201</v>
      </c>
      <c r="BC420" s="34">
        <v>0</v>
      </c>
      <c r="BD420" s="34">
        <v>0</v>
      </c>
      <c r="BE420" s="34">
        <v>0.1</v>
      </c>
      <c r="BF420" s="34">
        <v>0</v>
      </c>
      <c r="BG420" s="34">
        <v>0.1</v>
      </c>
      <c r="BH420" s="34">
        <v>0.5</v>
      </c>
      <c r="BI420" s="34">
        <v>3.2</v>
      </c>
      <c r="BJ420" s="34">
        <v>15.800001</v>
      </c>
      <c r="BK420" s="34">
        <v>1.4000001</v>
      </c>
      <c r="BL420" s="34">
        <v>0</v>
      </c>
      <c r="BM420" s="34">
        <v>2.1000000999999999</v>
      </c>
      <c r="BN420" s="34">
        <v>0</v>
      </c>
      <c r="BO420" s="34">
        <v>0</v>
      </c>
      <c r="BP420" s="34"/>
      <c r="BQ420" s="34"/>
      <c r="BR420" s="34"/>
      <c r="BS420" s="34"/>
      <c r="BT420" s="34"/>
      <c r="BU420" s="34"/>
      <c r="BV420" s="34">
        <v>3.0230001999999998</v>
      </c>
      <c r="BW420" s="34"/>
      <c r="BX420" s="34"/>
      <c r="BY420" s="34">
        <v>5.6000003999999999</v>
      </c>
      <c r="BZ420" s="34">
        <v>1.8000001000000001</v>
      </c>
      <c r="CA420" s="34">
        <v>1.2</v>
      </c>
      <c r="CB420" s="34"/>
      <c r="CC420" s="34"/>
      <c r="CD420" s="34"/>
      <c r="CE420" s="34"/>
      <c r="CF420" s="34"/>
      <c r="CG420" s="34"/>
      <c r="CH420" s="34"/>
      <c r="CI420" s="34"/>
      <c r="CJ420" s="34"/>
      <c r="CK420" s="34"/>
      <c r="CL420" s="34"/>
      <c r="CM420" s="34"/>
      <c r="CN420" s="34" t="s">
        <v>2173</v>
      </c>
    </row>
    <row r="421" spans="1:92">
      <c r="A421" t="s">
        <v>2637</v>
      </c>
      <c r="B421">
        <v>611</v>
      </c>
      <c r="C421" t="s">
        <v>454</v>
      </c>
      <c r="D421">
        <v>0.78341435999999998</v>
      </c>
      <c r="E421">
        <v>0.89787600000000001</v>
      </c>
      <c r="F421">
        <v>1435.6226999999999</v>
      </c>
      <c r="G421">
        <v>89.753249999999994</v>
      </c>
      <c r="H421">
        <v>818.33605999999997</v>
      </c>
      <c r="I421">
        <v>366.77408000000003</v>
      </c>
      <c r="J421">
        <v>160.75923</v>
      </c>
      <c r="K421">
        <v>8</v>
      </c>
      <c r="L421">
        <v>47.479655999999999</v>
      </c>
      <c r="M421">
        <v>89.787604999999999</v>
      </c>
      <c r="N421" t="s">
        <v>2192</v>
      </c>
      <c r="O421">
        <v>60.262645999999997</v>
      </c>
      <c r="P421">
        <v>99.764009999999999</v>
      </c>
      <c r="Q421">
        <v>212</v>
      </c>
      <c r="R421">
        <v>1.895</v>
      </c>
      <c r="S421">
        <v>3.0310000000000001</v>
      </c>
      <c r="T421">
        <v>1.77</v>
      </c>
      <c r="U421">
        <v>1.895</v>
      </c>
      <c r="V421">
        <v>1.214</v>
      </c>
      <c r="W421">
        <v>2.351</v>
      </c>
      <c r="X421">
        <v>0</v>
      </c>
      <c r="Y421">
        <v>0.48099999999999998</v>
      </c>
      <c r="Z421">
        <v>2.0710000000000002</v>
      </c>
      <c r="AA421">
        <v>1.161</v>
      </c>
      <c r="AB421">
        <v>0.60099999999999998</v>
      </c>
      <c r="AC421">
        <v>0.309</v>
      </c>
      <c r="AD421">
        <v>9924.1769999999997</v>
      </c>
      <c r="AE421">
        <v>4249.2803000000004</v>
      </c>
      <c r="AF421">
        <v>13300.191999999999</v>
      </c>
      <c r="AG421">
        <v>1.5</v>
      </c>
      <c r="AH421">
        <v>0.5</v>
      </c>
      <c r="AI421">
        <v>4.1666667999999997E-2</v>
      </c>
      <c r="AJ421">
        <v>8.3333339999999995E-3</v>
      </c>
      <c r="AK421">
        <v>8.3372310000000005E-2</v>
      </c>
      <c r="AL421">
        <v>3.4212960000000001E-2</v>
      </c>
      <c r="AM421">
        <v>25</v>
      </c>
      <c r="AN421">
        <v>25</v>
      </c>
      <c r="AO421">
        <v>35</v>
      </c>
      <c r="AP421">
        <v>60</v>
      </c>
      <c r="AQ421" s="34">
        <v>5.3337345000000003</v>
      </c>
      <c r="AR421" s="34">
        <v>0.75101799999999996</v>
      </c>
      <c r="AS421" s="34">
        <v>1.1761201999999999</v>
      </c>
      <c r="AT421" s="34">
        <v>46.721620000000001</v>
      </c>
      <c r="AU421" s="34">
        <v>53.982494000000003</v>
      </c>
      <c r="AV421" s="34"/>
      <c r="AW421" s="34"/>
      <c r="AX421" s="34">
        <v>18.010753999999999</v>
      </c>
      <c r="AY421" s="34">
        <v>18.010756000000001</v>
      </c>
      <c r="AZ421" s="34"/>
      <c r="BA421" s="34">
        <v>3.0000002000000001</v>
      </c>
      <c r="BB421" s="34">
        <v>0.18964001999999999</v>
      </c>
      <c r="BC421" s="34">
        <v>0</v>
      </c>
      <c r="BD421" s="34">
        <v>0</v>
      </c>
      <c r="BE421" s="34">
        <v>0.2</v>
      </c>
      <c r="BF421" s="34">
        <v>0</v>
      </c>
      <c r="BG421" s="34">
        <v>0.2</v>
      </c>
      <c r="BH421" s="34">
        <v>1.3000001000000001</v>
      </c>
      <c r="BI421" s="34">
        <v>3.2</v>
      </c>
      <c r="BJ421" s="34">
        <v>3.1000000999999999</v>
      </c>
      <c r="BK421" s="34">
        <v>1.7</v>
      </c>
      <c r="BL421" s="34">
        <v>0</v>
      </c>
      <c r="BM421" s="34">
        <v>1.2</v>
      </c>
      <c r="BN421" s="34">
        <v>0.70000004999999998</v>
      </c>
      <c r="BO421" s="34">
        <v>0</v>
      </c>
      <c r="BP421" s="34"/>
      <c r="BQ421" s="34"/>
      <c r="BR421" s="34"/>
      <c r="BS421" s="34"/>
      <c r="BT421" s="34"/>
      <c r="BU421" s="34"/>
      <c r="BV421" s="34">
        <v>0.23500001000000001</v>
      </c>
      <c r="BW421" s="34"/>
      <c r="BX421" s="34"/>
      <c r="BY421" s="34">
        <v>2.4</v>
      </c>
      <c r="BZ421" s="34">
        <v>1.08</v>
      </c>
      <c r="CA421" s="34"/>
      <c r="CB421" s="34"/>
      <c r="CC421" s="34"/>
      <c r="CD421" s="34"/>
      <c r="CE421" s="34"/>
      <c r="CF421" s="34"/>
      <c r="CG421" s="34"/>
      <c r="CH421" s="34"/>
      <c r="CI421" s="34"/>
      <c r="CJ421" s="34"/>
      <c r="CK421" s="34"/>
      <c r="CL421" s="34"/>
      <c r="CM421" s="34"/>
      <c r="CN421" s="34" t="s">
        <v>2182</v>
      </c>
    </row>
    <row r="422" spans="1:92">
      <c r="A422" t="s">
        <v>2638</v>
      </c>
      <c r="B422">
        <v>612</v>
      </c>
      <c r="C422" t="s">
        <v>422</v>
      </c>
      <c r="D422">
        <v>6.1345596000000002</v>
      </c>
      <c r="E422">
        <v>3.5708386999999999</v>
      </c>
      <c r="F422">
        <v>3133.2217000000001</v>
      </c>
      <c r="G422">
        <v>305.41635000000002</v>
      </c>
      <c r="H422">
        <v>1219.9722999999999</v>
      </c>
      <c r="I422">
        <v>898.59479999999996</v>
      </c>
      <c r="J422">
        <v>709.23829999999998</v>
      </c>
      <c r="K422">
        <v>9</v>
      </c>
      <c r="L422">
        <v>89.949554000000006</v>
      </c>
      <c r="M422">
        <v>142.83354</v>
      </c>
      <c r="N422" t="s">
        <v>2184</v>
      </c>
      <c r="O422">
        <v>133.35999000000001</v>
      </c>
      <c r="P422">
        <v>119.02795999999999</v>
      </c>
      <c r="Q422">
        <v>559</v>
      </c>
      <c r="R422">
        <v>4.9539999999999997</v>
      </c>
      <c r="S422">
        <v>4.4779999999999998</v>
      </c>
      <c r="T422">
        <v>4.9539999999999997</v>
      </c>
      <c r="U422">
        <v>3.7789999999999999</v>
      </c>
      <c r="V422">
        <v>5.4580000000000002</v>
      </c>
      <c r="W422">
        <v>6.8380000000000001</v>
      </c>
      <c r="X422">
        <v>8.5069999999999997</v>
      </c>
      <c r="Y422">
        <v>3.0590000000000002</v>
      </c>
      <c r="Z422">
        <v>9</v>
      </c>
      <c r="AA422">
        <v>3.6070000000000002</v>
      </c>
      <c r="AB422">
        <v>3.4860000000000002</v>
      </c>
      <c r="AC422">
        <v>2.1749999999999998</v>
      </c>
      <c r="AD422">
        <v>38082.862999999998</v>
      </c>
      <c r="AE422">
        <v>9143.4380000000001</v>
      </c>
      <c r="AF422">
        <v>34066.508000000002</v>
      </c>
      <c r="AG422">
        <v>4.5</v>
      </c>
      <c r="AH422">
        <v>1</v>
      </c>
      <c r="AI422">
        <v>0.25</v>
      </c>
      <c r="AJ422">
        <v>0.13333333999999999</v>
      </c>
      <c r="AK422">
        <v>1.3834659</v>
      </c>
      <c r="AL422">
        <v>0.19384614999999999</v>
      </c>
      <c r="AM422">
        <v>65</v>
      </c>
      <c r="AN422">
        <v>9</v>
      </c>
      <c r="AO422">
        <v>90</v>
      </c>
      <c r="AP422">
        <v>100</v>
      </c>
      <c r="AQ422" s="34">
        <v>1.7350384000000001</v>
      </c>
      <c r="AR422" s="34">
        <v>6.9574040000000004</v>
      </c>
      <c r="AS422" s="34">
        <v>0.57499206000000003</v>
      </c>
      <c r="AT422" s="34">
        <v>339.65487999999999</v>
      </c>
      <c r="AU422" s="34">
        <v>348.92227000000003</v>
      </c>
      <c r="AV422" s="34">
        <v>3.2810627000000002E-3</v>
      </c>
      <c r="AW422" s="34">
        <v>42.343643</v>
      </c>
      <c r="AX422" s="34">
        <v>47.636600000000001</v>
      </c>
      <c r="AY422" s="34">
        <v>9.3178079999999994</v>
      </c>
      <c r="AZ422" s="34">
        <v>6.4011683000000001</v>
      </c>
      <c r="BA422" s="34">
        <v>0.5</v>
      </c>
      <c r="BB422" s="34">
        <v>1.0032251000000001</v>
      </c>
      <c r="BC422" s="34">
        <v>0</v>
      </c>
      <c r="BD422" s="34">
        <v>0</v>
      </c>
      <c r="BE422" s="34">
        <v>0.3</v>
      </c>
      <c r="BF422" s="34">
        <v>0</v>
      </c>
      <c r="BG422" s="34">
        <v>0.5</v>
      </c>
      <c r="BH422" s="34">
        <v>1</v>
      </c>
      <c r="BI422" s="34">
        <v>2</v>
      </c>
      <c r="BJ422" s="34">
        <v>8.7000010000000003</v>
      </c>
      <c r="BK422" s="34">
        <v>3.9</v>
      </c>
      <c r="BL422" s="34">
        <v>3.1000000999999999</v>
      </c>
      <c r="BM422" s="34">
        <v>6.3</v>
      </c>
      <c r="BN422" s="34">
        <v>3.9</v>
      </c>
      <c r="BO422" s="34">
        <v>0.3</v>
      </c>
      <c r="BP422" s="34">
        <v>4.1167434000000003E-2</v>
      </c>
      <c r="BQ422" s="34"/>
      <c r="BR422" s="34"/>
      <c r="BS422" s="34"/>
      <c r="BT422" s="34"/>
      <c r="BU422" s="34"/>
      <c r="BV422" s="34">
        <v>2.1035001000000002</v>
      </c>
      <c r="BW422" s="34">
        <v>5.0000009999999996E-3</v>
      </c>
      <c r="BX422" s="34">
        <v>0.57750005000000004</v>
      </c>
      <c r="BY422" s="34">
        <v>8.64</v>
      </c>
      <c r="BZ422" s="34">
        <v>16.2</v>
      </c>
      <c r="CA422" s="34"/>
      <c r="CB422" s="34"/>
      <c r="CC422" s="34"/>
      <c r="CD422" s="34"/>
      <c r="CE422" s="34"/>
      <c r="CF422" s="34"/>
      <c r="CG422" s="34"/>
      <c r="CH422" s="34"/>
      <c r="CI422" s="34"/>
      <c r="CJ422" s="34"/>
      <c r="CK422" s="34"/>
      <c r="CL422" s="34"/>
      <c r="CM422" s="34"/>
      <c r="CN422" s="34" t="s">
        <v>2182</v>
      </c>
    </row>
    <row r="423" spans="1:92">
      <c r="A423" t="s">
        <v>2639</v>
      </c>
      <c r="B423">
        <v>613</v>
      </c>
      <c r="C423" t="s">
        <v>455</v>
      </c>
      <c r="D423">
        <v>2.8876080000000002</v>
      </c>
      <c r="E423">
        <v>3.2059636</v>
      </c>
      <c r="F423">
        <v>4650.5282999999999</v>
      </c>
      <c r="G423">
        <v>3761.8418000000001</v>
      </c>
      <c r="H423">
        <v>386.06646999999998</v>
      </c>
      <c r="I423">
        <v>295.59807999999998</v>
      </c>
      <c r="J423">
        <v>207.02197000000001</v>
      </c>
      <c r="K423">
        <v>9</v>
      </c>
      <c r="L423">
        <v>42.340294</v>
      </c>
      <c r="M423">
        <v>128.23854</v>
      </c>
      <c r="N423" t="s">
        <v>2184</v>
      </c>
      <c r="O423">
        <v>62.774093999999998</v>
      </c>
      <c r="P423">
        <v>106.86545599999999</v>
      </c>
      <c r="Q423">
        <v>413</v>
      </c>
      <c r="R423">
        <v>3.581</v>
      </c>
      <c r="S423">
        <v>5.4560000000000004</v>
      </c>
      <c r="T423">
        <v>3.399</v>
      </c>
      <c r="U423">
        <v>3.581</v>
      </c>
      <c r="V423">
        <v>1.48</v>
      </c>
      <c r="W423">
        <v>2.7890000000000001</v>
      </c>
      <c r="X423">
        <v>0</v>
      </c>
      <c r="Y423">
        <v>0.66400000000000003</v>
      </c>
      <c r="Z423">
        <v>2.5459999999999998</v>
      </c>
      <c r="AA423">
        <v>1.264</v>
      </c>
      <c r="AB423">
        <v>0.25900000000000001</v>
      </c>
      <c r="AC423">
        <v>1.024</v>
      </c>
      <c r="AD423">
        <v>6080.5405000000001</v>
      </c>
      <c r="AE423">
        <v>9208</v>
      </c>
      <c r="AF423">
        <v>19189.491999999998</v>
      </c>
      <c r="AG423">
        <v>3</v>
      </c>
      <c r="AH423">
        <v>0.5</v>
      </c>
      <c r="AI423">
        <v>8.3333335999999994E-2</v>
      </c>
      <c r="AJ423">
        <v>8.3333339999999995E-3</v>
      </c>
      <c r="AK423">
        <v>1.3735702999999999</v>
      </c>
      <c r="AL423">
        <v>2.7253523000000002E-2</v>
      </c>
      <c r="AM423">
        <v>60</v>
      </c>
      <c r="AN423">
        <v>30</v>
      </c>
      <c r="AO423">
        <v>14</v>
      </c>
      <c r="AP423">
        <v>28</v>
      </c>
      <c r="AQ423" s="34">
        <v>1.4662297</v>
      </c>
      <c r="AR423" s="34">
        <v>0</v>
      </c>
      <c r="AS423" s="34">
        <v>5.3905505999999999E-2</v>
      </c>
      <c r="AT423" s="34">
        <v>31.774519000000002</v>
      </c>
      <c r="AU423" s="34">
        <v>33.270519999999998</v>
      </c>
      <c r="AV423" s="34"/>
      <c r="AW423" s="34"/>
      <c r="AX423" s="34"/>
      <c r="AY423" s="34">
        <v>6.4706999999999999</v>
      </c>
      <c r="AZ423" s="34">
        <v>1.2252213999999999</v>
      </c>
      <c r="BA423" s="34">
        <v>0</v>
      </c>
      <c r="BB423" s="34">
        <v>2.802</v>
      </c>
      <c r="BC423" s="34">
        <v>0</v>
      </c>
      <c r="BD423" s="34">
        <v>0</v>
      </c>
      <c r="BE423" s="34">
        <v>0.1</v>
      </c>
      <c r="BF423" s="34">
        <v>0</v>
      </c>
      <c r="BG423" s="34">
        <v>0.2</v>
      </c>
      <c r="BH423" s="34">
        <v>1.2</v>
      </c>
      <c r="BI423" s="34">
        <v>2.3000001999999999</v>
      </c>
      <c r="BJ423" s="34">
        <v>4</v>
      </c>
      <c r="BK423" s="34">
        <v>2.4</v>
      </c>
      <c r="BL423" s="34">
        <v>0</v>
      </c>
      <c r="BM423" s="34">
        <v>0.1</v>
      </c>
      <c r="BN423" s="34">
        <v>0.1</v>
      </c>
      <c r="BO423" s="34">
        <v>0</v>
      </c>
      <c r="BP423" s="34"/>
      <c r="BQ423" s="34"/>
      <c r="BR423" s="34"/>
      <c r="BS423" s="34"/>
      <c r="BT423" s="34"/>
      <c r="BU423" s="34"/>
      <c r="BV423" s="34">
        <v>0.30200001999999998</v>
      </c>
      <c r="BW423" s="34"/>
      <c r="BX423" s="34"/>
      <c r="BY423" s="34">
        <v>0.48000005000000001</v>
      </c>
      <c r="BZ423" s="34"/>
      <c r="CA423" s="34"/>
      <c r="CB423" s="34"/>
      <c r="CC423" s="34"/>
      <c r="CD423" s="34"/>
      <c r="CE423" s="34"/>
      <c r="CF423" s="34"/>
      <c r="CG423" s="34"/>
      <c r="CH423" s="34"/>
      <c r="CI423" s="34"/>
      <c r="CJ423" s="34"/>
      <c r="CK423" s="34"/>
      <c r="CL423" s="34"/>
      <c r="CM423" s="34"/>
      <c r="CN423" s="34" t="s">
        <v>2176</v>
      </c>
    </row>
    <row r="424" spans="1:92">
      <c r="A424" t="s">
        <v>2640</v>
      </c>
      <c r="B424">
        <v>614</v>
      </c>
      <c r="C424" t="s">
        <v>456</v>
      </c>
      <c r="D424">
        <v>9.7046174999999995</v>
      </c>
      <c r="E424">
        <v>6.4521426999999996</v>
      </c>
      <c r="F424">
        <v>6484.9497000000001</v>
      </c>
      <c r="G424">
        <v>4499.1490000000003</v>
      </c>
      <c r="H424">
        <v>1074.8451</v>
      </c>
      <c r="I424">
        <v>687.10080000000005</v>
      </c>
      <c r="J424">
        <v>223.85512</v>
      </c>
      <c r="K424">
        <v>12</v>
      </c>
      <c r="L424">
        <v>83.229990000000001</v>
      </c>
      <c r="M424">
        <v>88.385509999999996</v>
      </c>
      <c r="N424" t="s">
        <v>2175</v>
      </c>
      <c r="O424">
        <v>47.339596</v>
      </c>
      <c r="P424">
        <v>81.672690000000003</v>
      </c>
      <c r="Q424">
        <v>622</v>
      </c>
      <c r="R424">
        <v>6.23</v>
      </c>
      <c r="S424">
        <v>6.4420000000000002</v>
      </c>
      <c r="T424">
        <v>6.23</v>
      </c>
      <c r="U424">
        <v>5.08</v>
      </c>
      <c r="V424">
        <v>1.8240000000000001</v>
      </c>
      <c r="W424">
        <v>3.254</v>
      </c>
      <c r="X424">
        <v>0</v>
      </c>
      <c r="Y424">
        <v>1.0009999999999999</v>
      </c>
      <c r="Z424">
        <v>2.351</v>
      </c>
      <c r="AA424">
        <v>1.3</v>
      </c>
      <c r="AB424">
        <v>0.433</v>
      </c>
      <c r="AC424">
        <v>0.61799999999999999</v>
      </c>
      <c r="AD424">
        <v>3756.1352999999999</v>
      </c>
      <c r="AE424">
        <v>10340</v>
      </c>
      <c r="AF424">
        <v>22235.835999999999</v>
      </c>
      <c r="AG424">
        <v>2</v>
      </c>
      <c r="AH424">
        <v>1.5</v>
      </c>
      <c r="AI424">
        <v>0.16666666999999999</v>
      </c>
      <c r="AJ424">
        <v>1.6666667999999999E-2</v>
      </c>
      <c r="AK424">
        <v>0.91602342999999997</v>
      </c>
      <c r="AL424">
        <v>0.23882978999999999</v>
      </c>
      <c r="AM424">
        <v>60</v>
      </c>
      <c r="AN424">
        <v>44</v>
      </c>
      <c r="AO424">
        <v>75</v>
      </c>
      <c r="AP424">
        <v>50</v>
      </c>
      <c r="AQ424" s="34">
        <v>0.90561247</v>
      </c>
      <c r="AR424" s="34">
        <v>0</v>
      </c>
      <c r="AS424" s="34">
        <v>3.3421411999999998E-2</v>
      </c>
      <c r="AT424" s="34">
        <v>5.9751042999999999</v>
      </c>
      <c r="AU424" s="34">
        <v>6.8877416</v>
      </c>
      <c r="AV424" s="34"/>
      <c r="AW424" s="34"/>
      <c r="AX424" s="34"/>
      <c r="AY424" s="34">
        <v>2.4157278999999998</v>
      </c>
      <c r="AZ424" s="34">
        <v>1.0455220999999999</v>
      </c>
      <c r="BA424" s="34">
        <v>0</v>
      </c>
      <c r="BB424" s="34">
        <v>2.802</v>
      </c>
      <c r="BC424" s="34">
        <v>0</v>
      </c>
      <c r="BD424" s="34">
        <v>0</v>
      </c>
      <c r="BE424" s="34">
        <v>0.25</v>
      </c>
      <c r="BF424" s="34">
        <v>0</v>
      </c>
      <c r="BG424" s="34">
        <v>0.2</v>
      </c>
      <c r="BH424" s="34">
        <v>1.3000001000000001</v>
      </c>
      <c r="BI424" s="34">
        <v>3.2</v>
      </c>
      <c r="BJ424" s="34">
        <v>1.8000001000000001</v>
      </c>
      <c r="BK424" s="34">
        <v>3.3000001999999999</v>
      </c>
      <c r="BL424" s="34">
        <v>0</v>
      </c>
      <c r="BM424" s="34">
        <v>1.6</v>
      </c>
      <c r="BN424" s="34">
        <v>0</v>
      </c>
      <c r="BO424" s="34">
        <v>0</v>
      </c>
      <c r="BP424" s="34"/>
      <c r="BQ424" s="34"/>
      <c r="BR424" s="34"/>
      <c r="BS424" s="34">
        <v>0.68722342999999997</v>
      </c>
      <c r="BT424" s="34">
        <v>1.4702654000000001E-2</v>
      </c>
      <c r="BU424" s="34">
        <v>0</v>
      </c>
      <c r="BV424" s="34">
        <v>0.61800003000000003</v>
      </c>
      <c r="BW424" s="34"/>
      <c r="BX424" s="34"/>
      <c r="BY424" s="34">
        <v>1.6</v>
      </c>
      <c r="BZ424" s="34"/>
      <c r="CA424" s="34"/>
      <c r="CB424" s="34"/>
      <c r="CC424" s="34"/>
      <c r="CD424" s="34"/>
      <c r="CE424" s="34"/>
      <c r="CF424" s="34"/>
      <c r="CG424" s="34"/>
      <c r="CH424" s="34"/>
      <c r="CI424" s="34"/>
      <c r="CJ424" s="34"/>
      <c r="CK424" s="34"/>
      <c r="CL424" s="34"/>
      <c r="CM424" s="34"/>
      <c r="CN424" s="34" t="s">
        <v>2182</v>
      </c>
    </row>
    <row r="425" spans="1:92">
      <c r="A425" t="s">
        <v>2641</v>
      </c>
      <c r="B425">
        <v>615</v>
      </c>
      <c r="C425" t="s">
        <v>457</v>
      </c>
      <c r="D425">
        <v>0.76042752999999996</v>
      </c>
      <c r="E425">
        <v>0.97491499999999998</v>
      </c>
      <c r="F425">
        <v>1877.77</v>
      </c>
      <c r="G425">
        <v>707.53300000000002</v>
      </c>
      <c r="H425">
        <v>845.82650000000001</v>
      </c>
      <c r="I425">
        <v>87.821439999999996</v>
      </c>
      <c r="J425">
        <v>236.58917</v>
      </c>
      <c r="K425">
        <v>8</v>
      </c>
      <c r="L425">
        <v>46.086514000000001</v>
      </c>
      <c r="M425">
        <v>97.491500000000002</v>
      </c>
      <c r="N425" t="s">
        <v>2192</v>
      </c>
      <c r="O425">
        <v>58.494430000000001</v>
      </c>
      <c r="P425">
        <v>108.32389999999999</v>
      </c>
      <c r="Q425">
        <v>211</v>
      </c>
      <c r="R425">
        <v>1.9750000000000001</v>
      </c>
      <c r="S425">
        <v>3.4670000000000001</v>
      </c>
      <c r="T425">
        <v>1.744</v>
      </c>
      <c r="U425">
        <v>1.9750000000000001</v>
      </c>
      <c r="V425">
        <v>0.89200000000000002</v>
      </c>
      <c r="W425">
        <v>1.6339999999999999</v>
      </c>
      <c r="X425">
        <v>0</v>
      </c>
      <c r="Y425">
        <v>0.44700000000000001</v>
      </c>
      <c r="Z425">
        <v>1.3069999999999999</v>
      </c>
      <c r="AA425">
        <v>0.69</v>
      </c>
      <c r="AB425">
        <v>0.14299999999999999</v>
      </c>
      <c r="AC425">
        <v>0.47399999999999998</v>
      </c>
      <c r="AD425">
        <v>5972.7295000000004</v>
      </c>
      <c r="AE425">
        <v>3410</v>
      </c>
      <c r="AF425">
        <v>7827.2079999999996</v>
      </c>
      <c r="AG425">
        <v>2</v>
      </c>
      <c r="AH425">
        <v>1</v>
      </c>
      <c r="AI425">
        <v>1.6666667999999999E-2</v>
      </c>
      <c r="AJ425">
        <v>1.6666667999999999E-2</v>
      </c>
      <c r="AK425">
        <v>0.26762693999999998</v>
      </c>
      <c r="AL425">
        <v>0.3263837</v>
      </c>
      <c r="AM425">
        <v>10</v>
      </c>
      <c r="AN425">
        <v>70</v>
      </c>
      <c r="AO425">
        <v>9</v>
      </c>
      <c r="AP425">
        <v>50</v>
      </c>
      <c r="AQ425" s="34">
        <v>1.4662297</v>
      </c>
      <c r="AR425" s="34">
        <v>0</v>
      </c>
      <c r="AS425" s="34">
        <v>2.6952752999999999E-2</v>
      </c>
      <c r="AT425" s="34">
        <v>31.774519000000002</v>
      </c>
      <c r="AU425" s="34">
        <v>33.255634000000001</v>
      </c>
      <c r="AV425" s="34"/>
      <c r="AW425" s="34"/>
      <c r="AX425" s="34"/>
      <c r="AY425" s="34">
        <v>2.2398574</v>
      </c>
      <c r="AZ425" s="34">
        <v>1.2252213999999999</v>
      </c>
      <c r="BA425" s="34">
        <v>0</v>
      </c>
      <c r="BB425" s="34">
        <v>0.46700000000000003</v>
      </c>
      <c r="BC425" s="34">
        <v>0</v>
      </c>
      <c r="BD425" s="34">
        <v>0</v>
      </c>
      <c r="BE425" s="34">
        <v>0.25</v>
      </c>
      <c r="BF425" s="34">
        <v>0</v>
      </c>
      <c r="BG425" s="34">
        <v>0.1</v>
      </c>
      <c r="BH425" s="34">
        <v>0.4</v>
      </c>
      <c r="BI425" s="34">
        <v>0.70000004999999998</v>
      </c>
      <c r="BJ425" s="34">
        <v>4</v>
      </c>
      <c r="BK425" s="34">
        <v>0</v>
      </c>
      <c r="BL425" s="34">
        <v>0</v>
      </c>
      <c r="BM425" s="34">
        <v>0.1</v>
      </c>
      <c r="BN425" s="34">
        <v>0.1</v>
      </c>
      <c r="BO425" s="34">
        <v>0</v>
      </c>
      <c r="BP425" s="34"/>
      <c r="BQ425" s="34"/>
      <c r="BR425" s="34"/>
      <c r="BS425" s="34"/>
      <c r="BT425" s="34"/>
      <c r="BU425" s="34"/>
      <c r="BV425" s="34">
        <v>0.48800004000000002</v>
      </c>
      <c r="BW425" s="34"/>
      <c r="BX425" s="34"/>
      <c r="BY425" s="34"/>
      <c r="BZ425" s="34"/>
      <c r="CA425" s="34"/>
      <c r="CB425" s="34"/>
      <c r="CC425" s="34"/>
      <c r="CD425" s="34"/>
      <c r="CE425" s="34"/>
      <c r="CF425" s="34"/>
      <c r="CG425" s="34"/>
      <c r="CH425" s="34"/>
      <c r="CI425" s="34"/>
      <c r="CJ425" s="34"/>
      <c r="CK425" s="34"/>
      <c r="CL425" s="34"/>
      <c r="CM425" s="34"/>
      <c r="CN425" s="34" t="s">
        <v>2176</v>
      </c>
    </row>
    <row r="426" spans="1:92">
      <c r="A426" t="s">
        <v>2642</v>
      </c>
      <c r="B426">
        <v>616</v>
      </c>
      <c r="C426" t="s">
        <v>458</v>
      </c>
      <c r="D426">
        <v>3.3938267</v>
      </c>
      <c r="E426">
        <v>2.6048977</v>
      </c>
      <c r="F426">
        <v>2785.2579999999998</v>
      </c>
      <c r="G426">
        <v>855.91436999999996</v>
      </c>
      <c r="H426">
        <v>1066.4038</v>
      </c>
      <c r="I426">
        <v>665.38369999999998</v>
      </c>
      <c r="J426">
        <v>197.55609999999999</v>
      </c>
      <c r="K426">
        <v>9</v>
      </c>
      <c r="L426">
        <v>49.762855999999999</v>
      </c>
      <c r="M426">
        <v>104.19591</v>
      </c>
      <c r="N426" t="s">
        <v>2195</v>
      </c>
      <c r="O426">
        <v>99.818436000000005</v>
      </c>
      <c r="P426">
        <v>137.09988000000001</v>
      </c>
      <c r="Q426">
        <v>412</v>
      </c>
      <c r="R426">
        <v>3.6840000000000002</v>
      </c>
      <c r="S426">
        <v>4.2220000000000004</v>
      </c>
      <c r="T426">
        <v>3.6840000000000002</v>
      </c>
      <c r="U426">
        <v>3.2280000000000002</v>
      </c>
      <c r="V426">
        <v>1.284</v>
      </c>
      <c r="W426">
        <v>2.194</v>
      </c>
      <c r="X426">
        <v>0</v>
      </c>
      <c r="Y426">
        <v>0.80100000000000005</v>
      </c>
      <c r="Z426">
        <v>1.927</v>
      </c>
      <c r="AA426">
        <v>0.95599999999999996</v>
      </c>
      <c r="AB426">
        <v>0.35299999999999998</v>
      </c>
      <c r="AC426">
        <v>0.61799999999999999</v>
      </c>
      <c r="AD426">
        <v>3708.6985</v>
      </c>
      <c r="AE426">
        <v>5382</v>
      </c>
      <c r="AF426">
        <v>15409.835999999999</v>
      </c>
      <c r="AG426">
        <v>2</v>
      </c>
      <c r="AH426">
        <v>1</v>
      </c>
      <c r="AI426">
        <v>0.16666666999999999</v>
      </c>
      <c r="AJ426">
        <v>1.6666667999999999E-2</v>
      </c>
      <c r="AK426">
        <v>0.23105970000000001</v>
      </c>
      <c r="AL426">
        <v>0.24340424999999999</v>
      </c>
      <c r="AM426">
        <v>10</v>
      </c>
      <c r="AN426">
        <v>70</v>
      </c>
      <c r="AO426">
        <v>72</v>
      </c>
      <c r="AP426">
        <v>50</v>
      </c>
      <c r="AQ426" s="34">
        <v>0.90561247</v>
      </c>
      <c r="AR426" s="34">
        <v>0</v>
      </c>
      <c r="AS426" s="34">
        <v>2.1562201999999999E-2</v>
      </c>
      <c r="AT426" s="34">
        <v>5.9751042999999999</v>
      </c>
      <c r="AU426" s="34">
        <v>6.8836937000000002</v>
      </c>
      <c r="AV426" s="34"/>
      <c r="AW426" s="34"/>
      <c r="AX426" s="34"/>
      <c r="AY426" s="34">
        <v>2.4157278999999998</v>
      </c>
      <c r="AZ426" s="34">
        <v>1.0455220999999999</v>
      </c>
      <c r="BA426" s="34">
        <v>0</v>
      </c>
      <c r="BB426" s="34">
        <v>0.46700000000000003</v>
      </c>
      <c r="BC426" s="34">
        <v>0</v>
      </c>
      <c r="BD426" s="34">
        <v>0</v>
      </c>
      <c r="BE426" s="34">
        <v>0.25</v>
      </c>
      <c r="BF426" s="34">
        <v>0</v>
      </c>
      <c r="BG426" s="34">
        <v>0.2</v>
      </c>
      <c r="BH426" s="34">
        <v>1.3000001000000001</v>
      </c>
      <c r="BI426" s="34">
        <v>3.2</v>
      </c>
      <c r="BJ426" s="34">
        <v>1.8000001000000001</v>
      </c>
      <c r="BK426" s="34">
        <v>3.3000001999999999</v>
      </c>
      <c r="BL426" s="34">
        <v>0</v>
      </c>
      <c r="BM426" s="34">
        <v>1.6</v>
      </c>
      <c r="BN426" s="34">
        <v>0</v>
      </c>
      <c r="BO426" s="34">
        <v>0</v>
      </c>
      <c r="BP426" s="34"/>
      <c r="BQ426" s="34"/>
      <c r="BR426" s="34"/>
      <c r="BS426" s="34">
        <v>0.68722342999999997</v>
      </c>
      <c r="BT426" s="34">
        <v>1.4702654000000001E-2</v>
      </c>
      <c r="BU426" s="34">
        <v>0</v>
      </c>
      <c r="BV426" s="34">
        <v>0.47400004000000001</v>
      </c>
      <c r="BW426" s="34"/>
      <c r="BX426" s="34"/>
      <c r="BY426" s="34">
        <v>0.8</v>
      </c>
      <c r="BZ426" s="34"/>
      <c r="CA426" s="34"/>
      <c r="CB426" s="34"/>
      <c r="CC426" s="34"/>
      <c r="CD426" s="34"/>
      <c r="CE426" s="34"/>
      <c r="CF426" s="34"/>
      <c r="CG426" s="34"/>
      <c r="CH426" s="34"/>
      <c r="CI426" s="34"/>
      <c r="CJ426" s="34"/>
      <c r="CK426" s="34"/>
      <c r="CL426" s="34"/>
      <c r="CM426" s="34"/>
      <c r="CN426" s="34" t="s">
        <v>2176</v>
      </c>
    </row>
    <row r="427" spans="1:92">
      <c r="A427" t="s">
        <v>2643</v>
      </c>
      <c r="B427">
        <v>617</v>
      </c>
      <c r="C427" t="s">
        <v>456</v>
      </c>
      <c r="D427">
        <v>0.39480150000000003</v>
      </c>
      <c r="E427">
        <v>1.5016172000000001</v>
      </c>
      <c r="F427">
        <v>6638.8149999999996</v>
      </c>
      <c r="G427">
        <v>4490.982</v>
      </c>
      <c r="H427">
        <v>1117.8409999999999</v>
      </c>
      <c r="I427">
        <v>806.13715000000002</v>
      </c>
      <c r="J427">
        <v>223.85512</v>
      </c>
      <c r="K427">
        <v>8</v>
      </c>
      <c r="L427">
        <v>23.927361999999999</v>
      </c>
      <c r="M427">
        <v>150.16171</v>
      </c>
      <c r="N427" t="s">
        <v>2217</v>
      </c>
      <c r="O427">
        <v>17.165282999999999</v>
      </c>
      <c r="P427">
        <v>83.423180000000002</v>
      </c>
      <c r="Q427">
        <v>212</v>
      </c>
      <c r="R427">
        <v>2.4510000000000001</v>
      </c>
      <c r="S427">
        <v>6.5179999999999998</v>
      </c>
      <c r="T427">
        <v>1.2569999999999999</v>
      </c>
      <c r="U427">
        <v>2.4510000000000001</v>
      </c>
      <c r="V427">
        <v>0.93500000000000005</v>
      </c>
      <c r="W427">
        <v>1.7270000000000001</v>
      </c>
      <c r="X427">
        <v>0</v>
      </c>
      <c r="Y427">
        <v>0.45500000000000002</v>
      </c>
      <c r="Z427">
        <v>2.173</v>
      </c>
      <c r="AA427">
        <v>1.296</v>
      </c>
      <c r="AB427">
        <v>0.32100000000000001</v>
      </c>
      <c r="AC427">
        <v>0.55600000000000005</v>
      </c>
      <c r="AD427">
        <v>3756.1352999999999</v>
      </c>
      <c r="AE427">
        <v>10340</v>
      </c>
      <c r="AF427">
        <v>22166.815999999999</v>
      </c>
      <c r="AG427">
        <v>2</v>
      </c>
      <c r="AH427">
        <v>1.5</v>
      </c>
      <c r="AI427">
        <v>1.6666667999999999E-2</v>
      </c>
      <c r="AJ427">
        <v>1.6666667999999999E-2</v>
      </c>
      <c r="AK427">
        <v>0.8872989</v>
      </c>
      <c r="AL427">
        <v>0.14160639</v>
      </c>
      <c r="AM427">
        <v>60</v>
      </c>
      <c r="AN427">
        <v>44</v>
      </c>
      <c r="AO427">
        <v>9</v>
      </c>
      <c r="AP427">
        <v>20</v>
      </c>
      <c r="AQ427" s="34">
        <v>0.90561247</v>
      </c>
      <c r="AR427" s="34">
        <v>0</v>
      </c>
      <c r="AS427" s="34">
        <v>3.3421411999999998E-2</v>
      </c>
      <c r="AT427" s="34">
        <v>5.9751042999999999</v>
      </c>
      <c r="AU427" s="34">
        <v>6.8877416</v>
      </c>
      <c r="AV427" s="34"/>
      <c r="AW427" s="34"/>
      <c r="AX427" s="34"/>
      <c r="AY427" s="34">
        <v>1.7255199999999999</v>
      </c>
      <c r="AZ427" s="34">
        <v>1.0455220999999999</v>
      </c>
      <c r="BA427" s="34">
        <v>0</v>
      </c>
      <c r="BB427" s="34">
        <v>2.802</v>
      </c>
      <c r="BC427" s="34">
        <v>0</v>
      </c>
      <c r="BD427" s="34">
        <v>0</v>
      </c>
      <c r="BE427" s="34">
        <v>0.25</v>
      </c>
      <c r="BF427" s="34">
        <v>0</v>
      </c>
      <c r="BG427" s="34">
        <v>0.2</v>
      </c>
      <c r="BH427" s="34">
        <v>1.3000001000000001</v>
      </c>
      <c r="BI427" s="34">
        <v>3.2</v>
      </c>
      <c r="BJ427" s="34">
        <v>1.8000001000000001</v>
      </c>
      <c r="BK427" s="34">
        <v>3.3000001999999999</v>
      </c>
      <c r="BL427" s="34">
        <v>0</v>
      </c>
      <c r="BM427" s="34">
        <v>1.6</v>
      </c>
      <c r="BN427" s="34">
        <v>0</v>
      </c>
      <c r="BO427" s="34">
        <v>0</v>
      </c>
      <c r="BP427" s="34"/>
      <c r="BQ427" s="34"/>
      <c r="BR427" s="34"/>
      <c r="BS427" s="34">
        <v>0.68722342999999997</v>
      </c>
      <c r="BT427" s="34">
        <v>1.4702654000000001E-2</v>
      </c>
      <c r="BU427" s="34">
        <v>0</v>
      </c>
      <c r="BV427" s="34">
        <v>0.61800003000000003</v>
      </c>
      <c r="BW427" s="34"/>
      <c r="BX427" s="34"/>
      <c r="BY427" s="34">
        <v>0.48000005000000001</v>
      </c>
      <c r="BZ427" s="34"/>
      <c r="CA427" s="34"/>
      <c r="CB427" s="34"/>
      <c r="CC427" s="34"/>
      <c r="CD427" s="34"/>
      <c r="CE427" s="34"/>
      <c r="CF427" s="34"/>
      <c r="CG427" s="34"/>
      <c r="CH427" s="34"/>
      <c r="CI427" s="34"/>
      <c r="CJ427" s="34"/>
      <c r="CK427" s="34"/>
      <c r="CL427" s="34"/>
      <c r="CM427" s="34"/>
      <c r="CN427" s="34" t="s">
        <v>2182</v>
      </c>
    </row>
    <row r="428" spans="1:92">
      <c r="A428" t="s">
        <v>2644</v>
      </c>
      <c r="B428">
        <v>618</v>
      </c>
      <c r="C428" t="s">
        <v>457</v>
      </c>
      <c r="D428">
        <v>0.66218440000000001</v>
      </c>
      <c r="E428">
        <v>0.92500114</v>
      </c>
      <c r="F428">
        <v>1930.6686999999999</v>
      </c>
      <c r="G428">
        <v>628.13990000000001</v>
      </c>
      <c r="H428">
        <v>882.62609999999995</v>
      </c>
      <c r="I428">
        <v>222.34650999999999</v>
      </c>
      <c r="J428">
        <v>197.55609999999999</v>
      </c>
      <c r="K428">
        <v>8</v>
      </c>
      <c r="L428">
        <v>40.132384999999999</v>
      </c>
      <c r="M428">
        <v>92.500113999999996</v>
      </c>
      <c r="N428" t="s">
        <v>2192</v>
      </c>
      <c r="O428">
        <v>50.937263000000002</v>
      </c>
      <c r="P428">
        <v>102.77791000000001</v>
      </c>
      <c r="Q428">
        <v>211</v>
      </c>
      <c r="R428">
        <v>1.9239999999999999</v>
      </c>
      <c r="S428">
        <v>3.5150000000000001</v>
      </c>
      <c r="T428">
        <v>1.627</v>
      </c>
      <c r="U428">
        <v>1.9239999999999999</v>
      </c>
      <c r="V428">
        <v>1.105</v>
      </c>
      <c r="W428">
        <v>2.109</v>
      </c>
      <c r="X428">
        <v>0</v>
      </c>
      <c r="Y428">
        <v>0.46899999999999997</v>
      </c>
      <c r="Z428">
        <v>1.3759999999999999</v>
      </c>
      <c r="AA428">
        <v>0.84299999999999997</v>
      </c>
      <c r="AB428">
        <v>5.0999999999999997E-2</v>
      </c>
      <c r="AC428">
        <v>0.48199999999999998</v>
      </c>
      <c r="AD428">
        <v>9794.9470000000001</v>
      </c>
      <c r="AE428">
        <v>3263</v>
      </c>
      <c r="AF428">
        <v>7072.2250000000004</v>
      </c>
      <c r="AG428">
        <v>1.5</v>
      </c>
      <c r="AH428">
        <v>1.5</v>
      </c>
      <c r="AI428">
        <v>1.6666667999999999E-2</v>
      </c>
      <c r="AJ428">
        <v>1.6666667999999999E-2</v>
      </c>
      <c r="AK428">
        <v>0.24515012999999999</v>
      </c>
      <c r="AL428">
        <v>0.29206900000000002</v>
      </c>
      <c r="AM428">
        <v>10</v>
      </c>
      <c r="AN428">
        <v>70</v>
      </c>
      <c r="AO428">
        <v>20</v>
      </c>
      <c r="AP428">
        <v>50</v>
      </c>
      <c r="AQ428" s="34">
        <v>0.90561247</v>
      </c>
      <c r="AR428" s="34">
        <v>0</v>
      </c>
      <c r="AS428" s="34">
        <v>4.3124403999999998E-2</v>
      </c>
      <c r="AT428" s="34">
        <v>6.0124664000000001</v>
      </c>
      <c r="AU428" s="34">
        <v>6.9612030000000003</v>
      </c>
      <c r="AV428" s="34"/>
      <c r="AW428" s="34"/>
      <c r="AX428" s="34"/>
      <c r="AY428" s="34">
        <v>2.4157278999999998</v>
      </c>
      <c r="AZ428" s="34">
        <v>1.0455220999999999</v>
      </c>
      <c r="BA428" s="34">
        <v>3.0000002000000001</v>
      </c>
      <c r="BB428" s="34">
        <v>0.35750001999999997</v>
      </c>
      <c r="BC428" s="34">
        <v>0</v>
      </c>
      <c r="BD428" s="34">
        <v>0</v>
      </c>
      <c r="BE428" s="34">
        <v>0.2</v>
      </c>
      <c r="BF428" s="34">
        <v>0</v>
      </c>
      <c r="BG428" s="34">
        <v>0.2</v>
      </c>
      <c r="BH428" s="34">
        <v>0.4</v>
      </c>
      <c r="BI428" s="34">
        <v>1.8000001000000001</v>
      </c>
      <c r="BJ428" s="34">
        <v>0.5</v>
      </c>
      <c r="BK428" s="34">
        <v>0</v>
      </c>
      <c r="BL428" s="34">
        <v>0</v>
      </c>
      <c r="BM428" s="34"/>
      <c r="BN428" s="34"/>
      <c r="BO428" s="34"/>
      <c r="BP428" s="34"/>
      <c r="BQ428" s="34"/>
      <c r="BR428" s="34"/>
      <c r="BS428" s="34">
        <v>0.54977876000000003</v>
      </c>
      <c r="BT428" s="34">
        <v>0</v>
      </c>
      <c r="BU428" s="34">
        <v>0</v>
      </c>
      <c r="BV428" s="34">
        <v>0.47400004000000001</v>
      </c>
      <c r="BW428" s="34"/>
      <c r="BX428" s="34"/>
      <c r="BY428" s="34"/>
      <c r="BZ428" s="34"/>
      <c r="CA428" s="34">
        <v>1.5000001000000001</v>
      </c>
      <c r="CB428" s="34"/>
      <c r="CC428" s="34"/>
      <c r="CD428" s="34"/>
      <c r="CE428" s="34"/>
      <c r="CF428" s="34"/>
      <c r="CG428" s="34"/>
      <c r="CH428" s="34"/>
      <c r="CI428" s="34"/>
      <c r="CJ428" s="34"/>
      <c r="CK428" s="34"/>
      <c r="CL428" s="34"/>
      <c r="CM428" s="34"/>
      <c r="CN428" s="34" t="s">
        <v>2182</v>
      </c>
    </row>
    <row r="429" spans="1:92">
      <c r="A429" t="s">
        <v>2645</v>
      </c>
      <c r="B429">
        <v>619</v>
      </c>
      <c r="C429" t="s">
        <v>459</v>
      </c>
      <c r="D429">
        <v>6.2275685999999997</v>
      </c>
      <c r="E429">
        <v>4.5131807000000004</v>
      </c>
      <c r="F429">
        <v>4505.0995999999996</v>
      </c>
      <c r="G429">
        <v>2483.2629999999999</v>
      </c>
      <c r="H429">
        <v>316.68680000000001</v>
      </c>
      <c r="I429">
        <v>670.04020000000003</v>
      </c>
      <c r="J429">
        <v>1035.1098999999999</v>
      </c>
      <c r="K429">
        <v>10</v>
      </c>
      <c r="L429">
        <v>83.256255999999993</v>
      </c>
      <c r="M429">
        <v>96.025120000000001</v>
      </c>
      <c r="N429" t="s">
        <v>2197</v>
      </c>
      <c r="O429">
        <v>68.434814000000003</v>
      </c>
      <c r="P429">
        <v>145.58646999999999</v>
      </c>
      <c r="Q429">
        <v>522</v>
      </c>
      <c r="R429">
        <v>4.9909999999999997</v>
      </c>
      <c r="S429">
        <v>5.37</v>
      </c>
      <c r="T429">
        <v>4.9909999999999997</v>
      </c>
      <c r="U429">
        <v>4.2489999999999997</v>
      </c>
      <c r="V429">
        <v>1.92</v>
      </c>
      <c r="W429">
        <v>3.419</v>
      </c>
      <c r="X429">
        <v>0</v>
      </c>
      <c r="Y429">
        <v>1.0609999999999999</v>
      </c>
      <c r="Z429">
        <v>1.9259999999999999</v>
      </c>
      <c r="AA429">
        <v>1.4179999999999999</v>
      </c>
      <c r="AB429">
        <v>0.35699999999999998</v>
      </c>
      <c r="AC429">
        <v>0.151</v>
      </c>
      <c r="AD429">
        <v>11606.172</v>
      </c>
      <c r="AE429">
        <v>8762</v>
      </c>
      <c r="AF429">
        <v>16751.400000000001</v>
      </c>
      <c r="AG429">
        <v>1.7</v>
      </c>
      <c r="AH429">
        <v>0.6</v>
      </c>
      <c r="AI429">
        <v>0.16666666999999999</v>
      </c>
      <c r="AJ429">
        <v>4.1666667999999997E-2</v>
      </c>
      <c r="AK429">
        <v>0.36390197000000002</v>
      </c>
      <c r="AL429">
        <v>0.12520408999999999</v>
      </c>
      <c r="AM429">
        <v>30</v>
      </c>
      <c r="AN429">
        <v>15</v>
      </c>
      <c r="AO429">
        <v>77</v>
      </c>
      <c r="AP429">
        <v>95</v>
      </c>
      <c r="AQ429" s="34">
        <v>1.2506077</v>
      </c>
      <c r="AR429" s="34">
        <v>0</v>
      </c>
      <c r="AS429" s="34">
        <v>0.1509354</v>
      </c>
      <c r="AT429" s="34">
        <v>33.580047999999998</v>
      </c>
      <c r="AU429" s="34">
        <v>34.981594000000001</v>
      </c>
      <c r="AV429" s="34"/>
      <c r="AW429" s="34"/>
      <c r="AX429" s="34"/>
      <c r="AY429" s="34"/>
      <c r="AZ429" s="34">
        <v>6.9184159999999997</v>
      </c>
      <c r="BA429" s="34">
        <v>3.0000002000000001</v>
      </c>
      <c r="BB429" s="34">
        <v>1.401</v>
      </c>
      <c r="BC429" s="34">
        <v>0</v>
      </c>
      <c r="BD429" s="34">
        <v>0</v>
      </c>
      <c r="BE429" s="34">
        <v>7.0000000000000007E-2</v>
      </c>
      <c r="BF429" s="34">
        <v>0</v>
      </c>
      <c r="BG429" s="34">
        <v>0.2</v>
      </c>
      <c r="BH429" s="34">
        <v>1.2</v>
      </c>
      <c r="BI429" s="34">
        <v>2.3000001999999999</v>
      </c>
      <c r="BJ429" s="34">
        <v>1.3000001000000001</v>
      </c>
      <c r="BK429" s="34">
        <v>1.4000001</v>
      </c>
      <c r="BL429" s="34">
        <v>0</v>
      </c>
      <c r="BM429" s="34">
        <v>1</v>
      </c>
      <c r="BN429" s="34">
        <v>1</v>
      </c>
      <c r="BO429" s="34">
        <v>0</v>
      </c>
      <c r="BP429" s="34"/>
      <c r="BQ429" s="34"/>
      <c r="BR429" s="34"/>
      <c r="BS429" s="34"/>
      <c r="BT429" s="34"/>
      <c r="BU429" s="34"/>
      <c r="BV429" s="34">
        <v>1.5100001000000001</v>
      </c>
      <c r="BW429" s="34"/>
      <c r="BX429" s="34"/>
      <c r="BY429" s="34">
        <v>1.5200001000000001</v>
      </c>
      <c r="BZ429" s="34"/>
      <c r="CA429" s="34"/>
      <c r="CB429" s="34"/>
      <c r="CC429" s="34"/>
      <c r="CD429" s="34"/>
      <c r="CE429" s="34"/>
      <c r="CF429" s="34"/>
      <c r="CG429" s="34"/>
      <c r="CH429" s="34"/>
      <c r="CI429" s="34"/>
      <c r="CJ429" s="34"/>
      <c r="CK429" s="34"/>
      <c r="CL429" s="34"/>
      <c r="CM429" s="34"/>
      <c r="CN429" s="34" t="s">
        <v>2176</v>
      </c>
    </row>
    <row r="430" spans="1:92">
      <c r="A430" t="s">
        <v>2646</v>
      </c>
      <c r="B430">
        <v>620</v>
      </c>
      <c r="C430" t="s">
        <v>460</v>
      </c>
      <c r="D430">
        <v>1.7367347</v>
      </c>
      <c r="E430">
        <v>2.8846997999999999</v>
      </c>
      <c r="F430">
        <v>6409.8339999999998</v>
      </c>
      <c r="G430">
        <v>4106.5050000000001</v>
      </c>
      <c r="H430">
        <v>1105.2183</v>
      </c>
      <c r="I430">
        <v>696.88604999999995</v>
      </c>
      <c r="J430">
        <v>501.2244</v>
      </c>
      <c r="K430">
        <v>9</v>
      </c>
      <c r="L430">
        <v>25.465319000000001</v>
      </c>
      <c r="M430">
        <v>115.387985</v>
      </c>
      <c r="N430" t="s">
        <v>2184</v>
      </c>
      <c r="O430">
        <v>37.755104000000003</v>
      </c>
      <c r="P430">
        <v>96.156660000000002</v>
      </c>
      <c r="Q430">
        <v>312</v>
      </c>
      <c r="R430">
        <v>3.3969999999999998</v>
      </c>
      <c r="S430">
        <v>6.4050000000000002</v>
      </c>
      <c r="T430">
        <v>2.6360000000000001</v>
      </c>
      <c r="U430">
        <v>3.3969999999999998</v>
      </c>
      <c r="V430">
        <v>1.208</v>
      </c>
      <c r="W430">
        <v>2.319</v>
      </c>
      <c r="X430">
        <v>0</v>
      </c>
      <c r="Y430">
        <v>0.5</v>
      </c>
      <c r="Z430">
        <v>2.5</v>
      </c>
      <c r="AA430">
        <v>1.482</v>
      </c>
      <c r="AB430">
        <v>0.47</v>
      </c>
      <c r="AC430">
        <v>0.54700000000000004</v>
      </c>
      <c r="AD430">
        <v>6250.1629999999996</v>
      </c>
      <c r="AE430">
        <v>10934</v>
      </c>
      <c r="AF430">
        <v>23399.035</v>
      </c>
      <c r="AG430">
        <v>3</v>
      </c>
      <c r="AH430">
        <v>1.5</v>
      </c>
      <c r="AI430">
        <v>1.6666667999999999E-2</v>
      </c>
      <c r="AJ430">
        <v>2.5000002E-2</v>
      </c>
      <c r="AK430">
        <v>1.3394668000000001</v>
      </c>
      <c r="AL430">
        <v>0.15287930999999999</v>
      </c>
      <c r="AM430">
        <v>60</v>
      </c>
      <c r="AN430">
        <v>44</v>
      </c>
      <c r="AO430">
        <v>9</v>
      </c>
      <c r="AP430">
        <v>80</v>
      </c>
      <c r="AQ430" s="34">
        <v>1.2506077</v>
      </c>
      <c r="AR430" s="34">
        <v>0</v>
      </c>
      <c r="AS430" s="34">
        <v>0.31193320000000002</v>
      </c>
      <c r="AT430" s="34">
        <v>21.040780000000002</v>
      </c>
      <c r="AU430" s="34">
        <v>22.603321000000001</v>
      </c>
      <c r="AV430" s="34"/>
      <c r="AW430" s="34"/>
      <c r="AX430" s="34"/>
      <c r="AY430" s="34">
        <v>2.4157278999999998</v>
      </c>
      <c r="AZ430" s="34">
        <v>1.0455220999999999</v>
      </c>
      <c r="BA430" s="34">
        <v>0</v>
      </c>
      <c r="BB430" s="34">
        <v>2.802</v>
      </c>
      <c r="BC430" s="34">
        <v>0</v>
      </c>
      <c r="BD430" s="34">
        <v>0</v>
      </c>
      <c r="BE430" s="34">
        <v>0.25</v>
      </c>
      <c r="BF430" s="34">
        <v>0</v>
      </c>
      <c r="BG430" s="34">
        <v>0.2</v>
      </c>
      <c r="BH430" s="34">
        <v>1.3000001000000001</v>
      </c>
      <c r="BI430" s="34">
        <v>2.5</v>
      </c>
      <c r="BJ430" s="34">
        <v>1.8000001000000001</v>
      </c>
      <c r="BK430" s="34">
        <v>2.3000001999999999</v>
      </c>
      <c r="BL430" s="34">
        <v>0</v>
      </c>
      <c r="BM430" s="34">
        <v>3.3000001999999999</v>
      </c>
      <c r="BN430" s="34">
        <v>0</v>
      </c>
      <c r="BO430" s="34">
        <v>0</v>
      </c>
      <c r="BP430" s="34"/>
      <c r="BQ430" s="34"/>
      <c r="BR430" s="34"/>
      <c r="BS430" s="34">
        <v>0.68722342999999997</v>
      </c>
      <c r="BT430" s="34">
        <v>1.4702654000000001E-2</v>
      </c>
      <c r="BU430" s="34">
        <v>0</v>
      </c>
      <c r="BV430" s="34">
        <v>0.91500009999999998</v>
      </c>
      <c r="BW430" s="34"/>
      <c r="BX430" s="34"/>
      <c r="BY430" s="34">
        <v>1.1200000000000001</v>
      </c>
      <c r="BZ430" s="34"/>
      <c r="CA430" s="34"/>
      <c r="CB430" s="34"/>
      <c r="CC430" s="34"/>
      <c r="CD430" s="34"/>
      <c r="CE430" s="34"/>
      <c r="CF430" s="34"/>
      <c r="CG430" s="34"/>
      <c r="CH430" s="34"/>
      <c r="CI430" s="34"/>
      <c r="CJ430" s="34"/>
      <c r="CK430" s="34"/>
      <c r="CL430" s="34"/>
      <c r="CM430" s="34"/>
      <c r="CN430" s="34" t="s">
        <v>2176</v>
      </c>
    </row>
    <row r="431" spans="1:92">
      <c r="A431" t="s">
        <v>2647</v>
      </c>
      <c r="B431">
        <v>621</v>
      </c>
      <c r="C431" t="s">
        <v>460</v>
      </c>
      <c r="D431">
        <v>9.1515590000000007</v>
      </c>
      <c r="E431">
        <v>6.0976815000000002</v>
      </c>
      <c r="F431">
        <v>6267.0469999999996</v>
      </c>
      <c r="G431">
        <v>4138.6997000000001</v>
      </c>
      <c r="H431">
        <v>1061.771</v>
      </c>
      <c r="I431">
        <v>591.85175000000004</v>
      </c>
      <c r="J431">
        <v>474.72446000000002</v>
      </c>
      <c r="K431">
        <v>12</v>
      </c>
      <c r="L431">
        <v>78.486779999999996</v>
      </c>
      <c r="M431">
        <v>83.529883999999996</v>
      </c>
      <c r="N431" t="s">
        <v>2648</v>
      </c>
      <c r="O431">
        <v>80.276830000000004</v>
      </c>
      <c r="P431">
        <v>115.05059</v>
      </c>
      <c r="Q431">
        <v>623</v>
      </c>
      <c r="R431">
        <v>6.05</v>
      </c>
      <c r="S431">
        <v>6.3330000000000002</v>
      </c>
      <c r="T431">
        <v>6.05</v>
      </c>
      <c r="U431">
        <v>4.9390000000000001</v>
      </c>
      <c r="V431">
        <v>2.1339999999999999</v>
      </c>
      <c r="W431">
        <v>3.952</v>
      </c>
      <c r="X431">
        <v>0</v>
      </c>
      <c r="Y431">
        <v>1.026</v>
      </c>
      <c r="Z431">
        <v>2.84</v>
      </c>
      <c r="AA431">
        <v>1.776</v>
      </c>
      <c r="AB431">
        <v>0.51800000000000002</v>
      </c>
      <c r="AC431">
        <v>0.54600000000000004</v>
      </c>
      <c r="AD431">
        <v>12250.163</v>
      </c>
      <c r="AE431">
        <v>10814</v>
      </c>
      <c r="AF431">
        <v>23274.625</v>
      </c>
      <c r="AG431">
        <v>3</v>
      </c>
      <c r="AH431">
        <v>1.5</v>
      </c>
      <c r="AI431">
        <v>0.16666666999999999</v>
      </c>
      <c r="AJ431">
        <v>2.5000002E-2</v>
      </c>
      <c r="AK431">
        <v>1.3660593000000001</v>
      </c>
      <c r="AL431">
        <v>0.2479885</v>
      </c>
      <c r="AM431">
        <v>60</v>
      </c>
      <c r="AN431">
        <v>44</v>
      </c>
      <c r="AO431">
        <v>75</v>
      </c>
      <c r="AP431">
        <v>50</v>
      </c>
      <c r="AQ431" s="34">
        <v>1.2506077</v>
      </c>
      <c r="AR431" s="34">
        <v>0</v>
      </c>
      <c r="AS431" s="34">
        <v>0.31193320000000002</v>
      </c>
      <c r="AT431" s="34">
        <v>21.040780000000002</v>
      </c>
      <c r="AU431" s="34">
        <v>22.603321000000001</v>
      </c>
      <c r="AV431" s="34"/>
      <c r="AW431" s="34"/>
      <c r="AX431" s="34"/>
      <c r="AY431" s="34">
        <v>2.4157278999999998</v>
      </c>
      <c r="AZ431" s="34">
        <v>1.0455220999999999</v>
      </c>
      <c r="BA431" s="34">
        <v>3.0000002000000001</v>
      </c>
      <c r="BB431" s="34">
        <v>2.802</v>
      </c>
      <c r="BC431" s="34">
        <v>0</v>
      </c>
      <c r="BD431" s="34">
        <v>0</v>
      </c>
      <c r="BE431" s="34">
        <v>0.25</v>
      </c>
      <c r="BF431" s="34">
        <v>0</v>
      </c>
      <c r="BG431" s="34">
        <v>0.2</v>
      </c>
      <c r="BH431" s="34">
        <v>1.3000001000000001</v>
      </c>
      <c r="BI431" s="34">
        <v>2.5</v>
      </c>
      <c r="BJ431" s="34">
        <v>1.8000001000000001</v>
      </c>
      <c r="BK431" s="34">
        <v>2.3000001999999999</v>
      </c>
      <c r="BL431" s="34">
        <v>0</v>
      </c>
      <c r="BM431" s="34">
        <v>3.3000001999999999</v>
      </c>
      <c r="BN431" s="34">
        <v>0</v>
      </c>
      <c r="BO431" s="34">
        <v>0</v>
      </c>
      <c r="BP431" s="34"/>
      <c r="BQ431" s="34"/>
      <c r="BR431" s="34"/>
      <c r="BS431" s="34">
        <v>0.68722342999999997</v>
      </c>
      <c r="BT431" s="34">
        <v>0</v>
      </c>
      <c r="BU431" s="34">
        <v>0</v>
      </c>
      <c r="BV431" s="34">
        <v>0.85500010000000004</v>
      </c>
      <c r="BW431" s="34"/>
      <c r="BX431" s="34"/>
      <c r="BY431" s="34">
        <v>1.6</v>
      </c>
      <c r="BZ431" s="34"/>
      <c r="CA431" s="34"/>
      <c r="CB431" s="34"/>
      <c r="CC431" s="34"/>
      <c r="CD431" s="34"/>
      <c r="CE431" s="34"/>
      <c r="CF431" s="34"/>
      <c r="CG431" s="34"/>
      <c r="CH431" s="34"/>
      <c r="CI431" s="34"/>
      <c r="CJ431" s="34"/>
      <c r="CK431" s="34"/>
      <c r="CL431" s="34"/>
      <c r="CM431" s="34"/>
      <c r="CN431" s="34" t="s">
        <v>2182</v>
      </c>
    </row>
    <row r="432" spans="1:92">
      <c r="A432" t="s">
        <v>2649</v>
      </c>
      <c r="B432">
        <v>622</v>
      </c>
      <c r="C432" t="s">
        <v>459</v>
      </c>
      <c r="D432">
        <v>6.5716156999999997</v>
      </c>
      <c r="E432">
        <v>4.8712707000000002</v>
      </c>
      <c r="F432">
        <v>5005.1073999999999</v>
      </c>
      <c r="G432">
        <v>2535.6323000000002</v>
      </c>
      <c r="H432">
        <v>228.16088999999999</v>
      </c>
      <c r="I432">
        <v>815.52080000000001</v>
      </c>
      <c r="J432">
        <v>1425.7935</v>
      </c>
      <c r="K432">
        <v>10</v>
      </c>
      <c r="L432">
        <v>87.855819999999994</v>
      </c>
      <c r="M432">
        <v>103.64406</v>
      </c>
      <c r="N432" t="s">
        <v>2197</v>
      </c>
      <c r="O432">
        <v>72.215549999999993</v>
      </c>
      <c r="P432">
        <v>157.13775999999999</v>
      </c>
      <c r="Q432">
        <v>522</v>
      </c>
      <c r="R432">
        <v>5.1269999999999998</v>
      </c>
      <c r="S432">
        <v>5.66</v>
      </c>
      <c r="T432">
        <v>5.1269999999999998</v>
      </c>
      <c r="U432">
        <v>4.4139999999999997</v>
      </c>
      <c r="V432">
        <v>1.9870000000000001</v>
      </c>
      <c r="W432">
        <v>3.5350000000000001</v>
      </c>
      <c r="X432">
        <v>0</v>
      </c>
      <c r="Y432">
        <v>1.101</v>
      </c>
      <c r="Z432">
        <v>2.472</v>
      </c>
      <c r="AA432">
        <v>1.738</v>
      </c>
      <c r="AB432">
        <v>0.47799999999999998</v>
      </c>
      <c r="AC432">
        <v>0.25600000000000001</v>
      </c>
      <c r="AD432">
        <v>13158.65</v>
      </c>
      <c r="AE432">
        <v>10130</v>
      </c>
      <c r="AF432">
        <v>21607.4</v>
      </c>
      <c r="AG432">
        <v>1.7</v>
      </c>
      <c r="AH432">
        <v>0.6</v>
      </c>
      <c r="AI432">
        <v>0.16666666999999999</v>
      </c>
      <c r="AJ432">
        <v>5.8333334000000001E-2</v>
      </c>
      <c r="AK432">
        <v>0.35389029999999999</v>
      </c>
      <c r="AL432">
        <v>0.12957266000000001</v>
      </c>
      <c r="AM432">
        <v>30</v>
      </c>
      <c r="AN432">
        <v>10</v>
      </c>
      <c r="AO432">
        <v>80</v>
      </c>
      <c r="AP432">
        <v>95</v>
      </c>
      <c r="AQ432" s="34">
        <v>1.2506077</v>
      </c>
      <c r="AR432" s="34">
        <v>0</v>
      </c>
      <c r="AS432" s="34">
        <v>0.53905499999999995</v>
      </c>
      <c r="AT432" s="34">
        <v>35.803196</v>
      </c>
      <c r="AU432" s="34">
        <v>37.592857000000002</v>
      </c>
      <c r="AV432" s="34"/>
      <c r="AW432" s="34"/>
      <c r="AX432" s="34"/>
      <c r="AY432" s="34"/>
      <c r="AZ432" s="34">
        <v>6.9184159999999997</v>
      </c>
      <c r="BA432" s="34">
        <v>3.0000002000000001</v>
      </c>
      <c r="BB432" s="34">
        <v>1.401</v>
      </c>
      <c r="BC432" s="34">
        <v>0</v>
      </c>
      <c r="BD432" s="34">
        <v>0</v>
      </c>
      <c r="BE432" s="34">
        <v>0.05</v>
      </c>
      <c r="BF432" s="34">
        <v>0</v>
      </c>
      <c r="BG432" s="34">
        <v>0.2</v>
      </c>
      <c r="BH432" s="34">
        <v>1.3000001000000001</v>
      </c>
      <c r="BI432" s="34">
        <v>3.2</v>
      </c>
      <c r="BJ432" s="34">
        <v>3.2</v>
      </c>
      <c r="BK432" s="34">
        <v>1.8000001000000001</v>
      </c>
      <c r="BL432" s="34">
        <v>0</v>
      </c>
      <c r="BM432" s="34">
        <v>1.8000001000000001</v>
      </c>
      <c r="BN432" s="34">
        <v>0.6</v>
      </c>
      <c r="BO432" s="34">
        <v>0</v>
      </c>
      <c r="BP432" s="34"/>
      <c r="BQ432" s="34"/>
      <c r="BR432" s="34"/>
      <c r="BS432" s="34"/>
      <c r="BT432" s="34"/>
      <c r="BU432" s="34"/>
      <c r="BV432" s="34">
        <v>2.1139999999999999</v>
      </c>
      <c r="BW432" s="34"/>
      <c r="BX432" s="34"/>
      <c r="BY432" s="34">
        <v>1.5200001000000001</v>
      </c>
      <c r="BZ432" s="34"/>
      <c r="CA432" s="34"/>
      <c r="CB432" s="34"/>
      <c r="CC432" s="34"/>
      <c r="CD432" s="34"/>
      <c r="CE432" s="34"/>
      <c r="CF432" s="34"/>
      <c r="CG432" s="34"/>
      <c r="CH432" s="34"/>
      <c r="CI432" s="34"/>
      <c r="CJ432" s="34"/>
      <c r="CK432" s="34"/>
      <c r="CL432" s="34"/>
      <c r="CM432" s="34"/>
      <c r="CN432" s="34" t="s">
        <v>2176</v>
      </c>
    </row>
    <row r="433" spans="1:92">
      <c r="A433" t="s">
        <v>2650</v>
      </c>
      <c r="B433">
        <v>623</v>
      </c>
      <c r="C433" t="s">
        <v>460</v>
      </c>
      <c r="D433">
        <v>1.2408840999999999</v>
      </c>
      <c r="E433">
        <v>1.3820167000000001</v>
      </c>
      <c r="F433">
        <v>2315.1581999999999</v>
      </c>
      <c r="G433">
        <v>768.09032999999999</v>
      </c>
      <c r="H433">
        <v>849.42804000000001</v>
      </c>
      <c r="I433">
        <v>222.91543999999999</v>
      </c>
      <c r="J433">
        <v>474.72446000000002</v>
      </c>
      <c r="K433">
        <v>8</v>
      </c>
      <c r="L433">
        <v>75.205085999999994</v>
      </c>
      <c r="M433">
        <v>138.20166</v>
      </c>
      <c r="N433" t="s">
        <v>2172</v>
      </c>
      <c r="O433">
        <v>65.309690000000003</v>
      </c>
      <c r="P433">
        <v>115.16804500000001</v>
      </c>
      <c r="Q433">
        <v>212</v>
      </c>
      <c r="R433">
        <v>2.351</v>
      </c>
      <c r="S433">
        <v>3.8490000000000002</v>
      </c>
      <c r="T433">
        <v>2.2280000000000002</v>
      </c>
      <c r="U433">
        <v>2.351</v>
      </c>
      <c r="V433">
        <v>1.1080000000000001</v>
      </c>
      <c r="W433">
        <v>2.073</v>
      </c>
      <c r="X433">
        <v>0</v>
      </c>
      <c r="Y433">
        <v>0.51300000000000001</v>
      </c>
      <c r="Z433">
        <v>1.5429999999999999</v>
      </c>
      <c r="AA433">
        <v>1.111</v>
      </c>
      <c r="AB433">
        <v>9.9000000000000005E-2</v>
      </c>
      <c r="AC433">
        <v>0.33300000000000002</v>
      </c>
      <c r="AD433">
        <v>14121.762000000001</v>
      </c>
      <c r="AE433">
        <v>4244</v>
      </c>
      <c r="AF433">
        <v>8098.5356000000002</v>
      </c>
      <c r="AG433">
        <v>3</v>
      </c>
      <c r="AH433">
        <v>1.5</v>
      </c>
      <c r="AI433">
        <v>1.6666667999999999E-2</v>
      </c>
      <c r="AJ433">
        <v>2.5000002E-2</v>
      </c>
      <c r="AK433">
        <v>0.29517618000000001</v>
      </c>
      <c r="AL433">
        <v>0.29206900000000002</v>
      </c>
      <c r="AM433">
        <v>10</v>
      </c>
      <c r="AN433">
        <v>70</v>
      </c>
      <c r="AO433">
        <v>20</v>
      </c>
      <c r="AP433">
        <v>60</v>
      </c>
      <c r="AQ433" s="34">
        <v>1.2506077</v>
      </c>
      <c r="AR433" s="34">
        <v>0</v>
      </c>
      <c r="AS433" s="34">
        <v>0.77983290000000005</v>
      </c>
      <c r="AT433" s="34">
        <v>26.777235000000001</v>
      </c>
      <c r="AU433" s="34">
        <v>28.807676000000001</v>
      </c>
      <c r="AV433" s="34"/>
      <c r="AW433" s="34"/>
      <c r="AX433" s="34"/>
      <c r="AY433" s="34">
        <v>2.4157278999999998</v>
      </c>
      <c r="AZ433" s="34">
        <v>1.0455220999999999</v>
      </c>
      <c r="BA433" s="34">
        <v>3.0000002000000001</v>
      </c>
      <c r="BB433" s="34">
        <v>0.46700000000000003</v>
      </c>
      <c r="BC433" s="34">
        <v>0</v>
      </c>
      <c r="BD433" s="34">
        <v>0</v>
      </c>
      <c r="BE433" s="34">
        <v>0.2</v>
      </c>
      <c r="BF433" s="34">
        <v>0</v>
      </c>
      <c r="BG433" s="34">
        <v>0.2</v>
      </c>
      <c r="BH433" s="34">
        <v>0.4</v>
      </c>
      <c r="BI433" s="34">
        <v>1.8000001000000001</v>
      </c>
      <c r="BJ433" s="34">
        <v>0.5</v>
      </c>
      <c r="BK433" s="34">
        <v>0</v>
      </c>
      <c r="BL433" s="34">
        <v>0</v>
      </c>
      <c r="BM433" s="34">
        <v>0</v>
      </c>
      <c r="BN433" s="34">
        <v>0</v>
      </c>
      <c r="BO433" s="34">
        <v>0</v>
      </c>
      <c r="BP433" s="34"/>
      <c r="BQ433" s="34"/>
      <c r="BR433" s="34"/>
      <c r="BS433" s="34">
        <v>0.68722342999999997</v>
      </c>
      <c r="BT433" s="34">
        <v>1.4702654000000001E-2</v>
      </c>
      <c r="BU433" s="34">
        <v>0</v>
      </c>
      <c r="BV433" s="34">
        <v>0.85500010000000004</v>
      </c>
      <c r="BW433" s="34"/>
      <c r="BX433" s="34"/>
      <c r="BY433" s="34">
        <v>0.48000005000000001</v>
      </c>
      <c r="BZ433" s="34"/>
      <c r="CA433" s="34"/>
      <c r="CB433" s="34"/>
      <c r="CC433" s="34"/>
      <c r="CD433" s="34"/>
      <c r="CE433" s="34"/>
      <c r="CF433" s="34"/>
      <c r="CG433" s="34"/>
      <c r="CH433" s="34"/>
      <c r="CI433" s="34"/>
      <c r="CJ433" s="34"/>
      <c r="CK433" s="34"/>
      <c r="CL433" s="34"/>
      <c r="CM433" s="34"/>
      <c r="CN433" s="34" t="s">
        <v>2176</v>
      </c>
    </row>
    <row r="434" spans="1:92">
      <c r="A434" t="s">
        <v>2651</v>
      </c>
      <c r="B434">
        <v>624</v>
      </c>
      <c r="C434" t="s">
        <v>460</v>
      </c>
      <c r="D434">
        <v>4.4040480000000004</v>
      </c>
      <c r="E434">
        <v>2.9031897</v>
      </c>
      <c r="F434">
        <v>3233.4753000000001</v>
      </c>
      <c r="G434">
        <v>769.44960000000003</v>
      </c>
      <c r="H434">
        <v>1388.6288999999999</v>
      </c>
      <c r="I434">
        <v>448.48590000000002</v>
      </c>
      <c r="J434">
        <v>626.91094999999996</v>
      </c>
      <c r="K434">
        <v>9</v>
      </c>
      <c r="L434">
        <v>64.575485</v>
      </c>
      <c r="M434">
        <v>116.12759</v>
      </c>
      <c r="N434" t="s">
        <v>2184</v>
      </c>
      <c r="O434">
        <v>95.740170000000006</v>
      </c>
      <c r="P434">
        <v>96.772989999999993</v>
      </c>
      <c r="Q434">
        <v>423</v>
      </c>
      <c r="R434">
        <v>4.1970000000000001</v>
      </c>
      <c r="S434">
        <v>4.5490000000000004</v>
      </c>
      <c r="T434">
        <v>4.1970000000000001</v>
      </c>
      <c r="U434">
        <v>3.4079999999999999</v>
      </c>
      <c r="V434">
        <v>1.5940000000000001</v>
      </c>
      <c r="W434">
        <v>2.8620000000000001</v>
      </c>
      <c r="X434">
        <v>0</v>
      </c>
      <c r="Y434">
        <v>0.85699999999999998</v>
      </c>
      <c r="Z434">
        <v>2.5790000000000002</v>
      </c>
      <c r="AA434">
        <v>1.5940000000000001</v>
      </c>
      <c r="AB434">
        <v>0.438</v>
      </c>
      <c r="AC434">
        <v>0.54700000000000004</v>
      </c>
      <c r="AD434">
        <v>14121.762000000001</v>
      </c>
      <c r="AE434">
        <v>6882</v>
      </c>
      <c r="AF434">
        <v>17759.236000000001</v>
      </c>
      <c r="AG434">
        <v>3</v>
      </c>
      <c r="AH434">
        <v>1.5</v>
      </c>
      <c r="AI434">
        <v>0.16666666999999999</v>
      </c>
      <c r="AJ434">
        <v>3.3333334999999999E-2</v>
      </c>
      <c r="AK434">
        <v>0.37007403</v>
      </c>
      <c r="AL434">
        <v>0.39763156</v>
      </c>
      <c r="AM434">
        <v>10</v>
      </c>
      <c r="AN434">
        <v>70</v>
      </c>
      <c r="AO434">
        <v>75</v>
      </c>
      <c r="AP434">
        <v>55</v>
      </c>
      <c r="AQ434" s="34">
        <v>1.2506077</v>
      </c>
      <c r="AR434" s="34">
        <v>0</v>
      </c>
      <c r="AS434" s="34">
        <v>0.77983290000000005</v>
      </c>
      <c r="AT434" s="34">
        <v>26.777235000000001</v>
      </c>
      <c r="AU434" s="34">
        <v>28.807676000000001</v>
      </c>
      <c r="AV434" s="34"/>
      <c r="AW434" s="34"/>
      <c r="AX434" s="34"/>
      <c r="AY434" s="34">
        <v>2.4157278999999998</v>
      </c>
      <c r="AZ434" s="34">
        <v>1.0455220999999999</v>
      </c>
      <c r="BA434" s="34">
        <v>3.0000002000000001</v>
      </c>
      <c r="BB434" s="34">
        <v>0.46700000000000003</v>
      </c>
      <c r="BC434" s="34">
        <v>0</v>
      </c>
      <c r="BD434" s="34">
        <v>0</v>
      </c>
      <c r="BE434" s="34">
        <v>0.35000002000000002</v>
      </c>
      <c r="BF434" s="34">
        <v>0</v>
      </c>
      <c r="BG434" s="34">
        <v>0.2</v>
      </c>
      <c r="BH434" s="34">
        <v>1.3000001000000001</v>
      </c>
      <c r="BI434" s="34">
        <v>2.5</v>
      </c>
      <c r="BJ434" s="34">
        <v>1.8000001000000001</v>
      </c>
      <c r="BK434" s="34">
        <v>2.3000001999999999</v>
      </c>
      <c r="BL434" s="34">
        <v>0</v>
      </c>
      <c r="BM434" s="34">
        <v>3.3000001999999999</v>
      </c>
      <c r="BN434" s="34">
        <v>0</v>
      </c>
      <c r="BO434" s="34">
        <v>0</v>
      </c>
      <c r="BP434" s="34"/>
      <c r="BQ434" s="34"/>
      <c r="BR434" s="34"/>
      <c r="BS434" s="34">
        <v>0.68722342999999997</v>
      </c>
      <c r="BT434" s="34">
        <v>1.4702654000000001E-2</v>
      </c>
      <c r="BU434" s="34">
        <v>0</v>
      </c>
      <c r="BV434" s="34">
        <v>1.1240000999999999</v>
      </c>
      <c r="BW434" s="34"/>
      <c r="BX434" s="34"/>
      <c r="BY434" s="34">
        <v>0.8</v>
      </c>
      <c r="BZ434" s="34"/>
      <c r="CA434" s="34"/>
      <c r="CB434" s="34"/>
      <c r="CC434" s="34"/>
      <c r="CD434" s="34"/>
      <c r="CE434" s="34"/>
      <c r="CF434" s="34"/>
      <c r="CG434" s="34"/>
      <c r="CH434" s="34"/>
      <c r="CI434" s="34"/>
      <c r="CJ434" s="34"/>
      <c r="CK434" s="34"/>
      <c r="CL434" s="34"/>
      <c r="CM434" s="34"/>
      <c r="CN434" s="34" t="s">
        <v>2176</v>
      </c>
    </row>
    <row r="435" spans="1:92">
      <c r="A435" t="s">
        <v>2652</v>
      </c>
      <c r="B435">
        <v>625</v>
      </c>
      <c r="C435" t="s">
        <v>461</v>
      </c>
      <c r="D435">
        <v>8.6367390000000004</v>
      </c>
      <c r="E435">
        <v>7.183135</v>
      </c>
      <c r="F435">
        <v>9987.8140000000003</v>
      </c>
      <c r="G435">
        <v>7943.7089999999998</v>
      </c>
      <c r="H435">
        <v>457.84296000000001</v>
      </c>
      <c r="I435">
        <v>551.15282999999999</v>
      </c>
      <c r="J435">
        <v>1035.1098999999999</v>
      </c>
      <c r="K435">
        <v>12</v>
      </c>
      <c r="L435">
        <v>74.071510000000004</v>
      </c>
      <c r="M435">
        <v>98.399109999999993</v>
      </c>
      <c r="N435" t="s">
        <v>2175</v>
      </c>
      <c r="O435">
        <v>42.130436000000003</v>
      </c>
      <c r="P435">
        <v>90.925759999999997</v>
      </c>
      <c r="Q435">
        <v>623</v>
      </c>
      <c r="R435">
        <v>5.8780000000000001</v>
      </c>
      <c r="S435">
        <v>7.9950000000000001</v>
      </c>
      <c r="T435">
        <v>5.8780000000000001</v>
      </c>
      <c r="U435">
        <v>5.36</v>
      </c>
      <c r="V435">
        <v>2.2370000000000001</v>
      </c>
      <c r="W435">
        <v>4.1980000000000004</v>
      </c>
      <c r="X435">
        <v>0</v>
      </c>
      <c r="Y435">
        <v>1.0209999999999999</v>
      </c>
      <c r="Z435">
        <v>2.66</v>
      </c>
      <c r="AA435">
        <v>1.8540000000000001</v>
      </c>
      <c r="AB435">
        <v>0.52300000000000002</v>
      </c>
      <c r="AC435">
        <v>0.28299999999999997</v>
      </c>
      <c r="AD435">
        <v>18056.125</v>
      </c>
      <c r="AE435">
        <v>9222</v>
      </c>
      <c r="AF435">
        <v>19015.5</v>
      </c>
      <c r="AG435">
        <v>2</v>
      </c>
      <c r="AH435">
        <v>1</v>
      </c>
      <c r="AI435">
        <v>0.16666666999999999</v>
      </c>
      <c r="AJ435">
        <v>4.1666667999999997E-2</v>
      </c>
      <c r="AK435">
        <v>0.50169350000000001</v>
      </c>
      <c r="AL435">
        <v>0.1276776</v>
      </c>
      <c r="AM435">
        <v>30</v>
      </c>
      <c r="AN435">
        <v>30</v>
      </c>
      <c r="AO435">
        <v>61</v>
      </c>
      <c r="AP435">
        <v>30</v>
      </c>
      <c r="AQ435" s="34">
        <v>1.6171651</v>
      </c>
      <c r="AR435" s="34">
        <v>0</v>
      </c>
      <c r="AS435" s="34">
        <v>0.6468661</v>
      </c>
      <c r="AT435" s="34">
        <v>37.980502999999999</v>
      </c>
      <c r="AU435" s="34">
        <v>40.244534000000002</v>
      </c>
      <c r="AV435" s="34"/>
      <c r="AW435" s="34"/>
      <c r="AX435" s="34"/>
      <c r="AY435" s="34">
        <v>0.86480199999999996</v>
      </c>
      <c r="AZ435" s="34">
        <v>0.32121217000000002</v>
      </c>
      <c r="BA435" s="34">
        <v>3.0000002000000001</v>
      </c>
      <c r="BB435" s="34">
        <v>1.401</v>
      </c>
      <c r="BC435" s="34">
        <v>0</v>
      </c>
      <c r="BD435" s="34">
        <v>1.5000001000000001</v>
      </c>
      <c r="BE435" s="34">
        <v>0.1</v>
      </c>
      <c r="BF435" s="34">
        <v>0</v>
      </c>
      <c r="BG435" s="34">
        <v>0.1</v>
      </c>
      <c r="BH435" s="34">
        <v>1.5000001000000001</v>
      </c>
      <c r="BI435" s="34">
        <v>1.5000001000000001</v>
      </c>
      <c r="BJ435" s="34">
        <v>2.4</v>
      </c>
      <c r="BK435" s="34">
        <v>0.70000004999999998</v>
      </c>
      <c r="BL435" s="34">
        <v>0</v>
      </c>
      <c r="BM435" s="34">
        <v>2.5</v>
      </c>
      <c r="BN435" s="34">
        <v>2.2000000000000002</v>
      </c>
      <c r="BO435" s="34">
        <v>0</v>
      </c>
      <c r="BP435" s="34"/>
      <c r="BQ435" s="34"/>
      <c r="BR435" s="34"/>
      <c r="BS435" s="34"/>
      <c r="BT435" s="34"/>
      <c r="BU435" s="34"/>
      <c r="BV435" s="34">
        <v>1.5100001000000001</v>
      </c>
      <c r="BW435" s="34"/>
      <c r="BX435" s="34"/>
      <c r="BY435" s="34">
        <v>1.536</v>
      </c>
      <c r="BZ435" s="34">
        <v>0.18</v>
      </c>
      <c r="CA435" s="34">
        <v>0.3</v>
      </c>
      <c r="CB435" s="34"/>
      <c r="CC435" s="34"/>
      <c r="CD435" s="34"/>
      <c r="CE435" s="34"/>
      <c r="CF435" s="34"/>
      <c r="CG435" s="34"/>
      <c r="CH435" s="34"/>
      <c r="CI435" s="34"/>
      <c r="CJ435" s="34"/>
      <c r="CK435" s="34"/>
      <c r="CL435" s="34"/>
      <c r="CM435" s="34"/>
      <c r="CN435" s="34" t="s">
        <v>2233</v>
      </c>
    </row>
    <row r="436" spans="1:92">
      <c r="A436" t="s">
        <v>2653</v>
      </c>
      <c r="B436">
        <v>626</v>
      </c>
      <c r="C436" t="s">
        <v>462</v>
      </c>
      <c r="D436">
        <v>0.69467000000000001</v>
      </c>
      <c r="E436">
        <v>1.5375840999999999</v>
      </c>
      <c r="F436">
        <v>4636.5375999999997</v>
      </c>
      <c r="G436">
        <v>2588.1958</v>
      </c>
      <c r="H436">
        <v>1444.2487000000001</v>
      </c>
      <c r="I436">
        <v>290.63781999999998</v>
      </c>
      <c r="J436">
        <v>313.45546999999999</v>
      </c>
      <c r="K436">
        <v>8</v>
      </c>
      <c r="L436">
        <v>42.101210000000002</v>
      </c>
      <c r="M436">
        <v>153.75839999999999</v>
      </c>
      <c r="N436" t="s">
        <v>2217</v>
      </c>
      <c r="O436">
        <v>30.203044999999999</v>
      </c>
      <c r="P436">
        <v>85.421340000000001</v>
      </c>
      <c r="Q436">
        <v>212</v>
      </c>
      <c r="R436">
        <v>2.48</v>
      </c>
      <c r="S436">
        <v>5.4470000000000001</v>
      </c>
      <c r="T436">
        <v>1.667</v>
      </c>
      <c r="U436">
        <v>2.48</v>
      </c>
      <c r="V436">
        <v>1.145</v>
      </c>
      <c r="W436">
        <v>2.1480000000000001</v>
      </c>
      <c r="X436">
        <v>0</v>
      </c>
      <c r="Y436">
        <v>0.52400000000000002</v>
      </c>
      <c r="Z436">
        <v>2.3530000000000002</v>
      </c>
      <c r="AA436">
        <v>1.4279999999999999</v>
      </c>
      <c r="AB436">
        <v>0.28399999999999997</v>
      </c>
      <c r="AC436">
        <v>0.64200000000000002</v>
      </c>
      <c r="AD436">
        <v>15142.373</v>
      </c>
      <c r="AE436">
        <v>6626</v>
      </c>
      <c r="AF436">
        <v>13413.856</v>
      </c>
      <c r="AG436">
        <v>2</v>
      </c>
      <c r="AH436">
        <v>1.5</v>
      </c>
      <c r="AI436">
        <v>1.6666667999999999E-2</v>
      </c>
      <c r="AJ436">
        <v>1.6666667999999999E-2</v>
      </c>
      <c r="AK436">
        <v>0.45122825999999999</v>
      </c>
      <c r="AL436">
        <v>0.19470002</v>
      </c>
      <c r="AM436">
        <v>30</v>
      </c>
      <c r="AN436">
        <v>30</v>
      </c>
      <c r="AO436">
        <v>9</v>
      </c>
      <c r="AP436">
        <v>40</v>
      </c>
      <c r="AQ436" s="34">
        <v>1.6171651</v>
      </c>
      <c r="AR436" s="34">
        <v>0</v>
      </c>
      <c r="AS436" s="34">
        <v>0.66842820000000003</v>
      </c>
      <c r="AT436" s="34">
        <v>26.527591999999999</v>
      </c>
      <c r="AU436" s="34">
        <v>28.813185000000001</v>
      </c>
      <c r="AV436" s="34"/>
      <c r="AW436" s="34"/>
      <c r="AX436" s="34"/>
      <c r="AY436" s="34">
        <v>1.2078639</v>
      </c>
      <c r="AZ436" s="34">
        <v>3.6593274999999998</v>
      </c>
      <c r="BA436" s="34">
        <v>3.0000002000000001</v>
      </c>
      <c r="BB436" s="34">
        <v>1.401</v>
      </c>
      <c r="BC436" s="34">
        <v>0</v>
      </c>
      <c r="BD436" s="34">
        <v>0</v>
      </c>
      <c r="BE436" s="34">
        <v>0.35000002000000002</v>
      </c>
      <c r="BF436" s="34">
        <v>0</v>
      </c>
      <c r="BG436" s="34">
        <v>0.2</v>
      </c>
      <c r="BH436" s="34">
        <v>0.8</v>
      </c>
      <c r="BI436" s="34">
        <v>0.5</v>
      </c>
      <c r="BJ436" s="34">
        <v>1.8000001000000001</v>
      </c>
      <c r="BK436" s="34">
        <v>1.3000001000000001</v>
      </c>
      <c r="BL436" s="34">
        <v>0</v>
      </c>
      <c r="BM436" s="34">
        <v>2.3000001999999999</v>
      </c>
      <c r="BN436" s="34">
        <v>0</v>
      </c>
      <c r="BO436" s="34">
        <v>0</v>
      </c>
      <c r="BP436" s="34"/>
      <c r="BQ436" s="34"/>
      <c r="BR436" s="34"/>
      <c r="BS436" s="34">
        <v>0.68722342999999997</v>
      </c>
      <c r="BT436" s="34">
        <v>0.45945793000000001</v>
      </c>
      <c r="BU436" s="34">
        <v>0</v>
      </c>
      <c r="BV436" s="34">
        <v>0.56200004000000003</v>
      </c>
      <c r="BW436" s="34"/>
      <c r="BX436" s="34"/>
      <c r="BY436" s="34">
        <v>0.48000005000000001</v>
      </c>
      <c r="BZ436" s="34"/>
      <c r="CA436" s="34"/>
      <c r="CB436" s="34"/>
      <c r="CC436" s="34"/>
      <c r="CD436" s="34"/>
      <c r="CE436" s="34"/>
      <c r="CF436" s="34"/>
      <c r="CG436" s="34"/>
      <c r="CH436" s="34"/>
      <c r="CI436" s="34"/>
      <c r="CJ436" s="34"/>
      <c r="CK436" s="34"/>
      <c r="CL436" s="34"/>
      <c r="CM436" s="34"/>
      <c r="CN436" s="34" t="s">
        <v>2173</v>
      </c>
    </row>
    <row r="437" spans="1:92">
      <c r="A437" t="s">
        <v>2654</v>
      </c>
      <c r="B437">
        <v>627</v>
      </c>
      <c r="C437" t="s">
        <v>462</v>
      </c>
      <c r="D437">
        <v>10.346342</v>
      </c>
      <c r="E437">
        <v>7.8901060000000003</v>
      </c>
      <c r="F437">
        <v>8873.2939999999999</v>
      </c>
      <c r="G437">
        <v>4445.5919999999996</v>
      </c>
      <c r="H437">
        <v>1579.9469999999999</v>
      </c>
      <c r="I437">
        <v>2140.33</v>
      </c>
      <c r="J437">
        <v>707.42474000000004</v>
      </c>
      <c r="K437">
        <v>12</v>
      </c>
      <c r="L437">
        <v>88.733635000000007</v>
      </c>
      <c r="M437">
        <v>108.08364</v>
      </c>
      <c r="N437" t="s">
        <v>2175</v>
      </c>
      <c r="O437">
        <v>50.46996</v>
      </c>
      <c r="P437">
        <v>99.874756000000005</v>
      </c>
      <c r="Q437">
        <v>624</v>
      </c>
      <c r="R437">
        <v>6.4329999999999998</v>
      </c>
      <c r="S437">
        <v>7.5359999999999996</v>
      </c>
      <c r="T437">
        <v>6.4329999999999998</v>
      </c>
      <c r="U437">
        <v>5.6180000000000003</v>
      </c>
      <c r="V437">
        <v>2.4500000000000002</v>
      </c>
      <c r="W437">
        <v>4.3730000000000002</v>
      </c>
      <c r="X437">
        <v>0</v>
      </c>
      <c r="Y437">
        <v>1.3420000000000001</v>
      </c>
      <c r="Z437">
        <v>3.6520000000000001</v>
      </c>
      <c r="AA437">
        <v>2.3119999999999998</v>
      </c>
      <c r="AB437">
        <v>0.63300000000000001</v>
      </c>
      <c r="AC437">
        <v>0.70699999999999996</v>
      </c>
      <c r="AD437">
        <v>15142.373</v>
      </c>
      <c r="AE437">
        <v>15113</v>
      </c>
      <c r="AF437">
        <v>31100.155999999999</v>
      </c>
      <c r="AG437">
        <v>2</v>
      </c>
      <c r="AH437">
        <v>1.5</v>
      </c>
      <c r="AI437">
        <v>0.25</v>
      </c>
      <c r="AJ437">
        <v>4.1666667999999997E-2</v>
      </c>
      <c r="AK437">
        <v>0.52375364000000002</v>
      </c>
      <c r="AL437">
        <v>0.2322581</v>
      </c>
      <c r="AM437">
        <v>45</v>
      </c>
      <c r="AN437">
        <v>30</v>
      </c>
      <c r="AO437">
        <v>80</v>
      </c>
      <c r="AP437">
        <v>90</v>
      </c>
      <c r="AQ437" s="34">
        <v>1.6171651</v>
      </c>
      <c r="AR437" s="34">
        <v>0</v>
      </c>
      <c r="AS437" s="34">
        <v>0.66842820000000003</v>
      </c>
      <c r="AT437" s="34">
        <v>26.527591999999999</v>
      </c>
      <c r="AU437" s="34">
        <v>28.813185000000001</v>
      </c>
      <c r="AV437" s="34"/>
      <c r="AW437" s="34"/>
      <c r="AX437" s="34"/>
      <c r="AY437" s="34">
        <v>1.2078639</v>
      </c>
      <c r="AZ437" s="34">
        <v>3.6593274999999998</v>
      </c>
      <c r="BA437" s="34">
        <v>3.0000002000000001</v>
      </c>
      <c r="BB437" s="34">
        <v>2.1015000000000001</v>
      </c>
      <c r="BC437" s="34">
        <v>0</v>
      </c>
      <c r="BD437" s="34">
        <v>0</v>
      </c>
      <c r="BE437" s="34">
        <v>0.35000002000000002</v>
      </c>
      <c r="BF437" s="34">
        <v>0</v>
      </c>
      <c r="BG437" s="34">
        <v>1</v>
      </c>
      <c r="BH437" s="34">
        <v>2.7</v>
      </c>
      <c r="BI437" s="34">
        <v>5.5000004999999996</v>
      </c>
      <c r="BJ437" s="34">
        <v>2.2000000000000002</v>
      </c>
      <c r="BK437" s="34">
        <v>2</v>
      </c>
      <c r="BL437" s="34">
        <v>0</v>
      </c>
      <c r="BM437" s="34">
        <v>2.4</v>
      </c>
      <c r="BN437" s="34">
        <v>0.3</v>
      </c>
      <c r="BO437" s="34">
        <v>0</v>
      </c>
      <c r="BP437" s="34"/>
      <c r="BQ437" s="34"/>
      <c r="BR437" s="34"/>
      <c r="BS437" s="34">
        <v>0.68722342999999997</v>
      </c>
      <c r="BT437" s="34">
        <v>0.45945793000000001</v>
      </c>
      <c r="BU437" s="34">
        <v>0</v>
      </c>
      <c r="BV437" s="34">
        <v>1.4050001000000001</v>
      </c>
      <c r="BW437" s="34"/>
      <c r="BX437" s="34"/>
      <c r="BY437" s="34">
        <v>1.6800001</v>
      </c>
      <c r="BZ437" s="34">
        <v>0.90000004</v>
      </c>
      <c r="CA437" s="34"/>
      <c r="CB437" s="34"/>
      <c r="CC437" s="34"/>
      <c r="CD437" s="34"/>
      <c r="CE437" s="34"/>
      <c r="CF437" s="34"/>
      <c r="CG437" s="34"/>
      <c r="CH437" s="34"/>
      <c r="CI437" s="34"/>
      <c r="CJ437" s="34"/>
      <c r="CK437" s="34"/>
      <c r="CL437" s="34"/>
      <c r="CM437" s="34"/>
      <c r="CN437" s="34" t="s">
        <v>2176</v>
      </c>
    </row>
    <row r="438" spans="1:92">
      <c r="A438" t="s">
        <v>2655</v>
      </c>
      <c r="B438">
        <v>628</v>
      </c>
      <c r="C438" t="s">
        <v>461</v>
      </c>
      <c r="D438">
        <v>22.769359999999999</v>
      </c>
      <c r="E438">
        <v>11.579117999999999</v>
      </c>
      <c r="F438">
        <v>10667.848</v>
      </c>
      <c r="G438">
        <v>8469.2129999999997</v>
      </c>
      <c r="H438">
        <v>231.8475</v>
      </c>
      <c r="I438">
        <v>540.99456999999995</v>
      </c>
      <c r="J438">
        <v>1425.7935</v>
      </c>
      <c r="K438">
        <v>13</v>
      </c>
      <c r="L438">
        <v>160.4606</v>
      </c>
      <c r="M438">
        <v>121.88545000000001</v>
      </c>
      <c r="N438" t="s">
        <v>2175</v>
      </c>
      <c r="O438">
        <v>111.07004499999999</v>
      </c>
      <c r="P438">
        <v>146.5711</v>
      </c>
      <c r="Q438">
        <v>943</v>
      </c>
      <c r="R438">
        <v>9</v>
      </c>
      <c r="S438">
        <v>8.2629999999999999</v>
      </c>
      <c r="T438">
        <v>9</v>
      </c>
      <c r="U438">
        <v>6.806</v>
      </c>
      <c r="V438">
        <v>3.5369999999999999</v>
      </c>
      <c r="W438">
        <v>6.3609999999999998</v>
      </c>
      <c r="X438">
        <v>0</v>
      </c>
      <c r="Y438">
        <v>1.89</v>
      </c>
      <c r="Z438">
        <v>3.1360000000000001</v>
      </c>
      <c r="AA438">
        <v>2.2480000000000002</v>
      </c>
      <c r="AB438">
        <v>0.54900000000000004</v>
      </c>
      <c r="AC438">
        <v>0.33900000000000002</v>
      </c>
      <c r="AD438">
        <v>23576.048999999999</v>
      </c>
      <c r="AE438">
        <v>10347.695</v>
      </c>
      <c r="AF438">
        <v>21392.219000000001</v>
      </c>
      <c r="AG438">
        <v>2</v>
      </c>
      <c r="AH438">
        <v>0.6</v>
      </c>
      <c r="AI438">
        <v>0.16666666999999999</v>
      </c>
      <c r="AJ438">
        <v>8.3333335999999994E-2</v>
      </c>
      <c r="AK438">
        <v>0.50902170000000002</v>
      </c>
      <c r="AL438">
        <v>0.13859648999999999</v>
      </c>
      <c r="AM438">
        <v>30</v>
      </c>
      <c r="AN438">
        <v>20</v>
      </c>
      <c r="AO438">
        <v>84</v>
      </c>
      <c r="AP438">
        <v>96</v>
      </c>
      <c r="AQ438" s="34">
        <v>1.6171651</v>
      </c>
      <c r="AR438" s="34">
        <v>0.99186134000000004</v>
      </c>
      <c r="AS438" s="34">
        <v>1.0349858000000001</v>
      </c>
      <c r="AT438" s="34">
        <v>50.138527000000003</v>
      </c>
      <c r="AU438" s="34">
        <v>53.782539999999997</v>
      </c>
      <c r="AV438" s="34"/>
      <c r="AW438" s="34"/>
      <c r="AX438" s="34"/>
      <c r="AY438" s="34">
        <v>0.49621460000000001</v>
      </c>
      <c r="AZ438" s="34">
        <v>0.21502631999999999</v>
      </c>
      <c r="BA438" s="34">
        <v>3.0000002000000001</v>
      </c>
      <c r="BB438" s="34">
        <v>1.401</v>
      </c>
      <c r="BC438" s="34">
        <v>0</v>
      </c>
      <c r="BD438" s="34">
        <v>1.5000001000000001</v>
      </c>
      <c r="BE438" s="34">
        <v>0.05</v>
      </c>
      <c r="BF438" s="34">
        <v>0</v>
      </c>
      <c r="BG438" s="34">
        <v>0.1</v>
      </c>
      <c r="BH438" s="34">
        <v>1</v>
      </c>
      <c r="BI438" s="34">
        <v>2.5</v>
      </c>
      <c r="BJ438" s="34">
        <v>1.7</v>
      </c>
      <c r="BK438" s="34">
        <v>2.5</v>
      </c>
      <c r="BL438" s="34">
        <v>0</v>
      </c>
      <c r="BM438" s="34">
        <v>2.5</v>
      </c>
      <c r="BN438" s="34">
        <v>2.2000000000000002</v>
      </c>
      <c r="BO438" s="34">
        <v>0</v>
      </c>
      <c r="BP438" s="34"/>
      <c r="BQ438" s="34"/>
      <c r="BR438" s="34"/>
      <c r="BS438" s="34"/>
      <c r="BT438" s="34"/>
      <c r="BU438" s="34"/>
      <c r="BV438" s="34">
        <v>3.0200002000000001</v>
      </c>
      <c r="BW438" s="34"/>
      <c r="BX438" s="34"/>
      <c r="BY438" s="34">
        <v>1.536</v>
      </c>
      <c r="BZ438" s="34">
        <v>0.18</v>
      </c>
      <c r="CA438" s="34">
        <v>0.3</v>
      </c>
      <c r="CB438" s="34"/>
      <c r="CC438" s="34"/>
      <c r="CD438" s="34"/>
      <c r="CE438" s="34"/>
      <c r="CF438" s="34"/>
      <c r="CG438" s="34"/>
      <c r="CH438" s="34"/>
      <c r="CI438" s="34"/>
      <c r="CJ438" s="34"/>
      <c r="CK438" s="34"/>
      <c r="CL438" s="34"/>
      <c r="CM438" s="34"/>
      <c r="CN438" s="34" t="s">
        <v>2182</v>
      </c>
    </row>
    <row r="439" spans="1:92">
      <c r="A439" t="s">
        <v>2656</v>
      </c>
      <c r="B439">
        <v>629</v>
      </c>
      <c r="C439" t="s">
        <v>397</v>
      </c>
      <c r="D439">
        <v>0.72249960000000002</v>
      </c>
      <c r="E439">
        <v>0.9377953</v>
      </c>
      <c r="F439">
        <v>1978.5052000000001</v>
      </c>
      <c r="G439">
        <v>185.84421</v>
      </c>
      <c r="H439">
        <v>1187.9755</v>
      </c>
      <c r="I439">
        <v>260.47208000000001</v>
      </c>
      <c r="J439">
        <v>344.21352999999999</v>
      </c>
      <c r="K439">
        <v>8</v>
      </c>
      <c r="L439">
        <v>43.787852999999998</v>
      </c>
      <c r="M439">
        <v>93.779526000000004</v>
      </c>
      <c r="N439" t="s">
        <v>2192</v>
      </c>
      <c r="O439">
        <v>55.576897000000002</v>
      </c>
      <c r="P439">
        <v>104.19947999999999</v>
      </c>
      <c r="Q439">
        <v>213</v>
      </c>
      <c r="R439">
        <v>1.9370000000000001</v>
      </c>
      <c r="S439">
        <v>3.5579999999999998</v>
      </c>
      <c r="T439">
        <v>1.7</v>
      </c>
      <c r="U439">
        <v>1.9370000000000001</v>
      </c>
      <c r="V439">
        <v>1.0740000000000001</v>
      </c>
      <c r="W439">
        <v>1.4730000000000001</v>
      </c>
      <c r="X439">
        <v>0</v>
      </c>
      <c r="Y439">
        <v>1.0329999999999999</v>
      </c>
      <c r="Z439">
        <v>2.6110000000000002</v>
      </c>
      <c r="AA439">
        <v>1.77</v>
      </c>
      <c r="AB439">
        <v>0.47399999999999998</v>
      </c>
      <c r="AC439">
        <v>0.36699999999999999</v>
      </c>
      <c r="AD439">
        <v>25720.787</v>
      </c>
      <c r="AE439">
        <v>3473.78</v>
      </c>
      <c r="AF439">
        <v>9688.3459999999995</v>
      </c>
      <c r="AG439">
        <v>1.9</v>
      </c>
      <c r="AH439">
        <v>0.2</v>
      </c>
      <c r="AI439">
        <v>8.3333339999999995E-3</v>
      </c>
      <c r="AJ439">
        <v>1.6666667999999999E-2</v>
      </c>
      <c r="AK439">
        <v>0.22968032999999999</v>
      </c>
      <c r="AL439">
        <v>5.8176356999999998E-2</v>
      </c>
      <c r="AM439">
        <v>29</v>
      </c>
      <c r="AN439">
        <v>60</v>
      </c>
      <c r="AO439">
        <v>53</v>
      </c>
      <c r="AP439">
        <v>40</v>
      </c>
      <c r="AQ439" s="34">
        <v>4.8223859999999998</v>
      </c>
      <c r="AR439" s="34">
        <v>0</v>
      </c>
      <c r="AS439" s="34">
        <v>0.107811004</v>
      </c>
      <c r="AT439" s="34">
        <v>94.836209999999994</v>
      </c>
      <c r="AU439" s="34">
        <v>99.753879999999995</v>
      </c>
      <c r="AV439" s="34"/>
      <c r="AW439" s="34"/>
      <c r="AX439" s="34"/>
      <c r="AY439" s="34"/>
      <c r="AZ439" s="34">
        <v>2.9979629999999999</v>
      </c>
      <c r="BA439" s="34">
        <v>3.0000002000000001</v>
      </c>
      <c r="BB439" s="34">
        <v>0.28689003000000002</v>
      </c>
      <c r="BC439" s="34">
        <v>0</v>
      </c>
      <c r="BD439" s="34">
        <v>0</v>
      </c>
      <c r="BE439" s="34">
        <v>0.25</v>
      </c>
      <c r="BF439" s="34">
        <v>0</v>
      </c>
      <c r="BG439" s="34">
        <v>0.1</v>
      </c>
      <c r="BH439" s="34">
        <v>0.5</v>
      </c>
      <c r="BI439" s="34">
        <v>0.5</v>
      </c>
      <c r="BJ439" s="34">
        <v>4</v>
      </c>
      <c r="BK439" s="34">
        <v>1.5000001000000001</v>
      </c>
      <c r="BL439" s="34">
        <v>0</v>
      </c>
      <c r="BM439" s="34">
        <v>1</v>
      </c>
      <c r="BN439" s="34">
        <v>2</v>
      </c>
      <c r="BO439" s="34">
        <v>0</v>
      </c>
      <c r="BP439" s="34"/>
      <c r="BQ439" s="34"/>
      <c r="BR439" s="34"/>
      <c r="BS439" s="34">
        <v>3.4236689</v>
      </c>
      <c r="BT439" s="34">
        <v>0.33080969999999998</v>
      </c>
      <c r="BU439" s="34">
        <v>0</v>
      </c>
      <c r="BV439" s="34">
        <v>0.6</v>
      </c>
      <c r="BW439" s="34"/>
      <c r="BX439" s="34"/>
      <c r="BY439" s="34">
        <v>0.64000005000000004</v>
      </c>
      <c r="BZ439" s="34">
        <v>1.44</v>
      </c>
      <c r="CA439" s="34"/>
      <c r="CB439" s="34"/>
      <c r="CC439" s="34"/>
      <c r="CD439" s="34"/>
      <c r="CE439" s="34"/>
      <c r="CF439" s="34"/>
      <c r="CG439" s="34"/>
      <c r="CH439" s="34"/>
      <c r="CI439" s="34"/>
      <c r="CJ439" s="34"/>
      <c r="CK439" s="34"/>
      <c r="CL439" s="34"/>
      <c r="CM439" s="34"/>
      <c r="CN439" s="34" t="s">
        <v>2176</v>
      </c>
    </row>
    <row r="440" spans="1:92">
      <c r="A440" t="s">
        <v>2657</v>
      </c>
      <c r="B440">
        <v>630</v>
      </c>
      <c r="C440" t="s">
        <v>463</v>
      </c>
      <c r="D440">
        <v>20.312467999999999</v>
      </c>
      <c r="E440">
        <v>11.870501000000001</v>
      </c>
      <c r="F440">
        <v>12878.447</v>
      </c>
      <c r="G440">
        <v>7816.1597000000002</v>
      </c>
      <c r="H440">
        <v>1417.7665999999999</v>
      </c>
      <c r="I440">
        <v>1770.2719</v>
      </c>
      <c r="J440">
        <v>1874.2501</v>
      </c>
      <c r="K440">
        <v>13</v>
      </c>
      <c r="L440">
        <v>143.14635999999999</v>
      </c>
      <c r="M440">
        <v>124.95264</v>
      </c>
      <c r="N440" t="s">
        <v>2175</v>
      </c>
      <c r="O440">
        <v>99.085205000000002</v>
      </c>
      <c r="P440">
        <v>150.25949</v>
      </c>
      <c r="Q440">
        <v>954</v>
      </c>
      <c r="R440">
        <v>9</v>
      </c>
      <c r="S440">
        <v>9</v>
      </c>
      <c r="T440">
        <v>9</v>
      </c>
      <c r="U440">
        <v>6.891</v>
      </c>
      <c r="V440">
        <v>4.5919999999999996</v>
      </c>
      <c r="W440">
        <v>8.5890000000000004</v>
      </c>
      <c r="X440">
        <v>0</v>
      </c>
      <c r="Y440">
        <v>2.125</v>
      </c>
      <c r="Z440">
        <v>4.4219999999999997</v>
      </c>
      <c r="AA440">
        <v>2.363</v>
      </c>
      <c r="AB440">
        <v>0.60199999999999998</v>
      </c>
      <c r="AC440">
        <v>1.4570000000000001</v>
      </c>
      <c r="AD440">
        <v>17834.666000000001</v>
      </c>
      <c r="AE440">
        <v>15384</v>
      </c>
      <c r="AF440">
        <v>29428.572</v>
      </c>
      <c r="AG440">
        <v>2</v>
      </c>
      <c r="AH440">
        <v>1</v>
      </c>
      <c r="AI440">
        <v>0.33333333999999998</v>
      </c>
      <c r="AJ440">
        <v>0.125</v>
      </c>
      <c r="AK440">
        <v>0.55306069999999996</v>
      </c>
      <c r="AL440">
        <v>0.28550725999999998</v>
      </c>
      <c r="AM440">
        <v>40</v>
      </c>
      <c r="AN440">
        <v>30</v>
      </c>
      <c r="AO440">
        <v>85</v>
      </c>
      <c r="AP440">
        <v>90</v>
      </c>
      <c r="AQ440" s="34">
        <v>1.3799809000000001</v>
      </c>
      <c r="AR440" s="34">
        <v>1.5179788000000001</v>
      </c>
      <c r="AS440" s="34">
        <v>0.56061720000000004</v>
      </c>
      <c r="AT440" s="34">
        <v>113.94525</v>
      </c>
      <c r="AU440" s="34">
        <v>117.40383</v>
      </c>
      <c r="AV440" s="34">
        <v>8.9746229999999993E-5</v>
      </c>
      <c r="AW440" s="34">
        <v>1.5442891000000001</v>
      </c>
      <c r="AX440" s="34">
        <v>1.5442891000000001</v>
      </c>
      <c r="AY440" s="34">
        <v>7.7214464999999999</v>
      </c>
      <c r="AZ440" s="34">
        <v>1.1381794999999999</v>
      </c>
      <c r="BA440" s="34">
        <v>0.5</v>
      </c>
      <c r="BB440" s="34">
        <v>0.99200003999999997</v>
      </c>
      <c r="BC440" s="34">
        <v>0</v>
      </c>
      <c r="BD440" s="34">
        <v>1.5000001000000001</v>
      </c>
      <c r="BE440" s="34">
        <v>0.3</v>
      </c>
      <c r="BF440" s="34">
        <v>0</v>
      </c>
      <c r="BG440" s="34">
        <v>1</v>
      </c>
      <c r="BH440" s="34">
        <v>2.5</v>
      </c>
      <c r="BI440" s="34">
        <v>3.0000002000000001</v>
      </c>
      <c r="BJ440" s="34">
        <v>5.5000004999999996</v>
      </c>
      <c r="BK440" s="34">
        <v>3.0000002000000001</v>
      </c>
      <c r="BL440" s="34">
        <v>2.1000000999999999</v>
      </c>
      <c r="BM440" s="34">
        <v>1.6</v>
      </c>
      <c r="BN440" s="34">
        <v>1.5000001000000001</v>
      </c>
      <c r="BO440" s="34">
        <v>0</v>
      </c>
      <c r="BP440" s="34"/>
      <c r="BQ440" s="34"/>
      <c r="BR440" s="34"/>
      <c r="BS440" s="34">
        <v>0</v>
      </c>
      <c r="BT440" s="34">
        <v>0.19603539</v>
      </c>
      <c r="BU440" s="34">
        <v>0</v>
      </c>
      <c r="BV440" s="34">
        <v>4.5</v>
      </c>
      <c r="BW440" s="34"/>
      <c r="BX440" s="34"/>
      <c r="BY440" s="34">
        <v>1.44</v>
      </c>
      <c r="BZ440" s="34">
        <v>0.18</v>
      </c>
      <c r="CA440" s="34">
        <v>0.3</v>
      </c>
      <c r="CB440" s="34"/>
      <c r="CC440" s="34"/>
      <c r="CD440" s="34"/>
      <c r="CE440" s="34"/>
      <c r="CF440" s="34"/>
      <c r="CG440" s="34"/>
      <c r="CH440" s="34"/>
      <c r="CI440" s="34"/>
      <c r="CJ440" s="34"/>
      <c r="CK440" s="34"/>
      <c r="CL440" s="34"/>
      <c r="CM440" s="34"/>
      <c r="CN440" s="34" t="s">
        <v>2176</v>
      </c>
    </row>
    <row r="441" spans="1:92">
      <c r="A441" t="s">
        <v>2658</v>
      </c>
      <c r="B441">
        <v>631</v>
      </c>
      <c r="C441" t="s">
        <v>398</v>
      </c>
      <c r="D441">
        <v>5.0318519999999998</v>
      </c>
      <c r="E441">
        <v>3.5003630000000001</v>
      </c>
      <c r="F441">
        <v>3386.5702999999999</v>
      </c>
      <c r="G441">
        <v>215.43853999999999</v>
      </c>
      <c r="H441">
        <v>1115.7012999999999</v>
      </c>
      <c r="I441">
        <v>1240.8751</v>
      </c>
      <c r="J441">
        <v>814.55520000000001</v>
      </c>
      <c r="K441">
        <v>9</v>
      </c>
      <c r="L441">
        <v>73.780815000000004</v>
      </c>
      <c r="M441">
        <v>140.01453000000001</v>
      </c>
      <c r="N441" t="s">
        <v>2184</v>
      </c>
      <c r="O441">
        <v>109.38809000000001</v>
      </c>
      <c r="P441">
        <v>116.67877</v>
      </c>
      <c r="Q441">
        <v>427</v>
      </c>
      <c r="R441">
        <v>4.4859999999999998</v>
      </c>
      <c r="S441">
        <v>4.6559999999999997</v>
      </c>
      <c r="T441">
        <v>4.4859999999999998</v>
      </c>
      <c r="U441">
        <v>3.742</v>
      </c>
      <c r="V441">
        <v>1.9930000000000001</v>
      </c>
      <c r="W441">
        <v>2.6110000000000002</v>
      </c>
      <c r="X441">
        <v>0</v>
      </c>
      <c r="Y441">
        <v>2.0390000000000001</v>
      </c>
      <c r="Z441">
        <v>7.4470000000000001</v>
      </c>
      <c r="AA441">
        <v>2.8679999999999999</v>
      </c>
      <c r="AB441">
        <v>3.8759999999999999</v>
      </c>
      <c r="AC441">
        <v>0.70299999999999996</v>
      </c>
      <c r="AD441">
        <v>25936.407999999999</v>
      </c>
      <c r="AE441">
        <v>10611.78</v>
      </c>
      <c r="AF441">
        <v>31430.046999999999</v>
      </c>
      <c r="AG441">
        <v>1.9</v>
      </c>
      <c r="AH441">
        <v>0.2</v>
      </c>
      <c r="AI441">
        <v>0.16666666999999999</v>
      </c>
      <c r="AJ441">
        <v>0.20833334000000001</v>
      </c>
      <c r="AK441">
        <v>0.15781619999999999</v>
      </c>
      <c r="AL441">
        <v>0.10245398999999999</v>
      </c>
      <c r="AM441">
        <v>29</v>
      </c>
      <c r="AN441">
        <v>60</v>
      </c>
      <c r="AO441">
        <v>60</v>
      </c>
      <c r="AP441">
        <v>90</v>
      </c>
      <c r="AQ441" s="34">
        <v>4.8223859999999998</v>
      </c>
      <c r="AR441" s="34">
        <v>0</v>
      </c>
      <c r="AS441" s="34">
        <v>0.16171653999999999</v>
      </c>
      <c r="AT441" s="34">
        <v>94.836209999999994</v>
      </c>
      <c r="AU441" s="34">
        <v>99.753879999999995</v>
      </c>
      <c r="AV441" s="34"/>
      <c r="AW441" s="34"/>
      <c r="AX441" s="34"/>
      <c r="AY441" s="34"/>
      <c r="AZ441" s="34">
        <v>1.0337803000000001</v>
      </c>
      <c r="BA441" s="34">
        <v>3.0000002000000001</v>
      </c>
      <c r="BB441" s="34">
        <v>0.28689003000000002</v>
      </c>
      <c r="BC441" s="34">
        <v>0</v>
      </c>
      <c r="BD441" s="34">
        <v>0</v>
      </c>
      <c r="BE441" s="34">
        <v>0.25</v>
      </c>
      <c r="BF441" s="34">
        <v>0</v>
      </c>
      <c r="BG441" s="34">
        <v>0.8</v>
      </c>
      <c r="BH441" s="34">
        <v>2.2000000000000002</v>
      </c>
      <c r="BI441" s="34">
        <v>3.5000002000000001</v>
      </c>
      <c r="BJ441" s="34">
        <v>6.0000004999999996</v>
      </c>
      <c r="BK441" s="34">
        <v>4</v>
      </c>
      <c r="BL441" s="34">
        <v>1</v>
      </c>
      <c r="BM441" s="34">
        <v>6.0000004999999996</v>
      </c>
      <c r="BN441" s="34">
        <v>4</v>
      </c>
      <c r="BO441" s="34">
        <v>0</v>
      </c>
      <c r="BP441" s="34"/>
      <c r="BQ441" s="34"/>
      <c r="BR441" s="34"/>
      <c r="BS441" s="34">
        <v>3.2603843000000001</v>
      </c>
      <c r="BT441" s="34">
        <v>0.33080969999999998</v>
      </c>
      <c r="BU441" s="34">
        <v>0</v>
      </c>
      <c r="BV441" s="34">
        <v>7.5000004999999996</v>
      </c>
      <c r="BW441" s="34"/>
      <c r="BX441" s="34"/>
      <c r="BY441" s="34">
        <v>14.400001</v>
      </c>
      <c r="BZ441" s="34">
        <v>16.2</v>
      </c>
      <c r="CA441" s="34"/>
      <c r="CB441" s="34"/>
      <c r="CC441" s="34"/>
      <c r="CD441" s="34"/>
      <c r="CE441" s="34"/>
      <c r="CF441" s="34"/>
      <c r="CG441" s="34"/>
      <c r="CH441" s="34"/>
      <c r="CI441" s="34"/>
      <c r="CJ441" s="34"/>
      <c r="CK441" s="34"/>
      <c r="CL441" s="34"/>
      <c r="CM441" s="34"/>
      <c r="CN441" s="34" t="s">
        <v>2173</v>
      </c>
    </row>
    <row r="442" spans="1:92">
      <c r="A442" t="s">
        <v>2659</v>
      </c>
      <c r="B442">
        <v>632</v>
      </c>
      <c r="C442" t="s">
        <v>464</v>
      </c>
      <c r="D442">
        <v>2.5263667000000001</v>
      </c>
      <c r="E442">
        <v>2.4891345999999999</v>
      </c>
      <c r="F442">
        <v>3023.0131999999999</v>
      </c>
      <c r="G442">
        <v>1713.4369999999999</v>
      </c>
      <c r="H442">
        <v>225.40181999999999</v>
      </c>
      <c r="I442">
        <v>484.27947999999998</v>
      </c>
      <c r="J442">
        <v>599.89480000000003</v>
      </c>
      <c r="K442">
        <v>9</v>
      </c>
      <c r="L442">
        <v>37.043500000000002</v>
      </c>
      <c r="M442">
        <v>99.565383999999995</v>
      </c>
      <c r="N442" t="s">
        <v>2195</v>
      </c>
      <c r="O442">
        <v>74.304900000000004</v>
      </c>
      <c r="P442">
        <v>131.00708</v>
      </c>
      <c r="Q442">
        <v>322</v>
      </c>
      <c r="R442">
        <v>3.1789999999999998</v>
      </c>
      <c r="S442">
        <v>4.399</v>
      </c>
      <c r="T442">
        <v>3.1789999999999998</v>
      </c>
      <c r="U442">
        <v>3.1549999999999998</v>
      </c>
      <c r="V442">
        <v>1.5589999999999999</v>
      </c>
      <c r="W442">
        <v>2.6480000000000001</v>
      </c>
      <c r="X442">
        <v>0</v>
      </c>
      <c r="Y442">
        <v>0.98799999999999999</v>
      </c>
      <c r="Z442">
        <v>1.843</v>
      </c>
      <c r="AA442">
        <v>1.4510000000000001</v>
      </c>
      <c r="AB442">
        <v>0.21099999999999999</v>
      </c>
      <c r="AC442">
        <v>0.18099999999999999</v>
      </c>
      <c r="AD442">
        <v>18327.543000000001</v>
      </c>
      <c r="AE442">
        <v>5932</v>
      </c>
      <c r="AF442">
        <v>10698.501</v>
      </c>
      <c r="AG442">
        <v>2</v>
      </c>
      <c r="AH442">
        <v>1</v>
      </c>
      <c r="AI442">
        <v>8.3333335999999994E-2</v>
      </c>
      <c r="AJ442">
        <v>2.5000002E-2</v>
      </c>
      <c r="AK442">
        <v>0.26389523999999998</v>
      </c>
      <c r="AL442">
        <v>4.7517735999999998E-2</v>
      </c>
      <c r="AM442">
        <v>20</v>
      </c>
      <c r="AN442">
        <v>20</v>
      </c>
      <c r="AO442">
        <v>40</v>
      </c>
      <c r="AP442">
        <v>50</v>
      </c>
      <c r="AQ442" s="34">
        <v>1.7249762</v>
      </c>
      <c r="AR442" s="34">
        <v>1.2477328000000001</v>
      </c>
      <c r="AS442" s="34">
        <v>0.109176606</v>
      </c>
      <c r="AT442" s="34">
        <v>78.940979999999996</v>
      </c>
      <c r="AU442" s="34">
        <v>81.951800000000006</v>
      </c>
      <c r="AV442" s="34"/>
      <c r="AW442" s="34"/>
      <c r="AX442" s="34"/>
      <c r="AY442" s="34">
        <v>0.43240099999999998</v>
      </c>
      <c r="AZ442" s="34">
        <v>0.16060609000000001</v>
      </c>
      <c r="BA442" s="34">
        <v>3.0000002000000001</v>
      </c>
      <c r="BB442" s="34">
        <v>0.93400000000000005</v>
      </c>
      <c r="BC442" s="34">
        <v>0</v>
      </c>
      <c r="BD442" s="34">
        <v>0</v>
      </c>
      <c r="BE442" s="34">
        <v>0.05</v>
      </c>
      <c r="BF442" s="34">
        <v>0</v>
      </c>
      <c r="BG442" s="34">
        <v>0.1</v>
      </c>
      <c r="BH442" s="34">
        <v>1</v>
      </c>
      <c r="BI442" s="34">
        <v>1.5000001000000001</v>
      </c>
      <c r="BJ442" s="34">
        <v>0.5</v>
      </c>
      <c r="BK442" s="34">
        <v>0.5</v>
      </c>
      <c r="BL442" s="34">
        <v>0.5</v>
      </c>
      <c r="BM442" s="34">
        <v>0.6</v>
      </c>
      <c r="BN442" s="34">
        <v>0.5</v>
      </c>
      <c r="BO442" s="34">
        <v>0</v>
      </c>
      <c r="BP442" s="34"/>
      <c r="BQ442" s="34"/>
      <c r="BR442" s="34"/>
      <c r="BS442" s="34">
        <v>0.76969030000000005</v>
      </c>
      <c r="BT442" s="34">
        <v>0</v>
      </c>
      <c r="BU442" s="34">
        <v>0</v>
      </c>
      <c r="BV442" s="34">
        <v>0.88200009999999995</v>
      </c>
      <c r="BW442" s="34"/>
      <c r="BX442" s="34"/>
      <c r="BY442" s="34">
        <v>0.8</v>
      </c>
      <c r="BZ442" s="34">
        <v>0.18</v>
      </c>
      <c r="CA442" s="34">
        <v>0.3</v>
      </c>
      <c r="CB442" s="34"/>
      <c r="CC442" s="34"/>
      <c r="CD442" s="34"/>
      <c r="CE442" s="34"/>
      <c r="CF442" s="34"/>
      <c r="CG442" s="34"/>
      <c r="CH442" s="34"/>
      <c r="CI442" s="34"/>
      <c r="CJ442" s="34"/>
      <c r="CK442" s="34"/>
      <c r="CL442" s="34"/>
      <c r="CM442" s="34"/>
      <c r="CN442" s="34" t="s">
        <v>2176</v>
      </c>
    </row>
    <row r="443" spans="1:92">
      <c r="A443" t="s">
        <v>2660</v>
      </c>
      <c r="B443">
        <v>633</v>
      </c>
      <c r="C443" t="s">
        <v>464</v>
      </c>
      <c r="D443">
        <v>6.3950240000000003</v>
      </c>
      <c r="E443">
        <v>4.9538716999999997</v>
      </c>
      <c r="F443">
        <v>5040.0385999999999</v>
      </c>
      <c r="G443">
        <v>2703.0337</v>
      </c>
      <c r="H443">
        <v>222.17131000000001</v>
      </c>
      <c r="I443">
        <v>1115.0087000000001</v>
      </c>
      <c r="J443">
        <v>999.82465000000002</v>
      </c>
      <c r="K443">
        <v>10</v>
      </c>
      <c r="L443">
        <v>85.494964999999993</v>
      </c>
      <c r="M443">
        <v>105.40152999999999</v>
      </c>
      <c r="N443" t="s">
        <v>2197</v>
      </c>
      <c r="O443">
        <v>70.274990000000003</v>
      </c>
      <c r="P443">
        <v>159.80232000000001</v>
      </c>
      <c r="Q443">
        <v>523</v>
      </c>
      <c r="R443">
        <v>5.0579999999999998</v>
      </c>
      <c r="S443">
        <v>5.6790000000000003</v>
      </c>
      <c r="T443">
        <v>5.0579999999999998</v>
      </c>
      <c r="U443">
        <v>4.4509999999999996</v>
      </c>
      <c r="V443">
        <v>2.1120000000000001</v>
      </c>
      <c r="W443">
        <v>3.5720000000000001</v>
      </c>
      <c r="X443">
        <v>0</v>
      </c>
      <c r="Y443">
        <v>1.3560000000000001</v>
      </c>
      <c r="Z443">
        <v>3.1419999999999999</v>
      </c>
      <c r="AA443">
        <v>2.109</v>
      </c>
      <c r="AB443">
        <v>0.69699999999999995</v>
      </c>
      <c r="AC443">
        <v>0.33500000000000002</v>
      </c>
      <c r="AD443">
        <v>18327.543000000001</v>
      </c>
      <c r="AE443">
        <v>10842</v>
      </c>
      <c r="AF443">
        <v>23861.4</v>
      </c>
      <c r="AG443">
        <v>2</v>
      </c>
      <c r="AH443">
        <v>1</v>
      </c>
      <c r="AI443">
        <v>0.25</v>
      </c>
      <c r="AJ443">
        <v>4.1666667999999997E-2</v>
      </c>
      <c r="AK443">
        <v>0.4045956</v>
      </c>
      <c r="AL443">
        <v>0.20366971</v>
      </c>
      <c r="AM443">
        <v>30</v>
      </c>
      <c r="AN443">
        <v>30</v>
      </c>
      <c r="AO443">
        <v>80</v>
      </c>
      <c r="AP443">
        <v>75</v>
      </c>
      <c r="AQ443" s="34">
        <v>1.7249762</v>
      </c>
      <c r="AR443" s="34">
        <v>1.2477328000000001</v>
      </c>
      <c r="AS443" s="34">
        <v>0.109176606</v>
      </c>
      <c r="AT443" s="34">
        <v>78.940979999999996</v>
      </c>
      <c r="AU443" s="34">
        <v>81.951800000000006</v>
      </c>
      <c r="AV443" s="34"/>
      <c r="AW443" s="34"/>
      <c r="AX443" s="34"/>
      <c r="AY443" s="34">
        <v>0.43240099999999998</v>
      </c>
      <c r="AZ443" s="34">
        <v>0.16060609000000001</v>
      </c>
      <c r="BA443" s="34">
        <v>3.0000002000000001</v>
      </c>
      <c r="BB443" s="34">
        <v>1.401</v>
      </c>
      <c r="BC443" s="34">
        <v>0</v>
      </c>
      <c r="BD443" s="34">
        <v>0</v>
      </c>
      <c r="BE443" s="34">
        <v>0.05</v>
      </c>
      <c r="BF443" s="34">
        <v>0</v>
      </c>
      <c r="BG443" s="34">
        <v>0.5</v>
      </c>
      <c r="BH443" s="34">
        <v>2</v>
      </c>
      <c r="BI443" s="34">
        <v>2.5</v>
      </c>
      <c r="BJ443" s="34">
        <v>5</v>
      </c>
      <c r="BK443" s="34">
        <v>0.70000004999999998</v>
      </c>
      <c r="BL443" s="34">
        <v>0</v>
      </c>
      <c r="BM443" s="34">
        <v>2.5</v>
      </c>
      <c r="BN443" s="34">
        <v>2.2000000000000002</v>
      </c>
      <c r="BO443" s="34">
        <v>0</v>
      </c>
      <c r="BP443" s="34"/>
      <c r="BQ443" s="34"/>
      <c r="BR443" s="34"/>
      <c r="BS443" s="34">
        <v>0.76969030000000005</v>
      </c>
      <c r="BT443" s="34">
        <v>0</v>
      </c>
      <c r="BU443" s="34">
        <v>0</v>
      </c>
      <c r="BV443" s="34">
        <v>1.47</v>
      </c>
      <c r="BW443" s="34"/>
      <c r="BX443" s="34"/>
      <c r="BY443" s="34">
        <v>2.3040001000000001</v>
      </c>
      <c r="BZ443" s="34">
        <v>0.18</v>
      </c>
      <c r="CA443" s="34">
        <v>0.3</v>
      </c>
      <c r="CB443" s="34"/>
      <c r="CC443" s="34"/>
      <c r="CD443" s="34"/>
      <c r="CE443" s="34"/>
      <c r="CF443" s="34"/>
      <c r="CG443" s="34"/>
      <c r="CH443" s="34"/>
      <c r="CI443" s="34"/>
      <c r="CJ443" s="34"/>
      <c r="CK443" s="34"/>
      <c r="CL443" s="34"/>
      <c r="CM443" s="34"/>
      <c r="CN443" s="34" t="s">
        <v>2176</v>
      </c>
    </row>
    <row r="444" spans="1:92">
      <c r="A444" t="s">
        <v>2661</v>
      </c>
      <c r="B444">
        <v>634</v>
      </c>
      <c r="C444" t="s">
        <v>465</v>
      </c>
      <c r="D444">
        <v>6.0947174999999998</v>
      </c>
      <c r="E444">
        <v>5.6580024</v>
      </c>
      <c r="F444">
        <v>9263.86</v>
      </c>
      <c r="G444">
        <v>6432.1265000000003</v>
      </c>
      <c r="H444">
        <v>474.31369999999998</v>
      </c>
      <c r="I444">
        <v>483.17056000000002</v>
      </c>
      <c r="J444">
        <v>1874.2501</v>
      </c>
      <c r="K444">
        <v>10</v>
      </c>
      <c r="L444">
        <v>81.480180000000004</v>
      </c>
      <c r="M444">
        <v>120.38303000000001</v>
      </c>
      <c r="N444" t="s">
        <v>2190</v>
      </c>
      <c r="O444">
        <v>83.489279999999994</v>
      </c>
      <c r="P444">
        <v>85.727310000000003</v>
      </c>
      <c r="Q444">
        <v>543</v>
      </c>
      <c r="R444">
        <v>4.9370000000000003</v>
      </c>
      <c r="S444">
        <v>7.7</v>
      </c>
      <c r="T444">
        <v>4.9370000000000003</v>
      </c>
      <c r="U444">
        <v>4.7569999999999997</v>
      </c>
      <c r="V444">
        <v>3.5209999999999999</v>
      </c>
      <c r="W444">
        <v>4.6840000000000002</v>
      </c>
      <c r="X444">
        <v>5.8419999999999996</v>
      </c>
      <c r="Y444">
        <v>1.583</v>
      </c>
      <c r="Z444">
        <v>2.6349999999999998</v>
      </c>
      <c r="AA444">
        <v>2.1579999999999999</v>
      </c>
      <c r="AB444">
        <v>0.28399999999999997</v>
      </c>
      <c r="AC444">
        <v>0.193</v>
      </c>
      <c r="AD444">
        <v>28531.040000000001</v>
      </c>
      <c r="AE444">
        <v>9892</v>
      </c>
      <c r="AF444">
        <v>14629.635</v>
      </c>
      <c r="AG444">
        <v>2.5</v>
      </c>
      <c r="AH444">
        <v>1</v>
      </c>
      <c r="AI444">
        <v>1.6666667999999999E-2</v>
      </c>
      <c r="AJ444">
        <v>8.3333335999999994E-2</v>
      </c>
      <c r="AK444">
        <v>0.79758119999999999</v>
      </c>
      <c r="AL444">
        <v>5.2679740000000003E-2</v>
      </c>
      <c r="AM444">
        <v>40</v>
      </c>
      <c r="AN444">
        <v>30</v>
      </c>
      <c r="AO444">
        <v>40</v>
      </c>
      <c r="AP444">
        <v>96</v>
      </c>
      <c r="AQ444" s="34">
        <v>1.7249762</v>
      </c>
      <c r="AR444" s="34">
        <v>3.1049568999999999</v>
      </c>
      <c r="AS444" s="34">
        <v>5.2827394999999999E-2</v>
      </c>
      <c r="AT444" s="34">
        <v>64.934749999999994</v>
      </c>
      <c r="AU444" s="34">
        <v>69.772729999999996</v>
      </c>
      <c r="AV444" s="34"/>
      <c r="AW444" s="34"/>
      <c r="AX444" s="34"/>
      <c r="AY444" s="34">
        <v>0.49621460000000001</v>
      </c>
      <c r="AZ444" s="34">
        <v>0.13007766000000001</v>
      </c>
      <c r="BA444" s="34">
        <v>3.0000002000000001</v>
      </c>
      <c r="BB444" s="34">
        <v>0.84599999999999997</v>
      </c>
      <c r="BC444" s="34">
        <v>0</v>
      </c>
      <c r="BD444" s="34">
        <v>1.5000001000000001</v>
      </c>
      <c r="BE444" s="34">
        <v>0.1</v>
      </c>
      <c r="BF444" s="34">
        <v>0</v>
      </c>
      <c r="BG444" s="34">
        <v>0.1</v>
      </c>
      <c r="BH444" s="34">
        <v>1</v>
      </c>
      <c r="BI444" s="34">
        <v>1.5000001000000001</v>
      </c>
      <c r="BJ444" s="34">
        <v>0.5</v>
      </c>
      <c r="BK444" s="34">
        <v>0.5</v>
      </c>
      <c r="BL444" s="34">
        <v>0.5</v>
      </c>
      <c r="BM444" s="34">
        <v>0.6</v>
      </c>
      <c r="BN444" s="34">
        <v>0.5</v>
      </c>
      <c r="BO444" s="34">
        <v>0</v>
      </c>
      <c r="BP444" s="34"/>
      <c r="BQ444" s="34"/>
      <c r="BR444" s="34"/>
      <c r="BS444" s="34">
        <v>0</v>
      </c>
      <c r="BT444" s="34">
        <v>9.8017690000000005E-2</v>
      </c>
      <c r="BU444" s="34">
        <v>0</v>
      </c>
      <c r="BV444" s="34">
        <v>3.0000002000000001</v>
      </c>
      <c r="BW444" s="34"/>
      <c r="BX444" s="34"/>
      <c r="BY444" s="34">
        <v>1.536</v>
      </c>
      <c r="BZ444" s="34">
        <v>0.18</v>
      </c>
      <c r="CA444" s="34">
        <v>0.3</v>
      </c>
      <c r="CB444" s="34"/>
      <c r="CC444" s="34"/>
      <c r="CD444" s="34"/>
      <c r="CE444" s="34"/>
      <c r="CF444" s="34"/>
      <c r="CG444" s="34"/>
      <c r="CH444" s="34"/>
      <c r="CI444" s="34"/>
      <c r="CJ444" s="34"/>
      <c r="CK444" s="34"/>
      <c r="CL444" s="34"/>
      <c r="CM444" s="34"/>
      <c r="CN444" s="34" t="s">
        <v>2176</v>
      </c>
    </row>
    <row r="445" spans="1:92">
      <c r="A445" t="s">
        <v>2662</v>
      </c>
      <c r="B445">
        <v>635</v>
      </c>
      <c r="C445" t="s">
        <v>464</v>
      </c>
      <c r="D445">
        <v>5.2710379999999999</v>
      </c>
      <c r="E445">
        <v>3.5697652999999998</v>
      </c>
      <c r="F445">
        <v>3203.3847999999998</v>
      </c>
      <c r="G445">
        <v>887.52160000000003</v>
      </c>
      <c r="H445">
        <v>223.37852000000001</v>
      </c>
      <c r="I445">
        <v>803.35486000000003</v>
      </c>
      <c r="J445">
        <v>1289.1298999999999</v>
      </c>
      <c r="K445">
        <v>9</v>
      </c>
      <c r="L445">
        <v>77.287949999999995</v>
      </c>
      <c r="M445">
        <v>142.79061999999999</v>
      </c>
      <c r="N445" t="s">
        <v>2184</v>
      </c>
      <c r="O445">
        <v>114.58778</v>
      </c>
      <c r="P445">
        <v>118.99217</v>
      </c>
      <c r="Q445">
        <v>544</v>
      </c>
      <c r="R445">
        <v>4.5919999999999996</v>
      </c>
      <c r="S445">
        <v>4.5279999999999996</v>
      </c>
      <c r="T445">
        <v>4.5919999999999996</v>
      </c>
      <c r="U445">
        <v>3.7789999999999999</v>
      </c>
      <c r="V445">
        <v>3.5459999999999998</v>
      </c>
      <c r="W445">
        <v>3.0649999999999999</v>
      </c>
      <c r="X445">
        <v>9</v>
      </c>
      <c r="Y445">
        <v>1.9610000000000001</v>
      </c>
      <c r="Z445">
        <v>3.61</v>
      </c>
      <c r="AA445">
        <v>2.552</v>
      </c>
      <c r="AB445">
        <v>0.57499999999999996</v>
      </c>
      <c r="AC445">
        <v>0.48299999999999998</v>
      </c>
      <c r="AD445">
        <v>29566.046999999999</v>
      </c>
      <c r="AE445">
        <v>9147.7450000000008</v>
      </c>
      <c r="AF445">
        <v>21478.469000000001</v>
      </c>
      <c r="AG445">
        <v>1</v>
      </c>
      <c r="AH445">
        <v>0.6</v>
      </c>
      <c r="AI445">
        <v>0.16666666999999999</v>
      </c>
      <c r="AJ445">
        <v>0.125</v>
      </c>
      <c r="AK445">
        <v>0.1263523</v>
      </c>
      <c r="AL445">
        <v>0.13897437000000001</v>
      </c>
      <c r="AM445">
        <v>10</v>
      </c>
      <c r="AN445">
        <v>20</v>
      </c>
      <c r="AO445">
        <v>84</v>
      </c>
      <c r="AP445">
        <v>95</v>
      </c>
      <c r="AQ445" s="34">
        <v>1.7249762</v>
      </c>
      <c r="AR445" s="34">
        <v>4.1665359999999998</v>
      </c>
      <c r="AS445" s="34">
        <v>0</v>
      </c>
      <c r="AT445" s="34">
        <v>383.9316</v>
      </c>
      <c r="AU445" s="34">
        <v>389.82312000000002</v>
      </c>
      <c r="AV445" s="34"/>
      <c r="AW445" s="34"/>
      <c r="AX445" s="34"/>
      <c r="AY445" s="34">
        <v>0.49621460000000001</v>
      </c>
      <c r="AZ445" s="34">
        <v>0.13007766000000001</v>
      </c>
      <c r="BA445" s="34">
        <v>3.0000002000000001</v>
      </c>
      <c r="BB445" s="34">
        <v>0.46700000000000003</v>
      </c>
      <c r="BC445" s="34">
        <v>0</v>
      </c>
      <c r="BD445" s="34">
        <v>0</v>
      </c>
      <c r="BE445" s="34">
        <v>0.05</v>
      </c>
      <c r="BF445" s="34">
        <v>0</v>
      </c>
      <c r="BG445" s="34">
        <v>0.2</v>
      </c>
      <c r="BH445" s="34">
        <v>1.3000001000000001</v>
      </c>
      <c r="BI445" s="34">
        <v>3.2</v>
      </c>
      <c r="BJ445" s="34">
        <v>1.8000001000000001</v>
      </c>
      <c r="BK445" s="34">
        <v>3.3000001999999999</v>
      </c>
      <c r="BL445" s="34">
        <v>0</v>
      </c>
      <c r="BM445" s="34">
        <v>3.3000001999999999</v>
      </c>
      <c r="BN445" s="34">
        <v>0</v>
      </c>
      <c r="BO445" s="34">
        <v>0</v>
      </c>
      <c r="BP445" s="34"/>
      <c r="BQ445" s="34"/>
      <c r="BR445" s="34"/>
      <c r="BS445" s="34">
        <v>0</v>
      </c>
      <c r="BT445" s="34">
        <v>1.0806450999999999</v>
      </c>
      <c r="BU445" s="34">
        <v>0</v>
      </c>
      <c r="BV445" s="34">
        <v>4.4100003000000001</v>
      </c>
      <c r="BW445" s="34"/>
      <c r="BX445" s="34"/>
      <c r="BY445" s="34">
        <v>1.5200001000000001</v>
      </c>
      <c r="BZ445" s="34">
        <v>0.36</v>
      </c>
      <c r="CA445" s="34">
        <v>0.3</v>
      </c>
      <c r="CB445" s="34"/>
      <c r="CC445" s="34"/>
      <c r="CD445" s="34"/>
      <c r="CE445" s="34"/>
      <c r="CF445" s="34"/>
      <c r="CG445" s="34"/>
      <c r="CH445" s="34"/>
      <c r="CI445" s="34"/>
      <c r="CJ445" s="34"/>
      <c r="CK445" s="34"/>
      <c r="CL445" s="34"/>
      <c r="CM445" s="34"/>
      <c r="CN445" s="34" t="s">
        <v>2176</v>
      </c>
    </row>
    <row r="446" spans="1:92">
      <c r="A446" t="s">
        <v>2663</v>
      </c>
      <c r="B446">
        <v>636</v>
      </c>
      <c r="C446" t="s">
        <v>463</v>
      </c>
      <c r="D446">
        <v>7.0714097000000002</v>
      </c>
      <c r="E446">
        <v>4.6677999999999997</v>
      </c>
      <c r="F446">
        <v>4865.8994000000002</v>
      </c>
      <c r="G446">
        <v>2476.3047000000001</v>
      </c>
      <c r="H446">
        <v>44.867780000000003</v>
      </c>
      <c r="I446">
        <v>470.47674999999998</v>
      </c>
      <c r="J446">
        <v>1874.2501</v>
      </c>
      <c r="K446">
        <v>10</v>
      </c>
      <c r="L446">
        <v>94.537559999999999</v>
      </c>
      <c r="M446">
        <v>99.314896000000005</v>
      </c>
      <c r="N446" t="s">
        <v>2197</v>
      </c>
      <c r="O446">
        <v>77.707794000000007</v>
      </c>
      <c r="P446">
        <v>150.57418999999999</v>
      </c>
      <c r="Q446">
        <v>543</v>
      </c>
      <c r="R446">
        <v>5.3179999999999996</v>
      </c>
      <c r="S446">
        <v>5.58</v>
      </c>
      <c r="T446">
        <v>5.3179999999999996</v>
      </c>
      <c r="U446">
        <v>4.3209999999999997</v>
      </c>
      <c r="V446">
        <v>4.1859999999999999</v>
      </c>
      <c r="W446">
        <v>4.4880000000000004</v>
      </c>
      <c r="X446">
        <v>9</v>
      </c>
      <c r="Y446">
        <v>2.0310000000000001</v>
      </c>
      <c r="Z446">
        <v>3.2850000000000001</v>
      </c>
      <c r="AA446">
        <v>2.3170000000000002</v>
      </c>
      <c r="AB446">
        <v>0.56000000000000005</v>
      </c>
      <c r="AC446">
        <v>0.40799999999999997</v>
      </c>
      <c r="AD446">
        <v>29227.773000000001</v>
      </c>
      <c r="AE446">
        <v>8234.4</v>
      </c>
      <c r="AF446">
        <v>17118.044999999998</v>
      </c>
      <c r="AG446">
        <v>1</v>
      </c>
      <c r="AH446">
        <v>0.6</v>
      </c>
      <c r="AI446">
        <v>0.20833334000000001</v>
      </c>
      <c r="AJ446">
        <v>8.3333335999999994E-2</v>
      </c>
      <c r="AK446">
        <v>0.16149875999999999</v>
      </c>
      <c r="AL446">
        <v>0.16508055999999999</v>
      </c>
      <c r="AM446">
        <v>16</v>
      </c>
      <c r="AN446">
        <v>10</v>
      </c>
      <c r="AO446">
        <v>80</v>
      </c>
      <c r="AP446">
        <v>100</v>
      </c>
      <c r="AQ446" s="34">
        <v>1.7249762</v>
      </c>
      <c r="AR446" s="34">
        <v>4.0321316999999999</v>
      </c>
      <c r="AS446" s="34">
        <v>0.54983616000000002</v>
      </c>
      <c r="AT446" s="34">
        <v>192.35024999999999</v>
      </c>
      <c r="AU446" s="34">
        <v>198.65719999999999</v>
      </c>
      <c r="AV446" s="34"/>
      <c r="AW446" s="34"/>
      <c r="AX446" s="34"/>
      <c r="AY446" s="34">
        <v>0.49621460000000001</v>
      </c>
      <c r="AZ446" s="34">
        <v>0.42474335000000002</v>
      </c>
      <c r="BA446" s="34">
        <v>0.5</v>
      </c>
      <c r="BB446" s="34">
        <v>0.107200004</v>
      </c>
      <c r="BC446" s="34">
        <v>0</v>
      </c>
      <c r="BD446" s="34">
        <v>1.5000001000000001</v>
      </c>
      <c r="BE446" s="34">
        <v>1.0000001E-2</v>
      </c>
      <c r="BF446" s="34">
        <v>0</v>
      </c>
      <c r="BG446" s="34">
        <v>0.1</v>
      </c>
      <c r="BH446" s="34">
        <v>1</v>
      </c>
      <c r="BI446" s="34">
        <v>2.5</v>
      </c>
      <c r="BJ446" s="34">
        <v>2.5</v>
      </c>
      <c r="BK446" s="34">
        <v>1.5000001000000001</v>
      </c>
      <c r="BL446" s="34">
        <v>0.5</v>
      </c>
      <c r="BM446" s="34">
        <v>1</v>
      </c>
      <c r="BN446" s="34">
        <v>2</v>
      </c>
      <c r="BO446" s="34">
        <v>0</v>
      </c>
      <c r="BP446" s="34"/>
      <c r="BQ446" s="34"/>
      <c r="BR446" s="34"/>
      <c r="BS446" s="34">
        <v>0</v>
      </c>
      <c r="BT446" s="34">
        <v>0.14702654000000001</v>
      </c>
      <c r="BU446" s="34">
        <v>0</v>
      </c>
      <c r="BV446" s="34">
        <v>3.0000002000000001</v>
      </c>
      <c r="BW446" s="34"/>
      <c r="BX446" s="34"/>
      <c r="BY446" s="34">
        <v>2.4</v>
      </c>
      <c r="BZ446" s="34">
        <v>0.36</v>
      </c>
      <c r="CA446" s="34">
        <v>0.3</v>
      </c>
      <c r="CB446" s="34"/>
      <c r="CC446" s="34"/>
      <c r="CD446" s="34"/>
      <c r="CE446" s="34"/>
      <c r="CF446" s="34"/>
      <c r="CG446" s="34"/>
      <c r="CH446" s="34"/>
      <c r="CI446" s="34"/>
      <c r="CJ446" s="34"/>
      <c r="CK446" s="34"/>
      <c r="CL446" s="34"/>
      <c r="CM446" s="34"/>
      <c r="CN446" s="34" t="s">
        <v>2176</v>
      </c>
    </row>
    <row r="447" spans="1:92">
      <c r="A447" t="s">
        <v>2664</v>
      </c>
      <c r="B447">
        <v>637</v>
      </c>
      <c r="C447" t="s">
        <v>466</v>
      </c>
      <c r="D447">
        <v>4.9809437000000001</v>
      </c>
      <c r="E447">
        <v>2.4972338999999999</v>
      </c>
      <c r="F447">
        <v>2438.357</v>
      </c>
      <c r="G447">
        <v>147.88577000000001</v>
      </c>
      <c r="H447">
        <v>781.10375999999997</v>
      </c>
      <c r="I447">
        <v>83.573905999999994</v>
      </c>
      <c r="J447">
        <v>1425.7936</v>
      </c>
      <c r="K447">
        <v>9</v>
      </c>
      <c r="L447">
        <v>73.034360000000007</v>
      </c>
      <c r="M447">
        <v>99.889359999999996</v>
      </c>
      <c r="N447" t="s">
        <v>2202</v>
      </c>
      <c r="O447">
        <v>113.20326</v>
      </c>
      <c r="P447">
        <v>108.57539</v>
      </c>
      <c r="Q447">
        <v>433</v>
      </c>
      <c r="R447">
        <v>4.4640000000000004</v>
      </c>
      <c r="S447">
        <v>3.95</v>
      </c>
      <c r="T447">
        <v>4.4640000000000004</v>
      </c>
      <c r="U447">
        <v>3.161</v>
      </c>
      <c r="V447">
        <v>2.762</v>
      </c>
      <c r="W447">
        <v>2.6240000000000001</v>
      </c>
      <c r="X447">
        <v>6.5979999999999999</v>
      </c>
      <c r="Y447">
        <v>1.621</v>
      </c>
      <c r="Z447">
        <v>2.887</v>
      </c>
      <c r="AA447">
        <v>1.9790000000000001</v>
      </c>
      <c r="AB447">
        <v>0.65100000000000002</v>
      </c>
      <c r="AC447">
        <v>0.25700000000000001</v>
      </c>
      <c r="AD447">
        <v>29716.984</v>
      </c>
      <c r="AE447">
        <v>7064.1854999999996</v>
      </c>
      <c r="AF447">
        <v>9861.3060000000005</v>
      </c>
      <c r="AG447">
        <v>1</v>
      </c>
      <c r="AH447">
        <v>2</v>
      </c>
      <c r="AI447">
        <v>0.125</v>
      </c>
      <c r="AJ447">
        <v>7.4999999999999997E-2</v>
      </c>
      <c r="AK447">
        <v>0.38472345000000002</v>
      </c>
      <c r="AL447">
        <v>0.44902399999999998</v>
      </c>
      <c r="AM447">
        <v>3</v>
      </c>
      <c r="AN447">
        <v>51</v>
      </c>
      <c r="AO447">
        <v>75</v>
      </c>
      <c r="AP447">
        <v>95</v>
      </c>
      <c r="AQ447" s="34">
        <v>1.3799809000000001</v>
      </c>
      <c r="AR447" s="34">
        <v>4.4964374999999999</v>
      </c>
      <c r="AS447" s="34">
        <v>0.24492700000000001</v>
      </c>
      <c r="AT447" s="34">
        <v>201.56301999999999</v>
      </c>
      <c r="AU447" s="34">
        <v>207.57210000000001</v>
      </c>
      <c r="AV447" s="34"/>
      <c r="AW447" s="34"/>
      <c r="AX447" s="34"/>
      <c r="AY447" s="34">
        <v>1.8608047000000001</v>
      </c>
      <c r="AZ447" s="34"/>
      <c r="BA447" s="34">
        <v>3.0000002000000001</v>
      </c>
      <c r="BB447" s="34">
        <v>9.9245E-2</v>
      </c>
      <c r="BC447" s="34">
        <v>0</v>
      </c>
      <c r="BD447" s="34">
        <v>0</v>
      </c>
      <c r="BE447" s="34">
        <v>0.2</v>
      </c>
      <c r="BF447" s="34">
        <v>1.0000001E-2</v>
      </c>
      <c r="BG447" s="34">
        <v>0.1</v>
      </c>
      <c r="BH447" s="34">
        <v>0.5</v>
      </c>
      <c r="BI447" s="34">
        <v>0.90000004</v>
      </c>
      <c r="BJ447" s="34">
        <v>0.4</v>
      </c>
      <c r="BK447" s="34">
        <v>1.2</v>
      </c>
      <c r="BL447" s="34">
        <v>0</v>
      </c>
      <c r="BM447" s="34">
        <v>0.4</v>
      </c>
      <c r="BN447" s="34">
        <v>0.3</v>
      </c>
      <c r="BO447" s="34">
        <v>0</v>
      </c>
      <c r="BP447" s="34"/>
      <c r="BQ447" s="34"/>
      <c r="BR447" s="34"/>
      <c r="BS447" s="34"/>
      <c r="BT447" s="34"/>
      <c r="BU447" s="34"/>
      <c r="BV447" s="34">
        <v>2.7180002000000001</v>
      </c>
      <c r="BW447" s="34"/>
      <c r="BX447" s="34"/>
      <c r="BY447" s="34">
        <v>2.2800001999999999</v>
      </c>
      <c r="BZ447" s="34">
        <v>3.42</v>
      </c>
      <c r="CA447" s="34">
        <v>1.5000001000000001</v>
      </c>
      <c r="CB447" s="34"/>
      <c r="CC447" s="34"/>
      <c r="CD447" s="34"/>
      <c r="CE447" s="34"/>
      <c r="CF447" s="34"/>
      <c r="CG447" s="34"/>
      <c r="CH447" s="34"/>
      <c r="CI447" s="34"/>
      <c r="CJ447" s="34"/>
      <c r="CK447" s="34"/>
      <c r="CL447" s="34"/>
      <c r="CM447" s="34"/>
      <c r="CN447" s="34" t="s">
        <v>2182</v>
      </c>
    </row>
    <row r="448" spans="1:92">
      <c r="A448" t="s">
        <v>2665</v>
      </c>
      <c r="B448">
        <v>638</v>
      </c>
      <c r="C448" t="s">
        <v>467</v>
      </c>
      <c r="D448">
        <v>7.2659273000000004</v>
      </c>
      <c r="E448">
        <v>6.6760060000000001</v>
      </c>
      <c r="F448">
        <v>10350.322</v>
      </c>
      <c r="G448">
        <v>7285.7190000000001</v>
      </c>
      <c r="H448">
        <v>902.96069999999997</v>
      </c>
      <c r="I448">
        <v>872.51293999999996</v>
      </c>
      <c r="J448">
        <v>1289.1298999999999</v>
      </c>
      <c r="K448">
        <v>12</v>
      </c>
      <c r="L448">
        <v>62.314979999999998</v>
      </c>
      <c r="M448">
        <v>91.452129999999997</v>
      </c>
      <c r="N448" t="s">
        <v>2175</v>
      </c>
      <c r="O448">
        <v>35.443545999999998</v>
      </c>
      <c r="P448">
        <v>84.506399999999999</v>
      </c>
      <c r="Q448">
        <v>523</v>
      </c>
      <c r="R448">
        <v>5.391</v>
      </c>
      <c r="S448">
        <v>8.1389999999999993</v>
      </c>
      <c r="T448">
        <v>5.391</v>
      </c>
      <c r="U448">
        <v>5.1680000000000001</v>
      </c>
      <c r="V448">
        <v>2.4750000000000001</v>
      </c>
      <c r="W448">
        <v>4.0670000000000002</v>
      </c>
      <c r="X448">
        <v>0</v>
      </c>
      <c r="Y448">
        <v>1.7070000000000001</v>
      </c>
      <c r="Z448">
        <v>2.5819999999999999</v>
      </c>
      <c r="AA448">
        <v>2.0390000000000001</v>
      </c>
      <c r="AB448">
        <v>0.30399999999999999</v>
      </c>
      <c r="AC448">
        <v>0.23899999999999999</v>
      </c>
      <c r="AD448">
        <v>24535.995999999999</v>
      </c>
      <c r="AE448">
        <v>10581.745000000001</v>
      </c>
      <c r="AF448">
        <v>16236.437</v>
      </c>
      <c r="AG448">
        <v>2</v>
      </c>
      <c r="AH448">
        <v>1</v>
      </c>
      <c r="AI448">
        <v>8.3333335999999994E-2</v>
      </c>
      <c r="AJ448">
        <v>8.3333335999999994E-2</v>
      </c>
      <c r="AK448">
        <v>0.30743315999999998</v>
      </c>
      <c r="AL448">
        <v>0.11362008</v>
      </c>
      <c r="AM448">
        <v>20</v>
      </c>
      <c r="AN448">
        <v>50</v>
      </c>
      <c r="AO448">
        <v>40</v>
      </c>
      <c r="AP448">
        <v>70</v>
      </c>
      <c r="AQ448" s="34">
        <v>1.7249762</v>
      </c>
      <c r="AR448" s="34">
        <v>2.0498466</v>
      </c>
      <c r="AS448" s="34">
        <v>0.109176606</v>
      </c>
      <c r="AT448" s="34">
        <v>104.3087</v>
      </c>
      <c r="AU448" s="34">
        <v>108.102585</v>
      </c>
      <c r="AV448" s="34"/>
      <c r="AW448" s="34"/>
      <c r="AX448" s="34"/>
      <c r="AY448" s="34">
        <v>0.44107962000000001</v>
      </c>
      <c r="AZ448" s="34">
        <v>0.19113450000000001</v>
      </c>
      <c r="BA448" s="34">
        <v>3.0000002000000001</v>
      </c>
      <c r="BB448" s="34">
        <v>0.93400000000000005</v>
      </c>
      <c r="BC448" s="34">
        <v>0</v>
      </c>
      <c r="BD448" s="34">
        <v>1.5000001000000001</v>
      </c>
      <c r="BE448" s="34">
        <v>0.2</v>
      </c>
      <c r="BF448" s="34">
        <v>0</v>
      </c>
      <c r="BG448" s="34">
        <v>0.5</v>
      </c>
      <c r="BH448" s="34">
        <v>1.1000000000000001</v>
      </c>
      <c r="BI448" s="34">
        <v>1.5000001000000001</v>
      </c>
      <c r="BJ448" s="34">
        <v>0.90000004</v>
      </c>
      <c r="BK448" s="34">
        <v>0.6</v>
      </c>
      <c r="BL448" s="34">
        <v>0.5</v>
      </c>
      <c r="BM448" s="34">
        <v>0.90000004</v>
      </c>
      <c r="BN448" s="34">
        <v>0.8</v>
      </c>
      <c r="BO448" s="34">
        <v>0</v>
      </c>
      <c r="BP448" s="34"/>
      <c r="BQ448" s="34"/>
      <c r="BR448" s="34"/>
      <c r="BS448" s="34">
        <v>0.21991152</v>
      </c>
      <c r="BT448" s="34">
        <v>0.36756638000000003</v>
      </c>
      <c r="BU448" s="34">
        <v>0</v>
      </c>
      <c r="BV448" s="34">
        <v>2.94</v>
      </c>
      <c r="BW448" s="34"/>
      <c r="BX448" s="34"/>
      <c r="BY448" s="34">
        <v>1.1200000000000001</v>
      </c>
      <c r="BZ448" s="34">
        <v>0.36</v>
      </c>
      <c r="CA448" s="34">
        <v>0.3</v>
      </c>
      <c r="CB448" s="34"/>
      <c r="CC448" s="34"/>
      <c r="CD448" s="34"/>
      <c r="CE448" s="34"/>
      <c r="CF448" s="34"/>
      <c r="CG448" s="34"/>
      <c r="CH448" s="34"/>
      <c r="CI448" s="34"/>
      <c r="CJ448" s="34"/>
      <c r="CK448" s="34"/>
      <c r="CL448" s="34"/>
      <c r="CM448" s="34"/>
      <c r="CN448" s="34" t="s">
        <v>2176</v>
      </c>
    </row>
    <row r="449" spans="1:92">
      <c r="A449" t="s">
        <v>2666</v>
      </c>
      <c r="B449">
        <v>639</v>
      </c>
      <c r="C449" t="s">
        <v>467</v>
      </c>
      <c r="D449">
        <v>5.8350673000000004</v>
      </c>
      <c r="E449">
        <v>4.4023690000000002</v>
      </c>
      <c r="F449">
        <v>4181.4336000000003</v>
      </c>
      <c r="G449">
        <v>887.09050000000002</v>
      </c>
      <c r="H449">
        <v>445.73205999999999</v>
      </c>
      <c r="I449">
        <v>1559.4811999999999</v>
      </c>
      <c r="J449">
        <v>1289.1298999999999</v>
      </c>
      <c r="K449">
        <v>10</v>
      </c>
      <c r="L449">
        <v>78.00891</v>
      </c>
      <c r="M449">
        <v>93.667429999999996</v>
      </c>
      <c r="N449" t="s">
        <v>2197</v>
      </c>
      <c r="O449">
        <v>64.121610000000004</v>
      </c>
      <c r="P449">
        <v>142.0119</v>
      </c>
      <c r="Q449">
        <v>539</v>
      </c>
      <c r="R449">
        <v>4.8310000000000004</v>
      </c>
      <c r="S449">
        <v>5.173</v>
      </c>
      <c r="T449">
        <v>4.8310000000000004</v>
      </c>
      <c r="U449">
        <v>4.1959999999999997</v>
      </c>
      <c r="V449">
        <v>2.9710000000000001</v>
      </c>
      <c r="W449">
        <v>3.8319999999999999</v>
      </c>
      <c r="X449">
        <v>4.7450000000000001</v>
      </c>
      <c r="Y449">
        <v>1.518</v>
      </c>
      <c r="Z449">
        <v>9</v>
      </c>
      <c r="AA449">
        <v>12.347</v>
      </c>
      <c r="AB449">
        <v>1.2689999999999999</v>
      </c>
      <c r="AC449">
        <v>177.79599999999999</v>
      </c>
      <c r="AD449">
        <v>20502.5</v>
      </c>
      <c r="AE449">
        <v>11647.745000000001</v>
      </c>
      <c r="AF449">
        <v>226443.27</v>
      </c>
      <c r="AG449">
        <v>2</v>
      </c>
      <c r="AH449">
        <v>0.6</v>
      </c>
      <c r="AI449">
        <v>0.33333333999999998</v>
      </c>
      <c r="AJ449">
        <v>8.3333335999999994E-2</v>
      </c>
      <c r="AK449">
        <v>0.27280939999999998</v>
      </c>
      <c r="AL449">
        <v>0.29058825999999999</v>
      </c>
      <c r="AM449">
        <v>10</v>
      </c>
      <c r="AN449">
        <v>20</v>
      </c>
      <c r="AO449">
        <v>90</v>
      </c>
      <c r="AP449">
        <v>90</v>
      </c>
      <c r="AQ449" s="34">
        <v>0.86248809999999998</v>
      </c>
      <c r="AR449" s="34">
        <v>2.7628365000000001</v>
      </c>
      <c r="AS449" s="34">
        <v>0</v>
      </c>
      <c r="AT449" s="34">
        <v>89.835594</v>
      </c>
      <c r="AU449" s="34">
        <v>93.460915</v>
      </c>
      <c r="AV449" s="34">
        <v>3.0039029999999998E-4</v>
      </c>
      <c r="AW449" s="34">
        <v>5.1689014000000002</v>
      </c>
      <c r="AX449" s="34">
        <v>10.337802999999999</v>
      </c>
      <c r="AY449" s="34">
        <v>1960.3541</v>
      </c>
      <c r="AZ449" s="34">
        <v>3.2672564999999998</v>
      </c>
      <c r="BA449" s="34">
        <v>3.0000002000000001</v>
      </c>
      <c r="BB449" s="34">
        <v>0.46700000000000003</v>
      </c>
      <c r="BC449" s="34">
        <v>0</v>
      </c>
      <c r="BD449" s="34">
        <v>0</v>
      </c>
      <c r="BE449" s="34">
        <v>0.1</v>
      </c>
      <c r="BF449" s="34">
        <v>0</v>
      </c>
      <c r="BG449" s="34">
        <v>1</v>
      </c>
      <c r="BH449" s="34">
        <v>1.7</v>
      </c>
      <c r="BI449" s="34">
        <v>3.1000000999999999</v>
      </c>
      <c r="BJ449" s="34">
        <v>12.000000999999999</v>
      </c>
      <c r="BK449" s="34">
        <v>6.0000004999999996</v>
      </c>
      <c r="BL449" s="34">
        <v>0.8</v>
      </c>
      <c r="BM449" s="34">
        <v>1.6</v>
      </c>
      <c r="BN449" s="34">
        <v>2.7</v>
      </c>
      <c r="BO449" s="34">
        <v>0.4</v>
      </c>
      <c r="BP449" s="34"/>
      <c r="BQ449" s="34"/>
      <c r="BR449" s="34"/>
      <c r="BS449" s="34">
        <v>0</v>
      </c>
      <c r="BT449" s="34">
        <v>0</v>
      </c>
      <c r="BU449" s="34">
        <v>0</v>
      </c>
      <c r="BV449" s="34">
        <v>2.94</v>
      </c>
      <c r="BW449" s="34"/>
      <c r="BX449" s="34"/>
      <c r="BY449" s="34">
        <v>2.2800001999999999</v>
      </c>
      <c r="BZ449" s="34">
        <v>3.2400004999999998</v>
      </c>
      <c r="CA449" s="34">
        <v>0.3</v>
      </c>
      <c r="CB449" s="34"/>
      <c r="CC449" s="34"/>
      <c r="CD449" s="34"/>
      <c r="CE449" s="34"/>
      <c r="CF449" s="34"/>
      <c r="CG449" s="34"/>
      <c r="CH449" s="34"/>
      <c r="CI449" s="34"/>
      <c r="CJ449" s="34"/>
      <c r="CK449" s="34"/>
      <c r="CL449" s="34"/>
      <c r="CM449" s="34"/>
      <c r="CN449" s="34" t="s">
        <v>2182</v>
      </c>
    </row>
    <row r="450" spans="1:92">
      <c r="A450" t="s">
        <v>2667</v>
      </c>
      <c r="B450">
        <v>640</v>
      </c>
      <c r="C450" t="s">
        <v>468</v>
      </c>
      <c r="D450">
        <v>10.692227000000001</v>
      </c>
      <c r="E450">
        <v>7.4018445000000002</v>
      </c>
      <c r="F450">
        <v>8385.0779999999995</v>
      </c>
      <c r="G450">
        <v>5725.7905000000001</v>
      </c>
      <c r="H450">
        <v>225.73802000000001</v>
      </c>
      <c r="I450">
        <v>1144.4203</v>
      </c>
      <c r="J450">
        <v>1289.1298999999999</v>
      </c>
      <c r="K450">
        <v>12</v>
      </c>
      <c r="L450">
        <v>91.700059999999993</v>
      </c>
      <c r="M450">
        <v>101.39512999999999</v>
      </c>
      <c r="N450" t="s">
        <v>2175</v>
      </c>
      <c r="O450">
        <v>52.157204</v>
      </c>
      <c r="P450">
        <v>93.694239999999994</v>
      </c>
      <c r="Q450">
        <v>755</v>
      </c>
      <c r="R450">
        <v>6.54</v>
      </c>
      <c r="S450">
        <v>7.3259999999999996</v>
      </c>
      <c r="T450">
        <v>6.54</v>
      </c>
      <c r="U450">
        <v>5.4409999999999998</v>
      </c>
      <c r="V450">
        <v>4.5549999999999997</v>
      </c>
      <c r="W450">
        <v>4.2530000000000001</v>
      </c>
      <c r="X450">
        <v>9</v>
      </c>
      <c r="Y450">
        <v>3.1269999999999998</v>
      </c>
      <c r="Z450">
        <v>5.0860000000000003</v>
      </c>
      <c r="AA450">
        <v>3.3719999999999999</v>
      </c>
      <c r="AB450">
        <v>0.77900000000000003</v>
      </c>
      <c r="AC450">
        <v>0.93600000000000005</v>
      </c>
      <c r="AD450">
        <v>46201.983999999997</v>
      </c>
      <c r="AE450">
        <v>10147.745000000001</v>
      </c>
      <c r="AF450">
        <v>21236.756000000001</v>
      </c>
      <c r="AG450">
        <v>2</v>
      </c>
      <c r="AH450">
        <v>0.6</v>
      </c>
      <c r="AI450">
        <v>0.16666666999999999</v>
      </c>
      <c r="AJ450">
        <v>0.125</v>
      </c>
      <c r="AK450">
        <v>0.16899296999999999</v>
      </c>
      <c r="AL450">
        <v>0.12252381</v>
      </c>
      <c r="AM450">
        <v>10</v>
      </c>
      <c r="AN450">
        <v>10</v>
      </c>
      <c r="AO450">
        <v>75</v>
      </c>
      <c r="AP450">
        <v>100</v>
      </c>
      <c r="AQ450" s="34">
        <v>1.7249762</v>
      </c>
      <c r="AR450" s="34">
        <v>7.57552</v>
      </c>
      <c r="AS450" s="34">
        <v>0</v>
      </c>
      <c r="AT450" s="34">
        <v>588.42899999999997</v>
      </c>
      <c r="AU450" s="34">
        <v>597.72950000000003</v>
      </c>
      <c r="AV450" s="34"/>
      <c r="AW450" s="34"/>
      <c r="AX450" s="34"/>
      <c r="AY450" s="34">
        <v>4.0840709999999998</v>
      </c>
      <c r="AZ450" s="34">
        <v>1.3069028</v>
      </c>
      <c r="BA450" s="34">
        <v>3.0000002000000001</v>
      </c>
      <c r="BB450" s="34">
        <v>0.46700000000000003</v>
      </c>
      <c r="BC450" s="34">
        <v>0</v>
      </c>
      <c r="BD450" s="34">
        <v>1.5000001000000001</v>
      </c>
      <c r="BE450" s="34">
        <v>0.05</v>
      </c>
      <c r="BF450" s="34">
        <v>0</v>
      </c>
      <c r="BG450" s="34">
        <v>0.5</v>
      </c>
      <c r="BH450" s="34">
        <v>1.5000001000000001</v>
      </c>
      <c r="BI450" s="34">
        <v>3.1000000999999999</v>
      </c>
      <c r="BJ450" s="34">
        <v>2.6000000999999999</v>
      </c>
      <c r="BK450" s="34">
        <v>3.0000002000000001</v>
      </c>
      <c r="BL450" s="34">
        <v>0.5</v>
      </c>
      <c r="BM450" s="34">
        <v>0.90000004</v>
      </c>
      <c r="BN450" s="34">
        <v>2.1000000999999999</v>
      </c>
      <c r="BO450" s="34">
        <v>0.3</v>
      </c>
      <c r="BP450" s="34"/>
      <c r="BQ450" s="34"/>
      <c r="BR450" s="34"/>
      <c r="BS450" s="34">
        <v>0</v>
      </c>
      <c r="BT450" s="34">
        <v>1.8378317000000002E-2</v>
      </c>
      <c r="BU450" s="34">
        <v>0</v>
      </c>
      <c r="BV450" s="34">
        <v>4.4100003000000001</v>
      </c>
      <c r="BW450" s="34"/>
      <c r="BX450" s="34"/>
      <c r="BY450" s="34">
        <v>2.4</v>
      </c>
      <c r="BZ450" s="34">
        <v>2.16</v>
      </c>
      <c r="CA450" s="34">
        <v>0.3</v>
      </c>
      <c r="CB450" s="34"/>
      <c r="CC450" s="34"/>
      <c r="CD450" s="34"/>
      <c r="CE450" s="34"/>
      <c r="CF450" s="34"/>
      <c r="CG450" s="34"/>
      <c r="CH450" s="34"/>
      <c r="CI450" s="34"/>
      <c r="CJ450" s="34"/>
      <c r="CK450" s="34"/>
      <c r="CL450" s="34"/>
      <c r="CM450" s="34"/>
      <c r="CN450" s="34" t="s">
        <v>2176</v>
      </c>
    </row>
    <row r="451" spans="1:92">
      <c r="A451" t="s">
        <v>2668</v>
      </c>
      <c r="B451">
        <v>641</v>
      </c>
      <c r="C451" t="s">
        <v>469</v>
      </c>
      <c r="D451">
        <v>10.823713</v>
      </c>
      <c r="E451">
        <v>8.28552</v>
      </c>
      <c r="F451">
        <v>10654.165000000001</v>
      </c>
      <c r="G451">
        <v>8191.5303000000004</v>
      </c>
      <c r="H451">
        <v>433.57679999999999</v>
      </c>
      <c r="I451">
        <v>739.92773</v>
      </c>
      <c r="J451">
        <v>1289.1298999999999</v>
      </c>
      <c r="K451">
        <v>13</v>
      </c>
      <c r="L451">
        <v>76.277054000000007</v>
      </c>
      <c r="M451">
        <v>87.215996000000004</v>
      </c>
      <c r="N451" t="s">
        <v>2175</v>
      </c>
      <c r="O451">
        <v>52.7986</v>
      </c>
      <c r="P451">
        <v>104.88</v>
      </c>
      <c r="Q451">
        <v>743</v>
      </c>
      <c r="R451">
        <v>6.58</v>
      </c>
      <c r="S451">
        <v>8.2579999999999991</v>
      </c>
      <c r="T451">
        <v>6.58</v>
      </c>
      <c r="U451">
        <v>5.7569999999999997</v>
      </c>
      <c r="V451">
        <v>3.7989999999999999</v>
      </c>
      <c r="W451">
        <v>4.4909999999999997</v>
      </c>
      <c r="X451">
        <v>5.8419999999999996</v>
      </c>
      <c r="Y451">
        <v>2.4249999999999998</v>
      </c>
      <c r="Z451">
        <v>3.3260000000000001</v>
      </c>
      <c r="AA451">
        <v>2.77</v>
      </c>
      <c r="AB451">
        <v>0.34599999999999997</v>
      </c>
      <c r="AC451">
        <v>0.21</v>
      </c>
      <c r="AD451">
        <v>36843.983999999997</v>
      </c>
      <c r="AE451">
        <v>12249.745000000001</v>
      </c>
      <c r="AF451">
        <v>18550.576000000001</v>
      </c>
      <c r="AG451">
        <v>2.5</v>
      </c>
      <c r="AH451">
        <v>1</v>
      </c>
      <c r="AI451">
        <v>8.3333335999999994E-2</v>
      </c>
      <c r="AJ451">
        <v>8.3333335999999994E-2</v>
      </c>
      <c r="AK451">
        <v>0.77419775999999996</v>
      </c>
      <c r="AL451">
        <v>5.8431376E-2</v>
      </c>
      <c r="AM451">
        <v>40</v>
      </c>
      <c r="AN451">
        <v>30</v>
      </c>
      <c r="AO451">
        <v>40</v>
      </c>
      <c r="AP451">
        <v>90</v>
      </c>
      <c r="AQ451" s="34">
        <v>1.7249762</v>
      </c>
      <c r="AR451" s="34">
        <v>5.1246166000000004</v>
      </c>
      <c r="AS451" s="34">
        <v>0.11140471</v>
      </c>
      <c r="AT451" s="34">
        <v>196.64275000000001</v>
      </c>
      <c r="AU451" s="34">
        <v>203.51138</v>
      </c>
      <c r="AV451" s="34"/>
      <c r="AW451" s="34"/>
      <c r="AX451" s="34"/>
      <c r="AY451" s="34">
        <v>0.49621460000000001</v>
      </c>
      <c r="AZ451" s="34">
        <v>0.13007766000000001</v>
      </c>
      <c r="BA451" s="34">
        <v>3.0000002000000001</v>
      </c>
      <c r="BB451" s="34">
        <v>1.8680000000000001</v>
      </c>
      <c r="BC451" s="34">
        <v>0</v>
      </c>
      <c r="BD451" s="34">
        <v>1.5000001000000001</v>
      </c>
      <c r="BE451" s="34">
        <v>0.1</v>
      </c>
      <c r="BF451" s="34">
        <v>0</v>
      </c>
      <c r="BG451" s="34">
        <v>0.5</v>
      </c>
      <c r="BH451" s="34">
        <v>1.1000000000000001</v>
      </c>
      <c r="BI451" s="34">
        <v>1.5000001000000001</v>
      </c>
      <c r="BJ451" s="34">
        <v>0.90000004</v>
      </c>
      <c r="BK451" s="34">
        <v>0.6</v>
      </c>
      <c r="BL451" s="34">
        <v>0.5</v>
      </c>
      <c r="BM451" s="34">
        <v>0.90000004</v>
      </c>
      <c r="BN451" s="34">
        <v>0.8</v>
      </c>
      <c r="BO451" s="34">
        <v>0</v>
      </c>
      <c r="BP451" s="34"/>
      <c r="BQ451" s="34"/>
      <c r="BR451" s="34"/>
      <c r="BS451" s="34">
        <v>0</v>
      </c>
      <c r="BT451" s="34">
        <v>3.2672565000000001E-2</v>
      </c>
      <c r="BU451" s="34">
        <v>0</v>
      </c>
      <c r="BV451" s="34">
        <v>2.94</v>
      </c>
      <c r="BW451" s="34"/>
      <c r="BX451" s="34"/>
      <c r="BY451" s="34">
        <v>1.536</v>
      </c>
      <c r="BZ451" s="34">
        <v>0.36</v>
      </c>
      <c r="CA451" s="34">
        <v>0.3</v>
      </c>
      <c r="CB451" s="34"/>
      <c r="CC451" s="34"/>
      <c r="CD451" s="34"/>
      <c r="CE451" s="34"/>
      <c r="CF451" s="34"/>
      <c r="CG451" s="34"/>
      <c r="CH451" s="34"/>
      <c r="CI451" s="34"/>
      <c r="CJ451" s="34"/>
      <c r="CK451" s="34"/>
      <c r="CL451" s="34"/>
      <c r="CM451" s="34"/>
      <c r="CN451" s="34" t="s">
        <v>2176</v>
      </c>
    </row>
    <row r="452" spans="1:92">
      <c r="A452" t="s">
        <v>2669</v>
      </c>
      <c r="B452">
        <v>642</v>
      </c>
      <c r="C452" t="s">
        <v>470</v>
      </c>
      <c r="D452">
        <v>1.1764874000000001</v>
      </c>
      <c r="E452">
        <v>1.2711881</v>
      </c>
      <c r="F452">
        <v>1677.1732999999999</v>
      </c>
      <c r="G452">
        <v>0</v>
      </c>
      <c r="H452">
        <v>470.55435</v>
      </c>
      <c r="I452">
        <v>630.08540000000005</v>
      </c>
      <c r="J452">
        <v>576.53359999999998</v>
      </c>
      <c r="K452">
        <v>8</v>
      </c>
      <c r="L452">
        <v>71.302260000000004</v>
      </c>
      <c r="M452">
        <v>127.11881</v>
      </c>
      <c r="N452" t="s">
        <v>2172</v>
      </c>
      <c r="O452">
        <v>61.920389999999998</v>
      </c>
      <c r="P452">
        <v>105.93234</v>
      </c>
      <c r="Q452">
        <v>212</v>
      </c>
      <c r="R452">
        <v>2.2549999999999999</v>
      </c>
      <c r="S452">
        <v>3.2759999999999998</v>
      </c>
      <c r="T452">
        <v>2.169</v>
      </c>
      <c r="U452">
        <v>2.2549999999999999</v>
      </c>
      <c r="V452">
        <v>1.0720000000000001</v>
      </c>
      <c r="W452">
        <v>1.4430000000000001</v>
      </c>
      <c r="X452">
        <v>0</v>
      </c>
      <c r="Y452">
        <v>1.0580000000000001</v>
      </c>
      <c r="Z452">
        <v>1.9039999999999999</v>
      </c>
      <c r="AA452">
        <v>1.5229999999999999</v>
      </c>
      <c r="AB452">
        <v>0.1</v>
      </c>
      <c r="AC452">
        <v>0.28199999999999997</v>
      </c>
      <c r="AD452">
        <v>22120.875</v>
      </c>
      <c r="AE452">
        <v>4450</v>
      </c>
      <c r="AF452">
        <v>8332.4470000000001</v>
      </c>
      <c r="AG452">
        <v>0</v>
      </c>
      <c r="AH452">
        <v>1</v>
      </c>
      <c r="AI452">
        <v>4.1666667999999997E-2</v>
      </c>
      <c r="AJ452">
        <v>4.1666667999999997E-2</v>
      </c>
      <c r="AK452">
        <v>1.9283155E-2</v>
      </c>
      <c r="AL452">
        <v>5.4343436000000002E-2</v>
      </c>
      <c r="AM452">
        <v>0</v>
      </c>
      <c r="AN452">
        <v>40</v>
      </c>
      <c r="AO452">
        <v>16</v>
      </c>
      <c r="AP452">
        <v>50</v>
      </c>
      <c r="AQ452" s="34">
        <v>3.2343304000000002</v>
      </c>
      <c r="AR452" s="34">
        <v>1.18089</v>
      </c>
      <c r="AS452" s="34">
        <v>0.11499841</v>
      </c>
      <c r="AT452" s="34">
        <v>107.07308999999999</v>
      </c>
      <c r="AU452" s="34">
        <v>111.50736999999999</v>
      </c>
      <c r="AV452" s="34"/>
      <c r="AW452" s="34"/>
      <c r="AX452" s="34"/>
      <c r="AY452" s="34">
        <v>1.3783738999999999</v>
      </c>
      <c r="AZ452" s="34">
        <v>0.51050890000000004</v>
      </c>
      <c r="BA452" s="34">
        <v>0.5</v>
      </c>
      <c r="BB452" s="34">
        <v>0</v>
      </c>
      <c r="BC452" s="34">
        <v>0</v>
      </c>
      <c r="BD452" s="34">
        <v>1.5000001000000001</v>
      </c>
      <c r="BE452" s="34">
        <v>0.1</v>
      </c>
      <c r="BF452" s="34">
        <v>0</v>
      </c>
      <c r="BG452" s="34">
        <v>0.4</v>
      </c>
      <c r="BH452" s="34">
        <v>0.4</v>
      </c>
      <c r="BI452" s="34">
        <v>1.8000001000000001</v>
      </c>
      <c r="BJ452" s="34">
        <v>0.5</v>
      </c>
      <c r="BK452" s="34">
        <v>0.5</v>
      </c>
      <c r="BL452" s="34">
        <v>0</v>
      </c>
      <c r="BM452" s="34">
        <v>0</v>
      </c>
      <c r="BN452" s="34">
        <v>0.5</v>
      </c>
      <c r="BO452" s="34">
        <v>0</v>
      </c>
      <c r="BP452" s="34"/>
      <c r="BQ452" s="34"/>
      <c r="BR452" s="34"/>
      <c r="BS452" s="34">
        <v>0.89797210000000005</v>
      </c>
      <c r="BT452" s="34">
        <v>0.11486448</v>
      </c>
      <c r="BU452" s="34">
        <v>0</v>
      </c>
      <c r="BV452" s="34">
        <v>1.325</v>
      </c>
      <c r="BW452" s="34"/>
      <c r="BX452" s="34"/>
      <c r="BY452" s="34">
        <v>0.16000001</v>
      </c>
      <c r="BZ452" s="34">
        <v>0.09</v>
      </c>
      <c r="CA452" s="34">
        <v>0.3</v>
      </c>
      <c r="CB452" s="34"/>
      <c r="CC452" s="34"/>
      <c r="CD452" s="34"/>
      <c r="CE452" s="34"/>
      <c r="CF452" s="34"/>
      <c r="CG452" s="34"/>
      <c r="CH452" s="34"/>
      <c r="CI452" s="34"/>
      <c r="CJ452" s="34"/>
      <c r="CK452" s="34"/>
      <c r="CL452" s="34"/>
      <c r="CM452" s="34"/>
      <c r="CN452" s="34" t="s">
        <v>2176</v>
      </c>
    </row>
    <row r="453" spans="1:92">
      <c r="A453" t="s">
        <v>2670</v>
      </c>
      <c r="B453">
        <v>643</v>
      </c>
      <c r="C453" t="s">
        <v>470</v>
      </c>
      <c r="D453">
        <v>2.6136317</v>
      </c>
      <c r="E453">
        <v>1.9675323</v>
      </c>
      <c r="F453">
        <v>1825.0269000000001</v>
      </c>
      <c r="G453">
        <v>0</v>
      </c>
      <c r="H453">
        <v>470.0274</v>
      </c>
      <c r="I453">
        <v>778.46569999999997</v>
      </c>
      <c r="J453">
        <v>576.53359999999998</v>
      </c>
      <c r="K453">
        <v>8</v>
      </c>
      <c r="L453">
        <v>158.40191999999999</v>
      </c>
      <c r="M453">
        <v>196.75323</v>
      </c>
      <c r="N453" t="s">
        <v>2208</v>
      </c>
      <c r="O453">
        <v>113.63616</v>
      </c>
      <c r="P453">
        <v>122.97076</v>
      </c>
      <c r="Q453">
        <v>323</v>
      </c>
      <c r="R453">
        <v>3.2330000000000001</v>
      </c>
      <c r="S453">
        <v>3.4180000000000001</v>
      </c>
      <c r="T453">
        <v>3.2330000000000001</v>
      </c>
      <c r="U453">
        <v>2.8050000000000002</v>
      </c>
      <c r="V453">
        <v>1.7370000000000001</v>
      </c>
      <c r="W453">
        <v>1.746</v>
      </c>
      <c r="X453">
        <v>0</v>
      </c>
      <c r="Y453">
        <v>2.3069999999999999</v>
      </c>
      <c r="Z453">
        <v>3.0550000000000002</v>
      </c>
      <c r="AA453">
        <v>1.9510000000000001</v>
      </c>
      <c r="AB453">
        <v>0.76500000000000001</v>
      </c>
      <c r="AC453">
        <v>0.33900000000000002</v>
      </c>
      <c r="AD453">
        <v>26510.94</v>
      </c>
      <c r="AE453">
        <v>5972.4717000000001</v>
      </c>
      <c r="AF453">
        <v>12501.819</v>
      </c>
      <c r="AG453">
        <v>0</v>
      </c>
      <c r="AH453">
        <v>1</v>
      </c>
      <c r="AI453">
        <v>0.125</v>
      </c>
      <c r="AJ453">
        <v>7.4999999999999997E-2</v>
      </c>
      <c r="AK453">
        <v>5.4250001999999999E-2</v>
      </c>
      <c r="AL453">
        <v>0.135625</v>
      </c>
      <c r="AM453">
        <v>0</v>
      </c>
      <c r="AN453">
        <v>40</v>
      </c>
      <c r="AO453">
        <v>85</v>
      </c>
      <c r="AP453">
        <v>95</v>
      </c>
      <c r="AQ453" s="34">
        <v>3.2343304000000002</v>
      </c>
      <c r="AR453" s="34">
        <v>2.2855932999999999</v>
      </c>
      <c r="AS453" s="34">
        <v>0.10781101</v>
      </c>
      <c r="AT453" s="34">
        <v>55.339866999999998</v>
      </c>
      <c r="AU453" s="34">
        <v>60.867835999999997</v>
      </c>
      <c r="AV453" s="34"/>
      <c r="AW453" s="34"/>
      <c r="AX453" s="34"/>
      <c r="AY453" s="34">
        <v>1.3783738999999999</v>
      </c>
      <c r="AZ453" s="34">
        <v>0.51050890000000004</v>
      </c>
      <c r="BA453" s="34">
        <v>0.5</v>
      </c>
      <c r="BB453" s="34">
        <v>0</v>
      </c>
      <c r="BC453" s="34">
        <v>0</v>
      </c>
      <c r="BD453" s="34">
        <v>1.5000001000000001</v>
      </c>
      <c r="BE453" s="34">
        <v>0.1</v>
      </c>
      <c r="BF453" s="34">
        <v>0</v>
      </c>
      <c r="BG453" s="34">
        <v>0.5</v>
      </c>
      <c r="BH453" s="34">
        <v>0.6</v>
      </c>
      <c r="BI453" s="34">
        <v>2</v>
      </c>
      <c r="BJ453" s="34">
        <v>0.70000004999999998</v>
      </c>
      <c r="BK453" s="34">
        <v>1.2</v>
      </c>
      <c r="BL453" s="34">
        <v>0</v>
      </c>
      <c r="BM453" s="34">
        <v>1</v>
      </c>
      <c r="BN453" s="34">
        <v>1.5000001000000001</v>
      </c>
      <c r="BO453" s="34">
        <v>0</v>
      </c>
      <c r="BP453" s="34"/>
      <c r="BQ453" s="34"/>
      <c r="BR453" s="34"/>
      <c r="BS453" s="34">
        <v>1.4966200000000001</v>
      </c>
      <c r="BT453" s="34">
        <v>0.11486448</v>
      </c>
      <c r="BU453" s="34">
        <v>0</v>
      </c>
      <c r="BV453" s="34">
        <v>2.3850001999999999</v>
      </c>
      <c r="BW453" s="34"/>
      <c r="BX453" s="34"/>
      <c r="BY453" s="34">
        <v>2.2800001999999999</v>
      </c>
      <c r="BZ453" s="34">
        <v>3.42</v>
      </c>
      <c r="CA453" s="34">
        <v>0.3</v>
      </c>
      <c r="CB453" s="34"/>
      <c r="CC453" s="34"/>
      <c r="CD453" s="34"/>
      <c r="CE453" s="34"/>
      <c r="CF453" s="34"/>
      <c r="CG453" s="34"/>
      <c r="CH453" s="34"/>
      <c r="CI453" s="34"/>
      <c r="CJ453" s="34"/>
      <c r="CK453" s="34"/>
      <c r="CL453" s="34"/>
      <c r="CM453" s="34"/>
      <c r="CN453" s="34" t="s">
        <v>2176</v>
      </c>
    </row>
    <row r="454" spans="1:92">
      <c r="A454" t="s">
        <v>2671</v>
      </c>
      <c r="B454">
        <v>644</v>
      </c>
      <c r="C454" t="s">
        <v>471</v>
      </c>
      <c r="D454">
        <v>2.2384716999999998</v>
      </c>
      <c r="E454">
        <v>3.5203473999999999</v>
      </c>
      <c r="F454">
        <v>8770.4989999999998</v>
      </c>
      <c r="G454">
        <v>6509.6387000000004</v>
      </c>
      <c r="H454">
        <v>470.15532999999999</v>
      </c>
      <c r="I454">
        <v>627.82169999999996</v>
      </c>
      <c r="J454">
        <v>1162.8833999999999</v>
      </c>
      <c r="K454">
        <v>9</v>
      </c>
      <c r="L454">
        <v>32.822166000000003</v>
      </c>
      <c r="M454">
        <v>140.81389999999999</v>
      </c>
      <c r="N454" t="s">
        <v>2184</v>
      </c>
      <c r="O454">
        <v>48.662430000000001</v>
      </c>
      <c r="P454">
        <v>117.34492</v>
      </c>
      <c r="Q454">
        <v>432</v>
      </c>
      <c r="R454">
        <v>3.7530000000000001</v>
      </c>
      <c r="S454">
        <v>7.492</v>
      </c>
      <c r="T454">
        <v>2.992</v>
      </c>
      <c r="U454">
        <v>3.7530000000000001</v>
      </c>
      <c r="V454">
        <v>2.8</v>
      </c>
      <c r="W454">
        <v>2.2730000000000001</v>
      </c>
      <c r="X454">
        <v>7.1920000000000002</v>
      </c>
      <c r="Y454">
        <v>1.8620000000000001</v>
      </c>
      <c r="Z454">
        <v>2.403</v>
      </c>
      <c r="AA454">
        <v>2.0209999999999999</v>
      </c>
      <c r="AB454">
        <v>0.1</v>
      </c>
      <c r="AC454">
        <v>0.28199999999999997</v>
      </c>
      <c r="AD454">
        <v>30556.006000000001</v>
      </c>
      <c r="AE454">
        <v>5646</v>
      </c>
      <c r="AF454">
        <v>9866.8469999999998</v>
      </c>
      <c r="AG454">
        <v>1.5</v>
      </c>
      <c r="AH454">
        <v>1</v>
      </c>
      <c r="AI454">
        <v>4.1666667999999997E-2</v>
      </c>
      <c r="AJ454">
        <v>4.1666667999999997E-2</v>
      </c>
      <c r="AK454">
        <v>0.22624939999999999</v>
      </c>
      <c r="AL454">
        <v>5.4343436000000002E-2</v>
      </c>
      <c r="AM454">
        <v>20</v>
      </c>
      <c r="AN454">
        <v>40</v>
      </c>
      <c r="AO454">
        <v>16</v>
      </c>
      <c r="AP454">
        <v>50</v>
      </c>
      <c r="AQ454" s="34">
        <v>5.3905500000000002</v>
      </c>
      <c r="AR454" s="34">
        <v>1.1427966000000001</v>
      </c>
      <c r="AS454" s="34">
        <v>0.10565479</v>
      </c>
      <c r="AT454" s="34">
        <v>186.11268999999999</v>
      </c>
      <c r="AU454" s="34">
        <v>192.65406999999999</v>
      </c>
      <c r="AV454" s="34"/>
      <c r="AW454" s="34"/>
      <c r="AX454" s="34"/>
      <c r="AY454" s="34">
        <v>1.3783738999999999</v>
      </c>
      <c r="AZ454" s="34">
        <v>0.51050890000000004</v>
      </c>
      <c r="BA454" s="34">
        <v>0.5</v>
      </c>
      <c r="BB454" s="34">
        <v>0.42299999999999999</v>
      </c>
      <c r="BC454" s="34">
        <v>0</v>
      </c>
      <c r="BD454" s="34">
        <v>1.5000001000000001</v>
      </c>
      <c r="BE454" s="34">
        <v>0.1</v>
      </c>
      <c r="BF454" s="34">
        <v>0</v>
      </c>
      <c r="BG454" s="34">
        <v>0.4</v>
      </c>
      <c r="BH454" s="34">
        <v>0.4</v>
      </c>
      <c r="BI454" s="34">
        <v>1.8000001000000001</v>
      </c>
      <c r="BJ454" s="34">
        <v>0.5</v>
      </c>
      <c r="BK454" s="34">
        <v>0.5</v>
      </c>
      <c r="BL454" s="34">
        <v>0</v>
      </c>
      <c r="BM454" s="34">
        <v>0</v>
      </c>
      <c r="BN454" s="34">
        <v>0.5</v>
      </c>
      <c r="BO454" s="34">
        <v>0</v>
      </c>
      <c r="BP454" s="34"/>
      <c r="BQ454" s="34"/>
      <c r="BR454" s="34"/>
      <c r="BS454" s="34">
        <v>0</v>
      </c>
      <c r="BT454" s="34">
        <v>0.11486448</v>
      </c>
      <c r="BU454" s="34">
        <v>0</v>
      </c>
      <c r="BV454" s="34">
        <v>1.5000001000000001</v>
      </c>
      <c r="BW454" s="34"/>
      <c r="BX454" s="34"/>
      <c r="BY454" s="34">
        <v>0.16000001</v>
      </c>
      <c r="BZ454" s="34">
        <v>0.09</v>
      </c>
      <c r="CA454" s="34">
        <v>0.3</v>
      </c>
      <c r="CB454" s="34"/>
      <c r="CC454" s="34"/>
      <c r="CD454" s="34"/>
      <c r="CE454" s="34"/>
      <c r="CF454" s="34"/>
      <c r="CG454" s="34"/>
      <c r="CH454" s="34"/>
      <c r="CI454" s="34"/>
      <c r="CJ454" s="34"/>
      <c r="CK454" s="34"/>
      <c r="CL454" s="34"/>
      <c r="CM454" s="34"/>
      <c r="CN454" s="34" t="s">
        <v>2176</v>
      </c>
    </row>
    <row r="455" spans="1:92">
      <c r="A455" t="s">
        <v>2672</v>
      </c>
      <c r="B455">
        <v>645</v>
      </c>
      <c r="C455" t="s">
        <v>472</v>
      </c>
      <c r="D455">
        <v>6.1825270000000003</v>
      </c>
      <c r="E455">
        <v>4.0062126999999998</v>
      </c>
      <c r="F455">
        <v>3243.5641999999998</v>
      </c>
      <c r="G455">
        <v>0</v>
      </c>
      <c r="H455">
        <v>225.69900000000001</v>
      </c>
      <c r="I455">
        <v>1143.6151</v>
      </c>
      <c r="J455">
        <v>1874.2501</v>
      </c>
      <c r="K455">
        <v>10</v>
      </c>
      <c r="L455">
        <v>82.6541</v>
      </c>
      <c r="M455">
        <v>85.238569999999996</v>
      </c>
      <c r="N455" t="s">
        <v>2197</v>
      </c>
      <c r="O455">
        <v>67.939850000000007</v>
      </c>
      <c r="P455">
        <v>129.23267000000001</v>
      </c>
      <c r="Q455">
        <v>546</v>
      </c>
      <c r="R455">
        <v>4.9729999999999999</v>
      </c>
      <c r="S455">
        <v>4.556</v>
      </c>
      <c r="T455">
        <v>4.9729999999999999</v>
      </c>
      <c r="U455">
        <v>4.0030000000000001</v>
      </c>
      <c r="V455">
        <v>3.7429999999999999</v>
      </c>
      <c r="W455">
        <v>2.593</v>
      </c>
      <c r="X455">
        <v>8.8550000000000004</v>
      </c>
      <c r="Y455">
        <v>3.1869999999999998</v>
      </c>
      <c r="Z455">
        <v>5.6070000000000002</v>
      </c>
      <c r="AA455">
        <v>2.9729999999999999</v>
      </c>
      <c r="AB455">
        <v>0.749</v>
      </c>
      <c r="AC455">
        <v>1.8839999999999999</v>
      </c>
      <c r="AD455">
        <v>35049.57</v>
      </c>
      <c r="AE455">
        <v>9900</v>
      </c>
      <c r="AF455">
        <v>24416.761999999999</v>
      </c>
      <c r="AG455">
        <v>0</v>
      </c>
      <c r="AH455">
        <v>0.6</v>
      </c>
      <c r="AI455">
        <v>0.20833334000000001</v>
      </c>
      <c r="AJ455">
        <v>0.125</v>
      </c>
      <c r="AK455">
        <v>5.7177786000000001E-2</v>
      </c>
      <c r="AL455">
        <v>0.12252381399999999</v>
      </c>
      <c r="AM455">
        <v>0</v>
      </c>
      <c r="AN455">
        <v>10</v>
      </c>
      <c r="AO455">
        <v>60</v>
      </c>
      <c r="AP455">
        <v>100</v>
      </c>
      <c r="AQ455" s="34">
        <v>7.7623924999999998</v>
      </c>
      <c r="AR455" s="34">
        <v>0</v>
      </c>
      <c r="AS455" s="34">
        <v>0</v>
      </c>
      <c r="AT455" s="34">
        <v>267.22082999999998</v>
      </c>
      <c r="AU455" s="34">
        <v>274.98322000000002</v>
      </c>
      <c r="AV455" s="34"/>
      <c r="AW455" s="34"/>
      <c r="AX455" s="34">
        <v>4.9008849999999997</v>
      </c>
      <c r="AY455" s="34">
        <v>11.026991000000001</v>
      </c>
      <c r="AZ455" s="34">
        <v>2.0420356000000002</v>
      </c>
      <c r="BA455" s="34">
        <v>0.5</v>
      </c>
      <c r="BB455" s="34">
        <v>0</v>
      </c>
      <c r="BC455" s="34">
        <v>0</v>
      </c>
      <c r="BD455" s="34">
        <v>1.5000001000000001</v>
      </c>
      <c r="BE455" s="34">
        <v>0.05</v>
      </c>
      <c r="BF455" s="34">
        <v>0</v>
      </c>
      <c r="BG455" s="34">
        <v>0.5</v>
      </c>
      <c r="BH455" s="34">
        <v>1.5000001000000001</v>
      </c>
      <c r="BI455" s="34">
        <v>3.1000000999999999</v>
      </c>
      <c r="BJ455" s="34">
        <v>3.9</v>
      </c>
      <c r="BK455" s="34">
        <v>5.8</v>
      </c>
      <c r="BL455" s="34">
        <v>0.5</v>
      </c>
      <c r="BM455" s="34">
        <v>1.6</v>
      </c>
      <c r="BN455" s="34">
        <v>2.8000001999999999</v>
      </c>
      <c r="BO455" s="34">
        <v>0.3</v>
      </c>
      <c r="BP455" s="34"/>
      <c r="BQ455" s="34"/>
      <c r="BR455" s="34"/>
      <c r="BS455" s="34">
        <v>0</v>
      </c>
      <c r="BT455" s="34">
        <v>0.11486448</v>
      </c>
      <c r="BU455" s="34">
        <v>0</v>
      </c>
      <c r="BV455" s="34">
        <v>4.5</v>
      </c>
      <c r="BW455" s="34"/>
      <c r="BX455" s="34"/>
      <c r="BY455" s="34">
        <v>2.4</v>
      </c>
      <c r="BZ455" s="34">
        <v>0.36</v>
      </c>
      <c r="CA455" s="34">
        <v>0.3</v>
      </c>
      <c r="CB455" s="34"/>
      <c r="CC455" s="34"/>
      <c r="CD455" s="34"/>
      <c r="CE455" s="34"/>
      <c r="CF455" s="34"/>
      <c r="CG455" s="34"/>
      <c r="CH455" s="34"/>
      <c r="CI455" s="34"/>
      <c r="CJ455" s="34"/>
      <c r="CK455" s="34"/>
      <c r="CL455" s="34"/>
      <c r="CM455" s="34"/>
      <c r="CN455" s="34" t="s">
        <v>2182</v>
      </c>
    </row>
    <row r="456" spans="1:92">
      <c r="A456" t="s">
        <v>2673</v>
      </c>
      <c r="B456">
        <v>646</v>
      </c>
      <c r="C456" t="s">
        <v>472</v>
      </c>
      <c r="D456">
        <v>9.8066099999999992</v>
      </c>
      <c r="E456">
        <v>7.5474449999999997</v>
      </c>
      <c r="F456">
        <v>9290.8220000000001</v>
      </c>
      <c r="G456">
        <v>5944.6509999999998</v>
      </c>
      <c r="H456">
        <v>446.29404</v>
      </c>
      <c r="I456">
        <v>1610.7473</v>
      </c>
      <c r="J456">
        <v>1289.1298999999999</v>
      </c>
      <c r="K456">
        <v>12</v>
      </c>
      <c r="L456">
        <v>84.104709999999997</v>
      </c>
      <c r="M456">
        <v>103.389656</v>
      </c>
      <c r="N456" t="s">
        <v>2175</v>
      </c>
      <c r="O456">
        <v>47.837124000000003</v>
      </c>
      <c r="P456">
        <v>95.537279999999996</v>
      </c>
      <c r="Q456">
        <v>649</v>
      </c>
      <c r="R456">
        <v>6.2629999999999999</v>
      </c>
      <c r="S456">
        <v>7.7110000000000003</v>
      </c>
      <c r="T456">
        <v>6.2629999999999999</v>
      </c>
      <c r="U456">
        <v>5.4950000000000001</v>
      </c>
      <c r="V456">
        <v>3.71</v>
      </c>
      <c r="W456">
        <v>3.484</v>
      </c>
      <c r="X456">
        <v>7.1920000000000002</v>
      </c>
      <c r="Y456">
        <v>2.7730000000000001</v>
      </c>
      <c r="Z456">
        <v>8.9529999999999994</v>
      </c>
      <c r="AA456">
        <v>3.3039999999999998</v>
      </c>
      <c r="AB456">
        <v>1.1970000000000001</v>
      </c>
      <c r="AC456">
        <v>4.4509999999999996</v>
      </c>
      <c r="AD456">
        <v>31183.963</v>
      </c>
      <c r="AE456">
        <v>11647.745000000001</v>
      </c>
      <c r="AF456">
        <v>34894.97</v>
      </c>
      <c r="AG456">
        <v>2</v>
      </c>
      <c r="AH456">
        <v>1</v>
      </c>
      <c r="AI456">
        <v>0.33333333999999998</v>
      </c>
      <c r="AJ456">
        <v>8.3333335999999994E-2</v>
      </c>
      <c r="AK456">
        <v>0.25248759999999998</v>
      </c>
      <c r="AL456">
        <v>0.30509554999999999</v>
      </c>
      <c r="AM456">
        <v>10</v>
      </c>
      <c r="AN456">
        <v>40</v>
      </c>
      <c r="AO456">
        <v>90</v>
      </c>
      <c r="AP456">
        <v>90</v>
      </c>
      <c r="AQ456" s="34">
        <v>6.6842829999999998</v>
      </c>
      <c r="AR456" s="34">
        <v>0</v>
      </c>
      <c r="AS456" s="34">
        <v>0.11140471</v>
      </c>
      <c r="AT456" s="34">
        <v>278.05453</v>
      </c>
      <c r="AU456" s="34">
        <v>284.77695</v>
      </c>
      <c r="AV456" s="34">
        <v>3.0380214000000003E-4</v>
      </c>
      <c r="AW456" s="34">
        <v>5.2276109999999996</v>
      </c>
      <c r="AX456" s="34">
        <v>10.455221999999999</v>
      </c>
      <c r="AY456" s="34">
        <v>7.54915</v>
      </c>
      <c r="AZ456" s="34">
        <v>26.138051999999998</v>
      </c>
      <c r="BA456" s="34">
        <v>0.5</v>
      </c>
      <c r="BB456" s="34">
        <v>0.46700000000000003</v>
      </c>
      <c r="BC456" s="34">
        <v>0</v>
      </c>
      <c r="BD456" s="34">
        <v>1.5000001000000001</v>
      </c>
      <c r="BE456" s="34">
        <v>0.1</v>
      </c>
      <c r="BF456" s="34">
        <v>0</v>
      </c>
      <c r="BG456" s="34">
        <v>1</v>
      </c>
      <c r="BH456" s="34">
        <v>1.7</v>
      </c>
      <c r="BI456" s="34">
        <v>3.5000002000000001</v>
      </c>
      <c r="BJ456" s="34">
        <v>10.900001</v>
      </c>
      <c r="BK456" s="34">
        <v>8.9000009999999996</v>
      </c>
      <c r="BL456" s="34">
        <v>2.8000001999999999</v>
      </c>
      <c r="BM456" s="34">
        <v>1.6</v>
      </c>
      <c r="BN456" s="34">
        <v>3.1000000999999999</v>
      </c>
      <c r="BO456" s="34">
        <v>0.5</v>
      </c>
      <c r="BP456" s="34"/>
      <c r="BQ456" s="34"/>
      <c r="BR456" s="34"/>
      <c r="BS456" s="34">
        <v>0</v>
      </c>
      <c r="BT456" s="34">
        <v>0</v>
      </c>
      <c r="BU456" s="34">
        <v>0</v>
      </c>
      <c r="BV456" s="34">
        <v>2.94</v>
      </c>
      <c r="BW456" s="34"/>
      <c r="BX456" s="34"/>
      <c r="BY456" s="34">
        <v>2.16</v>
      </c>
      <c r="BZ456" s="34">
        <v>2.16</v>
      </c>
      <c r="CA456" s="34">
        <v>0.3</v>
      </c>
      <c r="CB456" s="34"/>
      <c r="CC456" s="34"/>
      <c r="CD456" s="34"/>
      <c r="CE456" s="34"/>
      <c r="CF456" s="34"/>
      <c r="CG456" s="34"/>
      <c r="CH456" s="34"/>
      <c r="CI456" s="34"/>
      <c r="CJ456" s="34"/>
      <c r="CK456" s="34"/>
      <c r="CL456" s="34"/>
      <c r="CM456" s="34"/>
      <c r="CN456" s="34" t="s">
        <v>2176</v>
      </c>
    </row>
    <row r="457" spans="1:92">
      <c r="A457" t="s">
        <v>2674</v>
      </c>
      <c r="B457">
        <v>647</v>
      </c>
      <c r="C457" t="s">
        <v>473</v>
      </c>
      <c r="D457">
        <v>1.4263132999999999</v>
      </c>
      <c r="E457">
        <v>1.1922755</v>
      </c>
      <c r="F457">
        <v>1598.106</v>
      </c>
      <c r="G457">
        <v>63.284134000000002</v>
      </c>
      <c r="H457">
        <v>477.43948</v>
      </c>
      <c r="I457">
        <v>159.51346000000001</v>
      </c>
      <c r="J457">
        <v>897.86883999999998</v>
      </c>
      <c r="K457">
        <v>8</v>
      </c>
      <c r="L457">
        <v>86.443219999999997</v>
      </c>
      <c r="M457">
        <v>119.227554</v>
      </c>
      <c r="N457" t="s">
        <v>2172</v>
      </c>
      <c r="O457">
        <v>75.069119999999998</v>
      </c>
      <c r="P457">
        <v>99.356285</v>
      </c>
      <c r="Q457">
        <v>211</v>
      </c>
      <c r="R457">
        <v>2.3889999999999998</v>
      </c>
      <c r="S457">
        <v>3.198</v>
      </c>
      <c r="T457">
        <v>2.3889999999999998</v>
      </c>
      <c r="U457">
        <v>2.1840000000000002</v>
      </c>
      <c r="V457">
        <v>0.98799999999999999</v>
      </c>
      <c r="W457">
        <v>1.903</v>
      </c>
      <c r="X457">
        <v>0</v>
      </c>
      <c r="Y457">
        <v>0.40200000000000002</v>
      </c>
      <c r="Z457">
        <v>1.35</v>
      </c>
      <c r="AA457">
        <v>0.92500000000000004</v>
      </c>
      <c r="AB457">
        <v>0.17100000000000001</v>
      </c>
      <c r="AC457">
        <v>0.253</v>
      </c>
      <c r="AD457">
        <v>11071.43</v>
      </c>
      <c r="AE457">
        <v>4609.04</v>
      </c>
      <c r="AF457">
        <v>7434.2579999999998</v>
      </c>
      <c r="AG457">
        <v>1</v>
      </c>
      <c r="AH457">
        <v>2</v>
      </c>
      <c r="AI457">
        <v>4.1666667999999997E-2</v>
      </c>
      <c r="AJ457">
        <v>4.1666667999999997E-2</v>
      </c>
      <c r="AK457">
        <v>0.14607105000000001</v>
      </c>
      <c r="AL457">
        <v>0.15554470000000001</v>
      </c>
      <c r="AM457">
        <v>10</v>
      </c>
      <c r="AN457">
        <v>31</v>
      </c>
      <c r="AO457">
        <v>10</v>
      </c>
      <c r="AP457">
        <v>40</v>
      </c>
      <c r="AQ457" s="34">
        <v>0.60374159999999999</v>
      </c>
      <c r="AR457" s="34">
        <v>0</v>
      </c>
      <c r="AS457" s="34">
        <v>0.66411589999999998</v>
      </c>
      <c r="AT457" s="34">
        <v>21.167484000000002</v>
      </c>
      <c r="AU457" s="34">
        <v>22.43534</v>
      </c>
      <c r="AV457" s="34"/>
      <c r="AW457" s="34"/>
      <c r="AX457" s="34"/>
      <c r="AY457" s="34">
        <v>2.070624</v>
      </c>
      <c r="AZ457" s="34"/>
      <c r="BA457" s="34">
        <v>3.0000002000000001</v>
      </c>
      <c r="BB457" s="34">
        <v>9.2020005000000002E-2</v>
      </c>
      <c r="BC457" s="34">
        <v>0</v>
      </c>
      <c r="BD457" s="34">
        <v>0</v>
      </c>
      <c r="BE457" s="34">
        <v>0.1</v>
      </c>
      <c r="BF457" s="34">
        <v>1.0000001E-2</v>
      </c>
      <c r="BG457" s="34">
        <v>0.1</v>
      </c>
      <c r="BH457" s="34">
        <v>0.5</v>
      </c>
      <c r="BI457" s="34">
        <v>0.90000004</v>
      </c>
      <c r="BJ457" s="34">
        <v>0.4</v>
      </c>
      <c r="BK457" s="34">
        <v>1.2</v>
      </c>
      <c r="BL457" s="34">
        <v>0</v>
      </c>
      <c r="BM457" s="34">
        <v>0.4</v>
      </c>
      <c r="BN457" s="34">
        <v>0.3</v>
      </c>
      <c r="BO457" s="34">
        <v>0</v>
      </c>
      <c r="BP457" s="34"/>
      <c r="BQ457" s="34"/>
      <c r="BR457" s="34"/>
      <c r="BS457" s="34">
        <v>1.3383187000000001</v>
      </c>
      <c r="BT457" s="34">
        <v>0</v>
      </c>
      <c r="BU457" s="34">
        <v>0</v>
      </c>
      <c r="BV457" s="34">
        <v>1.5024999999999999</v>
      </c>
      <c r="BW457" s="34"/>
      <c r="BX457" s="34"/>
      <c r="BY457" s="34">
        <v>0.16000001</v>
      </c>
      <c r="BZ457" s="34">
        <v>0.72</v>
      </c>
      <c r="CA457" s="34">
        <v>1.5000001000000001</v>
      </c>
      <c r="CB457" s="34"/>
      <c r="CC457" s="34"/>
      <c r="CD457" s="34"/>
      <c r="CE457" s="34"/>
      <c r="CF457" s="34"/>
      <c r="CG457" s="34"/>
      <c r="CH457" s="34"/>
      <c r="CI457" s="34"/>
      <c r="CJ457" s="34"/>
      <c r="CK457" s="34"/>
      <c r="CL457" s="34"/>
      <c r="CM457" s="34"/>
      <c r="CN457" s="34" t="s">
        <v>2182</v>
      </c>
    </row>
    <row r="458" spans="1:92">
      <c r="A458" t="s">
        <v>2675</v>
      </c>
      <c r="B458">
        <v>648</v>
      </c>
      <c r="C458" t="s">
        <v>473</v>
      </c>
      <c r="D458">
        <v>1.3719143</v>
      </c>
      <c r="E458">
        <v>1.6019098000000001</v>
      </c>
      <c r="F458">
        <v>2300.3867</v>
      </c>
      <c r="G458">
        <v>76.973159999999993</v>
      </c>
      <c r="H458">
        <v>556.64189999999996</v>
      </c>
      <c r="I458">
        <v>768.90290000000005</v>
      </c>
      <c r="J458">
        <v>897.86883999999998</v>
      </c>
      <c r="K458">
        <v>8</v>
      </c>
      <c r="L458">
        <v>83.146320000000003</v>
      </c>
      <c r="M458">
        <v>160.19098</v>
      </c>
      <c r="N458" t="s">
        <v>2217</v>
      </c>
      <c r="O458">
        <v>59.648449999999997</v>
      </c>
      <c r="P458">
        <v>88.994995000000003</v>
      </c>
      <c r="Q458">
        <v>312</v>
      </c>
      <c r="R458">
        <v>2.5310000000000001</v>
      </c>
      <c r="S458">
        <v>3.8370000000000002</v>
      </c>
      <c r="T458">
        <v>2.343</v>
      </c>
      <c r="U458">
        <v>2.5310000000000001</v>
      </c>
      <c r="V458">
        <v>1.147</v>
      </c>
      <c r="W458">
        <v>2.1629999999999998</v>
      </c>
      <c r="X458">
        <v>0</v>
      </c>
      <c r="Y458">
        <v>0.51300000000000001</v>
      </c>
      <c r="Z458">
        <v>2.0129999999999999</v>
      </c>
      <c r="AA458">
        <v>1.266</v>
      </c>
      <c r="AB458">
        <v>0.36899999999999999</v>
      </c>
      <c r="AC458">
        <v>0.378</v>
      </c>
      <c r="AD458">
        <v>11312.927</v>
      </c>
      <c r="AE458">
        <v>6009.04</v>
      </c>
      <c r="AF458">
        <v>14006.857</v>
      </c>
      <c r="AG458">
        <v>1</v>
      </c>
      <c r="AH458">
        <v>2</v>
      </c>
      <c r="AI458">
        <v>8.3333335999999994E-2</v>
      </c>
      <c r="AJ458">
        <v>4.1666667999999997E-2</v>
      </c>
      <c r="AK458">
        <v>9.3773889999999999E-2</v>
      </c>
      <c r="AL458">
        <v>9.3177090000000004E-2</v>
      </c>
      <c r="AM458">
        <v>10</v>
      </c>
      <c r="AN458">
        <v>31</v>
      </c>
      <c r="AO458">
        <v>30</v>
      </c>
      <c r="AP458">
        <v>40</v>
      </c>
      <c r="AQ458" s="34">
        <v>0.60374159999999999</v>
      </c>
      <c r="AR458" s="34">
        <v>0</v>
      </c>
      <c r="AS458" s="34">
        <v>0.72449005</v>
      </c>
      <c r="AT458" s="34">
        <v>21.702905999999999</v>
      </c>
      <c r="AU458" s="34">
        <v>23.031136</v>
      </c>
      <c r="AV458" s="34"/>
      <c r="AW458" s="34"/>
      <c r="AX458" s="34">
        <v>39.697173999999997</v>
      </c>
      <c r="AY458" s="34">
        <v>10.353120000000001</v>
      </c>
      <c r="AZ458" s="34"/>
      <c r="BA458" s="34">
        <v>3.0000002000000001</v>
      </c>
      <c r="BB458" s="34">
        <v>9.2020005000000002E-2</v>
      </c>
      <c r="BC458" s="34">
        <v>0</v>
      </c>
      <c r="BD458" s="34">
        <v>0</v>
      </c>
      <c r="BE458" s="34">
        <v>0.1</v>
      </c>
      <c r="BF458" s="34">
        <v>1.0000001E-2</v>
      </c>
      <c r="BG458" s="34">
        <v>0.2</v>
      </c>
      <c r="BH458" s="34">
        <v>1.1000000000000001</v>
      </c>
      <c r="BI458" s="34">
        <v>3.0000002000000001</v>
      </c>
      <c r="BJ458" s="34">
        <v>3.1000000999999999</v>
      </c>
      <c r="BK458" s="34">
        <v>1</v>
      </c>
      <c r="BL458" s="34">
        <v>0</v>
      </c>
      <c r="BM458" s="34">
        <v>0.3</v>
      </c>
      <c r="BN458" s="34">
        <v>1</v>
      </c>
      <c r="BO458" s="34">
        <v>0</v>
      </c>
      <c r="BP458" s="34"/>
      <c r="BQ458" s="34"/>
      <c r="BR458" s="34"/>
      <c r="BS458" s="34"/>
      <c r="BT458" s="34"/>
      <c r="BU458" s="34"/>
      <c r="BV458" s="34">
        <v>1.5024999999999999</v>
      </c>
      <c r="BW458" s="34"/>
      <c r="BX458" s="34"/>
      <c r="BY458" s="34">
        <v>0.72</v>
      </c>
      <c r="BZ458" s="34">
        <v>0.81000006000000002</v>
      </c>
      <c r="CA458" s="34">
        <v>1.5000001000000001</v>
      </c>
      <c r="CB458" s="34"/>
      <c r="CC458" s="34"/>
      <c r="CD458" s="34"/>
      <c r="CE458" s="34"/>
      <c r="CF458" s="34"/>
      <c r="CG458" s="34"/>
      <c r="CH458" s="34"/>
      <c r="CI458" s="34"/>
      <c r="CJ458" s="34"/>
      <c r="CK458" s="34"/>
      <c r="CL458" s="34"/>
      <c r="CM458" s="34"/>
      <c r="CN458" s="34" t="s">
        <v>2176</v>
      </c>
    </row>
    <row r="459" spans="1:92">
      <c r="A459" t="s">
        <v>2676</v>
      </c>
      <c r="B459">
        <v>649</v>
      </c>
      <c r="C459" t="s">
        <v>474</v>
      </c>
      <c r="D459">
        <v>1.0522962</v>
      </c>
      <c r="E459">
        <v>1.0926296</v>
      </c>
      <c r="F459">
        <v>1563.5333000000001</v>
      </c>
      <c r="G459">
        <v>24.965987999999999</v>
      </c>
      <c r="H459">
        <v>542.80510000000004</v>
      </c>
      <c r="I459">
        <v>392.67284999999998</v>
      </c>
      <c r="J459">
        <v>603.08936000000006</v>
      </c>
      <c r="K459">
        <v>8</v>
      </c>
      <c r="L459">
        <v>63.77552</v>
      </c>
      <c r="M459">
        <v>109.26295500000001</v>
      </c>
      <c r="N459" t="s">
        <v>2192</v>
      </c>
      <c r="O459">
        <v>80.945859999999996</v>
      </c>
      <c r="P459">
        <v>121.40329</v>
      </c>
      <c r="Q459">
        <v>222</v>
      </c>
      <c r="R459">
        <v>2.0910000000000002</v>
      </c>
      <c r="S459">
        <v>3.1629999999999998</v>
      </c>
      <c r="T459">
        <v>2.052</v>
      </c>
      <c r="U459">
        <v>2.0910000000000002</v>
      </c>
      <c r="V459">
        <v>2.3380000000000001</v>
      </c>
      <c r="W459">
        <v>1.8320000000000001</v>
      </c>
      <c r="X459">
        <v>7.1920000000000002</v>
      </c>
      <c r="Y459">
        <v>1.226</v>
      </c>
      <c r="Z459">
        <v>1.5820000000000001</v>
      </c>
      <c r="AA459">
        <v>1.181</v>
      </c>
      <c r="AB459">
        <v>0.25700000000000001</v>
      </c>
      <c r="AC459">
        <v>0.14399999999999999</v>
      </c>
      <c r="AD459">
        <v>15858.599</v>
      </c>
      <c r="AE459">
        <v>5324.73</v>
      </c>
      <c r="AF459">
        <v>7752.6094000000003</v>
      </c>
      <c r="AG459">
        <v>1</v>
      </c>
      <c r="AH459">
        <v>1</v>
      </c>
      <c r="AI459">
        <v>8.3333335999999994E-2</v>
      </c>
      <c r="AJ459">
        <v>4.1666667999999997E-2</v>
      </c>
      <c r="AK459">
        <v>7.752771E-2</v>
      </c>
      <c r="AL459">
        <v>7.9344735E-2</v>
      </c>
      <c r="AM459">
        <v>3</v>
      </c>
      <c r="AN459">
        <v>35</v>
      </c>
      <c r="AO459">
        <v>20</v>
      </c>
      <c r="AP459">
        <v>40</v>
      </c>
      <c r="AQ459" s="34">
        <v>0.29755837000000002</v>
      </c>
      <c r="AR459" s="34">
        <v>2.1325020000000001</v>
      </c>
      <c r="AS459" s="34">
        <v>3.4589364999999997E-2</v>
      </c>
      <c r="AT459" s="34">
        <v>25.206223000000001</v>
      </c>
      <c r="AU459" s="34">
        <v>27.670871999999999</v>
      </c>
      <c r="AV459" s="34"/>
      <c r="AW459" s="34"/>
      <c r="AX459" s="34"/>
      <c r="AY459" s="34">
        <v>2.070624</v>
      </c>
      <c r="AZ459" s="34"/>
      <c r="BA459" s="34">
        <v>3.0000002000000001</v>
      </c>
      <c r="BB459" s="34">
        <v>2.2364999999999999E-2</v>
      </c>
      <c r="BC459" s="34">
        <v>0</v>
      </c>
      <c r="BD459" s="34">
        <v>0</v>
      </c>
      <c r="BE459" s="34">
        <v>0.1</v>
      </c>
      <c r="BF459" s="34">
        <v>1.0000001E-2</v>
      </c>
      <c r="BG459" s="34">
        <v>0.1</v>
      </c>
      <c r="BH459" s="34">
        <v>1</v>
      </c>
      <c r="BI459" s="34">
        <v>1</v>
      </c>
      <c r="BJ459" s="34">
        <v>0.1</v>
      </c>
      <c r="BK459" s="34">
        <v>1.2</v>
      </c>
      <c r="BL459" s="34">
        <v>0</v>
      </c>
      <c r="BM459" s="34">
        <v>0.1</v>
      </c>
      <c r="BN459" s="34">
        <v>0.3</v>
      </c>
      <c r="BO459" s="34">
        <v>0</v>
      </c>
      <c r="BP459" s="34"/>
      <c r="BQ459" s="34"/>
      <c r="BR459" s="34"/>
      <c r="BS459" s="34">
        <v>1.5931926999999999E-2</v>
      </c>
      <c r="BT459" s="34">
        <v>0.47783621999999998</v>
      </c>
      <c r="BU459" s="34">
        <v>0</v>
      </c>
      <c r="BV459" s="34">
        <v>1.4300001</v>
      </c>
      <c r="BW459" s="34"/>
      <c r="BX459" s="34"/>
      <c r="BY459" s="34">
        <v>0.96000010000000002</v>
      </c>
      <c r="BZ459" s="34">
        <v>1.08</v>
      </c>
      <c r="CA459" s="34"/>
      <c r="CB459" s="34"/>
      <c r="CC459" s="34"/>
      <c r="CD459" s="34"/>
      <c r="CE459" s="34"/>
      <c r="CF459" s="34"/>
      <c r="CG459" s="34"/>
      <c r="CH459" s="34"/>
      <c r="CI459" s="34"/>
      <c r="CJ459" s="34"/>
      <c r="CK459" s="34"/>
      <c r="CL459" s="34"/>
      <c r="CM459" s="34"/>
      <c r="CN459" s="34" t="s">
        <v>2176</v>
      </c>
    </row>
    <row r="460" spans="1:92">
      <c r="A460" t="s">
        <v>2677</v>
      </c>
      <c r="B460">
        <v>650</v>
      </c>
      <c r="C460" t="s">
        <v>474</v>
      </c>
      <c r="D460">
        <v>1.2022778999999999</v>
      </c>
      <c r="E460">
        <v>1.1570938</v>
      </c>
      <c r="F460">
        <v>1555.7533000000001</v>
      </c>
      <c r="G460">
        <v>24.838422999999999</v>
      </c>
      <c r="H460">
        <v>540.90783999999996</v>
      </c>
      <c r="I460">
        <v>386.91770000000002</v>
      </c>
      <c r="J460">
        <v>603.08936000000006</v>
      </c>
      <c r="K460">
        <v>8</v>
      </c>
      <c r="L460">
        <v>72.865325999999996</v>
      </c>
      <c r="M460">
        <v>115.70937000000001</v>
      </c>
      <c r="N460" t="s">
        <v>2172</v>
      </c>
      <c r="O460">
        <v>63.277785999999999</v>
      </c>
      <c r="P460">
        <v>96.424480000000003</v>
      </c>
      <c r="Q460">
        <v>226</v>
      </c>
      <c r="R460">
        <v>2.1930000000000001</v>
      </c>
      <c r="S460">
        <v>3.1549999999999998</v>
      </c>
      <c r="T460">
        <v>2.1930000000000001</v>
      </c>
      <c r="U460">
        <v>2.1509999999999998</v>
      </c>
      <c r="V460">
        <v>2.3740000000000001</v>
      </c>
      <c r="W460">
        <v>1.8779999999999999</v>
      </c>
      <c r="X460">
        <v>7.1920000000000002</v>
      </c>
      <c r="Y460">
        <v>1.2629999999999999</v>
      </c>
      <c r="Z460">
        <v>6.0970000000000004</v>
      </c>
      <c r="AA460">
        <v>1.46</v>
      </c>
      <c r="AB460">
        <v>0.32400000000000001</v>
      </c>
      <c r="AC460">
        <v>4.3129999999999997</v>
      </c>
      <c r="AD460">
        <v>15858.599</v>
      </c>
      <c r="AE460">
        <v>5324.73</v>
      </c>
      <c r="AF460">
        <v>13346.755999999999</v>
      </c>
      <c r="AG460">
        <v>1</v>
      </c>
      <c r="AH460">
        <v>1</v>
      </c>
      <c r="AI460">
        <v>8.3333335999999994E-2</v>
      </c>
      <c r="AJ460">
        <v>4.1666667999999997E-2</v>
      </c>
      <c r="AK460">
        <v>8.4044930000000004E-2</v>
      </c>
      <c r="AL460">
        <v>8.6111110000000005E-2</v>
      </c>
      <c r="AM460">
        <v>3</v>
      </c>
      <c r="AN460">
        <v>35</v>
      </c>
      <c r="AO460">
        <v>30</v>
      </c>
      <c r="AP460">
        <v>40</v>
      </c>
      <c r="AQ460" s="34">
        <v>0.29755837000000002</v>
      </c>
      <c r="AR460" s="34">
        <v>2.1325020000000001</v>
      </c>
      <c r="AS460" s="34">
        <v>3.4589364999999997E-2</v>
      </c>
      <c r="AT460" s="34">
        <v>25.206223000000001</v>
      </c>
      <c r="AU460" s="34">
        <v>27.670871999999999</v>
      </c>
      <c r="AV460" s="34"/>
      <c r="AW460" s="34"/>
      <c r="AX460" s="34"/>
      <c r="AY460" s="34">
        <v>41.412475999999998</v>
      </c>
      <c r="AZ460" s="34">
        <v>2.5882800000000001</v>
      </c>
      <c r="BA460" s="34">
        <v>3.0000002000000001</v>
      </c>
      <c r="BB460" s="34">
        <v>2.2364999999999999E-2</v>
      </c>
      <c r="BC460" s="34">
        <v>0</v>
      </c>
      <c r="BD460" s="34">
        <v>0</v>
      </c>
      <c r="BE460" s="34">
        <v>0.1</v>
      </c>
      <c r="BF460" s="34">
        <v>1.0000001E-2</v>
      </c>
      <c r="BG460" s="34">
        <v>0.1</v>
      </c>
      <c r="BH460" s="34">
        <v>1</v>
      </c>
      <c r="BI460" s="34">
        <v>1</v>
      </c>
      <c r="BJ460" s="34">
        <v>0.1</v>
      </c>
      <c r="BK460" s="34">
        <v>4</v>
      </c>
      <c r="BL460" s="34">
        <v>0</v>
      </c>
      <c r="BM460" s="34">
        <v>0.1</v>
      </c>
      <c r="BN460" s="34">
        <v>1.3000001000000001</v>
      </c>
      <c r="BO460" s="34">
        <v>0</v>
      </c>
      <c r="BP460" s="34"/>
      <c r="BQ460" s="34"/>
      <c r="BR460" s="34"/>
      <c r="BS460" s="34">
        <v>0.15861117999999999</v>
      </c>
      <c r="BT460" s="34">
        <v>2.9405309000000001E-2</v>
      </c>
      <c r="BU460" s="34">
        <v>0</v>
      </c>
      <c r="BV460" s="34">
        <v>1.4300001</v>
      </c>
      <c r="BW460" s="34"/>
      <c r="BX460" s="34"/>
      <c r="BY460" s="34">
        <v>0.96000010000000002</v>
      </c>
      <c r="BZ460" s="34">
        <v>1.08</v>
      </c>
      <c r="CA460" s="34"/>
      <c r="CB460" s="34"/>
      <c r="CC460" s="34"/>
      <c r="CD460" s="34"/>
      <c r="CE460" s="34"/>
      <c r="CF460" s="34"/>
      <c r="CG460" s="34"/>
      <c r="CH460" s="34"/>
      <c r="CI460" s="34"/>
      <c r="CJ460" s="34"/>
      <c r="CK460" s="34"/>
      <c r="CL460" s="34"/>
      <c r="CM460" s="34"/>
      <c r="CN460" s="34" t="s">
        <v>2176</v>
      </c>
    </row>
    <row r="461" spans="1:92">
      <c r="A461" t="s">
        <v>2678</v>
      </c>
      <c r="B461">
        <v>651</v>
      </c>
      <c r="C461" t="s">
        <v>474</v>
      </c>
      <c r="D461">
        <v>2.1395042000000002</v>
      </c>
      <c r="E461">
        <v>1.9171351999999999</v>
      </c>
      <c r="F461">
        <v>2059.6943000000001</v>
      </c>
      <c r="G461">
        <v>25.39894</v>
      </c>
      <c r="H461">
        <v>552.38160000000005</v>
      </c>
      <c r="I461">
        <v>878.82434000000001</v>
      </c>
      <c r="J461">
        <v>603.08936000000006</v>
      </c>
      <c r="K461">
        <v>8</v>
      </c>
      <c r="L461">
        <v>129.66692</v>
      </c>
      <c r="M461">
        <v>191.71352999999999</v>
      </c>
      <c r="N461" t="s">
        <v>2217</v>
      </c>
      <c r="O461">
        <v>93.021929999999998</v>
      </c>
      <c r="P461">
        <v>106.507515</v>
      </c>
      <c r="Q461">
        <v>337</v>
      </c>
      <c r="R461">
        <v>2.9249999999999998</v>
      </c>
      <c r="S461">
        <v>3.6309999999999998</v>
      </c>
      <c r="T461">
        <v>2.9249999999999998</v>
      </c>
      <c r="U461">
        <v>2.7690000000000001</v>
      </c>
      <c r="V461">
        <v>2.7330000000000001</v>
      </c>
      <c r="W461">
        <v>2.339</v>
      </c>
      <c r="X461">
        <v>7.1920000000000002</v>
      </c>
      <c r="Y461">
        <v>1.64</v>
      </c>
      <c r="Z461">
        <v>7.0830000000000002</v>
      </c>
      <c r="AA461">
        <v>1.8</v>
      </c>
      <c r="AB461">
        <v>0.59399999999999997</v>
      </c>
      <c r="AC461">
        <v>4.6890000000000001</v>
      </c>
      <c r="AD461">
        <v>15858.599</v>
      </c>
      <c r="AE461">
        <v>6413.9679999999998</v>
      </c>
      <c r="AF461">
        <v>20143.293000000001</v>
      </c>
      <c r="AG461">
        <v>1</v>
      </c>
      <c r="AH461">
        <v>1</v>
      </c>
      <c r="AI461">
        <v>9.1666670000000006E-2</v>
      </c>
      <c r="AJ461">
        <v>5.0000004000000001E-2</v>
      </c>
      <c r="AK461">
        <v>8.3477430000000005E-2</v>
      </c>
      <c r="AL461">
        <v>8.4567204000000007E-2</v>
      </c>
      <c r="AM461">
        <v>3</v>
      </c>
      <c r="AN461">
        <v>35</v>
      </c>
      <c r="AO461">
        <v>60</v>
      </c>
      <c r="AP461">
        <v>75</v>
      </c>
      <c r="AQ461" s="34">
        <v>0.29755837000000002</v>
      </c>
      <c r="AR461" s="34">
        <v>2.1325020000000001</v>
      </c>
      <c r="AS461" s="34">
        <v>3.4589364999999997E-2</v>
      </c>
      <c r="AT461" s="34">
        <v>25.206223000000001</v>
      </c>
      <c r="AU461" s="34">
        <v>27.670871999999999</v>
      </c>
      <c r="AV461" s="34"/>
      <c r="AW461" s="34"/>
      <c r="AX461" s="34"/>
      <c r="AY461" s="34">
        <v>41.412475999999998</v>
      </c>
      <c r="AZ461" s="34">
        <v>2.5882800000000001</v>
      </c>
      <c r="BA461" s="34">
        <v>3.0000002000000001</v>
      </c>
      <c r="BB461" s="34">
        <v>2.2364999999999999E-2</v>
      </c>
      <c r="BC461" s="34">
        <v>0</v>
      </c>
      <c r="BD461" s="34">
        <v>0</v>
      </c>
      <c r="BE461" s="34">
        <v>0.1</v>
      </c>
      <c r="BF461" s="34">
        <v>1.0000001E-2</v>
      </c>
      <c r="BG461" s="34">
        <v>0.3</v>
      </c>
      <c r="BH461" s="34">
        <v>1.2</v>
      </c>
      <c r="BI461" s="34">
        <v>3.1000000999999999</v>
      </c>
      <c r="BJ461" s="34">
        <v>4.5</v>
      </c>
      <c r="BK461" s="34">
        <v>4</v>
      </c>
      <c r="BL461" s="34">
        <v>0</v>
      </c>
      <c r="BM461" s="34">
        <v>0.3</v>
      </c>
      <c r="BN461" s="34">
        <v>1.3000001000000001</v>
      </c>
      <c r="BO461" s="34">
        <v>0</v>
      </c>
      <c r="BP461" s="34"/>
      <c r="BQ461" s="34"/>
      <c r="BR461" s="34"/>
      <c r="BS461" s="34">
        <v>0.15861117999999999</v>
      </c>
      <c r="BT461" s="34">
        <v>2.9405309000000001E-2</v>
      </c>
      <c r="BU461" s="34">
        <v>0</v>
      </c>
      <c r="BV461" s="34">
        <v>1.7160002000000001</v>
      </c>
      <c r="BW461" s="34"/>
      <c r="BX461" s="34"/>
      <c r="BY461" s="34">
        <v>1.8000001000000001</v>
      </c>
      <c r="BZ461" s="34">
        <v>1.35</v>
      </c>
      <c r="CA461" s="34">
        <v>1.5000001000000001</v>
      </c>
      <c r="CB461" s="34"/>
      <c r="CC461" s="34"/>
      <c r="CD461" s="34"/>
      <c r="CE461" s="34"/>
      <c r="CF461" s="34"/>
      <c r="CG461" s="34"/>
      <c r="CH461" s="34"/>
      <c r="CI461" s="34"/>
      <c r="CJ461" s="34"/>
      <c r="CK461" s="34"/>
      <c r="CL461" s="34"/>
      <c r="CM461" s="34"/>
      <c r="CN461" s="34" t="s">
        <v>2233</v>
      </c>
    </row>
    <row r="462" spans="1:92">
      <c r="A462" t="s">
        <v>2679</v>
      </c>
      <c r="B462">
        <v>652</v>
      </c>
      <c r="C462" t="s">
        <v>475</v>
      </c>
      <c r="D462">
        <v>1.0765251</v>
      </c>
      <c r="E462">
        <v>0.95511215999999999</v>
      </c>
      <c r="F462">
        <v>1323.0813000000001</v>
      </c>
      <c r="G462">
        <v>90.883380000000002</v>
      </c>
      <c r="H462">
        <v>496.37957999999998</v>
      </c>
      <c r="I462">
        <v>198.18021999999999</v>
      </c>
      <c r="J462">
        <v>537.63819999999998</v>
      </c>
      <c r="K462">
        <v>8</v>
      </c>
      <c r="L462">
        <v>65.243939999999995</v>
      </c>
      <c r="M462">
        <v>95.511215000000007</v>
      </c>
      <c r="N462" t="s">
        <v>2192</v>
      </c>
      <c r="O462">
        <v>82.809619999999995</v>
      </c>
      <c r="P462">
        <v>106.12358</v>
      </c>
      <c r="Q462">
        <v>232</v>
      </c>
      <c r="R462">
        <v>2.0750000000000002</v>
      </c>
      <c r="S462">
        <v>2.91</v>
      </c>
      <c r="T462">
        <v>2.0750000000000002</v>
      </c>
      <c r="U462">
        <v>1.9550000000000001</v>
      </c>
      <c r="V462">
        <v>2.786</v>
      </c>
      <c r="W462">
        <v>1.829</v>
      </c>
      <c r="X462">
        <v>8.8550000000000004</v>
      </c>
      <c r="Y462">
        <v>1.72</v>
      </c>
      <c r="Z462">
        <v>1.6659999999999999</v>
      </c>
      <c r="AA462">
        <v>1.21</v>
      </c>
      <c r="AB462">
        <v>0.18</v>
      </c>
      <c r="AC462">
        <v>0.27500000000000002</v>
      </c>
      <c r="AD462">
        <v>18377.32</v>
      </c>
      <c r="AE462">
        <v>4153.2304999999997</v>
      </c>
      <c r="AF462">
        <v>5832.0214999999998</v>
      </c>
      <c r="AG462">
        <v>1</v>
      </c>
      <c r="AH462">
        <v>1</v>
      </c>
      <c r="AI462">
        <v>4.1666667999999997E-2</v>
      </c>
      <c r="AJ462">
        <v>4.1666667999999997E-2</v>
      </c>
      <c r="AK462">
        <v>0.11179267599999999</v>
      </c>
      <c r="AL462">
        <v>0.11375697999999999</v>
      </c>
      <c r="AM462">
        <v>10</v>
      </c>
      <c r="AN462">
        <v>45</v>
      </c>
      <c r="AO462">
        <v>10</v>
      </c>
      <c r="AP462">
        <v>40</v>
      </c>
      <c r="AQ462" s="34">
        <v>0.53725814999999999</v>
      </c>
      <c r="AR462" s="34">
        <v>4.0177565</v>
      </c>
      <c r="AS462" s="34">
        <v>1.9316139E-2</v>
      </c>
      <c r="AT462" s="34">
        <v>72.289794999999998</v>
      </c>
      <c r="AU462" s="34">
        <v>76.864130000000003</v>
      </c>
      <c r="AV462" s="34"/>
      <c r="AW462" s="34"/>
      <c r="AX462" s="34"/>
      <c r="AY462" s="34">
        <v>1.035312</v>
      </c>
      <c r="AZ462" s="34">
        <v>0.51765600000000001</v>
      </c>
      <c r="BA462" s="34">
        <v>4.0000002999999999E-2</v>
      </c>
      <c r="BB462" s="34">
        <v>7.4540004000000007E-2</v>
      </c>
      <c r="BC462" s="34">
        <v>0</v>
      </c>
      <c r="BD462" s="34">
        <v>0</v>
      </c>
      <c r="BE462" s="34">
        <v>0.1</v>
      </c>
      <c r="BF462" s="34">
        <v>1.0000001E-2</v>
      </c>
      <c r="BG462" s="34">
        <v>0.2</v>
      </c>
      <c r="BH462" s="34">
        <v>0.3</v>
      </c>
      <c r="BI462" s="34">
        <v>0.5</v>
      </c>
      <c r="BJ462" s="34">
        <v>0.2</v>
      </c>
      <c r="BK462" s="34">
        <v>1</v>
      </c>
      <c r="BL462" s="34">
        <v>0</v>
      </c>
      <c r="BM462" s="34">
        <v>0.2</v>
      </c>
      <c r="BN462" s="34">
        <v>0</v>
      </c>
      <c r="BO462" s="34">
        <v>0</v>
      </c>
      <c r="BP462" s="34"/>
      <c r="BQ462" s="34"/>
      <c r="BR462" s="34"/>
      <c r="BS462" s="34">
        <v>0.1480371</v>
      </c>
      <c r="BT462" s="34">
        <v>0.22053981</v>
      </c>
      <c r="BU462" s="34">
        <v>0</v>
      </c>
      <c r="BV462" s="34">
        <v>1.4475001000000001</v>
      </c>
      <c r="BW462" s="34"/>
      <c r="BX462" s="34"/>
      <c r="BY462" s="34">
        <v>0.32000002</v>
      </c>
      <c r="BZ462" s="34">
        <v>1.08</v>
      </c>
      <c r="CA462" s="34">
        <v>0.3</v>
      </c>
      <c r="CB462" s="34"/>
      <c r="CC462" s="34"/>
      <c r="CD462" s="34"/>
      <c r="CE462" s="34"/>
      <c r="CF462" s="34"/>
      <c r="CG462" s="34"/>
      <c r="CH462" s="34"/>
      <c r="CI462" s="34"/>
      <c r="CJ462" s="34"/>
      <c r="CK462" s="34"/>
      <c r="CL462" s="34"/>
      <c r="CM462" s="34"/>
      <c r="CN462" s="34" t="s">
        <v>2176</v>
      </c>
    </row>
    <row r="463" spans="1:92">
      <c r="A463" t="s">
        <v>2680</v>
      </c>
      <c r="B463">
        <v>653</v>
      </c>
      <c r="C463" t="s">
        <v>475</v>
      </c>
      <c r="D463">
        <v>1.2113737</v>
      </c>
      <c r="E463">
        <v>1.0095316000000001</v>
      </c>
      <c r="F463">
        <v>1324.9509</v>
      </c>
      <c r="G463">
        <v>91.012379999999993</v>
      </c>
      <c r="H463">
        <v>497.02985000000001</v>
      </c>
      <c r="I463">
        <v>199.27058</v>
      </c>
      <c r="J463">
        <v>537.63819999999998</v>
      </c>
      <c r="K463">
        <v>8</v>
      </c>
      <c r="L463">
        <v>73.416589999999999</v>
      </c>
      <c r="M463">
        <v>100.95316</v>
      </c>
      <c r="N463" t="s">
        <v>2192</v>
      </c>
      <c r="O463">
        <v>93.182593999999995</v>
      </c>
      <c r="P463">
        <v>112.17018</v>
      </c>
      <c r="Q463">
        <v>234</v>
      </c>
      <c r="R463">
        <v>2.2010000000000001</v>
      </c>
      <c r="S463">
        <v>2.9119999999999999</v>
      </c>
      <c r="T463">
        <v>2.2010000000000001</v>
      </c>
      <c r="U463">
        <v>2.0099999999999998</v>
      </c>
      <c r="V463">
        <v>2.9380000000000002</v>
      </c>
      <c r="W463">
        <v>1.873</v>
      </c>
      <c r="X463">
        <v>8.8550000000000004</v>
      </c>
      <c r="Y463">
        <v>2.0289999999999999</v>
      </c>
      <c r="Z463">
        <v>3.806</v>
      </c>
      <c r="AA463">
        <v>1.456</v>
      </c>
      <c r="AB463">
        <v>0.42899999999999999</v>
      </c>
      <c r="AC463">
        <v>1.921</v>
      </c>
      <c r="AD463">
        <v>18377.32</v>
      </c>
      <c r="AE463">
        <v>4153.2304999999997</v>
      </c>
      <c r="AF463">
        <v>10743.415999999999</v>
      </c>
      <c r="AG463">
        <v>1</v>
      </c>
      <c r="AH463">
        <v>1</v>
      </c>
      <c r="AI463">
        <v>8.3333335999999994E-2</v>
      </c>
      <c r="AJ463">
        <v>4.1666667999999997E-2</v>
      </c>
      <c r="AK463">
        <v>0.119873956</v>
      </c>
      <c r="AL463">
        <v>0.12318435</v>
      </c>
      <c r="AM463">
        <v>10</v>
      </c>
      <c r="AN463">
        <v>45</v>
      </c>
      <c r="AO463">
        <v>20</v>
      </c>
      <c r="AP463">
        <v>40</v>
      </c>
      <c r="AQ463" s="34">
        <v>0.53725814999999999</v>
      </c>
      <c r="AR463" s="34">
        <v>4.0177565</v>
      </c>
      <c r="AS463" s="34">
        <v>1.9316139E-2</v>
      </c>
      <c r="AT463" s="34">
        <v>72.289794999999998</v>
      </c>
      <c r="AU463" s="34">
        <v>76.864130000000003</v>
      </c>
      <c r="AV463" s="34"/>
      <c r="AW463" s="34"/>
      <c r="AX463" s="34"/>
      <c r="AY463" s="34">
        <v>10.353119</v>
      </c>
      <c r="AZ463" s="34">
        <v>3.8824200000000002</v>
      </c>
      <c r="BA463" s="34">
        <v>4.0000002999999999E-2</v>
      </c>
      <c r="BB463" s="34">
        <v>7.4540004000000007E-2</v>
      </c>
      <c r="BC463" s="34">
        <v>0</v>
      </c>
      <c r="BD463" s="34">
        <v>0</v>
      </c>
      <c r="BE463" s="34">
        <v>0.1</v>
      </c>
      <c r="BF463" s="34">
        <v>1.0000001E-2</v>
      </c>
      <c r="BG463" s="34">
        <v>0.2</v>
      </c>
      <c r="BH463" s="34">
        <v>0.3</v>
      </c>
      <c r="BI463" s="34">
        <v>0.5</v>
      </c>
      <c r="BJ463" s="34">
        <v>0.2</v>
      </c>
      <c r="BK463" s="34">
        <v>3.0000002000000001</v>
      </c>
      <c r="BL463" s="34">
        <v>2</v>
      </c>
      <c r="BM463" s="34">
        <v>0.2</v>
      </c>
      <c r="BN463" s="34">
        <v>4</v>
      </c>
      <c r="BO463" s="34">
        <v>1</v>
      </c>
      <c r="BP463" s="34"/>
      <c r="BQ463" s="34"/>
      <c r="BR463" s="34"/>
      <c r="BS463" s="34">
        <v>0.1480371</v>
      </c>
      <c r="BT463" s="34">
        <v>0</v>
      </c>
      <c r="BU463" s="34">
        <v>0</v>
      </c>
      <c r="BV463" s="34">
        <v>1.4475001000000001</v>
      </c>
      <c r="BW463" s="34"/>
      <c r="BX463" s="34"/>
      <c r="BY463" s="34">
        <v>0.96000010000000002</v>
      </c>
      <c r="BZ463" s="34">
        <v>1.08</v>
      </c>
      <c r="CA463" s="34">
        <v>0.3</v>
      </c>
      <c r="CB463" s="34"/>
      <c r="CC463" s="34"/>
      <c r="CD463" s="34"/>
      <c r="CE463" s="34"/>
      <c r="CF463" s="34"/>
      <c r="CG463" s="34"/>
      <c r="CH463" s="34"/>
      <c r="CI463" s="34"/>
      <c r="CJ463" s="34"/>
      <c r="CK463" s="34"/>
      <c r="CL463" s="34"/>
      <c r="CM463" s="34"/>
      <c r="CN463" s="34" t="s">
        <v>2176</v>
      </c>
    </row>
    <row r="464" spans="1:92">
      <c r="A464" t="s">
        <v>2681</v>
      </c>
      <c r="B464">
        <v>654</v>
      </c>
      <c r="C464" t="s">
        <v>475</v>
      </c>
      <c r="D464">
        <v>3.7077403000000002</v>
      </c>
      <c r="E464">
        <v>3.1761900000000001</v>
      </c>
      <c r="F464">
        <v>2940.9589999999998</v>
      </c>
      <c r="G464">
        <v>101.12558</v>
      </c>
      <c r="H464">
        <v>546.37040000000002</v>
      </c>
      <c r="I464">
        <v>1755.8246999999999</v>
      </c>
      <c r="J464">
        <v>537.63819999999998</v>
      </c>
      <c r="K464">
        <v>9</v>
      </c>
      <c r="L464">
        <v>54.365696</v>
      </c>
      <c r="M464">
        <v>127.0476</v>
      </c>
      <c r="N464" t="s">
        <v>2184</v>
      </c>
      <c r="O464">
        <v>80.603049999999996</v>
      </c>
      <c r="P464">
        <v>105.873</v>
      </c>
      <c r="Q464">
        <v>445</v>
      </c>
      <c r="R464">
        <v>3.851</v>
      </c>
      <c r="S464">
        <v>4.3380000000000001</v>
      </c>
      <c r="T464">
        <v>3.851</v>
      </c>
      <c r="U464">
        <v>3.5640000000000001</v>
      </c>
      <c r="V464">
        <v>3.8570000000000002</v>
      </c>
      <c r="W464">
        <v>3.0840000000000001</v>
      </c>
      <c r="X464">
        <v>8.5069999999999997</v>
      </c>
      <c r="Y464">
        <v>3.0790000000000002</v>
      </c>
      <c r="Z464">
        <v>5.2649999999999997</v>
      </c>
      <c r="AA464">
        <v>2.0529999999999999</v>
      </c>
      <c r="AB464">
        <v>0.89700000000000002</v>
      </c>
      <c r="AC464">
        <v>2.3149999999999999</v>
      </c>
      <c r="AD464">
        <v>18377.32</v>
      </c>
      <c r="AE464">
        <v>10153.23</v>
      </c>
      <c r="AF464">
        <v>22680.57</v>
      </c>
      <c r="AG464">
        <v>1</v>
      </c>
      <c r="AH464">
        <v>1</v>
      </c>
      <c r="AI464">
        <v>0.16666666999999999</v>
      </c>
      <c r="AJ464">
        <v>6.6666669999999997E-2</v>
      </c>
      <c r="AK464">
        <v>0.15577070000000001</v>
      </c>
      <c r="AL464">
        <v>0.15774092000000001</v>
      </c>
      <c r="AM464">
        <v>10</v>
      </c>
      <c r="AN464">
        <v>45</v>
      </c>
      <c r="AO464">
        <v>85</v>
      </c>
      <c r="AP464">
        <v>85</v>
      </c>
      <c r="AQ464" s="34">
        <v>0.53725814999999999</v>
      </c>
      <c r="AR464" s="34">
        <v>4.0177565</v>
      </c>
      <c r="AS464" s="34">
        <v>1.9316139E-2</v>
      </c>
      <c r="AT464" s="34">
        <v>72.289794999999998</v>
      </c>
      <c r="AU464" s="34">
        <v>76.864130000000003</v>
      </c>
      <c r="AV464" s="34"/>
      <c r="AW464" s="34"/>
      <c r="AX464" s="34"/>
      <c r="AY464" s="34">
        <v>10.353119</v>
      </c>
      <c r="AZ464" s="34">
        <v>3.8824200000000002</v>
      </c>
      <c r="BA464" s="34">
        <v>4.0000002999999999E-2</v>
      </c>
      <c r="BB464" s="34">
        <v>7.4540004000000007E-2</v>
      </c>
      <c r="BC464" s="34">
        <v>0</v>
      </c>
      <c r="BD464" s="34">
        <v>0</v>
      </c>
      <c r="BE464" s="34">
        <v>0.1</v>
      </c>
      <c r="BF464" s="34">
        <v>1.0000001E-2</v>
      </c>
      <c r="BG464" s="34">
        <v>1</v>
      </c>
      <c r="BH464" s="34">
        <v>2.5</v>
      </c>
      <c r="BI464" s="34">
        <v>3.0000002000000001</v>
      </c>
      <c r="BJ464" s="34">
        <v>3.0000002000000001</v>
      </c>
      <c r="BK464" s="34">
        <v>5</v>
      </c>
      <c r="BL464" s="34">
        <v>3.0000002000000001</v>
      </c>
      <c r="BM464" s="34">
        <v>0.2</v>
      </c>
      <c r="BN464" s="34">
        <v>4</v>
      </c>
      <c r="BO464" s="34">
        <v>1</v>
      </c>
      <c r="BP464" s="34"/>
      <c r="BQ464" s="34"/>
      <c r="BR464" s="34"/>
      <c r="BS464" s="34">
        <v>0.1480371</v>
      </c>
      <c r="BT464" s="34">
        <v>7.351328E-2</v>
      </c>
      <c r="BU464" s="34">
        <v>0</v>
      </c>
      <c r="BV464" s="34">
        <v>2.3160002</v>
      </c>
      <c r="BW464" s="34"/>
      <c r="BX464" s="34"/>
      <c r="BY464" s="34">
        <v>2.5600002000000002</v>
      </c>
      <c r="BZ464" s="34">
        <v>2.7</v>
      </c>
      <c r="CA464" s="34">
        <v>0.3</v>
      </c>
      <c r="CB464" s="34"/>
      <c r="CC464" s="34"/>
      <c r="CD464" s="34"/>
      <c r="CE464" s="34"/>
      <c r="CF464" s="34"/>
      <c r="CG464" s="34"/>
      <c r="CH464" s="34"/>
      <c r="CI464" s="34"/>
      <c r="CJ464" s="34"/>
      <c r="CK464" s="34"/>
      <c r="CL464" s="34"/>
      <c r="CM464" s="34"/>
      <c r="CN464" s="34" t="s">
        <v>2176</v>
      </c>
    </row>
    <row r="465" spans="1:92">
      <c r="A465" t="s">
        <v>2682</v>
      </c>
      <c r="B465">
        <v>655</v>
      </c>
      <c r="C465" t="s">
        <v>474</v>
      </c>
      <c r="D465">
        <v>1.4088225000000001</v>
      </c>
      <c r="E465">
        <v>0.73222609999999999</v>
      </c>
      <c r="F465">
        <v>690.56177000000002</v>
      </c>
      <c r="G465">
        <v>3.5708386999999999</v>
      </c>
      <c r="H465">
        <v>128.11865</v>
      </c>
      <c r="I465">
        <v>21.234103999999999</v>
      </c>
      <c r="J465">
        <v>537.63819999999998</v>
      </c>
      <c r="K465">
        <v>8</v>
      </c>
      <c r="L465">
        <v>85.383179999999996</v>
      </c>
      <c r="M465">
        <v>73.222610000000003</v>
      </c>
      <c r="N465" t="s">
        <v>2192</v>
      </c>
      <c r="O465">
        <v>108.37097</v>
      </c>
      <c r="P465">
        <v>81.358459999999994</v>
      </c>
      <c r="Q465">
        <v>217</v>
      </c>
      <c r="R465">
        <v>2.3740000000000001</v>
      </c>
      <c r="S465">
        <v>2.1019999999999999</v>
      </c>
      <c r="T465">
        <v>2.3740000000000001</v>
      </c>
      <c r="U465">
        <v>1.7110000000000001</v>
      </c>
      <c r="V465">
        <v>0.82899999999999996</v>
      </c>
      <c r="W465">
        <v>1.5389999999999999</v>
      </c>
      <c r="X465">
        <v>0</v>
      </c>
      <c r="Y465">
        <v>0.39500000000000002</v>
      </c>
      <c r="Z465">
        <v>6.944</v>
      </c>
      <c r="AA465">
        <v>1.8360000000000001</v>
      </c>
      <c r="AB465">
        <v>0.57399999999999995</v>
      </c>
      <c r="AC465">
        <v>4.5339999999999998</v>
      </c>
      <c r="AD465">
        <v>15644.771000000001</v>
      </c>
      <c r="AE465">
        <v>8919.0609999999997</v>
      </c>
      <c r="AF465">
        <v>21080.217000000001</v>
      </c>
      <c r="AG465">
        <v>1</v>
      </c>
      <c r="AH465">
        <v>1</v>
      </c>
      <c r="AI465">
        <v>8.3333335999999994E-2</v>
      </c>
      <c r="AJ465">
        <v>4.1666667999999997E-2</v>
      </c>
      <c r="AK465">
        <v>2.104108E-2</v>
      </c>
      <c r="AL465">
        <v>2.1086556999999999E-2</v>
      </c>
      <c r="AM465">
        <v>1</v>
      </c>
      <c r="AN465">
        <v>15</v>
      </c>
      <c r="AO465">
        <v>20</v>
      </c>
      <c r="AP465">
        <v>60</v>
      </c>
      <c r="AQ465" s="34">
        <v>0.49593058000000001</v>
      </c>
      <c r="AR465" s="34">
        <v>0</v>
      </c>
      <c r="AS465" s="34">
        <v>1.9152625999999999</v>
      </c>
      <c r="AT465" s="34">
        <v>37.793067999999998</v>
      </c>
      <c r="AU465" s="34">
        <v>38.804110000000001</v>
      </c>
      <c r="AV465" s="34"/>
      <c r="AW465" s="34"/>
      <c r="AX465" s="34"/>
      <c r="AY465" s="34">
        <v>41.412475999999998</v>
      </c>
      <c r="AZ465" s="34">
        <v>2.5882800000000001</v>
      </c>
      <c r="BA465" s="34">
        <v>3.0000002000000001</v>
      </c>
      <c r="BB465" s="34">
        <v>7.4549999999999998E-3</v>
      </c>
      <c r="BC465" s="34">
        <v>0</v>
      </c>
      <c r="BD465" s="34">
        <v>0</v>
      </c>
      <c r="BE465" s="34">
        <v>0.05</v>
      </c>
      <c r="BF465" s="34">
        <v>1.0000001E-2</v>
      </c>
      <c r="BG465" s="34">
        <v>1</v>
      </c>
      <c r="BH465" s="34">
        <v>2</v>
      </c>
      <c r="BI465" s="34">
        <v>2</v>
      </c>
      <c r="BJ465" s="34">
        <v>2</v>
      </c>
      <c r="BK465" s="34">
        <v>3.0000002000000001</v>
      </c>
      <c r="BL465" s="34">
        <v>2</v>
      </c>
      <c r="BM465" s="34">
        <v>1</v>
      </c>
      <c r="BN465" s="34">
        <v>2</v>
      </c>
      <c r="BO465" s="34">
        <v>0</v>
      </c>
      <c r="BP465" s="34"/>
      <c r="BQ465" s="34"/>
      <c r="BR465" s="34"/>
      <c r="BS465" s="34"/>
      <c r="BT465" s="34"/>
      <c r="BU465" s="34"/>
      <c r="BV465" s="34">
        <v>1.4475001000000001</v>
      </c>
      <c r="BW465" s="34"/>
      <c r="BX465" s="34"/>
      <c r="BY465" s="34">
        <v>1.44</v>
      </c>
      <c r="BZ465" s="34">
        <v>1.6200000999999999</v>
      </c>
      <c r="CA465" s="34">
        <v>0.3</v>
      </c>
      <c r="CB465" s="34"/>
      <c r="CC465" s="34"/>
      <c r="CD465" s="34"/>
      <c r="CE465" s="34"/>
      <c r="CF465" s="34"/>
      <c r="CG465" s="34"/>
      <c r="CH465" s="34"/>
      <c r="CI465" s="34"/>
      <c r="CJ465" s="34"/>
      <c r="CK465" s="34"/>
      <c r="CL465" s="34"/>
      <c r="CM465" s="34"/>
      <c r="CN465" s="34" t="s">
        <v>2176</v>
      </c>
    </row>
    <row r="466" spans="1:92">
      <c r="A466" t="s">
        <v>2683</v>
      </c>
      <c r="B466">
        <v>656</v>
      </c>
      <c r="C466" t="s">
        <v>476</v>
      </c>
      <c r="D466">
        <v>2.0614669999999999</v>
      </c>
      <c r="E466">
        <v>1.5649881000000001</v>
      </c>
      <c r="F466">
        <v>2736.4854</v>
      </c>
      <c r="G466">
        <v>67.976455999999999</v>
      </c>
      <c r="H466">
        <v>2217.3535000000002</v>
      </c>
      <c r="I466">
        <v>158.32002</v>
      </c>
      <c r="J466">
        <v>292.83524</v>
      </c>
      <c r="K466">
        <v>8</v>
      </c>
      <c r="L466">
        <v>124.93738</v>
      </c>
      <c r="M466">
        <v>156.49880999999999</v>
      </c>
      <c r="N466" t="s">
        <v>2217</v>
      </c>
      <c r="O466">
        <v>89.629000000000005</v>
      </c>
      <c r="P466">
        <v>86.943790000000007</v>
      </c>
      <c r="Q466">
        <v>321</v>
      </c>
      <c r="R466">
        <v>2.8719999999999999</v>
      </c>
      <c r="S466">
        <v>4.1849999999999996</v>
      </c>
      <c r="T466">
        <v>2.8719999999999999</v>
      </c>
      <c r="U466">
        <v>2.5019999999999998</v>
      </c>
      <c r="V466">
        <v>2.2309999999999999</v>
      </c>
      <c r="W466">
        <v>1.6579999999999999</v>
      </c>
      <c r="X466">
        <v>5.8419999999999996</v>
      </c>
      <c r="Y466">
        <v>1.599</v>
      </c>
      <c r="Z466">
        <v>1.3320000000000001</v>
      </c>
      <c r="AA466">
        <v>1.044</v>
      </c>
      <c r="AB466">
        <v>0.14000000000000001</v>
      </c>
      <c r="AC466">
        <v>0.14799999999999999</v>
      </c>
      <c r="AD466">
        <v>16278.673000000001</v>
      </c>
      <c r="AE466">
        <v>3063.53</v>
      </c>
      <c r="AF466">
        <v>4609.3046999999997</v>
      </c>
      <c r="AG466">
        <v>1</v>
      </c>
      <c r="AH466">
        <v>1</v>
      </c>
      <c r="AI466">
        <v>4.1666667999999997E-2</v>
      </c>
      <c r="AJ466">
        <v>1.6666667999999999E-2</v>
      </c>
      <c r="AK466">
        <v>0.26864564000000002</v>
      </c>
      <c r="AL466">
        <v>0.27728294999999997</v>
      </c>
      <c r="AM466">
        <v>10</v>
      </c>
      <c r="AN466">
        <v>45</v>
      </c>
      <c r="AO466">
        <v>15</v>
      </c>
      <c r="AP466">
        <v>30</v>
      </c>
      <c r="AQ466" s="34">
        <v>3.1822216999999999</v>
      </c>
      <c r="AR466" s="34">
        <v>0.61811643999999999</v>
      </c>
      <c r="AS466" s="34">
        <v>1.9316139E-2</v>
      </c>
      <c r="AT466" s="34">
        <v>202.76865000000001</v>
      </c>
      <c r="AU466" s="34">
        <v>206.58832000000001</v>
      </c>
      <c r="AV466" s="34">
        <v>1.4240725000000001E-5</v>
      </c>
      <c r="AW466" s="34">
        <v>0.36756638000000003</v>
      </c>
      <c r="AX466" s="34"/>
      <c r="AY466" s="34"/>
      <c r="AZ466" s="34">
        <v>0.51765600000000001</v>
      </c>
      <c r="BA466" s="34">
        <v>0.5</v>
      </c>
      <c r="BB466" s="34">
        <v>4.2765003000000003E-2</v>
      </c>
      <c r="BC466" s="34">
        <v>0</v>
      </c>
      <c r="BD466" s="34">
        <v>0</v>
      </c>
      <c r="BE466" s="34">
        <v>0.5</v>
      </c>
      <c r="BF466" s="34">
        <v>1.0000001E-2</v>
      </c>
      <c r="BG466" s="34">
        <v>0.2</v>
      </c>
      <c r="BH466" s="34">
        <v>0.2</v>
      </c>
      <c r="BI466" s="34">
        <v>0.6</v>
      </c>
      <c r="BJ466" s="34">
        <v>0.2</v>
      </c>
      <c r="BK466" s="34">
        <v>0.5</v>
      </c>
      <c r="BL466" s="34">
        <v>0.5</v>
      </c>
      <c r="BM466" s="34">
        <v>0.1</v>
      </c>
      <c r="BN466" s="34">
        <v>0.1</v>
      </c>
      <c r="BO466" s="34">
        <v>0</v>
      </c>
      <c r="BP466" s="34"/>
      <c r="BQ466" s="34"/>
      <c r="BR466" s="34"/>
      <c r="BS466" s="34">
        <v>0.27638163999999998</v>
      </c>
      <c r="BT466" s="34">
        <v>0.29405308000000002</v>
      </c>
      <c r="BU466" s="34">
        <v>0</v>
      </c>
      <c r="BV466" s="34">
        <v>0.57900006000000004</v>
      </c>
      <c r="BW466" s="34"/>
      <c r="BX466" s="34"/>
      <c r="BY466" s="34">
        <v>0.32000002</v>
      </c>
      <c r="BZ466" s="34">
        <v>0.72</v>
      </c>
      <c r="CA466" s="34">
        <v>0.3</v>
      </c>
      <c r="CB466" s="34"/>
      <c r="CC466" s="34"/>
      <c r="CD466" s="34"/>
      <c r="CE466" s="34"/>
      <c r="CF466" s="34"/>
      <c r="CG466" s="34"/>
      <c r="CH466" s="34"/>
      <c r="CI466" s="34"/>
      <c r="CJ466" s="34"/>
      <c r="CK466" s="34"/>
      <c r="CL466" s="34"/>
      <c r="CM466" s="34"/>
      <c r="CN466" s="34" t="s">
        <v>2176</v>
      </c>
    </row>
    <row r="467" spans="1:92">
      <c r="A467" t="s">
        <v>2684</v>
      </c>
      <c r="B467">
        <v>657</v>
      </c>
      <c r="C467" t="s">
        <v>476</v>
      </c>
      <c r="D467">
        <v>4.2453079999999996</v>
      </c>
      <c r="E467">
        <v>4.2808460000000004</v>
      </c>
      <c r="F467">
        <v>7431.3959999999997</v>
      </c>
      <c r="G467">
        <v>93.588660000000004</v>
      </c>
      <c r="H467">
        <v>4591.5360000000001</v>
      </c>
      <c r="I467">
        <v>2208.6325999999999</v>
      </c>
      <c r="J467">
        <v>537.63819999999998</v>
      </c>
      <c r="K467">
        <v>10</v>
      </c>
      <c r="L467">
        <v>56.755446999999997</v>
      </c>
      <c r="M467">
        <v>91.081829999999997</v>
      </c>
      <c r="N467" t="s">
        <v>2197</v>
      </c>
      <c r="O467">
        <v>46.651733</v>
      </c>
      <c r="P467">
        <v>138.09181000000001</v>
      </c>
      <c r="Q467">
        <v>433</v>
      </c>
      <c r="R467">
        <v>4.1379999999999999</v>
      </c>
      <c r="S467">
        <v>6.8959999999999999</v>
      </c>
      <c r="T467">
        <v>4.1210000000000004</v>
      </c>
      <c r="U467">
        <v>4.1379999999999999</v>
      </c>
      <c r="V467">
        <v>3</v>
      </c>
      <c r="W467">
        <v>2.569</v>
      </c>
      <c r="X467">
        <v>5.8419999999999996</v>
      </c>
      <c r="Y467">
        <v>2.484</v>
      </c>
      <c r="Z467">
        <v>3.3239999999999998</v>
      </c>
      <c r="AA467">
        <v>1.8620000000000001</v>
      </c>
      <c r="AB467">
        <v>0.99399999999999999</v>
      </c>
      <c r="AC467">
        <v>0.46899999999999997</v>
      </c>
      <c r="AD467">
        <v>13964.33</v>
      </c>
      <c r="AE467">
        <v>14932.45</v>
      </c>
      <c r="AF467">
        <v>23275.81</v>
      </c>
      <c r="AG467">
        <v>1</v>
      </c>
      <c r="AH467">
        <v>1</v>
      </c>
      <c r="AI467">
        <v>8.3333335999999994E-2</v>
      </c>
      <c r="AJ467">
        <v>8.3333335999999994E-2</v>
      </c>
      <c r="AK467">
        <v>0.18342559</v>
      </c>
      <c r="AL467">
        <v>0.18387605000000001</v>
      </c>
      <c r="AM467">
        <v>15</v>
      </c>
      <c r="AN467">
        <v>65</v>
      </c>
      <c r="AO467">
        <v>70</v>
      </c>
      <c r="AP467">
        <v>70</v>
      </c>
      <c r="AQ467" s="34">
        <v>2.6036358000000002</v>
      </c>
      <c r="AR467" s="34">
        <v>0.61811643999999999</v>
      </c>
      <c r="AS467" s="34">
        <v>1.9316139E-2</v>
      </c>
      <c r="AT467" s="34">
        <v>203.34724</v>
      </c>
      <c r="AU467" s="34">
        <v>206.58832000000001</v>
      </c>
      <c r="AV467" s="34">
        <v>1.4240725000000001E-5</v>
      </c>
      <c r="AW467" s="34">
        <v>0.36756638000000003</v>
      </c>
      <c r="AX467" s="34"/>
      <c r="AY467" s="34"/>
      <c r="AZ467" s="34">
        <v>2.5882800000000001</v>
      </c>
      <c r="BA467" s="34">
        <v>0.5</v>
      </c>
      <c r="BB467" s="34">
        <v>6.4150005999999996E-2</v>
      </c>
      <c r="BC467" s="34">
        <v>0</v>
      </c>
      <c r="BD467" s="34">
        <v>0</v>
      </c>
      <c r="BE467" s="34">
        <v>1</v>
      </c>
      <c r="BF467" s="34">
        <v>1.0000001E-2</v>
      </c>
      <c r="BG467" s="34">
        <v>3.0000002000000001</v>
      </c>
      <c r="BH467" s="34">
        <v>2</v>
      </c>
      <c r="BI467" s="34">
        <v>2</v>
      </c>
      <c r="BJ467" s="34">
        <v>3.0000002000000001</v>
      </c>
      <c r="BK467" s="34">
        <v>2</v>
      </c>
      <c r="BL467" s="34">
        <v>1</v>
      </c>
      <c r="BM467" s="34">
        <v>1.2</v>
      </c>
      <c r="BN467" s="34">
        <v>2.2000000000000002</v>
      </c>
      <c r="BO467" s="34">
        <v>0</v>
      </c>
      <c r="BP467" s="34"/>
      <c r="BQ467" s="34"/>
      <c r="BR467" s="34"/>
      <c r="BS467" s="34">
        <v>0.27638163999999998</v>
      </c>
      <c r="BT467" s="34">
        <v>7.3513270000000006E-2</v>
      </c>
      <c r="BU467" s="34">
        <v>0</v>
      </c>
      <c r="BV467" s="34">
        <v>2.8950002000000001</v>
      </c>
      <c r="BW467" s="34"/>
      <c r="BX467" s="34"/>
      <c r="BY467" s="34">
        <v>4.4800000000000004</v>
      </c>
      <c r="BZ467" s="34">
        <v>2.5200002000000001</v>
      </c>
      <c r="CA467" s="34">
        <v>0.3</v>
      </c>
      <c r="CB467" s="34"/>
      <c r="CC467" s="34"/>
      <c r="CD467" s="34"/>
      <c r="CE467" s="34"/>
      <c r="CF467" s="34"/>
      <c r="CG467" s="34"/>
      <c r="CH467" s="34"/>
      <c r="CI467" s="34"/>
      <c r="CJ467" s="34"/>
      <c r="CK467" s="34"/>
      <c r="CL467" s="34"/>
      <c r="CM467" s="34"/>
      <c r="CN467" s="34" t="s">
        <v>2176</v>
      </c>
    </row>
    <row r="468" spans="1:92">
      <c r="A468" t="s">
        <v>2685</v>
      </c>
      <c r="B468">
        <v>658</v>
      </c>
      <c r="C468" t="s">
        <v>477</v>
      </c>
      <c r="D468">
        <v>5.3628087000000004</v>
      </c>
      <c r="E468">
        <v>2.9840710000000001</v>
      </c>
      <c r="F468">
        <v>4721.6019999999999</v>
      </c>
      <c r="G468">
        <v>97.242660000000001</v>
      </c>
      <c r="H468">
        <v>4200.3027000000002</v>
      </c>
      <c r="I468">
        <v>131.22130000000001</v>
      </c>
      <c r="J468">
        <v>292.83524</v>
      </c>
      <c r="K468">
        <v>9</v>
      </c>
      <c r="L468">
        <v>78.633560000000003</v>
      </c>
      <c r="M468">
        <v>119.36284999999999</v>
      </c>
      <c r="N468" t="s">
        <v>2184</v>
      </c>
      <c r="O468">
        <v>116.58280000000001</v>
      </c>
      <c r="P468">
        <v>99.469030000000004</v>
      </c>
      <c r="Q468">
        <v>522</v>
      </c>
      <c r="R468">
        <v>4.6319999999999997</v>
      </c>
      <c r="S468">
        <v>5.4969999999999999</v>
      </c>
      <c r="T468">
        <v>4.6319999999999997</v>
      </c>
      <c r="U468">
        <v>3.4550000000000001</v>
      </c>
      <c r="V468">
        <v>1.889</v>
      </c>
      <c r="W468">
        <v>2.5939999999999999</v>
      </c>
      <c r="X468">
        <v>0</v>
      </c>
      <c r="Y468">
        <v>1.8120000000000001</v>
      </c>
      <c r="Z468">
        <v>1.982</v>
      </c>
      <c r="AA468">
        <v>1.3109999999999999</v>
      </c>
      <c r="AB468">
        <v>0.158</v>
      </c>
      <c r="AC468">
        <v>0.51200000000000001</v>
      </c>
      <c r="AD468">
        <v>19797.115000000002</v>
      </c>
      <c r="AE468">
        <v>4149.0703000000003</v>
      </c>
      <c r="AF468">
        <v>6428.5712999999996</v>
      </c>
      <c r="AG468">
        <v>1</v>
      </c>
      <c r="AH468">
        <v>1</v>
      </c>
      <c r="AI468">
        <v>4.1666667999999997E-2</v>
      </c>
      <c r="AJ468">
        <v>1.6666667999999999E-2</v>
      </c>
      <c r="AK468">
        <v>0.54815227</v>
      </c>
      <c r="AL468">
        <v>0.57045877</v>
      </c>
      <c r="AM468">
        <v>20</v>
      </c>
      <c r="AN468">
        <v>75</v>
      </c>
      <c r="AO468">
        <v>30</v>
      </c>
      <c r="AP468">
        <v>30</v>
      </c>
      <c r="AQ468" s="34">
        <v>2.8929288</v>
      </c>
      <c r="AR468" s="34">
        <v>0.38632280000000002</v>
      </c>
      <c r="AS468" s="34">
        <v>0.16998202000000001</v>
      </c>
      <c r="AT468" s="34">
        <v>311.39022999999997</v>
      </c>
      <c r="AU468" s="34">
        <v>314.83947999999998</v>
      </c>
      <c r="AV468" s="34">
        <v>4.5570315999999997E-5</v>
      </c>
      <c r="AW468" s="34">
        <v>1.1762123</v>
      </c>
      <c r="AX468" s="34"/>
      <c r="AY468" s="34">
        <v>1.5682834000000001</v>
      </c>
      <c r="AZ468" s="34">
        <v>1.5682833</v>
      </c>
      <c r="BA468" s="34">
        <v>3.0000002000000001</v>
      </c>
      <c r="BB468" s="34">
        <v>8.5535004999999997E-2</v>
      </c>
      <c r="BC468" s="34">
        <v>0</v>
      </c>
      <c r="BD468" s="34">
        <v>0</v>
      </c>
      <c r="BE468" s="34">
        <v>1</v>
      </c>
      <c r="BF468" s="34">
        <v>1.0000001E-2</v>
      </c>
      <c r="BG468" s="34">
        <v>0.2</v>
      </c>
      <c r="BH468" s="34">
        <v>0.2</v>
      </c>
      <c r="BI468" s="34">
        <v>0.6</v>
      </c>
      <c r="BJ468" s="34">
        <v>0.2</v>
      </c>
      <c r="BK468" s="34">
        <v>1</v>
      </c>
      <c r="BL468" s="34">
        <v>1</v>
      </c>
      <c r="BM468" s="34">
        <v>0.2</v>
      </c>
      <c r="BN468" s="34">
        <v>0.2</v>
      </c>
      <c r="BO468" s="34">
        <v>0</v>
      </c>
      <c r="BP468" s="34"/>
      <c r="BQ468" s="34"/>
      <c r="BR468" s="34"/>
      <c r="BS468" s="34">
        <v>0.27638163999999998</v>
      </c>
      <c r="BT468" s="34">
        <v>0.29405308000000002</v>
      </c>
      <c r="BU468" s="34">
        <v>0</v>
      </c>
      <c r="BV468" s="34">
        <v>0.57900006000000004</v>
      </c>
      <c r="BW468" s="34"/>
      <c r="BX468" s="34"/>
      <c r="BY468" s="34">
        <v>0.32000002</v>
      </c>
      <c r="BZ468" s="34">
        <v>0.72</v>
      </c>
      <c r="CA468" s="34">
        <v>0.3</v>
      </c>
      <c r="CB468" s="34"/>
      <c r="CC468" s="34"/>
      <c r="CD468" s="34"/>
      <c r="CE468" s="34"/>
      <c r="CF468" s="34"/>
      <c r="CG468" s="34"/>
      <c r="CH468" s="34"/>
      <c r="CI468" s="34"/>
      <c r="CJ468" s="34"/>
      <c r="CK468" s="34"/>
      <c r="CL468" s="34"/>
      <c r="CM468" s="34"/>
      <c r="CN468" s="34" t="s">
        <v>2176</v>
      </c>
    </row>
    <row r="469" spans="1:92">
      <c r="A469" t="s">
        <v>2686</v>
      </c>
      <c r="B469">
        <v>659</v>
      </c>
      <c r="C469" t="s">
        <v>477</v>
      </c>
      <c r="D469">
        <v>4.0763259999999999</v>
      </c>
      <c r="E469">
        <v>3.950469</v>
      </c>
      <c r="F469">
        <v>6726.5913</v>
      </c>
      <c r="G469">
        <v>118.337135</v>
      </c>
      <c r="H469">
        <v>4228.1112999999996</v>
      </c>
      <c r="I469">
        <v>1842.5051000000001</v>
      </c>
      <c r="J469">
        <v>537.63819999999998</v>
      </c>
      <c r="K469">
        <v>9</v>
      </c>
      <c r="L469">
        <v>59.770172000000002</v>
      </c>
      <c r="M469">
        <v>158.01875000000001</v>
      </c>
      <c r="N469" t="s">
        <v>2200</v>
      </c>
      <c r="O469">
        <v>59.077187000000002</v>
      </c>
      <c r="P469">
        <v>91.871369999999999</v>
      </c>
      <c r="Q469">
        <v>425</v>
      </c>
      <c r="R469">
        <v>4.0380000000000003</v>
      </c>
      <c r="S469">
        <v>6.5609999999999999</v>
      </c>
      <c r="T469">
        <v>4.0380000000000003</v>
      </c>
      <c r="U469">
        <v>3.9750000000000001</v>
      </c>
      <c r="V469">
        <v>2.4940000000000002</v>
      </c>
      <c r="W469">
        <v>3.6080000000000001</v>
      </c>
      <c r="X469">
        <v>0</v>
      </c>
      <c r="Y469">
        <v>2.2109999999999999</v>
      </c>
      <c r="Z469">
        <v>4.5220000000000002</v>
      </c>
      <c r="AA469">
        <v>2.4300000000000002</v>
      </c>
      <c r="AB469">
        <v>1.214</v>
      </c>
      <c r="AC469">
        <v>0.878</v>
      </c>
      <c r="AD469">
        <v>19796.934000000001</v>
      </c>
      <c r="AE469">
        <v>17017.990000000002</v>
      </c>
      <c r="AF469">
        <v>28794.2</v>
      </c>
      <c r="AG469">
        <v>1</v>
      </c>
      <c r="AH469">
        <v>1</v>
      </c>
      <c r="AI469">
        <v>8.3333335999999994E-2</v>
      </c>
      <c r="AJ469">
        <v>8.3333335999999994E-2</v>
      </c>
      <c r="AK469">
        <v>0.16960982999999999</v>
      </c>
      <c r="AL469">
        <v>0.16803198</v>
      </c>
      <c r="AM469">
        <v>25</v>
      </c>
      <c r="AN469">
        <v>65</v>
      </c>
      <c r="AO469">
        <v>70</v>
      </c>
      <c r="AP469">
        <v>60</v>
      </c>
      <c r="AQ469" s="34">
        <v>2.8929288</v>
      </c>
      <c r="AR469" s="34">
        <v>0.38632280000000002</v>
      </c>
      <c r="AS469" s="34">
        <v>0.16998202000000001</v>
      </c>
      <c r="AT469" s="34">
        <v>314.25943000000001</v>
      </c>
      <c r="AU469" s="34">
        <v>317.70868000000002</v>
      </c>
      <c r="AV469" s="34"/>
      <c r="AW469" s="34"/>
      <c r="AX469" s="34">
        <v>1.1762123</v>
      </c>
      <c r="AY469" s="34">
        <v>1.5682834000000001</v>
      </c>
      <c r="AZ469" s="34">
        <v>1.5682833</v>
      </c>
      <c r="BA469" s="34">
        <v>3.0000002000000001</v>
      </c>
      <c r="BB469" s="34">
        <v>0.106920004</v>
      </c>
      <c r="BC469" s="34">
        <v>0</v>
      </c>
      <c r="BD469" s="34">
        <v>0</v>
      </c>
      <c r="BE469" s="34">
        <v>1</v>
      </c>
      <c r="BF469" s="34">
        <v>1.0000001E-2</v>
      </c>
      <c r="BG469" s="34">
        <v>3.5000002000000001</v>
      </c>
      <c r="BH469" s="34">
        <v>2.5</v>
      </c>
      <c r="BI469" s="34">
        <v>2.5</v>
      </c>
      <c r="BJ469" s="34">
        <v>5</v>
      </c>
      <c r="BK469" s="34">
        <v>2</v>
      </c>
      <c r="BL469" s="34">
        <v>1</v>
      </c>
      <c r="BM469" s="34">
        <v>1.8000001000000001</v>
      </c>
      <c r="BN469" s="34">
        <v>2.9</v>
      </c>
      <c r="BO469" s="34">
        <v>0</v>
      </c>
      <c r="BP469" s="34"/>
      <c r="BQ469" s="34"/>
      <c r="BR469" s="34"/>
      <c r="BS469" s="34">
        <v>0.37618613000000001</v>
      </c>
      <c r="BT469" s="34">
        <v>0.29405308000000002</v>
      </c>
      <c r="BU469" s="34">
        <v>0</v>
      </c>
      <c r="BV469" s="34">
        <v>2.8950002000000001</v>
      </c>
      <c r="BW469" s="34"/>
      <c r="BX469" s="34"/>
      <c r="BY469" s="34">
        <v>5.1200004000000003</v>
      </c>
      <c r="BZ469" s="34">
        <v>2.88</v>
      </c>
      <c r="CA469" s="34">
        <v>0.3</v>
      </c>
      <c r="CB469" s="34"/>
      <c r="CC469" s="34"/>
      <c r="CD469" s="34"/>
      <c r="CE469" s="34"/>
      <c r="CF469" s="34"/>
      <c r="CG469" s="34"/>
      <c r="CH469" s="34"/>
      <c r="CI469" s="34"/>
      <c r="CJ469" s="34"/>
      <c r="CK469" s="34"/>
      <c r="CL469" s="34"/>
      <c r="CM469" s="34"/>
      <c r="CN469" s="34" t="s">
        <v>2176</v>
      </c>
    </row>
    <row r="470" spans="1:92">
      <c r="A470" t="s">
        <v>2687</v>
      </c>
      <c r="B470">
        <v>660</v>
      </c>
      <c r="C470" t="s">
        <v>478</v>
      </c>
      <c r="D470">
        <v>1.974461</v>
      </c>
      <c r="E470">
        <v>1.7095536</v>
      </c>
      <c r="F470">
        <v>2762.8245000000002</v>
      </c>
      <c r="G470">
        <v>324.43732</v>
      </c>
      <c r="H470">
        <v>1890.0820000000001</v>
      </c>
      <c r="I470">
        <v>364.68126999999998</v>
      </c>
      <c r="J470">
        <v>183.62383</v>
      </c>
      <c r="K470">
        <v>8</v>
      </c>
      <c r="L470">
        <v>119.6643</v>
      </c>
      <c r="M470">
        <v>170.95535000000001</v>
      </c>
      <c r="N470" t="s">
        <v>2217</v>
      </c>
      <c r="O470">
        <v>85.846130000000002</v>
      </c>
      <c r="P470">
        <v>94.975204000000005</v>
      </c>
      <c r="Q470">
        <v>312</v>
      </c>
      <c r="R470">
        <v>2.81</v>
      </c>
      <c r="S470">
        <v>4.2050000000000001</v>
      </c>
      <c r="T470">
        <v>2.81</v>
      </c>
      <c r="U470">
        <v>2.6150000000000002</v>
      </c>
      <c r="V470">
        <v>1.0820000000000001</v>
      </c>
      <c r="W470">
        <v>2.069</v>
      </c>
      <c r="X470">
        <v>0</v>
      </c>
      <c r="Y470">
        <v>0.45700000000000002</v>
      </c>
      <c r="Z470">
        <v>1.744</v>
      </c>
      <c r="AA470">
        <v>1.1479999999999999</v>
      </c>
      <c r="AB470">
        <v>0.32</v>
      </c>
      <c r="AC470">
        <v>0.27500000000000002</v>
      </c>
      <c r="AD470">
        <v>10539.15</v>
      </c>
      <c r="AE470">
        <v>5785.22</v>
      </c>
      <c r="AF470">
        <v>12418.107</v>
      </c>
      <c r="AG470">
        <v>3</v>
      </c>
      <c r="AH470">
        <v>1</v>
      </c>
      <c r="AI470">
        <v>8.3333335999999994E-2</v>
      </c>
      <c r="AJ470">
        <v>8.3333339999999995E-3</v>
      </c>
      <c r="AK470">
        <v>1.3563757999999999</v>
      </c>
      <c r="AL470">
        <v>0.1507143</v>
      </c>
      <c r="AM470">
        <v>81</v>
      </c>
      <c r="AN470">
        <v>30</v>
      </c>
      <c r="AO470">
        <v>30</v>
      </c>
      <c r="AP470">
        <v>20</v>
      </c>
      <c r="AQ470" s="34">
        <v>0.79780139999999999</v>
      </c>
      <c r="AR470" s="34">
        <v>0</v>
      </c>
      <c r="AS470" s="34">
        <v>0.33690940000000003</v>
      </c>
      <c r="AT470" s="34">
        <v>64.530950000000004</v>
      </c>
      <c r="AU470" s="34">
        <v>65.416799999999995</v>
      </c>
      <c r="AV470" s="34">
        <v>7.6899900000000006E-5</v>
      </c>
      <c r="AW470" s="34">
        <v>1.1026992</v>
      </c>
      <c r="AX470" s="34">
        <v>7.1675443999999997</v>
      </c>
      <c r="AY470" s="34">
        <v>1.6540484</v>
      </c>
      <c r="AZ470" s="34"/>
      <c r="BA470" s="34">
        <v>3.0000002000000001</v>
      </c>
      <c r="BB470" s="34">
        <v>0.94615510000000003</v>
      </c>
      <c r="BC470" s="34">
        <v>3.6455004999999999E-2</v>
      </c>
      <c r="BD470" s="34">
        <v>0</v>
      </c>
      <c r="BE470" s="34">
        <v>0.3</v>
      </c>
      <c r="BF470" s="34">
        <v>0.1</v>
      </c>
      <c r="BG470" s="34">
        <v>0.1</v>
      </c>
      <c r="BH470" s="34">
        <v>1</v>
      </c>
      <c r="BI470" s="34">
        <v>1</v>
      </c>
      <c r="BJ470" s="34">
        <v>1</v>
      </c>
      <c r="BK470" s="34">
        <v>3.0000002000000001</v>
      </c>
      <c r="BL470" s="34">
        <v>0</v>
      </c>
      <c r="BM470" s="34">
        <v>1.5000001000000001</v>
      </c>
      <c r="BN470" s="34">
        <v>1.5000001000000001</v>
      </c>
      <c r="BO470" s="34">
        <v>0</v>
      </c>
      <c r="BP470" s="34"/>
      <c r="BQ470" s="34"/>
      <c r="BR470" s="34"/>
      <c r="BS470" s="34">
        <v>2.3198919999999998</v>
      </c>
      <c r="BT470" s="34">
        <v>0</v>
      </c>
      <c r="BU470" s="34">
        <v>0</v>
      </c>
      <c r="BV470" s="34">
        <v>0.41000003000000002</v>
      </c>
      <c r="BW470" s="34"/>
      <c r="BX470" s="34"/>
      <c r="BY470" s="34">
        <v>0.16000001</v>
      </c>
      <c r="BZ470" s="34">
        <v>0.72</v>
      </c>
      <c r="CA470" s="34"/>
      <c r="CB470" s="34"/>
      <c r="CC470" s="34"/>
      <c r="CD470" s="34"/>
      <c r="CE470" s="34"/>
      <c r="CF470" s="34"/>
      <c r="CG470" s="34"/>
      <c r="CH470" s="34"/>
      <c r="CI470" s="34"/>
      <c r="CJ470" s="34"/>
      <c r="CK470" s="34"/>
      <c r="CL470" s="34"/>
      <c r="CM470" s="34"/>
      <c r="CN470" s="34" t="s">
        <v>2176</v>
      </c>
    </row>
    <row r="471" spans="1:92">
      <c r="A471" t="s">
        <v>2688</v>
      </c>
      <c r="B471">
        <v>661</v>
      </c>
      <c r="C471" t="s">
        <v>479</v>
      </c>
      <c r="D471">
        <v>3.1466587000000001</v>
      </c>
      <c r="E471">
        <v>2.0232158</v>
      </c>
      <c r="F471">
        <v>2547.107</v>
      </c>
      <c r="G471">
        <v>289.35521999999997</v>
      </c>
      <c r="H471">
        <v>1828.1343999999999</v>
      </c>
      <c r="I471">
        <v>317.64281999999997</v>
      </c>
      <c r="J471">
        <v>111.974434</v>
      </c>
      <c r="K471">
        <v>9</v>
      </c>
      <c r="L471">
        <v>46.138686999999997</v>
      </c>
      <c r="M471">
        <v>80.928629999999998</v>
      </c>
      <c r="N471" t="s">
        <v>2192</v>
      </c>
      <c r="O471">
        <v>242.05067</v>
      </c>
      <c r="P471">
        <v>224.80176</v>
      </c>
      <c r="Q471">
        <v>413</v>
      </c>
      <c r="R471">
        <v>3.548</v>
      </c>
      <c r="S471">
        <v>4.0380000000000003</v>
      </c>
      <c r="T471">
        <v>3.548</v>
      </c>
      <c r="U471">
        <v>2.8450000000000002</v>
      </c>
      <c r="V471">
        <v>1.2989999999999999</v>
      </c>
      <c r="W471">
        <v>2.226</v>
      </c>
      <c r="X471">
        <v>0</v>
      </c>
      <c r="Y471">
        <v>0.80400000000000005</v>
      </c>
      <c r="Z471">
        <v>2.9750000000000001</v>
      </c>
      <c r="AA471">
        <v>1.3740000000000001</v>
      </c>
      <c r="AB471">
        <v>0.46500000000000002</v>
      </c>
      <c r="AC471">
        <v>1.1359999999999999</v>
      </c>
      <c r="AD471">
        <v>13279.111000000001</v>
      </c>
      <c r="AE471">
        <v>5105.41</v>
      </c>
      <c r="AF471">
        <v>14195.593999999999</v>
      </c>
      <c r="AG471">
        <v>3</v>
      </c>
      <c r="AH471">
        <v>1</v>
      </c>
      <c r="AI471">
        <v>8.3333335999999994E-2</v>
      </c>
      <c r="AJ471">
        <v>8.3333339999999995E-3</v>
      </c>
      <c r="AK471">
        <v>1.0511699999999999</v>
      </c>
      <c r="AL471">
        <v>0.19642857999999999</v>
      </c>
      <c r="AM471">
        <v>66</v>
      </c>
      <c r="AN471">
        <v>40</v>
      </c>
      <c r="AO471">
        <v>30</v>
      </c>
      <c r="AP471">
        <v>30</v>
      </c>
      <c r="AQ471" s="34">
        <v>0.79780139999999999</v>
      </c>
      <c r="AR471" s="34">
        <v>0.99365806999999995</v>
      </c>
      <c r="AS471" s="34">
        <v>2.8318359000000001E-2</v>
      </c>
      <c r="AT471" s="34">
        <v>64.571349999999995</v>
      </c>
      <c r="AU471" s="34">
        <v>66.367859999999993</v>
      </c>
      <c r="AV471" s="34"/>
      <c r="AW471" s="34"/>
      <c r="AX471" s="34">
        <v>0.95567250000000004</v>
      </c>
      <c r="AY471" s="34">
        <v>7.1675443999999997</v>
      </c>
      <c r="AZ471" s="34">
        <v>0.44107962000000001</v>
      </c>
      <c r="BA471" s="34">
        <v>3.0000002000000001</v>
      </c>
      <c r="BB471" s="34">
        <v>0.76875000000000004</v>
      </c>
      <c r="BC471" s="34">
        <v>3.6455004999999999E-2</v>
      </c>
      <c r="BD471" s="34">
        <v>0</v>
      </c>
      <c r="BE471" s="34">
        <v>0.3</v>
      </c>
      <c r="BF471" s="34">
        <v>0.1</v>
      </c>
      <c r="BG471" s="34">
        <v>0.1</v>
      </c>
      <c r="BH471" s="34">
        <v>1</v>
      </c>
      <c r="BI471" s="34">
        <v>1</v>
      </c>
      <c r="BJ471" s="34">
        <v>1</v>
      </c>
      <c r="BK471" s="34">
        <v>3.0000002000000001</v>
      </c>
      <c r="BL471" s="34">
        <v>1</v>
      </c>
      <c r="BM471" s="34">
        <v>2.8000001999999999</v>
      </c>
      <c r="BN471" s="34">
        <v>1</v>
      </c>
      <c r="BO471" s="34">
        <v>0</v>
      </c>
      <c r="BP471" s="34"/>
      <c r="BQ471" s="34"/>
      <c r="BR471" s="34"/>
      <c r="BS471" s="34">
        <v>2.0389675999999998E-3</v>
      </c>
      <c r="BT471" s="34">
        <v>1.0455220999999999</v>
      </c>
      <c r="BU471" s="34">
        <v>0</v>
      </c>
      <c r="BV471" s="34">
        <v>0.24750001999999999</v>
      </c>
      <c r="BW471" s="34"/>
      <c r="BX471" s="34"/>
      <c r="BY471" s="34">
        <v>0.48000005000000001</v>
      </c>
      <c r="BZ471" s="34">
        <v>1.08</v>
      </c>
      <c r="CA471" s="34"/>
      <c r="CB471" s="34"/>
      <c r="CC471" s="34"/>
      <c r="CD471" s="34"/>
      <c r="CE471" s="34"/>
      <c r="CF471" s="34"/>
      <c r="CG471" s="34"/>
      <c r="CH471" s="34"/>
      <c r="CI471" s="34"/>
      <c r="CJ471" s="34"/>
      <c r="CK471" s="34"/>
      <c r="CL471" s="34"/>
      <c r="CM471" s="34"/>
      <c r="CN471" s="34" t="s">
        <v>2176</v>
      </c>
    </row>
    <row r="472" spans="1:92">
      <c r="A472" t="s">
        <v>2689</v>
      </c>
      <c r="B472">
        <v>662</v>
      </c>
      <c r="C472" t="s">
        <v>480</v>
      </c>
      <c r="D472">
        <v>1.974621</v>
      </c>
      <c r="E472">
        <v>1.8406260000000001</v>
      </c>
      <c r="F472">
        <v>3590.6223</v>
      </c>
      <c r="G472">
        <v>165.60822999999999</v>
      </c>
      <c r="H472">
        <v>2904.5432000000001</v>
      </c>
      <c r="I472">
        <v>383.99187999999998</v>
      </c>
      <c r="J472">
        <v>136.47901999999999</v>
      </c>
      <c r="K472">
        <v>8</v>
      </c>
      <c r="L472">
        <v>119.67399</v>
      </c>
      <c r="M472">
        <v>184.0626</v>
      </c>
      <c r="N472" t="s">
        <v>2217</v>
      </c>
      <c r="O472">
        <v>85.853095999999994</v>
      </c>
      <c r="P472">
        <v>102.25700000000001</v>
      </c>
      <c r="Q472">
        <v>323</v>
      </c>
      <c r="R472">
        <v>2.81</v>
      </c>
      <c r="S472">
        <v>4.7939999999999996</v>
      </c>
      <c r="T472">
        <v>2.81</v>
      </c>
      <c r="U472">
        <v>2.7130000000000001</v>
      </c>
      <c r="V472">
        <v>1.5609999999999999</v>
      </c>
      <c r="W472">
        <v>2.63</v>
      </c>
      <c r="X472">
        <v>0</v>
      </c>
      <c r="Y472">
        <v>1.012</v>
      </c>
      <c r="Z472">
        <v>2.7429999999999999</v>
      </c>
      <c r="AA472">
        <v>1.3859999999999999</v>
      </c>
      <c r="AB472">
        <v>0.53500000000000003</v>
      </c>
      <c r="AC472">
        <v>0.82299999999999995</v>
      </c>
      <c r="AD472">
        <v>17330.937999999998</v>
      </c>
      <c r="AE472">
        <v>4879.99</v>
      </c>
      <c r="AF472">
        <v>10379.066000000001</v>
      </c>
      <c r="AG472">
        <v>3</v>
      </c>
      <c r="AH472">
        <v>1</v>
      </c>
      <c r="AI472">
        <v>4.1666667999999997E-2</v>
      </c>
      <c r="AJ472">
        <v>8.3333339999999995E-3</v>
      </c>
      <c r="AK472">
        <v>0.39768337999999998</v>
      </c>
      <c r="AL472">
        <v>0.34794116000000003</v>
      </c>
      <c r="AM472">
        <v>21</v>
      </c>
      <c r="AN472">
        <v>73</v>
      </c>
      <c r="AO472">
        <v>20</v>
      </c>
      <c r="AP472">
        <v>70</v>
      </c>
      <c r="AQ472" s="34">
        <v>0.79780139999999999</v>
      </c>
      <c r="AR472" s="34">
        <v>1.6324384000000001</v>
      </c>
      <c r="AS472" s="34">
        <v>0.40249443000000001</v>
      </c>
      <c r="AT472" s="34">
        <v>60.78284</v>
      </c>
      <c r="AU472" s="34">
        <v>63.362789999999997</v>
      </c>
      <c r="AV472" s="34"/>
      <c r="AW472" s="34"/>
      <c r="AX472" s="34">
        <v>5.4241570000000001</v>
      </c>
      <c r="AY472" s="34">
        <v>2.7567477</v>
      </c>
      <c r="AZ472" s="34">
        <v>1.1026992</v>
      </c>
      <c r="BA472" s="34">
        <v>3.0000002000000001</v>
      </c>
      <c r="BB472" s="34">
        <v>0.23654001999999999</v>
      </c>
      <c r="BC472" s="34">
        <v>3.6455004999999999E-2</v>
      </c>
      <c r="BD472" s="34">
        <v>0</v>
      </c>
      <c r="BE472" s="34">
        <v>0.5</v>
      </c>
      <c r="BF472" s="34">
        <v>0.1</v>
      </c>
      <c r="BG472" s="34">
        <v>0.3</v>
      </c>
      <c r="BH472" s="34">
        <v>1</v>
      </c>
      <c r="BI472" s="34">
        <v>1</v>
      </c>
      <c r="BJ472" s="34">
        <v>0.5</v>
      </c>
      <c r="BK472" s="34">
        <v>1</v>
      </c>
      <c r="BL472" s="34">
        <v>0</v>
      </c>
      <c r="BM472" s="34">
        <v>0.1</v>
      </c>
      <c r="BN472" s="34">
        <v>3.2</v>
      </c>
      <c r="BO472" s="34">
        <v>1</v>
      </c>
      <c r="BP472" s="34"/>
      <c r="BQ472" s="34"/>
      <c r="BR472" s="34"/>
      <c r="BS472" s="34">
        <v>5.1587578000000002E-2</v>
      </c>
      <c r="BT472" s="34">
        <v>0.65345140000000002</v>
      </c>
      <c r="BU472" s="34">
        <v>0</v>
      </c>
      <c r="BV472" s="34">
        <v>0.26700002</v>
      </c>
      <c r="BW472" s="34"/>
      <c r="BX472" s="34"/>
      <c r="BY472" s="34">
        <v>1.44</v>
      </c>
      <c r="BZ472" s="34">
        <v>2.16</v>
      </c>
      <c r="CA472" s="34">
        <v>1.5000001000000001</v>
      </c>
      <c r="CB472" s="34"/>
      <c r="CC472" s="34"/>
      <c r="CD472" s="34"/>
      <c r="CE472" s="34"/>
      <c r="CF472" s="34"/>
      <c r="CG472" s="34"/>
      <c r="CH472" s="34"/>
      <c r="CI472" s="34"/>
      <c r="CJ472" s="34"/>
      <c r="CK472" s="34"/>
      <c r="CL472" s="34"/>
      <c r="CM472" s="34"/>
      <c r="CN472" s="34" t="s">
        <v>2176</v>
      </c>
    </row>
    <row r="473" spans="1:92">
      <c r="A473" t="s">
        <v>2690</v>
      </c>
      <c r="B473">
        <v>663</v>
      </c>
      <c r="C473" t="s">
        <v>481</v>
      </c>
      <c r="D473">
        <v>5.6826863000000003</v>
      </c>
      <c r="E473">
        <v>4.3099875000000001</v>
      </c>
      <c r="F473">
        <v>5543.0033999999996</v>
      </c>
      <c r="G473">
        <v>250.75838999999999</v>
      </c>
      <c r="H473">
        <v>3239.1107999999999</v>
      </c>
      <c r="I473">
        <v>1648.2</v>
      </c>
      <c r="J473">
        <v>404.93414000000001</v>
      </c>
      <c r="K473">
        <v>10</v>
      </c>
      <c r="L473">
        <v>75.971729999999994</v>
      </c>
      <c r="M473">
        <v>91.701865999999995</v>
      </c>
      <c r="N473" t="s">
        <v>2197</v>
      </c>
      <c r="O473">
        <v>62.447099999999999</v>
      </c>
      <c r="P473">
        <v>139.03185999999999</v>
      </c>
      <c r="Q473">
        <v>524</v>
      </c>
      <c r="R473">
        <v>4.7679999999999998</v>
      </c>
      <c r="S473">
        <v>5.9560000000000004</v>
      </c>
      <c r="T473">
        <v>4.7679999999999998</v>
      </c>
      <c r="U473">
        <v>4.1520000000000001</v>
      </c>
      <c r="V473">
        <v>2.3679999999999999</v>
      </c>
      <c r="W473">
        <v>3.8069999999999999</v>
      </c>
      <c r="X473">
        <v>0</v>
      </c>
      <c r="Y473">
        <v>1.718</v>
      </c>
      <c r="Z473">
        <v>3.5760000000000001</v>
      </c>
      <c r="AA473">
        <v>1.907</v>
      </c>
      <c r="AB473">
        <v>0.77600000000000002</v>
      </c>
      <c r="AC473">
        <v>0.89300000000000002</v>
      </c>
      <c r="AD473">
        <v>17330.937999999998</v>
      </c>
      <c r="AE473">
        <v>12429.212</v>
      </c>
      <c r="AF473">
        <v>20801.103999999999</v>
      </c>
      <c r="AG473">
        <v>3</v>
      </c>
      <c r="AH473">
        <v>1</v>
      </c>
      <c r="AI473">
        <v>0.125</v>
      </c>
      <c r="AJ473">
        <v>5.8333334000000001E-2</v>
      </c>
      <c r="AK473">
        <v>0.35091558</v>
      </c>
      <c r="AL473">
        <v>0.25796153999999999</v>
      </c>
      <c r="AM473">
        <v>31</v>
      </c>
      <c r="AN473">
        <v>78</v>
      </c>
      <c r="AO473">
        <v>70</v>
      </c>
      <c r="AP473">
        <v>90</v>
      </c>
      <c r="AQ473" s="34">
        <v>0.79780139999999999</v>
      </c>
      <c r="AR473" s="34">
        <v>1.6324384000000001</v>
      </c>
      <c r="AS473" s="34">
        <v>0.40249443000000001</v>
      </c>
      <c r="AT473" s="34">
        <v>60.78284</v>
      </c>
      <c r="AU473" s="34">
        <v>63.362789999999997</v>
      </c>
      <c r="AV473" s="34"/>
      <c r="AW473" s="34"/>
      <c r="AX473" s="34">
        <v>5.4241570000000001</v>
      </c>
      <c r="AY473" s="34">
        <v>2.7567477</v>
      </c>
      <c r="AZ473" s="34">
        <v>1.1026992</v>
      </c>
      <c r="BA473" s="34">
        <v>3.0000002000000001</v>
      </c>
      <c r="BB473" s="34">
        <v>0.35481003</v>
      </c>
      <c r="BC473" s="34">
        <v>3.6455004999999999E-2</v>
      </c>
      <c r="BD473" s="34">
        <v>0</v>
      </c>
      <c r="BE473" s="34">
        <v>0.5</v>
      </c>
      <c r="BF473" s="34">
        <v>0.1</v>
      </c>
      <c r="BG473" s="34">
        <v>0.70000004999999998</v>
      </c>
      <c r="BH473" s="34">
        <v>3.4</v>
      </c>
      <c r="BI473" s="34">
        <v>2.3000001999999999</v>
      </c>
      <c r="BJ473" s="34">
        <v>1.9000001</v>
      </c>
      <c r="BK473" s="34">
        <v>1</v>
      </c>
      <c r="BL473" s="34">
        <v>0</v>
      </c>
      <c r="BM473" s="34">
        <v>0.1</v>
      </c>
      <c r="BN473" s="34">
        <v>3.2</v>
      </c>
      <c r="BO473" s="34">
        <v>1</v>
      </c>
      <c r="BP473" s="34"/>
      <c r="BQ473" s="34"/>
      <c r="BR473" s="34"/>
      <c r="BS473" s="34">
        <v>5.1587578000000002E-2</v>
      </c>
      <c r="BT473" s="34">
        <v>0.65345140000000002</v>
      </c>
      <c r="BU473" s="34">
        <v>0</v>
      </c>
      <c r="BV473" s="34">
        <v>1.8690001000000001</v>
      </c>
      <c r="BW473" s="34"/>
      <c r="BX473" s="34"/>
      <c r="BY473" s="34">
        <v>2.16</v>
      </c>
      <c r="BZ473" s="34">
        <v>3.2400001999999999</v>
      </c>
      <c r="CA473" s="34">
        <v>1.5000001000000001</v>
      </c>
      <c r="CB473" s="34"/>
      <c r="CC473" s="34"/>
      <c r="CD473" s="34"/>
      <c r="CE473" s="34"/>
      <c r="CF473" s="34"/>
      <c r="CG473" s="34"/>
      <c r="CH473" s="34"/>
      <c r="CI473" s="34"/>
      <c r="CJ473" s="34"/>
      <c r="CK473" s="34"/>
      <c r="CL473" s="34"/>
      <c r="CM473" s="34"/>
      <c r="CN473" s="34" t="s">
        <v>2176</v>
      </c>
    </row>
    <row r="474" spans="1:92">
      <c r="A474" t="s">
        <v>2691</v>
      </c>
      <c r="B474">
        <v>664</v>
      </c>
      <c r="C474" t="s">
        <v>481</v>
      </c>
      <c r="D474">
        <v>1.8031022999999999</v>
      </c>
      <c r="E474">
        <v>2.5178626</v>
      </c>
      <c r="F474">
        <v>5449.7124000000003</v>
      </c>
      <c r="G474">
        <v>198.17500000000001</v>
      </c>
      <c r="H474">
        <v>3248.7359999999999</v>
      </c>
      <c r="I474">
        <v>1623.3457000000001</v>
      </c>
      <c r="J474">
        <v>379.45566000000002</v>
      </c>
      <c r="K474">
        <v>9</v>
      </c>
      <c r="L474">
        <v>26.438448000000001</v>
      </c>
      <c r="M474">
        <v>100.71451</v>
      </c>
      <c r="N474" t="s">
        <v>2195</v>
      </c>
      <c r="O474">
        <v>53.032417000000002</v>
      </c>
      <c r="P474">
        <v>132.51907</v>
      </c>
      <c r="Q474">
        <v>323</v>
      </c>
      <c r="R474">
        <v>3.1739999999999999</v>
      </c>
      <c r="S474">
        <v>5.9059999999999997</v>
      </c>
      <c r="T474">
        <v>2.6859999999999999</v>
      </c>
      <c r="U474">
        <v>3.1739999999999999</v>
      </c>
      <c r="V474">
        <v>1.548</v>
      </c>
      <c r="W474">
        <v>2.448</v>
      </c>
      <c r="X474">
        <v>0</v>
      </c>
      <c r="Y474">
        <v>1.1639999999999999</v>
      </c>
      <c r="Z474">
        <v>3.1259999999999999</v>
      </c>
      <c r="AA474">
        <v>1.4470000000000001</v>
      </c>
      <c r="AB474">
        <v>0.77</v>
      </c>
      <c r="AC474">
        <v>0.90800000000000003</v>
      </c>
      <c r="AD474">
        <v>15151.717000000001</v>
      </c>
      <c r="AE474">
        <v>9577.99</v>
      </c>
      <c r="AF474">
        <v>13797.293</v>
      </c>
      <c r="AG474">
        <v>3</v>
      </c>
      <c r="AH474">
        <v>1</v>
      </c>
      <c r="AI474">
        <v>4.1666667999999997E-2</v>
      </c>
      <c r="AJ474">
        <v>2.5000002E-2</v>
      </c>
      <c r="AK474">
        <v>0.24607240999999999</v>
      </c>
      <c r="AL474">
        <v>0.20217277</v>
      </c>
      <c r="AM474">
        <v>21</v>
      </c>
      <c r="AN474">
        <v>73</v>
      </c>
      <c r="AO474">
        <v>60</v>
      </c>
      <c r="AP474">
        <v>90</v>
      </c>
      <c r="AQ474" s="34">
        <v>0.79780139999999999</v>
      </c>
      <c r="AR474" s="34">
        <v>1.3485361</v>
      </c>
      <c r="AS474" s="34">
        <v>0.14159179</v>
      </c>
      <c r="AT474" s="34">
        <v>67.390510000000006</v>
      </c>
      <c r="AU474" s="34">
        <v>69.566199999999995</v>
      </c>
      <c r="AV474" s="34"/>
      <c r="AW474" s="34"/>
      <c r="AX474" s="34">
        <v>5.4241570000000001</v>
      </c>
      <c r="AY474" s="34">
        <v>2.7567477</v>
      </c>
      <c r="AZ474" s="34">
        <v>1.1026992</v>
      </c>
      <c r="BA474" s="34">
        <v>3.0000002000000001</v>
      </c>
      <c r="BB474" s="34">
        <v>0.23654001999999999</v>
      </c>
      <c r="BC474" s="34">
        <v>3.6455004999999999E-2</v>
      </c>
      <c r="BD474" s="34">
        <v>0</v>
      </c>
      <c r="BE474" s="34">
        <v>0.5</v>
      </c>
      <c r="BF474" s="34">
        <v>0.1</v>
      </c>
      <c r="BG474" s="34">
        <v>1.3000001000000001</v>
      </c>
      <c r="BH474" s="34">
        <v>1.8000001000000001</v>
      </c>
      <c r="BI474" s="34">
        <v>0.3</v>
      </c>
      <c r="BJ474" s="34">
        <v>0.2</v>
      </c>
      <c r="BK474" s="34">
        <v>2.5</v>
      </c>
      <c r="BL474" s="34">
        <v>0</v>
      </c>
      <c r="BM474" s="34">
        <v>0.1</v>
      </c>
      <c r="BN474" s="34">
        <v>2.4</v>
      </c>
      <c r="BO474" s="34">
        <v>2</v>
      </c>
      <c r="BP474" s="34"/>
      <c r="BQ474" s="34"/>
      <c r="BR474" s="34"/>
      <c r="BS474" s="34">
        <v>0</v>
      </c>
      <c r="BT474" s="34">
        <v>3.9207081999999997E-2</v>
      </c>
      <c r="BU474" s="34">
        <v>0</v>
      </c>
      <c r="BV474" s="34">
        <v>0.81600010000000001</v>
      </c>
      <c r="BW474" s="34"/>
      <c r="BX474" s="34"/>
      <c r="BY474" s="34">
        <v>3.2</v>
      </c>
      <c r="BZ474" s="34">
        <v>2.88</v>
      </c>
      <c r="CA474" s="34">
        <v>1.5000001000000001</v>
      </c>
      <c r="CB474" s="34"/>
      <c r="CC474" s="34"/>
      <c r="CD474" s="34"/>
      <c r="CE474" s="34"/>
      <c r="CF474" s="34"/>
      <c r="CG474" s="34"/>
      <c r="CH474" s="34"/>
      <c r="CI474" s="34"/>
      <c r="CJ474" s="34"/>
      <c r="CK474" s="34"/>
      <c r="CL474" s="34"/>
      <c r="CM474" s="34"/>
      <c r="CN474" s="34" t="s">
        <v>2176</v>
      </c>
    </row>
    <row r="475" spans="1:92">
      <c r="A475" t="s">
        <v>2692</v>
      </c>
      <c r="B475">
        <v>665</v>
      </c>
      <c r="C475" t="s">
        <v>482</v>
      </c>
      <c r="D475">
        <v>1.5450029000000001</v>
      </c>
      <c r="E475">
        <v>1.5871379999999999</v>
      </c>
      <c r="F475">
        <v>3177.0671000000002</v>
      </c>
      <c r="G475">
        <v>52.457287000000001</v>
      </c>
      <c r="H475">
        <v>2557.7604999999999</v>
      </c>
      <c r="I475">
        <v>459.14120000000003</v>
      </c>
      <c r="J475">
        <v>107.708206</v>
      </c>
      <c r="K475">
        <v>8</v>
      </c>
      <c r="L475">
        <v>93.636536000000007</v>
      </c>
      <c r="M475">
        <v>158.71379999999999</v>
      </c>
      <c r="N475" t="s">
        <v>2217</v>
      </c>
      <c r="O475">
        <v>67.174040000000005</v>
      </c>
      <c r="P475">
        <v>88.174340000000001</v>
      </c>
      <c r="Q475">
        <v>332</v>
      </c>
      <c r="R475">
        <v>2.52</v>
      </c>
      <c r="S475">
        <v>4.5090000000000003</v>
      </c>
      <c r="T475">
        <v>2.4860000000000002</v>
      </c>
      <c r="U475">
        <v>2.52</v>
      </c>
      <c r="V475">
        <v>2.5979999999999999</v>
      </c>
      <c r="W475">
        <v>2.609</v>
      </c>
      <c r="X475">
        <v>5.8419999999999996</v>
      </c>
      <c r="Y475">
        <v>1.5049999999999999</v>
      </c>
      <c r="Z475">
        <v>2.3420000000000001</v>
      </c>
      <c r="AA475">
        <v>1.5569999999999999</v>
      </c>
      <c r="AB475">
        <v>0.41</v>
      </c>
      <c r="AC475">
        <v>0.375</v>
      </c>
      <c r="AD475">
        <v>22458.703000000001</v>
      </c>
      <c r="AE475">
        <v>3967.9101999999998</v>
      </c>
      <c r="AF475">
        <v>8689.7389999999996</v>
      </c>
      <c r="AG475">
        <v>2</v>
      </c>
      <c r="AH475">
        <v>1</v>
      </c>
      <c r="AI475">
        <v>8.3333335999999994E-2</v>
      </c>
      <c r="AJ475">
        <v>8.3333339999999995E-3</v>
      </c>
      <c r="AK475">
        <v>0.28074542000000002</v>
      </c>
      <c r="AL475">
        <v>0.28779462</v>
      </c>
      <c r="AM475">
        <v>4</v>
      </c>
      <c r="AN475">
        <v>70</v>
      </c>
      <c r="AO475">
        <v>10</v>
      </c>
      <c r="AP475">
        <v>50</v>
      </c>
      <c r="AQ475" s="34">
        <v>4.3879085</v>
      </c>
      <c r="AR475" s="34">
        <v>0.6245851</v>
      </c>
      <c r="AS475" s="34">
        <v>0.35218263</v>
      </c>
      <c r="AT475" s="34">
        <v>43.655926000000001</v>
      </c>
      <c r="AU475" s="34">
        <v>48.953223999999999</v>
      </c>
      <c r="AV475" s="34"/>
      <c r="AW475" s="34"/>
      <c r="AX475" s="34">
        <v>3.0630533999999998</v>
      </c>
      <c r="AY475" s="34">
        <v>1.6540484</v>
      </c>
      <c r="AZ475" s="34">
        <v>0.44107962000000001</v>
      </c>
      <c r="BA475" s="34">
        <v>0.5</v>
      </c>
      <c r="BB475" s="34">
        <v>2.4680001999999999E-2</v>
      </c>
      <c r="BC475" s="34">
        <v>1.8775000999999999E-2</v>
      </c>
      <c r="BD475" s="34">
        <v>0</v>
      </c>
      <c r="BE475" s="34">
        <v>0.5</v>
      </c>
      <c r="BF475" s="34">
        <v>0</v>
      </c>
      <c r="BG475" s="34">
        <v>0.4</v>
      </c>
      <c r="BH475" s="34">
        <v>0.8</v>
      </c>
      <c r="BI475" s="34">
        <v>1.1000000000000001</v>
      </c>
      <c r="BJ475" s="34">
        <v>0.4</v>
      </c>
      <c r="BK475" s="34">
        <v>0.2</v>
      </c>
      <c r="BL475" s="34">
        <v>0</v>
      </c>
      <c r="BM475" s="34">
        <v>1.4000001</v>
      </c>
      <c r="BN475" s="34">
        <v>0.90000004</v>
      </c>
      <c r="BO475" s="34">
        <v>0</v>
      </c>
      <c r="BP475" s="34"/>
      <c r="BQ475" s="34"/>
      <c r="BR475" s="34"/>
      <c r="BS475" s="34">
        <v>0.66326874000000002</v>
      </c>
      <c r="BT475" s="34">
        <v>1.3069027E-2</v>
      </c>
      <c r="BU475" s="34">
        <v>0</v>
      </c>
      <c r="BV475" s="34">
        <v>0.24050002000000001</v>
      </c>
      <c r="BW475" s="34"/>
      <c r="BX475" s="34"/>
      <c r="BY475" s="34">
        <v>1.44</v>
      </c>
      <c r="BZ475" s="34">
        <v>1.08</v>
      </c>
      <c r="CA475" s="34">
        <v>1.5000001000000001</v>
      </c>
      <c r="CB475" s="34"/>
      <c r="CC475" s="34"/>
      <c r="CD475" s="34"/>
      <c r="CE475" s="34"/>
      <c r="CF475" s="34"/>
      <c r="CG475" s="34"/>
      <c r="CH475" s="34"/>
      <c r="CI475" s="34"/>
      <c r="CJ475" s="34"/>
      <c r="CK475" s="34"/>
      <c r="CL475" s="34"/>
      <c r="CM475" s="34"/>
      <c r="CN475" s="34" t="s">
        <v>2176</v>
      </c>
    </row>
    <row r="476" spans="1:92">
      <c r="A476" t="s">
        <v>2693</v>
      </c>
      <c r="B476">
        <v>666</v>
      </c>
      <c r="C476" t="s">
        <v>482</v>
      </c>
      <c r="D476">
        <v>7.2165949999999999</v>
      </c>
      <c r="E476">
        <v>4.7313330000000002</v>
      </c>
      <c r="F476">
        <v>4911.1580000000004</v>
      </c>
      <c r="G476">
        <v>106.97821</v>
      </c>
      <c r="H476">
        <v>2794.4495000000002</v>
      </c>
      <c r="I476">
        <v>1812.4673</v>
      </c>
      <c r="J476">
        <v>197.26311999999999</v>
      </c>
      <c r="K476">
        <v>10</v>
      </c>
      <c r="L476">
        <v>96.478539999999995</v>
      </c>
      <c r="M476">
        <v>100.66665999999999</v>
      </c>
      <c r="N476" t="s">
        <v>2197</v>
      </c>
      <c r="O476">
        <v>79.303240000000002</v>
      </c>
      <c r="P476">
        <v>152.62363999999999</v>
      </c>
      <c r="Q476">
        <v>544</v>
      </c>
      <c r="R476">
        <v>5.3730000000000002</v>
      </c>
      <c r="S476">
        <v>5.6059999999999999</v>
      </c>
      <c r="T476">
        <v>5.3730000000000002</v>
      </c>
      <c r="U476">
        <v>4.3499999999999996</v>
      </c>
      <c r="V476">
        <v>3.94</v>
      </c>
      <c r="W476">
        <v>4.194</v>
      </c>
      <c r="X476">
        <v>5.8419999999999996</v>
      </c>
      <c r="Y476">
        <v>3.0510000000000002</v>
      </c>
      <c r="Z476">
        <v>3.89</v>
      </c>
      <c r="AA476">
        <v>2.294</v>
      </c>
      <c r="AB476">
        <v>0.93300000000000005</v>
      </c>
      <c r="AC476">
        <v>0.66400000000000003</v>
      </c>
      <c r="AD476">
        <v>22458.703000000001</v>
      </c>
      <c r="AE476">
        <v>9267.7800000000007</v>
      </c>
      <c r="AF476">
        <v>23413.125</v>
      </c>
      <c r="AG476">
        <v>2</v>
      </c>
      <c r="AH476">
        <v>1</v>
      </c>
      <c r="AI476">
        <v>0.16666666999999999</v>
      </c>
      <c r="AJ476">
        <v>7.4999999999999997E-2</v>
      </c>
      <c r="AK476">
        <v>0.24563072999999999</v>
      </c>
      <c r="AL476">
        <v>0.24666667</v>
      </c>
      <c r="AM476">
        <v>11</v>
      </c>
      <c r="AN476">
        <v>70</v>
      </c>
      <c r="AO476">
        <v>80</v>
      </c>
      <c r="AP476">
        <v>90</v>
      </c>
      <c r="AQ476" s="34">
        <v>4.3879085</v>
      </c>
      <c r="AR476" s="34">
        <v>0.6245851</v>
      </c>
      <c r="AS476" s="34">
        <v>0.35218263</v>
      </c>
      <c r="AT476" s="34">
        <v>43.655926000000001</v>
      </c>
      <c r="AU476" s="34">
        <v>48.953223999999999</v>
      </c>
      <c r="AV476" s="34"/>
      <c r="AW476" s="34"/>
      <c r="AX476" s="34">
        <v>3.0630533999999998</v>
      </c>
      <c r="AY476" s="34">
        <v>1.6540484</v>
      </c>
      <c r="AZ476" s="34">
        <v>0.44107962000000001</v>
      </c>
      <c r="BA476" s="34">
        <v>0.5</v>
      </c>
      <c r="BB476" s="34">
        <v>8.2270010000000005E-2</v>
      </c>
      <c r="BC476" s="34">
        <v>1.8775000999999999E-2</v>
      </c>
      <c r="BD476" s="34">
        <v>0</v>
      </c>
      <c r="BE476" s="34">
        <v>0.5</v>
      </c>
      <c r="BF476" s="34">
        <v>0</v>
      </c>
      <c r="BG476" s="34">
        <v>0.70000004999999998</v>
      </c>
      <c r="BH476" s="34">
        <v>2.7</v>
      </c>
      <c r="BI476" s="34">
        <v>5</v>
      </c>
      <c r="BJ476" s="34">
        <v>5.7000003000000001</v>
      </c>
      <c r="BK476" s="34">
        <v>0.2</v>
      </c>
      <c r="BL476" s="34">
        <v>0</v>
      </c>
      <c r="BM476" s="34">
        <v>1.4000001</v>
      </c>
      <c r="BN476" s="34">
        <v>1.5000001000000001</v>
      </c>
      <c r="BO476" s="34">
        <v>0.3</v>
      </c>
      <c r="BP476" s="34"/>
      <c r="BQ476" s="34"/>
      <c r="BR476" s="34"/>
      <c r="BS476" s="34">
        <v>0.66326874000000002</v>
      </c>
      <c r="BT476" s="34">
        <v>1.3069027E-2</v>
      </c>
      <c r="BU476" s="34">
        <v>0</v>
      </c>
      <c r="BV476" s="34">
        <v>2.1644999999999999</v>
      </c>
      <c r="BW476" s="34"/>
      <c r="BX476" s="34"/>
      <c r="BY476" s="34">
        <v>2.16</v>
      </c>
      <c r="BZ476" s="34">
        <v>3.2400001999999999</v>
      </c>
      <c r="CA476" s="34">
        <v>1.5000001000000001</v>
      </c>
      <c r="CB476" s="34"/>
      <c r="CC476" s="34"/>
      <c r="CD476" s="34"/>
      <c r="CE476" s="34"/>
      <c r="CF476" s="34"/>
      <c r="CG476" s="34"/>
      <c r="CH476" s="34"/>
      <c r="CI476" s="34"/>
      <c r="CJ476" s="34"/>
      <c r="CK476" s="34"/>
      <c r="CL476" s="34"/>
      <c r="CM476" s="34"/>
      <c r="CN476" s="34" t="s">
        <v>2176</v>
      </c>
    </row>
    <row r="477" spans="1:92">
      <c r="A477" t="s">
        <v>2694</v>
      </c>
      <c r="B477">
        <v>667</v>
      </c>
      <c r="C477" t="s">
        <v>482</v>
      </c>
      <c r="D477">
        <v>6.3076629999999998</v>
      </c>
      <c r="E477">
        <v>4.5530834000000002</v>
      </c>
      <c r="F477">
        <v>4516.3813</v>
      </c>
      <c r="G477">
        <v>124.73376500000001</v>
      </c>
      <c r="H477">
        <v>2105.8445000000002</v>
      </c>
      <c r="I477">
        <v>2086.5452</v>
      </c>
      <c r="J477">
        <v>199.25810000000001</v>
      </c>
      <c r="K477">
        <v>10</v>
      </c>
      <c r="L477">
        <v>84.327039999999997</v>
      </c>
      <c r="M477">
        <v>96.874115000000003</v>
      </c>
      <c r="N477" t="s">
        <v>2197</v>
      </c>
      <c r="O477">
        <v>69.314970000000002</v>
      </c>
      <c r="P477">
        <v>146.87366</v>
      </c>
      <c r="Q477">
        <v>534</v>
      </c>
      <c r="R477">
        <v>5.0229999999999997</v>
      </c>
      <c r="S477">
        <v>5.3760000000000003</v>
      </c>
      <c r="T477">
        <v>5.0229999999999997</v>
      </c>
      <c r="U477">
        <v>4.2679999999999998</v>
      </c>
      <c r="V477">
        <v>3.165</v>
      </c>
      <c r="W477">
        <v>2.5720000000000001</v>
      </c>
      <c r="X477">
        <v>7.1920000000000002</v>
      </c>
      <c r="Y477">
        <v>2.415</v>
      </c>
      <c r="Z477">
        <v>4.1029999999999998</v>
      </c>
      <c r="AA477">
        <v>2.04</v>
      </c>
      <c r="AB477">
        <v>1.4139999999999999</v>
      </c>
      <c r="AC477">
        <v>0.64900000000000002</v>
      </c>
      <c r="AD477">
        <v>19003</v>
      </c>
      <c r="AE477">
        <v>8238.4150000000009</v>
      </c>
      <c r="AF477">
        <v>21795.77</v>
      </c>
      <c r="AG477">
        <v>3</v>
      </c>
      <c r="AH477">
        <v>1</v>
      </c>
      <c r="AI477">
        <v>0.16666666999999999</v>
      </c>
      <c r="AJ477">
        <v>0.05</v>
      </c>
      <c r="AK477">
        <v>0.18955748</v>
      </c>
      <c r="AL477">
        <v>0.18982224</v>
      </c>
      <c r="AM477">
        <v>6</v>
      </c>
      <c r="AN477">
        <v>43</v>
      </c>
      <c r="AO477">
        <v>90</v>
      </c>
      <c r="AP477">
        <v>100</v>
      </c>
      <c r="AQ477" s="34">
        <v>1.5956028</v>
      </c>
      <c r="AR477" s="34">
        <v>2.7254621999999999</v>
      </c>
      <c r="AS477" s="34">
        <v>0.17968501000000001</v>
      </c>
      <c r="AT477" s="34">
        <v>88.407650000000004</v>
      </c>
      <c r="AU477" s="34">
        <v>92.746925000000005</v>
      </c>
      <c r="AV477" s="34"/>
      <c r="AW477" s="34"/>
      <c r="AX477" s="34">
        <v>5.4241570000000001</v>
      </c>
      <c r="AY477" s="34">
        <v>2.7567477</v>
      </c>
      <c r="AZ477" s="34">
        <v>1.1026992</v>
      </c>
      <c r="BA477" s="34">
        <v>0.5</v>
      </c>
      <c r="BB477" s="34">
        <v>5.9135004999999997E-2</v>
      </c>
      <c r="BC477" s="34">
        <v>1.8775000999999999E-2</v>
      </c>
      <c r="BD477" s="34">
        <v>0</v>
      </c>
      <c r="BE477" s="34">
        <v>0.3</v>
      </c>
      <c r="BF477" s="34">
        <v>0.1</v>
      </c>
      <c r="BG477" s="34">
        <v>1.7</v>
      </c>
      <c r="BH477" s="34">
        <v>1.3000001000000001</v>
      </c>
      <c r="BI477" s="34">
        <v>3.1000000999999999</v>
      </c>
      <c r="BJ477" s="34">
        <v>3.0000002000000001</v>
      </c>
      <c r="BK477" s="34">
        <v>0</v>
      </c>
      <c r="BL477" s="34">
        <v>0</v>
      </c>
      <c r="BM477" s="34">
        <v>4</v>
      </c>
      <c r="BN477" s="34">
        <v>2</v>
      </c>
      <c r="BO477" s="34">
        <v>0</v>
      </c>
      <c r="BP477" s="34"/>
      <c r="BQ477" s="34"/>
      <c r="BR477" s="34"/>
      <c r="BS477" s="34">
        <v>0</v>
      </c>
      <c r="BT477" s="34">
        <v>1.3069027E-2</v>
      </c>
      <c r="BU477" s="34">
        <v>0</v>
      </c>
      <c r="BV477" s="34">
        <v>1.2025001</v>
      </c>
      <c r="BW477" s="34"/>
      <c r="BX477" s="34">
        <v>4.5000003000000002E-3</v>
      </c>
      <c r="BY477" s="34">
        <v>5.1200004000000003</v>
      </c>
      <c r="BZ477" s="34">
        <v>4.32</v>
      </c>
      <c r="CA477" s="34">
        <v>1.5000001000000001</v>
      </c>
      <c r="CB477" s="34"/>
      <c r="CC477" s="34"/>
      <c r="CD477" s="34"/>
      <c r="CE477" s="34"/>
      <c r="CF477" s="34"/>
      <c r="CG477" s="34"/>
      <c r="CH477" s="34"/>
      <c r="CI477" s="34"/>
      <c r="CJ477" s="34"/>
      <c r="CK477" s="34"/>
      <c r="CL477" s="34"/>
      <c r="CM477" s="34"/>
      <c r="CN477" s="34" t="s">
        <v>2176</v>
      </c>
    </row>
    <row r="478" spans="1:92">
      <c r="A478" t="s">
        <v>2695</v>
      </c>
      <c r="B478">
        <v>668</v>
      </c>
      <c r="C478" t="s">
        <v>483</v>
      </c>
      <c r="D478">
        <v>3.0555677000000001</v>
      </c>
      <c r="E478">
        <v>2.3713479999999998</v>
      </c>
      <c r="F478">
        <v>2677.1729</v>
      </c>
      <c r="G478">
        <v>99.060839999999999</v>
      </c>
      <c r="H478">
        <v>1425.3454999999999</v>
      </c>
      <c r="I478">
        <v>872.84100000000001</v>
      </c>
      <c r="J478">
        <v>279.92556999999999</v>
      </c>
      <c r="K478">
        <v>9</v>
      </c>
      <c r="L478">
        <v>44.803043000000002</v>
      </c>
      <c r="M478">
        <v>94.853909999999999</v>
      </c>
      <c r="N478" t="s">
        <v>2195</v>
      </c>
      <c r="O478">
        <v>89.869640000000004</v>
      </c>
      <c r="P478">
        <v>124.807785</v>
      </c>
      <c r="Q478">
        <v>345</v>
      </c>
      <c r="R478">
        <v>3.496</v>
      </c>
      <c r="S478">
        <v>4.1390000000000002</v>
      </c>
      <c r="T478">
        <v>3.496</v>
      </c>
      <c r="U478">
        <v>3.08</v>
      </c>
      <c r="V478">
        <v>3.54</v>
      </c>
      <c r="W478">
        <v>2.593</v>
      </c>
      <c r="X478">
        <v>8.1229999999999993</v>
      </c>
      <c r="Y478">
        <v>2.9580000000000002</v>
      </c>
      <c r="Z478">
        <v>4.5620000000000003</v>
      </c>
      <c r="AA478">
        <v>2.6150000000000002</v>
      </c>
      <c r="AB478">
        <v>1.034</v>
      </c>
      <c r="AC478">
        <v>0.91200000000000003</v>
      </c>
      <c r="AD478">
        <v>38679.83</v>
      </c>
      <c r="AE478">
        <v>5745.1090000000004</v>
      </c>
      <c r="AF478">
        <v>13628.777</v>
      </c>
      <c r="AG478">
        <v>2</v>
      </c>
      <c r="AH478">
        <v>1</v>
      </c>
      <c r="AI478">
        <v>0.10000001</v>
      </c>
      <c r="AJ478">
        <v>0.05</v>
      </c>
      <c r="AK478">
        <v>0.15799315</v>
      </c>
      <c r="AL478">
        <v>0.16076921999999999</v>
      </c>
      <c r="AM478">
        <v>5</v>
      </c>
      <c r="AN478">
        <v>53</v>
      </c>
      <c r="AO478">
        <v>50</v>
      </c>
      <c r="AP478">
        <v>83</v>
      </c>
      <c r="AQ478" s="34">
        <v>7.0450897000000001</v>
      </c>
      <c r="AR478" s="34">
        <v>0.98108010000000001</v>
      </c>
      <c r="AS478" s="34">
        <v>0.14374802</v>
      </c>
      <c r="AT478" s="34">
        <v>150.00056000000001</v>
      </c>
      <c r="AU478" s="34">
        <v>158.08177000000001</v>
      </c>
      <c r="AV478" s="34">
        <v>3.955757E-5</v>
      </c>
      <c r="AW478" s="34">
        <v>0.51050890000000004</v>
      </c>
      <c r="AX478" s="34">
        <v>2.5525448000000002</v>
      </c>
      <c r="AY478" s="34">
        <v>1.6540484</v>
      </c>
      <c r="AZ478" s="34">
        <v>0.44107962000000001</v>
      </c>
      <c r="BA478" s="34">
        <v>3.0000002000000001</v>
      </c>
      <c r="BB478" s="34">
        <v>2.4680001999999999E-2</v>
      </c>
      <c r="BC478" s="34">
        <v>3.7550005999999997E-2</v>
      </c>
      <c r="BD478" s="34">
        <v>0</v>
      </c>
      <c r="BE478" s="34">
        <v>0.2</v>
      </c>
      <c r="BF478" s="34">
        <v>0.1</v>
      </c>
      <c r="BG478" s="34">
        <v>0.6</v>
      </c>
      <c r="BH478" s="34">
        <v>1</v>
      </c>
      <c r="BI478" s="34">
        <v>1.2</v>
      </c>
      <c r="BJ478" s="34">
        <v>1</v>
      </c>
      <c r="BK478" s="34">
        <v>3.8000001999999999</v>
      </c>
      <c r="BL478" s="34">
        <v>0.5</v>
      </c>
      <c r="BM478" s="34">
        <v>1.2</v>
      </c>
      <c r="BN478" s="34">
        <v>3.0000002000000001</v>
      </c>
      <c r="BO478" s="34">
        <v>1.1000000000000001</v>
      </c>
      <c r="BP478" s="34"/>
      <c r="BQ478" s="34"/>
      <c r="BR478" s="34"/>
      <c r="BS478" s="34">
        <v>0</v>
      </c>
      <c r="BT478" s="34">
        <v>0.73513275</v>
      </c>
      <c r="BU478" s="34">
        <v>0</v>
      </c>
      <c r="BV478" s="34">
        <v>1.2900001000000001</v>
      </c>
      <c r="BW478" s="34"/>
      <c r="BX478" s="34">
        <v>4.5000003000000002E-3</v>
      </c>
      <c r="BY478" s="34">
        <v>4.4800000000000004</v>
      </c>
      <c r="BZ478" s="34">
        <v>2.88</v>
      </c>
      <c r="CA478" s="34">
        <v>1.5000001000000001</v>
      </c>
      <c r="CB478" s="34"/>
      <c r="CC478" s="34"/>
      <c r="CD478" s="34"/>
      <c r="CE478" s="34"/>
      <c r="CF478" s="34"/>
      <c r="CG478" s="34"/>
      <c r="CH478" s="34"/>
      <c r="CI478" s="34"/>
      <c r="CJ478" s="34"/>
      <c r="CK478" s="34"/>
      <c r="CL478" s="34"/>
      <c r="CM478" s="34"/>
      <c r="CN478" s="34" t="s">
        <v>2233</v>
      </c>
    </row>
    <row r="479" spans="1:92">
      <c r="A479" t="s">
        <v>2696</v>
      </c>
      <c r="B479">
        <v>669</v>
      </c>
      <c r="C479" t="s">
        <v>484</v>
      </c>
      <c r="D479">
        <v>0.38807799999999998</v>
      </c>
      <c r="E479">
        <v>0.72851929999999998</v>
      </c>
      <c r="F479">
        <v>2286.5641999999998</v>
      </c>
      <c r="G479">
        <v>205.44772</v>
      </c>
      <c r="H479">
        <v>1367.7782</v>
      </c>
      <c r="I479">
        <v>217.05399</v>
      </c>
      <c r="J479">
        <v>496.28440000000001</v>
      </c>
      <c r="K479">
        <v>8</v>
      </c>
      <c r="L479">
        <v>23.519877999999999</v>
      </c>
      <c r="M479">
        <v>72.851929999999996</v>
      </c>
      <c r="N479" t="s">
        <v>2192</v>
      </c>
      <c r="O479">
        <v>29.852156000000001</v>
      </c>
      <c r="P479">
        <v>80.946594000000005</v>
      </c>
      <c r="Q479">
        <v>212</v>
      </c>
      <c r="R479">
        <v>1.7070000000000001</v>
      </c>
      <c r="S479">
        <v>3.8250000000000002</v>
      </c>
      <c r="T479">
        <v>1.246</v>
      </c>
      <c r="U479">
        <v>1.7070000000000001</v>
      </c>
      <c r="V479">
        <v>0.8</v>
      </c>
      <c r="W479">
        <v>1.569</v>
      </c>
      <c r="X479">
        <v>0</v>
      </c>
      <c r="Y479">
        <v>0.29699999999999999</v>
      </c>
      <c r="Z479">
        <v>1.5109999999999999</v>
      </c>
      <c r="AA479">
        <v>0.93500000000000005</v>
      </c>
      <c r="AB479">
        <v>0.13</v>
      </c>
      <c r="AC479">
        <v>0.44600000000000001</v>
      </c>
      <c r="AD479">
        <v>12562.012000000001</v>
      </c>
      <c r="AE479">
        <v>3081.78</v>
      </c>
      <c r="AF479">
        <v>6137.0893999999998</v>
      </c>
      <c r="AG479">
        <v>3</v>
      </c>
      <c r="AH479">
        <v>1</v>
      </c>
      <c r="AI479">
        <v>1.6666667999999999E-2</v>
      </c>
      <c r="AJ479">
        <v>1.6666667999999999E-2</v>
      </c>
      <c r="AK479">
        <v>0.20807679000000001</v>
      </c>
      <c r="AL479">
        <v>0.17962961999999999</v>
      </c>
      <c r="AM479">
        <v>10</v>
      </c>
      <c r="AN479">
        <v>40</v>
      </c>
      <c r="AO479">
        <v>20</v>
      </c>
      <c r="AP479">
        <v>10</v>
      </c>
      <c r="AQ479" s="34">
        <v>0.29899585000000001</v>
      </c>
      <c r="AR479" s="34">
        <v>0.17681005999999999</v>
      </c>
      <c r="AS479" s="34">
        <v>1.1643589999999999</v>
      </c>
      <c r="AT479" s="34">
        <v>51.285102999999999</v>
      </c>
      <c r="AU479" s="34">
        <v>52.925269999999998</v>
      </c>
      <c r="AV479" s="34">
        <v>3.3821726999999998E-4</v>
      </c>
      <c r="AW479" s="34">
        <v>5.8198013</v>
      </c>
      <c r="AX479" s="34">
        <v>13.069025999999999</v>
      </c>
      <c r="AY479" s="34">
        <v>1.8531470000000001</v>
      </c>
      <c r="AZ479" s="34">
        <v>0.61261069999999995</v>
      </c>
      <c r="BA479" s="34">
        <v>3.0000002000000001</v>
      </c>
      <c r="BB479" s="34">
        <v>0.20888999999999999</v>
      </c>
      <c r="BC479" s="34">
        <v>0</v>
      </c>
      <c r="BD479" s="34">
        <v>0</v>
      </c>
      <c r="BE479" s="34">
        <v>0.3</v>
      </c>
      <c r="BF479" s="34">
        <v>0</v>
      </c>
      <c r="BG479" s="34">
        <v>0.1</v>
      </c>
      <c r="BH479" s="34">
        <v>0.5</v>
      </c>
      <c r="BI479" s="34">
        <v>1.2</v>
      </c>
      <c r="BJ479" s="34">
        <v>0.5</v>
      </c>
      <c r="BK479" s="34">
        <v>1</v>
      </c>
      <c r="BL479" s="34">
        <v>1.5000001000000001</v>
      </c>
      <c r="BM479" s="34"/>
      <c r="BN479" s="34"/>
      <c r="BO479" s="34"/>
      <c r="BP479" s="34"/>
      <c r="BQ479" s="34"/>
      <c r="BR479" s="34"/>
      <c r="BS479" s="34"/>
      <c r="BT479" s="34"/>
      <c r="BU479" s="34"/>
      <c r="BV479" s="34">
        <v>0.432</v>
      </c>
      <c r="BW479" s="34"/>
      <c r="BX479" s="34"/>
      <c r="BY479" s="34">
        <v>0.32000002</v>
      </c>
      <c r="BZ479" s="34">
        <v>0.36</v>
      </c>
      <c r="CA479" s="34"/>
      <c r="CB479" s="34"/>
      <c r="CC479" s="34"/>
      <c r="CD479" s="34"/>
      <c r="CE479" s="34"/>
      <c r="CF479" s="34"/>
      <c r="CG479" s="34"/>
      <c r="CH479" s="34"/>
      <c r="CI479" s="34"/>
      <c r="CJ479" s="34"/>
      <c r="CK479" s="34"/>
      <c r="CL479" s="34"/>
      <c r="CM479" s="34"/>
      <c r="CN479" s="34" t="s">
        <v>2176</v>
      </c>
    </row>
    <row r="480" spans="1:92">
      <c r="A480" t="s">
        <v>2697</v>
      </c>
      <c r="B480">
        <v>670</v>
      </c>
      <c r="C480" t="s">
        <v>485</v>
      </c>
      <c r="D480">
        <v>0.53702927</v>
      </c>
      <c r="E480">
        <v>0.85149490000000005</v>
      </c>
      <c r="F480">
        <v>2715.7269999999999</v>
      </c>
      <c r="G480">
        <v>83.757750000000001</v>
      </c>
      <c r="H480">
        <v>2020.3001999999999</v>
      </c>
      <c r="I480">
        <v>115.38486</v>
      </c>
      <c r="J480">
        <v>496.28440000000001</v>
      </c>
      <c r="K480">
        <v>8</v>
      </c>
      <c r="L480">
        <v>32.547226000000002</v>
      </c>
      <c r="M480">
        <v>85.14949</v>
      </c>
      <c r="N480" t="s">
        <v>2192</v>
      </c>
      <c r="O480">
        <v>41.309944000000002</v>
      </c>
      <c r="P480">
        <v>94.610550000000003</v>
      </c>
      <c r="Q480">
        <v>211</v>
      </c>
      <c r="R480">
        <v>1.8460000000000001</v>
      </c>
      <c r="S480">
        <v>4.1689999999999996</v>
      </c>
      <c r="T480">
        <v>1.466</v>
      </c>
      <c r="U480">
        <v>1.8460000000000001</v>
      </c>
      <c r="V480">
        <v>0.82899999999999996</v>
      </c>
      <c r="W480">
        <v>1.679</v>
      </c>
      <c r="X480">
        <v>0</v>
      </c>
      <c r="Y480">
        <v>0.255</v>
      </c>
      <c r="Z480">
        <v>1.4850000000000001</v>
      </c>
      <c r="AA480">
        <v>0.81499999999999995</v>
      </c>
      <c r="AB480">
        <v>8.6999999999999994E-2</v>
      </c>
      <c r="AC480">
        <v>0.58299999999999996</v>
      </c>
      <c r="AD480">
        <v>11002.431</v>
      </c>
      <c r="AE480">
        <v>3249.7</v>
      </c>
      <c r="AF480">
        <v>5295.3002999999999</v>
      </c>
      <c r="AG480">
        <v>3</v>
      </c>
      <c r="AH480">
        <v>1</v>
      </c>
      <c r="AI480">
        <v>1.6666667999999999E-2</v>
      </c>
      <c r="AJ480">
        <v>1.6666667999999999E-2</v>
      </c>
      <c r="AK480">
        <v>0.31738129999999998</v>
      </c>
      <c r="AL480">
        <v>0.33711639999999998</v>
      </c>
      <c r="AM480">
        <v>5</v>
      </c>
      <c r="AN480">
        <v>53</v>
      </c>
      <c r="AO480">
        <v>10</v>
      </c>
      <c r="AP480">
        <v>10</v>
      </c>
      <c r="AQ480" s="34">
        <v>0.28030860000000002</v>
      </c>
      <c r="AR480" s="34">
        <v>0</v>
      </c>
      <c r="AS480" s="34">
        <v>0.97029907000000004</v>
      </c>
      <c r="AT480" s="34">
        <v>35.025069999999999</v>
      </c>
      <c r="AU480" s="34">
        <v>36.275680000000001</v>
      </c>
      <c r="AV480" s="34"/>
      <c r="AW480" s="34"/>
      <c r="AX480" s="34"/>
      <c r="AY480" s="34">
        <v>3.7062938000000001</v>
      </c>
      <c r="AZ480" s="34">
        <v>0.61261063999999998</v>
      </c>
      <c r="BA480" s="34">
        <v>3.0000002000000001</v>
      </c>
      <c r="BB480" s="34">
        <v>9.2850000000000002E-2</v>
      </c>
      <c r="BC480" s="34">
        <v>0</v>
      </c>
      <c r="BD480" s="34">
        <v>0</v>
      </c>
      <c r="BE480" s="34">
        <v>0.4</v>
      </c>
      <c r="BF480" s="34">
        <v>0.1</v>
      </c>
      <c r="BG480" s="34">
        <v>0.1</v>
      </c>
      <c r="BH480" s="34">
        <v>0.5</v>
      </c>
      <c r="BI480" s="34">
        <v>0.5</v>
      </c>
      <c r="BJ480" s="34">
        <v>0.5</v>
      </c>
      <c r="BK480" s="34">
        <v>0.5</v>
      </c>
      <c r="BL480" s="34">
        <v>1.5000001000000001</v>
      </c>
      <c r="BM480" s="34">
        <v>0</v>
      </c>
      <c r="BN480" s="34">
        <v>0.2</v>
      </c>
      <c r="BO480" s="34">
        <v>0</v>
      </c>
      <c r="BP480" s="34"/>
      <c r="BQ480" s="34"/>
      <c r="BR480" s="34"/>
      <c r="BS480" s="34">
        <v>1.3153154</v>
      </c>
      <c r="BT480" s="34">
        <v>0</v>
      </c>
      <c r="BU480" s="34">
        <v>0</v>
      </c>
      <c r="BV480" s="34">
        <v>0.432</v>
      </c>
      <c r="BW480" s="34"/>
      <c r="BX480" s="34"/>
      <c r="BY480" s="34">
        <v>0.12000001</v>
      </c>
      <c r="BZ480" s="34">
        <v>0.27</v>
      </c>
      <c r="CA480" s="34"/>
      <c r="CB480" s="34"/>
      <c r="CC480" s="34"/>
      <c r="CD480" s="34"/>
      <c r="CE480" s="34"/>
      <c r="CF480" s="34"/>
      <c r="CG480" s="34"/>
      <c r="CH480" s="34"/>
      <c r="CI480" s="34"/>
      <c r="CJ480" s="34"/>
      <c r="CK480" s="34"/>
      <c r="CL480" s="34"/>
      <c r="CM480" s="34"/>
      <c r="CN480" s="34" t="s">
        <v>2176</v>
      </c>
    </row>
    <row r="481" spans="1:92">
      <c r="A481" t="s">
        <v>2698</v>
      </c>
      <c r="B481">
        <v>671</v>
      </c>
      <c r="C481" t="s">
        <v>486</v>
      </c>
      <c r="D481">
        <v>0.99916254999999998</v>
      </c>
      <c r="E481">
        <v>1.5598828</v>
      </c>
      <c r="F481">
        <v>4000.8744999999999</v>
      </c>
      <c r="G481">
        <v>450.47930000000002</v>
      </c>
      <c r="H481">
        <v>1431.8191999999999</v>
      </c>
      <c r="I481">
        <v>545.08136000000002</v>
      </c>
      <c r="J481">
        <v>1573.4946</v>
      </c>
      <c r="K481">
        <v>8</v>
      </c>
      <c r="L481">
        <v>60.555300000000003</v>
      </c>
      <c r="M481">
        <v>155.98828</v>
      </c>
      <c r="N481" t="s">
        <v>2217</v>
      </c>
      <c r="O481">
        <v>43.441850000000002</v>
      </c>
      <c r="P481">
        <v>86.660160000000005</v>
      </c>
      <c r="Q481">
        <v>234</v>
      </c>
      <c r="R481">
        <v>2.4980000000000002</v>
      </c>
      <c r="S481">
        <v>5.0599999999999996</v>
      </c>
      <c r="T481">
        <v>1.9990000000000001</v>
      </c>
      <c r="U481">
        <v>2.4980000000000002</v>
      </c>
      <c r="V481">
        <v>2.6760000000000002</v>
      </c>
      <c r="W481">
        <v>2.661</v>
      </c>
      <c r="X481">
        <v>7.1920000000000002</v>
      </c>
      <c r="Y481">
        <v>1.1859999999999999</v>
      </c>
      <c r="Z481">
        <v>4.28</v>
      </c>
      <c r="AA481">
        <v>1.6240000000000001</v>
      </c>
      <c r="AB481">
        <v>0.56200000000000006</v>
      </c>
      <c r="AC481">
        <v>2.0939999999999999</v>
      </c>
      <c r="AD481">
        <v>18652.736000000001</v>
      </c>
      <c r="AE481">
        <v>5389.89</v>
      </c>
      <c r="AF481">
        <v>13825.147000000001</v>
      </c>
      <c r="AG481">
        <v>2</v>
      </c>
      <c r="AH481">
        <v>1</v>
      </c>
      <c r="AI481">
        <v>3.3333334999999999E-2</v>
      </c>
      <c r="AJ481">
        <v>4.1666667999999997E-2</v>
      </c>
      <c r="AK481">
        <v>0.11376712999999999</v>
      </c>
      <c r="AL481">
        <v>0.116036035</v>
      </c>
      <c r="AM481">
        <v>5</v>
      </c>
      <c r="AN481">
        <v>33</v>
      </c>
      <c r="AO481">
        <v>40</v>
      </c>
      <c r="AP481">
        <v>20</v>
      </c>
      <c r="AQ481" s="34">
        <v>0.28030860000000002</v>
      </c>
      <c r="AR481" s="34">
        <v>2.8462106999999999</v>
      </c>
      <c r="AS481" s="34">
        <v>3.6655746000000003E-2</v>
      </c>
      <c r="AT481" s="34">
        <v>181.21776</v>
      </c>
      <c r="AU481" s="34">
        <v>184.38094000000001</v>
      </c>
      <c r="AV481" s="34">
        <v>8.9004525000000007E-6</v>
      </c>
      <c r="AW481" s="34">
        <v>0.15315269000000001</v>
      </c>
      <c r="AX481" s="34">
        <v>0.45945802000000002</v>
      </c>
      <c r="AY481" s="34">
        <v>7.4125880000000004</v>
      </c>
      <c r="AZ481" s="34">
        <v>9.1483179999999997</v>
      </c>
      <c r="BA481" s="34">
        <v>3.0000002000000001</v>
      </c>
      <c r="BB481" s="34">
        <v>0.15244501999999999</v>
      </c>
      <c r="BC481" s="34">
        <v>0</v>
      </c>
      <c r="BD481" s="34">
        <v>0</v>
      </c>
      <c r="BE481" s="34">
        <v>0.2</v>
      </c>
      <c r="BF481" s="34">
        <v>0.1</v>
      </c>
      <c r="BG481" s="34">
        <v>0.1</v>
      </c>
      <c r="BH481" s="34">
        <v>1.5000001000000001</v>
      </c>
      <c r="BI481" s="34">
        <v>1.2</v>
      </c>
      <c r="BJ481" s="34">
        <v>2</v>
      </c>
      <c r="BK481" s="34">
        <v>4</v>
      </c>
      <c r="BL481" s="34">
        <v>2</v>
      </c>
      <c r="BM481" s="34">
        <v>1</v>
      </c>
      <c r="BN481" s="34">
        <v>1.5000001000000001</v>
      </c>
      <c r="BO481" s="34">
        <v>0</v>
      </c>
      <c r="BP481" s="34"/>
      <c r="BQ481" s="34"/>
      <c r="BR481" s="34"/>
      <c r="BS481" s="34"/>
      <c r="BT481" s="34"/>
      <c r="BU481" s="34"/>
      <c r="BV481" s="34">
        <v>0.64250004000000005</v>
      </c>
      <c r="BW481" s="34"/>
      <c r="BX481" s="34"/>
      <c r="BY481" s="34">
        <v>1.2</v>
      </c>
      <c r="BZ481" s="34">
        <v>1.8000001000000001</v>
      </c>
      <c r="CA481" s="34">
        <v>0.3</v>
      </c>
      <c r="CB481" s="34"/>
      <c r="CC481" s="34"/>
      <c r="CD481" s="34"/>
      <c r="CE481" s="34"/>
      <c r="CF481" s="34"/>
      <c r="CG481" s="34"/>
      <c r="CH481" s="34"/>
      <c r="CI481" s="34"/>
      <c r="CJ481" s="34"/>
      <c r="CK481" s="34"/>
      <c r="CL481" s="34"/>
      <c r="CM481" s="34"/>
      <c r="CN481" s="34" t="s">
        <v>2176</v>
      </c>
    </row>
    <row r="482" spans="1:92">
      <c r="A482" t="s">
        <v>2699</v>
      </c>
      <c r="B482">
        <v>672</v>
      </c>
      <c r="C482" t="s">
        <v>487</v>
      </c>
      <c r="D482">
        <v>1.6331580000000001</v>
      </c>
      <c r="E482">
        <v>1.8626118</v>
      </c>
      <c r="F482">
        <v>4748.4629999999997</v>
      </c>
      <c r="G482">
        <v>83.400499999999994</v>
      </c>
      <c r="H482">
        <v>2921.7646</v>
      </c>
      <c r="I482">
        <v>169.80341999999999</v>
      </c>
      <c r="J482">
        <v>1573.4946</v>
      </c>
      <c r="K482">
        <v>8</v>
      </c>
      <c r="L482">
        <v>98.979259999999996</v>
      </c>
      <c r="M482">
        <v>186.26116999999999</v>
      </c>
      <c r="N482" t="s">
        <v>2217</v>
      </c>
      <c r="O482">
        <v>71.006870000000006</v>
      </c>
      <c r="P482">
        <v>103.47843</v>
      </c>
      <c r="Q482">
        <v>322</v>
      </c>
      <c r="R482">
        <v>2.73</v>
      </c>
      <c r="S482">
        <v>5.5129999999999999</v>
      </c>
      <c r="T482">
        <v>2.556</v>
      </c>
      <c r="U482">
        <v>2.73</v>
      </c>
      <c r="V482">
        <v>1.669</v>
      </c>
      <c r="W482">
        <v>2.8439999999999999</v>
      </c>
      <c r="X482">
        <v>0</v>
      </c>
      <c r="Y482">
        <v>1.05</v>
      </c>
      <c r="Z482">
        <v>1.831</v>
      </c>
      <c r="AA482">
        <v>1.147</v>
      </c>
      <c r="AB482">
        <v>0.34200000000000003</v>
      </c>
      <c r="AC482">
        <v>0.34200000000000003</v>
      </c>
      <c r="AD482">
        <v>17539.370999999999</v>
      </c>
      <c r="AE482">
        <v>3826.01</v>
      </c>
      <c r="AF482">
        <v>5400.8056999999999</v>
      </c>
      <c r="AG482">
        <v>1</v>
      </c>
      <c r="AH482">
        <v>1</v>
      </c>
      <c r="AI482">
        <v>4.1666667999999997E-2</v>
      </c>
      <c r="AJ482">
        <v>4.1666667999999997E-2</v>
      </c>
      <c r="AK482">
        <v>0.21013781000000001</v>
      </c>
      <c r="AL482">
        <v>0.22444837000000001</v>
      </c>
      <c r="AM482">
        <v>3</v>
      </c>
      <c r="AN482">
        <v>33</v>
      </c>
      <c r="AO482">
        <v>10</v>
      </c>
      <c r="AP482">
        <v>25</v>
      </c>
      <c r="AQ482" s="34">
        <v>0.28030860000000002</v>
      </c>
      <c r="AR482" s="34">
        <v>1.7869675</v>
      </c>
      <c r="AS482" s="34">
        <v>0.81756680000000004</v>
      </c>
      <c r="AT482" s="34">
        <v>83.094229999999996</v>
      </c>
      <c r="AU482" s="34">
        <v>85.979079999999996</v>
      </c>
      <c r="AV482" s="34"/>
      <c r="AW482" s="34"/>
      <c r="AX482" s="34"/>
      <c r="AY482" s="34">
        <v>2.5525445000000001E-2</v>
      </c>
      <c r="AZ482" s="34">
        <v>2.2237765999999999</v>
      </c>
      <c r="BA482" s="34">
        <v>3.0000002000000001</v>
      </c>
      <c r="BB482" s="34">
        <v>7.0504999999999998E-2</v>
      </c>
      <c r="BC482" s="34">
        <v>0</v>
      </c>
      <c r="BD482" s="34">
        <v>0</v>
      </c>
      <c r="BE482" s="34">
        <v>0.5</v>
      </c>
      <c r="BF482" s="34">
        <v>0.1</v>
      </c>
      <c r="BG482" s="34">
        <v>0.1</v>
      </c>
      <c r="BH482" s="34">
        <v>0.5</v>
      </c>
      <c r="BI482" s="34">
        <v>0.5</v>
      </c>
      <c r="BJ482" s="34">
        <v>0.5</v>
      </c>
      <c r="BK482" s="34">
        <v>0.2</v>
      </c>
      <c r="BL482" s="34">
        <v>0.5</v>
      </c>
      <c r="BM482" s="34"/>
      <c r="BN482" s="34"/>
      <c r="BO482" s="34"/>
      <c r="BP482" s="34"/>
      <c r="BQ482" s="34"/>
      <c r="BR482" s="34"/>
      <c r="BS482" s="34">
        <v>0.70667190000000002</v>
      </c>
      <c r="BT482" s="34">
        <v>0.3502091</v>
      </c>
      <c r="BU482" s="34">
        <v>0</v>
      </c>
      <c r="BV482" s="34">
        <v>0.64250004000000005</v>
      </c>
      <c r="BW482" s="34"/>
      <c r="BX482" s="34"/>
      <c r="BY482" s="34">
        <v>0.96000010000000002</v>
      </c>
      <c r="BZ482" s="34">
        <v>2.16</v>
      </c>
      <c r="CA482" s="34">
        <v>0.3</v>
      </c>
      <c r="CB482" s="34"/>
      <c r="CC482" s="34"/>
      <c r="CD482" s="34"/>
      <c r="CE482" s="34"/>
      <c r="CF482" s="34"/>
      <c r="CG482" s="34"/>
      <c r="CH482" s="34"/>
      <c r="CI482" s="34"/>
      <c r="CJ482" s="34"/>
      <c r="CK482" s="34"/>
      <c r="CL482" s="34"/>
      <c r="CM482" s="34"/>
      <c r="CN482" s="34" t="s">
        <v>2176</v>
      </c>
    </row>
    <row r="483" spans="1:92">
      <c r="A483" t="s">
        <v>2700</v>
      </c>
      <c r="B483">
        <v>673</v>
      </c>
      <c r="C483" t="s">
        <v>488</v>
      </c>
      <c r="D483">
        <v>3.2677879999999999</v>
      </c>
      <c r="E483">
        <v>2.299795</v>
      </c>
      <c r="F483">
        <v>4266.3670000000002</v>
      </c>
      <c r="G483">
        <v>21.502040000000001</v>
      </c>
      <c r="H483">
        <v>3391.1401000000001</v>
      </c>
      <c r="I483">
        <v>66.977649999999997</v>
      </c>
      <c r="J483">
        <v>786.7473</v>
      </c>
      <c r="K483">
        <v>9</v>
      </c>
      <c r="L483">
        <v>47.91478</v>
      </c>
      <c r="M483">
        <v>91.991789999999995</v>
      </c>
      <c r="N483" t="s">
        <v>2195</v>
      </c>
      <c r="O483">
        <v>96.111403999999993</v>
      </c>
      <c r="P483">
        <v>121.04183</v>
      </c>
      <c r="Q483">
        <v>442</v>
      </c>
      <c r="R483">
        <v>3.6150000000000002</v>
      </c>
      <c r="S483">
        <v>5.2249999999999996</v>
      </c>
      <c r="T483">
        <v>3.6150000000000002</v>
      </c>
      <c r="U483">
        <v>3.0329999999999999</v>
      </c>
      <c r="V483">
        <v>3.601</v>
      </c>
      <c r="W483">
        <v>3.5960000000000001</v>
      </c>
      <c r="X483">
        <v>6.5979999999999999</v>
      </c>
      <c r="Y483">
        <v>2.605</v>
      </c>
      <c r="Z483">
        <v>2.3460000000000001</v>
      </c>
      <c r="AA483">
        <v>1.9179999999999999</v>
      </c>
      <c r="AB483">
        <v>0.33100000000000002</v>
      </c>
      <c r="AC483">
        <v>9.7000000000000003E-2</v>
      </c>
      <c r="AD483">
        <v>34362.836000000003</v>
      </c>
      <c r="AE483">
        <v>3321.06</v>
      </c>
      <c r="AF483">
        <v>3997.3647000000001</v>
      </c>
      <c r="AG483">
        <v>1</v>
      </c>
      <c r="AH483">
        <v>1</v>
      </c>
      <c r="AI483">
        <v>2.5000002E-2</v>
      </c>
      <c r="AJ483">
        <v>2.0833333999999998E-2</v>
      </c>
      <c r="AK483">
        <v>0.55762166000000002</v>
      </c>
      <c r="AL483">
        <v>0.57731485000000005</v>
      </c>
      <c r="AM483">
        <v>5</v>
      </c>
      <c r="AN483">
        <v>73</v>
      </c>
      <c r="AO483">
        <v>10</v>
      </c>
      <c r="AP483">
        <v>60</v>
      </c>
      <c r="AQ483" s="34">
        <v>6.3051475999999997</v>
      </c>
      <c r="AR483" s="34">
        <v>0.75467706000000001</v>
      </c>
      <c r="AS483" s="34">
        <v>3.0546455E-2</v>
      </c>
      <c r="AT483" s="34">
        <v>261.60660000000001</v>
      </c>
      <c r="AU483" s="34">
        <v>268.69695999999999</v>
      </c>
      <c r="AV483" s="34">
        <v>3.3821723999999999E-4</v>
      </c>
      <c r="AW483" s="34">
        <v>5.819801</v>
      </c>
      <c r="AX483" s="34">
        <v>1.9399337000000001</v>
      </c>
      <c r="AY483" s="34"/>
      <c r="AZ483" s="34"/>
      <c r="BA483" s="34">
        <v>3.0000002000000001</v>
      </c>
      <c r="BB483" s="34">
        <v>3.9280000000000002E-2</v>
      </c>
      <c r="BC483" s="34">
        <v>0</v>
      </c>
      <c r="BD483" s="34">
        <v>0</v>
      </c>
      <c r="BE483" s="34">
        <v>0.70000004999999998</v>
      </c>
      <c r="BF483" s="34">
        <v>0.1</v>
      </c>
      <c r="BG483" s="34">
        <v>0.1</v>
      </c>
      <c r="BH483" s="34">
        <v>0.4</v>
      </c>
      <c r="BI483" s="34">
        <v>0.1</v>
      </c>
      <c r="BJ483" s="34">
        <v>0.3</v>
      </c>
      <c r="BK483" s="34">
        <v>0.2</v>
      </c>
      <c r="BL483" s="34">
        <v>0</v>
      </c>
      <c r="BM483" s="34">
        <v>0.1</v>
      </c>
      <c r="BN483" s="34">
        <v>0</v>
      </c>
      <c r="BO483" s="34">
        <v>0</v>
      </c>
      <c r="BP483" s="34"/>
      <c r="BQ483" s="34"/>
      <c r="BR483" s="34"/>
      <c r="BS483" s="34">
        <v>0.34814089999999998</v>
      </c>
      <c r="BT483" s="34">
        <v>0.45026883000000001</v>
      </c>
      <c r="BU483" s="34">
        <v>0</v>
      </c>
      <c r="BV483" s="34">
        <v>0.32125002000000003</v>
      </c>
      <c r="BW483" s="34"/>
      <c r="BX483" s="34"/>
      <c r="BY483" s="34">
        <v>0.96000010000000002</v>
      </c>
      <c r="BZ483" s="34">
        <v>2.16</v>
      </c>
      <c r="CA483" s="34">
        <v>0.3</v>
      </c>
      <c r="CB483" s="34"/>
      <c r="CC483" s="34"/>
      <c r="CD483" s="34"/>
      <c r="CE483" s="34"/>
      <c r="CF483" s="34"/>
      <c r="CG483" s="34"/>
      <c r="CH483" s="34"/>
      <c r="CI483" s="34"/>
      <c r="CJ483" s="34"/>
      <c r="CK483" s="34"/>
      <c r="CL483" s="34"/>
      <c r="CM483" s="34"/>
      <c r="CN483" s="34" t="s">
        <v>2176</v>
      </c>
    </row>
    <row r="484" spans="1:92">
      <c r="A484" t="s">
        <v>2701</v>
      </c>
      <c r="B484">
        <v>674</v>
      </c>
      <c r="C484" t="s">
        <v>489</v>
      </c>
      <c r="D484">
        <v>6.1036910000000004</v>
      </c>
      <c r="E484">
        <v>5.604311</v>
      </c>
      <c r="F484">
        <v>8696.4650000000001</v>
      </c>
      <c r="G484">
        <v>31.406599</v>
      </c>
      <c r="H484">
        <v>4331.8584000000001</v>
      </c>
      <c r="I484">
        <v>2759.7053000000001</v>
      </c>
      <c r="J484">
        <v>1573.4946</v>
      </c>
      <c r="K484">
        <v>10</v>
      </c>
      <c r="L484">
        <v>81.600139999999996</v>
      </c>
      <c r="M484">
        <v>119.24066000000001</v>
      </c>
      <c r="N484" t="s">
        <v>2190</v>
      </c>
      <c r="O484">
        <v>83.612206</v>
      </c>
      <c r="P484">
        <v>84.913799999999995</v>
      </c>
      <c r="Q484">
        <v>553</v>
      </c>
      <c r="R484">
        <v>4.9409999999999998</v>
      </c>
      <c r="S484">
        <v>7.46</v>
      </c>
      <c r="T484">
        <v>4.9409999999999998</v>
      </c>
      <c r="U484">
        <v>4.7350000000000003</v>
      </c>
      <c r="V484">
        <v>4.944</v>
      </c>
      <c r="W484">
        <v>5.2969999999999997</v>
      </c>
      <c r="X484">
        <v>6.5979999999999999</v>
      </c>
      <c r="Y484">
        <v>4.0380000000000003</v>
      </c>
      <c r="Z484">
        <v>3.4630000000000001</v>
      </c>
      <c r="AA484">
        <v>2.677</v>
      </c>
      <c r="AB484">
        <v>0.60399999999999998</v>
      </c>
      <c r="AC484">
        <v>0.182</v>
      </c>
      <c r="AD484">
        <v>34362.836000000003</v>
      </c>
      <c r="AE484">
        <v>13763.561</v>
      </c>
      <c r="AF484">
        <v>19173.164000000001</v>
      </c>
      <c r="AG484">
        <v>1</v>
      </c>
      <c r="AH484">
        <v>1</v>
      </c>
      <c r="AI484">
        <v>0.20833334000000001</v>
      </c>
      <c r="AJ484">
        <v>4.1666667999999997E-2</v>
      </c>
      <c r="AK484">
        <v>0.26240229999999998</v>
      </c>
      <c r="AL484">
        <v>0.26452118000000002</v>
      </c>
      <c r="AM484">
        <v>5</v>
      </c>
      <c r="AN484">
        <v>73</v>
      </c>
      <c r="AO484">
        <v>70</v>
      </c>
      <c r="AP484">
        <v>80</v>
      </c>
      <c r="AQ484" s="34">
        <v>6.3051475999999997</v>
      </c>
      <c r="AR484" s="34">
        <v>0.75467706000000001</v>
      </c>
      <c r="AS484" s="34">
        <v>3.0546455E-2</v>
      </c>
      <c r="AT484" s="34">
        <v>261.60660000000001</v>
      </c>
      <c r="AU484" s="34">
        <v>268.69695999999999</v>
      </c>
      <c r="AV484" s="34">
        <v>3.3821723999999999E-4</v>
      </c>
      <c r="AW484" s="34">
        <v>5.819801</v>
      </c>
      <c r="AX484" s="34">
        <v>1.9399337000000001</v>
      </c>
      <c r="AY484" s="34"/>
      <c r="AZ484" s="34"/>
      <c r="BA484" s="34">
        <v>3.0000002000000001</v>
      </c>
      <c r="BB484" s="34">
        <v>3.9280000000000002E-2</v>
      </c>
      <c r="BC484" s="34">
        <v>0</v>
      </c>
      <c r="BD484" s="34">
        <v>0</v>
      </c>
      <c r="BE484" s="34">
        <v>0.70000004999999998</v>
      </c>
      <c r="BF484" s="34">
        <v>0.1</v>
      </c>
      <c r="BG484" s="34">
        <v>2</v>
      </c>
      <c r="BH484" s="34">
        <v>3.4</v>
      </c>
      <c r="BI484" s="34">
        <v>2.3000001999999999</v>
      </c>
      <c r="BJ484" s="34">
        <v>2</v>
      </c>
      <c r="BK484" s="34">
        <v>0.3</v>
      </c>
      <c r="BL484" s="34">
        <v>0</v>
      </c>
      <c r="BM484" s="34">
        <v>0.2</v>
      </c>
      <c r="BN484" s="34">
        <v>0.2</v>
      </c>
      <c r="BO484" s="34">
        <v>0</v>
      </c>
      <c r="BP484" s="34"/>
      <c r="BQ484" s="34"/>
      <c r="BR484" s="34"/>
      <c r="BS484" s="34">
        <v>0.65276409999999996</v>
      </c>
      <c r="BT484" s="34">
        <v>0.45026883000000001</v>
      </c>
      <c r="BU484" s="34">
        <v>0</v>
      </c>
      <c r="BV484" s="34">
        <v>0.64250004000000005</v>
      </c>
      <c r="BW484" s="34"/>
      <c r="BX484" s="34"/>
      <c r="BY484" s="34">
        <v>1.9200001</v>
      </c>
      <c r="BZ484" s="34">
        <v>2.88</v>
      </c>
      <c r="CA484" s="34">
        <v>0.3</v>
      </c>
      <c r="CB484" s="34"/>
      <c r="CC484" s="34"/>
      <c r="CD484" s="34"/>
      <c r="CE484" s="34"/>
      <c r="CF484" s="34"/>
      <c r="CG484" s="34"/>
      <c r="CH484" s="34"/>
      <c r="CI484" s="34"/>
      <c r="CJ484" s="34"/>
      <c r="CK484" s="34"/>
      <c r="CL484" s="34"/>
      <c r="CM484" s="34"/>
      <c r="CN484" s="34" t="s">
        <v>2182</v>
      </c>
    </row>
    <row r="485" spans="1:92">
      <c r="A485" t="s">
        <v>2702</v>
      </c>
      <c r="B485">
        <v>675</v>
      </c>
      <c r="C485" t="s">
        <v>490</v>
      </c>
      <c r="D485">
        <v>5.6126204</v>
      </c>
      <c r="E485">
        <v>3.8922094999999999</v>
      </c>
      <c r="F485">
        <v>6297.0079999999998</v>
      </c>
      <c r="G485">
        <v>139.12311</v>
      </c>
      <c r="H485">
        <v>2724.3744999999999</v>
      </c>
      <c r="I485">
        <v>286.52089999999998</v>
      </c>
      <c r="J485">
        <v>3146.9893000000002</v>
      </c>
      <c r="K485">
        <v>9</v>
      </c>
      <c r="L485">
        <v>82.296486000000002</v>
      </c>
      <c r="M485">
        <v>155.68839</v>
      </c>
      <c r="N485" t="s">
        <v>2200</v>
      </c>
      <c r="O485">
        <v>81.342320000000001</v>
      </c>
      <c r="P485">
        <v>90.516495000000006</v>
      </c>
      <c r="Q485">
        <v>544</v>
      </c>
      <c r="R485">
        <v>4.7380000000000004</v>
      </c>
      <c r="S485">
        <v>6.3479999999999999</v>
      </c>
      <c r="T485">
        <v>4.7380000000000004</v>
      </c>
      <c r="U485">
        <v>3.9460000000000002</v>
      </c>
      <c r="V485">
        <v>3.6469999999999998</v>
      </c>
      <c r="W485">
        <v>3.0339999999999998</v>
      </c>
      <c r="X485">
        <v>8.8550000000000004</v>
      </c>
      <c r="Y485">
        <v>2.5230000000000001</v>
      </c>
      <c r="Z485">
        <v>4.2290000000000001</v>
      </c>
      <c r="AA485">
        <v>2.6120000000000001</v>
      </c>
      <c r="AB485">
        <v>1.202</v>
      </c>
      <c r="AC485">
        <v>0.41499999999999998</v>
      </c>
      <c r="AD485">
        <v>41313.71</v>
      </c>
      <c r="AE485">
        <v>5597.2</v>
      </c>
      <c r="AF485">
        <v>10932.563</v>
      </c>
      <c r="AG485">
        <v>1</v>
      </c>
      <c r="AH485">
        <v>1</v>
      </c>
      <c r="AI485">
        <v>8.3333339999999995E-3</v>
      </c>
      <c r="AJ485">
        <v>8.3333335999999994E-2</v>
      </c>
      <c r="AK485">
        <v>0.25578114000000002</v>
      </c>
      <c r="AL485">
        <v>0.24678571999999999</v>
      </c>
      <c r="AM485">
        <v>30</v>
      </c>
      <c r="AN485">
        <v>43</v>
      </c>
      <c r="AO485">
        <v>30</v>
      </c>
      <c r="AP485">
        <v>95</v>
      </c>
      <c r="AQ485" s="34">
        <v>6.4686604000000001</v>
      </c>
      <c r="AR485" s="34">
        <v>2.2424688000000002</v>
      </c>
      <c r="AS485" s="34">
        <v>0.117298394</v>
      </c>
      <c r="AT485" s="34">
        <v>246.45081999999999</v>
      </c>
      <c r="AU485" s="34">
        <v>255.27927</v>
      </c>
      <c r="AV485" s="34"/>
      <c r="AW485" s="34"/>
      <c r="AX485" s="34">
        <v>0.5513496</v>
      </c>
      <c r="AY485" s="34">
        <v>3.0630533999999998</v>
      </c>
      <c r="AZ485" s="34"/>
      <c r="BA485" s="34">
        <v>3.0000002000000001</v>
      </c>
      <c r="BB485" s="34">
        <v>0.21360000000000001</v>
      </c>
      <c r="BC485" s="34">
        <v>0</v>
      </c>
      <c r="BD485" s="34">
        <v>0</v>
      </c>
      <c r="BE485" s="34">
        <v>0.5</v>
      </c>
      <c r="BF485" s="34">
        <v>0.1</v>
      </c>
      <c r="BG485" s="34">
        <v>0.1</v>
      </c>
      <c r="BH485" s="34">
        <v>0.6</v>
      </c>
      <c r="BI485" s="34">
        <v>1.6</v>
      </c>
      <c r="BJ485" s="34">
        <v>0.4</v>
      </c>
      <c r="BK485" s="34">
        <v>0</v>
      </c>
      <c r="BL485" s="34">
        <v>4</v>
      </c>
      <c r="BM485" s="34">
        <v>1</v>
      </c>
      <c r="BN485" s="34">
        <v>0.5</v>
      </c>
      <c r="BO485" s="34">
        <v>0.5</v>
      </c>
      <c r="BP485" s="34"/>
      <c r="BQ485" s="34"/>
      <c r="BR485" s="34"/>
      <c r="BS485" s="34">
        <v>0</v>
      </c>
      <c r="BT485" s="34">
        <v>4.5945796999999997E-2</v>
      </c>
      <c r="BU485" s="34">
        <v>0</v>
      </c>
      <c r="BV485" s="34">
        <v>1.2850001</v>
      </c>
      <c r="BW485" s="34"/>
      <c r="BX485" s="34"/>
      <c r="BY485" s="34">
        <v>3.2</v>
      </c>
      <c r="BZ485" s="34">
        <v>7.2000003000000001</v>
      </c>
      <c r="CA485" s="34">
        <v>0.3</v>
      </c>
      <c r="CB485" s="34"/>
      <c r="CC485" s="34"/>
      <c r="CD485" s="34"/>
      <c r="CE485" s="34"/>
      <c r="CF485" s="34"/>
      <c r="CG485" s="34"/>
      <c r="CH485" s="34"/>
      <c r="CI485" s="34"/>
      <c r="CJ485" s="34"/>
      <c r="CK485" s="34"/>
      <c r="CL485" s="34"/>
      <c r="CM485" s="34"/>
      <c r="CN485" s="34" t="s">
        <v>2182</v>
      </c>
    </row>
    <row r="486" spans="1:92">
      <c r="A486" t="s">
        <v>2703</v>
      </c>
      <c r="B486">
        <v>676</v>
      </c>
      <c r="C486" t="s">
        <v>491</v>
      </c>
      <c r="D486">
        <v>2.3452480000000002</v>
      </c>
      <c r="E486">
        <v>3.447454</v>
      </c>
      <c r="F486">
        <v>9125.8850000000002</v>
      </c>
      <c r="G486">
        <v>5958.5195000000003</v>
      </c>
      <c r="H486">
        <v>2443.2721999999999</v>
      </c>
      <c r="I486">
        <v>94.680459999999997</v>
      </c>
      <c r="J486">
        <v>629.41205000000002</v>
      </c>
      <c r="K486">
        <v>9</v>
      </c>
      <c r="L486">
        <v>34.387799999999999</v>
      </c>
      <c r="M486">
        <v>137.89815999999999</v>
      </c>
      <c r="N486" t="s">
        <v>2184</v>
      </c>
      <c r="O486">
        <v>50.983654000000001</v>
      </c>
      <c r="P486">
        <v>114.91513</v>
      </c>
      <c r="Q486">
        <v>444</v>
      </c>
      <c r="R486">
        <v>3.7130000000000001</v>
      </c>
      <c r="S486">
        <v>7.6420000000000003</v>
      </c>
      <c r="T486">
        <v>3.0630000000000002</v>
      </c>
      <c r="U486">
        <v>3.7130000000000001</v>
      </c>
      <c r="V486">
        <v>3.6259999999999999</v>
      </c>
      <c r="W486">
        <v>3.427</v>
      </c>
      <c r="X486">
        <v>7.1920000000000002</v>
      </c>
      <c r="Y486">
        <v>2.6349999999999998</v>
      </c>
      <c r="Z486">
        <v>3.7610000000000001</v>
      </c>
      <c r="AA486">
        <v>3.113</v>
      </c>
      <c r="AB486">
        <v>0.16900000000000001</v>
      </c>
      <c r="AC486">
        <v>0.47899999999999998</v>
      </c>
      <c r="AD486">
        <v>54433.99</v>
      </c>
      <c r="AE486">
        <v>4345.6796999999997</v>
      </c>
      <c r="AF486">
        <v>7824.7275</v>
      </c>
      <c r="AG486">
        <v>1</v>
      </c>
      <c r="AH486">
        <v>1</v>
      </c>
      <c r="AI486">
        <v>1.6666667999999999E-2</v>
      </c>
      <c r="AJ486">
        <v>2.5000002E-2</v>
      </c>
      <c r="AK486">
        <v>0.22924713999999999</v>
      </c>
      <c r="AL486">
        <v>0.31895062000000002</v>
      </c>
      <c r="AM486">
        <v>20</v>
      </c>
      <c r="AN486">
        <v>43</v>
      </c>
      <c r="AO486">
        <v>10</v>
      </c>
      <c r="AP486">
        <v>18</v>
      </c>
      <c r="AQ486" s="34">
        <v>9.4873689999999993</v>
      </c>
      <c r="AR486" s="34">
        <v>1.8678258999999999</v>
      </c>
      <c r="AS486" s="34">
        <v>3.2343303000000002E-3</v>
      </c>
      <c r="AT486" s="34">
        <v>437.90222</v>
      </c>
      <c r="AU486" s="34">
        <v>449.26065</v>
      </c>
      <c r="AV486" s="34">
        <v>6.8355475000000005E-5</v>
      </c>
      <c r="AW486" s="34">
        <v>0.88215922999999996</v>
      </c>
      <c r="AX486" s="34">
        <v>0.30630534999999998</v>
      </c>
      <c r="AY486" s="34">
        <v>1.6336284999999999</v>
      </c>
      <c r="AZ486" s="34">
        <v>0.91891590000000001</v>
      </c>
      <c r="BA486" s="34">
        <v>3.0000002000000001</v>
      </c>
      <c r="BB486" s="34">
        <v>0.43752000000000002</v>
      </c>
      <c r="BC486" s="34">
        <v>0.54682003999999995</v>
      </c>
      <c r="BD486" s="34">
        <v>1.5000001000000001</v>
      </c>
      <c r="BE486" s="34">
        <v>0.5</v>
      </c>
      <c r="BF486" s="34">
        <v>0.1</v>
      </c>
      <c r="BG486" s="34">
        <v>2.0000001E-2</v>
      </c>
      <c r="BH486" s="34">
        <v>0.31</v>
      </c>
      <c r="BI486" s="34">
        <v>0.90000004</v>
      </c>
      <c r="BJ486" s="34">
        <v>1</v>
      </c>
      <c r="BK486" s="34">
        <v>1</v>
      </c>
      <c r="BL486" s="34">
        <v>1</v>
      </c>
      <c r="BM486" s="34"/>
      <c r="BN486" s="34"/>
      <c r="BO486" s="34"/>
      <c r="BP486" s="34"/>
      <c r="BQ486" s="34"/>
      <c r="BR486" s="34"/>
      <c r="BS486" s="34">
        <v>0</v>
      </c>
      <c r="BT486" s="34">
        <v>0.16540485999999999</v>
      </c>
      <c r="BU486" s="34">
        <v>0</v>
      </c>
      <c r="BV486" s="34">
        <v>0.25700000000000001</v>
      </c>
      <c r="BW486" s="34">
        <v>1.5000002000000001E-3</v>
      </c>
      <c r="BX486" s="34"/>
      <c r="BY486" s="34">
        <v>0.32000002</v>
      </c>
      <c r="BZ486" s="34">
        <v>0.72</v>
      </c>
      <c r="CA486" s="34">
        <v>0.3</v>
      </c>
      <c r="CB486" s="34"/>
      <c r="CC486" s="34"/>
      <c r="CD486" s="34"/>
      <c r="CE486" s="34"/>
      <c r="CF486" s="34"/>
      <c r="CG486" s="34"/>
      <c r="CH486" s="34"/>
      <c r="CI486" s="34"/>
      <c r="CJ486" s="34"/>
      <c r="CK486" s="34"/>
      <c r="CL486" s="34"/>
      <c r="CM486" s="34"/>
      <c r="CN486" s="34" t="s">
        <v>2182</v>
      </c>
    </row>
    <row r="487" spans="1:92">
      <c r="A487" t="s">
        <v>2704</v>
      </c>
      <c r="B487">
        <v>677</v>
      </c>
      <c r="C487" t="s">
        <v>490</v>
      </c>
      <c r="D487">
        <v>7.5859794999999997</v>
      </c>
      <c r="E487">
        <v>7.2824119999999999</v>
      </c>
      <c r="F487">
        <v>12348.436</v>
      </c>
      <c r="G487">
        <v>5163.0272999999997</v>
      </c>
      <c r="H487">
        <v>2897.8582000000001</v>
      </c>
      <c r="I487">
        <v>2084.6462000000001</v>
      </c>
      <c r="J487">
        <v>2202.9027999999998</v>
      </c>
      <c r="K487">
        <v>12</v>
      </c>
      <c r="L487">
        <v>65.059849999999997</v>
      </c>
      <c r="M487">
        <v>99.759060000000005</v>
      </c>
      <c r="N487" t="s">
        <v>2175</v>
      </c>
      <c r="O487">
        <v>37.004776</v>
      </c>
      <c r="P487">
        <v>92.182429999999997</v>
      </c>
      <c r="Q487">
        <v>656</v>
      </c>
      <c r="R487">
        <v>5.5090000000000003</v>
      </c>
      <c r="S487">
        <v>8.89</v>
      </c>
      <c r="T487">
        <v>5.5090000000000003</v>
      </c>
      <c r="U487">
        <v>5.3970000000000002</v>
      </c>
      <c r="V487">
        <v>4.9740000000000002</v>
      </c>
      <c r="W487">
        <v>4.7439999999999998</v>
      </c>
      <c r="X487">
        <v>7.1920000000000002</v>
      </c>
      <c r="Y487">
        <v>4.4630000000000001</v>
      </c>
      <c r="Z487">
        <v>5.54</v>
      </c>
      <c r="AA487">
        <v>3.9950000000000001</v>
      </c>
      <c r="AB487">
        <v>0.84599999999999997</v>
      </c>
      <c r="AC487">
        <v>0.69899999999999995</v>
      </c>
      <c r="AD487">
        <v>54433.99</v>
      </c>
      <c r="AE487">
        <v>12370.68</v>
      </c>
      <c r="AF487">
        <v>25469.396000000001</v>
      </c>
      <c r="AG487">
        <v>1</v>
      </c>
      <c r="AH487">
        <v>1</v>
      </c>
      <c r="AI487">
        <v>0.25</v>
      </c>
      <c r="AJ487">
        <v>6.6666669999999997E-2</v>
      </c>
      <c r="AK487">
        <v>0.22562988</v>
      </c>
      <c r="AL487">
        <v>0.24758620000000001</v>
      </c>
      <c r="AM487">
        <v>20</v>
      </c>
      <c r="AN487">
        <v>43</v>
      </c>
      <c r="AO487">
        <v>80</v>
      </c>
      <c r="AP487">
        <v>83</v>
      </c>
      <c r="AQ487" s="34">
        <v>9.4873689999999993</v>
      </c>
      <c r="AR487" s="34">
        <v>1.8678258999999999</v>
      </c>
      <c r="AS487" s="34">
        <v>3.2343303000000002E-3</v>
      </c>
      <c r="AT487" s="34">
        <v>437.90222</v>
      </c>
      <c r="AU487" s="34">
        <v>449.26065</v>
      </c>
      <c r="AV487" s="34">
        <v>6.8355475000000005E-5</v>
      </c>
      <c r="AW487" s="34">
        <v>0.88215922999999996</v>
      </c>
      <c r="AX487" s="34">
        <v>0.30630534999999998</v>
      </c>
      <c r="AY487" s="34">
        <v>1.3273231000000001</v>
      </c>
      <c r="AZ487" s="34">
        <v>0.91891590000000001</v>
      </c>
      <c r="BA487" s="34">
        <v>3.0000002000000001</v>
      </c>
      <c r="BB487" s="34">
        <v>0.43752000000000002</v>
      </c>
      <c r="BC487" s="34">
        <v>0.54682003999999995</v>
      </c>
      <c r="BD487" s="34">
        <v>1.5000001000000001</v>
      </c>
      <c r="BE487" s="34">
        <v>0.5</v>
      </c>
      <c r="BF487" s="34">
        <v>0.1</v>
      </c>
      <c r="BG487" s="34">
        <v>1</v>
      </c>
      <c r="BH487" s="34">
        <v>2.7</v>
      </c>
      <c r="BI487" s="34">
        <v>5</v>
      </c>
      <c r="BJ487" s="34">
        <v>5.7000003000000001</v>
      </c>
      <c r="BK487" s="34">
        <v>1.2</v>
      </c>
      <c r="BL487" s="34">
        <v>1.2</v>
      </c>
      <c r="BM487" s="34">
        <v>0.3</v>
      </c>
      <c r="BN487" s="34">
        <v>0.1</v>
      </c>
      <c r="BO487" s="34">
        <v>0</v>
      </c>
      <c r="BP487" s="34"/>
      <c r="BQ487" s="34"/>
      <c r="BR487" s="34"/>
      <c r="BS487" s="34">
        <v>0.11419637000000001</v>
      </c>
      <c r="BT487" s="34">
        <v>0.16540485999999999</v>
      </c>
      <c r="BU487" s="34">
        <v>0</v>
      </c>
      <c r="BV487" s="34">
        <v>0.89950010000000002</v>
      </c>
      <c r="BW487" s="34">
        <v>1.5000002000000001E-3</v>
      </c>
      <c r="BX487" s="34"/>
      <c r="BY487" s="34">
        <v>2.5600002000000002</v>
      </c>
      <c r="BZ487" s="34">
        <v>2.88</v>
      </c>
      <c r="CA487" s="34">
        <v>0.3</v>
      </c>
      <c r="CB487" s="34"/>
      <c r="CC487" s="34"/>
      <c r="CD487" s="34"/>
      <c r="CE487" s="34"/>
      <c r="CF487" s="34"/>
      <c r="CG487" s="34"/>
      <c r="CH487" s="34"/>
      <c r="CI487" s="34"/>
      <c r="CJ487" s="34"/>
      <c r="CK487" s="34"/>
      <c r="CL487" s="34"/>
      <c r="CM487" s="34"/>
      <c r="CN487" s="34" t="s">
        <v>2176</v>
      </c>
    </row>
    <row r="488" spans="1:92">
      <c r="A488" t="s">
        <v>2705</v>
      </c>
      <c r="B488">
        <v>678</v>
      </c>
      <c r="C488" t="s">
        <v>488</v>
      </c>
      <c r="D488">
        <v>3.4330880000000001</v>
      </c>
      <c r="E488">
        <v>2.4877359999999999</v>
      </c>
      <c r="F488">
        <v>2671.0942</v>
      </c>
      <c r="G488">
        <v>12.602572</v>
      </c>
      <c r="H488">
        <v>836.19304999999997</v>
      </c>
      <c r="I488">
        <v>781.02340000000004</v>
      </c>
      <c r="J488">
        <v>1041.2753</v>
      </c>
      <c r="K488">
        <v>9</v>
      </c>
      <c r="L488">
        <v>50.338529999999999</v>
      </c>
      <c r="M488">
        <v>99.509444999999999</v>
      </c>
      <c r="N488" t="s">
        <v>2202</v>
      </c>
      <c r="O488">
        <v>78.024730000000005</v>
      </c>
      <c r="P488">
        <v>108.16244</v>
      </c>
      <c r="Q488">
        <v>446</v>
      </c>
      <c r="R488">
        <v>3.706</v>
      </c>
      <c r="S488">
        <v>4.1349999999999998</v>
      </c>
      <c r="T488">
        <v>3.706</v>
      </c>
      <c r="U488">
        <v>3.1549999999999998</v>
      </c>
      <c r="V488">
        <v>3.7890000000000001</v>
      </c>
      <c r="W488">
        <v>2.62</v>
      </c>
      <c r="X488">
        <v>8.5069999999999997</v>
      </c>
      <c r="Y488">
        <v>3.3849999999999998</v>
      </c>
      <c r="Z488">
        <v>5.7729999999999997</v>
      </c>
      <c r="AA488">
        <v>2.6059999999999999</v>
      </c>
      <c r="AB488">
        <v>1.8720000000000001</v>
      </c>
      <c r="AC488">
        <v>1.294</v>
      </c>
      <c r="AD488">
        <v>30271.85</v>
      </c>
      <c r="AE488">
        <v>7188.7725</v>
      </c>
      <c r="AF488">
        <v>21857.768</v>
      </c>
      <c r="AG488">
        <v>1</v>
      </c>
      <c r="AH488">
        <v>1</v>
      </c>
      <c r="AI488">
        <v>8.3333335999999994E-2</v>
      </c>
      <c r="AJ488">
        <v>0.13333333999999999</v>
      </c>
      <c r="AK488">
        <v>6.3885375999999994E-2</v>
      </c>
      <c r="AL488">
        <v>6.4154230000000007E-2</v>
      </c>
      <c r="AM488">
        <v>3</v>
      </c>
      <c r="AN488">
        <v>23</v>
      </c>
      <c r="AO488">
        <v>50</v>
      </c>
      <c r="AP488">
        <v>100</v>
      </c>
      <c r="AQ488" s="34">
        <v>3.8811965000000002</v>
      </c>
      <c r="AR488" s="34">
        <v>2.1562199999999998</v>
      </c>
      <c r="AS488" s="34">
        <v>3.0546455E-2</v>
      </c>
      <c r="AT488" s="34">
        <v>263.46839999999997</v>
      </c>
      <c r="AU488" s="34">
        <v>269.53521999999998</v>
      </c>
      <c r="AV488" s="34"/>
      <c r="AW488" s="34"/>
      <c r="AX488" s="34">
        <v>0.32672570000000001</v>
      </c>
      <c r="AY488" s="34">
        <v>6.0035844000000003</v>
      </c>
      <c r="AZ488" s="34">
        <v>2.0910441999999998</v>
      </c>
      <c r="BA488" s="34">
        <v>3.0000002000000001</v>
      </c>
      <c r="BB488" s="34">
        <v>1.329E-2</v>
      </c>
      <c r="BC488" s="34">
        <v>0</v>
      </c>
      <c r="BD488" s="34">
        <v>0</v>
      </c>
      <c r="BE488" s="34">
        <v>0.1</v>
      </c>
      <c r="BF488" s="34">
        <v>0.1</v>
      </c>
      <c r="BG488" s="34">
        <v>0.8</v>
      </c>
      <c r="BH488" s="34">
        <v>1.2</v>
      </c>
      <c r="BI488" s="34">
        <v>3.0000002000000001</v>
      </c>
      <c r="BJ488" s="34">
        <v>2.4</v>
      </c>
      <c r="BK488" s="34">
        <v>4</v>
      </c>
      <c r="BL488" s="34">
        <v>1</v>
      </c>
      <c r="BM488" s="34">
        <v>2.8000001999999999</v>
      </c>
      <c r="BN488" s="34">
        <v>4.2000003000000001</v>
      </c>
      <c r="BO488" s="34">
        <v>0</v>
      </c>
      <c r="BP488" s="34"/>
      <c r="BQ488" s="34"/>
      <c r="BR488" s="34"/>
      <c r="BS488" s="34"/>
      <c r="BT488" s="34"/>
      <c r="BU488" s="34"/>
      <c r="BV488" s="34">
        <v>3.6150001999999999</v>
      </c>
      <c r="BW488" s="34">
        <v>2.5000004000000002E-3</v>
      </c>
      <c r="BX488" s="34"/>
      <c r="BY488" s="34">
        <v>6.4</v>
      </c>
      <c r="BZ488" s="34">
        <v>7.2000003000000001</v>
      </c>
      <c r="CA488" s="34">
        <v>0.3</v>
      </c>
      <c r="CB488" s="34"/>
      <c r="CC488" s="34"/>
      <c r="CD488" s="34"/>
      <c r="CE488" s="34"/>
      <c r="CF488" s="34"/>
      <c r="CG488" s="34"/>
      <c r="CH488" s="34"/>
      <c r="CI488" s="34"/>
      <c r="CJ488" s="34"/>
      <c r="CK488" s="34"/>
      <c r="CL488" s="34"/>
      <c r="CM488" s="34"/>
      <c r="CN488" s="34" t="s">
        <v>2176</v>
      </c>
    </row>
    <row r="489" spans="1:92">
      <c r="A489" t="s">
        <v>2706</v>
      </c>
      <c r="B489">
        <v>679</v>
      </c>
      <c r="C489" t="s">
        <v>492</v>
      </c>
      <c r="D489">
        <v>3.6100430000000001</v>
      </c>
      <c r="E489">
        <v>3.3982947000000001</v>
      </c>
      <c r="F489">
        <v>6267.3725999999997</v>
      </c>
      <c r="G489">
        <v>76.209496000000001</v>
      </c>
      <c r="H489">
        <v>4029.3806</v>
      </c>
      <c r="I489">
        <v>1245.8025</v>
      </c>
      <c r="J489">
        <v>915.98009999999999</v>
      </c>
      <c r="K489">
        <v>9</v>
      </c>
      <c r="L489">
        <v>52.93318</v>
      </c>
      <c r="M489">
        <v>135.93180000000001</v>
      </c>
      <c r="N489" t="s">
        <v>2184</v>
      </c>
      <c r="O489">
        <v>78.479200000000006</v>
      </c>
      <c r="P489">
        <v>113.2765</v>
      </c>
      <c r="Q489">
        <v>444</v>
      </c>
      <c r="R489">
        <v>3.8</v>
      </c>
      <c r="S489">
        <v>6.3330000000000002</v>
      </c>
      <c r="T489">
        <v>3.8</v>
      </c>
      <c r="U489">
        <v>3.6869999999999998</v>
      </c>
      <c r="V489">
        <v>4.16</v>
      </c>
      <c r="W489">
        <v>3</v>
      </c>
      <c r="X489">
        <v>9</v>
      </c>
      <c r="Y489">
        <v>3.6480000000000001</v>
      </c>
      <c r="Z489">
        <v>4.1399999999999997</v>
      </c>
      <c r="AA489">
        <v>2.5219999999999998</v>
      </c>
      <c r="AB489">
        <v>1.454</v>
      </c>
      <c r="AC489">
        <v>0.16300000000000001</v>
      </c>
      <c r="AD489">
        <v>33226.097999999998</v>
      </c>
      <c r="AE489">
        <v>8272.8259999999991</v>
      </c>
      <c r="AF489">
        <v>17215.098000000002</v>
      </c>
      <c r="AG489">
        <v>1</v>
      </c>
      <c r="AH489">
        <v>1</v>
      </c>
      <c r="AI489">
        <v>8.3333335999999994E-2</v>
      </c>
      <c r="AJ489">
        <v>9.1666670000000006E-2</v>
      </c>
      <c r="AK489">
        <v>0.13800604999999999</v>
      </c>
      <c r="AL489">
        <v>0.13765569</v>
      </c>
      <c r="AM489">
        <v>15</v>
      </c>
      <c r="AN489">
        <v>33</v>
      </c>
      <c r="AO489">
        <v>40</v>
      </c>
      <c r="AP489">
        <v>85</v>
      </c>
      <c r="AQ489" s="34">
        <v>4.5280623000000002</v>
      </c>
      <c r="AR489" s="34">
        <v>2.1562199999999998</v>
      </c>
      <c r="AS489" s="34">
        <v>0.12218582</v>
      </c>
      <c r="AT489" s="34">
        <v>271.98586999999998</v>
      </c>
      <c r="AU489" s="34">
        <v>278.72888</v>
      </c>
      <c r="AV489" s="34">
        <v>5.6393269999999999E-5</v>
      </c>
      <c r="AW489" s="34">
        <v>0.88215922999999996</v>
      </c>
      <c r="AX489" s="34">
        <v>0.36756632</v>
      </c>
      <c r="AY489" s="34">
        <v>2.4014337000000001</v>
      </c>
      <c r="AZ489" s="34"/>
      <c r="BA489" s="34">
        <v>3.0000002000000001</v>
      </c>
      <c r="BB489" s="34">
        <v>6.6460006000000002E-2</v>
      </c>
      <c r="BC489" s="34">
        <v>0</v>
      </c>
      <c r="BD489" s="34">
        <v>0</v>
      </c>
      <c r="BE489" s="34">
        <v>0.70000004999999998</v>
      </c>
      <c r="BF489" s="34">
        <v>0.1</v>
      </c>
      <c r="BG489" s="34">
        <v>0.8</v>
      </c>
      <c r="BH489" s="34">
        <v>1.2</v>
      </c>
      <c r="BI489" s="34">
        <v>3.0000002000000001</v>
      </c>
      <c r="BJ489" s="34">
        <v>0.4</v>
      </c>
      <c r="BK489" s="34">
        <v>0</v>
      </c>
      <c r="BL489" s="34">
        <v>0</v>
      </c>
      <c r="BM489" s="34">
        <v>0.8</v>
      </c>
      <c r="BN489" s="34">
        <v>4.2000003000000001</v>
      </c>
      <c r="BO489" s="34">
        <v>0</v>
      </c>
      <c r="BP489" s="34"/>
      <c r="BQ489" s="34"/>
      <c r="BR489" s="34"/>
      <c r="BS489" s="34">
        <v>0</v>
      </c>
      <c r="BT489" s="34">
        <v>2.0011948000000002E-2</v>
      </c>
      <c r="BU489" s="34">
        <v>0</v>
      </c>
      <c r="BV489" s="34">
        <v>2.3400002</v>
      </c>
      <c r="BW489" s="34">
        <v>2.5000004000000002E-3</v>
      </c>
      <c r="BX489" s="34"/>
      <c r="BY489" s="34">
        <v>5.6000003999999999</v>
      </c>
      <c r="BZ489" s="34">
        <v>6.3</v>
      </c>
      <c r="CA489" s="34">
        <v>0.3</v>
      </c>
      <c r="CB489" s="34"/>
      <c r="CC489" s="34"/>
      <c r="CD489" s="34"/>
      <c r="CE489" s="34"/>
      <c r="CF489" s="34"/>
      <c r="CG489" s="34"/>
      <c r="CH489" s="34"/>
      <c r="CI489" s="34"/>
      <c r="CJ489" s="34"/>
      <c r="CK489" s="34"/>
      <c r="CL489" s="34"/>
      <c r="CM489" s="34"/>
      <c r="CN489" s="34" t="s">
        <v>2176</v>
      </c>
    </row>
    <row r="490" spans="1:92">
      <c r="A490" t="s">
        <v>2707</v>
      </c>
      <c r="B490">
        <v>680</v>
      </c>
      <c r="C490" t="s">
        <v>493</v>
      </c>
      <c r="D490">
        <v>4.2258120000000003</v>
      </c>
      <c r="E490">
        <v>3.2536752</v>
      </c>
      <c r="F490">
        <v>4996.0169999999998</v>
      </c>
      <c r="G490">
        <v>29.667619999999999</v>
      </c>
      <c r="H490">
        <v>3293.7854000000002</v>
      </c>
      <c r="I490">
        <v>962.39869999999996</v>
      </c>
      <c r="J490">
        <v>710.16570000000002</v>
      </c>
      <c r="K490">
        <v>9</v>
      </c>
      <c r="L490">
        <v>61.962049999999998</v>
      </c>
      <c r="M490">
        <v>130.14699999999999</v>
      </c>
      <c r="N490" t="s">
        <v>2184</v>
      </c>
      <c r="O490">
        <v>91.865480000000005</v>
      </c>
      <c r="P490">
        <v>108.45583000000001</v>
      </c>
      <c r="Q490">
        <v>445</v>
      </c>
      <c r="R490">
        <v>4.1109999999999998</v>
      </c>
      <c r="S490">
        <v>5.6550000000000002</v>
      </c>
      <c r="T490">
        <v>4.1109999999999998</v>
      </c>
      <c r="U490">
        <v>3.6080000000000001</v>
      </c>
      <c r="V490">
        <v>4.4550000000000001</v>
      </c>
      <c r="W490">
        <v>3.3250000000000002</v>
      </c>
      <c r="X490">
        <v>8.8550000000000004</v>
      </c>
      <c r="Y490">
        <v>4.1159999999999997</v>
      </c>
      <c r="Z490">
        <v>4.5069999999999997</v>
      </c>
      <c r="AA490">
        <v>2.6840000000000002</v>
      </c>
      <c r="AB490">
        <v>1.544</v>
      </c>
      <c r="AC490">
        <v>0.27900000000000003</v>
      </c>
      <c r="AD490">
        <v>39122.222999999998</v>
      </c>
      <c r="AE490">
        <v>7877.2275</v>
      </c>
      <c r="AF490">
        <v>14563.543</v>
      </c>
      <c r="AG490">
        <v>1</v>
      </c>
      <c r="AH490">
        <v>1</v>
      </c>
      <c r="AI490">
        <v>8.3333335999999994E-2</v>
      </c>
      <c r="AJ490">
        <v>9.1666670000000006E-2</v>
      </c>
      <c r="AK490">
        <v>0.20598221</v>
      </c>
      <c r="AL490">
        <v>0.20734791</v>
      </c>
      <c r="AM490">
        <v>3</v>
      </c>
      <c r="AN490">
        <v>53</v>
      </c>
      <c r="AO490">
        <v>40</v>
      </c>
      <c r="AP490">
        <v>100</v>
      </c>
      <c r="AQ490" s="34">
        <v>8.5781620000000007</v>
      </c>
      <c r="AR490" s="34">
        <v>0.89123774</v>
      </c>
      <c r="AS490" s="34">
        <v>6.109291E-2</v>
      </c>
      <c r="AT490" s="34">
        <v>309.82242000000002</v>
      </c>
      <c r="AU490" s="34">
        <v>319.32114000000001</v>
      </c>
      <c r="AV490" s="34">
        <v>6.3228813999999998E-5</v>
      </c>
      <c r="AW490" s="34">
        <v>0.88215929999999998</v>
      </c>
      <c r="AX490" s="34">
        <v>0.36756632</v>
      </c>
      <c r="AY490" s="34">
        <v>3.0017922000000001</v>
      </c>
      <c r="AZ490" s="34"/>
      <c r="BA490" s="34">
        <v>0.5</v>
      </c>
      <c r="BB490" s="34">
        <v>1.329E-2</v>
      </c>
      <c r="BC490" s="34">
        <v>0</v>
      </c>
      <c r="BD490" s="34">
        <v>0</v>
      </c>
      <c r="BE490" s="34">
        <v>0.5</v>
      </c>
      <c r="BF490" s="34">
        <v>0.1</v>
      </c>
      <c r="BG490" s="34">
        <v>0.3</v>
      </c>
      <c r="BH490" s="34">
        <v>2</v>
      </c>
      <c r="BI490" s="34">
        <v>2.5</v>
      </c>
      <c r="BJ490" s="34">
        <v>1</v>
      </c>
      <c r="BK490" s="34">
        <v>1</v>
      </c>
      <c r="BL490" s="34">
        <v>1.5000001000000001</v>
      </c>
      <c r="BM490" s="34">
        <v>1</v>
      </c>
      <c r="BN490" s="34">
        <v>0.5</v>
      </c>
      <c r="BO490" s="34">
        <v>0</v>
      </c>
      <c r="BP490" s="34"/>
      <c r="BQ490" s="34"/>
      <c r="BR490" s="34"/>
      <c r="BS490" s="34"/>
      <c r="BT490" s="34"/>
      <c r="BU490" s="34"/>
      <c r="BV490" s="34">
        <v>2.2000000000000002</v>
      </c>
      <c r="BW490" s="34">
        <v>2.5000004000000002E-3</v>
      </c>
      <c r="BX490" s="34"/>
      <c r="BY490" s="34">
        <v>6.4</v>
      </c>
      <c r="BZ490" s="34">
        <v>7.2000003000000001</v>
      </c>
      <c r="CA490" s="34">
        <v>0.3</v>
      </c>
      <c r="CB490" s="34"/>
      <c r="CC490" s="34"/>
      <c r="CD490" s="34"/>
      <c r="CE490" s="34"/>
      <c r="CF490" s="34"/>
      <c r="CG490" s="34"/>
      <c r="CH490" s="34"/>
      <c r="CI490" s="34"/>
      <c r="CJ490" s="34"/>
      <c r="CK490" s="34"/>
      <c r="CL490" s="34"/>
      <c r="CM490" s="34"/>
      <c r="CN490" s="34" t="s">
        <v>2176</v>
      </c>
    </row>
    <row r="491" spans="1:92">
      <c r="A491" t="s">
        <v>2708</v>
      </c>
      <c r="B491">
        <v>681</v>
      </c>
      <c r="C491" t="s">
        <v>493</v>
      </c>
      <c r="D491">
        <v>2.1510490999999998</v>
      </c>
      <c r="E491">
        <v>2.6660613999999998</v>
      </c>
      <c r="F491">
        <v>5542.8643000000002</v>
      </c>
      <c r="G491">
        <v>29.852792999999998</v>
      </c>
      <c r="H491">
        <v>3310.828</v>
      </c>
      <c r="I491">
        <v>1492.2744</v>
      </c>
      <c r="J491">
        <v>709.90923999999995</v>
      </c>
      <c r="K491">
        <v>9</v>
      </c>
      <c r="L491">
        <v>31.540310000000002</v>
      </c>
      <c r="M491">
        <v>106.64246</v>
      </c>
      <c r="N491" t="s">
        <v>2195</v>
      </c>
      <c r="O491">
        <v>63.266150000000003</v>
      </c>
      <c r="P491">
        <v>140.31903</v>
      </c>
      <c r="Q491">
        <v>334</v>
      </c>
      <c r="R491">
        <v>3.266</v>
      </c>
      <c r="S491">
        <v>5.9560000000000004</v>
      </c>
      <c r="T491">
        <v>2.9329999999999998</v>
      </c>
      <c r="U491">
        <v>3.266</v>
      </c>
      <c r="V491">
        <v>3.21</v>
      </c>
      <c r="W491">
        <v>2.1930000000000001</v>
      </c>
      <c r="X491">
        <v>7.69</v>
      </c>
      <c r="Y491">
        <v>2.734</v>
      </c>
      <c r="Z491">
        <v>3.9140000000000001</v>
      </c>
      <c r="AA491">
        <v>2.2610000000000001</v>
      </c>
      <c r="AB491">
        <v>1.4970000000000001</v>
      </c>
      <c r="AC491">
        <v>0.156</v>
      </c>
      <c r="AD491">
        <v>31197.351999999999</v>
      </c>
      <c r="AE491">
        <v>8275.5239999999994</v>
      </c>
      <c r="AF491">
        <v>14024.64</v>
      </c>
      <c r="AG491">
        <v>1</v>
      </c>
      <c r="AH491">
        <v>1</v>
      </c>
      <c r="AI491">
        <v>8.3333335999999994E-2</v>
      </c>
      <c r="AJ491">
        <v>9.1666670000000006E-2</v>
      </c>
      <c r="AK491">
        <v>0.15366674999999999</v>
      </c>
      <c r="AL491">
        <v>0.15438521999999999</v>
      </c>
      <c r="AM491">
        <v>3</v>
      </c>
      <c r="AN491">
        <v>53</v>
      </c>
      <c r="AO491">
        <v>25</v>
      </c>
      <c r="AP491">
        <v>68</v>
      </c>
      <c r="AQ491" s="34">
        <v>7.3527117000000004</v>
      </c>
      <c r="AR491" s="34">
        <v>0.17824754000000001</v>
      </c>
      <c r="AS491" s="34">
        <v>1.832787E-2</v>
      </c>
      <c r="AT491" s="34">
        <v>184.73657</v>
      </c>
      <c r="AU491" s="34">
        <v>192.27339000000001</v>
      </c>
      <c r="AV491" s="34">
        <v>5.1266605000000002E-5</v>
      </c>
      <c r="AW491" s="34">
        <v>0.88215929999999998</v>
      </c>
      <c r="AX491" s="34">
        <v>0.36756632</v>
      </c>
      <c r="AY491" s="34">
        <v>3.0017922000000001</v>
      </c>
      <c r="AZ491" s="34"/>
      <c r="BA491" s="34">
        <v>0.5</v>
      </c>
      <c r="BB491" s="34">
        <v>1.329E-2</v>
      </c>
      <c r="BC491" s="34">
        <v>0</v>
      </c>
      <c r="BD491" s="34">
        <v>0</v>
      </c>
      <c r="BE491" s="34">
        <v>0.5</v>
      </c>
      <c r="BF491" s="34">
        <v>0.1</v>
      </c>
      <c r="BG491" s="34">
        <v>1</v>
      </c>
      <c r="BH491" s="34">
        <v>1.5000001000000001</v>
      </c>
      <c r="BI491" s="34">
        <v>2.5</v>
      </c>
      <c r="BJ491" s="34">
        <v>1</v>
      </c>
      <c r="BK491" s="34">
        <v>0.5</v>
      </c>
      <c r="BL491" s="34">
        <v>0.5</v>
      </c>
      <c r="BM491" s="34">
        <v>0.5</v>
      </c>
      <c r="BN491" s="34">
        <v>0.5</v>
      </c>
      <c r="BO491" s="34">
        <v>0</v>
      </c>
      <c r="BP491" s="34"/>
      <c r="BQ491" s="34"/>
      <c r="BR491" s="34"/>
      <c r="BS491" s="34"/>
      <c r="BT491" s="34"/>
      <c r="BU491" s="34"/>
      <c r="BV491" s="34">
        <v>2.2000000000000002</v>
      </c>
      <c r="BW491" s="34">
        <v>1.5000002000000001E-3</v>
      </c>
      <c r="BX491" s="34"/>
      <c r="BY491" s="34">
        <v>6.4</v>
      </c>
      <c r="BZ491" s="34">
        <v>7.2000003000000001</v>
      </c>
      <c r="CA491" s="34">
        <v>0.3</v>
      </c>
      <c r="CB491" s="34"/>
      <c r="CC491" s="34"/>
      <c r="CD491" s="34"/>
      <c r="CE491" s="34"/>
      <c r="CF491" s="34"/>
      <c r="CG491" s="34"/>
      <c r="CH491" s="34"/>
      <c r="CI491" s="34"/>
      <c r="CJ491" s="34"/>
      <c r="CK491" s="34"/>
      <c r="CL491" s="34"/>
      <c r="CM491" s="34"/>
      <c r="CN491" s="34" t="s">
        <v>2176</v>
      </c>
    </row>
    <row r="492" spans="1:92">
      <c r="A492" t="s">
        <v>2709</v>
      </c>
      <c r="B492">
        <v>682</v>
      </c>
      <c r="C492" t="s">
        <v>494</v>
      </c>
      <c r="D492">
        <v>7.8645277</v>
      </c>
      <c r="E492">
        <v>4.6032529999999996</v>
      </c>
      <c r="F492">
        <v>5811.8609999999999</v>
      </c>
      <c r="G492">
        <v>29.356743000000002</v>
      </c>
      <c r="H492">
        <v>3273.1215999999999</v>
      </c>
      <c r="I492">
        <v>936.93475000000001</v>
      </c>
      <c r="J492">
        <v>1572.4476</v>
      </c>
      <c r="K492">
        <v>10</v>
      </c>
      <c r="L492">
        <v>105.14073</v>
      </c>
      <c r="M492">
        <v>97.941550000000007</v>
      </c>
      <c r="N492" t="s">
        <v>2197</v>
      </c>
      <c r="O492">
        <v>86.423379999999995</v>
      </c>
      <c r="P492">
        <v>148.49203</v>
      </c>
      <c r="Q492">
        <v>658</v>
      </c>
      <c r="R492">
        <v>5.609</v>
      </c>
      <c r="S492">
        <v>6.0990000000000002</v>
      </c>
      <c r="T492">
        <v>5.609</v>
      </c>
      <c r="U492">
        <v>4.2910000000000004</v>
      </c>
      <c r="V492">
        <v>4.96</v>
      </c>
      <c r="W492">
        <v>3.8559999999999999</v>
      </c>
      <c r="X492">
        <v>8.8550000000000004</v>
      </c>
      <c r="Y492">
        <v>4.7640000000000002</v>
      </c>
      <c r="Z492">
        <v>7.7690000000000001</v>
      </c>
      <c r="AA492">
        <v>3.927</v>
      </c>
      <c r="AB492">
        <v>2.3759999999999999</v>
      </c>
      <c r="AC492">
        <v>1.466</v>
      </c>
      <c r="AD492">
        <v>52908.11</v>
      </c>
      <c r="AE492">
        <v>8645.4599999999991</v>
      </c>
      <c r="AF492">
        <v>25636.203000000001</v>
      </c>
      <c r="AG492">
        <v>1</v>
      </c>
      <c r="AH492">
        <v>1</v>
      </c>
      <c r="AI492">
        <v>0.25</v>
      </c>
      <c r="AJ492">
        <v>9.1666670000000006E-2</v>
      </c>
      <c r="AK492">
        <v>0.2489577</v>
      </c>
      <c r="AL492">
        <v>0.25065693</v>
      </c>
      <c r="AM492">
        <v>3</v>
      </c>
      <c r="AN492">
        <v>53</v>
      </c>
      <c r="AO492">
        <v>40</v>
      </c>
      <c r="AP492">
        <v>100</v>
      </c>
      <c r="AQ492" s="34">
        <v>9.3579969999999992</v>
      </c>
      <c r="AR492" s="34">
        <v>1.7824755000000001</v>
      </c>
      <c r="AS492" s="34">
        <v>0.58649180000000001</v>
      </c>
      <c r="AT492" s="34">
        <v>261.23773</v>
      </c>
      <c r="AU492" s="34">
        <v>272.96469999999999</v>
      </c>
      <c r="AV492" s="34">
        <v>6.3228813999999998E-5</v>
      </c>
      <c r="AW492" s="34">
        <v>0.88215929999999998</v>
      </c>
      <c r="AX492" s="34">
        <v>0.88215929999999998</v>
      </c>
      <c r="AY492" s="34">
        <v>0.29405310000000001</v>
      </c>
      <c r="AZ492" s="34">
        <v>0.3502091</v>
      </c>
      <c r="BA492" s="34">
        <v>3.0000002000000001</v>
      </c>
      <c r="BB492" s="34">
        <v>1.329E-2</v>
      </c>
      <c r="BC492" s="34">
        <v>0</v>
      </c>
      <c r="BD492" s="34">
        <v>0</v>
      </c>
      <c r="BE492" s="34">
        <v>0.5</v>
      </c>
      <c r="BF492" s="34">
        <v>0.1</v>
      </c>
      <c r="BG492" s="34">
        <v>0.3</v>
      </c>
      <c r="BH492" s="34">
        <v>2</v>
      </c>
      <c r="BI492" s="34">
        <v>2.5</v>
      </c>
      <c r="BJ492" s="34">
        <v>1.5000001000000001</v>
      </c>
      <c r="BK492" s="34">
        <v>10.500000999999999</v>
      </c>
      <c r="BL492" s="34">
        <v>1.5000001000000001</v>
      </c>
      <c r="BM492" s="34">
        <v>1</v>
      </c>
      <c r="BN492" s="34">
        <v>11.000000999999999</v>
      </c>
      <c r="BO492" s="34">
        <v>1.2</v>
      </c>
      <c r="BP492" s="34"/>
      <c r="BQ492" s="34"/>
      <c r="BR492" s="34"/>
      <c r="BS492" s="34"/>
      <c r="BT492" s="34"/>
      <c r="BU492" s="34"/>
      <c r="BV492" s="34">
        <v>1.8900001</v>
      </c>
      <c r="BW492" s="34">
        <v>2.5000004000000002E-3</v>
      </c>
      <c r="BX492" s="34"/>
      <c r="BY492" s="34">
        <v>9.6</v>
      </c>
      <c r="BZ492" s="34">
        <v>7.2000003000000001</v>
      </c>
      <c r="CA492" s="34">
        <v>0.3</v>
      </c>
      <c r="CB492" s="34"/>
      <c r="CC492" s="34"/>
      <c r="CD492" s="34"/>
      <c r="CE492" s="34"/>
      <c r="CF492" s="34"/>
      <c r="CG492" s="34"/>
      <c r="CH492" s="34"/>
      <c r="CI492" s="34"/>
      <c r="CJ492" s="34"/>
      <c r="CK492" s="34"/>
      <c r="CL492" s="34"/>
      <c r="CM492" s="34"/>
      <c r="CN492" s="34" t="s">
        <v>2176</v>
      </c>
    </row>
    <row r="493" spans="1:92">
      <c r="A493" t="s">
        <v>2710</v>
      </c>
      <c r="B493">
        <v>683</v>
      </c>
      <c r="C493" t="s">
        <v>494</v>
      </c>
      <c r="D493">
        <v>3.4839554000000001</v>
      </c>
      <c r="E493">
        <v>2.5125837</v>
      </c>
      <c r="F493">
        <v>4604.8315000000002</v>
      </c>
      <c r="G493">
        <v>23.245415000000001</v>
      </c>
      <c r="H493">
        <v>2846.5518000000002</v>
      </c>
      <c r="I493">
        <v>162.58676</v>
      </c>
      <c r="J493">
        <v>1572.4476</v>
      </c>
      <c r="K493">
        <v>9</v>
      </c>
      <c r="L493">
        <v>51.084389999999999</v>
      </c>
      <c r="M493">
        <v>100.50335</v>
      </c>
      <c r="N493" t="s">
        <v>2202</v>
      </c>
      <c r="O493">
        <v>79.180800000000005</v>
      </c>
      <c r="P493">
        <v>109.24277499999999</v>
      </c>
      <c r="Q493">
        <v>423</v>
      </c>
      <c r="R493">
        <v>3.7330000000000001</v>
      </c>
      <c r="S493">
        <v>5.4290000000000003</v>
      </c>
      <c r="T493">
        <v>3.7330000000000001</v>
      </c>
      <c r="U493">
        <v>3.17</v>
      </c>
      <c r="V493">
        <v>1.98</v>
      </c>
      <c r="W493">
        <v>2.6309999999999998</v>
      </c>
      <c r="X493">
        <v>0</v>
      </c>
      <c r="Y493">
        <v>1.988</v>
      </c>
      <c r="Z493">
        <v>2.6829999999999998</v>
      </c>
      <c r="AA493">
        <v>2.0139999999999998</v>
      </c>
      <c r="AB493">
        <v>0.317</v>
      </c>
      <c r="AC493">
        <v>0.35099999999999998</v>
      </c>
      <c r="AD493">
        <v>31648.955000000002</v>
      </c>
      <c r="AE493">
        <v>5245.46</v>
      </c>
      <c r="AF493">
        <v>8640.3760000000002</v>
      </c>
      <c r="AG493">
        <v>1</v>
      </c>
      <c r="AH493">
        <v>1</v>
      </c>
      <c r="AI493">
        <v>8.3333335999999994E-2</v>
      </c>
      <c r="AJ493">
        <v>9.1666670000000006E-2</v>
      </c>
      <c r="AK493">
        <v>0.33356037999999999</v>
      </c>
      <c r="AL493">
        <v>0.33780700000000002</v>
      </c>
      <c r="AM493">
        <v>3</v>
      </c>
      <c r="AN493">
        <v>53</v>
      </c>
      <c r="AO493">
        <v>10</v>
      </c>
      <c r="AP493">
        <v>35</v>
      </c>
      <c r="AQ493" s="34">
        <v>6.2386629999999998</v>
      </c>
      <c r="AR493" s="34">
        <v>0.15524784999999999</v>
      </c>
      <c r="AS493" s="34">
        <v>1.832787E-2</v>
      </c>
      <c r="AT493" s="34">
        <v>113.423164</v>
      </c>
      <c r="AU493" s="34">
        <v>119.82295000000001</v>
      </c>
      <c r="AV493" s="34"/>
      <c r="AW493" s="34"/>
      <c r="AX493" s="34">
        <v>0.88215922999999996</v>
      </c>
      <c r="AY493" s="34"/>
      <c r="AZ493" s="34">
        <v>1.8296638000000001</v>
      </c>
      <c r="BA493" s="34">
        <v>3.0000002000000001</v>
      </c>
      <c r="BB493" s="34">
        <v>1.329E-2</v>
      </c>
      <c r="BC493" s="34">
        <v>0</v>
      </c>
      <c r="BD493" s="34">
        <v>0</v>
      </c>
      <c r="BE493" s="34">
        <v>0.5</v>
      </c>
      <c r="BF493" s="34">
        <v>0.1</v>
      </c>
      <c r="BG493" s="34">
        <v>0.1</v>
      </c>
      <c r="BH493" s="34">
        <v>0.5</v>
      </c>
      <c r="BI493" s="34">
        <v>1</v>
      </c>
      <c r="BJ493" s="34">
        <v>1.5000001000000001</v>
      </c>
      <c r="BK493" s="34">
        <v>3.0000002000000001</v>
      </c>
      <c r="BL493" s="34">
        <v>0</v>
      </c>
      <c r="BM493" s="34">
        <v>0</v>
      </c>
      <c r="BN493" s="34">
        <v>0</v>
      </c>
      <c r="BO493" s="34">
        <v>0.5</v>
      </c>
      <c r="BP493" s="34"/>
      <c r="BQ493" s="34"/>
      <c r="BR493" s="34"/>
      <c r="BS493" s="34">
        <v>1.2438784000000001</v>
      </c>
      <c r="BT493" s="34">
        <v>0</v>
      </c>
      <c r="BU493" s="34">
        <v>0</v>
      </c>
      <c r="BV493" s="34">
        <v>1.8900001</v>
      </c>
      <c r="BW493" s="34">
        <v>2.5000004000000002E-3</v>
      </c>
      <c r="BX493" s="34"/>
      <c r="BY493" s="34">
        <v>0.64000005000000004</v>
      </c>
      <c r="BZ493" s="34">
        <v>1.44</v>
      </c>
      <c r="CA493" s="34">
        <v>0.3</v>
      </c>
      <c r="CB493" s="34"/>
      <c r="CC493" s="34"/>
      <c r="CD493" s="34"/>
      <c r="CE493" s="34"/>
      <c r="CF493" s="34"/>
      <c r="CG493" s="34"/>
      <c r="CH493" s="34"/>
      <c r="CI493" s="34"/>
      <c r="CJ493" s="34"/>
      <c r="CK493" s="34"/>
      <c r="CL493" s="34"/>
      <c r="CM493" s="34"/>
      <c r="CN493" s="34" t="s">
        <v>2182</v>
      </c>
    </row>
    <row r="494" spans="1:92">
      <c r="A494" t="s">
        <v>2711</v>
      </c>
      <c r="B494">
        <v>684</v>
      </c>
      <c r="C494" t="s">
        <v>494</v>
      </c>
      <c r="D494">
        <v>4.5353722999999997</v>
      </c>
      <c r="E494">
        <v>4.1448106999999998</v>
      </c>
      <c r="F494">
        <v>6620.1752999999999</v>
      </c>
      <c r="G494">
        <v>28.490452000000001</v>
      </c>
      <c r="H494">
        <v>3223.6536000000001</v>
      </c>
      <c r="I494">
        <v>1795.6031</v>
      </c>
      <c r="J494">
        <v>1572.4282000000001</v>
      </c>
      <c r="K494">
        <v>10</v>
      </c>
      <c r="L494">
        <v>60.633311999999997</v>
      </c>
      <c r="M494">
        <v>88.187460000000002</v>
      </c>
      <c r="N494" t="s">
        <v>2197</v>
      </c>
      <c r="O494">
        <v>49.839252000000002</v>
      </c>
      <c r="P494">
        <v>133.70357999999999</v>
      </c>
      <c r="Q494">
        <v>436</v>
      </c>
      <c r="R494">
        <v>4.2590000000000003</v>
      </c>
      <c r="S494">
        <v>6.5090000000000003</v>
      </c>
      <c r="T494">
        <v>4.2590000000000003</v>
      </c>
      <c r="U494">
        <v>4.0720000000000001</v>
      </c>
      <c r="V494">
        <v>2.5430000000000001</v>
      </c>
      <c r="W494">
        <v>3.2709999999999999</v>
      </c>
      <c r="X494">
        <v>0</v>
      </c>
      <c r="Y494">
        <v>2.661</v>
      </c>
      <c r="Z494">
        <v>5.9950000000000001</v>
      </c>
      <c r="AA494">
        <v>2.9860000000000002</v>
      </c>
      <c r="AB494">
        <v>1.9330000000000001</v>
      </c>
      <c r="AC494">
        <v>1.075</v>
      </c>
      <c r="AD494">
        <v>31648.955000000002</v>
      </c>
      <c r="AE494">
        <v>10844.804</v>
      </c>
      <c r="AF494">
        <v>28079.02</v>
      </c>
      <c r="AG494">
        <v>1</v>
      </c>
      <c r="AH494">
        <v>1</v>
      </c>
      <c r="AI494">
        <v>0.10000001</v>
      </c>
      <c r="AJ494">
        <v>0.10833334</v>
      </c>
      <c r="AK494">
        <v>0.16537421999999999</v>
      </c>
      <c r="AL494">
        <v>0.16600000000000001</v>
      </c>
      <c r="AM494">
        <v>3</v>
      </c>
      <c r="AN494">
        <v>53</v>
      </c>
      <c r="AO494">
        <v>70</v>
      </c>
      <c r="AP494">
        <v>90</v>
      </c>
      <c r="AQ494" s="34">
        <v>6.2386629999999998</v>
      </c>
      <c r="AR494" s="34">
        <v>0.15524784999999999</v>
      </c>
      <c r="AS494" s="34">
        <v>1.832787E-2</v>
      </c>
      <c r="AT494" s="34">
        <v>113.423164</v>
      </c>
      <c r="AU494" s="34">
        <v>119.82295000000001</v>
      </c>
      <c r="AV494" s="34"/>
      <c r="AW494" s="34"/>
      <c r="AX494" s="34">
        <v>0.88215922999999996</v>
      </c>
      <c r="AY494" s="34"/>
      <c r="AZ494" s="34">
        <v>1.8296638000000001</v>
      </c>
      <c r="BA494" s="34">
        <v>3.0000002000000001</v>
      </c>
      <c r="BB494" s="34">
        <v>1.329E-2</v>
      </c>
      <c r="BC494" s="34">
        <v>0</v>
      </c>
      <c r="BD494" s="34">
        <v>0</v>
      </c>
      <c r="BE494" s="34">
        <v>0.5</v>
      </c>
      <c r="BF494" s="34">
        <v>0.1</v>
      </c>
      <c r="BG494" s="34">
        <v>1.1000000000000001</v>
      </c>
      <c r="BH494" s="34">
        <v>2.3000001999999999</v>
      </c>
      <c r="BI494" s="34">
        <v>4.8</v>
      </c>
      <c r="BJ494" s="34">
        <v>4.3</v>
      </c>
      <c r="BK494" s="34">
        <v>8.2000010000000003</v>
      </c>
      <c r="BL494" s="34">
        <v>2.5</v>
      </c>
      <c r="BM494" s="34">
        <v>2</v>
      </c>
      <c r="BN494" s="34">
        <v>3.0000002000000001</v>
      </c>
      <c r="BO494" s="34">
        <v>0</v>
      </c>
      <c r="BP494" s="34"/>
      <c r="BQ494" s="34"/>
      <c r="BR494" s="34"/>
      <c r="BS494" s="34">
        <v>1.2438784000000001</v>
      </c>
      <c r="BT494" s="34">
        <v>0</v>
      </c>
      <c r="BU494" s="34">
        <v>0</v>
      </c>
      <c r="BV494" s="34">
        <v>2.2680004</v>
      </c>
      <c r="BW494" s="34">
        <v>2.5000004000000002E-3</v>
      </c>
      <c r="BX494" s="34"/>
      <c r="BY494" s="34">
        <v>6.4</v>
      </c>
      <c r="BZ494" s="34">
        <v>7.2000003000000001</v>
      </c>
      <c r="CA494" s="34">
        <v>0.3</v>
      </c>
      <c r="CB494" s="34"/>
      <c r="CC494" s="34"/>
      <c r="CD494" s="34"/>
      <c r="CE494" s="34"/>
      <c r="CF494" s="34"/>
      <c r="CG494" s="34"/>
      <c r="CH494" s="34"/>
      <c r="CI494" s="34"/>
      <c r="CJ494" s="34"/>
      <c r="CK494" s="34"/>
      <c r="CL494" s="34"/>
      <c r="CM494" s="34"/>
      <c r="CN494" s="34" t="s">
        <v>2176</v>
      </c>
    </row>
    <row r="495" spans="1:92">
      <c r="A495" t="s">
        <v>2712</v>
      </c>
      <c r="B495">
        <v>685</v>
      </c>
      <c r="C495" t="s">
        <v>495</v>
      </c>
      <c r="D495">
        <v>6.5663632999999999</v>
      </c>
      <c r="E495">
        <v>6.5801160000000003</v>
      </c>
      <c r="F495">
        <v>14319.566999999999</v>
      </c>
      <c r="G495">
        <v>5999.598</v>
      </c>
      <c r="H495">
        <v>4773.7420000000002</v>
      </c>
      <c r="I495">
        <v>399.22766000000001</v>
      </c>
      <c r="J495">
        <v>3146.9998000000001</v>
      </c>
      <c r="K495">
        <v>12</v>
      </c>
      <c r="L495">
        <v>56.315291999999999</v>
      </c>
      <c r="M495">
        <v>90.138570000000001</v>
      </c>
      <c r="N495" t="s">
        <v>2175</v>
      </c>
      <c r="O495">
        <v>32.031039999999997</v>
      </c>
      <c r="P495">
        <v>83.292599999999993</v>
      </c>
      <c r="Q495">
        <v>544</v>
      </c>
      <c r="R495">
        <v>5.13</v>
      </c>
      <c r="S495">
        <v>9</v>
      </c>
      <c r="T495">
        <v>5.125</v>
      </c>
      <c r="U495">
        <v>5.13</v>
      </c>
      <c r="V495">
        <v>4.2430000000000003</v>
      </c>
      <c r="W495">
        <v>3.6589999999999998</v>
      </c>
      <c r="X495">
        <v>7.1920000000000002</v>
      </c>
      <c r="Y495">
        <v>3.843</v>
      </c>
      <c r="Z495">
        <v>3.5830000000000002</v>
      </c>
      <c r="AA495">
        <v>2.9</v>
      </c>
      <c r="AB495">
        <v>0.27200000000000002</v>
      </c>
      <c r="AC495">
        <v>0.41099999999999998</v>
      </c>
      <c r="AD495">
        <v>46130.383000000002</v>
      </c>
      <c r="AE495">
        <v>8941.68</v>
      </c>
      <c r="AF495">
        <v>11871.307000000001</v>
      </c>
      <c r="AG495">
        <v>1</v>
      </c>
      <c r="AH495">
        <v>1</v>
      </c>
      <c r="AI495">
        <v>8.3333335999999994E-2</v>
      </c>
      <c r="AJ495">
        <v>9.1666670000000006E-2</v>
      </c>
      <c r="AK495">
        <v>0.33157196999999999</v>
      </c>
      <c r="AL495">
        <v>0.51191370000000003</v>
      </c>
      <c r="AM495">
        <v>20</v>
      </c>
      <c r="AN495">
        <v>83</v>
      </c>
      <c r="AO495">
        <v>25</v>
      </c>
      <c r="AP495">
        <v>63</v>
      </c>
      <c r="AQ495" s="34">
        <v>7.1155267000000002</v>
      </c>
      <c r="AR495" s="34">
        <v>2.0376281999999999</v>
      </c>
      <c r="AS495" s="34">
        <v>0.12937320999999999</v>
      </c>
      <c r="AT495" s="34">
        <v>407.3331</v>
      </c>
      <c r="AU495" s="34">
        <v>416.61559999999997</v>
      </c>
      <c r="AV495" s="34">
        <v>6.8355475000000005E-5</v>
      </c>
      <c r="AW495" s="34">
        <v>0.88215922999999996</v>
      </c>
      <c r="AX495" s="34">
        <v>0.30630534999999998</v>
      </c>
      <c r="AY495" s="34">
        <v>1.6336284999999999</v>
      </c>
      <c r="AZ495" s="34">
        <v>0.91891590000000001</v>
      </c>
      <c r="BA495" s="34">
        <v>3.0000002000000001</v>
      </c>
      <c r="BB495" s="34">
        <v>0.43752000000000002</v>
      </c>
      <c r="BC495" s="34">
        <v>0.54682003999999995</v>
      </c>
      <c r="BD495" s="34">
        <v>1.5000001000000001</v>
      </c>
      <c r="BE495" s="34">
        <v>1</v>
      </c>
      <c r="BF495" s="34">
        <v>0.1</v>
      </c>
      <c r="BG495" s="34">
        <v>0.5</v>
      </c>
      <c r="BH495" s="34">
        <v>0.6</v>
      </c>
      <c r="BI495" s="34">
        <v>0.5</v>
      </c>
      <c r="BJ495" s="34">
        <v>0.4</v>
      </c>
      <c r="BK495" s="34">
        <v>1</v>
      </c>
      <c r="BL495" s="34">
        <v>0</v>
      </c>
      <c r="BM495" s="34">
        <v>0.2</v>
      </c>
      <c r="BN495" s="34">
        <v>0</v>
      </c>
      <c r="BO495" s="34">
        <v>1</v>
      </c>
      <c r="BP495" s="34"/>
      <c r="BQ495" s="34"/>
      <c r="BR495" s="34"/>
      <c r="BS495" s="34"/>
      <c r="BT495" s="34"/>
      <c r="BU495" s="34"/>
      <c r="BV495" s="34">
        <v>1.2850001</v>
      </c>
      <c r="BW495" s="34">
        <v>1.5000002000000001E-3</v>
      </c>
      <c r="BX495" s="34"/>
      <c r="BY495" s="34">
        <v>0.64000005000000004</v>
      </c>
      <c r="BZ495" s="34">
        <v>1.44</v>
      </c>
      <c r="CA495" s="34">
        <v>0.3</v>
      </c>
      <c r="CB495" s="34"/>
      <c r="CC495" s="34"/>
      <c r="CD495" s="34"/>
      <c r="CE495" s="34"/>
      <c r="CF495" s="34"/>
      <c r="CG495" s="34"/>
      <c r="CH495" s="34"/>
      <c r="CI495" s="34"/>
      <c r="CJ495" s="34"/>
      <c r="CK495" s="34"/>
      <c r="CL495" s="34"/>
      <c r="CM495" s="34"/>
      <c r="CN495" s="34" t="s">
        <v>2182</v>
      </c>
    </row>
    <row r="496" spans="1:92">
      <c r="A496" t="s">
        <v>2713</v>
      </c>
      <c r="B496">
        <v>686</v>
      </c>
      <c r="C496" t="s">
        <v>490</v>
      </c>
      <c r="D496">
        <v>4.9608736000000002</v>
      </c>
      <c r="E496">
        <v>4.4392166</v>
      </c>
      <c r="F496">
        <v>9260.4230000000007</v>
      </c>
      <c r="G496">
        <v>29.700845999999999</v>
      </c>
      <c r="H496">
        <v>5252.08</v>
      </c>
      <c r="I496">
        <v>831.65295000000003</v>
      </c>
      <c r="J496">
        <v>3146.9893000000002</v>
      </c>
      <c r="K496">
        <v>10</v>
      </c>
      <c r="L496">
        <v>66.321839999999995</v>
      </c>
      <c r="M496">
        <v>94.451419999999999</v>
      </c>
      <c r="N496" t="s">
        <v>2197</v>
      </c>
      <c r="O496">
        <v>54.515095000000002</v>
      </c>
      <c r="P496">
        <v>143.20054999999999</v>
      </c>
      <c r="Q496">
        <v>432</v>
      </c>
      <c r="R496">
        <v>4.4550000000000001</v>
      </c>
      <c r="S496">
        <v>7.6980000000000004</v>
      </c>
      <c r="T496">
        <v>4.4550000000000001</v>
      </c>
      <c r="U496">
        <v>4.2140000000000004</v>
      </c>
      <c r="V496">
        <v>2.6150000000000002</v>
      </c>
      <c r="W496">
        <v>3.37</v>
      </c>
      <c r="X496">
        <v>0</v>
      </c>
      <c r="Y496">
        <v>2.7320000000000002</v>
      </c>
      <c r="Z496">
        <v>1.9119999999999999</v>
      </c>
      <c r="AA496">
        <v>1.4570000000000001</v>
      </c>
      <c r="AB496">
        <v>0.39500000000000002</v>
      </c>
      <c r="AC496">
        <v>0.06</v>
      </c>
      <c r="AD496">
        <v>18479.745999999999</v>
      </c>
      <c r="AE496">
        <v>8848.5609999999997</v>
      </c>
      <c r="AF496">
        <v>10662.388999999999</v>
      </c>
      <c r="AG496">
        <v>1</v>
      </c>
      <c r="AH496">
        <v>1</v>
      </c>
      <c r="AI496">
        <v>8.3333335999999994E-2</v>
      </c>
      <c r="AJ496">
        <v>8.3333335999999994E-2</v>
      </c>
      <c r="AK496">
        <v>0.36983033999999998</v>
      </c>
      <c r="AL496">
        <v>0.37550852000000001</v>
      </c>
      <c r="AM496">
        <v>5</v>
      </c>
      <c r="AN496">
        <v>73</v>
      </c>
      <c r="AO496">
        <v>30</v>
      </c>
      <c r="AP496">
        <v>60</v>
      </c>
      <c r="AQ496" s="34">
        <v>4.1686926</v>
      </c>
      <c r="AR496" s="34">
        <v>0.43124407999999997</v>
      </c>
      <c r="AS496" s="34">
        <v>0</v>
      </c>
      <c r="AT496" s="34">
        <v>182.11684</v>
      </c>
      <c r="AU496" s="34">
        <v>186.71677</v>
      </c>
      <c r="AV496" s="34"/>
      <c r="AW496" s="34"/>
      <c r="AX496" s="34"/>
      <c r="AY496" s="34"/>
      <c r="AZ496" s="34">
        <v>3.6756636999999999</v>
      </c>
      <c r="BA496" s="34">
        <v>4.0000002999999999E-2</v>
      </c>
      <c r="BB496" s="34">
        <v>3.9280000000000002E-2</v>
      </c>
      <c r="BC496" s="34">
        <v>0</v>
      </c>
      <c r="BD496" s="34">
        <v>0</v>
      </c>
      <c r="BE496" s="34">
        <v>1</v>
      </c>
      <c r="BF496" s="34">
        <v>0.1</v>
      </c>
      <c r="BG496" s="34">
        <v>0.8</v>
      </c>
      <c r="BH496" s="34">
        <v>1.2</v>
      </c>
      <c r="BI496" s="34">
        <v>0.1</v>
      </c>
      <c r="BJ496" s="34">
        <v>0.3</v>
      </c>
      <c r="BK496" s="34">
        <v>0.2</v>
      </c>
      <c r="BL496" s="34">
        <v>0</v>
      </c>
      <c r="BM496" s="34">
        <v>0.8</v>
      </c>
      <c r="BN496" s="34">
        <v>0.5</v>
      </c>
      <c r="BO496" s="34">
        <v>0</v>
      </c>
      <c r="BP496" s="34"/>
      <c r="BQ496" s="34"/>
      <c r="BR496" s="34"/>
      <c r="BS496" s="34">
        <v>1.2438784000000001</v>
      </c>
      <c r="BT496" s="34">
        <v>2.0011948000000002E-2</v>
      </c>
      <c r="BU496" s="34">
        <v>0</v>
      </c>
      <c r="BV496" s="34">
        <v>1.2850001</v>
      </c>
      <c r="BW496" s="34"/>
      <c r="BX496" s="34"/>
      <c r="BY496" s="34">
        <v>0.96000010000000002</v>
      </c>
      <c r="BZ496" s="34">
        <v>2.16</v>
      </c>
      <c r="CA496" s="34">
        <v>0.3</v>
      </c>
      <c r="CB496" s="34"/>
      <c r="CC496" s="34"/>
      <c r="CD496" s="34"/>
      <c r="CE496" s="34"/>
      <c r="CF496" s="34"/>
      <c r="CG496" s="34"/>
      <c r="CH496" s="34"/>
      <c r="CI496" s="34"/>
      <c r="CJ496" s="34"/>
      <c r="CK496" s="34"/>
      <c r="CL496" s="34"/>
      <c r="CM496" s="34"/>
      <c r="CN496" s="34" t="s">
        <v>2176</v>
      </c>
    </row>
    <row r="497" spans="1:92">
      <c r="A497" t="s">
        <v>2714</v>
      </c>
      <c r="B497">
        <v>687</v>
      </c>
      <c r="C497" t="s">
        <v>494</v>
      </c>
      <c r="D497">
        <v>5.2567089999999999</v>
      </c>
      <c r="E497">
        <v>4.9682354999999996</v>
      </c>
      <c r="F497">
        <v>10057.725</v>
      </c>
      <c r="G497">
        <v>31.184628</v>
      </c>
      <c r="H497">
        <v>5419.0259999999998</v>
      </c>
      <c r="I497">
        <v>1460.5254</v>
      </c>
      <c r="J497">
        <v>3146.9893000000002</v>
      </c>
      <c r="K497">
        <v>10</v>
      </c>
      <c r="L497">
        <v>70.276854999999998</v>
      </c>
      <c r="M497">
        <v>105.70714599999999</v>
      </c>
      <c r="N497" t="s">
        <v>2197</v>
      </c>
      <c r="O497">
        <v>57.766033</v>
      </c>
      <c r="P497">
        <v>160.26566</v>
      </c>
      <c r="Q497">
        <v>543</v>
      </c>
      <c r="R497">
        <v>4.5860000000000003</v>
      </c>
      <c r="S497">
        <v>8.0229999999999997</v>
      </c>
      <c r="T497">
        <v>4.5860000000000003</v>
      </c>
      <c r="U497">
        <v>4.4580000000000002</v>
      </c>
      <c r="V497">
        <v>3.6150000000000002</v>
      </c>
      <c r="W497">
        <v>3.5390000000000001</v>
      </c>
      <c r="X497">
        <v>5.8419999999999996</v>
      </c>
      <c r="Y497">
        <v>2.9470000000000001</v>
      </c>
      <c r="Z497">
        <v>3.2749999999999999</v>
      </c>
      <c r="AA497">
        <v>2.056</v>
      </c>
      <c r="AB497">
        <v>1.091</v>
      </c>
      <c r="AC497">
        <v>0.128</v>
      </c>
      <c r="AD497">
        <v>28421.094000000001</v>
      </c>
      <c r="AE497">
        <v>10848.561</v>
      </c>
      <c r="AF497">
        <v>12706.511</v>
      </c>
      <c r="AG497">
        <v>1</v>
      </c>
      <c r="AH497">
        <v>1</v>
      </c>
      <c r="AI497">
        <v>8.3333335999999994E-2</v>
      </c>
      <c r="AJ497">
        <v>8.3333335999999994E-2</v>
      </c>
      <c r="AK497">
        <v>0.34335845999999998</v>
      </c>
      <c r="AL497">
        <v>0.34745553000000001</v>
      </c>
      <c r="AM497">
        <v>5</v>
      </c>
      <c r="AN497">
        <v>83</v>
      </c>
      <c r="AO497">
        <v>45</v>
      </c>
      <c r="AP497">
        <v>80</v>
      </c>
      <c r="AQ497" s="34">
        <v>5.0024303999999997</v>
      </c>
      <c r="AR497" s="34">
        <v>0.53905499999999995</v>
      </c>
      <c r="AS497" s="34">
        <v>6.378818E-2</v>
      </c>
      <c r="AT497" s="34">
        <v>185.16024999999999</v>
      </c>
      <c r="AU497" s="34">
        <v>190.73107999999999</v>
      </c>
      <c r="AV497" s="34"/>
      <c r="AW497" s="34"/>
      <c r="AX497" s="34"/>
      <c r="AY497" s="34"/>
      <c r="AZ497" s="34">
        <v>0.91891590000000001</v>
      </c>
      <c r="BA497" s="34">
        <v>3.0000002000000001</v>
      </c>
      <c r="BB497" s="34">
        <v>3.9280000000000002E-2</v>
      </c>
      <c r="BC497" s="34">
        <v>0</v>
      </c>
      <c r="BD497" s="34">
        <v>0</v>
      </c>
      <c r="BE497" s="34">
        <v>1</v>
      </c>
      <c r="BF497" s="34">
        <v>0.1</v>
      </c>
      <c r="BG497" s="34">
        <v>1.2</v>
      </c>
      <c r="BH497" s="34">
        <v>1.8000001000000001</v>
      </c>
      <c r="BI497" s="34">
        <v>0.5</v>
      </c>
      <c r="BJ497" s="34">
        <v>0.3</v>
      </c>
      <c r="BK497" s="34">
        <v>0.2</v>
      </c>
      <c r="BL497" s="34">
        <v>0</v>
      </c>
      <c r="BM497" s="34">
        <v>0.2</v>
      </c>
      <c r="BN497" s="34">
        <v>0.5</v>
      </c>
      <c r="BO497" s="34">
        <v>0</v>
      </c>
      <c r="BP497" s="34"/>
      <c r="BQ497" s="34"/>
      <c r="BR497" s="34"/>
      <c r="BS497" s="34">
        <v>5.330907E-2</v>
      </c>
      <c r="BT497" s="34">
        <v>0.70041819999999999</v>
      </c>
      <c r="BU497" s="34">
        <v>0</v>
      </c>
      <c r="BV497" s="34">
        <v>1.2850001</v>
      </c>
      <c r="BW497" s="34"/>
      <c r="BX497" s="34"/>
      <c r="BY497" s="34">
        <v>3.2</v>
      </c>
      <c r="BZ497" s="34">
        <v>7.2000003000000001</v>
      </c>
      <c r="CA497" s="34">
        <v>0.3</v>
      </c>
      <c r="CB497" s="34"/>
      <c r="CC497" s="34"/>
      <c r="CD497" s="34"/>
      <c r="CE497" s="34"/>
      <c r="CF497" s="34"/>
      <c r="CG497" s="34"/>
      <c r="CH497" s="34"/>
      <c r="CI497" s="34"/>
      <c r="CJ497" s="34"/>
      <c r="CK497" s="34"/>
      <c r="CL497" s="34"/>
      <c r="CM497" s="34"/>
      <c r="CN497" s="34" t="s">
        <v>2176</v>
      </c>
    </row>
    <row r="498" spans="1:92">
      <c r="A498" t="s">
        <v>2715</v>
      </c>
      <c r="B498">
        <v>688</v>
      </c>
      <c r="C498" t="s">
        <v>496</v>
      </c>
      <c r="D498">
        <v>9.1800449999999998</v>
      </c>
      <c r="E498">
        <v>6.7280426000000002</v>
      </c>
      <c r="F498">
        <v>10519.611000000001</v>
      </c>
      <c r="G498">
        <v>31.657412000000001</v>
      </c>
      <c r="H498">
        <v>5473.2524000000003</v>
      </c>
      <c r="I498">
        <v>1867.7123999999999</v>
      </c>
      <c r="J498">
        <v>3146.9893000000002</v>
      </c>
      <c r="K498">
        <v>12</v>
      </c>
      <c r="L498">
        <v>78.731089999999995</v>
      </c>
      <c r="M498">
        <v>92.164959999999994</v>
      </c>
      <c r="N498" t="s">
        <v>2175</v>
      </c>
      <c r="O498">
        <v>44.780709999999999</v>
      </c>
      <c r="P498">
        <v>85.165090000000006</v>
      </c>
      <c r="Q498">
        <v>634</v>
      </c>
      <c r="R498">
        <v>6.06</v>
      </c>
      <c r="S498">
        <v>8.2050000000000001</v>
      </c>
      <c r="T498">
        <v>6.06</v>
      </c>
      <c r="U498">
        <v>5.1879999999999997</v>
      </c>
      <c r="V498">
        <v>3.4990000000000001</v>
      </c>
      <c r="W498">
        <v>4.5599999999999996</v>
      </c>
      <c r="X498">
        <v>0</v>
      </c>
      <c r="Y498">
        <v>3.6030000000000002</v>
      </c>
      <c r="Z498">
        <v>3.5659999999999998</v>
      </c>
      <c r="AA498">
        <v>2.3210000000000002</v>
      </c>
      <c r="AB498">
        <v>0.93700000000000006</v>
      </c>
      <c r="AC498">
        <v>0.308</v>
      </c>
      <c r="AD498">
        <v>19399.745999999999</v>
      </c>
      <c r="AE498">
        <v>11848.561</v>
      </c>
      <c r="AF498">
        <v>27023.588</v>
      </c>
      <c r="AG498">
        <v>1</v>
      </c>
      <c r="AH498">
        <v>1</v>
      </c>
      <c r="AI498">
        <v>0.20833334000000001</v>
      </c>
      <c r="AJ498">
        <v>8.3333335999999994E-2</v>
      </c>
      <c r="AK498">
        <v>0.35654962000000001</v>
      </c>
      <c r="AL498">
        <v>0.36031252000000003</v>
      </c>
      <c r="AM498">
        <v>5</v>
      </c>
      <c r="AN498">
        <v>73</v>
      </c>
      <c r="AO498">
        <v>80</v>
      </c>
      <c r="AP498">
        <v>80</v>
      </c>
      <c r="AQ498" s="34">
        <v>4.1686926</v>
      </c>
      <c r="AR498" s="34">
        <v>0.43124407999999997</v>
      </c>
      <c r="AS498" s="34">
        <v>0</v>
      </c>
      <c r="AT498" s="34">
        <v>182.11684</v>
      </c>
      <c r="AU498" s="34">
        <v>186.71677</v>
      </c>
      <c r="AV498" s="34"/>
      <c r="AW498" s="34"/>
      <c r="AX498" s="34"/>
      <c r="AY498" s="34"/>
      <c r="AZ498" s="34">
        <v>3.6756636999999999</v>
      </c>
      <c r="BA498" s="34">
        <v>0.5</v>
      </c>
      <c r="BB498" s="34">
        <v>3.9280000000000002E-2</v>
      </c>
      <c r="BC498" s="34">
        <v>0</v>
      </c>
      <c r="BD498" s="34">
        <v>0</v>
      </c>
      <c r="BE498" s="34">
        <v>1</v>
      </c>
      <c r="BF498" s="34">
        <v>0.1</v>
      </c>
      <c r="BG498" s="34">
        <v>0.8</v>
      </c>
      <c r="BH498" s="34">
        <v>2.7</v>
      </c>
      <c r="BI498" s="34">
        <v>5</v>
      </c>
      <c r="BJ498" s="34">
        <v>5.7000003000000001</v>
      </c>
      <c r="BK498" s="34">
        <v>0.2</v>
      </c>
      <c r="BL498" s="34">
        <v>0</v>
      </c>
      <c r="BM498" s="34">
        <v>2</v>
      </c>
      <c r="BN498" s="34">
        <v>2</v>
      </c>
      <c r="BO498" s="34">
        <v>0</v>
      </c>
      <c r="BP498" s="34"/>
      <c r="BQ498" s="34"/>
      <c r="BR498" s="34"/>
      <c r="BS498" s="34">
        <v>2.3499507999999998</v>
      </c>
      <c r="BT498" s="34">
        <v>2.0011948000000002E-2</v>
      </c>
      <c r="BU498" s="34">
        <v>0</v>
      </c>
      <c r="BV498" s="34">
        <v>1.2850001</v>
      </c>
      <c r="BW498" s="34"/>
      <c r="BX498" s="34"/>
      <c r="BY498" s="34">
        <v>1.9200001</v>
      </c>
      <c r="BZ498" s="34">
        <v>2.88</v>
      </c>
      <c r="CA498" s="34">
        <v>0.3</v>
      </c>
      <c r="CB498" s="34"/>
      <c r="CC498" s="34"/>
      <c r="CD498" s="34"/>
      <c r="CE498" s="34"/>
      <c r="CF498" s="34"/>
      <c r="CG498" s="34"/>
      <c r="CH498" s="34"/>
      <c r="CI498" s="34"/>
      <c r="CJ498" s="34"/>
      <c r="CK498" s="34"/>
      <c r="CL498" s="34"/>
      <c r="CM498" s="34"/>
      <c r="CN498" s="34" t="s">
        <v>2176</v>
      </c>
    </row>
    <row r="499" spans="1:92">
      <c r="A499" t="s">
        <v>2716</v>
      </c>
      <c r="B499">
        <v>689</v>
      </c>
      <c r="C499" t="s">
        <v>497</v>
      </c>
      <c r="D499">
        <v>1.414326</v>
      </c>
      <c r="E499">
        <v>1.2267665000000001</v>
      </c>
      <c r="F499">
        <v>1515.4446</v>
      </c>
      <c r="G499">
        <v>135.78362000000001</v>
      </c>
      <c r="H499">
        <v>564.41503999999998</v>
      </c>
      <c r="I499">
        <v>339.2516</v>
      </c>
      <c r="J499">
        <v>475.99441999999999</v>
      </c>
      <c r="K499">
        <v>8</v>
      </c>
      <c r="L499">
        <v>85.716719999999995</v>
      </c>
      <c r="M499">
        <v>122.67664000000001</v>
      </c>
      <c r="N499" t="s">
        <v>2172</v>
      </c>
      <c r="O499">
        <v>74.438209999999998</v>
      </c>
      <c r="P499">
        <v>102.23054</v>
      </c>
      <c r="Q499">
        <v>213</v>
      </c>
      <c r="R499">
        <v>2.379</v>
      </c>
      <c r="S499">
        <v>3.1139999999999999</v>
      </c>
      <c r="T499">
        <v>2.379</v>
      </c>
      <c r="U499">
        <v>2.2149999999999999</v>
      </c>
      <c r="V499">
        <v>1.0469999999999999</v>
      </c>
      <c r="W499">
        <v>1.7909999999999999</v>
      </c>
      <c r="X499">
        <v>0</v>
      </c>
      <c r="Y499">
        <v>0.65100000000000002</v>
      </c>
      <c r="Z499">
        <v>2.9390000000000001</v>
      </c>
      <c r="AA499">
        <v>1.38</v>
      </c>
      <c r="AB499">
        <v>0.34599999999999997</v>
      </c>
      <c r="AC499">
        <v>1.2130000000000001</v>
      </c>
      <c r="AD499">
        <v>17939.708999999999</v>
      </c>
      <c r="AE499">
        <v>3724.06</v>
      </c>
      <c r="AF499">
        <v>9659.143</v>
      </c>
      <c r="AG499">
        <v>3</v>
      </c>
      <c r="AH499">
        <v>0.5</v>
      </c>
      <c r="AI499">
        <v>4.1666667999999997E-2</v>
      </c>
      <c r="AJ499">
        <v>2.5000002E-2</v>
      </c>
      <c r="AK499">
        <v>0.25060135</v>
      </c>
      <c r="AL499">
        <v>4.2190722999999999E-2</v>
      </c>
      <c r="AM499">
        <v>20.3</v>
      </c>
      <c r="AN499">
        <v>23</v>
      </c>
      <c r="AO499">
        <v>50</v>
      </c>
      <c r="AP499">
        <v>60</v>
      </c>
      <c r="AQ499" s="34">
        <v>0.44921254999999999</v>
      </c>
      <c r="AR499" s="34">
        <v>0</v>
      </c>
      <c r="AS499" s="34">
        <v>2.5357148999999999</v>
      </c>
      <c r="AT499" s="34">
        <v>26.79091</v>
      </c>
      <c r="AU499" s="34">
        <v>29.775836999999999</v>
      </c>
      <c r="AV499" s="34"/>
      <c r="AW499" s="34"/>
      <c r="AX499" s="34">
        <v>61.751143999999996</v>
      </c>
      <c r="AY499" s="34">
        <v>6.6161941999999998</v>
      </c>
      <c r="AZ499" s="34">
        <v>4.0023900000000001</v>
      </c>
      <c r="BA499" s="34">
        <v>3.0000002000000001</v>
      </c>
      <c r="BB499" s="34">
        <v>0.27109499999999997</v>
      </c>
      <c r="BC499" s="34">
        <v>1.0935001E-2</v>
      </c>
      <c r="BD499" s="34">
        <v>0</v>
      </c>
      <c r="BE499" s="34">
        <v>0.1</v>
      </c>
      <c r="BF499" s="34">
        <v>1.0000001E-2</v>
      </c>
      <c r="BG499" s="34">
        <v>0.1</v>
      </c>
      <c r="BH499" s="34">
        <v>0.5</v>
      </c>
      <c r="BI499" s="34">
        <v>1.2</v>
      </c>
      <c r="BJ499" s="34">
        <v>0.5</v>
      </c>
      <c r="BK499" s="34">
        <v>1</v>
      </c>
      <c r="BL499" s="34">
        <v>1.5000001000000001</v>
      </c>
      <c r="BM499" s="34">
        <v>0.8</v>
      </c>
      <c r="BN499" s="34">
        <v>1.5000001000000001</v>
      </c>
      <c r="BO499" s="34">
        <v>0</v>
      </c>
      <c r="BP499" s="34"/>
      <c r="BQ499" s="34"/>
      <c r="BR499" s="34"/>
      <c r="BS499" s="34"/>
      <c r="BT499" s="34"/>
      <c r="BU499" s="34"/>
      <c r="BV499" s="34">
        <v>0.87000010000000005</v>
      </c>
      <c r="BW499" s="34"/>
      <c r="BX499" s="34"/>
      <c r="BY499" s="34">
        <v>0.24000002000000001</v>
      </c>
      <c r="BZ499" s="34">
        <v>1.6200002</v>
      </c>
      <c r="CA499" s="34"/>
      <c r="CB499" s="34"/>
      <c r="CC499" s="34"/>
      <c r="CD499" s="34"/>
      <c r="CE499" s="34"/>
      <c r="CF499" s="34"/>
      <c r="CG499" s="34"/>
      <c r="CH499" s="34"/>
      <c r="CI499" s="34"/>
      <c r="CJ499" s="34"/>
      <c r="CK499" s="34"/>
      <c r="CL499" s="34"/>
      <c r="CM499" s="34"/>
      <c r="CN499" s="34" t="s">
        <v>2176</v>
      </c>
    </row>
    <row r="500" spans="1:92">
      <c r="A500" t="s">
        <v>2717</v>
      </c>
      <c r="B500">
        <v>690</v>
      </c>
      <c r="C500" t="s">
        <v>497</v>
      </c>
      <c r="D500">
        <v>1.2934361999999999</v>
      </c>
      <c r="E500">
        <v>1.0666224</v>
      </c>
      <c r="F500">
        <v>1370.2704000000001</v>
      </c>
      <c r="G500">
        <v>119.77074</v>
      </c>
      <c r="H500">
        <v>562.59862999999996</v>
      </c>
      <c r="I500">
        <v>211.90658999999999</v>
      </c>
      <c r="J500">
        <v>475.99441999999999</v>
      </c>
      <c r="K500">
        <v>8</v>
      </c>
      <c r="L500">
        <v>78.390069999999994</v>
      </c>
      <c r="M500">
        <v>106.66224</v>
      </c>
      <c r="N500" t="s">
        <v>2192</v>
      </c>
      <c r="O500">
        <v>99.495093999999995</v>
      </c>
      <c r="P500">
        <v>118.51359600000001</v>
      </c>
      <c r="Q500">
        <v>212</v>
      </c>
      <c r="R500">
        <v>2.2749999999999999</v>
      </c>
      <c r="S500">
        <v>2.9609999999999999</v>
      </c>
      <c r="T500">
        <v>2.2749999999999999</v>
      </c>
      <c r="U500">
        <v>2.0659999999999998</v>
      </c>
      <c r="V500">
        <v>0.83</v>
      </c>
      <c r="W500">
        <v>1.6850000000000001</v>
      </c>
      <c r="X500">
        <v>0</v>
      </c>
      <c r="Y500">
        <v>0.252</v>
      </c>
      <c r="Z500">
        <v>1.74</v>
      </c>
      <c r="AA500">
        <v>1.0900000000000001</v>
      </c>
      <c r="AB500">
        <v>0.33600000000000002</v>
      </c>
      <c r="AC500">
        <v>0.314</v>
      </c>
      <c r="AD500">
        <v>14446.633</v>
      </c>
      <c r="AE500">
        <v>3124.06</v>
      </c>
      <c r="AF500">
        <v>7356.9650000000001</v>
      </c>
      <c r="AG500">
        <v>3</v>
      </c>
      <c r="AH500">
        <v>0.5</v>
      </c>
      <c r="AI500">
        <v>8.3333339999999995E-3</v>
      </c>
      <c r="AJ500">
        <v>2.5000002E-2</v>
      </c>
      <c r="AK500">
        <v>0.29324129999999998</v>
      </c>
      <c r="AL500">
        <v>3.6972421999999998E-2</v>
      </c>
      <c r="AM500">
        <v>20.3</v>
      </c>
      <c r="AN500">
        <v>23</v>
      </c>
      <c r="AO500">
        <v>10</v>
      </c>
      <c r="AP500">
        <v>60</v>
      </c>
      <c r="AQ500" s="34">
        <v>0.17968500000000001</v>
      </c>
      <c r="AR500" s="34">
        <v>0</v>
      </c>
      <c r="AS500" s="34">
        <v>1.9319732999999999</v>
      </c>
      <c r="AT500" s="34">
        <v>12.749987000000001</v>
      </c>
      <c r="AU500" s="34">
        <v>14.861644</v>
      </c>
      <c r="AV500" s="34"/>
      <c r="AW500" s="34"/>
      <c r="AX500" s="34">
        <v>1.7643184999999999</v>
      </c>
      <c r="AY500" s="34">
        <v>0.39207082999999998</v>
      </c>
      <c r="AZ500" s="34">
        <v>1.2007169</v>
      </c>
      <c r="BA500" s="34">
        <v>3.0000002000000001</v>
      </c>
      <c r="BB500" s="34">
        <v>0.27109499999999997</v>
      </c>
      <c r="BC500" s="34">
        <v>1.0935001E-2</v>
      </c>
      <c r="BD500" s="34">
        <v>0</v>
      </c>
      <c r="BE500" s="34">
        <v>0.1</v>
      </c>
      <c r="BF500" s="34">
        <v>1.0000001E-2</v>
      </c>
      <c r="BG500" s="34">
        <v>0.1</v>
      </c>
      <c r="BH500" s="34">
        <v>0.2</v>
      </c>
      <c r="BI500" s="34">
        <v>0.70000004999999998</v>
      </c>
      <c r="BJ500" s="34">
        <v>0.6</v>
      </c>
      <c r="BK500" s="34">
        <v>1.5000001000000001</v>
      </c>
      <c r="BL500" s="34">
        <v>0</v>
      </c>
      <c r="BM500" s="34">
        <v>0.8</v>
      </c>
      <c r="BN500" s="34">
        <v>1.5000001000000001</v>
      </c>
      <c r="BO500" s="34">
        <v>0</v>
      </c>
      <c r="BP500" s="34"/>
      <c r="BQ500" s="34"/>
      <c r="BR500" s="34"/>
      <c r="BS500" s="34">
        <v>1.8205315</v>
      </c>
      <c r="BT500" s="34">
        <v>3.2672565000000001E-2</v>
      </c>
      <c r="BU500" s="34">
        <v>0</v>
      </c>
      <c r="BV500" s="34">
        <v>0.87000010000000005</v>
      </c>
      <c r="BW500" s="34"/>
      <c r="BX500" s="34"/>
      <c r="BY500" s="34">
        <v>0.24000002000000001</v>
      </c>
      <c r="BZ500" s="34">
        <v>1.6200002</v>
      </c>
      <c r="CA500" s="34"/>
      <c r="CB500" s="34"/>
      <c r="CC500" s="34"/>
      <c r="CD500" s="34"/>
      <c r="CE500" s="34"/>
      <c r="CF500" s="34"/>
      <c r="CG500" s="34"/>
      <c r="CH500" s="34"/>
      <c r="CI500" s="34"/>
      <c r="CJ500" s="34"/>
      <c r="CK500" s="34"/>
      <c r="CL500" s="34"/>
      <c r="CM500" s="34"/>
      <c r="CN500" s="34" t="s">
        <v>2173</v>
      </c>
    </row>
    <row r="501" spans="1:92">
      <c r="A501" t="s">
        <v>2718</v>
      </c>
      <c r="B501">
        <v>691</v>
      </c>
      <c r="C501" t="s">
        <v>498</v>
      </c>
      <c r="D501">
        <v>4.8625683999999998</v>
      </c>
      <c r="E501">
        <v>2.7285807000000002</v>
      </c>
      <c r="F501">
        <v>3690.8544999999999</v>
      </c>
      <c r="G501">
        <v>476.97005999999999</v>
      </c>
      <c r="H501">
        <v>2553.0662000000002</v>
      </c>
      <c r="I501">
        <v>184.82392999999999</v>
      </c>
      <c r="J501">
        <v>475.99441999999999</v>
      </c>
      <c r="K501">
        <v>9</v>
      </c>
      <c r="L501">
        <v>71.298649999999995</v>
      </c>
      <c r="M501">
        <v>109.14323400000001</v>
      </c>
      <c r="N501" t="s">
        <v>2202</v>
      </c>
      <c r="O501">
        <v>110.51291000000001</v>
      </c>
      <c r="P501">
        <v>118.63395</v>
      </c>
      <c r="Q501">
        <v>422</v>
      </c>
      <c r="R501">
        <v>4.41</v>
      </c>
      <c r="S501">
        <v>4.8600000000000003</v>
      </c>
      <c r="T501">
        <v>4.41</v>
      </c>
      <c r="U501">
        <v>3.3039999999999998</v>
      </c>
      <c r="V501">
        <v>1.806</v>
      </c>
      <c r="W501">
        <v>2.5350000000000001</v>
      </c>
      <c r="X501">
        <v>0</v>
      </c>
      <c r="Y501">
        <v>1.6779999999999999</v>
      </c>
      <c r="Z501">
        <v>2.1949999999999998</v>
      </c>
      <c r="AA501">
        <v>1.2370000000000001</v>
      </c>
      <c r="AB501">
        <v>0.35299999999999998</v>
      </c>
      <c r="AC501">
        <v>0.60499999999999998</v>
      </c>
      <c r="AD501">
        <v>15771.99</v>
      </c>
      <c r="AE501">
        <v>3924.06</v>
      </c>
      <c r="AF501">
        <v>8970.625</v>
      </c>
      <c r="AG501">
        <v>3</v>
      </c>
      <c r="AH501">
        <v>0.5</v>
      </c>
      <c r="AI501">
        <v>8.3333335999999994E-2</v>
      </c>
      <c r="AJ501">
        <v>2.5000002E-2</v>
      </c>
      <c r="AK501">
        <v>0.26010050000000001</v>
      </c>
      <c r="AL501">
        <v>0.12846154000000001</v>
      </c>
      <c r="AM501">
        <v>20.3</v>
      </c>
      <c r="AN501">
        <v>33</v>
      </c>
      <c r="AO501">
        <v>60</v>
      </c>
      <c r="AP501">
        <v>50</v>
      </c>
      <c r="AQ501" s="34">
        <v>0.44921254999999999</v>
      </c>
      <c r="AR501" s="34">
        <v>1.8629743000000001</v>
      </c>
      <c r="AS501" s="34">
        <v>0.1308107</v>
      </c>
      <c r="AT501" s="34">
        <v>36.713782999999999</v>
      </c>
      <c r="AU501" s="34">
        <v>39.137455000000003</v>
      </c>
      <c r="AV501" s="34"/>
      <c r="AW501" s="34"/>
      <c r="AX501" s="34"/>
      <c r="AY501" s="34">
        <v>1.9603539999999999</v>
      </c>
      <c r="AZ501" s="34">
        <v>2.4014337000000001</v>
      </c>
      <c r="BA501" s="34">
        <v>3.0000002000000001</v>
      </c>
      <c r="BB501" s="34">
        <v>0.27109499999999997</v>
      </c>
      <c r="BC501" s="34">
        <v>1.0935001E-2</v>
      </c>
      <c r="BD501" s="34">
        <v>0</v>
      </c>
      <c r="BE501" s="34">
        <v>0.5</v>
      </c>
      <c r="BF501" s="34">
        <v>1.0000001E-2</v>
      </c>
      <c r="BG501" s="34">
        <v>0.1</v>
      </c>
      <c r="BH501" s="34">
        <v>0.2</v>
      </c>
      <c r="BI501" s="34">
        <v>0.70000004999999998</v>
      </c>
      <c r="BJ501" s="34">
        <v>2</v>
      </c>
      <c r="BK501" s="34">
        <v>1</v>
      </c>
      <c r="BL501" s="34">
        <v>0</v>
      </c>
      <c r="BM501" s="34">
        <v>1</v>
      </c>
      <c r="BN501" s="34">
        <v>1</v>
      </c>
      <c r="BO501" s="34">
        <v>0.5</v>
      </c>
      <c r="BP501" s="34"/>
      <c r="BQ501" s="34"/>
      <c r="BR501" s="34"/>
      <c r="BS501" s="34">
        <v>0.33163437000000001</v>
      </c>
      <c r="BT501" s="34">
        <v>0</v>
      </c>
      <c r="BU501" s="34">
        <v>0</v>
      </c>
      <c r="BV501" s="34">
        <v>0.87000010000000005</v>
      </c>
      <c r="BW501" s="34"/>
      <c r="BX501" s="34"/>
      <c r="BY501" s="34">
        <v>0.8</v>
      </c>
      <c r="BZ501" s="34">
        <v>0.90000004</v>
      </c>
      <c r="CA501" s="34"/>
      <c r="CB501" s="34"/>
      <c r="CC501" s="34"/>
      <c r="CD501" s="34"/>
      <c r="CE501" s="34"/>
      <c r="CF501" s="34"/>
      <c r="CG501" s="34"/>
      <c r="CH501" s="34"/>
      <c r="CI501" s="34"/>
      <c r="CJ501" s="34"/>
      <c r="CK501" s="34"/>
      <c r="CL501" s="34"/>
      <c r="CM501" s="34"/>
      <c r="CN501" s="34" t="s">
        <v>2182</v>
      </c>
    </row>
    <row r="502" spans="1:92">
      <c r="A502" t="s">
        <v>2719</v>
      </c>
      <c r="B502">
        <v>692</v>
      </c>
      <c r="C502" t="s">
        <v>498</v>
      </c>
      <c r="D502">
        <v>2.4294077999999999</v>
      </c>
      <c r="E502">
        <v>2.4440979999999999</v>
      </c>
      <c r="F502">
        <v>6438.8456999999999</v>
      </c>
      <c r="G502">
        <v>516.13556000000005</v>
      </c>
      <c r="H502">
        <v>5122.7700000000004</v>
      </c>
      <c r="I502">
        <v>194.47229999999999</v>
      </c>
      <c r="J502">
        <v>605.46789999999999</v>
      </c>
      <c r="K502">
        <v>9</v>
      </c>
      <c r="L502">
        <v>35.621814999999998</v>
      </c>
      <c r="M502">
        <v>97.763915999999995</v>
      </c>
      <c r="N502" t="s">
        <v>2195</v>
      </c>
      <c r="O502">
        <v>71.45317</v>
      </c>
      <c r="P502">
        <v>128.63675000000001</v>
      </c>
      <c r="Q502">
        <v>322</v>
      </c>
      <c r="R502">
        <v>3.1269999999999998</v>
      </c>
      <c r="S502">
        <v>6.4189999999999996</v>
      </c>
      <c r="T502">
        <v>3.117</v>
      </c>
      <c r="U502">
        <v>3.1269999999999998</v>
      </c>
      <c r="V502">
        <v>1.518</v>
      </c>
      <c r="W502">
        <v>2.4159999999999999</v>
      </c>
      <c r="X502">
        <v>0</v>
      </c>
      <c r="Y502">
        <v>1.125</v>
      </c>
      <c r="Z502">
        <v>2.282</v>
      </c>
      <c r="AA502">
        <v>1.2470000000000001</v>
      </c>
      <c r="AB502">
        <v>0.57999999999999996</v>
      </c>
      <c r="AC502">
        <v>0.45400000000000001</v>
      </c>
      <c r="AD502">
        <v>14170.637000000001</v>
      </c>
      <c r="AE502">
        <v>6104.6580000000004</v>
      </c>
      <c r="AF502">
        <v>10775.784</v>
      </c>
      <c r="AG502">
        <v>3</v>
      </c>
      <c r="AH502">
        <v>0.5</v>
      </c>
      <c r="AI502">
        <v>8.3333339999999995E-3</v>
      </c>
      <c r="AJ502">
        <v>4.1666667999999997E-2</v>
      </c>
      <c r="AK502">
        <v>0.25439462000000002</v>
      </c>
      <c r="AL502">
        <v>0.17422678999999999</v>
      </c>
      <c r="AM502">
        <v>20.3</v>
      </c>
      <c r="AN502">
        <v>43</v>
      </c>
      <c r="AO502">
        <v>10</v>
      </c>
      <c r="AP502">
        <v>80</v>
      </c>
      <c r="AQ502" s="34">
        <v>0.17968500000000001</v>
      </c>
      <c r="AR502" s="34">
        <v>1.8629743000000001</v>
      </c>
      <c r="AS502" s="34">
        <v>0</v>
      </c>
      <c r="AT502" s="34">
        <v>26.157319999999999</v>
      </c>
      <c r="AU502" s="34">
        <v>28.199978000000002</v>
      </c>
      <c r="AV502" s="34"/>
      <c r="AW502" s="34"/>
      <c r="AX502" s="34"/>
      <c r="AY502" s="34">
        <v>0.39207082999999998</v>
      </c>
      <c r="AZ502" s="34">
        <v>3.6021510000000001</v>
      </c>
      <c r="BA502" s="34">
        <v>3.0000002000000001</v>
      </c>
      <c r="BB502" s="34">
        <v>0.27109499999999997</v>
      </c>
      <c r="BC502" s="34">
        <v>1.0935001E-2</v>
      </c>
      <c r="BD502" s="34">
        <v>0</v>
      </c>
      <c r="BE502" s="34">
        <v>1</v>
      </c>
      <c r="BF502" s="34">
        <v>1.0000001E-2</v>
      </c>
      <c r="BG502" s="34">
        <v>0.1</v>
      </c>
      <c r="BH502" s="34">
        <v>0.2</v>
      </c>
      <c r="BI502" s="34">
        <v>0.70000004999999998</v>
      </c>
      <c r="BJ502" s="34">
        <v>0.2</v>
      </c>
      <c r="BK502" s="34">
        <v>1</v>
      </c>
      <c r="BL502" s="34">
        <v>0</v>
      </c>
      <c r="BM502" s="34">
        <v>1.5000001000000001</v>
      </c>
      <c r="BN502" s="34">
        <v>1</v>
      </c>
      <c r="BO502" s="34">
        <v>0</v>
      </c>
      <c r="BP502" s="34"/>
      <c r="BQ502" s="34"/>
      <c r="BR502" s="34"/>
      <c r="BS502" s="34">
        <v>0.13375330999999999</v>
      </c>
      <c r="BT502" s="34">
        <v>0.10005973999999999</v>
      </c>
      <c r="BU502" s="34">
        <v>0</v>
      </c>
      <c r="BV502" s="34">
        <v>1.5050001</v>
      </c>
      <c r="BW502" s="34"/>
      <c r="BX502" s="34"/>
      <c r="BY502" s="34">
        <v>1.2800001000000001</v>
      </c>
      <c r="BZ502" s="34">
        <v>2.88</v>
      </c>
      <c r="CA502" s="34"/>
      <c r="CB502" s="34"/>
      <c r="CC502" s="34"/>
      <c r="CD502" s="34"/>
      <c r="CE502" s="34"/>
      <c r="CF502" s="34"/>
      <c r="CG502" s="34"/>
      <c r="CH502" s="34"/>
      <c r="CI502" s="34"/>
      <c r="CJ502" s="34"/>
      <c r="CK502" s="34"/>
      <c r="CL502" s="34"/>
      <c r="CM502" s="34"/>
      <c r="CN502" s="34" t="s">
        <v>2176</v>
      </c>
    </row>
    <row r="503" spans="1:92">
      <c r="A503" t="s">
        <v>2720</v>
      </c>
      <c r="B503">
        <v>693</v>
      </c>
      <c r="C503" t="s">
        <v>498</v>
      </c>
      <c r="D503">
        <v>6.0130005000000004</v>
      </c>
      <c r="E503">
        <v>4.8063289999999999</v>
      </c>
      <c r="F503">
        <v>5959.0165999999999</v>
      </c>
      <c r="G503">
        <v>547.46875</v>
      </c>
      <c r="H503">
        <v>2609.0095000000001</v>
      </c>
      <c r="I503">
        <v>2105.3877000000002</v>
      </c>
      <c r="J503">
        <v>697.15026999999998</v>
      </c>
      <c r="K503">
        <v>10</v>
      </c>
      <c r="L503">
        <v>80.387699999999995</v>
      </c>
      <c r="M503">
        <v>102.26232</v>
      </c>
      <c r="N503" t="s">
        <v>2197</v>
      </c>
      <c r="O503">
        <v>66.076930000000004</v>
      </c>
      <c r="P503">
        <v>155.04285999999999</v>
      </c>
      <c r="Q503">
        <v>534</v>
      </c>
      <c r="R503">
        <v>4.9039999999999999</v>
      </c>
      <c r="S503">
        <v>6.1760000000000002</v>
      </c>
      <c r="T503">
        <v>4.9039999999999999</v>
      </c>
      <c r="U503">
        <v>4.3849999999999998</v>
      </c>
      <c r="V503">
        <v>2.5390000000000001</v>
      </c>
      <c r="W503">
        <v>3.992</v>
      </c>
      <c r="X503">
        <v>0</v>
      </c>
      <c r="Y503">
        <v>1.93</v>
      </c>
      <c r="Z503">
        <v>3.665</v>
      </c>
      <c r="AA503">
        <v>2.149</v>
      </c>
      <c r="AB503">
        <v>0.77900000000000003</v>
      </c>
      <c r="AC503">
        <v>0.73699999999999999</v>
      </c>
      <c r="AD503">
        <v>16490.73</v>
      </c>
      <c r="AE503">
        <v>12084.061</v>
      </c>
      <c r="AF503">
        <v>26494.726999999999</v>
      </c>
      <c r="AG503">
        <v>3</v>
      </c>
      <c r="AH503">
        <v>0.5</v>
      </c>
      <c r="AI503">
        <v>0.25</v>
      </c>
      <c r="AJ503">
        <v>4.1666667999999997E-2</v>
      </c>
      <c r="AK503">
        <v>0.22995832999999999</v>
      </c>
      <c r="AL503">
        <v>0.19399495</v>
      </c>
      <c r="AM503">
        <v>20.3</v>
      </c>
      <c r="AN503">
        <v>33</v>
      </c>
      <c r="AO503">
        <v>80</v>
      </c>
      <c r="AP503">
        <v>80</v>
      </c>
      <c r="AQ503" s="34">
        <v>0.62889755000000003</v>
      </c>
      <c r="AR503" s="34">
        <v>1.8629743000000001</v>
      </c>
      <c r="AS503" s="34">
        <v>0.1308107</v>
      </c>
      <c r="AT503" s="34">
        <v>40.459319999999998</v>
      </c>
      <c r="AU503" s="34">
        <v>43.062674999999999</v>
      </c>
      <c r="AV503" s="34"/>
      <c r="AW503" s="34"/>
      <c r="AX503" s="34"/>
      <c r="AY503" s="34">
        <v>1.9603539999999999</v>
      </c>
      <c r="AZ503" s="34">
        <v>2.4014337000000001</v>
      </c>
      <c r="BA503" s="34">
        <v>3.0000002000000001</v>
      </c>
      <c r="BB503" s="34">
        <v>0.27109499999999997</v>
      </c>
      <c r="BC503" s="34">
        <v>1.0935001E-2</v>
      </c>
      <c r="BD503" s="34">
        <v>0</v>
      </c>
      <c r="BE503" s="34">
        <v>0.5</v>
      </c>
      <c r="BF503" s="34">
        <v>1.0000001E-2</v>
      </c>
      <c r="BG503" s="34">
        <v>1.1000000000000001</v>
      </c>
      <c r="BH503" s="34">
        <v>2.7</v>
      </c>
      <c r="BI503" s="34">
        <v>5.5000004999999996</v>
      </c>
      <c r="BJ503" s="34">
        <v>1</v>
      </c>
      <c r="BK503" s="34">
        <v>1</v>
      </c>
      <c r="BL503" s="34">
        <v>0</v>
      </c>
      <c r="BM503" s="34">
        <v>1.5000001000000001</v>
      </c>
      <c r="BN503" s="34">
        <v>2</v>
      </c>
      <c r="BO503" s="34">
        <v>3.0000002000000001</v>
      </c>
      <c r="BP503" s="34"/>
      <c r="BQ503" s="34"/>
      <c r="BR503" s="34"/>
      <c r="BS503" s="34">
        <v>3.6471937000000003E-2</v>
      </c>
      <c r="BT503" s="34">
        <v>0</v>
      </c>
      <c r="BU503" s="34">
        <v>0</v>
      </c>
      <c r="BV503" s="34">
        <v>1.45</v>
      </c>
      <c r="BW503" s="34"/>
      <c r="BX503" s="34"/>
      <c r="BY503" s="34">
        <v>1.2800001000000001</v>
      </c>
      <c r="BZ503" s="34">
        <v>2.88</v>
      </c>
      <c r="CA503" s="34"/>
      <c r="CB503" s="34"/>
      <c r="CC503" s="34"/>
      <c r="CD503" s="34"/>
      <c r="CE503" s="34"/>
      <c r="CF503" s="34"/>
      <c r="CG503" s="34"/>
      <c r="CH503" s="34"/>
      <c r="CI503" s="34"/>
      <c r="CJ503" s="34"/>
      <c r="CK503" s="34"/>
      <c r="CL503" s="34"/>
      <c r="CM503" s="34"/>
      <c r="CN503" s="34" t="s">
        <v>2176</v>
      </c>
    </row>
    <row r="504" spans="1:92">
      <c r="A504" t="s">
        <v>2721</v>
      </c>
      <c r="B504">
        <v>694</v>
      </c>
      <c r="C504" t="s">
        <v>498</v>
      </c>
      <c r="D504">
        <v>5.1564617000000004</v>
      </c>
      <c r="E504">
        <v>2.7433548000000001</v>
      </c>
      <c r="F504">
        <v>3624.0502999999999</v>
      </c>
      <c r="G504">
        <v>147.87461999999999</v>
      </c>
      <c r="H504">
        <v>2584.2130000000002</v>
      </c>
      <c r="I504">
        <v>194.81267</v>
      </c>
      <c r="J504">
        <v>697.15026999999998</v>
      </c>
      <c r="K504">
        <v>9</v>
      </c>
      <c r="L504">
        <v>75.607939999999999</v>
      </c>
      <c r="M504">
        <v>109.73419</v>
      </c>
      <c r="N504" t="s">
        <v>2202</v>
      </c>
      <c r="O504">
        <v>117.19231000000001</v>
      </c>
      <c r="P504">
        <v>119.27630000000001</v>
      </c>
      <c r="Q504">
        <v>534</v>
      </c>
      <c r="R504">
        <v>4.5419999999999998</v>
      </c>
      <c r="S504">
        <v>4.8159999999999998</v>
      </c>
      <c r="T504">
        <v>4.5419999999999998</v>
      </c>
      <c r="U504">
        <v>3.3130000000000002</v>
      </c>
      <c r="V504">
        <v>3.3769999999999998</v>
      </c>
      <c r="W504">
        <v>3.1280000000000001</v>
      </c>
      <c r="X504">
        <v>8.1229999999999993</v>
      </c>
      <c r="Y504">
        <v>2.044</v>
      </c>
      <c r="Z504">
        <v>3.8730000000000002</v>
      </c>
      <c r="AA504">
        <v>1.6539999999999999</v>
      </c>
      <c r="AB504">
        <v>0.88400000000000001</v>
      </c>
      <c r="AC504">
        <v>1.335</v>
      </c>
      <c r="AD504">
        <v>17146.22</v>
      </c>
      <c r="AE504">
        <v>5084.0600000000004</v>
      </c>
      <c r="AF504">
        <v>15939.362999999999</v>
      </c>
      <c r="AG504">
        <v>3</v>
      </c>
      <c r="AH504">
        <v>0.5</v>
      </c>
      <c r="AI504">
        <v>8.3333335999999994E-2</v>
      </c>
      <c r="AJ504">
        <v>4.1666667999999997E-2</v>
      </c>
      <c r="AK504">
        <v>0.25625572000000002</v>
      </c>
      <c r="AL504">
        <v>0.12316611399999999</v>
      </c>
      <c r="AM504">
        <v>20.3</v>
      </c>
      <c r="AN504">
        <v>33</v>
      </c>
      <c r="AO504">
        <v>40</v>
      </c>
      <c r="AP504">
        <v>80</v>
      </c>
      <c r="AQ504" s="34">
        <v>0.44921254999999999</v>
      </c>
      <c r="AR504" s="34">
        <v>2.2769686999999998</v>
      </c>
      <c r="AS504" s="34">
        <v>6.0374163000000002E-2</v>
      </c>
      <c r="AT504" s="34">
        <v>47.473953000000002</v>
      </c>
      <c r="AU504" s="34">
        <v>50.258834999999998</v>
      </c>
      <c r="AV504" s="34"/>
      <c r="AW504" s="34"/>
      <c r="AX504" s="34"/>
      <c r="AY504" s="34">
        <v>1.9603539999999999</v>
      </c>
      <c r="AZ504" s="34">
        <v>2.4014337000000001</v>
      </c>
      <c r="BA504" s="34">
        <v>3.0000002000000001</v>
      </c>
      <c r="BB504" s="34">
        <v>0.27109499999999997</v>
      </c>
      <c r="BC504" s="34">
        <v>1.0935001E-2</v>
      </c>
      <c r="BD504" s="34">
        <v>0</v>
      </c>
      <c r="BE504" s="34">
        <v>0.5</v>
      </c>
      <c r="BF504" s="34">
        <v>1.0000001E-2</v>
      </c>
      <c r="BG504" s="34">
        <v>0.1</v>
      </c>
      <c r="BH504" s="34">
        <v>0.2</v>
      </c>
      <c r="BI504" s="34">
        <v>0.70000004999999998</v>
      </c>
      <c r="BJ504" s="34">
        <v>4</v>
      </c>
      <c r="BK504" s="34">
        <v>7.0000004999999996</v>
      </c>
      <c r="BL504" s="34">
        <v>1</v>
      </c>
      <c r="BM504" s="34">
        <v>2</v>
      </c>
      <c r="BN504" s="34">
        <v>3.5000002000000001</v>
      </c>
      <c r="BO504" s="34">
        <v>1</v>
      </c>
      <c r="BP504" s="34"/>
      <c r="BQ504" s="34"/>
      <c r="BR504" s="34"/>
      <c r="BS504" s="34"/>
      <c r="BT504" s="34"/>
      <c r="BU504" s="34"/>
      <c r="BV504" s="34">
        <v>1.45</v>
      </c>
      <c r="BW504" s="34"/>
      <c r="BX504" s="34"/>
      <c r="BY504" s="34">
        <v>1.2800001000000001</v>
      </c>
      <c r="BZ504" s="34">
        <v>2.88</v>
      </c>
      <c r="CA504" s="34"/>
      <c r="CB504" s="34"/>
      <c r="CC504" s="34"/>
      <c r="CD504" s="34"/>
      <c r="CE504" s="34"/>
      <c r="CF504" s="34"/>
      <c r="CG504" s="34"/>
      <c r="CH504" s="34"/>
      <c r="CI504" s="34"/>
      <c r="CJ504" s="34"/>
      <c r="CK504" s="34"/>
      <c r="CL504" s="34"/>
      <c r="CM504" s="34"/>
      <c r="CN504" s="34" t="s">
        <v>2233</v>
      </c>
    </row>
    <row r="505" spans="1:92">
      <c r="A505" t="s">
        <v>2722</v>
      </c>
      <c r="B505">
        <v>695</v>
      </c>
      <c r="C505" t="s">
        <v>498</v>
      </c>
      <c r="D505">
        <v>2.5521045</v>
      </c>
      <c r="E505">
        <v>2.0942593</v>
      </c>
      <c r="F505">
        <v>3926.5684000000001</v>
      </c>
      <c r="G505">
        <v>475.03809999999999</v>
      </c>
      <c r="H505">
        <v>2565.5886</v>
      </c>
      <c r="I505">
        <v>188.79128</v>
      </c>
      <c r="J505">
        <v>697.15026999999998</v>
      </c>
      <c r="K505">
        <v>9</v>
      </c>
      <c r="L505">
        <v>37.420887</v>
      </c>
      <c r="M505">
        <v>83.77037</v>
      </c>
      <c r="N505" t="s">
        <v>2192</v>
      </c>
      <c r="O505">
        <v>196.31573</v>
      </c>
      <c r="P505">
        <v>232.69548</v>
      </c>
      <c r="Q505">
        <v>332</v>
      </c>
      <c r="R505">
        <v>3.1949999999999998</v>
      </c>
      <c r="S505">
        <v>5.0129999999999999</v>
      </c>
      <c r="T505">
        <v>3.1949999999999998</v>
      </c>
      <c r="U505">
        <v>2.8940000000000001</v>
      </c>
      <c r="V505">
        <v>2.8069999999999999</v>
      </c>
      <c r="W505">
        <v>2.782</v>
      </c>
      <c r="X505">
        <v>8.1229999999999993</v>
      </c>
      <c r="Y505">
        <v>1.06</v>
      </c>
      <c r="Z505">
        <v>2.097</v>
      </c>
      <c r="AA505">
        <v>1.2789999999999999</v>
      </c>
      <c r="AB505">
        <v>0.57999999999999996</v>
      </c>
      <c r="AC505">
        <v>0.23799999999999999</v>
      </c>
      <c r="AD505">
        <v>16068.111000000001</v>
      </c>
      <c r="AE505">
        <v>5084.0600000000004</v>
      </c>
      <c r="AF505">
        <v>9515.0429999999997</v>
      </c>
      <c r="AG505">
        <v>3</v>
      </c>
      <c r="AH505">
        <v>0.5</v>
      </c>
      <c r="AI505">
        <v>8.3333339999999995E-3</v>
      </c>
      <c r="AJ505">
        <v>4.1666667999999997E-2</v>
      </c>
      <c r="AK505">
        <v>0.24875836000000001</v>
      </c>
      <c r="AL505">
        <v>0.11284002999999999</v>
      </c>
      <c r="AM505">
        <v>20.3</v>
      </c>
      <c r="AN505">
        <v>33</v>
      </c>
      <c r="AO505">
        <v>10</v>
      </c>
      <c r="AP505">
        <v>80</v>
      </c>
      <c r="AQ505" s="34">
        <v>0.17968500000000001</v>
      </c>
      <c r="AR505" s="34">
        <v>2.2769686999999998</v>
      </c>
      <c r="AS505" s="34">
        <v>6.0374163000000002E-2</v>
      </c>
      <c r="AT505" s="34">
        <v>36.917492000000003</v>
      </c>
      <c r="AU505" s="34">
        <v>39.432845999999998</v>
      </c>
      <c r="AV505" s="34"/>
      <c r="AW505" s="34"/>
      <c r="AX505" s="34"/>
      <c r="AY505" s="34">
        <v>0.39207082999999998</v>
      </c>
      <c r="AZ505" s="34">
        <v>1.2007169</v>
      </c>
      <c r="BA505" s="34">
        <v>3.0000002000000001</v>
      </c>
      <c r="BB505" s="34">
        <v>0.27109499999999997</v>
      </c>
      <c r="BC505" s="34">
        <v>1.0935001E-2</v>
      </c>
      <c r="BD505" s="34">
        <v>0</v>
      </c>
      <c r="BE505" s="34">
        <v>0.5</v>
      </c>
      <c r="BF505" s="34">
        <v>1.0000001E-2</v>
      </c>
      <c r="BG505" s="34">
        <v>0.1</v>
      </c>
      <c r="BH505" s="34">
        <v>0.2</v>
      </c>
      <c r="BI505" s="34">
        <v>0.70000004999999998</v>
      </c>
      <c r="BJ505" s="34">
        <v>0.2</v>
      </c>
      <c r="BK505" s="34">
        <v>1</v>
      </c>
      <c r="BL505" s="34">
        <v>0</v>
      </c>
      <c r="BM505" s="34">
        <v>1.5000001000000001</v>
      </c>
      <c r="BN505" s="34">
        <v>1</v>
      </c>
      <c r="BO505" s="34">
        <v>0</v>
      </c>
      <c r="BP505" s="34"/>
      <c r="BQ505" s="34"/>
      <c r="BR505" s="34"/>
      <c r="BS505" s="34">
        <v>0</v>
      </c>
      <c r="BT505" s="34">
        <v>0.10005973999999999</v>
      </c>
      <c r="BU505" s="34">
        <v>0</v>
      </c>
      <c r="BV505" s="34">
        <v>1.45</v>
      </c>
      <c r="BW505" s="34"/>
      <c r="BX505" s="34"/>
      <c r="BY505" s="34">
        <v>1.2800001000000001</v>
      </c>
      <c r="BZ505" s="34">
        <v>2.88</v>
      </c>
      <c r="CA505" s="34"/>
      <c r="CB505" s="34"/>
      <c r="CC505" s="34"/>
      <c r="CD505" s="34"/>
      <c r="CE505" s="34"/>
      <c r="CF505" s="34"/>
      <c r="CG505" s="34"/>
      <c r="CH505" s="34"/>
      <c r="CI505" s="34"/>
      <c r="CJ505" s="34"/>
      <c r="CK505" s="34"/>
      <c r="CL505" s="34"/>
      <c r="CM505" s="34"/>
      <c r="CN505" s="34" t="s">
        <v>2176</v>
      </c>
    </row>
    <row r="506" spans="1:92">
      <c r="A506" t="s">
        <v>2723</v>
      </c>
      <c r="B506">
        <v>696</v>
      </c>
      <c r="C506" t="s">
        <v>499</v>
      </c>
      <c r="D506">
        <v>5.4263789999999998</v>
      </c>
      <c r="E506">
        <v>4.1384372999999997</v>
      </c>
      <c r="F506">
        <v>7420.2992999999997</v>
      </c>
      <c r="G506">
        <v>680.86632999999995</v>
      </c>
      <c r="H506">
        <v>5240.2754000000004</v>
      </c>
      <c r="I506">
        <v>802.00750000000005</v>
      </c>
      <c r="J506">
        <v>697.15026999999998</v>
      </c>
      <c r="K506">
        <v>10</v>
      </c>
      <c r="L506">
        <v>72.545169999999999</v>
      </c>
      <c r="M506">
        <v>88.051865000000006</v>
      </c>
      <c r="N506" t="s">
        <v>2197</v>
      </c>
      <c r="O506">
        <v>59.630540000000003</v>
      </c>
      <c r="P506">
        <v>133.49797000000001</v>
      </c>
      <c r="Q506">
        <v>545</v>
      </c>
      <c r="R506">
        <v>4.6589999999999998</v>
      </c>
      <c r="S506">
        <v>6.891</v>
      </c>
      <c r="T506">
        <v>4.6589999999999998</v>
      </c>
      <c r="U506">
        <v>4.069</v>
      </c>
      <c r="V506">
        <v>4.3079999999999998</v>
      </c>
      <c r="W506">
        <v>4.3719999999999999</v>
      </c>
      <c r="X506">
        <v>7.1920000000000002</v>
      </c>
      <c r="Y506">
        <v>3.282</v>
      </c>
      <c r="Z506">
        <v>4.7320000000000002</v>
      </c>
      <c r="AA506">
        <v>2.194</v>
      </c>
      <c r="AB506">
        <v>1.528</v>
      </c>
      <c r="AC506">
        <v>1.0109999999999999</v>
      </c>
      <c r="AD506">
        <v>24026.12</v>
      </c>
      <c r="AE506">
        <v>9095.4719999999998</v>
      </c>
      <c r="AF506">
        <v>19857.634999999998</v>
      </c>
      <c r="AG506">
        <v>3</v>
      </c>
      <c r="AH506">
        <v>0.5</v>
      </c>
      <c r="AI506">
        <v>8.3333335999999994E-2</v>
      </c>
      <c r="AJ506">
        <v>8.3333335999999994E-2</v>
      </c>
      <c r="AK506">
        <v>0.25040449999999997</v>
      </c>
      <c r="AL506">
        <v>0.15664471999999999</v>
      </c>
      <c r="AM506">
        <v>25.3</v>
      </c>
      <c r="AN506">
        <v>53</v>
      </c>
      <c r="AO506">
        <v>40</v>
      </c>
      <c r="AP506">
        <v>80</v>
      </c>
      <c r="AQ506" s="34">
        <v>3.2343299999999999</v>
      </c>
      <c r="AR506" s="34">
        <v>1.2376704000000001</v>
      </c>
      <c r="AS506" s="34">
        <v>3.4499521999999998E-2</v>
      </c>
      <c r="AT506" s="34">
        <v>143.7217</v>
      </c>
      <c r="AU506" s="34">
        <v>148.20466999999999</v>
      </c>
      <c r="AV506" s="34">
        <v>3.0261542999999999E-5</v>
      </c>
      <c r="AW506" s="34">
        <v>0.45945802000000002</v>
      </c>
      <c r="AX506" s="34"/>
      <c r="AY506" s="34"/>
      <c r="AZ506" s="34">
        <v>1.0210178999999999</v>
      </c>
      <c r="BA506" s="34">
        <v>3.0000002000000001</v>
      </c>
      <c r="BB506" s="34">
        <v>0.33887001999999999</v>
      </c>
      <c r="BC506" s="34">
        <v>1.0935001E-2</v>
      </c>
      <c r="BD506" s="34">
        <v>0</v>
      </c>
      <c r="BE506" s="34">
        <v>1</v>
      </c>
      <c r="BF506" s="34">
        <v>1.0000001E-2</v>
      </c>
      <c r="BG506" s="34">
        <v>0.5</v>
      </c>
      <c r="BH506" s="34">
        <v>1.2</v>
      </c>
      <c r="BI506" s="34">
        <v>0.70000004999999998</v>
      </c>
      <c r="BJ506" s="34">
        <v>3.0000002000000001</v>
      </c>
      <c r="BK506" s="34">
        <v>7.0000004999999996</v>
      </c>
      <c r="BL506" s="34">
        <v>0</v>
      </c>
      <c r="BM506" s="34">
        <v>1.5000001000000001</v>
      </c>
      <c r="BN506" s="34">
        <v>5</v>
      </c>
      <c r="BO506" s="34">
        <v>3.0000002000000001</v>
      </c>
      <c r="BP506" s="34"/>
      <c r="BQ506" s="34"/>
      <c r="BR506" s="34"/>
      <c r="BS506" s="34">
        <v>8.4283049999999998E-2</v>
      </c>
      <c r="BT506" s="34">
        <v>9.1891593999999993E-2</v>
      </c>
      <c r="BU506" s="34">
        <v>0</v>
      </c>
      <c r="BV506" s="34">
        <v>2.9</v>
      </c>
      <c r="BW506" s="34"/>
      <c r="BX506" s="34"/>
      <c r="BY506" s="34">
        <v>3.2</v>
      </c>
      <c r="BZ506" s="34">
        <v>7.2000003000000001</v>
      </c>
      <c r="CA506" s="34"/>
      <c r="CB506" s="34"/>
      <c r="CC506" s="34"/>
      <c r="CD506" s="34"/>
      <c r="CE506" s="34"/>
      <c r="CF506" s="34"/>
      <c r="CG506" s="34"/>
      <c r="CH506" s="34"/>
      <c r="CI506" s="34"/>
      <c r="CJ506" s="34"/>
      <c r="CK506" s="34"/>
      <c r="CL506" s="34"/>
      <c r="CM506" s="34"/>
      <c r="CN506" s="34" t="s">
        <v>2176</v>
      </c>
    </row>
    <row r="507" spans="1:92">
      <c r="A507" t="s">
        <v>2724</v>
      </c>
      <c r="B507">
        <v>697</v>
      </c>
      <c r="C507" t="s">
        <v>499</v>
      </c>
      <c r="D507">
        <v>3.6286895000000001</v>
      </c>
      <c r="E507">
        <v>3.3691368000000002</v>
      </c>
      <c r="F507">
        <v>7308.4319999999998</v>
      </c>
      <c r="G507">
        <v>672.00869999999998</v>
      </c>
      <c r="H507">
        <v>5246.6009999999997</v>
      </c>
      <c r="I507">
        <v>692.67190000000005</v>
      </c>
      <c r="J507">
        <v>697.15026999999998</v>
      </c>
      <c r="K507">
        <v>9</v>
      </c>
      <c r="L507">
        <v>53.206592999999998</v>
      </c>
      <c r="M507">
        <v>134.76546999999999</v>
      </c>
      <c r="N507" t="s">
        <v>2184</v>
      </c>
      <c r="O507">
        <v>78.884550000000004</v>
      </c>
      <c r="P507">
        <v>112.30456</v>
      </c>
      <c r="Q507">
        <v>443</v>
      </c>
      <c r="R507">
        <v>3.81</v>
      </c>
      <c r="S507">
        <v>6.8390000000000004</v>
      </c>
      <c r="T507">
        <v>3.81</v>
      </c>
      <c r="U507">
        <v>3.6709999999999998</v>
      </c>
      <c r="V507">
        <v>3.6269999999999998</v>
      </c>
      <c r="W507">
        <v>3.9980000000000002</v>
      </c>
      <c r="X507">
        <v>5.8419999999999996</v>
      </c>
      <c r="Y507">
        <v>2.5169999999999999</v>
      </c>
      <c r="Z507">
        <v>3.1739999999999999</v>
      </c>
      <c r="AA507">
        <v>1.7509999999999999</v>
      </c>
      <c r="AB507">
        <v>1.319</v>
      </c>
      <c r="AC507">
        <v>0.104</v>
      </c>
      <c r="AD507">
        <v>24224.486000000001</v>
      </c>
      <c r="AE507">
        <v>8295.4719999999998</v>
      </c>
      <c r="AF507">
        <v>10805.135</v>
      </c>
      <c r="AG507">
        <v>3</v>
      </c>
      <c r="AH507">
        <v>0.5</v>
      </c>
      <c r="AI507">
        <v>4.1666667999999997E-2</v>
      </c>
      <c r="AJ507">
        <v>8.3333335999999994E-2</v>
      </c>
      <c r="AK507">
        <v>0.25420764000000001</v>
      </c>
      <c r="AL507">
        <v>0.15458626</v>
      </c>
      <c r="AM507">
        <v>25.3</v>
      </c>
      <c r="AN507">
        <v>53</v>
      </c>
      <c r="AO507">
        <v>20</v>
      </c>
      <c r="AP507">
        <v>80</v>
      </c>
      <c r="AQ507" s="34">
        <v>3.1049568999999999</v>
      </c>
      <c r="AR507" s="34">
        <v>1.4144806000000001</v>
      </c>
      <c r="AS507" s="34">
        <v>3.6655739999999999E-2</v>
      </c>
      <c r="AT507" s="34">
        <v>153.85422</v>
      </c>
      <c r="AU507" s="34">
        <v>158.38461000000001</v>
      </c>
      <c r="AV507" s="34">
        <v>2.8481450000000002E-5</v>
      </c>
      <c r="AW507" s="34">
        <v>0.45945796</v>
      </c>
      <c r="AX507" s="34"/>
      <c r="AY507" s="34"/>
      <c r="AZ507" s="34"/>
      <c r="BA507" s="34">
        <v>3.0000002000000001</v>
      </c>
      <c r="BB507" s="34">
        <v>0.33887001999999999</v>
      </c>
      <c r="BC507" s="34">
        <v>1.0935001E-2</v>
      </c>
      <c r="BD507" s="34">
        <v>0</v>
      </c>
      <c r="BE507" s="34">
        <v>1</v>
      </c>
      <c r="BF507" s="34">
        <v>1.0000001E-2</v>
      </c>
      <c r="BG507" s="34">
        <v>0.5</v>
      </c>
      <c r="BH507" s="34">
        <v>0.8</v>
      </c>
      <c r="BI507" s="34">
        <v>0.5</v>
      </c>
      <c r="BJ507" s="34">
        <v>0.2</v>
      </c>
      <c r="BK507" s="34">
        <v>1</v>
      </c>
      <c r="BL507" s="34">
        <v>0</v>
      </c>
      <c r="BM507" s="34">
        <v>0.5</v>
      </c>
      <c r="BN507" s="34">
        <v>0.8</v>
      </c>
      <c r="BO507" s="34">
        <v>0</v>
      </c>
      <c r="BP507" s="34"/>
      <c r="BQ507" s="34"/>
      <c r="BR507" s="34"/>
      <c r="BS507" s="34">
        <v>8.3595829999999996E-2</v>
      </c>
      <c r="BT507" s="34">
        <v>9.1891593999999993E-2</v>
      </c>
      <c r="BU507" s="34">
        <v>0</v>
      </c>
      <c r="BV507" s="34">
        <v>2.9</v>
      </c>
      <c r="BW507" s="34"/>
      <c r="BX507" s="34"/>
      <c r="BY507" s="34">
        <v>5.1200004000000003</v>
      </c>
      <c r="BZ507" s="34">
        <v>7.2000003000000001</v>
      </c>
      <c r="CA507" s="34"/>
      <c r="CB507" s="34"/>
      <c r="CC507" s="34"/>
      <c r="CD507" s="34"/>
      <c r="CE507" s="34"/>
      <c r="CF507" s="34"/>
      <c r="CG507" s="34"/>
      <c r="CH507" s="34"/>
      <c r="CI507" s="34"/>
      <c r="CJ507" s="34"/>
      <c r="CK507" s="34"/>
      <c r="CL507" s="34"/>
      <c r="CM507" s="34"/>
      <c r="CN507" s="34" t="s">
        <v>2176</v>
      </c>
    </row>
    <row r="508" spans="1:92">
      <c r="A508" t="s">
        <v>2725</v>
      </c>
      <c r="B508">
        <v>698</v>
      </c>
      <c r="C508" t="s">
        <v>499</v>
      </c>
      <c r="D508">
        <v>3.6194915999999999</v>
      </c>
      <c r="E508">
        <v>2.5420069999999999</v>
      </c>
      <c r="F508">
        <v>2438.7896000000001</v>
      </c>
      <c r="G508">
        <v>290.1293</v>
      </c>
      <c r="H508">
        <v>647.42920000000004</v>
      </c>
      <c r="I508">
        <v>804.0806</v>
      </c>
      <c r="J508">
        <v>697.15026999999998</v>
      </c>
      <c r="K508">
        <v>9</v>
      </c>
      <c r="L508">
        <v>53.071724000000003</v>
      </c>
      <c r="M508">
        <v>101.68028</v>
      </c>
      <c r="N508" t="s">
        <v>2202</v>
      </c>
      <c r="O508">
        <v>82.261170000000007</v>
      </c>
      <c r="P508">
        <v>110.52204</v>
      </c>
      <c r="Q508">
        <v>455</v>
      </c>
      <c r="R508">
        <v>3.8050000000000002</v>
      </c>
      <c r="S508">
        <v>3.9510000000000001</v>
      </c>
      <c r="T508">
        <v>3.8050000000000002</v>
      </c>
      <c r="U508">
        <v>3.1890000000000001</v>
      </c>
      <c r="V508">
        <v>4.6630000000000003</v>
      </c>
      <c r="W508">
        <v>3.8210000000000002</v>
      </c>
      <c r="X508">
        <v>8.8550000000000004</v>
      </c>
      <c r="Y508">
        <v>4.1050000000000004</v>
      </c>
      <c r="Z508">
        <v>5.0380000000000003</v>
      </c>
      <c r="AA508">
        <v>2.52</v>
      </c>
      <c r="AB508">
        <v>1.744</v>
      </c>
      <c r="AC508">
        <v>0.77400000000000002</v>
      </c>
      <c r="AD508">
        <v>32168.05</v>
      </c>
      <c r="AE508">
        <v>6488.8320000000003</v>
      </c>
      <c r="AF508">
        <v>18235.5</v>
      </c>
      <c r="AG508">
        <v>3</v>
      </c>
      <c r="AH508">
        <v>0.5</v>
      </c>
      <c r="AI508">
        <v>0.16666666999999999</v>
      </c>
      <c r="AJ508">
        <v>8.3333335999999994E-2</v>
      </c>
      <c r="AK508">
        <v>0.11255128</v>
      </c>
      <c r="AL508">
        <v>8.4059410000000001E-2</v>
      </c>
      <c r="AM508">
        <v>10.3</v>
      </c>
      <c r="AN508">
        <v>18</v>
      </c>
      <c r="AO508">
        <v>50</v>
      </c>
      <c r="AP508">
        <v>80</v>
      </c>
      <c r="AQ508" s="34">
        <v>4.8514957000000001</v>
      </c>
      <c r="AR508" s="34">
        <v>1.6128528</v>
      </c>
      <c r="AS508" s="34">
        <v>7.7623919999999999E-2</v>
      </c>
      <c r="AT508" s="34">
        <v>151.78894</v>
      </c>
      <c r="AU508" s="34">
        <v>158.31198000000001</v>
      </c>
      <c r="AV508" s="34">
        <v>3.9874026999999999E-5</v>
      </c>
      <c r="AW508" s="34">
        <v>0.73513275</v>
      </c>
      <c r="AX508" s="34">
        <v>4.0840708000000003E-2</v>
      </c>
      <c r="AY508" s="34"/>
      <c r="AZ508" s="34">
        <v>0.51050890000000004</v>
      </c>
      <c r="BA508" s="34">
        <v>3.0000002000000001</v>
      </c>
      <c r="BB508" s="34">
        <v>0.13555</v>
      </c>
      <c r="BC508" s="34">
        <v>1.0935001E-2</v>
      </c>
      <c r="BD508" s="34">
        <v>0</v>
      </c>
      <c r="BE508" s="34">
        <v>0.1</v>
      </c>
      <c r="BF508" s="34">
        <v>1.0000001E-2</v>
      </c>
      <c r="BG508" s="34">
        <v>0.5</v>
      </c>
      <c r="BH508" s="34">
        <v>1</v>
      </c>
      <c r="BI508" s="34">
        <v>1.2</v>
      </c>
      <c r="BJ508" s="34">
        <v>3.0000002000000001</v>
      </c>
      <c r="BK508" s="34">
        <v>5</v>
      </c>
      <c r="BL508" s="34">
        <v>1</v>
      </c>
      <c r="BM508" s="34">
        <v>2.5</v>
      </c>
      <c r="BN508" s="34">
        <v>5</v>
      </c>
      <c r="BO508" s="34">
        <v>1</v>
      </c>
      <c r="BP508" s="34"/>
      <c r="BQ508" s="34"/>
      <c r="BR508" s="34"/>
      <c r="BS508" s="34"/>
      <c r="BT508" s="34"/>
      <c r="BU508" s="34"/>
      <c r="BV508" s="34">
        <v>2.9</v>
      </c>
      <c r="BW508" s="34"/>
      <c r="BX508" s="34"/>
      <c r="BY508" s="34">
        <v>5.1200004000000003</v>
      </c>
      <c r="BZ508" s="34">
        <v>7.2000003000000001</v>
      </c>
      <c r="CA508" s="34"/>
      <c r="CB508" s="34"/>
      <c r="CC508" s="34"/>
      <c r="CD508" s="34"/>
      <c r="CE508" s="34"/>
      <c r="CF508" s="34"/>
      <c r="CG508" s="34"/>
      <c r="CH508" s="34"/>
      <c r="CI508" s="34"/>
      <c r="CJ508" s="34"/>
      <c r="CK508" s="34"/>
      <c r="CL508" s="34"/>
      <c r="CM508" s="34"/>
      <c r="CN508" s="34" t="s">
        <v>2173</v>
      </c>
    </row>
    <row r="509" spans="1:92">
      <c r="A509" t="s">
        <v>2726</v>
      </c>
      <c r="B509">
        <v>699</v>
      </c>
      <c r="C509" t="s">
        <v>500</v>
      </c>
      <c r="D509">
        <v>1.9066012999999999</v>
      </c>
      <c r="E509">
        <v>2.1981456000000001</v>
      </c>
      <c r="F509">
        <v>6311.2560000000003</v>
      </c>
      <c r="G509">
        <v>213.59542999999999</v>
      </c>
      <c r="H509">
        <v>5068.3069999999998</v>
      </c>
      <c r="I509">
        <v>332.20334000000003</v>
      </c>
      <c r="J509">
        <v>697.15026999999998</v>
      </c>
      <c r="K509">
        <v>9</v>
      </c>
      <c r="L509">
        <v>27.956029999999998</v>
      </c>
      <c r="M509">
        <v>87.925830000000005</v>
      </c>
      <c r="N509" t="s">
        <v>2195</v>
      </c>
      <c r="O509">
        <v>56.076507999999997</v>
      </c>
      <c r="P509">
        <v>115.69188</v>
      </c>
      <c r="Q509">
        <v>332</v>
      </c>
      <c r="R509">
        <v>2.9649999999999999</v>
      </c>
      <c r="S509">
        <v>6.3550000000000004</v>
      </c>
      <c r="T509">
        <v>2.762</v>
      </c>
      <c r="U509">
        <v>2.9649999999999999</v>
      </c>
      <c r="V509">
        <v>2.79</v>
      </c>
      <c r="W509">
        <v>2.536</v>
      </c>
      <c r="X509">
        <v>5.8419999999999996</v>
      </c>
      <c r="Y509">
        <v>2.024</v>
      </c>
      <c r="Z509">
        <v>2.202</v>
      </c>
      <c r="AA509">
        <v>1.68</v>
      </c>
      <c r="AB509">
        <v>0.39400000000000002</v>
      </c>
      <c r="AC509">
        <v>0.128</v>
      </c>
      <c r="AD509">
        <v>23520.008000000002</v>
      </c>
      <c r="AE509">
        <v>7155.16</v>
      </c>
      <c r="AF509">
        <v>10088.725</v>
      </c>
      <c r="AG509">
        <v>3</v>
      </c>
      <c r="AH509">
        <v>0.5</v>
      </c>
      <c r="AI509">
        <v>4.1666667999999997E-2</v>
      </c>
      <c r="AJ509">
        <v>4.1666667999999997E-2</v>
      </c>
      <c r="AK509">
        <v>0.37758209999999998</v>
      </c>
      <c r="AL509">
        <v>0.22294135000000001</v>
      </c>
      <c r="AM509">
        <v>30.3</v>
      </c>
      <c r="AN509">
        <v>63</v>
      </c>
      <c r="AO509">
        <v>10</v>
      </c>
      <c r="AP509">
        <v>40</v>
      </c>
      <c r="AQ509" s="34">
        <v>3.5937003999999999</v>
      </c>
      <c r="AR509" s="34">
        <v>0.74748963000000002</v>
      </c>
      <c r="AS509" s="34">
        <v>3.881196E-2</v>
      </c>
      <c r="AT509" s="34">
        <v>101.48683</v>
      </c>
      <c r="AU509" s="34">
        <v>105.85737</v>
      </c>
      <c r="AV509" s="34"/>
      <c r="AW509" s="34"/>
      <c r="AX509" s="34"/>
      <c r="AY509" s="34"/>
      <c r="AZ509" s="34">
        <v>0.20420356000000001</v>
      </c>
      <c r="BA509" s="34">
        <v>3.0000002000000001</v>
      </c>
      <c r="BB509" s="34">
        <v>0.40664503000000002</v>
      </c>
      <c r="BC509" s="34">
        <v>1.0935001E-2</v>
      </c>
      <c r="BD509" s="34">
        <v>0</v>
      </c>
      <c r="BE509" s="34">
        <v>1</v>
      </c>
      <c r="BF509" s="34">
        <v>1.0000001E-2</v>
      </c>
      <c r="BG509" s="34">
        <v>0.2</v>
      </c>
      <c r="BH509" s="34">
        <v>0.5</v>
      </c>
      <c r="BI509" s="34">
        <v>0.8</v>
      </c>
      <c r="BJ509" s="34">
        <v>0.2</v>
      </c>
      <c r="BK509" s="34">
        <v>1.2</v>
      </c>
      <c r="BL509" s="34">
        <v>0</v>
      </c>
      <c r="BM509" s="34">
        <v>0.2</v>
      </c>
      <c r="BN509" s="34">
        <v>1</v>
      </c>
      <c r="BO509" s="34">
        <v>0</v>
      </c>
      <c r="BP509" s="34"/>
      <c r="BQ509" s="34"/>
      <c r="BR509" s="34"/>
      <c r="BS509" s="34">
        <v>1.4712864999999999</v>
      </c>
      <c r="BT509" s="34">
        <v>0</v>
      </c>
      <c r="BU509" s="34">
        <v>0</v>
      </c>
      <c r="BV509" s="34">
        <v>1.45</v>
      </c>
      <c r="BW509" s="34"/>
      <c r="BX509" s="34"/>
      <c r="BY509" s="34">
        <v>0.96000010000000002</v>
      </c>
      <c r="BZ509" s="34">
        <v>2.16</v>
      </c>
      <c r="CA509" s="34"/>
      <c r="CB509" s="34"/>
      <c r="CC509" s="34"/>
      <c r="CD509" s="34"/>
      <c r="CE509" s="34"/>
      <c r="CF509" s="34"/>
      <c r="CG509" s="34"/>
      <c r="CH509" s="34"/>
      <c r="CI509" s="34"/>
      <c r="CJ509" s="34"/>
      <c r="CK509" s="34"/>
      <c r="CL509" s="34"/>
      <c r="CM509" s="34"/>
      <c r="CN509" s="34" t="s">
        <v>2176</v>
      </c>
    </row>
    <row r="510" spans="1:92">
      <c r="A510" t="s">
        <v>2727</v>
      </c>
      <c r="B510">
        <v>700</v>
      </c>
      <c r="C510" t="s">
        <v>500</v>
      </c>
      <c r="D510">
        <v>1.9803740000000001</v>
      </c>
      <c r="E510">
        <v>2.1878128000000001</v>
      </c>
      <c r="F510">
        <v>6045.3545000000004</v>
      </c>
      <c r="G510">
        <v>181.36972</v>
      </c>
      <c r="H510">
        <v>4936.2110000000002</v>
      </c>
      <c r="I510">
        <v>322.30599999999998</v>
      </c>
      <c r="J510">
        <v>605.46789999999999</v>
      </c>
      <c r="K510">
        <v>9</v>
      </c>
      <c r="L510">
        <v>29.037739999999999</v>
      </c>
      <c r="M510">
        <v>87.512510000000006</v>
      </c>
      <c r="N510" t="s">
        <v>2195</v>
      </c>
      <c r="O510">
        <v>58.246291999999997</v>
      </c>
      <c r="P510">
        <v>115.14803999999999</v>
      </c>
      <c r="Q510">
        <v>322</v>
      </c>
      <c r="R510">
        <v>2.9580000000000002</v>
      </c>
      <c r="S510">
        <v>6.22</v>
      </c>
      <c r="T510">
        <v>2.8149999999999999</v>
      </c>
      <c r="U510">
        <v>2.9580000000000002</v>
      </c>
      <c r="V510">
        <v>1.64</v>
      </c>
      <c r="W510">
        <v>1.954</v>
      </c>
      <c r="X510">
        <v>0</v>
      </c>
      <c r="Y510">
        <v>1.873</v>
      </c>
      <c r="Z510">
        <v>1.927</v>
      </c>
      <c r="AA510">
        <v>1.431</v>
      </c>
      <c r="AB510">
        <v>0.39900000000000002</v>
      </c>
      <c r="AC510">
        <v>9.7000000000000003E-2</v>
      </c>
      <c r="AD510">
        <v>18361.883000000002</v>
      </c>
      <c r="AE510">
        <v>7640.2079999999996</v>
      </c>
      <c r="AF510">
        <v>10260.058000000001</v>
      </c>
      <c r="AG510">
        <v>3</v>
      </c>
      <c r="AH510">
        <v>0.5</v>
      </c>
      <c r="AI510">
        <v>4.1666667999999997E-2</v>
      </c>
      <c r="AJ510">
        <v>4.1666667999999997E-2</v>
      </c>
      <c r="AK510">
        <v>0.37676406000000001</v>
      </c>
      <c r="AL510">
        <v>0.28596066999999997</v>
      </c>
      <c r="AM510">
        <v>25.3</v>
      </c>
      <c r="AN510">
        <v>83</v>
      </c>
      <c r="AO510">
        <v>10</v>
      </c>
      <c r="AP510">
        <v>40</v>
      </c>
      <c r="AQ510" s="34">
        <v>3.7949473999999999</v>
      </c>
      <c r="AR510" s="34">
        <v>0.51749283000000001</v>
      </c>
      <c r="AS510" s="34">
        <v>2.8030863E-2</v>
      </c>
      <c r="AT510" s="34">
        <v>205.01782</v>
      </c>
      <c r="AU510" s="34">
        <v>209.34123</v>
      </c>
      <c r="AV510" s="34"/>
      <c r="AW510" s="34"/>
      <c r="AX510" s="34"/>
      <c r="AY510" s="34"/>
      <c r="AZ510" s="34">
        <v>0.29405308000000002</v>
      </c>
      <c r="BA510" s="34">
        <v>0.5</v>
      </c>
      <c r="BB510" s="34">
        <v>0.33887001999999999</v>
      </c>
      <c r="BC510" s="34">
        <v>1.0935001E-2</v>
      </c>
      <c r="BD510" s="34">
        <v>0</v>
      </c>
      <c r="BE510" s="34">
        <v>1</v>
      </c>
      <c r="BF510" s="34">
        <v>1.0000001E-2</v>
      </c>
      <c r="BG510" s="34">
        <v>0.2</v>
      </c>
      <c r="BH510" s="34">
        <v>0.8</v>
      </c>
      <c r="BI510" s="34">
        <v>0.5</v>
      </c>
      <c r="BJ510" s="34">
        <v>0.2</v>
      </c>
      <c r="BK510" s="34">
        <v>1</v>
      </c>
      <c r="BL510" s="34">
        <v>0</v>
      </c>
      <c r="BM510" s="34">
        <v>0.5</v>
      </c>
      <c r="BN510" s="34">
        <v>0.8</v>
      </c>
      <c r="BO510" s="34">
        <v>0</v>
      </c>
      <c r="BP510" s="34"/>
      <c r="BQ510" s="34"/>
      <c r="BR510" s="34"/>
      <c r="BS510" s="34">
        <v>1.4712864999999999</v>
      </c>
      <c r="BT510" s="34">
        <v>7.3513270000000004E-3</v>
      </c>
      <c r="BU510" s="34">
        <v>0</v>
      </c>
      <c r="BV510" s="34">
        <v>1.5050001</v>
      </c>
      <c r="BW510" s="34"/>
      <c r="BX510" s="34"/>
      <c r="BY510" s="34">
        <v>0.96000010000000002</v>
      </c>
      <c r="BZ510" s="34">
        <v>2.16</v>
      </c>
      <c r="CA510" s="34"/>
      <c r="CB510" s="34"/>
      <c r="CC510" s="34"/>
      <c r="CD510" s="34"/>
      <c r="CE510" s="34"/>
      <c r="CF510" s="34"/>
      <c r="CG510" s="34"/>
      <c r="CH510" s="34"/>
      <c r="CI510" s="34"/>
      <c r="CJ510" s="34"/>
      <c r="CK510" s="34"/>
      <c r="CL510" s="34"/>
      <c r="CM510" s="34"/>
      <c r="CN510" s="34" t="s">
        <v>2176</v>
      </c>
    </row>
    <row r="511" spans="1:92">
      <c r="A511" t="s">
        <v>2728</v>
      </c>
      <c r="B511">
        <v>701</v>
      </c>
      <c r="C511" t="s">
        <v>500</v>
      </c>
      <c r="D511">
        <v>7.8059807000000001</v>
      </c>
      <c r="E511">
        <v>5.4812570000000003</v>
      </c>
      <c r="F511">
        <v>8089.058</v>
      </c>
      <c r="G511">
        <v>819.78819999999996</v>
      </c>
      <c r="H511">
        <v>5076.5050000000001</v>
      </c>
      <c r="I511">
        <v>1495.6149</v>
      </c>
      <c r="J511">
        <v>697.15026999999998</v>
      </c>
      <c r="K511">
        <v>10</v>
      </c>
      <c r="L511">
        <v>104.35803</v>
      </c>
      <c r="M511">
        <v>116.6225</v>
      </c>
      <c r="N511" t="s">
        <v>2190</v>
      </c>
      <c r="O511">
        <v>106.93124400000001</v>
      </c>
      <c r="P511">
        <v>83.049355000000006</v>
      </c>
      <c r="Q511">
        <v>645</v>
      </c>
      <c r="R511">
        <v>5.5880000000000001</v>
      </c>
      <c r="S511">
        <v>7.1950000000000003</v>
      </c>
      <c r="T511">
        <v>5.5880000000000001</v>
      </c>
      <c r="U511">
        <v>4.6820000000000004</v>
      </c>
      <c r="V511">
        <v>3.5169999999999999</v>
      </c>
      <c r="W511">
        <v>2.9129999999999998</v>
      </c>
      <c r="X511">
        <v>5.8419999999999996</v>
      </c>
      <c r="Y511">
        <v>3.3450000000000002</v>
      </c>
      <c r="Z511">
        <v>5.0110000000000001</v>
      </c>
      <c r="AA511">
        <v>2.452</v>
      </c>
      <c r="AB511">
        <v>1.41</v>
      </c>
      <c r="AC511">
        <v>1.149</v>
      </c>
      <c r="AD511">
        <v>18361.883000000002</v>
      </c>
      <c r="AE511">
        <v>12295.472</v>
      </c>
      <c r="AF511">
        <v>30677.636999999999</v>
      </c>
      <c r="AG511">
        <v>3</v>
      </c>
      <c r="AH511">
        <v>0.5</v>
      </c>
      <c r="AI511">
        <v>0.16666666999999999</v>
      </c>
      <c r="AJ511">
        <v>8.3333335999999994E-2</v>
      </c>
      <c r="AK511">
        <v>0.23155332000000001</v>
      </c>
      <c r="AL511">
        <v>0.16815005</v>
      </c>
      <c r="AM511">
        <v>25.3</v>
      </c>
      <c r="AN511">
        <v>53</v>
      </c>
      <c r="AO511">
        <v>70</v>
      </c>
      <c r="AP511">
        <v>80</v>
      </c>
      <c r="AQ511" s="34">
        <v>3.7949473999999999</v>
      </c>
      <c r="AR511" s="34">
        <v>0.51749283000000001</v>
      </c>
      <c r="AS511" s="34">
        <v>2.8030863E-2</v>
      </c>
      <c r="AT511" s="34">
        <v>205.01782</v>
      </c>
      <c r="AU511" s="34">
        <v>209.34123</v>
      </c>
      <c r="AV511" s="34"/>
      <c r="AW511" s="34"/>
      <c r="AX511" s="34"/>
      <c r="AY511" s="34">
        <v>0.45945802000000002</v>
      </c>
      <c r="AZ511" s="34">
        <v>0.29405308000000002</v>
      </c>
      <c r="BA511" s="34">
        <v>0.5</v>
      </c>
      <c r="BB511" s="34">
        <v>0.33887001999999999</v>
      </c>
      <c r="BC511" s="34">
        <v>1.0935001E-2</v>
      </c>
      <c r="BD511" s="34">
        <v>0</v>
      </c>
      <c r="BE511" s="34">
        <v>1</v>
      </c>
      <c r="BF511" s="34">
        <v>1.0000001E-2</v>
      </c>
      <c r="BG511" s="34">
        <v>0.6</v>
      </c>
      <c r="BH511" s="34">
        <v>2.7</v>
      </c>
      <c r="BI511" s="34">
        <v>5</v>
      </c>
      <c r="BJ511" s="34">
        <v>4.5</v>
      </c>
      <c r="BK511" s="34">
        <v>7.0000004999999996</v>
      </c>
      <c r="BL511" s="34">
        <v>0</v>
      </c>
      <c r="BM511" s="34">
        <v>1.5000001000000001</v>
      </c>
      <c r="BN511" s="34">
        <v>5</v>
      </c>
      <c r="BO511" s="34">
        <v>3.0000002000000001</v>
      </c>
      <c r="BP511" s="34"/>
      <c r="BQ511" s="34"/>
      <c r="BR511" s="34"/>
      <c r="BS511" s="34">
        <v>1.4712864999999999</v>
      </c>
      <c r="BT511" s="34">
        <v>7.3513270000000004E-3</v>
      </c>
      <c r="BU511" s="34">
        <v>0</v>
      </c>
      <c r="BV511" s="34">
        <v>2.9</v>
      </c>
      <c r="BW511" s="34"/>
      <c r="BX511" s="34"/>
      <c r="BY511" s="34">
        <v>5.1200004000000003</v>
      </c>
      <c r="BZ511" s="34">
        <v>2.88</v>
      </c>
      <c r="CA511" s="34"/>
      <c r="CB511" s="34"/>
      <c r="CC511" s="34"/>
      <c r="CD511" s="34"/>
      <c r="CE511" s="34"/>
      <c r="CF511" s="34"/>
      <c r="CG511" s="34"/>
      <c r="CH511" s="34"/>
      <c r="CI511" s="34"/>
      <c r="CJ511" s="34"/>
      <c r="CK511" s="34"/>
      <c r="CL511" s="34"/>
      <c r="CM511" s="34"/>
      <c r="CN511" s="34" t="s">
        <v>2176</v>
      </c>
    </row>
    <row r="512" spans="1:92">
      <c r="A512" t="s">
        <v>2729</v>
      </c>
      <c r="B512">
        <v>702</v>
      </c>
      <c r="C512" t="s">
        <v>500</v>
      </c>
      <c r="D512">
        <v>3.9441578000000002</v>
      </c>
      <c r="E512">
        <v>2.8309025999999999</v>
      </c>
      <c r="F512">
        <v>2434.6347999999998</v>
      </c>
      <c r="G512">
        <v>87.531149999999997</v>
      </c>
      <c r="H512">
        <v>586.79596000000004</v>
      </c>
      <c r="I512">
        <v>1154.8396</v>
      </c>
      <c r="J512">
        <v>605.46789999999999</v>
      </c>
      <c r="K512">
        <v>9</v>
      </c>
      <c r="L512">
        <v>57.832222000000002</v>
      </c>
      <c r="M512">
        <v>113.23611</v>
      </c>
      <c r="N512" t="s">
        <v>2202</v>
      </c>
      <c r="O512">
        <v>89.639949999999999</v>
      </c>
      <c r="P512">
        <v>123.08271999999999</v>
      </c>
      <c r="Q512">
        <v>455</v>
      </c>
      <c r="R512">
        <v>3.972</v>
      </c>
      <c r="S512">
        <v>3.9470000000000001</v>
      </c>
      <c r="T512">
        <v>3.972</v>
      </c>
      <c r="U512">
        <v>3.3650000000000002</v>
      </c>
      <c r="V512">
        <v>4.7510000000000003</v>
      </c>
      <c r="W512">
        <v>3.4119999999999999</v>
      </c>
      <c r="X512">
        <v>9</v>
      </c>
      <c r="Y512">
        <v>4.516</v>
      </c>
      <c r="Z512">
        <v>4.5609999999999999</v>
      </c>
      <c r="AA512">
        <v>2.673</v>
      </c>
      <c r="AB512">
        <v>1.3580000000000001</v>
      </c>
      <c r="AC512">
        <v>0.53100000000000003</v>
      </c>
      <c r="AD512">
        <v>33114.879999999997</v>
      </c>
      <c r="AE512">
        <v>8062.2676000000001</v>
      </c>
      <c r="AF512">
        <v>20336.583999999999</v>
      </c>
      <c r="AG512">
        <v>1</v>
      </c>
      <c r="AH512">
        <v>0.3</v>
      </c>
      <c r="AI512">
        <v>0.16666666999999999</v>
      </c>
      <c r="AJ512">
        <v>8.3333335999999994E-2</v>
      </c>
      <c r="AK512">
        <v>0.124765985</v>
      </c>
      <c r="AL512">
        <v>0.12572204000000001</v>
      </c>
      <c r="AM512">
        <v>10.3</v>
      </c>
      <c r="AN512">
        <v>12.5</v>
      </c>
      <c r="AO512">
        <v>80</v>
      </c>
      <c r="AP512">
        <v>80</v>
      </c>
      <c r="AQ512" s="34">
        <v>6.8424060000000004</v>
      </c>
      <c r="AR512" s="34">
        <v>1.3799808</v>
      </c>
      <c r="AS512" s="34">
        <v>4.2693160000000001E-2</v>
      </c>
      <c r="AT512" s="34">
        <v>247.55951999999999</v>
      </c>
      <c r="AU512" s="34">
        <v>255.82458</v>
      </c>
      <c r="AV512" s="34">
        <v>1.0917891E-4</v>
      </c>
      <c r="AW512" s="34">
        <v>2.0420356000000002</v>
      </c>
      <c r="AX512" s="34">
        <v>0.22972897</v>
      </c>
      <c r="AY512" s="34"/>
      <c r="AZ512" s="34">
        <v>0.22053981</v>
      </c>
      <c r="BA512" s="34">
        <v>4.0000002999999999E-2</v>
      </c>
      <c r="BB512" s="34">
        <v>5.3825006000000002E-2</v>
      </c>
      <c r="BC512" s="34">
        <v>7.0100003000000003E-3</v>
      </c>
      <c r="BD512" s="34">
        <v>0</v>
      </c>
      <c r="BE512" s="34">
        <v>0.1</v>
      </c>
      <c r="BF512" s="34">
        <v>1.0000001E-2</v>
      </c>
      <c r="BG512" s="34">
        <v>0.4</v>
      </c>
      <c r="BH512" s="34">
        <v>2</v>
      </c>
      <c r="BI512" s="34">
        <v>3.0000002000000001</v>
      </c>
      <c r="BJ512" s="34">
        <v>3.0000002000000001</v>
      </c>
      <c r="BK512" s="34">
        <v>1.3000001000000001</v>
      </c>
      <c r="BL512" s="34">
        <v>3.0000002000000001</v>
      </c>
      <c r="BM512" s="34">
        <v>3.0000002000000001</v>
      </c>
      <c r="BN512" s="34">
        <v>1.9000001</v>
      </c>
      <c r="BO512" s="34">
        <v>0</v>
      </c>
      <c r="BP512" s="34"/>
      <c r="BQ512" s="34"/>
      <c r="BR512" s="34"/>
      <c r="BS512" s="34">
        <v>8.8826039999999995E-2</v>
      </c>
      <c r="BT512" s="34">
        <v>0.15437788</v>
      </c>
      <c r="BU512" s="34">
        <v>0</v>
      </c>
      <c r="BV512" s="34">
        <v>3.0100001999999999</v>
      </c>
      <c r="BW512" s="34"/>
      <c r="BX512" s="34"/>
      <c r="BY512" s="34">
        <v>6.4</v>
      </c>
      <c r="BZ512" s="34">
        <v>2.88</v>
      </c>
      <c r="CA512" s="34"/>
      <c r="CB512" s="34"/>
      <c r="CC512" s="34"/>
      <c r="CD512" s="34"/>
      <c r="CE512" s="34"/>
      <c r="CF512" s="34"/>
      <c r="CG512" s="34"/>
      <c r="CH512" s="34"/>
      <c r="CI512" s="34"/>
      <c r="CJ512" s="34"/>
      <c r="CK512" s="34"/>
      <c r="CL512" s="34"/>
      <c r="CM512" s="34"/>
      <c r="CN512" s="34" t="s">
        <v>2176</v>
      </c>
    </row>
    <row r="513" spans="1:92">
      <c r="A513" t="s">
        <v>2730</v>
      </c>
      <c r="B513">
        <v>703</v>
      </c>
      <c r="C513" t="s">
        <v>501</v>
      </c>
      <c r="D513">
        <v>4.3259819999999998</v>
      </c>
      <c r="E513">
        <v>3.5108128000000001</v>
      </c>
      <c r="F513">
        <v>3175.1601999999998</v>
      </c>
      <c r="G513">
        <v>116.69273</v>
      </c>
      <c r="H513">
        <v>536.56775000000005</v>
      </c>
      <c r="I513">
        <v>1824.7492999999999</v>
      </c>
      <c r="J513">
        <v>697.15026999999998</v>
      </c>
      <c r="K513">
        <v>9</v>
      </c>
      <c r="L513">
        <v>63.430819999999997</v>
      </c>
      <c r="M513">
        <v>140.43251000000001</v>
      </c>
      <c r="N513" t="s">
        <v>2184</v>
      </c>
      <c r="O513">
        <v>94.043090000000007</v>
      </c>
      <c r="P513">
        <v>117.02709</v>
      </c>
      <c r="Q513">
        <v>457</v>
      </c>
      <c r="R513">
        <v>4.16</v>
      </c>
      <c r="S513">
        <v>4.508</v>
      </c>
      <c r="T513">
        <v>4.16</v>
      </c>
      <c r="U513">
        <v>3.7469999999999999</v>
      </c>
      <c r="V513">
        <v>4.7919999999999998</v>
      </c>
      <c r="W513">
        <v>3.0430000000000001</v>
      </c>
      <c r="X513">
        <v>9</v>
      </c>
      <c r="Y513">
        <v>4.9809999999999999</v>
      </c>
      <c r="Z513">
        <v>6.6050000000000004</v>
      </c>
      <c r="AA513">
        <v>3.9489999999999998</v>
      </c>
      <c r="AB513">
        <v>1.72</v>
      </c>
      <c r="AC513">
        <v>0.93600000000000005</v>
      </c>
      <c r="AD513">
        <v>54087.733999999997</v>
      </c>
      <c r="AE513">
        <v>13192.832</v>
      </c>
      <c r="AF513">
        <v>24892.164000000001</v>
      </c>
      <c r="AG513">
        <v>1</v>
      </c>
      <c r="AH513">
        <v>0.3</v>
      </c>
      <c r="AI513">
        <v>0.16666666999999999</v>
      </c>
      <c r="AJ513">
        <v>8.3333335999999994E-2</v>
      </c>
      <c r="AK513">
        <v>0.12909298999999999</v>
      </c>
      <c r="AL513">
        <v>0.12997987999999999</v>
      </c>
      <c r="AM513">
        <v>10.3</v>
      </c>
      <c r="AN513">
        <v>15</v>
      </c>
      <c r="AO513">
        <v>80</v>
      </c>
      <c r="AP513">
        <v>80</v>
      </c>
      <c r="AQ513" s="34">
        <v>9.6598659999999992</v>
      </c>
      <c r="AR513" s="34">
        <v>2.2999681999999999</v>
      </c>
      <c r="AS513" s="34">
        <v>6.2099135999999999E-2</v>
      </c>
      <c r="AT513" s="34">
        <v>292.32697000000002</v>
      </c>
      <c r="AU513" s="34">
        <v>304.33233999999999</v>
      </c>
      <c r="AV513" s="34"/>
      <c r="AW513" s="34"/>
      <c r="AX513" s="34">
        <v>0.22972897</v>
      </c>
      <c r="AY513" s="34">
        <v>1.6540486000000001</v>
      </c>
      <c r="AZ513" s="34">
        <v>0.58810616000000004</v>
      </c>
      <c r="BA513" s="34">
        <v>3.0000002000000001</v>
      </c>
      <c r="BB513" s="34">
        <v>8.7550009999999998E-2</v>
      </c>
      <c r="BC513" s="34">
        <v>1.0935001E-2</v>
      </c>
      <c r="BD513" s="34">
        <v>0</v>
      </c>
      <c r="BE513" s="34">
        <v>0.1</v>
      </c>
      <c r="BF513" s="34">
        <v>1.0000001E-2</v>
      </c>
      <c r="BG513" s="34">
        <v>1.5000001000000001</v>
      </c>
      <c r="BH513" s="34">
        <v>3.4</v>
      </c>
      <c r="BI513" s="34">
        <v>3.5000002000000001</v>
      </c>
      <c r="BJ513" s="34">
        <v>0.2</v>
      </c>
      <c r="BK513" s="34">
        <v>5</v>
      </c>
      <c r="BL513" s="34">
        <v>3.0000002000000001</v>
      </c>
      <c r="BM513" s="34">
        <v>1.5000001000000001</v>
      </c>
      <c r="BN513" s="34">
        <v>3.0000002000000001</v>
      </c>
      <c r="BO513" s="34">
        <v>0.4</v>
      </c>
      <c r="BP513" s="34"/>
      <c r="BQ513" s="34"/>
      <c r="BR513" s="34"/>
      <c r="BS513" s="34">
        <v>2.6750665E-2</v>
      </c>
      <c r="BT513" s="34">
        <v>5.1459294000000003E-2</v>
      </c>
      <c r="BU513" s="34">
        <v>0</v>
      </c>
      <c r="BV513" s="34">
        <v>2.9</v>
      </c>
      <c r="BW513" s="34"/>
      <c r="BX513" s="34"/>
      <c r="BY513" s="34">
        <v>6.4</v>
      </c>
      <c r="BZ513" s="34">
        <v>7.2000003000000001</v>
      </c>
      <c r="CA513" s="34"/>
      <c r="CB513" s="34"/>
      <c r="CC513" s="34"/>
      <c r="CD513" s="34"/>
      <c r="CE513" s="34"/>
      <c r="CF513" s="34"/>
      <c r="CG513" s="34"/>
      <c r="CH513" s="34"/>
      <c r="CI513" s="34"/>
      <c r="CJ513" s="34"/>
      <c r="CK513" s="34"/>
      <c r="CL513" s="34"/>
      <c r="CM513" s="34"/>
      <c r="CN513" s="34" t="s">
        <v>2176</v>
      </c>
    </row>
    <row r="514" spans="1:92">
      <c r="A514" t="s">
        <v>2731</v>
      </c>
      <c r="B514">
        <v>704</v>
      </c>
      <c r="C514" t="s">
        <v>501</v>
      </c>
      <c r="D514">
        <v>4.153486</v>
      </c>
      <c r="E514">
        <v>3.4362300000000001</v>
      </c>
      <c r="F514">
        <v>3011.6037999999999</v>
      </c>
      <c r="G514">
        <v>243.00322</v>
      </c>
      <c r="H514">
        <v>316.73390000000001</v>
      </c>
      <c r="I514">
        <v>1826.1675</v>
      </c>
      <c r="J514">
        <v>625.69920000000002</v>
      </c>
      <c r="K514">
        <v>9</v>
      </c>
      <c r="L514">
        <v>60.901546000000003</v>
      </c>
      <c r="M514">
        <v>137.44918999999999</v>
      </c>
      <c r="N514" t="s">
        <v>2184</v>
      </c>
      <c r="O514">
        <v>90.293170000000003</v>
      </c>
      <c r="P514">
        <v>114.54098999999999</v>
      </c>
      <c r="Q514">
        <v>458</v>
      </c>
      <c r="R514">
        <v>4.0759999999999996</v>
      </c>
      <c r="S514">
        <v>4.3899999999999997</v>
      </c>
      <c r="T514">
        <v>4.0759999999999996</v>
      </c>
      <c r="U514">
        <v>3.7069999999999999</v>
      </c>
      <c r="V514">
        <v>4.556</v>
      </c>
      <c r="W514">
        <v>3.004</v>
      </c>
      <c r="X514">
        <v>9</v>
      </c>
      <c r="Y514">
        <v>4.4690000000000003</v>
      </c>
      <c r="Z514">
        <v>7.593</v>
      </c>
      <c r="AA514">
        <v>3.3849999999999998</v>
      </c>
      <c r="AB514">
        <v>2.78</v>
      </c>
      <c r="AC514">
        <v>1.4279999999999999</v>
      </c>
      <c r="AD514">
        <v>25303.851999999999</v>
      </c>
      <c r="AE514">
        <v>9070.152</v>
      </c>
      <c r="AF514">
        <v>42399.18</v>
      </c>
      <c r="AG514">
        <v>1</v>
      </c>
      <c r="AH514">
        <v>0.3</v>
      </c>
      <c r="AI514">
        <v>0.25</v>
      </c>
      <c r="AJ514">
        <v>0.16666666999999999</v>
      </c>
      <c r="AK514">
        <v>0.2027843</v>
      </c>
      <c r="AL514">
        <v>0.19478198999999999</v>
      </c>
      <c r="AM514">
        <v>30.3</v>
      </c>
      <c r="AN514">
        <v>5.5</v>
      </c>
      <c r="AO514">
        <v>80</v>
      </c>
      <c r="AP514">
        <v>100</v>
      </c>
      <c r="AQ514" s="34">
        <v>5.1318039999999998</v>
      </c>
      <c r="AR514" s="34">
        <v>0.91998729999999995</v>
      </c>
      <c r="AS514" s="34">
        <v>2.8462103999999998E-2</v>
      </c>
      <c r="AT514" s="34">
        <v>292.30462999999997</v>
      </c>
      <c r="AU514" s="34">
        <v>298.35863999999998</v>
      </c>
      <c r="AV514" s="34">
        <v>2.1835777999999998E-5</v>
      </c>
      <c r="AW514" s="34">
        <v>0.40840712000000001</v>
      </c>
      <c r="AX514" s="34">
        <v>0.11486448</v>
      </c>
      <c r="AY514" s="34">
        <v>1.4702656000000001</v>
      </c>
      <c r="AZ514" s="34">
        <v>0.44107962000000001</v>
      </c>
      <c r="BA514" s="34">
        <v>0.5</v>
      </c>
      <c r="BB514" s="34">
        <v>0.16147502</v>
      </c>
      <c r="BC514" s="34">
        <v>7.0100003000000003E-3</v>
      </c>
      <c r="BD514" s="34">
        <v>0</v>
      </c>
      <c r="BE514" s="34">
        <v>0.05</v>
      </c>
      <c r="BF514" s="34">
        <v>1.0000001E-2</v>
      </c>
      <c r="BG514" s="34">
        <v>0.8</v>
      </c>
      <c r="BH514" s="34">
        <v>2</v>
      </c>
      <c r="BI514" s="34">
        <v>6.0000004999999996</v>
      </c>
      <c r="BJ514" s="34">
        <v>3.0000002000000001</v>
      </c>
      <c r="BK514" s="34">
        <v>11.000000999999999</v>
      </c>
      <c r="BL514" s="34">
        <v>0</v>
      </c>
      <c r="BM514" s="34">
        <v>7.0000004999999996</v>
      </c>
      <c r="BN514" s="34">
        <v>15.000000999999999</v>
      </c>
      <c r="BO514" s="34">
        <v>0</v>
      </c>
      <c r="BP514" s="34"/>
      <c r="BQ514" s="34"/>
      <c r="BR514" s="34"/>
      <c r="BS514" s="34"/>
      <c r="BT514" s="34"/>
      <c r="BU514" s="34"/>
      <c r="BV514" s="34">
        <v>4.5150002999999996</v>
      </c>
      <c r="BW514" s="34">
        <v>0.15</v>
      </c>
      <c r="BX514" s="34"/>
      <c r="BY514" s="34">
        <v>7.6800002999999997</v>
      </c>
      <c r="BZ514" s="34">
        <v>7.2000003000000001</v>
      </c>
      <c r="CA514" s="34"/>
      <c r="CB514" s="34"/>
      <c r="CC514" s="34"/>
      <c r="CD514" s="34"/>
      <c r="CE514" s="34"/>
      <c r="CF514" s="34"/>
      <c r="CG514" s="34"/>
      <c r="CH514" s="34"/>
      <c r="CI514" s="34"/>
      <c r="CJ514" s="34"/>
      <c r="CK514" s="34"/>
      <c r="CL514" s="34"/>
      <c r="CM514" s="34"/>
      <c r="CN514" s="34" t="s">
        <v>2173</v>
      </c>
    </row>
    <row r="515" spans="1:92">
      <c r="A515" t="s">
        <v>2732</v>
      </c>
      <c r="B515">
        <v>705</v>
      </c>
      <c r="C515" t="s">
        <v>502</v>
      </c>
      <c r="D515">
        <v>1.3031442</v>
      </c>
      <c r="E515">
        <v>1.5155535</v>
      </c>
      <c r="F515">
        <v>2038.0172</v>
      </c>
      <c r="G515">
        <v>31.904554000000001</v>
      </c>
      <c r="H515">
        <v>556.30619999999999</v>
      </c>
      <c r="I515">
        <v>834.61509999999998</v>
      </c>
      <c r="J515">
        <v>615.19129999999996</v>
      </c>
      <c r="K515">
        <v>8</v>
      </c>
      <c r="L515">
        <v>78.978430000000003</v>
      </c>
      <c r="M515">
        <v>151.55534</v>
      </c>
      <c r="N515" t="s">
        <v>2217</v>
      </c>
      <c r="O515">
        <v>56.658447000000002</v>
      </c>
      <c r="P515">
        <v>84.197419999999994</v>
      </c>
      <c r="Q515">
        <v>212</v>
      </c>
      <c r="R515">
        <v>2.4620000000000002</v>
      </c>
      <c r="S515">
        <v>3.6120000000000001</v>
      </c>
      <c r="T515">
        <v>2.2829999999999999</v>
      </c>
      <c r="U515">
        <v>2.4620000000000002</v>
      </c>
      <c r="V515">
        <v>1.087</v>
      </c>
      <c r="W515">
        <v>2.1120000000000001</v>
      </c>
      <c r="X515">
        <v>0</v>
      </c>
      <c r="Y515">
        <v>0.42499999999999999</v>
      </c>
      <c r="Z515">
        <v>2.3580000000000001</v>
      </c>
      <c r="AA515">
        <v>1.3380000000000001</v>
      </c>
      <c r="AB515">
        <v>0.52200000000000002</v>
      </c>
      <c r="AC515">
        <v>0.499</v>
      </c>
      <c r="AD515">
        <v>10783.933999999999</v>
      </c>
      <c r="AE515">
        <v>6278.4260000000004</v>
      </c>
      <c r="AF515">
        <v>15980.075000000001</v>
      </c>
      <c r="AG515">
        <v>1</v>
      </c>
      <c r="AH515">
        <v>2</v>
      </c>
      <c r="AI515">
        <v>8.3333335999999994E-2</v>
      </c>
      <c r="AJ515">
        <v>4.1666667999999997E-2</v>
      </c>
      <c r="AK515">
        <v>0.10987328</v>
      </c>
      <c r="AL515">
        <v>0.110579714</v>
      </c>
      <c r="AM515">
        <v>10</v>
      </c>
      <c r="AN515">
        <v>31</v>
      </c>
      <c r="AO515">
        <v>60</v>
      </c>
      <c r="AP515">
        <v>40</v>
      </c>
      <c r="AQ515" s="34">
        <v>0.22999676999999999</v>
      </c>
      <c r="AR515" s="34">
        <v>0</v>
      </c>
      <c r="AS515" s="34">
        <v>0.96598667000000005</v>
      </c>
      <c r="AT515" s="34">
        <v>38.610289999999999</v>
      </c>
      <c r="AU515" s="34">
        <v>39.806274000000002</v>
      </c>
      <c r="AV515" s="34"/>
      <c r="AW515" s="34"/>
      <c r="AX515" s="34">
        <v>39.207079999999998</v>
      </c>
      <c r="AY515" s="34">
        <v>0.91891590000000001</v>
      </c>
      <c r="AZ515" s="34"/>
      <c r="BA515" s="34">
        <v>3.0000002000000001</v>
      </c>
      <c r="BB515" s="34">
        <v>7.4054999999999996E-2</v>
      </c>
      <c r="BC515" s="34">
        <v>0</v>
      </c>
      <c r="BD515" s="34">
        <v>0</v>
      </c>
      <c r="BE515" s="34">
        <v>0.1</v>
      </c>
      <c r="BF515" s="34">
        <v>1.0000001E-2</v>
      </c>
      <c r="BG515" s="34">
        <v>0.2</v>
      </c>
      <c r="BH515" s="34">
        <v>1.3000001000000001</v>
      </c>
      <c r="BI515" s="34">
        <v>3.2</v>
      </c>
      <c r="BJ515" s="34">
        <v>4</v>
      </c>
      <c r="BK515" s="34">
        <v>1.2</v>
      </c>
      <c r="BL515" s="34">
        <v>0</v>
      </c>
      <c r="BM515" s="34">
        <v>0.4</v>
      </c>
      <c r="BN515" s="34">
        <v>2.4</v>
      </c>
      <c r="BO515" s="34">
        <v>0</v>
      </c>
      <c r="BP515" s="34"/>
      <c r="BQ515" s="34"/>
      <c r="BR515" s="34"/>
      <c r="BS515" s="34"/>
      <c r="BT515" s="34"/>
      <c r="BU515" s="34"/>
      <c r="BV515" s="34">
        <v>1.5024999999999999</v>
      </c>
      <c r="BW515" s="34"/>
      <c r="BX515" s="34"/>
      <c r="BY515" s="34">
        <v>1.6</v>
      </c>
      <c r="BZ515" s="34">
        <v>0.72</v>
      </c>
      <c r="CA515" s="34">
        <v>1.5000001000000001</v>
      </c>
      <c r="CB515" s="34"/>
      <c r="CC515" s="34"/>
      <c r="CD515" s="34"/>
      <c r="CE515" s="34"/>
      <c r="CF515" s="34"/>
      <c r="CG515" s="34"/>
      <c r="CH515" s="34"/>
      <c r="CI515" s="34"/>
      <c r="CJ515" s="34"/>
      <c r="CK515" s="34"/>
      <c r="CL515" s="34"/>
      <c r="CM515" s="34"/>
      <c r="CN515" s="34" t="s">
        <v>2176</v>
      </c>
    </row>
    <row r="516" spans="1:92">
      <c r="A516" t="s">
        <v>2733</v>
      </c>
      <c r="B516">
        <v>706</v>
      </c>
      <c r="C516" t="s">
        <v>503</v>
      </c>
      <c r="D516">
        <v>1.1502397</v>
      </c>
      <c r="E516">
        <v>1.0242188999999999</v>
      </c>
      <c r="F516">
        <v>1373.1570999999999</v>
      </c>
      <c r="G516">
        <v>27.651691</v>
      </c>
      <c r="H516">
        <v>500.16696000000002</v>
      </c>
      <c r="I516">
        <v>230.14716999999999</v>
      </c>
      <c r="J516">
        <v>615.19129999999996</v>
      </c>
      <c r="K516">
        <v>8</v>
      </c>
      <c r="L516">
        <v>69.711494000000002</v>
      </c>
      <c r="M516">
        <v>102.42189</v>
      </c>
      <c r="N516" t="s">
        <v>2192</v>
      </c>
      <c r="O516">
        <v>88.479979999999998</v>
      </c>
      <c r="P516">
        <v>113.8021</v>
      </c>
      <c r="Q516">
        <v>212</v>
      </c>
      <c r="R516">
        <v>2.145</v>
      </c>
      <c r="S516">
        <v>2.964</v>
      </c>
      <c r="T516">
        <v>2.145</v>
      </c>
      <c r="U516">
        <v>2.024</v>
      </c>
      <c r="V516">
        <v>0.91500000000000004</v>
      </c>
      <c r="W516">
        <v>1.7809999999999999</v>
      </c>
      <c r="X516">
        <v>0</v>
      </c>
      <c r="Y516">
        <v>0.35299999999999998</v>
      </c>
      <c r="Z516">
        <v>1.788</v>
      </c>
      <c r="AA516">
        <v>0.997</v>
      </c>
      <c r="AB516">
        <v>0.41299999999999998</v>
      </c>
      <c r="AC516">
        <v>0.378</v>
      </c>
      <c r="AD516">
        <v>10783.933999999999</v>
      </c>
      <c r="AE516">
        <v>4278.4263000000001</v>
      </c>
      <c r="AF516">
        <v>9165.6759999999995</v>
      </c>
      <c r="AG516">
        <v>1</v>
      </c>
      <c r="AH516">
        <v>2</v>
      </c>
      <c r="AI516">
        <v>4.1666667999999997E-2</v>
      </c>
      <c r="AJ516">
        <v>4.1666667999999997E-2</v>
      </c>
      <c r="AK516">
        <v>0.13801013000000001</v>
      </c>
      <c r="AL516">
        <v>0.14352941999999999</v>
      </c>
      <c r="AM516">
        <v>10</v>
      </c>
      <c r="AN516">
        <v>31</v>
      </c>
      <c r="AO516">
        <v>30</v>
      </c>
      <c r="AP516">
        <v>40</v>
      </c>
      <c r="AQ516" s="34">
        <v>0.22999676999999999</v>
      </c>
      <c r="AR516" s="34">
        <v>0</v>
      </c>
      <c r="AS516" s="34">
        <v>0.96598667000000005</v>
      </c>
      <c r="AT516" s="34">
        <v>38.610289999999999</v>
      </c>
      <c r="AU516" s="34">
        <v>39.806274000000002</v>
      </c>
      <c r="AV516" s="34"/>
      <c r="AW516" s="34"/>
      <c r="AX516" s="34">
        <v>2.9405313</v>
      </c>
      <c r="AY516" s="34">
        <v>0.91891590000000001</v>
      </c>
      <c r="AZ516" s="34"/>
      <c r="BA516" s="34">
        <v>3.0000002000000001</v>
      </c>
      <c r="BB516" s="34">
        <v>7.4054999999999996E-2</v>
      </c>
      <c r="BC516" s="34">
        <v>0</v>
      </c>
      <c r="BD516" s="34">
        <v>0</v>
      </c>
      <c r="BE516" s="34">
        <v>0.1</v>
      </c>
      <c r="BF516" s="34">
        <v>1.0000001E-2</v>
      </c>
      <c r="BG516" s="34">
        <v>0.2</v>
      </c>
      <c r="BH516" s="34">
        <v>0.3</v>
      </c>
      <c r="BI516" s="34">
        <v>1</v>
      </c>
      <c r="BJ516" s="34">
        <v>1.5000001000000001</v>
      </c>
      <c r="BK516" s="34">
        <v>1.2</v>
      </c>
      <c r="BL516" s="34">
        <v>0</v>
      </c>
      <c r="BM516" s="34">
        <v>0.4</v>
      </c>
      <c r="BN516" s="34">
        <v>2.4</v>
      </c>
      <c r="BO516" s="34">
        <v>0</v>
      </c>
      <c r="BP516" s="34"/>
      <c r="BQ516" s="34"/>
      <c r="BR516" s="34"/>
      <c r="BS516" s="34">
        <v>0.59096859999999996</v>
      </c>
      <c r="BT516" s="34">
        <v>0</v>
      </c>
      <c r="BU516" s="34">
        <v>0</v>
      </c>
      <c r="BV516" s="34">
        <v>1.5024999999999999</v>
      </c>
      <c r="BW516" s="34"/>
      <c r="BX516" s="34"/>
      <c r="BY516" s="34">
        <v>1.6</v>
      </c>
      <c r="BZ516" s="34">
        <v>0.72</v>
      </c>
      <c r="CA516" s="34">
        <v>1.5000001000000001</v>
      </c>
      <c r="CB516" s="34"/>
      <c r="CC516" s="34"/>
      <c r="CD516" s="34"/>
      <c r="CE516" s="34"/>
      <c r="CF516" s="34"/>
      <c r="CG516" s="34"/>
      <c r="CH516" s="34"/>
      <c r="CI516" s="34"/>
      <c r="CJ516" s="34"/>
      <c r="CK516" s="34"/>
      <c r="CL516" s="34"/>
      <c r="CM516" s="34"/>
      <c r="CN516" s="34" t="s">
        <v>2176</v>
      </c>
    </row>
    <row r="517" spans="1:92">
      <c r="A517" t="s">
        <v>2734</v>
      </c>
      <c r="B517">
        <v>707</v>
      </c>
      <c r="C517" t="s">
        <v>504</v>
      </c>
      <c r="D517">
        <v>2.3956556</v>
      </c>
      <c r="E517">
        <v>1.9261622</v>
      </c>
      <c r="F517">
        <v>3275.9292</v>
      </c>
      <c r="G517">
        <v>81.795569999999998</v>
      </c>
      <c r="H517">
        <v>2279.0949999999998</v>
      </c>
      <c r="I517">
        <v>299.84732000000002</v>
      </c>
      <c r="J517">
        <v>615.19129999999996</v>
      </c>
      <c r="K517">
        <v>8</v>
      </c>
      <c r="L517">
        <v>145.19123999999999</v>
      </c>
      <c r="M517">
        <v>192.61623</v>
      </c>
      <c r="N517" t="s">
        <v>2217</v>
      </c>
      <c r="O517">
        <v>104.158936</v>
      </c>
      <c r="P517">
        <v>107.00902000000001</v>
      </c>
      <c r="Q517">
        <v>312</v>
      </c>
      <c r="R517">
        <v>3.0960000000000001</v>
      </c>
      <c r="S517">
        <v>4.5789999999999997</v>
      </c>
      <c r="T517">
        <v>3.0960000000000001</v>
      </c>
      <c r="U517">
        <v>2.7759999999999998</v>
      </c>
      <c r="V517">
        <v>1.34</v>
      </c>
      <c r="W517">
        <v>2.3439999999999999</v>
      </c>
      <c r="X517">
        <v>0</v>
      </c>
      <c r="Y517">
        <v>0.78200000000000003</v>
      </c>
      <c r="Z517">
        <v>2.1320000000000001</v>
      </c>
      <c r="AA517">
        <v>1.2370000000000001</v>
      </c>
      <c r="AB517">
        <v>0.59099999999999997</v>
      </c>
      <c r="AC517">
        <v>0.30399999999999999</v>
      </c>
      <c r="AD517">
        <v>14187.885</v>
      </c>
      <c r="AE517">
        <v>6374.6660000000002</v>
      </c>
      <c r="AF517">
        <v>10552.823</v>
      </c>
      <c r="AG517">
        <v>1</v>
      </c>
      <c r="AH517">
        <v>2</v>
      </c>
      <c r="AI517">
        <v>8.3333335999999994E-2</v>
      </c>
      <c r="AJ517">
        <v>4.1666667999999997E-2</v>
      </c>
      <c r="AK517">
        <v>0.30217078000000003</v>
      </c>
      <c r="AL517">
        <v>0.3026258</v>
      </c>
      <c r="AM517">
        <v>30</v>
      </c>
      <c r="AN517">
        <v>31</v>
      </c>
      <c r="AO517">
        <v>10</v>
      </c>
      <c r="AP517">
        <v>80</v>
      </c>
      <c r="AQ517" s="34">
        <v>0.22999676999999999</v>
      </c>
      <c r="AR517" s="34">
        <v>0.52899264999999995</v>
      </c>
      <c r="AS517" s="34">
        <v>1.2879821</v>
      </c>
      <c r="AT517" s="34">
        <v>42.968269999999997</v>
      </c>
      <c r="AU517" s="34">
        <v>44.8994</v>
      </c>
      <c r="AV517" s="34"/>
      <c r="AW517" s="34"/>
      <c r="AX517" s="34"/>
      <c r="AY517" s="34">
        <v>4.9008849999999997</v>
      </c>
      <c r="AZ517" s="34"/>
      <c r="BA517" s="34">
        <v>3.0000002000000001</v>
      </c>
      <c r="BB517" s="34">
        <v>0.22217502</v>
      </c>
      <c r="BC517" s="34">
        <v>0</v>
      </c>
      <c r="BD517" s="34">
        <v>0</v>
      </c>
      <c r="BE517" s="34">
        <v>0.5</v>
      </c>
      <c r="BF517" s="34">
        <v>1.0000001E-2</v>
      </c>
      <c r="BG517" s="34">
        <v>0.2</v>
      </c>
      <c r="BH517" s="34">
        <v>0.8</v>
      </c>
      <c r="BI517" s="34">
        <v>1.2</v>
      </c>
      <c r="BJ517" s="34">
        <v>0.8</v>
      </c>
      <c r="BK517" s="34">
        <v>1.2</v>
      </c>
      <c r="BL517" s="34">
        <v>0</v>
      </c>
      <c r="BM517" s="34">
        <v>0.4</v>
      </c>
      <c r="BN517" s="34">
        <v>1.2</v>
      </c>
      <c r="BO517" s="34">
        <v>0</v>
      </c>
      <c r="BP517" s="34"/>
      <c r="BQ517" s="34"/>
      <c r="BR517" s="34"/>
      <c r="BS517" s="34">
        <v>0.12465743</v>
      </c>
      <c r="BT517" s="34">
        <v>0</v>
      </c>
      <c r="BU517" s="34">
        <v>0</v>
      </c>
      <c r="BV517" s="34">
        <v>1.5024999999999999</v>
      </c>
      <c r="BW517" s="34"/>
      <c r="BX517" s="34"/>
      <c r="BY517" s="34">
        <v>3.2</v>
      </c>
      <c r="BZ517" s="34">
        <v>1.44</v>
      </c>
      <c r="CA517" s="34">
        <v>1.5000001000000001</v>
      </c>
      <c r="CB517" s="34"/>
      <c r="CC517" s="34"/>
      <c r="CD517" s="34"/>
      <c r="CE517" s="34"/>
      <c r="CF517" s="34"/>
      <c r="CG517" s="34"/>
      <c r="CH517" s="34"/>
      <c r="CI517" s="34"/>
      <c r="CJ517" s="34"/>
      <c r="CK517" s="34"/>
      <c r="CL517" s="34"/>
      <c r="CM517" s="34"/>
      <c r="CN517" s="34" t="s">
        <v>2176</v>
      </c>
    </row>
    <row r="518" spans="1:92">
      <c r="A518" t="s">
        <v>2735</v>
      </c>
      <c r="B518">
        <v>708</v>
      </c>
      <c r="C518" t="s">
        <v>504</v>
      </c>
      <c r="D518">
        <v>1.1874005999999999</v>
      </c>
      <c r="E518">
        <v>0.91969144000000003</v>
      </c>
      <c r="F518">
        <v>1209.0355999999999</v>
      </c>
      <c r="G518">
        <v>69.327065000000005</v>
      </c>
      <c r="H518">
        <v>433.86624</v>
      </c>
      <c r="I518">
        <v>90.650986000000003</v>
      </c>
      <c r="J518">
        <v>615.19129999999996</v>
      </c>
      <c r="K518">
        <v>8</v>
      </c>
      <c r="L518">
        <v>71.963669999999993</v>
      </c>
      <c r="M518">
        <v>91.969149999999999</v>
      </c>
      <c r="N518" t="s">
        <v>2192</v>
      </c>
      <c r="O518">
        <v>91.338509999999999</v>
      </c>
      <c r="P518">
        <v>102.18794</v>
      </c>
      <c r="Q518">
        <v>212</v>
      </c>
      <c r="R518">
        <v>2.1789999999999998</v>
      </c>
      <c r="S518">
        <v>2.782</v>
      </c>
      <c r="T518">
        <v>2.1789999999999998</v>
      </c>
      <c r="U518">
        <v>1.9179999999999999</v>
      </c>
      <c r="V518">
        <v>0.94199999999999995</v>
      </c>
      <c r="W518">
        <v>1.7</v>
      </c>
      <c r="X518">
        <v>0</v>
      </c>
      <c r="Y518">
        <v>0.498</v>
      </c>
      <c r="Z518">
        <v>2.42</v>
      </c>
      <c r="AA518">
        <v>1.083</v>
      </c>
      <c r="AB518">
        <v>1.153</v>
      </c>
      <c r="AC518">
        <v>0.184</v>
      </c>
      <c r="AD518">
        <v>13819.891</v>
      </c>
      <c r="AE518">
        <v>4774.6660000000002</v>
      </c>
      <c r="AF518">
        <v>7833.5234</v>
      </c>
      <c r="AG518">
        <v>1</v>
      </c>
      <c r="AH518">
        <v>2</v>
      </c>
      <c r="AI518">
        <v>4.1666667999999997E-2</v>
      </c>
      <c r="AJ518">
        <v>4.1666667999999997E-2</v>
      </c>
      <c r="AK518">
        <v>0.25505369999999999</v>
      </c>
      <c r="AL518">
        <v>0.22993188000000001</v>
      </c>
      <c r="AM518">
        <v>30</v>
      </c>
      <c r="AN518">
        <v>41</v>
      </c>
      <c r="AO518">
        <v>10</v>
      </c>
      <c r="AP518">
        <v>40</v>
      </c>
      <c r="AQ518" s="34">
        <v>0.22999676999999999</v>
      </c>
      <c r="AR518" s="34">
        <v>0.52899264999999995</v>
      </c>
      <c r="AS518" s="34">
        <v>1.1959834</v>
      </c>
      <c r="AT518" s="34">
        <v>39.994309999999999</v>
      </c>
      <c r="AU518" s="34">
        <v>41.949280000000002</v>
      </c>
      <c r="AV518" s="34"/>
      <c r="AW518" s="34"/>
      <c r="AX518" s="34"/>
      <c r="AY518" s="34">
        <v>0.91891590000000001</v>
      </c>
      <c r="AZ518" s="34"/>
      <c r="BA518" s="34">
        <v>3.0000002000000001</v>
      </c>
      <c r="BB518" s="34">
        <v>0.22217502</v>
      </c>
      <c r="BC518" s="34">
        <v>0</v>
      </c>
      <c r="BD518" s="34">
        <v>0</v>
      </c>
      <c r="BE518" s="34">
        <v>0.1</v>
      </c>
      <c r="BF518" s="34">
        <v>1.0000001E-2</v>
      </c>
      <c r="BG518" s="34">
        <v>0.1</v>
      </c>
      <c r="BH518" s="34">
        <v>0.5</v>
      </c>
      <c r="BI518" s="34">
        <v>0.5</v>
      </c>
      <c r="BJ518" s="34">
        <v>0.4</v>
      </c>
      <c r="BK518" s="34">
        <v>0.2</v>
      </c>
      <c r="BL518" s="34">
        <v>0</v>
      </c>
      <c r="BM518" s="34">
        <v>1.2</v>
      </c>
      <c r="BN518" s="34">
        <v>0.3</v>
      </c>
      <c r="BO518" s="34">
        <v>0</v>
      </c>
      <c r="BP518" s="34"/>
      <c r="BQ518" s="34"/>
      <c r="BR518" s="34"/>
      <c r="BS518" s="34">
        <v>0.24931486</v>
      </c>
      <c r="BT518" s="34">
        <v>0</v>
      </c>
      <c r="BU518" s="34">
        <v>0</v>
      </c>
      <c r="BV518" s="34">
        <v>1.5024999999999999</v>
      </c>
      <c r="BW518" s="34"/>
      <c r="BX518" s="34"/>
      <c r="BY518" s="34">
        <v>3.2</v>
      </c>
      <c r="BZ518" s="34">
        <v>7.2000003000000001</v>
      </c>
      <c r="CA518" s="34">
        <v>1.5000001000000001</v>
      </c>
      <c r="CB518" s="34"/>
      <c r="CC518" s="34"/>
      <c r="CD518" s="34"/>
      <c r="CE518" s="34"/>
      <c r="CF518" s="34"/>
      <c r="CG518" s="34"/>
      <c r="CH518" s="34"/>
      <c r="CI518" s="34"/>
      <c r="CJ518" s="34"/>
      <c r="CK518" s="34"/>
      <c r="CL518" s="34"/>
      <c r="CM518" s="34"/>
      <c r="CN518" s="34" t="s">
        <v>2233</v>
      </c>
    </row>
    <row r="519" spans="1:92">
      <c r="A519" t="s">
        <v>2736</v>
      </c>
      <c r="B519">
        <v>709</v>
      </c>
      <c r="C519" t="s">
        <v>504</v>
      </c>
      <c r="D519">
        <v>5.8586593000000002</v>
      </c>
      <c r="E519">
        <v>4.2532825000000001</v>
      </c>
      <c r="F519">
        <v>4913.7889999999998</v>
      </c>
      <c r="G519">
        <v>95.501109999999997</v>
      </c>
      <c r="H519">
        <v>2560.9142999999999</v>
      </c>
      <c r="I519">
        <v>1642.1823999999999</v>
      </c>
      <c r="J519">
        <v>615.19129999999996</v>
      </c>
      <c r="K519">
        <v>10</v>
      </c>
      <c r="L519">
        <v>78.32432</v>
      </c>
      <c r="M519">
        <v>90.495379999999997</v>
      </c>
      <c r="N519" t="s">
        <v>2197</v>
      </c>
      <c r="O519">
        <v>64.380870000000002</v>
      </c>
      <c r="P519">
        <v>137.20267000000001</v>
      </c>
      <c r="Q519">
        <v>523</v>
      </c>
      <c r="R519">
        <v>4.8410000000000002</v>
      </c>
      <c r="S519">
        <v>5.6079999999999997</v>
      </c>
      <c r="T519">
        <v>4.8410000000000002</v>
      </c>
      <c r="U519">
        <v>4.125</v>
      </c>
      <c r="V519">
        <v>2.2309999999999999</v>
      </c>
      <c r="W519">
        <v>4.0720000000000001</v>
      </c>
      <c r="X519">
        <v>0</v>
      </c>
      <c r="Y519">
        <v>1.1339999999999999</v>
      </c>
      <c r="Z519">
        <v>2.552</v>
      </c>
      <c r="AA519">
        <v>1.635</v>
      </c>
      <c r="AB519">
        <v>0.61299999999999999</v>
      </c>
      <c r="AC519">
        <v>0.30399999999999999</v>
      </c>
      <c r="AD519">
        <v>14187.885</v>
      </c>
      <c r="AE519">
        <v>12574.665999999999</v>
      </c>
      <c r="AF519">
        <v>18512.822</v>
      </c>
      <c r="AG519">
        <v>1</v>
      </c>
      <c r="AH519">
        <v>2</v>
      </c>
      <c r="AI519">
        <v>0.20833334000000001</v>
      </c>
      <c r="AJ519">
        <v>4.1666667999999997E-2</v>
      </c>
      <c r="AK519">
        <v>0.25326988</v>
      </c>
      <c r="AL519">
        <v>0.24884719</v>
      </c>
      <c r="AM519">
        <v>30</v>
      </c>
      <c r="AN519">
        <v>31</v>
      </c>
      <c r="AO519">
        <v>70</v>
      </c>
      <c r="AP519">
        <v>80</v>
      </c>
      <c r="AQ519" s="34">
        <v>0.22999676999999999</v>
      </c>
      <c r="AR519" s="34">
        <v>0.52899264999999995</v>
      </c>
      <c r="AS519" s="34">
        <v>1.2879821</v>
      </c>
      <c r="AT519" s="34">
        <v>42.968269999999997</v>
      </c>
      <c r="AU519" s="34">
        <v>44.8994</v>
      </c>
      <c r="AV519" s="34"/>
      <c r="AW519" s="34"/>
      <c r="AX519" s="34"/>
      <c r="AY519" s="34">
        <v>4.9008849999999997</v>
      </c>
      <c r="AZ519" s="34"/>
      <c r="BA519" s="34">
        <v>3.0000002000000001</v>
      </c>
      <c r="BB519" s="34">
        <v>0.22217502</v>
      </c>
      <c r="BC519" s="34">
        <v>0</v>
      </c>
      <c r="BD519" s="34">
        <v>0</v>
      </c>
      <c r="BE519" s="34">
        <v>0.5</v>
      </c>
      <c r="BF519" s="34">
        <v>1.0000001E-2</v>
      </c>
      <c r="BG519" s="34">
        <v>0.70000004999999998</v>
      </c>
      <c r="BH519" s="34">
        <v>3.4</v>
      </c>
      <c r="BI519" s="34">
        <v>2.3000001999999999</v>
      </c>
      <c r="BJ519" s="34">
        <v>0.8</v>
      </c>
      <c r="BK519" s="34">
        <v>1.2</v>
      </c>
      <c r="BL519" s="34">
        <v>0</v>
      </c>
      <c r="BM519" s="34">
        <v>0.4</v>
      </c>
      <c r="BN519" s="34">
        <v>1.2</v>
      </c>
      <c r="BO519" s="34">
        <v>0</v>
      </c>
      <c r="BP519" s="34"/>
      <c r="BQ519" s="34"/>
      <c r="BR519" s="34"/>
      <c r="BS519" s="34">
        <v>0.12465743</v>
      </c>
      <c r="BT519" s="34">
        <v>0</v>
      </c>
      <c r="BU519" s="34">
        <v>0</v>
      </c>
      <c r="BV519" s="34">
        <v>1.5024999999999999</v>
      </c>
      <c r="BW519" s="34"/>
      <c r="BX519" s="34"/>
      <c r="BY519" s="34">
        <v>3.2</v>
      </c>
      <c r="BZ519" s="34">
        <v>1.44</v>
      </c>
      <c r="CA519" s="34">
        <v>1.5000001000000001</v>
      </c>
      <c r="CB519" s="34"/>
      <c r="CC519" s="34"/>
      <c r="CD519" s="34"/>
      <c r="CE519" s="34"/>
      <c r="CF519" s="34"/>
      <c r="CG519" s="34"/>
      <c r="CH519" s="34"/>
      <c r="CI519" s="34"/>
      <c r="CJ519" s="34"/>
      <c r="CK519" s="34"/>
      <c r="CL519" s="34"/>
      <c r="CM519" s="34"/>
      <c r="CN519" s="34" t="s">
        <v>2173</v>
      </c>
    </row>
    <row r="520" spans="1:92">
      <c r="A520" t="s">
        <v>2737</v>
      </c>
      <c r="B520">
        <v>710</v>
      </c>
      <c r="C520" t="s">
        <v>505</v>
      </c>
      <c r="D520">
        <v>3.1886163000000001</v>
      </c>
      <c r="E520">
        <v>2.7927884999999999</v>
      </c>
      <c r="F520">
        <v>4360.2860000000001</v>
      </c>
      <c r="G520">
        <v>45.429993000000003</v>
      </c>
      <c r="H520">
        <v>2739.2469999999998</v>
      </c>
      <c r="I520">
        <v>960.41769999999997</v>
      </c>
      <c r="J520">
        <v>615.19129999999996</v>
      </c>
      <c r="K520">
        <v>9</v>
      </c>
      <c r="L520">
        <v>46.753901999999997</v>
      </c>
      <c r="M520">
        <v>111.71154</v>
      </c>
      <c r="N520" t="s">
        <v>2195</v>
      </c>
      <c r="O520">
        <v>93.782830000000004</v>
      </c>
      <c r="P520">
        <v>146.98885999999999</v>
      </c>
      <c r="Q520">
        <v>433</v>
      </c>
      <c r="R520">
        <v>3.5710000000000002</v>
      </c>
      <c r="S520">
        <v>5.2830000000000004</v>
      </c>
      <c r="T520">
        <v>3.5710000000000002</v>
      </c>
      <c r="U520">
        <v>3.3420000000000001</v>
      </c>
      <c r="V520">
        <v>2.9340000000000002</v>
      </c>
      <c r="W520">
        <v>2.7549999999999999</v>
      </c>
      <c r="X520">
        <v>8.1229999999999993</v>
      </c>
      <c r="Y520">
        <v>1.383</v>
      </c>
      <c r="Z520">
        <v>3.1120000000000001</v>
      </c>
      <c r="AA520">
        <v>1.722</v>
      </c>
      <c r="AB520">
        <v>0.72899999999999998</v>
      </c>
      <c r="AC520">
        <v>0.66</v>
      </c>
      <c r="AD520">
        <v>19063.846000000001</v>
      </c>
      <c r="AE520">
        <v>8152.4960000000001</v>
      </c>
      <c r="AF520">
        <v>15381.063</v>
      </c>
      <c r="AG520">
        <v>1</v>
      </c>
      <c r="AH520">
        <v>2</v>
      </c>
      <c r="AI520">
        <v>8.3333335999999994E-2</v>
      </c>
      <c r="AJ520">
        <v>4.1666667999999997E-2</v>
      </c>
      <c r="AK520">
        <v>0.28193736000000003</v>
      </c>
      <c r="AL520">
        <v>0.29026517000000002</v>
      </c>
      <c r="AM520">
        <v>15</v>
      </c>
      <c r="AN520">
        <v>46</v>
      </c>
      <c r="AO520">
        <v>40</v>
      </c>
      <c r="AP520">
        <v>80</v>
      </c>
      <c r="AQ520" s="34">
        <v>0.22999676999999999</v>
      </c>
      <c r="AR520" s="34">
        <v>1.5869783</v>
      </c>
      <c r="AS520" s="34">
        <v>1.4489801</v>
      </c>
      <c r="AT520" s="34">
        <v>47.94406</v>
      </c>
      <c r="AU520" s="34">
        <v>51.21002</v>
      </c>
      <c r="AV520" s="34">
        <v>6.3292110000000004E-6</v>
      </c>
      <c r="AW520" s="34">
        <v>0.10210176</v>
      </c>
      <c r="AX520" s="34">
        <v>0.45741594000000002</v>
      </c>
      <c r="AY520" s="34">
        <v>3.6756636999999999</v>
      </c>
      <c r="AZ520" s="34">
        <v>0.20420356000000001</v>
      </c>
      <c r="BA520" s="34">
        <v>3.0000002000000001</v>
      </c>
      <c r="BB520" s="34">
        <v>0.11109000400000001</v>
      </c>
      <c r="BC520" s="34">
        <v>0</v>
      </c>
      <c r="BD520" s="34">
        <v>0</v>
      </c>
      <c r="BE520" s="34">
        <v>0.5</v>
      </c>
      <c r="BF520" s="34">
        <v>1.0000001E-2</v>
      </c>
      <c r="BG520" s="34">
        <v>0.8</v>
      </c>
      <c r="BH520" s="34">
        <v>1.2</v>
      </c>
      <c r="BI520" s="34">
        <v>1.2</v>
      </c>
      <c r="BJ520" s="34">
        <v>1.5000001000000001</v>
      </c>
      <c r="BK520" s="34">
        <v>1.2</v>
      </c>
      <c r="BL520" s="34">
        <v>0</v>
      </c>
      <c r="BM520" s="34">
        <v>2.2000000000000002</v>
      </c>
      <c r="BN520" s="34">
        <v>1.2</v>
      </c>
      <c r="BO520" s="34">
        <v>0</v>
      </c>
      <c r="BP520" s="34"/>
      <c r="BQ520" s="34"/>
      <c r="BR520" s="34"/>
      <c r="BS520" s="34"/>
      <c r="BT520" s="34"/>
      <c r="BU520" s="34"/>
      <c r="BV520" s="34">
        <v>1.5024999999999999</v>
      </c>
      <c r="BW520" s="34"/>
      <c r="BX520" s="34"/>
      <c r="BY520" s="34">
        <v>3.2</v>
      </c>
      <c r="BZ520" s="34">
        <v>1.44</v>
      </c>
      <c r="CA520" s="34">
        <v>1.5000001000000001</v>
      </c>
      <c r="CB520" s="34"/>
      <c r="CC520" s="34"/>
      <c r="CD520" s="34"/>
      <c r="CE520" s="34"/>
      <c r="CF520" s="34"/>
      <c r="CG520" s="34"/>
      <c r="CH520" s="34"/>
      <c r="CI520" s="34"/>
      <c r="CJ520" s="34"/>
      <c r="CK520" s="34"/>
      <c r="CL520" s="34"/>
      <c r="CM520" s="34"/>
      <c r="CN520" s="34" t="s">
        <v>2176</v>
      </c>
    </row>
    <row r="521" spans="1:92">
      <c r="A521" t="s">
        <v>2738</v>
      </c>
      <c r="B521">
        <v>711</v>
      </c>
      <c r="C521" t="s">
        <v>506</v>
      </c>
      <c r="D521">
        <v>1.1150422</v>
      </c>
      <c r="E521">
        <v>1.5097746000000001</v>
      </c>
      <c r="F521">
        <v>2256.8188</v>
      </c>
      <c r="G521">
        <v>95.433859999999996</v>
      </c>
      <c r="H521">
        <v>549.6155</v>
      </c>
      <c r="I521">
        <v>996.57825000000003</v>
      </c>
      <c r="J521">
        <v>615.19129999999996</v>
      </c>
      <c r="K521">
        <v>8</v>
      </c>
      <c r="L521">
        <v>67.578310000000002</v>
      </c>
      <c r="M521">
        <v>150.97746000000001</v>
      </c>
      <c r="N521" t="s">
        <v>2217</v>
      </c>
      <c r="O521">
        <v>48.480094999999999</v>
      </c>
      <c r="P521">
        <v>83.876366000000004</v>
      </c>
      <c r="Q521">
        <v>213</v>
      </c>
      <c r="R521">
        <v>2.4569999999999999</v>
      </c>
      <c r="S521">
        <v>3.8</v>
      </c>
      <c r="T521">
        <v>2.1120000000000001</v>
      </c>
      <c r="U521">
        <v>2.4569999999999999</v>
      </c>
      <c r="V521">
        <v>1.093</v>
      </c>
      <c r="W521">
        <v>2.1080000000000001</v>
      </c>
      <c r="X521">
        <v>0</v>
      </c>
      <c r="Y521">
        <v>0.442</v>
      </c>
      <c r="Z521">
        <v>2.93</v>
      </c>
      <c r="AA521">
        <v>1.4039999999999999</v>
      </c>
      <c r="AB521">
        <v>1.242</v>
      </c>
      <c r="AC521">
        <v>0.28399999999999997</v>
      </c>
      <c r="AD521">
        <v>15567.867</v>
      </c>
      <c r="AE521">
        <v>7574.6660000000002</v>
      </c>
      <c r="AF521">
        <v>12508.842000000001</v>
      </c>
      <c r="AG521">
        <v>1</v>
      </c>
      <c r="AH521">
        <v>2</v>
      </c>
      <c r="AI521">
        <v>4.1666667999999997E-2</v>
      </c>
      <c r="AJ521">
        <v>4.1666667999999997E-2</v>
      </c>
      <c r="AK521">
        <v>0.11142220999999999</v>
      </c>
      <c r="AL521">
        <v>7.8497059999999994E-2</v>
      </c>
      <c r="AM521">
        <v>30</v>
      </c>
      <c r="AN521">
        <v>41</v>
      </c>
      <c r="AO521">
        <v>20</v>
      </c>
      <c r="AP521">
        <v>40</v>
      </c>
      <c r="AQ521" s="34">
        <v>0.22999676999999999</v>
      </c>
      <c r="AR521" s="34">
        <v>0.22999681999999999</v>
      </c>
      <c r="AS521" s="34">
        <v>1.9319732999999999</v>
      </c>
      <c r="AT521" s="34">
        <v>45.408752</v>
      </c>
      <c r="AU521" s="34">
        <v>47.800716000000001</v>
      </c>
      <c r="AV521" s="34"/>
      <c r="AW521" s="34"/>
      <c r="AX521" s="34"/>
      <c r="AY521" s="34"/>
      <c r="AZ521" s="34">
        <v>0.20420358</v>
      </c>
      <c r="BA521" s="34">
        <v>3.0000002000000001</v>
      </c>
      <c r="BB521" s="34">
        <v>0.22217502</v>
      </c>
      <c r="BC521" s="34">
        <v>0</v>
      </c>
      <c r="BD521" s="34">
        <v>0</v>
      </c>
      <c r="BE521" s="34">
        <v>0.1</v>
      </c>
      <c r="BF521" s="34">
        <v>1.0000001E-2</v>
      </c>
      <c r="BG521" s="34">
        <v>0.8</v>
      </c>
      <c r="BH521" s="34">
        <v>1.2</v>
      </c>
      <c r="BI521" s="34">
        <v>0.5</v>
      </c>
      <c r="BJ521" s="34">
        <v>1</v>
      </c>
      <c r="BK521" s="34">
        <v>0.2</v>
      </c>
      <c r="BL521" s="34">
        <v>0</v>
      </c>
      <c r="BM521" s="34">
        <v>1.2</v>
      </c>
      <c r="BN521" s="34">
        <v>2.5</v>
      </c>
      <c r="BO521" s="34">
        <v>0</v>
      </c>
      <c r="BP521" s="34"/>
      <c r="BQ521" s="34"/>
      <c r="BR521" s="34"/>
      <c r="BS521" s="34">
        <v>0</v>
      </c>
      <c r="BT521" s="34">
        <v>0.32672570000000001</v>
      </c>
      <c r="BU521" s="34">
        <v>0</v>
      </c>
      <c r="BV521" s="34">
        <v>1.5024999999999999</v>
      </c>
      <c r="BW521" s="34"/>
      <c r="BX521" s="34"/>
      <c r="BY521" s="34">
        <v>3.2</v>
      </c>
      <c r="BZ521" s="34">
        <v>7.2000003000000001</v>
      </c>
      <c r="CA521" s="34">
        <v>1.5000001000000001</v>
      </c>
      <c r="CB521" s="34"/>
      <c r="CC521" s="34"/>
      <c r="CD521" s="34"/>
      <c r="CE521" s="34"/>
      <c r="CF521" s="34"/>
      <c r="CG521" s="34"/>
      <c r="CH521" s="34"/>
      <c r="CI521" s="34"/>
      <c r="CJ521" s="34"/>
      <c r="CK521" s="34"/>
      <c r="CL521" s="34"/>
      <c r="CM521" s="34"/>
      <c r="CN521" s="34" t="s">
        <v>2176</v>
      </c>
    </row>
    <row r="522" spans="1:92">
      <c r="A522" t="s">
        <v>2739</v>
      </c>
      <c r="B522">
        <v>712</v>
      </c>
      <c r="C522" t="s">
        <v>507</v>
      </c>
      <c r="D522">
        <v>2.4848595000000002</v>
      </c>
      <c r="E522">
        <v>2.0198152</v>
      </c>
      <c r="F522">
        <v>2326.5254</v>
      </c>
      <c r="G522">
        <v>699.75585999999998</v>
      </c>
      <c r="H522">
        <v>670.11</v>
      </c>
      <c r="I522">
        <v>524.28020000000004</v>
      </c>
      <c r="J522">
        <v>432.37943000000001</v>
      </c>
      <c r="K522">
        <v>9</v>
      </c>
      <c r="L522">
        <v>36.434890000000003</v>
      </c>
      <c r="M522">
        <v>80.792599999999993</v>
      </c>
      <c r="N522" t="s">
        <v>2192</v>
      </c>
      <c r="O522">
        <v>191.14304999999999</v>
      </c>
      <c r="P522">
        <v>224.4239</v>
      </c>
      <c r="Q522">
        <v>332</v>
      </c>
      <c r="R522">
        <v>3.153</v>
      </c>
      <c r="S522">
        <v>3.859</v>
      </c>
      <c r="T522">
        <v>3.153</v>
      </c>
      <c r="U522">
        <v>2.8420000000000001</v>
      </c>
      <c r="V522">
        <v>2.7890000000000001</v>
      </c>
      <c r="W522">
        <v>2.7170000000000001</v>
      </c>
      <c r="X522">
        <v>7.1920000000000002</v>
      </c>
      <c r="Y522">
        <v>1.3939999999999999</v>
      </c>
      <c r="Z522">
        <v>1.927</v>
      </c>
      <c r="AA522">
        <v>1.194</v>
      </c>
      <c r="AB522">
        <v>0.63</v>
      </c>
      <c r="AC522">
        <v>0.10199999999999999</v>
      </c>
      <c r="AD522">
        <v>11602.904</v>
      </c>
      <c r="AE522">
        <v>4124.22</v>
      </c>
      <c r="AF522">
        <v>12282.833000000001</v>
      </c>
      <c r="AG522">
        <v>1.5</v>
      </c>
      <c r="AH522">
        <v>0.5</v>
      </c>
      <c r="AI522">
        <v>4.1666667999999997E-2</v>
      </c>
      <c r="AJ522">
        <v>2.5000002E-2</v>
      </c>
      <c r="AK522">
        <v>0.22341337999999999</v>
      </c>
      <c r="AL522">
        <v>4.1588236000000001E-2</v>
      </c>
      <c r="AM522">
        <v>40.299999999999997</v>
      </c>
      <c r="AN522">
        <v>20.7</v>
      </c>
      <c r="AO522">
        <v>80</v>
      </c>
      <c r="AP522">
        <v>85</v>
      </c>
      <c r="AQ522" s="34">
        <v>0.70240504000000004</v>
      </c>
      <c r="AR522" s="34">
        <v>2.3640015000000001</v>
      </c>
      <c r="AS522" s="34">
        <v>5.4754928000000001E-2</v>
      </c>
      <c r="AT522" s="34">
        <v>86.676674000000006</v>
      </c>
      <c r="AU522" s="34">
        <v>89.797839999999994</v>
      </c>
      <c r="AV522" s="34">
        <v>1.26831455E-5</v>
      </c>
      <c r="AW522" s="34">
        <v>0.17229673000000001</v>
      </c>
      <c r="AX522" s="34">
        <v>1.6336283E-2</v>
      </c>
      <c r="AY522" s="34"/>
      <c r="AZ522" s="34"/>
      <c r="BA522" s="34">
        <v>0.5</v>
      </c>
      <c r="BB522" s="34">
        <v>0.44185004</v>
      </c>
      <c r="BC522" s="34">
        <v>4.2600003000000004E-3</v>
      </c>
      <c r="BD522" s="34">
        <v>0</v>
      </c>
      <c r="BE522" s="34">
        <v>0.1</v>
      </c>
      <c r="BF522" s="34">
        <v>1.0000001E-2</v>
      </c>
      <c r="BG522" s="34">
        <v>0.4</v>
      </c>
      <c r="BH522" s="34">
        <v>0.2</v>
      </c>
      <c r="BI522" s="34">
        <v>3.0000002000000001</v>
      </c>
      <c r="BJ522" s="34">
        <v>2.1000000999999999</v>
      </c>
      <c r="BK522" s="34">
        <v>0</v>
      </c>
      <c r="BL522" s="34">
        <v>0</v>
      </c>
      <c r="BM522" s="34">
        <v>1.5000001000000001</v>
      </c>
      <c r="BN522" s="34">
        <v>0</v>
      </c>
      <c r="BO522" s="34">
        <v>0</v>
      </c>
      <c r="BP522" s="34"/>
      <c r="BQ522" s="34"/>
      <c r="BR522" s="34"/>
      <c r="BS522" s="34">
        <v>0</v>
      </c>
      <c r="BT522" s="34">
        <v>9.648617E-3</v>
      </c>
      <c r="BU522" s="34">
        <v>0</v>
      </c>
      <c r="BV522" s="34">
        <v>0.90600009999999997</v>
      </c>
      <c r="BW522" s="34"/>
      <c r="BX522" s="34"/>
      <c r="BY522" s="34">
        <v>1.2800001000000001</v>
      </c>
      <c r="BZ522" s="34">
        <v>2.88</v>
      </c>
      <c r="CA522" s="34"/>
      <c r="CB522" s="34"/>
      <c r="CC522" s="34"/>
      <c r="CD522" s="34"/>
      <c r="CE522" s="34"/>
      <c r="CF522" s="34"/>
      <c r="CG522" s="34"/>
      <c r="CH522" s="34"/>
      <c r="CI522" s="34"/>
      <c r="CJ522" s="34"/>
      <c r="CK522" s="34"/>
      <c r="CL522" s="34"/>
      <c r="CM522" s="34"/>
      <c r="CN522" s="34" t="s">
        <v>2176</v>
      </c>
    </row>
    <row r="523" spans="1:92">
      <c r="A523" t="s">
        <v>2740</v>
      </c>
      <c r="B523">
        <v>713</v>
      </c>
      <c r="C523" t="s">
        <v>508</v>
      </c>
      <c r="D523">
        <v>2.9878415999999999</v>
      </c>
      <c r="E523">
        <v>2.3314075000000001</v>
      </c>
      <c r="F523">
        <v>2510.6889999999999</v>
      </c>
      <c r="G523">
        <v>689.89030000000002</v>
      </c>
      <c r="H523">
        <v>705.69934000000001</v>
      </c>
      <c r="I523">
        <v>682.71984999999995</v>
      </c>
      <c r="J523">
        <v>432.37943000000001</v>
      </c>
      <c r="K523">
        <v>9</v>
      </c>
      <c r="L523">
        <v>43.809994000000003</v>
      </c>
      <c r="M523">
        <v>93.256299999999996</v>
      </c>
      <c r="N523" t="s">
        <v>2195</v>
      </c>
      <c r="O523">
        <v>87.877690000000001</v>
      </c>
      <c r="P523">
        <v>122.70566599999999</v>
      </c>
      <c r="Q523">
        <v>332</v>
      </c>
      <c r="R523">
        <v>3.4569999999999999</v>
      </c>
      <c r="S523">
        <v>4.0090000000000003</v>
      </c>
      <c r="T523">
        <v>3.4569999999999999</v>
      </c>
      <c r="U523">
        <v>3.0539999999999998</v>
      </c>
      <c r="V523">
        <v>2.5550000000000002</v>
      </c>
      <c r="W523">
        <v>2.08</v>
      </c>
      <c r="X523">
        <v>7.1920000000000002</v>
      </c>
      <c r="Y523">
        <v>1.484</v>
      </c>
      <c r="Z523">
        <v>1.8360000000000001</v>
      </c>
      <c r="AA523">
        <v>1.171</v>
      </c>
      <c r="AB523">
        <v>0.60699999999999998</v>
      </c>
      <c r="AC523">
        <v>5.8000000000000003E-2</v>
      </c>
      <c r="AD523">
        <v>11602.904</v>
      </c>
      <c r="AE523">
        <v>4124.22</v>
      </c>
      <c r="AF523">
        <v>11814.038</v>
      </c>
      <c r="AG523">
        <v>1.5</v>
      </c>
      <c r="AH523">
        <v>0.5</v>
      </c>
      <c r="AI523">
        <v>8.3333335999999994E-2</v>
      </c>
      <c r="AJ523">
        <v>2.5000002E-2</v>
      </c>
      <c r="AK523">
        <v>0.23336914</v>
      </c>
      <c r="AL523">
        <v>5.6294125E-2</v>
      </c>
      <c r="AM523">
        <v>40.299999999999997</v>
      </c>
      <c r="AN523">
        <v>20.7</v>
      </c>
      <c r="AO523">
        <v>60</v>
      </c>
      <c r="AP523">
        <v>85</v>
      </c>
      <c r="AQ523" s="34">
        <v>0.70240504000000004</v>
      </c>
      <c r="AR523" s="34">
        <v>2.3640015000000001</v>
      </c>
      <c r="AS523" s="34">
        <v>5.4754928000000001E-2</v>
      </c>
      <c r="AT523" s="34">
        <v>82.892480000000006</v>
      </c>
      <c r="AU523" s="34">
        <v>86.013639999999995</v>
      </c>
      <c r="AV523" s="34">
        <v>1.26831455E-5</v>
      </c>
      <c r="AW523" s="34">
        <v>0.17229673000000001</v>
      </c>
      <c r="AX523" s="34">
        <v>1.6336283E-2</v>
      </c>
      <c r="AY523" s="34"/>
      <c r="AZ523" s="34"/>
      <c r="BA523" s="34">
        <v>0.5</v>
      </c>
      <c r="BB523" s="34">
        <v>0.44185004</v>
      </c>
      <c r="BC523" s="34">
        <v>4.2600003000000004E-3</v>
      </c>
      <c r="BD523" s="34">
        <v>0</v>
      </c>
      <c r="BE523" s="34">
        <v>0.1</v>
      </c>
      <c r="BF523" s="34">
        <v>1.0000001E-2</v>
      </c>
      <c r="BG523" s="34">
        <v>0.4</v>
      </c>
      <c r="BH523" s="34">
        <v>0.2</v>
      </c>
      <c r="BI523" s="34">
        <v>3.0000002000000001</v>
      </c>
      <c r="BJ523" s="34">
        <v>1.2</v>
      </c>
      <c r="BK523" s="34">
        <v>0</v>
      </c>
      <c r="BL523" s="34">
        <v>0</v>
      </c>
      <c r="BM523" s="34">
        <v>1.5000001000000001</v>
      </c>
      <c r="BN523" s="34">
        <v>0</v>
      </c>
      <c r="BO523" s="34">
        <v>0</v>
      </c>
      <c r="BP523" s="34"/>
      <c r="BQ523" s="34"/>
      <c r="BR523" s="34"/>
      <c r="BS523" s="34"/>
      <c r="BT523" s="34"/>
      <c r="BU523" s="34"/>
      <c r="BV523" s="34">
        <v>0.90600009999999997</v>
      </c>
      <c r="BW523" s="34"/>
      <c r="BX523" s="34"/>
      <c r="BY523" s="34">
        <v>1.2800001000000001</v>
      </c>
      <c r="BZ523" s="34">
        <v>2.88</v>
      </c>
      <c r="CA523" s="34"/>
      <c r="CB523" s="34"/>
      <c r="CC523" s="34"/>
      <c r="CD523" s="34"/>
      <c r="CE523" s="34"/>
      <c r="CF523" s="34"/>
      <c r="CG523" s="34"/>
      <c r="CH523" s="34"/>
      <c r="CI523" s="34"/>
      <c r="CJ523" s="34"/>
      <c r="CK523" s="34"/>
      <c r="CL523" s="34"/>
      <c r="CM523" s="34"/>
      <c r="CN523" s="34" t="s">
        <v>2176</v>
      </c>
    </row>
    <row r="524" spans="1:92">
      <c r="A524" t="s">
        <v>2741</v>
      </c>
      <c r="B524">
        <v>714</v>
      </c>
      <c r="C524" t="s">
        <v>507</v>
      </c>
      <c r="D524">
        <v>4.5998735000000002</v>
      </c>
      <c r="E524">
        <v>3.3798916000000001</v>
      </c>
      <c r="F524">
        <v>3264.1410000000001</v>
      </c>
      <c r="G524">
        <v>560.25890000000004</v>
      </c>
      <c r="H524">
        <v>832.54060000000004</v>
      </c>
      <c r="I524">
        <v>1285.7905000000001</v>
      </c>
      <c r="J524">
        <v>585.55096000000003</v>
      </c>
      <c r="K524">
        <v>9</v>
      </c>
      <c r="L524">
        <v>67.446820000000002</v>
      </c>
      <c r="M524">
        <v>135.19566</v>
      </c>
      <c r="N524" t="s">
        <v>2184</v>
      </c>
      <c r="O524">
        <v>99.997249999999994</v>
      </c>
      <c r="P524">
        <v>112.663055</v>
      </c>
      <c r="Q524">
        <v>433</v>
      </c>
      <c r="R524">
        <v>4.2889999999999997</v>
      </c>
      <c r="S524">
        <v>4.5709999999999997</v>
      </c>
      <c r="T524">
        <v>4.2889999999999997</v>
      </c>
      <c r="U524">
        <v>3.677</v>
      </c>
      <c r="V524">
        <v>3.2749999999999999</v>
      </c>
      <c r="W524">
        <v>2.444</v>
      </c>
      <c r="X524">
        <v>8.8550000000000004</v>
      </c>
      <c r="Y524">
        <v>2.246</v>
      </c>
      <c r="Z524">
        <v>2.5630000000000002</v>
      </c>
      <c r="AA524">
        <v>1.613</v>
      </c>
      <c r="AB524">
        <v>0.748</v>
      </c>
      <c r="AC524">
        <v>0.20200000000000001</v>
      </c>
      <c r="AD524">
        <v>15139.105</v>
      </c>
      <c r="AE524">
        <v>9232.3590000000004</v>
      </c>
      <c r="AF524">
        <v>17114.601999999999</v>
      </c>
      <c r="AG524">
        <v>1.5</v>
      </c>
      <c r="AH524">
        <v>0.5</v>
      </c>
      <c r="AI524">
        <v>0.125</v>
      </c>
      <c r="AJ524">
        <v>8.3333335999999994E-2</v>
      </c>
      <c r="AK524">
        <v>0.16617219</v>
      </c>
      <c r="AL524">
        <v>0.106062114</v>
      </c>
      <c r="AM524">
        <v>30.3</v>
      </c>
      <c r="AN524">
        <v>20.7</v>
      </c>
      <c r="AO524">
        <v>85</v>
      </c>
      <c r="AP524">
        <v>85</v>
      </c>
      <c r="AQ524" s="34">
        <v>1.4048101</v>
      </c>
      <c r="AR524" s="34">
        <v>2.7580016000000001</v>
      </c>
      <c r="AS524" s="34">
        <v>5.4754928000000001E-2</v>
      </c>
      <c r="AT524" s="34">
        <v>146.16560000000001</v>
      </c>
      <c r="AU524" s="34">
        <v>150.38316</v>
      </c>
      <c r="AV524" s="34">
        <v>1.26831455E-5</v>
      </c>
      <c r="AW524" s="34">
        <v>0.17229673000000001</v>
      </c>
      <c r="AX524" s="34">
        <v>8.1681414999999993E-2</v>
      </c>
      <c r="AY524" s="34">
        <v>0.34459347000000001</v>
      </c>
      <c r="AZ524" s="34"/>
      <c r="BA524" s="34">
        <v>0.5</v>
      </c>
      <c r="BB524" s="34">
        <v>0.33139002000000001</v>
      </c>
      <c r="BC524" s="34">
        <v>4.2600003000000004E-3</v>
      </c>
      <c r="BD524" s="34">
        <v>0</v>
      </c>
      <c r="BE524" s="34">
        <v>0.1</v>
      </c>
      <c r="BF524" s="34">
        <v>1.0000001E-2</v>
      </c>
      <c r="BG524" s="34">
        <v>0.6</v>
      </c>
      <c r="BH524" s="34">
        <v>2.1000000999999999</v>
      </c>
      <c r="BI524" s="34">
        <v>3.0000002000000001</v>
      </c>
      <c r="BJ524" s="34">
        <v>4.1000003999999999</v>
      </c>
      <c r="BK524" s="34">
        <v>0</v>
      </c>
      <c r="BL524" s="34">
        <v>0</v>
      </c>
      <c r="BM524" s="34">
        <v>0.6</v>
      </c>
      <c r="BN524" s="34">
        <v>0</v>
      </c>
      <c r="BO524" s="34">
        <v>0</v>
      </c>
      <c r="BP524" s="34"/>
      <c r="BQ524" s="34"/>
      <c r="BR524" s="34"/>
      <c r="BS524" s="34"/>
      <c r="BT524" s="34"/>
      <c r="BU524" s="34"/>
      <c r="BV524" s="34">
        <v>3.0200002000000001</v>
      </c>
      <c r="BW524" s="34"/>
      <c r="BX524" s="34"/>
      <c r="BY524" s="34">
        <v>2.5600002000000002</v>
      </c>
      <c r="BZ524" s="34">
        <v>2.88</v>
      </c>
      <c r="CA524" s="34"/>
      <c r="CB524" s="34"/>
      <c r="CC524" s="34"/>
      <c r="CD524" s="34"/>
      <c r="CE524" s="34"/>
      <c r="CF524" s="34"/>
      <c r="CG524" s="34"/>
      <c r="CH524" s="34"/>
      <c r="CI524" s="34"/>
      <c r="CJ524" s="34"/>
      <c r="CK524" s="34"/>
      <c r="CL524" s="34"/>
      <c r="CM524" s="34"/>
      <c r="CN524" s="34" t="s">
        <v>2176</v>
      </c>
    </row>
    <row r="525" spans="1:92">
      <c r="A525" t="s">
        <v>2742</v>
      </c>
      <c r="B525">
        <v>715</v>
      </c>
      <c r="C525" t="s">
        <v>509</v>
      </c>
      <c r="D525">
        <v>3.3888292</v>
      </c>
      <c r="E525">
        <v>2.6789879999999999</v>
      </c>
      <c r="F525">
        <v>4820.2309999999998</v>
      </c>
      <c r="G525">
        <v>496.85106999999999</v>
      </c>
      <c r="H525">
        <v>3328.3616000000002</v>
      </c>
      <c r="I525">
        <v>570.35019999999997</v>
      </c>
      <c r="J525">
        <v>424.66784999999999</v>
      </c>
      <c r="K525">
        <v>9</v>
      </c>
      <c r="L525">
        <v>49.689574999999998</v>
      </c>
      <c r="M525">
        <v>107.159515</v>
      </c>
      <c r="N525" t="s">
        <v>2195</v>
      </c>
      <c r="O525">
        <v>99.671449999999993</v>
      </c>
      <c r="P525">
        <v>140.99936</v>
      </c>
      <c r="Q525">
        <v>422</v>
      </c>
      <c r="R525">
        <v>3.6819999999999999</v>
      </c>
      <c r="S525">
        <v>5.5540000000000003</v>
      </c>
      <c r="T525">
        <v>3.6819999999999999</v>
      </c>
      <c r="U525">
        <v>3.274</v>
      </c>
      <c r="V525">
        <v>1.6919999999999999</v>
      </c>
      <c r="W525">
        <v>2.387</v>
      </c>
      <c r="X525">
        <v>0</v>
      </c>
      <c r="Y525">
        <v>1.56</v>
      </c>
      <c r="Z525">
        <v>1.978</v>
      </c>
      <c r="AA525">
        <v>1.2609999999999999</v>
      </c>
      <c r="AB525">
        <v>0.60799999999999998</v>
      </c>
      <c r="AC525">
        <v>0.109</v>
      </c>
      <c r="AD525">
        <v>13702.019</v>
      </c>
      <c r="AE525">
        <v>4812.22</v>
      </c>
      <c r="AF525">
        <v>11512.907999999999</v>
      </c>
      <c r="AG525">
        <v>1</v>
      </c>
      <c r="AH525">
        <v>0.5</v>
      </c>
      <c r="AI525">
        <v>8.3333335999999994E-2</v>
      </c>
      <c r="AJ525">
        <v>2.5000002E-2</v>
      </c>
      <c r="AK525">
        <v>0.23859306999999999</v>
      </c>
      <c r="AL525">
        <v>0.18290182999999999</v>
      </c>
      <c r="AM525">
        <v>40.299999999999997</v>
      </c>
      <c r="AN525">
        <v>80.7</v>
      </c>
      <c r="AO525">
        <v>30</v>
      </c>
      <c r="AP525">
        <v>40</v>
      </c>
      <c r="AQ525" s="34">
        <v>2.1072153999999998</v>
      </c>
      <c r="AR525" s="34">
        <v>0.3283335</v>
      </c>
      <c r="AS525" s="34">
        <v>2.7377464000000001E-2</v>
      </c>
      <c r="AT525" s="34">
        <v>88.570679999999996</v>
      </c>
      <c r="AU525" s="34">
        <v>91.033590000000004</v>
      </c>
      <c r="AV525" s="34"/>
      <c r="AW525" s="34"/>
      <c r="AX525" s="34"/>
      <c r="AY525" s="34">
        <v>0.58810620000000002</v>
      </c>
      <c r="AZ525" s="34"/>
      <c r="BA525" s="34">
        <v>3.0000002000000001</v>
      </c>
      <c r="BB525" s="34">
        <v>0.40985002999999998</v>
      </c>
      <c r="BC525" s="34">
        <v>4.2600003000000004E-3</v>
      </c>
      <c r="BD525" s="34">
        <v>0</v>
      </c>
      <c r="BE525" s="34">
        <v>0.5</v>
      </c>
      <c r="BF525" s="34">
        <v>1.0000001E-2</v>
      </c>
      <c r="BG525" s="34">
        <v>0.4</v>
      </c>
      <c r="BH525" s="34">
        <v>0.2</v>
      </c>
      <c r="BI525" s="34">
        <v>2.1000000999999999</v>
      </c>
      <c r="BJ525" s="34">
        <v>2.1000000999999999</v>
      </c>
      <c r="BK525" s="34">
        <v>0</v>
      </c>
      <c r="BL525" s="34">
        <v>0</v>
      </c>
      <c r="BM525" s="34">
        <v>1.5000001000000001</v>
      </c>
      <c r="BN525" s="34">
        <v>0</v>
      </c>
      <c r="BO525" s="34">
        <v>0</v>
      </c>
      <c r="BP525" s="34"/>
      <c r="BQ525" s="34"/>
      <c r="BR525" s="34"/>
      <c r="BS525" s="34">
        <v>0.63019484000000003</v>
      </c>
      <c r="BT525" s="34">
        <v>0</v>
      </c>
      <c r="BU525" s="34">
        <v>0</v>
      </c>
      <c r="BV525" s="34">
        <v>0.88200009999999995</v>
      </c>
      <c r="BW525" s="34"/>
      <c r="BX525" s="34"/>
      <c r="BY525" s="34">
        <v>1.2800001000000001</v>
      </c>
      <c r="BZ525" s="34">
        <v>2.88</v>
      </c>
      <c r="CA525" s="34"/>
      <c r="CB525" s="34"/>
      <c r="CC525" s="34"/>
      <c r="CD525" s="34"/>
      <c r="CE525" s="34"/>
      <c r="CF525" s="34"/>
      <c r="CG525" s="34"/>
      <c r="CH525" s="34"/>
      <c r="CI525" s="34"/>
      <c r="CJ525" s="34"/>
      <c r="CK525" s="34"/>
      <c r="CL525" s="34"/>
      <c r="CM525" s="34"/>
      <c r="CN525" s="34" t="s">
        <v>2176</v>
      </c>
    </row>
    <row r="526" spans="1:92">
      <c r="A526" t="s">
        <v>2743</v>
      </c>
      <c r="B526">
        <v>716</v>
      </c>
      <c r="C526" t="s">
        <v>510</v>
      </c>
      <c r="D526">
        <v>7.124295</v>
      </c>
      <c r="E526">
        <v>4.5346640000000003</v>
      </c>
      <c r="F526">
        <v>4650.4840000000004</v>
      </c>
      <c r="G526">
        <v>514.85990000000004</v>
      </c>
      <c r="H526">
        <v>2064.6165000000001</v>
      </c>
      <c r="I526">
        <v>1544.6337000000001</v>
      </c>
      <c r="J526">
        <v>526.37419999999997</v>
      </c>
      <c r="K526">
        <v>10</v>
      </c>
      <c r="L526">
        <v>95.244579999999999</v>
      </c>
      <c r="M526">
        <v>96.482215999999994</v>
      </c>
      <c r="N526" t="s">
        <v>2197</v>
      </c>
      <c r="O526">
        <v>78.288955999999999</v>
      </c>
      <c r="P526">
        <v>146.27950000000001</v>
      </c>
      <c r="Q526">
        <v>523</v>
      </c>
      <c r="R526">
        <v>5.3380000000000001</v>
      </c>
      <c r="S526">
        <v>5.4560000000000004</v>
      </c>
      <c r="T526">
        <v>5.3380000000000001</v>
      </c>
      <c r="U526">
        <v>4.2590000000000003</v>
      </c>
      <c r="V526">
        <v>2.2370000000000001</v>
      </c>
      <c r="W526">
        <v>3.0009999999999999</v>
      </c>
      <c r="X526">
        <v>0</v>
      </c>
      <c r="Y526">
        <v>2.2189999999999999</v>
      </c>
      <c r="Z526">
        <v>3.1509999999999998</v>
      </c>
      <c r="AA526">
        <v>1.9079999999999999</v>
      </c>
      <c r="AB526">
        <v>0.94799999999999995</v>
      </c>
      <c r="AC526">
        <v>0.29599999999999999</v>
      </c>
      <c r="AD526">
        <v>13702.019</v>
      </c>
      <c r="AE526">
        <v>10189.697</v>
      </c>
      <c r="AF526">
        <v>24450.638999999999</v>
      </c>
      <c r="AG526">
        <v>1</v>
      </c>
      <c r="AH526">
        <v>0.5</v>
      </c>
      <c r="AI526">
        <v>0.25</v>
      </c>
      <c r="AJ526">
        <v>5.8333334000000001E-2</v>
      </c>
      <c r="AK526">
        <v>0.20266402</v>
      </c>
      <c r="AL526">
        <v>0.18710697000000001</v>
      </c>
      <c r="AM526">
        <v>30.3</v>
      </c>
      <c r="AN526">
        <v>50.7</v>
      </c>
      <c r="AO526">
        <v>70</v>
      </c>
      <c r="AP526">
        <v>80</v>
      </c>
      <c r="AQ526" s="34">
        <v>2.1072153999999998</v>
      </c>
      <c r="AR526" s="34">
        <v>0.3283335</v>
      </c>
      <c r="AS526" s="34">
        <v>2.7377464000000001E-2</v>
      </c>
      <c r="AT526" s="34">
        <v>88.570679999999996</v>
      </c>
      <c r="AU526" s="34">
        <v>91.033590000000004</v>
      </c>
      <c r="AV526" s="34"/>
      <c r="AW526" s="34"/>
      <c r="AX526" s="34"/>
      <c r="AY526" s="34">
        <v>0.58810620000000002</v>
      </c>
      <c r="AZ526" s="34"/>
      <c r="BA526" s="34">
        <v>3.0000002000000001</v>
      </c>
      <c r="BB526" s="34">
        <v>0.30739002999999998</v>
      </c>
      <c r="BC526" s="34">
        <v>4.2600003000000004E-3</v>
      </c>
      <c r="BD526" s="34">
        <v>0</v>
      </c>
      <c r="BE526" s="34">
        <v>0.3</v>
      </c>
      <c r="BF526" s="34">
        <v>1.0000001E-2</v>
      </c>
      <c r="BG526" s="34">
        <v>0.4</v>
      </c>
      <c r="BH526" s="34">
        <v>2.7</v>
      </c>
      <c r="BI526" s="34">
        <v>5</v>
      </c>
      <c r="BJ526" s="34">
        <v>5.7000003000000001</v>
      </c>
      <c r="BK526" s="34">
        <v>0</v>
      </c>
      <c r="BL526" s="34">
        <v>0</v>
      </c>
      <c r="BM526" s="34">
        <v>2.5</v>
      </c>
      <c r="BN526" s="34">
        <v>0</v>
      </c>
      <c r="BO526" s="34">
        <v>0</v>
      </c>
      <c r="BP526" s="34"/>
      <c r="BQ526" s="34"/>
      <c r="BR526" s="34"/>
      <c r="BS526" s="34">
        <v>0.63019484000000003</v>
      </c>
      <c r="BT526" s="34">
        <v>0</v>
      </c>
      <c r="BU526" s="34">
        <v>0</v>
      </c>
      <c r="BV526" s="34">
        <v>2.0579999999999998</v>
      </c>
      <c r="BW526" s="34"/>
      <c r="BX526" s="34"/>
      <c r="BY526" s="34">
        <v>2.5600002000000002</v>
      </c>
      <c r="BZ526" s="34">
        <v>2.88</v>
      </c>
      <c r="CA526" s="34"/>
      <c r="CB526" s="34"/>
      <c r="CC526" s="34"/>
      <c r="CD526" s="34"/>
      <c r="CE526" s="34"/>
      <c r="CF526" s="34"/>
      <c r="CG526" s="34"/>
      <c r="CH526" s="34"/>
      <c r="CI526" s="34"/>
      <c r="CJ526" s="34"/>
      <c r="CK526" s="34"/>
      <c r="CL526" s="34"/>
      <c r="CM526" s="34"/>
      <c r="CN526" s="34" t="s">
        <v>2176</v>
      </c>
    </row>
    <row r="527" spans="1:92">
      <c r="A527" t="s">
        <v>2744</v>
      </c>
      <c r="B527">
        <v>717</v>
      </c>
      <c r="C527" t="s">
        <v>510</v>
      </c>
      <c r="D527">
        <v>6.4867309999999998</v>
      </c>
      <c r="E527">
        <v>4.5325284000000003</v>
      </c>
      <c r="F527">
        <v>3796.8076000000001</v>
      </c>
      <c r="G527">
        <v>465.80700000000002</v>
      </c>
      <c r="H527">
        <v>806.72190000000001</v>
      </c>
      <c r="I527">
        <v>2054.0073000000002</v>
      </c>
      <c r="J527">
        <v>470.2715</v>
      </c>
      <c r="K527">
        <v>10</v>
      </c>
      <c r="L527">
        <v>86.721000000000004</v>
      </c>
      <c r="M527">
        <v>96.436779999999999</v>
      </c>
      <c r="N527" t="s">
        <v>2197</v>
      </c>
      <c r="O527">
        <v>71.282749999999993</v>
      </c>
      <c r="P527">
        <v>146.2106</v>
      </c>
      <c r="Q527">
        <v>544</v>
      </c>
      <c r="R527">
        <v>5.0940000000000003</v>
      </c>
      <c r="S527">
        <v>4.9290000000000003</v>
      </c>
      <c r="T527">
        <v>5.0940000000000003</v>
      </c>
      <c r="U527">
        <v>4.258</v>
      </c>
      <c r="V527">
        <v>3.927</v>
      </c>
      <c r="W527">
        <v>2.5179999999999998</v>
      </c>
      <c r="X527">
        <v>8.8550000000000004</v>
      </c>
      <c r="Y527">
        <v>3.6909999999999998</v>
      </c>
      <c r="Z527">
        <v>4.3460000000000001</v>
      </c>
      <c r="AA527">
        <v>2.6280000000000001</v>
      </c>
      <c r="AB527">
        <v>1.42</v>
      </c>
      <c r="AC527">
        <v>0.29799999999999999</v>
      </c>
      <c r="AD527">
        <v>24739.083999999999</v>
      </c>
      <c r="AE527">
        <v>9736.1460000000006</v>
      </c>
      <c r="AF527">
        <v>27815.42</v>
      </c>
      <c r="AG527">
        <v>0.5</v>
      </c>
      <c r="AH527">
        <v>0.5</v>
      </c>
      <c r="AI527">
        <v>0.25</v>
      </c>
      <c r="AJ527">
        <v>8.3333335999999994E-2</v>
      </c>
      <c r="AK527">
        <v>0.20139661</v>
      </c>
      <c r="AL527">
        <v>0.20744625999999999</v>
      </c>
      <c r="AM527">
        <v>30.3</v>
      </c>
      <c r="AN527">
        <v>20.7</v>
      </c>
      <c r="AO527">
        <v>85</v>
      </c>
      <c r="AP527">
        <v>85</v>
      </c>
      <c r="AQ527" s="34">
        <v>4.2765035999999998</v>
      </c>
      <c r="AR527" s="34">
        <v>0.36655742000000002</v>
      </c>
      <c r="AS527" s="34">
        <v>5.4754928000000001E-2</v>
      </c>
      <c r="AT527" s="34">
        <v>453.67327999999998</v>
      </c>
      <c r="AU527" s="34">
        <v>458.37110000000001</v>
      </c>
      <c r="AV527" s="34">
        <v>2.2829658000000001E-5</v>
      </c>
      <c r="AW527" s="34">
        <v>0.31013416999999999</v>
      </c>
      <c r="AX527" s="34">
        <v>4.0840708000000003E-2</v>
      </c>
      <c r="AY527" s="34">
        <v>1.4702656000000001</v>
      </c>
      <c r="AZ527" s="34">
        <v>0.29405310000000001</v>
      </c>
      <c r="BA527" s="34">
        <v>3.0000002000000001</v>
      </c>
      <c r="BB527" s="34">
        <v>0.28339002000000002</v>
      </c>
      <c r="BC527" s="34">
        <v>4.2600003000000004E-3</v>
      </c>
      <c r="BD527" s="34">
        <v>0</v>
      </c>
      <c r="BE527" s="34">
        <v>0.1</v>
      </c>
      <c r="BF527" s="34">
        <v>1.0000001E-2</v>
      </c>
      <c r="BG527" s="34">
        <v>0.5</v>
      </c>
      <c r="BH527" s="34">
        <v>2.7</v>
      </c>
      <c r="BI527" s="34">
        <v>8.7000010000000003</v>
      </c>
      <c r="BJ527" s="34">
        <v>1.8000001000000001</v>
      </c>
      <c r="BK527" s="34">
        <v>0.6</v>
      </c>
      <c r="BL527" s="34">
        <v>0</v>
      </c>
      <c r="BM527" s="34">
        <v>1.8000001000000001</v>
      </c>
      <c r="BN527" s="34">
        <v>0.6</v>
      </c>
      <c r="BO527" s="34">
        <v>0</v>
      </c>
      <c r="BP527" s="34"/>
      <c r="BQ527" s="34"/>
      <c r="BR527" s="34"/>
      <c r="BS527" s="34"/>
      <c r="BT527" s="34"/>
      <c r="BU527" s="34"/>
      <c r="BV527" s="34">
        <v>2.8600001000000002</v>
      </c>
      <c r="BW527" s="34"/>
      <c r="BX527" s="34"/>
      <c r="BY527" s="34">
        <v>7.6800002999999997</v>
      </c>
      <c r="BZ527" s="34">
        <v>2.88</v>
      </c>
      <c r="CA527" s="34"/>
      <c r="CB527" s="34"/>
      <c r="CC527" s="34"/>
      <c r="CD527" s="34"/>
      <c r="CE527" s="34"/>
      <c r="CF527" s="34"/>
      <c r="CG527" s="34"/>
      <c r="CH527" s="34"/>
      <c r="CI527" s="34"/>
      <c r="CJ527" s="34"/>
      <c r="CK527" s="34"/>
      <c r="CL527" s="34"/>
      <c r="CM527" s="34"/>
      <c r="CN527" s="34" t="s">
        <v>2182</v>
      </c>
    </row>
    <row r="528" spans="1:92">
      <c r="A528" t="s">
        <v>2745</v>
      </c>
      <c r="B528">
        <v>718</v>
      </c>
      <c r="C528" t="s">
        <v>511</v>
      </c>
      <c r="D528">
        <v>9.2019590000000004</v>
      </c>
      <c r="E528">
        <v>3.5334960999999998</v>
      </c>
      <c r="F528">
        <v>4052.5140000000001</v>
      </c>
      <c r="G528">
        <v>327.87918000000002</v>
      </c>
      <c r="H528">
        <v>3036.7278000000001</v>
      </c>
      <c r="I528">
        <v>161.53271000000001</v>
      </c>
      <c r="J528">
        <v>526.37419999999997</v>
      </c>
      <c r="K528">
        <v>9</v>
      </c>
      <c r="L528">
        <v>134.92608999999999</v>
      </c>
      <c r="M528">
        <v>141.33984000000001</v>
      </c>
      <c r="N528" t="s">
        <v>2197</v>
      </c>
      <c r="O528">
        <v>101.12042</v>
      </c>
      <c r="P528">
        <v>113.98375</v>
      </c>
      <c r="Q528">
        <v>633</v>
      </c>
      <c r="R528">
        <v>6.0670000000000002</v>
      </c>
      <c r="S528">
        <v>5.093</v>
      </c>
      <c r="T528">
        <v>6.0670000000000002</v>
      </c>
      <c r="U528">
        <v>3.76</v>
      </c>
      <c r="V528">
        <v>2.5169999999999999</v>
      </c>
      <c r="W528">
        <v>3.052</v>
      </c>
      <c r="X528">
        <v>0</v>
      </c>
      <c r="Y528">
        <v>2.8210000000000002</v>
      </c>
      <c r="Z528">
        <v>3.3420000000000001</v>
      </c>
      <c r="AA528">
        <v>1.748</v>
      </c>
      <c r="AB528">
        <v>1.1539999999999999</v>
      </c>
      <c r="AC528">
        <v>0.44</v>
      </c>
      <c r="AD528">
        <v>24727.49</v>
      </c>
      <c r="AE528">
        <v>5589.6980000000003</v>
      </c>
      <c r="AF528">
        <v>10226.102000000001</v>
      </c>
      <c r="AG528">
        <v>1</v>
      </c>
      <c r="AH528">
        <v>0.5</v>
      </c>
      <c r="AI528">
        <v>8.3333335999999994E-2</v>
      </c>
      <c r="AJ528">
        <v>8.3333335999999994E-2</v>
      </c>
      <c r="AK528">
        <v>0.29114370000000001</v>
      </c>
      <c r="AL528">
        <v>0.28671855000000002</v>
      </c>
      <c r="AM528">
        <v>30.3</v>
      </c>
      <c r="AN528">
        <v>90.7</v>
      </c>
      <c r="AO528">
        <v>30</v>
      </c>
      <c r="AP528">
        <v>70</v>
      </c>
      <c r="AQ528" s="34">
        <v>4.1507240000000003</v>
      </c>
      <c r="AR528" s="34">
        <v>0.48514953</v>
      </c>
      <c r="AS528" s="34">
        <v>4.5999363000000001E-2</v>
      </c>
      <c r="AT528" s="34">
        <v>204.70412999999999</v>
      </c>
      <c r="AU528" s="34">
        <v>209.38602</v>
      </c>
      <c r="AV528" s="34"/>
      <c r="AW528" s="34"/>
      <c r="AX528" s="34"/>
      <c r="AY528" s="34">
        <v>0.58810620000000002</v>
      </c>
      <c r="AZ528" s="34"/>
      <c r="BA528" s="34">
        <v>3.0000002000000001</v>
      </c>
      <c r="BB528" s="34">
        <v>0.30739002999999998</v>
      </c>
      <c r="BC528" s="34">
        <v>4.2600003000000004E-3</v>
      </c>
      <c r="BD528" s="34">
        <v>0</v>
      </c>
      <c r="BE528" s="34">
        <v>0.5</v>
      </c>
      <c r="BF528" s="34">
        <v>1.0000001E-2</v>
      </c>
      <c r="BG528" s="34">
        <v>0.1</v>
      </c>
      <c r="BH528" s="34">
        <v>0.5</v>
      </c>
      <c r="BI528" s="34">
        <v>0.8</v>
      </c>
      <c r="BJ528" s="34">
        <v>0.2</v>
      </c>
      <c r="BK528" s="34">
        <v>1</v>
      </c>
      <c r="BL528" s="34">
        <v>1</v>
      </c>
      <c r="BM528" s="34">
        <v>0.6</v>
      </c>
      <c r="BN528" s="34">
        <v>1</v>
      </c>
      <c r="BO528" s="34">
        <v>3.0000002000000001</v>
      </c>
      <c r="BP528" s="34"/>
      <c r="BQ528" s="34"/>
      <c r="BR528" s="34"/>
      <c r="BS528" s="34">
        <v>0</v>
      </c>
      <c r="BT528" s="34">
        <v>0.61261069999999995</v>
      </c>
      <c r="BU528" s="34">
        <v>0</v>
      </c>
      <c r="BV528" s="34">
        <v>2.94</v>
      </c>
      <c r="BW528" s="34"/>
      <c r="BX528" s="34"/>
      <c r="BY528" s="34">
        <v>7.0400004000000003</v>
      </c>
      <c r="BZ528" s="34">
        <v>2.88</v>
      </c>
      <c r="CA528" s="34"/>
      <c r="CB528" s="34"/>
      <c r="CC528" s="34"/>
      <c r="CD528" s="34"/>
      <c r="CE528" s="34"/>
      <c r="CF528" s="34"/>
      <c r="CG528" s="34"/>
      <c r="CH528" s="34"/>
      <c r="CI528" s="34"/>
      <c r="CJ528" s="34"/>
      <c r="CK528" s="34"/>
      <c r="CL528" s="34"/>
      <c r="CM528" s="34"/>
      <c r="CN528" s="34" t="s">
        <v>2176</v>
      </c>
    </row>
    <row r="529" spans="1:92">
      <c r="A529" t="s">
        <v>2746</v>
      </c>
      <c r="B529">
        <v>719</v>
      </c>
      <c r="C529" t="s">
        <v>511</v>
      </c>
      <c r="D529">
        <v>5.8240600000000002</v>
      </c>
      <c r="E529">
        <v>3.7663666999999998</v>
      </c>
      <c r="F529">
        <v>2638.8296</v>
      </c>
      <c r="G529">
        <v>62.076934999999999</v>
      </c>
      <c r="H529">
        <v>425.24826000000002</v>
      </c>
      <c r="I529">
        <v>1681.2329999999999</v>
      </c>
      <c r="J529">
        <v>470.2715</v>
      </c>
      <c r="K529">
        <v>9</v>
      </c>
      <c r="L529">
        <v>85.396773999999994</v>
      </c>
      <c r="M529">
        <v>150.65468000000001</v>
      </c>
      <c r="N529" t="s">
        <v>2200</v>
      </c>
      <c r="O529">
        <v>84.406660000000002</v>
      </c>
      <c r="P529">
        <v>87.589920000000006</v>
      </c>
      <c r="Q529">
        <v>557</v>
      </c>
      <c r="R529">
        <v>4.827</v>
      </c>
      <c r="S529">
        <v>4.1100000000000003</v>
      </c>
      <c r="T529">
        <v>4.827</v>
      </c>
      <c r="U529">
        <v>3.8809999999999998</v>
      </c>
      <c r="V529">
        <v>5.1050000000000004</v>
      </c>
      <c r="W529">
        <v>3.7269999999999999</v>
      </c>
      <c r="X529">
        <v>9</v>
      </c>
      <c r="Y529">
        <v>5.125</v>
      </c>
      <c r="Z529">
        <v>7.2329999999999997</v>
      </c>
      <c r="AA529">
        <v>4.1420000000000003</v>
      </c>
      <c r="AB529">
        <v>2.5049999999999999</v>
      </c>
      <c r="AC529">
        <v>0.58499999999999996</v>
      </c>
      <c r="AD529">
        <v>41565.72</v>
      </c>
      <c r="AE529">
        <v>7526.0464000000002</v>
      </c>
      <c r="AF529">
        <v>41282.796999999999</v>
      </c>
      <c r="AG529">
        <v>0.5</v>
      </c>
      <c r="AH529">
        <v>0.5</v>
      </c>
      <c r="AI529">
        <v>0.25</v>
      </c>
      <c r="AJ529">
        <v>8.3333335999999994E-2</v>
      </c>
      <c r="AK529">
        <v>0.21666730000000001</v>
      </c>
      <c r="AL529">
        <v>0.22008375999999999</v>
      </c>
      <c r="AM529">
        <v>3.3</v>
      </c>
      <c r="AN529">
        <v>13.7</v>
      </c>
      <c r="AO529">
        <v>90</v>
      </c>
      <c r="AP529">
        <v>85</v>
      </c>
      <c r="AQ529" s="34">
        <v>9.7748650000000001</v>
      </c>
      <c r="AR529" s="34">
        <v>0.36655742000000002</v>
      </c>
      <c r="AS529" s="34">
        <v>0</v>
      </c>
      <c r="AT529" s="34">
        <v>779.85119999999995</v>
      </c>
      <c r="AU529" s="34">
        <v>789.99260000000004</v>
      </c>
      <c r="AV529" s="34">
        <v>7.6098862999999996E-6</v>
      </c>
      <c r="AW529" s="34">
        <v>0.10337803</v>
      </c>
      <c r="AX529" s="34">
        <v>0.1378374</v>
      </c>
      <c r="AY529" s="34">
        <v>1.4702656000000001</v>
      </c>
      <c r="AZ529" s="34">
        <v>0.52276104999999995</v>
      </c>
      <c r="BA529" s="34">
        <v>0.5</v>
      </c>
      <c r="BB529" s="34">
        <v>2.8340000000000001E-2</v>
      </c>
      <c r="BC529" s="34">
        <v>4.2600003000000004E-3</v>
      </c>
      <c r="BD529" s="34">
        <v>0</v>
      </c>
      <c r="BE529" s="34">
        <v>0.05</v>
      </c>
      <c r="BF529" s="34">
        <v>1.0000001E-2</v>
      </c>
      <c r="BG529" s="34">
        <v>0.5</v>
      </c>
      <c r="BH529" s="34">
        <v>1.9000001</v>
      </c>
      <c r="BI529" s="34">
        <v>7.0000004999999996</v>
      </c>
      <c r="BJ529" s="34">
        <v>1.8000001000000001</v>
      </c>
      <c r="BK529" s="34">
        <v>0.6</v>
      </c>
      <c r="BL529" s="34">
        <v>0</v>
      </c>
      <c r="BM529" s="34">
        <v>8</v>
      </c>
      <c r="BN529" s="34">
        <v>16</v>
      </c>
      <c r="BO529" s="34">
        <v>0</v>
      </c>
      <c r="BP529" s="34"/>
      <c r="BQ529" s="34"/>
      <c r="BR529" s="34"/>
      <c r="BS529" s="34"/>
      <c r="BT529" s="34"/>
      <c r="BU529" s="34"/>
      <c r="BV529" s="34">
        <v>2.8600001000000002</v>
      </c>
      <c r="BW529" s="34"/>
      <c r="BX529" s="34"/>
      <c r="BY529" s="34">
        <v>9.6</v>
      </c>
      <c r="BZ529" s="34">
        <v>2.88</v>
      </c>
      <c r="CA529" s="34"/>
      <c r="CB529" s="34"/>
      <c r="CC529" s="34"/>
      <c r="CD529" s="34"/>
      <c r="CE529" s="34"/>
      <c r="CF529" s="34"/>
      <c r="CG529" s="34"/>
      <c r="CH529" s="34"/>
      <c r="CI529" s="34"/>
      <c r="CJ529" s="34"/>
      <c r="CK529" s="34"/>
      <c r="CL529" s="34"/>
      <c r="CM529" s="34"/>
      <c r="CN529" s="34" t="s">
        <v>2182</v>
      </c>
    </row>
    <row r="530" spans="1:92">
      <c r="A530" t="s">
        <v>2747</v>
      </c>
      <c r="B530">
        <v>720</v>
      </c>
      <c r="C530" t="s">
        <v>512</v>
      </c>
      <c r="D530">
        <v>1.8724400000000001</v>
      </c>
      <c r="E530">
        <v>1.7364236</v>
      </c>
      <c r="F530">
        <v>1950.9237000000001</v>
      </c>
      <c r="G530">
        <v>31.026776999999999</v>
      </c>
      <c r="H530">
        <v>544.20780000000002</v>
      </c>
      <c r="I530">
        <v>760.49785999999995</v>
      </c>
      <c r="J530">
        <v>615.19129999999996</v>
      </c>
      <c r="K530">
        <v>8</v>
      </c>
      <c r="L530">
        <v>113.4812</v>
      </c>
      <c r="M530">
        <v>173.64236</v>
      </c>
      <c r="N530" t="s">
        <v>2217</v>
      </c>
      <c r="O530">
        <v>81.410439999999994</v>
      </c>
      <c r="P530">
        <v>96.46799</v>
      </c>
      <c r="Q530">
        <v>312</v>
      </c>
      <c r="R530">
        <v>2.7370000000000001</v>
      </c>
      <c r="S530">
        <v>3.5339999999999998</v>
      </c>
      <c r="T530">
        <v>2.7370000000000001</v>
      </c>
      <c r="U530">
        <v>2.6349999999999998</v>
      </c>
      <c r="V530">
        <v>1.1539999999999999</v>
      </c>
      <c r="W530">
        <v>2.2410000000000001</v>
      </c>
      <c r="X530">
        <v>0</v>
      </c>
      <c r="Y530">
        <v>0.45200000000000001</v>
      </c>
      <c r="Z530">
        <v>2.1160000000000001</v>
      </c>
      <c r="AA530">
        <v>1.2809999999999999</v>
      </c>
      <c r="AB530">
        <v>0.45700000000000002</v>
      </c>
      <c r="AC530">
        <v>0.378</v>
      </c>
      <c r="AD530">
        <v>10933.432000000001</v>
      </c>
      <c r="AE530">
        <v>6278.4260000000004</v>
      </c>
      <c r="AF530">
        <v>14682.975</v>
      </c>
      <c r="AG530">
        <v>1</v>
      </c>
      <c r="AH530">
        <v>2</v>
      </c>
      <c r="AI530">
        <v>0.16666666999999999</v>
      </c>
      <c r="AJ530">
        <v>4.1666667999999997E-2</v>
      </c>
      <c r="AK530">
        <v>0.15157545</v>
      </c>
      <c r="AL530">
        <v>0.15526570000000001</v>
      </c>
      <c r="AM530">
        <v>10</v>
      </c>
      <c r="AN530">
        <v>31</v>
      </c>
      <c r="AO530">
        <v>60</v>
      </c>
      <c r="AP530">
        <v>40</v>
      </c>
      <c r="AQ530" s="34">
        <v>0.20699711000000001</v>
      </c>
      <c r="AR530" s="34">
        <v>0</v>
      </c>
      <c r="AS530" s="34">
        <v>1.0263608</v>
      </c>
      <c r="AT530" s="34">
        <v>38.572913999999997</v>
      </c>
      <c r="AU530" s="34">
        <v>39.806274000000002</v>
      </c>
      <c r="AV530" s="34"/>
      <c r="AW530" s="34"/>
      <c r="AX530" s="34">
        <v>3.2672563000000001</v>
      </c>
      <c r="AY530" s="34">
        <v>1.8010752999999999</v>
      </c>
      <c r="AZ530" s="34"/>
      <c r="BA530" s="34">
        <v>3.0000002000000001</v>
      </c>
      <c r="BB530" s="34">
        <v>7.4054999999999996E-2</v>
      </c>
      <c r="BC530" s="34">
        <v>0</v>
      </c>
      <c r="BD530" s="34">
        <v>0</v>
      </c>
      <c r="BE530" s="34">
        <v>0.1</v>
      </c>
      <c r="BF530" s="34">
        <v>1.0000001E-2</v>
      </c>
      <c r="BG530" s="34">
        <v>0.2</v>
      </c>
      <c r="BH530" s="34">
        <v>1.3000001000000001</v>
      </c>
      <c r="BI530" s="34">
        <v>3.2</v>
      </c>
      <c r="BJ530" s="34">
        <v>1.5000001000000001</v>
      </c>
      <c r="BK530" s="34">
        <v>1.2</v>
      </c>
      <c r="BL530" s="34">
        <v>0</v>
      </c>
      <c r="BM530" s="34">
        <v>0.4</v>
      </c>
      <c r="BN530" s="34">
        <v>2.4</v>
      </c>
      <c r="BO530" s="34">
        <v>0</v>
      </c>
      <c r="BP530" s="34"/>
      <c r="BQ530" s="34"/>
      <c r="BR530" s="34"/>
      <c r="BS530" s="34"/>
      <c r="BT530" s="34"/>
      <c r="BU530" s="34"/>
      <c r="BV530" s="34">
        <v>1.5024999999999999</v>
      </c>
      <c r="BW530" s="34"/>
      <c r="BX530" s="34"/>
      <c r="BY530" s="34">
        <v>1.6</v>
      </c>
      <c r="BZ530" s="34">
        <v>0.72</v>
      </c>
      <c r="CA530" s="34">
        <v>1.5000001000000001</v>
      </c>
      <c r="CB530" s="34"/>
      <c r="CC530" s="34"/>
      <c r="CD530" s="34"/>
      <c r="CE530" s="34"/>
      <c r="CF530" s="34"/>
      <c r="CG530" s="34"/>
      <c r="CH530" s="34"/>
      <c r="CI530" s="34"/>
      <c r="CJ530" s="34"/>
      <c r="CK530" s="34"/>
      <c r="CL530" s="34"/>
      <c r="CM530" s="34"/>
      <c r="CN530" s="34" t="s">
        <v>2176</v>
      </c>
    </row>
    <row r="531" spans="1:92">
      <c r="A531" t="s">
        <v>2748</v>
      </c>
      <c r="B531">
        <v>721</v>
      </c>
      <c r="C531" t="s">
        <v>513</v>
      </c>
      <c r="D531">
        <v>2.4298397999999999</v>
      </c>
      <c r="E531">
        <v>1.772556</v>
      </c>
      <c r="F531">
        <v>1720.8143</v>
      </c>
      <c r="G531">
        <v>29.801825999999998</v>
      </c>
      <c r="H531">
        <v>528.97406000000001</v>
      </c>
      <c r="I531">
        <v>546.84720000000004</v>
      </c>
      <c r="J531">
        <v>615.19129999999996</v>
      </c>
      <c r="K531">
        <v>8</v>
      </c>
      <c r="L531">
        <v>147.26302000000001</v>
      </c>
      <c r="M531">
        <v>177.25559999999999</v>
      </c>
      <c r="N531" t="s">
        <v>2217</v>
      </c>
      <c r="O531">
        <v>105.64521999999999</v>
      </c>
      <c r="P531">
        <v>98.475334000000004</v>
      </c>
      <c r="Q531">
        <v>333</v>
      </c>
      <c r="R531">
        <v>3.1179999999999999</v>
      </c>
      <c r="S531">
        <v>3.319</v>
      </c>
      <c r="T531">
        <v>3.1179999999999999</v>
      </c>
      <c r="U531">
        <v>2.6629999999999998</v>
      </c>
      <c r="V531">
        <v>3.073</v>
      </c>
      <c r="W531">
        <v>2.7829999999999999</v>
      </c>
      <c r="X531">
        <v>8.5069999999999997</v>
      </c>
      <c r="Y531">
        <v>1.55</v>
      </c>
      <c r="Z531">
        <v>3.258</v>
      </c>
      <c r="AA531">
        <v>1.927</v>
      </c>
      <c r="AB531">
        <v>0.89500000000000002</v>
      </c>
      <c r="AC531">
        <v>0.436</v>
      </c>
      <c r="AD531">
        <v>23060.011999999999</v>
      </c>
      <c r="AE531">
        <v>5278.4260000000004</v>
      </c>
      <c r="AF531">
        <v>15484.504999999999</v>
      </c>
      <c r="AG531">
        <v>1</v>
      </c>
      <c r="AH531">
        <v>2</v>
      </c>
      <c r="AI531">
        <v>0.16666666999999999</v>
      </c>
      <c r="AJ531">
        <v>4.1666667999999997E-2</v>
      </c>
      <c r="AK531">
        <v>0.17462087000000001</v>
      </c>
      <c r="AL531">
        <v>0.18104653000000001</v>
      </c>
      <c r="AM531">
        <v>10</v>
      </c>
      <c r="AN531">
        <v>31</v>
      </c>
      <c r="AO531">
        <v>70</v>
      </c>
      <c r="AP531">
        <v>60</v>
      </c>
      <c r="AQ531" s="34">
        <v>0.20699711000000001</v>
      </c>
      <c r="AR531" s="34">
        <v>3.9846944999999998</v>
      </c>
      <c r="AS531" s="34">
        <v>7.3311490000000007E-2</v>
      </c>
      <c r="AT531" s="34">
        <v>46.920650000000002</v>
      </c>
      <c r="AU531" s="34">
        <v>51.185654</v>
      </c>
      <c r="AV531" s="34"/>
      <c r="AW531" s="34"/>
      <c r="AX531" s="34"/>
      <c r="AY531" s="34">
        <v>0.81681409999999999</v>
      </c>
      <c r="AZ531" s="34">
        <v>0.80047789999999996</v>
      </c>
      <c r="BA531" s="34">
        <v>3.0000002000000001</v>
      </c>
      <c r="BB531" s="34">
        <v>7.4054999999999996E-2</v>
      </c>
      <c r="BC531" s="34">
        <v>0</v>
      </c>
      <c r="BD531" s="34">
        <v>0</v>
      </c>
      <c r="BE531" s="34">
        <v>0.1</v>
      </c>
      <c r="BF531" s="34">
        <v>1.0000001E-2</v>
      </c>
      <c r="BG531" s="34">
        <v>0.2</v>
      </c>
      <c r="BH531" s="34">
        <v>0.8</v>
      </c>
      <c r="BI531" s="34">
        <v>2.8000001999999999</v>
      </c>
      <c r="BJ531" s="34">
        <v>2</v>
      </c>
      <c r="BK531" s="34">
        <v>1.8000001000000001</v>
      </c>
      <c r="BL531" s="34">
        <v>0</v>
      </c>
      <c r="BM531" s="34">
        <v>1.4000001</v>
      </c>
      <c r="BN531" s="34">
        <v>3.2</v>
      </c>
      <c r="BO531" s="34">
        <v>0</v>
      </c>
      <c r="BP531" s="34"/>
      <c r="BQ531" s="34"/>
      <c r="BR531" s="34"/>
      <c r="BS531" s="34">
        <v>1.16099315E-2</v>
      </c>
      <c r="BT531" s="34">
        <v>0</v>
      </c>
      <c r="BU531" s="34">
        <v>0</v>
      </c>
      <c r="BV531" s="34">
        <v>1.5024999999999999</v>
      </c>
      <c r="BW531" s="34"/>
      <c r="BX531" s="34"/>
      <c r="BY531" s="34">
        <v>2.4</v>
      </c>
      <c r="BZ531" s="34">
        <v>3.2400004999999998</v>
      </c>
      <c r="CA531" s="34"/>
      <c r="CB531" s="34"/>
      <c r="CC531" s="34"/>
      <c r="CD531" s="34"/>
      <c r="CE531" s="34"/>
      <c r="CF531" s="34"/>
      <c r="CG531" s="34"/>
      <c r="CH531" s="34"/>
      <c r="CI531" s="34"/>
      <c r="CJ531" s="34"/>
      <c r="CK531" s="34"/>
      <c r="CL531" s="34"/>
      <c r="CM531" s="34"/>
      <c r="CN531" s="34" t="s">
        <v>2182</v>
      </c>
    </row>
    <row r="532" spans="1:92">
      <c r="A532" t="s">
        <v>2749</v>
      </c>
      <c r="B532">
        <v>722</v>
      </c>
      <c r="C532" t="s">
        <v>514</v>
      </c>
      <c r="D532">
        <v>3.5585558000000002</v>
      </c>
      <c r="E532">
        <v>2.8153887000000002</v>
      </c>
      <c r="F532">
        <v>2641.8402999999998</v>
      </c>
      <c r="G532">
        <v>91.478745000000004</v>
      </c>
      <c r="H532">
        <v>666.59580000000005</v>
      </c>
      <c r="I532">
        <v>1268.5743</v>
      </c>
      <c r="J532">
        <v>615.19129999999996</v>
      </c>
      <c r="K532">
        <v>9</v>
      </c>
      <c r="L532">
        <v>52.178234000000003</v>
      </c>
      <c r="M532">
        <v>112.61555</v>
      </c>
      <c r="N532" t="s">
        <v>2202</v>
      </c>
      <c r="O532">
        <v>80.876270000000005</v>
      </c>
      <c r="P532">
        <v>122.40821</v>
      </c>
      <c r="Q532">
        <v>445</v>
      </c>
      <c r="R532">
        <v>3.7730000000000001</v>
      </c>
      <c r="S532">
        <v>4.1120000000000001</v>
      </c>
      <c r="T532">
        <v>3.7730000000000001</v>
      </c>
      <c r="U532">
        <v>3.3559999999999999</v>
      </c>
      <c r="V532">
        <v>4.1230000000000002</v>
      </c>
      <c r="W532">
        <v>3.4039999999999999</v>
      </c>
      <c r="X532">
        <v>8.8550000000000004</v>
      </c>
      <c r="Y532">
        <v>3.2629999999999999</v>
      </c>
      <c r="Z532">
        <v>5.2130000000000001</v>
      </c>
      <c r="AA532">
        <v>2.6440000000000001</v>
      </c>
      <c r="AB532">
        <v>1.6259999999999999</v>
      </c>
      <c r="AC532">
        <v>0.94399999999999995</v>
      </c>
      <c r="AD532">
        <v>33444.370000000003</v>
      </c>
      <c r="AE532">
        <v>7278.4260000000004</v>
      </c>
      <c r="AF532">
        <v>19434.187999999998</v>
      </c>
      <c r="AG532">
        <v>1</v>
      </c>
      <c r="AH532">
        <v>2</v>
      </c>
      <c r="AI532">
        <v>0.16666666999999999</v>
      </c>
      <c r="AJ532">
        <v>4.1666667999999997E-2</v>
      </c>
      <c r="AK532">
        <v>0.1230131</v>
      </c>
      <c r="AL532">
        <v>0.12413246999999999</v>
      </c>
      <c r="AM532">
        <v>10</v>
      </c>
      <c r="AN532">
        <v>11</v>
      </c>
      <c r="AO532">
        <v>70</v>
      </c>
      <c r="AP532">
        <v>80</v>
      </c>
      <c r="AQ532" s="34">
        <v>5.9871049999999997</v>
      </c>
      <c r="AR532" s="34">
        <v>0.85386320000000004</v>
      </c>
      <c r="AS532" s="34">
        <v>2.0124719999999999E-2</v>
      </c>
      <c r="AT532" s="34">
        <v>167.02045000000001</v>
      </c>
      <c r="AU532" s="34">
        <v>173.88155</v>
      </c>
      <c r="AV532" s="34"/>
      <c r="AW532" s="34"/>
      <c r="AX532" s="34">
        <v>2.756748</v>
      </c>
      <c r="AY532" s="34">
        <v>4.5945799999999997</v>
      </c>
      <c r="AZ532" s="34">
        <v>0.58810620000000002</v>
      </c>
      <c r="BA532" s="34">
        <v>3.0000002000000001</v>
      </c>
      <c r="BB532" s="34">
        <v>7.4054999999999996E-2</v>
      </c>
      <c r="BC532" s="34">
        <v>0</v>
      </c>
      <c r="BD532" s="34">
        <v>0</v>
      </c>
      <c r="BE532" s="34">
        <v>0.1</v>
      </c>
      <c r="BF532" s="34">
        <v>1.0000001E-2</v>
      </c>
      <c r="BG532" s="34">
        <v>0.70000004999999998</v>
      </c>
      <c r="BH532" s="34">
        <v>1.3000001000000001</v>
      </c>
      <c r="BI532" s="34">
        <v>3.1000000999999999</v>
      </c>
      <c r="BJ532" s="34">
        <v>2</v>
      </c>
      <c r="BK532" s="34">
        <v>1.8000001000000001</v>
      </c>
      <c r="BL532" s="34">
        <v>0</v>
      </c>
      <c r="BM532" s="34">
        <v>2.1000000999999999</v>
      </c>
      <c r="BN532" s="34">
        <v>3.0000002000000001</v>
      </c>
      <c r="BO532" s="34">
        <v>1</v>
      </c>
      <c r="BP532" s="34"/>
      <c r="BQ532" s="34"/>
      <c r="BR532" s="34"/>
      <c r="BS532" s="34">
        <v>2.6122345000000002E-2</v>
      </c>
      <c r="BT532" s="34">
        <v>6.5345135999999998E-3</v>
      </c>
      <c r="BU532" s="34">
        <v>0</v>
      </c>
      <c r="BV532" s="34">
        <v>1.5024999999999999</v>
      </c>
      <c r="BW532" s="34"/>
      <c r="BX532" s="34"/>
      <c r="BY532" s="34">
        <v>5.1200004000000003</v>
      </c>
      <c r="BZ532" s="34">
        <v>7.2000003000000001</v>
      </c>
      <c r="CA532" s="34">
        <v>1.5000001000000001</v>
      </c>
      <c r="CB532" s="34"/>
      <c r="CC532" s="34"/>
      <c r="CD532" s="34"/>
      <c r="CE532" s="34"/>
      <c r="CF532" s="34"/>
      <c r="CG532" s="34"/>
      <c r="CH532" s="34"/>
      <c r="CI532" s="34"/>
      <c r="CJ532" s="34"/>
      <c r="CK532" s="34"/>
      <c r="CL532" s="34"/>
      <c r="CM532" s="34"/>
      <c r="CN532" s="34" t="s">
        <v>2176</v>
      </c>
    </row>
    <row r="533" spans="1:92">
      <c r="A533" t="s">
        <v>2750</v>
      </c>
      <c r="B533">
        <v>723</v>
      </c>
      <c r="C533" t="s">
        <v>515</v>
      </c>
      <c r="D533">
        <v>5.0295353</v>
      </c>
      <c r="E533">
        <v>3.6469562</v>
      </c>
      <c r="F533">
        <v>3121.3755000000001</v>
      </c>
      <c r="G533">
        <v>225.34781000000001</v>
      </c>
      <c r="H533">
        <v>668.39733999999999</v>
      </c>
      <c r="I533">
        <v>1612.4390000000001</v>
      </c>
      <c r="J533">
        <v>615.19129999999996</v>
      </c>
      <c r="K533">
        <v>9</v>
      </c>
      <c r="L533">
        <v>73.746849999999995</v>
      </c>
      <c r="M533">
        <v>145.87825000000001</v>
      </c>
      <c r="N533" t="s">
        <v>2184</v>
      </c>
      <c r="O533">
        <v>109.33772</v>
      </c>
      <c r="P533">
        <v>121.56520999999999</v>
      </c>
      <c r="Q533">
        <v>446</v>
      </c>
      <c r="R533">
        <v>4.4850000000000003</v>
      </c>
      <c r="S533">
        <v>4.47</v>
      </c>
      <c r="T533">
        <v>4.4850000000000003</v>
      </c>
      <c r="U533">
        <v>3.819</v>
      </c>
      <c r="V533">
        <v>4.452</v>
      </c>
      <c r="W533">
        <v>3.1970000000000001</v>
      </c>
      <c r="X533">
        <v>8.8550000000000004</v>
      </c>
      <c r="Y533">
        <v>4.2389999999999999</v>
      </c>
      <c r="Z533">
        <v>6.0339999999999998</v>
      </c>
      <c r="AA533">
        <v>3.3109999999999999</v>
      </c>
      <c r="AB533">
        <v>1.9690000000000001</v>
      </c>
      <c r="AC533">
        <v>0.753</v>
      </c>
      <c r="AD533">
        <v>41649.504000000001</v>
      </c>
      <c r="AE533">
        <v>9396.8559999999998</v>
      </c>
      <c r="AF533">
        <v>24568.773000000001</v>
      </c>
      <c r="AG533">
        <v>1</v>
      </c>
      <c r="AH533">
        <v>2</v>
      </c>
      <c r="AI533">
        <v>0.25</v>
      </c>
      <c r="AJ533">
        <v>8.3333335999999994E-2</v>
      </c>
      <c r="AK533">
        <v>0.21854709</v>
      </c>
      <c r="AL533">
        <v>0.17762600000000001</v>
      </c>
      <c r="AM533">
        <v>45</v>
      </c>
      <c r="AN533">
        <v>11</v>
      </c>
      <c r="AO533">
        <v>70</v>
      </c>
      <c r="AP533">
        <v>80</v>
      </c>
      <c r="AQ533" s="34">
        <v>7.6977057000000002</v>
      </c>
      <c r="AR533" s="34">
        <v>1.1643589999999999</v>
      </c>
      <c r="AS533" s="34">
        <v>5.0311808E-2</v>
      </c>
      <c r="AT533" s="34">
        <v>291.57940000000002</v>
      </c>
      <c r="AU533" s="34">
        <v>300.49182000000002</v>
      </c>
      <c r="AV533" s="34"/>
      <c r="AW533" s="34"/>
      <c r="AX533" s="34">
        <v>0.5513496</v>
      </c>
      <c r="AY533" s="34"/>
      <c r="AZ533" s="34">
        <v>0.5513496</v>
      </c>
      <c r="BA533" s="34">
        <v>3.0000002000000001</v>
      </c>
      <c r="BB533" s="34">
        <v>0.33327000000000001</v>
      </c>
      <c r="BC533" s="34">
        <v>0</v>
      </c>
      <c r="BD533" s="34">
        <v>0</v>
      </c>
      <c r="BE533" s="34">
        <v>0.1</v>
      </c>
      <c r="BF533" s="34">
        <v>1.0000001E-2</v>
      </c>
      <c r="BG533" s="34">
        <v>0.70000004999999998</v>
      </c>
      <c r="BH533" s="34">
        <v>2.1000000999999999</v>
      </c>
      <c r="BI533" s="34">
        <v>4.4000000000000004</v>
      </c>
      <c r="BJ533" s="34">
        <v>0.70000004999999998</v>
      </c>
      <c r="BK533" s="34">
        <v>3.5000002000000001</v>
      </c>
      <c r="BL533" s="34">
        <v>0</v>
      </c>
      <c r="BM533" s="34">
        <v>0.70000004999999998</v>
      </c>
      <c r="BN533" s="34">
        <v>8</v>
      </c>
      <c r="BO533" s="34">
        <v>1</v>
      </c>
      <c r="BP533" s="34"/>
      <c r="BQ533" s="34"/>
      <c r="BR533" s="34"/>
      <c r="BS533" s="34">
        <v>2.6122345000000002E-2</v>
      </c>
      <c r="BT533" s="34">
        <v>0</v>
      </c>
      <c r="BU533" s="34">
        <v>0</v>
      </c>
      <c r="BV533" s="34">
        <v>3.0049999999999999</v>
      </c>
      <c r="BW533" s="34"/>
      <c r="BX533" s="34"/>
      <c r="BY533" s="34">
        <v>7.6800002999999997</v>
      </c>
      <c r="BZ533" s="34">
        <v>7.2000003000000001</v>
      </c>
      <c r="CA533" s="34">
        <v>1.5000001000000001</v>
      </c>
      <c r="CB533" s="34"/>
      <c r="CC533" s="34"/>
      <c r="CD533" s="34"/>
      <c r="CE533" s="34"/>
      <c r="CF533" s="34"/>
      <c r="CG533" s="34"/>
      <c r="CH533" s="34"/>
      <c r="CI533" s="34"/>
      <c r="CJ533" s="34"/>
      <c r="CK533" s="34"/>
      <c r="CL533" s="34"/>
      <c r="CM533" s="34"/>
      <c r="CN533" s="34" t="s">
        <v>2176</v>
      </c>
    </row>
    <row r="534" spans="1:92">
      <c r="A534" t="s">
        <v>2751</v>
      </c>
      <c r="B534">
        <v>724</v>
      </c>
      <c r="C534" t="s">
        <v>516</v>
      </c>
      <c r="D534">
        <v>10.202249999999999</v>
      </c>
      <c r="E534">
        <v>3.2999334</v>
      </c>
      <c r="F534">
        <v>2150.9535999999998</v>
      </c>
      <c r="G534">
        <v>368.92935</v>
      </c>
      <c r="H534">
        <v>1027.6318000000001</v>
      </c>
      <c r="I534">
        <v>261.66372999999999</v>
      </c>
      <c r="J534">
        <v>492.72872999999998</v>
      </c>
      <c r="K534">
        <v>11</v>
      </c>
      <c r="L534">
        <v>189.28104999999999</v>
      </c>
      <c r="M534">
        <v>106.44947000000001</v>
      </c>
      <c r="N534" t="s">
        <v>2275</v>
      </c>
      <c r="O534">
        <v>212.54684</v>
      </c>
      <c r="P534">
        <v>122.21975999999999</v>
      </c>
      <c r="Q534">
        <v>636</v>
      </c>
      <c r="R534">
        <v>6.3879999999999999</v>
      </c>
      <c r="S534">
        <v>3.71</v>
      </c>
      <c r="T534">
        <v>6.3879999999999999</v>
      </c>
      <c r="U534">
        <v>3.633</v>
      </c>
      <c r="V534">
        <v>3.29</v>
      </c>
      <c r="W534">
        <v>6.6070000000000002</v>
      </c>
      <c r="X534">
        <v>0</v>
      </c>
      <c r="Y534">
        <v>1.0680000000000001</v>
      </c>
      <c r="Z534">
        <v>5.9260000000000002</v>
      </c>
      <c r="AA534">
        <v>2.0190000000000001</v>
      </c>
      <c r="AB534">
        <v>2.39</v>
      </c>
      <c r="AC534">
        <v>1.5169999999999999</v>
      </c>
      <c r="AD534">
        <v>11318.677</v>
      </c>
      <c r="AE534">
        <v>5458.8926000000001</v>
      </c>
      <c r="AF534">
        <v>29062.425999999999</v>
      </c>
      <c r="AG534">
        <v>5</v>
      </c>
      <c r="AH534">
        <v>0.7</v>
      </c>
      <c r="AI534">
        <v>0.25</v>
      </c>
      <c r="AJ534">
        <v>0.108333334</v>
      </c>
      <c r="AK534">
        <v>1.1676153</v>
      </c>
      <c r="AL534">
        <v>0.22132652</v>
      </c>
      <c r="AM534">
        <v>40</v>
      </c>
      <c r="AN534">
        <v>60</v>
      </c>
      <c r="AO534">
        <v>50</v>
      </c>
      <c r="AP534">
        <v>61</v>
      </c>
      <c r="AQ534" s="34">
        <v>1.0960785</v>
      </c>
      <c r="AR534" s="34">
        <v>0</v>
      </c>
      <c r="AS534" s="34">
        <v>0.23359052999999999</v>
      </c>
      <c r="AT534" s="34">
        <v>11.988853000000001</v>
      </c>
      <c r="AU534" s="34">
        <v>13.318521499999999</v>
      </c>
      <c r="AV534" s="34"/>
      <c r="AW534" s="34"/>
      <c r="AX534" s="34"/>
      <c r="AY534" s="34"/>
      <c r="AZ534" s="34"/>
      <c r="BA534" s="34">
        <v>3.0000002000000001</v>
      </c>
      <c r="BB534" s="34">
        <v>0.69631505000000005</v>
      </c>
      <c r="BC534" s="34">
        <v>0</v>
      </c>
      <c r="BD534" s="34">
        <v>0</v>
      </c>
      <c r="BE534" s="34">
        <v>0.2</v>
      </c>
      <c r="BF534" s="34">
        <v>0</v>
      </c>
      <c r="BG534" s="34">
        <v>0.1</v>
      </c>
      <c r="BH534" s="34">
        <v>0.4</v>
      </c>
      <c r="BI534" s="34">
        <v>1.7</v>
      </c>
      <c r="BJ534" s="34">
        <v>4.4000000000000004</v>
      </c>
      <c r="BK534" s="34">
        <v>13.6</v>
      </c>
      <c r="BL534" s="34">
        <v>0</v>
      </c>
      <c r="BM534" s="34">
        <v>5.4</v>
      </c>
      <c r="BN534" s="34">
        <v>12.000000999999999</v>
      </c>
      <c r="BO534" s="34">
        <v>0</v>
      </c>
      <c r="BP534" s="34">
        <v>1.9848581000000001E-2</v>
      </c>
      <c r="BQ534" s="34"/>
      <c r="BR534" s="34"/>
      <c r="BS534" s="34"/>
      <c r="BT534" s="34"/>
      <c r="BU534" s="34"/>
      <c r="BV534" s="34">
        <v>2.3240001000000001</v>
      </c>
      <c r="BW534" s="34"/>
      <c r="BX534" s="34">
        <v>7.5000003000000003E-3</v>
      </c>
      <c r="BY534" s="34">
        <v>3.3600001000000002</v>
      </c>
      <c r="BZ534" s="34">
        <v>10.080000999999999</v>
      </c>
      <c r="CA534" s="34"/>
      <c r="CB534" s="34"/>
      <c r="CC534" s="34"/>
      <c r="CD534" s="34"/>
      <c r="CE534" s="34"/>
      <c r="CF534" s="34"/>
      <c r="CG534" s="34"/>
      <c r="CH534" s="34"/>
      <c r="CI534" s="34"/>
      <c r="CJ534" s="34"/>
      <c r="CK534" s="34"/>
      <c r="CL534" s="34"/>
      <c r="CM534" s="34"/>
      <c r="CN534" s="34" t="s">
        <v>2176</v>
      </c>
    </row>
    <row r="535" spans="1:92">
      <c r="A535" t="s">
        <v>2752</v>
      </c>
      <c r="B535">
        <v>725</v>
      </c>
      <c r="C535" t="s">
        <v>517</v>
      </c>
      <c r="D535">
        <v>3.9232638</v>
      </c>
      <c r="E535">
        <v>2.4962544000000002</v>
      </c>
      <c r="F535">
        <v>2713.0023999999999</v>
      </c>
      <c r="G535">
        <v>850.78290000000004</v>
      </c>
      <c r="H535">
        <v>1065.0079000000001</v>
      </c>
      <c r="I535">
        <v>304.48288000000002</v>
      </c>
      <c r="J535">
        <v>492.72872999999998</v>
      </c>
      <c r="K535">
        <v>9</v>
      </c>
      <c r="L535">
        <v>57.525860000000002</v>
      </c>
      <c r="M535">
        <v>99.850173999999996</v>
      </c>
      <c r="N535" t="s">
        <v>2202</v>
      </c>
      <c r="O535">
        <v>89.165085000000005</v>
      </c>
      <c r="P535">
        <v>108.53279999999999</v>
      </c>
      <c r="Q535">
        <v>438</v>
      </c>
      <c r="R535">
        <v>3.9609999999999999</v>
      </c>
      <c r="S535">
        <v>4.1669999999999998</v>
      </c>
      <c r="T535">
        <v>3.9609999999999999</v>
      </c>
      <c r="U535">
        <v>3.16</v>
      </c>
      <c r="V535">
        <v>3.456</v>
      </c>
      <c r="W535">
        <v>5.5410000000000004</v>
      </c>
      <c r="X535">
        <v>0</v>
      </c>
      <c r="Y535">
        <v>2.5209999999999999</v>
      </c>
      <c r="Z535">
        <v>7.7779999999999996</v>
      </c>
      <c r="AA535">
        <v>2.093</v>
      </c>
      <c r="AB535">
        <v>2.16</v>
      </c>
      <c r="AC535">
        <v>3.5249999999999999</v>
      </c>
      <c r="AD535">
        <v>15040.418</v>
      </c>
      <c r="AE535">
        <v>4934.0429999999997</v>
      </c>
      <c r="AF535">
        <v>26821.023000000001</v>
      </c>
      <c r="AG535">
        <v>0.8</v>
      </c>
      <c r="AH535">
        <v>0.7</v>
      </c>
      <c r="AI535">
        <v>0.16666666999999999</v>
      </c>
      <c r="AJ535">
        <v>0.108333334</v>
      </c>
      <c r="AK535">
        <v>0.14269708</v>
      </c>
      <c r="AL535">
        <v>0.15877552</v>
      </c>
      <c r="AM535">
        <v>15</v>
      </c>
      <c r="AN535">
        <v>40</v>
      </c>
      <c r="AO535">
        <v>60</v>
      </c>
      <c r="AP535">
        <v>61</v>
      </c>
      <c r="AQ535" s="34">
        <v>2.2011409999999998</v>
      </c>
      <c r="AR535" s="34">
        <v>0</v>
      </c>
      <c r="AS535" s="34">
        <v>1.3081069999999999</v>
      </c>
      <c r="AT535" s="34">
        <v>100.51908</v>
      </c>
      <c r="AU535" s="34">
        <v>104.02833</v>
      </c>
      <c r="AV535" s="34">
        <v>8.5634226E-4</v>
      </c>
      <c r="AW535" s="34">
        <v>16.074902000000002</v>
      </c>
      <c r="AX535" s="34"/>
      <c r="AY535" s="34">
        <v>26.791505999999998</v>
      </c>
      <c r="AZ535" s="34">
        <v>4.4107966000000003</v>
      </c>
      <c r="BA535" s="34">
        <v>0.5</v>
      </c>
      <c r="BB535" s="34">
        <v>0.43389</v>
      </c>
      <c r="BC535" s="34">
        <v>0</v>
      </c>
      <c r="BD535" s="34">
        <v>0</v>
      </c>
      <c r="BE535" s="34">
        <v>0.2</v>
      </c>
      <c r="BF535" s="34">
        <v>0</v>
      </c>
      <c r="BG535" s="34">
        <v>0.1</v>
      </c>
      <c r="BH535" s="34">
        <v>0.4</v>
      </c>
      <c r="BI535" s="34">
        <v>1.7</v>
      </c>
      <c r="BJ535" s="34">
        <v>4.4000000000000004</v>
      </c>
      <c r="BK535" s="34">
        <v>5</v>
      </c>
      <c r="BL535" s="34">
        <v>0</v>
      </c>
      <c r="BM535" s="34">
        <v>5.4</v>
      </c>
      <c r="BN535" s="34">
        <v>8</v>
      </c>
      <c r="BO535" s="34">
        <v>0</v>
      </c>
      <c r="BP535" s="34">
        <v>1.9848581000000001E-2</v>
      </c>
      <c r="BQ535" s="34"/>
      <c r="BR535" s="34"/>
      <c r="BS535" s="34"/>
      <c r="BT535" s="34"/>
      <c r="BU535" s="34"/>
      <c r="BV535" s="34">
        <v>2.3240001000000001</v>
      </c>
      <c r="BW535" s="34"/>
      <c r="BX535" s="34">
        <v>7.5000003000000003E-3</v>
      </c>
      <c r="BY535" s="34">
        <v>3.3600001000000002</v>
      </c>
      <c r="BZ535" s="34">
        <v>10.080000999999999</v>
      </c>
      <c r="CA535" s="34"/>
      <c r="CB535" s="34"/>
      <c r="CC535" s="34"/>
      <c r="CD535" s="34"/>
      <c r="CE535" s="34"/>
      <c r="CF535" s="34"/>
      <c r="CG535" s="34"/>
      <c r="CH535" s="34"/>
      <c r="CI535" s="34"/>
      <c r="CJ535" s="34"/>
      <c r="CK535" s="34"/>
      <c r="CL535" s="34"/>
      <c r="CM535" s="34"/>
      <c r="CN535" s="34" t="s">
        <v>2176</v>
      </c>
    </row>
    <row r="536" spans="1:92">
      <c r="A536" t="s">
        <v>2753</v>
      </c>
      <c r="B536">
        <v>726</v>
      </c>
      <c r="C536" t="s">
        <v>518</v>
      </c>
      <c r="D536">
        <v>12.645915</v>
      </c>
      <c r="E536">
        <v>5.0656650000000001</v>
      </c>
      <c r="F536">
        <v>4282.8590000000004</v>
      </c>
      <c r="G536">
        <v>3897.9690000000001</v>
      </c>
      <c r="H536">
        <v>173.00769</v>
      </c>
      <c r="I536">
        <v>0</v>
      </c>
      <c r="J536">
        <v>211.88211000000001</v>
      </c>
      <c r="K536">
        <v>10</v>
      </c>
      <c r="L536">
        <v>169.06301999999999</v>
      </c>
      <c r="M536">
        <v>107.78010999999999</v>
      </c>
      <c r="N536" t="s">
        <v>2181</v>
      </c>
      <c r="O536">
        <v>140.51016000000001</v>
      </c>
      <c r="P536">
        <v>103.380905</v>
      </c>
      <c r="Q536">
        <v>700</v>
      </c>
      <c r="R536">
        <v>7.1120000000000001</v>
      </c>
      <c r="S536">
        <v>5.2350000000000003</v>
      </c>
      <c r="T536">
        <v>7.1120000000000001</v>
      </c>
      <c r="U536">
        <v>4.5010000000000003</v>
      </c>
      <c r="V536">
        <v>0</v>
      </c>
      <c r="W536">
        <v>0</v>
      </c>
      <c r="X536">
        <v>0</v>
      </c>
      <c r="Y536">
        <v>0</v>
      </c>
      <c r="Z536">
        <v>0.40500000000000003</v>
      </c>
      <c r="AA536">
        <v>0.40500000000000003</v>
      </c>
      <c r="AB536">
        <v>0</v>
      </c>
      <c r="AC536">
        <v>0</v>
      </c>
      <c r="AD536">
        <v>0</v>
      </c>
      <c r="AE536">
        <v>5968.79</v>
      </c>
      <c r="AF536">
        <v>8102.3203000000003</v>
      </c>
      <c r="AG536">
        <v>1.5</v>
      </c>
      <c r="AH536">
        <v>0.8</v>
      </c>
      <c r="AI536">
        <v>0</v>
      </c>
      <c r="AJ536">
        <v>5.8333334000000001E-2</v>
      </c>
      <c r="AK536">
        <v>0.87942480000000001</v>
      </c>
      <c r="AL536">
        <v>0.128</v>
      </c>
      <c r="AM536">
        <v>60</v>
      </c>
      <c r="AN536">
        <v>16</v>
      </c>
      <c r="AO536">
        <v>0</v>
      </c>
      <c r="AP536">
        <v>22</v>
      </c>
      <c r="AQ536" s="34">
        <v>0</v>
      </c>
      <c r="AR536" s="34">
        <v>0</v>
      </c>
      <c r="AS536" s="34">
        <v>0</v>
      </c>
      <c r="AT536" s="34">
        <v>0</v>
      </c>
      <c r="AU536" s="34">
        <v>0</v>
      </c>
      <c r="AV536" s="34"/>
      <c r="AW536" s="34"/>
      <c r="AX536" s="34"/>
      <c r="AY536" s="34"/>
      <c r="AZ536" s="34"/>
      <c r="BA536" s="34">
        <v>0</v>
      </c>
      <c r="BB536" s="34">
        <v>2.0176249999999998</v>
      </c>
      <c r="BC536" s="34">
        <v>0.17362</v>
      </c>
      <c r="BD536" s="34">
        <v>0</v>
      </c>
      <c r="BE536" s="34">
        <v>0.05</v>
      </c>
      <c r="BF536" s="34">
        <v>1.0000001E-2</v>
      </c>
      <c r="BG536" s="34"/>
      <c r="BH536" s="34"/>
      <c r="BI536" s="34"/>
      <c r="BJ536" s="34"/>
      <c r="BK536" s="34"/>
      <c r="BL536" s="34"/>
      <c r="BM536" s="34"/>
      <c r="BN536" s="34"/>
      <c r="BO536" s="34"/>
      <c r="BP536" s="34"/>
      <c r="BQ536" s="34"/>
      <c r="BR536" s="34"/>
      <c r="BS536" s="34"/>
      <c r="BT536" s="34"/>
      <c r="BU536" s="34"/>
      <c r="BV536" s="34">
        <v>1.25</v>
      </c>
      <c r="BW536" s="34">
        <v>1E-3</v>
      </c>
      <c r="BX536" s="34">
        <v>1.2E-2</v>
      </c>
      <c r="BY536" s="34"/>
      <c r="BZ536" s="34"/>
      <c r="CA536" s="34"/>
      <c r="CB536" s="34"/>
      <c r="CC536" s="34"/>
      <c r="CD536" s="34"/>
      <c r="CE536" s="34"/>
      <c r="CF536" s="34"/>
      <c r="CG536" s="34"/>
      <c r="CH536" s="34"/>
      <c r="CI536" s="34"/>
      <c r="CJ536" s="34"/>
      <c r="CK536" s="34"/>
      <c r="CL536" s="34"/>
      <c r="CM536" s="34"/>
      <c r="CN536" s="34" t="s">
        <v>2182</v>
      </c>
    </row>
    <row r="537" spans="1:92">
      <c r="A537" t="s">
        <v>2754</v>
      </c>
      <c r="B537">
        <v>727</v>
      </c>
      <c r="C537" t="s">
        <v>519</v>
      </c>
      <c r="D537">
        <v>9.0744439999999997</v>
      </c>
      <c r="E537">
        <v>3.3150689999999998</v>
      </c>
      <c r="F537">
        <v>3704.0412999999999</v>
      </c>
      <c r="G537">
        <v>329.29090000000002</v>
      </c>
      <c r="H537">
        <v>3238.3166999999999</v>
      </c>
      <c r="I537">
        <v>0</v>
      </c>
      <c r="J537">
        <v>136.43373</v>
      </c>
      <c r="K537">
        <v>9</v>
      </c>
      <c r="L537">
        <v>133.05635000000001</v>
      </c>
      <c r="M537">
        <v>132.60276999999999</v>
      </c>
      <c r="N537" t="s">
        <v>2197</v>
      </c>
      <c r="O537">
        <v>99.719160000000002</v>
      </c>
      <c r="P537">
        <v>106.93770600000001</v>
      </c>
      <c r="Q537">
        <v>600</v>
      </c>
      <c r="R537">
        <v>6.0250000000000004</v>
      </c>
      <c r="S537">
        <v>4.8689999999999998</v>
      </c>
      <c r="T537">
        <v>6.0250000000000004</v>
      </c>
      <c r="U537">
        <v>3.641</v>
      </c>
      <c r="V537">
        <v>0</v>
      </c>
      <c r="W537">
        <v>0</v>
      </c>
      <c r="X537">
        <v>0</v>
      </c>
      <c r="Y537">
        <v>0</v>
      </c>
      <c r="Z537">
        <v>0.14899999999999999</v>
      </c>
      <c r="AA537">
        <v>0.14899999999999999</v>
      </c>
      <c r="AB537">
        <v>0</v>
      </c>
      <c r="AC537">
        <v>0</v>
      </c>
      <c r="AD537">
        <v>0</v>
      </c>
      <c r="AE537">
        <v>2793.3462</v>
      </c>
      <c r="AF537">
        <v>2973.6086</v>
      </c>
      <c r="AG537">
        <v>0.5</v>
      </c>
      <c r="AH537">
        <v>0.5</v>
      </c>
      <c r="AI537">
        <v>0</v>
      </c>
      <c r="AJ537">
        <v>0.1</v>
      </c>
      <c r="AK537">
        <v>0.28393844000000001</v>
      </c>
      <c r="AL537">
        <v>0.32500000000000001</v>
      </c>
      <c r="AM537">
        <v>20</v>
      </c>
      <c r="AN537">
        <v>65</v>
      </c>
      <c r="AO537">
        <v>0</v>
      </c>
      <c r="AP537">
        <v>10</v>
      </c>
      <c r="AQ537" s="34">
        <v>0</v>
      </c>
      <c r="AR537" s="34">
        <v>0</v>
      </c>
      <c r="AS537" s="34">
        <v>0</v>
      </c>
      <c r="AT537" s="34">
        <v>0</v>
      </c>
      <c r="AU537" s="34">
        <v>0</v>
      </c>
      <c r="AV537" s="34"/>
      <c r="AW537" s="34"/>
      <c r="AX537" s="34"/>
      <c r="AY537" s="34"/>
      <c r="AZ537" s="34"/>
      <c r="BA537" s="34">
        <v>0</v>
      </c>
      <c r="BB537" s="34">
        <v>0.18975001999999999</v>
      </c>
      <c r="BC537" s="34">
        <v>0</v>
      </c>
      <c r="BD537" s="34">
        <v>0</v>
      </c>
      <c r="BE537" s="34">
        <v>0.75000005999999997</v>
      </c>
      <c r="BF537" s="34">
        <v>0.1</v>
      </c>
      <c r="BG537" s="34"/>
      <c r="BH537" s="34"/>
      <c r="BI537" s="34"/>
      <c r="BJ537" s="34"/>
      <c r="BK537" s="34"/>
      <c r="BL537" s="34"/>
      <c r="BM537" s="34"/>
      <c r="BN537" s="34"/>
      <c r="BO537" s="34"/>
      <c r="BP537" s="34"/>
      <c r="BQ537" s="34"/>
      <c r="BR537" s="34"/>
      <c r="BS537" s="34"/>
      <c r="BT537" s="34"/>
      <c r="BU537" s="34"/>
      <c r="BV537" s="34">
        <v>1.1500001</v>
      </c>
      <c r="BW537" s="34"/>
      <c r="BX537" s="34">
        <v>5.2500001999999997E-2</v>
      </c>
      <c r="BY537" s="34"/>
      <c r="BZ537" s="34"/>
      <c r="CA537" s="34"/>
      <c r="CB537" s="34"/>
      <c r="CC537" s="34"/>
      <c r="CD537" s="34"/>
      <c r="CE537" s="34"/>
      <c r="CF537" s="34"/>
      <c r="CG537" s="34"/>
      <c r="CH537" s="34"/>
      <c r="CI537" s="34"/>
      <c r="CJ537" s="34"/>
      <c r="CK537" s="34"/>
      <c r="CL537" s="34"/>
      <c r="CM537" s="34"/>
      <c r="CN537" s="34" t="s">
        <v>2182</v>
      </c>
    </row>
    <row r="538" spans="1:92">
      <c r="A538" t="s">
        <v>2755</v>
      </c>
      <c r="B538">
        <v>728</v>
      </c>
      <c r="C538" t="s">
        <v>520</v>
      </c>
      <c r="D538">
        <v>2.8483499999999999</v>
      </c>
      <c r="E538">
        <v>1.1774125</v>
      </c>
      <c r="F538">
        <v>1141.0780999999999</v>
      </c>
      <c r="G538">
        <v>38.109406</v>
      </c>
      <c r="H538">
        <v>841.80835000000002</v>
      </c>
      <c r="I538">
        <v>0</v>
      </c>
      <c r="J538">
        <v>261.16043000000002</v>
      </c>
      <c r="K538">
        <v>8</v>
      </c>
      <c r="L538">
        <v>172.62727000000001</v>
      </c>
      <c r="M538">
        <v>117.74124999999999</v>
      </c>
      <c r="N538" t="s">
        <v>2172</v>
      </c>
      <c r="O538">
        <v>149.91316</v>
      </c>
      <c r="P538">
        <v>98.117710000000002</v>
      </c>
      <c r="Q538">
        <v>300</v>
      </c>
      <c r="R538">
        <v>3.375</v>
      </c>
      <c r="S538">
        <v>2.702</v>
      </c>
      <c r="T538">
        <v>3.375</v>
      </c>
      <c r="U538">
        <v>2.17</v>
      </c>
      <c r="V538">
        <v>0</v>
      </c>
      <c r="W538">
        <v>0</v>
      </c>
      <c r="X538">
        <v>0</v>
      </c>
      <c r="Y538">
        <v>0</v>
      </c>
      <c r="Z538">
        <v>0.24</v>
      </c>
      <c r="AA538">
        <v>0.2</v>
      </c>
      <c r="AB538">
        <v>0.04</v>
      </c>
      <c r="AC538">
        <v>0</v>
      </c>
      <c r="AD538">
        <v>0</v>
      </c>
      <c r="AE538">
        <v>3323.5736999999999</v>
      </c>
      <c r="AF538">
        <v>4007.5736999999999</v>
      </c>
      <c r="AG538">
        <v>3</v>
      </c>
      <c r="AH538">
        <v>0.4</v>
      </c>
      <c r="AI538">
        <v>0</v>
      </c>
      <c r="AJ538">
        <v>0.1</v>
      </c>
      <c r="AK538">
        <v>1.3117646999999999</v>
      </c>
      <c r="AL538">
        <v>0.14000000000000001</v>
      </c>
      <c r="AM538">
        <v>60</v>
      </c>
      <c r="AN538">
        <v>35</v>
      </c>
      <c r="AO538">
        <v>0</v>
      </c>
      <c r="AP538">
        <v>10</v>
      </c>
      <c r="AQ538" s="34">
        <v>0</v>
      </c>
      <c r="AR538" s="34">
        <v>0</v>
      </c>
      <c r="AS538" s="34">
        <v>0</v>
      </c>
      <c r="AT538" s="34">
        <v>0</v>
      </c>
      <c r="AU538" s="34">
        <v>0</v>
      </c>
      <c r="AV538" s="34"/>
      <c r="AW538" s="34"/>
      <c r="AX538" s="34"/>
      <c r="AY538" s="34"/>
      <c r="AZ538" s="34"/>
      <c r="BA538" s="34">
        <v>0</v>
      </c>
      <c r="BB538" s="34">
        <v>0.72</v>
      </c>
      <c r="BC538" s="34">
        <v>0</v>
      </c>
      <c r="BD538" s="34">
        <v>0</v>
      </c>
      <c r="BE538" s="34">
        <v>0.2</v>
      </c>
      <c r="BF538" s="34">
        <v>0.1</v>
      </c>
      <c r="BG538" s="34"/>
      <c r="BH538" s="34"/>
      <c r="BI538" s="34"/>
      <c r="BJ538" s="34"/>
      <c r="BK538" s="34"/>
      <c r="BL538" s="34"/>
      <c r="BM538" s="34"/>
      <c r="BN538" s="34"/>
      <c r="BO538" s="34"/>
      <c r="BP538" s="34"/>
      <c r="BQ538" s="34"/>
      <c r="BR538" s="34"/>
      <c r="BS538" s="34"/>
      <c r="BT538" s="34"/>
      <c r="BU538" s="34"/>
      <c r="BV538" s="34">
        <v>1.1200000000000001</v>
      </c>
      <c r="BW538" s="34"/>
      <c r="BX538" s="34">
        <v>5.2500001999999997E-2</v>
      </c>
      <c r="BY538" s="34">
        <v>0.4</v>
      </c>
      <c r="BZ538" s="34"/>
      <c r="CA538" s="34"/>
      <c r="CB538" s="34"/>
      <c r="CC538" s="34"/>
      <c r="CD538" s="34"/>
      <c r="CE538" s="34"/>
      <c r="CF538" s="34"/>
      <c r="CG538" s="34"/>
      <c r="CH538" s="34"/>
      <c r="CI538" s="34"/>
      <c r="CJ538" s="34"/>
      <c r="CK538" s="34"/>
      <c r="CL538" s="34"/>
      <c r="CM538" s="34"/>
      <c r="CN538" s="34" t="s">
        <v>2176</v>
      </c>
    </row>
    <row r="539" spans="1:92">
      <c r="A539" t="s">
        <v>2756</v>
      </c>
      <c r="B539">
        <v>729</v>
      </c>
      <c r="C539" t="s">
        <v>521</v>
      </c>
      <c r="D539">
        <v>0.68256329999999998</v>
      </c>
      <c r="E539">
        <v>0.40606934</v>
      </c>
      <c r="F539">
        <v>535.39570000000003</v>
      </c>
      <c r="G539">
        <v>0</v>
      </c>
      <c r="H539">
        <v>393.34609999999998</v>
      </c>
      <c r="I539">
        <v>0</v>
      </c>
      <c r="J539">
        <v>142.04957999999999</v>
      </c>
      <c r="K539">
        <v>8</v>
      </c>
      <c r="L539">
        <v>41.367469999999997</v>
      </c>
      <c r="M539">
        <v>40.606934000000003</v>
      </c>
      <c r="N539" t="s">
        <v>2421</v>
      </c>
      <c r="O539">
        <v>97.509039999999999</v>
      </c>
      <c r="P539">
        <v>81.21387</v>
      </c>
      <c r="Q539">
        <v>200</v>
      </c>
      <c r="R539">
        <v>1.6519999999999999</v>
      </c>
      <c r="S539">
        <v>1.851</v>
      </c>
      <c r="T539">
        <v>1.6519999999999999</v>
      </c>
      <c r="U539">
        <v>1.274</v>
      </c>
      <c r="V539">
        <v>0</v>
      </c>
      <c r="W539">
        <v>0</v>
      </c>
      <c r="X539">
        <v>0</v>
      </c>
      <c r="Y539">
        <v>0</v>
      </c>
      <c r="Z539">
        <v>5.8000000000000003E-2</v>
      </c>
      <c r="AA539">
        <v>5.8000000000000003E-2</v>
      </c>
      <c r="AB539">
        <v>0</v>
      </c>
      <c r="AC539">
        <v>0</v>
      </c>
      <c r="AD539">
        <v>0</v>
      </c>
      <c r="AE539">
        <v>1167</v>
      </c>
      <c r="AF539">
        <v>1167</v>
      </c>
      <c r="AG539">
        <v>0</v>
      </c>
      <c r="AH539">
        <v>4</v>
      </c>
      <c r="AI539">
        <v>0</v>
      </c>
      <c r="AJ539">
        <v>1.6666667999999999E-2</v>
      </c>
      <c r="AK539">
        <v>2.6</v>
      </c>
      <c r="AL539">
        <v>2.6</v>
      </c>
      <c r="AM539">
        <v>0</v>
      </c>
      <c r="AN539">
        <v>65</v>
      </c>
      <c r="AO539">
        <v>0</v>
      </c>
      <c r="AP539">
        <v>5</v>
      </c>
      <c r="AQ539" s="34">
        <v>0</v>
      </c>
      <c r="AR539" s="34">
        <v>0</v>
      </c>
      <c r="AS539" s="34">
        <v>0</v>
      </c>
      <c r="AT539" s="34">
        <v>0</v>
      </c>
      <c r="AU539" s="34">
        <v>0</v>
      </c>
      <c r="AV539" s="34"/>
      <c r="AW539" s="34"/>
      <c r="AX539" s="34"/>
      <c r="AY539" s="34"/>
      <c r="AZ539" s="34"/>
      <c r="BA539" s="34">
        <v>0</v>
      </c>
      <c r="BB539" s="34">
        <v>0</v>
      </c>
      <c r="BC539" s="34">
        <v>0</v>
      </c>
      <c r="BD539" s="34">
        <v>0</v>
      </c>
      <c r="BE539" s="34">
        <v>0.2</v>
      </c>
      <c r="BF539" s="34">
        <v>0.05</v>
      </c>
      <c r="BG539" s="34"/>
      <c r="BH539" s="34"/>
      <c r="BI539" s="34"/>
      <c r="BJ539" s="34"/>
      <c r="BK539" s="34"/>
      <c r="BL539" s="34"/>
      <c r="BM539" s="34"/>
      <c r="BN539" s="34"/>
      <c r="BO539" s="34"/>
      <c r="BP539" s="34"/>
      <c r="BQ539" s="34"/>
      <c r="BR539" s="34"/>
      <c r="BS539" s="34"/>
      <c r="BT539" s="34"/>
      <c r="BU539" s="34"/>
      <c r="BV539" s="34">
        <v>0.46</v>
      </c>
      <c r="BW539" s="34"/>
      <c r="BX539" s="34"/>
      <c r="BY539" s="34"/>
      <c r="BZ539" s="34"/>
      <c r="CA539" s="34"/>
      <c r="CB539" s="34"/>
      <c r="CC539" s="34"/>
      <c r="CD539" s="34"/>
      <c r="CE539" s="34"/>
      <c r="CF539" s="34"/>
      <c r="CG539" s="34"/>
      <c r="CH539" s="34"/>
      <c r="CI539" s="34"/>
      <c r="CJ539" s="34"/>
      <c r="CK539" s="34"/>
      <c r="CL539" s="34"/>
      <c r="CM539" s="34"/>
      <c r="CN539" s="34" t="s">
        <v>2176</v>
      </c>
    </row>
    <row r="540" spans="1:92">
      <c r="A540" t="s">
        <v>2757</v>
      </c>
      <c r="B540">
        <v>730</v>
      </c>
      <c r="C540" t="s">
        <v>522</v>
      </c>
      <c r="D540">
        <v>16.548376000000001</v>
      </c>
      <c r="E540">
        <v>5.1339040000000002</v>
      </c>
      <c r="F540">
        <v>3178.8499000000002</v>
      </c>
      <c r="G540">
        <v>2712.3980000000001</v>
      </c>
      <c r="H540">
        <v>0</v>
      </c>
      <c r="I540">
        <v>0</v>
      </c>
      <c r="J540">
        <v>466.45186999999999</v>
      </c>
      <c r="K540">
        <v>6</v>
      </c>
      <c r="L540">
        <v>58.995989999999999</v>
      </c>
      <c r="M540">
        <v>95.072295999999994</v>
      </c>
      <c r="N540" t="s">
        <v>2251</v>
      </c>
      <c r="O540">
        <v>79.5595</v>
      </c>
      <c r="P540">
        <v>88.515590000000003</v>
      </c>
      <c r="Q540">
        <v>801</v>
      </c>
      <c r="R540">
        <v>8.1359999999999992</v>
      </c>
      <c r="S540">
        <v>4.5110000000000001</v>
      </c>
      <c r="T540">
        <v>8.1359999999999992</v>
      </c>
      <c r="U540">
        <v>4.532</v>
      </c>
      <c r="V540">
        <v>0.40400000000000003</v>
      </c>
      <c r="W540">
        <v>0</v>
      </c>
      <c r="X540">
        <v>0</v>
      </c>
      <c r="Y540">
        <v>0.94199999999999995</v>
      </c>
      <c r="Z540">
        <v>0.55800000000000005</v>
      </c>
      <c r="AA540">
        <v>0.52700000000000002</v>
      </c>
      <c r="AB540">
        <v>0.02</v>
      </c>
      <c r="AC540">
        <v>1.0999999999999999E-2</v>
      </c>
      <c r="AD540">
        <v>1724.9761000000001</v>
      </c>
      <c r="AE540">
        <v>7583.1396000000004</v>
      </c>
      <c r="AF540">
        <v>8806.02</v>
      </c>
      <c r="AG540">
        <v>2</v>
      </c>
      <c r="AH540">
        <v>0</v>
      </c>
      <c r="AI540">
        <v>4.1666669999999998E-3</v>
      </c>
      <c r="AJ540">
        <v>4.1666667999999997E-2</v>
      </c>
      <c r="AK540">
        <v>1.8</v>
      </c>
      <c r="AL540">
        <v>0</v>
      </c>
      <c r="AM540">
        <v>90</v>
      </c>
      <c r="AN540">
        <v>0</v>
      </c>
      <c r="AO540">
        <v>1</v>
      </c>
      <c r="AP540">
        <v>80</v>
      </c>
      <c r="AQ540" s="34">
        <v>0.43124404999999999</v>
      </c>
      <c r="AR540" s="34">
        <v>0</v>
      </c>
      <c r="AS540" s="34">
        <v>0</v>
      </c>
      <c r="AT540" s="34">
        <v>1.7272403000000001</v>
      </c>
      <c r="AU540" s="34">
        <v>2.1584845000000001</v>
      </c>
      <c r="AV540" s="34"/>
      <c r="AW540" s="34"/>
      <c r="AX540" s="34"/>
      <c r="AY540" s="34"/>
      <c r="AZ540" s="34"/>
      <c r="BA540" s="34">
        <v>0</v>
      </c>
      <c r="BB540" s="34">
        <v>2.2659600000000002</v>
      </c>
      <c r="BC540" s="34">
        <v>0</v>
      </c>
      <c r="BD540" s="34">
        <v>0</v>
      </c>
      <c r="BE540" s="34">
        <v>0</v>
      </c>
      <c r="BF540" s="34">
        <v>0</v>
      </c>
      <c r="BG540" s="34">
        <v>0</v>
      </c>
      <c r="BH540" s="34">
        <v>0</v>
      </c>
      <c r="BI540" s="34">
        <v>0</v>
      </c>
      <c r="BJ540" s="34">
        <v>0.2</v>
      </c>
      <c r="BK540" s="34">
        <v>0</v>
      </c>
      <c r="BL540" s="34">
        <v>0</v>
      </c>
      <c r="BM540" s="34"/>
      <c r="BN540" s="34"/>
      <c r="BO540" s="34"/>
      <c r="BP540" s="34"/>
      <c r="BQ540" s="34"/>
      <c r="BR540" s="34"/>
      <c r="BS540" s="34"/>
      <c r="BT540" s="34"/>
      <c r="BU540" s="34"/>
      <c r="BV540" s="34">
        <v>1.5375000000000001</v>
      </c>
      <c r="BW540" s="34"/>
      <c r="BX540" s="34"/>
      <c r="BY540" s="34">
        <v>0.16000001</v>
      </c>
      <c r="BZ540" s="34"/>
      <c r="CA540" s="34"/>
      <c r="CB540" s="34"/>
      <c r="CC540" s="34"/>
      <c r="CD540" s="34"/>
      <c r="CE540" s="34"/>
      <c r="CF540" s="34"/>
      <c r="CG540" s="34"/>
      <c r="CH540" s="34"/>
      <c r="CI540" s="34"/>
      <c r="CJ540" s="34"/>
      <c r="CK540" s="34"/>
      <c r="CL540" s="34"/>
      <c r="CM540" s="34"/>
      <c r="CN540" s="34" t="s">
        <v>2182</v>
      </c>
    </row>
    <row r="541" spans="1:92">
      <c r="A541" t="s">
        <v>2758</v>
      </c>
      <c r="B541">
        <v>731</v>
      </c>
      <c r="C541" t="s">
        <v>177</v>
      </c>
      <c r="D541">
        <v>11.227012</v>
      </c>
      <c r="E541">
        <v>6.3996930000000001</v>
      </c>
      <c r="F541">
        <v>8023.4535999999998</v>
      </c>
      <c r="G541">
        <v>7267.5092999999997</v>
      </c>
      <c r="H541">
        <v>233.53001</v>
      </c>
      <c r="I541">
        <v>0</v>
      </c>
      <c r="J541">
        <v>522.4144</v>
      </c>
      <c r="K541">
        <v>12</v>
      </c>
      <c r="L541">
        <v>96.286545000000004</v>
      </c>
      <c r="M541">
        <v>87.667019999999994</v>
      </c>
      <c r="N541" t="s">
        <v>2175</v>
      </c>
      <c r="O541">
        <v>54.765909999999998</v>
      </c>
      <c r="P541">
        <v>81.008769999999998</v>
      </c>
      <c r="Q541">
        <v>731</v>
      </c>
      <c r="R541">
        <v>6.7009999999999996</v>
      </c>
      <c r="S541">
        <v>7.1660000000000004</v>
      </c>
      <c r="T541">
        <v>6.7009999999999996</v>
      </c>
      <c r="U541">
        <v>5.0599999999999996</v>
      </c>
      <c r="V541">
        <v>3.1720000000000002</v>
      </c>
      <c r="W541">
        <v>6.3380000000000001</v>
      </c>
      <c r="X541">
        <v>0</v>
      </c>
      <c r="Y541">
        <v>1.0629999999999999</v>
      </c>
      <c r="Z541">
        <v>0.874</v>
      </c>
      <c r="AA541">
        <v>0.85199999999999998</v>
      </c>
      <c r="AB541">
        <v>8.0000000000000002E-3</v>
      </c>
      <c r="AC541">
        <v>1.2999999999999999E-2</v>
      </c>
      <c r="AD541">
        <v>6209.9146000000001</v>
      </c>
      <c r="AE541">
        <v>9154.52</v>
      </c>
      <c r="AF541">
        <v>10836.339</v>
      </c>
      <c r="AG541">
        <v>2</v>
      </c>
      <c r="AH541">
        <v>0.5</v>
      </c>
      <c r="AI541">
        <v>8.3333339999999995E-3</v>
      </c>
      <c r="AJ541">
        <v>4.1666667999999997E-2</v>
      </c>
      <c r="AK541">
        <v>1.4762712</v>
      </c>
      <c r="AL541">
        <v>0.04</v>
      </c>
      <c r="AM541">
        <v>75</v>
      </c>
      <c r="AN541">
        <v>8</v>
      </c>
      <c r="AO541">
        <v>3</v>
      </c>
      <c r="AP541">
        <v>20</v>
      </c>
      <c r="AQ541" s="34">
        <v>1.6994937999999999</v>
      </c>
      <c r="AR541" s="34">
        <v>0</v>
      </c>
      <c r="AS541" s="34">
        <v>0</v>
      </c>
      <c r="AT541" s="34">
        <v>13.877397999999999</v>
      </c>
      <c r="AU541" s="34">
        <v>15.576893</v>
      </c>
      <c r="AV541" s="34"/>
      <c r="AW541" s="34"/>
      <c r="AX541" s="34"/>
      <c r="AY541" s="34"/>
      <c r="AZ541" s="34"/>
      <c r="BA541" s="34">
        <v>0</v>
      </c>
      <c r="BB541" s="34">
        <v>3.0264400999999999</v>
      </c>
      <c r="BC541" s="34">
        <v>0</v>
      </c>
      <c r="BD541" s="34">
        <v>0</v>
      </c>
      <c r="BE541" s="34">
        <v>0.05</v>
      </c>
      <c r="BF541" s="34">
        <v>0</v>
      </c>
      <c r="BG541" s="34">
        <v>0</v>
      </c>
      <c r="BH541" s="34">
        <v>0</v>
      </c>
      <c r="BI541" s="34">
        <v>0</v>
      </c>
      <c r="BJ541" s="34">
        <v>0.3</v>
      </c>
      <c r="BK541" s="34">
        <v>0</v>
      </c>
      <c r="BL541" s="34">
        <v>0</v>
      </c>
      <c r="BM541" s="34"/>
      <c r="BN541" s="34"/>
      <c r="BO541" s="34"/>
      <c r="BP541" s="34"/>
      <c r="BQ541" s="34"/>
      <c r="BR541" s="34"/>
      <c r="BS541" s="34"/>
      <c r="BT541" s="34"/>
      <c r="BU541" s="34"/>
      <c r="BV541" s="34">
        <v>1.5250001</v>
      </c>
      <c r="BW541" s="34"/>
      <c r="BX541" s="34"/>
      <c r="BY541" s="34"/>
      <c r="BZ541" s="34"/>
      <c r="CA541" s="34"/>
      <c r="CB541" s="34"/>
      <c r="CC541" s="34"/>
      <c r="CD541" s="34"/>
      <c r="CE541" s="34"/>
      <c r="CF541" s="34"/>
      <c r="CG541" s="34"/>
      <c r="CH541" s="34"/>
      <c r="CI541" s="34"/>
      <c r="CJ541" s="34"/>
      <c r="CK541" s="34"/>
      <c r="CL541" s="34"/>
      <c r="CM541" s="34"/>
      <c r="CN541" s="34" t="s">
        <v>2182</v>
      </c>
    </row>
    <row r="542" spans="1:92">
      <c r="A542" t="s">
        <v>2759</v>
      </c>
      <c r="B542">
        <v>732</v>
      </c>
      <c r="C542" t="s">
        <v>523</v>
      </c>
      <c r="D542">
        <v>1.2928196000000001</v>
      </c>
      <c r="E542">
        <v>0.12840270000000001</v>
      </c>
      <c r="F542">
        <v>18.626583</v>
      </c>
      <c r="G542">
        <v>1.7128855000000001</v>
      </c>
      <c r="H542">
        <v>16.913698</v>
      </c>
      <c r="I542">
        <v>0</v>
      </c>
      <c r="J542">
        <v>0</v>
      </c>
      <c r="K542">
        <v>3</v>
      </c>
      <c r="L542">
        <v>1.319069</v>
      </c>
      <c r="M542">
        <v>1.0881584</v>
      </c>
      <c r="N542" t="s">
        <v>2227</v>
      </c>
      <c r="O542">
        <v>3.5226690000000001</v>
      </c>
      <c r="P542">
        <v>2.1049623</v>
      </c>
      <c r="Q542">
        <v>200</v>
      </c>
      <c r="R542">
        <v>2.274</v>
      </c>
      <c r="S542">
        <v>0.34499999999999997</v>
      </c>
      <c r="T542">
        <v>2.274</v>
      </c>
      <c r="U542">
        <v>0.71699999999999997</v>
      </c>
      <c r="V542">
        <v>0</v>
      </c>
      <c r="W542">
        <v>0</v>
      </c>
      <c r="X542">
        <v>0</v>
      </c>
      <c r="Y542">
        <v>0</v>
      </c>
      <c r="Z542">
        <v>1.6E-2</v>
      </c>
      <c r="AA542">
        <v>1.6E-2</v>
      </c>
      <c r="AB542">
        <v>0</v>
      </c>
      <c r="AC542">
        <v>0</v>
      </c>
      <c r="AD542">
        <v>0</v>
      </c>
      <c r="AE542">
        <v>220</v>
      </c>
      <c r="AF542">
        <v>318</v>
      </c>
      <c r="AG542">
        <v>0.5</v>
      </c>
      <c r="AH542">
        <v>0.5</v>
      </c>
      <c r="AI542">
        <v>0</v>
      </c>
      <c r="AK542">
        <v>0.23181816999999999</v>
      </c>
      <c r="AL542">
        <v>0.05</v>
      </c>
      <c r="AM542">
        <v>50</v>
      </c>
      <c r="AN542">
        <v>10</v>
      </c>
      <c r="AO542">
        <v>0</v>
      </c>
      <c r="AQ542" s="34">
        <v>0</v>
      </c>
      <c r="AR542" s="34">
        <v>0</v>
      </c>
      <c r="AS542" s="34">
        <v>0</v>
      </c>
      <c r="AT542" s="34">
        <v>0</v>
      </c>
      <c r="AU542" s="34">
        <v>0</v>
      </c>
      <c r="AV542" s="34"/>
      <c r="AW542" s="34"/>
      <c r="AX542" s="34"/>
      <c r="AY542" s="34"/>
      <c r="AZ542" s="34"/>
      <c r="BA542" s="34">
        <v>0</v>
      </c>
      <c r="BB542" s="34">
        <v>0.1</v>
      </c>
      <c r="BC542" s="34">
        <v>0</v>
      </c>
      <c r="BD542" s="34">
        <v>0</v>
      </c>
      <c r="BE542" s="34">
        <v>1.0000001E-2</v>
      </c>
      <c r="BF542" s="34">
        <v>0</v>
      </c>
      <c r="BG542" s="34"/>
      <c r="BH542" s="34"/>
      <c r="BI542" s="34"/>
      <c r="BJ542" s="34"/>
      <c r="BK542" s="34"/>
      <c r="BL542" s="34"/>
      <c r="BM542" s="34"/>
      <c r="BN542" s="34"/>
      <c r="BO542" s="34"/>
      <c r="BP542" s="34"/>
      <c r="BQ542" s="34"/>
      <c r="BR542" s="34"/>
      <c r="BS542" s="34"/>
      <c r="BT542" s="34"/>
      <c r="BU542" s="34"/>
      <c r="BV542" s="34"/>
      <c r="BW542" s="34"/>
      <c r="BX542" s="34"/>
      <c r="BY542" s="34"/>
      <c r="BZ542" s="34"/>
      <c r="CA542" s="34"/>
      <c r="CB542" s="34"/>
      <c r="CC542" s="34"/>
      <c r="CD542" s="34"/>
      <c r="CE542" s="34"/>
      <c r="CF542" s="34"/>
      <c r="CG542" s="34"/>
      <c r="CH542" s="34"/>
      <c r="CI542" s="34"/>
      <c r="CJ542" s="34"/>
      <c r="CK542" s="34"/>
      <c r="CL542" s="34"/>
      <c r="CM542" s="34"/>
      <c r="CN542" s="34" t="s">
        <v>2182</v>
      </c>
    </row>
    <row r="543" spans="1:92">
      <c r="A543" t="s">
        <v>2760</v>
      </c>
      <c r="B543">
        <v>733</v>
      </c>
      <c r="C543" t="s">
        <v>524</v>
      </c>
      <c r="D543">
        <v>78.95487</v>
      </c>
      <c r="E543">
        <v>2.586192</v>
      </c>
      <c r="F543">
        <v>389.82373000000001</v>
      </c>
      <c r="G543">
        <v>0</v>
      </c>
      <c r="H543">
        <v>389.82373000000001</v>
      </c>
      <c r="I543">
        <v>0</v>
      </c>
      <c r="J543">
        <v>0</v>
      </c>
      <c r="K543">
        <v>2</v>
      </c>
      <c r="L543">
        <v>257.26578000000001</v>
      </c>
      <c r="M543">
        <v>45.371788000000002</v>
      </c>
      <c r="N543" t="s">
        <v>2227</v>
      </c>
      <c r="O543">
        <v>215.13587999999999</v>
      </c>
      <c r="P543">
        <v>42.396590000000003</v>
      </c>
      <c r="Q543">
        <v>900</v>
      </c>
      <c r="R543">
        <v>9</v>
      </c>
      <c r="S543">
        <v>1.58</v>
      </c>
      <c r="T543">
        <v>9</v>
      </c>
      <c r="U543">
        <v>3.2160000000000002</v>
      </c>
      <c r="V543">
        <v>0</v>
      </c>
      <c r="W543">
        <v>0</v>
      </c>
      <c r="X543">
        <v>0</v>
      </c>
      <c r="Y543">
        <v>0</v>
      </c>
      <c r="Z543">
        <v>0.01</v>
      </c>
      <c r="AA543">
        <v>0.01</v>
      </c>
      <c r="AB543">
        <v>0</v>
      </c>
      <c r="AC543">
        <v>0</v>
      </c>
      <c r="AD543">
        <v>0</v>
      </c>
      <c r="AE543">
        <v>200</v>
      </c>
      <c r="AF543">
        <v>200</v>
      </c>
      <c r="AG543">
        <v>0</v>
      </c>
      <c r="AH543">
        <v>0.5</v>
      </c>
      <c r="AI543">
        <v>0</v>
      </c>
      <c r="AJ543">
        <v>8.3333339999999995E-3</v>
      </c>
      <c r="AK543">
        <v>0.45</v>
      </c>
      <c r="AL543">
        <v>0.45</v>
      </c>
      <c r="AM543">
        <v>0</v>
      </c>
      <c r="AN543">
        <v>90</v>
      </c>
      <c r="AO543">
        <v>0</v>
      </c>
      <c r="AP543">
        <v>12</v>
      </c>
      <c r="AQ543" s="34">
        <v>0</v>
      </c>
      <c r="AR543" s="34">
        <v>0</v>
      </c>
      <c r="AS543" s="34">
        <v>0</v>
      </c>
      <c r="AT543" s="34">
        <v>0</v>
      </c>
      <c r="AU543" s="34">
        <v>0</v>
      </c>
      <c r="AV543" s="34"/>
      <c r="AW543" s="34"/>
      <c r="AX543" s="34"/>
      <c r="AY543" s="34"/>
      <c r="AZ543" s="34"/>
      <c r="BA543" s="34">
        <v>0</v>
      </c>
      <c r="BB543" s="34">
        <v>0</v>
      </c>
      <c r="BC543" s="34">
        <v>0</v>
      </c>
      <c r="BD543" s="34">
        <v>0</v>
      </c>
      <c r="BE543" s="34">
        <v>0.1</v>
      </c>
      <c r="BF543" s="34">
        <v>0</v>
      </c>
      <c r="BG543" s="34"/>
      <c r="BH543" s="34"/>
      <c r="BI543" s="34"/>
      <c r="BJ543" s="34"/>
      <c r="BK543" s="34"/>
      <c r="BL543" s="34"/>
      <c r="BM543" s="34"/>
      <c r="BN543" s="34"/>
      <c r="BO543" s="34"/>
      <c r="BP543" s="34"/>
      <c r="BQ543" s="34"/>
      <c r="BR543" s="34"/>
      <c r="BS543" s="34"/>
      <c r="BT543" s="34"/>
      <c r="BU543" s="34"/>
      <c r="BV543" s="34">
        <v>0</v>
      </c>
      <c r="BW543" s="34"/>
      <c r="BX543" s="34"/>
      <c r="BY543" s="34"/>
      <c r="BZ543" s="34"/>
      <c r="CA543" s="34"/>
      <c r="CB543" s="34"/>
      <c r="CC543" s="34"/>
      <c r="CD543" s="34"/>
      <c r="CE543" s="34"/>
      <c r="CF543" s="34"/>
      <c r="CG543" s="34"/>
      <c r="CH543" s="34"/>
      <c r="CI543" s="34"/>
      <c r="CJ543" s="34"/>
      <c r="CK543" s="34"/>
      <c r="CL543" s="34"/>
      <c r="CM543" s="34"/>
      <c r="CN543" s="34" t="s">
        <v>2182</v>
      </c>
    </row>
    <row r="544" spans="1:92">
      <c r="A544" t="s">
        <v>2761</v>
      </c>
      <c r="B544">
        <v>734</v>
      </c>
      <c r="C544" t="s">
        <v>525</v>
      </c>
      <c r="D544">
        <v>8.1170749999999998</v>
      </c>
      <c r="E544">
        <v>2.3632867000000002</v>
      </c>
      <c r="F544">
        <v>2382.6765</v>
      </c>
      <c r="G544">
        <v>0</v>
      </c>
      <c r="H544">
        <v>2240.627</v>
      </c>
      <c r="I544">
        <v>0</v>
      </c>
      <c r="J544">
        <v>142.04957999999999</v>
      </c>
      <c r="K544">
        <v>11</v>
      </c>
      <c r="L544">
        <v>150.59505999999999</v>
      </c>
      <c r="M544">
        <v>76.235054000000005</v>
      </c>
      <c r="N544" t="s">
        <v>2195</v>
      </c>
      <c r="O544">
        <v>238.73749000000001</v>
      </c>
      <c r="P544">
        <v>124.38351</v>
      </c>
      <c r="Q544">
        <v>600</v>
      </c>
      <c r="R544">
        <v>5.6980000000000004</v>
      </c>
      <c r="S544">
        <v>3.9049999999999998</v>
      </c>
      <c r="T544">
        <v>5.6980000000000004</v>
      </c>
      <c r="U544">
        <v>3.0750000000000002</v>
      </c>
      <c r="V544">
        <v>0</v>
      </c>
      <c r="W544">
        <v>0</v>
      </c>
      <c r="X544">
        <v>0</v>
      </c>
      <c r="Y544">
        <v>0</v>
      </c>
      <c r="Z544">
        <v>8.7999999999999995E-2</v>
      </c>
      <c r="AA544">
        <v>8.7999999999999995E-2</v>
      </c>
      <c r="AB544">
        <v>0</v>
      </c>
      <c r="AC544">
        <v>0</v>
      </c>
      <c r="AD544">
        <v>0</v>
      </c>
      <c r="AE544">
        <v>1767</v>
      </c>
      <c r="AF544">
        <v>1767</v>
      </c>
      <c r="AG544">
        <v>0</v>
      </c>
      <c r="AH544">
        <v>0.7</v>
      </c>
      <c r="AI544">
        <v>0</v>
      </c>
      <c r="AJ544">
        <v>1.6666667999999999E-2</v>
      </c>
      <c r="AK544">
        <v>0.38500000000000001</v>
      </c>
      <c r="AL544">
        <v>0.38500000000000001</v>
      </c>
      <c r="AM544">
        <v>0</v>
      </c>
      <c r="AN544">
        <v>55</v>
      </c>
      <c r="AO544">
        <v>0</v>
      </c>
      <c r="AP544">
        <v>25</v>
      </c>
      <c r="AQ544" s="34">
        <v>0</v>
      </c>
      <c r="AR544" s="34">
        <v>0</v>
      </c>
      <c r="AS544" s="34">
        <v>0</v>
      </c>
      <c r="AT544" s="34">
        <v>0</v>
      </c>
      <c r="AU544" s="34">
        <v>0</v>
      </c>
      <c r="AV544" s="34"/>
      <c r="AW544" s="34"/>
      <c r="AX544" s="34"/>
      <c r="AY544" s="34"/>
      <c r="AZ544" s="34"/>
      <c r="BA544" s="34">
        <v>0</v>
      </c>
      <c r="BB544" s="34">
        <v>0</v>
      </c>
      <c r="BC544" s="34">
        <v>0</v>
      </c>
      <c r="BD544" s="34">
        <v>0</v>
      </c>
      <c r="BE544" s="34">
        <v>0.55000000000000004</v>
      </c>
      <c r="BF544" s="34">
        <v>0</v>
      </c>
      <c r="BG544" s="34"/>
      <c r="BH544" s="34"/>
      <c r="BI544" s="34"/>
      <c r="BJ544" s="34"/>
      <c r="BK544" s="34"/>
      <c r="BL544" s="34"/>
      <c r="BM544" s="34"/>
      <c r="BN544" s="34"/>
      <c r="BO544" s="34"/>
      <c r="BP544" s="34"/>
      <c r="BQ544" s="34"/>
      <c r="BR544" s="34"/>
      <c r="BS544" s="34"/>
      <c r="BT544" s="34"/>
      <c r="BU544" s="34"/>
      <c r="BV544" s="34">
        <v>0.46</v>
      </c>
      <c r="BW544" s="34"/>
      <c r="BX544" s="34"/>
      <c r="BY544" s="34"/>
      <c r="BZ544" s="34"/>
      <c r="CA544" s="34"/>
      <c r="CB544" s="34"/>
      <c r="CC544" s="34"/>
      <c r="CD544" s="34"/>
      <c r="CE544" s="34"/>
      <c r="CF544" s="34"/>
      <c r="CG544" s="34"/>
      <c r="CH544" s="34"/>
      <c r="CI544" s="34"/>
      <c r="CJ544" s="34"/>
      <c r="CK544" s="34"/>
      <c r="CL544" s="34"/>
      <c r="CM544" s="34"/>
      <c r="CN544" s="34" t="s">
        <v>2176</v>
      </c>
    </row>
    <row r="545" spans="1:92">
      <c r="A545" t="s">
        <v>2762</v>
      </c>
      <c r="B545">
        <v>735</v>
      </c>
      <c r="C545" t="s">
        <v>526</v>
      </c>
      <c r="D545">
        <v>3.6119783000000001</v>
      </c>
      <c r="E545">
        <v>0.84729770000000004</v>
      </c>
      <c r="F545">
        <v>507.78496999999999</v>
      </c>
      <c r="G545">
        <v>0</v>
      </c>
      <c r="H545">
        <v>365.73538000000002</v>
      </c>
      <c r="I545">
        <v>0</v>
      </c>
      <c r="J545">
        <v>142.04957999999999</v>
      </c>
      <c r="K545">
        <v>8</v>
      </c>
      <c r="L545">
        <v>218.90776</v>
      </c>
      <c r="M545">
        <v>84.729774000000006</v>
      </c>
      <c r="N545" t="s">
        <v>2192</v>
      </c>
      <c r="O545">
        <v>277.84449999999998</v>
      </c>
      <c r="P545">
        <v>94.144195999999994</v>
      </c>
      <c r="Q545">
        <v>400</v>
      </c>
      <c r="R545">
        <v>3.8010000000000002</v>
      </c>
      <c r="S545">
        <v>1.8029999999999999</v>
      </c>
      <c r="T545">
        <v>3.8010000000000002</v>
      </c>
      <c r="U545">
        <v>1.841</v>
      </c>
      <c r="V545">
        <v>0</v>
      </c>
      <c r="W545">
        <v>0</v>
      </c>
      <c r="X545">
        <v>0</v>
      </c>
      <c r="Y545">
        <v>0</v>
      </c>
      <c r="Z545">
        <v>5.2999999999999999E-2</v>
      </c>
      <c r="AA545">
        <v>5.2999999999999999E-2</v>
      </c>
      <c r="AB545">
        <v>0</v>
      </c>
      <c r="AC545">
        <v>0</v>
      </c>
      <c r="AD545">
        <v>0</v>
      </c>
      <c r="AE545">
        <v>1067</v>
      </c>
      <c r="AF545">
        <v>1067</v>
      </c>
      <c r="AG545">
        <v>0</v>
      </c>
      <c r="AH545">
        <v>2</v>
      </c>
      <c r="AI545">
        <v>0</v>
      </c>
      <c r="AJ545">
        <v>1.6666667999999999E-2</v>
      </c>
      <c r="AK545">
        <v>1.8</v>
      </c>
      <c r="AL545">
        <v>1.8</v>
      </c>
      <c r="AM545">
        <v>0</v>
      </c>
      <c r="AN545">
        <v>90</v>
      </c>
      <c r="AO545">
        <v>0</v>
      </c>
      <c r="AP545">
        <v>30</v>
      </c>
      <c r="AQ545" s="34">
        <v>0</v>
      </c>
      <c r="AR545" s="34">
        <v>0</v>
      </c>
      <c r="AS545" s="34">
        <v>0</v>
      </c>
      <c r="AT545" s="34">
        <v>0</v>
      </c>
      <c r="AU545" s="34">
        <v>0</v>
      </c>
      <c r="AV545" s="34"/>
      <c r="AW545" s="34"/>
      <c r="AX545" s="34"/>
      <c r="AY545" s="34"/>
      <c r="AZ545" s="34"/>
      <c r="BA545" s="34">
        <v>0</v>
      </c>
      <c r="BB545" s="34">
        <v>0</v>
      </c>
      <c r="BC545" s="34">
        <v>0</v>
      </c>
      <c r="BD545" s="34">
        <v>0</v>
      </c>
      <c r="BE545" s="34">
        <v>0.2</v>
      </c>
      <c r="BF545" s="34">
        <v>0</v>
      </c>
      <c r="BG545" s="34"/>
      <c r="BH545" s="34"/>
      <c r="BI545" s="34"/>
      <c r="BJ545" s="34"/>
      <c r="BK545" s="34"/>
      <c r="BL545" s="34"/>
      <c r="BM545" s="34"/>
      <c r="BN545" s="34"/>
      <c r="BO545" s="34"/>
      <c r="BP545" s="34"/>
      <c r="BQ545" s="34"/>
      <c r="BR545" s="34"/>
      <c r="BS545" s="34"/>
      <c r="BT545" s="34"/>
      <c r="BU545" s="34"/>
      <c r="BV545" s="34">
        <v>0.46</v>
      </c>
      <c r="BW545" s="34"/>
      <c r="BX545" s="34"/>
      <c r="BY545" s="34"/>
      <c r="BZ545" s="34"/>
      <c r="CA545" s="34"/>
      <c r="CB545" s="34"/>
      <c r="CC545" s="34"/>
      <c r="CD545" s="34"/>
      <c r="CE545" s="34"/>
      <c r="CF545" s="34"/>
      <c r="CG545" s="34"/>
      <c r="CH545" s="34"/>
      <c r="CI545" s="34"/>
      <c r="CJ545" s="34"/>
      <c r="CK545" s="34"/>
      <c r="CL545" s="34"/>
      <c r="CM545" s="34"/>
      <c r="CN545" s="34" t="s">
        <v>2176</v>
      </c>
    </row>
    <row r="546" spans="1:92">
      <c r="A546" t="s">
        <v>2763</v>
      </c>
      <c r="B546">
        <v>736</v>
      </c>
      <c r="C546" t="s">
        <v>177</v>
      </c>
      <c r="D546">
        <v>3.9900850000000001</v>
      </c>
      <c r="E546">
        <v>3.4441497000000001</v>
      </c>
      <c r="F546">
        <v>8348.7029999999995</v>
      </c>
      <c r="G546">
        <v>3675.2919999999999</v>
      </c>
      <c r="H546">
        <v>4463.0956999999999</v>
      </c>
      <c r="I546">
        <v>0</v>
      </c>
      <c r="J546">
        <v>210.31503000000001</v>
      </c>
      <c r="K546">
        <v>9</v>
      </c>
      <c r="L546">
        <v>58.505642000000002</v>
      </c>
      <c r="M546">
        <v>137.76598999999999</v>
      </c>
      <c r="N546" t="s">
        <v>2184</v>
      </c>
      <c r="O546">
        <v>86.740973999999994</v>
      </c>
      <c r="P546">
        <v>114.80499</v>
      </c>
      <c r="Q546">
        <v>400</v>
      </c>
      <c r="R546">
        <v>3.9950000000000001</v>
      </c>
      <c r="S546">
        <v>7.31</v>
      </c>
      <c r="T546">
        <v>3.9950000000000001</v>
      </c>
      <c r="U546">
        <v>3.7120000000000002</v>
      </c>
      <c r="V546">
        <v>0</v>
      </c>
      <c r="W546">
        <v>0</v>
      </c>
      <c r="X546">
        <v>0</v>
      </c>
      <c r="Y546">
        <v>0</v>
      </c>
      <c r="Z546">
        <v>0.28100000000000003</v>
      </c>
      <c r="AA546">
        <v>0.28100000000000003</v>
      </c>
      <c r="AB546">
        <v>0</v>
      </c>
      <c r="AC546">
        <v>0</v>
      </c>
      <c r="AD546">
        <v>0</v>
      </c>
      <c r="AE546">
        <v>4847.5600000000004</v>
      </c>
      <c r="AF546">
        <v>5621.45</v>
      </c>
      <c r="AG546">
        <v>3.5</v>
      </c>
      <c r="AH546">
        <v>1</v>
      </c>
      <c r="AI546">
        <v>0</v>
      </c>
      <c r="AJ546">
        <v>8.3333339999999995E-3</v>
      </c>
      <c r="AK546">
        <v>1.1197233</v>
      </c>
      <c r="AL546">
        <v>0.5</v>
      </c>
      <c r="AM546">
        <v>40</v>
      </c>
      <c r="AN546">
        <v>50</v>
      </c>
      <c r="AO546">
        <v>0</v>
      </c>
      <c r="AP546">
        <v>10</v>
      </c>
      <c r="AQ546" s="34">
        <v>0</v>
      </c>
      <c r="AR546" s="34">
        <v>0</v>
      </c>
      <c r="AS546" s="34">
        <v>0</v>
      </c>
      <c r="AT546" s="34">
        <v>0</v>
      </c>
      <c r="AU546" s="34">
        <v>0</v>
      </c>
      <c r="AV546" s="34"/>
      <c r="AW546" s="34"/>
      <c r="AX546" s="34"/>
      <c r="AY546" s="34"/>
      <c r="AZ546" s="34"/>
      <c r="BA546" s="34">
        <v>0</v>
      </c>
      <c r="BB546" s="34">
        <v>1.5477802000000001</v>
      </c>
      <c r="BC546" s="34">
        <v>0</v>
      </c>
      <c r="BD546" s="34">
        <v>0</v>
      </c>
      <c r="BE546" s="34">
        <v>0.70000004999999998</v>
      </c>
      <c r="BF546" s="34">
        <v>0</v>
      </c>
      <c r="BG546" s="34"/>
      <c r="BH546" s="34"/>
      <c r="BI546" s="34"/>
      <c r="BJ546" s="34"/>
      <c r="BK546" s="34"/>
      <c r="BL546" s="34"/>
      <c r="BM546" s="34"/>
      <c r="BN546" s="34"/>
      <c r="BO546" s="34"/>
      <c r="BP546" s="34"/>
      <c r="BQ546" s="34"/>
      <c r="BR546" s="34"/>
      <c r="BS546" s="34"/>
      <c r="BT546" s="34"/>
      <c r="BU546" s="34"/>
      <c r="BV546" s="34">
        <v>0.17600001000000001</v>
      </c>
      <c r="BW546" s="34"/>
      <c r="BX546" s="34"/>
      <c r="BY546" s="34"/>
      <c r="BZ546" s="34"/>
      <c r="CA546" s="34"/>
      <c r="CB546" s="34"/>
      <c r="CC546" s="34"/>
      <c r="CD546" s="34"/>
      <c r="CE546" s="34"/>
      <c r="CF546" s="34"/>
      <c r="CG546" s="34"/>
      <c r="CH546" s="34"/>
      <c r="CI546" s="34"/>
      <c r="CJ546" s="34"/>
      <c r="CK546" s="34"/>
      <c r="CL546" s="34"/>
      <c r="CM546" s="34"/>
      <c r="CN546" s="34" t="s">
        <v>2176</v>
      </c>
    </row>
    <row r="547" spans="1:92">
      <c r="A547" t="s">
        <v>2764</v>
      </c>
      <c r="B547">
        <v>737</v>
      </c>
      <c r="C547" t="s">
        <v>527</v>
      </c>
      <c r="D547">
        <v>2.1779540000000002</v>
      </c>
      <c r="E547">
        <v>1.8320363</v>
      </c>
      <c r="F547">
        <v>4078.2887999999998</v>
      </c>
      <c r="G547">
        <v>1511.4296999999999</v>
      </c>
      <c r="H547">
        <v>2322.0792999999999</v>
      </c>
      <c r="I547">
        <v>0</v>
      </c>
      <c r="J547">
        <v>244.77978999999999</v>
      </c>
      <c r="K547">
        <v>8</v>
      </c>
      <c r="L547">
        <v>131.99721</v>
      </c>
      <c r="M547">
        <v>183.20363</v>
      </c>
      <c r="N547" t="s">
        <v>2217</v>
      </c>
      <c r="O547">
        <v>94.693659999999994</v>
      </c>
      <c r="P547">
        <v>101.77979000000001</v>
      </c>
      <c r="Q547">
        <v>300</v>
      </c>
      <c r="R547">
        <v>2.952</v>
      </c>
      <c r="S547">
        <v>5.109</v>
      </c>
      <c r="T547">
        <v>2.952</v>
      </c>
      <c r="U547">
        <v>2.7069999999999999</v>
      </c>
      <c r="V547">
        <v>0</v>
      </c>
      <c r="W547">
        <v>0</v>
      </c>
      <c r="X547">
        <v>0</v>
      </c>
      <c r="Y547">
        <v>0</v>
      </c>
      <c r="Z547">
        <v>0.16300000000000001</v>
      </c>
      <c r="AA547">
        <v>0.16300000000000001</v>
      </c>
      <c r="AB547">
        <v>0</v>
      </c>
      <c r="AC547">
        <v>0</v>
      </c>
      <c r="AD547">
        <v>0</v>
      </c>
      <c r="AE547">
        <v>2830</v>
      </c>
      <c r="AF547">
        <v>3267.5</v>
      </c>
      <c r="AG547">
        <v>4.5</v>
      </c>
      <c r="AH547">
        <v>1</v>
      </c>
      <c r="AI547">
        <v>0</v>
      </c>
      <c r="AJ547">
        <v>8.3333339999999995E-3</v>
      </c>
      <c r="AK547">
        <v>1.7009803999999999</v>
      </c>
      <c r="AL547">
        <v>0.5</v>
      </c>
      <c r="AM547">
        <v>50</v>
      </c>
      <c r="AN547">
        <v>50</v>
      </c>
      <c r="AO547">
        <v>0</v>
      </c>
      <c r="AP547">
        <v>10</v>
      </c>
      <c r="AQ547" s="34">
        <v>0</v>
      </c>
      <c r="AR547" s="34">
        <v>0</v>
      </c>
      <c r="AS547" s="34">
        <v>0</v>
      </c>
      <c r="AT547" s="34">
        <v>0</v>
      </c>
      <c r="AU547" s="34">
        <v>0</v>
      </c>
      <c r="AV547" s="34"/>
      <c r="AW547" s="34"/>
      <c r="AX547" s="34"/>
      <c r="AY547" s="34"/>
      <c r="AZ547" s="34"/>
      <c r="BA547" s="34">
        <v>0</v>
      </c>
      <c r="BB547" s="34">
        <v>0.87500005999999997</v>
      </c>
      <c r="BC547" s="34">
        <v>0</v>
      </c>
      <c r="BD547" s="34">
        <v>0</v>
      </c>
      <c r="BE547" s="34">
        <v>0.4</v>
      </c>
      <c r="BF547" s="34">
        <v>0</v>
      </c>
      <c r="BG547" s="34"/>
      <c r="BH547" s="34"/>
      <c r="BI547" s="34"/>
      <c r="BJ547" s="34"/>
      <c r="BK547" s="34"/>
      <c r="BL547" s="34"/>
      <c r="BM547" s="34"/>
      <c r="BN547" s="34"/>
      <c r="BO547" s="34"/>
      <c r="BP547" s="34"/>
      <c r="BQ547" s="34"/>
      <c r="BR547" s="34"/>
      <c r="BS547" s="34"/>
      <c r="BT547" s="34"/>
      <c r="BU547" s="34"/>
      <c r="BV547" s="34">
        <v>0.14000000000000001</v>
      </c>
      <c r="BW547" s="34"/>
      <c r="BX547" s="34"/>
      <c r="BY547" s="34"/>
      <c r="BZ547" s="34"/>
      <c r="CA547" s="34"/>
      <c r="CB547" s="34"/>
      <c r="CC547" s="34"/>
      <c r="CD547" s="34"/>
      <c r="CE547" s="34"/>
      <c r="CF547" s="34"/>
      <c r="CG547" s="34"/>
      <c r="CH547" s="34"/>
      <c r="CI547" s="34"/>
      <c r="CJ547" s="34"/>
      <c r="CK547" s="34"/>
      <c r="CL547" s="34"/>
      <c r="CM547" s="34"/>
      <c r="CN547" s="34" t="s">
        <v>2182</v>
      </c>
    </row>
    <row r="548" spans="1:92">
      <c r="A548" t="s">
        <v>2765</v>
      </c>
      <c r="B548">
        <v>738</v>
      </c>
      <c r="C548" t="s">
        <v>528</v>
      </c>
      <c r="D548">
        <v>0.89328059999999998</v>
      </c>
      <c r="E548">
        <v>0.80158790000000002</v>
      </c>
      <c r="F548">
        <v>1229.6339</v>
      </c>
      <c r="G548">
        <v>697.77733999999998</v>
      </c>
      <c r="H548">
        <v>351.40732000000003</v>
      </c>
      <c r="I548">
        <v>0</v>
      </c>
      <c r="J548">
        <v>180.44925000000001</v>
      </c>
      <c r="K548">
        <v>8</v>
      </c>
      <c r="L548">
        <v>54.138218000000002</v>
      </c>
      <c r="M548">
        <v>80.158789999999996</v>
      </c>
      <c r="N548" t="s">
        <v>2192</v>
      </c>
      <c r="O548">
        <v>68.713899999999995</v>
      </c>
      <c r="P548">
        <v>89.06532</v>
      </c>
      <c r="Q548">
        <v>200</v>
      </c>
      <c r="R548">
        <v>1.89</v>
      </c>
      <c r="S548">
        <v>2.8050000000000002</v>
      </c>
      <c r="T548">
        <v>1.89</v>
      </c>
      <c r="U548">
        <v>1.7909999999999999</v>
      </c>
      <c r="V548">
        <v>0</v>
      </c>
      <c r="W548">
        <v>0</v>
      </c>
      <c r="X548">
        <v>0</v>
      </c>
      <c r="Y548">
        <v>0</v>
      </c>
      <c r="Z548">
        <v>0.314</v>
      </c>
      <c r="AA548">
        <v>0.314</v>
      </c>
      <c r="AB548">
        <v>0</v>
      </c>
      <c r="AC548">
        <v>0</v>
      </c>
      <c r="AD548">
        <v>0</v>
      </c>
      <c r="AE548">
        <v>4595.05</v>
      </c>
      <c r="AF548">
        <v>6278.5747000000001</v>
      </c>
      <c r="AG548">
        <v>10</v>
      </c>
      <c r="AH548">
        <v>1</v>
      </c>
      <c r="AI548">
        <v>0</v>
      </c>
      <c r="AJ548">
        <v>8.3333339999999995E-3</v>
      </c>
      <c r="AK548">
        <v>4.786073</v>
      </c>
      <c r="AL548">
        <v>0.5</v>
      </c>
      <c r="AM548">
        <v>50</v>
      </c>
      <c r="AN548">
        <v>50</v>
      </c>
      <c r="AO548">
        <v>0</v>
      </c>
      <c r="AP548">
        <v>10</v>
      </c>
      <c r="AQ548" s="34">
        <v>0</v>
      </c>
      <c r="AR548" s="34">
        <v>0</v>
      </c>
      <c r="AS548" s="34">
        <v>0</v>
      </c>
      <c r="AT548" s="34">
        <v>0</v>
      </c>
      <c r="AU548" s="34">
        <v>0</v>
      </c>
      <c r="AV548" s="34"/>
      <c r="AW548" s="34"/>
      <c r="AX548" s="34"/>
      <c r="AY548" s="34"/>
      <c r="AZ548" s="34"/>
      <c r="BA548" s="34">
        <v>0</v>
      </c>
      <c r="BB548" s="34">
        <v>1.6</v>
      </c>
      <c r="BC548" s="34">
        <v>0.40352502000000001</v>
      </c>
      <c r="BD548" s="34">
        <v>0</v>
      </c>
      <c r="BE548" s="34">
        <v>0.1</v>
      </c>
      <c r="BF548" s="34">
        <v>0</v>
      </c>
      <c r="BG548" s="34"/>
      <c r="BH548" s="34"/>
      <c r="BI548" s="34"/>
      <c r="BJ548" s="34"/>
      <c r="BK548" s="34"/>
      <c r="BL548" s="34"/>
      <c r="BM548" s="34"/>
      <c r="BN548" s="34"/>
      <c r="BO548" s="34"/>
      <c r="BP548" s="34"/>
      <c r="BQ548" s="34"/>
      <c r="BR548" s="34"/>
      <c r="BS548" s="34"/>
      <c r="BT548" s="34"/>
      <c r="BU548" s="34"/>
      <c r="BV548" s="34">
        <v>0.19400000000000001</v>
      </c>
      <c r="BW548" s="34"/>
      <c r="BX548" s="34"/>
      <c r="BY548" s="34"/>
      <c r="BZ548" s="34"/>
      <c r="CA548" s="34"/>
      <c r="CB548" s="34"/>
      <c r="CC548" s="34"/>
      <c r="CD548" s="34"/>
      <c r="CE548" s="34"/>
      <c r="CF548" s="34"/>
      <c r="CG548" s="34"/>
      <c r="CH548" s="34"/>
      <c r="CI548" s="34"/>
      <c r="CJ548" s="34"/>
      <c r="CK548" s="34"/>
      <c r="CL548" s="34"/>
      <c r="CM548" s="34"/>
      <c r="CN548" s="34" t="s">
        <v>2176</v>
      </c>
    </row>
    <row r="549" spans="1:92">
      <c r="A549" t="s">
        <v>2766</v>
      </c>
      <c r="B549">
        <v>739</v>
      </c>
      <c r="C549" t="s">
        <v>529</v>
      </c>
      <c r="D549">
        <v>24.878366</v>
      </c>
      <c r="E549">
        <v>17.70551</v>
      </c>
      <c r="F549">
        <v>22956.998</v>
      </c>
      <c r="G549">
        <v>22859.085999999999</v>
      </c>
      <c r="H549">
        <v>0</v>
      </c>
      <c r="I549">
        <v>0</v>
      </c>
      <c r="J549">
        <v>97.911910000000006</v>
      </c>
      <c r="K549">
        <v>13</v>
      </c>
      <c r="L549">
        <v>175.32324</v>
      </c>
      <c r="M549">
        <v>186.37378000000001</v>
      </c>
      <c r="N549" t="s">
        <v>2175</v>
      </c>
      <c r="O549">
        <v>121.35787999999999</v>
      </c>
      <c r="P549">
        <v>224.12038000000001</v>
      </c>
      <c r="Q549">
        <v>902</v>
      </c>
      <c r="R549">
        <v>9</v>
      </c>
      <c r="S549">
        <v>9</v>
      </c>
      <c r="T549">
        <v>9</v>
      </c>
      <c r="U549">
        <v>8.4160000000000004</v>
      </c>
      <c r="V549">
        <v>0</v>
      </c>
      <c r="W549">
        <v>0</v>
      </c>
      <c r="X549">
        <v>0</v>
      </c>
      <c r="Y549">
        <v>0</v>
      </c>
      <c r="Z549">
        <v>2.375</v>
      </c>
      <c r="AA549">
        <v>2.375</v>
      </c>
      <c r="AB549">
        <v>0</v>
      </c>
      <c r="AC549">
        <v>0</v>
      </c>
      <c r="AD549">
        <v>0</v>
      </c>
      <c r="AE549">
        <v>34100</v>
      </c>
      <c r="AF549">
        <v>47492</v>
      </c>
      <c r="AG549">
        <v>8</v>
      </c>
      <c r="AH549">
        <v>0</v>
      </c>
      <c r="AI549">
        <v>0</v>
      </c>
      <c r="AJ549">
        <v>8.3333339999999995E-3</v>
      </c>
      <c r="AK549">
        <v>7.2</v>
      </c>
      <c r="AL549">
        <v>0</v>
      </c>
      <c r="AM549">
        <v>90</v>
      </c>
      <c r="AN549">
        <v>0</v>
      </c>
      <c r="AO549">
        <v>0</v>
      </c>
      <c r="AP549">
        <v>90</v>
      </c>
      <c r="AQ549" s="34">
        <v>0</v>
      </c>
      <c r="AR549" s="34">
        <v>0</v>
      </c>
      <c r="AS549" s="34">
        <v>0</v>
      </c>
      <c r="AT549" s="34">
        <v>0</v>
      </c>
      <c r="AU549" s="34">
        <v>0</v>
      </c>
      <c r="AV549" s="34"/>
      <c r="AW549" s="34"/>
      <c r="AX549" s="34"/>
      <c r="AY549" s="34"/>
      <c r="AZ549" s="34"/>
      <c r="BA549" s="34">
        <v>0</v>
      </c>
      <c r="BB549" s="34">
        <v>16.740002</v>
      </c>
      <c r="BC549" s="34">
        <v>0</v>
      </c>
      <c r="BD549" s="34">
        <v>0</v>
      </c>
      <c r="BE549" s="34">
        <v>0</v>
      </c>
      <c r="BF549" s="34">
        <v>0</v>
      </c>
      <c r="BG549" s="34"/>
      <c r="BH549" s="34"/>
      <c r="BI549" s="34"/>
      <c r="BJ549" s="34"/>
      <c r="BK549" s="34"/>
      <c r="BL549" s="34"/>
      <c r="BM549" s="34"/>
      <c r="BN549" s="34"/>
      <c r="BO549" s="34"/>
      <c r="BP549" s="34"/>
      <c r="BQ549" s="34"/>
      <c r="BR549" s="34"/>
      <c r="BS549" s="34"/>
      <c r="BT549" s="34"/>
      <c r="BU549" s="34"/>
      <c r="BV549" s="34">
        <v>0.31</v>
      </c>
      <c r="BW549" s="34"/>
      <c r="BX549" s="34"/>
      <c r="BY549" s="34"/>
      <c r="BZ549" s="34"/>
      <c r="CA549" s="34"/>
      <c r="CB549" s="34"/>
      <c r="CC549" s="34"/>
      <c r="CD549" s="34"/>
      <c r="CE549" s="34"/>
      <c r="CF549" s="34"/>
      <c r="CG549" s="34"/>
      <c r="CH549" s="34"/>
      <c r="CI549" s="34"/>
      <c r="CJ549" s="34"/>
      <c r="CK549" s="34"/>
      <c r="CL549" s="34"/>
      <c r="CM549" s="34"/>
      <c r="CN549" s="34" t="s">
        <v>2176</v>
      </c>
    </row>
    <row r="550" spans="1:92">
      <c r="A550" t="s">
        <v>2767</v>
      </c>
      <c r="B550">
        <v>740</v>
      </c>
      <c r="C550" t="s">
        <v>530</v>
      </c>
      <c r="D550">
        <v>9.8637040000000002</v>
      </c>
      <c r="E550">
        <v>4.9979924999999996</v>
      </c>
      <c r="F550">
        <v>3654.674</v>
      </c>
      <c r="G550">
        <v>3161.9746</v>
      </c>
      <c r="H550">
        <v>394.78753999999998</v>
      </c>
      <c r="I550">
        <v>0</v>
      </c>
      <c r="J550">
        <v>97.911910000000006</v>
      </c>
      <c r="K550">
        <v>10</v>
      </c>
      <c r="L550">
        <v>131.86768000000001</v>
      </c>
      <c r="M550">
        <v>106.34026</v>
      </c>
      <c r="N550" t="s">
        <v>2181</v>
      </c>
      <c r="O550">
        <v>109.5967</v>
      </c>
      <c r="P550">
        <v>101.99984000000001</v>
      </c>
      <c r="Q550">
        <v>600</v>
      </c>
      <c r="R550">
        <v>6.2809999999999997</v>
      </c>
      <c r="S550">
        <v>4.8360000000000003</v>
      </c>
      <c r="T550">
        <v>6.2809999999999997</v>
      </c>
      <c r="U550">
        <v>4.4710000000000001</v>
      </c>
      <c r="V550">
        <v>0</v>
      </c>
      <c r="W550">
        <v>0</v>
      </c>
      <c r="X550">
        <v>0</v>
      </c>
      <c r="Y550">
        <v>0</v>
      </c>
      <c r="Z550">
        <v>0.495</v>
      </c>
      <c r="AA550">
        <v>0.495</v>
      </c>
      <c r="AB550">
        <v>0</v>
      </c>
      <c r="AC550">
        <v>0</v>
      </c>
      <c r="AD550">
        <v>0</v>
      </c>
      <c r="AE550">
        <v>7300</v>
      </c>
      <c r="AF550">
        <v>9892</v>
      </c>
      <c r="AG550">
        <v>4</v>
      </c>
      <c r="AH550">
        <v>0.5</v>
      </c>
      <c r="AI550">
        <v>0</v>
      </c>
      <c r="AJ550">
        <v>8.3333339999999995E-3</v>
      </c>
      <c r="AK550">
        <v>2.3296408999999998</v>
      </c>
      <c r="AL550">
        <v>0.05</v>
      </c>
      <c r="AM550">
        <v>60</v>
      </c>
      <c r="AN550">
        <v>10</v>
      </c>
      <c r="AO550">
        <v>0</v>
      </c>
      <c r="AP550">
        <v>60</v>
      </c>
      <c r="AQ550" s="34">
        <v>0</v>
      </c>
      <c r="AR550" s="34">
        <v>0</v>
      </c>
      <c r="AS550" s="34">
        <v>0</v>
      </c>
      <c r="AT550" s="34">
        <v>0</v>
      </c>
      <c r="AU550" s="34">
        <v>0</v>
      </c>
      <c r="AV550" s="34"/>
      <c r="AW550" s="34"/>
      <c r="AX550" s="34"/>
      <c r="AY550" s="34"/>
      <c r="AZ550" s="34"/>
      <c r="BA550" s="34">
        <v>0</v>
      </c>
      <c r="BB550" s="34">
        <v>3.2400001999999999</v>
      </c>
      <c r="BC550" s="34">
        <v>0</v>
      </c>
      <c r="BD550" s="34">
        <v>0</v>
      </c>
      <c r="BE550" s="34">
        <v>0.1</v>
      </c>
      <c r="BF550" s="34">
        <v>0</v>
      </c>
      <c r="BG550" s="34"/>
      <c r="BH550" s="34"/>
      <c r="BI550" s="34"/>
      <c r="BJ550" s="34"/>
      <c r="BK550" s="34"/>
      <c r="BL550" s="34"/>
      <c r="BM550" s="34"/>
      <c r="BN550" s="34"/>
      <c r="BO550" s="34"/>
      <c r="BP550" s="34"/>
      <c r="BQ550" s="34"/>
      <c r="BR550" s="34"/>
      <c r="BS550" s="34"/>
      <c r="BT550" s="34"/>
      <c r="BU550" s="34"/>
      <c r="BV550" s="34">
        <v>0.31</v>
      </c>
      <c r="BW550" s="34"/>
      <c r="BX550" s="34"/>
      <c r="BY550" s="34"/>
      <c r="BZ550" s="34"/>
      <c r="CA550" s="34"/>
      <c r="CB550" s="34"/>
      <c r="CC550" s="34"/>
      <c r="CD550" s="34"/>
      <c r="CE550" s="34"/>
      <c r="CF550" s="34"/>
      <c r="CG550" s="34"/>
      <c r="CH550" s="34"/>
      <c r="CI550" s="34"/>
      <c r="CJ550" s="34"/>
      <c r="CK550" s="34"/>
      <c r="CL550" s="34"/>
      <c r="CM550" s="34"/>
      <c r="CN550" s="34" t="s">
        <v>2176</v>
      </c>
    </row>
    <row r="551" spans="1:92">
      <c r="A551" t="s">
        <v>2768</v>
      </c>
      <c r="B551">
        <v>741</v>
      </c>
      <c r="C551" t="s">
        <v>436</v>
      </c>
      <c r="D551">
        <v>3.9242708999999998</v>
      </c>
      <c r="E551">
        <v>1.4862076</v>
      </c>
      <c r="F551">
        <v>1124.5598</v>
      </c>
      <c r="G551">
        <v>226.9332</v>
      </c>
      <c r="H551">
        <v>333.72687000000002</v>
      </c>
      <c r="I551">
        <v>14.034452</v>
      </c>
      <c r="J551">
        <v>549.86536000000001</v>
      </c>
      <c r="K551">
        <v>8</v>
      </c>
      <c r="L551">
        <v>237.83457999999999</v>
      </c>
      <c r="M551">
        <v>148.62075999999999</v>
      </c>
      <c r="N551" t="s">
        <v>2172</v>
      </c>
      <c r="O551">
        <v>206.54059000000001</v>
      </c>
      <c r="P551">
        <v>123.85063</v>
      </c>
      <c r="Q551">
        <v>417</v>
      </c>
      <c r="R551">
        <v>3.9620000000000002</v>
      </c>
      <c r="S551">
        <v>2.6829999999999998</v>
      </c>
      <c r="T551">
        <v>3.9620000000000002</v>
      </c>
      <c r="U551">
        <v>2.4380000000000002</v>
      </c>
      <c r="V551">
        <v>1.0409999999999999</v>
      </c>
      <c r="W551">
        <v>1.758</v>
      </c>
      <c r="X551">
        <v>0</v>
      </c>
      <c r="Y551">
        <v>0.67200000000000004</v>
      </c>
      <c r="Z551">
        <v>6.7670000000000003</v>
      </c>
      <c r="AA551">
        <v>2.0059999999999998</v>
      </c>
      <c r="AB551">
        <v>4.2089999999999996</v>
      </c>
      <c r="AC551">
        <v>0.55200000000000005</v>
      </c>
      <c r="AD551">
        <v>16289.523999999999</v>
      </c>
      <c r="AE551">
        <v>8197.4500000000007</v>
      </c>
      <c r="AF551">
        <v>23826.63</v>
      </c>
      <c r="AG551">
        <v>4</v>
      </c>
      <c r="AH551">
        <v>0.5</v>
      </c>
      <c r="AI551">
        <v>8.3333335999999994E-2</v>
      </c>
      <c r="AJ551">
        <v>9.1666670000000006E-2</v>
      </c>
      <c r="AK551">
        <v>1.2683827999999999</v>
      </c>
      <c r="AL551">
        <v>1.3002009E-2</v>
      </c>
      <c r="AM551">
        <v>60</v>
      </c>
      <c r="AN551">
        <v>10</v>
      </c>
      <c r="AO551">
        <v>5</v>
      </c>
      <c r="AP551">
        <v>100</v>
      </c>
      <c r="AQ551" s="34">
        <v>19.441265000000001</v>
      </c>
      <c r="AR551" s="34">
        <v>8.7245240000000006</v>
      </c>
      <c r="AS551" s="34">
        <v>0.51363780000000003</v>
      </c>
      <c r="AT551" s="34">
        <v>390.44626</v>
      </c>
      <c r="AU551" s="34">
        <v>418.93765000000002</v>
      </c>
      <c r="AV551" s="34"/>
      <c r="AW551" s="34"/>
      <c r="AX551" s="34">
        <v>0.88215922999999996</v>
      </c>
      <c r="AY551" s="34">
        <v>0.25014936999999998</v>
      </c>
      <c r="AZ551" s="34">
        <v>1.1762124</v>
      </c>
      <c r="BA551" s="34">
        <v>0</v>
      </c>
      <c r="BB551" s="34">
        <v>1.15097</v>
      </c>
      <c r="BC551" s="34">
        <v>0</v>
      </c>
      <c r="BD551" s="34">
        <v>0</v>
      </c>
      <c r="BE551" s="34">
        <v>0.2</v>
      </c>
      <c r="BF551" s="34">
        <v>0</v>
      </c>
      <c r="BG551" s="34">
        <v>0.2</v>
      </c>
      <c r="BH551" s="34">
        <v>0.8</v>
      </c>
      <c r="BI551" s="34">
        <v>3.5000002000000001</v>
      </c>
      <c r="BJ551" s="34">
        <v>0.5</v>
      </c>
      <c r="BK551" s="34">
        <v>0.5</v>
      </c>
      <c r="BL551" s="34">
        <v>0</v>
      </c>
      <c r="BM551" s="34">
        <v>3.0000002000000001</v>
      </c>
      <c r="BN551" s="34">
        <v>4</v>
      </c>
      <c r="BO551" s="34">
        <v>5</v>
      </c>
      <c r="BP551" s="34"/>
      <c r="BQ551" s="34"/>
      <c r="BR551" s="34"/>
      <c r="BS551" s="34">
        <v>0</v>
      </c>
      <c r="BT551" s="34">
        <v>2.9405309000000001E-2</v>
      </c>
      <c r="BU551" s="34">
        <v>0</v>
      </c>
      <c r="BV551" s="34">
        <v>1.5350001</v>
      </c>
      <c r="BW551" s="34">
        <v>2.5000004000000002E-3</v>
      </c>
      <c r="BX551" s="34">
        <v>0.3</v>
      </c>
      <c r="BY551" s="34">
        <v>4</v>
      </c>
      <c r="BZ551" s="34">
        <v>33</v>
      </c>
      <c r="CA551" s="34"/>
      <c r="CB551" s="34"/>
      <c r="CC551" s="34"/>
      <c r="CD551" s="34"/>
      <c r="CE551" s="34"/>
      <c r="CF551" s="34"/>
      <c r="CG551" s="34"/>
      <c r="CH551" s="34"/>
      <c r="CI551" s="34"/>
      <c r="CJ551" s="34"/>
      <c r="CK551" s="34"/>
      <c r="CL551" s="34"/>
      <c r="CM551" s="34"/>
      <c r="CN551" s="34" t="s">
        <v>2176</v>
      </c>
    </row>
    <row r="552" spans="1:92">
      <c r="A552" t="s">
        <v>2769</v>
      </c>
      <c r="B552">
        <v>742</v>
      </c>
      <c r="C552" t="s">
        <v>324</v>
      </c>
      <c r="D552">
        <v>37.850749999999998</v>
      </c>
      <c r="E552">
        <v>5.6832123000000001</v>
      </c>
      <c r="F552">
        <v>2151.9562999999998</v>
      </c>
      <c r="G552">
        <v>0</v>
      </c>
      <c r="H552">
        <v>2015.5225</v>
      </c>
      <c r="I552">
        <v>0</v>
      </c>
      <c r="J552">
        <v>136.43373</v>
      </c>
      <c r="K552">
        <v>2</v>
      </c>
      <c r="L552">
        <v>123.33251</v>
      </c>
      <c r="M552">
        <v>99.705479999999994</v>
      </c>
      <c r="N552" t="s">
        <v>2227</v>
      </c>
      <c r="O552">
        <v>103.13556</v>
      </c>
      <c r="P552">
        <v>93.167420000000007</v>
      </c>
      <c r="Q552">
        <v>900</v>
      </c>
      <c r="R552">
        <v>9</v>
      </c>
      <c r="S552">
        <v>3.7109999999999999</v>
      </c>
      <c r="T552">
        <v>9</v>
      </c>
      <c r="U552">
        <v>4.7679999999999998</v>
      </c>
      <c r="V552">
        <v>0</v>
      </c>
      <c r="W552">
        <v>0</v>
      </c>
      <c r="X552">
        <v>0</v>
      </c>
      <c r="Y552">
        <v>0</v>
      </c>
      <c r="Z552">
        <v>0.38600000000000001</v>
      </c>
      <c r="AA552">
        <v>0.161</v>
      </c>
      <c r="AB552">
        <v>0.22500000000000001</v>
      </c>
      <c r="AC552">
        <v>0</v>
      </c>
      <c r="AD552">
        <v>0</v>
      </c>
      <c r="AE552">
        <v>3213.8462</v>
      </c>
      <c r="AF552">
        <v>3213.8462</v>
      </c>
      <c r="AG552">
        <v>0</v>
      </c>
      <c r="AH552">
        <v>3</v>
      </c>
      <c r="AI552">
        <v>0</v>
      </c>
      <c r="AJ552">
        <v>0.1</v>
      </c>
      <c r="AK552">
        <v>2.25</v>
      </c>
      <c r="AL552">
        <v>2.25</v>
      </c>
      <c r="AM552">
        <v>0</v>
      </c>
      <c r="AN552">
        <v>75</v>
      </c>
      <c r="AO552">
        <v>0</v>
      </c>
      <c r="AP552">
        <v>35</v>
      </c>
      <c r="AQ552" s="34">
        <v>0</v>
      </c>
      <c r="AR552" s="34">
        <v>0</v>
      </c>
      <c r="AS552" s="34">
        <v>0</v>
      </c>
      <c r="AT552" s="34">
        <v>0</v>
      </c>
      <c r="AU552" s="34">
        <v>0</v>
      </c>
      <c r="AV552" s="34"/>
      <c r="AW552" s="34"/>
      <c r="AX552" s="34"/>
      <c r="AY552" s="34"/>
      <c r="AZ552" s="34"/>
      <c r="BA552" s="34">
        <v>0</v>
      </c>
      <c r="BB552" s="34">
        <v>0</v>
      </c>
      <c r="BC552" s="34">
        <v>0</v>
      </c>
      <c r="BD552" s="34">
        <v>0</v>
      </c>
      <c r="BE552" s="34">
        <v>1.25</v>
      </c>
      <c r="BF552" s="34">
        <v>0</v>
      </c>
      <c r="BG552" s="34"/>
      <c r="BH552" s="34"/>
      <c r="BI552" s="34"/>
      <c r="BJ552" s="34"/>
      <c r="BK552" s="34"/>
      <c r="BL552" s="34"/>
      <c r="BM552" s="34"/>
      <c r="BN552" s="34"/>
      <c r="BO552" s="34"/>
      <c r="BP552" s="34"/>
      <c r="BQ552" s="34"/>
      <c r="BR552" s="34"/>
      <c r="BS552" s="34"/>
      <c r="BT552" s="34"/>
      <c r="BU552" s="34"/>
      <c r="BV552" s="34">
        <v>1.1500001</v>
      </c>
      <c r="BW552" s="34"/>
      <c r="BX552" s="34">
        <v>5.2500001999999997E-2</v>
      </c>
      <c r="BY552" s="34">
        <v>0.6</v>
      </c>
      <c r="BZ552" s="34">
        <v>1.6500002</v>
      </c>
      <c r="CA552" s="34"/>
      <c r="CB552" s="34"/>
      <c r="CC552" s="34"/>
      <c r="CD552" s="34"/>
      <c r="CE552" s="34"/>
      <c r="CF552" s="34"/>
      <c r="CG552" s="34"/>
      <c r="CH552" s="34"/>
      <c r="CI552" s="34"/>
      <c r="CJ552" s="34"/>
      <c r="CK552" s="34"/>
      <c r="CL552" s="34"/>
      <c r="CM552" s="34"/>
      <c r="CN552" s="34" t="s">
        <v>2176</v>
      </c>
    </row>
    <row r="553" spans="1:92">
      <c r="A553" t="s">
        <v>2770</v>
      </c>
      <c r="B553">
        <v>743</v>
      </c>
      <c r="C553" t="s">
        <v>531</v>
      </c>
      <c r="D553">
        <v>1.6690179000000001</v>
      </c>
      <c r="E553">
        <v>0.62333050000000001</v>
      </c>
      <c r="F553">
        <v>455.32625999999999</v>
      </c>
      <c r="G553">
        <v>0</v>
      </c>
      <c r="H553">
        <v>0</v>
      </c>
      <c r="I553">
        <v>0.38644865</v>
      </c>
      <c r="J553">
        <v>454.93982</v>
      </c>
      <c r="K553">
        <v>8</v>
      </c>
      <c r="L553">
        <v>101.152596</v>
      </c>
      <c r="M553">
        <v>62.333046000000003</v>
      </c>
      <c r="N553" t="s">
        <v>2192</v>
      </c>
      <c r="O553">
        <v>128.386</v>
      </c>
      <c r="P553">
        <v>69.258949999999999</v>
      </c>
      <c r="Q553">
        <v>321</v>
      </c>
      <c r="R553">
        <v>2.5840000000000001</v>
      </c>
      <c r="S553">
        <v>1.7070000000000001</v>
      </c>
      <c r="T553">
        <v>2.5840000000000001</v>
      </c>
      <c r="U553">
        <v>1.579</v>
      </c>
      <c r="V553">
        <v>2.4420000000000002</v>
      </c>
      <c r="W553">
        <v>1.605</v>
      </c>
      <c r="X553">
        <v>9</v>
      </c>
      <c r="Y553">
        <v>0.80900000000000005</v>
      </c>
      <c r="Z553">
        <v>0.95299999999999996</v>
      </c>
      <c r="AA553">
        <v>0.73099999999999998</v>
      </c>
      <c r="AB553">
        <v>0.17699999999999999</v>
      </c>
      <c r="AC553">
        <v>4.5999999999999999E-2</v>
      </c>
      <c r="AD553">
        <v>7934.8896000000004</v>
      </c>
      <c r="AE553">
        <v>4461.0389999999998</v>
      </c>
      <c r="AF553">
        <v>6678.5389999999998</v>
      </c>
      <c r="AG553">
        <v>0</v>
      </c>
      <c r="AH553">
        <v>0</v>
      </c>
      <c r="AI553">
        <v>1.6666667999999999E-2</v>
      </c>
      <c r="AJ553">
        <v>8.3333335999999994E-2</v>
      </c>
      <c r="AK553">
        <v>4.1666669999999998E-3</v>
      </c>
      <c r="AL553">
        <v>4.1666669999999998E-3</v>
      </c>
      <c r="AM553">
        <v>0</v>
      </c>
      <c r="AN553">
        <v>0</v>
      </c>
      <c r="AO553">
        <v>25</v>
      </c>
      <c r="AP553">
        <v>36</v>
      </c>
      <c r="AQ553" s="34">
        <v>1.9837224</v>
      </c>
      <c r="AR553" s="34">
        <v>0</v>
      </c>
      <c r="AS553" s="34">
        <v>0.34303504000000001</v>
      </c>
      <c r="AT553" s="34">
        <v>15.5319805</v>
      </c>
      <c r="AU553" s="34">
        <v>17.858737999999999</v>
      </c>
      <c r="AV553" s="34"/>
      <c r="AW553" s="34"/>
      <c r="AX553" s="34"/>
      <c r="AY553" s="34"/>
      <c r="AZ553" s="34"/>
      <c r="BA553" s="34">
        <v>0</v>
      </c>
      <c r="BB553" s="34">
        <v>0</v>
      </c>
      <c r="BC553" s="34">
        <v>0</v>
      </c>
      <c r="BD553" s="34">
        <v>0</v>
      </c>
      <c r="BE553" s="34">
        <v>0</v>
      </c>
      <c r="BF553" s="34">
        <v>0</v>
      </c>
      <c r="BG553" s="34">
        <v>0.3</v>
      </c>
      <c r="BH553" s="34">
        <v>0.4</v>
      </c>
      <c r="BI553" s="34">
        <v>0.90000004</v>
      </c>
      <c r="BJ553" s="34">
        <v>1.1000000000000001</v>
      </c>
      <c r="BK553" s="34">
        <v>0</v>
      </c>
      <c r="BL553" s="34">
        <v>0</v>
      </c>
      <c r="BM553" s="34">
        <v>0.1</v>
      </c>
      <c r="BN553" s="34">
        <v>0</v>
      </c>
      <c r="BO553" s="34">
        <v>0</v>
      </c>
      <c r="BP553" s="34"/>
      <c r="BQ553" s="34"/>
      <c r="BR553" s="34"/>
      <c r="BS553" s="34"/>
      <c r="BT553" s="34"/>
      <c r="BU553" s="34"/>
      <c r="BV553" s="34">
        <v>3.0800002000000002</v>
      </c>
      <c r="BW553" s="34"/>
      <c r="BX553" s="34"/>
      <c r="BY553" s="34">
        <v>1.2</v>
      </c>
      <c r="BZ553" s="34"/>
      <c r="CA553" s="34"/>
      <c r="CB553" s="34"/>
      <c r="CC553" s="34"/>
      <c r="CD553" s="34"/>
      <c r="CE553" s="34"/>
      <c r="CF553" s="34"/>
      <c r="CG553" s="34"/>
      <c r="CH553" s="34"/>
      <c r="CI553" s="34"/>
      <c r="CJ553" s="34"/>
      <c r="CK553" s="34"/>
      <c r="CL553" s="34"/>
      <c r="CM553" s="34"/>
      <c r="CN553" s="34" t="s">
        <v>2176</v>
      </c>
    </row>
    <row r="554" spans="1:92">
      <c r="A554" t="s">
        <v>2771</v>
      </c>
      <c r="B554">
        <v>744</v>
      </c>
      <c r="C554" t="s">
        <v>449</v>
      </c>
      <c r="D554">
        <v>3.9633121</v>
      </c>
      <c r="E554">
        <v>2.1297931999999999</v>
      </c>
      <c r="F554">
        <v>2380.4211</v>
      </c>
      <c r="G554">
        <v>11.701369</v>
      </c>
      <c r="H554">
        <v>1297.3151</v>
      </c>
      <c r="I554">
        <v>214.10333</v>
      </c>
      <c r="J554">
        <v>857.30119999999999</v>
      </c>
      <c r="K554">
        <v>9</v>
      </c>
      <c r="L554">
        <v>58.113079999999997</v>
      </c>
      <c r="M554">
        <v>85.191730000000007</v>
      </c>
      <c r="N554" t="s">
        <v>2202</v>
      </c>
      <c r="O554">
        <v>90.075270000000003</v>
      </c>
      <c r="P554">
        <v>92.599699999999999</v>
      </c>
      <c r="Q554">
        <v>413</v>
      </c>
      <c r="R554">
        <v>3.9820000000000002</v>
      </c>
      <c r="S554">
        <v>3.903</v>
      </c>
      <c r="T554">
        <v>3.9820000000000002</v>
      </c>
      <c r="U554">
        <v>2.919</v>
      </c>
      <c r="V554">
        <v>1.1459999999999999</v>
      </c>
      <c r="W554">
        <v>1.9890000000000001</v>
      </c>
      <c r="X554">
        <v>0</v>
      </c>
      <c r="Y554">
        <v>0.68500000000000005</v>
      </c>
      <c r="Z554">
        <v>3.3740000000000001</v>
      </c>
      <c r="AA554">
        <v>1.1599999999999999</v>
      </c>
      <c r="AB554">
        <v>1.788</v>
      </c>
      <c r="AC554">
        <v>0.42599999999999999</v>
      </c>
      <c r="AD554">
        <v>2514.3281000000002</v>
      </c>
      <c r="AE554">
        <v>5138.95</v>
      </c>
      <c r="AF554">
        <v>20693.315999999999</v>
      </c>
      <c r="AG554">
        <v>5</v>
      </c>
      <c r="AH554">
        <v>3</v>
      </c>
      <c r="AI554">
        <v>0.16666666999999999</v>
      </c>
      <c r="AJ554">
        <v>0.125</v>
      </c>
      <c r="AK554">
        <v>0.67144979999999999</v>
      </c>
      <c r="AL554">
        <v>0.66515153999999999</v>
      </c>
      <c r="AM554">
        <v>25</v>
      </c>
      <c r="AN554">
        <v>60</v>
      </c>
      <c r="AO554">
        <v>10</v>
      </c>
      <c r="AP554">
        <v>60.5</v>
      </c>
      <c r="AQ554" s="34">
        <v>6.6798387000000004</v>
      </c>
      <c r="AR554" s="34">
        <v>0</v>
      </c>
      <c r="AS554" s="34">
        <v>0.60847879999999999</v>
      </c>
      <c r="AT554" s="34">
        <v>112.29841999999999</v>
      </c>
      <c r="AU554" s="34">
        <v>119.58674000000001</v>
      </c>
      <c r="AV554" s="34">
        <v>4.3871822999999999E-5</v>
      </c>
      <c r="AW554" s="34">
        <v>0.37745747000000002</v>
      </c>
      <c r="AX554" s="34">
        <v>6.5345129999999996</v>
      </c>
      <c r="AY554" s="34">
        <v>0.37745747000000002</v>
      </c>
      <c r="AZ554" s="34">
        <v>0.26961249999999998</v>
      </c>
      <c r="BA554" s="34">
        <v>0</v>
      </c>
      <c r="BB554" s="34">
        <v>6.4999999999999997E-3</v>
      </c>
      <c r="BC554" s="34">
        <v>5.4749999999999998E-3</v>
      </c>
      <c r="BD554" s="34">
        <v>0</v>
      </c>
      <c r="BE554" s="34">
        <v>0.3</v>
      </c>
      <c r="BF554" s="34">
        <v>0.1</v>
      </c>
      <c r="BG554" s="34">
        <v>0.3</v>
      </c>
      <c r="BH554" s="34">
        <v>0.70000004999999998</v>
      </c>
      <c r="BI554" s="34">
        <v>1.8000001000000001</v>
      </c>
      <c r="BJ554" s="34">
        <v>9</v>
      </c>
      <c r="BK554" s="34">
        <v>0.6</v>
      </c>
      <c r="BL554" s="34">
        <v>0</v>
      </c>
      <c r="BM554" s="34">
        <v>5</v>
      </c>
      <c r="BN554" s="34">
        <v>0</v>
      </c>
      <c r="BO554" s="34">
        <v>0</v>
      </c>
      <c r="BP554" s="34"/>
      <c r="BQ554" s="34"/>
      <c r="BR554" s="34"/>
      <c r="BS554" s="34">
        <v>7.1089459999999993E-2</v>
      </c>
      <c r="BT554" s="34">
        <v>1.0005974000000001E-2</v>
      </c>
      <c r="BU554" s="34">
        <v>0</v>
      </c>
      <c r="BV554" s="34">
        <v>1.1500001</v>
      </c>
      <c r="BW554" s="34"/>
      <c r="BX554" s="34">
        <v>7.5000003000000003E-3</v>
      </c>
      <c r="BY554" s="34">
        <v>1.32</v>
      </c>
      <c r="BZ554" s="34">
        <v>9.9000009999999996</v>
      </c>
      <c r="CA554" s="34"/>
      <c r="CB554" s="34"/>
      <c r="CC554" s="34"/>
      <c r="CD554" s="34"/>
      <c r="CE554" s="34"/>
      <c r="CF554" s="34"/>
      <c r="CG554" s="34"/>
      <c r="CH554" s="34"/>
      <c r="CI554" s="34"/>
      <c r="CJ554" s="34"/>
      <c r="CK554" s="34"/>
      <c r="CL554" s="34"/>
      <c r="CM554" s="34"/>
      <c r="CN554" s="34" t="s">
        <v>2176</v>
      </c>
    </row>
    <row r="555" spans="1:92">
      <c r="A555" t="s">
        <v>2772</v>
      </c>
      <c r="B555">
        <v>745</v>
      </c>
      <c r="C555" t="s">
        <v>179</v>
      </c>
      <c r="D555">
        <v>5.4704465999999998</v>
      </c>
      <c r="E555">
        <v>3.3865653999999998</v>
      </c>
      <c r="F555">
        <v>3117.5942</v>
      </c>
      <c r="G555">
        <v>305.54899999999998</v>
      </c>
      <c r="H555">
        <v>1222.2888</v>
      </c>
      <c r="I555">
        <v>904.87645999999995</v>
      </c>
      <c r="J555">
        <v>684.87990000000002</v>
      </c>
      <c r="K555">
        <v>9</v>
      </c>
      <c r="L555">
        <v>80.211820000000003</v>
      </c>
      <c r="M555">
        <v>135.46261999999999</v>
      </c>
      <c r="N555" t="s">
        <v>2184</v>
      </c>
      <c r="O555">
        <v>118.92276</v>
      </c>
      <c r="P555">
        <v>112.88551</v>
      </c>
      <c r="Q555">
        <v>559</v>
      </c>
      <c r="R555">
        <v>4.6779999999999999</v>
      </c>
      <c r="S555">
        <v>4.4669999999999996</v>
      </c>
      <c r="T555">
        <v>4.6779999999999999</v>
      </c>
      <c r="U555">
        <v>3.681</v>
      </c>
      <c r="V555">
        <v>4.9820000000000002</v>
      </c>
      <c r="W555">
        <v>6.6820000000000004</v>
      </c>
      <c r="X555">
        <v>8.5069999999999997</v>
      </c>
      <c r="Y555">
        <v>2.1059999999999999</v>
      </c>
      <c r="Z555">
        <v>9</v>
      </c>
      <c r="AA555">
        <v>2.786</v>
      </c>
      <c r="AB555">
        <v>5.2720000000000002</v>
      </c>
      <c r="AC555">
        <v>1.875</v>
      </c>
      <c r="AD555">
        <v>24416.002</v>
      </c>
      <c r="AE555">
        <v>8574.4500000000007</v>
      </c>
      <c r="AF555">
        <v>31297.817999999999</v>
      </c>
      <c r="AG555">
        <v>4.5</v>
      </c>
      <c r="AH555">
        <v>1</v>
      </c>
      <c r="AI555">
        <v>0.16666666999999999</v>
      </c>
      <c r="AJ555">
        <v>0.10000001</v>
      </c>
      <c r="AK555">
        <v>1.3574155999999999</v>
      </c>
      <c r="AL555">
        <v>0.14769230999999999</v>
      </c>
      <c r="AM555">
        <v>65</v>
      </c>
      <c r="AN555">
        <v>9</v>
      </c>
      <c r="AO555">
        <v>99</v>
      </c>
      <c r="AP555">
        <v>96</v>
      </c>
      <c r="AQ555" s="34">
        <v>0.34700763000000001</v>
      </c>
      <c r="AR555" s="34">
        <v>5.2180530000000003</v>
      </c>
      <c r="AS555" s="34">
        <v>0.28749603000000001</v>
      </c>
      <c r="AT555" s="34">
        <v>546.26153999999997</v>
      </c>
      <c r="AU555" s="34">
        <v>552.11410000000001</v>
      </c>
      <c r="AV555" s="34">
        <v>1.4440096E-3</v>
      </c>
      <c r="AW555" s="34">
        <v>18.635615999999999</v>
      </c>
      <c r="AX555" s="34"/>
      <c r="AY555" s="34">
        <v>9.3178079999999994</v>
      </c>
      <c r="AZ555" s="34">
        <v>6.4011683000000001</v>
      </c>
      <c r="BA555" s="34">
        <v>0.5</v>
      </c>
      <c r="BB555" s="34">
        <v>1.0032251000000001</v>
      </c>
      <c r="BC555" s="34">
        <v>0</v>
      </c>
      <c r="BD555" s="34">
        <v>0</v>
      </c>
      <c r="BE555" s="34">
        <v>0.3</v>
      </c>
      <c r="BF555" s="34">
        <v>0</v>
      </c>
      <c r="BG555" s="34">
        <v>0.5</v>
      </c>
      <c r="BH555" s="34">
        <v>1</v>
      </c>
      <c r="BI555" s="34">
        <v>2</v>
      </c>
      <c r="BJ555" s="34">
        <v>6.3</v>
      </c>
      <c r="BK555" s="34">
        <v>3.9</v>
      </c>
      <c r="BL555" s="34">
        <v>0.3</v>
      </c>
      <c r="BM555" s="34">
        <v>6.3</v>
      </c>
      <c r="BN555" s="34">
        <v>3.9</v>
      </c>
      <c r="BO555" s="34">
        <v>0.3</v>
      </c>
      <c r="BP555" s="34">
        <v>4.1167434000000003E-2</v>
      </c>
      <c r="BQ555" s="34"/>
      <c r="BR555" s="34"/>
      <c r="BS555" s="34"/>
      <c r="BT555" s="34"/>
      <c r="BU555" s="34"/>
      <c r="BV555" s="34">
        <v>0.90150005</v>
      </c>
      <c r="BW555" s="34">
        <v>5.0000009999999996E-3</v>
      </c>
      <c r="BX555" s="34">
        <v>0.57750005000000004</v>
      </c>
      <c r="BY555" s="34">
        <v>8.1600009999999994</v>
      </c>
      <c r="BZ555" s="34">
        <v>35.640003</v>
      </c>
      <c r="CA555" s="34"/>
      <c r="CB555" s="34"/>
      <c r="CC555" s="34"/>
      <c r="CD555" s="34"/>
      <c r="CE555" s="34"/>
      <c r="CF555" s="34"/>
      <c r="CG555" s="34"/>
      <c r="CH555" s="34"/>
      <c r="CI555" s="34"/>
      <c r="CJ555" s="34"/>
      <c r="CK555" s="34"/>
      <c r="CL555" s="34"/>
      <c r="CM555" s="34"/>
      <c r="CN555" s="34" t="s">
        <v>2176</v>
      </c>
    </row>
    <row r="556" spans="1:92">
      <c r="A556" t="s">
        <v>2773</v>
      </c>
      <c r="B556">
        <v>801</v>
      </c>
      <c r="C556" t="s">
        <v>532</v>
      </c>
      <c r="D556">
        <v>9.0123300000000004</v>
      </c>
      <c r="E556">
        <v>7.4445639999999997</v>
      </c>
      <c r="F556">
        <v>8489.6730000000007</v>
      </c>
      <c r="G556">
        <v>6073.9022999999997</v>
      </c>
      <c r="H556">
        <v>447.59093999999999</v>
      </c>
      <c r="I556">
        <v>1362.7112999999999</v>
      </c>
      <c r="J556">
        <v>605.46799999999996</v>
      </c>
      <c r="K556">
        <v>12</v>
      </c>
      <c r="L556">
        <v>77.292699999999996</v>
      </c>
      <c r="M556">
        <v>101.98033</v>
      </c>
      <c r="N556" t="s">
        <v>2175</v>
      </c>
      <c r="O556">
        <v>43.962584999999997</v>
      </c>
      <c r="P556">
        <v>94.234984999999995</v>
      </c>
      <c r="Q556">
        <v>625</v>
      </c>
      <c r="R556">
        <v>6.0039999999999996</v>
      </c>
      <c r="S556">
        <v>7.3710000000000004</v>
      </c>
      <c r="T556">
        <v>6.0039999999999996</v>
      </c>
      <c r="U556">
        <v>5.4569999999999999</v>
      </c>
      <c r="V556">
        <v>1.6479999999999999</v>
      </c>
      <c r="W556">
        <v>2.5979999999999999</v>
      </c>
      <c r="X556">
        <v>0</v>
      </c>
      <c r="Y556">
        <v>1.246</v>
      </c>
      <c r="Z556">
        <v>4.9880000000000004</v>
      </c>
      <c r="AA556">
        <v>2.0329999999999999</v>
      </c>
      <c r="AB556">
        <v>0.90300000000000002</v>
      </c>
      <c r="AC556">
        <v>2.052</v>
      </c>
      <c r="AD556">
        <v>5324.4260000000004</v>
      </c>
      <c r="AE556">
        <v>16760.598000000002</v>
      </c>
      <c r="AF556">
        <v>35335.22</v>
      </c>
      <c r="AG556">
        <v>3</v>
      </c>
      <c r="AH556">
        <v>0.5</v>
      </c>
      <c r="AI556">
        <v>0.25</v>
      </c>
      <c r="AJ556">
        <v>4.1666667999999997E-2</v>
      </c>
      <c r="AK556">
        <v>1.7992817999999999</v>
      </c>
      <c r="AL556">
        <v>0.17734375999999999</v>
      </c>
      <c r="AM556">
        <v>80</v>
      </c>
      <c r="AN556">
        <v>5</v>
      </c>
      <c r="AO556">
        <v>75</v>
      </c>
      <c r="AP556">
        <v>80</v>
      </c>
      <c r="AQ556" s="34">
        <v>1.0436106000000001</v>
      </c>
      <c r="AR556" s="34">
        <v>0</v>
      </c>
      <c r="AS556" s="34">
        <v>0.28749603000000001</v>
      </c>
      <c r="AT556" s="34">
        <v>27.583138000000002</v>
      </c>
      <c r="AU556" s="34">
        <v>28.914245999999999</v>
      </c>
      <c r="AV556" s="34"/>
      <c r="AW556" s="34"/>
      <c r="AX556" s="34"/>
      <c r="AY556" s="34">
        <v>5.3909739999999999</v>
      </c>
      <c r="AZ556" s="34">
        <v>1.2252213999999999</v>
      </c>
      <c r="BA556" s="34">
        <v>0</v>
      </c>
      <c r="BB556" s="34">
        <v>4.32</v>
      </c>
      <c r="BC556" s="34">
        <v>0</v>
      </c>
      <c r="BD556" s="34">
        <v>0</v>
      </c>
      <c r="BE556" s="34">
        <v>0.1</v>
      </c>
      <c r="BF556" s="34">
        <v>0</v>
      </c>
      <c r="BG556" s="34">
        <v>0.8</v>
      </c>
      <c r="BH556" s="34">
        <v>1.7</v>
      </c>
      <c r="BI556" s="34">
        <v>2.2000000000000002</v>
      </c>
      <c r="BJ556" s="34">
        <v>12.8</v>
      </c>
      <c r="BK556" s="34">
        <v>5.7000003000000001</v>
      </c>
      <c r="BL556" s="34">
        <v>4</v>
      </c>
      <c r="BM556" s="34">
        <v>1</v>
      </c>
      <c r="BN556" s="34">
        <v>2</v>
      </c>
      <c r="BO556" s="34">
        <v>0</v>
      </c>
      <c r="BP556" s="34"/>
      <c r="BQ556" s="34"/>
      <c r="BR556" s="34"/>
      <c r="BS556" s="34">
        <v>2.9113730000000002</v>
      </c>
      <c r="BT556" s="34">
        <v>0</v>
      </c>
      <c r="BU556" s="34">
        <v>0</v>
      </c>
      <c r="BV556" s="34">
        <v>1.5050001</v>
      </c>
      <c r="BW556" s="34"/>
      <c r="BX556" s="34"/>
      <c r="BY556" s="34">
        <v>0.96000010000000002</v>
      </c>
      <c r="BZ556" s="34">
        <v>2.16</v>
      </c>
      <c r="CA556" s="34"/>
      <c r="CB556" s="34"/>
      <c r="CC556" s="34"/>
      <c r="CD556" s="34"/>
      <c r="CE556" s="34"/>
      <c r="CF556" s="34"/>
      <c r="CG556" s="34"/>
      <c r="CH556" s="34"/>
      <c r="CI556" s="34"/>
      <c r="CJ556" s="34"/>
      <c r="CK556" s="34"/>
      <c r="CL556" s="34"/>
      <c r="CM556" s="34"/>
      <c r="CN556" s="34" t="s">
        <v>2176</v>
      </c>
    </row>
    <row r="557" spans="1:92">
      <c r="A557" t="s">
        <v>2774</v>
      </c>
      <c r="B557">
        <v>802</v>
      </c>
      <c r="C557" t="s">
        <v>533</v>
      </c>
      <c r="D557">
        <v>15.588647999999999</v>
      </c>
      <c r="E557">
        <v>8.8828580000000006</v>
      </c>
      <c r="F557">
        <v>8304.9879999999994</v>
      </c>
      <c r="G557">
        <v>5076.9287000000004</v>
      </c>
      <c r="H557">
        <v>1684.5951</v>
      </c>
      <c r="I557">
        <v>937.99659999999994</v>
      </c>
      <c r="J557">
        <v>605.46799999999996</v>
      </c>
      <c r="K557">
        <v>13</v>
      </c>
      <c r="L557">
        <v>109.85657999999999</v>
      </c>
      <c r="M557">
        <v>93.503780000000006</v>
      </c>
      <c r="N557" t="s">
        <v>2175</v>
      </c>
      <c r="O557">
        <v>76.042190000000005</v>
      </c>
      <c r="P557">
        <v>112.44123999999999</v>
      </c>
      <c r="Q557">
        <v>827</v>
      </c>
      <c r="R557">
        <v>7.8959999999999999</v>
      </c>
      <c r="S557">
        <v>7.2910000000000004</v>
      </c>
      <c r="T557">
        <v>7.8959999999999999</v>
      </c>
      <c r="U557">
        <v>5.9610000000000003</v>
      </c>
      <c r="V557">
        <v>1.81</v>
      </c>
      <c r="W557">
        <v>2.8050000000000002</v>
      </c>
      <c r="X557">
        <v>0</v>
      </c>
      <c r="Y557">
        <v>1.4179999999999999</v>
      </c>
      <c r="Z557">
        <v>7.1420000000000003</v>
      </c>
      <c r="AA557">
        <v>2.0659999999999998</v>
      </c>
      <c r="AB557">
        <v>0.95099999999999996</v>
      </c>
      <c r="AC557">
        <v>4.125</v>
      </c>
      <c r="AD557">
        <v>5324.4260000000004</v>
      </c>
      <c r="AE557">
        <v>15813.157999999999</v>
      </c>
      <c r="AF557">
        <v>35992.22</v>
      </c>
      <c r="AG557">
        <v>3</v>
      </c>
      <c r="AH557">
        <v>0.5</v>
      </c>
      <c r="AI557">
        <v>0.8333334</v>
      </c>
      <c r="AJ557">
        <v>4.1666667999999997E-2</v>
      </c>
      <c r="AK557">
        <v>1.7252276</v>
      </c>
      <c r="AL557">
        <v>0.56250005999999997</v>
      </c>
      <c r="AM557">
        <v>80</v>
      </c>
      <c r="AN557">
        <v>75</v>
      </c>
      <c r="AO557">
        <v>75</v>
      </c>
      <c r="AP557">
        <v>100</v>
      </c>
      <c r="AQ557" s="34">
        <v>1.0436106000000001</v>
      </c>
      <c r="AR557" s="34">
        <v>0</v>
      </c>
      <c r="AS557" s="34">
        <v>0.28749603000000001</v>
      </c>
      <c r="AT557" s="34">
        <v>27.583138000000002</v>
      </c>
      <c r="AU557" s="34">
        <v>28.914245999999999</v>
      </c>
      <c r="AV557" s="34"/>
      <c r="AW557" s="34"/>
      <c r="AX557" s="34"/>
      <c r="AY557" s="34">
        <v>26.954868000000001</v>
      </c>
      <c r="AZ557" s="34">
        <v>2.695487</v>
      </c>
      <c r="BA557" s="34">
        <v>0</v>
      </c>
      <c r="BB557" s="34">
        <v>3.4462801999999999</v>
      </c>
      <c r="BC557" s="34">
        <v>0</v>
      </c>
      <c r="BD557" s="34">
        <v>0</v>
      </c>
      <c r="BE557" s="34">
        <v>0.5</v>
      </c>
      <c r="BF557" s="34">
        <v>0</v>
      </c>
      <c r="BG557" s="34">
        <v>0.8</v>
      </c>
      <c r="BH557" s="34">
        <v>1.7</v>
      </c>
      <c r="BI557" s="34">
        <v>2.2000000000000002</v>
      </c>
      <c r="BJ557" s="34">
        <v>12.8</v>
      </c>
      <c r="BK557" s="34">
        <v>5.7000003000000001</v>
      </c>
      <c r="BL557" s="34">
        <v>4</v>
      </c>
      <c r="BM557" s="34">
        <v>1</v>
      </c>
      <c r="BN557" s="34">
        <v>2</v>
      </c>
      <c r="BO557" s="34">
        <v>0</v>
      </c>
      <c r="BP557" s="34"/>
      <c r="BQ557" s="34"/>
      <c r="BR557" s="34"/>
      <c r="BS557" s="34">
        <v>2.5711973000000001</v>
      </c>
      <c r="BT557" s="34">
        <v>0</v>
      </c>
      <c r="BU557" s="34">
        <v>0</v>
      </c>
      <c r="BV557" s="34">
        <v>1.5050001</v>
      </c>
      <c r="BW557" s="34"/>
      <c r="BX557" s="34"/>
      <c r="BY557" s="34">
        <v>0.96000010000000002</v>
      </c>
      <c r="BZ557" s="34">
        <v>2.64</v>
      </c>
      <c r="CA557" s="34"/>
      <c r="CB557" s="34"/>
      <c r="CC557" s="34"/>
      <c r="CD557" s="34"/>
      <c r="CE557" s="34"/>
      <c r="CF557" s="34"/>
      <c r="CG557" s="34"/>
      <c r="CH557" s="34"/>
      <c r="CI557" s="34"/>
      <c r="CJ557" s="34"/>
      <c r="CK557" s="34"/>
      <c r="CL557" s="34"/>
      <c r="CM557" s="34"/>
      <c r="CN557" s="34" t="s">
        <v>2176</v>
      </c>
    </row>
    <row r="558" spans="1:92">
      <c r="A558" t="s">
        <v>2775</v>
      </c>
      <c r="B558">
        <v>803</v>
      </c>
      <c r="C558" t="s">
        <v>534</v>
      </c>
      <c r="D558">
        <v>0.47454267999999999</v>
      </c>
      <c r="E558">
        <v>0.99582550000000003</v>
      </c>
      <c r="F558">
        <v>2884.8166999999999</v>
      </c>
      <c r="G558">
        <v>753.85393999999997</v>
      </c>
      <c r="H558">
        <v>1668.9583</v>
      </c>
      <c r="I558">
        <v>362.94385</v>
      </c>
      <c r="J558">
        <v>99.060460000000006</v>
      </c>
      <c r="K558">
        <v>8</v>
      </c>
      <c r="L558">
        <v>28.760162000000001</v>
      </c>
      <c r="M558">
        <v>99.582549999999998</v>
      </c>
      <c r="N558" t="s">
        <v>2192</v>
      </c>
      <c r="O558">
        <v>36.503284000000001</v>
      </c>
      <c r="P558">
        <v>110.647285</v>
      </c>
      <c r="Q558">
        <v>214</v>
      </c>
      <c r="R558">
        <v>1.996</v>
      </c>
      <c r="S558">
        <v>4.2969999999999997</v>
      </c>
      <c r="T558">
        <v>1.3779999999999999</v>
      </c>
      <c r="U558">
        <v>1.996</v>
      </c>
      <c r="V558">
        <v>0.83299999999999996</v>
      </c>
      <c r="W558">
        <v>1.444</v>
      </c>
      <c r="X558">
        <v>0</v>
      </c>
      <c r="Y558">
        <v>0.499</v>
      </c>
      <c r="Z558">
        <v>4.109</v>
      </c>
      <c r="AA558">
        <v>1.077</v>
      </c>
      <c r="AB558">
        <v>0.22500000000000001</v>
      </c>
      <c r="AC558">
        <v>2.806</v>
      </c>
      <c r="AD558">
        <v>5377.6130000000003</v>
      </c>
      <c r="AE558">
        <v>3394.38</v>
      </c>
      <c r="AF558">
        <v>16170.043</v>
      </c>
      <c r="AG558">
        <v>2</v>
      </c>
      <c r="AH558">
        <v>1.5</v>
      </c>
      <c r="AI558">
        <v>2.5000002E-2</v>
      </c>
      <c r="AJ558">
        <v>8.3333339999999995E-3</v>
      </c>
      <c r="AK558">
        <v>0.36112805999999997</v>
      </c>
      <c r="AL558">
        <v>0.42135</v>
      </c>
      <c r="AM558">
        <v>10</v>
      </c>
      <c r="AN558">
        <v>70</v>
      </c>
      <c r="AO558">
        <v>9</v>
      </c>
      <c r="AP558">
        <v>28</v>
      </c>
      <c r="AQ558" s="34">
        <v>1.1772962</v>
      </c>
      <c r="AR558" s="34">
        <v>0</v>
      </c>
      <c r="AS558" s="34">
        <v>0.16710705000000001</v>
      </c>
      <c r="AT558" s="34">
        <v>15.556141</v>
      </c>
      <c r="AU558" s="34">
        <v>16.900542999999999</v>
      </c>
      <c r="AV558" s="34"/>
      <c r="AW558" s="34"/>
      <c r="AX558" s="34"/>
      <c r="AY558" s="34">
        <v>26.954868000000001</v>
      </c>
      <c r="AZ558" s="34">
        <v>2.695487</v>
      </c>
      <c r="BA558" s="34">
        <v>0</v>
      </c>
      <c r="BB558" s="34">
        <v>0.46719002999999998</v>
      </c>
      <c r="BC558" s="34">
        <v>0</v>
      </c>
      <c r="BD558" s="34">
        <v>0</v>
      </c>
      <c r="BE558" s="34">
        <v>0.5</v>
      </c>
      <c r="BF558" s="34">
        <v>0</v>
      </c>
      <c r="BG558" s="34">
        <v>0.2</v>
      </c>
      <c r="BH558" s="34">
        <v>0.3</v>
      </c>
      <c r="BI558" s="34">
        <v>3.8000001999999999</v>
      </c>
      <c r="BJ558" s="34">
        <v>1</v>
      </c>
      <c r="BK558" s="34">
        <v>0</v>
      </c>
      <c r="BL558" s="34">
        <v>0</v>
      </c>
      <c r="BM558" s="34">
        <v>1</v>
      </c>
      <c r="BN558" s="34">
        <v>1</v>
      </c>
      <c r="BO558" s="34">
        <v>0.5</v>
      </c>
      <c r="BP558" s="34"/>
      <c r="BQ558" s="34"/>
      <c r="BR558" s="34"/>
      <c r="BS558" s="34">
        <v>0</v>
      </c>
      <c r="BT558" s="34">
        <v>0.51050890000000004</v>
      </c>
      <c r="BU558" s="34">
        <v>0</v>
      </c>
      <c r="BV558" s="34">
        <v>0.23</v>
      </c>
      <c r="BW558" s="34"/>
      <c r="BX558" s="34"/>
      <c r="BY558" s="34"/>
      <c r="BZ558" s="34"/>
      <c r="CA558" s="34"/>
      <c r="CB558" s="34"/>
      <c r="CC558" s="34"/>
      <c r="CD558" s="34"/>
      <c r="CE558" s="34"/>
      <c r="CF558" s="34"/>
      <c r="CG558" s="34"/>
      <c r="CH558" s="34"/>
      <c r="CI558" s="34"/>
      <c r="CJ558" s="34"/>
      <c r="CK558" s="34"/>
      <c r="CL558" s="34"/>
      <c r="CM558" s="34"/>
      <c r="CN558" s="34" t="s">
        <v>2176</v>
      </c>
    </row>
    <row r="559" spans="1:92">
      <c r="A559" t="s">
        <v>2776</v>
      </c>
      <c r="B559">
        <v>804</v>
      </c>
      <c r="C559" t="s">
        <v>534</v>
      </c>
      <c r="D559">
        <v>6.6887903</v>
      </c>
      <c r="E559">
        <v>4.3734849999999996</v>
      </c>
      <c r="F559">
        <v>4524.9430000000002</v>
      </c>
      <c r="G559">
        <v>787.37919999999997</v>
      </c>
      <c r="H559">
        <v>2014.251</v>
      </c>
      <c r="I559">
        <v>1117.8447000000001</v>
      </c>
      <c r="J559">
        <v>605.46799999999996</v>
      </c>
      <c r="K559">
        <v>10</v>
      </c>
      <c r="L559">
        <v>89.422325000000001</v>
      </c>
      <c r="M559">
        <v>93.052880000000002</v>
      </c>
      <c r="N559" t="s">
        <v>2197</v>
      </c>
      <c r="O559">
        <v>73.50318</v>
      </c>
      <c r="P559">
        <v>141.08017000000001</v>
      </c>
      <c r="Q559">
        <v>515</v>
      </c>
      <c r="R559">
        <v>5.173</v>
      </c>
      <c r="S559">
        <v>5.3810000000000002</v>
      </c>
      <c r="T559">
        <v>5.173</v>
      </c>
      <c r="U559">
        <v>4.1829999999999998</v>
      </c>
      <c r="V559">
        <v>1.337</v>
      </c>
      <c r="W559">
        <v>2.0619999999999998</v>
      </c>
      <c r="X559">
        <v>0</v>
      </c>
      <c r="Y559">
        <v>1.0589999999999999</v>
      </c>
      <c r="Z559">
        <v>4.6239999999999997</v>
      </c>
      <c r="AA559">
        <v>1.4890000000000001</v>
      </c>
      <c r="AB559">
        <v>0.95099999999999996</v>
      </c>
      <c r="AC559">
        <v>2.1840000000000002</v>
      </c>
      <c r="AD559">
        <v>4381.4390000000003</v>
      </c>
      <c r="AE559">
        <v>9782.1679999999997</v>
      </c>
      <c r="AF559">
        <v>25392.440999999999</v>
      </c>
      <c r="AG559">
        <v>3</v>
      </c>
      <c r="AH559">
        <v>1.5</v>
      </c>
      <c r="AI559">
        <v>0.25</v>
      </c>
      <c r="AJ559">
        <v>4.1666667999999997E-2</v>
      </c>
      <c r="AK559">
        <v>0.3848491</v>
      </c>
      <c r="AL559">
        <v>0.40312502</v>
      </c>
      <c r="AM559">
        <v>10</v>
      </c>
      <c r="AN559">
        <v>70</v>
      </c>
      <c r="AO559">
        <v>75</v>
      </c>
      <c r="AP559">
        <v>80</v>
      </c>
      <c r="AQ559" s="34">
        <v>0.98036140000000005</v>
      </c>
      <c r="AR559" s="34">
        <v>0</v>
      </c>
      <c r="AS559" s="34">
        <v>0.11499841</v>
      </c>
      <c r="AT559" s="34">
        <v>27.818884000000001</v>
      </c>
      <c r="AU559" s="34">
        <v>28.914245999999999</v>
      </c>
      <c r="AV559" s="34"/>
      <c r="AW559" s="34"/>
      <c r="AX559" s="34"/>
      <c r="AY559" s="34">
        <v>5.3909739999999999</v>
      </c>
      <c r="AZ559" s="34">
        <v>2.695487</v>
      </c>
      <c r="BA559" s="34">
        <v>0</v>
      </c>
      <c r="BB559" s="34">
        <v>0.43078503000000001</v>
      </c>
      <c r="BC559" s="34">
        <v>0</v>
      </c>
      <c r="BD559" s="34">
        <v>0</v>
      </c>
      <c r="BE559" s="34">
        <v>0.5</v>
      </c>
      <c r="BF559" s="34">
        <v>0</v>
      </c>
      <c r="BG559" s="34">
        <v>0.8</v>
      </c>
      <c r="BH559" s="34">
        <v>1.7</v>
      </c>
      <c r="BI559" s="34">
        <v>2.2000000000000002</v>
      </c>
      <c r="BJ559" s="34">
        <v>12.8</v>
      </c>
      <c r="BK559" s="34">
        <v>5.7000003000000001</v>
      </c>
      <c r="BL559" s="34">
        <v>4</v>
      </c>
      <c r="BM559" s="34">
        <v>1</v>
      </c>
      <c r="BN559" s="34">
        <v>2</v>
      </c>
      <c r="BO559" s="34">
        <v>0</v>
      </c>
      <c r="BP559" s="34"/>
      <c r="BQ559" s="34"/>
      <c r="BR559" s="34"/>
      <c r="BS559" s="34">
        <v>2.8627764999999998</v>
      </c>
      <c r="BT559" s="34">
        <v>0</v>
      </c>
      <c r="BU559" s="34">
        <v>0</v>
      </c>
      <c r="BV559" s="34">
        <v>1.5050001</v>
      </c>
      <c r="BW559" s="34"/>
      <c r="BX559" s="34"/>
      <c r="BY559" s="34">
        <v>0.96000010000000002</v>
      </c>
      <c r="BZ559" s="34">
        <v>2.64</v>
      </c>
      <c r="CA559" s="34"/>
      <c r="CB559" s="34"/>
      <c r="CC559" s="34"/>
      <c r="CD559" s="34"/>
      <c r="CE559" s="34"/>
      <c r="CF559" s="34"/>
      <c r="CG559" s="34"/>
      <c r="CH559" s="34"/>
      <c r="CI559" s="34"/>
      <c r="CJ559" s="34"/>
      <c r="CK559" s="34"/>
      <c r="CL559" s="34"/>
      <c r="CM559" s="34"/>
      <c r="CN559" s="34" t="s">
        <v>2176</v>
      </c>
    </row>
    <row r="560" spans="1:92">
      <c r="A560" t="s">
        <v>2777</v>
      </c>
      <c r="B560">
        <v>805</v>
      </c>
      <c r="C560" t="s">
        <v>535</v>
      </c>
      <c r="D560">
        <v>7.4429559999999997</v>
      </c>
      <c r="E560">
        <v>5.7032879999999997</v>
      </c>
      <c r="F560">
        <v>6086.3890000000001</v>
      </c>
      <c r="G560">
        <v>4954.5102999999999</v>
      </c>
      <c r="H560">
        <v>374.20620000000002</v>
      </c>
      <c r="I560">
        <v>533.81775000000005</v>
      </c>
      <c r="J560">
        <v>223.85512</v>
      </c>
      <c r="K560">
        <v>10</v>
      </c>
      <c r="L560">
        <v>99.504750000000001</v>
      </c>
      <c r="M560">
        <v>121.34656</v>
      </c>
      <c r="N560" t="s">
        <v>2190</v>
      </c>
      <c r="O560">
        <v>101.95829999999999</v>
      </c>
      <c r="P560">
        <v>86.413449999999997</v>
      </c>
      <c r="Q560">
        <v>523</v>
      </c>
      <c r="R560">
        <v>5.4560000000000004</v>
      </c>
      <c r="S560">
        <v>6.2409999999999997</v>
      </c>
      <c r="T560">
        <v>5.4560000000000004</v>
      </c>
      <c r="U560">
        <v>4.7759999999999998</v>
      </c>
      <c r="V560">
        <v>1.778</v>
      </c>
      <c r="W560">
        <v>3.1179999999999999</v>
      </c>
      <c r="X560">
        <v>0</v>
      </c>
      <c r="Y560">
        <v>1.03</v>
      </c>
      <c r="Z560">
        <v>3.3340000000000001</v>
      </c>
      <c r="AA560">
        <v>1.4379999999999999</v>
      </c>
      <c r="AB560">
        <v>0.33200000000000002</v>
      </c>
      <c r="AC560">
        <v>1.5629999999999999</v>
      </c>
      <c r="AD560">
        <v>5343.4004000000004</v>
      </c>
      <c r="AE560">
        <v>10778.23</v>
      </c>
      <c r="AF560">
        <v>23415.023000000001</v>
      </c>
      <c r="AG560">
        <v>3</v>
      </c>
      <c r="AH560">
        <v>0.5</v>
      </c>
      <c r="AI560">
        <v>0.16666666999999999</v>
      </c>
      <c r="AJ560">
        <v>1.6666667999999999E-2</v>
      </c>
      <c r="AK560">
        <v>2.1194606</v>
      </c>
      <c r="AL560">
        <v>4.7070710000000002E-2</v>
      </c>
      <c r="AM560">
        <v>85</v>
      </c>
      <c r="AN560">
        <v>10</v>
      </c>
      <c r="AO560">
        <v>28</v>
      </c>
      <c r="AP560">
        <v>50</v>
      </c>
      <c r="AQ560" s="34">
        <v>1.0806974</v>
      </c>
      <c r="AR560" s="34">
        <v>0</v>
      </c>
      <c r="AS560" s="34">
        <v>0.25515272999999999</v>
      </c>
      <c r="AT560" s="34">
        <v>15.564693999999999</v>
      </c>
      <c r="AU560" s="34">
        <v>16.900542999999999</v>
      </c>
      <c r="AV560" s="34"/>
      <c r="AW560" s="34"/>
      <c r="AX560" s="34"/>
      <c r="AY560" s="34">
        <v>1.3804158</v>
      </c>
      <c r="AZ560" s="34">
        <v>2.695487</v>
      </c>
      <c r="BA560" s="34">
        <v>0</v>
      </c>
      <c r="BB560" s="34">
        <v>3.9711150000000002</v>
      </c>
      <c r="BC560" s="34">
        <v>0</v>
      </c>
      <c r="BD560" s="34">
        <v>0</v>
      </c>
      <c r="BE560" s="34">
        <v>0.1</v>
      </c>
      <c r="BF560" s="34">
        <v>0</v>
      </c>
      <c r="BG560" s="34">
        <v>0.4</v>
      </c>
      <c r="BH560" s="34">
        <v>0.3</v>
      </c>
      <c r="BI560" s="34">
        <v>2</v>
      </c>
      <c r="BJ560" s="34">
        <v>2.7</v>
      </c>
      <c r="BK560" s="34">
        <v>4.2000003000000001</v>
      </c>
      <c r="BL560" s="34">
        <v>8.4000009999999996</v>
      </c>
      <c r="BM560" s="34">
        <v>1</v>
      </c>
      <c r="BN560" s="34">
        <v>1</v>
      </c>
      <c r="BO560" s="34">
        <v>0.5</v>
      </c>
      <c r="BP560" s="34"/>
      <c r="BQ560" s="34"/>
      <c r="BR560" s="34"/>
      <c r="BS560" s="34">
        <v>0.76551782999999995</v>
      </c>
      <c r="BT560" s="34">
        <v>1.4702654000000001E-2</v>
      </c>
      <c r="BU560" s="34">
        <v>0</v>
      </c>
      <c r="BV560" s="34">
        <v>0.61800003000000003</v>
      </c>
      <c r="BW560" s="34"/>
      <c r="BX560" s="34"/>
      <c r="BY560" s="34"/>
      <c r="BZ560" s="34"/>
      <c r="CA560" s="34"/>
      <c r="CB560" s="34"/>
      <c r="CC560" s="34"/>
      <c r="CD560" s="34"/>
      <c r="CE560" s="34"/>
      <c r="CF560" s="34"/>
      <c r="CG560" s="34"/>
      <c r="CH560" s="34"/>
      <c r="CI560" s="34"/>
      <c r="CJ560" s="34"/>
      <c r="CK560" s="34"/>
      <c r="CL560" s="34"/>
      <c r="CM560" s="34"/>
      <c r="CN560" s="34" t="s">
        <v>2176</v>
      </c>
    </row>
    <row r="561" spans="1:92">
      <c r="A561" t="s">
        <v>2778</v>
      </c>
      <c r="B561">
        <v>806</v>
      </c>
      <c r="C561" t="s">
        <v>536</v>
      </c>
      <c r="D561">
        <v>2.7612817000000001</v>
      </c>
      <c r="E561">
        <v>2.3103997999999999</v>
      </c>
      <c r="F561">
        <v>3108.3442</v>
      </c>
      <c r="G561">
        <v>761.35400000000004</v>
      </c>
      <c r="H561">
        <v>1740.296</v>
      </c>
      <c r="I561">
        <v>409.13815</v>
      </c>
      <c r="J561">
        <v>197.55609999999999</v>
      </c>
      <c r="K561">
        <v>9</v>
      </c>
      <c r="L561">
        <v>40.488002999999999</v>
      </c>
      <c r="M561">
        <v>92.415985000000006</v>
      </c>
      <c r="N561" t="s">
        <v>2195</v>
      </c>
      <c r="O561">
        <v>81.214164999999994</v>
      </c>
      <c r="P561">
        <v>121.59998</v>
      </c>
      <c r="Q561">
        <v>313</v>
      </c>
      <c r="R561">
        <v>3.323</v>
      </c>
      <c r="S561">
        <v>4.46</v>
      </c>
      <c r="T561">
        <v>3.323</v>
      </c>
      <c r="U561">
        <v>3.04</v>
      </c>
      <c r="V561">
        <v>1.2210000000000001</v>
      </c>
      <c r="W561">
        <v>2.0609999999999999</v>
      </c>
      <c r="X561">
        <v>0</v>
      </c>
      <c r="Y561">
        <v>0.78800000000000003</v>
      </c>
      <c r="Z561">
        <v>2.5859999999999999</v>
      </c>
      <c r="AA561">
        <v>0.83399999999999996</v>
      </c>
      <c r="AB561">
        <v>0.22700000000000001</v>
      </c>
      <c r="AC561">
        <v>1.5249999999999999</v>
      </c>
      <c r="AD561">
        <v>4640.1854999999996</v>
      </c>
      <c r="AE561">
        <v>4282.38</v>
      </c>
      <c r="AF561">
        <v>12048.651</v>
      </c>
      <c r="AG561">
        <v>1</v>
      </c>
      <c r="AH561">
        <v>1</v>
      </c>
      <c r="AI561">
        <v>0.16666666999999999</v>
      </c>
      <c r="AJ561">
        <v>1.6666667999999999E-2</v>
      </c>
      <c r="AK561">
        <v>0.28398250000000003</v>
      </c>
      <c r="AL561">
        <v>0.35414963999999999</v>
      </c>
      <c r="AM561">
        <v>10</v>
      </c>
      <c r="AN561">
        <v>80</v>
      </c>
      <c r="AO561">
        <v>28</v>
      </c>
      <c r="AP561">
        <v>50</v>
      </c>
      <c r="AQ561" s="34">
        <v>0.93579953999999999</v>
      </c>
      <c r="AR561" s="34">
        <v>0</v>
      </c>
      <c r="AS561" s="34">
        <v>0.2242469</v>
      </c>
      <c r="AT561" s="34">
        <v>15.740499</v>
      </c>
      <c r="AU561" s="34">
        <v>16.900542999999999</v>
      </c>
      <c r="AV561" s="34"/>
      <c r="AW561" s="34"/>
      <c r="AX561" s="34"/>
      <c r="AY561" s="34">
        <v>1.3804159</v>
      </c>
      <c r="AZ561" s="34">
        <v>2.695487</v>
      </c>
      <c r="BA561" s="34">
        <v>0</v>
      </c>
      <c r="BB561" s="34">
        <v>0.46719002999999998</v>
      </c>
      <c r="BC561" s="34">
        <v>0</v>
      </c>
      <c r="BD561" s="34">
        <v>0</v>
      </c>
      <c r="BE561" s="34">
        <v>0.5</v>
      </c>
      <c r="BF561" s="34">
        <v>0</v>
      </c>
      <c r="BG561" s="34">
        <v>0.4</v>
      </c>
      <c r="BH561" s="34">
        <v>0.3</v>
      </c>
      <c r="BI561" s="34">
        <v>2</v>
      </c>
      <c r="BJ561" s="34">
        <v>2.7</v>
      </c>
      <c r="BK561" s="34">
        <v>4.2000003000000001</v>
      </c>
      <c r="BL561" s="34">
        <v>8.4000009999999996</v>
      </c>
      <c r="BM561" s="34"/>
      <c r="BN561" s="34"/>
      <c r="BO561" s="34"/>
      <c r="BP561" s="34"/>
      <c r="BQ561" s="34"/>
      <c r="BR561" s="34"/>
      <c r="BS561" s="34">
        <v>0.71422154000000004</v>
      </c>
      <c r="BT561" s="34">
        <v>1.4702654000000001E-2</v>
      </c>
      <c r="BU561" s="34">
        <v>0</v>
      </c>
      <c r="BV561" s="34">
        <v>0.47400004000000001</v>
      </c>
      <c r="BW561" s="34"/>
      <c r="BX561" s="34"/>
      <c r="BY561" s="34"/>
      <c r="BZ561" s="34"/>
      <c r="CA561" s="34"/>
      <c r="CB561" s="34"/>
      <c r="CC561" s="34"/>
      <c r="CD561" s="34"/>
      <c r="CE561" s="34"/>
      <c r="CF561" s="34"/>
      <c r="CG561" s="34"/>
      <c r="CH561" s="34"/>
      <c r="CI561" s="34"/>
      <c r="CJ561" s="34"/>
      <c r="CK561" s="34"/>
      <c r="CL561" s="34"/>
      <c r="CM561" s="34"/>
      <c r="CN561" s="34" t="s">
        <v>2176</v>
      </c>
    </row>
    <row r="562" spans="1:92">
      <c r="A562" t="s">
        <v>2779</v>
      </c>
      <c r="B562">
        <v>807</v>
      </c>
      <c r="C562" t="s">
        <v>537</v>
      </c>
      <c r="D562">
        <v>0.75042880000000001</v>
      </c>
      <c r="E562">
        <v>1.3094633</v>
      </c>
      <c r="F562">
        <v>2889.2640000000001</v>
      </c>
      <c r="G562">
        <v>1674.3818000000001</v>
      </c>
      <c r="H562">
        <v>726.19539999999995</v>
      </c>
      <c r="I562">
        <v>205.98876999999999</v>
      </c>
      <c r="J562">
        <v>282.69810000000001</v>
      </c>
      <c r="K562">
        <v>8</v>
      </c>
      <c r="L562">
        <v>45.480530000000002</v>
      </c>
      <c r="M562">
        <v>130.94631999999999</v>
      </c>
      <c r="N562" t="s">
        <v>2192</v>
      </c>
      <c r="O562">
        <v>57.725292000000003</v>
      </c>
      <c r="P562">
        <v>145.49592999999999</v>
      </c>
      <c r="Q562">
        <v>245</v>
      </c>
      <c r="R562">
        <v>2.2890000000000001</v>
      </c>
      <c r="S562">
        <v>4.3</v>
      </c>
      <c r="T562">
        <v>1.7330000000000001</v>
      </c>
      <c r="U562">
        <v>2.2890000000000001</v>
      </c>
      <c r="V562">
        <v>4.0640000000000001</v>
      </c>
      <c r="W562">
        <v>4.4210000000000003</v>
      </c>
      <c r="X562">
        <v>5.8419999999999996</v>
      </c>
      <c r="Y562">
        <v>3.1139999999999999</v>
      </c>
      <c r="Z562">
        <v>5.3230000000000004</v>
      </c>
      <c r="AA562">
        <v>3.1680000000000001</v>
      </c>
      <c r="AB562">
        <v>0.58699999999999997</v>
      </c>
      <c r="AC562">
        <v>1.5669999999999999</v>
      </c>
      <c r="AD562">
        <v>45640.12</v>
      </c>
      <c r="AE562">
        <v>4963.9296999999997</v>
      </c>
      <c r="AF562">
        <v>17726.349999999999</v>
      </c>
      <c r="AG562">
        <v>2</v>
      </c>
      <c r="AH562">
        <v>0.8</v>
      </c>
      <c r="AI562">
        <v>1.5833333000000002E-2</v>
      </c>
      <c r="AJ562">
        <v>1.6666667999999999E-2</v>
      </c>
      <c r="AK562">
        <v>0.37942093999999998</v>
      </c>
      <c r="AL562">
        <v>0.1260366</v>
      </c>
      <c r="AM562">
        <v>25</v>
      </c>
      <c r="AN562">
        <v>40</v>
      </c>
      <c r="AO562">
        <v>12</v>
      </c>
      <c r="AP562">
        <v>46</v>
      </c>
      <c r="AQ562" s="34">
        <v>9.7058660000000003</v>
      </c>
      <c r="AR562" s="34">
        <v>0</v>
      </c>
      <c r="AS562" s="34">
        <v>0.20412216999999999</v>
      </c>
      <c r="AT562" s="34">
        <v>106.843666</v>
      </c>
      <c r="AU562" s="34">
        <v>116.74399</v>
      </c>
      <c r="AV562" s="34">
        <v>4.2722168000000001E-5</v>
      </c>
      <c r="AW562" s="34">
        <v>0.5513496</v>
      </c>
      <c r="AX562" s="34"/>
      <c r="AY562" s="34">
        <v>12.007168999999999</v>
      </c>
      <c r="AZ562" s="34"/>
      <c r="BA562" s="34">
        <v>3.0000002000000001</v>
      </c>
      <c r="BB562" s="34">
        <v>1.076965</v>
      </c>
      <c r="BC562" s="34">
        <v>0</v>
      </c>
      <c r="BD562" s="34">
        <v>0</v>
      </c>
      <c r="BE562" s="34">
        <v>0.2</v>
      </c>
      <c r="BF562" s="34">
        <v>0</v>
      </c>
      <c r="BG562" s="34">
        <v>0.1</v>
      </c>
      <c r="BH562" s="34">
        <v>0.5</v>
      </c>
      <c r="BI562" s="34">
        <v>0.70000004999999998</v>
      </c>
      <c r="BJ562" s="34">
        <v>9.3000000000000007</v>
      </c>
      <c r="BK562" s="34">
        <v>8.3000000000000007</v>
      </c>
      <c r="BL562" s="34">
        <v>3.0000002000000001</v>
      </c>
      <c r="BM562" s="34">
        <v>0.5</v>
      </c>
      <c r="BN562" s="34">
        <v>2.3000001999999999</v>
      </c>
      <c r="BO562" s="34">
        <v>3.0000002000000001</v>
      </c>
      <c r="BP562" s="34"/>
      <c r="BQ562" s="34"/>
      <c r="BR562" s="34"/>
      <c r="BS562" s="34"/>
      <c r="BT562" s="34"/>
      <c r="BU562" s="34"/>
      <c r="BV562" s="34">
        <v>0.60499999999999998</v>
      </c>
      <c r="BW562" s="34"/>
      <c r="BX562" s="34"/>
      <c r="BY562" s="34">
        <v>0.36800002999999998</v>
      </c>
      <c r="BZ562" s="34"/>
      <c r="CA562" s="34"/>
      <c r="CB562" s="34"/>
      <c r="CC562" s="34"/>
      <c r="CD562" s="34"/>
      <c r="CE562" s="34"/>
      <c r="CF562" s="34"/>
      <c r="CG562" s="34"/>
      <c r="CH562" s="34"/>
      <c r="CI562" s="34"/>
      <c r="CJ562" s="34"/>
      <c r="CK562" s="34"/>
      <c r="CL562" s="34"/>
      <c r="CM562" s="34"/>
      <c r="CN562" s="34" t="s">
        <v>2176</v>
      </c>
    </row>
    <row r="563" spans="1:92">
      <c r="A563" t="s">
        <v>2780</v>
      </c>
      <c r="B563">
        <v>808</v>
      </c>
      <c r="C563" t="s">
        <v>386</v>
      </c>
      <c r="D563">
        <v>1.3782481</v>
      </c>
      <c r="E563">
        <v>1.7715011000000001</v>
      </c>
      <c r="F563">
        <v>3146.6704</v>
      </c>
      <c r="G563">
        <v>1659.3259</v>
      </c>
      <c r="H563">
        <v>716.20460000000003</v>
      </c>
      <c r="I563">
        <v>195.77159</v>
      </c>
      <c r="J563">
        <v>575.36839999999995</v>
      </c>
      <c r="K563">
        <v>8</v>
      </c>
      <c r="L563">
        <v>83.530180000000001</v>
      </c>
      <c r="M563">
        <v>177.15010000000001</v>
      </c>
      <c r="N563" t="s">
        <v>2217</v>
      </c>
      <c r="O563">
        <v>59.923831999999997</v>
      </c>
      <c r="P563">
        <v>98.416725</v>
      </c>
      <c r="Q563">
        <v>342</v>
      </c>
      <c r="R563">
        <v>2.6619999999999999</v>
      </c>
      <c r="S563">
        <v>4.4880000000000004</v>
      </c>
      <c r="T563">
        <v>2.3479999999999999</v>
      </c>
      <c r="U563">
        <v>2.6619999999999999</v>
      </c>
      <c r="V563">
        <v>3.504</v>
      </c>
      <c r="W563">
        <v>5.0410000000000004</v>
      </c>
      <c r="X563">
        <v>5.8419999999999996</v>
      </c>
      <c r="Y563">
        <v>1.1870000000000001</v>
      </c>
      <c r="Z563">
        <v>1.9410000000000001</v>
      </c>
      <c r="AA563">
        <v>1.3260000000000001</v>
      </c>
      <c r="AB563">
        <v>0.22500000000000001</v>
      </c>
      <c r="AC563">
        <v>0.39</v>
      </c>
      <c r="AD563">
        <v>14590.550999999999</v>
      </c>
      <c r="AE563">
        <v>6705.17</v>
      </c>
      <c r="AF563">
        <v>11935.77</v>
      </c>
      <c r="AG563">
        <v>2</v>
      </c>
      <c r="AH563">
        <v>0.8</v>
      </c>
      <c r="AI563">
        <v>1.5833333000000002E-2</v>
      </c>
      <c r="AJ563">
        <v>4.1666667999999997E-2</v>
      </c>
      <c r="AK563">
        <v>0.37942093999999998</v>
      </c>
      <c r="AL563">
        <v>0.1260366</v>
      </c>
      <c r="AM563">
        <v>25</v>
      </c>
      <c r="AN563">
        <v>40</v>
      </c>
      <c r="AO563">
        <v>12</v>
      </c>
      <c r="AP563">
        <v>46</v>
      </c>
      <c r="AQ563" s="34">
        <v>1.943473</v>
      </c>
      <c r="AR563" s="34">
        <v>0</v>
      </c>
      <c r="AS563" s="34">
        <v>0.20412216999999999</v>
      </c>
      <c r="AT563" s="34">
        <v>48.288024999999998</v>
      </c>
      <c r="AU563" s="34">
        <v>50.425938000000002</v>
      </c>
      <c r="AV563" s="34">
        <v>4.2722168000000001E-5</v>
      </c>
      <c r="AW563" s="34">
        <v>0.5513496</v>
      </c>
      <c r="AX563" s="34"/>
      <c r="AY563" s="34"/>
      <c r="AZ563" s="34"/>
      <c r="BA563" s="34">
        <v>3.0000002000000001</v>
      </c>
      <c r="BB563" s="34">
        <v>1.0769651</v>
      </c>
      <c r="BC563" s="34">
        <v>0</v>
      </c>
      <c r="BD563" s="34">
        <v>0</v>
      </c>
      <c r="BE563" s="34">
        <v>0.2</v>
      </c>
      <c r="BF563" s="34">
        <v>0</v>
      </c>
      <c r="BG563" s="34">
        <v>0.1</v>
      </c>
      <c r="BH563" s="34">
        <v>0.5</v>
      </c>
      <c r="BI563" s="34">
        <v>0.70000004999999998</v>
      </c>
      <c r="BJ563" s="34">
        <v>0.5</v>
      </c>
      <c r="BK563" s="34">
        <v>2.6000000999999999</v>
      </c>
      <c r="BL563" s="34">
        <v>0</v>
      </c>
      <c r="BM563" s="34">
        <v>0.4</v>
      </c>
      <c r="BN563" s="34">
        <v>1.9000001</v>
      </c>
      <c r="BO563" s="34">
        <v>0</v>
      </c>
      <c r="BP563" s="34"/>
      <c r="BQ563" s="34"/>
      <c r="BR563" s="34"/>
      <c r="BS563" s="34">
        <v>0</v>
      </c>
      <c r="BT563" s="34">
        <v>1.4702655</v>
      </c>
      <c r="BU563" s="34">
        <v>0</v>
      </c>
      <c r="BV563" s="34">
        <v>1.5125</v>
      </c>
      <c r="BW563" s="34"/>
      <c r="BX563" s="34"/>
      <c r="BY563" s="34">
        <v>0.73600005999999996</v>
      </c>
      <c r="BZ563" s="34"/>
      <c r="CA563" s="34"/>
      <c r="CB563" s="34"/>
      <c r="CC563" s="34"/>
      <c r="CD563" s="34"/>
      <c r="CE563" s="34"/>
      <c r="CF563" s="34"/>
      <c r="CG563" s="34"/>
      <c r="CH563" s="34"/>
      <c r="CI563" s="34"/>
      <c r="CJ563" s="34"/>
      <c r="CK563" s="34"/>
      <c r="CL563" s="34"/>
      <c r="CM563" s="34"/>
      <c r="CN563" s="34" t="s">
        <v>2176</v>
      </c>
    </row>
    <row r="564" spans="1:92">
      <c r="A564" t="s">
        <v>2781</v>
      </c>
      <c r="B564">
        <v>809</v>
      </c>
      <c r="C564" t="s">
        <v>537</v>
      </c>
      <c r="D564">
        <v>3.8508901999999998</v>
      </c>
      <c r="E564">
        <v>2.7538269999999998</v>
      </c>
      <c r="F564">
        <v>2625.4360000000001</v>
      </c>
      <c r="G564">
        <v>1660.6971000000001</v>
      </c>
      <c r="H564">
        <v>393.86320000000001</v>
      </c>
      <c r="I564">
        <v>277.6875</v>
      </c>
      <c r="J564">
        <v>293.18819999999999</v>
      </c>
      <c r="K564">
        <v>9</v>
      </c>
      <c r="L564">
        <v>56.464663999999999</v>
      </c>
      <c r="M564">
        <v>110.153076</v>
      </c>
      <c r="N564" t="s">
        <v>2202</v>
      </c>
      <c r="O564">
        <v>87.520229999999998</v>
      </c>
      <c r="P564">
        <v>119.73161</v>
      </c>
      <c r="Q564">
        <v>423</v>
      </c>
      <c r="R564">
        <v>3.9249999999999998</v>
      </c>
      <c r="S564">
        <v>4.0990000000000002</v>
      </c>
      <c r="T564">
        <v>3.9249999999999998</v>
      </c>
      <c r="U564">
        <v>3.319</v>
      </c>
      <c r="V564">
        <v>1.885</v>
      </c>
      <c r="W564">
        <v>3.444</v>
      </c>
      <c r="X564">
        <v>0</v>
      </c>
      <c r="Y564">
        <v>0.95399999999999996</v>
      </c>
      <c r="Z564">
        <v>2.8420000000000001</v>
      </c>
      <c r="AA564">
        <v>1.383</v>
      </c>
      <c r="AB564">
        <v>0.38700000000000001</v>
      </c>
      <c r="AC564">
        <v>1.0720000000000001</v>
      </c>
      <c r="AD564">
        <v>15860.107</v>
      </c>
      <c r="AE564">
        <v>4779.93</v>
      </c>
      <c r="AF564">
        <v>11795.213</v>
      </c>
      <c r="AG564">
        <v>3</v>
      </c>
      <c r="AH564">
        <v>1</v>
      </c>
      <c r="AI564">
        <v>0.18333334000000001</v>
      </c>
      <c r="AJ564">
        <v>1.6666667999999999E-2</v>
      </c>
      <c r="AK564">
        <v>0.55669796000000005</v>
      </c>
      <c r="AL564">
        <v>5.2020200000000003E-2</v>
      </c>
      <c r="AM564">
        <v>25</v>
      </c>
      <c r="AN564">
        <v>10</v>
      </c>
      <c r="AO564">
        <v>20</v>
      </c>
      <c r="AP564">
        <v>45</v>
      </c>
      <c r="AQ564" s="34">
        <v>1.2350829999999999</v>
      </c>
      <c r="AR564" s="34">
        <v>0.57409359999999998</v>
      </c>
      <c r="AS564" s="34">
        <v>0.6558503</v>
      </c>
      <c r="AT564" s="34">
        <v>21.515093</v>
      </c>
      <c r="AU564" s="34">
        <v>23.459776000000002</v>
      </c>
      <c r="AV564" s="34"/>
      <c r="AW564" s="34"/>
      <c r="AX564" s="34"/>
      <c r="AY564" s="34">
        <v>1.0353119</v>
      </c>
      <c r="AZ564" s="34">
        <v>2.0216150000000002</v>
      </c>
      <c r="BA564" s="34">
        <v>3.0000002000000001</v>
      </c>
      <c r="BB564" s="34">
        <v>1.0769651</v>
      </c>
      <c r="BC564" s="34">
        <v>0</v>
      </c>
      <c r="BD564" s="34">
        <v>0</v>
      </c>
      <c r="BE564" s="34">
        <v>0.1</v>
      </c>
      <c r="BF564" s="34">
        <v>0</v>
      </c>
      <c r="BG564" s="34">
        <v>0.1</v>
      </c>
      <c r="BH564" s="34">
        <v>0.5</v>
      </c>
      <c r="BI564" s="34">
        <v>0.70000004999999998</v>
      </c>
      <c r="BJ564" s="34">
        <v>0.90000004</v>
      </c>
      <c r="BK564" s="34">
        <v>4</v>
      </c>
      <c r="BL564" s="34">
        <v>0</v>
      </c>
      <c r="BM564" s="34">
        <v>0.5</v>
      </c>
      <c r="BN564" s="34">
        <v>0.5</v>
      </c>
      <c r="BO564" s="34">
        <v>7.0000004999999996</v>
      </c>
      <c r="BP564" s="34"/>
      <c r="BQ564" s="34"/>
      <c r="BR564" s="34"/>
      <c r="BS564" s="34">
        <v>0</v>
      </c>
      <c r="BT564" s="34">
        <v>1.4702654000000001E-2</v>
      </c>
      <c r="BU564" s="34">
        <v>0</v>
      </c>
      <c r="BV564" s="34">
        <v>0.61300003999999997</v>
      </c>
      <c r="BW564" s="34"/>
      <c r="BX564" s="34"/>
      <c r="BY564" s="34">
        <v>0.72</v>
      </c>
      <c r="BZ564" s="34">
        <v>0.54</v>
      </c>
      <c r="CA564" s="34"/>
      <c r="CB564" s="34"/>
      <c r="CC564" s="34"/>
      <c r="CD564" s="34"/>
      <c r="CE564" s="34"/>
      <c r="CF564" s="34"/>
      <c r="CG564" s="34"/>
      <c r="CH564" s="34"/>
      <c r="CI564" s="34"/>
      <c r="CJ564" s="34"/>
      <c r="CK564" s="34"/>
      <c r="CL564" s="34"/>
      <c r="CM564" s="34"/>
      <c r="CN564" s="34" t="s">
        <v>2176</v>
      </c>
    </row>
    <row r="565" spans="1:92">
      <c r="A565" t="s">
        <v>2782</v>
      </c>
      <c r="B565">
        <v>810</v>
      </c>
      <c r="C565" t="s">
        <v>537</v>
      </c>
      <c r="D565">
        <v>4.2908879999999998</v>
      </c>
      <c r="E565">
        <v>2.219182</v>
      </c>
      <c r="F565">
        <v>1668.6107</v>
      </c>
      <c r="G565">
        <v>393.06200000000001</v>
      </c>
      <c r="H565">
        <v>390.72046</v>
      </c>
      <c r="I565">
        <v>269.63702000000001</v>
      </c>
      <c r="J565">
        <v>615.19129999999996</v>
      </c>
      <c r="K565">
        <v>9</v>
      </c>
      <c r="L565">
        <v>62.916245000000004</v>
      </c>
      <c r="M565">
        <v>88.76728</v>
      </c>
      <c r="N565" t="s">
        <v>2202</v>
      </c>
      <c r="O565">
        <v>97.520179999999996</v>
      </c>
      <c r="P565">
        <v>96.486176</v>
      </c>
      <c r="Q565">
        <v>456</v>
      </c>
      <c r="R565">
        <v>4.1429999999999998</v>
      </c>
      <c r="S565">
        <v>3.2679999999999998</v>
      </c>
      <c r="T565">
        <v>4.1429999999999998</v>
      </c>
      <c r="U565">
        <v>2.9790000000000001</v>
      </c>
      <c r="V565">
        <v>5.0339999999999998</v>
      </c>
      <c r="W565">
        <v>5.56</v>
      </c>
      <c r="X565">
        <v>8.8550000000000004</v>
      </c>
      <c r="Y565">
        <v>3.2330000000000001</v>
      </c>
      <c r="Z565">
        <v>5.5460000000000003</v>
      </c>
      <c r="AA565">
        <v>1.7290000000000001</v>
      </c>
      <c r="AB565">
        <v>2.25</v>
      </c>
      <c r="AC565">
        <v>1.5669999999999999</v>
      </c>
      <c r="AD565">
        <v>17802.168000000001</v>
      </c>
      <c r="AE565">
        <v>4741.1063999999997</v>
      </c>
      <c r="AF565">
        <v>16771.190999999999</v>
      </c>
      <c r="AG565">
        <v>2</v>
      </c>
      <c r="AH565">
        <v>0.8</v>
      </c>
      <c r="AI565">
        <v>2.5000002E-2</v>
      </c>
      <c r="AJ565">
        <v>0.15</v>
      </c>
      <c r="AK565">
        <v>7.1855370000000002E-2</v>
      </c>
      <c r="AL565">
        <v>5.7159096E-2</v>
      </c>
      <c r="AM565">
        <v>5</v>
      </c>
      <c r="AN565">
        <v>20</v>
      </c>
      <c r="AO565">
        <v>97</v>
      </c>
      <c r="AP565">
        <v>100</v>
      </c>
      <c r="AQ565" s="34">
        <v>2.7208622</v>
      </c>
      <c r="AR565" s="34">
        <v>0</v>
      </c>
      <c r="AS565" s="34">
        <v>0.22963745999999999</v>
      </c>
      <c r="AT565" s="34">
        <v>71.283646000000005</v>
      </c>
      <c r="AU565" s="34">
        <v>74.151923999999994</v>
      </c>
      <c r="AV565" s="34">
        <v>4.2029919999999997E-5</v>
      </c>
      <c r="AW565" s="34">
        <v>0.54241569999999995</v>
      </c>
      <c r="AX565" s="34"/>
      <c r="AY565" s="34">
        <v>12.007168999999999</v>
      </c>
      <c r="AZ565" s="34"/>
      <c r="BA565" s="34">
        <v>3.0000002000000001</v>
      </c>
      <c r="BB565" s="34">
        <v>0.215395</v>
      </c>
      <c r="BC565" s="34">
        <v>0</v>
      </c>
      <c r="BD565" s="34">
        <v>0</v>
      </c>
      <c r="BE565" s="34">
        <v>0.1</v>
      </c>
      <c r="BF565" s="34">
        <v>0</v>
      </c>
      <c r="BG565" s="34">
        <v>0.1</v>
      </c>
      <c r="BH565" s="34">
        <v>0.5</v>
      </c>
      <c r="BI565" s="34">
        <v>0.70000004999999998</v>
      </c>
      <c r="BJ565" s="34">
        <v>9.3000000000000007</v>
      </c>
      <c r="BK565" s="34">
        <v>8.3000000000000007</v>
      </c>
      <c r="BL565" s="34">
        <v>3.0000002000000001</v>
      </c>
      <c r="BM565" s="34">
        <v>0.5</v>
      </c>
      <c r="BN565" s="34">
        <v>2.3000001999999999</v>
      </c>
      <c r="BO565" s="34">
        <v>3.0000002000000001</v>
      </c>
      <c r="BP565" s="34"/>
      <c r="BQ565" s="34"/>
      <c r="BR565" s="34"/>
      <c r="BS565" s="34"/>
      <c r="BT565" s="34"/>
      <c r="BU565" s="34"/>
      <c r="BV565" s="34">
        <v>5.4090004</v>
      </c>
      <c r="BW565" s="34"/>
      <c r="BX565" s="34"/>
      <c r="BY565" s="34">
        <v>8</v>
      </c>
      <c r="BZ565" s="34">
        <v>9</v>
      </c>
      <c r="CA565" s="34"/>
      <c r="CB565" s="34"/>
      <c r="CC565" s="34"/>
      <c r="CD565" s="34"/>
      <c r="CE565" s="34"/>
      <c r="CF565" s="34"/>
      <c r="CG565" s="34"/>
      <c r="CH565" s="34"/>
      <c r="CI565" s="34"/>
      <c r="CJ565" s="34"/>
      <c r="CK565" s="34"/>
      <c r="CL565" s="34"/>
      <c r="CM565" s="34"/>
      <c r="CN565" s="34" t="s">
        <v>2176</v>
      </c>
    </row>
    <row r="566" spans="1:92">
      <c r="A566" t="s">
        <v>2783</v>
      </c>
      <c r="B566">
        <v>811</v>
      </c>
      <c r="C566" t="s">
        <v>386</v>
      </c>
      <c r="D566">
        <v>3.9642794000000001</v>
      </c>
      <c r="E566">
        <v>1.37842</v>
      </c>
      <c r="F566">
        <v>833.822</v>
      </c>
      <c r="G566">
        <v>65.753579999999999</v>
      </c>
      <c r="H566">
        <v>123.931206</v>
      </c>
      <c r="I566">
        <v>28.94594</v>
      </c>
      <c r="J566">
        <v>615.19129999999996</v>
      </c>
      <c r="K566">
        <v>8</v>
      </c>
      <c r="L566">
        <v>240.25934000000001</v>
      </c>
      <c r="M566">
        <v>137.84200000000001</v>
      </c>
      <c r="N566" t="s">
        <v>2172</v>
      </c>
      <c r="O566">
        <v>208.6463</v>
      </c>
      <c r="P566">
        <v>114.86833</v>
      </c>
      <c r="Q566">
        <v>466</v>
      </c>
      <c r="R566">
        <v>3.9820000000000002</v>
      </c>
      <c r="S566">
        <v>2.31</v>
      </c>
      <c r="T566">
        <v>3.9820000000000002</v>
      </c>
      <c r="U566">
        <v>2.3479999999999999</v>
      </c>
      <c r="V566">
        <v>5.5860000000000003</v>
      </c>
      <c r="W566">
        <v>4.5199999999999996</v>
      </c>
      <c r="X566">
        <v>8.8550000000000004</v>
      </c>
      <c r="Y566">
        <v>5.5609999999999999</v>
      </c>
      <c r="Z566">
        <v>6.4059999999999997</v>
      </c>
      <c r="AA566">
        <v>4.0330000000000004</v>
      </c>
      <c r="AB566">
        <v>1.952</v>
      </c>
      <c r="AC566">
        <v>0.42099999999999999</v>
      </c>
      <c r="AD566">
        <v>61271.561999999998</v>
      </c>
      <c r="AE566">
        <v>11541.106</v>
      </c>
      <c r="AF566">
        <v>19380.305</v>
      </c>
      <c r="AG566">
        <v>2</v>
      </c>
      <c r="AH566">
        <v>0.8</v>
      </c>
      <c r="AI566">
        <v>2.5000002E-2</v>
      </c>
      <c r="AJ566">
        <v>0.15</v>
      </c>
      <c r="AK566">
        <v>3.5789236000000002E-2</v>
      </c>
      <c r="AL566">
        <v>2.9965789999999999E-2</v>
      </c>
      <c r="AM566">
        <v>5</v>
      </c>
      <c r="AN566">
        <v>20</v>
      </c>
      <c r="AO566">
        <v>97</v>
      </c>
      <c r="AP566">
        <v>100</v>
      </c>
      <c r="AQ566" s="34">
        <v>13.588212</v>
      </c>
      <c r="AR566" s="34">
        <v>0</v>
      </c>
      <c r="AS566" s="34">
        <v>0.22963745999999999</v>
      </c>
      <c r="AT566" s="34">
        <v>157.65862000000001</v>
      </c>
      <c r="AU566" s="34">
        <v>171.39420999999999</v>
      </c>
      <c r="AV566" s="34">
        <v>4.2029919999999997E-5</v>
      </c>
      <c r="AW566" s="34">
        <v>0.54241569999999995</v>
      </c>
      <c r="AX566" s="34"/>
      <c r="AY566" s="34"/>
      <c r="AZ566" s="34"/>
      <c r="BA566" s="34">
        <v>3.0000002000000001</v>
      </c>
      <c r="BB566" s="34">
        <v>0.21539501999999999</v>
      </c>
      <c r="BC566" s="34">
        <v>0</v>
      </c>
      <c r="BD566" s="34">
        <v>0</v>
      </c>
      <c r="BE566" s="34">
        <v>0.1</v>
      </c>
      <c r="BF566" s="34">
        <v>0</v>
      </c>
      <c r="BG566" s="34">
        <v>1.4000001</v>
      </c>
      <c r="BH566" s="34">
        <v>2.6000000999999999</v>
      </c>
      <c r="BI566" s="34">
        <v>1.8000001000000001</v>
      </c>
      <c r="BJ566" s="34">
        <v>7.1000003999999999</v>
      </c>
      <c r="BK566" s="34">
        <v>0</v>
      </c>
      <c r="BL566" s="34">
        <v>0</v>
      </c>
      <c r="BM566" s="34">
        <v>0.1</v>
      </c>
      <c r="BN566" s="34">
        <v>0</v>
      </c>
      <c r="BO566" s="34">
        <v>0</v>
      </c>
      <c r="BP566" s="34"/>
      <c r="BQ566" s="34"/>
      <c r="BR566" s="34"/>
      <c r="BS566" s="34">
        <v>0</v>
      </c>
      <c r="BT566" s="34">
        <v>1.4702655</v>
      </c>
      <c r="BU566" s="34">
        <v>0</v>
      </c>
      <c r="BV566" s="34">
        <v>5.4090004</v>
      </c>
      <c r="BW566" s="34"/>
      <c r="BX566" s="34"/>
      <c r="BY566" s="34">
        <v>8</v>
      </c>
      <c r="BZ566" s="34">
        <v>9</v>
      </c>
      <c r="CA566" s="34"/>
      <c r="CB566" s="34"/>
      <c r="CC566" s="34"/>
      <c r="CD566" s="34"/>
      <c r="CE566" s="34"/>
      <c r="CF566" s="34"/>
      <c r="CG566" s="34"/>
      <c r="CH566" s="34"/>
      <c r="CI566" s="34"/>
      <c r="CJ566" s="34"/>
      <c r="CK566" s="34"/>
      <c r="CL566" s="34"/>
      <c r="CM566" s="34"/>
      <c r="CN566" s="34" t="s">
        <v>2182</v>
      </c>
    </row>
    <row r="567" spans="1:92">
      <c r="A567" t="s">
        <v>2784</v>
      </c>
      <c r="B567">
        <v>812</v>
      </c>
      <c r="C567" t="s">
        <v>386</v>
      </c>
      <c r="D567">
        <v>4.3000382999999998</v>
      </c>
      <c r="E567">
        <v>2.6178427000000002</v>
      </c>
      <c r="F567">
        <v>2917.4940000000001</v>
      </c>
      <c r="G567">
        <v>735.11090000000002</v>
      </c>
      <c r="H567">
        <v>1589.4042999999999</v>
      </c>
      <c r="I567">
        <v>187.06674000000001</v>
      </c>
      <c r="J567">
        <v>405.91219999999998</v>
      </c>
      <c r="K567">
        <v>9</v>
      </c>
      <c r="L567">
        <v>63.050415000000001</v>
      </c>
      <c r="M567">
        <v>104.7137</v>
      </c>
      <c r="N567" t="s">
        <v>2202</v>
      </c>
      <c r="O567">
        <v>97.728139999999996</v>
      </c>
      <c r="P567">
        <v>113.81925</v>
      </c>
      <c r="Q567">
        <v>423</v>
      </c>
      <c r="R567">
        <v>4.1470000000000002</v>
      </c>
      <c r="S567">
        <v>4.3209999999999997</v>
      </c>
      <c r="T567">
        <v>4.1470000000000002</v>
      </c>
      <c r="U567">
        <v>3.2360000000000002</v>
      </c>
      <c r="V567">
        <v>1.865</v>
      </c>
      <c r="W567">
        <v>3.3690000000000002</v>
      </c>
      <c r="X567">
        <v>0</v>
      </c>
      <c r="Y567">
        <v>0.98299999999999998</v>
      </c>
      <c r="Z567">
        <v>2.7650000000000001</v>
      </c>
      <c r="AA567">
        <v>1.5409999999999999</v>
      </c>
      <c r="AB567">
        <v>0.623</v>
      </c>
      <c r="AC567">
        <v>0.60099999999999998</v>
      </c>
      <c r="AD567">
        <v>14824.69</v>
      </c>
      <c r="AE567">
        <v>4657.5703000000003</v>
      </c>
      <c r="AF567">
        <v>16002.645</v>
      </c>
      <c r="AG567">
        <v>3</v>
      </c>
      <c r="AH567">
        <v>1</v>
      </c>
      <c r="AI567">
        <v>0.18333334000000001</v>
      </c>
      <c r="AJ567">
        <v>2.5000002E-2</v>
      </c>
      <c r="AK567">
        <v>0.3920187</v>
      </c>
      <c r="AL567">
        <v>0.43320345999999998</v>
      </c>
      <c r="AM567">
        <v>10</v>
      </c>
      <c r="AN567">
        <v>80</v>
      </c>
      <c r="AO567">
        <v>20</v>
      </c>
      <c r="AP567">
        <v>45</v>
      </c>
      <c r="AQ567" s="34">
        <v>1.0694851999999999</v>
      </c>
      <c r="AR567" s="34">
        <v>0.55630480000000004</v>
      </c>
      <c r="AS567" s="34">
        <v>0.58038259999999997</v>
      </c>
      <c r="AT567" s="34">
        <v>25.644570000000002</v>
      </c>
      <c r="AU567" s="34">
        <v>27.464797999999998</v>
      </c>
      <c r="AV567" s="34"/>
      <c r="AW567" s="34"/>
      <c r="AX567" s="34"/>
      <c r="AY567" s="34">
        <v>1.0353119</v>
      </c>
      <c r="AZ567" s="34">
        <v>2.0216150000000002</v>
      </c>
      <c r="BA567" s="34">
        <v>3.0000002000000001</v>
      </c>
      <c r="BB567" s="34">
        <v>0.43078503000000001</v>
      </c>
      <c r="BC567" s="34">
        <v>0</v>
      </c>
      <c r="BD567" s="34">
        <v>0</v>
      </c>
      <c r="BE567" s="34">
        <v>0.5</v>
      </c>
      <c r="BF567" s="34">
        <v>0</v>
      </c>
      <c r="BG567" s="34">
        <v>0.3</v>
      </c>
      <c r="BH567" s="34">
        <v>0.3</v>
      </c>
      <c r="BI567" s="34">
        <v>0.70000004999999998</v>
      </c>
      <c r="BJ567" s="34">
        <v>1.9000001</v>
      </c>
      <c r="BK567" s="34">
        <v>1.9000001</v>
      </c>
      <c r="BL567" s="34">
        <v>1.1000000000000001</v>
      </c>
      <c r="BM567" s="34">
        <v>4</v>
      </c>
      <c r="BN567" s="34">
        <v>4</v>
      </c>
      <c r="BO567" s="34">
        <v>0</v>
      </c>
      <c r="BP567" s="34"/>
      <c r="BQ567" s="34"/>
      <c r="BR567" s="34"/>
      <c r="BS567" s="34">
        <v>0.71422154000000004</v>
      </c>
      <c r="BT567" s="34">
        <v>1.4702654000000001E-2</v>
      </c>
      <c r="BU567" s="34">
        <v>0</v>
      </c>
      <c r="BV567" s="34">
        <v>0.79800004000000002</v>
      </c>
      <c r="BW567" s="34"/>
      <c r="BX567" s="34"/>
      <c r="BY567" s="34">
        <v>0.72</v>
      </c>
      <c r="BZ567" s="34">
        <v>0.54</v>
      </c>
      <c r="CA567" s="34"/>
      <c r="CB567" s="34"/>
      <c r="CC567" s="34"/>
      <c r="CD567" s="34"/>
      <c r="CE567" s="34"/>
      <c r="CF567" s="34"/>
      <c r="CG567" s="34"/>
      <c r="CH567" s="34"/>
      <c r="CI567" s="34"/>
      <c r="CJ567" s="34"/>
      <c r="CK567" s="34"/>
      <c r="CL567" s="34"/>
      <c r="CM567" s="34"/>
      <c r="CN567" s="34" t="s">
        <v>2176</v>
      </c>
    </row>
    <row r="568" spans="1:92">
      <c r="A568" t="s">
        <v>2785</v>
      </c>
      <c r="B568">
        <v>813</v>
      </c>
      <c r="C568" t="s">
        <v>538</v>
      </c>
      <c r="D568">
        <v>3.1035316000000002</v>
      </c>
      <c r="E568">
        <v>2.4558255999999998</v>
      </c>
      <c r="F568">
        <v>2625.8827999999999</v>
      </c>
      <c r="G568">
        <v>1367.6904</v>
      </c>
      <c r="H568">
        <v>372.20258000000001</v>
      </c>
      <c r="I568">
        <v>322.14589999999998</v>
      </c>
      <c r="J568">
        <v>563.84375</v>
      </c>
      <c r="K568">
        <v>9</v>
      </c>
      <c r="L568">
        <v>45.506329999999998</v>
      </c>
      <c r="M568">
        <v>98.233019999999996</v>
      </c>
      <c r="N568" t="s">
        <v>2195</v>
      </c>
      <c r="O568">
        <v>91.280339999999995</v>
      </c>
      <c r="P568">
        <v>129.25398000000001</v>
      </c>
      <c r="Q568">
        <v>423</v>
      </c>
      <c r="R568">
        <v>3.5230000000000001</v>
      </c>
      <c r="S568">
        <v>4.0990000000000002</v>
      </c>
      <c r="T568">
        <v>3.5230000000000001</v>
      </c>
      <c r="U568">
        <v>3.1339999999999999</v>
      </c>
      <c r="V568">
        <v>1.585</v>
      </c>
      <c r="W568">
        <v>2.6619999999999999</v>
      </c>
      <c r="X568">
        <v>0</v>
      </c>
      <c r="Y568">
        <v>1.036</v>
      </c>
      <c r="Z568">
        <v>2.8180000000000001</v>
      </c>
      <c r="AA568">
        <v>1.4019999999999999</v>
      </c>
      <c r="AB568">
        <v>0.69899999999999995</v>
      </c>
      <c r="AC568">
        <v>0.71699999999999997</v>
      </c>
      <c r="AD568">
        <v>13792.866</v>
      </c>
      <c r="AE568">
        <v>6908.76</v>
      </c>
      <c r="AF568">
        <v>14240.761</v>
      </c>
      <c r="AG568">
        <v>3</v>
      </c>
      <c r="AH568">
        <v>1</v>
      </c>
      <c r="AI568">
        <v>3.3333334999999999E-2</v>
      </c>
      <c r="AJ568">
        <v>4.1666667999999997E-2</v>
      </c>
      <c r="AK568">
        <v>0.40274866999999998</v>
      </c>
      <c r="AL568">
        <v>3.4133334000000001E-2</v>
      </c>
      <c r="AM568">
        <v>20</v>
      </c>
      <c r="AN568">
        <v>10</v>
      </c>
      <c r="AO568">
        <v>53</v>
      </c>
      <c r="AP568">
        <v>97</v>
      </c>
      <c r="AQ568" s="34">
        <v>1.3380064</v>
      </c>
      <c r="AR568" s="34">
        <v>0.45927491999999998</v>
      </c>
      <c r="AS568" s="34">
        <v>0.1509354</v>
      </c>
      <c r="AT568" s="34">
        <v>26.024588000000001</v>
      </c>
      <c r="AU568" s="34">
        <v>27.967697000000001</v>
      </c>
      <c r="AV568" s="34"/>
      <c r="AW568" s="34"/>
      <c r="AX568" s="34">
        <v>0.52276104999999995</v>
      </c>
      <c r="AY568" s="34">
        <v>1.1578339</v>
      </c>
      <c r="AZ568" s="34">
        <v>1.1578339</v>
      </c>
      <c r="BA568" s="34">
        <v>3.0000002000000001</v>
      </c>
      <c r="BB568" s="34">
        <v>0.93438005000000002</v>
      </c>
      <c r="BC568" s="34">
        <v>0</v>
      </c>
      <c r="BD568" s="34">
        <v>0</v>
      </c>
      <c r="BE568" s="34">
        <v>0.1</v>
      </c>
      <c r="BF568" s="34">
        <v>0</v>
      </c>
      <c r="BG568" s="34">
        <v>0.1</v>
      </c>
      <c r="BH568" s="34">
        <v>0.8</v>
      </c>
      <c r="BI568" s="34">
        <v>0.8</v>
      </c>
      <c r="BJ568" s="34">
        <v>1.6</v>
      </c>
      <c r="BK568" s="34">
        <v>5.2000003000000001</v>
      </c>
      <c r="BL568" s="34">
        <v>0</v>
      </c>
      <c r="BM568" s="34">
        <v>0.8</v>
      </c>
      <c r="BN568" s="34">
        <v>2.5</v>
      </c>
      <c r="BO568" s="34">
        <v>0</v>
      </c>
      <c r="BP568" s="34"/>
      <c r="BQ568" s="34"/>
      <c r="BR568" s="34"/>
      <c r="BS568" s="34">
        <v>4.9941382999999999E-2</v>
      </c>
      <c r="BT568" s="34">
        <v>1.4702654000000001E-2</v>
      </c>
      <c r="BU568" s="34">
        <v>0</v>
      </c>
      <c r="BV568" s="34">
        <v>1.5200001000000001</v>
      </c>
      <c r="BW568" s="34"/>
      <c r="BX568" s="34"/>
      <c r="BY568" s="34">
        <v>2.88</v>
      </c>
      <c r="BZ568" s="34">
        <v>1.44</v>
      </c>
      <c r="CA568" s="34"/>
      <c r="CB568" s="34"/>
      <c r="CC568" s="34"/>
      <c r="CD568" s="34"/>
      <c r="CE568" s="34"/>
      <c r="CF568" s="34"/>
      <c r="CG568" s="34"/>
      <c r="CH568" s="34"/>
      <c r="CI568" s="34"/>
      <c r="CJ568" s="34"/>
      <c r="CK568" s="34"/>
      <c r="CL568" s="34"/>
      <c r="CM568" s="34"/>
      <c r="CN568" s="34" t="s">
        <v>2176</v>
      </c>
    </row>
    <row r="569" spans="1:92">
      <c r="A569" t="s">
        <v>2786</v>
      </c>
      <c r="B569">
        <v>814</v>
      </c>
      <c r="C569" t="s">
        <v>538</v>
      </c>
      <c r="D569">
        <v>2.6669610000000001</v>
      </c>
      <c r="E569">
        <v>2.4841582999999998</v>
      </c>
      <c r="F569">
        <v>3365.2377999999999</v>
      </c>
      <c r="G569">
        <v>1956.2343000000001</v>
      </c>
      <c r="H569">
        <v>668.66250000000002</v>
      </c>
      <c r="I569">
        <v>176.49719999999999</v>
      </c>
      <c r="J569">
        <v>563.84375</v>
      </c>
      <c r="K569">
        <v>9</v>
      </c>
      <c r="L569">
        <v>39.104999999999997</v>
      </c>
      <c r="M569">
        <v>99.366330000000005</v>
      </c>
      <c r="N569" t="s">
        <v>2195</v>
      </c>
      <c r="O569">
        <v>78.440025000000006</v>
      </c>
      <c r="P569">
        <v>130.74518</v>
      </c>
      <c r="Q569">
        <v>323</v>
      </c>
      <c r="R569">
        <v>3.266</v>
      </c>
      <c r="S569">
        <v>4.641</v>
      </c>
      <c r="T569">
        <v>3.266</v>
      </c>
      <c r="U569">
        <v>3.1520000000000001</v>
      </c>
      <c r="V569">
        <v>2.1520000000000001</v>
      </c>
      <c r="W569">
        <v>3.331</v>
      </c>
      <c r="X569">
        <v>0</v>
      </c>
      <c r="Y569">
        <v>1.6890000000000001</v>
      </c>
      <c r="Z569">
        <v>3.21</v>
      </c>
      <c r="AA569">
        <v>1.96</v>
      </c>
      <c r="AB569">
        <v>0.92800000000000005</v>
      </c>
      <c r="AC569">
        <v>0.32200000000000001</v>
      </c>
      <c r="AD569">
        <v>21920.206999999999</v>
      </c>
      <c r="AE569">
        <v>7224.71</v>
      </c>
      <c r="AF569">
        <v>17284.312000000002</v>
      </c>
      <c r="AG569">
        <v>2</v>
      </c>
      <c r="AH569">
        <v>1.6</v>
      </c>
      <c r="AI569">
        <v>1.6666667999999999E-2</v>
      </c>
      <c r="AJ569">
        <v>4.1666667999999997E-2</v>
      </c>
      <c r="AK569">
        <v>0.48053839999999998</v>
      </c>
      <c r="AL569">
        <v>0.18646829000000001</v>
      </c>
      <c r="AM569">
        <v>30</v>
      </c>
      <c r="AN569">
        <v>30</v>
      </c>
      <c r="AO569">
        <v>35</v>
      </c>
      <c r="AP569">
        <v>85</v>
      </c>
      <c r="AQ569" s="34">
        <v>3.8524468000000001</v>
      </c>
      <c r="AR569" s="34">
        <v>0</v>
      </c>
      <c r="AS569" s="34">
        <v>0.12757636999999999</v>
      </c>
      <c r="AT569" s="34">
        <v>58.741300000000003</v>
      </c>
      <c r="AU569" s="34">
        <v>62.630600000000001</v>
      </c>
      <c r="AV569" s="34">
        <v>2.9074815999999999E-5</v>
      </c>
      <c r="AW569" s="34">
        <v>0.37522404999999998</v>
      </c>
      <c r="AX569" s="34">
        <v>0.45741597000000001</v>
      </c>
      <c r="AY569" s="34"/>
      <c r="AZ569" s="34">
        <v>1.6009557999999999</v>
      </c>
      <c r="BA569" s="34">
        <v>3.0000002000000001</v>
      </c>
      <c r="BB569" s="34">
        <v>1.2923551</v>
      </c>
      <c r="BC569" s="34">
        <v>0</v>
      </c>
      <c r="BD569" s="34">
        <v>0</v>
      </c>
      <c r="BE569" s="34">
        <v>0.2</v>
      </c>
      <c r="BF569" s="34">
        <v>0</v>
      </c>
      <c r="BG569" s="34">
        <v>0.1</v>
      </c>
      <c r="BH569" s="34">
        <v>0.5</v>
      </c>
      <c r="BI569" s="34">
        <v>0.8</v>
      </c>
      <c r="BJ569" s="34">
        <v>0.4</v>
      </c>
      <c r="BK569" s="34">
        <v>1.7</v>
      </c>
      <c r="BL569" s="34">
        <v>0</v>
      </c>
      <c r="BM569" s="34">
        <v>1.7</v>
      </c>
      <c r="BN569" s="34">
        <v>7.1000003999999999</v>
      </c>
      <c r="BO569" s="34">
        <v>0</v>
      </c>
      <c r="BP569" s="34"/>
      <c r="BQ569" s="34"/>
      <c r="BR569" s="34"/>
      <c r="BS569" s="34">
        <v>0.20607086999999999</v>
      </c>
      <c r="BT569" s="34">
        <v>0</v>
      </c>
      <c r="BU569" s="34">
        <v>0</v>
      </c>
      <c r="BV569" s="34">
        <v>1.5200001000000001</v>
      </c>
      <c r="BW569" s="34"/>
      <c r="BX569" s="34"/>
      <c r="BY569" s="34">
        <v>3.8400002</v>
      </c>
      <c r="BZ569" s="34">
        <v>1.44</v>
      </c>
      <c r="CA569" s="34"/>
      <c r="CB569" s="34"/>
      <c r="CC569" s="34"/>
      <c r="CD569" s="34"/>
      <c r="CE569" s="34"/>
      <c r="CF569" s="34"/>
      <c r="CG569" s="34"/>
      <c r="CH569" s="34"/>
      <c r="CI569" s="34"/>
      <c r="CJ569" s="34"/>
      <c r="CK569" s="34"/>
      <c r="CL569" s="34"/>
      <c r="CM569" s="34"/>
      <c r="CN569" s="34" t="s">
        <v>2176</v>
      </c>
    </row>
    <row r="570" spans="1:92">
      <c r="A570" t="s">
        <v>2787</v>
      </c>
      <c r="B570">
        <v>815</v>
      </c>
      <c r="C570" t="s">
        <v>539</v>
      </c>
      <c r="D570">
        <v>3.2134170000000002</v>
      </c>
      <c r="E570">
        <v>2.822851</v>
      </c>
      <c r="F570">
        <v>3497.9009999999998</v>
      </c>
      <c r="G570">
        <v>2121.3380999999999</v>
      </c>
      <c r="H570">
        <v>565.99816999999996</v>
      </c>
      <c r="I570">
        <v>246.72067000000001</v>
      </c>
      <c r="J570">
        <v>563.84375</v>
      </c>
      <c r="K570">
        <v>9</v>
      </c>
      <c r="L570">
        <v>47.117553999999998</v>
      </c>
      <c r="M570">
        <v>112.91404</v>
      </c>
      <c r="N570" t="s">
        <v>2195</v>
      </c>
      <c r="O570">
        <v>94.512270000000001</v>
      </c>
      <c r="P570">
        <v>148.5711</v>
      </c>
      <c r="Q570">
        <v>424</v>
      </c>
      <c r="R570">
        <v>3.585</v>
      </c>
      <c r="S570">
        <v>4.7309999999999999</v>
      </c>
      <c r="T570">
        <v>3.585</v>
      </c>
      <c r="U570">
        <v>3.36</v>
      </c>
      <c r="V570">
        <v>2.3119999999999998</v>
      </c>
      <c r="W570">
        <v>3.5209999999999999</v>
      </c>
      <c r="X570">
        <v>0</v>
      </c>
      <c r="Y570">
        <v>1.8720000000000001</v>
      </c>
      <c r="Z570">
        <v>3.5139999999999998</v>
      </c>
      <c r="AA570">
        <v>2.032</v>
      </c>
      <c r="AB570">
        <v>0.90300000000000002</v>
      </c>
      <c r="AC570">
        <v>0.57899999999999996</v>
      </c>
      <c r="AD570">
        <v>21920.206999999999</v>
      </c>
      <c r="AE570">
        <v>7343.14</v>
      </c>
      <c r="AF570">
        <v>18715.425999999999</v>
      </c>
      <c r="AG570">
        <v>2</v>
      </c>
      <c r="AH570">
        <v>0.8</v>
      </c>
      <c r="AI570">
        <v>2.5000002E-2</v>
      </c>
      <c r="AJ570">
        <v>4.1666667999999997E-2</v>
      </c>
      <c r="AK570">
        <v>0.47543766999999998</v>
      </c>
      <c r="AL570">
        <v>0.10789472999999999</v>
      </c>
      <c r="AM570">
        <v>30</v>
      </c>
      <c r="AN570">
        <v>40</v>
      </c>
      <c r="AO570">
        <v>40</v>
      </c>
      <c r="AP570">
        <v>90</v>
      </c>
      <c r="AQ570" s="34">
        <v>3.8524468000000001</v>
      </c>
      <c r="AR570" s="34">
        <v>0</v>
      </c>
      <c r="AS570" s="34">
        <v>0.12757636999999999</v>
      </c>
      <c r="AT570" s="34">
        <v>58.741300000000003</v>
      </c>
      <c r="AU570" s="34">
        <v>62.630600000000001</v>
      </c>
      <c r="AV570" s="34">
        <v>2.9074815999999999E-5</v>
      </c>
      <c r="AW570" s="34">
        <v>0.37522404999999998</v>
      </c>
      <c r="AX570" s="34">
        <v>0.45741594000000002</v>
      </c>
      <c r="AY570" s="34"/>
      <c r="AZ570" s="34"/>
      <c r="BA570" s="34">
        <v>3.0000002000000001</v>
      </c>
      <c r="BB570" s="34">
        <v>1.4015701</v>
      </c>
      <c r="BC570" s="34">
        <v>0</v>
      </c>
      <c r="BD570" s="34">
        <v>0</v>
      </c>
      <c r="BE570" s="34">
        <v>0.15</v>
      </c>
      <c r="BF570" s="34">
        <v>0</v>
      </c>
      <c r="BG570" s="34">
        <v>0.1</v>
      </c>
      <c r="BH570" s="34">
        <v>0.5</v>
      </c>
      <c r="BI570" s="34">
        <v>0.8</v>
      </c>
      <c r="BJ570" s="34">
        <v>0.4</v>
      </c>
      <c r="BK570" s="34">
        <v>1.7</v>
      </c>
      <c r="BL570" s="34">
        <v>0</v>
      </c>
      <c r="BM570" s="34">
        <v>1.7</v>
      </c>
      <c r="BN570" s="34">
        <v>7.1000003999999999</v>
      </c>
      <c r="BO570" s="34">
        <v>3.2</v>
      </c>
      <c r="BP570" s="34"/>
      <c r="BQ570" s="34"/>
      <c r="BR570" s="34"/>
      <c r="BS570" s="34">
        <v>0.11211757999999999</v>
      </c>
      <c r="BT570" s="34">
        <v>0.51050890000000004</v>
      </c>
      <c r="BU570" s="34">
        <v>0</v>
      </c>
      <c r="BV570" s="34">
        <v>1.5200001000000001</v>
      </c>
      <c r="BW570" s="34"/>
      <c r="BX570" s="34"/>
      <c r="BY570" s="34">
        <v>2.88</v>
      </c>
      <c r="BZ570" s="34">
        <v>1.6200000999999999</v>
      </c>
      <c r="CA570" s="34"/>
      <c r="CB570" s="34"/>
      <c r="CC570" s="34"/>
      <c r="CD570" s="34"/>
      <c r="CE570" s="34"/>
      <c r="CF570" s="34"/>
      <c r="CG570" s="34"/>
      <c r="CH570" s="34"/>
      <c r="CI570" s="34"/>
      <c r="CJ570" s="34"/>
      <c r="CK570" s="34"/>
      <c r="CL570" s="34"/>
      <c r="CM570" s="34"/>
      <c r="CN570" s="34" t="s">
        <v>2176</v>
      </c>
    </row>
    <row r="571" spans="1:92">
      <c r="A571" t="s">
        <v>2788</v>
      </c>
      <c r="B571">
        <v>816</v>
      </c>
      <c r="C571" t="s">
        <v>540</v>
      </c>
      <c r="D571">
        <v>8.1223179999999999</v>
      </c>
      <c r="E571">
        <v>6.5025896999999997</v>
      </c>
      <c r="F571">
        <v>6445.2430000000004</v>
      </c>
      <c r="G571">
        <v>2373.0347000000002</v>
      </c>
      <c r="H571">
        <v>759.99339999999995</v>
      </c>
      <c r="I571">
        <v>2748.3715999999999</v>
      </c>
      <c r="J571">
        <v>563.84375</v>
      </c>
      <c r="K571">
        <v>12</v>
      </c>
      <c r="L571">
        <v>69.659676000000005</v>
      </c>
      <c r="M571">
        <v>89.076570000000004</v>
      </c>
      <c r="N571" t="s">
        <v>2175</v>
      </c>
      <c r="O571">
        <v>39.621062999999999</v>
      </c>
      <c r="P571">
        <v>82.311263999999994</v>
      </c>
      <c r="Q571">
        <v>637</v>
      </c>
      <c r="R571">
        <v>5.7</v>
      </c>
      <c r="S571">
        <v>6.423</v>
      </c>
      <c r="T571">
        <v>5.7</v>
      </c>
      <c r="U571">
        <v>5.0999999999999996</v>
      </c>
      <c r="V571">
        <v>3.448</v>
      </c>
      <c r="W571">
        <v>5.0609999999999999</v>
      </c>
      <c r="X571">
        <v>0</v>
      </c>
      <c r="Y571">
        <v>2.9830000000000001</v>
      </c>
      <c r="Z571">
        <v>7.3070000000000004</v>
      </c>
      <c r="AA571">
        <v>3.0979999999999999</v>
      </c>
      <c r="AB571">
        <v>2.9409999999999998</v>
      </c>
      <c r="AC571">
        <v>1.268</v>
      </c>
      <c r="AD571">
        <v>21920.206999999999</v>
      </c>
      <c r="AE571">
        <v>15525.566000000001</v>
      </c>
      <c r="AF571">
        <v>40044.97</v>
      </c>
      <c r="AG571">
        <v>2</v>
      </c>
      <c r="AH571">
        <v>1.6</v>
      </c>
      <c r="AI571">
        <v>0.25</v>
      </c>
      <c r="AJ571">
        <v>0.16666666999999999</v>
      </c>
      <c r="AK571">
        <v>0.35195929999999997</v>
      </c>
      <c r="AL571">
        <v>0.25662643000000002</v>
      </c>
      <c r="AM571">
        <v>30</v>
      </c>
      <c r="AN571">
        <v>30</v>
      </c>
      <c r="AO571">
        <v>97</v>
      </c>
      <c r="AP571">
        <v>90</v>
      </c>
      <c r="AQ571" s="34">
        <v>3.8524468000000001</v>
      </c>
      <c r="AR571" s="34">
        <v>0</v>
      </c>
      <c r="AS571" s="34">
        <v>0.12757636999999999</v>
      </c>
      <c r="AT571" s="34">
        <v>58.741300000000003</v>
      </c>
      <c r="AU571" s="34">
        <v>62.630600000000001</v>
      </c>
      <c r="AV571" s="34">
        <v>2.9074815999999999E-5</v>
      </c>
      <c r="AW571" s="34">
        <v>0.37522404999999998</v>
      </c>
      <c r="AX571" s="34">
        <v>0.45741597000000001</v>
      </c>
      <c r="AY571" s="34"/>
      <c r="AZ571" s="34">
        <v>1.6009557999999999</v>
      </c>
      <c r="BA571" s="34">
        <v>3.0000002000000001</v>
      </c>
      <c r="BB571" s="34">
        <v>1.2923551</v>
      </c>
      <c r="BC571" s="34">
        <v>0</v>
      </c>
      <c r="BD571" s="34">
        <v>0</v>
      </c>
      <c r="BE571" s="34">
        <v>0.2</v>
      </c>
      <c r="BF571" s="34">
        <v>0</v>
      </c>
      <c r="BG571" s="34">
        <v>1.8000001000000001</v>
      </c>
      <c r="BH571" s="34">
        <v>2.7</v>
      </c>
      <c r="BI571" s="34">
        <v>5.5000004999999996</v>
      </c>
      <c r="BJ571" s="34">
        <v>10</v>
      </c>
      <c r="BK571" s="34">
        <v>6.0000004999999996</v>
      </c>
      <c r="BL571" s="34">
        <v>1.5000001000000001</v>
      </c>
      <c r="BM571" s="34">
        <v>1.7</v>
      </c>
      <c r="BN571" s="34">
        <v>7.1000003999999999</v>
      </c>
      <c r="BO571" s="34">
        <v>1</v>
      </c>
      <c r="BP571" s="34"/>
      <c r="BQ571" s="34"/>
      <c r="BR571" s="34"/>
      <c r="BS571" s="34">
        <v>0.20607086999999999</v>
      </c>
      <c r="BT571" s="34">
        <v>0</v>
      </c>
      <c r="BU571" s="34">
        <v>0</v>
      </c>
      <c r="BV571" s="34">
        <v>6.0800004000000003</v>
      </c>
      <c r="BW571" s="34"/>
      <c r="BX571" s="34"/>
      <c r="BY571" s="34">
        <v>12.000000999999999</v>
      </c>
      <c r="BZ571" s="34">
        <v>9</v>
      </c>
      <c r="CA571" s="34"/>
      <c r="CB571" s="34"/>
      <c r="CC571" s="34"/>
      <c r="CD571" s="34"/>
      <c r="CE571" s="34"/>
      <c r="CF571" s="34"/>
      <c r="CG571" s="34"/>
      <c r="CH571" s="34"/>
      <c r="CI571" s="34"/>
      <c r="CJ571" s="34"/>
      <c r="CK571" s="34"/>
      <c r="CL571" s="34"/>
      <c r="CM571" s="34"/>
      <c r="CN571" s="34" t="s">
        <v>2176</v>
      </c>
    </row>
    <row r="572" spans="1:92">
      <c r="A572" t="s">
        <v>2789</v>
      </c>
      <c r="B572">
        <v>817</v>
      </c>
      <c r="C572" t="s">
        <v>390</v>
      </c>
      <c r="D572">
        <v>6.5550575000000002</v>
      </c>
      <c r="E572">
        <v>5.2528170000000003</v>
      </c>
      <c r="F572">
        <v>5442.9556000000002</v>
      </c>
      <c r="G572">
        <v>2787.6493999999998</v>
      </c>
      <c r="H572">
        <v>197.99860000000001</v>
      </c>
      <c r="I572">
        <v>1427.5938000000001</v>
      </c>
      <c r="J572">
        <v>1029.7139999999999</v>
      </c>
      <c r="K572">
        <v>10</v>
      </c>
      <c r="L572">
        <v>87.634450000000001</v>
      </c>
      <c r="M572">
        <v>111.76206999999999</v>
      </c>
      <c r="N572" t="s">
        <v>2197</v>
      </c>
      <c r="O572">
        <v>72.033600000000007</v>
      </c>
      <c r="P572">
        <v>169.44571999999999</v>
      </c>
      <c r="Q572">
        <v>567</v>
      </c>
      <c r="R572">
        <v>5.1210000000000004</v>
      </c>
      <c r="S572">
        <v>5.9020000000000001</v>
      </c>
      <c r="T572">
        <v>5.1210000000000004</v>
      </c>
      <c r="U572">
        <v>4.5839999999999996</v>
      </c>
      <c r="V572">
        <v>6.4029999999999996</v>
      </c>
      <c r="W572">
        <v>8.0869999999999997</v>
      </c>
      <c r="X572">
        <v>9</v>
      </c>
      <c r="Y572">
        <v>3.794</v>
      </c>
      <c r="Z572">
        <v>6.7789999999999999</v>
      </c>
      <c r="AA572">
        <v>3.3479999999999999</v>
      </c>
      <c r="AB572">
        <v>1.913</v>
      </c>
      <c r="AC572">
        <v>1.518</v>
      </c>
      <c r="AD572">
        <v>37506.241999999998</v>
      </c>
      <c r="AE572">
        <v>10514.71</v>
      </c>
      <c r="AF572">
        <v>29455.574000000001</v>
      </c>
      <c r="AG572">
        <v>1.3</v>
      </c>
      <c r="AH572">
        <v>0.5</v>
      </c>
      <c r="AI572">
        <v>0.25</v>
      </c>
      <c r="AJ572">
        <v>4.1666667999999997E-2</v>
      </c>
      <c r="AK572">
        <v>0.2748486</v>
      </c>
      <c r="AL572">
        <v>0.18326922000000001</v>
      </c>
      <c r="AM572">
        <v>30</v>
      </c>
      <c r="AN572">
        <v>10</v>
      </c>
      <c r="AO572">
        <v>75</v>
      </c>
      <c r="AP572">
        <v>99</v>
      </c>
      <c r="AQ572" s="34">
        <v>7.2578370000000003</v>
      </c>
      <c r="AR572" s="34">
        <v>0</v>
      </c>
      <c r="AS572" s="34">
        <v>1.8687240000000001</v>
      </c>
      <c r="AT572" s="34">
        <v>69.669489999999996</v>
      </c>
      <c r="AU572" s="34">
        <v>77.896860000000004</v>
      </c>
      <c r="AV572" s="34"/>
      <c r="AW572" s="34"/>
      <c r="AX572" s="34">
        <v>1.7643184999999999</v>
      </c>
      <c r="AY572" s="34">
        <v>4.4230489999999998</v>
      </c>
      <c r="AZ572" s="34">
        <v>2.948699</v>
      </c>
      <c r="BA572" s="34">
        <v>0.5</v>
      </c>
      <c r="BB572" s="34">
        <v>1.2923551</v>
      </c>
      <c r="BC572" s="34">
        <v>0</v>
      </c>
      <c r="BD572" s="34">
        <v>0</v>
      </c>
      <c r="BE572" s="34">
        <v>0.05</v>
      </c>
      <c r="BF572" s="34">
        <v>0</v>
      </c>
      <c r="BG572" s="34">
        <v>0.70000004999999998</v>
      </c>
      <c r="BH572" s="34">
        <v>1.6</v>
      </c>
      <c r="BI572" s="34">
        <v>3.8000001999999999</v>
      </c>
      <c r="BJ572" s="34">
        <v>8.7000010000000003</v>
      </c>
      <c r="BK572" s="34">
        <v>1.9000001</v>
      </c>
      <c r="BL572" s="34">
        <v>0</v>
      </c>
      <c r="BM572" s="34">
        <v>2</v>
      </c>
      <c r="BN572" s="34">
        <v>3.0000002000000001</v>
      </c>
      <c r="BO572" s="34">
        <v>4</v>
      </c>
      <c r="BP572" s="34"/>
      <c r="BQ572" s="34"/>
      <c r="BR572" s="34"/>
      <c r="BS572" s="34">
        <v>0</v>
      </c>
      <c r="BT572" s="34">
        <v>0.25525445000000002</v>
      </c>
      <c r="BU572" s="34">
        <v>0</v>
      </c>
      <c r="BV572" s="34">
        <v>1.6150001</v>
      </c>
      <c r="BW572" s="34"/>
      <c r="BX572" s="34"/>
      <c r="BY572" s="34">
        <v>7.6000003999999999</v>
      </c>
      <c r="BZ572" s="34">
        <v>5.13</v>
      </c>
      <c r="CA572" s="34"/>
      <c r="CB572" s="34"/>
      <c r="CC572" s="34"/>
      <c r="CD572" s="34"/>
      <c r="CE572" s="34"/>
      <c r="CF572" s="34"/>
      <c r="CG572" s="34"/>
      <c r="CH572" s="34"/>
      <c r="CI572" s="34"/>
      <c r="CJ572" s="34"/>
      <c r="CK572" s="34"/>
      <c r="CL572" s="34"/>
      <c r="CM572" s="34"/>
      <c r="CN572" s="34" t="s">
        <v>2176</v>
      </c>
    </row>
    <row r="573" spans="1:92">
      <c r="A573" t="s">
        <v>2790</v>
      </c>
      <c r="B573">
        <v>818</v>
      </c>
      <c r="C573" t="s">
        <v>540</v>
      </c>
      <c r="D573">
        <v>1.2758874</v>
      </c>
      <c r="E573">
        <v>2.1288819999999999</v>
      </c>
      <c r="F573">
        <v>4235.5150000000003</v>
      </c>
      <c r="G573">
        <v>2786.5254</v>
      </c>
      <c r="H573">
        <v>524.54345999999998</v>
      </c>
      <c r="I573">
        <v>667.43035999999995</v>
      </c>
      <c r="J573">
        <v>257.01602000000003</v>
      </c>
      <c r="K573">
        <v>9</v>
      </c>
      <c r="L573">
        <v>18.708024999999999</v>
      </c>
      <c r="M573">
        <v>85.155280000000005</v>
      </c>
      <c r="N573" t="s">
        <v>2195</v>
      </c>
      <c r="O573">
        <v>37.526096000000003</v>
      </c>
      <c r="P573">
        <v>112.04642</v>
      </c>
      <c r="Q573">
        <v>334</v>
      </c>
      <c r="R573">
        <v>2.9180000000000001</v>
      </c>
      <c r="S573">
        <v>5.2060000000000004</v>
      </c>
      <c r="T573">
        <v>2.2589999999999999</v>
      </c>
      <c r="U573">
        <v>2.9180000000000001</v>
      </c>
      <c r="V573">
        <v>3.1859999999999999</v>
      </c>
      <c r="W573">
        <v>2.8809999999999998</v>
      </c>
      <c r="X573">
        <v>9</v>
      </c>
      <c r="Y573">
        <v>1.4930000000000001</v>
      </c>
      <c r="Z573">
        <v>3.9180000000000001</v>
      </c>
      <c r="AA573">
        <v>2.3290000000000002</v>
      </c>
      <c r="AB573">
        <v>0.91800000000000004</v>
      </c>
      <c r="AC573">
        <v>0.67100000000000004</v>
      </c>
      <c r="AD573">
        <v>29771.969000000001</v>
      </c>
      <c r="AE573">
        <v>7576.71</v>
      </c>
      <c r="AF573">
        <v>16807.648000000001</v>
      </c>
      <c r="AG573">
        <v>1.3</v>
      </c>
      <c r="AH573">
        <v>1</v>
      </c>
      <c r="AI573">
        <v>1.6666667999999999E-2</v>
      </c>
      <c r="AJ573">
        <v>1.6666667999999999E-2</v>
      </c>
      <c r="AK573">
        <v>0.22061679000000001</v>
      </c>
      <c r="AL573">
        <v>5.3833331999999998E-2</v>
      </c>
      <c r="AM573">
        <v>30</v>
      </c>
      <c r="AN573">
        <v>40</v>
      </c>
      <c r="AO573">
        <v>55</v>
      </c>
      <c r="AP573">
        <v>55</v>
      </c>
      <c r="AQ573" s="34">
        <v>1.470542</v>
      </c>
      <c r="AR573" s="34">
        <v>3.8075972</v>
      </c>
      <c r="AS573" s="34">
        <v>0.66483455999999996</v>
      </c>
      <c r="AT573" s="34">
        <v>41.568092</v>
      </c>
      <c r="AU573" s="34">
        <v>46.897835000000001</v>
      </c>
      <c r="AV573" s="34">
        <v>1.8987631999999998E-5</v>
      </c>
      <c r="AW573" s="34">
        <v>0.24504426000000001</v>
      </c>
      <c r="AX573" s="34">
        <v>0.24504426000000001</v>
      </c>
      <c r="AY573" s="34">
        <v>0.74432189999999998</v>
      </c>
      <c r="AZ573" s="34">
        <v>0.92146850000000002</v>
      </c>
      <c r="BA573" s="34">
        <v>3.0000002000000001</v>
      </c>
      <c r="BB573" s="34">
        <v>1.2923551</v>
      </c>
      <c r="BC573" s="34">
        <v>0</v>
      </c>
      <c r="BD573" s="34">
        <v>0</v>
      </c>
      <c r="BE573" s="34">
        <v>0.15</v>
      </c>
      <c r="BF573" s="34">
        <v>0</v>
      </c>
      <c r="BG573" s="34">
        <v>0.70000004999999998</v>
      </c>
      <c r="BH573" s="34">
        <v>1.1000000000000001</v>
      </c>
      <c r="BI573" s="34">
        <v>1.5000001000000001</v>
      </c>
      <c r="BJ573" s="34">
        <v>3.1000000999999999</v>
      </c>
      <c r="BK573" s="34">
        <v>4.7000003000000001</v>
      </c>
      <c r="BL573" s="34">
        <v>0</v>
      </c>
      <c r="BM573" s="34">
        <v>1.8000001000000001</v>
      </c>
      <c r="BN573" s="34">
        <v>0.6</v>
      </c>
      <c r="BO573" s="34">
        <v>0</v>
      </c>
      <c r="BP573" s="34"/>
      <c r="BQ573" s="34"/>
      <c r="BR573" s="34"/>
      <c r="BS573" s="34">
        <v>0</v>
      </c>
      <c r="BT573" s="34">
        <v>0.43648508000000003</v>
      </c>
      <c r="BU573" s="34">
        <v>0</v>
      </c>
      <c r="BV573" s="34">
        <v>0.54600000000000004</v>
      </c>
      <c r="BW573" s="34"/>
      <c r="BX573" s="34"/>
      <c r="BY573" s="34">
        <v>2.4</v>
      </c>
      <c r="BZ573" s="34">
        <v>3.6000000999999999</v>
      </c>
      <c r="CA573" s="34"/>
      <c r="CB573" s="34"/>
      <c r="CC573" s="34"/>
      <c r="CD573" s="34"/>
      <c r="CE573" s="34"/>
      <c r="CF573" s="34"/>
      <c r="CG573" s="34"/>
      <c r="CH573" s="34"/>
      <c r="CI573" s="34"/>
      <c r="CJ573" s="34"/>
      <c r="CK573" s="34"/>
      <c r="CL573" s="34"/>
      <c r="CM573" s="34"/>
      <c r="CN573" s="34" t="s">
        <v>2173</v>
      </c>
    </row>
    <row r="574" spans="1:92">
      <c r="A574" t="s">
        <v>2791</v>
      </c>
      <c r="B574">
        <v>819</v>
      </c>
      <c r="C574" t="s">
        <v>540</v>
      </c>
      <c r="D574">
        <v>5.5208529999999998</v>
      </c>
      <c r="E574">
        <v>3.3978963000000002</v>
      </c>
      <c r="F574">
        <v>3030.0005000000001</v>
      </c>
      <c r="G574">
        <v>2133.0137</v>
      </c>
      <c r="H574">
        <v>202.6377</v>
      </c>
      <c r="I574">
        <v>98.321830000000006</v>
      </c>
      <c r="J574">
        <v>596.02719999999999</v>
      </c>
      <c r="K574">
        <v>9</v>
      </c>
      <c r="L574">
        <v>80.950919999999996</v>
      </c>
      <c r="M574">
        <v>135.91585000000001</v>
      </c>
      <c r="N574" t="s">
        <v>2184</v>
      </c>
      <c r="O574">
        <v>120.01854</v>
      </c>
      <c r="P574">
        <v>113.263214</v>
      </c>
      <c r="Q574">
        <v>565</v>
      </c>
      <c r="R574">
        <v>4.6989999999999998</v>
      </c>
      <c r="S574">
        <v>4.4039999999999999</v>
      </c>
      <c r="T574">
        <v>4.6989999999999998</v>
      </c>
      <c r="U574">
        <v>3.6869999999999998</v>
      </c>
      <c r="V574">
        <v>5.6749999999999998</v>
      </c>
      <c r="W574">
        <v>6.6920000000000002</v>
      </c>
      <c r="X574">
        <v>9</v>
      </c>
      <c r="Y574">
        <v>3.4910000000000001</v>
      </c>
      <c r="Z574">
        <v>4.6829999999999998</v>
      </c>
      <c r="AA574">
        <v>3.2330000000000001</v>
      </c>
      <c r="AB574">
        <v>1.081</v>
      </c>
      <c r="AC574">
        <v>0.36899999999999999</v>
      </c>
      <c r="AD574">
        <v>40673.019999999997</v>
      </c>
      <c r="AE574">
        <v>9396.2459999999992</v>
      </c>
      <c r="AF574">
        <v>23996.901999999998</v>
      </c>
      <c r="AG574">
        <v>2</v>
      </c>
      <c r="AH574">
        <v>0.8</v>
      </c>
      <c r="AI574">
        <v>2.5000002E-2</v>
      </c>
      <c r="AJ574">
        <v>8.3333335999999994E-2</v>
      </c>
      <c r="AK574">
        <v>0.22435789</v>
      </c>
      <c r="AL574">
        <v>2.8088847E-2</v>
      </c>
      <c r="AM574">
        <v>25</v>
      </c>
      <c r="AN574">
        <v>20</v>
      </c>
      <c r="AO574">
        <v>75</v>
      </c>
      <c r="AP574">
        <v>95</v>
      </c>
      <c r="AQ574" s="34">
        <v>7.0207962999999998</v>
      </c>
      <c r="AR574" s="34">
        <v>1.4288552999999999</v>
      </c>
      <c r="AS574" s="34">
        <v>0.21849698000000001</v>
      </c>
      <c r="AT574" s="34">
        <v>80.725239999999999</v>
      </c>
      <c r="AU574" s="34">
        <v>89.248604</v>
      </c>
      <c r="AV574" s="34">
        <v>1.06218016E-4</v>
      </c>
      <c r="AW574" s="34">
        <v>1.4059412</v>
      </c>
      <c r="AX574" s="34">
        <v>0.74432189999999998</v>
      </c>
      <c r="AY574" s="34">
        <v>0.33080969999999998</v>
      </c>
      <c r="AZ574" s="34"/>
      <c r="BA574" s="34">
        <v>3.0000002000000001</v>
      </c>
      <c r="BB574" s="34">
        <v>1.0769651</v>
      </c>
      <c r="BC574" s="34">
        <v>0</v>
      </c>
      <c r="BD574" s="34">
        <v>0</v>
      </c>
      <c r="BE574" s="34">
        <v>0.1</v>
      </c>
      <c r="BF574" s="34">
        <v>0</v>
      </c>
      <c r="BG574" s="34">
        <v>0.70000004999999998</v>
      </c>
      <c r="BH574" s="34">
        <v>1.3000001000000001</v>
      </c>
      <c r="BI574" s="34">
        <v>3.1000000999999999</v>
      </c>
      <c r="BJ574" s="34">
        <v>7.5000004999999996</v>
      </c>
      <c r="BK574" s="34">
        <v>0</v>
      </c>
      <c r="BL574" s="34">
        <v>0</v>
      </c>
      <c r="BM574" s="34">
        <v>3.6000000999999999</v>
      </c>
      <c r="BN574" s="34">
        <v>0</v>
      </c>
      <c r="BO574" s="34">
        <v>0</v>
      </c>
      <c r="BP574" s="34"/>
      <c r="BQ574" s="34"/>
      <c r="BR574" s="34"/>
      <c r="BS574" s="34">
        <v>0</v>
      </c>
      <c r="BT574" s="34">
        <v>0.19144084</v>
      </c>
      <c r="BU574" s="34">
        <v>0</v>
      </c>
      <c r="BV574" s="34">
        <v>2.94</v>
      </c>
      <c r="BW574" s="34"/>
      <c r="BX574" s="34"/>
      <c r="BY574" s="34">
        <v>4</v>
      </c>
      <c r="BZ574" s="34">
        <v>1.8000001000000001</v>
      </c>
      <c r="CA574" s="34"/>
      <c r="CB574" s="34"/>
      <c r="CC574" s="34"/>
      <c r="CD574" s="34"/>
      <c r="CE574" s="34"/>
      <c r="CF574" s="34"/>
      <c r="CG574" s="34"/>
      <c r="CH574" s="34"/>
      <c r="CI574" s="34"/>
      <c r="CJ574" s="34"/>
      <c r="CK574" s="34"/>
      <c r="CL574" s="34"/>
      <c r="CM574" s="34"/>
      <c r="CN574" s="34" t="s">
        <v>2176</v>
      </c>
    </row>
    <row r="575" spans="1:92">
      <c r="A575" t="s">
        <v>2792</v>
      </c>
      <c r="B575">
        <v>820</v>
      </c>
      <c r="C575" t="s">
        <v>541</v>
      </c>
      <c r="D575">
        <v>3.3055308000000001</v>
      </c>
      <c r="E575">
        <v>3.5388353000000001</v>
      </c>
      <c r="F575">
        <v>4972.1220000000003</v>
      </c>
      <c r="G575">
        <v>3380.0578999999998</v>
      </c>
      <c r="H575">
        <v>382.06873000000002</v>
      </c>
      <c r="I575">
        <v>615.91279999999995</v>
      </c>
      <c r="J575">
        <v>594.08280000000002</v>
      </c>
      <c r="K575">
        <v>9</v>
      </c>
      <c r="L575">
        <v>48.468192999999999</v>
      </c>
      <c r="M575">
        <v>141.55341999999999</v>
      </c>
      <c r="N575" t="s">
        <v>2184</v>
      </c>
      <c r="O575">
        <v>71.859369999999998</v>
      </c>
      <c r="P575">
        <v>117.96118</v>
      </c>
      <c r="Q575">
        <v>433</v>
      </c>
      <c r="R575">
        <v>3.762</v>
      </c>
      <c r="S575">
        <v>5.641</v>
      </c>
      <c r="T575">
        <v>3.6360000000000001</v>
      </c>
      <c r="U575">
        <v>3.762</v>
      </c>
      <c r="V575">
        <v>2.718</v>
      </c>
      <c r="W575">
        <v>4.4939999999999998</v>
      </c>
      <c r="X575">
        <v>0</v>
      </c>
      <c r="Y575">
        <v>1.847</v>
      </c>
      <c r="Z575">
        <v>2.536</v>
      </c>
      <c r="AA575">
        <v>2.1549999999999998</v>
      </c>
      <c r="AB575">
        <v>0.28299999999999997</v>
      </c>
      <c r="AC575">
        <v>9.8000000000000004E-2</v>
      </c>
      <c r="AD575">
        <v>26449.271000000001</v>
      </c>
      <c r="AE575">
        <v>11834.915999999999</v>
      </c>
      <c r="AF575">
        <v>16651.599999999999</v>
      </c>
      <c r="AG575">
        <v>2</v>
      </c>
      <c r="AH575">
        <v>2</v>
      </c>
      <c r="AI575">
        <v>8.3333339999999995E-3</v>
      </c>
      <c r="AJ575">
        <v>6.6666669999999997E-2</v>
      </c>
      <c r="AK575">
        <v>0.65084699999999995</v>
      </c>
      <c r="AL575">
        <v>5.2209523000000001E-2</v>
      </c>
      <c r="AM575">
        <v>45</v>
      </c>
      <c r="AN575">
        <v>20</v>
      </c>
      <c r="AO575">
        <v>88</v>
      </c>
      <c r="AP575">
        <v>88</v>
      </c>
      <c r="AQ575" s="34">
        <v>5.9367929999999998</v>
      </c>
      <c r="AR575" s="34">
        <v>0</v>
      </c>
      <c r="AS575" s="34">
        <v>0.42549409999999999</v>
      </c>
      <c r="AT575" s="34">
        <v>86.92259</v>
      </c>
      <c r="AU575" s="34">
        <v>92.933099999999996</v>
      </c>
      <c r="AV575" s="34">
        <v>3.1112028E-5</v>
      </c>
      <c r="AW575" s="34">
        <v>0.40151522000000001</v>
      </c>
      <c r="AX575" s="34">
        <v>0.36756638000000003</v>
      </c>
      <c r="AY575" s="34"/>
      <c r="AZ575" s="34">
        <v>0.57891700000000001</v>
      </c>
      <c r="BA575" s="34">
        <v>0.5</v>
      </c>
      <c r="BB575" s="34">
        <v>2.1023550000000002</v>
      </c>
      <c r="BC575" s="34">
        <v>0</v>
      </c>
      <c r="BD575" s="34">
        <v>0</v>
      </c>
      <c r="BE575" s="34">
        <v>0.1</v>
      </c>
      <c r="BF575" s="34">
        <v>0</v>
      </c>
      <c r="BG575" s="34">
        <v>0.2</v>
      </c>
      <c r="BH575" s="34">
        <v>1.9000001</v>
      </c>
      <c r="BI575" s="34">
        <v>0.8</v>
      </c>
      <c r="BJ575" s="34">
        <v>0.4</v>
      </c>
      <c r="BK575" s="34">
        <v>1.1000000000000001</v>
      </c>
      <c r="BL575" s="34">
        <v>0</v>
      </c>
      <c r="BM575" s="34">
        <v>1</v>
      </c>
      <c r="BN575" s="34">
        <v>0</v>
      </c>
      <c r="BO575" s="34">
        <v>0</v>
      </c>
      <c r="BP575" s="34"/>
      <c r="BQ575" s="34"/>
      <c r="BR575" s="34"/>
      <c r="BS575" s="34">
        <v>0.58268105999999997</v>
      </c>
      <c r="BT575" s="34">
        <v>0</v>
      </c>
      <c r="BU575" s="34">
        <v>0</v>
      </c>
      <c r="BV575" s="34">
        <v>2.3679999999999999</v>
      </c>
      <c r="BW575" s="34"/>
      <c r="BX575" s="34"/>
      <c r="BY575" s="34">
        <v>1.2</v>
      </c>
      <c r="BZ575" s="34">
        <v>0.54</v>
      </c>
      <c r="CA575" s="34"/>
      <c r="CB575" s="34"/>
      <c r="CC575" s="34"/>
      <c r="CD575" s="34"/>
      <c r="CE575" s="34"/>
      <c r="CF575" s="34"/>
      <c r="CG575" s="34"/>
      <c r="CH575" s="34"/>
      <c r="CI575" s="34"/>
      <c r="CJ575" s="34"/>
      <c r="CK575" s="34"/>
      <c r="CL575" s="34"/>
      <c r="CM575" s="34"/>
      <c r="CN575" s="34" t="s">
        <v>2176</v>
      </c>
    </row>
    <row r="576" spans="1:92">
      <c r="A576" t="s">
        <v>2793</v>
      </c>
      <c r="B576">
        <v>821</v>
      </c>
      <c r="C576" t="s">
        <v>542</v>
      </c>
      <c r="D576">
        <v>9.9146330000000003</v>
      </c>
      <c r="E576">
        <v>7.5895777000000004</v>
      </c>
      <c r="F576">
        <v>7399.12</v>
      </c>
      <c r="G576">
        <v>3728.3560000000002</v>
      </c>
      <c r="H576">
        <v>389.10696000000002</v>
      </c>
      <c r="I576">
        <v>2687.5742</v>
      </c>
      <c r="J576">
        <v>594.08280000000002</v>
      </c>
      <c r="K576">
        <v>12</v>
      </c>
      <c r="L576">
        <v>85.031149999999997</v>
      </c>
      <c r="M576">
        <v>103.96682</v>
      </c>
      <c r="N576" t="s">
        <v>2175</v>
      </c>
      <c r="O576">
        <v>48.364060000000002</v>
      </c>
      <c r="P576">
        <v>96.070599999999999</v>
      </c>
      <c r="Q576">
        <v>637</v>
      </c>
      <c r="R576">
        <v>6.298</v>
      </c>
      <c r="S576">
        <v>6.8810000000000002</v>
      </c>
      <c r="T576">
        <v>6.298</v>
      </c>
      <c r="U576">
        <v>5.51</v>
      </c>
      <c r="V576">
        <v>3.2909999999999999</v>
      </c>
      <c r="W576">
        <v>4.3959999999999999</v>
      </c>
      <c r="X576">
        <v>0</v>
      </c>
      <c r="Y576">
        <v>3.2810000000000001</v>
      </c>
      <c r="Z576">
        <v>7.2930000000000001</v>
      </c>
      <c r="AA576">
        <v>3.1349999999999998</v>
      </c>
      <c r="AB576">
        <v>2.9649999999999999</v>
      </c>
      <c r="AC576">
        <v>1.1930000000000001</v>
      </c>
      <c r="AD576">
        <v>22826.822</v>
      </c>
      <c r="AE576">
        <v>16307.276</v>
      </c>
      <c r="AF576">
        <v>39869.71</v>
      </c>
      <c r="AG576">
        <v>2</v>
      </c>
      <c r="AH576">
        <v>2</v>
      </c>
      <c r="AI576">
        <v>0.25</v>
      </c>
      <c r="AJ576">
        <v>0.18333334000000001</v>
      </c>
      <c r="AK576">
        <v>0.47995137999999998</v>
      </c>
      <c r="AL576">
        <v>0.23036398</v>
      </c>
      <c r="AM576">
        <v>45</v>
      </c>
      <c r="AN576">
        <v>20</v>
      </c>
      <c r="AO576">
        <v>90</v>
      </c>
      <c r="AP576">
        <v>90</v>
      </c>
      <c r="AQ576" s="34">
        <v>5.0311804000000002</v>
      </c>
      <c r="AR576" s="34">
        <v>0</v>
      </c>
      <c r="AS576" s="34">
        <v>0.42549409999999999</v>
      </c>
      <c r="AT576" s="34">
        <v>87.828209999999999</v>
      </c>
      <c r="AU576" s="34">
        <v>92.933099999999996</v>
      </c>
      <c r="AV576" s="34">
        <v>3.1112028E-5</v>
      </c>
      <c r="AW576" s="34">
        <v>0.40151522000000001</v>
      </c>
      <c r="AX576" s="34">
        <v>0.36756638000000003</v>
      </c>
      <c r="AY576" s="34"/>
      <c r="AZ576" s="34">
        <v>0.57891700000000001</v>
      </c>
      <c r="BA576" s="34">
        <v>0.5</v>
      </c>
      <c r="BB576" s="34">
        <v>1.9385351</v>
      </c>
      <c r="BC576" s="34">
        <v>0</v>
      </c>
      <c r="BD576" s="34">
        <v>0</v>
      </c>
      <c r="BE576" s="34">
        <v>0.1</v>
      </c>
      <c r="BF576" s="34">
        <v>0</v>
      </c>
      <c r="BG576" s="34">
        <v>1.8000001000000001</v>
      </c>
      <c r="BH576" s="34">
        <v>2.7</v>
      </c>
      <c r="BI576" s="34">
        <v>5.5000004999999996</v>
      </c>
      <c r="BJ576" s="34">
        <v>10</v>
      </c>
      <c r="BK576" s="34">
        <v>6.0000004999999996</v>
      </c>
      <c r="BL576" s="34">
        <v>1.5000001000000001</v>
      </c>
      <c r="BM576" s="34">
        <v>1.5000001000000001</v>
      </c>
      <c r="BN576" s="34">
        <v>5.5000004999999996</v>
      </c>
      <c r="BO576" s="34">
        <v>0.5</v>
      </c>
      <c r="BP576" s="34"/>
      <c r="BQ576" s="34"/>
      <c r="BR576" s="34"/>
      <c r="BS576" s="34">
        <v>0.58268105999999997</v>
      </c>
      <c r="BT576" s="34">
        <v>0.12635094999999999</v>
      </c>
      <c r="BU576" s="34">
        <v>0</v>
      </c>
      <c r="BV576" s="34">
        <v>6.5119999999999996</v>
      </c>
      <c r="BW576" s="34"/>
      <c r="BX576" s="34"/>
      <c r="BY576" s="34">
        <v>12.240000999999999</v>
      </c>
      <c r="BZ576" s="34">
        <v>9.7200000000000006</v>
      </c>
      <c r="CA576" s="34"/>
      <c r="CB576" s="34"/>
      <c r="CC576" s="34"/>
      <c r="CD576" s="34"/>
      <c r="CE576" s="34"/>
      <c r="CF576" s="34"/>
      <c r="CG576" s="34"/>
      <c r="CH576" s="34"/>
      <c r="CI576" s="34"/>
      <c r="CJ576" s="34"/>
      <c r="CK576" s="34"/>
      <c r="CL576" s="34"/>
      <c r="CM576" s="34"/>
      <c r="CN576" s="34" t="s">
        <v>2233</v>
      </c>
    </row>
    <row r="577" spans="1:92">
      <c r="A577" t="s">
        <v>2794</v>
      </c>
      <c r="B577">
        <v>822</v>
      </c>
      <c r="C577" t="s">
        <v>541</v>
      </c>
      <c r="D577">
        <v>9.5123390000000008</v>
      </c>
      <c r="E577">
        <v>6.2939210000000001</v>
      </c>
      <c r="F577">
        <v>5747.2446</v>
      </c>
      <c r="G577">
        <v>3292.9656</v>
      </c>
      <c r="H577">
        <v>396.20510000000002</v>
      </c>
      <c r="I577">
        <v>1214.6611</v>
      </c>
      <c r="J577">
        <v>843.41265999999996</v>
      </c>
      <c r="K577">
        <v>12</v>
      </c>
      <c r="L577">
        <v>81.580939999999998</v>
      </c>
      <c r="M577">
        <v>86.218093999999994</v>
      </c>
      <c r="N577" t="s">
        <v>2175</v>
      </c>
      <c r="O577">
        <v>46.401653000000003</v>
      </c>
      <c r="P577">
        <v>79.669880000000006</v>
      </c>
      <c r="Q577">
        <v>666</v>
      </c>
      <c r="R577">
        <v>6.1680000000000001</v>
      </c>
      <c r="S577">
        <v>6.0650000000000004</v>
      </c>
      <c r="T577">
        <v>6.1680000000000001</v>
      </c>
      <c r="U577">
        <v>5.0179999999999998</v>
      </c>
      <c r="V577">
        <v>5.7610000000000001</v>
      </c>
      <c r="W577">
        <v>4.4530000000000003</v>
      </c>
      <c r="X577">
        <v>8.5069999999999997</v>
      </c>
      <c r="Y577">
        <v>6.1520000000000001</v>
      </c>
      <c r="Z577">
        <v>6.1859999999999999</v>
      </c>
      <c r="AA577">
        <v>3.8290000000000002</v>
      </c>
      <c r="AB577">
        <v>1.129</v>
      </c>
      <c r="AC577">
        <v>1.2270000000000001</v>
      </c>
      <c r="AD577">
        <v>49555.644999999997</v>
      </c>
      <c r="AE577">
        <v>11671.28</v>
      </c>
      <c r="AF577">
        <v>27030.513999999999</v>
      </c>
      <c r="AG577">
        <v>2</v>
      </c>
      <c r="AH577">
        <v>1</v>
      </c>
      <c r="AI577">
        <v>0.20000002</v>
      </c>
      <c r="AJ577">
        <v>8.3333335999999994E-2</v>
      </c>
      <c r="AK577">
        <v>0.50426084000000004</v>
      </c>
      <c r="AL577">
        <v>0.14975654999999999</v>
      </c>
      <c r="AM577">
        <v>40</v>
      </c>
      <c r="AN577">
        <v>20</v>
      </c>
      <c r="AO577">
        <v>73</v>
      </c>
      <c r="AP577">
        <v>100</v>
      </c>
      <c r="AQ577" s="34">
        <v>2.7240248</v>
      </c>
      <c r="AR577" s="34">
        <v>7.9061409999999999</v>
      </c>
      <c r="AS577" s="34">
        <v>0.25874645000000002</v>
      </c>
      <c r="AT577" s="34">
        <v>292.71843999999999</v>
      </c>
      <c r="AU577" s="34">
        <v>303.41910000000001</v>
      </c>
      <c r="AV577" s="34"/>
      <c r="AW577" s="34"/>
      <c r="AX577" s="34">
        <v>0.60035850000000002</v>
      </c>
      <c r="AY577" s="34">
        <v>2.948699</v>
      </c>
      <c r="AZ577" s="34">
        <v>1.842937</v>
      </c>
      <c r="BA577" s="34">
        <v>3.0000002000000001</v>
      </c>
      <c r="BB577" s="34">
        <v>1.7231401</v>
      </c>
      <c r="BC577" s="34">
        <v>0</v>
      </c>
      <c r="BD577" s="34">
        <v>0</v>
      </c>
      <c r="BE577" s="34">
        <v>0.1</v>
      </c>
      <c r="BF577" s="34">
        <v>0</v>
      </c>
      <c r="BG577" s="34">
        <v>0.5</v>
      </c>
      <c r="BH577" s="34">
        <v>1.7</v>
      </c>
      <c r="BI577" s="34">
        <v>3.3000001999999999</v>
      </c>
      <c r="BJ577" s="34">
        <v>11.400001</v>
      </c>
      <c r="BK577" s="34">
        <v>2.1000000999999999</v>
      </c>
      <c r="BL577" s="34">
        <v>0</v>
      </c>
      <c r="BM577" s="34">
        <v>0.90000004</v>
      </c>
      <c r="BN577" s="34">
        <v>0.2</v>
      </c>
      <c r="BO577" s="34">
        <v>0</v>
      </c>
      <c r="BP577" s="34"/>
      <c r="BQ577" s="34"/>
      <c r="BR577" s="34"/>
      <c r="BS577" s="34">
        <v>0</v>
      </c>
      <c r="BT577" s="34">
        <v>1.3232387999999999</v>
      </c>
      <c r="BU577" s="34">
        <v>0</v>
      </c>
      <c r="BV577" s="34">
        <v>3.0000002000000001</v>
      </c>
      <c r="BW577" s="34"/>
      <c r="BX577" s="34"/>
      <c r="BY577" s="34">
        <v>2.0400002000000002</v>
      </c>
      <c r="BZ577" s="34">
        <v>4.59</v>
      </c>
      <c r="CA577" s="34"/>
      <c r="CB577" s="34"/>
      <c r="CC577" s="34"/>
      <c r="CD577" s="34"/>
      <c r="CE577" s="34"/>
      <c r="CF577" s="34"/>
      <c r="CG577" s="34"/>
      <c r="CH577" s="34"/>
      <c r="CI577" s="34"/>
      <c r="CJ577" s="34"/>
      <c r="CK577" s="34"/>
      <c r="CL577" s="34"/>
      <c r="CM577" s="34"/>
      <c r="CN577" s="34" t="s">
        <v>2176</v>
      </c>
    </row>
    <row r="578" spans="1:92">
      <c r="A578" t="s">
        <v>2795</v>
      </c>
      <c r="B578">
        <v>823</v>
      </c>
      <c r="C578" t="s">
        <v>543</v>
      </c>
      <c r="D578">
        <v>11.526662999999999</v>
      </c>
      <c r="E578">
        <v>6.7799525000000003</v>
      </c>
      <c r="F578">
        <v>5626.3423000000003</v>
      </c>
      <c r="G578">
        <v>3278.0293000000001</v>
      </c>
      <c r="H578">
        <v>387.31918000000002</v>
      </c>
      <c r="I578">
        <v>1117.5809999999999</v>
      </c>
      <c r="J578">
        <v>843.41265999999996</v>
      </c>
      <c r="K578">
        <v>12</v>
      </c>
      <c r="L578">
        <v>98.856444999999994</v>
      </c>
      <c r="M578">
        <v>92.876059999999995</v>
      </c>
      <c r="N578" t="s">
        <v>2175</v>
      </c>
      <c r="O578">
        <v>56.227623000000001</v>
      </c>
      <c r="P578">
        <v>85.822180000000003</v>
      </c>
      <c r="Q578">
        <v>756</v>
      </c>
      <c r="R578">
        <v>6.79</v>
      </c>
      <c r="S578">
        <v>6.0010000000000003</v>
      </c>
      <c r="T578">
        <v>6.79</v>
      </c>
      <c r="U578">
        <v>5.2080000000000002</v>
      </c>
      <c r="V578">
        <v>4.5330000000000004</v>
      </c>
      <c r="W578">
        <v>4.2880000000000003</v>
      </c>
      <c r="X578">
        <v>8.8550000000000004</v>
      </c>
      <c r="Y578">
        <v>3.3359999999999999</v>
      </c>
      <c r="Z578">
        <v>5.9119999999999999</v>
      </c>
      <c r="AA578">
        <v>2.6739999999999999</v>
      </c>
      <c r="AB578">
        <v>1.524</v>
      </c>
      <c r="AC578">
        <v>1.714</v>
      </c>
      <c r="AD578">
        <v>22979.516</v>
      </c>
      <c r="AE578">
        <v>11871.28</v>
      </c>
      <c r="AF578">
        <v>30493.63</v>
      </c>
      <c r="AG578">
        <v>2</v>
      </c>
      <c r="AH578">
        <v>1</v>
      </c>
      <c r="AI578">
        <v>0.3</v>
      </c>
      <c r="AJ578">
        <v>8.3333335999999994E-2</v>
      </c>
      <c r="AK578">
        <v>0.55292580000000002</v>
      </c>
      <c r="AL578">
        <v>0.25675653999999998</v>
      </c>
      <c r="AM578">
        <v>40</v>
      </c>
      <c r="AN578">
        <v>20</v>
      </c>
      <c r="AO578">
        <v>87</v>
      </c>
      <c r="AP578">
        <v>100</v>
      </c>
      <c r="AQ578" s="34">
        <v>3.8136345999999999</v>
      </c>
      <c r="AR578" s="34">
        <v>0</v>
      </c>
      <c r="AS578" s="34">
        <v>0.43124402000000001</v>
      </c>
      <c r="AT578" s="34">
        <v>241.81292999999999</v>
      </c>
      <c r="AU578" s="34">
        <v>245.76755</v>
      </c>
      <c r="AV578" s="34"/>
      <c r="AW578" s="34"/>
      <c r="AX578" s="34">
        <v>0.60035850000000002</v>
      </c>
      <c r="AY578" s="34">
        <v>1.4743495</v>
      </c>
      <c r="AZ578" s="34">
        <v>0.92146850000000002</v>
      </c>
      <c r="BA578" s="34">
        <v>3.0000002000000001</v>
      </c>
      <c r="BB578" s="34">
        <v>1.7231401</v>
      </c>
      <c r="BC578" s="34">
        <v>0</v>
      </c>
      <c r="BD578" s="34">
        <v>0</v>
      </c>
      <c r="BE578" s="34">
        <v>0.1</v>
      </c>
      <c r="BF578" s="34">
        <v>0</v>
      </c>
      <c r="BG578" s="34">
        <v>0.70000004999999998</v>
      </c>
      <c r="BH578" s="34">
        <v>1.6</v>
      </c>
      <c r="BI578" s="34">
        <v>1.9000001</v>
      </c>
      <c r="BJ578" s="34">
        <v>11.700001</v>
      </c>
      <c r="BK578" s="34">
        <v>11.500000999999999</v>
      </c>
      <c r="BL578" s="34">
        <v>0</v>
      </c>
      <c r="BM578" s="34">
        <v>2.2000000000000002</v>
      </c>
      <c r="BN578" s="34">
        <v>2.2000000000000002</v>
      </c>
      <c r="BO578" s="34">
        <v>0</v>
      </c>
      <c r="BP578" s="34"/>
      <c r="BQ578" s="34"/>
      <c r="BR578" s="34"/>
      <c r="BS578" s="34">
        <v>0</v>
      </c>
      <c r="BT578" s="34">
        <v>1.3232387999999999</v>
      </c>
      <c r="BU578" s="34">
        <v>0</v>
      </c>
      <c r="BV578" s="34">
        <v>3.0000002000000001</v>
      </c>
      <c r="BW578" s="34"/>
      <c r="BX578" s="34"/>
      <c r="BY578" s="34">
        <v>3.4</v>
      </c>
      <c r="BZ578" s="34">
        <v>4.59</v>
      </c>
      <c r="CA578" s="34"/>
      <c r="CB578" s="34"/>
      <c r="CC578" s="34"/>
      <c r="CD578" s="34"/>
      <c r="CE578" s="34"/>
      <c r="CF578" s="34"/>
      <c r="CG578" s="34"/>
      <c r="CH578" s="34"/>
      <c r="CI578" s="34"/>
      <c r="CJ578" s="34"/>
      <c r="CK578" s="34"/>
      <c r="CL578" s="34"/>
      <c r="CM578" s="34"/>
      <c r="CN578" s="34" t="s">
        <v>2176</v>
      </c>
    </row>
    <row r="579" spans="1:92">
      <c r="A579" t="s">
        <v>2796</v>
      </c>
      <c r="B579">
        <v>824</v>
      </c>
      <c r="C579" t="s">
        <v>544</v>
      </c>
      <c r="D579">
        <v>1.2685242999999999</v>
      </c>
      <c r="E579">
        <v>1.1705041</v>
      </c>
      <c r="F579">
        <v>2058.4421000000002</v>
      </c>
      <c r="G579">
        <v>273.79822000000001</v>
      </c>
      <c r="H579">
        <v>1510.856</v>
      </c>
      <c r="I579">
        <v>51.206184</v>
      </c>
      <c r="J579">
        <v>222.58170999999999</v>
      </c>
      <c r="K579">
        <v>8</v>
      </c>
      <c r="L579">
        <v>76.880260000000007</v>
      </c>
      <c r="M579">
        <v>117.05041</v>
      </c>
      <c r="N579" t="s">
        <v>2172</v>
      </c>
      <c r="O579">
        <v>66.764435000000006</v>
      </c>
      <c r="P579">
        <v>97.542010000000005</v>
      </c>
      <c r="Q579">
        <v>212</v>
      </c>
      <c r="R579">
        <v>2.2530000000000001</v>
      </c>
      <c r="S579">
        <v>3.63</v>
      </c>
      <c r="T579">
        <v>2.2530000000000001</v>
      </c>
      <c r="U579">
        <v>2.1640000000000001</v>
      </c>
      <c r="V579">
        <v>0.84899999999999998</v>
      </c>
      <c r="W579">
        <v>1.403</v>
      </c>
      <c r="X579">
        <v>0</v>
      </c>
      <c r="Y579">
        <v>0.57799999999999996</v>
      </c>
      <c r="Z579">
        <v>1.77</v>
      </c>
      <c r="AA579">
        <v>1.1930000000000001</v>
      </c>
      <c r="AB579">
        <v>0.372</v>
      </c>
      <c r="AC579">
        <v>0.20499999999999999</v>
      </c>
      <c r="AD579">
        <v>17142.900000000001</v>
      </c>
      <c r="AE579">
        <v>2857.75</v>
      </c>
      <c r="AF579">
        <v>6707.4575000000004</v>
      </c>
      <c r="AG579">
        <v>1</v>
      </c>
      <c r="AH579">
        <v>0.5</v>
      </c>
      <c r="AI579">
        <v>1.6666667E-3</v>
      </c>
      <c r="AJ579">
        <v>1.6666667999999999E-2</v>
      </c>
      <c r="AK579">
        <v>0.28295520000000002</v>
      </c>
      <c r="AL579">
        <v>0.35253718000000001</v>
      </c>
      <c r="AM579">
        <v>4</v>
      </c>
      <c r="AN579">
        <v>92</v>
      </c>
      <c r="AO579">
        <v>12</v>
      </c>
      <c r="AP579">
        <v>96</v>
      </c>
      <c r="AQ579" s="34">
        <v>3.8057287</v>
      </c>
      <c r="AR579" s="34">
        <v>0</v>
      </c>
      <c r="AS579" s="34">
        <v>0.2299968</v>
      </c>
      <c r="AT579" s="34">
        <v>46.956511999999996</v>
      </c>
      <c r="AU579" s="34">
        <v>50.779865000000001</v>
      </c>
      <c r="AV579" s="34"/>
      <c r="AW579" s="34"/>
      <c r="AX579" s="34"/>
      <c r="AY579" s="34">
        <v>0.59014820000000001</v>
      </c>
      <c r="AZ579" s="34">
        <v>0.29507410000000001</v>
      </c>
      <c r="BA579" s="34">
        <v>0.5</v>
      </c>
      <c r="BB579" s="34">
        <v>0.18687502</v>
      </c>
      <c r="BC579" s="34">
        <v>0</v>
      </c>
      <c r="BD579" s="34">
        <v>0</v>
      </c>
      <c r="BE579" s="34">
        <v>0.5</v>
      </c>
      <c r="BF579" s="34">
        <v>0</v>
      </c>
      <c r="BG579" s="34">
        <v>4.0000002999999999E-2</v>
      </c>
      <c r="BH579" s="34">
        <v>0.2</v>
      </c>
      <c r="BI579" s="34">
        <v>0.5</v>
      </c>
      <c r="BJ579" s="34">
        <v>1</v>
      </c>
      <c r="BK579" s="34">
        <v>1</v>
      </c>
      <c r="BL579" s="34">
        <v>0</v>
      </c>
      <c r="BM579" s="34">
        <v>1</v>
      </c>
      <c r="BN579" s="34">
        <v>1</v>
      </c>
      <c r="BO579" s="34">
        <v>0</v>
      </c>
      <c r="BP579" s="34"/>
      <c r="BQ579" s="34"/>
      <c r="BR579" s="34"/>
      <c r="BS579" s="34">
        <v>0.68858224000000001</v>
      </c>
      <c r="BT579" s="34">
        <v>7.6576340000000007E-2</v>
      </c>
      <c r="BU579" s="34">
        <v>0</v>
      </c>
      <c r="BV579" s="34">
        <v>0.50200003000000004</v>
      </c>
      <c r="BW579" s="34"/>
      <c r="BX579" s="34"/>
      <c r="BY579" s="34">
        <v>1.6800001</v>
      </c>
      <c r="BZ579" s="34">
        <v>0.54</v>
      </c>
      <c r="CA579" s="34"/>
      <c r="CB579" s="34"/>
      <c r="CC579" s="34"/>
      <c r="CD579" s="34"/>
      <c r="CE579" s="34"/>
      <c r="CF579" s="34"/>
      <c r="CG579" s="34"/>
      <c r="CH579" s="34"/>
      <c r="CI579" s="34"/>
      <c r="CJ579" s="34"/>
      <c r="CK579" s="34"/>
      <c r="CL579" s="34"/>
      <c r="CM579" s="34"/>
      <c r="CN579" s="34" t="s">
        <v>2173</v>
      </c>
    </row>
    <row r="580" spans="1:92">
      <c r="A580" t="s">
        <v>2797</v>
      </c>
      <c r="B580">
        <v>825</v>
      </c>
      <c r="C580" t="s">
        <v>544</v>
      </c>
      <c r="D580">
        <v>1.2171483999999999</v>
      </c>
      <c r="E580">
        <v>1.5546892999999999</v>
      </c>
      <c r="F580">
        <v>3267.9115999999999</v>
      </c>
      <c r="G580">
        <v>914.78520000000003</v>
      </c>
      <c r="H580">
        <v>1735.4717000000001</v>
      </c>
      <c r="I580">
        <v>212.26987</v>
      </c>
      <c r="J580">
        <v>405.38490000000002</v>
      </c>
      <c r="K580">
        <v>8</v>
      </c>
      <c r="L580">
        <v>73.766559999999998</v>
      </c>
      <c r="M580">
        <v>155.46893</v>
      </c>
      <c r="N580" t="s">
        <v>2217</v>
      </c>
      <c r="O580">
        <v>52.919494999999998</v>
      </c>
      <c r="P580">
        <v>86.371629999999996</v>
      </c>
      <c r="Q580">
        <v>212</v>
      </c>
      <c r="R580">
        <v>2.4940000000000002</v>
      </c>
      <c r="S580">
        <v>4.5730000000000004</v>
      </c>
      <c r="T580">
        <v>2.206</v>
      </c>
      <c r="U580">
        <v>2.4940000000000002</v>
      </c>
      <c r="V580">
        <v>1.1200000000000001</v>
      </c>
      <c r="W580">
        <v>1.6539999999999999</v>
      </c>
      <c r="X580">
        <v>0</v>
      </c>
      <c r="Y580">
        <v>0.96</v>
      </c>
      <c r="Z580">
        <v>1.8460000000000001</v>
      </c>
      <c r="AA580">
        <v>1.4119999999999999</v>
      </c>
      <c r="AB580">
        <v>0.188</v>
      </c>
      <c r="AC580">
        <v>0.246</v>
      </c>
      <c r="AD580">
        <v>21594.776999999998</v>
      </c>
      <c r="AE580">
        <v>3953</v>
      </c>
      <c r="AF580">
        <v>6647.2489999999998</v>
      </c>
      <c r="AG580">
        <v>1</v>
      </c>
      <c r="AH580">
        <v>0.5</v>
      </c>
      <c r="AI580">
        <v>1.6666667E-3</v>
      </c>
      <c r="AJ580">
        <v>1.6666667999999999E-2</v>
      </c>
      <c r="AK580">
        <v>0.21887941999999999</v>
      </c>
      <c r="AL580">
        <v>0.26196819999999998</v>
      </c>
      <c r="AM580">
        <v>15</v>
      </c>
      <c r="AN580">
        <v>92</v>
      </c>
      <c r="AO580">
        <v>84</v>
      </c>
      <c r="AP580">
        <v>90</v>
      </c>
      <c r="AQ580" s="34">
        <v>4.9474473000000003</v>
      </c>
      <c r="AR580" s="34">
        <v>0</v>
      </c>
      <c r="AS580" s="34">
        <v>0.20124722</v>
      </c>
      <c r="AT580" s="34">
        <v>83.129450000000006</v>
      </c>
      <c r="AU580" s="34">
        <v>88.101960000000005</v>
      </c>
      <c r="AV580" s="34"/>
      <c r="AW580" s="34"/>
      <c r="AX580" s="34"/>
      <c r="AY580" s="34">
        <v>1.0327595000000001</v>
      </c>
      <c r="AZ580" s="34">
        <v>0.29507410000000001</v>
      </c>
      <c r="BA580" s="34">
        <v>0.5</v>
      </c>
      <c r="BB580" s="34">
        <v>0.55050003999999997</v>
      </c>
      <c r="BC580" s="34">
        <v>0</v>
      </c>
      <c r="BD580" s="34">
        <v>0</v>
      </c>
      <c r="BE580" s="34">
        <v>0.5</v>
      </c>
      <c r="BF580" s="34">
        <v>0</v>
      </c>
      <c r="BG580" s="34">
        <v>0.3</v>
      </c>
      <c r="BH580" s="34">
        <v>0.2</v>
      </c>
      <c r="BI580" s="34">
        <v>0.24000001000000001</v>
      </c>
      <c r="BJ580" s="34">
        <v>0.5</v>
      </c>
      <c r="BK580" s="34">
        <v>0.3</v>
      </c>
      <c r="BL580" s="34">
        <v>0.2</v>
      </c>
      <c r="BM580" s="34">
        <v>0.5</v>
      </c>
      <c r="BN580" s="34">
        <v>0.70000004999999998</v>
      </c>
      <c r="BO580" s="34">
        <v>0.8</v>
      </c>
      <c r="BP580" s="34"/>
      <c r="BQ580" s="34"/>
      <c r="BR580" s="34"/>
      <c r="BS580" s="34">
        <v>1.0926264999999999</v>
      </c>
      <c r="BT580" s="34">
        <v>5.1050887000000003E-2</v>
      </c>
      <c r="BU580" s="34">
        <v>0</v>
      </c>
      <c r="BV580" s="34">
        <v>0.42600002999999997</v>
      </c>
      <c r="BW580" s="34"/>
      <c r="BX580" s="34"/>
      <c r="BY580" s="34">
        <v>0.4</v>
      </c>
      <c r="BZ580" s="34">
        <v>0.54</v>
      </c>
      <c r="CA580" s="34"/>
      <c r="CB580" s="34"/>
      <c r="CC580" s="34"/>
      <c r="CD580" s="34"/>
      <c r="CE580" s="34"/>
      <c r="CF580" s="34"/>
      <c r="CG580" s="34"/>
      <c r="CH580" s="34"/>
      <c r="CI580" s="34"/>
      <c r="CJ580" s="34"/>
      <c r="CK580" s="34"/>
      <c r="CL580" s="34"/>
      <c r="CM580" s="34"/>
      <c r="CN580" s="34" t="s">
        <v>2176</v>
      </c>
    </row>
    <row r="581" spans="1:92">
      <c r="A581" t="s">
        <v>2798</v>
      </c>
      <c r="B581">
        <v>826</v>
      </c>
      <c r="C581" t="s">
        <v>545</v>
      </c>
      <c r="D581">
        <v>6.0399947000000003</v>
      </c>
      <c r="E581">
        <v>5.5317224999999999</v>
      </c>
      <c r="F581">
        <v>6621.8842999999997</v>
      </c>
      <c r="G581">
        <v>1168.8653999999999</v>
      </c>
      <c r="H581">
        <v>1920.67</v>
      </c>
      <c r="I581">
        <v>2908.0857000000001</v>
      </c>
      <c r="J581">
        <v>624.26310000000001</v>
      </c>
      <c r="K581">
        <v>10</v>
      </c>
      <c r="L581">
        <v>80.748589999999993</v>
      </c>
      <c r="M581">
        <v>117.69623</v>
      </c>
      <c r="N581" t="s">
        <v>2190</v>
      </c>
      <c r="O581">
        <v>82.739654999999999</v>
      </c>
      <c r="P581">
        <v>83.813980000000001</v>
      </c>
      <c r="Q581">
        <v>527</v>
      </c>
      <c r="R581">
        <v>4.915</v>
      </c>
      <c r="S581">
        <v>6.51</v>
      </c>
      <c r="T581">
        <v>4.915</v>
      </c>
      <c r="U581">
        <v>4.7039999999999997</v>
      </c>
      <c r="V581">
        <v>2.2679999999999998</v>
      </c>
      <c r="W581">
        <v>2.8719999999999999</v>
      </c>
      <c r="X581">
        <v>0</v>
      </c>
      <c r="Y581">
        <v>2.42</v>
      </c>
      <c r="Z581">
        <v>7.4429999999999996</v>
      </c>
      <c r="AA581">
        <v>3.0179999999999998</v>
      </c>
      <c r="AB581">
        <v>3.0009999999999999</v>
      </c>
      <c r="AC581">
        <v>1.4239999999999999</v>
      </c>
      <c r="AD581">
        <v>21594.776999999998</v>
      </c>
      <c r="AE581">
        <v>14269.57</v>
      </c>
      <c r="AF581">
        <v>38773.4</v>
      </c>
      <c r="AG581">
        <v>1</v>
      </c>
      <c r="AH581">
        <v>0.5</v>
      </c>
      <c r="AI581">
        <v>0.25</v>
      </c>
      <c r="AJ581">
        <v>0.16666666999999999</v>
      </c>
      <c r="AK581">
        <v>0.23958412000000001</v>
      </c>
      <c r="AL581">
        <v>0.25374617999999999</v>
      </c>
      <c r="AM581">
        <v>15</v>
      </c>
      <c r="AN581">
        <v>92</v>
      </c>
      <c r="AO581">
        <v>90</v>
      </c>
      <c r="AP581">
        <v>90</v>
      </c>
      <c r="AQ581" s="34">
        <v>4.9474473000000003</v>
      </c>
      <c r="AR581" s="34">
        <v>0</v>
      </c>
      <c r="AS581" s="34">
        <v>0.20124722</v>
      </c>
      <c r="AT581" s="34">
        <v>83.129450000000006</v>
      </c>
      <c r="AU581" s="34">
        <v>88.101960000000005</v>
      </c>
      <c r="AV581" s="34"/>
      <c r="AW581" s="34"/>
      <c r="AX581" s="34"/>
      <c r="AY581" s="34">
        <v>1.0327595000000001</v>
      </c>
      <c r="AZ581" s="34">
        <v>0.29507410000000001</v>
      </c>
      <c r="BA581" s="34">
        <v>0.5</v>
      </c>
      <c r="BB581" s="34">
        <v>0.64618003000000002</v>
      </c>
      <c r="BC581" s="34">
        <v>0</v>
      </c>
      <c r="BD581" s="34">
        <v>0</v>
      </c>
      <c r="BE581" s="34">
        <v>0.5</v>
      </c>
      <c r="BF581" s="34">
        <v>0</v>
      </c>
      <c r="BG581" s="34">
        <v>2</v>
      </c>
      <c r="BH581" s="34">
        <v>3.1000000999999999</v>
      </c>
      <c r="BI581" s="34">
        <v>6.5000004999999996</v>
      </c>
      <c r="BJ581" s="34">
        <v>10</v>
      </c>
      <c r="BK581" s="34">
        <v>8</v>
      </c>
      <c r="BL581" s="34">
        <v>1</v>
      </c>
      <c r="BM581" s="34">
        <v>1.5000001000000001</v>
      </c>
      <c r="BN581" s="34">
        <v>5.5000004999999996</v>
      </c>
      <c r="BO581" s="34">
        <v>0.5</v>
      </c>
      <c r="BP581" s="34"/>
      <c r="BQ581" s="34"/>
      <c r="BR581" s="34"/>
      <c r="BS581" s="34">
        <v>1.0926264999999999</v>
      </c>
      <c r="BT581" s="34">
        <v>5.1050887000000003E-2</v>
      </c>
      <c r="BU581" s="34">
        <v>0</v>
      </c>
      <c r="BV581" s="34">
        <v>4.26</v>
      </c>
      <c r="BW581" s="34"/>
      <c r="BX581" s="34"/>
      <c r="BY581" s="34">
        <v>12.240000999999999</v>
      </c>
      <c r="BZ581" s="34">
        <v>9.7200000000000006</v>
      </c>
      <c r="CA581" s="34"/>
      <c r="CB581" s="34"/>
      <c r="CC581" s="34"/>
      <c r="CD581" s="34"/>
      <c r="CE581" s="34"/>
      <c r="CF581" s="34"/>
      <c r="CG581" s="34"/>
      <c r="CH581" s="34"/>
      <c r="CI581" s="34"/>
      <c r="CJ581" s="34"/>
      <c r="CK581" s="34"/>
      <c r="CL581" s="34"/>
      <c r="CM581" s="34"/>
      <c r="CN581" s="34" t="s">
        <v>2176</v>
      </c>
    </row>
    <row r="582" spans="1:92">
      <c r="A582" t="s">
        <v>2799</v>
      </c>
      <c r="B582">
        <v>827</v>
      </c>
      <c r="C582" t="s">
        <v>544</v>
      </c>
      <c r="D582">
        <v>7.4549675000000004</v>
      </c>
      <c r="E582">
        <v>5.6904773999999998</v>
      </c>
      <c r="F582">
        <v>5780.8402999999998</v>
      </c>
      <c r="G582">
        <v>3510.8562000000002</v>
      </c>
      <c r="H582">
        <v>391.85178000000002</v>
      </c>
      <c r="I582">
        <v>1318.9736</v>
      </c>
      <c r="J582">
        <v>559.15869999999995</v>
      </c>
      <c r="K582">
        <v>10</v>
      </c>
      <c r="L582">
        <v>99.665329999999997</v>
      </c>
      <c r="M582">
        <v>121.074</v>
      </c>
      <c r="N582" t="s">
        <v>2190</v>
      </c>
      <c r="O582">
        <v>102.12284</v>
      </c>
      <c r="P582">
        <v>86.219350000000006</v>
      </c>
      <c r="Q582">
        <v>556</v>
      </c>
      <c r="R582">
        <v>5.4610000000000003</v>
      </c>
      <c r="S582">
        <v>6.0830000000000002</v>
      </c>
      <c r="T582">
        <v>5.4610000000000003</v>
      </c>
      <c r="U582">
        <v>4.7709999999999999</v>
      </c>
      <c r="V582">
        <v>5.0750000000000002</v>
      </c>
      <c r="W582">
        <v>5.88</v>
      </c>
      <c r="X582">
        <v>7.1920000000000002</v>
      </c>
      <c r="Y582">
        <v>3.5630000000000002</v>
      </c>
      <c r="Z582">
        <v>6.1429999999999998</v>
      </c>
      <c r="AA582">
        <v>3.9</v>
      </c>
      <c r="AB582">
        <v>1.409</v>
      </c>
      <c r="AC582">
        <v>0.83399999999999996</v>
      </c>
      <c r="AD582">
        <v>50171.582000000002</v>
      </c>
      <c r="AE582">
        <v>12160.316000000001</v>
      </c>
      <c r="AF582">
        <v>27830.436000000002</v>
      </c>
      <c r="AG582">
        <v>2</v>
      </c>
      <c r="AH582">
        <v>2</v>
      </c>
      <c r="AI582">
        <v>0.16666666999999999</v>
      </c>
      <c r="AJ582">
        <v>6.6666669999999997E-2</v>
      </c>
      <c r="AK582">
        <v>0.54590720000000004</v>
      </c>
      <c r="AL582">
        <v>0.12021964</v>
      </c>
      <c r="AM582">
        <v>45</v>
      </c>
      <c r="AN582">
        <v>15</v>
      </c>
      <c r="AO582">
        <v>65</v>
      </c>
      <c r="AP582">
        <v>60</v>
      </c>
      <c r="AQ582" s="34">
        <v>7.2448997000000004</v>
      </c>
      <c r="AR582" s="34">
        <v>2.9784586000000002</v>
      </c>
      <c r="AS582" s="34">
        <v>0.81936359999999997</v>
      </c>
      <c r="AT582" s="34">
        <v>144.28360000000001</v>
      </c>
      <c r="AU582" s="34">
        <v>154.81593000000001</v>
      </c>
      <c r="AV582" s="34">
        <v>1.7444885E-4</v>
      </c>
      <c r="AW582" s="34">
        <v>2.2513443999999998</v>
      </c>
      <c r="AX582" s="34">
        <v>1.8010752999999999</v>
      </c>
      <c r="AY582" s="34">
        <v>2.6464777000000002</v>
      </c>
      <c r="AZ582" s="34">
        <v>1.7367511</v>
      </c>
      <c r="BA582" s="34">
        <v>3.0000002000000001</v>
      </c>
      <c r="BB582" s="34">
        <v>1.9385349999999999</v>
      </c>
      <c r="BC582" s="34">
        <v>0</v>
      </c>
      <c r="BD582" s="34">
        <v>0</v>
      </c>
      <c r="BE582" s="34">
        <v>0.1</v>
      </c>
      <c r="BF582" s="34">
        <v>0</v>
      </c>
      <c r="BG582" s="34">
        <v>1</v>
      </c>
      <c r="BH582" s="34">
        <v>1.5000001000000001</v>
      </c>
      <c r="BI582" s="34">
        <v>1.1000000000000001</v>
      </c>
      <c r="BJ582" s="34">
        <v>7.4000006000000003</v>
      </c>
      <c r="BK582" s="34">
        <v>1.5000001000000001</v>
      </c>
      <c r="BL582" s="34">
        <v>0</v>
      </c>
      <c r="BM582" s="34">
        <v>5</v>
      </c>
      <c r="BN582" s="34">
        <v>1</v>
      </c>
      <c r="BO582" s="34">
        <v>0</v>
      </c>
      <c r="BP582" s="34"/>
      <c r="BQ582" s="34"/>
      <c r="BR582" s="34"/>
      <c r="BS582" s="34">
        <v>0</v>
      </c>
      <c r="BT582" s="34">
        <v>6.8229509999999993E-2</v>
      </c>
      <c r="BU582" s="34">
        <v>0</v>
      </c>
      <c r="BV582" s="34">
        <v>2.3679999999999999</v>
      </c>
      <c r="BW582" s="34"/>
      <c r="BX582" s="34"/>
      <c r="BY582" s="34">
        <v>5.76</v>
      </c>
      <c r="BZ582" s="34">
        <v>2.16</v>
      </c>
      <c r="CA582" s="34"/>
      <c r="CB582" s="34"/>
      <c r="CC582" s="34"/>
      <c r="CD582" s="34"/>
      <c r="CE582" s="34"/>
      <c r="CF582" s="34"/>
      <c r="CG582" s="34"/>
      <c r="CH582" s="34"/>
      <c r="CI582" s="34"/>
      <c r="CJ582" s="34"/>
      <c r="CK582" s="34"/>
      <c r="CL582" s="34"/>
      <c r="CM582" s="34"/>
      <c r="CN582" s="34" t="s">
        <v>2182</v>
      </c>
    </row>
    <row r="583" spans="1:92">
      <c r="A583" t="s">
        <v>2800</v>
      </c>
      <c r="B583">
        <v>828</v>
      </c>
      <c r="C583" t="s">
        <v>544</v>
      </c>
      <c r="D583">
        <v>5.8259435000000002</v>
      </c>
      <c r="E583">
        <v>3.7791147</v>
      </c>
      <c r="F583">
        <v>3041.5742</v>
      </c>
      <c r="G583">
        <v>618.07029999999997</v>
      </c>
      <c r="H583">
        <v>393.67484000000002</v>
      </c>
      <c r="I583">
        <v>1186.4165</v>
      </c>
      <c r="J583">
        <v>843.41265999999996</v>
      </c>
      <c r="K583">
        <v>9</v>
      </c>
      <c r="L583">
        <v>85.424385000000001</v>
      </c>
      <c r="M583">
        <v>151.16460000000001</v>
      </c>
      <c r="N583" t="s">
        <v>2200</v>
      </c>
      <c r="O583">
        <v>84.433959999999999</v>
      </c>
      <c r="P583">
        <v>87.886390000000006</v>
      </c>
      <c r="Q583">
        <v>548</v>
      </c>
      <c r="R583">
        <v>4.827</v>
      </c>
      <c r="S583">
        <v>4.4119999999999999</v>
      </c>
      <c r="T583">
        <v>4.827</v>
      </c>
      <c r="U583">
        <v>3.8879999999999999</v>
      </c>
      <c r="V583">
        <v>4.2789999999999999</v>
      </c>
      <c r="W583">
        <v>3.4449999999999998</v>
      </c>
      <c r="X583">
        <v>8.5069999999999997</v>
      </c>
      <c r="Y583">
        <v>3.7010000000000001</v>
      </c>
      <c r="Z583">
        <v>7.6550000000000002</v>
      </c>
      <c r="AA583">
        <v>3.004</v>
      </c>
      <c r="AB583">
        <v>2.3519999999999999</v>
      </c>
      <c r="AC583">
        <v>2.2989999999999999</v>
      </c>
      <c r="AD583">
        <v>32796.703000000001</v>
      </c>
      <c r="AE583">
        <v>9154</v>
      </c>
      <c r="AF583">
        <v>27280.723000000002</v>
      </c>
      <c r="AG583">
        <v>8</v>
      </c>
      <c r="AH583">
        <v>0.5</v>
      </c>
      <c r="AI583">
        <v>0.25</v>
      </c>
      <c r="AJ583">
        <v>0.10000001</v>
      </c>
      <c r="AK583">
        <v>0.32741749999999997</v>
      </c>
      <c r="AL583">
        <v>0.20758695999999999</v>
      </c>
      <c r="AM583">
        <v>10</v>
      </c>
      <c r="AN583">
        <v>15</v>
      </c>
      <c r="AO583">
        <v>87</v>
      </c>
      <c r="AP583">
        <v>100</v>
      </c>
      <c r="AQ583" s="34">
        <v>6.1290554999999998</v>
      </c>
      <c r="AR583" s="34">
        <v>1.7034138000000001</v>
      </c>
      <c r="AS583" s="34">
        <v>0.1149984</v>
      </c>
      <c r="AT583" s="34">
        <v>244.42676</v>
      </c>
      <c r="AU583" s="34">
        <v>252.31209000000001</v>
      </c>
      <c r="AV583" s="34">
        <v>1.7088867E-3</v>
      </c>
      <c r="AW583" s="34">
        <v>22.053982000000001</v>
      </c>
      <c r="AX583" s="34">
        <v>23.156680999999999</v>
      </c>
      <c r="AY583" s="34">
        <v>7.4661920000000004</v>
      </c>
      <c r="AZ583" s="34">
        <v>0.89727029999999997</v>
      </c>
      <c r="BA583" s="34">
        <v>0.5</v>
      </c>
      <c r="BB583" s="34">
        <v>0.36450001999999998</v>
      </c>
      <c r="BC583" s="34">
        <v>0</v>
      </c>
      <c r="BD583" s="34">
        <v>0</v>
      </c>
      <c r="BE583" s="34">
        <v>0.1</v>
      </c>
      <c r="BF583" s="34">
        <v>0</v>
      </c>
      <c r="BG583" s="34">
        <v>0.70000004999999998</v>
      </c>
      <c r="BH583" s="34">
        <v>1.6</v>
      </c>
      <c r="BI583" s="34">
        <v>1.9000001</v>
      </c>
      <c r="BJ583" s="34">
        <v>11.700001</v>
      </c>
      <c r="BK583" s="34">
        <v>11.500000999999999</v>
      </c>
      <c r="BL583" s="34">
        <v>1.8000001000000001</v>
      </c>
      <c r="BM583" s="34">
        <v>2.2000000000000002</v>
      </c>
      <c r="BN583" s="34">
        <v>2.2000000000000002</v>
      </c>
      <c r="BO583" s="34">
        <v>0</v>
      </c>
      <c r="BP583" s="34"/>
      <c r="BQ583" s="34"/>
      <c r="BR583" s="34"/>
      <c r="BS583" s="34">
        <v>0</v>
      </c>
      <c r="BT583" s="34">
        <v>4.9417254000000001E-2</v>
      </c>
      <c r="BU583" s="34">
        <v>0</v>
      </c>
      <c r="BV583" s="34">
        <v>3.6000003999999999</v>
      </c>
      <c r="BW583" s="34"/>
      <c r="BX583" s="34"/>
      <c r="BY583" s="34">
        <v>7.6000003999999999</v>
      </c>
      <c r="BZ583" s="34">
        <v>8.5500000000000007</v>
      </c>
      <c r="CA583" s="34"/>
      <c r="CB583" s="34"/>
      <c r="CC583" s="34"/>
      <c r="CD583" s="34"/>
      <c r="CE583" s="34"/>
      <c r="CF583" s="34"/>
      <c r="CG583" s="34"/>
      <c r="CH583" s="34"/>
      <c r="CI583" s="34"/>
      <c r="CJ583" s="34"/>
      <c r="CK583" s="34"/>
      <c r="CL583" s="34"/>
      <c r="CM583" s="34"/>
      <c r="CN583" s="34" t="s">
        <v>2176</v>
      </c>
    </row>
    <row r="584" spans="1:92">
      <c r="A584" t="s">
        <v>2801</v>
      </c>
      <c r="B584">
        <v>829</v>
      </c>
      <c r="C584" t="s">
        <v>546</v>
      </c>
      <c r="D584">
        <v>1.6203225000000001</v>
      </c>
      <c r="E584">
        <v>2.1642305999999998</v>
      </c>
      <c r="F584">
        <v>3910.1975000000002</v>
      </c>
      <c r="G584">
        <v>2316.8728000000001</v>
      </c>
      <c r="H584">
        <v>989.24289999999996</v>
      </c>
      <c r="I584">
        <v>259.86822999999998</v>
      </c>
      <c r="J584">
        <v>344.21352999999999</v>
      </c>
      <c r="K584">
        <v>9</v>
      </c>
      <c r="L584">
        <v>23.758393999999999</v>
      </c>
      <c r="M584">
        <v>86.569230000000005</v>
      </c>
      <c r="N584" t="s">
        <v>2195</v>
      </c>
      <c r="O584">
        <v>47.656543999999997</v>
      </c>
      <c r="P584">
        <v>113.906876</v>
      </c>
      <c r="Q584">
        <v>312</v>
      </c>
      <c r="R584">
        <v>2.9420000000000002</v>
      </c>
      <c r="S584">
        <v>5.0030000000000001</v>
      </c>
      <c r="T584">
        <v>2.5459999999999998</v>
      </c>
      <c r="U584">
        <v>2.9420000000000002</v>
      </c>
      <c r="V584">
        <v>1.421</v>
      </c>
      <c r="W584">
        <v>2.1190000000000002</v>
      </c>
      <c r="X584">
        <v>0</v>
      </c>
      <c r="Y584">
        <v>1.1970000000000001</v>
      </c>
      <c r="Z584">
        <v>2.4550000000000001</v>
      </c>
      <c r="AA584">
        <v>1.7809999999999999</v>
      </c>
      <c r="AB584">
        <v>0.34</v>
      </c>
      <c r="AC584">
        <v>0.33300000000000002</v>
      </c>
      <c r="AD584">
        <v>25720.787</v>
      </c>
      <c r="AE584">
        <v>5609.7</v>
      </c>
      <c r="AF584">
        <v>9905.1380000000008</v>
      </c>
      <c r="AG584">
        <v>1.9</v>
      </c>
      <c r="AH584">
        <v>0.2</v>
      </c>
      <c r="AI584">
        <v>8.3333339999999995E-3</v>
      </c>
      <c r="AJ584">
        <v>1.6666667999999999E-2</v>
      </c>
      <c r="AK584">
        <v>0.41101917999999998</v>
      </c>
      <c r="AL584">
        <v>5.8176356999999998E-2</v>
      </c>
      <c r="AM584">
        <v>29</v>
      </c>
      <c r="AN584">
        <v>60</v>
      </c>
      <c r="AO584">
        <v>53</v>
      </c>
      <c r="AP584">
        <v>40</v>
      </c>
      <c r="AQ584" s="34">
        <v>4.8223859999999998</v>
      </c>
      <c r="AR584" s="34">
        <v>0</v>
      </c>
      <c r="AS584" s="34">
        <v>0.107811004</v>
      </c>
      <c r="AT584" s="34">
        <v>94.836209999999994</v>
      </c>
      <c r="AU584" s="34">
        <v>99.753879999999995</v>
      </c>
      <c r="AV584" s="34"/>
      <c r="AW584" s="34"/>
      <c r="AX584" s="34"/>
      <c r="AY584" s="34"/>
      <c r="AZ584" s="34">
        <v>2.9979629999999999</v>
      </c>
      <c r="BA584" s="34">
        <v>3.0000002000000001</v>
      </c>
      <c r="BB584" s="34">
        <v>1.3548500000000001</v>
      </c>
      <c r="BC584" s="34">
        <v>0</v>
      </c>
      <c r="BD584" s="34">
        <v>0</v>
      </c>
      <c r="BE584" s="34">
        <v>0.25</v>
      </c>
      <c r="BF584" s="34">
        <v>0</v>
      </c>
      <c r="BG584" s="34">
        <v>0.1</v>
      </c>
      <c r="BH584" s="34">
        <v>0.5</v>
      </c>
      <c r="BI584" s="34">
        <v>0.5</v>
      </c>
      <c r="BJ584" s="34">
        <v>4</v>
      </c>
      <c r="BK584" s="34">
        <v>1.5000001000000001</v>
      </c>
      <c r="BL584" s="34">
        <v>0</v>
      </c>
      <c r="BM584" s="34"/>
      <c r="BN584" s="34"/>
      <c r="BO584" s="34"/>
      <c r="BP584" s="34"/>
      <c r="BQ584" s="34"/>
      <c r="BR584" s="34"/>
      <c r="BS584" s="34">
        <v>342.36685</v>
      </c>
      <c r="BT584" s="34">
        <v>0.33080969999999998</v>
      </c>
      <c r="BU584" s="34">
        <v>0</v>
      </c>
      <c r="BV584" s="34">
        <v>0.6</v>
      </c>
      <c r="BW584" s="34"/>
      <c r="BX584" s="34"/>
      <c r="BY584" s="34">
        <v>0.64000005000000004</v>
      </c>
      <c r="BZ584" s="34">
        <v>1.44</v>
      </c>
      <c r="CA584" s="34"/>
      <c r="CB584" s="34"/>
      <c r="CC584" s="34"/>
      <c r="CD584" s="34"/>
      <c r="CE584" s="34"/>
      <c r="CF584" s="34"/>
      <c r="CG584" s="34"/>
      <c r="CH584" s="34"/>
      <c r="CI584" s="34"/>
      <c r="CJ584" s="34"/>
      <c r="CK584" s="34"/>
      <c r="CL584" s="34"/>
      <c r="CM584" s="34"/>
      <c r="CN584" s="34" t="s">
        <v>2176</v>
      </c>
    </row>
    <row r="585" spans="1:92">
      <c r="A585" t="s">
        <v>2802</v>
      </c>
      <c r="B585">
        <v>830</v>
      </c>
      <c r="C585" t="s">
        <v>547</v>
      </c>
      <c r="D585">
        <v>7.6248775000000002</v>
      </c>
      <c r="E585">
        <v>4.3484197</v>
      </c>
      <c r="F585">
        <v>3149.5814999999998</v>
      </c>
      <c r="G585">
        <v>813.44690000000003</v>
      </c>
      <c r="H585">
        <v>386.26546999999999</v>
      </c>
      <c r="I585">
        <v>1106.4564</v>
      </c>
      <c r="J585">
        <v>843.41265999999996</v>
      </c>
      <c r="K585">
        <v>10</v>
      </c>
      <c r="L585">
        <v>101.93685000000001</v>
      </c>
      <c r="M585">
        <v>92.519570000000002</v>
      </c>
      <c r="N585" t="s">
        <v>2197</v>
      </c>
      <c r="O585">
        <v>83.789860000000004</v>
      </c>
      <c r="P585">
        <v>140.27160000000001</v>
      </c>
      <c r="Q585">
        <v>649</v>
      </c>
      <c r="R585">
        <v>5.5229999999999997</v>
      </c>
      <c r="S585">
        <v>4.49</v>
      </c>
      <c r="T585">
        <v>5.5229999999999997</v>
      </c>
      <c r="U585">
        <v>4.1710000000000003</v>
      </c>
      <c r="V585">
        <v>4.3789999999999996</v>
      </c>
      <c r="W585">
        <v>3.6619999999999999</v>
      </c>
      <c r="X585">
        <v>8.1229999999999993</v>
      </c>
      <c r="Y585">
        <v>3.8479999999999999</v>
      </c>
      <c r="Z585">
        <v>9</v>
      </c>
      <c r="AA585">
        <v>3.5219999999999998</v>
      </c>
      <c r="AB585">
        <v>3.06</v>
      </c>
      <c r="AC585">
        <v>3.056</v>
      </c>
      <c r="AD585">
        <v>35252.17</v>
      </c>
      <c r="AE585">
        <v>9286.57</v>
      </c>
      <c r="AF585">
        <v>35178.32</v>
      </c>
      <c r="AG585">
        <v>8</v>
      </c>
      <c r="AH585">
        <v>0.5</v>
      </c>
      <c r="AI585">
        <v>0.33333333999999998</v>
      </c>
      <c r="AJ585">
        <v>0.125</v>
      </c>
      <c r="AK585">
        <v>0.41517735</v>
      </c>
      <c r="AL585">
        <v>0.29985508</v>
      </c>
      <c r="AM585">
        <v>10</v>
      </c>
      <c r="AN585">
        <v>15</v>
      </c>
      <c r="AO585">
        <v>95</v>
      </c>
      <c r="AP585">
        <v>100</v>
      </c>
      <c r="AQ585" s="34">
        <v>6.741962</v>
      </c>
      <c r="AR585" s="34">
        <v>1.7034138000000001</v>
      </c>
      <c r="AS585" s="34">
        <v>0.1149984</v>
      </c>
      <c r="AT585" s="34">
        <v>96.168279999999996</v>
      </c>
      <c r="AU585" s="34">
        <v>104.66652999999999</v>
      </c>
      <c r="AV585" s="34">
        <v>2.6701355999999999E-3</v>
      </c>
      <c r="AW585" s="34">
        <v>34.459347000000001</v>
      </c>
      <c r="AX585" s="34">
        <v>20.583715000000002</v>
      </c>
      <c r="AY585" s="34">
        <v>11.199286000000001</v>
      </c>
      <c r="AZ585" s="34">
        <v>1.9066995</v>
      </c>
      <c r="BA585" s="34">
        <v>0.5</v>
      </c>
      <c r="BB585" s="34">
        <v>0.43078503000000001</v>
      </c>
      <c r="BC585" s="34">
        <v>0</v>
      </c>
      <c r="BD585" s="34">
        <v>0</v>
      </c>
      <c r="BE585" s="34">
        <v>0.1</v>
      </c>
      <c r="BF585" s="34">
        <v>0</v>
      </c>
      <c r="BG585" s="34">
        <v>0.70000004999999998</v>
      </c>
      <c r="BH585" s="34">
        <v>1.6</v>
      </c>
      <c r="BI585" s="34">
        <v>1.9000001</v>
      </c>
      <c r="BJ585" s="34">
        <v>13.000000999999999</v>
      </c>
      <c r="BK585" s="34">
        <v>15.000000999999999</v>
      </c>
      <c r="BL585" s="34">
        <v>2</v>
      </c>
      <c r="BM585" s="34">
        <v>5</v>
      </c>
      <c r="BN585" s="34">
        <v>5</v>
      </c>
      <c r="BO585" s="34">
        <v>0</v>
      </c>
      <c r="BP585" s="34"/>
      <c r="BQ585" s="34"/>
      <c r="BR585" s="34"/>
      <c r="BS585" s="34"/>
      <c r="BT585" s="34"/>
      <c r="BU585" s="34"/>
      <c r="BV585" s="34">
        <v>4.5</v>
      </c>
      <c r="BW585" s="34"/>
      <c r="BX585" s="34"/>
      <c r="BY585" s="34">
        <v>8.8000000000000007</v>
      </c>
      <c r="BZ585" s="34">
        <v>10.8</v>
      </c>
      <c r="CA585" s="34"/>
      <c r="CB585" s="34"/>
      <c r="CC585" s="34"/>
      <c r="CD585" s="34"/>
      <c r="CE585" s="34"/>
      <c r="CF585" s="34"/>
      <c r="CG585" s="34"/>
      <c r="CH585" s="34"/>
      <c r="CI585" s="34"/>
      <c r="CJ585" s="34"/>
      <c r="CK585" s="34"/>
      <c r="CL585" s="34"/>
      <c r="CM585" s="34"/>
      <c r="CN585" s="34" t="s">
        <v>2176</v>
      </c>
    </row>
    <row r="586" spans="1:92">
      <c r="A586" t="s">
        <v>2803</v>
      </c>
      <c r="B586">
        <v>831</v>
      </c>
      <c r="C586" t="s">
        <v>547</v>
      </c>
      <c r="D586">
        <v>6.2347109999999999</v>
      </c>
      <c r="E586">
        <v>4.9806169999999996</v>
      </c>
      <c r="F586">
        <v>5505.8236999999999</v>
      </c>
      <c r="G586">
        <v>2542.1271999999999</v>
      </c>
      <c r="H586">
        <v>918.55053999999996</v>
      </c>
      <c r="I586">
        <v>1230.5907</v>
      </c>
      <c r="J586">
        <v>814.55520000000001</v>
      </c>
      <c r="K586">
        <v>10</v>
      </c>
      <c r="L586">
        <v>83.351746000000006</v>
      </c>
      <c r="M586">
        <v>105.97059</v>
      </c>
      <c r="N586" t="s">
        <v>2197</v>
      </c>
      <c r="O586">
        <v>68.513306</v>
      </c>
      <c r="P586">
        <v>160.66506999999999</v>
      </c>
      <c r="Q586">
        <v>528</v>
      </c>
      <c r="R586">
        <v>4.9939999999999998</v>
      </c>
      <c r="S586">
        <v>5.9359999999999999</v>
      </c>
      <c r="T586">
        <v>4.9939999999999998</v>
      </c>
      <c r="U586">
        <v>4.4630000000000001</v>
      </c>
      <c r="V586">
        <v>2.25</v>
      </c>
      <c r="W586">
        <v>3.044</v>
      </c>
      <c r="X586">
        <v>0</v>
      </c>
      <c r="Y586">
        <v>2.2069999999999999</v>
      </c>
      <c r="Z586">
        <v>7.577</v>
      </c>
      <c r="AA586">
        <v>2.9980000000000002</v>
      </c>
      <c r="AB586">
        <v>3.8759999999999999</v>
      </c>
      <c r="AC586">
        <v>0.70299999999999996</v>
      </c>
      <c r="AD586">
        <v>25936.407999999999</v>
      </c>
      <c r="AE586">
        <v>12536.55</v>
      </c>
      <c r="AF586">
        <v>34028.483999999997</v>
      </c>
      <c r="AG586">
        <v>1.9</v>
      </c>
      <c r="AH586">
        <v>0.2</v>
      </c>
      <c r="AI586">
        <v>0.16666666999999999</v>
      </c>
      <c r="AJ586">
        <v>0.20833334000000001</v>
      </c>
      <c r="AK586">
        <v>0.27294245</v>
      </c>
      <c r="AL586">
        <v>0.10245398999999999</v>
      </c>
      <c r="AM586">
        <v>29</v>
      </c>
      <c r="AN586">
        <v>60</v>
      </c>
      <c r="AO586">
        <v>60</v>
      </c>
      <c r="AP586">
        <v>90</v>
      </c>
      <c r="AQ586" s="34">
        <v>4.8223859999999998</v>
      </c>
      <c r="AR586" s="34">
        <v>0</v>
      </c>
      <c r="AS586" s="34">
        <v>0.16171653999999999</v>
      </c>
      <c r="AT586" s="34">
        <v>94.836209999999994</v>
      </c>
      <c r="AU586" s="34">
        <v>99.753879999999995</v>
      </c>
      <c r="AV586" s="34"/>
      <c r="AW586" s="34"/>
      <c r="AX586" s="34"/>
      <c r="AY586" s="34"/>
      <c r="AZ586" s="34">
        <v>1.0337803000000001</v>
      </c>
      <c r="BA586" s="34">
        <v>3.0000002000000001</v>
      </c>
      <c r="BB586" s="34">
        <v>1.2492751</v>
      </c>
      <c r="BC586" s="34">
        <v>0</v>
      </c>
      <c r="BD586" s="34">
        <v>0</v>
      </c>
      <c r="BE586" s="34">
        <v>0.25</v>
      </c>
      <c r="BF586" s="34">
        <v>0</v>
      </c>
      <c r="BG586" s="34">
        <v>0.8</v>
      </c>
      <c r="BH586" s="34">
        <v>2.2000000000000002</v>
      </c>
      <c r="BI586" s="34">
        <v>3.5000002000000001</v>
      </c>
      <c r="BJ586" s="34">
        <v>6.0000004999999996</v>
      </c>
      <c r="BK586" s="34">
        <v>4</v>
      </c>
      <c r="BL586" s="34">
        <v>1</v>
      </c>
      <c r="BM586" s="34">
        <v>6.0000004999999996</v>
      </c>
      <c r="BN586" s="34">
        <v>4</v>
      </c>
      <c r="BO586" s="34">
        <v>0</v>
      </c>
      <c r="BP586" s="34"/>
      <c r="BQ586" s="34"/>
      <c r="BR586" s="34"/>
      <c r="BS586" s="34">
        <v>3.4353319999999998</v>
      </c>
      <c r="BT586" s="34">
        <v>0.33080969999999998</v>
      </c>
      <c r="BU586" s="34">
        <v>0</v>
      </c>
      <c r="BV586" s="34">
        <v>7.5000004999999996</v>
      </c>
      <c r="BW586" s="34"/>
      <c r="BX586" s="34"/>
      <c r="BY586" s="34">
        <v>14.400001</v>
      </c>
      <c r="BZ586" s="34">
        <v>16.2</v>
      </c>
      <c r="CA586" s="34"/>
      <c r="CB586" s="34"/>
      <c r="CC586" s="34"/>
      <c r="CD586" s="34"/>
      <c r="CE586" s="34"/>
      <c r="CF586" s="34"/>
      <c r="CG586" s="34"/>
      <c r="CH586" s="34"/>
      <c r="CI586" s="34"/>
      <c r="CJ586" s="34"/>
      <c r="CK586" s="34"/>
      <c r="CL586" s="34"/>
      <c r="CM586" s="34"/>
      <c r="CN586" s="34" t="s">
        <v>2176</v>
      </c>
    </row>
    <row r="587" spans="1:92">
      <c r="A587" t="s">
        <v>2804</v>
      </c>
      <c r="B587">
        <v>832</v>
      </c>
      <c r="C587" t="s">
        <v>548</v>
      </c>
      <c r="D587">
        <v>11.291789</v>
      </c>
      <c r="E587">
        <v>7.1024856999999999</v>
      </c>
      <c r="F587">
        <v>6052.2569999999996</v>
      </c>
      <c r="G587">
        <v>3549.0075999999999</v>
      </c>
      <c r="H587">
        <v>391.43167</v>
      </c>
      <c r="I587">
        <v>1552.6587999999999</v>
      </c>
      <c r="J587">
        <v>559.15869999999995</v>
      </c>
      <c r="K587">
        <v>12</v>
      </c>
      <c r="L587">
        <v>96.842094000000003</v>
      </c>
      <c r="M587">
        <v>97.294319999999999</v>
      </c>
      <c r="N587" t="s">
        <v>2175</v>
      </c>
      <c r="O587">
        <v>55.081898000000002</v>
      </c>
      <c r="P587">
        <v>89.904880000000006</v>
      </c>
      <c r="Q587">
        <v>769</v>
      </c>
      <c r="R587">
        <v>6.7210000000000001</v>
      </c>
      <c r="S587">
        <v>6.2240000000000002</v>
      </c>
      <c r="T587">
        <v>6.7210000000000001</v>
      </c>
      <c r="U587">
        <v>5.33</v>
      </c>
      <c r="V587">
        <v>5.74</v>
      </c>
      <c r="W587">
        <v>5.4560000000000004</v>
      </c>
      <c r="X587">
        <v>8.8550000000000004</v>
      </c>
      <c r="Y587">
        <v>4.984</v>
      </c>
      <c r="Z587">
        <v>9</v>
      </c>
      <c r="AA587">
        <v>5.16</v>
      </c>
      <c r="AB587">
        <v>3.472</v>
      </c>
      <c r="AC587">
        <v>1.4239999999999999</v>
      </c>
      <c r="AD587">
        <v>64480.811999999998</v>
      </c>
      <c r="AE587">
        <v>13960.316000000001</v>
      </c>
      <c r="AF587">
        <v>38715.866999999998</v>
      </c>
      <c r="AG587">
        <v>2</v>
      </c>
      <c r="AH587">
        <v>2</v>
      </c>
      <c r="AI587">
        <v>0.33333333999999998</v>
      </c>
      <c r="AJ587">
        <v>5.8333334000000001E-2</v>
      </c>
      <c r="AK587">
        <v>0.5962151</v>
      </c>
      <c r="AL587">
        <v>0.28421634000000001</v>
      </c>
      <c r="AM587">
        <v>45</v>
      </c>
      <c r="AN587">
        <v>15</v>
      </c>
      <c r="AO587">
        <v>85</v>
      </c>
      <c r="AP587">
        <v>100</v>
      </c>
      <c r="AQ587" s="34">
        <v>5.8217949999999998</v>
      </c>
      <c r="AR587" s="34">
        <v>7.9780154000000003</v>
      </c>
      <c r="AS587" s="34">
        <v>0.81936359999999997</v>
      </c>
      <c r="AT587" s="34">
        <v>192.75432000000001</v>
      </c>
      <c r="AU587" s="34">
        <v>206.8631</v>
      </c>
      <c r="AV587" s="34">
        <v>1.0288925E-3</v>
      </c>
      <c r="AW587" s="34">
        <v>13.278337000000001</v>
      </c>
      <c r="AX587" s="34">
        <v>10.327593999999999</v>
      </c>
      <c r="AY587" s="34">
        <v>2.6464777000000002</v>
      </c>
      <c r="AZ587" s="34">
        <v>1.7367511</v>
      </c>
      <c r="BA587" s="34">
        <v>3.0000002000000001</v>
      </c>
      <c r="BB587" s="34">
        <v>1.9385351</v>
      </c>
      <c r="BC587" s="34">
        <v>0</v>
      </c>
      <c r="BD587" s="34">
        <v>0</v>
      </c>
      <c r="BE587" s="34">
        <v>0.1</v>
      </c>
      <c r="BF587" s="34">
        <v>0</v>
      </c>
      <c r="BG587" s="34">
        <v>0.4</v>
      </c>
      <c r="BH587" s="34">
        <v>3.0000002000000001</v>
      </c>
      <c r="BI587" s="34">
        <v>5.1000003999999999</v>
      </c>
      <c r="BJ587" s="34">
        <v>10</v>
      </c>
      <c r="BK587" s="34">
        <v>4</v>
      </c>
      <c r="BL587" s="34">
        <v>2</v>
      </c>
      <c r="BM587" s="34">
        <v>3.7000003000000001</v>
      </c>
      <c r="BN587" s="34">
        <v>3.5000002000000001</v>
      </c>
      <c r="BO587" s="34">
        <v>1.7</v>
      </c>
      <c r="BP587" s="34"/>
      <c r="BQ587" s="34"/>
      <c r="BR587" s="34"/>
      <c r="BS587" s="34"/>
      <c r="BT587" s="34"/>
      <c r="BU587" s="34"/>
      <c r="BV587" s="34">
        <v>2.0720000000000001</v>
      </c>
      <c r="BW587" s="34"/>
      <c r="BX587" s="34"/>
      <c r="BY587" s="34">
        <v>12.000000999999999</v>
      </c>
      <c r="BZ587" s="34">
        <v>14.400001</v>
      </c>
      <c r="CA587" s="34"/>
      <c r="CB587" s="34"/>
      <c r="CC587" s="34"/>
      <c r="CD587" s="34"/>
      <c r="CE587" s="34"/>
      <c r="CF587" s="34"/>
      <c r="CG587" s="34"/>
      <c r="CH587" s="34"/>
      <c r="CI587" s="34"/>
      <c r="CJ587" s="34"/>
      <c r="CK587" s="34"/>
      <c r="CL587" s="34"/>
      <c r="CM587" s="34"/>
      <c r="CN587" s="34" t="s">
        <v>2176</v>
      </c>
    </row>
    <row r="588" spans="1:92">
      <c r="A588" t="s">
        <v>2805</v>
      </c>
      <c r="B588">
        <v>847</v>
      </c>
      <c r="C588" t="s">
        <v>549</v>
      </c>
      <c r="D588">
        <v>1.2394423000000001</v>
      </c>
      <c r="E588">
        <v>0.99432350000000003</v>
      </c>
      <c r="F588">
        <v>749.99445000000003</v>
      </c>
      <c r="G588">
        <v>239.91373999999999</v>
      </c>
      <c r="H588">
        <v>41.913539999999998</v>
      </c>
      <c r="I588">
        <v>313.11603000000002</v>
      </c>
      <c r="J588">
        <v>155.05116000000001</v>
      </c>
      <c r="K588">
        <v>8</v>
      </c>
      <c r="L588">
        <v>75.117714000000007</v>
      </c>
      <c r="M588">
        <v>99.43235</v>
      </c>
      <c r="N588" t="s">
        <v>2192</v>
      </c>
      <c r="O588">
        <v>95.341719999999995</v>
      </c>
      <c r="P588">
        <v>110.48039</v>
      </c>
      <c r="Q588">
        <v>222</v>
      </c>
      <c r="R588">
        <v>2.2269999999999999</v>
      </c>
      <c r="S588">
        <v>2.1909999999999998</v>
      </c>
      <c r="T588">
        <v>2.2269999999999999</v>
      </c>
      <c r="U588">
        <v>1.994</v>
      </c>
      <c r="V588">
        <v>1.681</v>
      </c>
      <c r="W588">
        <v>3.9220000000000002</v>
      </c>
      <c r="X588">
        <v>0</v>
      </c>
      <c r="Y588">
        <v>0</v>
      </c>
      <c r="Z588">
        <v>1.5740000000000001</v>
      </c>
      <c r="AA588">
        <v>0.91700000000000004</v>
      </c>
      <c r="AB588">
        <v>0.21</v>
      </c>
      <c r="AC588">
        <v>0.44600000000000001</v>
      </c>
      <c r="AD588">
        <v>9794.9470000000001</v>
      </c>
      <c r="AE588">
        <v>3069.03</v>
      </c>
      <c r="AF588">
        <v>8546.9449999999997</v>
      </c>
      <c r="AG588">
        <v>3.5</v>
      </c>
      <c r="AH588">
        <v>1</v>
      </c>
      <c r="AI588">
        <v>8.3333335999999994E-2</v>
      </c>
      <c r="AJ588">
        <v>8.3333339999999995E-3</v>
      </c>
      <c r="AK588">
        <v>0.70064150000000003</v>
      </c>
      <c r="AL588">
        <v>4.6064816000000001E-2</v>
      </c>
      <c r="AM588">
        <v>30</v>
      </c>
      <c r="AN588">
        <v>20</v>
      </c>
      <c r="AO588">
        <v>50</v>
      </c>
      <c r="AP588">
        <v>50</v>
      </c>
      <c r="AQ588" s="34">
        <v>0</v>
      </c>
      <c r="AR588" s="34">
        <v>0</v>
      </c>
      <c r="AS588" s="34">
        <v>0.94873697000000001</v>
      </c>
      <c r="AT588" s="34">
        <v>12.866073999999999</v>
      </c>
      <c r="AU588" s="34">
        <v>13.81481</v>
      </c>
      <c r="AV588" s="34"/>
      <c r="AW588" s="34"/>
      <c r="AX588" s="34"/>
      <c r="AY588" s="34">
        <v>8.1681410000000003</v>
      </c>
      <c r="AZ588" s="34"/>
      <c r="BA588" s="34">
        <v>3.0000002000000001</v>
      </c>
      <c r="BB588" s="34">
        <v>0.67451499999999998</v>
      </c>
      <c r="BC588" s="34">
        <v>0</v>
      </c>
      <c r="BD588" s="34">
        <v>0</v>
      </c>
      <c r="BE588" s="34">
        <v>1.0000001E-2</v>
      </c>
      <c r="BF588" s="34">
        <v>0</v>
      </c>
      <c r="BG588" s="34">
        <v>0.2</v>
      </c>
      <c r="BH588" s="34">
        <v>0.35000002000000002</v>
      </c>
      <c r="BI588" s="34">
        <v>0.5</v>
      </c>
      <c r="BJ588" s="34">
        <v>5</v>
      </c>
      <c r="BK588" s="34">
        <v>2.25</v>
      </c>
      <c r="BL588" s="34">
        <v>0.75000005999999997</v>
      </c>
      <c r="BM588" s="34">
        <v>0.35000002000000002</v>
      </c>
      <c r="BN588" s="34">
        <v>0</v>
      </c>
      <c r="BO588" s="34">
        <v>0</v>
      </c>
      <c r="BP588" s="34"/>
      <c r="BQ588" s="34"/>
      <c r="BR588" s="34"/>
      <c r="BS588" s="34">
        <v>2.4221680000000001</v>
      </c>
      <c r="BT588" s="34">
        <v>0</v>
      </c>
      <c r="BU588" s="34">
        <v>0</v>
      </c>
      <c r="BV588" s="34">
        <v>0.3</v>
      </c>
      <c r="BW588" s="34"/>
      <c r="BX588" s="34"/>
      <c r="BY588" s="34"/>
      <c r="BZ588" s="34"/>
      <c r="CA588" s="34"/>
      <c r="CB588" s="34"/>
      <c r="CC588" s="34"/>
      <c r="CD588" s="34"/>
      <c r="CE588" s="34"/>
      <c r="CF588" s="34"/>
      <c r="CG588" s="34"/>
      <c r="CH588" s="34"/>
      <c r="CI588" s="34"/>
      <c r="CJ588" s="34"/>
      <c r="CK588" s="34"/>
      <c r="CL588" s="34"/>
      <c r="CM588" s="34"/>
      <c r="CN588" s="34" t="s">
        <v>2182</v>
      </c>
    </row>
    <row r="589" spans="1:92">
      <c r="A589" t="s">
        <v>2806</v>
      </c>
      <c r="B589">
        <v>848</v>
      </c>
      <c r="C589" t="s">
        <v>549</v>
      </c>
      <c r="D589">
        <v>2.5117997999999999</v>
      </c>
      <c r="E589">
        <v>1.8414199</v>
      </c>
      <c r="F589">
        <v>1592.9358</v>
      </c>
      <c r="G589">
        <v>299.11327999999997</v>
      </c>
      <c r="H589">
        <v>409.75686999999999</v>
      </c>
      <c r="I589">
        <v>573.96343999999999</v>
      </c>
      <c r="J589">
        <v>310.10232999999999</v>
      </c>
      <c r="K589">
        <v>8</v>
      </c>
      <c r="L589">
        <v>152.23029</v>
      </c>
      <c r="M589">
        <v>184.142</v>
      </c>
      <c r="N589" t="s">
        <v>2208</v>
      </c>
      <c r="O589">
        <v>109.20869399999999</v>
      </c>
      <c r="P589">
        <v>115.088745</v>
      </c>
      <c r="Q589">
        <v>322</v>
      </c>
      <c r="R589">
        <v>3.17</v>
      </c>
      <c r="S589">
        <v>3.1930000000000001</v>
      </c>
      <c r="T589">
        <v>3.17</v>
      </c>
      <c r="U589">
        <v>2.714</v>
      </c>
      <c r="V589">
        <v>2.198</v>
      </c>
      <c r="W589">
        <v>5.1269999999999998</v>
      </c>
      <c r="X589">
        <v>0</v>
      </c>
      <c r="Y589">
        <v>0</v>
      </c>
      <c r="Z589">
        <v>2.2090000000000001</v>
      </c>
      <c r="AA589">
        <v>0.85599999999999998</v>
      </c>
      <c r="AB589">
        <v>0.46</v>
      </c>
      <c r="AC589">
        <v>0.89300000000000002</v>
      </c>
      <c r="AD589">
        <v>1897.4739</v>
      </c>
      <c r="AE589">
        <v>4949.0303000000004</v>
      </c>
      <c r="AF589">
        <v>15230.344999999999</v>
      </c>
      <c r="AG589">
        <v>3.5</v>
      </c>
      <c r="AH589">
        <v>1</v>
      </c>
      <c r="AI589">
        <v>0.25</v>
      </c>
      <c r="AJ589">
        <v>1.6666667999999999E-2</v>
      </c>
      <c r="AK589">
        <v>0.55322649999999995</v>
      </c>
      <c r="AL589">
        <v>0.13437499</v>
      </c>
      <c r="AM589">
        <v>30</v>
      </c>
      <c r="AN589">
        <v>20</v>
      </c>
      <c r="AO589">
        <v>50</v>
      </c>
      <c r="AP589">
        <v>50</v>
      </c>
      <c r="AQ589" s="34">
        <v>0</v>
      </c>
      <c r="AR589" s="34">
        <v>0</v>
      </c>
      <c r="AS589" s="34">
        <v>0.47436847999999998</v>
      </c>
      <c r="AT589" s="34">
        <v>11.805463</v>
      </c>
      <c r="AU589" s="34">
        <v>12.279831</v>
      </c>
      <c r="AV589" s="34"/>
      <c r="AW589" s="34"/>
      <c r="AX589" s="34">
        <v>9.1891580000000008</v>
      </c>
      <c r="AY589" s="34">
        <v>18.378316999999999</v>
      </c>
      <c r="AZ589" s="34"/>
      <c r="BA589" s="34">
        <v>0</v>
      </c>
      <c r="BB589" s="34">
        <v>0.67451499999999998</v>
      </c>
      <c r="BC589" s="34">
        <v>0</v>
      </c>
      <c r="BD589" s="34">
        <v>0</v>
      </c>
      <c r="BE589" s="34">
        <v>0.1</v>
      </c>
      <c r="BF589" s="34">
        <v>0</v>
      </c>
      <c r="BG589" s="34">
        <v>0.4</v>
      </c>
      <c r="BH589" s="34">
        <v>0.70000004999999998</v>
      </c>
      <c r="BI589" s="34">
        <v>1</v>
      </c>
      <c r="BJ589" s="34">
        <v>10</v>
      </c>
      <c r="BK589" s="34">
        <v>4.5</v>
      </c>
      <c r="BL589" s="34">
        <v>1.5000001000000001</v>
      </c>
      <c r="BM589" s="34">
        <v>0.70000004999999998</v>
      </c>
      <c r="BN589" s="34">
        <v>0</v>
      </c>
      <c r="BO589" s="34">
        <v>0</v>
      </c>
      <c r="BP589" s="34"/>
      <c r="BQ589" s="34"/>
      <c r="BR589" s="34"/>
      <c r="BS589" s="34"/>
      <c r="BT589" s="34"/>
      <c r="BU589" s="34"/>
      <c r="BV589" s="34">
        <v>0.6</v>
      </c>
      <c r="BW589" s="34"/>
      <c r="BX589" s="34"/>
      <c r="BY589" s="34">
        <v>0.4</v>
      </c>
      <c r="BZ589" s="34"/>
      <c r="CA589" s="34"/>
      <c r="CB589" s="34"/>
      <c r="CC589" s="34"/>
      <c r="CD589" s="34"/>
      <c r="CE589" s="34"/>
      <c r="CF589" s="34"/>
      <c r="CG589" s="34"/>
      <c r="CH589" s="34"/>
      <c r="CI589" s="34"/>
      <c r="CJ589" s="34"/>
      <c r="CK589" s="34"/>
      <c r="CL589" s="34"/>
      <c r="CM589" s="34"/>
      <c r="CN589" s="34" t="s">
        <v>2176</v>
      </c>
    </row>
    <row r="590" spans="1:92">
      <c r="A590" t="s">
        <v>2807</v>
      </c>
      <c r="B590">
        <v>849</v>
      </c>
      <c r="C590" t="s">
        <v>550</v>
      </c>
      <c r="D590">
        <v>5.4890530000000002</v>
      </c>
      <c r="E590">
        <v>4.9723344000000003</v>
      </c>
      <c r="F590">
        <v>4599.3257000000003</v>
      </c>
      <c r="G590">
        <v>259.51317999999998</v>
      </c>
      <c r="H590">
        <v>414.86099999999999</v>
      </c>
      <c r="I590">
        <v>3300.2013999999999</v>
      </c>
      <c r="J590">
        <v>624.75019999999995</v>
      </c>
      <c r="K590">
        <v>10</v>
      </c>
      <c r="L590">
        <v>73.383049999999997</v>
      </c>
      <c r="M590">
        <v>105.79436</v>
      </c>
      <c r="N590" t="s">
        <v>2197</v>
      </c>
      <c r="O590">
        <v>60.319256000000003</v>
      </c>
      <c r="P590">
        <v>160.39788999999999</v>
      </c>
      <c r="Q590">
        <v>545</v>
      </c>
      <c r="R590">
        <v>4.6859999999999999</v>
      </c>
      <c r="S590">
        <v>5.4249999999999998</v>
      </c>
      <c r="T590">
        <v>4.6859999999999999</v>
      </c>
      <c r="U590">
        <v>4.46</v>
      </c>
      <c r="V590">
        <v>4.32</v>
      </c>
      <c r="W590">
        <v>4.5039999999999996</v>
      </c>
      <c r="X590">
        <v>7.1920000000000002</v>
      </c>
      <c r="Y590">
        <v>3.1779999999999999</v>
      </c>
      <c r="Z590">
        <v>4.6289999999999996</v>
      </c>
      <c r="AA590">
        <v>2.9359999999999999</v>
      </c>
      <c r="AB590">
        <v>0.83299999999999996</v>
      </c>
      <c r="AC590">
        <v>0.86</v>
      </c>
      <c r="AD590">
        <v>20699.715</v>
      </c>
      <c r="AE590">
        <v>15999.359</v>
      </c>
      <c r="AF590">
        <v>38027.116999999998</v>
      </c>
      <c r="AG590">
        <v>3.5</v>
      </c>
      <c r="AH590">
        <v>1</v>
      </c>
      <c r="AI590">
        <v>0.33333333999999998</v>
      </c>
      <c r="AJ590">
        <v>4.1666667999999997E-2</v>
      </c>
      <c r="AK590">
        <v>0.30956319999999998</v>
      </c>
      <c r="AL590">
        <v>0.26497355</v>
      </c>
      <c r="AM590">
        <v>20</v>
      </c>
      <c r="AN590">
        <v>20</v>
      </c>
      <c r="AO590">
        <v>80</v>
      </c>
      <c r="AP590">
        <v>100</v>
      </c>
      <c r="AQ590" s="34">
        <v>5.1749289999999997</v>
      </c>
      <c r="AR590" s="34">
        <v>0</v>
      </c>
      <c r="AS590" s="34">
        <v>0</v>
      </c>
      <c r="AT590" s="34">
        <v>51.120780000000003</v>
      </c>
      <c r="AU590" s="34">
        <v>56.295707999999998</v>
      </c>
      <c r="AV590" s="34"/>
      <c r="AW590" s="34"/>
      <c r="AX590" s="34"/>
      <c r="AY590" s="34">
        <v>1.8378319000000001</v>
      </c>
      <c r="AZ590" s="34">
        <v>0.91891590000000001</v>
      </c>
      <c r="BA590" s="34">
        <v>0</v>
      </c>
      <c r="BB590" s="34">
        <v>0.44968000000000002</v>
      </c>
      <c r="BC590" s="34">
        <v>0</v>
      </c>
      <c r="BD590" s="34">
        <v>0</v>
      </c>
      <c r="BE590" s="34">
        <v>0.1</v>
      </c>
      <c r="BF590" s="34">
        <v>0</v>
      </c>
      <c r="BG590" s="34">
        <v>2</v>
      </c>
      <c r="BH590" s="34">
        <v>4</v>
      </c>
      <c r="BI590" s="34">
        <v>6.7000003000000001</v>
      </c>
      <c r="BJ590" s="34">
        <v>12.000000999999999</v>
      </c>
      <c r="BK590" s="34">
        <v>0.70000004999999998</v>
      </c>
      <c r="BL590" s="34">
        <v>0</v>
      </c>
      <c r="BM590" s="34">
        <v>2</v>
      </c>
      <c r="BN590" s="34">
        <v>2</v>
      </c>
      <c r="BO590" s="34">
        <v>0</v>
      </c>
      <c r="BP590" s="34"/>
      <c r="BQ590" s="34"/>
      <c r="BR590" s="34"/>
      <c r="BS590" s="34">
        <v>0.41498479999999999</v>
      </c>
      <c r="BT590" s="34">
        <v>0</v>
      </c>
      <c r="BU590" s="34">
        <v>0</v>
      </c>
      <c r="BV590" s="34">
        <v>1.5000001000000001</v>
      </c>
      <c r="BW590" s="34"/>
      <c r="BX590" s="34"/>
      <c r="BY590" s="34">
        <v>0.8</v>
      </c>
      <c r="BZ590" s="34">
        <v>0.90000004</v>
      </c>
      <c r="CA590" s="34"/>
      <c r="CB590" s="34"/>
      <c r="CC590" s="34"/>
      <c r="CD590" s="34"/>
      <c r="CE590" s="34"/>
      <c r="CF590" s="34"/>
      <c r="CG590" s="34"/>
      <c r="CH590" s="34"/>
      <c r="CI590" s="34"/>
      <c r="CJ590" s="34"/>
      <c r="CK590" s="34"/>
      <c r="CL590" s="34"/>
      <c r="CM590" s="34"/>
      <c r="CN590" s="34" t="s">
        <v>2176</v>
      </c>
    </row>
    <row r="591" spans="1:92">
      <c r="A591" t="s">
        <v>2808</v>
      </c>
      <c r="B591">
        <v>850</v>
      </c>
      <c r="C591" t="s">
        <v>551</v>
      </c>
      <c r="D591">
        <v>2.6595792999999999</v>
      </c>
      <c r="E591">
        <v>1.9002247000000001</v>
      </c>
      <c r="F591">
        <v>1575.3942999999999</v>
      </c>
      <c r="G591">
        <v>227.74187000000001</v>
      </c>
      <c r="H591">
        <v>417.97410000000002</v>
      </c>
      <c r="I591">
        <v>619.5761</v>
      </c>
      <c r="J591">
        <v>310.10232999999999</v>
      </c>
      <c r="K591">
        <v>8</v>
      </c>
      <c r="L591">
        <v>161.18661</v>
      </c>
      <c r="M591">
        <v>190.02246</v>
      </c>
      <c r="N591" t="s">
        <v>2208</v>
      </c>
      <c r="O591">
        <v>115.63388</v>
      </c>
      <c r="P591">
        <v>118.76404599999999</v>
      </c>
      <c r="Q591">
        <v>334</v>
      </c>
      <c r="R591">
        <v>3.262</v>
      </c>
      <c r="S591">
        <v>3.1749999999999998</v>
      </c>
      <c r="T591">
        <v>3.262</v>
      </c>
      <c r="U591">
        <v>2.7570000000000001</v>
      </c>
      <c r="V591">
        <v>3.4820000000000002</v>
      </c>
      <c r="W591">
        <v>2.964</v>
      </c>
      <c r="X591">
        <v>7.1920000000000002</v>
      </c>
      <c r="Y591">
        <v>2.7610000000000001</v>
      </c>
      <c r="Z591">
        <v>3.7069999999999999</v>
      </c>
      <c r="AA591">
        <v>1.9650000000000001</v>
      </c>
      <c r="AB591">
        <v>0.92</v>
      </c>
      <c r="AC591">
        <v>0.82199999999999995</v>
      </c>
      <c r="AD591">
        <v>20699.715</v>
      </c>
      <c r="AE591">
        <v>4499.3599999999997</v>
      </c>
      <c r="AF591">
        <v>18596.650000000001</v>
      </c>
      <c r="AG591">
        <v>3.5</v>
      </c>
      <c r="AH591">
        <v>1</v>
      </c>
      <c r="AI591">
        <v>0.16666666999999999</v>
      </c>
      <c r="AJ591">
        <v>1.6666667999999999E-2</v>
      </c>
      <c r="AK591">
        <v>0.32390370000000002</v>
      </c>
      <c r="AL591">
        <v>0.112500004</v>
      </c>
      <c r="AM591">
        <v>20</v>
      </c>
      <c r="AN591">
        <v>20</v>
      </c>
      <c r="AO591">
        <v>60</v>
      </c>
      <c r="AP591">
        <v>85</v>
      </c>
      <c r="AQ591" s="34">
        <v>5.1749289999999997</v>
      </c>
      <c r="AR591" s="34">
        <v>0</v>
      </c>
      <c r="AS591" s="34">
        <v>0</v>
      </c>
      <c r="AT591" s="34">
        <v>51.120780000000003</v>
      </c>
      <c r="AU591" s="34">
        <v>56.295707999999998</v>
      </c>
      <c r="AV591" s="34"/>
      <c r="AW591" s="34"/>
      <c r="AX591" s="34"/>
      <c r="AY591" s="34"/>
      <c r="AZ591" s="34"/>
      <c r="BA591" s="34">
        <v>0</v>
      </c>
      <c r="BB591" s="34">
        <v>0.44968000000000002</v>
      </c>
      <c r="BC591" s="34">
        <v>0</v>
      </c>
      <c r="BD591" s="34">
        <v>0</v>
      </c>
      <c r="BE591" s="34">
        <v>0.1</v>
      </c>
      <c r="BF591" s="34">
        <v>0</v>
      </c>
      <c r="BG591" s="34">
        <v>0.4</v>
      </c>
      <c r="BH591" s="34">
        <v>0.70000004999999998</v>
      </c>
      <c r="BI591" s="34">
        <v>1</v>
      </c>
      <c r="BJ591" s="34">
        <v>7.5000004999999996</v>
      </c>
      <c r="BK591" s="34">
        <v>3.4</v>
      </c>
      <c r="BL591" s="34">
        <v>1.1000000000000001</v>
      </c>
      <c r="BM591" s="34">
        <v>3.0000002000000001</v>
      </c>
      <c r="BN591" s="34">
        <v>4</v>
      </c>
      <c r="BO591" s="34">
        <v>0</v>
      </c>
      <c r="BP591" s="34"/>
      <c r="BQ591" s="34"/>
      <c r="BR591" s="34"/>
      <c r="BS591" s="34">
        <v>0.44856056999999999</v>
      </c>
      <c r="BT591" s="34">
        <v>1.1026992</v>
      </c>
      <c r="BU591" s="34">
        <v>0</v>
      </c>
      <c r="BV591" s="34">
        <v>0.6</v>
      </c>
      <c r="BW591" s="34"/>
      <c r="BX591" s="34"/>
      <c r="BY591" s="34">
        <v>2.2400000000000002</v>
      </c>
      <c r="BZ591" s="34">
        <v>0.90000004</v>
      </c>
      <c r="CA591" s="34"/>
      <c r="CB591" s="34"/>
      <c r="CC591" s="34"/>
      <c r="CD591" s="34"/>
      <c r="CE591" s="34"/>
      <c r="CF591" s="34"/>
      <c r="CG591" s="34"/>
      <c r="CH591" s="34"/>
      <c r="CI591" s="34"/>
      <c r="CJ591" s="34"/>
      <c r="CK591" s="34"/>
      <c r="CL591" s="34"/>
      <c r="CM591" s="34"/>
      <c r="CN591" s="34" t="s">
        <v>2176</v>
      </c>
    </row>
    <row r="592" spans="1:92">
      <c r="A592" t="s">
        <v>2809</v>
      </c>
      <c r="B592">
        <v>851</v>
      </c>
      <c r="C592" t="s">
        <v>551</v>
      </c>
      <c r="D592">
        <v>2.6898531999999999</v>
      </c>
      <c r="E592">
        <v>2.3059370000000001</v>
      </c>
      <c r="F592">
        <v>2033.6448</v>
      </c>
      <c r="G592">
        <v>192.13184000000001</v>
      </c>
      <c r="H592">
        <v>126.25368</v>
      </c>
      <c r="I592">
        <v>1090.509</v>
      </c>
      <c r="J592">
        <v>624.75019999999995</v>
      </c>
      <c r="K592">
        <v>9</v>
      </c>
      <c r="L592">
        <v>39.440662000000003</v>
      </c>
      <c r="M592">
        <v>92.237489999999994</v>
      </c>
      <c r="N592" t="s">
        <v>2195</v>
      </c>
      <c r="O592">
        <v>79.113330000000005</v>
      </c>
      <c r="P592">
        <v>121.365105</v>
      </c>
      <c r="Q592">
        <v>354</v>
      </c>
      <c r="R592">
        <v>3.28</v>
      </c>
      <c r="S592">
        <v>3.6080000000000001</v>
      </c>
      <c r="T592">
        <v>3.28</v>
      </c>
      <c r="U592">
        <v>3.0369999999999999</v>
      </c>
      <c r="V592">
        <v>4.9359999999999999</v>
      </c>
      <c r="W592">
        <v>4.4829999999999997</v>
      </c>
      <c r="X592">
        <v>9</v>
      </c>
      <c r="Y592">
        <v>3.8769999999999998</v>
      </c>
      <c r="Z592">
        <v>4.4020000000000001</v>
      </c>
      <c r="AA592">
        <v>2.758</v>
      </c>
      <c r="AB592">
        <v>1.024</v>
      </c>
      <c r="AC592">
        <v>0.621</v>
      </c>
      <c r="AD592">
        <v>32969.555</v>
      </c>
      <c r="AE592">
        <v>6784.84</v>
      </c>
      <c r="AF592">
        <v>22191.523000000001</v>
      </c>
      <c r="AG592">
        <v>3.5</v>
      </c>
      <c r="AH592">
        <v>1</v>
      </c>
      <c r="AI592">
        <v>0.16666666999999999</v>
      </c>
      <c r="AJ592">
        <v>4.1666667999999997E-2</v>
      </c>
      <c r="AK592">
        <v>0.13406646</v>
      </c>
      <c r="AL592">
        <v>0.13032521</v>
      </c>
      <c r="AM592">
        <v>5</v>
      </c>
      <c r="AN592">
        <v>1</v>
      </c>
      <c r="AO592">
        <v>80</v>
      </c>
      <c r="AP592">
        <v>100</v>
      </c>
      <c r="AQ592" s="34">
        <v>6.0374165</v>
      </c>
      <c r="AR592" s="34">
        <v>1.7249763</v>
      </c>
      <c r="AS592" s="34">
        <v>0.2299968</v>
      </c>
      <c r="AT592" s="34">
        <v>129.84899999999999</v>
      </c>
      <c r="AU592" s="34">
        <v>137.65161000000001</v>
      </c>
      <c r="AV592" s="34"/>
      <c r="AW592" s="34"/>
      <c r="AX592" s="34"/>
      <c r="AY592" s="34">
        <v>1.8378319000000001</v>
      </c>
      <c r="AZ592" s="34">
        <v>0.91891590000000001</v>
      </c>
      <c r="BA592" s="34">
        <v>0.5</v>
      </c>
      <c r="BB592" s="34">
        <v>0.11242000000000001</v>
      </c>
      <c r="BC592" s="34">
        <v>0</v>
      </c>
      <c r="BD592" s="34">
        <v>0</v>
      </c>
      <c r="BE592" s="34">
        <v>3.0000000999999998E-2</v>
      </c>
      <c r="BF592" s="34">
        <v>0</v>
      </c>
      <c r="BG592" s="34">
        <v>0.5</v>
      </c>
      <c r="BH592" s="34">
        <v>1.3000001000000001</v>
      </c>
      <c r="BI592" s="34">
        <v>3.0000002000000001</v>
      </c>
      <c r="BJ592" s="34">
        <v>4.5</v>
      </c>
      <c r="BK592" s="34">
        <v>1.5000001000000001</v>
      </c>
      <c r="BL592" s="34">
        <v>0</v>
      </c>
      <c r="BM592" s="34">
        <v>3.0000002000000001</v>
      </c>
      <c r="BN592" s="34">
        <v>5</v>
      </c>
      <c r="BO592" s="34">
        <v>0</v>
      </c>
      <c r="BP592" s="34"/>
      <c r="BQ592" s="34"/>
      <c r="BR592" s="34"/>
      <c r="BS592" s="34"/>
      <c r="BT592" s="34"/>
      <c r="BU592" s="34"/>
      <c r="BV592" s="34">
        <v>1.5000001000000001</v>
      </c>
      <c r="BW592" s="34"/>
      <c r="BX592" s="34"/>
      <c r="BY592" s="34">
        <v>2.88</v>
      </c>
      <c r="BZ592" s="34">
        <v>1.6200000999999999</v>
      </c>
      <c r="CA592" s="34"/>
      <c r="CB592" s="34"/>
      <c r="CC592" s="34"/>
      <c r="CD592" s="34"/>
      <c r="CE592" s="34"/>
      <c r="CF592" s="34"/>
      <c r="CG592" s="34"/>
      <c r="CH592" s="34"/>
      <c r="CI592" s="34"/>
      <c r="CJ592" s="34"/>
      <c r="CK592" s="34"/>
      <c r="CL592" s="34"/>
      <c r="CM592" s="34"/>
      <c r="CN592" s="34" t="s">
        <v>2176</v>
      </c>
    </row>
    <row r="593" spans="1:92">
      <c r="A593" t="s">
        <v>2810</v>
      </c>
      <c r="B593">
        <v>852</v>
      </c>
      <c r="C593" t="s">
        <v>551</v>
      </c>
      <c r="D593">
        <v>3.5877401999999998</v>
      </c>
      <c r="E593">
        <v>3.3807247</v>
      </c>
      <c r="F593">
        <v>2970.9459999999999</v>
      </c>
      <c r="G593">
        <v>184.03174000000001</v>
      </c>
      <c r="H593">
        <v>123.60093000000001</v>
      </c>
      <c r="I593">
        <v>2198.16</v>
      </c>
      <c r="J593">
        <v>465.15352999999999</v>
      </c>
      <c r="K593">
        <v>9</v>
      </c>
      <c r="L593">
        <v>52.606160000000003</v>
      </c>
      <c r="M593">
        <v>135.22899000000001</v>
      </c>
      <c r="N593" t="s">
        <v>2184</v>
      </c>
      <c r="O593">
        <v>77.994354000000001</v>
      </c>
      <c r="P593">
        <v>112.69082</v>
      </c>
      <c r="Q593">
        <v>464</v>
      </c>
      <c r="R593">
        <v>3.7879999999999998</v>
      </c>
      <c r="S593">
        <v>4.3609999999999998</v>
      </c>
      <c r="T593">
        <v>3.7879999999999998</v>
      </c>
      <c r="U593">
        <v>3.677</v>
      </c>
      <c r="V593">
        <v>5.8659999999999997</v>
      </c>
      <c r="W593">
        <v>6.6769999999999996</v>
      </c>
      <c r="X593">
        <v>9</v>
      </c>
      <c r="Y593">
        <v>3.8519999999999999</v>
      </c>
      <c r="Z593">
        <v>3.7639999999999998</v>
      </c>
      <c r="AA593">
        <v>2.8140000000000001</v>
      </c>
      <c r="AB593">
        <v>0.56299999999999994</v>
      </c>
      <c r="AC593">
        <v>0.38600000000000001</v>
      </c>
      <c r="AD593">
        <v>34519.605000000003</v>
      </c>
      <c r="AE593">
        <v>11084.84</v>
      </c>
      <c r="AF593">
        <v>21770.228999999999</v>
      </c>
      <c r="AG593">
        <v>3.5</v>
      </c>
      <c r="AH593">
        <v>1</v>
      </c>
      <c r="AI593">
        <v>0.20833334000000001</v>
      </c>
      <c r="AJ593">
        <v>2.5000002E-2</v>
      </c>
      <c r="AK593">
        <v>0.16530686999999999</v>
      </c>
      <c r="AL593">
        <v>0.16489643000000001</v>
      </c>
      <c r="AM593">
        <v>5</v>
      </c>
      <c r="AN593">
        <v>1</v>
      </c>
      <c r="AO593">
        <v>80</v>
      </c>
      <c r="AP593">
        <v>100</v>
      </c>
      <c r="AQ593" s="34">
        <v>5.433675</v>
      </c>
      <c r="AR593" s="34">
        <v>1.4662298</v>
      </c>
      <c r="AS593" s="34">
        <v>0.2299968</v>
      </c>
      <c r="AT593" s="34">
        <v>65.134895</v>
      </c>
      <c r="AU593" s="34">
        <v>72.075010000000006</v>
      </c>
      <c r="AV593" s="34"/>
      <c r="AW593" s="34"/>
      <c r="AX593" s="34"/>
      <c r="AY593" s="34"/>
      <c r="AZ593" s="34"/>
      <c r="BA593" s="34">
        <v>3.0000002000000001</v>
      </c>
      <c r="BB593" s="34">
        <v>0.11242000000000001</v>
      </c>
      <c r="BC593" s="34">
        <v>0</v>
      </c>
      <c r="BD593" s="34">
        <v>0</v>
      </c>
      <c r="BE593" s="34">
        <v>3.0000000999999998E-2</v>
      </c>
      <c r="BF593" s="34">
        <v>0</v>
      </c>
      <c r="BG593" s="34">
        <v>1.5000001000000001</v>
      </c>
      <c r="BH593" s="34">
        <v>3.0000002000000001</v>
      </c>
      <c r="BI593" s="34">
        <v>3.0000002000000001</v>
      </c>
      <c r="BJ593" s="34">
        <v>2</v>
      </c>
      <c r="BK593" s="34">
        <v>1.1000000000000001</v>
      </c>
      <c r="BL593" s="34">
        <v>0.90000004</v>
      </c>
      <c r="BM593" s="34">
        <v>2</v>
      </c>
      <c r="BN593" s="34">
        <v>1.5000001000000001</v>
      </c>
      <c r="BO593" s="34">
        <v>0.5</v>
      </c>
      <c r="BP593" s="34"/>
      <c r="BQ593" s="34"/>
      <c r="BR593" s="34"/>
      <c r="BS593" s="34">
        <v>0</v>
      </c>
      <c r="BT593" s="34">
        <v>1.4702655</v>
      </c>
      <c r="BU593" s="34">
        <v>0</v>
      </c>
      <c r="BV593" s="34">
        <v>0.90000009999999997</v>
      </c>
      <c r="BW593" s="34"/>
      <c r="BX593" s="34"/>
      <c r="BY593" s="34">
        <v>0.72</v>
      </c>
      <c r="BZ593" s="34">
        <v>1.6200000999999999</v>
      </c>
      <c r="CA593" s="34"/>
      <c r="CB593" s="34"/>
      <c r="CC593" s="34"/>
      <c r="CD593" s="34"/>
      <c r="CE593" s="34"/>
      <c r="CF593" s="34"/>
      <c r="CG593" s="34"/>
      <c r="CH593" s="34"/>
      <c r="CI593" s="34"/>
      <c r="CJ593" s="34"/>
      <c r="CK593" s="34"/>
      <c r="CL593" s="34"/>
      <c r="CM593" s="34"/>
      <c r="CN593" s="34" t="s">
        <v>2182</v>
      </c>
    </row>
    <row r="594" spans="1:92">
      <c r="A594" t="s">
        <v>2811</v>
      </c>
      <c r="B594">
        <v>853</v>
      </c>
      <c r="C594" t="s">
        <v>552</v>
      </c>
      <c r="D594">
        <v>3.0986850000000001</v>
      </c>
      <c r="E594">
        <v>2.6661909000000001</v>
      </c>
      <c r="F594">
        <v>2468.36</v>
      </c>
      <c r="G594">
        <v>76.520966000000001</v>
      </c>
      <c r="H594">
        <v>419.58690000000001</v>
      </c>
      <c r="I594">
        <v>1347.502</v>
      </c>
      <c r="J594">
        <v>624.75019999999995</v>
      </c>
      <c r="K594">
        <v>9</v>
      </c>
      <c r="L594">
        <v>45.43526</v>
      </c>
      <c r="M594">
        <v>106.64764</v>
      </c>
      <c r="N594" t="s">
        <v>2195</v>
      </c>
      <c r="O594">
        <v>91.137789999999995</v>
      </c>
      <c r="P594">
        <v>140.32584</v>
      </c>
      <c r="Q594">
        <v>433</v>
      </c>
      <c r="R594">
        <v>3.5209999999999999</v>
      </c>
      <c r="S594">
        <v>3.9750000000000001</v>
      </c>
      <c r="T594">
        <v>3.5209999999999999</v>
      </c>
      <c r="U594">
        <v>3.266</v>
      </c>
      <c r="V594">
        <v>3.3559999999999999</v>
      </c>
      <c r="W594">
        <v>2.8940000000000001</v>
      </c>
      <c r="X594">
        <v>7.1920000000000002</v>
      </c>
      <c r="Y594">
        <v>2.5369999999999999</v>
      </c>
      <c r="Z594">
        <v>2.919</v>
      </c>
      <c r="AA594">
        <v>1.992</v>
      </c>
      <c r="AB594">
        <v>0.58399999999999996</v>
      </c>
      <c r="AC594">
        <v>0.34200000000000003</v>
      </c>
      <c r="AD594">
        <v>23194.690999999999</v>
      </c>
      <c r="AE594">
        <v>7360.13</v>
      </c>
      <c r="AF594">
        <v>16647.991999999998</v>
      </c>
      <c r="AG594">
        <v>3.5</v>
      </c>
      <c r="AH594">
        <v>0.25</v>
      </c>
      <c r="AI594">
        <v>0.16666666999999999</v>
      </c>
      <c r="AJ594">
        <v>4.1666667999999997E-2</v>
      </c>
      <c r="AK594">
        <v>0.13164903</v>
      </c>
      <c r="AL594">
        <v>0.12812501000000001</v>
      </c>
      <c r="AM594">
        <v>5</v>
      </c>
      <c r="AN594">
        <v>20</v>
      </c>
      <c r="AO594">
        <v>80</v>
      </c>
      <c r="AP594">
        <v>85</v>
      </c>
      <c r="AQ594" s="34">
        <v>5.3186764999999996</v>
      </c>
      <c r="AR594" s="34">
        <v>0</v>
      </c>
      <c r="AS594" s="34">
        <v>0.2299968</v>
      </c>
      <c r="AT594" s="34">
        <v>122.24827000000001</v>
      </c>
      <c r="AU594" s="34">
        <v>127.60715</v>
      </c>
      <c r="AV594" s="34"/>
      <c r="AW594" s="34"/>
      <c r="AX594" s="34"/>
      <c r="AY594" s="34">
        <v>0.73513275</v>
      </c>
      <c r="AZ594" s="34">
        <v>0.91891590000000001</v>
      </c>
      <c r="BA594" s="34">
        <v>0.5</v>
      </c>
      <c r="BB594" s="34">
        <v>0.13006501000000001</v>
      </c>
      <c r="BC594" s="34">
        <v>0</v>
      </c>
      <c r="BD594" s="34">
        <v>0</v>
      </c>
      <c r="BE594" s="34">
        <v>0.1</v>
      </c>
      <c r="BF594" s="34">
        <v>0</v>
      </c>
      <c r="BG594" s="34">
        <v>1</v>
      </c>
      <c r="BH594" s="34">
        <v>1</v>
      </c>
      <c r="BI594" s="34">
        <v>2</v>
      </c>
      <c r="BJ594" s="34">
        <v>3.0000002000000001</v>
      </c>
      <c r="BK594" s="34">
        <v>0.70000004999999998</v>
      </c>
      <c r="BL594" s="34">
        <v>0</v>
      </c>
      <c r="BM594" s="34">
        <v>2</v>
      </c>
      <c r="BN594" s="34">
        <v>2</v>
      </c>
      <c r="BO594" s="34">
        <v>0</v>
      </c>
      <c r="BP594" s="34"/>
      <c r="BQ594" s="34"/>
      <c r="BR594" s="34"/>
      <c r="BS594" s="34">
        <v>0.20341814999999999</v>
      </c>
      <c r="BT594" s="34">
        <v>2.2972899000000001E-2</v>
      </c>
      <c r="BU594" s="34">
        <v>0</v>
      </c>
      <c r="BV594" s="34">
        <v>1.5000001000000001</v>
      </c>
      <c r="BW594" s="34"/>
      <c r="BX594" s="34"/>
      <c r="BY594" s="34">
        <v>1.2</v>
      </c>
      <c r="BZ594" s="34">
        <v>1.35</v>
      </c>
      <c r="CA594" s="34"/>
      <c r="CB594" s="34"/>
      <c r="CC594" s="34"/>
      <c r="CD594" s="34"/>
      <c r="CE594" s="34"/>
      <c r="CF594" s="34"/>
      <c r="CG594" s="34"/>
      <c r="CH594" s="34"/>
      <c r="CI594" s="34"/>
      <c r="CJ594" s="34"/>
      <c r="CK594" s="34"/>
      <c r="CL594" s="34"/>
      <c r="CM594" s="34"/>
      <c r="CN594" s="34" t="s">
        <v>2182</v>
      </c>
    </row>
    <row r="595" spans="1:92">
      <c r="A595" t="s">
        <v>2812</v>
      </c>
      <c r="B595">
        <v>854</v>
      </c>
      <c r="C595" t="s">
        <v>552</v>
      </c>
      <c r="D595">
        <v>2.4156818000000002</v>
      </c>
      <c r="E595">
        <v>1.8918387999999999</v>
      </c>
      <c r="F595">
        <v>1785.8761999999999</v>
      </c>
      <c r="G595">
        <v>65.838719999999995</v>
      </c>
      <c r="H595">
        <v>420.48862000000003</v>
      </c>
      <c r="I595">
        <v>679.34429999999998</v>
      </c>
      <c r="J595">
        <v>620.20465000000002</v>
      </c>
      <c r="K595">
        <v>8</v>
      </c>
      <c r="L595">
        <v>146.40495000000001</v>
      </c>
      <c r="M595">
        <v>189.18387999999999</v>
      </c>
      <c r="N595" t="s">
        <v>2217</v>
      </c>
      <c r="O595">
        <v>105.02964</v>
      </c>
      <c r="P595">
        <v>105.10216</v>
      </c>
      <c r="Q595">
        <v>335</v>
      </c>
      <c r="R595">
        <v>3.1080000000000001</v>
      </c>
      <c r="S595">
        <v>3.3809999999999998</v>
      </c>
      <c r="T595">
        <v>3.1080000000000001</v>
      </c>
      <c r="U595">
        <v>2.7509999999999999</v>
      </c>
      <c r="V595">
        <v>3.3479999999999999</v>
      </c>
      <c r="W595">
        <v>2.4929999999999999</v>
      </c>
      <c r="X595">
        <v>7.1920000000000002</v>
      </c>
      <c r="Y595">
        <v>2.9209999999999998</v>
      </c>
      <c r="Z595">
        <v>4.6070000000000002</v>
      </c>
      <c r="AA595">
        <v>2.2869999999999999</v>
      </c>
      <c r="AB595">
        <v>0.90700000000000003</v>
      </c>
      <c r="AC595">
        <v>1.413</v>
      </c>
      <c r="AD595">
        <v>27449.633000000002</v>
      </c>
      <c r="AE595">
        <v>4624.84</v>
      </c>
      <c r="AF595">
        <v>18285.776999999998</v>
      </c>
      <c r="AG595">
        <v>3.5</v>
      </c>
      <c r="AH595">
        <v>1</v>
      </c>
      <c r="AI595">
        <v>0.16666666999999999</v>
      </c>
      <c r="AJ595">
        <v>3.3333334999999999E-2</v>
      </c>
      <c r="AK595">
        <v>0.10876073</v>
      </c>
      <c r="AL595">
        <v>0.10000002</v>
      </c>
      <c r="AM595">
        <v>5</v>
      </c>
      <c r="AN595">
        <v>10</v>
      </c>
      <c r="AO595">
        <v>60</v>
      </c>
      <c r="AP595">
        <v>85</v>
      </c>
      <c r="AQ595" s="34">
        <v>6.3824120000000004</v>
      </c>
      <c r="AR595" s="34">
        <v>0</v>
      </c>
      <c r="AS595" s="34">
        <v>0.2299968</v>
      </c>
      <c r="AT595" s="34">
        <v>146.69793999999999</v>
      </c>
      <c r="AU595" s="34">
        <v>153.12054000000001</v>
      </c>
      <c r="AV595" s="34"/>
      <c r="AW595" s="34"/>
      <c r="AX595" s="34"/>
      <c r="AY595" s="34"/>
      <c r="AZ595" s="34"/>
      <c r="BA595" s="34">
        <v>0.5</v>
      </c>
      <c r="BB595" s="34">
        <v>0.11242000000000001</v>
      </c>
      <c r="BC595" s="34">
        <v>0</v>
      </c>
      <c r="BD595" s="34">
        <v>0</v>
      </c>
      <c r="BE595" s="34">
        <v>0.1</v>
      </c>
      <c r="BF595" s="34">
        <v>0</v>
      </c>
      <c r="BG595" s="34">
        <v>0.5</v>
      </c>
      <c r="BH595" s="34">
        <v>0.4</v>
      </c>
      <c r="BI595" s="34">
        <v>1.2</v>
      </c>
      <c r="BJ595" s="34">
        <v>4</v>
      </c>
      <c r="BK595" s="34">
        <v>5</v>
      </c>
      <c r="BL595" s="34">
        <v>3.0000002000000001</v>
      </c>
      <c r="BM595" s="34">
        <v>2</v>
      </c>
      <c r="BN595" s="34">
        <v>5</v>
      </c>
      <c r="BO595" s="34">
        <v>0</v>
      </c>
      <c r="BP595" s="34"/>
      <c r="BQ595" s="34"/>
      <c r="BR595" s="34"/>
      <c r="BS595" s="34">
        <v>0</v>
      </c>
      <c r="BT595" s="34">
        <v>5.881062</v>
      </c>
      <c r="BU595" s="34">
        <v>0</v>
      </c>
      <c r="BV595" s="34">
        <v>1.2</v>
      </c>
      <c r="BW595" s="34"/>
      <c r="BX595" s="34"/>
      <c r="BY595" s="34">
        <v>1.2</v>
      </c>
      <c r="BZ595" s="34">
        <v>2.7</v>
      </c>
      <c r="CA595" s="34"/>
      <c r="CB595" s="34"/>
      <c r="CC595" s="34"/>
      <c r="CD595" s="34"/>
      <c r="CE595" s="34"/>
      <c r="CF595" s="34"/>
      <c r="CG595" s="34"/>
      <c r="CH595" s="34"/>
      <c r="CI595" s="34"/>
      <c r="CJ595" s="34"/>
      <c r="CK595" s="34"/>
      <c r="CL595" s="34"/>
      <c r="CM595" s="34"/>
      <c r="CN595" s="34" t="s">
        <v>2233</v>
      </c>
    </row>
    <row r="596" spans="1:92">
      <c r="A596" t="s">
        <v>2813</v>
      </c>
      <c r="B596">
        <v>855</v>
      </c>
      <c r="C596" t="s">
        <v>552</v>
      </c>
      <c r="D596">
        <v>3.9844474999999999</v>
      </c>
      <c r="E596">
        <v>2.9226595999999998</v>
      </c>
      <c r="F596">
        <v>2168.4490000000001</v>
      </c>
      <c r="G596">
        <v>84.65916</v>
      </c>
      <c r="H596">
        <v>123.49807</v>
      </c>
      <c r="I596">
        <v>1335.5416</v>
      </c>
      <c r="J596">
        <v>624.75019999999995</v>
      </c>
      <c r="K596">
        <v>9</v>
      </c>
      <c r="L596">
        <v>58.422980000000003</v>
      </c>
      <c r="M596">
        <v>116.90638</v>
      </c>
      <c r="N596" t="s">
        <v>2184</v>
      </c>
      <c r="O596">
        <v>86.61842</v>
      </c>
      <c r="P596">
        <v>97.421989999999994</v>
      </c>
      <c r="Q596">
        <v>456</v>
      </c>
      <c r="R596">
        <v>3.992</v>
      </c>
      <c r="S596">
        <v>3.7250000000000001</v>
      </c>
      <c r="T596">
        <v>3.992</v>
      </c>
      <c r="U596">
        <v>3.419</v>
      </c>
      <c r="V596">
        <v>5.2690000000000001</v>
      </c>
      <c r="W596">
        <v>4.5659999999999998</v>
      </c>
      <c r="X596">
        <v>9</v>
      </c>
      <c r="Y596">
        <v>4.5709999999999997</v>
      </c>
      <c r="Z596">
        <v>5.5430000000000001</v>
      </c>
      <c r="AA596">
        <v>3.36</v>
      </c>
      <c r="AB596">
        <v>1.248</v>
      </c>
      <c r="AC596">
        <v>0.93400000000000005</v>
      </c>
      <c r="AD596">
        <v>42822.843999999997</v>
      </c>
      <c r="AE596">
        <v>10584.84</v>
      </c>
      <c r="AF596">
        <v>24376.023000000001</v>
      </c>
      <c r="AG596">
        <v>3.5</v>
      </c>
      <c r="AH596">
        <v>1</v>
      </c>
      <c r="AI596">
        <v>0.33333333999999998</v>
      </c>
      <c r="AJ596">
        <v>8.3333335999999994E-2</v>
      </c>
      <c r="AK596">
        <v>0.25633326000000001</v>
      </c>
      <c r="AL596">
        <v>0.26194274000000001</v>
      </c>
      <c r="AM596">
        <v>5</v>
      </c>
      <c r="AN596">
        <v>1</v>
      </c>
      <c r="AO596">
        <v>80</v>
      </c>
      <c r="AP596">
        <v>100</v>
      </c>
      <c r="AQ596" s="34">
        <v>7.4461469999999998</v>
      </c>
      <c r="AR596" s="34">
        <v>1.5524787</v>
      </c>
      <c r="AS596" s="34">
        <v>0.20699713</v>
      </c>
      <c r="AT596" s="34">
        <v>216.90219999999999</v>
      </c>
      <c r="AU596" s="34">
        <v>225.94372999999999</v>
      </c>
      <c r="AV596" s="34">
        <v>8.9004533999999998E-5</v>
      </c>
      <c r="AW596" s="34">
        <v>1.1486449999999999</v>
      </c>
      <c r="AX596" s="34">
        <v>2.2972899999999998</v>
      </c>
      <c r="AY596" s="34">
        <v>0.73513262999999995</v>
      </c>
      <c r="AZ596" s="34">
        <v>0.91891590000000001</v>
      </c>
      <c r="BA596" s="34">
        <v>3.0000002000000001</v>
      </c>
      <c r="BB596" s="34">
        <v>0.11242000000000001</v>
      </c>
      <c r="BC596" s="34">
        <v>0</v>
      </c>
      <c r="BD596" s="34">
        <v>0</v>
      </c>
      <c r="BE596" s="34">
        <v>3.0000000999999998E-2</v>
      </c>
      <c r="BF596" s="34">
        <v>0</v>
      </c>
      <c r="BG596" s="34">
        <v>0.6</v>
      </c>
      <c r="BH596" s="34">
        <v>3.1000000999999999</v>
      </c>
      <c r="BI596" s="34">
        <v>1.8000001000000001</v>
      </c>
      <c r="BJ596" s="34">
        <v>5</v>
      </c>
      <c r="BK596" s="34">
        <v>1.9000001</v>
      </c>
      <c r="BL596" s="34">
        <v>4.6000003999999999</v>
      </c>
      <c r="BM596" s="34">
        <v>3.0000002000000001</v>
      </c>
      <c r="BN596" s="34">
        <v>4</v>
      </c>
      <c r="BO596" s="34">
        <v>0</v>
      </c>
      <c r="BP596" s="34"/>
      <c r="BQ596" s="34"/>
      <c r="BR596" s="34"/>
      <c r="BS596" s="34"/>
      <c r="BT596" s="34"/>
      <c r="BU596" s="34"/>
      <c r="BV596" s="34">
        <v>3.0000002000000001</v>
      </c>
      <c r="BW596" s="34"/>
      <c r="BX596" s="34"/>
      <c r="BY596" s="34">
        <v>3.2</v>
      </c>
      <c r="BZ596" s="34">
        <v>3.6000000999999999</v>
      </c>
      <c r="CA596" s="34"/>
      <c r="CB596" s="34"/>
      <c r="CC596" s="34"/>
      <c r="CD596" s="34"/>
      <c r="CE596" s="34"/>
      <c r="CF596" s="34"/>
      <c r="CG596" s="34"/>
      <c r="CH596" s="34"/>
      <c r="CI596" s="34"/>
      <c r="CJ596" s="34"/>
      <c r="CK596" s="34"/>
      <c r="CL596" s="34"/>
      <c r="CM596" s="34"/>
      <c r="CN596" s="34" t="s">
        <v>2176</v>
      </c>
    </row>
    <row r="597" spans="1:92">
      <c r="A597" t="s">
        <v>2814</v>
      </c>
      <c r="B597">
        <v>856</v>
      </c>
      <c r="C597" t="s">
        <v>552</v>
      </c>
      <c r="D597">
        <v>3.1050900000000001</v>
      </c>
      <c r="E597">
        <v>2.0510628</v>
      </c>
      <c r="F597">
        <v>1505.9177</v>
      </c>
      <c r="G597">
        <v>85.591359999999995</v>
      </c>
      <c r="H597">
        <v>124.67179</v>
      </c>
      <c r="I597">
        <v>670.90430000000003</v>
      </c>
      <c r="J597">
        <v>624.75019999999995</v>
      </c>
      <c r="K597">
        <v>9</v>
      </c>
      <c r="L597">
        <v>45.529179999999997</v>
      </c>
      <c r="M597">
        <v>82.042519999999996</v>
      </c>
      <c r="N597" t="s">
        <v>2192</v>
      </c>
      <c r="O597">
        <v>238.85307</v>
      </c>
      <c r="P597">
        <v>227.89587</v>
      </c>
      <c r="Q597">
        <v>455</v>
      </c>
      <c r="R597">
        <v>3.524</v>
      </c>
      <c r="S597">
        <v>3.1040000000000001</v>
      </c>
      <c r="T597">
        <v>3.524</v>
      </c>
      <c r="U597">
        <v>2.8639999999999999</v>
      </c>
      <c r="V597">
        <v>4.88</v>
      </c>
      <c r="W597">
        <v>3.9140000000000001</v>
      </c>
      <c r="X597">
        <v>9</v>
      </c>
      <c r="Y597">
        <v>4.3150000000000004</v>
      </c>
      <c r="Z597">
        <v>4.6840000000000002</v>
      </c>
      <c r="AA597">
        <v>3.0449999999999999</v>
      </c>
      <c r="AB597">
        <v>1.0569999999999999</v>
      </c>
      <c r="AC597">
        <v>0.58099999999999996</v>
      </c>
      <c r="AD597">
        <v>42822.843999999997</v>
      </c>
      <c r="AE597">
        <v>5984.84</v>
      </c>
      <c r="AF597">
        <v>18083.252</v>
      </c>
      <c r="AG597">
        <v>3.5</v>
      </c>
      <c r="AH597">
        <v>1</v>
      </c>
      <c r="AI597">
        <v>0.16666666999999999</v>
      </c>
      <c r="AJ597">
        <v>6.6666669999999997E-2</v>
      </c>
      <c r="AK597">
        <v>0.1344061</v>
      </c>
      <c r="AL597">
        <v>0.12873705999999999</v>
      </c>
      <c r="AM597">
        <v>5</v>
      </c>
      <c r="AN597">
        <v>1</v>
      </c>
      <c r="AO597">
        <v>80</v>
      </c>
      <c r="AP597">
        <v>100</v>
      </c>
      <c r="AQ597" s="34">
        <v>7.4461469999999998</v>
      </c>
      <c r="AR597" s="34">
        <v>1.5524787</v>
      </c>
      <c r="AS597" s="34">
        <v>0.20699713</v>
      </c>
      <c r="AT597" s="34">
        <v>137.69149999999999</v>
      </c>
      <c r="AU597" s="34">
        <v>146.733</v>
      </c>
      <c r="AV597" s="34">
        <v>8.9004533999999998E-5</v>
      </c>
      <c r="AW597" s="34">
        <v>1.1486449999999999</v>
      </c>
      <c r="AX597" s="34">
        <v>18.378319999999999</v>
      </c>
      <c r="AY597" s="34"/>
      <c r="AZ597" s="34"/>
      <c r="BA597" s="34">
        <v>3.0000002000000001</v>
      </c>
      <c r="BB597" s="34">
        <v>0.11242001</v>
      </c>
      <c r="BC597" s="34">
        <v>0</v>
      </c>
      <c r="BD597" s="34">
        <v>0</v>
      </c>
      <c r="BE597" s="34">
        <v>3.0000000999999998E-2</v>
      </c>
      <c r="BF597" s="34">
        <v>0</v>
      </c>
      <c r="BG597" s="34">
        <v>0.4</v>
      </c>
      <c r="BH597" s="34">
        <v>1</v>
      </c>
      <c r="BI597" s="34">
        <v>1</v>
      </c>
      <c r="BJ597" s="34">
        <v>6.0000004999999996</v>
      </c>
      <c r="BK597" s="34">
        <v>3.0000002000000001</v>
      </c>
      <c r="BL597" s="34">
        <v>1</v>
      </c>
      <c r="BM597" s="34">
        <v>3.0000002000000001</v>
      </c>
      <c r="BN597" s="34">
        <v>3.0000002000000001</v>
      </c>
      <c r="BO597" s="34">
        <v>0</v>
      </c>
      <c r="BP597" s="34"/>
      <c r="BQ597" s="34"/>
      <c r="BR597" s="34"/>
      <c r="BS597" s="34">
        <v>0</v>
      </c>
      <c r="BT597" s="34">
        <v>0.18378319000000001</v>
      </c>
      <c r="BU597" s="34">
        <v>0</v>
      </c>
      <c r="BV597" s="34">
        <v>2.4</v>
      </c>
      <c r="BW597" s="34"/>
      <c r="BX597" s="34"/>
      <c r="BY597" s="34">
        <v>1.6</v>
      </c>
      <c r="BZ597" s="34">
        <v>3.6000000999999999</v>
      </c>
      <c r="CA597" s="34"/>
      <c r="CB597" s="34"/>
      <c r="CC597" s="34"/>
      <c r="CD597" s="34"/>
      <c r="CE597" s="34"/>
      <c r="CF597" s="34"/>
      <c r="CG597" s="34"/>
      <c r="CH597" s="34"/>
      <c r="CI597" s="34"/>
      <c r="CJ597" s="34"/>
      <c r="CK597" s="34"/>
      <c r="CL597" s="34"/>
      <c r="CM597" s="34"/>
      <c r="CN597" s="34" t="s">
        <v>2233</v>
      </c>
    </row>
    <row r="598" spans="1:92">
      <c r="A598" t="s">
        <v>2815</v>
      </c>
      <c r="B598">
        <v>857</v>
      </c>
      <c r="C598" t="s">
        <v>553</v>
      </c>
      <c r="D598">
        <v>1.7145136999999999</v>
      </c>
      <c r="E598">
        <v>1.6463766</v>
      </c>
      <c r="F598">
        <v>1850.3657000000001</v>
      </c>
      <c r="G598">
        <v>101.738945</v>
      </c>
      <c r="H598">
        <v>420.67676</v>
      </c>
      <c r="I598">
        <v>703.19976999999994</v>
      </c>
      <c r="J598">
        <v>624.75019999999995</v>
      </c>
      <c r="K598">
        <v>8</v>
      </c>
      <c r="L598">
        <v>103.90991</v>
      </c>
      <c r="M598">
        <v>164.63766000000001</v>
      </c>
      <c r="N598" t="s">
        <v>2217</v>
      </c>
      <c r="O598">
        <v>74.544075000000007</v>
      </c>
      <c r="P598">
        <v>91.465369999999993</v>
      </c>
      <c r="Q598">
        <v>323</v>
      </c>
      <c r="R598">
        <v>2.6190000000000002</v>
      </c>
      <c r="S598">
        <v>3.4409999999999998</v>
      </c>
      <c r="T598">
        <v>2.6190000000000002</v>
      </c>
      <c r="U598">
        <v>2.5659999999999998</v>
      </c>
      <c r="V598">
        <v>1.6870000000000001</v>
      </c>
      <c r="W598">
        <v>2.2490000000000001</v>
      </c>
      <c r="X598">
        <v>0</v>
      </c>
      <c r="Y598">
        <v>1.6870000000000001</v>
      </c>
      <c r="Z598">
        <v>3.4969999999999999</v>
      </c>
      <c r="AA598">
        <v>2.2189999999999999</v>
      </c>
      <c r="AB598">
        <v>0.59499999999999997</v>
      </c>
      <c r="AC598">
        <v>0.68300000000000005</v>
      </c>
      <c r="AD598">
        <v>30563.66</v>
      </c>
      <c r="AE598">
        <v>6160.13</v>
      </c>
      <c r="AF598">
        <v>13818.607</v>
      </c>
      <c r="AG598">
        <v>3.5</v>
      </c>
      <c r="AH598">
        <v>1</v>
      </c>
      <c r="AI598">
        <v>0.125</v>
      </c>
      <c r="AJ598">
        <v>4.1666667999999997E-2</v>
      </c>
      <c r="AK598">
        <v>9.073929E-2</v>
      </c>
      <c r="AL598">
        <v>7.8214279999999997E-2</v>
      </c>
      <c r="AM598">
        <v>5</v>
      </c>
      <c r="AN598">
        <v>20</v>
      </c>
      <c r="AO598">
        <v>50</v>
      </c>
      <c r="AP598">
        <v>50</v>
      </c>
      <c r="AQ598" s="34">
        <v>6.0374169999999996</v>
      </c>
      <c r="AR598" s="34">
        <v>0</v>
      </c>
      <c r="AS598" s="34">
        <v>0.10349856</v>
      </c>
      <c r="AT598" s="34">
        <v>83.940759999999997</v>
      </c>
      <c r="AU598" s="34">
        <v>90.021060000000006</v>
      </c>
      <c r="AV598" s="34"/>
      <c r="AW598" s="34"/>
      <c r="AX598" s="34">
        <v>3.6756636999999999</v>
      </c>
      <c r="AY598" s="34">
        <v>2.4504427999999998</v>
      </c>
      <c r="AZ598" s="34">
        <v>1.0210178000000001</v>
      </c>
      <c r="BA598" s="34">
        <v>3.0000002000000001</v>
      </c>
      <c r="BB598" s="34">
        <v>0.13006501000000001</v>
      </c>
      <c r="BC598" s="34">
        <v>0</v>
      </c>
      <c r="BD598" s="34">
        <v>0</v>
      </c>
      <c r="BE598" s="34">
        <v>0.1</v>
      </c>
      <c r="BF598" s="34">
        <v>0</v>
      </c>
      <c r="BG598" s="34">
        <v>0.4</v>
      </c>
      <c r="BH598" s="34">
        <v>1</v>
      </c>
      <c r="BI598" s="34">
        <v>1</v>
      </c>
      <c r="BJ598" s="34">
        <v>2</v>
      </c>
      <c r="BK598" s="34">
        <v>2</v>
      </c>
      <c r="BL598" s="34">
        <v>1</v>
      </c>
      <c r="BM598" s="34">
        <v>2</v>
      </c>
      <c r="BN598" s="34">
        <v>1</v>
      </c>
      <c r="BO598" s="34">
        <v>1</v>
      </c>
      <c r="BP598" s="34"/>
      <c r="BQ598" s="34"/>
      <c r="BR598" s="34"/>
      <c r="BS598" s="34">
        <v>3.3226711999999998</v>
      </c>
      <c r="BT598" s="34">
        <v>0.14702654000000001</v>
      </c>
      <c r="BU598" s="34">
        <v>0</v>
      </c>
      <c r="BV598" s="34">
        <v>1.5000001000000001</v>
      </c>
      <c r="BW598" s="34"/>
      <c r="BX598" s="34"/>
      <c r="BY598" s="34">
        <v>1.2</v>
      </c>
      <c r="BZ598" s="34">
        <v>1.8000001000000001</v>
      </c>
      <c r="CA598" s="34"/>
      <c r="CB598" s="34"/>
      <c r="CC598" s="34"/>
      <c r="CD598" s="34"/>
      <c r="CE598" s="34"/>
      <c r="CF598" s="34"/>
      <c r="CG598" s="34"/>
      <c r="CH598" s="34"/>
      <c r="CI598" s="34"/>
      <c r="CJ598" s="34"/>
      <c r="CK598" s="34"/>
      <c r="CL598" s="34"/>
      <c r="CM598" s="34"/>
      <c r="CN598" s="34" t="s">
        <v>2176</v>
      </c>
    </row>
    <row r="599" spans="1:92">
      <c r="A599" t="s">
        <v>2816</v>
      </c>
      <c r="B599">
        <v>858</v>
      </c>
      <c r="C599" t="s">
        <v>554</v>
      </c>
      <c r="D599">
        <v>6.1455444999999997</v>
      </c>
      <c r="E599">
        <v>4.5628440000000001</v>
      </c>
      <c r="F599">
        <v>3601.1662999999999</v>
      </c>
      <c r="G599">
        <v>203.47072</v>
      </c>
      <c r="H599">
        <v>420.3732</v>
      </c>
      <c r="I599">
        <v>2352.5720000000001</v>
      </c>
      <c r="J599">
        <v>624.75019999999995</v>
      </c>
      <c r="K599">
        <v>10</v>
      </c>
      <c r="L599">
        <v>82.159679999999994</v>
      </c>
      <c r="M599">
        <v>97.081789999999998</v>
      </c>
      <c r="N599" t="s">
        <v>2197</v>
      </c>
      <c r="O599">
        <v>67.533455000000004</v>
      </c>
      <c r="P599">
        <v>147.1885</v>
      </c>
      <c r="Q599">
        <v>536</v>
      </c>
      <c r="R599">
        <v>4.9580000000000002</v>
      </c>
      <c r="S599">
        <v>4.8010000000000002</v>
      </c>
      <c r="T599">
        <v>4.9580000000000002</v>
      </c>
      <c r="U599">
        <v>4.2720000000000002</v>
      </c>
      <c r="V599">
        <v>2.5459999999999998</v>
      </c>
      <c r="W599">
        <v>3.504</v>
      </c>
      <c r="X599">
        <v>0</v>
      </c>
      <c r="Y599">
        <v>2.4350000000000001</v>
      </c>
      <c r="Z599">
        <v>6.0540000000000003</v>
      </c>
      <c r="AA599">
        <v>3.2029999999999998</v>
      </c>
      <c r="AB599">
        <v>1.42</v>
      </c>
      <c r="AC599">
        <v>1.431</v>
      </c>
      <c r="AD599">
        <v>30563.66</v>
      </c>
      <c r="AE599">
        <v>12420.27</v>
      </c>
      <c r="AF599">
        <v>33498.01</v>
      </c>
      <c r="AG599">
        <v>3.5</v>
      </c>
      <c r="AH599">
        <v>1</v>
      </c>
      <c r="AI599">
        <v>0.33333333999999998</v>
      </c>
      <c r="AJ599">
        <v>5.8333334000000001E-2</v>
      </c>
      <c r="AK599">
        <v>0.30270487000000001</v>
      </c>
      <c r="AL599">
        <v>0.29814816</v>
      </c>
      <c r="AM599">
        <v>10</v>
      </c>
      <c r="AN599">
        <v>25</v>
      </c>
      <c r="AO599">
        <v>90</v>
      </c>
      <c r="AP599">
        <v>85</v>
      </c>
      <c r="AQ599" s="34">
        <v>6.0374169999999996</v>
      </c>
      <c r="AR599" s="34">
        <v>0</v>
      </c>
      <c r="AS599" s="34">
        <v>0.10349856</v>
      </c>
      <c r="AT599" s="34">
        <v>83.940759999999997</v>
      </c>
      <c r="AU599" s="34">
        <v>90.021060000000006</v>
      </c>
      <c r="AV599" s="34"/>
      <c r="AW599" s="34"/>
      <c r="AX599" s="34">
        <v>3.6756636999999999</v>
      </c>
      <c r="AY599" s="34">
        <v>2.4504427999999998</v>
      </c>
      <c r="AZ599" s="34">
        <v>1.0210178000000001</v>
      </c>
      <c r="BA599" s="34">
        <v>3.0000002000000001</v>
      </c>
      <c r="BB599" s="34">
        <v>0.26013500000000001</v>
      </c>
      <c r="BC599" s="34">
        <v>0</v>
      </c>
      <c r="BD599" s="34">
        <v>0</v>
      </c>
      <c r="BE599" s="34">
        <v>0.1</v>
      </c>
      <c r="BF599" s="34">
        <v>0</v>
      </c>
      <c r="BG599" s="34">
        <v>1.2</v>
      </c>
      <c r="BH599" s="34">
        <v>3.2</v>
      </c>
      <c r="BI599" s="34">
        <v>4.8</v>
      </c>
      <c r="BJ599" s="34">
        <v>12.3</v>
      </c>
      <c r="BK599" s="34">
        <v>5.4</v>
      </c>
      <c r="BL599" s="34">
        <v>1</v>
      </c>
      <c r="BM599" s="34">
        <v>2</v>
      </c>
      <c r="BN599" s="34">
        <v>2</v>
      </c>
      <c r="BO599" s="34">
        <v>1</v>
      </c>
      <c r="BP599" s="34"/>
      <c r="BQ599" s="34"/>
      <c r="BR599" s="34"/>
      <c r="BS599" s="34">
        <v>3.3226711999999998</v>
      </c>
      <c r="BT599" s="34">
        <v>0.14702654000000001</v>
      </c>
      <c r="BU599" s="34">
        <v>0</v>
      </c>
      <c r="BV599" s="34">
        <v>2.1000000999999999</v>
      </c>
      <c r="BW599" s="34"/>
      <c r="BX599" s="34"/>
      <c r="BY599" s="34">
        <v>2.5600002000000002</v>
      </c>
      <c r="BZ599" s="34">
        <v>4.32</v>
      </c>
      <c r="CA599" s="34"/>
      <c r="CB599" s="34"/>
      <c r="CC599" s="34"/>
      <c r="CD599" s="34"/>
      <c r="CE599" s="34"/>
      <c r="CF599" s="34"/>
      <c r="CG599" s="34"/>
      <c r="CH599" s="34"/>
      <c r="CI599" s="34"/>
      <c r="CJ599" s="34"/>
      <c r="CK599" s="34"/>
      <c r="CL599" s="34"/>
      <c r="CM599" s="34"/>
      <c r="CN599" s="34" t="s">
        <v>2176</v>
      </c>
    </row>
    <row r="600" spans="1:92">
      <c r="A600" t="s">
        <v>2817</v>
      </c>
      <c r="B600">
        <v>859</v>
      </c>
      <c r="C600" t="s">
        <v>553</v>
      </c>
      <c r="D600">
        <v>4.0019770000000001</v>
      </c>
      <c r="E600">
        <v>2.7167892</v>
      </c>
      <c r="F600">
        <v>1930.1013</v>
      </c>
      <c r="G600">
        <v>106.67795</v>
      </c>
      <c r="H600">
        <v>121.20376</v>
      </c>
      <c r="I600">
        <v>1077.4694</v>
      </c>
      <c r="J600">
        <v>624.75019999999995</v>
      </c>
      <c r="K600">
        <v>9</v>
      </c>
      <c r="L600">
        <v>58.680008000000001</v>
      </c>
      <c r="M600">
        <v>108.67157</v>
      </c>
      <c r="N600" t="s">
        <v>2202</v>
      </c>
      <c r="O600">
        <v>90.95402</v>
      </c>
      <c r="P600">
        <v>118.12128</v>
      </c>
      <c r="Q600">
        <v>469</v>
      </c>
      <c r="R600">
        <v>4.0010000000000003</v>
      </c>
      <c r="S600">
        <v>3.5150000000000001</v>
      </c>
      <c r="T600">
        <v>4.0010000000000003</v>
      </c>
      <c r="U600">
        <v>3.2970000000000002</v>
      </c>
      <c r="V600">
        <v>6.0679999999999996</v>
      </c>
      <c r="W600">
        <v>4.524</v>
      </c>
      <c r="X600">
        <v>9</v>
      </c>
      <c r="Y600">
        <v>6.4770000000000003</v>
      </c>
      <c r="Z600">
        <v>9</v>
      </c>
      <c r="AA600">
        <v>5.55</v>
      </c>
      <c r="AB600">
        <v>3.6989999999999998</v>
      </c>
      <c r="AC600">
        <v>1.47</v>
      </c>
      <c r="AD600">
        <v>75366.570000000007</v>
      </c>
      <c r="AE600">
        <v>8549.9599999999991</v>
      </c>
      <c r="AF600">
        <v>35624.79</v>
      </c>
      <c r="AG600">
        <v>2</v>
      </c>
      <c r="AH600">
        <v>1</v>
      </c>
      <c r="AI600">
        <v>0.4166667</v>
      </c>
      <c r="AJ600">
        <v>0.125</v>
      </c>
      <c r="AK600">
        <v>0.31226726999999999</v>
      </c>
      <c r="AL600">
        <v>0.32649030000000001</v>
      </c>
      <c r="AM600">
        <v>5</v>
      </c>
      <c r="AN600">
        <v>1</v>
      </c>
      <c r="AO600">
        <v>80</v>
      </c>
      <c r="AP600">
        <v>100</v>
      </c>
      <c r="AQ600" s="34">
        <v>13.799809</v>
      </c>
      <c r="AR600" s="34">
        <v>4.5065007000000001</v>
      </c>
      <c r="AS600" s="34">
        <v>0.28462110000000002</v>
      </c>
      <c r="AT600" s="34">
        <v>418.00815</v>
      </c>
      <c r="AU600" s="34">
        <v>436.42165999999997</v>
      </c>
      <c r="AV600" s="34">
        <v>7.1203616E-4</v>
      </c>
      <c r="AW600" s="34">
        <v>9.1891580000000008</v>
      </c>
      <c r="AX600" s="34">
        <v>27.567475999999999</v>
      </c>
      <c r="AY600" s="34">
        <v>2.5525448000000002</v>
      </c>
      <c r="AZ600" s="34">
        <v>0.91891590000000001</v>
      </c>
      <c r="BA600" s="34">
        <v>0.5</v>
      </c>
      <c r="BB600" s="34">
        <v>9.4979999999999995E-2</v>
      </c>
      <c r="BC600" s="34">
        <v>0</v>
      </c>
      <c r="BD600" s="34">
        <v>0</v>
      </c>
      <c r="BE600" s="34">
        <v>3.0000000999999998E-2</v>
      </c>
      <c r="BF600" s="34">
        <v>0</v>
      </c>
      <c r="BG600" s="34">
        <v>0.3</v>
      </c>
      <c r="BH600" s="34">
        <v>2.4</v>
      </c>
      <c r="BI600" s="34">
        <v>3.9</v>
      </c>
      <c r="BJ600" s="34">
        <v>10.3</v>
      </c>
      <c r="BK600" s="34">
        <v>1.2</v>
      </c>
      <c r="BL600" s="34">
        <v>0</v>
      </c>
      <c r="BM600" s="34">
        <v>2.2000000000000002</v>
      </c>
      <c r="BN600" s="34">
        <v>16.3</v>
      </c>
      <c r="BO600" s="34">
        <v>2</v>
      </c>
      <c r="BP600" s="34"/>
      <c r="BQ600" s="34"/>
      <c r="BR600" s="34"/>
      <c r="BS600" s="34"/>
      <c r="BT600" s="34"/>
      <c r="BU600" s="34"/>
      <c r="BV600" s="34">
        <v>4.5</v>
      </c>
      <c r="BW600" s="34"/>
      <c r="BX600" s="34"/>
      <c r="BY600" s="34">
        <v>8</v>
      </c>
      <c r="BZ600" s="34">
        <v>18</v>
      </c>
      <c r="CA600" s="34"/>
      <c r="CB600" s="34"/>
      <c r="CC600" s="34"/>
      <c r="CD600" s="34"/>
      <c r="CE600" s="34"/>
      <c r="CF600" s="34"/>
      <c r="CG600" s="34"/>
      <c r="CH600" s="34"/>
      <c r="CI600" s="34"/>
      <c r="CJ600" s="34"/>
      <c r="CK600" s="34"/>
      <c r="CL600" s="34"/>
      <c r="CM600" s="34"/>
      <c r="CN600" s="34" t="s">
        <v>2176</v>
      </c>
    </row>
    <row r="601" spans="1:92">
      <c r="A601" t="s">
        <v>2818</v>
      </c>
      <c r="B601">
        <v>860</v>
      </c>
      <c r="C601" t="s">
        <v>555</v>
      </c>
      <c r="D601">
        <v>4.1553893000000004</v>
      </c>
      <c r="E601">
        <v>2.9639609999999998</v>
      </c>
      <c r="F601">
        <v>2319.5432000000001</v>
      </c>
      <c r="G601">
        <v>302.38528000000002</v>
      </c>
      <c r="H601">
        <v>203.90575000000001</v>
      </c>
      <c r="I601">
        <v>1185.0626</v>
      </c>
      <c r="J601">
        <v>628.18960000000004</v>
      </c>
      <c r="K601">
        <v>9</v>
      </c>
      <c r="L601">
        <v>60.929459999999999</v>
      </c>
      <c r="M601">
        <v>118.55843</v>
      </c>
      <c r="N601" t="s">
        <v>2184</v>
      </c>
      <c r="O601">
        <v>90.334549999999993</v>
      </c>
      <c r="P601">
        <v>98.798699999999997</v>
      </c>
      <c r="Q601">
        <v>447</v>
      </c>
      <c r="R601">
        <v>4.077</v>
      </c>
      <c r="S601">
        <v>3.8530000000000002</v>
      </c>
      <c r="T601">
        <v>4.077</v>
      </c>
      <c r="U601">
        <v>3.4430000000000001</v>
      </c>
      <c r="V601">
        <v>4.0720000000000001</v>
      </c>
      <c r="W601">
        <v>3.129</v>
      </c>
      <c r="X601">
        <v>8.5069999999999997</v>
      </c>
      <c r="Y601">
        <v>3.5350000000000001</v>
      </c>
      <c r="Z601">
        <v>7.3739999999999997</v>
      </c>
      <c r="AA601">
        <v>2.9910000000000001</v>
      </c>
      <c r="AB601">
        <v>2.992</v>
      </c>
      <c r="AC601">
        <v>1.3919999999999999</v>
      </c>
      <c r="AD601">
        <v>38708.9</v>
      </c>
      <c r="AE601">
        <v>8112.6147000000001</v>
      </c>
      <c r="AF601">
        <v>21104.18</v>
      </c>
      <c r="AG601">
        <v>4</v>
      </c>
      <c r="AH601">
        <v>1</v>
      </c>
      <c r="AI601">
        <v>0.16666666999999999</v>
      </c>
      <c r="AJ601">
        <v>0.14166667999999999</v>
      </c>
      <c r="AK601">
        <v>0.29074737</v>
      </c>
      <c r="AL601">
        <v>0.12408255999999999</v>
      </c>
      <c r="AM601">
        <v>20</v>
      </c>
      <c r="AN601">
        <v>10</v>
      </c>
      <c r="AO601">
        <v>75</v>
      </c>
      <c r="AP601">
        <v>100</v>
      </c>
      <c r="AQ601" s="34">
        <v>6.7274070000000004</v>
      </c>
      <c r="AR601" s="34">
        <v>2.4149666000000001</v>
      </c>
      <c r="AS601" s="34">
        <v>0.28462110000000002</v>
      </c>
      <c r="AT601" s="34">
        <v>138.14777000000001</v>
      </c>
      <c r="AU601" s="34">
        <v>147.31693000000001</v>
      </c>
      <c r="AV601" s="34">
        <v>2.306997E-4</v>
      </c>
      <c r="AW601" s="34">
        <v>2.9772875000000001</v>
      </c>
      <c r="AX601" s="34">
        <v>2.6464777000000002</v>
      </c>
      <c r="AY601" s="34">
        <v>1.9848584</v>
      </c>
      <c r="AZ601" s="34">
        <v>1.4886438</v>
      </c>
      <c r="BA601" s="34">
        <v>0.5</v>
      </c>
      <c r="BB601" s="34">
        <v>0.44591004000000001</v>
      </c>
      <c r="BC601" s="34">
        <v>0</v>
      </c>
      <c r="BD601" s="34">
        <v>0</v>
      </c>
      <c r="BE601" s="34">
        <v>0.05</v>
      </c>
      <c r="BF601" s="34">
        <v>0</v>
      </c>
      <c r="BG601" s="34">
        <v>0.5</v>
      </c>
      <c r="BH601" s="34">
        <v>1.6</v>
      </c>
      <c r="BI601" s="34">
        <v>3.3000001999999999</v>
      </c>
      <c r="BJ601" s="34">
        <v>4.3</v>
      </c>
      <c r="BK601" s="34">
        <v>5</v>
      </c>
      <c r="BL601" s="34">
        <v>3.4</v>
      </c>
      <c r="BM601" s="34">
        <v>0.8</v>
      </c>
      <c r="BN601" s="34">
        <v>1.6</v>
      </c>
      <c r="BO601" s="34">
        <v>0.6</v>
      </c>
      <c r="BP601" s="34">
        <v>1.3232388499999999E-2</v>
      </c>
      <c r="BQ601" s="34"/>
      <c r="BR601" s="34"/>
      <c r="BS601" s="34">
        <v>0</v>
      </c>
      <c r="BT601" s="34">
        <v>1.5315266000000001</v>
      </c>
      <c r="BU601" s="34">
        <v>0</v>
      </c>
      <c r="BV601" s="34">
        <v>4.5</v>
      </c>
      <c r="BW601" s="34">
        <v>2.5000004000000002E-3</v>
      </c>
      <c r="BX601" s="34">
        <v>3.0000000999999998E-2</v>
      </c>
      <c r="BY601" s="34">
        <v>8</v>
      </c>
      <c r="BZ601" s="34">
        <v>18</v>
      </c>
      <c r="CA601" s="34">
        <v>0.3</v>
      </c>
      <c r="CB601" s="34"/>
      <c r="CC601" s="34"/>
      <c r="CD601" s="34"/>
      <c r="CE601" s="34"/>
      <c r="CF601" s="34"/>
      <c r="CG601" s="34"/>
      <c r="CH601" s="34"/>
      <c r="CI601" s="34"/>
      <c r="CJ601" s="34"/>
      <c r="CK601" s="34"/>
      <c r="CL601" s="34"/>
      <c r="CM601" s="34"/>
      <c r="CN601" s="34" t="s">
        <v>2176</v>
      </c>
    </row>
    <row r="602" spans="1:92">
      <c r="A602" t="s">
        <v>2819</v>
      </c>
      <c r="B602">
        <v>861</v>
      </c>
      <c r="C602" t="s">
        <v>555</v>
      </c>
      <c r="D602">
        <v>4.2777833999999997</v>
      </c>
      <c r="E602">
        <v>2.5985809999999998</v>
      </c>
      <c r="F602">
        <v>1710.9948999999999</v>
      </c>
      <c r="G602">
        <v>92.991330000000005</v>
      </c>
      <c r="H602">
        <v>113.16149</v>
      </c>
      <c r="I602">
        <v>877.50630000000001</v>
      </c>
      <c r="J602">
        <v>627.33563000000004</v>
      </c>
      <c r="K602">
        <v>9</v>
      </c>
      <c r="L602">
        <v>62.724094000000001</v>
      </c>
      <c r="M602">
        <v>103.94324</v>
      </c>
      <c r="N602" t="s">
        <v>2202</v>
      </c>
      <c r="O602">
        <v>97.222340000000003</v>
      </c>
      <c r="P602">
        <v>112.98178</v>
      </c>
      <c r="Q602">
        <v>469</v>
      </c>
      <c r="R602">
        <v>4.1369999999999996</v>
      </c>
      <c r="S602">
        <v>3.3090000000000002</v>
      </c>
      <c r="T602">
        <v>4.1369999999999996</v>
      </c>
      <c r="U602">
        <v>3.2240000000000002</v>
      </c>
      <c r="V602">
        <v>5.8739999999999997</v>
      </c>
      <c r="W602">
        <v>2.956</v>
      </c>
      <c r="X602">
        <v>9</v>
      </c>
      <c r="Y602">
        <v>7.5919999999999996</v>
      </c>
      <c r="Z602">
        <v>9</v>
      </c>
      <c r="AA602">
        <v>6.62</v>
      </c>
      <c r="AB602">
        <v>6.1449999999999996</v>
      </c>
      <c r="AC602">
        <v>9.0640000000000001</v>
      </c>
      <c r="AD602">
        <v>94565.01</v>
      </c>
      <c r="AE602">
        <v>7412.0834999999997</v>
      </c>
      <c r="AF602">
        <v>37839.758000000002</v>
      </c>
      <c r="AG602">
        <v>4</v>
      </c>
      <c r="AH602">
        <v>0.7</v>
      </c>
      <c r="AI602">
        <v>0.5</v>
      </c>
      <c r="AJ602">
        <v>0.18333335000000001</v>
      </c>
      <c r="AK602">
        <v>0.42066702</v>
      </c>
      <c r="AL602">
        <v>0.44010054999999998</v>
      </c>
      <c r="AM602">
        <v>5</v>
      </c>
      <c r="AN602">
        <v>1</v>
      </c>
      <c r="AO602">
        <v>90</v>
      </c>
      <c r="AP602">
        <v>100</v>
      </c>
      <c r="AQ602" s="34">
        <v>13.799809</v>
      </c>
      <c r="AR602" s="34">
        <v>8.1936359999999997</v>
      </c>
      <c r="AS602" s="34">
        <v>1.3972306999999999</v>
      </c>
      <c r="AT602" s="34">
        <v>988.8682</v>
      </c>
      <c r="AU602" s="34">
        <v>1012.2589</v>
      </c>
      <c r="AV602" s="34">
        <v>5.7674927E-4</v>
      </c>
      <c r="AW602" s="34">
        <v>7.4432179999999999</v>
      </c>
      <c r="AX602" s="34">
        <v>19.848585</v>
      </c>
      <c r="AY602" s="34">
        <v>34.735019999999999</v>
      </c>
      <c r="AZ602" s="34">
        <v>39.697166000000003</v>
      </c>
      <c r="BA602" s="34">
        <v>0.5</v>
      </c>
      <c r="BB602" s="34">
        <v>0.11823001</v>
      </c>
      <c r="BC602" s="34">
        <v>0</v>
      </c>
      <c r="BD602" s="34">
        <v>0</v>
      </c>
      <c r="BE602" s="34">
        <v>3.0000000999999998E-2</v>
      </c>
      <c r="BF602" s="34">
        <v>0</v>
      </c>
      <c r="BG602" s="34">
        <v>0.5</v>
      </c>
      <c r="BH602" s="34">
        <v>1.6</v>
      </c>
      <c r="BI602" s="34">
        <v>3.3000001999999999</v>
      </c>
      <c r="BJ602" s="34">
        <v>12.1</v>
      </c>
      <c r="BK602" s="34">
        <v>15.000000999999999</v>
      </c>
      <c r="BL602" s="34">
        <v>3.0000002000000001</v>
      </c>
      <c r="BM602" s="34">
        <v>0.8</v>
      </c>
      <c r="BN602" s="34">
        <v>7.0000004999999996</v>
      </c>
      <c r="BO602" s="34">
        <v>3.0000002000000001</v>
      </c>
      <c r="BP602" s="34">
        <v>1.3232388499999999E-2</v>
      </c>
      <c r="BQ602" s="34"/>
      <c r="BR602" s="34"/>
      <c r="BS602" s="34">
        <v>1.7092774000000002E-2</v>
      </c>
      <c r="BT602" s="34">
        <v>3.6756635000000003E-2</v>
      </c>
      <c r="BU602" s="34">
        <v>0</v>
      </c>
      <c r="BV602" s="34">
        <v>6.0000004999999996</v>
      </c>
      <c r="BW602" s="34">
        <v>2.5000004000000002E-3</v>
      </c>
      <c r="BX602" s="34">
        <v>3.0000000999999998E-2</v>
      </c>
      <c r="BY602" s="34">
        <v>16</v>
      </c>
      <c r="BZ602" s="34">
        <v>36</v>
      </c>
      <c r="CA602" s="34">
        <v>0.3</v>
      </c>
      <c r="CB602" s="34"/>
      <c r="CC602" s="34"/>
      <c r="CD602" s="34"/>
      <c r="CE602" s="34"/>
      <c r="CF602" s="34"/>
      <c r="CG602" s="34"/>
      <c r="CH602" s="34"/>
      <c r="CI602" s="34"/>
      <c r="CJ602" s="34"/>
      <c r="CK602" s="34"/>
      <c r="CL602" s="34"/>
      <c r="CM602" s="34"/>
      <c r="CN602" s="34" t="s">
        <v>2182</v>
      </c>
    </row>
    <row r="603" spans="1:92">
      <c r="A603" t="s">
        <v>2820</v>
      </c>
      <c r="B603">
        <v>864</v>
      </c>
      <c r="C603" t="s">
        <v>556</v>
      </c>
      <c r="D603">
        <v>17.606258</v>
      </c>
      <c r="E603">
        <v>5.5926159999999996</v>
      </c>
      <c r="F603">
        <v>3343.66</v>
      </c>
      <c r="G603">
        <v>2075.1972999999998</v>
      </c>
      <c r="H603">
        <v>491.63873000000001</v>
      </c>
      <c r="I603">
        <v>130.11551</v>
      </c>
      <c r="J603">
        <v>646.70856000000003</v>
      </c>
      <c r="K603">
        <v>6</v>
      </c>
      <c r="L603">
        <v>62.767403000000002</v>
      </c>
      <c r="M603">
        <v>103.56697</v>
      </c>
      <c r="N603" t="s">
        <v>2251</v>
      </c>
      <c r="O603">
        <v>84.645480000000006</v>
      </c>
      <c r="P603">
        <v>96.424415999999994</v>
      </c>
      <c r="Q603">
        <v>853</v>
      </c>
      <c r="R603">
        <v>8.3919999999999995</v>
      </c>
      <c r="S603">
        <v>4.6260000000000003</v>
      </c>
      <c r="T603">
        <v>8.3919999999999995</v>
      </c>
      <c r="U603">
        <v>4.7300000000000004</v>
      </c>
      <c r="V603">
        <v>4.59</v>
      </c>
      <c r="W603">
        <v>8.3109999999999999</v>
      </c>
      <c r="X603">
        <v>7.1920000000000002</v>
      </c>
      <c r="Y603">
        <v>0</v>
      </c>
      <c r="Z603">
        <v>3.1179999999999999</v>
      </c>
      <c r="AA603">
        <v>1.5109999999999999</v>
      </c>
      <c r="AB603">
        <v>0.46200000000000002</v>
      </c>
      <c r="AC603">
        <v>1.145</v>
      </c>
      <c r="AD603">
        <v>14142.859</v>
      </c>
      <c r="AE603">
        <v>6011.5749999999998</v>
      </c>
      <c r="AF603">
        <v>16082.891</v>
      </c>
      <c r="AG603">
        <v>5</v>
      </c>
      <c r="AH603">
        <v>2</v>
      </c>
      <c r="AI603">
        <v>0.40000004</v>
      </c>
      <c r="AJ603">
        <v>8.3333335999999994E-2</v>
      </c>
      <c r="AK603">
        <v>1.7048255000000001</v>
      </c>
      <c r="AL603">
        <v>0.26319999999999999</v>
      </c>
      <c r="AM603">
        <v>40</v>
      </c>
      <c r="AN603">
        <v>15</v>
      </c>
      <c r="AO603">
        <v>61</v>
      </c>
      <c r="AP603">
        <v>90</v>
      </c>
      <c r="AQ603" s="34">
        <v>0</v>
      </c>
      <c r="AR603" s="34">
        <v>0</v>
      </c>
      <c r="AS603" s="34">
        <v>2.5357148999999999</v>
      </c>
      <c r="AT603" s="34">
        <v>16.666466</v>
      </c>
      <c r="AU603" s="34">
        <v>19.202179999999998</v>
      </c>
      <c r="AV603" s="34"/>
      <c r="AW603" s="34"/>
      <c r="AX603" s="34"/>
      <c r="AY603" s="34"/>
      <c r="AZ603" s="34"/>
      <c r="BA603" s="34">
        <v>0.5</v>
      </c>
      <c r="BB603" s="34">
        <v>0.63673999999999997</v>
      </c>
      <c r="BC603" s="34">
        <v>0</v>
      </c>
      <c r="BD603" s="34">
        <v>1.5000001000000001</v>
      </c>
      <c r="BE603" s="34">
        <v>0.15</v>
      </c>
      <c r="BF603" s="34">
        <v>0</v>
      </c>
      <c r="BG603" s="34">
        <v>0</v>
      </c>
      <c r="BH603" s="34">
        <v>0.70000004999999998</v>
      </c>
      <c r="BI603" s="34">
        <v>0.90000004</v>
      </c>
      <c r="BJ603" s="34">
        <v>6.0000004999999996</v>
      </c>
      <c r="BK603" s="34">
        <v>8</v>
      </c>
      <c r="BL603" s="34">
        <v>3.0000002000000001</v>
      </c>
      <c r="BM603" s="34">
        <v>1</v>
      </c>
      <c r="BN603" s="34">
        <v>1</v>
      </c>
      <c r="BO603" s="34">
        <v>0.5</v>
      </c>
      <c r="BP603" s="34"/>
      <c r="BQ603" s="34"/>
      <c r="BR603" s="34"/>
      <c r="BS603" s="34">
        <v>2.7475710000000002</v>
      </c>
      <c r="BT603" s="34">
        <v>0</v>
      </c>
      <c r="BU603" s="34">
        <v>0</v>
      </c>
      <c r="BV603" s="34">
        <v>1.5000001000000001</v>
      </c>
      <c r="BW603" s="34"/>
      <c r="BX603" s="34">
        <v>7.4999999999999997E-2</v>
      </c>
      <c r="BY603" s="34">
        <v>0.4</v>
      </c>
      <c r="BZ603" s="34">
        <v>0</v>
      </c>
      <c r="CA603" s="34"/>
      <c r="CB603" s="34"/>
      <c r="CC603" s="34"/>
      <c r="CD603" s="34"/>
      <c r="CE603" s="34"/>
      <c r="CF603" s="34"/>
      <c r="CG603" s="34"/>
      <c r="CH603" s="34"/>
      <c r="CI603" s="34"/>
      <c r="CJ603" s="34"/>
      <c r="CK603" s="34"/>
      <c r="CL603" s="34"/>
      <c r="CM603" s="34"/>
      <c r="CN603" s="34" t="s">
        <v>2173</v>
      </c>
    </row>
    <row r="604" spans="1:92">
      <c r="A604" t="s">
        <v>2821</v>
      </c>
      <c r="B604">
        <v>865</v>
      </c>
      <c r="C604" t="s">
        <v>556</v>
      </c>
      <c r="D604">
        <v>22.016472</v>
      </c>
      <c r="E604">
        <v>6.3621072999999999</v>
      </c>
      <c r="F604">
        <v>3502.8577</v>
      </c>
      <c r="G604">
        <v>2216.4807000000001</v>
      </c>
      <c r="H604">
        <v>539.38390000000004</v>
      </c>
      <c r="I604">
        <v>182.87161</v>
      </c>
      <c r="J604">
        <v>564.12130000000002</v>
      </c>
      <c r="K604">
        <v>5</v>
      </c>
      <c r="L604">
        <v>101.59885</v>
      </c>
      <c r="M604">
        <v>115.67467499999999</v>
      </c>
      <c r="N604" t="s">
        <v>2190</v>
      </c>
      <c r="O604">
        <v>301.59550000000002</v>
      </c>
      <c r="P604">
        <v>96.395560000000003</v>
      </c>
      <c r="Q604">
        <v>957</v>
      </c>
      <c r="R604">
        <v>9</v>
      </c>
      <c r="S604">
        <v>4.7350000000000003</v>
      </c>
      <c r="T604">
        <v>9</v>
      </c>
      <c r="U604">
        <v>5.0449999999999999</v>
      </c>
      <c r="V604">
        <v>4.7949999999999999</v>
      </c>
      <c r="W604">
        <v>8.7899999999999991</v>
      </c>
      <c r="X604">
        <v>7.1920000000000002</v>
      </c>
      <c r="Y604">
        <v>0</v>
      </c>
      <c r="Z604">
        <v>7.3540000000000001</v>
      </c>
      <c r="AA604">
        <v>2.4249999999999998</v>
      </c>
      <c r="AB604">
        <v>1.4570000000000001</v>
      </c>
      <c r="AC604">
        <v>3.4710000000000001</v>
      </c>
      <c r="AD604">
        <v>19142.86</v>
      </c>
      <c r="AE604">
        <v>6087.5870000000004</v>
      </c>
      <c r="AF604">
        <v>29366.726999999999</v>
      </c>
      <c r="AG604">
        <v>5</v>
      </c>
      <c r="AH604">
        <v>2</v>
      </c>
      <c r="AI604">
        <v>0.4166667</v>
      </c>
      <c r="AJ604">
        <v>0.125</v>
      </c>
      <c r="AK604">
        <v>1.7101493000000001</v>
      </c>
      <c r="AL604">
        <v>0.2945238</v>
      </c>
      <c r="AM604">
        <v>40</v>
      </c>
      <c r="AN604">
        <v>15</v>
      </c>
      <c r="AO604">
        <v>70</v>
      </c>
      <c r="AP604">
        <v>100</v>
      </c>
      <c r="AQ604" s="34">
        <v>0</v>
      </c>
      <c r="AR604" s="34">
        <v>0</v>
      </c>
      <c r="AS604" s="34">
        <v>2.5357148999999999</v>
      </c>
      <c r="AT604" s="34">
        <v>16.666466</v>
      </c>
      <c r="AU604" s="34">
        <v>19.202179999999998</v>
      </c>
      <c r="AV604" s="34"/>
      <c r="AW604" s="34"/>
      <c r="AX604" s="34">
        <v>38.594462999999998</v>
      </c>
      <c r="AY604" s="34">
        <v>1.1486448</v>
      </c>
      <c r="AZ604" s="34">
        <v>0.86148362999999994</v>
      </c>
      <c r="BA604" s="34">
        <v>3.0000002000000001</v>
      </c>
      <c r="BB604" s="34">
        <v>0.63673999999999997</v>
      </c>
      <c r="BC604" s="34">
        <v>0</v>
      </c>
      <c r="BD604" s="34">
        <v>1.5000001000000001</v>
      </c>
      <c r="BE604" s="34">
        <v>0.15</v>
      </c>
      <c r="BF604" s="34">
        <v>0</v>
      </c>
      <c r="BG604" s="34">
        <v>0</v>
      </c>
      <c r="BH604" s="34">
        <v>0.70000004999999998</v>
      </c>
      <c r="BI604" s="34">
        <v>0.90000004</v>
      </c>
      <c r="BJ604" s="34">
        <v>7.0000004999999996</v>
      </c>
      <c r="BK604" s="34">
        <v>12.000000999999999</v>
      </c>
      <c r="BL604" s="34">
        <v>12.000000999999999</v>
      </c>
      <c r="BM604" s="34">
        <v>3.0000002000000001</v>
      </c>
      <c r="BN604" s="34">
        <v>5</v>
      </c>
      <c r="BO604" s="34">
        <v>15.000000999999999</v>
      </c>
      <c r="BP604" s="34"/>
      <c r="BQ604" s="34"/>
      <c r="BR604" s="34"/>
      <c r="BS604" s="34"/>
      <c r="BT604" s="34"/>
      <c r="BU604" s="34"/>
      <c r="BV604" s="34">
        <v>3.0400002000000002</v>
      </c>
      <c r="BW604" s="34"/>
      <c r="BX604" s="34">
        <v>0.15</v>
      </c>
      <c r="BY604" s="34">
        <v>3.8400002</v>
      </c>
      <c r="BZ604" s="34"/>
      <c r="CA604" s="34"/>
      <c r="CB604" s="34"/>
      <c r="CC604" s="34"/>
      <c r="CD604" s="34"/>
      <c r="CE604" s="34"/>
      <c r="CF604" s="34"/>
      <c r="CG604" s="34"/>
      <c r="CH604" s="34"/>
      <c r="CI604" s="34"/>
      <c r="CJ604" s="34"/>
      <c r="CK604" s="34"/>
      <c r="CL604" s="34"/>
      <c r="CM604" s="34"/>
      <c r="CN604" s="34" t="s">
        <v>2176</v>
      </c>
    </row>
    <row r="605" spans="1:92">
      <c r="A605" t="s">
        <v>2822</v>
      </c>
      <c r="B605">
        <v>866</v>
      </c>
      <c r="C605" t="s">
        <v>557</v>
      </c>
      <c r="D605">
        <v>4.9130839999999996</v>
      </c>
      <c r="E605">
        <v>2.4434776</v>
      </c>
      <c r="F605">
        <v>1651.8364999999999</v>
      </c>
      <c r="G605">
        <v>187.28800000000001</v>
      </c>
      <c r="H605">
        <v>367.63369999999998</v>
      </c>
      <c r="I605">
        <v>489.60543999999999</v>
      </c>
      <c r="J605">
        <v>607.30944999999997</v>
      </c>
      <c r="K605">
        <v>9</v>
      </c>
      <c r="L605">
        <v>72.039349999999999</v>
      </c>
      <c r="M605">
        <v>97.739104999999995</v>
      </c>
      <c r="N605" t="s">
        <v>2202</v>
      </c>
      <c r="O605">
        <v>111.660995</v>
      </c>
      <c r="P605">
        <v>106.23815999999999</v>
      </c>
      <c r="Q605">
        <v>459</v>
      </c>
      <c r="R605">
        <v>4.4329999999999998</v>
      </c>
      <c r="S605">
        <v>3.2509999999999999</v>
      </c>
      <c r="T605">
        <v>4.4329999999999998</v>
      </c>
      <c r="U605">
        <v>3.1259999999999999</v>
      </c>
      <c r="V605">
        <v>5.2619999999999996</v>
      </c>
      <c r="W605">
        <v>5.798</v>
      </c>
      <c r="X605">
        <v>5.8419999999999996</v>
      </c>
      <c r="Y605">
        <v>4.5309999999999997</v>
      </c>
      <c r="Z605">
        <v>9</v>
      </c>
      <c r="AA605">
        <v>4.47</v>
      </c>
      <c r="AB605">
        <v>4.1920000000000002</v>
      </c>
      <c r="AC605">
        <v>2.9529999999999998</v>
      </c>
      <c r="AD605">
        <v>48106.667999999998</v>
      </c>
      <c r="AE605">
        <v>6928.4893000000002</v>
      </c>
      <c r="AF605">
        <v>41293.862999999998</v>
      </c>
      <c r="AG605">
        <v>1.3</v>
      </c>
      <c r="AH605">
        <v>0.5</v>
      </c>
      <c r="AI605">
        <v>0.10000001</v>
      </c>
      <c r="AJ605">
        <v>0.22500001</v>
      </c>
      <c r="AK605">
        <v>9.2298359999999996E-2</v>
      </c>
      <c r="AL605">
        <v>7.1794880000000005E-2</v>
      </c>
      <c r="AM605">
        <v>14</v>
      </c>
      <c r="AN605">
        <v>21</v>
      </c>
      <c r="AO605">
        <v>68</v>
      </c>
      <c r="AP605">
        <v>100</v>
      </c>
      <c r="AQ605" s="34">
        <v>3.5656694999999998</v>
      </c>
      <c r="AR605" s="34">
        <v>5.1210230000000001</v>
      </c>
      <c r="AS605" s="34">
        <v>1.8399745000000001</v>
      </c>
      <c r="AT605" s="34">
        <v>102.28046000000001</v>
      </c>
      <c r="AU605" s="34">
        <v>112.80712</v>
      </c>
      <c r="AV605" s="34"/>
      <c r="AW605" s="34"/>
      <c r="AX605" s="34"/>
      <c r="AY605" s="34">
        <v>1.8296638000000001</v>
      </c>
      <c r="AZ605" s="34">
        <v>1.3722478</v>
      </c>
      <c r="BA605" s="34">
        <v>3.0000002000000001</v>
      </c>
      <c r="BB605" s="34">
        <v>0.22286001</v>
      </c>
      <c r="BC605" s="34">
        <v>0</v>
      </c>
      <c r="BD605" s="34">
        <v>0</v>
      </c>
      <c r="BE605" s="34">
        <v>0.1</v>
      </c>
      <c r="BF605" s="34">
        <v>0</v>
      </c>
      <c r="BG605" s="34">
        <v>0.5</v>
      </c>
      <c r="BH605" s="34">
        <v>1.1000000000000001</v>
      </c>
      <c r="BI605" s="34">
        <v>0.8</v>
      </c>
      <c r="BJ605" s="34">
        <v>3.18</v>
      </c>
      <c r="BK605" s="34">
        <v>12.730000499999999</v>
      </c>
      <c r="BL605" s="34">
        <v>0</v>
      </c>
      <c r="BM605" s="34">
        <v>8</v>
      </c>
      <c r="BN605" s="34">
        <v>15.000000999999999</v>
      </c>
      <c r="BO605" s="34">
        <v>20</v>
      </c>
      <c r="BP605" s="34">
        <v>3.3080970999999999E-3</v>
      </c>
      <c r="BQ605" s="34"/>
      <c r="BR605" s="34"/>
      <c r="BS605" s="34"/>
      <c r="BT605" s="34"/>
      <c r="BU605" s="34"/>
      <c r="BV605" s="34">
        <v>6.0400004000000003</v>
      </c>
      <c r="BW605" s="34"/>
      <c r="BX605" s="34">
        <v>0.31500002999999999</v>
      </c>
      <c r="BY605" s="34">
        <v>7.84</v>
      </c>
      <c r="BZ605" s="34">
        <v>17.640001000000002</v>
      </c>
      <c r="CA605" s="34">
        <v>0.3</v>
      </c>
      <c r="CB605" s="34"/>
      <c r="CC605" s="34"/>
      <c r="CD605" s="34"/>
      <c r="CE605" s="34"/>
      <c r="CF605" s="34"/>
      <c r="CG605" s="34"/>
      <c r="CH605" s="34"/>
      <c r="CI605" s="34"/>
      <c r="CJ605" s="34"/>
      <c r="CK605" s="34"/>
      <c r="CL605" s="34"/>
      <c r="CM605" s="34"/>
      <c r="CN605" s="34" t="s">
        <v>2182</v>
      </c>
    </row>
    <row r="606" spans="1:92">
      <c r="A606" t="s">
        <v>2823</v>
      </c>
      <c r="B606">
        <v>867</v>
      </c>
      <c r="C606" t="s">
        <v>558</v>
      </c>
      <c r="D606">
        <v>5.7810725999999999</v>
      </c>
      <c r="E606">
        <v>4.094614</v>
      </c>
      <c r="F606">
        <v>4347.9560000000001</v>
      </c>
      <c r="G606">
        <v>2505.8827999999999</v>
      </c>
      <c r="H606">
        <v>418.90230000000003</v>
      </c>
      <c r="I606">
        <v>790.78110000000004</v>
      </c>
      <c r="J606">
        <v>632.38946999999996</v>
      </c>
      <c r="K606">
        <v>10</v>
      </c>
      <c r="L606">
        <v>77.287059999999997</v>
      </c>
      <c r="M606">
        <v>87.119445999999996</v>
      </c>
      <c r="N606" t="s">
        <v>2197</v>
      </c>
      <c r="O606">
        <v>63.528269999999999</v>
      </c>
      <c r="P606">
        <v>132.08431999999999</v>
      </c>
      <c r="Q606">
        <v>548</v>
      </c>
      <c r="R606">
        <v>4.8090000000000002</v>
      </c>
      <c r="S606">
        <v>5.2750000000000004</v>
      </c>
      <c r="T606">
        <v>4.8090000000000002</v>
      </c>
      <c r="U606">
        <v>4.0469999999999997</v>
      </c>
      <c r="V606">
        <v>4.2709999999999999</v>
      </c>
      <c r="W606">
        <v>7.2569999999999997</v>
      </c>
      <c r="X606">
        <v>8.1229999999999993</v>
      </c>
      <c r="Y606">
        <v>0</v>
      </c>
      <c r="Z606">
        <v>8.02</v>
      </c>
      <c r="AA606">
        <v>4.226</v>
      </c>
      <c r="AB606">
        <v>2.0870000000000002</v>
      </c>
      <c r="AC606">
        <v>1.7070000000000001</v>
      </c>
      <c r="AD606">
        <v>60418.663999999997</v>
      </c>
      <c r="AE606">
        <v>6793.2606999999998</v>
      </c>
      <c r="AF606">
        <v>24098.373</v>
      </c>
      <c r="AG606">
        <v>1.3</v>
      </c>
      <c r="AH606">
        <v>0.5</v>
      </c>
      <c r="AI606">
        <v>0.16666666999999999</v>
      </c>
      <c r="AJ606">
        <v>0.16666666999999999</v>
      </c>
      <c r="AK606">
        <v>0.15687514999999999</v>
      </c>
      <c r="AL606">
        <v>0.11247863600000001</v>
      </c>
      <c r="AM606">
        <v>14</v>
      </c>
      <c r="AN606">
        <v>21</v>
      </c>
      <c r="AO606">
        <v>68</v>
      </c>
      <c r="AP606">
        <v>100</v>
      </c>
      <c r="AQ606" s="34">
        <v>0</v>
      </c>
      <c r="AR606" s="34">
        <v>11.445936</v>
      </c>
      <c r="AS606" s="34">
        <v>1.4087305000000001</v>
      </c>
      <c r="AT606" s="34">
        <v>151.46698000000001</v>
      </c>
      <c r="AU606" s="34">
        <v>164.32164</v>
      </c>
      <c r="AV606" s="34"/>
      <c r="AW606" s="34"/>
      <c r="AX606" s="34"/>
      <c r="AY606" s="34"/>
      <c r="AZ606" s="34">
        <v>1.2405364999999999</v>
      </c>
      <c r="BA606" s="34">
        <v>3.0000002000000001</v>
      </c>
      <c r="BB606" s="34">
        <v>0.22286001</v>
      </c>
      <c r="BC606" s="34">
        <v>0</v>
      </c>
      <c r="BD606" s="34">
        <v>1.5000001000000001</v>
      </c>
      <c r="BE606" s="34">
        <v>0.1</v>
      </c>
      <c r="BF606" s="34">
        <v>0</v>
      </c>
      <c r="BG606" s="34">
        <v>0.5</v>
      </c>
      <c r="BH606" s="34">
        <v>1.1000000000000001</v>
      </c>
      <c r="BI606" s="34">
        <v>0.8</v>
      </c>
      <c r="BJ606" s="34">
        <v>5.2000003000000001</v>
      </c>
      <c r="BK606" s="34">
        <v>14.800001</v>
      </c>
      <c r="BL606" s="34">
        <v>0</v>
      </c>
      <c r="BM606" s="34">
        <v>3.0000002000000001</v>
      </c>
      <c r="BN606" s="34">
        <v>5</v>
      </c>
      <c r="BO606" s="34">
        <v>4</v>
      </c>
      <c r="BP606" s="34"/>
      <c r="BQ606" s="34"/>
      <c r="BR606" s="34"/>
      <c r="BS606" s="34">
        <v>0</v>
      </c>
      <c r="BT606" s="34">
        <v>0.73717487000000004</v>
      </c>
      <c r="BU606" s="34">
        <v>0</v>
      </c>
      <c r="BV606" s="34">
        <v>4.5</v>
      </c>
      <c r="BW606" s="34"/>
      <c r="BX606" s="34">
        <v>7.4999999999999997E-2</v>
      </c>
      <c r="BY606" s="34">
        <v>3.92</v>
      </c>
      <c r="BZ606" s="34">
        <v>9</v>
      </c>
      <c r="CA606" s="34"/>
      <c r="CB606" s="34"/>
      <c r="CC606" s="34"/>
      <c r="CD606" s="34"/>
      <c r="CE606" s="34"/>
      <c r="CF606" s="34"/>
      <c r="CG606" s="34"/>
      <c r="CH606" s="34"/>
      <c r="CI606" s="34"/>
      <c r="CJ606" s="34"/>
      <c r="CK606" s="34"/>
      <c r="CL606" s="34"/>
      <c r="CM606" s="34"/>
      <c r="CN606" s="34" t="s">
        <v>2176</v>
      </c>
    </row>
    <row r="607" spans="1:92">
      <c r="A607" t="s">
        <v>2824</v>
      </c>
      <c r="B607">
        <v>868</v>
      </c>
      <c r="C607" t="s">
        <v>559</v>
      </c>
      <c r="D607">
        <v>5.3929213999999996</v>
      </c>
      <c r="E607">
        <v>4.1082070000000002</v>
      </c>
      <c r="F607">
        <v>3216.5846999999999</v>
      </c>
      <c r="G607">
        <v>91.810839999999999</v>
      </c>
      <c r="H607">
        <v>419.39532000000003</v>
      </c>
      <c r="I607">
        <v>2212.4252999999999</v>
      </c>
      <c r="J607">
        <v>492.95346000000001</v>
      </c>
      <c r="K607">
        <v>10</v>
      </c>
      <c r="L607">
        <v>72.09787</v>
      </c>
      <c r="M607">
        <v>87.408670000000001</v>
      </c>
      <c r="N607" t="s">
        <v>2197</v>
      </c>
      <c r="O607">
        <v>59.262869999999999</v>
      </c>
      <c r="P607">
        <v>132.52283</v>
      </c>
      <c r="Q607">
        <v>579</v>
      </c>
      <c r="R607">
        <v>4.6449999999999996</v>
      </c>
      <c r="S607">
        <v>4.5369999999999999</v>
      </c>
      <c r="T607">
        <v>4.6449999999999996</v>
      </c>
      <c r="U607">
        <v>4.0540000000000003</v>
      </c>
      <c r="V607">
        <v>6.56</v>
      </c>
      <c r="W607">
        <v>4.0110000000000001</v>
      </c>
      <c r="X607">
        <v>9</v>
      </c>
      <c r="Y607">
        <v>7.9610000000000003</v>
      </c>
      <c r="Z607">
        <v>9</v>
      </c>
      <c r="AA607">
        <v>5.2720000000000002</v>
      </c>
      <c r="AB607">
        <v>4.6500000000000004</v>
      </c>
      <c r="AC607">
        <v>1.7709999999999999</v>
      </c>
      <c r="AD607">
        <v>72126.960000000006</v>
      </c>
      <c r="AE607">
        <v>9869.402</v>
      </c>
      <c r="AF607">
        <v>33322.311999999998</v>
      </c>
      <c r="AG607">
        <v>1</v>
      </c>
      <c r="AH607">
        <v>0.5</v>
      </c>
      <c r="AI607">
        <v>0.3</v>
      </c>
      <c r="AJ607">
        <v>0.26666667999999999</v>
      </c>
      <c r="AK607">
        <v>0.24942165999999999</v>
      </c>
      <c r="AL607">
        <v>0.25655173999999997</v>
      </c>
      <c r="AM607">
        <v>6</v>
      </c>
      <c r="AN607">
        <v>15</v>
      </c>
      <c r="AO607">
        <v>88</v>
      </c>
      <c r="AP607">
        <v>100</v>
      </c>
      <c r="AQ607" s="34">
        <v>11.345311000000001</v>
      </c>
      <c r="AR607" s="34">
        <v>4.8622769999999997</v>
      </c>
      <c r="AS607" s="34">
        <v>0.32415178</v>
      </c>
      <c r="AT607" s="34">
        <v>285.51404000000002</v>
      </c>
      <c r="AU607" s="34">
        <v>302.04577999999998</v>
      </c>
      <c r="AV607" s="34"/>
      <c r="AW607" s="34"/>
      <c r="AX607" s="34">
        <v>2.0420356000000002</v>
      </c>
      <c r="AY607" s="34">
        <v>1.8296638000000001</v>
      </c>
      <c r="AZ607" s="34">
        <v>0.22972897</v>
      </c>
      <c r="BA607" s="34">
        <v>3.0000002000000001</v>
      </c>
      <c r="BB607" s="34">
        <v>9.5515005E-2</v>
      </c>
      <c r="BC607" s="34">
        <v>0</v>
      </c>
      <c r="BD607" s="34">
        <v>0</v>
      </c>
      <c r="BE607" s="34">
        <v>0.1</v>
      </c>
      <c r="BF607" s="34">
        <v>0</v>
      </c>
      <c r="BG607" s="34">
        <v>1.2</v>
      </c>
      <c r="BH607" s="34">
        <v>2.2000000000000002</v>
      </c>
      <c r="BI607" s="34">
        <v>5.5000004999999996</v>
      </c>
      <c r="BJ607" s="34">
        <v>8.4500010000000003</v>
      </c>
      <c r="BK607" s="34">
        <v>4.42</v>
      </c>
      <c r="BL607" s="34">
        <v>3.7900002000000002</v>
      </c>
      <c r="BM607" s="34">
        <v>2.25</v>
      </c>
      <c r="BN607" s="34">
        <v>4</v>
      </c>
      <c r="BO607" s="34">
        <v>7.0000004999999996</v>
      </c>
      <c r="BP607" s="34">
        <v>3.3080970999999999E-3</v>
      </c>
      <c r="BQ607" s="34"/>
      <c r="BR607" s="34"/>
      <c r="BS607" s="34"/>
      <c r="BT607" s="34"/>
      <c r="BU607" s="34"/>
      <c r="BV607" s="34">
        <v>7.1500006000000003</v>
      </c>
      <c r="BW607" s="34"/>
      <c r="BX607" s="34">
        <v>0.31500002999999999</v>
      </c>
      <c r="BY607" s="34">
        <v>11.76</v>
      </c>
      <c r="BZ607" s="34">
        <v>26.460000999999998</v>
      </c>
      <c r="CA607" s="34">
        <v>0.3</v>
      </c>
      <c r="CB607" s="34"/>
      <c r="CC607" s="34"/>
      <c r="CD607" s="34"/>
      <c r="CE607" s="34"/>
      <c r="CF607" s="34"/>
      <c r="CG607" s="34"/>
      <c r="CH607" s="34"/>
      <c r="CI607" s="34"/>
      <c r="CJ607" s="34"/>
      <c r="CK607" s="34"/>
      <c r="CL607" s="34"/>
      <c r="CM607" s="34"/>
      <c r="CN607" s="34" t="s">
        <v>2176</v>
      </c>
    </row>
    <row r="608" spans="1:92">
      <c r="A608" t="s">
        <v>2825</v>
      </c>
      <c r="B608">
        <v>869</v>
      </c>
      <c r="C608" t="s">
        <v>560</v>
      </c>
      <c r="D608">
        <v>4.5916499999999996</v>
      </c>
      <c r="E608">
        <v>4.4431149999999997</v>
      </c>
      <c r="F608">
        <v>5293.7539999999999</v>
      </c>
      <c r="G608">
        <v>2170.5383000000002</v>
      </c>
      <c r="H608">
        <v>419.43310000000002</v>
      </c>
      <c r="I608">
        <v>2213.1577000000002</v>
      </c>
      <c r="J608">
        <v>490.625</v>
      </c>
      <c r="K608">
        <v>10</v>
      </c>
      <c r="L608">
        <v>61.385693000000003</v>
      </c>
      <c r="M608">
        <v>94.534369999999996</v>
      </c>
      <c r="N608" t="s">
        <v>2197</v>
      </c>
      <c r="O608">
        <v>50.457689999999999</v>
      </c>
      <c r="P608">
        <v>143.32631000000001</v>
      </c>
      <c r="Q608">
        <v>479</v>
      </c>
      <c r="R608">
        <v>4.2859999999999996</v>
      </c>
      <c r="S608">
        <v>5.8209999999999997</v>
      </c>
      <c r="T608">
        <v>4.2859999999999996</v>
      </c>
      <c r="U608">
        <v>4.2160000000000002</v>
      </c>
      <c r="V608">
        <v>6.93</v>
      </c>
      <c r="W608">
        <v>4.1500000000000004</v>
      </c>
      <c r="X608">
        <v>9</v>
      </c>
      <c r="Y608">
        <v>8.6839999999999993</v>
      </c>
      <c r="Z608">
        <v>9</v>
      </c>
      <c r="AA608">
        <v>8.0269999999999992</v>
      </c>
      <c r="AB608">
        <v>5.508</v>
      </c>
      <c r="AC608">
        <v>2.1</v>
      </c>
      <c r="AD608">
        <v>126873.37</v>
      </c>
      <c r="AE608">
        <v>9855.2260000000006</v>
      </c>
      <c r="AF608">
        <v>33670.76</v>
      </c>
      <c r="AG608">
        <v>1</v>
      </c>
      <c r="AH608">
        <v>0.5</v>
      </c>
      <c r="AI608">
        <v>0.3</v>
      </c>
      <c r="AJ608">
        <v>0.29166666000000002</v>
      </c>
      <c r="AK608">
        <v>0.18421319999999999</v>
      </c>
      <c r="AL608">
        <v>0.26231526999999999</v>
      </c>
      <c r="AM608">
        <v>6</v>
      </c>
      <c r="AN608">
        <v>15</v>
      </c>
      <c r="AO608">
        <v>90</v>
      </c>
      <c r="AP608">
        <v>100</v>
      </c>
      <c r="AQ608" s="34">
        <v>16.387274000000001</v>
      </c>
      <c r="AR608" s="34">
        <v>12.074833999999999</v>
      </c>
      <c r="AS608" s="34">
        <v>1.0062361</v>
      </c>
      <c r="AT608" s="34">
        <v>312.35989999999998</v>
      </c>
      <c r="AU608" s="34">
        <v>341.71807999999999</v>
      </c>
      <c r="AV608" s="34"/>
      <c r="AW608" s="34"/>
      <c r="AX608" s="34">
        <v>2.0420356000000002</v>
      </c>
      <c r="AY608" s="34">
        <v>5.4889913000000004</v>
      </c>
      <c r="AZ608" s="34">
        <v>0.22972897</v>
      </c>
      <c r="BA608" s="34">
        <v>3.0000002000000001</v>
      </c>
      <c r="BB608" s="34">
        <v>9.5515005E-2</v>
      </c>
      <c r="BC608" s="34">
        <v>0</v>
      </c>
      <c r="BD608" s="34">
        <v>1.5000001000000001</v>
      </c>
      <c r="BE608" s="34">
        <v>0.1</v>
      </c>
      <c r="BF608" s="34">
        <v>0</v>
      </c>
      <c r="BG608" s="34">
        <v>1.2</v>
      </c>
      <c r="BH608" s="34">
        <v>2.2000000000000002</v>
      </c>
      <c r="BI608" s="34">
        <v>5.5000004999999996</v>
      </c>
      <c r="BJ608" s="34">
        <v>8.4500010000000003</v>
      </c>
      <c r="BK608" s="34">
        <v>4.42</v>
      </c>
      <c r="BL608" s="34">
        <v>3.7900002000000002</v>
      </c>
      <c r="BM608" s="34">
        <v>2.25</v>
      </c>
      <c r="BN608" s="34">
        <v>4</v>
      </c>
      <c r="BO608" s="34">
        <v>7.0000004999999996</v>
      </c>
      <c r="BP608" s="34"/>
      <c r="BQ608" s="34"/>
      <c r="BR608" s="34"/>
      <c r="BS608" s="34"/>
      <c r="BT608" s="34"/>
      <c r="BU608" s="34"/>
      <c r="BV608" s="34">
        <v>8.0079999999999991</v>
      </c>
      <c r="BW608" s="34"/>
      <c r="BX608" s="34">
        <v>0.31500002999999999</v>
      </c>
      <c r="BY608" s="34">
        <v>14.400001</v>
      </c>
      <c r="BZ608" s="34">
        <v>32.4</v>
      </c>
      <c r="CA608" s="34">
        <v>0.3</v>
      </c>
      <c r="CB608" s="34"/>
      <c r="CC608" s="34"/>
      <c r="CD608" s="34"/>
      <c r="CE608" s="34"/>
      <c r="CF608" s="34"/>
      <c r="CG608" s="34"/>
      <c r="CH608" s="34"/>
      <c r="CI608" s="34"/>
      <c r="CJ608" s="34"/>
      <c r="CK608" s="34"/>
      <c r="CL608" s="34"/>
      <c r="CM608" s="34"/>
      <c r="CN608" s="34" t="s">
        <v>2233</v>
      </c>
    </row>
    <row r="609" spans="1:92">
      <c r="A609" t="s">
        <v>2826</v>
      </c>
      <c r="B609">
        <v>870</v>
      </c>
      <c r="C609" t="s">
        <v>561</v>
      </c>
      <c r="D609">
        <v>5.5932836999999997</v>
      </c>
      <c r="E609">
        <v>4.1606708000000001</v>
      </c>
      <c r="F609">
        <v>3169.8535000000002</v>
      </c>
      <c r="G609">
        <v>46.002772999999998</v>
      </c>
      <c r="H609">
        <v>419.52820000000003</v>
      </c>
      <c r="I609">
        <v>2215.0012000000002</v>
      </c>
      <c r="J609">
        <v>489.32135</v>
      </c>
      <c r="K609">
        <v>10</v>
      </c>
      <c r="L609">
        <v>74.776510000000002</v>
      </c>
      <c r="M609">
        <v>88.524919999999995</v>
      </c>
      <c r="N609" t="s">
        <v>2197</v>
      </c>
      <c r="O609">
        <v>61.464657000000003</v>
      </c>
      <c r="P609">
        <v>134.21520000000001</v>
      </c>
      <c r="Q609">
        <v>589</v>
      </c>
      <c r="R609">
        <v>4.7300000000000004</v>
      </c>
      <c r="S609">
        <v>4.5039999999999996</v>
      </c>
      <c r="T609">
        <v>4.7300000000000004</v>
      </c>
      <c r="U609">
        <v>4.08</v>
      </c>
      <c r="V609">
        <v>7.7729999999999997</v>
      </c>
      <c r="W609">
        <v>4.0339999999999998</v>
      </c>
      <c r="X609">
        <v>9</v>
      </c>
      <c r="Y609">
        <v>9</v>
      </c>
      <c r="Z609">
        <v>9</v>
      </c>
      <c r="AA609">
        <v>8.1059999999999999</v>
      </c>
      <c r="AB609">
        <v>6.2329999999999997</v>
      </c>
      <c r="AC609">
        <v>3.16</v>
      </c>
      <c r="AD609">
        <v>124494.36</v>
      </c>
      <c r="AE609">
        <v>9751.7729999999992</v>
      </c>
      <c r="AF609">
        <v>37621.733999999997</v>
      </c>
      <c r="AG609">
        <v>1</v>
      </c>
      <c r="AH609">
        <v>0.5</v>
      </c>
      <c r="AI609">
        <v>0.33333333999999998</v>
      </c>
      <c r="AJ609">
        <v>0.30833334000000001</v>
      </c>
      <c r="AK609">
        <v>0.28630932999999997</v>
      </c>
      <c r="AL609">
        <v>0.29113299999999998</v>
      </c>
      <c r="AM609">
        <v>3</v>
      </c>
      <c r="AN609">
        <v>15</v>
      </c>
      <c r="AO609">
        <v>90</v>
      </c>
      <c r="AP609">
        <v>100</v>
      </c>
      <c r="AQ609" s="34">
        <v>18.152498000000001</v>
      </c>
      <c r="AR609" s="34">
        <v>10.464855999999999</v>
      </c>
      <c r="AS609" s="34">
        <v>1.0062361</v>
      </c>
      <c r="AT609" s="34">
        <v>556.54767000000004</v>
      </c>
      <c r="AU609" s="34">
        <v>586.06115999999997</v>
      </c>
      <c r="AV609" s="34"/>
      <c r="AW609" s="34"/>
      <c r="AX609" s="34">
        <v>2.0420356000000002</v>
      </c>
      <c r="AY609" s="34">
        <v>5.4889913000000004</v>
      </c>
      <c r="AZ609" s="34">
        <v>0.22972897</v>
      </c>
      <c r="BA609" s="34">
        <v>3.0000002000000001</v>
      </c>
      <c r="BB609" s="34">
        <v>4.7755002999999997E-2</v>
      </c>
      <c r="BC609" s="34">
        <v>0</v>
      </c>
      <c r="BD609" s="34">
        <v>0</v>
      </c>
      <c r="BE609" s="34">
        <v>0.1</v>
      </c>
      <c r="BF609" s="34">
        <v>0</v>
      </c>
      <c r="BG609" s="34">
        <v>1.2</v>
      </c>
      <c r="BH609" s="34">
        <v>2.2000000000000002</v>
      </c>
      <c r="BI609" s="34">
        <v>5.5000004999999996</v>
      </c>
      <c r="BJ609" s="34">
        <v>5.69</v>
      </c>
      <c r="BK609" s="34">
        <v>12.000000999999999</v>
      </c>
      <c r="BL609" s="34">
        <v>7.6600003000000001</v>
      </c>
      <c r="BM609" s="34">
        <v>2.25</v>
      </c>
      <c r="BN609" s="34">
        <v>7.0000004999999996</v>
      </c>
      <c r="BO609" s="34">
        <v>10</v>
      </c>
      <c r="BP609" s="34">
        <v>3.3080970999999999E-3</v>
      </c>
      <c r="BQ609" s="34"/>
      <c r="BR609" s="34"/>
      <c r="BS609" s="34"/>
      <c r="BT609" s="34"/>
      <c r="BU609" s="34"/>
      <c r="BV609" s="34">
        <v>8.5800009999999993</v>
      </c>
      <c r="BW609" s="34"/>
      <c r="BX609" s="34">
        <v>0.31500002999999999</v>
      </c>
      <c r="BY609" s="34">
        <v>16</v>
      </c>
      <c r="BZ609" s="34">
        <v>36</v>
      </c>
      <c r="CA609" s="34">
        <v>0.3</v>
      </c>
      <c r="CB609" s="34"/>
      <c r="CC609" s="34"/>
      <c r="CD609" s="34"/>
      <c r="CE609" s="34"/>
      <c r="CF609" s="34"/>
      <c r="CG609" s="34"/>
      <c r="CH609" s="34"/>
      <c r="CI609" s="34"/>
      <c r="CJ609" s="34"/>
      <c r="CK609" s="34"/>
      <c r="CL609" s="34"/>
      <c r="CM609" s="34"/>
      <c r="CN609" s="34" t="s">
        <v>2176</v>
      </c>
    </row>
    <row r="610" spans="1:92">
      <c r="A610" t="s">
        <v>2827</v>
      </c>
      <c r="B610">
        <v>871</v>
      </c>
      <c r="C610" t="s">
        <v>422</v>
      </c>
      <c r="D610">
        <v>4.0720850000000004</v>
      </c>
      <c r="E610">
        <v>2.7862605999999999</v>
      </c>
      <c r="F610">
        <v>3067.7950000000001</v>
      </c>
      <c r="G610">
        <v>179.19114999999999</v>
      </c>
      <c r="H610">
        <v>1445.0183999999999</v>
      </c>
      <c r="I610">
        <v>758.70543999999995</v>
      </c>
      <c r="J610">
        <v>684.87990000000002</v>
      </c>
      <c r="K610">
        <v>9</v>
      </c>
      <c r="L610">
        <v>59.707990000000002</v>
      </c>
      <c r="M610">
        <v>111.450424</v>
      </c>
      <c r="N610" t="s">
        <v>2202</v>
      </c>
      <c r="O610">
        <v>92.547380000000004</v>
      </c>
      <c r="P610">
        <v>121.14176999999999</v>
      </c>
      <c r="Q610">
        <v>467</v>
      </c>
      <c r="R610">
        <v>4.0359999999999996</v>
      </c>
      <c r="S610">
        <v>4.431</v>
      </c>
      <c r="T610">
        <v>4.0359999999999996</v>
      </c>
      <c r="U610">
        <v>3.3380000000000001</v>
      </c>
      <c r="V610">
        <v>6.3550000000000004</v>
      </c>
      <c r="W610">
        <v>6.1390000000000002</v>
      </c>
      <c r="X610">
        <v>8.1229999999999993</v>
      </c>
      <c r="Y610">
        <v>5.98</v>
      </c>
      <c r="Z610">
        <v>7.11</v>
      </c>
      <c r="AA610">
        <v>5.125</v>
      </c>
      <c r="AB610">
        <v>1.0149999999999999</v>
      </c>
      <c r="AC610">
        <v>0.97</v>
      </c>
      <c r="AD610">
        <v>82245.649999999994</v>
      </c>
      <c r="AE610">
        <v>6546.56</v>
      </c>
      <c r="AF610">
        <v>20255.217000000001</v>
      </c>
      <c r="AG610">
        <v>2.5</v>
      </c>
      <c r="AH610">
        <v>1</v>
      </c>
      <c r="AI610">
        <v>8.3333335999999994E-2</v>
      </c>
      <c r="AJ610">
        <v>0.10000001</v>
      </c>
      <c r="AK610">
        <v>0.15627468999999999</v>
      </c>
      <c r="AL610">
        <v>0.1532258</v>
      </c>
      <c r="AM610">
        <v>7</v>
      </c>
      <c r="AN610">
        <v>45</v>
      </c>
      <c r="AO610">
        <v>60</v>
      </c>
      <c r="AP610">
        <v>100</v>
      </c>
      <c r="AQ610" s="34">
        <v>18.687239999999999</v>
      </c>
      <c r="AR610" s="34">
        <v>0</v>
      </c>
      <c r="AS610" s="34">
        <v>0.37374481999999998</v>
      </c>
      <c r="AT610" s="34">
        <v>198.91739000000001</v>
      </c>
      <c r="AU610" s="34">
        <v>217.97836000000001</v>
      </c>
      <c r="AV610" s="34">
        <v>4.2722182000000001E-4</v>
      </c>
      <c r="AW610" s="34">
        <v>3.6756641999999999</v>
      </c>
      <c r="AX610" s="34"/>
      <c r="AY610" s="34">
        <v>4.2116984999999998</v>
      </c>
      <c r="AZ610" s="34">
        <v>1.9756693999999999</v>
      </c>
      <c r="BA610" s="34">
        <v>3.0000002000000001</v>
      </c>
      <c r="BB610" s="34">
        <v>0.18928</v>
      </c>
      <c r="BC610" s="34">
        <v>0</v>
      </c>
      <c r="BD610" s="34">
        <v>0</v>
      </c>
      <c r="BE610" s="34">
        <v>0.3</v>
      </c>
      <c r="BF610" s="34">
        <v>0</v>
      </c>
      <c r="BG610" s="34">
        <v>0.3</v>
      </c>
      <c r="BH610" s="34">
        <v>1</v>
      </c>
      <c r="BI610" s="34">
        <v>2.5</v>
      </c>
      <c r="BJ610" s="34">
        <v>8.2800010000000004</v>
      </c>
      <c r="BK610" s="34">
        <v>2</v>
      </c>
      <c r="BL610" s="34">
        <v>0</v>
      </c>
      <c r="BM610" s="34">
        <v>0.72</v>
      </c>
      <c r="BN610" s="34">
        <v>2</v>
      </c>
      <c r="BO610" s="34">
        <v>0</v>
      </c>
      <c r="BP610" s="34">
        <v>4.1167434000000003E-2</v>
      </c>
      <c r="BQ610" s="34"/>
      <c r="BR610" s="34"/>
      <c r="BS610" s="34"/>
      <c r="BT610" s="34"/>
      <c r="BU610" s="34"/>
      <c r="BV610" s="34">
        <v>0.90150005</v>
      </c>
      <c r="BW610" s="34">
        <v>5.0000009999999996E-3</v>
      </c>
      <c r="BX610" s="34">
        <v>0.57750005000000004</v>
      </c>
      <c r="BY610" s="34">
        <v>1.6</v>
      </c>
      <c r="BZ610" s="34">
        <v>3.6000000999999999</v>
      </c>
      <c r="CA610" s="34"/>
      <c r="CB610" s="34"/>
      <c r="CC610" s="34"/>
      <c r="CD610" s="34"/>
      <c r="CE610" s="34"/>
      <c r="CF610" s="34"/>
      <c r="CG610" s="34"/>
      <c r="CH610" s="34"/>
      <c r="CI610" s="34"/>
      <c r="CJ610" s="34"/>
      <c r="CK610" s="34"/>
      <c r="CL610" s="34"/>
      <c r="CM610" s="34"/>
      <c r="CN610" s="34" t="s">
        <v>2176</v>
      </c>
    </row>
    <row r="611" spans="1:92">
      <c r="A611" t="s">
        <v>2828</v>
      </c>
      <c r="B611">
        <v>872</v>
      </c>
      <c r="C611" t="s">
        <v>562</v>
      </c>
      <c r="D611">
        <v>2.3967947999999999</v>
      </c>
      <c r="E611">
        <v>1.4991852000000001</v>
      </c>
      <c r="F611">
        <v>1875.3448000000001</v>
      </c>
      <c r="G611">
        <v>22.481366999999999</v>
      </c>
      <c r="H611">
        <v>1227.3271</v>
      </c>
      <c r="I611">
        <v>217.60400000000001</v>
      </c>
      <c r="J611">
        <v>407.93239999999997</v>
      </c>
      <c r="K611">
        <v>8</v>
      </c>
      <c r="L611">
        <v>145.26027999999999</v>
      </c>
      <c r="M611">
        <v>149.91852</v>
      </c>
      <c r="N611" t="s">
        <v>2172</v>
      </c>
      <c r="O611">
        <v>126.14709499999999</v>
      </c>
      <c r="P611">
        <v>124.93210000000001</v>
      </c>
      <c r="Q611">
        <v>322</v>
      </c>
      <c r="R611">
        <v>3.0960000000000001</v>
      </c>
      <c r="S611">
        <v>3.464</v>
      </c>
      <c r="T611">
        <v>3.0960000000000001</v>
      </c>
      <c r="U611">
        <v>2.4489999999999998</v>
      </c>
      <c r="V611">
        <v>1.5649999999999999</v>
      </c>
      <c r="W611">
        <v>3.6520000000000001</v>
      </c>
      <c r="X611">
        <v>0</v>
      </c>
      <c r="Y611">
        <v>0</v>
      </c>
      <c r="Z611">
        <v>2.2480000000000002</v>
      </c>
      <c r="AA611">
        <v>0.67100000000000004</v>
      </c>
      <c r="AB611">
        <v>1.536</v>
      </c>
      <c r="AC611">
        <v>4.1000000000000002E-2</v>
      </c>
      <c r="AD611">
        <v>6000</v>
      </c>
      <c r="AE611">
        <v>5137.12</v>
      </c>
      <c r="AF611">
        <v>7415.3239999999996</v>
      </c>
      <c r="AG611">
        <v>0.8</v>
      </c>
      <c r="AH611">
        <v>0.6</v>
      </c>
      <c r="AI611">
        <v>1.6666667999999999E-2</v>
      </c>
      <c r="AJ611">
        <v>0.10000001</v>
      </c>
      <c r="AK611">
        <v>2.5704179000000001E-2</v>
      </c>
      <c r="AL611">
        <v>2.5194873999999999E-2</v>
      </c>
      <c r="AM611">
        <v>6</v>
      </c>
      <c r="AN611">
        <v>9</v>
      </c>
      <c r="AO611">
        <v>50</v>
      </c>
      <c r="AP611">
        <v>36</v>
      </c>
      <c r="AQ611" s="34">
        <v>0.91476005000000005</v>
      </c>
      <c r="AR611" s="34">
        <v>0</v>
      </c>
      <c r="AS611" s="34">
        <v>2.0582104000000001</v>
      </c>
      <c r="AT611" s="34">
        <v>7.081817</v>
      </c>
      <c r="AU611" s="34">
        <v>10.054788</v>
      </c>
      <c r="AV611" s="34"/>
      <c r="AW611" s="34"/>
      <c r="AX611" s="34"/>
      <c r="AY611" s="34"/>
      <c r="AZ611" s="34"/>
      <c r="BA611" s="34">
        <v>3.0000002000000001</v>
      </c>
      <c r="BB611" s="34">
        <v>1.8560001999999999E-2</v>
      </c>
      <c r="BC611" s="34">
        <v>0</v>
      </c>
      <c r="BD611" s="34">
        <v>0</v>
      </c>
      <c r="BE611" s="34">
        <v>0.3</v>
      </c>
      <c r="BF611" s="34">
        <v>0</v>
      </c>
      <c r="BG611" s="34">
        <v>0.3</v>
      </c>
      <c r="BH611" s="34">
        <v>0.4</v>
      </c>
      <c r="BI611" s="34">
        <v>0.90000004</v>
      </c>
      <c r="BJ611" s="34">
        <v>1.1000000000000001</v>
      </c>
      <c r="BK611" s="34">
        <v>0</v>
      </c>
      <c r="BL611" s="34">
        <v>0</v>
      </c>
      <c r="BM611" s="34">
        <v>0.1</v>
      </c>
      <c r="BN611" s="34">
        <v>0</v>
      </c>
      <c r="BO611" s="34">
        <v>0</v>
      </c>
      <c r="BP611" s="34"/>
      <c r="BQ611" s="34"/>
      <c r="BR611" s="34"/>
      <c r="BS611" s="34"/>
      <c r="BT611" s="34"/>
      <c r="BU611" s="34"/>
      <c r="BV611" s="34">
        <v>3.7200004999999998</v>
      </c>
      <c r="BW611" s="34"/>
      <c r="BX611" s="34"/>
      <c r="BY611" s="34">
        <v>4.0800004000000003</v>
      </c>
      <c r="BZ611" s="34">
        <v>10.692</v>
      </c>
      <c r="CA611" s="34"/>
      <c r="CB611" s="34"/>
      <c r="CC611" s="34"/>
      <c r="CD611" s="34"/>
      <c r="CE611" s="34"/>
      <c r="CF611" s="34"/>
      <c r="CG611" s="34"/>
      <c r="CH611" s="34"/>
      <c r="CI611" s="34"/>
      <c r="CJ611" s="34"/>
      <c r="CK611" s="34"/>
      <c r="CL611" s="34"/>
      <c r="CM611" s="34"/>
      <c r="CN611" s="34" t="s">
        <v>2182</v>
      </c>
    </row>
    <row r="612" spans="1:92">
      <c r="A612" t="s">
        <v>2829</v>
      </c>
      <c r="B612">
        <v>873</v>
      </c>
      <c r="C612" t="s">
        <v>562</v>
      </c>
      <c r="D612">
        <v>2.9483158999999999</v>
      </c>
      <c r="E612">
        <v>2.2936912</v>
      </c>
      <c r="F612">
        <v>2233.8087999999998</v>
      </c>
      <c r="G612">
        <v>1026.8330000000001</v>
      </c>
      <c r="H612">
        <v>426.92122999999998</v>
      </c>
      <c r="I612">
        <v>625.00336000000004</v>
      </c>
      <c r="J612">
        <v>155.05116000000001</v>
      </c>
      <c r="K612">
        <v>9</v>
      </c>
      <c r="L612">
        <v>43.230434000000002</v>
      </c>
      <c r="M612">
        <v>91.747649999999993</v>
      </c>
      <c r="N612" t="s">
        <v>2195</v>
      </c>
      <c r="O612">
        <v>86.715164000000001</v>
      </c>
      <c r="P612">
        <v>120.72059</v>
      </c>
      <c r="Q612">
        <v>332</v>
      </c>
      <c r="R612">
        <v>3.4340000000000002</v>
      </c>
      <c r="S612">
        <v>3.7810000000000001</v>
      </c>
      <c r="T612">
        <v>3.4340000000000002</v>
      </c>
      <c r="U612">
        <v>3.0289999999999999</v>
      </c>
      <c r="V612">
        <v>3.2530000000000001</v>
      </c>
      <c r="W612">
        <v>5.641</v>
      </c>
      <c r="X612">
        <v>5.8419999999999996</v>
      </c>
      <c r="Y612">
        <v>0</v>
      </c>
      <c r="Z612">
        <v>2.4540000000000002</v>
      </c>
      <c r="AA612">
        <v>1.44</v>
      </c>
      <c r="AB612">
        <v>0.53600000000000003</v>
      </c>
      <c r="AC612">
        <v>0.47799999999999998</v>
      </c>
      <c r="AD612">
        <v>8874.9599999999991</v>
      </c>
      <c r="AE612">
        <v>4753.29</v>
      </c>
      <c r="AF612">
        <v>19918.437999999998</v>
      </c>
      <c r="AG612">
        <v>3.5</v>
      </c>
      <c r="AH612">
        <v>2.5</v>
      </c>
      <c r="AI612">
        <v>0.25</v>
      </c>
      <c r="AJ612">
        <v>8.3333339999999995E-3</v>
      </c>
      <c r="AK612">
        <v>0.75445220000000002</v>
      </c>
      <c r="AL612">
        <v>0.21966666000000001</v>
      </c>
      <c r="AM612">
        <v>40</v>
      </c>
      <c r="AN612">
        <v>7</v>
      </c>
      <c r="AO612">
        <v>90</v>
      </c>
      <c r="AP612">
        <v>30</v>
      </c>
      <c r="AQ612" s="34">
        <v>0</v>
      </c>
      <c r="AR612" s="34">
        <v>0</v>
      </c>
      <c r="AS612" s="34">
        <v>0.71874004999999996</v>
      </c>
      <c r="AT612" s="34">
        <v>0</v>
      </c>
      <c r="AU612" s="34">
        <v>0.14884831000000001</v>
      </c>
      <c r="AV612" s="34"/>
      <c r="AW612" s="34"/>
      <c r="AX612" s="34">
        <v>45.945796999999999</v>
      </c>
      <c r="AY612" s="34">
        <v>2.7567477</v>
      </c>
      <c r="AZ612" s="34"/>
      <c r="BA612" s="34">
        <v>3.0000002000000001</v>
      </c>
      <c r="BB612" s="34">
        <v>0.77664506</v>
      </c>
      <c r="BC612" s="34">
        <v>0</v>
      </c>
      <c r="BD612" s="34">
        <v>0</v>
      </c>
      <c r="BE612" s="34">
        <v>0.1</v>
      </c>
      <c r="BF612" s="34">
        <v>0</v>
      </c>
      <c r="BG612" s="34">
        <v>0.2</v>
      </c>
      <c r="BH612" s="34">
        <v>1</v>
      </c>
      <c r="BI612" s="34">
        <v>3.1000000999999999</v>
      </c>
      <c r="BJ612" s="34">
        <v>12.900001</v>
      </c>
      <c r="BK612" s="34">
        <v>0.4</v>
      </c>
      <c r="BL612" s="34">
        <v>0</v>
      </c>
      <c r="BM612" s="34">
        <v>0.70000004999999998</v>
      </c>
      <c r="BN612" s="34">
        <v>0</v>
      </c>
      <c r="BO612" s="34">
        <v>0</v>
      </c>
      <c r="BP612" s="34">
        <v>4.1167434000000003E-2</v>
      </c>
      <c r="BQ612" s="34"/>
      <c r="BR612" s="34"/>
      <c r="BS612" s="34"/>
      <c r="BT612" s="34"/>
      <c r="BU612" s="34"/>
      <c r="BV612" s="34">
        <v>0.3</v>
      </c>
      <c r="BW612" s="34"/>
      <c r="BX612" s="34"/>
      <c r="BY612" s="34"/>
      <c r="BZ612" s="34"/>
      <c r="CA612" s="34"/>
      <c r="CB612" s="34"/>
      <c r="CC612" s="34"/>
      <c r="CD612" s="34"/>
      <c r="CE612" s="34"/>
      <c r="CF612" s="34"/>
      <c r="CG612" s="34"/>
      <c r="CH612" s="34"/>
      <c r="CI612" s="34"/>
      <c r="CJ612" s="34"/>
      <c r="CK612" s="34"/>
      <c r="CL612" s="34"/>
      <c r="CM612" s="34"/>
      <c r="CN612" s="34" t="s">
        <v>2176</v>
      </c>
    </row>
    <row r="613" spans="1:92">
      <c r="A613" t="s">
        <v>2830</v>
      </c>
      <c r="B613">
        <v>874</v>
      </c>
      <c r="C613" t="s">
        <v>563</v>
      </c>
      <c r="D613">
        <v>5.0098704999999999</v>
      </c>
      <c r="E613">
        <v>3.3875701</v>
      </c>
      <c r="F613">
        <v>3017.3004999999998</v>
      </c>
      <c r="G613">
        <v>836.49927000000002</v>
      </c>
      <c r="H613">
        <v>461.77629999999999</v>
      </c>
      <c r="I613">
        <v>1094.2745</v>
      </c>
      <c r="J613">
        <v>624.75019999999995</v>
      </c>
      <c r="K613">
        <v>9</v>
      </c>
      <c r="L613">
        <v>73.458510000000004</v>
      </c>
      <c r="M613">
        <v>135.50280000000001</v>
      </c>
      <c r="N613" t="s">
        <v>2184</v>
      </c>
      <c r="O613">
        <v>108.910225</v>
      </c>
      <c r="P613">
        <v>112.91901</v>
      </c>
      <c r="Q613">
        <v>445</v>
      </c>
      <c r="R613">
        <v>4.4770000000000003</v>
      </c>
      <c r="S613">
        <v>4.3940000000000001</v>
      </c>
      <c r="T613">
        <v>4.4770000000000003</v>
      </c>
      <c r="U613">
        <v>3.681</v>
      </c>
      <c r="V613">
        <v>4.08</v>
      </c>
      <c r="W613">
        <v>3.2120000000000002</v>
      </c>
      <c r="X613">
        <v>8.8550000000000004</v>
      </c>
      <c r="Y613">
        <v>3.3540000000000001</v>
      </c>
      <c r="Z613">
        <v>5.2069999999999999</v>
      </c>
      <c r="AA613">
        <v>2.3220000000000001</v>
      </c>
      <c r="AB613">
        <v>1.4359999999999999</v>
      </c>
      <c r="AC613">
        <v>1.4490000000000001</v>
      </c>
      <c r="AD613">
        <v>18249.761999999999</v>
      </c>
      <c r="AE613">
        <v>5253.6103999999996</v>
      </c>
      <c r="AF613">
        <v>28184.565999999999</v>
      </c>
      <c r="AG613">
        <v>3.5</v>
      </c>
      <c r="AH613">
        <v>2.5</v>
      </c>
      <c r="AI613">
        <v>0.25</v>
      </c>
      <c r="AJ613">
        <v>4.1666667999999997E-2</v>
      </c>
      <c r="AK613">
        <v>0.35222787</v>
      </c>
      <c r="AL613">
        <v>0.15190476</v>
      </c>
      <c r="AM613">
        <v>30</v>
      </c>
      <c r="AN613">
        <v>7</v>
      </c>
      <c r="AO613">
        <v>60</v>
      </c>
      <c r="AP613">
        <v>90</v>
      </c>
      <c r="AQ613" s="34">
        <v>1.7249762</v>
      </c>
      <c r="AR613" s="34">
        <v>2.5874646000000001</v>
      </c>
      <c r="AS613" s="34">
        <v>0</v>
      </c>
      <c r="AT613" s="34">
        <v>4.4115542999999997</v>
      </c>
      <c r="AU613" s="34">
        <v>8.7239950000000004</v>
      </c>
      <c r="AV613" s="34"/>
      <c r="AW613" s="34"/>
      <c r="AX613" s="34">
        <v>6.8918689999999998</v>
      </c>
      <c r="AY613" s="34">
        <v>2.0101285</v>
      </c>
      <c r="AZ613" s="34">
        <v>8.0405139999999999</v>
      </c>
      <c r="BA613" s="34">
        <v>0.5</v>
      </c>
      <c r="BB613" s="34">
        <v>0.37680503999999998</v>
      </c>
      <c r="BC613" s="34">
        <v>0</v>
      </c>
      <c r="BD613" s="34">
        <v>0</v>
      </c>
      <c r="BE613" s="34">
        <v>0.1</v>
      </c>
      <c r="BF613" s="34">
        <v>0</v>
      </c>
      <c r="BG613" s="34">
        <v>0.1</v>
      </c>
      <c r="BH613" s="34">
        <v>0.6</v>
      </c>
      <c r="BI613" s="34">
        <v>7.7000003000000001</v>
      </c>
      <c r="BJ613" s="34">
        <v>4</v>
      </c>
      <c r="BK613" s="34">
        <v>6.0000004999999996</v>
      </c>
      <c r="BL613" s="34">
        <v>0</v>
      </c>
      <c r="BM613" s="34">
        <v>3.0000002000000001</v>
      </c>
      <c r="BN613" s="34">
        <v>1</v>
      </c>
      <c r="BO613" s="34">
        <v>0</v>
      </c>
      <c r="BP613" s="34">
        <v>4.1167434000000003E-2</v>
      </c>
      <c r="BQ613" s="34"/>
      <c r="BR613" s="34"/>
      <c r="BS613" s="34"/>
      <c r="BT613" s="34"/>
      <c r="BU613" s="34"/>
      <c r="BV613" s="34">
        <v>1.5000001000000001</v>
      </c>
      <c r="BW613" s="34"/>
      <c r="BX613" s="34"/>
      <c r="BY613" s="34">
        <v>2.5200002000000001</v>
      </c>
      <c r="BZ613" s="34">
        <v>5.67</v>
      </c>
      <c r="CA613" s="34"/>
      <c r="CB613" s="34"/>
      <c r="CC613" s="34"/>
      <c r="CD613" s="34"/>
      <c r="CE613" s="34"/>
      <c r="CF613" s="34"/>
      <c r="CG613" s="34"/>
      <c r="CH613" s="34"/>
      <c r="CI613" s="34"/>
      <c r="CJ613" s="34"/>
      <c r="CK613" s="34"/>
      <c r="CL613" s="34"/>
      <c r="CM613" s="34"/>
      <c r="CN613" s="34" t="s">
        <v>2173</v>
      </c>
    </row>
    <row r="614" spans="1:92">
      <c r="A614" t="s">
        <v>2831</v>
      </c>
      <c r="B614">
        <v>875</v>
      </c>
      <c r="C614" t="s">
        <v>564</v>
      </c>
      <c r="D614">
        <v>5.8683740000000002</v>
      </c>
      <c r="E614">
        <v>3.5300571999999999</v>
      </c>
      <c r="F614">
        <v>2884.2314000000001</v>
      </c>
      <c r="G614">
        <v>814.44029999999998</v>
      </c>
      <c r="H614">
        <v>459.64877000000001</v>
      </c>
      <c r="I614">
        <v>985.39215000000002</v>
      </c>
      <c r="J614">
        <v>624.75019999999995</v>
      </c>
      <c r="K614">
        <v>9</v>
      </c>
      <c r="L614">
        <v>86.046530000000004</v>
      </c>
      <c r="M614">
        <v>141.20229</v>
      </c>
      <c r="N614" t="s">
        <v>2184</v>
      </c>
      <c r="O614">
        <v>127.57335</v>
      </c>
      <c r="P614">
        <v>117.66857</v>
      </c>
      <c r="Q614">
        <v>556</v>
      </c>
      <c r="R614">
        <v>4.8449999999999998</v>
      </c>
      <c r="S614">
        <v>4.2960000000000003</v>
      </c>
      <c r="T614">
        <v>4.8449999999999998</v>
      </c>
      <c r="U614">
        <v>3.758</v>
      </c>
      <c r="V614">
        <v>4.8730000000000002</v>
      </c>
      <c r="W614">
        <v>3.613</v>
      </c>
      <c r="X614">
        <v>8.8550000000000004</v>
      </c>
      <c r="Y614">
        <v>4.8040000000000003</v>
      </c>
      <c r="Z614">
        <v>6.2460000000000004</v>
      </c>
      <c r="AA614">
        <v>3.7949999999999999</v>
      </c>
      <c r="AB614">
        <v>1.6359999999999999</v>
      </c>
      <c r="AC614">
        <v>0.81499999999999995</v>
      </c>
      <c r="AD614">
        <v>55781.663999999997</v>
      </c>
      <c r="AE614">
        <v>7653.6103999999996</v>
      </c>
      <c r="AF614">
        <v>20127.062000000002</v>
      </c>
      <c r="AG614">
        <v>3.5</v>
      </c>
      <c r="AH614">
        <v>2.5</v>
      </c>
      <c r="AI614">
        <v>0.25</v>
      </c>
      <c r="AJ614">
        <v>5.8333334000000001E-2</v>
      </c>
      <c r="AK614">
        <v>0.36495218000000001</v>
      </c>
      <c r="AL614">
        <v>0.15206185999999999</v>
      </c>
      <c r="AM614">
        <v>30</v>
      </c>
      <c r="AN614">
        <v>7</v>
      </c>
      <c r="AO614">
        <v>60</v>
      </c>
      <c r="AP614">
        <v>90</v>
      </c>
      <c r="AQ614" s="34">
        <v>5.7499203999999997</v>
      </c>
      <c r="AR614" s="34">
        <v>6.1279782999999997</v>
      </c>
      <c r="AS614" s="34">
        <v>0.56751715999999996</v>
      </c>
      <c r="AT614" s="34">
        <v>107.2115</v>
      </c>
      <c r="AU614" s="34">
        <v>119.31202999999999</v>
      </c>
      <c r="AV614" s="34"/>
      <c r="AW614" s="34"/>
      <c r="AX614" s="34"/>
      <c r="AY614" s="34">
        <v>1.7229673000000001</v>
      </c>
      <c r="AZ614" s="34">
        <v>1.1486448</v>
      </c>
      <c r="BA614" s="34">
        <v>3.0000002000000001</v>
      </c>
      <c r="BB614" s="34">
        <v>0.37680503999999998</v>
      </c>
      <c r="BC614" s="34">
        <v>0</v>
      </c>
      <c r="BD614" s="34">
        <v>0</v>
      </c>
      <c r="BE614" s="34">
        <v>0.1</v>
      </c>
      <c r="BF614" s="34">
        <v>0</v>
      </c>
      <c r="BG614" s="34">
        <v>0.5</v>
      </c>
      <c r="BH614" s="34">
        <v>1.4000001</v>
      </c>
      <c r="BI614" s="34">
        <v>2.1000000999999999</v>
      </c>
      <c r="BJ614" s="34">
        <v>5</v>
      </c>
      <c r="BK614" s="34">
        <v>5</v>
      </c>
      <c r="BL614" s="34">
        <v>0</v>
      </c>
      <c r="BM614" s="34">
        <v>2</v>
      </c>
      <c r="BN614" s="34">
        <v>2</v>
      </c>
      <c r="BO614" s="34">
        <v>0</v>
      </c>
      <c r="BP614" s="34">
        <v>4.1167434000000003E-2</v>
      </c>
      <c r="BQ614" s="34"/>
      <c r="BR614" s="34"/>
      <c r="BS614" s="34"/>
      <c r="BT614" s="34"/>
      <c r="BU614" s="34"/>
      <c r="BV614" s="34">
        <v>2.1000000999999999</v>
      </c>
      <c r="BW614" s="34"/>
      <c r="BX614" s="34"/>
      <c r="BY614" s="34">
        <v>3.6000000999999999</v>
      </c>
      <c r="BZ614" s="34">
        <v>8.1</v>
      </c>
      <c r="CA614" s="34"/>
      <c r="CB614" s="34"/>
      <c r="CC614" s="34"/>
      <c r="CD614" s="34"/>
      <c r="CE614" s="34"/>
      <c r="CF614" s="34"/>
      <c r="CG614" s="34"/>
      <c r="CH614" s="34"/>
      <c r="CI614" s="34"/>
      <c r="CJ614" s="34"/>
      <c r="CK614" s="34"/>
      <c r="CL614" s="34"/>
      <c r="CM614" s="34"/>
      <c r="CN614" s="34" t="s">
        <v>2233</v>
      </c>
    </row>
    <row r="615" spans="1:92">
      <c r="A615" t="s">
        <v>2832</v>
      </c>
      <c r="B615">
        <v>876</v>
      </c>
      <c r="C615" t="s">
        <v>565</v>
      </c>
      <c r="D615">
        <v>6.3148669999999996</v>
      </c>
      <c r="E615">
        <v>3.1405720000000001</v>
      </c>
      <c r="F615">
        <v>2255.9032999999999</v>
      </c>
      <c r="G615">
        <v>543.6952</v>
      </c>
      <c r="H615">
        <v>451.13580000000002</v>
      </c>
      <c r="I615">
        <v>636.32209999999998</v>
      </c>
      <c r="J615">
        <v>624.75019999999995</v>
      </c>
      <c r="K615">
        <v>9</v>
      </c>
      <c r="L615">
        <v>92.593350000000001</v>
      </c>
      <c r="M615">
        <v>125.62287999999999</v>
      </c>
      <c r="N615" t="s">
        <v>2184</v>
      </c>
      <c r="O615">
        <v>137.27972</v>
      </c>
      <c r="P615">
        <v>104.68574</v>
      </c>
      <c r="Q615">
        <v>547</v>
      </c>
      <c r="R615">
        <v>5.0259999999999998</v>
      </c>
      <c r="S615">
        <v>3.8</v>
      </c>
      <c r="T615">
        <v>5.0259999999999998</v>
      </c>
      <c r="U615">
        <v>3.544</v>
      </c>
      <c r="V615">
        <v>3.9929999999999999</v>
      </c>
      <c r="W615">
        <v>2.198</v>
      </c>
      <c r="X615">
        <v>8.1229999999999993</v>
      </c>
      <c r="Y615">
        <v>4.4109999999999996</v>
      </c>
      <c r="Z615">
        <v>6.9790000000000001</v>
      </c>
      <c r="AA615">
        <v>3.274</v>
      </c>
      <c r="AB615">
        <v>2.4260000000000002</v>
      </c>
      <c r="AC615">
        <v>1.2789999999999999</v>
      </c>
      <c r="AD615">
        <v>45705.633000000002</v>
      </c>
      <c r="AE615">
        <v>6002.4</v>
      </c>
      <c r="AF615">
        <v>19778.937999999998</v>
      </c>
      <c r="AG615">
        <v>3.5</v>
      </c>
      <c r="AH615">
        <v>2.5</v>
      </c>
      <c r="AI615">
        <v>0.25</v>
      </c>
      <c r="AJ615">
        <v>8.3333335999999994E-2</v>
      </c>
      <c r="AK615">
        <v>0.27489786999999999</v>
      </c>
      <c r="AL615">
        <v>0.15285715</v>
      </c>
      <c r="AM615">
        <v>20</v>
      </c>
      <c r="AN615">
        <v>7</v>
      </c>
      <c r="AO615">
        <v>60</v>
      </c>
      <c r="AP615">
        <v>100</v>
      </c>
      <c r="AQ615" s="34">
        <v>4.3124409999999997</v>
      </c>
      <c r="AR615" s="34">
        <v>4.5999365000000001</v>
      </c>
      <c r="AS615" s="34">
        <v>2.2640313999999999</v>
      </c>
      <c r="AT615" s="34">
        <v>91.823490000000007</v>
      </c>
      <c r="AU615" s="34">
        <v>102.99988999999999</v>
      </c>
      <c r="AV615" s="34"/>
      <c r="AW615" s="34"/>
      <c r="AX615" s="34">
        <v>36.756633999999998</v>
      </c>
      <c r="AY615" s="34">
        <v>5.5134954</v>
      </c>
      <c r="AZ615" s="34">
        <v>2.2053983000000001</v>
      </c>
      <c r="BA615" s="34">
        <v>0.5</v>
      </c>
      <c r="BB615" s="34">
        <v>0.25120002000000002</v>
      </c>
      <c r="BC615" s="34">
        <v>0</v>
      </c>
      <c r="BD615" s="34">
        <v>0</v>
      </c>
      <c r="BE615" s="34">
        <v>0.1</v>
      </c>
      <c r="BF615" s="34">
        <v>0</v>
      </c>
      <c r="BG615" s="34">
        <v>0.4</v>
      </c>
      <c r="BH615" s="34">
        <v>0.8</v>
      </c>
      <c r="BI615" s="34">
        <v>1.4000001</v>
      </c>
      <c r="BJ615" s="34">
        <v>9</v>
      </c>
      <c r="BK615" s="34">
        <v>4</v>
      </c>
      <c r="BL615" s="34">
        <v>0</v>
      </c>
      <c r="BM615" s="34">
        <v>2</v>
      </c>
      <c r="BN615" s="34">
        <v>1</v>
      </c>
      <c r="BO615" s="34">
        <v>0</v>
      </c>
      <c r="BP615" s="34">
        <v>4.1167434000000003E-2</v>
      </c>
      <c r="BQ615" s="34"/>
      <c r="BR615" s="34"/>
      <c r="BS615" s="34"/>
      <c r="BT615" s="34"/>
      <c r="BU615" s="34"/>
      <c r="BV615" s="34">
        <v>3.0000002000000001</v>
      </c>
      <c r="BW615" s="34"/>
      <c r="BX615" s="34"/>
      <c r="BY615" s="34">
        <v>5.76</v>
      </c>
      <c r="BZ615" s="34">
        <v>12.960001</v>
      </c>
      <c r="CA615" s="34"/>
      <c r="CB615" s="34"/>
      <c r="CC615" s="34"/>
      <c r="CD615" s="34"/>
      <c r="CE615" s="34"/>
      <c r="CF615" s="34"/>
      <c r="CG615" s="34"/>
      <c r="CH615" s="34"/>
      <c r="CI615" s="34"/>
      <c r="CJ615" s="34"/>
      <c r="CK615" s="34"/>
      <c r="CL615" s="34"/>
      <c r="CM615" s="34"/>
      <c r="CN615" s="34" t="s">
        <v>2176</v>
      </c>
    </row>
    <row r="616" spans="1:92">
      <c r="A616" t="s">
        <v>2833</v>
      </c>
      <c r="B616">
        <v>877</v>
      </c>
      <c r="C616" t="s">
        <v>566</v>
      </c>
      <c r="D616">
        <v>7.5087237</v>
      </c>
      <c r="E616">
        <v>2.7885678</v>
      </c>
      <c r="F616">
        <v>1892.453</v>
      </c>
      <c r="G616">
        <v>195.21442999999999</v>
      </c>
      <c r="H616">
        <v>871.90279999999996</v>
      </c>
      <c r="I616">
        <v>268.60773</v>
      </c>
      <c r="J616">
        <v>556.72815000000003</v>
      </c>
      <c r="K616">
        <v>9</v>
      </c>
      <c r="L616">
        <v>110.09859</v>
      </c>
      <c r="M616">
        <v>111.54272</v>
      </c>
      <c r="N616" t="s">
        <v>2202</v>
      </c>
      <c r="O616">
        <v>170.65280000000001</v>
      </c>
      <c r="P616">
        <v>121.24208</v>
      </c>
      <c r="Q616">
        <v>569</v>
      </c>
      <c r="R616">
        <v>5.48</v>
      </c>
      <c r="S616">
        <v>3.48</v>
      </c>
      <c r="T616">
        <v>5.48</v>
      </c>
      <c r="U616">
        <v>3.34</v>
      </c>
      <c r="V616">
        <v>5.944</v>
      </c>
      <c r="W616">
        <v>2.9140000000000001</v>
      </c>
      <c r="X616">
        <v>8.1229999999999993</v>
      </c>
      <c r="Y616">
        <v>8.2460000000000004</v>
      </c>
      <c r="Z616">
        <v>9</v>
      </c>
      <c r="AA616">
        <v>5.4080000000000004</v>
      </c>
      <c r="AB616">
        <v>3.5070000000000001</v>
      </c>
      <c r="AC616">
        <v>1.913</v>
      </c>
      <c r="AD616">
        <v>81822.914000000004</v>
      </c>
      <c r="AE616">
        <v>5143.5736999999999</v>
      </c>
      <c r="AF616">
        <v>26346.768</v>
      </c>
      <c r="AG616">
        <v>4</v>
      </c>
      <c r="AH616">
        <v>1.5</v>
      </c>
      <c r="AI616">
        <v>0.33333333999999998</v>
      </c>
      <c r="AJ616">
        <v>0.125</v>
      </c>
      <c r="AK616">
        <v>0.45215175000000002</v>
      </c>
      <c r="AL616">
        <v>0.18260871000000001</v>
      </c>
      <c r="AM616">
        <v>20</v>
      </c>
      <c r="AN616">
        <v>10</v>
      </c>
      <c r="AO616">
        <v>60</v>
      </c>
      <c r="AP616">
        <v>100</v>
      </c>
      <c r="AQ616" s="34">
        <v>4.87737</v>
      </c>
      <c r="AR616" s="34">
        <v>14.942608</v>
      </c>
      <c r="AS616" s="34">
        <v>0.38524467000000001</v>
      </c>
      <c r="AT616" s="34">
        <v>427.22827000000001</v>
      </c>
      <c r="AU616" s="34">
        <v>447.43353000000002</v>
      </c>
      <c r="AV616" s="34">
        <v>5.0706625999999996E-4</v>
      </c>
      <c r="AW616" s="34">
        <v>4.6328680000000002</v>
      </c>
      <c r="AX616" s="34">
        <v>23.524248</v>
      </c>
      <c r="AY616" s="34">
        <v>7.3513273999999997</v>
      </c>
      <c r="AZ616" s="34">
        <v>2.2053983000000001</v>
      </c>
      <c r="BA616" s="34">
        <v>0.5</v>
      </c>
      <c r="BB616" s="34">
        <v>0.44556000000000001</v>
      </c>
      <c r="BC616" s="34">
        <v>0</v>
      </c>
      <c r="BD616" s="34">
        <v>0</v>
      </c>
      <c r="BE616" s="34">
        <v>0.2</v>
      </c>
      <c r="BF616" s="34">
        <v>0</v>
      </c>
      <c r="BG616" s="34">
        <v>0.1</v>
      </c>
      <c r="BH616" s="34">
        <v>0.4</v>
      </c>
      <c r="BI616" s="34">
        <v>1.4000001</v>
      </c>
      <c r="BJ616" s="34">
        <v>9</v>
      </c>
      <c r="BK616" s="34">
        <v>11.000000999999999</v>
      </c>
      <c r="BL616" s="34">
        <v>0</v>
      </c>
      <c r="BM616" s="34">
        <v>4</v>
      </c>
      <c r="BN616" s="34">
        <v>4</v>
      </c>
      <c r="BO616" s="34">
        <v>0</v>
      </c>
      <c r="BP616" s="34">
        <v>3.9697163000000001E-2</v>
      </c>
      <c r="BQ616" s="34"/>
      <c r="BR616" s="34"/>
      <c r="BS616" s="34">
        <v>0.12490430499999999</v>
      </c>
      <c r="BT616" s="34">
        <v>9.2657349999999999E-2</v>
      </c>
      <c r="BU616" s="34">
        <v>0</v>
      </c>
      <c r="BV616" s="34">
        <v>2.9800002999999999</v>
      </c>
      <c r="BW616" s="34"/>
      <c r="BX616" s="34">
        <v>7.5000003000000003E-3</v>
      </c>
      <c r="BY616" s="34">
        <v>8</v>
      </c>
      <c r="BZ616" s="34">
        <v>18</v>
      </c>
      <c r="CA616" s="34"/>
      <c r="CB616" s="34"/>
      <c r="CC616" s="34"/>
      <c r="CD616" s="34"/>
      <c r="CE616" s="34"/>
      <c r="CF616" s="34"/>
      <c r="CG616" s="34"/>
      <c r="CH616" s="34"/>
      <c r="CI616" s="34"/>
      <c r="CJ616" s="34"/>
      <c r="CK616" s="34"/>
      <c r="CL616" s="34"/>
      <c r="CM616" s="34"/>
      <c r="CN616" s="34" t="s">
        <v>2176</v>
      </c>
    </row>
    <row r="617" spans="1:92">
      <c r="A617" t="s">
        <v>2834</v>
      </c>
      <c r="B617">
        <v>878</v>
      </c>
      <c r="C617" t="s">
        <v>566</v>
      </c>
      <c r="D617">
        <v>10.619768000000001</v>
      </c>
      <c r="E617">
        <v>4.1859155000000001</v>
      </c>
      <c r="F617">
        <v>2590.8593999999998</v>
      </c>
      <c r="G617">
        <v>461.28814999999997</v>
      </c>
      <c r="H617">
        <v>874.76170000000002</v>
      </c>
      <c r="I617">
        <v>698.08159999999998</v>
      </c>
      <c r="J617">
        <v>556.72815000000003</v>
      </c>
      <c r="K617">
        <v>10</v>
      </c>
      <c r="L617">
        <v>141.97550000000001</v>
      </c>
      <c r="M617">
        <v>89.062034999999995</v>
      </c>
      <c r="N617" t="s">
        <v>2181</v>
      </c>
      <c r="O617">
        <v>117.99742000000001</v>
      </c>
      <c r="P617">
        <v>85.426839999999999</v>
      </c>
      <c r="Q617">
        <v>769</v>
      </c>
      <c r="R617">
        <v>6.5179999999999998</v>
      </c>
      <c r="S617">
        <v>4.0720000000000001</v>
      </c>
      <c r="T617">
        <v>6.5179999999999998</v>
      </c>
      <c r="U617">
        <v>4.0919999999999996</v>
      </c>
      <c r="V617">
        <v>5.6340000000000003</v>
      </c>
      <c r="W617">
        <v>3.4769999999999999</v>
      </c>
      <c r="X617">
        <v>8.5069999999999997</v>
      </c>
      <c r="Y617">
        <v>6.8330000000000002</v>
      </c>
      <c r="Z617">
        <v>9</v>
      </c>
      <c r="AA617">
        <v>5.3140000000000001</v>
      </c>
      <c r="AB617">
        <v>3.91</v>
      </c>
      <c r="AC617">
        <v>2.7650000000000001</v>
      </c>
      <c r="AD617">
        <v>67060.835999999996</v>
      </c>
      <c r="AE617">
        <v>8880.2639999999992</v>
      </c>
      <c r="AF617">
        <v>39216.913999999997</v>
      </c>
      <c r="AG617">
        <v>4</v>
      </c>
      <c r="AH617">
        <v>1.5</v>
      </c>
      <c r="AI617">
        <v>0.375</v>
      </c>
      <c r="AJ617">
        <v>0.125</v>
      </c>
      <c r="AK617">
        <v>1.1582121999999999</v>
      </c>
      <c r="AL617">
        <v>0.35161290000000001</v>
      </c>
      <c r="AM617">
        <v>50</v>
      </c>
      <c r="AN617">
        <v>40</v>
      </c>
      <c r="AO617">
        <v>80</v>
      </c>
      <c r="AP617">
        <v>100</v>
      </c>
      <c r="AQ617" s="34">
        <v>4.87737</v>
      </c>
      <c r="AR617" s="34">
        <v>10.867350999999999</v>
      </c>
      <c r="AS617" s="34">
        <v>0.77048934000000002</v>
      </c>
      <c r="AT617" s="34">
        <v>491.09158000000002</v>
      </c>
      <c r="AU617" s="34">
        <v>507.60680000000002</v>
      </c>
      <c r="AV617" s="34"/>
      <c r="AW617" s="34"/>
      <c r="AX617" s="34">
        <v>23.524248</v>
      </c>
      <c r="AY617" s="34">
        <v>13.232388500000001</v>
      </c>
      <c r="AZ617" s="34">
        <v>2.5729644</v>
      </c>
      <c r="BA617" s="34">
        <v>0.5</v>
      </c>
      <c r="BB617" s="34">
        <v>1.1139051</v>
      </c>
      <c r="BC617" s="34">
        <v>0</v>
      </c>
      <c r="BD617" s="34">
        <v>0</v>
      </c>
      <c r="BE617" s="34">
        <v>0.2</v>
      </c>
      <c r="BF617" s="34">
        <v>0</v>
      </c>
      <c r="BG617" s="34">
        <v>0.5</v>
      </c>
      <c r="BH617" s="34">
        <v>1.2</v>
      </c>
      <c r="BI617" s="34">
        <v>1.3000001000000001</v>
      </c>
      <c r="BJ617" s="34">
        <v>11.000000999999999</v>
      </c>
      <c r="BK617" s="34">
        <v>10</v>
      </c>
      <c r="BL617" s="34">
        <v>1</v>
      </c>
      <c r="BM617" s="34">
        <v>7.0000004999999996</v>
      </c>
      <c r="BN617" s="34">
        <v>8</v>
      </c>
      <c r="BO617" s="34">
        <v>2</v>
      </c>
      <c r="BP617" s="34">
        <v>3.9697163000000001E-2</v>
      </c>
      <c r="BQ617" s="34"/>
      <c r="BR617" s="34"/>
      <c r="BS617" s="34">
        <v>0.12490430499999999</v>
      </c>
      <c r="BT617" s="34">
        <v>9.2657349999999999E-2</v>
      </c>
      <c r="BU617" s="34">
        <v>0</v>
      </c>
      <c r="BV617" s="34">
        <v>2.9800002999999999</v>
      </c>
      <c r="BW617" s="34"/>
      <c r="BX617" s="34">
        <v>7.5000003000000003E-3</v>
      </c>
      <c r="BY617" s="34">
        <v>8</v>
      </c>
      <c r="BZ617" s="34">
        <v>18</v>
      </c>
      <c r="CA617" s="34"/>
      <c r="CB617" s="34"/>
      <c r="CC617" s="34"/>
      <c r="CD617" s="34"/>
      <c r="CE617" s="34"/>
      <c r="CF617" s="34"/>
      <c r="CG617" s="34"/>
      <c r="CH617" s="34"/>
      <c r="CI617" s="34"/>
      <c r="CJ617" s="34"/>
      <c r="CK617" s="34"/>
      <c r="CL617" s="34"/>
      <c r="CM617" s="34"/>
      <c r="CN617" s="34" t="s">
        <v>2173</v>
      </c>
    </row>
    <row r="618" spans="1:92">
      <c r="A618" t="s">
        <v>2835</v>
      </c>
      <c r="B618">
        <v>889</v>
      </c>
      <c r="C618" t="s">
        <v>567</v>
      </c>
      <c r="D618">
        <v>3.9060926</v>
      </c>
      <c r="E618">
        <v>3.0758909999999999</v>
      </c>
      <c r="F618">
        <v>3653.6187</v>
      </c>
      <c r="G618">
        <v>774.38789999999995</v>
      </c>
      <c r="H618">
        <v>1361.2926</v>
      </c>
      <c r="I618">
        <v>973.95230000000004</v>
      </c>
      <c r="J618">
        <v>543.98569999999995</v>
      </c>
      <c r="K618">
        <v>9</v>
      </c>
      <c r="L618">
        <v>57.274085999999997</v>
      </c>
      <c r="M618">
        <v>123.035645</v>
      </c>
      <c r="N618" t="s">
        <v>2184</v>
      </c>
      <c r="O618">
        <v>84.915059999999997</v>
      </c>
      <c r="P618">
        <v>102.52970000000001</v>
      </c>
      <c r="Q618">
        <v>453</v>
      </c>
      <c r="R618">
        <v>3.9529999999999998</v>
      </c>
      <c r="S618">
        <v>4.8360000000000003</v>
      </c>
      <c r="T618">
        <v>3.9529999999999998</v>
      </c>
      <c r="U618">
        <v>3.508</v>
      </c>
      <c r="V618">
        <v>4.5679999999999996</v>
      </c>
      <c r="W618">
        <v>6.4080000000000004</v>
      </c>
      <c r="X618">
        <v>8.1229999999999993</v>
      </c>
      <c r="Y618">
        <v>1.542</v>
      </c>
      <c r="Z618">
        <v>3.4049999999999998</v>
      </c>
      <c r="AA618">
        <v>1.665</v>
      </c>
      <c r="AB618">
        <v>0.97</v>
      </c>
      <c r="AC618">
        <v>0.77</v>
      </c>
      <c r="AD618">
        <v>8874.3850000000002</v>
      </c>
      <c r="AE618">
        <v>8522.9689999999991</v>
      </c>
      <c r="AF618">
        <v>24419.692999999999</v>
      </c>
      <c r="AG618">
        <v>1</v>
      </c>
      <c r="AH618">
        <v>1</v>
      </c>
      <c r="AI618">
        <v>0.125</v>
      </c>
      <c r="AJ618">
        <v>6.6666669999999997E-2</v>
      </c>
      <c r="AK618">
        <v>0.39999457999999999</v>
      </c>
      <c r="AL618">
        <v>0.14215908999999999</v>
      </c>
      <c r="AM618">
        <v>86</v>
      </c>
      <c r="AN618">
        <v>45</v>
      </c>
      <c r="AO618">
        <v>45</v>
      </c>
      <c r="AP618">
        <v>60</v>
      </c>
      <c r="AQ618" s="34">
        <v>0.216197</v>
      </c>
      <c r="AR618" s="34">
        <v>0</v>
      </c>
      <c r="AS618" s="34">
        <v>0.50239929999999999</v>
      </c>
      <c r="AT618" s="34">
        <v>83.845740000000006</v>
      </c>
      <c r="AU618" s="34">
        <v>84.564329999999998</v>
      </c>
      <c r="AV618" s="34"/>
      <c r="AW618" s="34"/>
      <c r="AX618" s="34"/>
      <c r="AY618" s="34">
        <v>22.972897</v>
      </c>
      <c r="AZ618" s="34"/>
      <c r="BA618" s="34">
        <v>3.0000002000000001</v>
      </c>
      <c r="BB618" s="34">
        <v>0.77069500000000002</v>
      </c>
      <c r="BC618" s="34">
        <v>0</v>
      </c>
      <c r="BD618" s="34">
        <v>0</v>
      </c>
      <c r="BE618" s="34">
        <v>0.3</v>
      </c>
      <c r="BF618" s="34">
        <v>0</v>
      </c>
      <c r="BG618" s="34">
        <v>0.2</v>
      </c>
      <c r="BH618" s="34">
        <v>1.5000001000000001</v>
      </c>
      <c r="BI618" s="34">
        <v>4</v>
      </c>
      <c r="BJ618" s="34">
        <v>5.8</v>
      </c>
      <c r="BK618" s="34">
        <v>6.6000003999999999</v>
      </c>
      <c r="BL618" s="34">
        <v>0</v>
      </c>
      <c r="BM618" s="34">
        <v>1.9000001</v>
      </c>
      <c r="BN618" s="34">
        <v>2.2000000000000002</v>
      </c>
      <c r="BO618" s="34">
        <v>0</v>
      </c>
      <c r="BP618" s="34"/>
      <c r="BQ618" s="34"/>
      <c r="BR618" s="34"/>
      <c r="BS618" s="34"/>
      <c r="BT618" s="34"/>
      <c r="BU618" s="34"/>
      <c r="BV618" s="34">
        <v>2.4320002000000001</v>
      </c>
      <c r="BW618" s="34"/>
      <c r="BX618" s="34"/>
      <c r="BY618" s="34">
        <v>1.8000001000000001</v>
      </c>
      <c r="BZ618" s="34">
        <v>2.7</v>
      </c>
      <c r="CA618" s="34"/>
      <c r="CB618" s="34"/>
      <c r="CC618" s="34"/>
      <c r="CD618" s="34"/>
      <c r="CE618" s="34"/>
      <c r="CF618" s="34"/>
      <c r="CG618" s="34"/>
      <c r="CH618" s="34"/>
      <c r="CI618" s="34"/>
      <c r="CJ618" s="34"/>
      <c r="CK618" s="34"/>
      <c r="CL618" s="34"/>
      <c r="CM618" s="34"/>
      <c r="CN618" s="34" t="s">
        <v>2176</v>
      </c>
    </row>
    <row r="619" spans="1:92">
      <c r="A619" t="s">
        <v>2836</v>
      </c>
      <c r="B619">
        <v>890</v>
      </c>
      <c r="C619" t="s">
        <v>568</v>
      </c>
      <c r="D619">
        <v>2.1512117000000002</v>
      </c>
      <c r="E619">
        <v>2.0502630000000002</v>
      </c>
      <c r="F619">
        <v>2797.2163</v>
      </c>
      <c r="G619">
        <v>892.94129999999996</v>
      </c>
      <c r="H619">
        <v>755.5566</v>
      </c>
      <c r="I619">
        <v>604.73260000000005</v>
      </c>
      <c r="J619">
        <v>543.98569999999995</v>
      </c>
      <c r="K619">
        <v>9</v>
      </c>
      <c r="L619">
        <v>31.542694000000001</v>
      </c>
      <c r="M619">
        <v>82.01052</v>
      </c>
      <c r="N619" t="s">
        <v>2192</v>
      </c>
      <c r="O619">
        <v>165.47783000000001</v>
      </c>
      <c r="P619">
        <v>227.80699000000001</v>
      </c>
      <c r="Q619">
        <v>343</v>
      </c>
      <c r="R619">
        <v>2.9329999999999998</v>
      </c>
      <c r="S619">
        <v>4.2309999999999999</v>
      </c>
      <c r="T619">
        <v>2.9329999999999998</v>
      </c>
      <c r="U619">
        <v>2.8639999999999999</v>
      </c>
      <c r="V619">
        <v>4.2670000000000003</v>
      </c>
      <c r="W619">
        <v>5.3719999999999999</v>
      </c>
      <c r="X619">
        <v>8.5069999999999997</v>
      </c>
      <c r="Y619">
        <v>1.7470000000000001</v>
      </c>
      <c r="Z619">
        <v>2.613</v>
      </c>
      <c r="AA619">
        <v>1.7230000000000001</v>
      </c>
      <c r="AB619">
        <v>0.73499999999999999</v>
      </c>
      <c r="AC619">
        <v>0.156</v>
      </c>
      <c r="AD619">
        <v>12310.537</v>
      </c>
      <c r="AE619">
        <v>8922.9689999999991</v>
      </c>
      <c r="AF619">
        <v>22146.559000000001</v>
      </c>
      <c r="AG619">
        <v>1</v>
      </c>
      <c r="AH619">
        <v>1</v>
      </c>
      <c r="AI619">
        <v>6.6666669999999997E-2</v>
      </c>
      <c r="AJ619">
        <v>4.1666667999999997E-2</v>
      </c>
      <c r="AK619">
        <v>0.31292278000000001</v>
      </c>
      <c r="AL619">
        <v>5.1447029999999998E-2</v>
      </c>
      <c r="AM619">
        <v>86</v>
      </c>
      <c r="AN619">
        <v>25</v>
      </c>
      <c r="AO619">
        <v>35</v>
      </c>
      <c r="AP619">
        <v>75</v>
      </c>
      <c r="AQ619" s="34">
        <v>1.0752349999999999</v>
      </c>
      <c r="AR619" s="34">
        <v>0</v>
      </c>
      <c r="AS619" s="34">
        <v>0.50239929999999999</v>
      </c>
      <c r="AT619" s="34">
        <v>188.62617</v>
      </c>
      <c r="AU619" s="34">
        <v>190.17972</v>
      </c>
      <c r="AV619" s="34"/>
      <c r="AW619" s="34"/>
      <c r="AX619" s="34"/>
      <c r="AY619" s="34">
        <v>10.751315999999999</v>
      </c>
      <c r="AZ619" s="34"/>
      <c r="BA619" s="34">
        <v>3.0000002000000001</v>
      </c>
      <c r="BB619" s="34">
        <v>0.77069500000000002</v>
      </c>
      <c r="BC619" s="34">
        <v>0</v>
      </c>
      <c r="BD619" s="34">
        <v>0</v>
      </c>
      <c r="BE619" s="34">
        <v>0.2</v>
      </c>
      <c r="BF619" s="34">
        <v>0</v>
      </c>
      <c r="BG619" s="34">
        <v>0.70000004999999998</v>
      </c>
      <c r="BH619" s="34">
        <v>1.3000001000000001</v>
      </c>
      <c r="BI619" s="34">
        <v>3.1000000999999999</v>
      </c>
      <c r="BJ619" s="34">
        <v>3.3000001999999999</v>
      </c>
      <c r="BK619" s="34">
        <v>0</v>
      </c>
      <c r="BL619" s="34">
        <v>0</v>
      </c>
      <c r="BM619" s="34">
        <v>4.4000000000000004</v>
      </c>
      <c r="BN619" s="34">
        <v>0</v>
      </c>
      <c r="BO619" s="34">
        <v>0</v>
      </c>
      <c r="BP619" s="34"/>
      <c r="BQ619" s="34"/>
      <c r="BR619" s="34"/>
      <c r="BS619" s="34"/>
      <c r="BT619" s="34"/>
      <c r="BU619" s="34"/>
      <c r="BV619" s="34">
        <v>1.5200001000000001</v>
      </c>
      <c r="BW619" s="34"/>
      <c r="BX619" s="34"/>
      <c r="BY619" s="34">
        <v>1.3759999999999999</v>
      </c>
      <c r="BZ619" s="34">
        <v>1.5480001000000001</v>
      </c>
      <c r="CA619" s="34"/>
      <c r="CB619" s="34"/>
      <c r="CC619" s="34"/>
      <c r="CD619" s="34"/>
      <c r="CE619" s="34"/>
      <c r="CF619" s="34"/>
      <c r="CG619" s="34"/>
      <c r="CH619" s="34"/>
      <c r="CI619" s="34"/>
      <c r="CJ619" s="34"/>
      <c r="CK619" s="34"/>
      <c r="CL619" s="34"/>
      <c r="CM619" s="34"/>
      <c r="CN619" s="34" t="s">
        <v>2176</v>
      </c>
    </row>
    <row r="620" spans="1:92">
      <c r="A620" t="s">
        <v>2837</v>
      </c>
      <c r="B620">
        <v>891</v>
      </c>
      <c r="C620" t="s">
        <v>569</v>
      </c>
      <c r="D620">
        <v>2.5904493</v>
      </c>
      <c r="E620">
        <v>2.2433474000000002</v>
      </c>
      <c r="F620">
        <v>2463.7640000000001</v>
      </c>
      <c r="G620">
        <v>295.76873999999998</v>
      </c>
      <c r="H620">
        <v>657.65219999999999</v>
      </c>
      <c r="I620">
        <v>885.59265000000005</v>
      </c>
      <c r="J620">
        <v>624.75019999999995</v>
      </c>
      <c r="K620">
        <v>9</v>
      </c>
      <c r="L620">
        <v>37.983128000000001</v>
      </c>
      <c r="M620">
        <v>89.733900000000006</v>
      </c>
      <c r="N620" t="s">
        <v>2195</v>
      </c>
      <c r="O620">
        <v>76.189679999999996</v>
      </c>
      <c r="P620">
        <v>118.070915</v>
      </c>
      <c r="Q620">
        <v>344</v>
      </c>
      <c r="R620">
        <v>3.2189999999999999</v>
      </c>
      <c r="S620">
        <v>3.9710000000000001</v>
      </c>
      <c r="T620">
        <v>3.2189999999999999</v>
      </c>
      <c r="U620">
        <v>2.996</v>
      </c>
      <c r="V620">
        <v>4.2270000000000003</v>
      </c>
      <c r="W620">
        <v>4.7229999999999999</v>
      </c>
      <c r="X620">
        <v>7.1920000000000002</v>
      </c>
      <c r="Y620">
        <v>2.742</v>
      </c>
      <c r="Z620">
        <v>4.0679999999999996</v>
      </c>
      <c r="AA620">
        <v>2.4620000000000002</v>
      </c>
      <c r="AB620">
        <v>1.5</v>
      </c>
      <c r="AC620">
        <v>0.106</v>
      </c>
      <c r="AD620">
        <v>34492.008000000002</v>
      </c>
      <c r="AE620">
        <v>6701.85</v>
      </c>
      <c r="AF620">
        <v>14747.437</v>
      </c>
      <c r="AG620">
        <v>1</v>
      </c>
      <c r="AH620">
        <v>2</v>
      </c>
      <c r="AI620">
        <v>8.3333335999999994E-2</v>
      </c>
      <c r="AJ620">
        <v>8.3333335999999994E-2</v>
      </c>
      <c r="AK620">
        <v>0.10318103000000001</v>
      </c>
      <c r="AL620">
        <v>6.8382360000000003E-2</v>
      </c>
      <c r="AM620">
        <v>28</v>
      </c>
      <c r="AN620">
        <v>15</v>
      </c>
      <c r="AO620">
        <v>45</v>
      </c>
      <c r="AP620">
        <v>45</v>
      </c>
      <c r="AQ620" s="34">
        <v>6.9890284999999999</v>
      </c>
      <c r="AR620" s="34">
        <v>0</v>
      </c>
      <c r="AS620" s="34">
        <v>0.13397315000000001</v>
      </c>
      <c r="AT620" s="34">
        <v>204.87899999999999</v>
      </c>
      <c r="AU620" s="34">
        <v>211.98759999999999</v>
      </c>
      <c r="AV620" s="34"/>
      <c r="AW620" s="34"/>
      <c r="AX620" s="34"/>
      <c r="AY620" s="34"/>
      <c r="AZ620" s="34">
        <v>1.2405366</v>
      </c>
      <c r="BA620" s="34">
        <v>3.0000002000000001</v>
      </c>
      <c r="BB620" s="34">
        <v>0.25092502999999999</v>
      </c>
      <c r="BC620" s="34">
        <v>0</v>
      </c>
      <c r="BD620" s="34">
        <v>0</v>
      </c>
      <c r="BE620" s="34">
        <v>0.15</v>
      </c>
      <c r="BF620" s="34">
        <v>0</v>
      </c>
      <c r="BG620" s="34">
        <v>0.4</v>
      </c>
      <c r="BH620" s="34">
        <v>1.1000000000000001</v>
      </c>
      <c r="BI620" s="34">
        <v>3.6000000999999999</v>
      </c>
      <c r="BJ620" s="34">
        <v>1.1000000000000001</v>
      </c>
      <c r="BK620" s="34">
        <v>0.5</v>
      </c>
      <c r="BL620" s="34">
        <v>0.2</v>
      </c>
      <c r="BM620" s="34">
        <v>0.8</v>
      </c>
      <c r="BN620" s="34">
        <v>0.3</v>
      </c>
      <c r="BO620" s="34">
        <v>0.2</v>
      </c>
      <c r="BP620" s="34"/>
      <c r="BQ620" s="34"/>
      <c r="BR620" s="34"/>
      <c r="BS620" s="34"/>
      <c r="BT620" s="34"/>
      <c r="BU620" s="34"/>
      <c r="BV620" s="34">
        <v>3.0000002000000001</v>
      </c>
      <c r="BW620" s="34"/>
      <c r="BX620" s="34"/>
      <c r="BY620" s="34">
        <v>5.5039999999999996</v>
      </c>
      <c r="BZ620" s="34">
        <v>7.7400001999999999</v>
      </c>
      <c r="CA620" s="34"/>
      <c r="CB620" s="34"/>
      <c r="CC620" s="34"/>
      <c r="CD620" s="34"/>
      <c r="CE620" s="34"/>
      <c r="CF620" s="34"/>
      <c r="CG620" s="34"/>
      <c r="CH620" s="34"/>
      <c r="CI620" s="34"/>
      <c r="CJ620" s="34"/>
      <c r="CK620" s="34"/>
      <c r="CL620" s="34"/>
      <c r="CM620" s="34"/>
      <c r="CN620" s="34" t="s">
        <v>2176</v>
      </c>
    </row>
    <row r="621" spans="1:92">
      <c r="A621" t="s">
        <v>2838</v>
      </c>
      <c r="B621">
        <v>892</v>
      </c>
      <c r="C621" t="s">
        <v>570</v>
      </c>
      <c r="D621">
        <v>3.3883407000000001</v>
      </c>
      <c r="E621">
        <v>2.7683779999999998</v>
      </c>
      <c r="F621">
        <v>2774.8645000000001</v>
      </c>
      <c r="G621">
        <v>298.86615</v>
      </c>
      <c r="H621">
        <v>678.36170000000004</v>
      </c>
      <c r="I621">
        <v>1172.8864000000001</v>
      </c>
      <c r="J621">
        <v>624.75019999999995</v>
      </c>
      <c r="K621">
        <v>9</v>
      </c>
      <c r="L621">
        <v>49.682414999999999</v>
      </c>
      <c r="M621">
        <v>110.73511499999999</v>
      </c>
      <c r="N621" t="s">
        <v>2195</v>
      </c>
      <c r="O621">
        <v>99.657073999999994</v>
      </c>
      <c r="P621">
        <v>145.70410000000001</v>
      </c>
      <c r="Q621">
        <v>457</v>
      </c>
      <c r="R621">
        <v>3.681</v>
      </c>
      <c r="S621">
        <v>4.2140000000000004</v>
      </c>
      <c r="T621">
        <v>3.681</v>
      </c>
      <c r="U621">
        <v>3.3279999999999998</v>
      </c>
      <c r="V621">
        <v>5.1559999999999997</v>
      </c>
      <c r="W621">
        <v>6.1210000000000004</v>
      </c>
      <c r="X621">
        <v>5.8419999999999996</v>
      </c>
      <c r="Y621">
        <v>3.9609999999999999</v>
      </c>
      <c r="Z621">
        <v>7.1280000000000001</v>
      </c>
      <c r="AA621">
        <v>3.49</v>
      </c>
      <c r="AB621">
        <v>2.4820000000000002</v>
      </c>
      <c r="AC621">
        <v>1.157</v>
      </c>
      <c r="AD621">
        <v>53354.906000000003</v>
      </c>
      <c r="AE621">
        <v>8301.85</v>
      </c>
      <c r="AF621">
        <v>16449.557000000001</v>
      </c>
      <c r="AG621">
        <v>1</v>
      </c>
      <c r="AH621">
        <v>2</v>
      </c>
      <c r="AI621">
        <v>0.11666667</v>
      </c>
      <c r="AJ621">
        <v>8.3333335999999994E-2</v>
      </c>
      <c r="AK621">
        <v>0.14144345999999999</v>
      </c>
      <c r="AL621">
        <v>0.11767093000000001</v>
      </c>
      <c r="AM621">
        <v>28</v>
      </c>
      <c r="AN621">
        <v>15</v>
      </c>
      <c r="AO621">
        <v>83</v>
      </c>
      <c r="AP621">
        <v>86</v>
      </c>
      <c r="AQ621" s="34">
        <v>10.08033</v>
      </c>
      <c r="AR621" s="34">
        <v>0</v>
      </c>
      <c r="AS621" s="34">
        <v>1.7583977</v>
      </c>
      <c r="AT621" s="34">
        <v>176.65264999999999</v>
      </c>
      <c r="AU621" s="34">
        <v>188.49135000000001</v>
      </c>
      <c r="AV621" s="34"/>
      <c r="AW621" s="34"/>
      <c r="AX621" s="34"/>
      <c r="AY621" s="34">
        <v>4.1351212999999998</v>
      </c>
      <c r="AZ621" s="34">
        <v>1.2405366</v>
      </c>
      <c r="BA621" s="34">
        <v>3.0000002000000001</v>
      </c>
      <c r="BB621" s="34">
        <v>0.25092502999999999</v>
      </c>
      <c r="BC621" s="34">
        <v>0</v>
      </c>
      <c r="BD621" s="34">
        <v>0</v>
      </c>
      <c r="BE621" s="34">
        <v>0.15</v>
      </c>
      <c r="BF621" s="34">
        <v>0</v>
      </c>
      <c r="BG621" s="34">
        <v>0.70000004999999998</v>
      </c>
      <c r="BH621" s="34">
        <v>1.6</v>
      </c>
      <c r="BI621" s="34">
        <v>1.7</v>
      </c>
      <c r="BJ621" s="34">
        <v>0.70000004999999998</v>
      </c>
      <c r="BK621" s="34">
        <v>3.1000000999999999</v>
      </c>
      <c r="BL621" s="34">
        <v>1.6</v>
      </c>
      <c r="BM621" s="34">
        <v>0.6</v>
      </c>
      <c r="BN621" s="34">
        <v>2.4</v>
      </c>
      <c r="BO621" s="34">
        <v>1.3000001000000001</v>
      </c>
      <c r="BP621" s="34"/>
      <c r="BQ621" s="34"/>
      <c r="BR621" s="34"/>
      <c r="BS621" s="34">
        <v>0</v>
      </c>
      <c r="BT621" s="34">
        <v>1.4825176</v>
      </c>
      <c r="BU621" s="34">
        <v>0</v>
      </c>
      <c r="BV621" s="34">
        <v>3.0000002000000001</v>
      </c>
      <c r="BW621" s="34"/>
      <c r="BX621" s="34"/>
      <c r="BY621" s="34">
        <v>6.88</v>
      </c>
      <c r="BZ621" s="34">
        <v>15.480000499999999</v>
      </c>
      <c r="CA621" s="34"/>
      <c r="CB621" s="34"/>
      <c r="CC621" s="34"/>
      <c r="CD621" s="34"/>
      <c r="CE621" s="34"/>
      <c r="CF621" s="34"/>
      <c r="CG621" s="34"/>
      <c r="CH621" s="34"/>
      <c r="CI621" s="34"/>
      <c r="CJ621" s="34"/>
      <c r="CK621" s="34"/>
      <c r="CL621" s="34"/>
      <c r="CM621" s="34"/>
      <c r="CN621" s="34" t="s">
        <v>2233</v>
      </c>
    </row>
    <row r="622" spans="1:92">
      <c r="A622" t="s">
        <v>2839</v>
      </c>
      <c r="B622">
        <v>893</v>
      </c>
      <c r="C622" t="s">
        <v>571</v>
      </c>
      <c r="D622">
        <v>4.5403624000000002</v>
      </c>
      <c r="E622">
        <v>1.4742820000000001</v>
      </c>
      <c r="F622">
        <v>869.68700000000001</v>
      </c>
      <c r="G622">
        <v>33.318869999999997</v>
      </c>
      <c r="H622">
        <v>168.59219999999999</v>
      </c>
      <c r="I622">
        <v>43.025790000000001</v>
      </c>
      <c r="J622">
        <v>624.75019999999995</v>
      </c>
      <c r="K622">
        <v>8</v>
      </c>
      <c r="L622">
        <v>275.17345999999998</v>
      </c>
      <c r="M622">
        <v>147.4282</v>
      </c>
      <c r="N622" t="s">
        <v>2172</v>
      </c>
      <c r="O622">
        <v>238.96645000000001</v>
      </c>
      <c r="P622">
        <v>122.85683400000001</v>
      </c>
      <c r="Q622">
        <v>449</v>
      </c>
      <c r="R622">
        <v>4.2619999999999996</v>
      </c>
      <c r="S622">
        <v>2.359</v>
      </c>
      <c r="T622">
        <v>4.2619999999999996</v>
      </c>
      <c r="U622">
        <v>2.4279999999999999</v>
      </c>
      <c r="V622">
        <v>4.1379999999999999</v>
      </c>
      <c r="W622">
        <v>2.5960000000000001</v>
      </c>
      <c r="X622">
        <v>8.1229999999999993</v>
      </c>
      <c r="Y622">
        <v>4.3499999999999996</v>
      </c>
      <c r="Z622">
        <v>8.8339999999999996</v>
      </c>
      <c r="AA622">
        <v>5.242</v>
      </c>
      <c r="AB622">
        <v>2.09</v>
      </c>
      <c r="AC622">
        <v>1.5009999999999999</v>
      </c>
      <c r="AD622">
        <v>76857.983999999997</v>
      </c>
      <c r="AE622">
        <v>11750.92</v>
      </c>
      <c r="AF622">
        <v>27990.48</v>
      </c>
      <c r="AG622">
        <v>1</v>
      </c>
      <c r="AH622">
        <v>2</v>
      </c>
      <c r="AI622">
        <v>3.1666666000000003E-2</v>
      </c>
      <c r="AJ622">
        <v>0.20833334000000001</v>
      </c>
      <c r="AK622">
        <v>4.1686090000000002E-2</v>
      </c>
      <c r="AL622">
        <v>3.7319909999999998E-2</v>
      </c>
      <c r="AM622">
        <v>14</v>
      </c>
      <c r="AN622">
        <v>10</v>
      </c>
      <c r="AO622">
        <v>99</v>
      </c>
      <c r="AP622">
        <v>100</v>
      </c>
      <c r="AQ622" s="34">
        <v>13.104426</v>
      </c>
      <c r="AR622" s="34">
        <v>4.6100706999999996</v>
      </c>
      <c r="AS622" s="34">
        <v>0</v>
      </c>
      <c r="AT622" s="34">
        <v>697.88279999999997</v>
      </c>
      <c r="AU622" s="34">
        <v>715.59730000000002</v>
      </c>
      <c r="AV622" s="34"/>
      <c r="AW622" s="34"/>
      <c r="AX622" s="34">
        <v>11.909151</v>
      </c>
      <c r="AY622" s="34">
        <v>12.405366000000001</v>
      </c>
      <c r="AZ622" s="34">
        <v>2.8945851</v>
      </c>
      <c r="BA622" s="34">
        <v>3.0000002000000001</v>
      </c>
      <c r="BB622" s="34">
        <v>0.12546001000000001</v>
      </c>
      <c r="BC622" s="34">
        <v>0</v>
      </c>
      <c r="BD622" s="34">
        <v>0</v>
      </c>
      <c r="BE622" s="34">
        <v>0.1</v>
      </c>
      <c r="BF622" s="34">
        <v>0</v>
      </c>
      <c r="BG622" s="34">
        <v>1.3000001000000001</v>
      </c>
      <c r="BH622" s="34">
        <v>2.9</v>
      </c>
      <c r="BI622" s="34">
        <v>5.6000003999999999</v>
      </c>
      <c r="BJ622" s="34">
        <v>0.6</v>
      </c>
      <c r="BK622" s="34">
        <v>0.3</v>
      </c>
      <c r="BL622" s="34">
        <v>0.3</v>
      </c>
      <c r="BM622" s="34">
        <v>2.9</v>
      </c>
      <c r="BN622" s="34">
        <v>1.3000001000000001</v>
      </c>
      <c r="BO622" s="34">
        <v>1.2</v>
      </c>
      <c r="BP622" s="34"/>
      <c r="BQ622" s="34"/>
      <c r="BR622" s="34"/>
      <c r="BS622" s="34">
        <v>0</v>
      </c>
      <c r="BT622" s="34">
        <v>0.24708627</v>
      </c>
      <c r="BU622" s="34">
        <v>0</v>
      </c>
      <c r="BV622" s="34">
        <v>7.5000004999999996</v>
      </c>
      <c r="BW622" s="34"/>
      <c r="BX622" s="34"/>
      <c r="BY622" s="34">
        <v>8</v>
      </c>
      <c r="BZ622" s="34">
        <v>9</v>
      </c>
      <c r="CA622" s="34"/>
      <c r="CB622" s="34"/>
      <c r="CC622" s="34"/>
      <c r="CD622" s="34"/>
      <c r="CE622" s="34"/>
      <c r="CF622" s="34"/>
      <c r="CG622" s="34"/>
      <c r="CH622" s="34"/>
      <c r="CI622" s="34"/>
      <c r="CJ622" s="34"/>
      <c r="CK622" s="34"/>
      <c r="CL622" s="34"/>
      <c r="CM622" s="34"/>
      <c r="CN622" s="34" t="s">
        <v>2176</v>
      </c>
    </row>
    <row r="623" spans="1:92">
      <c r="A623" t="s">
        <v>2840</v>
      </c>
      <c r="B623">
        <v>894</v>
      </c>
      <c r="C623" t="s">
        <v>572</v>
      </c>
      <c r="D623">
        <v>8.4202030000000008</v>
      </c>
      <c r="E623">
        <v>4.0557822999999997</v>
      </c>
      <c r="F623">
        <v>2167.5259999999998</v>
      </c>
      <c r="G623">
        <v>49.634914000000002</v>
      </c>
      <c r="H623">
        <v>215.9571</v>
      </c>
      <c r="I623">
        <v>1277.1836000000001</v>
      </c>
      <c r="J623">
        <v>624.75019999999995</v>
      </c>
      <c r="K623">
        <v>10</v>
      </c>
      <c r="L623">
        <v>112.56956</v>
      </c>
      <c r="M623">
        <v>86.293239999999997</v>
      </c>
      <c r="N623" t="s">
        <v>2197</v>
      </c>
      <c r="O623">
        <v>92.529700000000005</v>
      </c>
      <c r="P623">
        <v>130.83170000000001</v>
      </c>
      <c r="Q623">
        <v>669</v>
      </c>
      <c r="R623">
        <v>5.8040000000000003</v>
      </c>
      <c r="S623">
        <v>3.7250000000000001</v>
      </c>
      <c r="T623">
        <v>5.8040000000000003</v>
      </c>
      <c r="U623">
        <v>4.0279999999999996</v>
      </c>
      <c r="V623">
        <v>6.1340000000000003</v>
      </c>
      <c r="W623">
        <v>4.0750000000000002</v>
      </c>
      <c r="X623">
        <v>9</v>
      </c>
      <c r="Y623">
        <v>7.0789999999999997</v>
      </c>
      <c r="Z623">
        <v>9</v>
      </c>
      <c r="AA623">
        <v>5.0739999999999998</v>
      </c>
      <c r="AB623">
        <v>3.903</v>
      </c>
      <c r="AC623">
        <v>1.67</v>
      </c>
      <c r="AD623">
        <v>64277.74</v>
      </c>
      <c r="AE623">
        <v>10289.620000000001</v>
      </c>
      <c r="AF623">
        <v>37202.004000000001</v>
      </c>
      <c r="AG623">
        <v>1</v>
      </c>
      <c r="AH623">
        <v>2</v>
      </c>
      <c r="AI623">
        <v>0.4166667</v>
      </c>
      <c r="AJ623">
        <v>0.2916667</v>
      </c>
      <c r="AK623">
        <v>0.39498793999999998</v>
      </c>
      <c r="AL623">
        <v>0.40369716</v>
      </c>
      <c r="AM623">
        <v>5</v>
      </c>
      <c r="AN623">
        <v>5</v>
      </c>
      <c r="AO623">
        <v>99</v>
      </c>
      <c r="AP623">
        <v>100</v>
      </c>
      <c r="AQ623" s="34">
        <v>13.547961000000001</v>
      </c>
      <c r="AR623" s="34">
        <v>1.0214734000000001</v>
      </c>
      <c r="AS623" s="34">
        <v>0</v>
      </c>
      <c r="AT623" s="34">
        <v>1091.377</v>
      </c>
      <c r="AU623" s="34">
        <v>1105.9464</v>
      </c>
      <c r="AV623" s="34"/>
      <c r="AW623" s="34"/>
      <c r="AX623" s="34">
        <v>11.909151</v>
      </c>
      <c r="AY623" s="34">
        <v>12.405366000000001</v>
      </c>
      <c r="AZ623" s="34">
        <v>2.8945851</v>
      </c>
      <c r="BA623" s="34">
        <v>3.0000002000000001</v>
      </c>
      <c r="BB623" s="34">
        <v>4.4810005E-2</v>
      </c>
      <c r="BC623" s="34">
        <v>0</v>
      </c>
      <c r="BD623" s="34">
        <v>0</v>
      </c>
      <c r="BE623" s="34">
        <v>0.05</v>
      </c>
      <c r="BF623" s="34">
        <v>0</v>
      </c>
      <c r="BG623" s="34">
        <v>0.70000004999999998</v>
      </c>
      <c r="BH623" s="34">
        <v>2.9</v>
      </c>
      <c r="BI623" s="34">
        <v>2.4</v>
      </c>
      <c r="BJ623" s="34">
        <v>4.8</v>
      </c>
      <c r="BK623" s="34">
        <v>0.90000004</v>
      </c>
      <c r="BL623" s="34">
        <v>0</v>
      </c>
      <c r="BM623" s="34">
        <v>12.900001</v>
      </c>
      <c r="BN623" s="34">
        <v>2.3000001999999999</v>
      </c>
      <c r="BO623" s="34">
        <v>0</v>
      </c>
      <c r="BP623" s="34"/>
      <c r="BQ623" s="34"/>
      <c r="BR623" s="34"/>
      <c r="BS623" s="34"/>
      <c r="BT623" s="34"/>
      <c r="BU623" s="34"/>
      <c r="BV623" s="34">
        <v>10.500000999999999</v>
      </c>
      <c r="BW623" s="34"/>
      <c r="BX623" s="34"/>
      <c r="BY623" s="34">
        <v>15.200001</v>
      </c>
      <c r="BZ623" s="34">
        <v>12.6</v>
      </c>
      <c r="CA623" s="34"/>
      <c r="CB623" s="34"/>
      <c r="CC623" s="34"/>
      <c r="CD623" s="34"/>
      <c r="CE623" s="34"/>
      <c r="CF623" s="34"/>
      <c r="CG623" s="34"/>
      <c r="CH623" s="34"/>
      <c r="CI623" s="34"/>
      <c r="CJ623" s="34"/>
      <c r="CK623" s="34"/>
      <c r="CL623" s="34"/>
      <c r="CM623" s="34"/>
      <c r="CN623" s="34" t="s">
        <v>2176</v>
      </c>
    </row>
    <row r="624" spans="1:92">
      <c r="A624" t="s">
        <v>2841</v>
      </c>
      <c r="B624">
        <v>895</v>
      </c>
      <c r="C624" t="s">
        <v>573</v>
      </c>
      <c r="D624">
        <v>1.2812022000000001</v>
      </c>
      <c r="E624">
        <v>1.2521363000000001</v>
      </c>
      <c r="F624">
        <v>1287.1325999999999</v>
      </c>
      <c r="G624">
        <v>22.908186000000001</v>
      </c>
      <c r="H624">
        <v>89.731549999999999</v>
      </c>
      <c r="I624">
        <v>549.74274000000003</v>
      </c>
      <c r="J624">
        <v>624.75019999999995</v>
      </c>
      <c r="K624">
        <v>8</v>
      </c>
      <c r="L624">
        <v>77.648610000000005</v>
      </c>
      <c r="M624">
        <v>125.21364</v>
      </c>
      <c r="N624" t="s">
        <v>2172</v>
      </c>
      <c r="O624">
        <v>67.431693999999993</v>
      </c>
      <c r="P624">
        <v>104.34469</v>
      </c>
      <c r="Q624">
        <v>232</v>
      </c>
      <c r="R624">
        <v>2.2639999999999998</v>
      </c>
      <c r="S624">
        <v>2.87</v>
      </c>
      <c r="T624">
        <v>2.2639999999999998</v>
      </c>
      <c r="U624">
        <v>2.238</v>
      </c>
      <c r="V624">
        <v>3.4889999999999999</v>
      </c>
      <c r="W624">
        <v>4.3360000000000003</v>
      </c>
      <c r="X624">
        <v>8.1229999999999993</v>
      </c>
      <c r="Y624">
        <v>1.0960000000000001</v>
      </c>
      <c r="Z624">
        <v>2.2200000000000002</v>
      </c>
      <c r="AA624">
        <v>1.331</v>
      </c>
      <c r="AB624">
        <v>0.439</v>
      </c>
      <c r="AC624">
        <v>0.45100000000000001</v>
      </c>
      <c r="AD624">
        <v>9507.4509999999991</v>
      </c>
      <c r="AE624">
        <v>5370.66</v>
      </c>
      <c r="AF624">
        <v>17104.848000000002</v>
      </c>
      <c r="AG624">
        <v>0.2</v>
      </c>
      <c r="AH624">
        <v>0.6</v>
      </c>
      <c r="AI624">
        <v>8.3333335999999994E-2</v>
      </c>
      <c r="AJ624">
        <v>4.1666667999999997E-2</v>
      </c>
      <c r="AK624">
        <v>4.0290199999999998E-2</v>
      </c>
      <c r="AL624">
        <v>4.0974735999999998E-2</v>
      </c>
      <c r="AM624">
        <v>1</v>
      </c>
      <c r="AN624">
        <v>2</v>
      </c>
      <c r="AO624">
        <v>50</v>
      </c>
      <c r="AP624">
        <v>50</v>
      </c>
      <c r="AQ624" s="34">
        <v>0.57499206000000003</v>
      </c>
      <c r="AR624" s="34">
        <v>0</v>
      </c>
      <c r="AS624" s="34">
        <v>0.30187081999999998</v>
      </c>
      <c r="AT624" s="34">
        <v>0.41260105000000002</v>
      </c>
      <c r="AU624" s="34">
        <v>1.2376328000000001</v>
      </c>
      <c r="AV624" s="34"/>
      <c r="AW624" s="34"/>
      <c r="AX624" s="34">
        <v>3.5547751999999999</v>
      </c>
      <c r="AY624" s="34">
        <v>5.3909735999999997</v>
      </c>
      <c r="AZ624" s="34"/>
      <c r="BA624" s="34">
        <v>3.0000002000000001</v>
      </c>
      <c r="BB624" s="34">
        <v>1.5330000999999999E-2</v>
      </c>
      <c r="BC624" s="34">
        <v>0</v>
      </c>
      <c r="BD624" s="34">
        <v>0</v>
      </c>
      <c r="BE624" s="34">
        <v>2.0000001E-2</v>
      </c>
      <c r="BF624" s="34">
        <v>0</v>
      </c>
      <c r="BG624" s="34">
        <v>0.2</v>
      </c>
      <c r="BH624" s="34">
        <v>1</v>
      </c>
      <c r="BI624" s="34">
        <v>3.1000000999999999</v>
      </c>
      <c r="BJ624" s="34">
        <v>10</v>
      </c>
      <c r="BK624" s="34">
        <v>0.4</v>
      </c>
      <c r="BL624" s="34">
        <v>0</v>
      </c>
      <c r="BM624" s="34">
        <v>0.5</v>
      </c>
      <c r="BN624" s="34">
        <v>0.2</v>
      </c>
      <c r="BO624" s="34">
        <v>0</v>
      </c>
      <c r="BP624" s="34">
        <v>3.9697163000000001E-2</v>
      </c>
      <c r="BQ624" s="34"/>
      <c r="BR624" s="34"/>
      <c r="BS624" s="34">
        <v>0</v>
      </c>
      <c r="BT624" s="34">
        <v>1.8378317000000002E-2</v>
      </c>
      <c r="BU624" s="34">
        <v>0</v>
      </c>
      <c r="BV624" s="34">
        <v>1.5000001000000001</v>
      </c>
      <c r="BW624" s="34"/>
      <c r="BX624" s="34"/>
      <c r="BY624" s="34">
        <v>0.4</v>
      </c>
      <c r="BZ624" s="34"/>
      <c r="CA624" s="34"/>
      <c r="CB624" s="34"/>
      <c r="CC624" s="34"/>
      <c r="CD624" s="34"/>
      <c r="CE624" s="34"/>
      <c r="CF624" s="34"/>
      <c r="CG624" s="34"/>
      <c r="CH624" s="34"/>
      <c r="CI624" s="34"/>
      <c r="CJ624" s="34"/>
      <c r="CK624" s="34"/>
      <c r="CL624" s="34"/>
      <c r="CM624" s="34"/>
      <c r="CN624" s="34" t="s">
        <v>2176</v>
      </c>
    </row>
    <row r="625" spans="1:92">
      <c r="A625" t="s">
        <v>2842</v>
      </c>
      <c r="B625">
        <v>896</v>
      </c>
      <c r="C625" t="s">
        <v>574</v>
      </c>
      <c r="D625">
        <v>1.3562708999999999</v>
      </c>
      <c r="E625">
        <v>0.72758025000000004</v>
      </c>
      <c r="F625">
        <v>659.19539999999995</v>
      </c>
      <c r="G625">
        <v>3.6573272000000001</v>
      </c>
      <c r="H625">
        <v>29.160551000000002</v>
      </c>
      <c r="I625">
        <v>1.6273259</v>
      </c>
      <c r="J625">
        <v>624.75019999999995</v>
      </c>
      <c r="K625">
        <v>8</v>
      </c>
      <c r="L625">
        <v>82.198234999999997</v>
      </c>
      <c r="M625">
        <v>72.758026000000001</v>
      </c>
      <c r="N625" t="s">
        <v>2192</v>
      </c>
      <c r="O625">
        <v>104.32854</v>
      </c>
      <c r="P625">
        <v>80.842250000000007</v>
      </c>
      <c r="Q625">
        <v>231</v>
      </c>
      <c r="R625">
        <v>2.3290000000000002</v>
      </c>
      <c r="S625">
        <v>2.0539999999999998</v>
      </c>
      <c r="T625">
        <v>2.3290000000000002</v>
      </c>
      <c r="U625">
        <v>1.706</v>
      </c>
      <c r="V625">
        <v>2.9529999999999998</v>
      </c>
      <c r="W625">
        <v>3.4239999999999999</v>
      </c>
      <c r="X625">
        <v>8.1229999999999993</v>
      </c>
      <c r="Y625">
        <v>0.75800000000000001</v>
      </c>
      <c r="Z625">
        <v>1.1200000000000001</v>
      </c>
      <c r="AA625">
        <v>0.80400000000000005</v>
      </c>
      <c r="AB625">
        <v>0.16</v>
      </c>
      <c r="AC625">
        <v>0.157</v>
      </c>
      <c r="AD625">
        <v>9507.4509999999991</v>
      </c>
      <c r="AE625">
        <v>3770.6601999999998</v>
      </c>
      <c r="AF625">
        <v>6566.3477000000003</v>
      </c>
      <c r="AG625">
        <v>0.2</v>
      </c>
      <c r="AH625">
        <v>0.6</v>
      </c>
      <c r="AI625">
        <v>1.6666667999999999E-2</v>
      </c>
      <c r="AJ625">
        <v>4.1666667999999997E-2</v>
      </c>
      <c r="AK625">
        <v>2.5211907999999998E-3</v>
      </c>
      <c r="AL625">
        <v>2.5555553999999999E-3</v>
      </c>
      <c r="AM625">
        <v>1</v>
      </c>
      <c r="AN625">
        <v>2</v>
      </c>
      <c r="AO625">
        <v>10</v>
      </c>
      <c r="AP625">
        <v>50</v>
      </c>
      <c r="AQ625" s="34">
        <v>0.57499206000000003</v>
      </c>
      <c r="AR625" s="34">
        <v>0</v>
      </c>
      <c r="AS625" s="34">
        <v>0.30187081999999998</v>
      </c>
      <c r="AT625" s="34">
        <v>0.41260105000000002</v>
      </c>
      <c r="AU625" s="34">
        <v>1.2376328000000001</v>
      </c>
      <c r="AV625" s="34"/>
      <c r="AW625" s="34"/>
      <c r="AX625" s="34">
        <v>0.41820887000000001</v>
      </c>
      <c r="AY625" s="34"/>
      <c r="AZ625" s="34"/>
      <c r="BA625" s="34">
        <v>3.0000002000000001</v>
      </c>
      <c r="BB625" s="34">
        <v>1.5330000999999999E-2</v>
      </c>
      <c r="BC625" s="34">
        <v>0</v>
      </c>
      <c r="BD625" s="34">
        <v>0</v>
      </c>
      <c r="BE625" s="34">
        <v>2.0000001E-2</v>
      </c>
      <c r="BF625" s="34">
        <v>0</v>
      </c>
      <c r="BG625" s="34">
        <v>0.1</v>
      </c>
      <c r="BH625" s="34">
        <v>0.3</v>
      </c>
      <c r="BI625" s="34">
        <v>0.3</v>
      </c>
      <c r="BJ625" s="34">
        <v>3.0000002000000001</v>
      </c>
      <c r="BK625" s="34">
        <v>0.4</v>
      </c>
      <c r="BL625" s="34">
        <v>0</v>
      </c>
      <c r="BM625" s="34">
        <v>0.2</v>
      </c>
      <c r="BN625" s="34">
        <v>0.2</v>
      </c>
      <c r="BO625" s="34">
        <v>0</v>
      </c>
      <c r="BP625" s="34">
        <v>3.9697163000000001E-2</v>
      </c>
      <c r="BQ625" s="34"/>
      <c r="BR625" s="34"/>
      <c r="BS625" s="34">
        <v>1.1270465000000001</v>
      </c>
      <c r="BT625" s="34">
        <v>1.8378317000000002E-2</v>
      </c>
      <c r="BU625" s="34">
        <v>0</v>
      </c>
      <c r="BV625" s="34">
        <v>1.5000001000000001</v>
      </c>
      <c r="BW625" s="34"/>
      <c r="BX625" s="34"/>
      <c r="BY625" s="34">
        <v>0.4</v>
      </c>
      <c r="BZ625" s="34"/>
      <c r="CA625" s="34"/>
      <c r="CB625" s="34"/>
      <c r="CC625" s="34"/>
      <c r="CD625" s="34"/>
      <c r="CE625" s="34"/>
      <c r="CF625" s="34"/>
      <c r="CG625" s="34"/>
      <c r="CH625" s="34"/>
      <c r="CI625" s="34"/>
      <c r="CJ625" s="34"/>
      <c r="CK625" s="34"/>
      <c r="CL625" s="34"/>
      <c r="CM625" s="34"/>
      <c r="CN625" s="34" t="s">
        <v>2176</v>
      </c>
    </row>
    <row r="626" spans="1:92">
      <c r="A626" t="s">
        <v>2843</v>
      </c>
      <c r="B626">
        <v>897</v>
      </c>
      <c r="C626" t="s">
        <v>575</v>
      </c>
      <c r="D626">
        <v>1.7874969999999999</v>
      </c>
      <c r="E626">
        <v>1.4361203</v>
      </c>
      <c r="F626">
        <v>1258.3217999999999</v>
      </c>
      <c r="G626">
        <v>22.461617</v>
      </c>
      <c r="H626">
        <v>88.588160000000002</v>
      </c>
      <c r="I626">
        <v>522.52179999999998</v>
      </c>
      <c r="J626">
        <v>624.75019999999995</v>
      </c>
      <c r="K626">
        <v>8</v>
      </c>
      <c r="L626">
        <v>108.333145</v>
      </c>
      <c r="M626">
        <v>143.61203</v>
      </c>
      <c r="N626" t="s">
        <v>2172</v>
      </c>
      <c r="O626">
        <v>94.078789999999998</v>
      </c>
      <c r="P626">
        <v>119.67668</v>
      </c>
      <c r="Q626">
        <v>343</v>
      </c>
      <c r="R626">
        <v>2.6739999999999999</v>
      </c>
      <c r="S626">
        <v>2.8380000000000001</v>
      </c>
      <c r="T626">
        <v>2.6739999999999999</v>
      </c>
      <c r="U626">
        <v>2.3969999999999998</v>
      </c>
      <c r="V626">
        <v>3.6989999999999998</v>
      </c>
      <c r="W626">
        <v>4.6020000000000003</v>
      </c>
      <c r="X626">
        <v>8.1229999999999993</v>
      </c>
      <c r="Y626">
        <v>1.321</v>
      </c>
      <c r="Z626">
        <v>3.198</v>
      </c>
      <c r="AA626">
        <v>1.7190000000000001</v>
      </c>
      <c r="AB626">
        <v>0.624</v>
      </c>
      <c r="AC626">
        <v>0.85499999999999998</v>
      </c>
      <c r="AD626">
        <v>14164.887000000001</v>
      </c>
      <c r="AE626">
        <v>5370.66</v>
      </c>
      <c r="AF626">
        <v>20219.486000000001</v>
      </c>
      <c r="AG626">
        <v>0.2</v>
      </c>
      <c r="AH626">
        <v>0.6</v>
      </c>
      <c r="AI626">
        <v>8.3333335999999994E-2</v>
      </c>
      <c r="AJ626">
        <v>4.1666667999999997E-2</v>
      </c>
      <c r="AK626">
        <v>4.0290199999999998E-2</v>
      </c>
      <c r="AL626">
        <v>4.0974735999999998E-2</v>
      </c>
      <c r="AM626">
        <v>1</v>
      </c>
      <c r="AN626">
        <v>2</v>
      </c>
      <c r="AO626">
        <v>50</v>
      </c>
      <c r="AP626">
        <v>70</v>
      </c>
      <c r="AQ626" s="34">
        <v>1.6099777</v>
      </c>
      <c r="AR626" s="34">
        <v>0</v>
      </c>
      <c r="AS626" s="34">
        <v>0.43124404999999999</v>
      </c>
      <c r="AT626" s="34">
        <v>7.9657444999999996</v>
      </c>
      <c r="AU626" s="34">
        <v>10.006966</v>
      </c>
      <c r="AV626" s="34"/>
      <c r="AW626" s="34"/>
      <c r="AX626" s="34">
        <v>0.52276104999999995</v>
      </c>
      <c r="AY626" s="34">
        <v>1.0781946</v>
      </c>
      <c r="AZ626" s="34">
        <v>1.0781946</v>
      </c>
      <c r="BA626" s="34">
        <v>3.0000002000000001</v>
      </c>
      <c r="BB626" s="34">
        <v>1.5330000999999999E-2</v>
      </c>
      <c r="BC626" s="34">
        <v>0</v>
      </c>
      <c r="BD626" s="34">
        <v>0</v>
      </c>
      <c r="BE626" s="34">
        <v>2.0000001E-2</v>
      </c>
      <c r="BF626" s="34">
        <v>0</v>
      </c>
      <c r="BG626" s="34">
        <v>0.2</v>
      </c>
      <c r="BH626" s="34">
        <v>1</v>
      </c>
      <c r="BI626" s="34">
        <v>3.1000000999999999</v>
      </c>
      <c r="BJ626" s="34">
        <v>15.000000999999999</v>
      </c>
      <c r="BK626" s="34">
        <v>0.4</v>
      </c>
      <c r="BL626" s="34">
        <v>0</v>
      </c>
      <c r="BM626" s="34">
        <v>0.5</v>
      </c>
      <c r="BN626" s="34">
        <v>0.2</v>
      </c>
      <c r="BO626" s="34">
        <v>0</v>
      </c>
      <c r="BP626" s="34">
        <v>3.9697163000000001E-2</v>
      </c>
      <c r="BQ626" s="34"/>
      <c r="BR626" s="34"/>
      <c r="BS626" s="34">
        <v>0</v>
      </c>
      <c r="BT626" s="34">
        <v>1.8378317000000002E-2</v>
      </c>
      <c r="BU626" s="34">
        <v>0</v>
      </c>
      <c r="BV626" s="34">
        <v>1.5000001000000001</v>
      </c>
      <c r="BW626" s="34"/>
      <c r="BX626" s="34"/>
      <c r="BY626" s="34">
        <v>0.8</v>
      </c>
      <c r="BZ626" s="34"/>
      <c r="CA626" s="34"/>
      <c r="CB626" s="34"/>
      <c r="CC626" s="34"/>
      <c r="CD626" s="34"/>
      <c r="CE626" s="34"/>
      <c r="CF626" s="34"/>
      <c r="CG626" s="34"/>
      <c r="CH626" s="34"/>
      <c r="CI626" s="34"/>
      <c r="CJ626" s="34"/>
      <c r="CK626" s="34"/>
      <c r="CL626" s="34"/>
      <c r="CM626" s="34"/>
      <c r="CN626" s="34" t="s">
        <v>2182</v>
      </c>
    </row>
    <row r="627" spans="1:92">
      <c r="A627" t="s">
        <v>2844</v>
      </c>
      <c r="B627">
        <v>898</v>
      </c>
      <c r="C627" t="s">
        <v>576</v>
      </c>
      <c r="D627">
        <v>2.7500281000000002</v>
      </c>
      <c r="E627">
        <v>1.7878115000000001</v>
      </c>
      <c r="F627">
        <v>1299.8784000000001</v>
      </c>
      <c r="G627">
        <v>24.689909</v>
      </c>
      <c r="H627">
        <v>94.169020000000003</v>
      </c>
      <c r="I627">
        <v>556.26930000000004</v>
      </c>
      <c r="J627">
        <v>624.75019999999995</v>
      </c>
      <c r="K627">
        <v>8</v>
      </c>
      <c r="L627">
        <v>166.66837000000001</v>
      </c>
      <c r="M627">
        <v>178.78116</v>
      </c>
      <c r="N627" t="s">
        <v>2208</v>
      </c>
      <c r="O627">
        <v>119.56644</v>
      </c>
      <c r="P627">
        <v>111.73822</v>
      </c>
      <c r="Q627">
        <v>344</v>
      </c>
      <c r="R627">
        <v>3.3170000000000002</v>
      </c>
      <c r="S627">
        <v>2.8839999999999999</v>
      </c>
      <c r="T627">
        <v>3.3170000000000002</v>
      </c>
      <c r="U627">
        <v>2.6739999999999999</v>
      </c>
      <c r="V627">
        <v>4.492</v>
      </c>
      <c r="W627">
        <v>5.0620000000000003</v>
      </c>
      <c r="X627">
        <v>8.8550000000000004</v>
      </c>
      <c r="Y627">
        <v>2.4670000000000001</v>
      </c>
      <c r="Z627">
        <v>3.6749999999999998</v>
      </c>
      <c r="AA627">
        <v>2.117</v>
      </c>
      <c r="AB627">
        <v>0.8</v>
      </c>
      <c r="AC627">
        <v>0.75800000000000001</v>
      </c>
      <c r="AD627">
        <v>23594.758000000002</v>
      </c>
      <c r="AE627">
        <v>5370.66</v>
      </c>
      <c r="AF627">
        <v>18751.668000000001</v>
      </c>
      <c r="AG627">
        <v>0.2</v>
      </c>
      <c r="AH627">
        <v>0.6</v>
      </c>
      <c r="AI627">
        <v>8.3333335999999994E-2</v>
      </c>
      <c r="AJ627">
        <v>5.8333334000000001E-2</v>
      </c>
      <c r="AK627">
        <v>4.7965753999999999E-2</v>
      </c>
      <c r="AL627">
        <v>4.8944447000000002E-2</v>
      </c>
      <c r="AM627">
        <v>1</v>
      </c>
      <c r="AN627">
        <v>2</v>
      </c>
      <c r="AO627">
        <v>60</v>
      </c>
      <c r="AP627">
        <v>80</v>
      </c>
      <c r="AQ627" s="34">
        <v>3.2774548999999999</v>
      </c>
      <c r="AR627" s="34">
        <v>0.68999049999999995</v>
      </c>
      <c r="AS627" s="34">
        <v>0.43124404999999999</v>
      </c>
      <c r="AT627" s="34">
        <v>11.1536045</v>
      </c>
      <c r="AU627" s="34">
        <v>15.552294</v>
      </c>
      <c r="AV627" s="34"/>
      <c r="AW627" s="34"/>
      <c r="AX627" s="34">
        <v>0.31365665999999998</v>
      </c>
      <c r="AY627" s="34">
        <v>0.5390973</v>
      </c>
      <c r="AZ627" s="34">
        <v>0.5390973</v>
      </c>
      <c r="BA627" s="34">
        <v>3.0000002000000001</v>
      </c>
      <c r="BB627" s="34">
        <v>1.5330000999999999E-2</v>
      </c>
      <c r="BC627" s="34">
        <v>0</v>
      </c>
      <c r="BD627" s="34">
        <v>0</v>
      </c>
      <c r="BE627" s="34">
        <v>2.0000001E-2</v>
      </c>
      <c r="BF627" s="34">
        <v>0</v>
      </c>
      <c r="BG627" s="34">
        <v>0.2</v>
      </c>
      <c r="BH627" s="34">
        <v>1</v>
      </c>
      <c r="BI627" s="34">
        <v>2</v>
      </c>
      <c r="BJ627" s="34">
        <v>15.000000999999999</v>
      </c>
      <c r="BK627" s="34">
        <v>0.4</v>
      </c>
      <c r="BL627" s="34">
        <v>0</v>
      </c>
      <c r="BM627" s="34">
        <v>0.70000004999999998</v>
      </c>
      <c r="BN627" s="34">
        <v>0.4</v>
      </c>
      <c r="BO627" s="34">
        <v>0</v>
      </c>
      <c r="BP627" s="34">
        <v>3.9697163000000001E-2</v>
      </c>
      <c r="BQ627" s="34"/>
      <c r="BR627" s="34"/>
      <c r="BS627" s="34">
        <v>0</v>
      </c>
      <c r="BT627" s="34">
        <v>1.8378317000000002E-2</v>
      </c>
      <c r="BU627" s="34">
        <v>0</v>
      </c>
      <c r="BV627" s="34">
        <v>2.1000000999999999</v>
      </c>
      <c r="BW627" s="34"/>
      <c r="BX627" s="34"/>
      <c r="BY627" s="34">
        <v>1.6800001</v>
      </c>
      <c r="BZ627" s="34">
        <v>0.90000004</v>
      </c>
      <c r="CA627" s="34"/>
      <c r="CB627" s="34"/>
      <c r="CC627" s="34"/>
      <c r="CD627" s="34"/>
      <c r="CE627" s="34"/>
      <c r="CF627" s="34"/>
      <c r="CG627" s="34"/>
      <c r="CH627" s="34"/>
      <c r="CI627" s="34"/>
      <c r="CJ627" s="34"/>
      <c r="CK627" s="34"/>
      <c r="CL627" s="34"/>
      <c r="CM627" s="34"/>
      <c r="CN627" s="34" t="s">
        <v>2176</v>
      </c>
    </row>
    <row r="628" spans="1:92">
      <c r="A628" t="s">
        <v>2845</v>
      </c>
      <c r="B628">
        <v>899</v>
      </c>
      <c r="C628" t="s">
        <v>577</v>
      </c>
      <c r="D628">
        <v>3.9449953999999998</v>
      </c>
      <c r="E628">
        <v>4.0612946000000001</v>
      </c>
      <c r="F628">
        <v>3865.05</v>
      </c>
      <c r="G628">
        <v>25.230626999999998</v>
      </c>
      <c r="H628">
        <v>95.106989999999996</v>
      </c>
      <c r="I628">
        <v>3119.9621999999999</v>
      </c>
      <c r="J628">
        <v>624.75019999999995</v>
      </c>
      <c r="K628">
        <v>10</v>
      </c>
      <c r="L628">
        <v>52.740574000000002</v>
      </c>
      <c r="M628">
        <v>86.410529999999994</v>
      </c>
      <c r="N628" t="s">
        <v>2197</v>
      </c>
      <c r="O628">
        <v>43.351596999999998</v>
      </c>
      <c r="P628">
        <v>131.0095</v>
      </c>
      <c r="Q628">
        <v>453</v>
      </c>
      <c r="R628">
        <v>4.0309999999999997</v>
      </c>
      <c r="S628">
        <v>4.9740000000000002</v>
      </c>
      <c r="T628">
        <v>3.972</v>
      </c>
      <c r="U628">
        <v>4.0309999999999997</v>
      </c>
      <c r="V628">
        <v>4.6779999999999999</v>
      </c>
      <c r="W628">
        <v>7.2309999999999999</v>
      </c>
      <c r="X628">
        <v>5.8419999999999996</v>
      </c>
      <c r="Y628">
        <v>1.7350000000000001</v>
      </c>
      <c r="Z628">
        <v>2.827</v>
      </c>
      <c r="AA628">
        <v>1.9670000000000001</v>
      </c>
      <c r="AB628">
        <v>0.50600000000000001</v>
      </c>
      <c r="AC628">
        <v>0.35499999999999998</v>
      </c>
      <c r="AD628">
        <v>15429.869000000001</v>
      </c>
      <c r="AE628">
        <v>14970.66</v>
      </c>
      <c r="AF628">
        <v>23905.668000000001</v>
      </c>
      <c r="AG628">
        <v>0.2</v>
      </c>
      <c r="AH628">
        <v>0.6</v>
      </c>
      <c r="AI628">
        <v>0.25</v>
      </c>
      <c r="AJ628">
        <v>4.1666667999999997E-2</v>
      </c>
      <c r="AK628">
        <v>0.22298480000000001</v>
      </c>
      <c r="AL628">
        <v>0.22387747</v>
      </c>
      <c r="AM628">
        <v>1</v>
      </c>
      <c r="AN628">
        <v>2</v>
      </c>
      <c r="AO628">
        <v>90</v>
      </c>
      <c r="AP628">
        <v>70</v>
      </c>
      <c r="AQ628" s="34">
        <v>2.1849699999999999</v>
      </c>
      <c r="AR628" s="34">
        <v>0</v>
      </c>
      <c r="AS628" s="34">
        <v>0.17249763000000001</v>
      </c>
      <c r="AT628" s="34">
        <v>3.6982868</v>
      </c>
      <c r="AU628" s="34">
        <v>6.0321049999999996</v>
      </c>
      <c r="AV628" s="34"/>
      <c r="AW628" s="34"/>
      <c r="AX628" s="34">
        <v>0.31365665999999998</v>
      </c>
      <c r="AY628" s="34">
        <v>0.5390973</v>
      </c>
      <c r="AZ628" s="34">
        <v>0.5390973</v>
      </c>
      <c r="BA628" s="34">
        <v>3.0000002000000001</v>
      </c>
      <c r="BB628" s="34">
        <v>1.5330000999999999E-2</v>
      </c>
      <c r="BC628" s="34">
        <v>0</v>
      </c>
      <c r="BD628" s="34">
        <v>0</v>
      </c>
      <c r="BE628" s="34">
        <v>2.0000001E-2</v>
      </c>
      <c r="BF628" s="34">
        <v>0</v>
      </c>
      <c r="BG628" s="34">
        <v>2.5</v>
      </c>
      <c r="BH628" s="34">
        <v>3.5000002000000001</v>
      </c>
      <c r="BI628" s="34">
        <v>3.2</v>
      </c>
      <c r="BJ628" s="34">
        <v>5.4</v>
      </c>
      <c r="BK628" s="34">
        <v>0.4</v>
      </c>
      <c r="BL628" s="34">
        <v>0</v>
      </c>
      <c r="BM628" s="34">
        <v>0.2</v>
      </c>
      <c r="BN628" s="34">
        <v>0.2</v>
      </c>
      <c r="BO628" s="34">
        <v>0</v>
      </c>
      <c r="BP628" s="34">
        <v>3.9697163000000001E-2</v>
      </c>
      <c r="BQ628" s="34"/>
      <c r="BR628" s="34"/>
      <c r="BS628" s="34">
        <v>2.8176165000000002</v>
      </c>
      <c r="BT628" s="34">
        <v>1.8378317000000002E-2</v>
      </c>
      <c r="BU628" s="34">
        <v>0</v>
      </c>
      <c r="BV628" s="34">
        <v>1.5000001000000001</v>
      </c>
      <c r="BW628" s="34"/>
      <c r="BX628" s="34"/>
      <c r="BY628" s="34">
        <v>1.6800001</v>
      </c>
      <c r="BZ628" s="34">
        <v>0.90000004</v>
      </c>
      <c r="CA628" s="34"/>
      <c r="CB628" s="34"/>
      <c r="CC628" s="34"/>
      <c r="CD628" s="34"/>
      <c r="CE628" s="34"/>
      <c r="CF628" s="34"/>
      <c r="CG628" s="34"/>
      <c r="CH628" s="34"/>
      <c r="CI628" s="34"/>
      <c r="CJ628" s="34"/>
      <c r="CK628" s="34"/>
      <c r="CL628" s="34"/>
      <c r="CM628" s="34"/>
      <c r="CN628" s="34" t="s">
        <v>2176</v>
      </c>
    </row>
    <row r="629" spans="1:92">
      <c r="A629" t="s">
        <v>2846</v>
      </c>
      <c r="B629">
        <v>900</v>
      </c>
      <c r="C629" t="s">
        <v>578</v>
      </c>
      <c r="D629">
        <v>2.9518702000000001</v>
      </c>
      <c r="E629">
        <v>1.9037516000000001</v>
      </c>
      <c r="F629">
        <v>1357.5669</v>
      </c>
      <c r="G629">
        <v>25.860779000000001</v>
      </c>
      <c r="H629">
        <v>96.409239999999997</v>
      </c>
      <c r="I629">
        <v>610.54674999999997</v>
      </c>
      <c r="J629">
        <v>624.75019999999995</v>
      </c>
      <c r="K629">
        <v>8</v>
      </c>
      <c r="L629">
        <v>178.90120999999999</v>
      </c>
      <c r="M629">
        <v>190.37517</v>
      </c>
      <c r="N629" t="s">
        <v>2208</v>
      </c>
      <c r="O629">
        <v>128.34219999999999</v>
      </c>
      <c r="P629">
        <v>118.98447400000001</v>
      </c>
      <c r="Q629">
        <v>345</v>
      </c>
      <c r="R629">
        <v>3.4359999999999999</v>
      </c>
      <c r="S629">
        <v>2.948</v>
      </c>
      <c r="T629">
        <v>3.4359999999999999</v>
      </c>
      <c r="U629">
        <v>2.76</v>
      </c>
      <c r="V629">
        <v>3.5960000000000001</v>
      </c>
      <c r="W629">
        <v>2.2679999999999998</v>
      </c>
      <c r="X629">
        <v>9</v>
      </c>
      <c r="Y629">
        <v>2.9660000000000002</v>
      </c>
      <c r="Z629">
        <v>4.673</v>
      </c>
      <c r="AA629">
        <v>2.7320000000000002</v>
      </c>
      <c r="AB629">
        <v>1.1160000000000001</v>
      </c>
      <c r="AC629">
        <v>0.82499999999999996</v>
      </c>
      <c r="AD629">
        <v>35094.597999999998</v>
      </c>
      <c r="AE629">
        <v>5370.66</v>
      </c>
      <c r="AF629">
        <v>19549.238000000001</v>
      </c>
      <c r="AG629">
        <v>0.2</v>
      </c>
      <c r="AH629">
        <v>0.6</v>
      </c>
      <c r="AI629">
        <v>0.16666666999999999</v>
      </c>
      <c r="AJ629">
        <v>8.3333335999999994E-2</v>
      </c>
      <c r="AK629">
        <v>0.111429326</v>
      </c>
      <c r="AL629">
        <v>0.11375927</v>
      </c>
      <c r="AM629">
        <v>1</v>
      </c>
      <c r="AN629">
        <v>2</v>
      </c>
      <c r="AO629">
        <v>70</v>
      </c>
      <c r="AP629">
        <v>80</v>
      </c>
      <c r="AQ629" s="34">
        <v>5.6349220000000004</v>
      </c>
      <c r="AR629" s="34">
        <v>1.4662297</v>
      </c>
      <c r="AS629" s="34">
        <v>0.17249763000000001</v>
      </c>
      <c r="AT629" s="34">
        <v>53.211815000000001</v>
      </c>
      <c r="AU629" s="34">
        <v>60.342734999999998</v>
      </c>
      <c r="AV629" s="34"/>
      <c r="AW629" s="34"/>
      <c r="AX629" s="34">
        <v>19.603539999999999</v>
      </c>
      <c r="AY629" s="34">
        <v>0.32345843000000002</v>
      </c>
      <c r="AZ629" s="34">
        <v>0.32345843000000002</v>
      </c>
      <c r="BA629" s="34">
        <v>3.0000002000000001</v>
      </c>
      <c r="BB629" s="34">
        <v>1.5330000999999999E-2</v>
      </c>
      <c r="BC629" s="34">
        <v>0</v>
      </c>
      <c r="BD629" s="34">
        <v>0</v>
      </c>
      <c r="BE629" s="34">
        <v>2.0000001E-2</v>
      </c>
      <c r="BF629" s="34">
        <v>0</v>
      </c>
      <c r="BG629" s="34">
        <v>0.2</v>
      </c>
      <c r="BH629" s="34">
        <v>1</v>
      </c>
      <c r="BI629" s="34">
        <v>2</v>
      </c>
      <c r="BJ629" s="34">
        <v>16</v>
      </c>
      <c r="BK629" s="34">
        <v>1.3000001000000001</v>
      </c>
      <c r="BL629" s="34">
        <v>0</v>
      </c>
      <c r="BM629" s="34">
        <v>0.70000004999999998</v>
      </c>
      <c r="BN629" s="34">
        <v>0.4</v>
      </c>
      <c r="BO629" s="34">
        <v>0</v>
      </c>
      <c r="BP629" s="34">
        <v>3.9697163000000001E-2</v>
      </c>
      <c r="BQ629" s="34"/>
      <c r="BR629" s="34"/>
      <c r="BS629" s="34">
        <v>0</v>
      </c>
      <c r="BT629" s="34">
        <v>1.8378317000000002E-2</v>
      </c>
      <c r="BU629" s="34">
        <v>0</v>
      </c>
      <c r="BV629" s="34">
        <v>3.0000002000000001</v>
      </c>
      <c r="BW629" s="34"/>
      <c r="BX629" s="34"/>
      <c r="BY629" s="34">
        <v>2.8000001999999999</v>
      </c>
      <c r="BZ629" s="34">
        <v>2.5200002000000001</v>
      </c>
      <c r="CA629" s="34"/>
      <c r="CB629" s="34"/>
      <c r="CC629" s="34"/>
      <c r="CD629" s="34"/>
      <c r="CE629" s="34"/>
      <c r="CF629" s="34"/>
      <c r="CG629" s="34"/>
      <c r="CH629" s="34"/>
      <c r="CI629" s="34"/>
      <c r="CJ629" s="34"/>
      <c r="CK629" s="34"/>
      <c r="CL629" s="34"/>
      <c r="CM629" s="34"/>
      <c r="CN629" s="34" t="s">
        <v>2176</v>
      </c>
    </row>
    <row r="630" spans="1:92">
      <c r="A630" t="s">
        <v>2847</v>
      </c>
      <c r="B630">
        <v>901</v>
      </c>
      <c r="C630" t="s">
        <v>579</v>
      </c>
      <c r="D630">
        <v>2.4754097000000002</v>
      </c>
      <c r="E630">
        <v>1.883812</v>
      </c>
      <c r="F630">
        <v>1501.2136</v>
      </c>
      <c r="G630">
        <v>25.749154999999998</v>
      </c>
      <c r="H630">
        <v>96.133644000000004</v>
      </c>
      <c r="I630">
        <v>754.58069999999998</v>
      </c>
      <c r="J630">
        <v>624.75019999999995</v>
      </c>
      <c r="K630">
        <v>8</v>
      </c>
      <c r="L630">
        <v>150.02483000000001</v>
      </c>
      <c r="M630">
        <v>188.38120000000001</v>
      </c>
      <c r="N630" t="s">
        <v>2208</v>
      </c>
      <c r="O630">
        <v>107.62651</v>
      </c>
      <c r="P630">
        <v>117.73824999999999</v>
      </c>
      <c r="Q630">
        <v>344</v>
      </c>
      <c r="R630">
        <v>3.1469999999999998</v>
      </c>
      <c r="S630">
        <v>3.1</v>
      </c>
      <c r="T630">
        <v>3.1469999999999998</v>
      </c>
      <c r="U630">
        <v>2.7450000000000001</v>
      </c>
      <c r="V630">
        <v>3.589</v>
      </c>
      <c r="W630">
        <v>2.835</v>
      </c>
      <c r="X630">
        <v>8.1229999999999993</v>
      </c>
      <c r="Y630">
        <v>2.831</v>
      </c>
      <c r="Z630">
        <v>3.976</v>
      </c>
      <c r="AA630">
        <v>2.7170000000000001</v>
      </c>
      <c r="AB630">
        <v>0.83499999999999996</v>
      </c>
      <c r="AC630">
        <v>0.42399999999999999</v>
      </c>
      <c r="AD630">
        <v>36704.574000000001</v>
      </c>
      <c r="AE630">
        <v>4370.66</v>
      </c>
      <c r="AF630">
        <v>17644.526999999998</v>
      </c>
      <c r="AG630">
        <v>0.2</v>
      </c>
      <c r="AH630">
        <v>0.6</v>
      </c>
      <c r="AI630">
        <v>0.16666666999999999</v>
      </c>
      <c r="AJ630">
        <v>5.0000004000000001E-2</v>
      </c>
      <c r="AK630">
        <v>0.12845598</v>
      </c>
      <c r="AL630">
        <v>0.13062198</v>
      </c>
      <c r="AM630">
        <v>1</v>
      </c>
      <c r="AN630">
        <v>2</v>
      </c>
      <c r="AO630">
        <v>80</v>
      </c>
      <c r="AP630">
        <v>80</v>
      </c>
      <c r="AQ630" s="34">
        <v>6.0374165</v>
      </c>
      <c r="AR630" s="34">
        <v>1.4662297</v>
      </c>
      <c r="AS630" s="34">
        <v>0.17249763000000001</v>
      </c>
      <c r="AT630" s="34">
        <v>36.075214000000003</v>
      </c>
      <c r="AU630" s="34">
        <v>43.608629999999998</v>
      </c>
      <c r="AV630" s="34"/>
      <c r="AW630" s="34"/>
      <c r="AX630" s="34">
        <v>19.603539999999999</v>
      </c>
      <c r="AY630" s="34">
        <v>0.32345843000000002</v>
      </c>
      <c r="AZ630" s="34">
        <v>0.32345843000000002</v>
      </c>
      <c r="BA630" s="34">
        <v>3.0000002000000001</v>
      </c>
      <c r="BB630" s="34">
        <v>1.5330000999999999E-2</v>
      </c>
      <c r="BC630" s="34">
        <v>0</v>
      </c>
      <c r="BD630" s="34">
        <v>0</v>
      </c>
      <c r="BE630" s="34">
        <v>2.0000001E-2</v>
      </c>
      <c r="BF630" s="34">
        <v>0</v>
      </c>
      <c r="BG630" s="34">
        <v>0.1</v>
      </c>
      <c r="BH630" s="34">
        <v>0.6</v>
      </c>
      <c r="BI630" s="34">
        <v>5</v>
      </c>
      <c r="BJ630" s="34">
        <v>8</v>
      </c>
      <c r="BK630" s="34">
        <v>0.4</v>
      </c>
      <c r="BL630" s="34">
        <v>0</v>
      </c>
      <c r="BM630" s="34">
        <v>0.2</v>
      </c>
      <c r="BN630" s="34">
        <v>0.2</v>
      </c>
      <c r="BO630" s="34">
        <v>0</v>
      </c>
      <c r="BP630" s="34">
        <v>3.9697163000000001E-2</v>
      </c>
      <c r="BQ630" s="34"/>
      <c r="BR630" s="34"/>
      <c r="BS630" s="34"/>
      <c r="BT630" s="34"/>
      <c r="BU630" s="34"/>
      <c r="BV630" s="34">
        <v>1.8000001999999999</v>
      </c>
      <c r="BW630" s="34"/>
      <c r="BX630" s="34"/>
      <c r="BY630" s="34">
        <v>2.2400000000000002</v>
      </c>
      <c r="BZ630" s="34">
        <v>2.5200002000000001</v>
      </c>
      <c r="CA630" s="34"/>
      <c r="CB630" s="34"/>
      <c r="CC630" s="34"/>
      <c r="CD630" s="34"/>
      <c r="CE630" s="34"/>
      <c r="CF630" s="34"/>
      <c r="CG630" s="34"/>
      <c r="CH630" s="34"/>
      <c r="CI630" s="34"/>
      <c r="CJ630" s="34"/>
      <c r="CK630" s="34"/>
      <c r="CL630" s="34"/>
      <c r="CM630" s="34"/>
      <c r="CN630" s="34" t="s">
        <v>2176</v>
      </c>
    </row>
    <row r="631" spans="1:92">
      <c r="A631" t="s">
        <v>2848</v>
      </c>
      <c r="B631">
        <v>902</v>
      </c>
      <c r="C631" t="s">
        <v>580</v>
      </c>
      <c r="D631">
        <v>2.9991232999999999</v>
      </c>
      <c r="E631">
        <v>1.7999251000000001</v>
      </c>
      <c r="F631">
        <v>1241.1123</v>
      </c>
      <c r="G631">
        <v>24.092669000000001</v>
      </c>
      <c r="H631">
        <v>91.693479999999994</v>
      </c>
      <c r="I631">
        <v>500.57589999999999</v>
      </c>
      <c r="J631">
        <v>624.75019999999995</v>
      </c>
      <c r="K631">
        <v>8</v>
      </c>
      <c r="L631">
        <v>181.76505</v>
      </c>
      <c r="M631">
        <v>179.99251000000001</v>
      </c>
      <c r="N631" t="s">
        <v>2208</v>
      </c>
      <c r="O631">
        <v>130.39667</v>
      </c>
      <c r="P631">
        <v>112.495316</v>
      </c>
      <c r="Q631">
        <v>338</v>
      </c>
      <c r="R631">
        <v>3.464</v>
      </c>
      <c r="S631">
        <v>2.8180000000000001</v>
      </c>
      <c r="T631">
        <v>3.464</v>
      </c>
      <c r="U631">
        <v>2.6829999999999998</v>
      </c>
      <c r="V631">
        <v>3.0760000000000001</v>
      </c>
      <c r="W631">
        <v>2.0710000000000002</v>
      </c>
      <c r="X631">
        <v>8.1229999999999993</v>
      </c>
      <c r="Y631">
        <v>2.3980000000000001</v>
      </c>
      <c r="Z631">
        <v>8.3740000000000006</v>
      </c>
      <c r="AA631">
        <v>3.4689999999999999</v>
      </c>
      <c r="AB631">
        <v>2.2530000000000001</v>
      </c>
      <c r="AC631">
        <v>2.6520000000000001</v>
      </c>
      <c r="AD631">
        <v>33027.472999999998</v>
      </c>
      <c r="AE631">
        <v>5370.66</v>
      </c>
      <c r="AF631">
        <v>36345.086000000003</v>
      </c>
      <c r="AG631">
        <v>0.2</v>
      </c>
      <c r="AH631">
        <v>0.6</v>
      </c>
      <c r="AI631">
        <v>0.33333333999999998</v>
      </c>
      <c r="AJ631">
        <v>8.3333335999999994E-2</v>
      </c>
      <c r="AK631">
        <v>0.28595415000000002</v>
      </c>
      <c r="AL631">
        <v>0.29200003000000002</v>
      </c>
      <c r="AM631">
        <v>1</v>
      </c>
      <c r="AN631">
        <v>2</v>
      </c>
      <c r="AO631">
        <v>90</v>
      </c>
      <c r="AP631">
        <v>90</v>
      </c>
      <c r="AQ631" s="34">
        <v>5.6061725999999998</v>
      </c>
      <c r="AR631" s="34">
        <v>0.97748643000000002</v>
      </c>
      <c r="AS631" s="34">
        <v>0.17249763000000001</v>
      </c>
      <c r="AT631" s="34">
        <v>53.024284000000002</v>
      </c>
      <c r="AU631" s="34">
        <v>59.637714000000003</v>
      </c>
      <c r="AV631" s="34">
        <v>7.1203616E-4</v>
      </c>
      <c r="AW631" s="34">
        <v>9.1891590000000001</v>
      </c>
      <c r="AX631" s="34">
        <v>19.603539999999999</v>
      </c>
      <c r="AY631" s="34">
        <v>5.3909735999999997</v>
      </c>
      <c r="AZ631" s="34">
        <v>2.1563892</v>
      </c>
      <c r="BA631" s="34">
        <v>3.0000002000000001</v>
      </c>
      <c r="BB631" s="34">
        <v>1.5330000999999999E-2</v>
      </c>
      <c r="BC631" s="34">
        <v>0</v>
      </c>
      <c r="BD631" s="34">
        <v>0</v>
      </c>
      <c r="BE631" s="34">
        <v>2.0000001E-2</v>
      </c>
      <c r="BF631" s="34">
        <v>0</v>
      </c>
      <c r="BG631" s="34">
        <v>0.2</v>
      </c>
      <c r="BH631" s="34">
        <v>1</v>
      </c>
      <c r="BI631" s="34">
        <v>2</v>
      </c>
      <c r="BJ631" s="34">
        <v>30.000001999999999</v>
      </c>
      <c r="BK631" s="34">
        <v>10</v>
      </c>
      <c r="BL631" s="34">
        <v>0</v>
      </c>
      <c r="BM631" s="34">
        <v>4</v>
      </c>
      <c r="BN631" s="34">
        <v>2</v>
      </c>
      <c r="BO631" s="34">
        <v>0</v>
      </c>
      <c r="BP631" s="34">
        <v>3.9697163000000001E-2</v>
      </c>
      <c r="BQ631" s="34"/>
      <c r="BR631" s="34"/>
      <c r="BS631" s="34">
        <v>0</v>
      </c>
      <c r="BT631" s="34">
        <v>1.8378317000000002E-2</v>
      </c>
      <c r="BU631" s="34">
        <v>0</v>
      </c>
      <c r="BV631" s="34">
        <v>3.0000002000000001</v>
      </c>
      <c r="BW631" s="34"/>
      <c r="BX631" s="34"/>
      <c r="BY631" s="34">
        <v>4.32</v>
      </c>
      <c r="BZ631" s="34">
        <v>4.32</v>
      </c>
      <c r="CA631" s="34"/>
      <c r="CB631" s="34"/>
      <c r="CC631" s="34"/>
      <c r="CD631" s="34"/>
      <c r="CE631" s="34"/>
      <c r="CF631" s="34"/>
      <c r="CG631" s="34"/>
      <c r="CH631" s="34"/>
      <c r="CI631" s="34"/>
      <c r="CJ631" s="34"/>
      <c r="CK631" s="34"/>
      <c r="CL631" s="34"/>
      <c r="CM631" s="34"/>
      <c r="CN631" s="34" t="s">
        <v>2176</v>
      </c>
    </row>
    <row r="632" spans="1:92">
      <c r="A632" t="s">
        <v>2849</v>
      </c>
      <c r="B632">
        <v>913</v>
      </c>
      <c r="C632" t="s">
        <v>581</v>
      </c>
      <c r="D632">
        <v>0.37666893000000001</v>
      </c>
      <c r="E632">
        <v>1.3704959000000001</v>
      </c>
      <c r="F632">
        <v>6334.2637000000004</v>
      </c>
      <c r="G632">
        <v>3826.3002999999999</v>
      </c>
      <c r="H632">
        <v>1479.2644</v>
      </c>
      <c r="I632">
        <v>804.8442</v>
      </c>
      <c r="J632">
        <v>223.85512</v>
      </c>
      <c r="K632">
        <v>8</v>
      </c>
      <c r="L632">
        <v>22.828419</v>
      </c>
      <c r="M632">
        <v>137.04958999999999</v>
      </c>
      <c r="N632" t="s">
        <v>2192</v>
      </c>
      <c r="O632">
        <v>28.974533000000001</v>
      </c>
      <c r="P632">
        <v>152.27733000000001</v>
      </c>
      <c r="Q632">
        <v>212</v>
      </c>
      <c r="R632">
        <v>2.3410000000000002</v>
      </c>
      <c r="S632">
        <v>6.367</v>
      </c>
      <c r="T632">
        <v>1.2270000000000001</v>
      </c>
      <c r="U632">
        <v>2.3410000000000002</v>
      </c>
      <c r="V632">
        <v>0.90300000000000002</v>
      </c>
      <c r="W632">
        <v>1.659</v>
      </c>
      <c r="X632">
        <v>0</v>
      </c>
      <c r="Y632">
        <v>0.44800000000000001</v>
      </c>
      <c r="Z632">
        <v>2.125</v>
      </c>
      <c r="AA632">
        <v>1.248</v>
      </c>
      <c r="AB632">
        <v>0.32100000000000001</v>
      </c>
      <c r="AC632">
        <v>0.55600000000000005</v>
      </c>
      <c r="AD632">
        <v>3764.7602999999999</v>
      </c>
      <c r="AE632">
        <v>9651.4599999999991</v>
      </c>
      <c r="AF632">
        <v>21202.86</v>
      </c>
      <c r="AG632">
        <v>2</v>
      </c>
      <c r="AH632">
        <v>1.5</v>
      </c>
      <c r="AI632">
        <v>1.6666667999999999E-2</v>
      </c>
      <c r="AJ632">
        <v>1.6666667999999999E-2</v>
      </c>
      <c r="AK632">
        <v>0.85766450000000005</v>
      </c>
      <c r="AL632">
        <v>0.14160639</v>
      </c>
      <c r="AM632">
        <v>60</v>
      </c>
      <c r="AN632">
        <v>44</v>
      </c>
      <c r="AO632">
        <v>9</v>
      </c>
      <c r="AP632">
        <v>20</v>
      </c>
      <c r="AQ632" s="34">
        <v>0.90561247</v>
      </c>
      <c r="AR632" s="34">
        <v>0</v>
      </c>
      <c r="AS632" s="34">
        <v>3.5577631999999998E-2</v>
      </c>
      <c r="AT632" s="34">
        <v>6.0545730000000004</v>
      </c>
      <c r="AU632" s="34">
        <v>6.9957633000000001</v>
      </c>
      <c r="AV632" s="34"/>
      <c r="AW632" s="34"/>
      <c r="AX632" s="34"/>
      <c r="AY632" s="34">
        <v>1.7255199999999999</v>
      </c>
      <c r="AZ632" s="34">
        <v>1.0455220999999999</v>
      </c>
      <c r="BA632" s="34">
        <v>0</v>
      </c>
      <c r="BB632" s="34">
        <v>2.4577300000000002</v>
      </c>
      <c r="BC632" s="34">
        <v>0</v>
      </c>
      <c r="BD632" s="34">
        <v>0</v>
      </c>
      <c r="BE632" s="34">
        <v>0.25</v>
      </c>
      <c r="BF632" s="34">
        <v>0</v>
      </c>
      <c r="BG632" s="34">
        <v>0.2</v>
      </c>
      <c r="BH632" s="34">
        <v>1.3000001000000001</v>
      </c>
      <c r="BI632" s="34">
        <v>3.2</v>
      </c>
      <c r="BJ632" s="34">
        <v>1.8000001000000001</v>
      </c>
      <c r="BK632" s="34">
        <v>3.3000001999999999</v>
      </c>
      <c r="BL632" s="34">
        <v>0</v>
      </c>
      <c r="BM632" s="34">
        <v>1.6</v>
      </c>
      <c r="BN632" s="34">
        <v>0</v>
      </c>
      <c r="BO632" s="34">
        <v>0</v>
      </c>
      <c r="BP632" s="34"/>
      <c r="BQ632" s="34"/>
      <c r="BR632" s="34"/>
      <c r="BS632" s="34">
        <v>0.68722342999999997</v>
      </c>
      <c r="BT632" s="34">
        <v>1.4702654000000001E-2</v>
      </c>
      <c r="BU632" s="34">
        <v>0</v>
      </c>
      <c r="BV632" s="34">
        <v>0.61800003000000003</v>
      </c>
      <c r="BW632" s="34"/>
      <c r="BX632" s="34"/>
      <c r="BY632" s="34">
        <v>0.48000005000000001</v>
      </c>
      <c r="BZ632" s="34"/>
      <c r="CA632" s="34"/>
      <c r="CB632" s="34"/>
      <c r="CC632" s="34"/>
      <c r="CD632" s="34"/>
      <c r="CE632" s="34"/>
      <c r="CF632" s="34"/>
      <c r="CG632" s="34"/>
      <c r="CH632" s="34"/>
      <c r="CI632" s="34"/>
      <c r="CJ632" s="34"/>
      <c r="CK632" s="34"/>
      <c r="CL632" s="34"/>
      <c r="CM632" s="34"/>
      <c r="CN632" s="34" t="s">
        <v>2182</v>
      </c>
    </row>
    <row r="633" spans="1:92">
      <c r="A633" t="s">
        <v>2850</v>
      </c>
      <c r="B633">
        <v>914</v>
      </c>
      <c r="C633" t="s">
        <v>582</v>
      </c>
      <c r="D633">
        <v>0.37666893000000001</v>
      </c>
      <c r="E633">
        <v>1.3704959000000001</v>
      </c>
      <c r="F633">
        <v>6334.2637000000004</v>
      </c>
      <c r="G633">
        <v>3826.3002999999999</v>
      </c>
      <c r="H633">
        <v>1479.2644</v>
      </c>
      <c r="I633">
        <v>804.8442</v>
      </c>
      <c r="J633">
        <v>223.85512</v>
      </c>
      <c r="K633">
        <v>8</v>
      </c>
      <c r="L633">
        <v>22.828419</v>
      </c>
      <c r="M633">
        <v>137.04958999999999</v>
      </c>
      <c r="N633" t="s">
        <v>2192</v>
      </c>
      <c r="O633">
        <v>28.974533000000001</v>
      </c>
      <c r="P633">
        <v>152.27733000000001</v>
      </c>
      <c r="Q633">
        <v>212</v>
      </c>
      <c r="R633">
        <v>2.3410000000000002</v>
      </c>
      <c r="S633">
        <v>6.367</v>
      </c>
      <c r="T633">
        <v>1.2270000000000001</v>
      </c>
      <c r="U633">
        <v>2.3410000000000002</v>
      </c>
      <c r="V633">
        <v>0.90300000000000002</v>
      </c>
      <c r="W633">
        <v>1.659</v>
      </c>
      <c r="X633">
        <v>0</v>
      </c>
      <c r="Y633">
        <v>0.44800000000000001</v>
      </c>
      <c r="Z633">
        <v>2.1320000000000001</v>
      </c>
      <c r="AA633">
        <v>1.2549999999999999</v>
      </c>
      <c r="AB633">
        <v>0.32100000000000001</v>
      </c>
      <c r="AC633">
        <v>0.55600000000000005</v>
      </c>
      <c r="AD633">
        <v>3907.0708</v>
      </c>
      <c r="AE633">
        <v>9651.4599999999991</v>
      </c>
      <c r="AF633">
        <v>21202.86</v>
      </c>
      <c r="AG633">
        <v>2</v>
      </c>
      <c r="AH633">
        <v>1.5</v>
      </c>
      <c r="AI633">
        <v>1.6666667999999999E-2</v>
      </c>
      <c r="AJ633">
        <v>1.6666667999999999E-2</v>
      </c>
      <c r="AK633">
        <v>0.85766450000000005</v>
      </c>
      <c r="AL633">
        <v>0.14160639</v>
      </c>
      <c r="AM633">
        <v>60</v>
      </c>
      <c r="AN633">
        <v>44</v>
      </c>
      <c r="AO633">
        <v>9</v>
      </c>
      <c r="AP633">
        <v>20</v>
      </c>
      <c r="AQ633" s="34">
        <v>0.90561247</v>
      </c>
      <c r="AR633" s="34">
        <v>0</v>
      </c>
      <c r="AS633" s="34">
        <v>7.1155264999999995E-2</v>
      </c>
      <c r="AT633" s="34">
        <v>6.1340422999999999</v>
      </c>
      <c r="AU633" s="34">
        <v>7.1108099999999999</v>
      </c>
      <c r="AV633" s="34"/>
      <c r="AW633" s="34"/>
      <c r="AX633" s="34"/>
      <c r="AY633" s="34">
        <v>1.7255199999999999</v>
      </c>
      <c r="AZ633" s="34">
        <v>1.0455220999999999</v>
      </c>
      <c r="BA633" s="34">
        <v>0</v>
      </c>
      <c r="BB633" s="34">
        <v>2.4577300000000002</v>
      </c>
      <c r="BC633" s="34">
        <v>0</v>
      </c>
      <c r="BD633" s="34">
        <v>0</v>
      </c>
      <c r="BE633" s="34">
        <v>0.25</v>
      </c>
      <c r="BF633" s="34">
        <v>0</v>
      </c>
      <c r="BG633" s="34">
        <v>0.2</v>
      </c>
      <c r="BH633" s="34">
        <v>1.3000001000000001</v>
      </c>
      <c r="BI633" s="34">
        <v>3.2</v>
      </c>
      <c r="BJ633" s="34">
        <v>1.8000001000000001</v>
      </c>
      <c r="BK633" s="34">
        <v>3.3000001999999999</v>
      </c>
      <c r="BL633" s="34">
        <v>0</v>
      </c>
      <c r="BM633" s="34">
        <v>1.6</v>
      </c>
      <c r="BN633" s="34">
        <v>0</v>
      </c>
      <c r="BO633" s="34">
        <v>0</v>
      </c>
      <c r="BP633" s="34"/>
      <c r="BQ633" s="34"/>
      <c r="BR633" s="34"/>
      <c r="BS633" s="34">
        <v>0.68722342999999997</v>
      </c>
      <c r="BT633" s="34">
        <v>1.4702654000000001E-2</v>
      </c>
      <c r="BU633" s="34">
        <v>0</v>
      </c>
      <c r="BV633" s="34">
        <v>0.61800003000000003</v>
      </c>
      <c r="BW633" s="34"/>
      <c r="BX633" s="34"/>
      <c r="BY633" s="34">
        <v>0.48000005000000001</v>
      </c>
      <c r="BZ633" s="34"/>
      <c r="CA633" s="34"/>
      <c r="CB633" s="34"/>
      <c r="CC633" s="34"/>
      <c r="CD633" s="34"/>
      <c r="CE633" s="34"/>
      <c r="CF633" s="34"/>
      <c r="CG633" s="34"/>
      <c r="CH633" s="34"/>
      <c r="CI633" s="34"/>
      <c r="CJ633" s="34"/>
      <c r="CK633" s="34"/>
      <c r="CL633" s="34"/>
      <c r="CM633" s="34"/>
      <c r="CN633" s="34" t="s">
        <v>2182</v>
      </c>
    </row>
    <row r="634" spans="1:92">
      <c r="A634" t="s">
        <v>2851</v>
      </c>
      <c r="B634">
        <v>915</v>
      </c>
      <c r="C634" t="s">
        <v>583</v>
      </c>
      <c r="D634">
        <v>0.70483450000000003</v>
      </c>
      <c r="E634">
        <v>0.96724339999999998</v>
      </c>
      <c r="F634">
        <v>2105.2721999999999</v>
      </c>
      <c r="G634">
        <v>657.89886000000001</v>
      </c>
      <c r="H634">
        <v>1027.1996999999999</v>
      </c>
      <c r="I634">
        <v>222.61743000000001</v>
      </c>
      <c r="J634">
        <v>197.55609999999999</v>
      </c>
      <c r="K634">
        <v>8</v>
      </c>
      <c r="L634">
        <v>42.717243000000003</v>
      </c>
      <c r="M634">
        <v>96.724334999999996</v>
      </c>
      <c r="N634" t="s">
        <v>2192</v>
      </c>
      <c r="O634">
        <v>54.218040000000002</v>
      </c>
      <c r="P634">
        <v>107.47149</v>
      </c>
      <c r="Q634">
        <v>211</v>
      </c>
      <c r="R634">
        <v>1.9670000000000001</v>
      </c>
      <c r="S634">
        <v>3.6709999999999998</v>
      </c>
      <c r="T634">
        <v>1.679</v>
      </c>
      <c r="U634">
        <v>1.9670000000000001</v>
      </c>
      <c r="V634">
        <v>1.129</v>
      </c>
      <c r="W634">
        <v>2.15</v>
      </c>
      <c r="X634">
        <v>0</v>
      </c>
      <c r="Y634">
        <v>0.48299999999999998</v>
      </c>
      <c r="Z634">
        <v>1.4359999999999999</v>
      </c>
      <c r="AA634">
        <v>0.85199999999999998</v>
      </c>
      <c r="AB634">
        <v>0.10299999999999999</v>
      </c>
      <c r="AC634">
        <v>0.48199999999999998</v>
      </c>
      <c r="AD634">
        <v>9812.1959999999999</v>
      </c>
      <c r="AE634">
        <v>3367.25</v>
      </c>
      <c r="AF634">
        <v>7218.1752999999999</v>
      </c>
      <c r="AG634">
        <v>1.5</v>
      </c>
      <c r="AH634">
        <v>1.5</v>
      </c>
      <c r="AI634">
        <v>1.6666667999999999E-2</v>
      </c>
      <c r="AJ634">
        <v>1.6666667999999999E-2</v>
      </c>
      <c r="AK634">
        <v>0.24077889999999999</v>
      </c>
      <c r="AL634">
        <v>0.29206900000000002</v>
      </c>
      <c r="AM634">
        <v>10</v>
      </c>
      <c r="AN634">
        <v>70</v>
      </c>
      <c r="AO634">
        <v>20</v>
      </c>
      <c r="AP634">
        <v>50</v>
      </c>
      <c r="AQ634" s="34">
        <v>0.90561247</v>
      </c>
      <c r="AR634" s="34">
        <v>0</v>
      </c>
      <c r="AS634" s="34">
        <v>4.7436844999999998E-2</v>
      </c>
      <c r="AT634" s="34">
        <v>6.0603312999999996</v>
      </c>
      <c r="AU634" s="34">
        <v>7.0133805000000002</v>
      </c>
      <c r="AV634" s="34"/>
      <c r="AW634" s="34"/>
      <c r="AX634" s="34"/>
      <c r="AY634" s="34">
        <v>2.4157278999999998</v>
      </c>
      <c r="AZ634" s="34">
        <v>1.0455220999999999</v>
      </c>
      <c r="BA634" s="34">
        <v>3.0000002000000001</v>
      </c>
      <c r="BB634" s="34">
        <v>0.40962502000000001</v>
      </c>
      <c r="BC634" s="34">
        <v>0</v>
      </c>
      <c r="BD634" s="34">
        <v>0</v>
      </c>
      <c r="BE634" s="34">
        <v>0.2</v>
      </c>
      <c r="BF634" s="34">
        <v>0</v>
      </c>
      <c r="BG634" s="34">
        <v>0.2</v>
      </c>
      <c r="BH634" s="34">
        <v>0.4</v>
      </c>
      <c r="BI634" s="34">
        <v>1.8000001000000001</v>
      </c>
      <c r="BJ634" s="34">
        <v>0.5</v>
      </c>
      <c r="BK634" s="34">
        <v>0</v>
      </c>
      <c r="BL634" s="34">
        <v>0</v>
      </c>
      <c r="BM634" s="34"/>
      <c r="BN634" s="34"/>
      <c r="BO634" s="34"/>
      <c r="BP634" s="34"/>
      <c r="BQ634" s="34"/>
      <c r="BR634" s="34"/>
      <c r="BS634" s="34">
        <v>0.54977876000000003</v>
      </c>
      <c r="BT634" s="34">
        <v>0</v>
      </c>
      <c r="BU634" s="34">
        <v>0</v>
      </c>
      <c r="BV634" s="34">
        <v>0.47400004000000001</v>
      </c>
      <c r="BW634" s="34"/>
      <c r="BX634" s="34"/>
      <c r="BY634" s="34">
        <v>0.16000001</v>
      </c>
      <c r="BZ634" s="34">
        <v>0.36</v>
      </c>
      <c r="CA634" s="34">
        <v>1.5000001000000001</v>
      </c>
      <c r="CB634" s="34"/>
      <c r="CC634" s="34"/>
      <c r="CD634" s="34"/>
      <c r="CE634" s="34"/>
      <c r="CF634" s="34"/>
      <c r="CG634" s="34"/>
      <c r="CH634" s="34"/>
      <c r="CI634" s="34"/>
      <c r="CJ634" s="34"/>
      <c r="CK634" s="34"/>
      <c r="CL634" s="34"/>
      <c r="CM634" s="34"/>
      <c r="CN634" s="34" t="s">
        <v>2182</v>
      </c>
    </row>
    <row r="635" spans="1:92">
      <c r="A635" t="s">
        <v>2852</v>
      </c>
      <c r="B635">
        <v>916</v>
      </c>
      <c r="C635" t="s">
        <v>582</v>
      </c>
      <c r="D635">
        <v>0.37666893000000001</v>
      </c>
      <c r="E635">
        <v>1.3704959000000001</v>
      </c>
      <c r="F635">
        <v>6334.2637000000004</v>
      </c>
      <c r="G635">
        <v>3826.3002999999999</v>
      </c>
      <c r="H635">
        <v>1479.2644</v>
      </c>
      <c r="I635">
        <v>804.8442</v>
      </c>
      <c r="J635">
        <v>223.85512</v>
      </c>
      <c r="K635">
        <v>8</v>
      </c>
      <c r="L635">
        <v>22.828419</v>
      </c>
      <c r="M635">
        <v>137.04958999999999</v>
      </c>
      <c r="N635" t="s">
        <v>2192</v>
      </c>
      <c r="O635">
        <v>28.974533000000001</v>
      </c>
      <c r="P635">
        <v>152.27733000000001</v>
      </c>
      <c r="Q635">
        <v>212</v>
      </c>
      <c r="R635">
        <v>2.3410000000000002</v>
      </c>
      <c r="S635">
        <v>6.367</v>
      </c>
      <c r="T635">
        <v>1.2270000000000001</v>
      </c>
      <c r="U635">
        <v>2.3410000000000002</v>
      </c>
      <c r="V635">
        <v>0.90300000000000002</v>
      </c>
      <c r="W635">
        <v>1.659</v>
      </c>
      <c r="X635">
        <v>0</v>
      </c>
      <c r="Y635">
        <v>0.44800000000000001</v>
      </c>
      <c r="Z635">
        <v>2.1259999999999999</v>
      </c>
      <c r="AA635">
        <v>1.246</v>
      </c>
      <c r="AB635">
        <v>0.32500000000000001</v>
      </c>
      <c r="AC635">
        <v>0.55600000000000005</v>
      </c>
      <c r="AD635">
        <v>3707.8359999999998</v>
      </c>
      <c r="AE635">
        <v>9651.4599999999991</v>
      </c>
      <c r="AF635">
        <v>21202.86</v>
      </c>
      <c r="AG635">
        <v>2</v>
      </c>
      <c r="AH635">
        <v>1.5</v>
      </c>
      <c r="AI635">
        <v>1.6666667999999999E-2</v>
      </c>
      <c r="AJ635">
        <v>1.6666667999999999E-2</v>
      </c>
      <c r="AK635">
        <v>0.85766450000000005</v>
      </c>
      <c r="AL635">
        <v>0.14160639</v>
      </c>
      <c r="AM635">
        <v>60</v>
      </c>
      <c r="AN635">
        <v>44</v>
      </c>
      <c r="AO635">
        <v>9</v>
      </c>
      <c r="AP635">
        <v>20</v>
      </c>
      <c r="AQ635" s="34">
        <v>0.90561247</v>
      </c>
      <c r="AR635" s="34">
        <v>0</v>
      </c>
      <c r="AS635" s="34">
        <v>2.134658E-2</v>
      </c>
      <c r="AT635" s="34">
        <v>5.9905724999999999</v>
      </c>
      <c r="AU635" s="34">
        <v>6.9175314999999999</v>
      </c>
      <c r="AV635" s="34"/>
      <c r="AW635" s="34"/>
      <c r="AX635" s="34"/>
      <c r="AY635" s="34">
        <v>1.7255199999999999</v>
      </c>
      <c r="AZ635" s="34">
        <v>1.0455220999999999</v>
      </c>
      <c r="BA635" s="34">
        <v>0</v>
      </c>
      <c r="BB635" s="34">
        <v>2.4577300000000002</v>
      </c>
      <c r="BC635" s="34">
        <v>0</v>
      </c>
      <c r="BD635" s="34">
        <v>0</v>
      </c>
      <c r="BE635" s="34">
        <v>0.25</v>
      </c>
      <c r="BF635" s="34">
        <v>0</v>
      </c>
      <c r="BG635" s="34">
        <v>0.2</v>
      </c>
      <c r="BH635" s="34">
        <v>1.3000001000000001</v>
      </c>
      <c r="BI635" s="34">
        <v>3.2</v>
      </c>
      <c r="BJ635" s="34">
        <v>1.8000001000000001</v>
      </c>
      <c r="BK635" s="34">
        <v>3.3000001999999999</v>
      </c>
      <c r="BL635" s="34">
        <v>0</v>
      </c>
      <c r="BM635" s="34">
        <v>1.6</v>
      </c>
      <c r="BN635" s="34">
        <v>0</v>
      </c>
      <c r="BO635" s="34">
        <v>0</v>
      </c>
      <c r="BP635" s="34"/>
      <c r="BQ635" s="34"/>
      <c r="BR635" s="34"/>
      <c r="BS635" s="34">
        <v>0.68722342999999997</v>
      </c>
      <c r="BT635" s="34">
        <v>1.4702654000000001E-2</v>
      </c>
      <c r="BU635" s="34">
        <v>0</v>
      </c>
      <c r="BV635" s="34">
        <v>0.61800003000000003</v>
      </c>
      <c r="BW635" s="34"/>
      <c r="BX635" s="34"/>
      <c r="BY635" s="34">
        <v>0.16000001</v>
      </c>
      <c r="BZ635" s="34">
        <v>0.36</v>
      </c>
      <c r="CA635" s="34"/>
      <c r="CB635" s="34"/>
      <c r="CC635" s="34"/>
      <c r="CD635" s="34"/>
      <c r="CE635" s="34"/>
      <c r="CF635" s="34"/>
      <c r="CG635" s="34"/>
      <c r="CH635" s="34"/>
      <c r="CI635" s="34"/>
      <c r="CJ635" s="34"/>
      <c r="CK635" s="34"/>
      <c r="CL635" s="34"/>
      <c r="CM635" s="34"/>
      <c r="CN635" s="34" t="s">
        <v>2182</v>
      </c>
    </row>
    <row r="636" spans="1:92">
      <c r="A636" t="s">
        <v>2853</v>
      </c>
      <c r="B636">
        <v>917</v>
      </c>
      <c r="C636" t="s">
        <v>584</v>
      </c>
      <c r="D636">
        <v>1.7365808</v>
      </c>
      <c r="E636">
        <v>2.7066949999999999</v>
      </c>
      <c r="F636">
        <v>6209.45</v>
      </c>
      <c r="G636">
        <v>3547.3719999999998</v>
      </c>
      <c r="H636">
        <v>1465.6246000000001</v>
      </c>
      <c r="I636">
        <v>695.22879999999998</v>
      </c>
      <c r="J636">
        <v>501.2244</v>
      </c>
      <c r="K636">
        <v>9</v>
      </c>
      <c r="L636">
        <v>25.463062000000001</v>
      </c>
      <c r="M636">
        <v>108.26781</v>
      </c>
      <c r="N636" t="s">
        <v>2195</v>
      </c>
      <c r="O636">
        <v>51.075904999999999</v>
      </c>
      <c r="P636">
        <v>142.45764</v>
      </c>
      <c r="Q636">
        <v>312</v>
      </c>
      <c r="R636">
        <v>3.29</v>
      </c>
      <c r="S636">
        <v>6.3040000000000003</v>
      </c>
      <c r="T636">
        <v>2.6360000000000001</v>
      </c>
      <c r="U636">
        <v>3.29</v>
      </c>
      <c r="V636">
        <v>1.179</v>
      </c>
      <c r="W636">
        <v>2.2549999999999999</v>
      </c>
      <c r="X636">
        <v>0</v>
      </c>
      <c r="Y636">
        <v>0.495</v>
      </c>
      <c r="Z636">
        <v>2.4569999999999999</v>
      </c>
      <c r="AA636">
        <v>1.44</v>
      </c>
      <c r="AB636">
        <v>0.47</v>
      </c>
      <c r="AC636">
        <v>0.54700000000000004</v>
      </c>
      <c r="AD636">
        <v>6330.6620000000003</v>
      </c>
      <c r="AE636">
        <v>10245.459999999999</v>
      </c>
      <c r="AF636">
        <v>22469.506000000001</v>
      </c>
      <c r="AG636">
        <v>3</v>
      </c>
      <c r="AH636">
        <v>1.5</v>
      </c>
      <c r="AI636">
        <v>1.6666667999999999E-2</v>
      </c>
      <c r="AJ636">
        <v>2.5000002E-2</v>
      </c>
      <c r="AK636">
        <v>1.2947454</v>
      </c>
      <c r="AL636">
        <v>0.15287930999999999</v>
      </c>
      <c r="AM636">
        <v>60</v>
      </c>
      <c r="AN636">
        <v>44</v>
      </c>
      <c r="AO636">
        <v>9</v>
      </c>
      <c r="AP636">
        <v>80</v>
      </c>
      <c r="AQ636" s="34">
        <v>1.2506077</v>
      </c>
      <c r="AR636" s="34">
        <v>0</v>
      </c>
      <c r="AS636" s="34">
        <v>0.33205785999999998</v>
      </c>
      <c r="AT636" s="34">
        <v>18.763791999999999</v>
      </c>
      <c r="AU636" s="34">
        <v>20.346457999999998</v>
      </c>
      <c r="AV636" s="34"/>
      <c r="AW636" s="34"/>
      <c r="AX636" s="34"/>
      <c r="AY636" s="34">
        <v>2.4157278999999998</v>
      </c>
      <c r="AZ636" s="34">
        <v>1.0455220999999999</v>
      </c>
      <c r="BA636" s="34">
        <v>0</v>
      </c>
      <c r="BB636" s="34">
        <v>2.4577300000000002</v>
      </c>
      <c r="BC636" s="34">
        <v>0</v>
      </c>
      <c r="BD636" s="34">
        <v>0</v>
      </c>
      <c r="BE636" s="34">
        <v>0.25</v>
      </c>
      <c r="BF636" s="34">
        <v>0</v>
      </c>
      <c r="BG636" s="34">
        <v>0.2</v>
      </c>
      <c r="BH636" s="34">
        <v>1.3000001000000001</v>
      </c>
      <c r="BI636" s="34">
        <v>2.5</v>
      </c>
      <c r="BJ636" s="34">
        <v>1.8000001000000001</v>
      </c>
      <c r="BK636" s="34">
        <v>2.3000001999999999</v>
      </c>
      <c r="BL636" s="34">
        <v>0</v>
      </c>
      <c r="BM636" s="34">
        <v>3.3000001999999999</v>
      </c>
      <c r="BN636" s="34">
        <v>0</v>
      </c>
      <c r="BO636" s="34">
        <v>0</v>
      </c>
      <c r="BP636" s="34"/>
      <c r="BQ636" s="34"/>
      <c r="BR636" s="34"/>
      <c r="BS636" s="34">
        <v>0.68722342999999997</v>
      </c>
      <c r="BT636" s="34">
        <v>1.4702654000000001E-2</v>
      </c>
      <c r="BU636" s="34">
        <v>0</v>
      </c>
      <c r="BV636" s="34">
        <v>0.91500009999999998</v>
      </c>
      <c r="BW636" s="34"/>
      <c r="BX636" s="34"/>
      <c r="BY636" s="34">
        <v>1.1200000000000001</v>
      </c>
      <c r="BZ636" s="34"/>
      <c r="CA636" s="34"/>
      <c r="CB636" s="34"/>
      <c r="CC636" s="34"/>
      <c r="CD636" s="34"/>
      <c r="CE636" s="34"/>
      <c r="CF636" s="34"/>
      <c r="CG636" s="34"/>
      <c r="CH636" s="34"/>
      <c r="CI636" s="34"/>
      <c r="CJ636" s="34"/>
      <c r="CK636" s="34"/>
      <c r="CL636" s="34"/>
      <c r="CM636" s="34"/>
      <c r="CN636" s="34" t="s">
        <v>2176</v>
      </c>
    </row>
    <row r="637" spans="1:92">
      <c r="A637" t="s">
        <v>2854</v>
      </c>
      <c r="B637">
        <v>918</v>
      </c>
      <c r="C637" t="s">
        <v>585</v>
      </c>
      <c r="D637">
        <v>1.7345948</v>
      </c>
      <c r="E637">
        <v>2.5526032000000001</v>
      </c>
      <c r="F637">
        <v>5853.1530000000002</v>
      </c>
      <c r="G637">
        <v>3099.3712999999998</v>
      </c>
      <c r="H637">
        <v>1559.4736</v>
      </c>
      <c r="I637">
        <v>693.08339999999998</v>
      </c>
      <c r="J637">
        <v>501.2244</v>
      </c>
      <c r="K637">
        <v>9</v>
      </c>
      <c r="L637">
        <v>25.433938999999999</v>
      </c>
      <c r="M637">
        <v>102.10412599999999</v>
      </c>
      <c r="N637" t="s">
        <v>2195</v>
      </c>
      <c r="O637">
        <v>51.017493999999999</v>
      </c>
      <c r="P637">
        <v>134.34755000000001</v>
      </c>
      <c r="Q637">
        <v>312</v>
      </c>
      <c r="R637">
        <v>3.1949999999999998</v>
      </c>
      <c r="S637">
        <v>6.12</v>
      </c>
      <c r="T637">
        <v>2.6339999999999999</v>
      </c>
      <c r="U637">
        <v>3.1949999999999998</v>
      </c>
      <c r="V637">
        <v>1.1499999999999999</v>
      </c>
      <c r="W637">
        <v>2.198</v>
      </c>
      <c r="X637">
        <v>0</v>
      </c>
      <c r="Y637">
        <v>0.48499999999999999</v>
      </c>
      <c r="Z637">
        <v>2.3980000000000001</v>
      </c>
      <c r="AA637">
        <v>1.381</v>
      </c>
      <c r="AB637">
        <v>0.47</v>
      </c>
      <c r="AC637">
        <v>0.54700000000000004</v>
      </c>
      <c r="AD637">
        <v>6330.7206999999999</v>
      </c>
      <c r="AE637">
        <v>9369.4599999999991</v>
      </c>
      <c r="AF637">
        <v>21286.905999999999</v>
      </c>
      <c r="AG637">
        <v>3</v>
      </c>
      <c r="AH637">
        <v>1.5</v>
      </c>
      <c r="AI637">
        <v>1.6666667999999999E-2</v>
      </c>
      <c r="AJ637">
        <v>2.5000002E-2</v>
      </c>
      <c r="AK637">
        <v>1.2235240999999999</v>
      </c>
      <c r="AL637">
        <v>0.15287930999999999</v>
      </c>
      <c r="AM637">
        <v>60</v>
      </c>
      <c r="AN637">
        <v>44</v>
      </c>
      <c r="AO637">
        <v>9</v>
      </c>
      <c r="AP637">
        <v>80</v>
      </c>
      <c r="AQ637" s="34">
        <v>1.2506077</v>
      </c>
      <c r="AR637" s="34">
        <v>0</v>
      </c>
      <c r="AS637" s="34">
        <v>0.33205785999999998</v>
      </c>
      <c r="AT637" s="34">
        <v>17.385584000000001</v>
      </c>
      <c r="AU637" s="34">
        <v>18.968250000000001</v>
      </c>
      <c r="AV637" s="34">
        <v>1.4685746E-5</v>
      </c>
      <c r="AW637" s="34">
        <v>0.22972897</v>
      </c>
      <c r="AX637" s="34"/>
      <c r="AY637" s="34">
        <v>2.4157278999999998</v>
      </c>
      <c r="AZ637" s="34">
        <v>1.0455220999999999</v>
      </c>
      <c r="BA637" s="34">
        <v>0</v>
      </c>
      <c r="BB637" s="34">
        <v>2.01973</v>
      </c>
      <c r="BC637" s="34">
        <v>0</v>
      </c>
      <c r="BD637" s="34">
        <v>0</v>
      </c>
      <c r="BE637" s="34">
        <v>0.25</v>
      </c>
      <c r="BF637" s="34">
        <v>0</v>
      </c>
      <c r="BG637" s="34">
        <v>0.2</v>
      </c>
      <c r="BH637" s="34">
        <v>1.3000001000000001</v>
      </c>
      <c r="BI637" s="34">
        <v>2.5</v>
      </c>
      <c r="BJ637" s="34">
        <v>1.8000001000000001</v>
      </c>
      <c r="BK637" s="34">
        <v>2.3000001999999999</v>
      </c>
      <c r="BL637" s="34">
        <v>0</v>
      </c>
      <c r="BM637" s="34">
        <v>3.3000001999999999</v>
      </c>
      <c r="BN637" s="34">
        <v>0</v>
      </c>
      <c r="BO637" s="34">
        <v>0</v>
      </c>
      <c r="BP637" s="34"/>
      <c r="BQ637" s="34"/>
      <c r="BR637" s="34"/>
      <c r="BS637" s="34">
        <v>0.68722342999999997</v>
      </c>
      <c r="BT637" s="34">
        <v>1.4702654000000001E-2</v>
      </c>
      <c r="BU637" s="34">
        <v>0</v>
      </c>
      <c r="BV637" s="34">
        <v>0.91500009999999998</v>
      </c>
      <c r="BW637" s="34"/>
      <c r="BX637" s="34"/>
      <c r="BY637" s="34">
        <v>1.1200000000000001</v>
      </c>
      <c r="BZ637" s="34"/>
      <c r="CA637" s="34"/>
      <c r="CB637" s="34"/>
      <c r="CC637" s="34"/>
      <c r="CD637" s="34"/>
      <c r="CE637" s="34"/>
      <c r="CF637" s="34"/>
      <c r="CG637" s="34"/>
      <c r="CH637" s="34"/>
      <c r="CI637" s="34"/>
      <c r="CJ637" s="34"/>
      <c r="CK637" s="34"/>
      <c r="CL637" s="34"/>
      <c r="CM637" s="34"/>
      <c r="CN637" s="34" t="s">
        <v>2176</v>
      </c>
    </row>
    <row r="638" spans="1:92">
      <c r="A638" t="s">
        <v>2855</v>
      </c>
      <c r="B638">
        <v>920</v>
      </c>
      <c r="C638" t="s">
        <v>586</v>
      </c>
      <c r="D638">
        <v>16.703600000000002</v>
      </c>
      <c r="E638">
        <v>9.5777645000000007</v>
      </c>
      <c r="F638">
        <v>10064.052</v>
      </c>
      <c r="G638">
        <v>7728.6674999999996</v>
      </c>
      <c r="H638">
        <v>315.04311999999999</v>
      </c>
      <c r="I638">
        <v>731.21180000000004</v>
      </c>
      <c r="J638">
        <v>1289.1298999999999</v>
      </c>
      <c r="K638">
        <v>13</v>
      </c>
      <c r="L638">
        <v>117.71388</v>
      </c>
      <c r="M638">
        <v>100.81856999999999</v>
      </c>
      <c r="N638" t="s">
        <v>2175</v>
      </c>
      <c r="O638">
        <v>81.480969999999999</v>
      </c>
      <c r="P638">
        <v>121.237526</v>
      </c>
      <c r="Q638">
        <v>833</v>
      </c>
      <c r="R638">
        <v>8.1739999999999995</v>
      </c>
      <c r="S638">
        <v>8.0259999999999998</v>
      </c>
      <c r="T638">
        <v>8.1739999999999995</v>
      </c>
      <c r="U638">
        <v>6.19</v>
      </c>
      <c r="V638">
        <v>2.6749999999999998</v>
      </c>
      <c r="W638">
        <v>4.758</v>
      </c>
      <c r="X638">
        <v>0</v>
      </c>
      <c r="Y638">
        <v>1.484</v>
      </c>
      <c r="Z638">
        <v>3.3740000000000001</v>
      </c>
      <c r="AA638">
        <v>2.0219999999999998</v>
      </c>
      <c r="AB638">
        <v>0.52900000000000003</v>
      </c>
      <c r="AC638">
        <v>0.82299999999999995</v>
      </c>
      <c r="AD638">
        <v>19263.607</v>
      </c>
      <c r="AE638">
        <v>10233.485000000001</v>
      </c>
      <c r="AF638">
        <v>21176.266</v>
      </c>
      <c r="AG638">
        <v>2</v>
      </c>
      <c r="AH638">
        <v>0.6</v>
      </c>
      <c r="AI638">
        <v>8.3333335999999994E-2</v>
      </c>
      <c r="AJ638">
        <v>8.3333335999999994E-2</v>
      </c>
      <c r="AK638">
        <v>0.46228312999999999</v>
      </c>
      <c r="AL638">
        <v>7.2816900000000004E-2</v>
      </c>
      <c r="AM638">
        <v>30</v>
      </c>
      <c r="AN638">
        <v>20</v>
      </c>
      <c r="AO638">
        <v>84</v>
      </c>
      <c r="AP638">
        <v>96</v>
      </c>
      <c r="AQ638" s="34">
        <v>1.6171651</v>
      </c>
      <c r="AR638" s="34">
        <v>0</v>
      </c>
      <c r="AS638" s="34">
        <v>0.94873684999999996</v>
      </c>
      <c r="AT638" s="34">
        <v>20.099820000000001</v>
      </c>
      <c r="AU638" s="34">
        <v>22.665721999999999</v>
      </c>
      <c r="AV638" s="34"/>
      <c r="AW638" s="34"/>
      <c r="AX638" s="34"/>
      <c r="AY638" s="34">
        <v>1.2078639</v>
      </c>
      <c r="AZ638" s="34">
        <v>3.6593274999999998</v>
      </c>
      <c r="BA638" s="34">
        <v>3.0000002000000001</v>
      </c>
      <c r="BB638" s="34">
        <v>1.00987</v>
      </c>
      <c r="BC638" s="34">
        <v>0</v>
      </c>
      <c r="BD638" s="34">
        <v>1.5000001000000001</v>
      </c>
      <c r="BE638" s="34">
        <v>0.05</v>
      </c>
      <c r="BF638" s="34">
        <v>0</v>
      </c>
      <c r="BG638" s="34">
        <v>0.2</v>
      </c>
      <c r="BH638" s="34">
        <v>1.3000001000000001</v>
      </c>
      <c r="BI638" s="34">
        <v>2.5</v>
      </c>
      <c r="BJ638" s="34">
        <v>1.8000001000000001</v>
      </c>
      <c r="BK638" s="34">
        <v>2.3000001999999999</v>
      </c>
      <c r="BL638" s="34">
        <v>0</v>
      </c>
      <c r="BM638" s="34">
        <v>3.3000001999999999</v>
      </c>
      <c r="BN638" s="34">
        <v>0</v>
      </c>
      <c r="BO638" s="34">
        <v>0</v>
      </c>
      <c r="BP638" s="34"/>
      <c r="BQ638" s="34"/>
      <c r="BR638" s="34"/>
      <c r="BS638" s="34">
        <v>1.6163495999999999</v>
      </c>
      <c r="BT638" s="34">
        <v>0</v>
      </c>
      <c r="BU638" s="34">
        <v>0</v>
      </c>
      <c r="BV638" s="34">
        <v>2.94</v>
      </c>
      <c r="BW638" s="34"/>
      <c r="BX638" s="34"/>
      <c r="BY638" s="34">
        <v>1.536</v>
      </c>
      <c r="BZ638" s="34">
        <v>0.18</v>
      </c>
      <c r="CA638" s="34">
        <v>1.5000001000000001</v>
      </c>
      <c r="CB638" s="34"/>
      <c r="CC638" s="34"/>
      <c r="CD638" s="34"/>
      <c r="CE638" s="34"/>
      <c r="CF638" s="34"/>
      <c r="CG638" s="34"/>
      <c r="CH638" s="34"/>
      <c r="CI638" s="34"/>
      <c r="CJ638" s="34"/>
      <c r="CK638" s="34"/>
      <c r="CL638" s="34"/>
      <c r="CM638" s="34"/>
      <c r="CN638" s="34" t="s">
        <v>2233</v>
      </c>
    </row>
    <row r="639" spans="1:92">
      <c r="A639" t="s">
        <v>2856</v>
      </c>
      <c r="B639">
        <v>921</v>
      </c>
      <c r="C639" t="s">
        <v>586</v>
      </c>
      <c r="D639">
        <v>16.655905000000001</v>
      </c>
      <c r="E639">
        <v>10.422748</v>
      </c>
      <c r="F639">
        <v>11251.429</v>
      </c>
      <c r="G639">
        <v>7986.9354999999996</v>
      </c>
      <c r="H639">
        <v>315.84976</v>
      </c>
      <c r="I639">
        <v>1659.5139999999999</v>
      </c>
      <c r="J639">
        <v>1289.1298999999999</v>
      </c>
      <c r="K639">
        <v>13</v>
      </c>
      <c r="L639">
        <v>117.37777</v>
      </c>
      <c r="M639">
        <v>109.71313499999999</v>
      </c>
      <c r="N639" t="s">
        <v>2175</v>
      </c>
      <c r="O639">
        <v>81.248313999999993</v>
      </c>
      <c r="P639">
        <v>131.93351999999999</v>
      </c>
      <c r="Q639">
        <v>834</v>
      </c>
      <c r="R639">
        <v>8.1620000000000008</v>
      </c>
      <c r="S639">
        <v>8.4860000000000007</v>
      </c>
      <c r="T639">
        <v>8.1620000000000008</v>
      </c>
      <c r="U639">
        <v>6.4569999999999999</v>
      </c>
      <c r="V639">
        <v>2.7730000000000001</v>
      </c>
      <c r="W639">
        <v>4.9359999999999999</v>
      </c>
      <c r="X639">
        <v>0</v>
      </c>
      <c r="Y639">
        <v>1.5329999999999999</v>
      </c>
      <c r="Z639">
        <v>3.5009999999999999</v>
      </c>
      <c r="AA639">
        <v>2.0939999999999999</v>
      </c>
      <c r="AB639">
        <v>0.55400000000000005</v>
      </c>
      <c r="AC639">
        <v>0.85299999999999998</v>
      </c>
      <c r="AD639">
        <v>16607.145</v>
      </c>
      <c r="AE639">
        <v>13233.485000000001</v>
      </c>
      <c r="AF639">
        <v>25273.465</v>
      </c>
      <c r="AG639">
        <v>2</v>
      </c>
      <c r="AH639">
        <v>0.6</v>
      </c>
      <c r="AI639">
        <v>0.16666666999999999</v>
      </c>
      <c r="AJ639">
        <v>8.3333335999999994E-2</v>
      </c>
      <c r="AK639">
        <v>0.40433475000000002</v>
      </c>
      <c r="AL639">
        <v>0.14922078</v>
      </c>
      <c r="AM639">
        <v>30</v>
      </c>
      <c r="AN639">
        <v>20</v>
      </c>
      <c r="AO639">
        <v>90</v>
      </c>
      <c r="AP639">
        <v>96</v>
      </c>
      <c r="AQ639" s="34">
        <v>1.6171651</v>
      </c>
      <c r="AR639" s="34">
        <v>0</v>
      </c>
      <c r="AS639" s="34">
        <v>0.28462110000000002</v>
      </c>
      <c r="AT639" s="34">
        <v>17.964843999999999</v>
      </c>
      <c r="AU639" s="34">
        <v>19.866629</v>
      </c>
      <c r="AV639" s="34"/>
      <c r="AW639" s="34"/>
      <c r="AX639" s="34"/>
      <c r="AY639" s="34">
        <v>1.2078639</v>
      </c>
      <c r="AZ639" s="34">
        <v>3.6593274999999998</v>
      </c>
      <c r="BA639" s="34">
        <v>3.0000002000000001</v>
      </c>
      <c r="BB639" s="34">
        <v>1.00987</v>
      </c>
      <c r="BC639" s="34">
        <v>0</v>
      </c>
      <c r="BD639" s="34">
        <v>1.5000001000000001</v>
      </c>
      <c r="BE639" s="34">
        <v>0.05</v>
      </c>
      <c r="BF639" s="34">
        <v>0</v>
      </c>
      <c r="BG639" s="34">
        <v>1</v>
      </c>
      <c r="BH639" s="34">
        <v>2</v>
      </c>
      <c r="BI639" s="34">
        <v>3.0000002000000001</v>
      </c>
      <c r="BJ639" s="34">
        <v>2.2000000000000002</v>
      </c>
      <c r="BK639" s="34">
        <v>2.5</v>
      </c>
      <c r="BL639" s="34">
        <v>0</v>
      </c>
      <c r="BM639" s="34">
        <v>3.3000001999999999</v>
      </c>
      <c r="BN639" s="34">
        <v>0</v>
      </c>
      <c r="BO639" s="34">
        <v>0</v>
      </c>
      <c r="BP639" s="34"/>
      <c r="BQ639" s="34"/>
      <c r="BR639" s="34"/>
      <c r="BS639" s="34">
        <v>1.6163495999999999</v>
      </c>
      <c r="BT639" s="34">
        <v>0</v>
      </c>
      <c r="BU639" s="34">
        <v>0</v>
      </c>
      <c r="BV639" s="34">
        <v>2.94</v>
      </c>
      <c r="BW639" s="34"/>
      <c r="BX639" s="34"/>
      <c r="BY639" s="34">
        <v>1.536</v>
      </c>
      <c r="BZ639" s="34">
        <v>0.18</v>
      </c>
      <c r="CA639" s="34">
        <v>1.5000001000000001</v>
      </c>
      <c r="CB639" s="34"/>
      <c r="CC639" s="34"/>
      <c r="CD639" s="34"/>
      <c r="CE639" s="34"/>
      <c r="CF639" s="34"/>
      <c r="CG639" s="34"/>
      <c r="CH639" s="34"/>
      <c r="CI639" s="34"/>
      <c r="CJ639" s="34"/>
      <c r="CK639" s="34"/>
      <c r="CL639" s="34"/>
      <c r="CM639" s="34"/>
      <c r="CN639" s="34" t="s">
        <v>2176</v>
      </c>
    </row>
    <row r="640" spans="1:92">
      <c r="A640" t="s">
        <v>2857</v>
      </c>
      <c r="B640">
        <v>923</v>
      </c>
      <c r="C640" t="s">
        <v>587</v>
      </c>
      <c r="D640">
        <v>5.2527957000000001</v>
      </c>
      <c r="E640">
        <v>3.4044664</v>
      </c>
      <c r="F640">
        <v>3080.3606</v>
      </c>
      <c r="G640">
        <v>673.70100000000002</v>
      </c>
      <c r="H640">
        <v>314.69326999999998</v>
      </c>
      <c r="I640">
        <v>802.83636000000001</v>
      </c>
      <c r="J640">
        <v>1289.1298999999999</v>
      </c>
      <c r="K640">
        <v>9</v>
      </c>
      <c r="L640">
        <v>77.02046</v>
      </c>
      <c r="M640">
        <v>136.17867000000001</v>
      </c>
      <c r="N640" t="s">
        <v>2184</v>
      </c>
      <c r="O640">
        <v>114.19121</v>
      </c>
      <c r="P640">
        <v>113.48221599999999</v>
      </c>
      <c r="Q640">
        <v>533</v>
      </c>
      <c r="R640">
        <v>4.5839999999999996</v>
      </c>
      <c r="S640">
        <v>4.4400000000000004</v>
      </c>
      <c r="T640">
        <v>4.5839999999999996</v>
      </c>
      <c r="U640">
        <v>3.69</v>
      </c>
      <c r="V640">
        <v>3.1840000000000002</v>
      </c>
      <c r="W640">
        <v>3.0030000000000001</v>
      </c>
      <c r="X640">
        <v>8.1229999999999993</v>
      </c>
      <c r="Y640">
        <v>1.7190000000000001</v>
      </c>
      <c r="Z640">
        <v>3.3660000000000001</v>
      </c>
      <c r="AA640">
        <v>2.339</v>
      </c>
      <c r="AB640">
        <v>0.57499999999999996</v>
      </c>
      <c r="AC640">
        <v>0.45300000000000001</v>
      </c>
      <c r="AD640">
        <v>25660.414000000001</v>
      </c>
      <c r="AE640">
        <v>8886.9950000000008</v>
      </c>
      <c r="AF640">
        <v>21113.418000000001</v>
      </c>
      <c r="AG640">
        <v>1</v>
      </c>
      <c r="AH640">
        <v>0.6</v>
      </c>
      <c r="AI640">
        <v>0.16666666999999999</v>
      </c>
      <c r="AJ640">
        <v>0.125</v>
      </c>
      <c r="AK640">
        <v>0.12897169999999999</v>
      </c>
      <c r="AL640">
        <v>0.13897437000000001</v>
      </c>
      <c r="AM640">
        <v>10</v>
      </c>
      <c r="AN640">
        <v>20</v>
      </c>
      <c r="AO640">
        <v>84</v>
      </c>
      <c r="AP640">
        <v>95</v>
      </c>
      <c r="AQ640" s="34">
        <v>1.7249762</v>
      </c>
      <c r="AR640" s="34">
        <v>3.1308319999999998</v>
      </c>
      <c r="AS640" s="34">
        <v>5.9296053000000001E-2</v>
      </c>
      <c r="AT640" s="34">
        <v>61.250565000000002</v>
      </c>
      <c r="AU640" s="34">
        <v>66.165665000000004</v>
      </c>
      <c r="AV640" s="34"/>
      <c r="AW640" s="34"/>
      <c r="AX640" s="34"/>
      <c r="AY640" s="34">
        <v>0.49621460000000001</v>
      </c>
      <c r="AZ640" s="34">
        <v>0.13007766000000001</v>
      </c>
      <c r="BA640" s="34">
        <v>3.0000002000000001</v>
      </c>
      <c r="BB640" s="34">
        <v>0.33662500000000001</v>
      </c>
      <c r="BC640" s="34">
        <v>0</v>
      </c>
      <c r="BD640" s="34">
        <v>0</v>
      </c>
      <c r="BE640" s="34">
        <v>0.05</v>
      </c>
      <c r="BF640" s="34">
        <v>0</v>
      </c>
      <c r="BG640" s="34">
        <v>0.2</v>
      </c>
      <c r="BH640" s="34">
        <v>1.3000001000000001</v>
      </c>
      <c r="BI640" s="34">
        <v>3.2</v>
      </c>
      <c r="BJ640" s="34">
        <v>1.8000001000000001</v>
      </c>
      <c r="BK640" s="34">
        <v>3.3000001999999999</v>
      </c>
      <c r="BL640" s="34">
        <v>0</v>
      </c>
      <c r="BM640" s="34">
        <v>3.3000001999999999</v>
      </c>
      <c r="BN640" s="34">
        <v>0</v>
      </c>
      <c r="BO640" s="34">
        <v>0</v>
      </c>
      <c r="BP640" s="34"/>
      <c r="BQ640" s="34"/>
      <c r="BR640" s="34"/>
      <c r="BS640" s="34">
        <v>0</v>
      </c>
      <c r="BT640" s="34">
        <v>1.0806450999999999</v>
      </c>
      <c r="BU640" s="34">
        <v>0</v>
      </c>
      <c r="BV640" s="34">
        <v>4.4100003000000001</v>
      </c>
      <c r="BW640" s="34"/>
      <c r="BX640" s="34"/>
      <c r="BY640" s="34">
        <v>1.5200001000000001</v>
      </c>
      <c r="BZ640" s="34">
        <v>0.36</v>
      </c>
      <c r="CA640" s="34"/>
      <c r="CB640" s="34"/>
      <c r="CC640" s="34"/>
      <c r="CD640" s="34"/>
      <c r="CE640" s="34"/>
      <c r="CF640" s="34"/>
      <c r="CG640" s="34"/>
      <c r="CH640" s="34"/>
      <c r="CI640" s="34"/>
      <c r="CJ640" s="34"/>
      <c r="CK640" s="34"/>
      <c r="CL640" s="34"/>
      <c r="CM640" s="34"/>
      <c r="CN640" s="34" t="s">
        <v>2176</v>
      </c>
    </row>
    <row r="641" spans="1:92">
      <c r="A641" t="s">
        <v>2858</v>
      </c>
      <c r="B641">
        <v>924</v>
      </c>
      <c r="C641" t="s">
        <v>588</v>
      </c>
      <c r="D641">
        <v>0.63704156999999995</v>
      </c>
      <c r="E641">
        <v>0.85514723999999998</v>
      </c>
      <c r="F641">
        <v>1509.7203</v>
      </c>
      <c r="G641">
        <v>672.74890000000005</v>
      </c>
      <c r="H641">
        <v>187.13051999999999</v>
      </c>
      <c r="I641">
        <v>49.946162999999999</v>
      </c>
      <c r="J641">
        <v>599.89480000000003</v>
      </c>
      <c r="K641">
        <v>8</v>
      </c>
      <c r="L641">
        <v>38.608578000000001</v>
      </c>
      <c r="M641">
        <v>85.514724999999999</v>
      </c>
      <c r="N641" t="s">
        <v>2192</v>
      </c>
      <c r="O641">
        <v>49.0032</v>
      </c>
      <c r="P641">
        <v>95.016360000000006</v>
      </c>
      <c r="Q641">
        <v>222</v>
      </c>
      <c r="R641">
        <v>1.849</v>
      </c>
      <c r="S641">
        <v>3.1080000000000001</v>
      </c>
      <c r="T641">
        <v>1.5960000000000001</v>
      </c>
      <c r="U641">
        <v>1.849</v>
      </c>
      <c r="V641">
        <v>2.1120000000000001</v>
      </c>
      <c r="W641">
        <v>1.647</v>
      </c>
      <c r="X641">
        <v>8.1229999999999993</v>
      </c>
      <c r="Y641">
        <v>0.57399999999999995</v>
      </c>
      <c r="Z641">
        <v>2</v>
      </c>
      <c r="AA641">
        <v>1.7030000000000001</v>
      </c>
      <c r="AB641">
        <v>0.17899999999999999</v>
      </c>
      <c r="AC641">
        <v>0.11899999999999999</v>
      </c>
      <c r="AD641">
        <v>24427.057000000001</v>
      </c>
      <c r="AE641">
        <v>4483.25</v>
      </c>
      <c r="AF641">
        <v>9623.2649999999994</v>
      </c>
      <c r="AG641">
        <v>1</v>
      </c>
      <c r="AH641">
        <v>0.6</v>
      </c>
      <c r="AI641">
        <v>1.6666667999999999E-2</v>
      </c>
      <c r="AJ641">
        <v>2.5000002E-2</v>
      </c>
      <c r="AK641">
        <v>4.5784097000000003E-2</v>
      </c>
      <c r="AL641">
        <v>1.0947713E-2</v>
      </c>
      <c r="AM641">
        <v>10</v>
      </c>
      <c r="AN641">
        <v>20</v>
      </c>
      <c r="AO641">
        <v>10</v>
      </c>
      <c r="AP641">
        <v>30</v>
      </c>
      <c r="AQ641" s="34">
        <v>1.7249762</v>
      </c>
      <c r="AR641" s="34">
        <v>2.8462106999999999</v>
      </c>
      <c r="AS641" s="34">
        <v>3.5577631999999998E-2</v>
      </c>
      <c r="AT641" s="34">
        <v>55.925040000000003</v>
      </c>
      <c r="AU641" s="34">
        <v>60.531802999999996</v>
      </c>
      <c r="AV641" s="34"/>
      <c r="AW641" s="34"/>
      <c r="AX641" s="34">
        <v>0.41351213999999997</v>
      </c>
      <c r="AY641" s="34">
        <v>0.2481073</v>
      </c>
      <c r="AZ641" s="34">
        <v>6.5038830000000006E-2</v>
      </c>
      <c r="BA641" s="34">
        <v>3.0000002000000001</v>
      </c>
      <c r="BB641" s="34">
        <v>0.40962502000000001</v>
      </c>
      <c r="BC641" s="34">
        <v>0</v>
      </c>
      <c r="BD641" s="34">
        <v>0</v>
      </c>
      <c r="BE641" s="34">
        <v>0.05</v>
      </c>
      <c r="BF641" s="34">
        <v>0</v>
      </c>
      <c r="BG641" s="34">
        <v>0.2</v>
      </c>
      <c r="BH641" s="34">
        <v>0.70000004999999998</v>
      </c>
      <c r="BI641" s="34">
        <v>1.7</v>
      </c>
      <c r="BJ641" s="34">
        <v>0.5</v>
      </c>
      <c r="BK641" s="34">
        <v>1</v>
      </c>
      <c r="BL641" s="34">
        <v>0</v>
      </c>
      <c r="BM641" s="34">
        <v>1.1000000000000001</v>
      </c>
      <c r="BN641" s="34">
        <v>0</v>
      </c>
      <c r="BO641" s="34">
        <v>0</v>
      </c>
      <c r="BP641" s="34"/>
      <c r="BQ641" s="34"/>
      <c r="BR641" s="34"/>
      <c r="BS641" s="34"/>
      <c r="BT641" s="34"/>
      <c r="BU641" s="34"/>
      <c r="BV641" s="34">
        <v>0.88200009999999995</v>
      </c>
      <c r="BW641" s="34"/>
      <c r="BX641" s="34"/>
      <c r="BY641" s="34">
        <v>0.24000002000000001</v>
      </c>
      <c r="BZ641" s="34">
        <v>0.18</v>
      </c>
      <c r="CA641" s="34"/>
      <c r="CB641" s="34"/>
      <c r="CC641" s="34"/>
      <c r="CD641" s="34"/>
      <c r="CE641" s="34"/>
      <c r="CF641" s="34"/>
      <c r="CG641" s="34"/>
      <c r="CH641" s="34"/>
      <c r="CI641" s="34"/>
      <c r="CJ641" s="34"/>
      <c r="CK641" s="34"/>
      <c r="CL641" s="34"/>
      <c r="CM641" s="34"/>
      <c r="CN641" s="34" t="s">
        <v>2182</v>
      </c>
    </row>
    <row r="642" spans="1:92">
      <c r="A642" t="s">
        <v>2859</v>
      </c>
      <c r="B642">
        <v>925</v>
      </c>
      <c r="C642" t="s">
        <v>589</v>
      </c>
      <c r="D642">
        <v>0.63528549999999995</v>
      </c>
      <c r="E642">
        <v>0.81548319999999996</v>
      </c>
      <c r="F642">
        <v>1445.9590000000001</v>
      </c>
      <c r="G642">
        <v>591.71172999999999</v>
      </c>
      <c r="H642">
        <v>203.91533000000001</v>
      </c>
      <c r="I642">
        <v>50.437054000000003</v>
      </c>
      <c r="J642">
        <v>599.89480000000003</v>
      </c>
      <c r="K642">
        <v>8</v>
      </c>
      <c r="L642">
        <v>38.502147999999998</v>
      </c>
      <c r="M642">
        <v>81.548325000000006</v>
      </c>
      <c r="N642" t="s">
        <v>2192</v>
      </c>
      <c r="O642">
        <v>48.868119999999998</v>
      </c>
      <c r="P642">
        <v>90.609245000000001</v>
      </c>
      <c r="Q642">
        <v>212</v>
      </c>
      <c r="R642">
        <v>1.806</v>
      </c>
      <c r="S642">
        <v>3.0419999999999998</v>
      </c>
      <c r="T642">
        <v>1.5940000000000001</v>
      </c>
      <c r="U642">
        <v>1.806</v>
      </c>
      <c r="V642">
        <v>0.875</v>
      </c>
      <c r="W642">
        <v>1.613</v>
      </c>
      <c r="X642">
        <v>0</v>
      </c>
      <c r="Y642">
        <v>0.42899999999999999</v>
      </c>
      <c r="Z642">
        <v>1.6579999999999999</v>
      </c>
      <c r="AA642">
        <v>1.36</v>
      </c>
      <c r="AB642">
        <v>0.17899999999999999</v>
      </c>
      <c r="AC642">
        <v>0.11899999999999999</v>
      </c>
      <c r="AD642">
        <v>17785.898000000001</v>
      </c>
      <c r="AE642">
        <v>4337.25</v>
      </c>
      <c r="AF642">
        <v>9418.8649999999998</v>
      </c>
      <c r="AG642">
        <v>1</v>
      </c>
      <c r="AH642">
        <v>0.6</v>
      </c>
      <c r="AI642">
        <v>1.6666667999999999E-2</v>
      </c>
      <c r="AJ642">
        <v>2.5000002E-2</v>
      </c>
      <c r="AK642">
        <v>4.1721201999999999E-2</v>
      </c>
      <c r="AL642">
        <v>1.0947713E-2</v>
      </c>
      <c r="AM642">
        <v>10</v>
      </c>
      <c r="AN642">
        <v>20</v>
      </c>
      <c r="AO642">
        <v>10</v>
      </c>
      <c r="AP642">
        <v>30</v>
      </c>
      <c r="AQ642" s="34">
        <v>1.7249762</v>
      </c>
      <c r="AR642" s="34">
        <v>1.1859211000000001</v>
      </c>
      <c r="AS642" s="34">
        <v>3.5577631999999998E-2</v>
      </c>
      <c r="AT642" s="34">
        <v>35.551056000000003</v>
      </c>
      <c r="AU642" s="34">
        <v>38.497528000000003</v>
      </c>
      <c r="AV642" s="34"/>
      <c r="AW642" s="34"/>
      <c r="AX642" s="34">
        <v>0.41351213999999997</v>
      </c>
      <c r="AY642" s="34">
        <v>0.2481073</v>
      </c>
      <c r="AZ642" s="34">
        <v>6.5038830000000006E-2</v>
      </c>
      <c r="BA642" s="34">
        <v>3.0000002000000001</v>
      </c>
      <c r="BB642" s="34">
        <v>0.33662500000000001</v>
      </c>
      <c r="BC642" s="34">
        <v>0</v>
      </c>
      <c r="BD642" s="34">
        <v>0</v>
      </c>
      <c r="BE642" s="34">
        <v>0.05</v>
      </c>
      <c r="BF642" s="34">
        <v>0</v>
      </c>
      <c r="BG642" s="34">
        <v>0.2</v>
      </c>
      <c r="BH642" s="34">
        <v>0.70000004999999998</v>
      </c>
      <c r="BI642" s="34">
        <v>1.7</v>
      </c>
      <c r="BJ642" s="34">
        <v>0.5</v>
      </c>
      <c r="BK642" s="34">
        <v>1</v>
      </c>
      <c r="BL642" s="34">
        <v>0</v>
      </c>
      <c r="BM642" s="34">
        <v>1.1000000000000001</v>
      </c>
      <c r="BN642" s="34">
        <v>0</v>
      </c>
      <c r="BO642" s="34">
        <v>0</v>
      </c>
      <c r="BP642" s="34"/>
      <c r="BQ642" s="34"/>
      <c r="BR642" s="34"/>
      <c r="BS642" s="34">
        <v>0.48869227999999998</v>
      </c>
      <c r="BT642" s="34">
        <v>0</v>
      </c>
      <c r="BU642" s="34">
        <v>0</v>
      </c>
      <c r="BV642" s="34">
        <v>0.88200009999999995</v>
      </c>
      <c r="BW642" s="34"/>
      <c r="BX642" s="34"/>
      <c r="BY642" s="34">
        <v>0.24000002000000001</v>
      </c>
      <c r="BZ642" s="34">
        <v>0.18</v>
      </c>
      <c r="CA642" s="34"/>
      <c r="CB642" s="34"/>
      <c r="CC642" s="34"/>
      <c r="CD642" s="34"/>
      <c r="CE642" s="34"/>
      <c r="CF642" s="34"/>
      <c r="CG642" s="34"/>
      <c r="CH642" s="34"/>
      <c r="CI642" s="34"/>
      <c r="CJ642" s="34"/>
      <c r="CK642" s="34"/>
      <c r="CL642" s="34"/>
      <c r="CM642" s="34"/>
      <c r="CN642" s="34" t="s">
        <v>2176</v>
      </c>
    </row>
    <row r="643" spans="1:92">
      <c r="A643" t="s">
        <v>2860</v>
      </c>
      <c r="B643">
        <v>926</v>
      </c>
      <c r="C643" t="s">
        <v>588</v>
      </c>
      <c r="D643">
        <v>16.655905000000001</v>
      </c>
      <c r="E643">
        <v>10.422748</v>
      </c>
      <c r="F643">
        <v>11251.429</v>
      </c>
      <c r="G643">
        <v>7986.9354999999996</v>
      </c>
      <c r="H643">
        <v>315.84976</v>
      </c>
      <c r="I643">
        <v>1659.5139999999999</v>
      </c>
      <c r="J643">
        <v>1289.1298999999999</v>
      </c>
      <c r="K643">
        <v>13</v>
      </c>
      <c r="L643">
        <v>117.37777</v>
      </c>
      <c r="M643">
        <v>109.71313499999999</v>
      </c>
      <c r="N643" t="s">
        <v>2175</v>
      </c>
      <c r="O643">
        <v>81.248313999999993</v>
      </c>
      <c r="P643">
        <v>131.93351999999999</v>
      </c>
      <c r="Q643">
        <v>834</v>
      </c>
      <c r="R643">
        <v>8.1620000000000008</v>
      </c>
      <c r="S643">
        <v>8.4860000000000007</v>
      </c>
      <c r="T643">
        <v>8.1620000000000008</v>
      </c>
      <c r="U643">
        <v>6.4569999999999999</v>
      </c>
      <c r="V643">
        <v>2.91</v>
      </c>
      <c r="W643">
        <v>4.9359999999999999</v>
      </c>
      <c r="X643">
        <v>0</v>
      </c>
      <c r="Y643">
        <v>1.853</v>
      </c>
      <c r="Z643">
        <v>3.8769999999999998</v>
      </c>
      <c r="AA643">
        <v>2.3029999999999999</v>
      </c>
      <c r="AB643">
        <v>0.72099999999999997</v>
      </c>
      <c r="AC643">
        <v>0.85299999999999998</v>
      </c>
      <c r="AD643">
        <v>20785.898000000001</v>
      </c>
      <c r="AE643">
        <v>13233.485000000001</v>
      </c>
      <c r="AF643">
        <v>25273.465</v>
      </c>
      <c r="AG643">
        <v>2</v>
      </c>
      <c r="AH643">
        <v>0.6</v>
      </c>
      <c r="AI643">
        <v>0.16666666999999999</v>
      </c>
      <c r="AJ643">
        <v>8.3333335999999994E-2</v>
      </c>
      <c r="AK643">
        <v>0.40433475000000002</v>
      </c>
      <c r="AL643">
        <v>0.14922078</v>
      </c>
      <c r="AM643">
        <v>30</v>
      </c>
      <c r="AN643">
        <v>20</v>
      </c>
      <c r="AO643">
        <v>90</v>
      </c>
      <c r="AP643">
        <v>96</v>
      </c>
      <c r="AQ643" s="34">
        <v>1.7249762</v>
      </c>
      <c r="AR643" s="34">
        <v>1.1859211000000001</v>
      </c>
      <c r="AS643" s="34">
        <v>3.5577631999999998E-2</v>
      </c>
      <c r="AT643" s="34">
        <v>35.551056000000003</v>
      </c>
      <c r="AU643" s="34">
        <v>38.497528000000003</v>
      </c>
      <c r="AV643" s="34"/>
      <c r="AW643" s="34"/>
      <c r="AX643" s="34"/>
      <c r="AY643" s="34">
        <v>1.2078639</v>
      </c>
      <c r="AZ643" s="34">
        <v>3.6593274999999998</v>
      </c>
      <c r="BA643" s="34">
        <v>3.0000002000000001</v>
      </c>
      <c r="BB643" s="34">
        <v>1.00987</v>
      </c>
      <c r="BC643" s="34">
        <v>0</v>
      </c>
      <c r="BD643" s="34">
        <v>1.5000001000000001</v>
      </c>
      <c r="BE643" s="34">
        <v>0.05</v>
      </c>
      <c r="BF643" s="34">
        <v>0</v>
      </c>
      <c r="BG643" s="34">
        <v>1</v>
      </c>
      <c r="BH643" s="34">
        <v>2</v>
      </c>
      <c r="BI643" s="34">
        <v>3.0000002000000001</v>
      </c>
      <c r="BJ643" s="34">
        <v>2.2000000000000002</v>
      </c>
      <c r="BK643" s="34">
        <v>2.5</v>
      </c>
      <c r="BL643" s="34">
        <v>0</v>
      </c>
      <c r="BM643" s="34">
        <v>3.3000001999999999</v>
      </c>
      <c r="BN643" s="34">
        <v>0</v>
      </c>
      <c r="BO643" s="34">
        <v>0</v>
      </c>
      <c r="BP643" s="34"/>
      <c r="BQ643" s="34"/>
      <c r="BR643" s="34"/>
      <c r="BS643" s="34"/>
      <c r="BT643" s="34"/>
      <c r="BU643" s="34"/>
      <c r="BV643" s="34">
        <v>2.94</v>
      </c>
      <c r="BW643" s="34"/>
      <c r="BX643" s="34"/>
      <c r="BY643" s="34">
        <v>2.3040001000000001</v>
      </c>
      <c r="BZ643" s="34">
        <v>1.08</v>
      </c>
      <c r="CA643" s="34">
        <v>1.5000001000000001</v>
      </c>
      <c r="CB643" s="34"/>
      <c r="CC643" s="34"/>
      <c r="CD643" s="34"/>
      <c r="CE643" s="34"/>
      <c r="CF643" s="34"/>
      <c r="CG643" s="34"/>
      <c r="CH643" s="34"/>
      <c r="CI643" s="34"/>
      <c r="CJ643" s="34"/>
      <c r="CK643" s="34"/>
      <c r="CL643" s="34"/>
      <c r="CM643" s="34"/>
      <c r="CN643" s="34" t="s">
        <v>2176</v>
      </c>
    </row>
    <row r="644" spans="1:92">
      <c r="A644" t="s">
        <v>2861</v>
      </c>
      <c r="B644">
        <v>927</v>
      </c>
      <c r="C644" t="s">
        <v>590</v>
      </c>
      <c r="D644">
        <v>10.716248500000001</v>
      </c>
      <c r="E644">
        <v>7.1593757</v>
      </c>
      <c r="F644">
        <v>7990.6454999999996</v>
      </c>
      <c r="G644">
        <v>5239.6693999999998</v>
      </c>
      <c r="H644">
        <v>317.27582000000001</v>
      </c>
      <c r="I644">
        <v>1144.5706</v>
      </c>
      <c r="J644">
        <v>1289.1298999999999</v>
      </c>
      <c r="K644">
        <v>12</v>
      </c>
      <c r="L644">
        <v>91.90607</v>
      </c>
      <c r="M644">
        <v>98.073639999999997</v>
      </c>
      <c r="N644" t="s">
        <v>2175</v>
      </c>
      <c r="O644">
        <v>52.274383999999998</v>
      </c>
      <c r="P644">
        <v>90.625010000000003</v>
      </c>
      <c r="Q644">
        <v>755</v>
      </c>
      <c r="R644">
        <v>6.5469999999999997</v>
      </c>
      <c r="S644">
        <v>7.1509999999999998</v>
      </c>
      <c r="T644">
        <v>6.5469999999999997</v>
      </c>
      <c r="U644">
        <v>5.351</v>
      </c>
      <c r="V644">
        <v>4.78</v>
      </c>
      <c r="W644">
        <v>5.1609999999999996</v>
      </c>
      <c r="X644">
        <v>9</v>
      </c>
      <c r="Y644">
        <v>2.835</v>
      </c>
      <c r="Z644">
        <v>4.952</v>
      </c>
      <c r="AA644">
        <v>3.238</v>
      </c>
      <c r="AB644">
        <v>0.77900000000000003</v>
      </c>
      <c r="AC644">
        <v>0.93600000000000005</v>
      </c>
      <c r="AD644">
        <v>43887.637000000002</v>
      </c>
      <c r="AE644">
        <v>9886.9950000000008</v>
      </c>
      <c r="AF644">
        <v>20871.706999999999</v>
      </c>
      <c r="AG644">
        <v>2</v>
      </c>
      <c r="AH644">
        <v>0.6</v>
      </c>
      <c r="AI644">
        <v>0.16666666999999999</v>
      </c>
      <c r="AJ644">
        <v>0.125</v>
      </c>
      <c r="AK644">
        <v>0.16770929000000001</v>
      </c>
      <c r="AL644">
        <v>0.12252381</v>
      </c>
      <c r="AM644">
        <v>10</v>
      </c>
      <c r="AN644">
        <v>10</v>
      </c>
      <c r="AO644">
        <v>75</v>
      </c>
      <c r="AP644">
        <v>100</v>
      </c>
      <c r="AQ644" s="34">
        <v>1.7249762</v>
      </c>
      <c r="AR644" s="34">
        <v>6.6411575999999997</v>
      </c>
      <c r="AS644" s="34">
        <v>0.35577629999999999</v>
      </c>
      <c r="AT644" s="34">
        <v>95.043530000000004</v>
      </c>
      <c r="AU644" s="34">
        <v>103.76545</v>
      </c>
      <c r="AV644" s="34"/>
      <c r="AW644" s="34"/>
      <c r="AX644" s="34"/>
      <c r="AY644" s="34">
        <v>4.0840709999999998</v>
      </c>
      <c r="AZ644" s="34">
        <v>1.3069028</v>
      </c>
      <c r="BA644" s="34">
        <v>3.0000002000000001</v>
      </c>
      <c r="BB644" s="34">
        <v>0.33662500000000001</v>
      </c>
      <c r="BC644" s="34">
        <v>0</v>
      </c>
      <c r="BD644" s="34">
        <v>1.5000001000000001</v>
      </c>
      <c r="BE644" s="34">
        <v>0.05</v>
      </c>
      <c r="BF644" s="34">
        <v>0</v>
      </c>
      <c r="BG644" s="34">
        <v>0.5</v>
      </c>
      <c r="BH644" s="34">
        <v>1.5000001000000001</v>
      </c>
      <c r="BI644" s="34">
        <v>3.1000000999999999</v>
      </c>
      <c r="BJ644" s="34">
        <v>2.6000000999999999</v>
      </c>
      <c r="BK644" s="34">
        <v>3.0000002000000001</v>
      </c>
      <c r="BL644" s="34">
        <v>0.5</v>
      </c>
      <c r="BM644" s="34">
        <v>0.90000004</v>
      </c>
      <c r="BN644" s="34">
        <v>2.1000000999999999</v>
      </c>
      <c r="BO644" s="34">
        <v>0.3</v>
      </c>
      <c r="BP644" s="34"/>
      <c r="BQ644" s="34"/>
      <c r="BR644" s="34"/>
      <c r="BS644" s="34">
        <v>0</v>
      </c>
      <c r="BT644" s="34">
        <v>1.8378317000000002E-2</v>
      </c>
      <c r="BU644" s="34">
        <v>0</v>
      </c>
      <c r="BV644" s="34">
        <v>4.4100003000000001</v>
      </c>
      <c r="BW644" s="34"/>
      <c r="BX644" s="34"/>
      <c r="BY644" s="34">
        <v>2.4</v>
      </c>
      <c r="BZ644" s="34">
        <v>2.16</v>
      </c>
      <c r="CA644" s="34">
        <v>0.3</v>
      </c>
      <c r="CB644" s="34"/>
      <c r="CC644" s="34"/>
      <c r="CD644" s="34"/>
      <c r="CE644" s="34"/>
      <c r="CF644" s="34"/>
      <c r="CG644" s="34"/>
      <c r="CH644" s="34"/>
      <c r="CI644" s="34"/>
      <c r="CJ644" s="34"/>
      <c r="CK644" s="34"/>
      <c r="CL644" s="34"/>
      <c r="CM644" s="34"/>
      <c r="CN644" s="34" t="s">
        <v>2176</v>
      </c>
    </row>
    <row r="645" spans="1:92">
      <c r="A645" t="s">
        <v>2862</v>
      </c>
      <c r="B645">
        <v>928</v>
      </c>
      <c r="C645" t="s">
        <v>590</v>
      </c>
      <c r="D645">
        <v>1.7263124999999999</v>
      </c>
      <c r="E645">
        <v>1.3479835</v>
      </c>
      <c r="F645">
        <v>1659.1950999999999</v>
      </c>
      <c r="G645">
        <v>445.69934000000001</v>
      </c>
      <c r="H645">
        <v>177.16560000000001</v>
      </c>
      <c r="I645">
        <v>36.505512000000003</v>
      </c>
      <c r="J645">
        <v>999.82465000000002</v>
      </c>
      <c r="K645">
        <v>8</v>
      </c>
      <c r="L645">
        <v>104.625</v>
      </c>
      <c r="M645">
        <v>134.79836</v>
      </c>
      <c r="N645" t="s">
        <v>2172</v>
      </c>
      <c r="O645">
        <v>90.858549999999994</v>
      </c>
      <c r="P645">
        <v>112.33195000000001</v>
      </c>
      <c r="Q645">
        <v>333</v>
      </c>
      <c r="R645">
        <v>2.6280000000000001</v>
      </c>
      <c r="S645">
        <v>3.2589999999999999</v>
      </c>
      <c r="T645">
        <v>2.6280000000000001</v>
      </c>
      <c r="U645">
        <v>2.3220000000000001</v>
      </c>
      <c r="V645">
        <v>2.9729999999999999</v>
      </c>
      <c r="W645">
        <v>2.4710000000000001</v>
      </c>
      <c r="X645">
        <v>9</v>
      </c>
      <c r="Y645">
        <v>1.3089999999999999</v>
      </c>
      <c r="Z645">
        <v>3.4980000000000002</v>
      </c>
      <c r="AA645">
        <v>2.7749999999999999</v>
      </c>
      <c r="AB645">
        <v>0.438</v>
      </c>
      <c r="AC645">
        <v>0.28499999999999998</v>
      </c>
      <c r="AD645">
        <v>40887.637000000002</v>
      </c>
      <c r="AE645">
        <v>6513.25</v>
      </c>
      <c r="AF645">
        <v>14611.965</v>
      </c>
      <c r="AG645">
        <v>1</v>
      </c>
      <c r="AH645">
        <v>0.6</v>
      </c>
      <c r="AI645">
        <v>3.3333334999999999E-2</v>
      </c>
      <c r="AJ645">
        <v>4.1666667999999997E-2</v>
      </c>
      <c r="AK645">
        <v>3.6655979999999998E-2</v>
      </c>
      <c r="AL645">
        <v>1.4210527000000001E-2</v>
      </c>
      <c r="AM645">
        <v>10</v>
      </c>
      <c r="AN645">
        <v>20</v>
      </c>
      <c r="AO645">
        <v>25</v>
      </c>
      <c r="AP645">
        <v>50</v>
      </c>
      <c r="AQ645" s="34">
        <v>1.7249762</v>
      </c>
      <c r="AR645" s="34">
        <v>6.6411575999999997</v>
      </c>
      <c r="AS645" s="34">
        <v>0.35577629999999999</v>
      </c>
      <c r="AT645" s="34">
        <v>84.755750000000006</v>
      </c>
      <c r="AU645" s="34">
        <v>93.477649999999997</v>
      </c>
      <c r="AV645" s="34"/>
      <c r="AW645" s="34"/>
      <c r="AX645" s="34">
        <v>0.41351213999999997</v>
      </c>
      <c r="AY645" s="34">
        <v>0.2481073</v>
      </c>
      <c r="AZ645" s="34">
        <v>6.5038830000000006E-2</v>
      </c>
      <c r="BA645" s="34">
        <v>3.0000002000000001</v>
      </c>
      <c r="BB645" s="34">
        <v>0.33662500000000001</v>
      </c>
      <c r="BC645" s="34">
        <v>0</v>
      </c>
      <c r="BD645" s="34">
        <v>0</v>
      </c>
      <c r="BE645" s="34">
        <v>0.05</v>
      </c>
      <c r="BF645" s="34">
        <v>0</v>
      </c>
      <c r="BG645" s="34">
        <v>0.4</v>
      </c>
      <c r="BH645" s="34">
        <v>1</v>
      </c>
      <c r="BI645" s="34">
        <v>2</v>
      </c>
      <c r="BJ645" s="34">
        <v>2</v>
      </c>
      <c r="BK645" s="34">
        <v>2.5</v>
      </c>
      <c r="BL645" s="34">
        <v>0</v>
      </c>
      <c r="BM645" s="34">
        <v>2</v>
      </c>
      <c r="BN645" s="34">
        <v>0</v>
      </c>
      <c r="BO645" s="34">
        <v>0</v>
      </c>
      <c r="BP645" s="34"/>
      <c r="BQ645" s="34"/>
      <c r="BR645" s="34"/>
      <c r="BS645" s="34"/>
      <c r="BT645" s="34"/>
      <c r="BU645" s="34"/>
      <c r="BV645" s="34">
        <v>1.47</v>
      </c>
      <c r="BW645" s="34"/>
      <c r="BX645" s="34"/>
      <c r="BY645" s="34">
        <v>0.96000010000000002</v>
      </c>
      <c r="BZ645" s="34">
        <v>0.72</v>
      </c>
      <c r="CA645" s="34"/>
      <c r="CB645" s="34"/>
      <c r="CC645" s="34"/>
      <c r="CD645" s="34"/>
      <c r="CE645" s="34"/>
      <c r="CF645" s="34"/>
      <c r="CG645" s="34"/>
      <c r="CH645" s="34"/>
      <c r="CI645" s="34"/>
      <c r="CJ645" s="34"/>
      <c r="CK645" s="34"/>
      <c r="CL645" s="34"/>
      <c r="CM645" s="34"/>
      <c r="CN645" s="34" t="s">
        <v>2176</v>
      </c>
    </row>
    <row r="646" spans="1:92">
      <c r="A646" t="s">
        <v>2863</v>
      </c>
      <c r="B646">
        <v>929</v>
      </c>
      <c r="C646" t="s">
        <v>591</v>
      </c>
      <c r="D646">
        <v>0.67307249999999996</v>
      </c>
      <c r="E646">
        <v>0.83372204999999999</v>
      </c>
      <c r="F646">
        <v>1378.3130000000001</v>
      </c>
      <c r="G646">
        <v>613.96783000000005</v>
      </c>
      <c r="H646">
        <v>147.1825</v>
      </c>
      <c r="I646">
        <v>17.267938999999998</v>
      </c>
      <c r="J646">
        <v>599.89480000000003</v>
      </c>
      <c r="K646">
        <v>8</v>
      </c>
      <c r="L646">
        <v>40.792270000000002</v>
      </c>
      <c r="M646">
        <v>83.372209999999995</v>
      </c>
      <c r="N646" t="s">
        <v>2192</v>
      </c>
      <c r="O646">
        <v>51.774810000000002</v>
      </c>
      <c r="P646">
        <v>92.63579</v>
      </c>
      <c r="Q646">
        <v>222</v>
      </c>
      <c r="R646">
        <v>1.8260000000000001</v>
      </c>
      <c r="S646">
        <v>2.97</v>
      </c>
      <c r="T646">
        <v>1.641</v>
      </c>
      <c r="U646">
        <v>1.8260000000000001</v>
      </c>
      <c r="V646">
        <v>1.7529999999999999</v>
      </c>
      <c r="W646">
        <v>2.0049999999999999</v>
      </c>
      <c r="X646">
        <v>4.7450000000000001</v>
      </c>
      <c r="Y646">
        <v>0.503</v>
      </c>
      <c r="Z646">
        <v>1.86</v>
      </c>
      <c r="AA646">
        <v>1.62</v>
      </c>
      <c r="AB646">
        <v>0.153</v>
      </c>
      <c r="AC646">
        <v>8.6999999999999994E-2</v>
      </c>
      <c r="AD646">
        <v>23810.379000000001</v>
      </c>
      <c r="AE646">
        <v>4683.25</v>
      </c>
      <c r="AF646">
        <v>8593.77</v>
      </c>
      <c r="AG646">
        <v>1</v>
      </c>
      <c r="AH646">
        <v>0.6</v>
      </c>
      <c r="AI646">
        <v>1.6666667999999999E-2</v>
      </c>
      <c r="AJ646">
        <v>2.5000002E-2</v>
      </c>
      <c r="AK646">
        <v>4.1938181999999997E-2</v>
      </c>
      <c r="AL646">
        <v>9.6892669999999997E-3</v>
      </c>
      <c r="AM646">
        <v>10</v>
      </c>
      <c r="AN646">
        <v>20</v>
      </c>
      <c r="AO646">
        <v>10</v>
      </c>
      <c r="AP646">
        <v>30</v>
      </c>
      <c r="AQ646" s="34">
        <v>1.7249762</v>
      </c>
      <c r="AR646" s="34">
        <v>2.3718420999999998</v>
      </c>
      <c r="AS646" s="34">
        <v>0.35577629999999999</v>
      </c>
      <c r="AT646" s="34">
        <v>47.873869999999997</v>
      </c>
      <c r="AU646" s="34">
        <v>52.326466000000003</v>
      </c>
      <c r="AV646" s="34"/>
      <c r="AW646" s="34"/>
      <c r="AX646" s="34">
        <v>0.41351213999999997</v>
      </c>
      <c r="AY646" s="34">
        <v>0.2481073</v>
      </c>
      <c r="AZ646" s="34">
        <v>6.5038830000000006E-2</v>
      </c>
      <c r="BA646" s="34">
        <v>3.0000002000000001</v>
      </c>
      <c r="BB646" s="34">
        <v>0.40962502000000001</v>
      </c>
      <c r="BC646" s="34">
        <v>0</v>
      </c>
      <c r="BD646" s="34">
        <v>0</v>
      </c>
      <c r="BE646" s="34">
        <v>0.05</v>
      </c>
      <c r="BF646" s="34">
        <v>0</v>
      </c>
      <c r="BG646" s="34">
        <v>0.4</v>
      </c>
      <c r="BH646" s="34">
        <v>0.6</v>
      </c>
      <c r="BI646" s="34">
        <v>1.1000000000000001</v>
      </c>
      <c r="BJ646" s="34">
        <v>0.5</v>
      </c>
      <c r="BK646" s="34">
        <v>0.5</v>
      </c>
      <c r="BL646" s="34">
        <v>0</v>
      </c>
      <c r="BM646" s="34">
        <v>1</v>
      </c>
      <c r="BN646" s="34">
        <v>0</v>
      </c>
      <c r="BO646" s="34">
        <v>0</v>
      </c>
      <c r="BP646" s="34"/>
      <c r="BQ646" s="34"/>
      <c r="BR646" s="34"/>
      <c r="BS646" s="34">
        <v>0.739147</v>
      </c>
      <c r="BT646" s="34">
        <v>4.1351213999999997E-2</v>
      </c>
      <c r="BU646" s="34">
        <v>0</v>
      </c>
      <c r="BV646" s="34">
        <v>0.88200009999999995</v>
      </c>
      <c r="BW646" s="34"/>
      <c r="BX646" s="34"/>
      <c r="BY646" s="34">
        <v>0.24000002000000001</v>
      </c>
      <c r="BZ646" s="34">
        <v>0.18</v>
      </c>
      <c r="CA646" s="34"/>
      <c r="CB646" s="34"/>
      <c r="CC646" s="34"/>
      <c r="CD646" s="34"/>
      <c r="CE646" s="34"/>
      <c r="CF646" s="34"/>
      <c r="CG646" s="34"/>
      <c r="CH646" s="34"/>
      <c r="CI646" s="34"/>
      <c r="CJ646" s="34"/>
      <c r="CK646" s="34"/>
      <c r="CL646" s="34"/>
      <c r="CM646" s="34"/>
      <c r="CN646" s="34" t="s">
        <v>2182</v>
      </c>
    </row>
    <row r="647" spans="1:92">
      <c r="A647" t="s">
        <v>2864</v>
      </c>
      <c r="B647">
        <v>930</v>
      </c>
      <c r="C647" t="s">
        <v>592</v>
      </c>
      <c r="D647">
        <v>18.008554</v>
      </c>
      <c r="E647">
        <v>10.801901000000001</v>
      </c>
      <c r="F647">
        <v>11248.966</v>
      </c>
      <c r="G647">
        <v>7987.1864999999998</v>
      </c>
      <c r="H647">
        <v>315.75612999999998</v>
      </c>
      <c r="I647">
        <v>1656.8931</v>
      </c>
      <c r="J647">
        <v>1289.1298999999999</v>
      </c>
      <c r="K647">
        <v>13</v>
      </c>
      <c r="L647">
        <v>126.91019</v>
      </c>
      <c r="M647">
        <v>113.704216</v>
      </c>
      <c r="N647" t="s">
        <v>2175</v>
      </c>
      <c r="O647">
        <v>87.846599999999995</v>
      </c>
      <c r="P647">
        <v>136.73293000000001</v>
      </c>
      <c r="Q647">
        <v>844</v>
      </c>
      <c r="R647">
        <v>8.4870000000000001</v>
      </c>
      <c r="S647">
        <v>8.4849999999999994</v>
      </c>
      <c r="T647">
        <v>8.4870000000000001</v>
      </c>
      <c r="U647">
        <v>6.5730000000000004</v>
      </c>
      <c r="V647">
        <v>4.3120000000000003</v>
      </c>
      <c r="W647">
        <v>6.1719999999999997</v>
      </c>
      <c r="X647">
        <v>4.7450000000000001</v>
      </c>
      <c r="Y647">
        <v>2.3069999999999999</v>
      </c>
      <c r="Z647">
        <v>4.407</v>
      </c>
      <c r="AA647">
        <v>2.6280000000000001</v>
      </c>
      <c r="AB647">
        <v>0.89300000000000002</v>
      </c>
      <c r="AC647">
        <v>0.88500000000000001</v>
      </c>
      <c r="AD647">
        <v>26810.379000000001</v>
      </c>
      <c r="AE647">
        <v>13233.485000000001</v>
      </c>
      <c r="AF647">
        <v>25748.866999999998</v>
      </c>
      <c r="AG647">
        <v>2</v>
      </c>
      <c r="AH647">
        <v>0.6</v>
      </c>
      <c r="AI647">
        <v>0.16666666999999999</v>
      </c>
      <c r="AJ647">
        <v>0.125</v>
      </c>
      <c r="AK647">
        <v>0.40433475000000002</v>
      </c>
      <c r="AL647">
        <v>0.14922078</v>
      </c>
      <c r="AM647">
        <v>30</v>
      </c>
      <c r="AN647">
        <v>20</v>
      </c>
      <c r="AO647">
        <v>90</v>
      </c>
      <c r="AP647">
        <v>96</v>
      </c>
      <c r="AQ647" s="34">
        <v>1.7249762</v>
      </c>
      <c r="AR647" s="34">
        <v>2.3718420999999998</v>
      </c>
      <c r="AS647" s="34">
        <v>0.35577629999999999</v>
      </c>
      <c r="AT647" s="34">
        <v>47.873869999999997</v>
      </c>
      <c r="AU647" s="34">
        <v>52.326466000000003</v>
      </c>
      <c r="AV647" s="34"/>
      <c r="AW647" s="34"/>
      <c r="AX647" s="34"/>
      <c r="AY647" s="34">
        <v>1.2078639</v>
      </c>
      <c r="AZ647" s="34">
        <v>3.6593274999999998</v>
      </c>
      <c r="BA647" s="34">
        <v>3.0000002000000001</v>
      </c>
      <c r="BB647" s="34">
        <v>1.00987</v>
      </c>
      <c r="BC647" s="34">
        <v>0</v>
      </c>
      <c r="BD647" s="34">
        <v>1.5000001000000001</v>
      </c>
      <c r="BE647" s="34">
        <v>0.05</v>
      </c>
      <c r="BF647" s="34">
        <v>0</v>
      </c>
      <c r="BG647" s="34">
        <v>1</v>
      </c>
      <c r="BH647" s="34">
        <v>2</v>
      </c>
      <c r="BI647" s="34">
        <v>3.0000002000000001</v>
      </c>
      <c r="BJ647" s="34">
        <v>3.0000002000000001</v>
      </c>
      <c r="BK647" s="34">
        <v>2.5</v>
      </c>
      <c r="BL647" s="34">
        <v>0</v>
      </c>
      <c r="BM647" s="34">
        <v>3.3000001999999999</v>
      </c>
      <c r="BN647" s="34">
        <v>0</v>
      </c>
      <c r="BO647" s="34">
        <v>0</v>
      </c>
      <c r="BP647" s="34"/>
      <c r="BQ647" s="34"/>
      <c r="BR647" s="34"/>
      <c r="BS647" s="34"/>
      <c r="BT647" s="34"/>
      <c r="BU647" s="34"/>
      <c r="BV647" s="34">
        <v>4.4100003000000001</v>
      </c>
      <c r="BW647" s="34"/>
      <c r="BX647" s="34"/>
      <c r="BY647" s="34">
        <v>3.0720000000000001</v>
      </c>
      <c r="BZ647" s="34">
        <v>1.8000001000000001</v>
      </c>
      <c r="CA647" s="34">
        <v>1.5000001000000001</v>
      </c>
      <c r="CB647" s="34"/>
      <c r="CC647" s="34"/>
      <c r="CD647" s="34"/>
      <c r="CE647" s="34"/>
      <c r="CF647" s="34"/>
      <c r="CG647" s="34"/>
      <c r="CH647" s="34"/>
      <c r="CI647" s="34"/>
      <c r="CJ647" s="34"/>
      <c r="CK647" s="34"/>
      <c r="CL647" s="34"/>
      <c r="CM647" s="34"/>
      <c r="CN647" s="34" t="s">
        <v>2182</v>
      </c>
    </row>
    <row r="648" spans="1:92">
      <c r="A648" t="s">
        <v>2865</v>
      </c>
      <c r="B648">
        <v>931</v>
      </c>
      <c r="C648" t="s">
        <v>593</v>
      </c>
      <c r="D648">
        <v>4.1741824000000003</v>
      </c>
      <c r="E648">
        <v>2.1693454000000001</v>
      </c>
      <c r="F648">
        <v>1948.5001999999999</v>
      </c>
      <c r="G648">
        <v>445.69934000000001</v>
      </c>
      <c r="H648">
        <v>177.16560000000001</v>
      </c>
      <c r="I648">
        <v>36.505512000000003</v>
      </c>
      <c r="J648">
        <v>1289.1298999999999</v>
      </c>
      <c r="K648">
        <v>9</v>
      </c>
      <c r="L648">
        <v>61.205016999999998</v>
      </c>
      <c r="M648">
        <v>86.773809999999997</v>
      </c>
      <c r="N648" t="s">
        <v>2202</v>
      </c>
      <c r="O648">
        <v>94.867774999999995</v>
      </c>
      <c r="P648">
        <v>94.319370000000006</v>
      </c>
      <c r="Q648">
        <v>435</v>
      </c>
      <c r="R648">
        <v>4.0860000000000003</v>
      </c>
      <c r="S648">
        <v>3.5310000000000001</v>
      </c>
      <c r="T648">
        <v>4.0860000000000003</v>
      </c>
      <c r="U648">
        <v>2.9460000000000002</v>
      </c>
      <c r="V648">
        <v>3.423</v>
      </c>
      <c r="W648">
        <v>3.0390000000000001</v>
      </c>
      <c r="X648">
        <v>9</v>
      </c>
      <c r="Y648">
        <v>1.889</v>
      </c>
      <c r="Z648">
        <v>4.5709999999999997</v>
      </c>
      <c r="AA648">
        <v>3.512</v>
      </c>
      <c r="AB648">
        <v>0.77400000000000002</v>
      </c>
      <c r="AC648">
        <v>0.28499999999999998</v>
      </c>
      <c r="AD648">
        <v>53458.402000000002</v>
      </c>
      <c r="AE648">
        <v>8686.9950000000008</v>
      </c>
      <c r="AF648">
        <v>16785.708999999999</v>
      </c>
      <c r="AG648">
        <v>1</v>
      </c>
      <c r="AH648">
        <v>0.6</v>
      </c>
      <c r="AI648">
        <v>3.3333334999999999E-2</v>
      </c>
      <c r="AJ648">
        <v>8.3333335999999994E-2</v>
      </c>
      <c r="AK648">
        <v>3.6655979999999998E-2</v>
      </c>
      <c r="AL648">
        <v>1.4210527000000001E-2</v>
      </c>
      <c r="AM648">
        <v>10</v>
      </c>
      <c r="AN648">
        <v>20</v>
      </c>
      <c r="AO648">
        <v>25</v>
      </c>
      <c r="AP648">
        <v>80</v>
      </c>
      <c r="AQ648" s="34">
        <v>1.7249762</v>
      </c>
      <c r="AR648" s="34">
        <v>9.9617369999999994</v>
      </c>
      <c r="AS648" s="34">
        <v>0.17788814999999999</v>
      </c>
      <c r="AT648" s="34">
        <v>168.47210000000001</v>
      </c>
      <c r="AU648" s="34">
        <v>180.33670000000001</v>
      </c>
      <c r="AV648" s="34"/>
      <c r="AW648" s="34"/>
      <c r="AX648" s="34">
        <v>0.41351213999999997</v>
      </c>
      <c r="AY648" s="34">
        <v>0.2481073</v>
      </c>
      <c r="AZ648" s="34">
        <v>6.5038830000000006E-2</v>
      </c>
      <c r="BA648" s="34">
        <v>3.0000002000000001</v>
      </c>
      <c r="BB648" s="34">
        <v>0.33662500000000001</v>
      </c>
      <c r="BC648" s="34">
        <v>0</v>
      </c>
      <c r="BD648" s="34">
        <v>0</v>
      </c>
      <c r="BE648" s="34">
        <v>0.05</v>
      </c>
      <c r="BF648" s="34">
        <v>0</v>
      </c>
      <c r="BG648" s="34">
        <v>0.4</v>
      </c>
      <c r="BH648" s="34">
        <v>1</v>
      </c>
      <c r="BI648" s="34">
        <v>2</v>
      </c>
      <c r="BJ648" s="34">
        <v>2</v>
      </c>
      <c r="BK648" s="34">
        <v>2.5</v>
      </c>
      <c r="BL648" s="34">
        <v>0</v>
      </c>
      <c r="BM648" s="34">
        <v>2</v>
      </c>
      <c r="BN648" s="34">
        <v>0</v>
      </c>
      <c r="BO648" s="34">
        <v>0</v>
      </c>
      <c r="BP648" s="34"/>
      <c r="BQ648" s="34"/>
      <c r="BR648" s="34"/>
      <c r="BS648" s="34"/>
      <c r="BT648" s="34"/>
      <c r="BU648" s="34"/>
      <c r="BV648" s="34">
        <v>2.94</v>
      </c>
      <c r="BW648" s="34"/>
      <c r="BX648" s="34"/>
      <c r="BY648" s="34">
        <v>2.88</v>
      </c>
      <c r="BZ648" s="34">
        <v>2.16</v>
      </c>
      <c r="CA648" s="34"/>
      <c r="CB648" s="34"/>
      <c r="CC648" s="34"/>
      <c r="CD648" s="34"/>
      <c r="CE648" s="34"/>
      <c r="CF648" s="34"/>
      <c r="CG648" s="34"/>
      <c r="CH648" s="34"/>
      <c r="CI648" s="34"/>
      <c r="CJ648" s="34"/>
      <c r="CK648" s="34"/>
      <c r="CL648" s="34"/>
      <c r="CM648" s="34"/>
      <c r="CN648" s="34" t="s">
        <v>2173</v>
      </c>
    </row>
    <row r="649" spans="1:92">
      <c r="A649" t="s">
        <v>2866</v>
      </c>
      <c r="B649">
        <v>933</v>
      </c>
      <c r="C649" t="s">
        <v>593</v>
      </c>
      <c r="D649">
        <v>1.7791189999999999</v>
      </c>
      <c r="E649">
        <v>1.6370018</v>
      </c>
      <c r="F649">
        <v>2136.9978000000001</v>
      </c>
      <c r="G649">
        <v>736.06994999999995</v>
      </c>
      <c r="H649">
        <v>225.97516999999999</v>
      </c>
      <c r="I649">
        <v>175.12809999999999</v>
      </c>
      <c r="J649">
        <v>999.82465000000002</v>
      </c>
      <c r="K649">
        <v>8</v>
      </c>
      <c r="L649">
        <v>107.82538599999999</v>
      </c>
      <c r="M649">
        <v>163.70017999999999</v>
      </c>
      <c r="N649" t="s">
        <v>2217</v>
      </c>
      <c r="O649">
        <v>77.352999999999994</v>
      </c>
      <c r="P649">
        <v>90.944550000000007</v>
      </c>
      <c r="Q649">
        <v>322</v>
      </c>
      <c r="R649">
        <v>2.6680000000000001</v>
      </c>
      <c r="S649">
        <v>3.698</v>
      </c>
      <c r="T649">
        <v>2.6680000000000001</v>
      </c>
      <c r="U649">
        <v>2.5590000000000002</v>
      </c>
      <c r="V649">
        <v>1.538</v>
      </c>
      <c r="W649">
        <v>2.6890000000000001</v>
      </c>
      <c r="X649">
        <v>0</v>
      </c>
      <c r="Y649">
        <v>0.89900000000000002</v>
      </c>
      <c r="Z649">
        <v>2.2589999999999999</v>
      </c>
      <c r="AA649">
        <v>1.863</v>
      </c>
      <c r="AB649">
        <v>0.26400000000000001</v>
      </c>
      <c r="AC649">
        <v>0.13200000000000001</v>
      </c>
      <c r="AD649">
        <v>27842.51</v>
      </c>
      <c r="AE649">
        <v>5259.25</v>
      </c>
      <c r="AF649">
        <v>9413.3649999999998</v>
      </c>
      <c r="AG649">
        <v>1</v>
      </c>
      <c r="AH649">
        <v>0.6</v>
      </c>
      <c r="AI649">
        <v>1.6666667999999999E-2</v>
      </c>
      <c r="AJ649">
        <v>4.1666667999999997E-2</v>
      </c>
      <c r="AK649">
        <v>5.3277449999999997E-2</v>
      </c>
      <c r="AL649">
        <v>1.5000001000000001E-2</v>
      </c>
      <c r="AM649">
        <v>10</v>
      </c>
      <c r="AN649">
        <v>20</v>
      </c>
      <c r="AO649">
        <v>20</v>
      </c>
      <c r="AP649">
        <v>50</v>
      </c>
      <c r="AQ649" s="34">
        <v>1.7249762</v>
      </c>
      <c r="AR649" s="34">
        <v>3.5577633</v>
      </c>
      <c r="AS649" s="34">
        <v>0.17788814999999999</v>
      </c>
      <c r="AT649" s="34">
        <v>68.152460000000005</v>
      </c>
      <c r="AU649" s="34">
        <v>73.61309</v>
      </c>
      <c r="AV649" s="34"/>
      <c r="AW649" s="34"/>
      <c r="AX649" s="34">
        <v>0.41351213999999997</v>
      </c>
      <c r="AY649" s="34">
        <v>0.2481073</v>
      </c>
      <c r="AZ649" s="34">
        <v>6.5038830000000006E-2</v>
      </c>
      <c r="BA649" s="34">
        <v>3.0000002000000001</v>
      </c>
      <c r="BB649" s="34">
        <v>0.40962502000000001</v>
      </c>
      <c r="BC649" s="34">
        <v>0</v>
      </c>
      <c r="BD649" s="34">
        <v>0</v>
      </c>
      <c r="BE649" s="34">
        <v>0.05</v>
      </c>
      <c r="BF649" s="34">
        <v>0</v>
      </c>
      <c r="BG649" s="34">
        <v>0.2</v>
      </c>
      <c r="BH649" s="34">
        <v>0.5</v>
      </c>
      <c r="BI649" s="34">
        <v>1</v>
      </c>
      <c r="BJ649" s="34">
        <v>1</v>
      </c>
      <c r="BK649" s="34">
        <v>0.90000004</v>
      </c>
      <c r="BL649" s="34">
        <v>0</v>
      </c>
      <c r="BM649" s="34">
        <v>1</v>
      </c>
      <c r="BN649" s="34">
        <v>0</v>
      </c>
      <c r="BO649" s="34">
        <v>0</v>
      </c>
      <c r="BP649" s="34"/>
      <c r="BQ649" s="34"/>
      <c r="BR649" s="34"/>
      <c r="BS649" s="34">
        <v>1.6462821999999999</v>
      </c>
      <c r="BT649" s="34">
        <v>0</v>
      </c>
      <c r="BU649" s="34">
        <v>0</v>
      </c>
      <c r="BV649" s="34">
        <v>1.47</v>
      </c>
      <c r="BW649" s="34"/>
      <c r="BX649" s="34"/>
      <c r="BY649" s="34">
        <v>0.8</v>
      </c>
      <c r="BZ649" s="34">
        <v>0.54</v>
      </c>
      <c r="CA649" s="34"/>
      <c r="CB649" s="34"/>
      <c r="CC649" s="34"/>
      <c r="CD649" s="34"/>
      <c r="CE649" s="34"/>
      <c r="CF649" s="34"/>
      <c r="CG649" s="34"/>
      <c r="CH649" s="34"/>
      <c r="CI649" s="34"/>
      <c r="CJ649" s="34"/>
      <c r="CK649" s="34"/>
      <c r="CL649" s="34"/>
      <c r="CM649" s="34"/>
      <c r="CN649" s="34" t="s">
        <v>2176</v>
      </c>
    </row>
    <row r="650" spans="1:92">
      <c r="A650" t="s">
        <v>2867</v>
      </c>
      <c r="B650">
        <v>934</v>
      </c>
      <c r="C650" t="s">
        <v>594</v>
      </c>
      <c r="D650">
        <v>18.628091999999999</v>
      </c>
      <c r="E650">
        <v>10.971282</v>
      </c>
      <c r="F650">
        <v>11248.966</v>
      </c>
      <c r="G650">
        <v>7987.1864999999998</v>
      </c>
      <c r="H650">
        <v>315.75612999999998</v>
      </c>
      <c r="I650">
        <v>1656.8931</v>
      </c>
      <c r="J650">
        <v>1289.1298999999999</v>
      </c>
      <c r="K650">
        <v>13</v>
      </c>
      <c r="L650">
        <v>131.27619999999999</v>
      </c>
      <c r="M650">
        <v>115.48718</v>
      </c>
      <c r="N650" t="s">
        <v>2175</v>
      </c>
      <c r="O650">
        <v>90.868744000000007</v>
      </c>
      <c r="P650">
        <v>138.87698</v>
      </c>
      <c r="Q650">
        <v>955</v>
      </c>
      <c r="R650">
        <v>8.6319999999999997</v>
      </c>
      <c r="S650">
        <v>8.4849999999999994</v>
      </c>
      <c r="T650">
        <v>8.6319999999999997</v>
      </c>
      <c r="U650">
        <v>6.625</v>
      </c>
      <c r="V650">
        <v>4.5650000000000004</v>
      </c>
      <c r="W650">
        <v>6.2140000000000004</v>
      </c>
      <c r="X650">
        <v>4.7450000000000001</v>
      </c>
      <c r="Y650">
        <v>2.8559999999999999</v>
      </c>
      <c r="Z650">
        <v>5.1020000000000003</v>
      </c>
      <c r="AA650">
        <v>2.972</v>
      </c>
      <c r="AB650">
        <v>1.2450000000000001</v>
      </c>
      <c r="AC650">
        <v>0.88500000000000001</v>
      </c>
      <c r="AD650">
        <v>33688.722999999998</v>
      </c>
      <c r="AE650">
        <v>13233.485000000001</v>
      </c>
      <c r="AF650">
        <v>25748.866999999998</v>
      </c>
      <c r="AG650">
        <v>2</v>
      </c>
      <c r="AH650">
        <v>0.6</v>
      </c>
      <c r="AI650">
        <v>0.16666666999999999</v>
      </c>
      <c r="AJ650">
        <v>0.16666666999999999</v>
      </c>
      <c r="AK650">
        <v>0.40433475000000002</v>
      </c>
      <c r="AL650">
        <v>0.14922078</v>
      </c>
      <c r="AM650">
        <v>30</v>
      </c>
      <c r="AN650">
        <v>20</v>
      </c>
      <c r="AO650">
        <v>90</v>
      </c>
      <c r="AP650">
        <v>96</v>
      </c>
      <c r="AQ650" s="34">
        <v>1.7249762</v>
      </c>
      <c r="AR650" s="34">
        <v>4.2693167000000001</v>
      </c>
      <c r="AS650" s="34">
        <v>0.17788814999999999</v>
      </c>
      <c r="AT650" s="34">
        <v>96.547340000000005</v>
      </c>
      <c r="AU650" s="34">
        <v>102.71953000000001</v>
      </c>
      <c r="AV650" s="34"/>
      <c r="AW650" s="34"/>
      <c r="AX650" s="34"/>
      <c r="AY650" s="34">
        <v>1.2078639</v>
      </c>
      <c r="AZ650" s="34">
        <v>3.6593274999999998</v>
      </c>
      <c r="BA650" s="34">
        <v>3.0000002000000001</v>
      </c>
      <c r="BB650" s="34">
        <v>1.00987</v>
      </c>
      <c r="BC650" s="34">
        <v>0</v>
      </c>
      <c r="BD650" s="34">
        <v>1.5000001000000001</v>
      </c>
      <c r="BE650" s="34">
        <v>0.05</v>
      </c>
      <c r="BF650" s="34">
        <v>0</v>
      </c>
      <c r="BG650" s="34">
        <v>1</v>
      </c>
      <c r="BH650" s="34">
        <v>2</v>
      </c>
      <c r="BI650" s="34">
        <v>3.0000002000000001</v>
      </c>
      <c r="BJ650" s="34">
        <v>3.0000002000000001</v>
      </c>
      <c r="BK650" s="34">
        <v>2.5</v>
      </c>
      <c r="BL650" s="34">
        <v>0</v>
      </c>
      <c r="BM650" s="34">
        <v>3.3000001999999999</v>
      </c>
      <c r="BN650" s="34">
        <v>0</v>
      </c>
      <c r="BO650" s="34">
        <v>0</v>
      </c>
      <c r="BP650" s="34"/>
      <c r="BQ650" s="34"/>
      <c r="BR650" s="34"/>
      <c r="BS650" s="34"/>
      <c r="BT650" s="34"/>
      <c r="BU650" s="34"/>
      <c r="BV650" s="34">
        <v>5.88</v>
      </c>
      <c r="BW650" s="34"/>
      <c r="BX650" s="34"/>
      <c r="BY650" s="34">
        <v>4.6080002999999996</v>
      </c>
      <c r="BZ650" s="34">
        <v>3.7800001999999999</v>
      </c>
      <c r="CA650" s="34">
        <v>1.5000001000000001</v>
      </c>
      <c r="CB650" s="34"/>
      <c r="CC650" s="34"/>
      <c r="CD650" s="34"/>
      <c r="CE650" s="34"/>
      <c r="CF650" s="34"/>
      <c r="CG650" s="34"/>
      <c r="CH650" s="34"/>
      <c r="CI650" s="34"/>
      <c r="CJ650" s="34"/>
      <c r="CK650" s="34"/>
      <c r="CL650" s="34"/>
      <c r="CM650" s="34"/>
      <c r="CN650" s="34" t="s">
        <v>2176</v>
      </c>
    </row>
    <row r="651" spans="1:92">
      <c r="A651" t="s">
        <v>2868</v>
      </c>
      <c r="B651">
        <v>969</v>
      </c>
      <c r="C651" t="s">
        <v>595</v>
      </c>
      <c r="D651">
        <v>0.51118920000000001</v>
      </c>
      <c r="E651">
        <v>0.84515463999999996</v>
      </c>
      <c r="F651">
        <v>2878.962</v>
      </c>
      <c r="G651">
        <v>303.15775000000002</v>
      </c>
      <c r="H651">
        <v>1862.5110999999999</v>
      </c>
      <c r="I651">
        <v>217.00854000000001</v>
      </c>
      <c r="J651">
        <v>496.28440000000001</v>
      </c>
      <c r="K651">
        <v>8</v>
      </c>
      <c r="L651">
        <v>30.981162999999999</v>
      </c>
      <c r="M651">
        <v>84.515465000000006</v>
      </c>
      <c r="N651" t="s">
        <v>2192</v>
      </c>
      <c r="O651">
        <v>39.322246999999997</v>
      </c>
      <c r="P651">
        <v>93.906075000000001</v>
      </c>
      <c r="Q651">
        <v>212</v>
      </c>
      <c r="R651">
        <v>1.839</v>
      </c>
      <c r="S651">
        <v>4.2919999999999998</v>
      </c>
      <c r="T651">
        <v>1.43</v>
      </c>
      <c r="U651">
        <v>1.839</v>
      </c>
      <c r="V651">
        <v>0.85599999999999998</v>
      </c>
      <c r="W651">
        <v>1.6739999999999999</v>
      </c>
      <c r="X651">
        <v>0</v>
      </c>
      <c r="Y651">
        <v>0.32300000000000001</v>
      </c>
      <c r="Z651">
        <v>1.5229999999999999</v>
      </c>
      <c r="AA651">
        <v>0.93400000000000005</v>
      </c>
      <c r="AB651">
        <v>0.13700000000000001</v>
      </c>
      <c r="AC651">
        <v>0.45200000000000001</v>
      </c>
      <c r="AD651">
        <v>12562.012000000001</v>
      </c>
      <c r="AE651">
        <v>2970</v>
      </c>
      <c r="AF651">
        <v>6125.1760000000004</v>
      </c>
      <c r="AG651">
        <v>3</v>
      </c>
      <c r="AH651">
        <v>1</v>
      </c>
      <c r="AI651">
        <v>1.6666667999999999E-2</v>
      </c>
      <c r="AJ651">
        <v>1.6666667999999999E-2</v>
      </c>
      <c r="AK651">
        <v>0.20187195999999999</v>
      </c>
      <c r="AL651">
        <v>0.17962961999999999</v>
      </c>
      <c r="AM651">
        <v>10</v>
      </c>
      <c r="AN651">
        <v>40</v>
      </c>
      <c r="AO651">
        <v>20</v>
      </c>
      <c r="AP651">
        <v>10</v>
      </c>
      <c r="AQ651" s="34">
        <v>0.29899585000000001</v>
      </c>
      <c r="AR651" s="34">
        <v>0.17681005999999999</v>
      </c>
      <c r="AS651" s="34">
        <v>1.1643589999999999</v>
      </c>
      <c r="AT651" s="34">
        <v>51.285102999999999</v>
      </c>
      <c r="AU651" s="34">
        <v>52.925269999999998</v>
      </c>
      <c r="AV651" s="34">
        <v>3.3821726999999998E-4</v>
      </c>
      <c r="AW651" s="34">
        <v>5.8198013</v>
      </c>
      <c r="AX651" s="34">
        <v>13.069025999999999</v>
      </c>
      <c r="AY651" s="34">
        <v>1.8531470000000001</v>
      </c>
      <c r="AZ651" s="34">
        <v>0.61261069999999995</v>
      </c>
      <c r="BA651" s="34">
        <v>3.0000002000000001</v>
      </c>
      <c r="BB651" s="34">
        <v>0.15300000999999999</v>
      </c>
      <c r="BC651" s="34">
        <v>0</v>
      </c>
      <c r="BD651" s="34">
        <v>0</v>
      </c>
      <c r="BE651" s="34">
        <v>0.3</v>
      </c>
      <c r="BF651" s="34">
        <v>0</v>
      </c>
      <c r="BG651" s="34">
        <v>0.1</v>
      </c>
      <c r="BH651" s="34">
        <v>0.5</v>
      </c>
      <c r="BI651" s="34">
        <v>1.2</v>
      </c>
      <c r="BJ651" s="34">
        <v>0.5</v>
      </c>
      <c r="BK651" s="34">
        <v>1</v>
      </c>
      <c r="BL651" s="34">
        <v>1.5000001000000001</v>
      </c>
      <c r="BM651" s="34">
        <v>0</v>
      </c>
      <c r="BN651" s="34">
        <v>0.2</v>
      </c>
      <c r="BO651" s="34">
        <v>0</v>
      </c>
      <c r="BP651" s="34"/>
      <c r="BQ651" s="34"/>
      <c r="BR651" s="34"/>
      <c r="BS651" s="34"/>
      <c r="BT651" s="34"/>
      <c r="BU651" s="34"/>
      <c r="BV651" s="34">
        <v>0.432</v>
      </c>
      <c r="BW651" s="34"/>
      <c r="BX651" s="34"/>
      <c r="BY651" s="34">
        <v>0.32000002</v>
      </c>
      <c r="BZ651" s="34">
        <v>0.36</v>
      </c>
      <c r="CA651" s="34"/>
      <c r="CB651" s="34"/>
      <c r="CC651" s="34"/>
      <c r="CD651" s="34"/>
      <c r="CE651" s="34"/>
      <c r="CF651" s="34"/>
      <c r="CG651" s="34"/>
      <c r="CH651" s="34"/>
      <c r="CI651" s="34"/>
      <c r="CJ651" s="34"/>
      <c r="CK651" s="34"/>
      <c r="CL651" s="34"/>
      <c r="CM651" s="34"/>
      <c r="CN651" s="34" t="s">
        <v>2176</v>
      </c>
    </row>
    <row r="652" spans="1:92">
      <c r="A652" t="s">
        <v>2869</v>
      </c>
      <c r="B652">
        <v>970</v>
      </c>
      <c r="C652" t="s">
        <v>596</v>
      </c>
      <c r="D652">
        <v>0.5718723</v>
      </c>
      <c r="E652">
        <v>0.86473376000000002</v>
      </c>
      <c r="F652">
        <v>3177.0408000000002</v>
      </c>
      <c r="G652">
        <v>143.98982000000001</v>
      </c>
      <c r="H652">
        <v>2398.6104</v>
      </c>
      <c r="I652">
        <v>138.15627000000001</v>
      </c>
      <c r="J652">
        <v>496.28440000000001</v>
      </c>
      <c r="K652">
        <v>8</v>
      </c>
      <c r="L652">
        <v>34.658923999999999</v>
      </c>
      <c r="M652">
        <v>86.473370000000003</v>
      </c>
      <c r="N652" t="s">
        <v>2192</v>
      </c>
      <c r="O652">
        <v>43.990177000000003</v>
      </c>
      <c r="P652">
        <v>96.081530000000001</v>
      </c>
      <c r="Q652">
        <v>211</v>
      </c>
      <c r="R652">
        <v>1.86</v>
      </c>
      <c r="S652">
        <v>4.5090000000000003</v>
      </c>
      <c r="T652">
        <v>1.512</v>
      </c>
      <c r="U652">
        <v>1.86</v>
      </c>
      <c r="V652">
        <v>0.84</v>
      </c>
      <c r="W652">
        <v>1.6910000000000001</v>
      </c>
      <c r="X652">
        <v>0</v>
      </c>
      <c r="Y652">
        <v>0.27</v>
      </c>
      <c r="Z652">
        <v>1.4730000000000001</v>
      </c>
      <c r="AA652">
        <v>0.80300000000000005</v>
      </c>
      <c r="AB652">
        <v>8.6999999999999994E-2</v>
      </c>
      <c r="AC652">
        <v>0.58299999999999996</v>
      </c>
      <c r="AD652">
        <v>11002.431</v>
      </c>
      <c r="AE652">
        <v>3017</v>
      </c>
      <c r="AF652">
        <v>5052.7905000000001</v>
      </c>
      <c r="AG652">
        <v>3</v>
      </c>
      <c r="AH652">
        <v>0.8</v>
      </c>
      <c r="AI652">
        <v>1.6666667999999999E-2</v>
      </c>
      <c r="AJ652">
        <v>1.6666667999999999E-2</v>
      </c>
      <c r="AK652">
        <v>0.22507089999999999</v>
      </c>
      <c r="AL652">
        <v>0.23342425999999999</v>
      </c>
      <c r="AM652">
        <v>5</v>
      </c>
      <c r="AN652">
        <v>50</v>
      </c>
      <c r="AO652">
        <v>10</v>
      </c>
      <c r="AP652">
        <v>10</v>
      </c>
      <c r="AQ652" s="34">
        <v>0.28030860000000002</v>
      </c>
      <c r="AR652" s="34">
        <v>0</v>
      </c>
      <c r="AS652" s="34">
        <v>0.97029907000000004</v>
      </c>
      <c r="AT652" s="34">
        <v>35.025069999999999</v>
      </c>
      <c r="AU652" s="34">
        <v>36.275680000000001</v>
      </c>
      <c r="AV652" s="34"/>
      <c r="AW652" s="34"/>
      <c r="AX652" s="34"/>
      <c r="AY652" s="34">
        <v>3.7062938000000001</v>
      </c>
      <c r="AZ652" s="34">
        <v>0.61261063999999998</v>
      </c>
      <c r="BA652" s="34">
        <v>3.0000002000000001</v>
      </c>
      <c r="BB652" s="34">
        <v>7.6500005999999995E-2</v>
      </c>
      <c r="BC652" s="34">
        <v>0</v>
      </c>
      <c r="BD652" s="34">
        <v>0</v>
      </c>
      <c r="BE652" s="34">
        <v>0.4</v>
      </c>
      <c r="BF652" s="34">
        <v>0</v>
      </c>
      <c r="BG652" s="34">
        <v>0.1</v>
      </c>
      <c r="BH652" s="34">
        <v>0.5</v>
      </c>
      <c r="BI652" s="34">
        <v>0.5</v>
      </c>
      <c r="BJ652" s="34">
        <v>0.5</v>
      </c>
      <c r="BK652" s="34">
        <v>0.5</v>
      </c>
      <c r="BL652" s="34">
        <v>1.5000001000000001</v>
      </c>
      <c r="BM652" s="34">
        <v>0</v>
      </c>
      <c r="BN652" s="34">
        <v>0.2</v>
      </c>
      <c r="BO652" s="34">
        <v>0</v>
      </c>
      <c r="BP652" s="34"/>
      <c r="BQ652" s="34"/>
      <c r="BR652" s="34"/>
      <c r="BS652" s="34">
        <v>1.3153154</v>
      </c>
      <c r="BT652" s="34">
        <v>0</v>
      </c>
      <c r="BU652" s="34">
        <v>0</v>
      </c>
      <c r="BV652" s="34">
        <v>0.432</v>
      </c>
      <c r="BW652" s="34"/>
      <c r="BX652" s="34"/>
      <c r="BY652" s="34">
        <v>0.12000001</v>
      </c>
      <c r="BZ652" s="34">
        <v>0.27</v>
      </c>
      <c r="CA652" s="34"/>
      <c r="CB652" s="34"/>
      <c r="CC652" s="34"/>
      <c r="CD652" s="34"/>
      <c r="CE652" s="34"/>
      <c r="CF652" s="34"/>
      <c r="CG652" s="34"/>
      <c r="CH652" s="34"/>
      <c r="CI652" s="34"/>
      <c r="CJ652" s="34"/>
      <c r="CK652" s="34"/>
      <c r="CL652" s="34"/>
      <c r="CM652" s="34"/>
      <c r="CN652" s="34" t="s">
        <v>2176</v>
      </c>
    </row>
    <row r="653" spans="1:92">
      <c r="A653" t="s">
        <v>2870</v>
      </c>
      <c r="B653">
        <v>971</v>
      </c>
      <c r="C653" t="s">
        <v>597</v>
      </c>
      <c r="D653">
        <v>0.99705166000000001</v>
      </c>
      <c r="E653">
        <v>1.5077952999999999</v>
      </c>
      <c r="F653">
        <v>3904.9360000000001</v>
      </c>
      <c r="G653">
        <v>419.20355000000001</v>
      </c>
      <c r="H653">
        <v>1348.8533</v>
      </c>
      <c r="I653">
        <v>563.38440000000003</v>
      </c>
      <c r="J653">
        <v>1573.4946</v>
      </c>
      <c r="K653">
        <v>8</v>
      </c>
      <c r="L653">
        <v>60.427370000000003</v>
      </c>
      <c r="M653">
        <v>150.77954</v>
      </c>
      <c r="N653" t="s">
        <v>2217</v>
      </c>
      <c r="O653">
        <v>43.350074999999997</v>
      </c>
      <c r="P653">
        <v>83.766400000000004</v>
      </c>
      <c r="Q653">
        <v>234</v>
      </c>
      <c r="R653">
        <v>2.456</v>
      </c>
      <c r="S653">
        <v>4.9989999999999997</v>
      </c>
      <c r="T653">
        <v>1.9970000000000001</v>
      </c>
      <c r="U653">
        <v>2.456</v>
      </c>
      <c r="V653">
        <v>2.657</v>
      </c>
      <c r="W653">
        <v>2.6219999999999999</v>
      </c>
      <c r="X653">
        <v>7.1920000000000002</v>
      </c>
      <c r="Y653">
        <v>1.18</v>
      </c>
      <c r="Z653">
        <v>4.2699999999999996</v>
      </c>
      <c r="AA653">
        <v>1.6140000000000001</v>
      </c>
      <c r="AB653">
        <v>0.56200000000000006</v>
      </c>
      <c r="AC653">
        <v>2.0939999999999999</v>
      </c>
      <c r="AD653">
        <v>18695.861000000001</v>
      </c>
      <c r="AE653">
        <v>5151.41</v>
      </c>
      <c r="AF653">
        <v>13575.124</v>
      </c>
      <c r="AG653">
        <v>2</v>
      </c>
      <c r="AH653">
        <v>0.8</v>
      </c>
      <c r="AI653">
        <v>3.3333334999999999E-2</v>
      </c>
      <c r="AJ653">
        <v>4.1666667999999997E-2</v>
      </c>
      <c r="AK653">
        <v>7.2692010000000001E-2</v>
      </c>
      <c r="AL653">
        <v>6.8282835E-2</v>
      </c>
      <c r="AM653">
        <v>5</v>
      </c>
      <c r="AN653">
        <v>30</v>
      </c>
      <c r="AO653">
        <v>40</v>
      </c>
      <c r="AP653">
        <v>20</v>
      </c>
      <c r="AQ653" s="34">
        <v>0.28030860000000002</v>
      </c>
      <c r="AR653" s="34">
        <v>2.8462106999999999</v>
      </c>
      <c r="AS653" s="34">
        <v>4.7436850000000003E-2</v>
      </c>
      <c r="AT653" s="34">
        <v>181.20697000000001</v>
      </c>
      <c r="AU653" s="34">
        <v>184.38094000000001</v>
      </c>
      <c r="AV653" s="34">
        <v>8.9004525000000007E-6</v>
      </c>
      <c r="AW653" s="34">
        <v>0.15315269000000001</v>
      </c>
      <c r="AX653" s="34">
        <v>0.45945802000000002</v>
      </c>
      <c r="AY653" s="34">
        <v>7.4125880000000004</v>
      </c>
      <c r="AZ653" s="34">
        <v>9.1483179999999997</v>
      </c>
      <c r="BA653" s="34">
        <v>3.0000002000000001</v>
      </c>
      <c r="BB653" s="34">
        <v>0.13320501000000001</v>
      </c>
      <c r="BC653" s="34">
        <v>0</v>
      </c>
      <c r="BD653" s="34">
        <v>0</v>
      </c>
      <c r="BE653" s="34">
        <v>0.2</v>
      </c>
      <c r="BF653" s="34">
        <v>0</v>
      </c>
      <c r="BG653" s="34">
        <v>0.1</v>
      </c>
      <c r="BH653" s="34">
        <v>1.5000001000000001</v>
      </c>
      <c r="BI653" s="34">
        <v>1.2</v>
      </c>
      <c r="BJ653" s="34">
        <v>2</v>
      </c>
      <c r="BK653" s="34">
        <v>4</v>
      </c>
      <c r="BL653" s="34">
        <v>2</v>
      </c>
      <c r="BM653" s="34">
        <v>1</v>
      </c>
      <c r="BN653" s="34">
        <v>1.5000001000000001</v>
      </c>
      <c r="BO653" s="34">
        <v>0</v>
      </c>
      <c r="BP653" s="34"/>
      <c r="BQ653" s="34"/>
      <c r="BR653" s="34"/>
      <c r="BS653" s="34"/>
      <c r="BT653" s="34"/>
      <c r="BU653" s="34"/>
      <c r="BV653" s="34">
        <v>0.64250004000000005</v>
      </c>
      <c r="BW653" s="34"/>
      <c r="BX653" s="34"/>
      <c r="BY653" s="34">
        <v>1.2</v>
      </c>
      <c r="BZ653" s="34">
        <v>1.8000001000000001</v>
      </c>
      <c r="CA653" s="34">
        <v>0.3</v>
      </c>
      <c r="CB653" s="34"/>
      <c r="CC653" s="34"/>
      <c r="CD653" s="34"/>
      <c r="CE653" s="34"/>
      <c r="CF653" s="34"/>
      <c r="CG653" s="34"/>
      <c r="CH653" s="34"/>
      <c r="CI653" s="34"/>
      <c r="CJ653" s="34"/>
      <c r="CK653" s="34"/>
      <c r="CL653" s="34"/>
      <c r="CM653" s="34"/>
      <c r="CN653" s="34" t="s">
        <v>2176</v>
      </c>
    </row>
    <row r="654" spans="1:92">
      <c r="A654" t="s">
        <v>2871</v>
      </c>
      <c r="B654">
        <v>972</v>
      </c>
      <c r="C654" t="s">
        <v>598</v>
      </c>
      <c r="D654">
        <v>1.9359236</v>
      </c>
      <c r="E654">
        <v>1.9510485</v>
      </c>
      <c r="F654">
        <v>5299.3905999999997</v>
      </c>
      <c r="G654">
        <v>75.309653999999995</v>
      </c>
      <c r="H654">
        <v>3476.7456000000002</v>
      </c>
      <c r="I654">
        <v>173.84073000000001</v>
      </c>
      <c r="J654">
        <v>1573.4946</v>
      </c>
      <c r="K654">
        <v>8</v>
      </c>
      <c r="L654">
        <v>117.32868999999999</v>
      </c>
      <c r="M654">
        <v>195.10484</v>
      </c>
      <c r="N654" t="s">
        <v>2217</v>
      </c>
      <c r="O654">
        <v>84.170590000000004</v>
      </c>
      <c r="P654">
        <v>108.39158999999999</v>
      </c>
      <c r="Q654">
        <v>322</v>
      </c>
      <c r="R654">
        <v>2.794</v>
      </c>
      <c r="S654">
        <v>5.8239999999999998</v>
      </c>
      <c r="T654">
        <v>2.7829999999999999</v>
      </c>
      <c r="U654">
        <v>2.794</v>
      </c>
      <c r="V654">
        <v>1.7150000000000001</v>
      </c>
      <c r="W654">
        <v>2.9020000000000001</v>
      </c>
      <c r="X654">
        <v>0</v>
      </c>
      <c r="Y654">
        <v>1.099</v>
      </c>
      <c r="Z654">
        <v>1.8169999999999999</v>
      </c>
      <c r="AA654">
        <v>1.133</v>
      </c>
      <c r="AB654">
        <v>0.34200000000000003</v>
      </c>
      <c r="AC654">
        <v>0.34200000000000003</v>
      </c>
      <c r="AD654">
        <v>17539.370999999999</v>
      </c>
      <c r="AE654">
        <v>3557.6</v>
      </c>
      <c r="AF654">
        <v>5111.8729999999996</v>
      </c>
      <c r="AG654">
        <v>1</v>
      </c>
      <c r="AH654">
        <v>1</v>
      </c>
      <c r="AI654">
        <v>4.1666667999999997E-2</v>
      </c>
      <c r="AJ654">
        <v>4.1666667999999997E-2</v>
      </c>
      <c r="AK654">
        <v>0.18485906999999999</v>
      </c>
      <c r="AL654">
        <v>0.19199735000000001</v>
      </c>
      <c r="AM654">
        <v>3</v>
      </c>
      <c r="AN654">
        <v>30</v>
      </c>
      <c r="AO654">
        <v>10</v>
      </c>
      <c r="AP654">
        <v>25</v>
      </c>
      <c r="AQ654" s="34">
        <v>0.28030860000000002</v>
      </c>
      <c r="AR654" s="34">
        <v>1.7869675</v>
      </c>
      <c r="AS654" s="34">
        <v>0.81756680000000004</v>
      </c>
      <c r="AT654" s="34">
        <v>83.094229999999996</v>
      </c>
      <c r="AU654" s="34">
        <v>85.979079999999996</v>
      </c>
      <c r="AV654" s="34"/>
      <c r="AW654" s="34"/>
      <c r="AX654" s="34"/>
      <c r="AY654" s="34">
        <v>2.5525445000000001E-2</v>
      </c>
      <c r="AZ654" s="34">
        <v>2.2237765999999999</v>
      </c>
      <c r="BA654" s="34">
        <v>3.0000002000000001</v>
      </c>
      <c r="BB654" s="34">
        <v>3.6299999999999999E-2</v>
      </c>
      <c r="BC654" s="34">
        <v>0</v>
      </c>
      <c r="BD654" s="34">
        <v>0</v>
      </c>
      <c r="BE654" s="34">
        <v>0.5</v>
      </c>
      <c r="BF654" s="34">
        <v>0</v>
      </c>
      <c r="BG654" s="34">
        <v>0.1</v>
      </c>
      <c r="BH654" s="34">
        <v>0.5</v>
      </c>
      <c r="BI654" s="34">
        <v>0.5</v>
      </c>
      <c r="BJ654" s="34">
        <v>0.5</v>
      </c>
      <c r="BK654" s="34">
        <v>0.2</v>
      </c>
      <c r="BL654" s="34">
        <v>0.5</v>
      </c>
      <c r="BM654" s="34"/>
      <c r="BN654" s="34"/>
      <c r="BO654" s="34"/>
      <c r="BP654" s="34"/>
      <c r="BQ654" s="34"/>
      <c r="BR654" s="34"/>
      <c r="BS654" s="34">
        <v>0.70667190000000002</v>
      </c>
      <c r="BT654" s="34">
        <v>0.3502091</v>
      </c>
      <c r="BU654" s="34">
        <v>0</v>
      </c>
      <c r="BV654" s="34">
        <v>0.64250004000000005</v>
      </c>
      <c r="BW654" s="34"/>
      <c r="BX654" s="34"/>
      <c r="BY654" s="34">
        <v>0.96000010000000002</v>
      </c>
      <c r="BZ654" s="34">
        <v>2.16</v>
      </c>
      <c r="CA654" s="34">
        <v>0.3</v>
      </c>
      <c r="CB654" s="34"/>
      <c r="CC654" s="34"/>
      <c r="CD654" s="34"/>
      <c r="CE654" s="34"/>
      <c r="CF654" s="34"/>
      <c r="CG654" s="34"/>
      <c r="CH654" s="34"/>
      <c r="CI654" s="34"/>
      <c r="CJ654" s="34"/>
      <c r="CK654" s="34"/>
      <c r="CL654" s="34"/>
      <c r="CM654" s="34"/>
      <c r="CN654" s="34" t="s">
        <v>2176</v>
      </c>
    </row>
    <row r="655" spans="1:92">
      <c r="A655" t="s">
        <v>2872</v>
      </c>
      <c r="B655">
        <v>973</v>
      </c>
      <c r="C655" t="s">
        <v>599</v>
      </c>
      <c r="D655">
        <v>4.0719976000000004</v>
      </c>
      <c r="E655">
        <v>2.5075599999999998</v>
      </c>
      <c r="F655">
        <v>5218.8584000000001</v>
      </c>
      <c r="G655">
        <v>79.462090000000003</v>
      </c>
      <c r="H655">
        <v>4287.4960000000001</v>
      </c>
      <c r="I655">
        <v>65.153220000000005</v>
      </c>
      <c r="J655">
        <v>786.7473</v>
      </c>
      <c r="K655">
        <v>9</v>
      </c>
      <c r="L655">
        <v>59.706710000000001</v>
      </c>
      <c r="M655">
        <v>100.30240000000001</v>
      </c>
      <c r="N655" t="s">
        <v>2202</v>
      </c>
      <c r="O655">
        <v>92.545394999999999</v>
      </c>
      <c r="P655">
        <v>109.024345</v>
      </c>
      <c r="Q655">
        <v>442</v>
      </c>
      <c r="R655">
        <v>4.0359999999999996</v>
      </c>
      <c r="S655">
        <v>5.7789999999999999</v>
      </c>
      <c r="T655">
        <v>4.0359999999999996</v>
      </c>
      <c r="U655">
        <v>3.1669999999999998</v>
      </c>
      <c r="V655">
        <v>3.6890000000000001</v>
      </c>
      <c r="W655">
        <v>3.734</v>
      </c>
      <c r="X655">
        <v>6.5979999999999999</v>
      </c>
      <c r="Y655">
        <v>2.6720000000000002</v>
      </c>
      <c r="Z655">
        <v>2.3410000000000002</v>
      </c>
      <c r="AA655">
        <v>1.913</v>
      </c>
      <c r="AB655">
        <v>0.33100000000000002</v>
      </c>
      <c r="AC655">
        <v>9.7000000000000003E-2</v>
      </c>
      <c r="AD655">
        <v>34398.949999999997</v>
      </c>
      <c r="AE655">
        <v>3163.5</v>
      </c>
      <c r="AF655">
        <v>3856.7808</v>
      </c>
      <c r="AG655">
        <v>1</v>
      </c>
      <c r="AH655">
        <v>1</v>
      </c>
      <c r="AI655">
        <v>2.5000002E-2</v>
      </c>
      <c r="AJ655">
        <v>2.0833333999999998E-2</v>
      </c>
      <c r="AK655">
        <v>0.50725209999999998</v>
      </c>
      <c r="AL655">
        <v>0.5375685</v>
      </c>
      <c r="AM655">
        <v>5</v>
      </c>
      <c r="AN655">
        <v>70</v>
      </c>
      <c r="AO655">
        <v>10</v>
      </c>
      <c r="AP655">
        <v>60</v>
      </c>
      <c r="AQ655" s="34">
        <v>6.3051475999999997</v>
      </c>
      <c r="AR655" s="34">
        <v>0.75467706000000001</v>
      </c>
      <c r="AS655" s="34">
        <v>3.9530705999999999E-2</v>
      </c>
      <c r="AT655" s="34">
        <v>261.5976</v>
      </c>
      <c r="AU655" s="34">
        <v>268.69695999999999</v>
      </c>
      <c r="AV655" s="34">
        <v>3.833129E-4</v>
      </c>
      <c r="AW655" s="34">
        <v>5.819801</v>
      </c>
      <c r="AX655" s="34">
        <v>1.9399337000000001</v>
      </c>
      <c r="AY655" s="34"/>
      <c r="AZ655" s="34"/>
      <c r="BA655" s="34">
        <v>3.0000002000000001</v>
      </c>
      <c r="BB655" s="34">
        <v>6.0500002999999997E-2</v>
      </c>
      <c r="BC655" s="34">
        <v>0</v>
      </c>
      <c r="BD655" s="34">
        <v>0</v>
      </c>
      <c r="BE655" s="34">
        <v>0.70000004999999998</v>
      </c>
      <c r="BF655" s="34">
        <v>0</v>
      </c>
      <c r="BG655" s="34">
        <v>0.1</v>
      </c>
      <c r="BH655" s="34">
        <v>0.4</v>
      </c>
      <c r="BI655" s="34">
        <v>0.1</v>
      </c>
      <c r="BJ655" s="34">
        <v>0.3</v>
      </c>
      <c r="BK655" s="34">
        <v>0.2</v>
      </c>
      <c r="BL655" s="34">
        <v>0</v>
      </c>
      <c r="BM655" s="34">
        <v>0.1</v>
      </c>
      <c r="BN655" s="34">
        <v>0</v>
      </c>
      <c r="BO655" s="34">
        <v>0</v>
      </c>
      <c r="BP655" s="34"/>
      <c r="BQ655" s="34"/>
      <c r="BR655" s="34"/>
      <c r="BS655" s="34">
        <v>0.34814089999999998</v>
      </c>
      <c r="BT655" s="34">
        <v>0.45026883000000001</v>
      </c>
      <c r="BU655" s="34">
        <v>0</v>
      </c>
      <c r="BV655" s="34">
        <v>0.32125002000000003</v>
      </c>
      <c r="BW655" s="34"/>
      <c r="BX655" s="34"/>
      <c r="BY655" s="34">
        <v>0.96000010000000002</v>
      </c>
      <c r="BZ655" s="34">
        <v>2.16</v>
      </c>
      <c r="CA655" s="34">
        <v>0.3</v>
      </c>
      <c r="CB655" s="34"/>
      <c r="CC655" s="34"/>
      <c r="CD655" s="34"/>
      <c r="CE655" s="34"/>
      <c r="CF655" s="34"/>
      <c r="CG655" s="34"/>
      <c r="CH655" s="34"/>
      <c r="CI655" s="34"/>
      <c r="CJ655" s="34"/>
      <c r="CK655" s="34"/>
      <c r="CL655" s="34"/>
      <c r="CM655" s="34"/>
      <c r="CN655" s="34" t="s">
        <v>2176</v>
      </c>
    </row>
    <row r="656" spans="1:92">
      <c r="A656" t="s">
        <v>2873</v>
      </c>
      <c r="B656">
        <v>974</v>
      </c>
      <c r="C656" t="s">
        <v>600</v>
      </c>
      <c r="D656">
        <v>6.6300644999999996</v>
      </c>
      <c r="E656">
        <v>5.743544</v>
      </c>
      <c r="F656">
        <v>9615.768</v>
      </c>
      <c r="G656">
        <v>111.77902</v>
      </c>
      <c r="H656">
        <v>5207.4233000000004</v>
      </c>
      <c r="I656">
        <v>2723.0715</v>
      </c>
      <c r="J656">
        <v>1573.4946</v>
      </c>
      <c r="K656">
        <v>10</v>
      </c>
      <c r="L656">
        <v>88.637219999999999</v>
      </c>
      <c r="M656">
        <v>122.20308</v>
      </c>
      <c r="N656" t="s">
        <v>2190</v>
      </c>
      <c r="O656">
        <v>90.822800000000001</v>
      </c>
      <c r="P656">
        <v>87.023390000000006</v>
      </c>
      <c r="Q656">
        <v>553</v>
      </c>
      <c r="R656">
        <v>5.15</v>
      </c>
      <c r="S656">
        <v>7.8449999999999998</v>
      </c>
      <c r="T656">
        <v>5.15</v>
      </c>
      <c r="U656">
        <v>4.7930000000000001</v>
      </c>
      <c r="V656">
        <v>4.9939999999999998</v>
      </c>
      <c r="W656">
        <v>5.3540000000000001</v>
      </c>
      <c r="X656">
        <v>6.5979999999999999</v>
      </c>
      <c r="Y656">
        <v>4.0970000000000004</v>
      </c>
      <c r="Z656">
        <v>3.4580000000000002</v>
      </c>
      <c r="AA656">
        <v>2.6720000000000002</v>
      </c>
      <c r="AB656">
        <v>0.60399999999999998</v>
      </c>
      <c r="AC656">
        <v>0.182</v>
      </c>
      <c r="AD656">
        <v>34398.949999999997</v>
      </c>
      <c r="AE656">
        <v>13606</v>
      </c>
      <c r="AF656">
        <v>19032.580000000002</v>
      </c>
      <c r="AG656">
        <v>1</v>
      </c>
      <c r="AH656">
        <v>1</v>
      </c>
      <c r="AI656">
        <v>0.20833334000000001</v>
      </c>
      <c r="AJ656">
        <v>4.1666667999999997E-2</v>
      </c>
      <c r="AK656">
        <v>0.24386278</v>
      </c>
      <c r="AL656">
        <v>0.24691911</v>
      </c>
      <c r="AM656">
        <v>5</v>
      </c>
      <c r="AN656">
        <v>70</v>
      </c>
      <c r="AO656">
        <v>70</v>
      </c>
      <c r="AP656">
        <v>80</v>
      </c>
      <c r="AQ656" s="34">
        <v>6.3051475999999997</v>
      </c>
      <c r="AR656" s="34">
        <v>0.75467706000000001</v>
      </c>
      <c r="AS656" s="34">
        <v>3.9530705999999999E-2</v>
      </c>
      <c r="AT656" s="34">
        <v>261.5976</v>
      </c>
      <c r="AU656" s="34">
        <v>268.69695999999999</v>
      </c>
      <c r="AV656" s="34">
        <v>3.833129E-4</v>
      </c>
      <c r="AW656" s="34">
        <v>5.819801</v>
      </c>
      <c r="AX656" s="34">
        <v>1.9399337000000001</v>
      </c>
      <c r="AY656" s="34"/>
      <c r="AZ656" s="34"/>
      <c r="BA656" s="34">
        <v>3.0000002000000001</v>
      </c>
      <c r="BB656" s="34">
        <v>6.0500002999999997E-2</v>
      </c>
      <c r="BC656" s="34">
        <v>0</v>
      </c>
      <c r="BD656" s="34">
        <v>0</v>
      </c>
      <c r="BE656" s="34">
        <v>0.70000004999999998</v>
      </c>
      <c r="BF656" s="34">
        <v>0</v>
      </c>
      <c r="BG656" s="34">
        <v>2</v>
      </c>
      <c r="BH656" s="34">
        <v>3.4</v>
      </c>
      <c r="BI656" s="34">
        <v>2.3000001999999999</v>
      </c>
      <c r="BJ656" s="34">
        <v>2</v>
      </c>
      <c r="BK656" s="34">
        <v>0.3</v>
      </c>
      <c r="BL656" s="34">
        <v>0</v>
      </c>
      <c r="BM656" s="34">
        <v>0.2</v>
      </c>
      <c r="BN656" s="34">
        <v>0.2</v>
      </c>
      <c r="BO656" s="34">
        <v>0</v>
      </c>
      <c r="BP656" s="34"/>
      <c r="BQ656" s="34"/>
      <c r="BR656" s="34"/>
      <c r="BS656" s="34">
        <v>0.65276409999999996</v>
      </c>
      <c r="BT656" s="34">
        <v>0.45026883000000001</v>
      </c>
      <c r="BU656" s="34">
        <v>0</v>
      </c>
      <c r="BV656" s="34">
        <v>0.64250004000000005</v>
      </c>
      <c r="BW656" s="34"/>
      <c r="BX656" s="34"/>
      <c r="BY656" s="34">
        <v>1.9200001</v>
      </c>
      <c r="BZ656" s="34">
        <v>2.88</v>
      </c>
      <c r="CA656" s="34">
        <v>0.3</v>
      </c>
      <c r="CB656" s="34"/>
      <c r="CC656" s="34"/>
      <c r="CD656" s="34"/>
      <c r="CE656" s="34"/>
      <c r="CF656" s="34"/>
      <c r="CG656" s="34"/>
      <c r="CH656" s="34"/>
      <c r="CI656" s="34"/>
      <c r="CJ656" s="34"/>
      <c r="CK656" s="34"/>
      <c r="CL656" s="34"/>
      <c r="CM656" s="34"/>
      <c r="CN656" s="34" t="s">
        <v>2176</v>
      </c>
    </row>
    <row r="657" spans="1:92">
      <c r="A657" t="s">
        <v>2874</v>
      </c>
      <c r="B657">
        <v>975</v>
      </c>
      <c r="C657" t="s">
        <v>601</v>
      </c>
      <c r="D657">
        <v>5.627923</v>
      </c>
      <c r="E657">
        <v>4.1086929999999997</v>
      </c>
      <c r="F657">
        <v>7579.3247000000001</v>
      </c>
      <c r="G657">
        <v>671.97630000000004</v>
      </c>
      <c r="H657">
        <v>3361.5137</v>
      </c>
      <c r="I657">
        <v>398.84546</v>
      </c>
      <c r="J657">
        <v>3146.9893000000002</v>
      </c>
      <c r="K657">
        <v>10</v>
      </c>
      <c r="L657">
        <v>75.239599999999996</v>
      </c>
      <c r="M657">
        <v>87.41901</v>
      </c>
      <c r="N657" t="s">
        <v>2197</v>
      </c>
      <c r="O657">
        <v>61.845303000000001</v>
      </c>
      <c r="P657">
        <v>132.5385</v>
      </c>
      <c r="Q657">
        <v>544</v>
      </c>
      <c r="R657">
        <v>4.7450000000000001</v>
      </c>
      <c r="S657">
        <v>6.9649999999999999</v>
      </c>
      <c r="T657">
        <v>4.7450000000000001</v>
      </c>
      <c r="U657">
        <v>4.0540000000000003</v>
      </c>
      <c r="V657">
        <v>3.7050000000000001</v>
      </c>
      <c r="W657">
        <v>3.1070000000000002</v>
      </c>
      <c r="X657">
        <v>8.8550000000000004</v>
      </c>
      <c r="Y657">
        <v>2.5859999999999999</v>
      </c>
      <c r="Z657">
        <v>4.2469999999999999</v>
      </c>
      <c r="AA657">
        <v>2.63</v>
      </c>
      <c r="AB657">
        <v>1.202</v>
      </c>
      <c r="AC657">
        <v>0.41499999999999998</v>
      </c>
      <c r="AD657">
        <v>41451.707000000002</v>
      </c>
      <c r="AE657">
        <v>5696</v>
      </c>
      <c r="AF657">
        <v>11150.884</v>
      </c>
      <c r="AG657">
        <v>1</v>
      </c>
      <c r="AH657">
        <v>0.5</v>
      </c>
      <c r="AI657">
        <v>8.3333339999999995E-3</v>
      </c>
      <c r="AJ657">
        <v>8.3333335999999994E-2</v>
      </c>
      <c r="AK657">
        <v>0.15995810999999999</v>
      </c>
      <c r="AL657">
        <v>0.10644737</v>
      </c>
      <c r="AM657">
        <v>30</v>
      </c>
      <c r="AN657">
        <v>40</v>
      </c>
      <c r="AO657">
        <v>30</v>
      </c>
      <c r="AP657">
        <v>95</v>
      </c>
      <c r="AQ657" s="34">
        <v>6.4686604000000001</v>
      </c>
      <c r="AR657" s="34">
        <v>2.2424688000000002</v>
      </c>
      <c r="AS657" s="34">
        <v>0.15179792</v>
      </c>
      <c r="AT657" s="34">
        <v>246.41640000000001</v>
      </c>
      <c r="AU657" s="34">
        <v>255.27927</v>
      </c>
      <c r="AV657" s="34"/>
      <c r="AW657" s="34"/>
      <c r="AX657" s="34">
        <v>0.5513496</v>
      </c>
      <c r="AY657" s="34">
        <v>3.0630533999999998</v>
      </c>
      <c r="AZ657" s="34"/>
      <c r="BA657" s="34">
        <v>3.0000002000000001</v>
      </c>
      <c r="BB657" s="34">
        <v>0.36299999999999999</v>
      </c>
      <c r="BC657" s="34">
        <v>0</v>
      </c>
      <c r="BD657" s="34">
        <v>0</v>
      </c>
      <c r="BE657" s="34">
        <v>0.5</v>
      </c>
      <c r="BF657" s="34">
        <v>0</v>
      </c>
      <c r="BG657" s="34">
        <v>0.1</v>
      </c>
      <c r="BH657" s="34">
        <v>0.6</v>
      </c>
      <c r="BI657" s="34">
        <v>1.6</v>
      </c>
      <c r="BJ657" s="34">
        <v>0.4</v>
      </c>
      <c r="BK657" s="34">
        <v>0</v>
      </c>
      <c r="BL657" s="34">
        <v>4</v>
      </c>
      <c r="BM657" s="34">
        <v>1</v>
      </c>
      <c r="BN657" s="34">
        <v>0.5</v>
      </c>
      <c r="BO657" s="34">
        <v>0.5</v>
      </c>
      <c r="BP657" s="34"/>
      <c r="BQ657" s="34"/>
      <c r="BR657" s="34"/>
      <c r="BS657" s="34">
        <v>0</v>
      </c>
      <c r="BT657" s="34">
        <v>4.5945796999999997E-2</v>
      </c>
      <c r="BU657" s="34">
        <v>0</v>
      </c>
      <c r="BV657" s="34">
        <v>1.2850001</v>
      </c>
      <c r="BW657" s="34"/>
      <c r="BX657" s="34"/>
      <c r="BY657" s="34">
        <v>3.2</v>
      </c>
      <c r="BZ657" s="34">
        <v>7.2000003000000001</v>
      </c>
      <c r="CA657" s="34">
        <v>0.3</v>
      </c>
      <c r="CB657" s="34"/>
      <c r="CC657" s="34"/>
      <c r="CD657" s="34"/>
      <c r="CE657" s="34"/>
      <c r="CF657" s="34"/>
      <c r="CG657" s="34"/>
      <c r="CH657" s="34"/>
      <c r="CI657" s="34"/>
      <c r="CJ657" s="34"/>
      <c r="CK657" s="34"/>
      <c r="CL657" s="34"/>
      <c r="CM657" s="34"/>
      <c r="CN657" s="34" t="s">
        <v>2182</v>
      </c>
    </row>
    <row r="658" spans="1:92">
      <c r="A658" t="s">
        <v>2875</v>
      </c>
      <c r="B658">
        <v>976</v>
      </c>
      <c r="C658" t="s">
        <v>602</v>
      </c>
      <c r="D658">
        <v>1.3028767000000001</v>
      </c>
      <c r="E658">
        <v>1.3128804000000001</v>
      </c>
      <c r="F658">
        <v>3741.2512000000002</v>
      </c>
      <c r="G658">
        <v>90.050240000000002</v>
      </c>
      <c r="H658">
        <v>2932.2172999999998</v>
      </c>
      <c r="I658">
        <v>89.571449999999999</v>
      </c>
      <c r="J658">
        <v>629.41205000000002</v>
      </c>
      <c r="K658">
        <v>8</v>
      </c>
      <c r="L658">
        <v>78.962220000000002</v>
      </c>
      <c r="M658">
        <v>131.28804</v>
      </c>
      <c r="N658" t="s">
        <v>2172</v>
      </c>
      <c r="O658">
        <v>68.572463999999997</v>
      </c>
      <c r="P658">
        <v>109.4067</v>
      </c>
      <c r="Q658">
        <v>233</v>
      </c>
      <c r="R658">
        <v>2.2919999999999998</v>
      </c>
      <c r="S658">
        <v>4.8929999999999998</v>
      </c>
      <c r="T658">
        <v>2.2829999999999999</v>
      </c>
      <c r="U658">
        <v>2.2919999999999998</v>
      </c>
      <c r="V658">
        <v>3.0510000000000002</v>
      </c>
      <c r="W658">
        <v>2.2530000000000001</v>
      </c>
      <c r="X658">
        <v>7.1920000000000002</v>
      </c>
      <c r="Y658">
        <v>2.4670000000000001</v>
      </c>
      <c r="Z658">
        <v>3.472</v>
      </c>
      <c r="AA658">
        <v>2.8239999999999998</v>
      </c>
      <c r="AB658">
        <v>0.16900000000000001</v>
      </c>
      <c r="AC658">
        <v>0.47899999999999998</v>
      </c>
      <c r="AD658">
        <v>51433.99</v>
      </c>
      <c r="AE658">
        <v>2298</v>
      </c>
      <c r="AF658">
        <v>5037.9759999999997</v>
      </c>
      <c r="AG658">
        <v>1</v>
      </c>
      <c r="AH658">
        <v>1</v>
      </c>
      <c r="AI658">
        <v>1.6666667999999999E-2</v>
      </c>
      <c r="AJ658">
        <v>2.5000002E-2</v>
      </c>
      <c r="AK658">
        <v>0.26395200000000002</v>
      </c>
      <c r="AL658">
        <v>0.28218310000000002</v>
      </c>
      <c r="AM658">
        <v>5</v>
      </c>
      <c r="AN658">
        <v>40</v>
      </c>
      <c r="AO658">
        <v>10</v>
      </c>
      <c r="AP658">
        <v>18</v>
      </c>
      <c r="AQ658" s="34">
        <v>9.4873689999999993</v>
      </c>
      <c r="AR658" s="34">
        <v>1.8678258999999999</v>
      </c>
      <c r="AS658" s="34">
        <v>3.2343303000000002E-3</v>
      </c>
      <c r="AT658" s="34">
        <v>437.90222</v>
      </c>
      <c r="AU658" s="34">
        <v>449.26065</v>
      </c>
      <c r="AV658" s="34">
        <v>6.8355475000000005E-5</v>
      </c>
      <c r="AW658" s="34">
        <v>0.88215922999999996</v>
      </c>
      <c r="AX658" s="34">
        <v>0.30630534999999998</v>
      </c>
      <c r="AY658" s="34">
        <v>1.6336284999999999</v>
      </c>
      <c r="AZ658" s="34">
        <v>0.91891590000000001</v>
      </c>
      <c r="BA658" s="34">
        <v>3.0000002000000001</v>
      </c>
      <c r="BB658" s="34">
        <v>6.0500002999999997E-2</v>
      </c>
      <c r="BC658" s="34">
        <v>0</v>
      </c>
      <c r="BD658" s="34">
        <v>0</v>
      </c>
      <c r="BE658" s="34">
        <v>0.5</v>
      </c>
      <c r="BF658" s="34">
        <v>0</v>
      </c>
      <c r="BG658" s="34">
        <v>2.0000001E-2</v>
      </c>
      <c r="BH658" s="34">
        <v>0.31</v>
      </c>
      <c r="BI658" s="34">
        <v>0.90000004</v>
      </c>
      <c r="BJ658" s="34">
        <v>1</v>
      </c>
      <c r="BK658" s="34">
        <v>1</v>
      </c>
      <c r="BL658" s="34">
        <v>1</v>
      </c>
      <c r="BM658" s="34"/>
      <c r="BN658" s="34"/>
      <c r="BO658" s="34"/>
      <c r="BP658" s="34"/>
      <c r="BQ658" s="34"/>
      <c r="BR658" s="34"/>
      <c r="BS658" s="34">
        <v>0</v>
      </c>
      <c r="BT658" s="34">
        <v>0.16540485999999999</v>
      </c>
      <c r="BU658" s="34">
        <v>0</v>
      </c>
      <c r="BV658" s="34">
        <v>0.25700000000000001</v>
      </c>
      <c r="BW658" s="34">
        <v>1.5000002000000001E-3</v>
      </c>
      <c r="BX658" s="34"/>
      <c r="BY658" s="34">
        <v>0.32000002</v>
      </c>
      <c r="BZ658" s="34">
        <v>0.72</v>
      </c>
      <c r="CA658" s="34">
        <v>0.3</v>
      </c>
      <c r="CB658" s="34"/>
      <c r="CC658" s="34"/>
      <c r="CD658" s="34"/>
      <c r="CE658" s="34"/>
      <c r="CF658" s="34"/>
      <c r="CG658" s="34"/>
      <c r="CH658" s="34"/>
      <c r="CI658" s="34"/>
      <c r="CJ658" s="34"/>
      <c r="CK658" s="34"/>
      <c r="CL658" s="34"/>
      <c r="CM658" s="34"/>
      <c r="CN658" s="34" t="s">
        <v>2176</v>
      </c>
    </row>
    <row r="659" spans="1:92">
      <c r="A659" t="s">
        <v>2876</v>
      </c>
      <c r="B659">
        <v>977</v>
      </c>
      <c r="C659" t="s">
        <v>603</v>
      </c>
      <c r="D659">
        <v>7.2281550000000001</v>
      </c>
      <c r="E659">
        <v>5.4813280000000004</v>
      </c>
      <c r="F659">
        <v>7777.0889999999999</v>
      </c>
      <c r="G659">
        <v>113.84034</v>
      </c>
      <c r="H659">
        <v>3375.6127999999999</v>
      </c>
      <c r="I659">
        <v>2084.7330000000002</v>
      </c>
      <c r="J659">
        <v>2202.9027999999998</v>
      </c>
      <c r="K659">
        <v>10</v>
      </c>
      <c r="L659">
        <v>96.633080000000007</v>
      </c>
      <c r="M659">
        <v>116.62401</v>
      </c>
      <c r="N659" t="s">
        <v>2190</v>
      </c>
      <c r="O659">
        <v>99.015820000000005</v>
      </c>
      <c r="P659">
        <v>83.050420000000003</v>
      </c>
      <c r="Q659">
        <v>555</v>
      </c>
      <c r="R659">
        <v>5.3769999999999998</v>
      </c>
      <c r="S659">
        <v>7.0549999999999997</v>
      </c>
      <c r="T659">
        <v>5.3769999999999998</v>
      </c>
      <c r="U659">
        <v>4.6820000000000004</v>
      </c>
      <c r="V659">
        <v>4.9130000000000003</v>
      </c>
      <c r="W659">
        <v>4.1929999999999996</v>
      </c>
      <c r="X659">
        <v>7.1920000000000002</v>
      </c>
      <c r="Y659">
        <v>4.8719999999999999</v>
      </c>
      <c r="Z659">
        <v>5.2510000000000003</v>
      </c>
      <c r="AA659">
        <v>3.706</v>
      </c>
      <c r="AB659">
        <v>0.84599999999999997</v>
      </c>
      <c r="AC659">
        <v>0.69899999999999995</v>
      </c>
      <c r="AD659">
        <v>51433.99</v>
      </c>
      <c r="AE659">
        <v>10323</v>
      </c>
      <c r="AF659">
        <v>22682.645</v>
      </c>
      <c r="AG659">
        <v>1</v>
      </c>
      <c r="AH659">
        <v>1</v>
      </c>
      <c r="AI659">
        <v>0.25</v>
      </c>
      <c r="AJ659">
        <v>6.6666669999999997E-2</v>
      </c>
      <c r="AK659">
        <v>0.2317864</v>
      </c>
      <c r="AL659">
        <v>0.23571428999999999</v>
      </c>
      <c r="AM659">
        <v>5</v>
      </c>
      <c r="AN659">
        <v>40</v>
      </c>
      <c r="AO659">
        <v>80</v>
      </c>
      <c r="AP659">
        <v>83</v>
      </c>
      <c r="AQ659" s="34">
        <v>9.4873689999999993</v>
      </c>
      <c r="AR659" s="34">
        <v>1.8678258999999999</v>
      </c>
      <c r="AS659" s="34">
        <v>3.2343303000000002E-3</v>
      </c>
      <c r="AT659" s="34">
        <v>437.90222</v>
      </c>
      <c r="AU659" s="34">
        <v>449.26065</v>
      </c>
      <c r="AV659" s="34">
        <v>6.8355475000000005E-5</v>
      </c>
      <c r="AW659" s="34">
        <v>0.88215922999999996</v>
      </c>
      <c r="AX659" s="34">
        <v>0.30630534999999998</v>
      </c>
      <c r="AY659" s="34">
        <v>1.3273231000000001</v>
      </c>
      <c r="AZ659" s="34">
        <v>0.91891590000000001</v>
      </c>
      <c r="BA659" s="34">
        <v>3.0000002000000001</v>
      </c>
      <c r="BB659" s="34">
        <v>6.0500002999999997E-2</v>
      </c>
      <c r="BC659" s="34">
        <v>0</v>
      </c>
      <c r="BD659" s="34">
        <v>0</v>
      </c>
      <c r="BE659" s="34">
        <v>0.5</v>
      </c>
      <c r="BF659" s="34">
        <v>0</v>
      </c>
      <c r="BG659" s="34">
        <v>1</v>
      </c>
      <c r="BH659" s="34">
        <v>2.7</v>
      </c>
      <c r="BI659" s="34">
        <v>5</v>
      </c>
      <c r="BJ659" s="34">
        <v>5.7000003000000001</v>
      </c>
      <c r="BK659" s="34">
        <v>1.2</v>
      </c>
      <c r="BL659" s="34">
        <v>1.2</v>
      </c>
      <c r="BM659" s="34">
        <v>0.3</v>
      </c>
      <c r="BN659" s="34">
        <v>0.1</v>
      </c>
      <c r="BO659" s="34">
        <v>0</v>
      </c>
      <c r="BP659" s="34"/>
      <c r="BQ659" s="34"/>
      <c r="BR659" s="34"/>
      <c r="BS659" s="34">
        <v>0.11419637000000001</v>
      </c>
      <c r="BT659" s="34">
        <v>0.16540485999999999</v>
      </c>
      <c r="BU659" s="34">
        <v>0</v>
      </c>
      <c r="BV659" s="34">
        <v>0.89950010000000002</v>
      </c>
      <c r="BW659" s="34">
        <v>1.5000002000000001E-3</v>
      </c>
      <c r="BX659" s="34"/>
      <c r="BY659" s="34">
        <v>2.5600002000000002</v>
      </c>
      <c r="BZ659" s="34">
        <v>2.88</v>
      </c>
      <c r="CA659" s="34">
        <v>0.3</v>
      </c>
      <c r="CB659" s="34"/>
      <c r="CC659" s="34"/>
      <c r="CD659" s="34"/>
      <c r="CE659" s="34"/>
      <c r="CF659" s="34"/>
      <c r="CG659" s="34"/>
      <c r="CH659" s="34"/>
      <c r="CI659" s="34"/>
      <c r="CJ659" s="34"/>
      <c r="CK659" s="34"/>
      <c r="CL659" s="34"/>
      <c r="CM659" s="34"/>
      <c r="CN659" s="34" t="s">
        <v>2176</v>
      </c>
    </row>
    <row r="660" spans="1:92">
      <c r="A660" t="s">
        <v>2877</v>
      </c>
      <c r="B660">
        <v>978</v>
      </c>
      <c r="C660" t="s">
        <v>599</v>
      </c>
      <c r="D660">
        <v>3.4037256</v>
      </c>
      <c r="E660">
        <v>2.0814009000000002</v>
      </c>
      <c r="F660">
        <v>2100.0554000000002</v>
      </c>
      <c r="G660">
        <v>45.145947</v>
      </c>
      <c r="H660">
        <v>553.21795999999995</v>
      </c>
      <c r="I660">
        <v>460.41626000000002</v>
      </c>
      <c r="J660">
        <v>1041.2753</v>
      </c>
      <c r="K660">
        <v>9</v>
      </c>
      <c r="L660">
        <v>49.908000000000001</v>
      </c>
      <c r="M660">
        <v>83.256034999999997</v>
      </c>
      <c r="N660" t="s">
        <v>2192</v>
      </c>
      <c r="O660">
        <v>261.82506999999998</v>
      </c>
      <c r="P660">
        <v>231.26675</v>
      </c>
      <c r="Q660">
        <v>446</v>
      </c>
      <c r="R660">
        <v>3.69</v>
      </c>
      <c r="S660">
        <v>3.6659999999999999</v>
      </c>
      <c r="T660">
        <v>3.69</v>
      </c>
      <c r="U660">
        <v>2.8849999999999998</v>
      </c>
      <c r="V660">
        <v>3.6509999999999998</v>
      </c>
      <c r="W660">
        <v>2.4239999999999999</v>
      </c>
      <c r="X660">
        <v>8.5069999999999997</v>
      </c>
      <c r="Y660">
        <v>3.258</v>
      </c>
      <c r="Z660">
        <v>5.7679999999999998</v>
      </c>
      <c r="AA660">
        <v>2.601</v>
      </c>
      <c r="AB660">
        <v>1.8720000000000001</v>
      </c>
      <c r="AC660">
        <v>1.294</v>
      </c>
      <c r="AD660">
        <v>30307.787</v>
      </c>
      <c r="AE660">
        <v>7034.7920000000004</v>
      </c>
      <c r="AF660">
        <v>21722.195</v>
      </c>
      <c r="AG660">
        <v>1</v>
      </c>
      <c r="AH660">
        <v>0.5</v>
      </c>
      <c r="AI660">
        <v>8.3333335999999994E-2</v>
      </c>
      <c r="AJ660">
        <v>0.13333333999999999</v>
      </c>
      <c r="AK660">
        <v>4.5024099999999997E-2</v>
      </c>
      <c r="AL660">
        <v>4.537037E-2</v>
      </c>
      <c r="AM660">
        <v>3</v>
      </c>
      <c r="AN660">
        <v>20</v>
      </c>
      <c r="AO660">
        <v>50</v>
      </c>
      <c r="AP660">
        <v>100</v>
      </c>
      <c r="AQ660" s="34">
        <v>3.8811965000000002</v>
      </c>
      <c r="AR660" s="34">
        <v>2.1562199999999998</v>
      </c>
      <c r="AS660" s="34">
        <v>3.9530705999999999E-2</v>
      </c>
      <c r="AT660" s="34">
        <v>263.46839999999997</v>
      </c>
      <c r="AU660" s="34">
        <v>269.53521999999998</v>
      </c>
      <c r="AV660" s="34"/>
      <c r="AW660" s="34"/>
      <c r="AX660" s="34">
        <v>0.32672570000000001</v>
      </c>
      <c r="AY660" s="34">
        <v>6.0035844000000003</v>
      </c>
      <c r="AZ660" s="34">
        <v>2.0910441999999998</v>
      </c>
      <c r="BA660" s="34">
        <v>3.0000002000000001</v>
      </c>
      <c r="BB660" s="34">
        <v>3.6299999999999999E-2</v>
      </c>
      <c r="BC660" s="34">
        <v>0</v>
      </c>
      <c r="BD660" s="34">
        <v>0</v>
      </c>
      <c r="BE660" s="34">
        <v>0.1</v>
      </c>
      <c r="BF660" s="34">
        <v>0</v>
      </c>
      <c r="BG660" s="34">
        <v>0.8</v>
      </c>
      <c r="BH660" s="34">
        <v>1.2</v>
      </c>
      <c r="BI660" s="34">
        <v>3.0000002000000001</v>
      </c>
      <c r="BJ660" s="34">
        <v>2.4</v>
      </c>
      <c r="BK660" s="34">
        <v>4</v>
      </c>
      <c r="BL660" s="34">
        <v>1</v>
      </c>
      <c r="BM660" s="34">
        <v>2.8000001999999999</v>
      </c>
      <c r="BN660" s="34">
        <v>4.2000003000000001</v>
      </c>
      <c r="BO660" s="34">
        <v>0</v>
      </c>
      <c r="BP660" s="34"/>
      <c r="BQ660" s="34"/>
      <c r="BR660" s="34"/>
      <c r="BS660" s="34"/>
      <c r="BT660" s="34"/>
      <c r="BU660" s="34"/>
      <c r="BV660" s="34">
        <v>3.6150001999999999</v>
      </c>
      <c r="BW660" s="34">
        <v>2.5000004000000002E-3</v>
      </c>
      <c r="BX660" s="34"/>
      <c r="BY660" s="34">
        <v>6.4</v>
      </c>
      <c r="BZ660" s="34">
        <v>7.2000003000000001</v>
      </c>
      <c r="CA660" s="34">
        <v>0.3</v>
      </c>
      <c r="CB660" s="34"/>
      <c r="CC660" s="34"/>
      <c r="CD660" s="34"/>
      <c r="CE660" s="34"/>
      <c r="CF660" s="34"/>
      <c r="CG660" s="34"/>
      <c r="CH660" s="34"/>
      <c r="CI660" s="34"/>
      <c r="CJ660" s="34"/>
      <c r="CK660" s="34"/>
      <c r="CL660" s="34"/>
      <c r="CM660" s="34"/>
      <c r="CN660" s="34" t="s">
        <v>2182</v>
      </c>
    </row>
    <row r="661" spans="1:92">
      <c r="A661" t="s">
        <v>2878</v>
      </c>
      <c r="B661">
        <v>979</v>
      </c>
      <c r="C661" t="s">
        <v>599</v>
      </c>
      <c r="D661">
        <v>4.5712036999999999</v>
      </c>
      <c r="E661">
        <v>3.2559396999999999</v>
      </c>
      <c r="F661">
        <v>6017.6559999999999</v>
      </c>
      <c r="G661">
        <v>266.99090000000001</v>
      </c>
      <c r="H661">
        <v>4159.5645000000004</v>
      </c>
      <c r="I661">
        <v>675.12070000000006</v>
      </c>
      <c r="J661">
        <v>915.98009999999999</v>
      </c>
      <c r="K661">
        <v>9</v>
      </c>
      <c r="L661">
        <v>67.026449999999997</v>
      </c>
      <c r="M661">
        <v>130.23759999999999</v>
      </c>
      <c r="N661" t="s">
        <v>2184</v>
      </c>
      <c r="O661">
        <v>99.373990000000006</v>
      </c>
      <c r="P661">
        <v>108.53131999999999</v>
      </c>
      <c r="Q661">
        <v>444</v>
      </c>
      <c r="R661">
        <v>4.2759999999999998</v>
      </c>
      <c r="S661">
        <v>6.2060000000000004</v>
      </c>
      <c r="T661">
        <v>4.2759999999999998</v>
      </c>
      <c r="U661">
        <v>3.609</v>
      </c>
      <c r="V661">
        <v>4.0730000000000004</v>
      </c>
      <c r="W661">
        <v>2.9449999999999998</v>
      </c>
      <c r="X661">
        <v>9</v>
      </c>
      <c r="Y661">
        <v>3.5</v>
      </c>
      <c r="Z661">
        <v>4.1529999999999996</v>
      </c>
      <c r="AA661">
        <v>2.5350000000000001</v>
      </c>
      <c r="AB661">
        <v>1.454</v>
      </c>
      <c r="AC661">
        <v>0.16300000000000001</v>
      </c>
      <c r="AD661">
        <v>33369.815999999999</v>
      </c>
      <c r="AE661">
        <v>8302.9060000000009</v>
      </c>
      <c r="AF661">
        <v>17337.208999999999</v>
      </c>
      <c r="AG661">
        <v>1</v>
      </c>
      <c r="AH661">
        <v>0.5</v>
      </c>
      <c r="AI661">
        <v>8.3333335999999994E-2</v>
      </c>
      <c r="AJ661">
        <v>9.1666670000000006E-2</v>
      </c>
      <c r="AK661">
        <v>7.6975039999999995E-2</v>
      </c>
      <c r="AL661">
        <v>7.0881230000000003E-2</v>
      </c>
      <c r="AM661">
        <v>15</v>
      </c>
      <c r="AN661">
        <v>30</v>
      </c>
      <c r="AO661">
        <v>40</v>
      </c>
      <c r="AP661">
        <v>85</v>
      </c>
      <c r="AQ661" s="34">
        <v>4.5280623000000002</v>
      </c>
      <c r="AR661" s="34">
        <v>2.1562199999999998</v>
      </c>
      <c r="AS661" s="34">
        <v>0.15812282</v>
      </c>
      <c r="AT661" s="34">
        <v>271.98586999999998</v>
      </c>
      <c r="AU661" s="34">
        <v>278.72888</v>
      </c>
      <c r="AV661" s="34">
        <v>4.9557715000000003E-5</v>
      </c>
      <c r="AW661" s="34">
        <v>0.88215922999999996</v>
      </c>
      <c r="AX661" s="34">
        <v>0.36756638000000003</v>
      </c>
      <c r="AY661" s="34">
        <v>2.4014340000000001</v>
      </c>
      <c r="AZ661" s="34"/>
      <c r="BA661" s="34">
        <v>3.0000002000000001</v>
      </c>
      <c r="BB661" s="34">
        <v>0.18149999999999999</v>
      </c>
      <c r="BC661" s="34">
        <v>0</v>
      </c>
      <c r="BD661" s="34">
        <v>0</v>
      </c>
      <c r="BE661" s="34">
        <v>0.70000004999999998</v>
      </c>
      <c r="BF661" s="34">
        <v>0</v>
      </c>
      <c r="BG661" s="34">
        <v>0.8</v>
      </c>
      <c r="BH661" s="34">
        <v>1.2</v>
      </c>
      <c r="BI661" s="34">
        <v>3.0000002000000001</v>
      </c>
      <c r="BJ661" s="34">
        <v>0.4</v>
      </c>
      <c r="BK661" s="34">
        <v>0</v>
      </c>
      <c r="BL661" s="34">
        <v>0</v>
      </c>
      <c r="BM661" s="34">
        <v>0.8</v>
      </c>
      <c r="BN661" s="34">
        <v>4.2000003000000001</v>
      </c>
      <c r="BO661" s="34">
        <v>0</v>
      </c>
      <c r="BP661" s="34"/>
      <c r="BQ661" s="34"/>
      <c r="BR661" s="34"/>
      <c r="BS661" s="34">
        <v>0</v>
      </c>
      <c r="BT661" s="34">
        <v>2.0011948000000002E-2</v>
      </c>
      <c r="BU661" s="34">
        <v>0</v>
      </c>
      <c r="BV661" s="34">
        <v>2.3400002</v>
      </c>
      <c r="BW661" s="34">
        <v>2.5000004000000002E-3</v>
      </c>
      <c r="BX661" s="34"/>
      <c r="BY661" s="34">
        <v>5.6000003999999999</v>
      </c>
      <c r="BZ661" s="34">
        <v>6.3</v>
      </c>
      <c r="CA661" s="34">
        <v>0.3</v>
      </c>
      <c r="CB661" s="34"/>
      <c r="CC661" s="34"/>
      <c r="CD661" s="34"/>
      <c r="CE661" s="34"/>
      <c r="CF661" s="34"/>
      <c r="CG661" s="34"/>
      <c r="CH661" s="34"/>
      <c r="CI661" s="34"/>
      <c r="CJ661" s="34"/>
      <c r="CK661" s="34"/>
      <c r="CL661" s="34"/>
      <c r="CM661" s="34"/>
      <c r="CN661" s="34" t="s">
        <v>2182</v>
      </c>
    </row>
    <row r="662" spans="1:92">
      <c r="A662" t="s">
        <v>2879</v>
      </c>
      <c r="B662">
        <v>980</v>
      </c>
      <c r="C662" t="s">
        <v>601</v>
      </c>
      <c r="D662">
        <v>4.2559012999999997</v>
      </c>
      <c r="E662">
        <v>3.1810993999999999</v>
      </c>
      <c r="F662">
        <v>5330.2160000000003</v>
      </c>
      <c r="G662">
        <v>102.12967</v>
      </c>
      <c r="H662">
        <v>3568.4645999999998</v>
      </c>
      <c r="I662">
        <v>949.45623999999998</v>
      </c>
      <c r="J662">
        <v>710.16570000000002</v>
      </c>
      <c r="K662">
        <v>9</v>
      </c>
      <c r="L662">
        <v>62.403244000000001</v>
      </c>
      <c r="M662">
        <v>127.24397</v>
      </c>
      <c r="N662" t="s">
        <v>2184</v>
      </c>
      <c r="O662">
        <v>92.519589999999994</v>
      </c>
      <c r="P662">
        <v>106.03664999999999</v>
      </c>
      <c r="Q662">
        <v>445</v>
      </c>
      <c r="R662">
        <v>4.1260000000000003</v>
      </c>
      <c r="S662">
        <v>5.8410000000000002</v>
      </c>
      <c r="T662">
        <v>4.1260000000000003</v>
      </c>
      <c r="U662">
        <v>3.5670000000000002</v>
      </c>
      <c r="V662">
        <v>4.4189999999999996</v>
      </c>
      <c r="W662">
        <v>3.2919999999999998</v>
      </c>
      <c r="X662">
        <v>8.8550000000000004</v>
      </c>
      <c r="Y662">
        <v>4.0659999999999998</v>
      </c>
      <c r="Z662">
        <v>4.5030000000000001</v>
      </c>
      <c r="AA662">
        <v>2.681</v>
      </c>
      <c r="AB662">
        <v>1.544</v>
      </c>
      <c r="AC662">
        <v>0.27900000000000003</v>
      </c>
      <c r="AD662">
        <v>39194.097999999998</v>
      </c>
      <c r="AE662">
        <v>7723.2470000000003</v>
      </c>
      <c r="AF662">
        <v>14418.768</v>
      </c>
      <c r="AG662">
        <v>1</v>
      </c>
      <c r="AH662">
        <v>0.5</v>
      </c>
      <c r="AI662">
        <v>8.3333335999999994E-2</v>
      </c>
      <c r="AJ662">
        <v>9.1666670000000006E-2</v>
      </c>
      <c r="AK662">
        <v>9.8964304000000003E-2</v>
      </c>
      <c r="AL662">
        <v>0.10051679600000001</v>
      </c>
      <c r="AM662">
        <v>3</v>
      </c>
      <c r="AN662">
        <v>50</v>
      </c>
      <c r="AO662">
        <v>40</v>
      </c>
      <c r="AP662">
        <v>100</v>
      </c>
      <c r="AQ662" s="34">
        <v>8.5781620000000007</v>
      </c>
      <c r="AR662" s="34">
        <v>0.89123774</v>
      </c>
      <c r="AS662" s="34">
        <v>7.9061409999999999E-2</v>
      </c>
      <c r="AT662" s="34">
        <v>309.82242000000002</v>
      </c>
      <c r="AU662" s="34">
        <v>319.32114000000001</v>
      </c>
      <c r="AV662" s="34">
        <v>6.3228813999999998E-5</v>
      </c>
      <c r="AW662" s="34">
        <v>0.88215929999999998</v>
      </c>
      <c r="AX662" s="34">
        <v>0.36756632</v>
      </c>
      <c r="AY662" s="34">
        <v>3.0017922000000001</v>
      </c>
      <c r="AZ662" s="34"/>
      <c r="BA662" s="34">
        <v>0.5</v>
      </c>
      <c r="BB662" s="34">
        <v>3.6299999999999999E-2</v>
      </c>
      <c r="BC662" s="34">
        <v>0</v>
      </c>
      <c r="BD662" s="34">
        <v>0</v>
      </c>
      <c r="BE662" s="34">
        <v>0.5</v>
      </c>
      <c r="BF662" s="34">
        <v>0</v>
      </c>
      <c r="BG662" s="34">
        <v>0.3</v>
      </c>
      <c r="BH662" s="34">
        <v>2</v>
      </c>
      <c r="BI662" s="34">
        <v>2.5</v>
      </c>
      <c r="BJ662" s="34">
        <v>1</v>
      </c>
      <c r="BK662" s="34">
        <v>1</v>
      </c>
      <c r="BL662" s="34">
        <v>1.5000001000000001</v>
      </c>
      <c r="BM662" s="34">
        <v>1</v>
      </c>
      <c r="BN662" s="34">
        <v>0.5</v>
      </c>
      <c r="BO662" s="34">
        <v>0</v>
      </c>
      <c r="BP662" s="34"/>
      <c r="BQ662" s="34"/>
      <c r="BR662" s="34"/>
      <c r="BS662" s="34"/>
      <c r="BT662" s="34"/>
      <c r="BU662" s="34"/>
      <c r="BV662" s="34">
        <v>2.2000000000000002</v>
      </c>
      <c r="BW662" s="34">
        <v>2.5000004000000002E-3</v>
      </c>
      <c r="BX662" s="34"/>
      <c r="BY662" s="34">
        <v>6.4</v>
      </c>
      <c r="BZ662" s="34">
        <v>7.2000003000000001</v>
      </c>
      <c r="CA662" s="34">
        <v>0.3</v>
      </c>
      <c r="CB662" s="34"/>
      <c r="CC662" s="34"/>
      <c r="CD662" s="34"/>
      <c r="CE662" s="34"/>
      <c r="CF662" s="34"/>
      <c r="CG662" s="34"/>
      <c r="CH662" s="34"/>
      <c r="CI662" s="34"/>
      <c r="CJ662" s="34"/>
      <c r="CK662" s="34"/>
      <c r="CL662" s="34"/>
      <c r="CM662" s="34"/>
      <c r="CN662" s="34" t="s">
        <v>2182</v>
      </c>
    </row>
    <row r="663" spans="1:92">
      <c r="A663" t="s">
        <v>2880</v>
      </c>
      <c r="B663">
        <v>981</v>
      </c>
      <c r="C663" t="s">
        <v>601</v>
      </c>
      <c r="D663">
        <v>2.3572000000000002</v>
      </c>
      <c r="E663">
        <v>2.5379016000000001</v>
      </c>
      <c r="F663">
        <v>5542.1589999999997</v>
      </c>
      <c r="G663">
        <v>94.277460000000005</v>
      </c>
      <c r="H663">
        <v>3567.2042999999999</v>
      </c>
      <c r="I663">
        <v>1170.7681</v>
      </c>
      <c r="J663">
        <v>709.90923999999995</v>
      </c>
      <c r="K663">
        <v>9</v>
      </c>
      <c r="L663">
        <v>34.563046</v>
      </c>
      <c r="M663">
        <v>101.51607</v>
      </c>
      <c r="N663" t="s">
        <v>2195</v>
      </c>
      <c r="O663">
        <v>69.329409999999996</v>
      </c>
      <c r="P663">
        <v>133.57378</v>
      </c>
      <c r="Q663">
        <v>334</v>
      </c>
      <c r="R663">
        <v>3.1859999999999999</v>
      </c>
      <c r="S663">
        <v>5.9560000000000004</v>
      </c>
      <c r="T663">
        <v>3.0710000000000002</v>
      </c>
      <c r="U663">
        <v>3.1859999999999999</v>
      </c>
      <c r="V663">
        <v>3.1829999999999998</v>
      </c>
      <c r="W663">
        <v>2.1459999999999999</v>
      </c>
      <c r="X663">
        <v>7.69</v>
      </c>
      <c r="Y663">
        <v>2.7170000000000001</v>
      </c>
      <c r="Z663">
        <v>3.9079999999999999</v>
      </c>
      <c r="AA663">
        <v>2.2549999999999999</v>
      </c>
      <c r="AB663">
        <v>1.4970000000000001</v>
      </c>
      <c r="AC663">
        <v>0.156</v>
      </c>
      <c r="AD663">
        <v>31218.905999999999</v>
      </c>
      <c r="AE663">
        <v>8121.5439999999999</v>
      </c>
      <c r="AF663">
        <v>13879.864</v>
      </c>
      <c r="AG663">
        <v>1</v>
      </c>
      <c r="AH663">
        <v>0.7</v>
      </c>
      <c r="AI663">
        <v>8.3333335999999994E-2</v>
      </c>
      <c r="AJ663">
        <v>9.1666670000000006E-2</v>
      </c>
      <c r="AK663">
        <v>9.499291E-2</v>
      </c>
      <c r="AL663">
        <v>9.6071429999999999E-2</v>
      </c>
      <c r="AM663">
        <v>3</v>
      </c>
      <c r="AN663">
        <v>50</v>
      </c>
      <c r="AO663">
        <v>25</v>
      </c>
      <c r="AP663">
        <v>68</v>
      </c>
      <c r="AQ663" s="34">
        <v>7.3527117000000004</v>
      </c>
      <c r="AR663" s="34">
        <v>0.17824754000000001</v>
      </c>
      <c r="AS663" s="34">
        <v>2.3718421999999999E-2</v>
      </c>
      <c r="AT663" s="34">
        <v>184.73657</v>
      </c>
      <c r="AU663" s="34">
        <v>192.27339000000001</v>
      </c>
      <c r="AV663" s="34">
        <v>4.9557715000000003E-5</v>
      </c>
      <c r="AW663" s="34">
        <v>0.88215922999999996</v>
      </c>
      <c r="AX663" s="34">
        <v>0.36756632</v>
      </c>
      <c r="AY663" s="34">
        <v>3.0017922000000001</v>
      </c>
      <c r="AZ663" s="34"/>
      <c r="BA663" s="34">
        <v>0.5</v>
      </c>
      <c r="BB663" s="34">
        <v>3.6299999999999999E-2</v>
      </c>
      <c r="BC663" s="34">
        <v>0</v>
      </c>
      <c r="BD663" s="34">
        <v>0</v>
      </c>
      <c r="BE663" s="34">
        <v>0.5</v>
      </c>
      <c r="BF663" s="34">
        <v>0</v>
      </c>
      <c r="BG663" s="34">
        <v>1</v>
      </c>
      <c r="BH663" s="34">
        <v>1.5000001000000001</v>
      </c>
      <c r="BI663" s="34">
        <v>2.5</v>
      </c>
      <c r="BJ663" s="34">
        <v>1</v>
      </c>
      <c r="BK663" s="34">
        <v>0.5</v>
      </c>
      <c r="BL663" s="34">
        <v>0.5</v>
      </c>
      <c r="BM663" s="34">
        <v>0.5</v>
      </c>
      <c r="BN663" s="34">
        <v>0.5</v>
      </c>
      <c r="BO663" s="34">
        <v>0</v>
      </c>
      <c r="BP663" s="34"/>
      <c r="BQ663" s="34"/>
      <c r="BR663" s="34"/>
      <c r="BS663" s="34"/>
      <c r="BT663" s="34"/>
      <c r="BU663" s="34"/>
      <c r="BV663" s="34">
        <v>2.2000000000000002</v>
      </c>
      <c r="BW663" s="34">
        <v>1.5000002000000001E-3</v>
      </c>
      <c r="BX663" s="34"/>
      <c r="BY663" s="34">
        <v>6.4</v>
      </c>
      <c r="BZ663" s="34">
        <v>7.2000003000000001</v>
      </c>
      <c r="CA663" s="34">
        <v>0.3</v>
      </c>
      <c r="CB663" s="34"/>
      <c r="CC663" s="34"/>
      <c r="CD663" s="34"/>
      <c r="CE663" s="34"/>
      <c r="CF663" s="34"/>
      <c r="CG663" s="34"/>
      <c r="CH663" s="34"/>
      <c r="CI663" s="34"/>
      <c r="CJ663" s="34"/>
      <c r="CK663" s="34"/>
      <c r="CL663" s="34"/>
      <c r="CM663" s="34"/>
      <c r="CN663" s="34" t="s">
        <v>2176</v>
      </c>
    </row>
    <row r="664" spans="1:92">
      <c r="A664" t="s">
        <v>2881</v>
      </c>
      <c r="B664">
        <v>982</v>
      </c>
      <c r="C664" t="s">
        <v>604</v>
      </c>
      <c r="D664">
        <v>7.9033860000000002</v>
      </c>
      <c r="E664">
        <v>4.6063023000000003</v>
      </c>
      <c r="F664">
        <v>6436.0649999999996</v>
      </c>
      <c r="G664">
        <v>104.89757</v>
      </c>
      <c r="H664">
        <v>3750.0617999999999</v>
      </c>
      <c r="I664">
        <v>1008.6578</v>
      </c>
      <c r="J664">
        <v>1572.4476</v>
      </c>
      <c r="K664">
        <v>10</v>
      </c>
      <c r="L664">
        <v>105.66023</v>
      </c>
      <c r="M664">
        <v>98.006429999999995</v>
      </c>
      <c r="N664" t="s">
        <v>2197</v>
      </c>
      <c r="O664">
        <v>86.850395000000006</v>
      </c>
      <c r="P664">
        <v>148.59039999999999</v>
      </c>
      <c r="Q664">
        <v>658</v>
      </c>
      <c r="R664">
        <v>5.6230000000000002</v>
      </c>
      <c r="S664">
        <v>6.4180000000000001</v>
      </c>
      <c r="T664">
        <v>5.6230000000000002</v>
      </c>
      <c r="U664">
        <v>4.2919999999999998</v>
      </c>
      <c r="V664">
        <v>4.9349999999999996</v>
      </c>
      <c r="W664">
        <v>3.8570000000000002</v>
      </c>
      <c r="X664">
        <v>8.8550000000000004</v>
      </c>
      <c r="Y664">
        <v>4.7030000000000003</v>
      </c>
      <c r="Z664">
        <v>7.7960000000000003</v>
      </c>
      <c r="AA664">
        <v>3.9540000000000002</v>
      </c>
      <c r="AB664">
        <v>2.3759999999999999</v>
      </c>
      <c r="AC664">
        <v>1.466</v>
      </c>
      <c r="AD664">
        <v>53598.097999999998</v>
      </c>
      <c r="AE664">
        <v>8491.48</v>
      </c>
      <c r="AF664">
        <v>25491.425999999999</v>
      </c>
      <c r="AG664">
        <v>1</v>
      </c>
      <c r="AH664">
        <v>0.5</v>
      </c>
      <c r="AI664">
        <v>0.25</v>
      </c>
      <c r="AJ664">
        <v>9.1666670000000006E-2</v>
      </c>
      <c r="AK664">
        <v>0.14394651</v>
      </c>
      <c r="AL664">
        <v>0.14651163</v>
      </c>
      <c r="AM664">
        <v>3</v>
      </c>
      <c r="AN664">
        <v>50</v>
      </c>
      <c r="AO664">
        <v>40</v>
      </c>
      <c r="AP664">
        <v>100</v>
      </c>
      <c r="AQ664" s="34">
        <v>9.3579969999999992</v>
      </c>
      <c r="AR664" s="34">
        <v>1.7824755000000001</v>
      </c>
      <c r="AS664" s="34">
        <v>0.75898949999999998</v>
      </c>
      <c r="AT664" s="34">
        <v>261.06524999999999</v>
      </c>
      <c r="AU664" s="34">
        <v>272.96469999999999</v>
      </c>
      <c r="AV664" s="34">
        <v>6.3228813999999998E-5</v>
      </c>
      <c r="AW664" s="34">
        <v>0.88215929999999998</v>
      </c>
      <c r="AX664" s="34">
        <v>0.88215929999999998</v>
      </c>
      <c r="AY664" s="34">
        <v>0.29405310000000001</v>
      </c>
      <c r="AZ664" s="34">
        <v>0.3502091</v>
      </c>
      <c r="BA664" s="34">
        <v>3.0000002000000001</v>
      </c>
      <c r="BB664" s="34">
        <v>3.6299999999999999E-2</v>
      </c>
      <c r="BC664" s="34">
        <v>0</v>
      </c>
      <c r="BD664" s="34">
        <v>0</v>
      </c>
      <c r="BE664" s="34">
        <v>0.5</v>
      </c>
      <c r="BF664" s="34">
        <v>0</v>
      </c>
      <c r="BG664" s="34">
        <v>0.3</v>
      </c>
      <c r="BH664" s="34">
        <v>2</v>
      </c>
      <c r="BI664" s="34">
        <v>2.5</v>
      </c>
      <c r="BJ664" s="34">
        <v>1.5000001000000001</v>
      </c>
      <c r="BK664" s="34">
        <v>10.500000999999999</v>
      </c>
      <c r="BL664" s="34">
        <v>1.5000001000000001</v>
      </c>
      <c r="BM664" s="34">
        <v>1</v>
      </c>
      <c r="BN664" s="34">
        <v>11.000000999999999</v>
      </c>
      <c r="BO664" s="34">
        <v>1.2</v>
      </c>
      <c r="BP664" s="34"/>
      <c r="BQ664" s="34"/>
      <c r="BR664" s="34"/>
      <c r="BS664" s="34"/>
      <c r="BT664" s="34"/>
      <c r="BU664" s="34"/>
      <c r="BV664" s="34">
        <v>1.8900001</v>
      </c>
      <c r="BW664" s="34">
        <v>2.5000004000000002E-3</v>
      </c>
      <c r="BX664" s="34"/>
      <c r="BY664" s="34">
        <v>9.6</v>
      </c>
      <c r="BZ664" s="34">
        <v>7.2000003000000001</v>
      </c>
      <c r="CA664" s="34">
        <v>0.3</v>
      </c>
      <c r="CB664" s="34"/>
      <c r="CC664" s="34"/>
      <c r="CD664" s="34"/>
      <c r="CE664" s="34"/>
      <c r="CF664" s="34"/>
      <c r="CG664" s="34"/>
      <c r="CH664" s="34"/>
      <c r="CI664" s="34"/>
      <c r="CJ664" s="34"/>
      <c r="CK664" s="34"/>
      <c r="CL664" s="34"/>
      <c r="CM664" s="34"/>
      <c r="CN664" s="34" t="s">
        <v>2176</v>
      </c>
    </row>
    <row r="665" spans="1:92">
      <c r="A665" t="s">
        <v>2882</v>
      </c>
      <c r="B665">
        <v>983</v>
      </c>
      <c r="C665" t="s">
        <v>605</v>
      </c>
      <c r="D665">
        <v>3.6369829999999999</v>
      </c>
      <c r="E665">
        <v>2.6403074000000002</v>
      </c>
      <c r="F665">
        <v>5532.5303000000004</v>
      </c>
      <c r="G665">
        <v>98.502075000000005</v>
      </c>
      <c r="H665">
        <v>3604.7543999999998</v>
      </c>
      <c r="I665">
        <v>256.82607999999999</v>
      </c>
      <c r="J665">
        <v>1572.4476</v>
      </c>
      <c r="K665">
        <v>9</v>
      </c>
      <c r="L665">
        <v>53.328194000000003</v>
      </c>
      <c r="M665">
        <v>105.61230500000001</v>
      </c>
      <c r="N665" t="s">
        <v>2202</v>
      </c>
      <c r="O665">
        <v>82.658699999999996</v>
      </c>
      <c r="P665">
        <v>114.79598</v>
      </c>
      <c r="Q665">
        <v>423</v>
      </c>
      <c r="R665">
        <v>3.8140000000000001</v>
      </c>
      <c r="S665">
        <v>5.95</v>
      </c>
      <c r="T665">
        <v>3.8140000000000001</v>
      </c>
      <c r="U665">
        <v>3.25</v>
      </c>
      <c r="V665">
        <v>2.0270000000000001</v>
      </c>
      <c r="W665">
        <v>2.6880000000000002</v>
      </c>
      <c r="X665">
        <v>0</v>
      </c>
      <c r="Y665">
        <v>2.04</v>
      </c>
      <c r="Z665">
        <v>2.851</v>
      </c>
      <c r="AA665">
        <v>2.0169999999999999</v>
      </c>
      <c r="AB665">
        <v>0.317</v>
      </c>
      <c r="AC665">
        <v>0.51600000000000001</v>
      </c>
      <c r="AD665">
        <v>31670.518</v>
      </c>
      <c r="AE665">
        <v>5091.4799999999996</v>
      </c>
      <c r="AF665">
        <v>8678.9794999999995</v>
      </c>
      <c r="AG665">
        <v>1</v>
      </c>
      <c r="AH665">
        <v>0.5</v>
      </c>
      <c r="AI665">
        <v>8.3333335999999994E-2</v>
      </c>
      <c r="AJ665">
        <v>9.1666670000000006E-2</v>
      </c>
      <c r="AK665">
        <v>0.1455553</v>
      </c>
      <c r="AL665">
        <v>0.15049019999999999</v>
      </c>
      <c r="AM665">
        <v>3</v>
      </c>
      <c r="AN665">
        <v>50</v>
      </c>
      <c r="AO665">
        <v>10</v>
      </c>
      <c r="AP665">
        <v>35</v>
      </c>
      <c r="AQ665" s="34">
        <v>6.2386629999999998</v>
      </c>
      <c r="AR665" s="34">
        <v>0.15524784999999999</v>
      </c>
      <c r="AS665" s="34">
        <v>2.3718421999999999E-2</v>
      </c>
      <c r="AT665" s="34">
        <v>113.423164</v>
      </c>
      <c r="AU665" s="34">
        <v>119.82295000000001</v>
      </c>
      <c r="AV665" s="34"/>
      <c r="AW665" s="34"/>
      <c r="AX665" s="34">
        <v>0.88215922999999996</v>
      </c>
      <c r="AY665" s="34">
        <v>4.1351215999999996E-3</v>
      </c>
      <c r="AZ665" s="34">
        <v>1.8296638000000001</v>
      </c>
      <c r="BA665" s="34">
        <v>3.0000002000000001</v>
      </c>
      <c r="BB665" s="34">
        <v>3.6299999999999999E-2</v>
      </c>
      <c r="BC665" s="34">
        <v>0</v>
      </c>
      <c r="BD665" s="34">
        <v>0</v>
      </c>
      <c r="BE665" s="34">
        <v>0.5</v>
      </c>
      <c r="BF665" s="34">
        <v>0</v>
      </c>
      <c r="BG665" s="34">
        <v>0.1</v>
      </c>
      <c r="BH665" s="34">
        <v>0.5</v>
      </c>
      <c r="BI665" s="34">
        <v>1</v>
      </c>
      <c r="BJ665" s="34">
        <v>1.5000001000000001</v>
      </c>
      <c r="BK665" s="34">
        <v>3.0000002000000001</v>
      </c>
      <c r="BL665" s="34">
        <v>0</v>
      </c>
      <c r="BM665" s="34">
        <v>0</v>
      </c>
      <c r="BN665" s="34">
        <v>0</v>
      </c>
      <c r="BO665" s="34">
        <v>0.5</v>
      </c>
      <c r="BP665" s="34"/>
      <c r="BQ665" s="34"/>
      <c r="BR665" s="34"/>
      <c r="BS665" s="34">
        <v>1.2231126999999999</v>
      </c>
      <c r="BT665" s="34">
        <v>0</v>
      </c>
      <c r="BU665" s="34">
        <v>0</v>
      </c>
      <c r="BV665" s="34">
        <v>1.8900001</v>
      </c>
      <c r="BW665" s="34">
        <v>2.5000004000000002E-3</v>
      </c>
      <c r="BX665" s="34"/>
      <c r="BY665" s="34">
        <v>0.64000005000000004</v>
      </c>
      <c r="BZ665" s="34">
        <v>1.44</v>
      </c>
      <c r="CA665" s="34">
        <v>0.3</v>
      </c>
      <c r="CB665" s="34"/>
      <c r="CC665" s="34"/>
      <c r="CD665" s="34"/>
      <c r="CE665" s="34"/>
      <c r="CF665" s="34"/>
      <c r="CG665" s="34"/>
      <c r="CH665" s="34"/>
      <c r="CI665" s="34"/>
      <c r="CJ665" s="34"/>
      <c r="CK665" s="34"/>
      <c r="CL665" s="34"/>
      <c r="CM665" s="34"/>
      <c r="CN665" s="34" t="s">
        <v>2233</v>
      </c>
    </row>
    <row r="666" spans="1:92">
      <c r="A666" t="s">
        <v>2883</v>
      </c>
      <c r="B666">
        <v>984</v>
      </c>
      <c r="C666" t="s">
        <v>604</v>
      </c>
      <c r="D666">
        <v>5.7830725000000003</v>
      </c>
      <c r="E666">
        <v>4.0091720000000004</v>
      </c>
      <c r="F666">
        <v>6111.2372999999998</v>
      </c>
      <c r="G666">
        <v>82.738569999999996</v>
      </c>
      <c r="H666">
        <v>3342.2856000000002</v>
      </c>
      <c r="I666">
        <v>1113.7850000000001</v>
      </c>
      <c r="J666">
        <v>1572.4282000000001</v>
      </c>
      <c r="K666">
        <v>10</v>
      </c>
      <c r="L666">
        <v>77.313800000000001</v>
      </c>
      <c r="M666">
        <v>85.301540000000003</v>
      </c>
      <c r="N666" t="s">
        <v>2197</v>
      </c>
      <c r="O666">
        <v>63.550246999999999</v>
      </c>
      <c r="P666">
        <v>129.32812000000001</v>
      </c>
      <c r="Q666">
        <v>526</v>
      </c>
      <c r="R666">
        <v>4.8099999999999996</v>
      </c>
      <c r="S666">
        <v>6.2539999999999996</v>
      </c>
      <c r="T666">
        <v>4.8099999999999996</v>
      </c>
      <c r="U666">
        <v>4.0049999999999999</v>
      </c>
      <c r="V666">
        <v>2.4820000000000002</v>
      </c>
      <c r="W666">
        <v>3.2240000000000002</v>
      </c>
      <c r="X666">
        <v>0</v>
      </c>
      <c r="Y666">
        <v>2.5670000000000002</v>
      </c>
      <c r="Z666">
        <v>5.9889999999999999</v>
      </c>
      <c r="AA666">
        <v>2.98</v>
      </c>
      <c r="AB666">
        <v>1.9330000000000001</v>
      </c>
      <c r="AC666">
        <v>1.075</v>
      </c>
      <c r="AD666">
        <v>31670.518</v>
      </c>
      <c r="AE666">
        <v>10690.823</v>
      </c>
      <c r="AF666">
        <v>27934.243999999999</v>
      </c>
      <c r="AG666">
        <v>1</v>
      </c>
      <c r="AH666">
        <v>0.5</v>
      </c>
      <c r="AI666">
        <v>0.10000001</v>
      </c>
      <c r="AJ666">
        <v>0.10833334</v>
      </c>
      <c r="AK666">
        <v>0.10149718000000001</v>
      </c>
      <c r="AL666">
        <v>0.10243243</v>
      </c>
      <c r="AM666">
        <v>3</v>
      </c>
      <c r="AN666">
        <v>50</v>
      </c>
      <c r="AO666">
        <v>70</v>
      </c>
      <c r="AP666">
        <v>90</v>
      </c>
      <c r="AQ666" s="34">
        <v>6.2386629999999998</v>
      </c>
      <c r="AR666" s="34">
        <v>0.15524784999999999</v>
      </c>
      <c r="AS666" s="34">
        <v>2.3718421999999999E-2</v>
      </c>
      <c r="AT666" s="34">
        <v>113.423164</v>
      </c>
      <c r="AU666" s="34">
        <v>119.82295000000001</v>
      </c>
      <c r="AV666" s="34"/>
      <c r="AW666" s="34"/>
      <c r="AX666" s="34">
        <v>0.88215922999999996</v>
      </c>
      <c r="AY666" s="34"/>
      <c r="AZ666" s="34">
        <v>1.8296638000000001</v>
      </c>
      <c r="BA666" s="34">
        <v>3.0000002000000001</v>
      </c>
      <c r="BB666" s="34">
        <v>3.6299999999999999E-2</v>
      </c>
      <c r="BC666" s="34">
        <v>0</v>
      </c>
      <c r="BD666" s="34">
        <v>0</v>
      </c>
      <c r="BE666" s="34">
        <v>0.5</v>
      </c>
      <c r="BF666" s="34">
        <v>0</v>
      </c>
      <c r="BG666" s="34">
        <v>1.1000000000000001</v>
      </c>
      <c r="BH666" s="34">
        <v>2.3000001999999999</v>
      </c>
      <c r="BI666" s="34">
        <v>4.8</v>
      </c>
      <c r="BJ666" s="34">
        <v>4.3</v>
      </c>
      <c r="BK666" s="34">
        <v>8.2000010000000003</v>
      </c>
      <c r="BL666" s="34">
        <v>2.5</v>
      </c>
      <c r="BM666" s="34">
        <v>2</v>
      </c>
      <c r="BN666" s="34">
        <v>3.0000002000000001</v>
      </c>
      <c r="BO666" s="34">
        <v>0</v>
      </c>
      <c r="BP666" s="34"/>
      <c r="BQ666" s="34"/>
      <c r="BR666" s="34"/>
      <c r="BS666" s="34">
        <v>1.1819557000000001</v>
      </c>
      <c r="BT666" s="34">
        <v>0</v>
      </c>
      <c r="BU666" s="34">
        <v>0</v>
      </c>
      <c r="BV666" s="34">
        <v>2.2680004</v>
      </c>
      <c r="BW666" s="34">
        <v>2.5000004000000002E-3</v>
      </c>
      <c r="BX666" s="34"/>
      <c r="BY666" s="34">
        <v>6.4</v>
      </c>
      <c r="BZ666" s="34">
        <v>7.2000003000000001</v>
      </c>
      <c r="CA666" s="34">
        <v>0.3</v>
      </c>
      <c r="CB666" s="34"/>
      <c r="CC666" s="34"/>
      <c r="CD666" s="34"/>
      <c r="CE666" s="34"/>
      <c r="CF666" s="34"/>
      <c r="CG666" s="34"/>
      <c r="CH666" s="34"/>
      <c r="CI666" s="34"/>
      <c r="CJ666" s="34"/>
      <c r="CK666" s="34"/>
      <c r="CL666" s="34"/>
      <c r="CM666" s="34"/>
      <c r="CN666" s="34" t="s">
        <v>2176</v>
      </c>
    </row>
    <row r="667" spans="1:92">
      <c r="A667" t="s">
        <v>2884</v>
      </c>
      <c r="B667">
        <v>985</v>
      </c>
      <c r="C667" t="s">
        <v>606</v>
      </c>
      <c r="D667">
        <v>7.4376870000000004</v>
      </c>
      <c r="E667">
        <v>4.8897690000000003</v>
      </c>
      <c r="F667">
        <v>9801.2260000000006</v>
      </c>
      <c r="G667">
        <v>96.786630000000002</v>
      </c>
      <c r="H667">
        <v>6161.5106999999998</v>
      </c>
      <c r="I667">
        <v>395.92844000000002</v>
      </c>
      <c r="J667">
        <v>3146.9998000000001</v>
      </c>
      <c r="K667">
        <v>10</v>
      </c>
      <c r="L667">
        <v>99.434309999999996</v>
      </c>
      <c r="M667">
        <v>104.03764</v>
      </c>
      <c r="N667" t="s">
        <v>2197</v>
      </c>
      <c r="O667">
        <v>81.732820000000004</v>
      </c>
      <c r="P667">
        <v>157.7345</v>
      </c>
      <c r="Q667">
        <v>543</v>
      </c>
      <c r="R667">
        <v>5.4539999999999997</v>
      </c>
      <c r="S667">
        <v>7.92</v>
      </c>
      <c r="T667">
        <v>5.4539999999999997</v>
      </c>
      <c r="U667">
        <v>4.423</v>
      </c>
      <c r="V667">
        <v>4.0880000000000001</v>
      </c>
      <c r="W667">
        <v>3.2160000000000002</v>
      </c>
      <c r="X667">
        <v>7.1920000000000002</v>
      </c>
      <c r="Y667">
        <v>3.9249999999999998</v>
      </c>
      <c r="Z667">
        <v>3.294</v>
      </c>
      <c r="AA667">
        <v>2.6110000000000002</v>
      </c>
      <c r="AB667">
        <v>0.27200000000000002</v>
      </c>
      <c r="AC667">
        <v>0.41099999999999998</v>
      </c>
      <c r="AD667">
        <v>43130.383000000002</v>
      </c>
      <c r="AE667">
        <v>6894</v>
      </c>
      <c r="AF667">
        <v>9084.5550000000003</v>
      </c>
      <c r="AG667">
        <v>1</v>
      </c>
      <c r="AH667">
        <v>1</v>
      </c>
      <c r="AI667">
        <v>8.3333335999999994E-2</v>
      </c>
      <c r="AJ667">
        <v>9.1666670000000006E-2</v>
      </c>
      <c r="AK667">
        <v>0.46129087000000002</v>
      </c>
      <c r="AL667">
        <v>0.47582117000000002</v>
      </c>
      <c r="AM667">
        <v>5</v>
      </c>
      <c r="AN667">
        <v>80</v>
      </c>
      <c r="AO667">
        <v>25</v>
      </c>
      <c r="AP667">
        <v>63</v>
      </c>
      <c r="AQ667" s="34">
        <v>7.1155267000000002</v>
      </c>
      <c r="AR667" s="34">
        <v>2.0376281999999999</v>
      </c>
      <c r="AS667" s="34">
        <v>0.12937320999999999</v>
      </c>
      <c r="AT667" s="34">
        <v>407.3331</v>
      </c>
      <c r="AU667" s="34">
        <v>416.61559999999997</v>
      </c>
      <c r="AV667" s="34">
        <v>6.8355475000000005E-5</v>
      </c>
      <c r="AW667" s="34">
        <v>0.88215922999999996</v>
      </c>
      <c r="AX667" s="34">
        <v>0.30630534999999998</v>
      </c>
      <c r="AY667" s="34">
        <v>1.6336284999999999</v>
      </c>
      <c r="AZ667" s="34">
        <v>0.91891590000000001</v>
      </c>
      <c r="BA667" s="34">
        <v>3.0000002000000001</v>
      </c>
      <c r="BB667" s="34">
        <v>6.0500002999999997E-2</v>
      </c>
      <c r="BC667" s="34">
        <v>0</v>
      </c>
      <c r="BD667" s="34">
        <v>0</v>
      </c>
      <c r="BE667" s="34">
        <v>1</v>
      </c>
      <c r="BF667" s="34">
        <v>0</v>
      </c>
      <c r="BG667" s="34">
        <v>0.5</v>
      </c>
      <c r="BH667" s="34">
        <v>0.6</v>
      </c>
      <c r="BI667" s="34">
        <v>0.5</v>
      </c>
      <c r="BJ667" s="34">
        <v>0.4</v>
      </c>
      <c r="BK667" s="34">
        <v>1</v>
      </c>
      <c r="BL667" s="34">
        <v>0</v>
      </c>
      <c r="BM667" s="34">
        <v>0.2</v>
      </c>
      <c r="BN667" s="34">
        <v>0</v>
      </c>
      <c r="BO667" s="34">
        <v>1</v>
      </c>
      <c r="BP667" s="34"/>
      <c r="BQ667" s="34"/>
      <c r="BR667" s="34"/>
      <c r="BS667" s="34"/>
      <c r="BT667" s="34"/>
      <c r="BU667" s="34"/>
      <c r="BV667" s="34">
        <v>1.2850001</v>
      </c>
      <c r="BW667" s="34">
        <v>1.5000002000000001E-3</v>
      </c>
      <c r="BX667" s="34"/>
      <c r="BY667" s="34">
        <v>0.64000005000000004</v>
      </c>
      <c r="BZ667" s="34">
        <v>1.44</v>
      </c>
      <c r="CA667" s="34">
        <v>0.3</v>
      </c>
      <c r="CB667" s="34"/>
      <c r="CC667" s="34"/>
      <c r="CD667" s="34"/>
      <c r="CE667" s="34"/>
      <c r="CF667" s="34"/>
      <c r="CG667" s="34"/>
      <c r="CH667" s="34"/>
      <c r="CI667" s="34"/>
      <c r="CJ667" s="34"/>
      <c r="CK667" s="34"/>
      <c r="CL667" s="34"/>
      <c r="CM667" s="34"/>
      <c r="CN667" s="34" t="s">
        <v>2182</v>
      </c>
    </row>
    <row r="668" spans="1:92">
      <c r="A668" t="s">
        <v>2885</v>
      </c>
      <c r="B668">
        <v>986</v>
      </c>
      <c r="C668" t="s">
        <v>601</v>
      </c>
      <c r="D668">
        <v>5.3016863000000001</v>
      </c>
      <c r="E668">
        <v>4.5420156</v>
      </c>
      <c r="F668">
        <v>10639.703</v>
      </c>
      <c r="G668">
        <v>107.91755999999999</v>
      </c>
      <c r="H668">
        <v>6536.5780000000004</v>
      </c>
      <c r="I668">
        <v>848.21879999999999</v>
      </c>
      <c r="J668">
        <v>3146.9893000000002</v>
      </c>
      <c r="K668">
        <v>10</v>
      </c>
      <c r="L668">
        <v>70.878150000000005</v>
      </c>
      <c r="M668">
        <v>96.638630000000006</v>
      </c>
      <c r="N668" t="s">
        <v>2197</v>
      </c>
      <c r="O668">
        <v>58.260283999999999</v>
      </c>
      <c r="P668">
        <v>146.51662999999999</v>
      </c>
      <c r="Q668">
        <v>532</v>
      </c>
      <c r="R668">
        <v>4.6050000000000004</v>
      </c>
      <c r="S668">
        <v>8.2520000000000007</v>
      </c>
      <c r="T668">
        <v>4.6050000000000004</v>
      </c>
      <c r="U668">
        <v>4.2619999999999996</v>
      </c>
      <c r="V668">
        <v>2.67</v>
      </c>
      <c r="W668">
        <v>3.4039999999999999</v>
      </c>
      <c r="X668">
        <v>0</v>
      </c>
      <c r="Y668">
        <v>2.827</v>
      </c>
      <c r="Z668">
        <v>1.905</v>
      </c>
      <c r="AA668">
        <v>1.45</v>
      </c>
      <c r="AB668">
        <v>0.39500000000000002</v>
      </c>
      <c r="AC668">
        <v>0.06</v>
      </c>
      <c r="AD668">
        <v>18479.745999999999</v>
      </c>
      <c r="AE668">
        <v>8691</v>
      </c>
      <c r="AF668">
        <v>10521.804</v>
      </c>
      <c r="AG668">
        <v>1</v>
      </c>
      <c r="AH668">
        <v>1</v>
      </c>
      <c r="AI668">
        <v>8.3333335999999994E-2</v>
      </c>
      <c r="AJ668">
        <v>8.3333335999999994E-2</v>
      </c>
      <c r="AK668">
        <v>0.33632654000000001</v>
      </c>
      <c r="AL668">
        <v>0.34452664999999999</v>
      </c>
      <c r="AM668">
        <v>5</v>
      </c>
      <c r="AN668">
        <v>70</v>
      </c>
      <c r="AO668">
        <v>30</v>
      </c>
      <c r="AP668">
        <v>60</v>
      </c>
      <c r="AQ668" s="34">
        <v>4.1686926</v>
      </c>
      <c r="AR668" s="34">
        <v>0.43124407999999997</v>
      </c>
      <c r="AS668" s="34">
        <v>0</v>
      </c>
      <c r="AT668" s="34">
        <v>182.11684</v>
      </c>
      <c r="AU668" s="34">
        <v>186.71677</v>
      </c>
      <c r="AV668" s="34"/>
      <c r="AW668" s="34"/>
      <c r="AX668" s="34"/>
      <c r="AY668" s="34"/>
      <c r="AZ668" s="34">
        <v>3.6756641999999999</v>
      </c>
      <c r="BA668" s="34">
        <v>4.0000002999999999E-2</v>
      </c>
      <c r="BB668" s="34">
        <v>6.0500002999999997E-2</v>
      </c>
      <c r="BC668" s="34">
        <v>0</v>
      </c>
      <c r="BD668" s="34">
        <v>0</v>
      </c>
      <c r="BE668" s="34">
        <v>1</v>
      </c>
      <c r="BF668" s="34">
        <v>0</v>
      </c>
      <c r="BG668" s="34">
        <v>0.8</v>
      </c>
      <c r="BH668" s="34">
        <v>1.2</v>
      </c>
      <c r="BI668" s="34">
        <v>0.1</v>
      </c>
      <c r="BJ668" s="34">
        <v>0.3</v>
      </c>
      <c r="BK668" s="34">
        <v>0.2</v>
      </c>
      <c r="BL668" s="34">
        <v>0</v>
      </c>
      <c r="BM668" s="34">
        <v>0.8</v>
      </c>
      <c r="BN668" s="34">
        <v>0.5</v>
      </c>
      <c r="BO668" s="34">
        <v>0</v>
      </c>
      <c r="BP668" s="34"/>
      <c r="BQ668" s="34"/>
      <c r="BR668" s="34"/>
      <c r="BS668" s="34">
        <v>1.2438784000000001</v>
      </c>
      <c r="BT668" s="34">
        <v>2.0011948000000002E-2</v>
      </c>
      <c r="BU668" s="34">
        <v>0</v>
      </c>
      <c r="BV668" s="34">
        <v>1.2850001</v>
      </c>
      <c r="BW668" s="34"/>
      <c r="BX668" s="34"/>
      <c r="BY668" s="34">
        <v>0.96000010000000002</v>
      </c>
      <c r="BZ668" s="34">
        <v>2.16</v>
      </c>
      <c r="CA668" s="34">
        <v>0.3</v>
      </c>
      <c r="CB668" s="34"/>
      <c r="CC668" s="34"/>
      <c r="CD668" s="34"/>
      <c r="CE668" s="34"/>
      <c r="CF668" s="34"/>
      <c r="CG668" s="34"/>
      <c r="CH668" s="34"/>
      <c r="CI668" s="34"/>
      <c r="CJ668" s="34"/>
      <c r="CK668" s="34"/>
      <c r="CL668" s="34"/>
      <c r="CM668" s="34"/>
      <c r="CN668" s="34" t="s">
        <v>2176</v>
      </c>
    </row>
    <row r="669" spans="1:92">
      <c r="A669" t="s">
        <v>2886</v>
      </c>
      <c r="B669">
        <v>987</v>
      </c>
      <c r="C669" t="s">
        <v>604</v>
      </c>
      <c r="D669">
        <v>5.2841896999999998</v>
      </c>
      <c r="E669">
        <v>4.9454802999999998</v>
      </c>
      <c r="F669">
        <v>11435.953</v>
      </c>
      <c r="G669">
        <v>112.51927000000001</v>
      </c>
      <c r="H669">
        <v>6693.7110000000002</v>
      </c>
      <c r="I669">
        <v>1482.7335</v>
      </c>
      <c r="J669">
        <v>3146.9893000000002</v>
      </c>
      <c r="K669">
        <v>10</v>
      </c>
      <c r="L669">
        <v>70.644239999999996</v>
      </c>
      <c r="M669">
        <v>105.22299</v>
      </c>
      <c r="N669" t="s">
        <v>2197</v>
      </c>
      <c r="O669">
        <v>58.068019999999997</v>
      </c>
      <c r="P669">
        <v>159.53163000000001</v>
      </c>
      <c r="Q669">
        <v>543</v>
      </c>
      <c r="R669">
        <v>4.5970000000000004</v>
      </c>
      <c r="S669">
        <v>8.5549999999999997</v>
      </c>
      <c r="T669">
        <v>4.5970000000000004</v>
      </c>
      <c r="U669">
        <v>4.4480000000000004</v>
      </c>
      <c r="V669">
        <v>3.649</v>
      </c>
      <c r="W669">
        <v>3.532</v>
      </c>
      <c r="X669">
        <v>5.8419999999999996</v>
      </c>
      <c r="Y669">
        <v>3.0339999999999998</v>
      </c>
      <c r="Z669">
        <v>3.2679999999999998</v>
      </c>
      <c r="AA669">
        <v>2.0489999999999999</v>
      </c>
      <c r="AB669">
        <v>1.091</v>
      </c>
      <c r="AC669">
        <v>0.128</v>
      </c>
      <c r="AD669">
        <v>28421.094000000001</v>
      </c>
      <c r="AE669">
        <v>10691</v>
      </c>
      <c r="AF669">
        <v>12565.925999999999</v>
      </c>
      <c r="AG669">
        <v>1</v>
      </c>
      <c r="AH669">
        <v>1</v>
      </c>
      <c r="AI669">
        <v>8.3333335999999994E-2</v>
      </c>
      <c r="AJ669">
        <v>8.3333335999999994E-2</v>
      </c>
      <c r="AK669">
        <v>0.31274570000000002</v>
      </c>
      <c r="AL669">
        <v>0.318606</v>
      </c>
      <c r="AM669">
        <v>5</v>
      </c>
      <c r="AN669">
        <v>80</v>
      </c>
      <c r="AO669">
        <v>45</v>
      </c>
      <c r="AP669">
        <v>80</v>
      </c>
      <c r="AQ669" s="34">
        <v>5.0024303999999997</v>
      </c>
      <c r="AR669" s="34">
        <v>0.53905499999999995</v>
      </c>
      <c r="AS669" s="34">
        <v>6.378818E-2</v>
      </c>
      <c r="AT669" s="34">
        <v>185.16024999999999</v>
      </c>
      <c r="AU669" s="34">
        <v>190.73107999999999</v>
      </c>
      <c r="AV669" s="34"/>
      <c r="AW669" s="34"/>
      <c r="AX669" s="34"/>
      <c r="AY669" s="34"/>
      <c r="AZ669" s="34">
        <v>0.91891590000000001</v>
      </c>
      <c r="BA669" s="34">
        <v>3.0000002000000001</v>
      </c>
      <c r="BB669" s="34">
        <v>6.0500002999999997E-2</v>
      </c>
      <c r="BC669" s="34">
        <v>0</v>
      </c>
      <c r="BD669" s="34">
        <v>0</v>
      </c>
      <c r="BE669" s="34">
        <v>1</v>
      </c>
      <c r="BF669" s="34">
        <v>0</v>
      </c>
      <c r="BG669" s="34">
        <v>1.2</v>
      </c>
      <c r="BH669" s="34">
        <v>1.8000001000000001</v>
      </c>
      <c r="BI669" s="34">
        <v>0.5</v>
      </c>
      <c r="BJ669" s="34">
        <v>0.3</v>
      </c>
      <c r="BK669" s="34">
        <v>0.2</v>
      </c>
      <c r="BL669" s="34">
        <v>0</v>
      </c>
      <c r="BM669" s="34">
        <v>0.2</v>
      </c>
      <c r="BN669" s="34">
        <v>0.5</v>
      </c>
      <c r="BO669" s="34">
        <v>0</v>
      </c>
      <c r="BP669" s="34"/>
      <c r="BQ669" s="34"/>
      <c r="BR669" s="34"/>
      <c r="BS669" s="34">
        <v>5.330907E-2</v>
      </c>
      <c r="BT669" s="34">
        <v>0.70041819999999999</v>
      </c>
      <c r="BU669" s="34">
        <v>0</v>
      </c>
      <c r="BV669" s="34">
        <v>1.2850001</v>
      </c>
      <c r="BW669" s="34"/>
      <c r="BX669" s="34"/>
      <c r="BY669" s="34">
        <v>3.2</v>
      </c>
      <c r="BZ669" s="34">
        <v>7.2000003000000001</v>
      </c>
      <c r="CA669" s="34">
        <v>0.3</v>
      </c>
      <c r="CB669" s="34"/>
      <c r="CC669" s="34"/>
      <c r="CD669" s="34"/>
      <c r="CE669" s="34"/>
      <c r="CF669" s="34"/>
      <c r="CG669" s="34"/>
      <c r="CH669" s="34"/>
      <c r="CI669" s="34"/>
      <c r="CJ669" s="34"/>
      <c r="CK669" s="34"/>
      <c r="CL669" s="34"/>
      <c r="CM669" s="34"/>
      <c r="CN669" s="34" t="s">
        <v>2176</v>
      </c>
    </row>
    <row r="670" spans="1:92">
      <c r="A670" t="s">
        <v>2887</v>
      </c>
      <c r="B670">
        <v>988</v>
      </c>
      <c r="C670" t="s">
        <v>607</v>
      </c>
      <c r="D670">
        <v>10.176294</v>
      </c>
      <c r="E670">
        <v>6.9976250000000002</v>
      </c>
      <c r="F670">
        <v>11874.041999999999</v>
      </c>
      <c r="G670">
        <v>113.652214</v>
      </c>
      <c r="H670">
        <v>6734.723</v>
      </c>
      <c r="I670">
        <v>1878.6776</v>
      </c>
      <c r="J670">
        <v>3146.9893000000002</v>
      </c>
      <c r="K670">
        <v>12</v>
      </c>
      <c r="L670">
        <v>87.275245999999996</v>
      </c>
      <c r="M670">
        <v>95.857870000000005</v>
      </c>
      <c r="N670" t="s">
        <v>2175</v>
      </c>
      <c r="O670">
        <v>49.640456999999998</v>
      </c>
      <c r="P670">
        <v>88.577529999999996</v>
      </c>
      <c r="Q670">
        <v>644</v>
      </c>
      <c r="R670">
        <v>6.38</v>
      </c>
      <c r="S670">
        <v>8.7170000000000005</v>
      </c>
      <c r="T670">
        <v>6.38</v>
      </c>
      <c r="U670">
        <v>5.2910000000000004</v>
      </c>
      <c r="V670">
        <v>3.5750000000000002</v>
      </c>
      <c r="W670">
        <v>4.6379999999999999</v>
      </c>
      <c r="X670">
        <v>0</v>
      </c>
      <c r="Y670">
        <v>3.7010000000000001</v>
      </c>
      <c r="Z670">
        <v>3.5590000000000002</v>
      </c>
      <c r="AA670">
        <v>2.3140000000000001</v>
      </c>
      <c r="AB670">
        <v>0.93700000000000006</v>
      </c>
      <c r="AC670">
        <v>0.308</v>
      </c>
      <c r="AD670">
        <v>19399.745999999999</v>
      </c>
      <c r="AE670">
        <v>11691</v>
      </c>
      <c r="AF670">
        <v>26883.002</v>
      </c>
      <c r="AG670">
        <v>1</v>
      </c>
      <c r="AH670">
        <v>1</v>
      </c>
      <c r="AI670">
        <v>0.20833334000000001</v>
      </c>
      <c r="AJ670">
        <v>8.3333335999999994E-2</v>
      </c>
      <c r="AK670">
        <v>0.33318304999999998</v>
      </c>
      <c r="AL670">
        <v>0.33870968000000001</v>
      </c>
      <c r="AM670">
        <v>5</v>
      </c>
      <c r="AN670">
        <v>70</v>
      </c>
      <c r="AO670">
        <v>80</v>
      </c>
      <c r="AP670">
        <v>80</v>
      </c>
      <c r="AQ670" s="34">
        <v>4.1686926</v>
      </c>
      <c r="AR670" s="34">
        <v>0.43124407999999997</v>
      </c>
      <c r="AS670" s="34">
        <v>0</v>
      </c>
      <c r="AT670" s="34">
        <v>182.11684</v>
      </c>
      <c r="AU670" s="34">
        <v>186.71677</v>
      </c>
      <c r="AV670" s="34"/>
      <c r="AW670" s="34"/>
      <c r="AX670" s="34"/>
      <c r="AY670" s="34"/>
      <c r="AZ670" s="34">
        <v>3.6756641999999999</v>
      </c>
      <c r="BA670" s="34">
        <v>0.5</v>
      </c>
      <c r="BB670" s="34">
        <v>6.0500002999999997E-2</v>
      </c>
      <c r="BC670" s="34">
        <v>0</v>
      </c>
      <c r="BD670" s="34">
        <v>0</v>
      </c>
      <c r="BE670" s="34">
        <v>1</v>
      </c>
      <c r="BF670" s="34">
        <v>0</v>
      </c>
      <c r="BG670" s="34">
        <v>0.8</v>
      </c>
      <c r="BH670" s="34">
        <v>2.7</v>
      </c>
      <c r="BI670" s="34">
        <v>5</v>
      </c>
      <c r="BJ670" s="34">
        <v>5.7000003000000001</v>
      </c>
      <c r="BK670" s="34">
        <v>0.2</v>
      </c>
      <c r="BL670" s="34">
        <v>0</v>
      </c>
      <c r="BM670" s="34">
        <v>2</v>
      </c>
      <c r="BN670" s="34">
        <v>2</v>
      </c>
      <c r="BO670" s="34">
        <v>0</v>
      </c>
      <c r="BP670" s="34"/>
      <c r="BQ670" s="34"/>
      <c r="BR670" s="34"/>
      <c r="BS670" s="34">
        <v>2.3499507999999998</v>
      </c>
      <c r="BT670" s="34">
        <v>2.0011948000000002E-2</v>
      </c>
      <c r="BU670" s="34">
        <v>0</v>
      </c>
      <c r="BV670" s="34">
        <v>1.2850001</v>
      </c>
      <c r="BW670" s="34"/>
      <c r="BX670" s="34"/>
      <c r="BY670" s="34">
        <v>1.9200001</v>
      </c>
      <c r="BZ670" s="34">
        <v>2.88</v>
      </c>
      <c r="CA670" s="34">
        <v>0.3</v>
      </c>
      <c r="CB670" s="34"/>
      <c r="CC670" s="34"/>
      <c r="CD670" s="34"/>
      <c r="CE670" s="34"/>
      <c r="CF670" s="34"/>
      <c r="CG670" s="34"/>
      <c r="CH670" s="34"/>
      <c r="CI670" s="34"/>
      <c r="CJ670" s="34"/>
      <c r="CK670" s="34"/>
      <c r="CL670" s="34"/>
      <c r="CM670" s="34"/>
      <c r="CN670" s="34" t="s">
        <v>2176</v>
      </c>
    </row>
    <row r="671" spans="1:92">
      <c r="A671" t="s">
        <v>2888</v>
      </c>
      <c r="B671">
        <v>989</v>
      </c>
      <c r="C671" t="s">
        <v>608</v>
      </c>
      <c r="D671">
        <v>2.4306097000000002</v>
      </c>
      <c r="E671">
        <v>1.9877427999999999</v>
      </c>
      <c r="F671">
        <v>1869.1949999999999</v>
      </c>
      <c r="G671">
        <v>716.42505000000006</v>
      </c>
      <c r="H671">
        <v>384.58699999999999</v>
      </c>
      <c r="I671">
        <v>613.13165000000004</v>
      </c>
      <c r="J671">
        <v>155.05116000000001</v>
      </c>
      <c r="K671">
        <v>8</v>
      </c>
      <c r="L671">
        <v>147.30967999999999</v>
      </c>
      <c r="M671">
        <v>198.77428</v>
      </c>
      <c r="N671" t="s">
        <v>2217</v>
      </c>
      <c r="O671">
        <v>105.67869</v>
      </c>
      <c r="P671">
        <v>110.43016</v>
      </c>
      <c r="Q671">
        <v>333</v>
      </c>
      <c r="R671">
        <v>3.1179999999999999</v>
      </c>
      <c r="S671">
        <v>3.4590000000000001</v>
      </c>
      <c r="T671">
        <v>3.1179999999999999</v>
      </c>
      <c r="U671">
        <v>2.82</v>
      </c>
      <c r="V671">
        <v>3.1070000000000002</v>
      </c>
      <c r="W671">
        <v>5.3</v>
      </c>
      <c r="X671">
        <v>5.8419999999999996</v>
      </c>
      <c r="Y671">
        <v>0</v>
      </c>
      <c r="Z671">
        <v>2.544</v>
      </c>
      <c r="AA671">
        <v>1.4670000000000001</v>
      </c>
      <c r="AB671">
        <v>0.47299999999999998</v>
      </c>
      <c r="AC671">
        <v>0.60399999999999998</v>
      </c>
      <c r="AD671">
        <v>10168.691999999999</v>
      </c>
      <c r="AE671">
        <v>5111.3999999999996</v>
      </c>
      <c r="AF671">
        <v>19172.197</v>
      </c>
      <c r="AG671">
        <v>3.5</v>
      </c>
      <c r="AH671">
        <v>2.5</v>
      </c>
      <c r="AI671">
        <v>0.25</v>
      </c>
      <c r="AJ671">
        <v>8.3333339999999995E-3</v>
      </c>
      <c r="AK671">
        <v>0.81550679999999998</v>
      </c>
      <c r="AL671">
        <v>0.21966666000000001</v>
      </c>
      <c r="AM671">
        <v>40</v>
      </c>
      <c r="AN671">
        <v>7</v>
      </c>
      <c r="AO671">
        <v>90</v>
      </c>
      <c r="AP671">
        <v>30</v>
      </c>
      <c r="AQ671" s="34">
        <v>0</v>
      </c>
      <c r="AR671" s="34">
        <v>0</v>
      </c>
      <c r="AS671" s="34">
        <v>1.0421731000000001</v>
      </c>
      <c r="AT671" s="34">
        <v>0</v>
      </c>
      <c r="AU671" s="34">
        <v>0.50256940000000005</v>
      </c>
      <c r="AV671" s="34"/>
      <c r="AW671" s="34"/>
      <c r="AX671" s="34">
        <v>45.945793000000002</v>
      </c>
      <c r="AY671" s="34">
        <v>1.6081027000000001</v>
      </c>
      <c r="AZ671" s="34"/>
      <c r="BA671" s="34">
        <v>3.0000002000000001</v>
      </c>
      <c r="BB671" s="34">
        <v>0.95570003999999997</v>
      </c>
      <c r="BC671" s="34">
        <v>0</v>
      </c>
      <c r="BD671" s="34">
        <v>0</v>
      </c>
      <c r="BE671" s="34">
        <v>0.1</v>
      </c>
      <c r="BF671" s="34">
        <v>0</v>
      </c>
      <c r="BG671" s="34">
        <v>0.2</v>
      </c>
      <c r="BH671" s="34">
        <v>1</v>
      </c>
      <c r="BI671" s="34">
        <v>3.1000000999999999</v>
      </c>
      <c r="BJ671" s="34">
        <v>12.900001</v>
      </c>
      <c r="BK671" s="34">
        <v>0.4</v>
      </c>
      <c r="BL671" s="34">
        <v>0</v>
      </c>
      <c r="BM671" s="34">
        <v>0.70000004999999998</v>
      </c>
      <c r="BN671" s="34">
        <v>0</v>
      </c>
      <c r="BO671" s="34">
        <v>0</v>
      </c>
      <c r="BP671" s="34">
        <v>4.1167434000000003E-2</v>
      </c>
      <c r="BQ671" s="34"/>
      <c r="BR671" s="34"/>
      <c r="BS671" s="34"/>
      <c r="BT671" s="34"/>
      <c r="BU671" s="34"/>
      <c r="BV671" s="34">
        <v>0.3</v>
      </c>
      <c r="BW671" s="34"/>
      <c r="BX671" s="34"/>
      <c r="BY671" s="34"/>
      <c r="BZ671" s="34"/>
      <c r="CA671" s="34"/>
      <c r="CB671" s="34"/>
      <c r="CC671" s="34"/>
      <c r="CD671" s="34"/>
      <c r="CE671" s="34"/>
      <c r="CF671" s="34"/>
      <c r="CG671" s="34"/>
      <c r="CH671" s="34"/>
      <c r="CI671" s="34"/>
      <c r="CJ671" s="34"/>
      <c r="CK671" s="34"/>
      <c r="CL671" s="34"/>
      <c r="CM671" s="34"/>
      <c r="CN671" s="34" t="s">
        <v>2176</v>
      </c>
    </row>
    <row r="672" spans="1:92">
      <c r="A672" t="s">
        <v>2889</v>
      </c>
      <c r="B672">
        <v>990</v>
      </c>
      <c r="C672" t="s">
        <v>609</v>
      </c>
      <c r="D672">
        <v>4.5774435999999996</v>
      </c>
      <c r="E672">
        <v>3.2499378000000001</v>
      </c>
      <c r="F672">
        <v>2803.0127000000002</v>
      </c>
      <c r="G672">
        <v>672.57619999999997</v>
      </c>
      <c r="H672">
        <v>407.53003000000001</v>
      </c>
      <c r="I672">
        <v>1098.1561999999999</v>
      </c>
      <c r="J672">
        <v>624.75019999999995</v>
      </c>
      <c r="K672">
        <v>9</v>
      </c>
      <c r="L672">
        <v>67.117940000000004</v>
      </c>
      <c r="M672">
        <v>129.99751000000001</v>
      </c>
      <c r="N672" t="s">
        <v>2184</v>
      </c>
      <c r="O672">
        <v>99.509640000000005</v>
      </c>
      <c r="P672">
        <v>108.33126</v>
      </c>
      <c r="Q672">
        <v>466</v>
      </c>
      <c r="R672">
        <v>4.2789999999999999</v>
      </c>
      <c r="S672">
        <v>4.2350000000000003</v>
      </c>
      <c r="T672">
        <v>4.2789999999999999</v>
      </c>
      <c r="U672">
        <v>3.6059999999999999</v>
      </c>
      <c r="V672">
        <v>6.157</v>
      </c>
      <c r="W672">
        <v>5.8120000000000003</v>
      </c>
      <c r="X672">
        <v>8.8550000000000004</v>
      </c>
      <c r="Y672">
        <v>5.601</v>
      </c>
      <c r="Z672">
        <v>6.35</v>
      </c>
      <c r="AA672">
        <v>3.8149999999999999</v>
      </c>
      <c r="AB672">
        <v>1.569</v>
      </c>
      <c r="AC672">
        <v>0.96599999999999997</v>
      </c>
      <c r="AD672">
        <v>45412.387000000002</v>
      </c>
      <c r="AE672">
        <v>5845.2803000000004</v>
      </c>
      <c r="AF672">
        <v>30882.620999999999</v>
      </c>
      <c r="AG672">
        <v>3.5</v>
      </c>
      <c r="AH672">
        <v>2.5</v>
      </c>
      <c r="AI672">
        <v>0.25</v>
      </c>
      <c r="AJ672">
        <v>4.1666667999999997E-2</v>
      </c>
      <c r="AK672">
        <v>0.45621318</v>
      </c>
      <c r="AL672">
        <v>0.15190476</v>
      </c>
      <c r="AM672">
        <v>30</v>
      </c>
      <c r="AN672">
        <v>7</v>
      </c>
      <c r="AO672">
        <v>60</v>
      </c>
      <c r="AP672">
        <v>90</v>
      </c>
      <c r="AQ672" s="34">
        <v>4.3843145000000003</v>
      </c>
      <c r="AR672" s="34">
        <v>6.7187824000000003</v>
      </c>
      <c r="AS672" s="34">
        <v>0</v>
      </c>
      <c r="AT672" s="34">
        <v>10.635538</v>
      </c>
      <c r="AU672" s="34">
        <v>21.738636</v>
      </c>
      <c r="AV672" s="34"/>
      <c r="AW672" s="34"/>
      <c r="AX672" s="34">
        <v>0.34459347000000001</v>
      </c>
      <c r="AY672" s="34">
        <v>1.1486448</v>
      </c>
      <c r="AZ672" s="34">
        <v>0.57432240000000001</v>
      </c>
      <c r="BA672" s="34">
        <v>0.5</v>
      </c>
      <c r="BB672" s="34">
        <v>0.67263996999999998</v>
      </c>
      <c r="BC672" s="34">
        <v>0</v>
      </c>
      <c r="BD672" s="34">
        <v>0</v>
      </c>
      <c r="BE672" s="34">
        <v>0.1</v>
      </c>
      <c r="BF672" s="34">
        <v>0</v>
      </c>
      <c r="BG672" s="34">
        <v>0.1</v>
      </c>
      <c r="BH672" s="34">
        <v>0.6</v>
      </c>
      <c r="BI672" s="34">
        <v>7.7000003000000001</v>
      </c>
      <c r="BJ672" s="34">
        <v>4</v>
      </c>
      <c r="BK672" s="34">
        <v>8</v>
      </c>
      <c r="BL672" s="34">
        <v>0</v>
      </c>
      <c r="BM672" s="34">
        <v>3.0000002000000001</v>
      </c>
      <c r="BN672" s="34">
        <v>5</v>
      </c>
      <c r="BO672" s="34">
        <v>0</v>
      </c>
      <c r="BP672" s="34">
        <v>4.1167434000000003E-2</v>
      </c>
      <c r="BQ672" s="34"/>
      <c r="BR672" s="34"/>
      <c r="BS672" s="34"/>
      <c r="BT672" s="34"/>
      <c r="BU672" s="34"/>
      <c r="BV672" s="34">
        <v>1.5000001000000001</v>
      </c>
      <c r="BW672" s="34"/>
      <c r="BX672" s="34"/>
      <c r="BY672" s="34">
        <v>2.5200002000000001</v>
      </c>
      <c r="BZ672" s="34">
        <v>5.67</v>
      </c>
      <c r="CA672" s="34"/>
      <c r="CB672" s="34"/>
      <c r="CC672" s="34"/>
      <c r="CD672" s="34"/>
      <c r="CE672" s="34"/>
      <c r="CF672" s="34"/>
      <c r="CG672" s="34"/>
      <c r="CH672" s="34"/>
      <c r="CI672" s="34"/>
      <c r="CJ672" s="34"/>
      <c r="CK672" s="34"/>
      <c r="CL672" s="34"/>
      <c r="CM672" s="34"/>
      <c r="CN672" s="34" t="s">
        <v>2182</v>
      </c>
    </row>
    <row r="673" spans="1:92">
      <c r="A673" t="s">
        <v>2890</v>
      </c>
      <c r="B673">
        <v>991</v>
      </c>
      <c r="C673" t="s">
        <v>610</v>
      </c>
      <c r="D673">
        <v>3.8678620000000001</v>
      </c>
      <c r="E673">
        <v>2.907197</v>
      </c>
      <c r="F673">
        <v>2666.7775999999999</v>
      </c>
      <c r="G673">
        <v>659.28830000000005</v>
      </c>
      <c r="H673">
        <v>404.28687000000002</v>
      </c>
      <c r="I673">
        <v>978.45219999999995</v>
      </c>
      <c r="J673">
        <v>624.75019999999995</v>
      </c>
      <c r="K673">
        <v>9</v>
      </c>
      <c r="L673">
        <v>56.713515999999998</v>
      </c>
      <c r="M673">
        <v>116.28787</v>
      </c>
      <c r="N673" t="s">
        <v>2184</v>
      </c>
      <c r="O673">
        <v>84.083954000000006</v>
      </c>
      <c r="P673">
        <v>96.906570000000002</v>
      </c>
      <c r="Q673">
        <v>478</v>
      </c>
      <c r="R673">
        <v>3.9329999999999998</v>
      </c>
      <c r="S673">
        <v>4.1310000000000002</v>
      </c>
      <c r="T673">
        <v>3.9329999999999998</v>
      </c>
      <c r="U673">
        <v>3.41</v>
      </c>
      <c r="V673">
        <v>6.9790000000000001</v>
      </c>
      <c r="W673">
        <v>6.2530000000000001</v>
      </c>
      <c r="X673">
        <v>8.8550000000000004</v>
      </c>
      <c r="Y673">
        <v>7.0759999999999996</v>
      </c>
      <c r="Z673">
        <v>8.2159999999999993</v>
      </c>
      <c r="AA673">
        <v>6.101</v>
      </c>
      <c r="AB673">
        <v>1.6419999999999999</v>
      </c>
      <c r="AC673">
        <v>0.47299999999999998</v>
      </c>
      <c r="AD673">
        <v>101051.94</v>
      </c>
      <c r="AE673">
        <v>8245.2800000000007</v>
      </c>
      <c r="AF673">
        <v>20963.305</v>
      </c>
      <c r="AG673">
        <v>3.5</v>
      </c>
      <c r="AH673">
        <v>2.5</v>
      </c>
      <c r="AI673">
        <v>0.16666666999999999</v>
      </c>
      <c r="AJ673">
        <v>5.8333334000000001E-2</v>
      </c>
      <c r="AK673">
        <v>0.43311392999999998</v>
      </c>
      <c r="AL673">
        <v>9.0893470000000004E-2</v>
      </c>
      <c r="AM673">
        <v>30</v>
      </c>
      <c r="AN673">
        <v>7</v>
      </c>
      <c r="AO673">
        <v>50</v>
      </c>
      <c r="AP673">
        <v>90</v>
      </c>
      <c r="AQ673" s="34">
        <v>10.873100000000001</v>
      </c>
      <c r="AR673" s="34">
        <v>12.363769</v>
      </c>
      <c r="AS673" s="34">
        <v>0.52611774</v>
      </c>
      <c r="AT673" s="34">
        <v>144.32648</v>
      </c>
      <c r="AU673" s="34">
        <v>167.82622000000001</v>
      </c>
      <c r="AV673" s="34"/>
      <c r="AW673" s="34"/>
      <c r="AX673" s="34">
        <v>0.45945796</v>
      </c>
      <c r="AY673" s="34">
        <v>0.86148369999999996</v>
      </c>
      <c r="AZ673" s="34">
        <v>0.57432240000000001</v>
      </c>
      <c r="BA673" s="34">
        <v>3.0000002000000001</v>
      </c>
      <c r="BB673" s="34">
        <v>0.67263996999999998</v>
      </c>
      <c r="BC673" s="34">
        <v>0</v>
      </c>
      <c r="BD673" s="34">
        <v>0</v>
      </c>
      <c r="BE673" s="34">
        <v>0.1</v>
      </c>
      <c r="BF673" s="34">
        <v>0</v>
      </c>
      <c r="BG673" s="34">
        <v>0.5</v>
      </c>
      <c r="BH673" s="34">
        <v>1.4000001</v>
      </c>
      <c r="BI673" s="34">
        <v>2.1000000999999999</v>
      </c>
      <c r="BJ673" s="34">
        <v>3.0000002000000001</v>
      </c>
      <c r="BK673" s="34">
        <v>3.0000002000000001</v>
      </c>
      <c r="BL673" s="34">
        <v>0</v>
      </c>
      <c r="BM673" s="34">
        <v>3.0000002000000001</v>
      </c>
      <c r="BN673" s="34">
        <v>3.0000002000000001</v>
      </c>
      <c r="BO673" s="34">
        <v>0</v>
      </c>
      <c r="BP673" s="34">
        <v>4.1167434000000003E-2</v>
      </c>
      <c r="BQ673" s="34"/>
      <c r="BR673" s="34"/>
      <c r="BS673" s="34"/>
      <c r="BT673" s="34"/>
      <c r="BU673" s="34"/>
      <c r="BV673" s="34">
        <v>2.1000000999999999</v>
      </c>
      <c r="BW673" s="34"/>
      <c r="BX673" s="34"/>
      <c r="BY673" s="34">
        <v>3.6000000999999999</v>
      </c>
      <c r="BZ673" s="34">
        <v>8.1</v>
      </c>
      <c r="CA673" s="34"/>
      <c r="CB673" s="34"/>
      <c r="CC673" s="34"/>
      <c r="CD673" s="34"/>
      <c r="CE673" s="34"/>
      <c r="CF673" s="34"/>
      <c r="CG673" s="34"/>
      <c r="CH673" s="34"/>
      <c r="CI673" s="34"/>
      <c r="CJ673" s="34"/>
      <c r="CK673" s="34"/>
      <c r="CL673" s="34"/>
      <c r="CM673" s="34"/>
      <c r="CN673" s="34" t="s">
        <v>2176</v>
      </c>
    </row>
    <row r="674" spans="1:92">
      <c r="A674" t="s">
        <v>2891</v>
      </c>
      <c r="B674">
        <v>992</v>
      </c>
      <c r="C674" t="s">
        <v>611</v>
      </c>
      <c r="D674">
        <v>5.4438333999999999</v>
      </c>
      <c r="E674">
        <v>2.9505754</v>
      </c>
      <c r="F674">
        <v>2117.395</v>
      </c>
      <c r="G674">
        <v>442.09746999999999</v>
      </c>
      <c r="H674">
        <v>399.29993000000002</v>
      </c>
      <c r="I674">
        <v>651.2473</v>
      </c>
      <c r="J674">
        <v>624.75019999999995</v>
      </c>
      <c r="K674">
        <v>9</v>
      </c>
      <c r="L674">
        <v>79.821600000000004</v>
      </c>
      <c r="M674">
        <v>118.02301</v>
      </c>
      <c r="N674" t="s">
        <v>2184</v>
      </c>
      <c r="O674">
        <v>118.34421</v>
      </c>
      <c r="P674">
        <v>98.352509999999995</v>
      </c>
      <c r="Q674">
        <v>579</v>
      </c>
      <c r="R674">
        <v>4.6660000000000004</v>
      </c>
      <c r="S674">
        <v>3.681</v>
      </c>
      <c r="T674">
        <v>4.6660000000000004</v>
      </c>
      <c r="U674">
        <v>3.4350000000000001</v>
      </c>
      <c r="V674">
        <v>6.9370000000000003</v>
      </c>
      <c r="W674">
        <v>6.2930000000000001</v>
      </c>
      <c r="X674">
        <v>8.1229999999999993</v>
      </c>
      <c r="Y674">
        <v>7.1840000000000002</v>
      </c>
      <c r="Z674">
        <v>9</v>
      </c>
      <c r="AA674">
        <v>5.9390000000000001</v>
      </c>
      <c r="AB674">
        <v>2.6150000000000002</v>
      </c>
      <c r="AC674">
        <v>1.468</v>
      </c>
      <c r="AD674">
        <v>94648.95</v>
      </c>
      <c r="AE674">
        <v>6396.85</v>
      </c>
      <c r="AF674">
        <v>24130.59</v>
      </c>
      <c r="AG674">
        <v>3.5</v>
      </c>
      <c r="AH674">
        <v>2.5</v>
      </c>
      <c r="AI674">
        <v>0.25</v>
      </c>
      <c r="AJ674">
        <v>8.3333335999999994E-2</v>
      </c>
      <c r="AK674">
        <v>0.33824926999999999</v>
      </c>
      <c r="AL674">
        <v>0.15285715</v>
      </c>
      <c r="AM674">
        <v>20</v>
      </c>
      <c r="AN674">
        <v>7</v>
      </c>
      <c r="AO674">
        <v>60</v>
      </c>
      <c r="AP674">
        <v>100</v>
      </c>
      <c r="AQ674" s="34">
        <v>9.8647089999999995</v>
      </c>
      <c r="AR674" s="34">
        <v>11.048470999999999</v>
      </c>
      <c r="AS674" s="34">
        <v>2.4990594000000002</v>
      </c>
      <c r="AT674" s="34">
        <v>240.95</v>
      </c>
      <c r="AU674" s="34">
        <v>264.36223999999999</v>
      </c>
      <c r="AV674" s="34"/>
      <c r="AW674" s="34"/>
      <c r="AX674" s="34">
        <v>36.756633999999998</v>
      </c>
      <c r="AY674" s="34">
        <v>5.5134954</v>
      </c>
      <c r="AZ674" s="34">
        <v>2.2053983000000001</v>
      </c>
      <c r="BA674" s="34">
        <v>0.5</v>
      </c>
      <c r="BB674" s="34">
        <v>0.44842500000000002</v>
      </c>
      <c r="BC674" s="34">
        <v>0</v>
      </c>
      <c r="BD674" s="34">
        <v>0</v>
      </c>
      <c r="BE674" s="34">
        <v>0.1</v>
      </c>
      <c r="BF674" s="34">
        <v>0</v>
      </c>
      <c r="BG674" s="34">
        <v>0.4</v>
      </c>
      <c r="BH674" s="34">
        <v>0.8</v>
      </c>
      <c r="BI674" s="34">
        <v>1.4000001</v>
      </c>
      <c r="BJ674" s="34">
        <v>9</v>
      </c>
      <c r="BK674" s="34">
        <v>4</v>
      </c>
      <c r="BL674" s="34">
        <v>0</v>
      </c>
      <c r="BM674" s="34">
        <v>3.0000002000000001</v>
      </c>
      <c r="BN674" s="34">
        <v>6.0000004999999996</v>
      </c>
      <c r="BO674" s="34">
        <v>0</v>
      </c>
      <c r="BP674" s="34">
        <v>4.1167434000000003E-2</v>
      </c>
      <c r="BQ674" s="34"/>
      <c r="BR674" s="34"/>
      <c r="BS674" s="34"/>
      <c r="BT674" s="34"/>
      <c r="BU674" s="34"/>
      <c r="BV674" s="34">
        <v>3.0000002000000001</v>
      </c>
      <c r="BW674" s="34"/>
      <c r="BX674" s="34"/>
      <c r="BY674" s="34">
        <v>5.76</v>
      </c>
      <c r="BZ674" s="34">
        <v>12.960001</v>
      </c>
      <c r="CA674" s="34"/>
      <c r="CB674" s="34"/>
      <c r="CC674" s="34"/>
      <c r="CD674" s="34"/>
      <c r="CE674" s="34"/>
      <c r="CF674" s="34"/>
      <c r="CG674" s="34"/>
      <c r="CH674" s="34"/>
      <c r="CI674" s="34"/>
      <c r="CJ674" s="34"/>
      <c r="CK674" s="34"/>
      <c r="CL674" s="34"/>
      <c r="CM674" s="34"/>
      <c r="CN674" s="34" t="s">
        <v>2182</v>
      </c>
    </row>
    <row r="675" spans="1:92">
      <c r="A675" t="s">
        <v>2892</v>
      </c>
      <c r="B675">
        <v>993</v>
      </c>
      <c r="C675" t="s">
        <v>612</v>
      </c>
      <c r="D675">
        <v>2.9576829999999998</v>
      </c>
      <c r="E675">
        <v>3.2354745999999999</v>
      </c>
      <c r="F675">
        <v>3617.3051999999998</v>
      </c>
      <c r="G675">
        <v>1034.6790000000001</v>
      </c>
      <c r="H675">
        <v>406.02843999999999</v>
      </c>
      <c r="I675">
        <v>2021.5464999999999</v>
      </c>
      <c r="J675">
        <v>155.05116000000001</v>
      </c>
      <c r="K675">
        <v>9</v>
      </c>
      <c r="L675">
        <v>43.367786000000002</v>
      </c>
      <c r="M675">
        <v>129.41898</v>
      </c>
      <c r="N675" t="s">
        <v>2184</v>
      </c>
      <c r="O675">
        <v>64.297460000000001</v>
      </c>
      <c r="P675">
        <v>107.84916</v>
      </c>
      <c r="Q675">
        <v>442</v>
      </c>
      <c r="R675">
        <v>3.597</v>
      </c>
      <c r="S675">
        <v>4.8120000000000003</v>
      </c>
      <c r="T675">
        <v>3.44</v>
      </c>
      <c r="U675">
        <v>3.597</v>
      </c>
      <c r="V675">
        <v>3.6429999999999998</v>
      </c>
      <c r="W675">
        <v>6.5510000000000002</v>
      </c>
      <c r="X675">
        <v>5.8419999999999996</v>
      </c>
      <c r="Y675">
        <v>0</v>
      </c>
      <c r="Z675">
        <v>1.81</v>
      </c>
      <c r="AA675">
        <v>1.514</v>
      </c>
      <c r="AB675">
        <v>0.17399999999999999</v>
      </c>
      <c r="AC675">
        <v>0.122</v>
      </c>
      <c r="AD675">
        <v>10168.691999999999</v>
      </c>
      <c r="AE675">
        <v>10793.67</v>
      </c>
      <c r="AF675">
        <v>20112.888999999999</v>
      </c>
      <c r="AG675">
        <v>3.5</v>
      </c>
      <c r="AH675">
        <v>2.5</v>
      </c>
      <c r="AI675">
        <v>0.25</v>
      </c>
      <c r="AJ675">
        <v>8.3333339999999995E-3</v>
      </c>
      <c r="AK675">
        <v>0.53850129999999996</v>
      </c>
      <c r="AL675">
        <v>0.17499998</v>
      </c>
      <c r="AM675">
        <v>40</v>
      </c>
      <c r="AN675">
        <v>7</v>
      </c>
      <c r="AO675">
        <v>70</v>
      </c>
      <c r="AP675">
        <v>30</v>
      </c>
      <c r="AQ675" s="34">
        <v>0</v>
      </c>
      <c r="AR675" s="34">
        <v>0</v>
      </c>
      <c r="AS675" s="34">
        <v>1.0421731000000001</v>
      </c>
      <c r="AT675" s="34">
        <v>0</v>
      </c>
      <c r="AU675" s="34">
        <v>0.50256940000000005</v>
      </c>
      <c r="AV675" s="34"/>
      <c r="AW675" s="34"/>
      <c r="AX675" s="34">
        <v>2.7567477</v>
      </c>
      <c r="AY675" s="34">
        <v>0.80405134</v>
      </c>
      <c r="AZ675" s="34"/>
      <c r="BA675" s="34">
        <v>3.0000002000000001</v>
      </c>
      <c r="BB675" s="34">
        <v>0.99683504999999994</v>
      </c>
      <c r="BC675" s="34">
        <v>0</v>
      </c>
      <c r="BD675" s="34">
        <v>0</v>
      </c>
      <c r="BE675" s="34">
        <v>0.1</v>
      </c>
      <c r="BF675" s="34">
        <v>0</v>
      </c>
      <c r="BG675" s="34">
        <v>1</v>
      </c>
      <c r="BH675" s="34">
        <v>3.0000002000000001</v>
      </c>
      <c r="BI675" s="34">
        <v>4.1000003999999999</v>
      </c>
      <c r="BJ675" s="34">
        <v>1.1000000000000001</v>
      </c>
      <c r="BK675" s="34">
        <v>1</v>
      </c>
      <c r="BL675" s="34">
        <v>0</v>
      </c>
      <c r="BM675" s="34">
        <v>0.70000004999999998</v>
      </c>
      <c r="BN675" s="34">
        <v>0</v>
      </c>
      <c r="BO675" s="34">
        <v>0</v>
      </c>
      <c r="BP675" s="34">
        <v>4.1167434000000003E-2</v>
      </c>
      <c r="BQ675" s="34"/>
      <c r="BR675" s="34"/>
      <c r="BS675" s="34">
        <v>0.92038850000000005</v>
      </c>
      <c r="BT675" s="34">
        <v>0</v>
      </c>
      <c r="BU675" s="34">
        <v>0</v>
      </c>
      <c r="BV675" s="34">
        <v>0.3</v>
      </c>
      <c r="BW675" s="34"/>
      <c r="BX675" s="34"/>
      <c r="BY675" s="34"/>
      <c r="BZ675" s="34"/>
      <c r="CA675" s="34"/>
      <c r="CB675" s="34"/>
      <c r="CC675" s="34"/>
      <c r="CD675" s="34"/>
      <c r="CE675" s="34"/>
      <c r="CF675" s="34"/>
      <c r="CG675" s="34"/>
      <c r="CH675" s="34"/>
      <c r="CI675" s="34"/>
      <c r="CJ675" s="34"/>
      <c r="CK675" s="34"/>
      <c r="CL675" s="34"/>
      <c r="CM675" s="34"/>
      <c r="CN675" s="34" t="s">
        <v>2182</v>
      </c>
    </row>
    <row r="676" spans="1:92">
      <c r="A676" t="s">
        <v>2893</v>
      </c>
      <c r="B676">
        <v>994</v>
      </c>
      <c r="C676" t="s">
        <v>613</v>
      </c>
      <c r="D676">
        <v>7.4981675000000001</v>
      </c>
      <c r="E676">
        <v>5.9491290000000001</v>
      </c>
      <c r="F676">
        <v>5201.51</v>
      </c>
      <c r="G676">
        <v>876.14886000000001</v>
      </c>
      <c r="H676">
        <v>427.95010000000002</v>
      </c>
      <c r="I676">
        <v>3272.6610000000001</v>
      </c>
      <c r="J676">
        <v>624.75019999999995</v>
      </c>
      <c r="K676">
        <v>10</v>
      </c>
      <c r="L676">
        <v>100.242874</v>
      </c>
      <c r="M676">
        <v>126.577225</v>
      </c>
      <c r="N676" t="s">
        <v>2190</v>
      </c>
      <c r="O676">
        <v>102.71462</v>
      </c>
      <c r="P676">
        <v>90.138319999999993</v>
      </c>
      <c r="Q676">
        <v>565</v>
      </c>
      <c r="R676">
        <v>5.4770000000000003</v>
      </c>
      <c r="S676">
        <v>5.77</v>
      </c>
      <c r="T676">
        <v>5.4770000000000003</v>
      </c>
      <c r="U676">
        <v>4.8780000000000001</v>
      </c>
      <c r="V676">
        <v>6.0389999999999997</v>
      </c>
      <c r="W676">
        <v>7.5590000000000002</v>
      </c>
      <c r="X676">
        <v>8.1229999999999993</v>
      </c>
      <c r="Y676">
        <v>3.8210000000000002</v>
      </c>
      <c r="Z676">
        <v>4.9089999999999998</v>
      </c>
      <c r="AA676">
        <v>2.8650000000000002</v>
      </c>
      <c r="AB676">
        <v>1.474</v>
      </c>
      <c r="AC676">
        <v>0.56999999999999995</v>
      </c>
      <c r="AD676">
        <v>25138.164000000001</v>
      </c>
      <c r="AE676">
        <v>13869.5</v>
      </c>
      <c r="AF676">
        <v>32167.333999999999</v>
      </c>
      <c r="AG676">
        <v>3.5</v>
      </c>
      <c r="AH676">
        <v>2.5</v>
      </c>
      <c r="AI676">
        <v>0.4166667</v>
      </c>
      <c r="AJ676">
        <v>4.1666667999999997E-2</v>
      </c>
      <c r="AK676">
        <v>0.51887404999999998</v>
      </c>
      <c r="AL676">
        <v>0.36961277999999997</v>
      </c>
      <c r="AM676">
        <v>35</v>
      </c>
      <c r="AN676">
        <v>7</v>
      </c>
      <c r="AO676">
        <v>90</v>
      </c>
      <c r="AP676">
        <v>90</v>
      </c>
      <c r="AQ676" s="34">
        <v>3.5218262999999999</v>
      </c>
      <c r="AR676" s="34">
        <v>2.512715</v>
      </c>
      <c r="AS676" s="34">
        <v>0</v>
      </c>
      <c r="AT676" s="34">
        <v>4.6114744999999999</v>
      </c>
      <c r="AU676" s="34">
        <v>9.5798020000000008</v>
      </c>
      <c r="AV676" s="34"/>
      <c r="AW676" s="34"/>
      <c r="AX676" s="34">
        <v>0.34459347000000001</v>
      </c>
      <c r="AY676" s="34">
        <v>0.68918692999999998</v>
      </c>
      <c r="AZ676" s="34">
        <v>0.22972898</v>
      </c>
      <c r="BA676" s="34">
        <v>0.5</v>
      </c>
      <c r="BB676" s="34">
        <v>0.78475004000000004</v>
      </c>
      <c r="BC676" s="34">
        <v>0</v>
      </c>
      <c r="BD676" s="34">
        <v>0</v>
      </c>
      <c r="BE676" s="34">
        <v>0.1</v>
      </c>
      <c r="BF676" s="34">
        <v>0</v>
      </c>
      <c r="BG676" s="34">
        <v>2</v>
      </c>
      <c r="BH676" s="34">
        <v>2.6000000999999999</v>
      </c>
      <c r="BI676" s="34">
        <v>7.7000003000000001</v>
      </c>
      <c r="BJ676" s="34">
        <v>3.0000002000000001</v>
      </c>
      <c r="BK676" s="34">
        <v>5</v>
      </c>
      <c r="BL676" s="34">
        <v>0</v>
      </c>
      <c r="BM676" s="34">
        <v>1</v>
      </c>
      <c r="BN676" s="34">
        <v>1</v>
      </c>
      <c r="BO676" s="34">
        <v>0</v>
      </c>
      <c r="BP676" s="34">
        <v>4.1167434000000003E-2</v>
      </c>
      <c r="BQ676" s="34"/>
      <c r="BR676" s="34"/>
      <c r="BS676" s="34">
        <v>0.1324034</v>
      </c>
      <c r="BT676" s="34">
        <v>0</v>
      </c>
      <c r="BU676" s="34">
        <v>0</v>
      </c>
      <c r="BV676" s="34">
        <v>1.5000001000000001</v>
      </c>
      <c r="BW676" s="34"/>
      <c r="BX676" s="34"/>
      <c r="BY676" s="34">
        <v>2.5200002000000001</v>
      </c>
      <c r="BZ676" s="34">
        <v>8.1</v>
      </c>
      <c r="CA676" s="34"/>
      <c r="CB676" s="34"/>
      <c r="CC676" s="34"/>
      <c r="CD676" s="34"/>
      <c r="CE676" s="34"/>
      <c r="CF676" s="34"/>
      <c r="CG676" s="34"/>
      <c r="CH676" s="34"/>
      <c r="CI676" s="34"/>
      <c r="CJ676" s="34"/>
      <c r="CK676" s="34"/>
      <c r="CL676" s="34"/>
      <c r="CM676" s="34"/>
      <c r="CN676" s="34" t="s">
        <v>2176</v>
      </c>
    </row>
    <row r="677" spans="1:92">
      <c r="A677" t="s">
        <v>2894</v>
      </c>
      <c r="B677">
        <v>995</v>
      </c>
      <c r="C677" t="s">
        <v>614</v>
      </c>
      <c r="D677">
        <v>8.2295180000000006</v>
      </c>
      <c r="E677">
        <v>6.2093486999999996</v>
      </c>
      <c r="F677">
        <v>5181.1180000000004</v>
      </c>
      <c r="G677">
        <v>876.14886000000001</v>
      </c>
      <c r="H677">
        <v>407.55835000000002</v>
      </c>
      <c r="I677">
        <v>3272.6610000000001</v>
      </c>
      <c r="J677">
        <v>624.75019999999995</v>
      </c>
      <c r="K677">
        <v>12</v>
      </c>
      <c r="L677">
        <v>70.579055999999994</v>
      </c>
      <c r="M677">
        <v>85.059569999999994</v>
      </c>
      <c r="N677" t="s">
        <v>2175</v>
      </c>
      <c r="O677">
        <v>40.143990000000002</v>
      </c>
      <c r="P677">
        <v>78.599350000000001</v>
      </c>
      <c r="Q677">
        <v>666</v>
      </c>
      <c r="R677">
        <v>5.7370000000000001</v>
      </c>
      <c r="S677">
        <v>5.758</v>
      </c>
      <c r="T677">
        <v>5.7370000000000001</v>
      </c>
      <c r="U677">
        <v>4.984</v>
      </c>
      <c r="V677">
        <v>6.375</v>
      </c>
      <c r="W677">
        <v>8.6969999999999992</v>
      </c>
      <c r="X677">
        <v>5.8419999999999996</v>
      </c>
      <c r="Y677">
        <v>4.2290000000000001</v>
      </c>
      <c r="Z677">
        <v>5.9320000000000004</v>
      </c>
      <c r="AA677">
        <v>3.78</v>
      </c>
      <c r="AB677">
        <v>1.5820000000000001</v>
      </c>
      <c r="AC677">
        <v>0.56999999999999995</v>
      </c>
      <c r="AD677">
        <v>43434.413999999997</v>
      </c>
      <c r="AE677">
        <v>13869.5</v>
      </c>
      <c r="AF677">
        <v>32167.333999999999</v>
      </c>
      <c r="AG677">
        <v>3.5</v>
      </c>
      <c r="AH677">
        <v>2.5</v>
      </c>
      <c r="AI677">
        <v>0.4166667</v>
      </c>
      <c r="AJ677">
        <v>5.8333334000000001E-2</v>
      </c>
      <c r="AK677">
        <v>0.51887404999999998</v>
      </c>
      <c r="AL677">
        <v>0.36961277999999997</v>
      </c>
      <c r="AM677">
        <v>35</v>
      </c>
      <c r="AN677">
        <v>7</v>
      </c>
      <c r="AO677">
        <v>90</v>
      </c>
      <c r="AP677">
        <v>90</v>
      </c>
      <c r="AQ677" s="34">
        <v>7.7480180000000001</v>
      </c>
      <c r="AR677" s="34">
        <v>2.5788395</v>
      </c>
      <c r="AS677" s="34">
        <v>0.28174611999999999</v>
      </c>
      <c r="AT677" s="34">
        <v>15.344523000000001</v>
      </c>
      <c r="AU677" s="34">
        <v>25.776527000000002</v>
      </c>
      <c r="AV677" s="34"/>
      <c r="AW677" s="34"/>
      <c r="AX677" s="34">
        <v>0.34459347000000001</v>
      </c>
      <c r="AY677" s="34">
        <v>0.68918692999999998</v>
      </c>
      <c r="AZ677" s="34">
        <v>0.22972898</v>
      </c>
      <c r="BA677" s="34">
        <v>0.5</v>
      </c>
      <c r="BB677" s="34">
        <v>0.78475004000000004</v>
      </c>
      <c r="BC677" s="34">
        <v>0</v>
      </c>
      <c r="BD677" s="34">
        <v>0</v>
      </c>
      <c r="BE677" s="34">
        <v>0.1</v>
      </c>
      <c r="BF677" s="34">
        <v>0</v>
      </c>
      <c r="BG677" s="34">
        <v>2</v>
      </c>
      <c r="BH677" s="34">
        <v>2.6000000999999999</v>
      </c>
      <c r="BI677" s="34">
        <v>7.7000003000000001</v>
      </c>
      <c r="BJ677" s="34">
        <v>3.0000002000000001</v>
      </c>
      <c r="BK677" s="34">
        <v>5</v>
      </c>
      <c r="BL677" s="34">
        <v>0</v>
      </c>
      <c r="BM677" s="34">
        <v>1</v>
      </c>
      <c r="BN677" s="34">
        <v>1</v>
      </c>
      <c r="BO677" s="34">
        <v>0</v>
      </c>
      <c r="BP677" s="34">
        <v>4.1167434000000003E-2</v>
      </c>
      <c r="BQ677" s="34"/>
      <c r="BR677" s="34"/>
      <c r="BS677" s="34">
        <v>5.9641182000000001E-2</v>
      </c>
      <c r="BT677" s="34">
        <v>0</v>
      </c>
      <c r="BU677" s="34">
        <v>0</v>
      </c>
      <c r="BV677" s="34">
        <v>2.1000000999999999</v>
      </c>
      <c r="BW677" s="34"/>
      <c r="BX677" s="34"/>
      <c r="BY677" s="34">
        <v>3.6000000999999999</v>
      </c>
      <c r="BZ677" s="34">
        <v>8.1</v>
      </c>
      <c r="CA677" s="34"/>
      <c r="CB677" s="34"/>
      <c r="CC677" s="34"/>
      <c r="CD677" s="34"/>
      <c r="CE677" s="34"/>
      <c r="CF677" s="34"/>
      <c r="CG677" s="34"/>
      <c r="CH677" s="34"/>
      <c r="CI677" s="34"/>
      <c r="CJ677" s="34"/>
      <c r="CK677" s="34"/>
      <c r="CL677" s="34"/>
      <c r="CM677" s="34"/>
      <c r="CN677" s="34" t="s">
        <v>2176</v>
      </c>
    </row>
    <row r="678" spans="1:92">
      <c r="A678" t="s">
        <v>2895</v>
      </c>
      <c r="B678">
        <v>996</v>
      </c>
      <c r="C678" t="s">
        <v>615</v>
      </c>
      <c r="D678">
        <v>6.2131943999999999</v>
      </c>
      <c r="E678">
        <v>4.8654475000000001</v>
      </c>
      <c r="F678">
        <v>4275.884</v>
      </c>
      <c r="G678">
        <v>862.49620000000004</v>
      </c>
      <c r="H678">
        <v>407.69296000000003</v>
      </c>
      <c r="I678">
        <v>2380.9443000000001</v>
      </c>
      <c r="J678">
        <v>624.75019999999995</v>
      </c>
      <c r="K678">
        <v>10</v>
      </c>
      <c r="L678">
        <v>83.064094999999995</v>
      </c>
      <c r="M678">
        <v>103.52016399999999</v>
      </c>
      <c r="N678" t="s">
        <v>2197</v>
      </c>
      <c r="O678">
        <v>68.276854999999998</v>
      </c>
      <c r="P678">
        <v>156.94991999999999</v>
      </c>
      <c r="Q678">
        <v>566</v>
      </c>
      <c r="R678">
        <v>4.9850000000000003</v>
      </c>
      <c r="S678">
        <v>5.2309999999999999</v>
      </c>
      <c r="T678">
        <v>4.9850000000000003</v>
      </c>
      <c r="U678">
        <v>4.4119999999999999</v>
      </c>
      <c r="V678">
        <v>6.2370000000000001</v>
      </c>
      <c r="W678">
        <v>7.8220000000000001</v>
      </c>
      <c r="X678">
        <v>7.1920000000000002</v>
      </c>
      <c r="Y678">
        <v>4.3319999999999999</v>
      </c>
      <c r="Z678">
        <v>5.9059999999999997</v>
      </c>
      <c r="AA678">
        <v>3.9649999999999999</v>
      </c>
      <c r="AB678">
        <v>1.4850000000000001</v>
      </c>
      <c r="AC678">
        <v>0.45500000000000002</v>
      </c>
      <c r="AD678">
        <v>54517.39</v>
      </c>
      <c r="AE678">
        <v>11669.5</v>
      </c>
      <c r="AF678">
        <v>24791.434000000001</v>
      </c>
      <c r="AG678">
        <v>3.5</v>
      </c>
      <c r="AH678">
        <v>2.5</v>
      </c>
      <c r="AI678">
        <v>0.33333333999999998</v>
      </c>
      <c r="AJ678">
        <v>5.8333334000000001E-2</v>
      </c>
      <c r="AK678">
        <v>0.45339942</v>
      </c>
      <c r="AL678">
        <v>0.23119265999999999</v>
      </c>
      <c r="AM678">
        <v>35</v>
      </c>
      <c r="AN678">
        <v>7</v>
      </c>
      <c r="AO678">
        <v>70</v>
      </c>
      <c r="AP678">
        <v>90</v>
      </c>
      <c r="AQ678" s="34">
        <v>7.3958364000000003</v>
      </c>
      <c r="AR678" s="34">
        <v>5.4552373999999997</v>
      </c>
      <c r="AS678" s="34">
        <v>0.52827394000000005</v>
      </c>
      <c r="AT678" s="34">
        <v>40.249755999999998</v>
      </c>
      <c r="AU678" s="34">
        <v>53.629105000000003</v>
      </c>
      <c r="AV678" s="34"/>
      <c r="AW678" s="34"/>
      <c r="AX678" s="34">
        <v>0.34459347000000001</v>
      </c>
      <c r="AY678" s="34">
        <v>0.68918692999999998</v>
      </c>
      <c r="AZ678" s="34">
        <v>0.22972898</v>
      </c>
      <c r="BA678" s="34">
        <v>0.5</v>
      </c>
      <c r="BB678" s="34">
        <v>0.78475004000000004</v>
      </c>
      <c r="BC678" s="34">
        <v>0</v>
      </c>
      <c r="BD678" s="34">
        <v>0</v>
      </c>
      <c r="BE678" s="34">
        <v>0.1</v>
      </c>
      <c r="BF678" s="34">
        <v>0</v>
      </c>
      <c r="BG678" s="34">
        <v>1.5000001000000001</v>
      </c>
      <c r="BH678" s="34">
        <v>2</v>
      </c>
      <c r="BI678" s="34">
        <v>5</v>
      </c>
      <c r="BJ678" s="34">
        <v>2</v>
      </c>
      <c r="BK678" s="34">
        <v>4</v>
      </c>
      <c r="BL678" s="34">
        <v>0</v>
      </c>
      <c r="BM678" s="34">
        <v>1</v>
      </c>
      <c r="BN678" s="34">
        <v>1</v>
      </c>
      <c r="BO678" s="34">
        <v>0</v>
      </c>
      <c r="BP678" s="34">
        <v>4.1167434000000003E-2</v>
      </c>
      <c r="BQ678" s="34"/>
      <c r="BR678" s="34"/>
      <c r="BS678" s="34">
        <v>0.15268144</v>
      </c>
      <c r="BT678" s="34">
        <v>0</v>
      </c>
      <c r="BU678" s="34">
        <v>0</v>
      </c>
      <c r="BV678" s="34">
        <v>2.1000000999999999</v>
      </c>
      <c r="BW678" s="34"/>
      <c r="BX678" s="34"/>
      <c r="BY678" s="34">
        <v>3.6000000999999999</v>
      </c>
      <c r="BZ678" s="34">
        <v>8.1</v>
      </c>
      <c r="CA678" s="34"/>
      <c r="CB678" s="34"/>
      <c r="CC678" s="34"/>
      <c r="CD678" s="34"/>
      <c r="CE678" s="34"/>
      <c r="CF678" s="34"/>
      <c r="CG678" s="34"/>
      <c r="CH678" s="34"/>
      <c r="CI678" s="34"/>
      <c r="CJ678" s="34"/>
      <c r="CK678" s="34"/>
      <c r="CL678" s="34"/>
      <c r="CM678" s="34"/>
      <c r="CN678" s="34" t="s">
        <v>2176</v>
      </c>
    </row>
    <row r="679" spans="1:92">
      <c r="A679" t="s">
        <v>2896</v>
      </c>
      <c r="B679">
        <v>997</v>
      </c>
      <c r="C679" t="s">
        <v>611</v>
      </c>
      <c r="D679">
        <v>7.2103809999999999</v>
      </c>
      <c r="E679">
        <v>5.0386104999999999</v>
      </c>
      <c r="F679">
        <v>3651.1334999999999</v>
      </c>
      <c r="G679">
        <v>862.49620000000004</v>
      </c>
      <c r="H679">
        <v>407.69296000000003</v>
      </c>
      <c r="I679">
        <v>2380.9443000000001</v>
      </c>
      <c r="J679">
        <v>0</v>
      </c>
      <c r="K679">
        <v>10</v>
      </c>
      <c r="L679">
        <v>96.39546</v>
      </c>
      <c r="M679">
        <v>107.20448</v>
      </c>
      <c r="N679" t="s">
        <v>2197</v>
      </c>
      <c r="O679">
        <v>79.234954999999999</v>
      </c>
      <c r="P679">
        <v>162.53583</v>
      </c>
      <c r="Q679">
        <v>555</v>
      </c>
      <c r="R679">
        <v>5.37</v>
      </c>
      <c r="S679">
        <v>4.8339999999999996</v>
      </c>
      <c r="T679">
        <v>5.37</v>
      </c>
      <c r="U679">
        <v>4.4889999999999999</v>
      </c>
      <c r="V679">
        <v>5.0430000000000001</v>
      </c>
      <c r="W679">
        <v>5.3070000000000004</v>
      </c>
      <c r="X679">
        <v>5.8419999999999996</v>
      </c>
      <c r="Y679">
        <v>4.5110000000000001</v>
      </c>
      <c r="Z679">
        <v>5.1219999999999999</v>
      </c>
      <c r="AA679">
        <v>3.169</v>
      </c>
      <c r="AB679">
        <v>1.4850000000000001</v>
      </c>
      <c r="AC679">
        <v>0.46800000000000003</v>
      </c>
      <c r="AD679">
        <v>41436.311999999998</v>
      </c>
      <c r="AE679">
        <v>8769.5</v>
      </c>
      <c r="AF679">
        <v>21935.541000000001</v>
      </c>
      <c r="AG679">
        <v>3.5</v>
      </c>
      <c r="AH679">
        <v>2.5</v>
      </c>
      <c r="AI679">
        <v>0.33333333999999998</v>
      </c>
      <c r="AJ679">
        <v>5.8333334000000001E-2</v>
      </c>
      <c r="AK679">
        <v>0.45339942</v>
      </c>
      <c r="AL679">
        <v>0.23119265999999999</v>
      </c>
      <c r="AM679">
        <v>35</v>
      </c>
      <c r="AN679">
        <v>7</v>
      </c>
      <c r="AO679">
        <v>70</v>
      </c>
      <c r="AP679">
        <v>90</v>
      </c>
      <c r="AQ679" s="34">
        <v>5.2827396000000002</v>
      </c>
      <c r="AR679" s="34">
        <v>4.2980650000000002</v>
      </c>
      <c r="AS679" s="34">
        <v>0.52827394000000005</v>
      </c>
      <c r="AT679" s="34">
        <v>99.653564000000003</v>
      </c>
      <c r="AU679" s="34">
        <v>109.76263400000001</v>
      </c>
      <c r="AV679" s="34"/>
      <c r="AW679" s="34"/>
      <c r="AX679" s="34">
        <v>0.34459347000000001</v>
      </c>
      <c r="AY679" s="34">
        <v>0.68918692999999998</v>
      </c>
      <c r="AZ679" s="34">
        <v>0.22972898</v>
      </c>
      <c r="BA679" s="34">
        <v>0.5</v>
      </c>
      <c r="BB679" s="34">
        <v>0.78475004000000004</v>
      </c>
      <c r="BC679" s="34">
        <v>0</v>
      </c>
      <c r="BD679" s="34">
        <v>0</v>
      </c>
      <c r="BE679" s="34">
        <v>0.1</v>
      </c>
      <c r="BF679" s="34">
        <v>0</v>
      </c>
      <c r="BG679" s="34">
        <v>1.5000001000000001</v>
      </c>
      <c r="BH679" s="34">
        <v>2</v>
      </c>
      <c r="BI679" s="34">
        <v>5</v>
      </c>
      <c r="BJ679" s="34">
        <v>2</v>
      </c>
      <c r="BK679" s="34">
        <v>4</v>
      </c>
      <c r="BL679" s="34">
        <v>0</v>
      </c>
      <c r="BM679" s="34">
        <v>1</v>
      </c>
      <c r="BN679" s="34">
        <v>1</v>
      </c>
      <c r="BO679" s="34">
        <v>0</v>
      </c>
      <c r="BP679" s="34">
        <v>4.1167434000000003E-2</v>
      </c>
      <c r="BQ679" s="34"/>
      <c r="BR679" s="34"/>
      <c r="BS679" s="34">
        <v>0.61072576000000001</v>
      </c>
      <c r="BT679" s="34">
        <v>0.14702654000000001</v>
      </c>
      <c r="BU679" s="34">
        <v>0</v>
      </c>
      <c r="BV679" s="34">
        <v>0</v>
      </c>
      <c r="BW679" s="34"/>
      <c r="BX679" s="34"/>
      <c r="BY679" s="34">
        <v>3.6000000999999999</v>
      </c>
      <c r="BZ679" s="34">
        <v>8.1</v>
      </c>
      <c r="CA679" s="34"/>
      <c r="CB679" s="34"/>
      <c r="CC679" s="34"/>
      <c r="CD679" s="34"/>
      <c r="CE679" s="34"/>
      <c r="CF679" s="34"/>
      <c r="CG679" s="34"/>
      <c r="CH679" s="34"/>
      <c r="CI679" s="34"/>
      <c r="CJ679" s="34"/>
      <c r="CK679" s="34"/>
      <c r="CL679" s="34"/>
      <c r="CM679" s="34"/>
      <c r="CN679" s="34" t="s">
        <v>2182</v>
      </c>
    </row>
    <row r="680" spans="1:92">
      <c r="A680" t="s">
        <v>2897</v>
      </c>
      <c r="B680">
        <v>998</v>
      </c>
      <c r="C680" t="s">
        <v>613</v>
      </c>
      <c r="D680">
        <v>9.9993350000000003</v>
      </c>
      <c r="E680">
        <v>6.6177963999999996</v>
      </c>
      <c r="F680">
        <v>4556.3680000000004</v>
      </c>
      <c r="G680">
        <v>876.14886000000001</v>
      </c>
      <c r="H680">
        <v>407.55835000000002</v>
      </c>
      <c r="I680">
        <v>3272.6610000000001</v>
      </c>
      <c r="J680">
        <v>0</v>
      </c>
      <c r="K680">
        <v>12</v>
      </c>
      <c r="L680">
        <v>85.757589999999993</v>
      </c>
      <c r="M680">
        <v>90.654740000000004</v>
      </c>
      <c r="N680" t="s">
        <v>2175</v>
      </c>
      <c r="O680">
        <v>48.777245000000001</v>
      </c>
      <c r="P680">
        <v>83.769570000000002</v>
      </c>
      <c r="Q680">
        <v>675</v>
      </c>
      <c r="R680">
        <v>6.3239999999999998</v>
      </c>
      <c r="S680">
        <v>5.4</v>
      </c>
      <c r="T680">
        <v>6.3239999999999998</v>
      </c>
      <c r="U680">
        <v>5.1449999999999996</v>
      </c>
      <c r="V680">
        <v>6.9950000000000001</v>
      </c>
      <c r="W680">
        <v>7.9180000000000001</v>
      </c>
      <c r="X680">
        <v>8.1229999999999993</v>
      </c>
      <c r="Y680">
        <v>5.694</v>
      </c>
      <c r="Z680">
        <v>4.7640000000000002</v>
      </c>
      <c r="AA680">
        <v>2.72</v>
      </c>
      <c r="AB680">
        <v>1.474</v>
      </c>
      <c r="AC680">
        <v>0.56999999999999995</v>
      </c>
      <c r="AD680">
        <v>25138.164000000001</v>
      </c>
      <c r="AE680">
        <v>10969.5</v>
      </c>
      <c r="AF680">
        <v>29267.333999999999</v>
      </c>
      <c r="AG680">
        <v>3.5</v>
      </c>
      <c r="AH680">
        <v>2.5</v>
      </c>
      <c r="AI680">
        <v>0.4166667</v>
      </c>
      <c r="AJ680">
        <v>4.1666667999999997E-2</v>
      </c>
      <c r="AK680">
        <v>0.51887404999999998</v>
      </c>
      <c r="AL680">
        <v>0.36961277999999997</v>
      </c>
      <c r="AM680">
        <v>35</v>
      </c>
      <c r="AN680">
        <v>7</v>
      </c>
      <c r="AO680">
        <v>90</v>
      </c>
      <c r="AP680">
        <v>90</v>
      </c>
      <c r="AQ680" s="34">
        <v>3.5218262999999999</v>
      </c>
      <c r="AR680" s="34">
        <v>2.512715</v>
      </c>
      <c r="AS680" s="34">
        <v>0</v>
      </c>
      <c r="AT680" s="34">
        <v>4.6114744999999999</v>
      </c>
      <c r="AU680" s="34">
        <v>9.5798020000000008</v>
      </c>
      <c r="AV680" s="34"/>
      <c r="AW680" s="34"/>
      <c r="AX680" s="34">
        <v>0.34459347000000001</v>
      </c>
      <c r="AY680" s="34">
        <v>0.68918692999999998</v>
      </c>
      <c r="AZ680" s="34">
        <v>0.22972898</v>
      </c>
      <c r="BA680" s="34">
        <v>0.5</v>
      </c>
      <c r="BB680" s="34">
        <v>0.78475004000000004</v>
      </c>
      <c r="BC680" s="34">
        <v>0</v>
      </c>
      <c r="BD680" s="34">
        <v>0</v>
      </c>
      <c r="BE680" s="34">
        <v>0.1</v>
      </c>
      <c r="BF680" s="34">
        <v>0</v>
      </c>
      <c r="BG680" s="34">
        <v>2</v>
      </c>
      <c r="BH680" s="34">
        <v>2.6000000999999999</v>
      </c>
      <c r="BI680" s="34">
        <v>7.7000003000000001</v>
      </c>
      <c r="BJ680" s="34">
        <v>3.0000002000000001</v>
      </c>
      <c r="BK680" s="34">
        <v>5</v>
      </c>
      <c r="BL680" s="34">
        <v>0</v>
      </c>
      <c r="BM680" s="34">
        <v>1</v>
      </c>
      <c r="BN680" s="34">
        <v>1</v>
      </c>
      <c r="BO680" s="34">
        <v>0</v>
      </c>
      <c r="BP680" s="34">
        <v>4.1167434000000003E-2</v>
      </c>
      <c r="BQ680" s="34"/>
      <c r="BR680" s="34"/>
      <c r="BS680" s="34">
        <v>0.1324034</v>
      </c>
      <c r="BT680" s="34">
        <v>0</v>
      </c>
      <c r="BU680" s="34">
        <v>0</v>
      </c>
      <c r="BV680" s="34">
        <v>0</v>
      </c>
      <c r="BW680" s="34"/>
      <c r="BX680" s="34"/>
      <c r="BY680" s="34">
        <v>2.5200002000000001</v>
      </c>
      <c r="BZ680" s="34">
        <v>8.1</v>
      </c>
      <c r="CA680" s="34"/>
      <c r="CB680" s="34"/>
      <c r="CC680" s="34"/>
      <c r="CD680" s="34"/>
      <c r="CE680" s="34"/>
      <c r="CF680" s="34"/>
      <c r="CG680" s="34"/>
      <c r="CH680" s="34"/>
      <c r="CI680" s="34"/>
      <c r="CJ680" s="34"/>
      <c r="CK680" s="34"/>
      <c r="CL680" s="34"/>
      <c r="CM680" s="34"/>
      <c r="CN680" s="34" t="s">
        <v>2173</v>
      </c>
    </row>
    <row r="681" spans="1:92">
      <c r="A681" t="s">
        <v>2898</v>
      </c>
      <c r="B681">
        <v>999</v>
      </c>
      <c r="C681" t="s">
        <v>614</v>
      </c>
      <c r="D681">
        <v>8.2295180000000006</v>
      </c>
      <c r="E681">
        <v>6.2093486999999996</v>
      </c>
      <c r="F681">
        <v>5181.1180000000004</v>
      </c>
      <c r="G681">
        <v>876.14886000000001</v>
      </c>
      <c r="H681">
        <v>407.55835000000002</v>
      </c>
      <c r="I681">
        <v>3272.6610000000001</v>
      </c>
      <c r="J681">
        <v>624.75019999999995</v>
      </c>
      <c r="K681">
        <v>12</v>
      </c>
      <c r="L681">
        <v>70.579055999999994</v>
      </c>
      <c r="M681">
        <v>85.059569999999994</v>
      </c>
      <c r="N681" t="s">
        <v>2175</v>
      </c>
      <c r="O681">
        <v>40.143990000000002</v>
      </c>
      <c r="P681">
        <v>78.599350000000001</v>
      </c>
      <c r="Q681">
        <v>666</v>
      </c>
      <c r="R681">
        <v>5.7370000000000001</v>
      </c>
      <c r="S681">
        <v>5.758</v>
      </c>
      <c r="T681">
        <v>5.7370000000000001</v>
      </c>
      <c r="U681">
        <v>4.984</v>
      </c>
      <c r="V681">
        <v>6.375</v>
      </c>
      <c r="W681">
        <v>8.6969999999999992</v>
      </c>
      <c r="X681">
        <v>5.8419999999999996</v>
      </c>
      <c r="Y681">
        <v>4.2290000000000001</v>
      </c>
      <c r="Z681">
        <v>5.9320000000000004</v>
      </c>
      <c r="AA681">
        <v>3.78</v>
      </c>
      <c r="AB681">
        <v>1.5820000000000001</v>
      </c>
      <c r="AC681">
        <v>0.56999999999999995</v>
      </c>
      <c r="AD681">
        <v>43434.413999999997</v>
      </c>
      <c r="AE681">
        <v>13869.5</v>
      </c>
      <c r="AF681">
        <v>32167.333999999999</v>
      </c>
      <c r="AG681">
        <v>3.5</v>
      </c>
      <c r="AH681">
        <v>2.5</v>
      </c>
      <c r="AI681">
        <v>0.4166667</v>
      </c>
      <c r="AJ681">
        <v>5.8333334000000001E-2</v>
      </c>
      <c r="AK681">
        <v>0.51887404999999998</v>
      </c>
      <c r="AL681">
        <v>0.36961277999999997</v>
      </c>
      <c r="AM681">
        <v>35</v>
      </c>
      <c r="AN681">
        <v>7</v>
      </c>
      <c r="AO681">
        <v>90</v>
      </c>
      <c r="AP681">
        <v>90</v>
      </c>
      <c r="AQ681" s="34">
        <v>7.7480180000000001</v>
      </c>
      <c r="AR681" s="34">
        <v>2.5788395</v>
      </c>
      <c r="AS681" s="34">
        <v>0.28174611999999999</v>
      </c>
      <c r="AT681" s="34">
        <v>15.344523000000001</v>
      </c>
      <c r="AU681" s="34">
        <v>25.776527000000002</v>
      </c>
      <c r="AV681" s="34"/>
      <c r="AW681" s="34"/>
      <c r="AX681" s="34">
        <v>0.34459347000000001</v>
      </c>
      <c r="AY681" s="34">
        <v>0.68918692999999998</v>
      </c>
      <c r="AZ681" s="34">
        <v>0.22972898</v>
      </c>
      <c r="BA681" s="34">
        <v>0.5</v>
      </c>
      <c r="BB681" s="34">
        <v>0.78475004000000004</v>
      </c>
      <c r="BC681" s="34">
        <v>0</v>
      </c>
      <c r="BD681" s="34">
        <v>0</v>
      </c>
      <c r="BE681" s="34">
        <v>0.1</v>
      </c>
      <c r="BF681" s="34">
        <v>0</v>
      </c>
      <c r="BG681" s="34">
        <v>2</v>
      </c>
      <c r="BH681" s="34">
        <v>2.6000000999999999</v>
      </c>
      <c r="BI681" s="34">
        <v>7.7000003000000001</v>
      </c>
      <c r="BJ681" s="34">
        <v>3.0000002000000001</v>
      </c>
      <c r="BK681" s="34">
        <v>5</v>
      </c>
      <c r="BL681" s="34">
        <v>0</v>
      </c>
      <c r="BM681" s="34">
        <v>1</v>
      </c>
      <c r="BN681" s="34">
        <v>1</v>
      </c>
      <c r="BO681" s="34">
        <v>0</v>
      </c>
      <c r="BP681" s="34">
        <v>4.1167434000000003E-2</v>
      </c>
      <c r="BQ681" s="34"/>
      <c r="BR681" s="34"/>
      <c r="BS681" s="34">
        <v>5.9641182000000001E-2</v>
      </c>
      <c r="BT681" s="34">
        <v>0</v>
      </c>
      <c r="BU681" s="34">
        <v>0</v>
      </c>
      <c r="BV681" s="34">
        <v>2.1000000999999999</v>
      </c>
      <c r="BW681" s="34"/>
      <c r="BX681" s="34"/>
      <c r="BY681" s="34">
        <v>3.6000000999999999</v>
      </c>
      <c r="BZ681" s="34">
        <v>8.1</v>
      </c>
      <c r="CA681" s="34"/>
      <c r="CB681" s="34"/>
      <c r="CC681" s="34"/>
      <c r="CD681" s="34"/>
      <c r="CE681" s="34"/>
      <c r="CF681" s="34"/>
      <c r="CG681" s="34"/>
      <c r="CH681" s="34"/>
      <c r="CI681" s="34"/>
      <c r="CJ681" s="34"/>
      <c r="CK681" s="34"/>
      <c r="CL681" s="34"/>
      <c r="CM681" s="34"/>
      <c r="CN681" s="34" t="s">
        <v>2173</v>
      </c>
    </row>
    <row r="682" spans="1:92">
      <c r="A682" t="s">
        <v>2899</v>
      </c>
      <c r="B682">
        <v>1000</v>
      </c>
      <c r="C682" t="s">
        <v>615</v>
      </c>
      <c r="D682">
        <v>6.2131943999999999</v>
      </c>
      <c r="E682">
        <v>4.8654475000000001</v>
      </c>
      <c r="F682">
        <v>4275.884</v>
      </c>
      <c r="G682">
        <v>862.49620000000004</v>
      </c>
      <c r="H682">
        <v>407.69296000000003</v>
      </c>
      <c r="I682">
        <v>2380.9443000000001</v>
      </c>
      <c r="J682">
        <v>624.75019999999995</v>
      </c>
      <c r="K682">
        <v>10</v>
      </c>
      <c r="L682">
        <v>83.064094999999995</v>
      </c>
      <c r="M682">
        <v>103.52016399999999</v>
      </c>
      <c r="N682" t="s">
        <v>2197</v>
      </c>
      <c r="O682">
        <v>68.276854999999998</v>
      </c>
      <c r="P682">
        <v>156.94991999999999</v>
      </c>
      <c r="Q682">
        <v>566</v>
      </c>
      <c r="R682">
        <v>4.9850000000000003</v>
      </c>
      <c r="S682">
        <v>5.2309999999999999</v>
      </c>
      <c r="T682">
        <v>4.9850000000000003</v>
      </c>
      <c r="U682">
        <v>4.4119999999999999</v>
      </c>
      <c r="V682">
        <v>6.2370000000000001</v>
      </c>
      <c r="W682">
        <v>7.8220000000000001</v>
      </c>
      <c r="X682">
        <v>7.1920000000000002</v>
      </c>
      <c r="Y682">
        <v>4.3319999999999999</v>
      </c>
      <c r="Z682">
        <v>5.9059999999999997</v>
      </c>
      <c r="AA682">
        <v>3.9649999999999999</v>
      </c>
      <c r="AB682">
        <v>1.4850000000000001</v>
      </c>
      <c r="AC682">
        <v>0.45500000000000002</v>
      </c>
      <c r="AD682">
        <v>54517.39</v>
      </c>
      <c r="AE682">
        <v>11669.5</v>
      </c>
      <c r="AF682">
        <v>24791.434000000001</v>
      </c>
      <c r="AG682">
        <v>3.5</v>
      </c>
      <c r="AH682">
        <v>2.5</v>
      </c>
      <c r="AI682">
        <v>0.33333333999999998</v>
      </c>
      <c r="AJ682">
        <v>5.8333334000000001E-2</v>
      </c>
      <c r="AK682">
        <v>0.45339942</v>
      </c>
      <c r="AL682">
        <v>0.23119265999999999</v>
      </c>
      <c r="AM682">
        <v>35</v>
      </c>
      <c r="AN682">
        <v>7</v>
      </c>
      <c r="AO682">
        <v>70</v>
      </c>
      <c r="AP682">
        <v>90</v>
      </c>
      <c r="AQ682" s="34">
        <v>7.3958364000000003</v>
      </c>
      <c r="AR682" s="34">
        <v>5.4552373999999997</v>
      </c>
      <c r="AS682" s="34">
        <v>0.52827394000000005</v>
      </c>
      <c r="AT682" s="34">
        <v>40.249755999999998</v>
      </c>
      <c r="AU682" s="34">
        <v>53.629105000000003</v>
      </c>
      <c r="AV682" s="34"/>
      <c r="AW682" s="34"/>
      <c r="AX682" s="34">
        <v>0.34459347000000001</v>
      </c>
      <c r="AY682" s="34">
        <v>0.68918692999999998</v>
      </c>
      <c r="AZ682" s="34">
        <v>0.22972898</v>
      </c>
      <c r="BA682" s="34">
        <v>0.5</v>
      </c>
      <c r="BB682" s="34">
        <v>0.78475004000000004</v>
      </c>
      <c r="BC682" s="34">
        <v>0</v>
      </c>
      <c r="BD682" s="34">
        <v>0</v>
      </c>
      <c r="BE682" s="34">
        <v>0.1</v>
      </c>
      <c r="BF682" s="34">
        <v>0</v>
      </c>
      <c r="BG682" s="34">
        <v>1.5000001000000001</v>
      </c>
      <c r="BH682" s="34">
        <v>2</v>
      </c>
      <c r="BI682" s="34">
        <v>5</v>
      </c>
      <c r="BJ682" s="34">
        <v>2</v>
      </c>
      <c r="BK682" s="34">
        <v>4</v>
      </c>
      <c r="BL682" s="34">
        <v>0</v>
      </c>
      <c r="BM682" s="34">
        <v>1</v>
      </c>
      <c r="BN682" s="34">
        <v>1</v>
      </c>
      <c r="BO682" s="34">
        <v>0</v>
      </c>
      <c r="BP682" s="34">
        <v>4.1167434000000003E-2</v>
      </c>
      <c r="BQ682" s="34"/>
      <c r="BR682" s="34"/>
      <c r="BS682" s="34">
        <v>0.15268144</v>
      </c>
      <c r="BT682" s="34">
        <v>0</v>
      </c>
      <c r="BU682" s="34">
        <v>0</v>
      </c>
      <c r="BV682" s="34">
        <v>2.1000000999999999</v>
      </c>
      <c r="BW682" s="34"/>
      <c r="BX682" s="34"/>
      <c r="BY682" s="34">
        <v>3.6000000999999999</v>
      </c>
      <c r="BZ682" s="34">
        <v>8.1</v>
      </c>
      <c r="CA682" s="34"/>
      <c r="CB682" s="34"/>
      <c r="CC682" s="34"/>
      <c r="CD682" s="34"/>
      <c r="CE682" s="34"/>
      <c r="CF682" s="34"/>
      <c r="CG682" s="34"/>
      <c r="CH682" s="34"/>
      <c r="CI682" s="34"/>
      <c r="CJ682" s="34"/>
      <c r="CK682" s="34"/>
      <c r="CL682" s="34"/>
      <c r="CM682" s="34"/>
      <c r="CN682" s="34" t="s">
        <v>2176</v>
      </c>
    </row>
    <row r="683" spans="1:92">
      <c r="A683" t="s">
        <v>2900</v>
      </c>
      <c r="B683">
        <v>1001</v>
      </c>
      <c r="C683" t="s">
        <v>611</v>
      </c>
      <c r="D683">
        <v>6.2131943999999999</v>
      </c>
      <c r="E683">
        <v>4.8654475000000001</v>
      </c>
      <c r="F683">
        <v>4275.884</v>
      </c>
      <c r="G683">
        <v>862.49620000000004</v>
      </c>
      <c r="H683">
        <v>407.69296000000003</v>
      </c>
      <c r="I683">
        <v>2380.9443000000001</v>
      </c>
      <c r="J683">
        <v>624.75019999999995</v>
      </c>
      <c r="K683">
        <v>10</v>
      </c>
      <c r="L683">
        <v>83.064094999999995</v>
      </c>
      <c r="M683">
        <v>103.52016399999999</v>
      </c>
      <c r="N683" t="s">
        <v>2197</v>
      </c>
      <c r="O683">
        <v>68.276854999999998</v>
      </c>
      <c r="P683">
        <v>156.94991999999999</v>
      </c>
      <c r="Q683">
        <v>545</v>
      </c>
      <c r="R683">
        <v>4.9850000000000003</v>
      </c>
      <c r="S683">
        <v>5.2309999999999999</v>
      </c>
      <c r="T683">
        <v>4.9850000000000003</v>
      </c>
      <c r="U683">
        <v>4.4119999999999999</v>
      </c>
      <c r="V683">
        <v>4.4809999999999999</v>
      </c>
      <c r="W683">
        <v>5.2270000000000003</v>
      </c>
      <c r="X683">
        <v>5.8419999999999996</v>
      </c>
      <c r="Y683">
        <v>3.28</v>
      </c>
      <c r="Z683">
        <v>5.2670000000000003</v>
      </c>
      <c r="AA683">
        <v>3.3140000000000001</v>
      </c>
      <c r="AB683">
        <v>1.4850000000000001</v>
      </c>
      <c r="AC683">
        <v>0.46800000000000003</v>
      </c>
      <c r="AD683">
        <v>41436.311999999998</v>
      </c>
      <c r="AE683">
        <v>11669.5</v>
      </c>
      <c r="AF683">
        <v>24835.541000000001</v>
      </c>
      <c r="AG683">
        <v>3.5</v>
      </c>
      <c r="AH683">
        <v>2.5</v>
      </c>
      <c r="AI683">
        <v>0.33333333999999998</v>
      </c>
      <c r="AJ683">
        <v>5.8333334000000001E-2</v>
      </c>
      <c r="AK683">
        <v>0.45339942</v>
      </c>
      <c r="AL683">
        <v>0.23119265999999999</v>
      </c>
      <c r="AM683">
        <v>35</v>
      </c>
      <c r="AN683">
        <v>7</v>
      </c>
      <c r="AO683">
        <v>70</v>
      </c>
      <c r="AP683">
        <v>90</v>
      </c>
      <c r="AQ683" s="34">
        <v>5.2827396000000002</v>
      </c>
      <c r="AR683" s="34">
        <v>4.2980650000000002</v>
      </c>
      <c r="AS683" s="34">
        <v>0.52827394000000005</v>
      </c>
      <c r="AT683" s="34">
        <v>99.653564000000003</v>
      </c>
      <c r="AU683" s="34">
        <v>109.76263400000001</v>
      </c>
      <c r="AV683" s="34"/>
      <c r="AW683" s="34"/>
      <c r="AX683" s="34">
        <v>0.34459347000000001</v>
      </c>
      <c r="AY683" s="34">
        <v>0.68918692999999998</v>
      </c>
      <c r="AZ683" s="34">
        <v>0.22972898</v>
      </c>
      <c r="BA683" s="34">
        <v>0.5</v>
      </c>
      <c r="BB683" s="34">
        <v>0.78475004000000004</v>
      </c>
      <c r="BC683" s="34">
        <v>0</v>
      </c>
      <c r="BD683" s="34">
        <v>0</v>
      </c>
      <c r="BE683" s="34">
        <v>0.1</v>
      </c>
      <c r="BF683" s="34">
        <v>0</v>
      </c>
      <c r="BG683" s="34">
        <v>1.5000001000000001</v>
      </c>
      <c r="BH683" s="34">
        <v>2</v>
      </c>
      <c r="BI683" s="34">
        <v>5</v>
      </c>
      <c r="BJ683" s="34">
        <v>2</v>
      </c>
      <c r="BK683" s="34">
        <v>4</v>
      </c>
      <c r="BL683" s="34">
        <v>0</v>
      </c>
      <c r="BM683" s="34">
        <v>1</v>
      </c>
      <c r="BN683" s="34">
        <v>1</v>
      </c>
      <c r="BO683" s="34">
        <v>0</v>
      </c>
      <c r="BP683" s="34">
        <v>4.1167434000000003E-2</v>
      </c>
      <c r="BQ683" s="34"/>
      <c r="BR683" s="34"/>
      <c r="BS683" s="34">
        <v>0.61072576000000001</v>
      </c>
      <c r="BT683" s="34">
        <v>0.14702654000000001</v>
      </c>
      <c r="BU683" s="34">
        <v>0</v>
      </c>
      <c r="BV683" s="34">
        <v>2.1000000999999999</v>
      </c>
      <c r="BW683" s="34"/>
      <c r="BX683" s="34"/>
      <c r="BY683" s="34">
        <v>3.6000000999999999</v>
      </c>
      <c r="BZ683" s="34">
        <v>8.1</v>
      </c>
      <c r="CA683" s="34"/>
      <c r="CB683" s="34"/>
      <c r="CC683" s="34"/>
      <c r="CD683" s="34"/>
      <c r="CE683" s="34"/>
      <c r="CF683" s="34"/>
      <c r="CG683" s="34"/>
      <c r="CH683" s="34"/>
      <c r="CI683" s="34"/>
      <c r="CJ683" s="34"/>
      <c r="CK683" s="34"/>
      <c r="CL683" s="34"/>
      <c r="CM683" s="34"/>
      <c r="CN683" s="34" t="s">
        <v>2176</v>
      </c>
    </row>
    <row r="684" spans="1:92">
      <c r="A684" t="s">
        <v>2901</v>
      </c>
      <c r="B684">
        <v>1002</v>
      </c>
      <c r="C684" t="s">
        <v>616</v>
      </c>
      <c r="D684">
        <v>27.270147000000001</v>
      </c>
      <c r="E684">
        <v>9.7338430000000002</v>
      </c>
      <c r="F684">
        <v>6876.2915000000003</v>
      </c>
      <c r="G684">
        <v>5359.18</v>
      </c>
      <c r="H684">
        <v>540.95240000000001</v>
      </c>
      <c r="I684">
        <v>393.77255000000002</v>
      </c>
      <c r="J684">
        <v>582.38604999999995</v>
      </c>
      <c r="K684">
        <v>13</v>
      </c>
      <c r="L684">
        <v>192.17863</v>
      </c>
      <c r="M684">
        <v>102.4615</v>
      </c>
      <c r="N684" t="s">
        <v>2175</v>
      </c>
      <c r="O684">
        <v>133.02511999999999</v>
      </c>
      <c r="P684">
        <v>123.213196</v>
      </c>
      <c r="Q684">
        <v>966</v>
      </c>
      <c r="R684">
        <v>9</v>
      </c>
      <c r="S684">
        <v>6.6340000000000003</v>
      </c>
      <c r="T684">
        <v>9</v>
      </c>
      <c r="U684">
        <v>6.24</v>
      </c>
      <c r="V684">
        <v>5.56</v>
      </c>
      <c r="W684">
        <v>9</v>
      </c>
      <c r="X684">
        <v>7.1920000000000002</v>
      </c>
      <c r="Y684">
        <v>0</v>
      </c>
      <c r="Z684">
        <v>5.7869999999999999</v>
      </c>
      <c r="AA684">
        <v>2.3439999999999999</v>
      </c>
      <c r="AB684">
        <v>0.95599999999999996</v>
      </c>
      <c r="AC684">
        <v>2.4870000000000001</v>
      </c>
      <c r="AD684">
        <v>22799.809000000001</v>
      </c>
      <c r="AE684">
        <v>6224.8810000000003</v>
      </c>
      <c r="AF684">
        <v>24071.062000000002</v>
      </c>
      <c r="AG684">
        <v>3</v>
      </c>
      <c r="AH684">
        <v>2</v>
      </c>
      <c r="AI684">
        <v>0.4166667</v>
      </c>
      <c r="AJ684">
        <v>8.3333335999999994E-2</v>
      </c>
      <c r="AK684">
        <v>0.50286734</v>
      </c>
      <c r="AL684">
        <v>0.29330602</v>
      </c>
      <c r="AM684">
        <v>20</v>
      </c>
      <c r="AN684">
        <v>15</v>
      </c>
      <c r="AO684">
        <v>70</v>
      </c>
      <c r="AP684">
        <v>90</v>
      </c>
      <c r="AQ684" s="34">
        <v>0</v>
      </c>
      <c r="AR684" s="34">
        <v>0</v>
      </c>
      <c r="AS684" s="34">
        <v>3.4499523999999999</v>
      </c>
      <c r="AT684" s="34">
        <v>14.911573000000001</v>
      </c>
      <c r="AU684" s="34">
        <v>18.361526000000001</v>
      </c>
      <c r="AV684" s="34"/>
      <c r="AW684" s="34"/>
      <c r="AX684" s="34">
        <v>24.121544</v>
      </c>
      <c r="AY684" s="34">
        <v>0.68918692999999998</v>
      </c>
      <c r="AZ684" s="34">
        <v>0.86148362999999994</v>
      </c>
      <c r="BA684" s="34">
        <v>3.0000002000000001</v>
      </c>
      <c r="BB684" s="34">
        <v>0.14507501</v>
      </c>
      <c r="BC684" s="34">
        <v>0</v>
      </c>
      <c r="BD684" s="34">
        <v>1.5000001000000001</v>
      </c>
      <c r="BE684" s="34">
        <v>0.15</v>
      </c>
      <c r="BF684" s="34">
        <v>0</v>
      </c>
      <c r="BG684" s="34">
        <v>0.1</v>
      </c>
      <c r="BH684" s="34">
        <v>1.1000000000000001</v>
      </c>
      <c r="BI684" s="34">
        <v>1.9000001</v>
      </c>
      <c r="BJ684" s="34">
        <v>7.0000004999999996</v>
      </c>
      <c r="BK684" s="34">
        <v>12.000000999999999</v>
      </c>
      <c r="BL684" s="34">
        <v>12.000000999999999</v>
      </c>
      <c r="BM684" s="34">
        <v>3.0000002000000001</v>
      </c>
      <c r="BN684" s="34">
        <v>2</v>
      </c>
      <c r="BO684" s="34">
        <v>2</v>
      </c>
      <c r="BP684" s="34"/>
      <c r="BQ684" s="34"/>
      <c r="BR684" s="34"/>
      <c r="BS684" s="34"/>
      <c r="BT684" s="34"/>
      <c r="BU684" s="34"/>
      <c r="BV684" s="34">
        <v>1.5200001000000001</v>
      </c>
      <c r="BW684" s="34"/>
      <c r="BX684" s="34">
        <v>0.15</v>
      </c>
      <c r="BY684" s="34">
        <v>1.9200001</v>
      </c>
      <c r="BZ684" s="34"/>
      <c r="CA684" s="34"/>
      <c r="CB684" s="34"/>
      <c r="CC684" s="34"/>
      <c r="CD684" s="34"/>
      <c r="CE684" s="34"/>
      <c r="CF684" s="34"/>
      <c r="CG684" s="34"/>
      <c r="CH684" s="34"/>
      <c r="CI684" s="34"/>
      <c r="CJ684" s="34"/>
      <c r="CK684" s="34"/>
      <c r="CL684" s="34"/>
      <c r="CM684" s="34"/>
      <c r="CN684" s="34" t="s">
        <v>2182</v>
      </c>
    </row>
    <row r="685" spans="1:92">
      <c r="A685" t="s">
        <v>2902</v>
      </c>
      <c r="B685">
        <v>1003</v>
      </c>
      <c r="C685" t="s">
        <v>617</v>
      </c>
      <c r="D685">
        <v>4.8309709999999999</v>
      </c>
      <c r="E685">
        <v>2.8057737</v>
      </c>
      <c r="F685">
        <v>2100.9196999999999</v>
      </c>
      <c r="G685">
        <v>264.80173000000002</v>
      </c>
      <c r="H685">
        <v>418.87121999999999</v>
      </c>
      <c r="I685">
        <v>790.56539999999995</v>
      </c>
      <c r="J685">
        <v>626.68129999999996</v>
      </c>
      <c r="K685">
        <v>9</v>
      </c>
      <c r="L685">
        <v>70.835340000000002</v>
      </c>
      <c r="M685">
        <v>112.23094</v>
      </c>
      <c r="N685" t="s">
        <v>2202</v>
      </c>
      <c r="O685">
        <v>109.794785</v>
      </c>
      <c r="P685">
        <v>121.990166</v>
      </c>
      <c r="Q685">
        <v>459</v>
      </c>
      <c r="R685">
        <v>4.3959999999999999</v>
      </c>
      <c r="S685">
        <v>3.6669999999999998</v>
      </c>
      <c r="T685">
        <v>4.3959999999999999</v>
      </c>
      <c r="U685">
        <v>3.35</v>
      </c>
      <c r="V685">
        <v>5.4660000000000002</v>
      </c>
      <c r="W685">
        <v>6.157</v>
      </c>
      <c r="X685">
        <v>8.1229999999999993</v>
      </c>
      <c r="Y685">
        <v>3.8879999999999999</v>
      </c>
      <c r="Z685">
        <v>9</v>
      </c>
      <c r="AA685">
        <v>4.0890000000000004</v>
      </c>
      <c r="AB685">
        <v>3.32</v>
      </c>
      <c r="AC685">
        <v>2.9329999999999998</v>
      </c>
      <c r="AD685">
        <v>40499.523000000001</v>
      </c>
      <c r="AE685">
        <v>6814.1943000000001</v>
      </c>
      <c r="AF685">
        <v>41270.589999999997</v>
      </c>
      <c r="AG685">
        <v>1.3</v>
      </c>
      <c r="AH685">
        <v>0.5</v>
      </c>
      <c r="AI685">
        <v>0.2916667</v>
      </c>
      <c r="AJ685">
        <v>0.14166666999999999</v>
      </c>
      <c r="AK685">
        <v>0.19007752999999999</v>
      </c>
      <c r="AL685">
        <v>0.19091881999999999</v>
      </c>
      <c r="AM685">
        <v>14</v>
      </c>
      <c r="AN685">
        <v>15</v>
      </c>
      <c r="AO685">
        <v>70</v>
      </c>
      <c r="AP685">
        <v>100</v>
      </c>
      <c r="AQ685" s="34">
        <v>3.1624563000000001</v>
      </c>
      <c r="AR685" s="34">
        <v>4.3124409999999997</v>
      </c>
      <c r="AS685" s="34">
        <v>1.1499841</v>
      </c>
      <c r="AT685" s="34">
        <v>55.428139999999999</v>
      </c>
      <c r="AU685" s="34">
        <v>64.053020000000004</v>
      </c>
      <c r="AV685" s="34"/>
      <c r="AW685" s="34"/>
      <c r="AX685" s="34"/>
      <c r="AY685" s="34">
        <v>1.8296638000000001</v>
      </c>
      <c r="AZ685" s="34">
        <v>1.3722478</v>
      </c>
      <c r="BA685" s="34">
        <v>3.0000002000000001</v>
      </c>
      <c r="BB685" s="34">
        <v>0.10155</v>
      </c>
      <c r="BC685" s="34">
        <v>0</v>
      </c>
      <c r="BD685" s="34">
        <v>0</v>
      </c>
      <c r="BE685" s="34">
        <v>0.1</v>
      </c>
      <c r="BF685" s="34">
        <v>0</v>
      </c>
      <c r="BG685" s="34">
        <v>0.5</v>
      </c>
      <c r="BH685" s="34">
        <v>1.1000000000000001</v>
      </c>
      <c r="BI685" s="34">
        <v>0.8</v>
      </c>
      <c r="BJ685" s="34">
        <v>3.18</v>
      </c>
      <c r="BK685" s="34">
        <v>12.730000499999999</v>
      </c>
      <c r="BL685" s="34">
        <v>0</v>
      </c>
      <c r="BM685" s="34">
        <v>8</v>
      </c>
      <c r="BN685" s="34">
        <v>15.000000999999999</v>
      </c>
      <c r="BO685" s="34">
        <v>20</v>
      </c>
      <c r="BP685" s="34">
        <v>3.3080970999999999E-3</v>
      </c>
      <c r="BQ685" s="34"/>
      <c r="BR685" s="34"/>
      <c r="BS685" s="34"/>
      <c r="BT685" s="34"/>
      <c r="BU685" s="34"/>
      <c r="BV685" s="34">
        <v>3.0200002000000001</v>
      </c>
      <c r="BW685" s="34"/>
      <c r="BX685" s="34">
        <v>0.31500002999999999</v>
      </c>
      <c r="BY685" s="34">
        <v>7.84</v>
      </c>
      <c r="BZ685" s="34">
        <v>8.8200009999999995</v>
      </c>
      <c r="CA685" s="34">
        <v>0.3</v>
      </c>
      <c r="CB685" s="34"/>
      <c r="CC685" s="34"/>
      <c r="CD685" s="34"/>
      <c r="CE685" s="34"/>
      <c r="CF685" s="34"/>
      <c r="CG685" s="34"/>
      <c r="CH685" s="34"/>
      <c r="CI685" s="34"/>
      <c r="CJ685" s="34"/>
      <c r="CK685" s="34"/>
      <c r="CL685" s="34"/>
      <c r="CM685" s="34"/>
      <c r="CN685" s="34" t="s">
        <v>2176</v>
      </c>
    </row>
    <row r="686" spans="1:92">
      <c r="A686" t="s">
        <v>2903</v>
      </c>
      <c r="B686">
        <v>1004</v>
      </c>
      <c r="C686" t="s">
        <v>618</v>
      </c>
      <c r="D686">
        <v>6.2964025000000001</v>
      </c>
      <c r="E686">
        <v>5.4965333999999997</v>
      </c>
      <c r="F686">
        <v>7269.732</v>
      </c>
      <c r="G686">
        <v>4853.5073000000002</v>
      </c>
      <c r="H686">
        <v>417.07943999999998</v>
      </c>
      <c r="I686">
        <v>1500.8480999999999</v>
      </c>
      <c r="J686">
        <v>498.29665999999997</v>
      </c>
      <c r="K686">
        <v>10</v>
      </c>
      <c r="L686">
        <v>84.176500000000004</v>
      </c>
      <c r="M686">
        <v>116.94752</v>
      </c>
      <c r="N686" t="s">
        <v>2190</v>
      </c>
      <c r="O686">
        <v>86.252089999999995</v>
      </c>
      <c r="P686">
        <v>83.280810000000002</v>
      </c>
      <c r="Q686">
        <v>569</v>
      </c>
      <c r="R686">
        <v>5.0190000000000001</v>
      </c>
      <c r="S686">
        <v>6.8209999999999997</v>
      </c>
      <c r="T686">
        <v>5.0190000000000001</v>
      </c>
      <c r="U686">
        <v>4.6890000000000001</v>
      </c>
      <c r="V686">
        <v>6.4290000000000003</v>
      </c>
      <c r="W686">
        <v>4.5529999999999999</v>
      </c>
      <c r="X686">
        <v>9</v>
      </c>
      <c r="Y686">
        <v>7.29</v>
      </c>
      <c r="Z686">
        <v>9</v>
      </c>
      <c r="AA686">
        <v>5.7539999999999996</v>
      </c>
      <c r="AB686">
        <v>3.8029999999999999</v>
      </c>
      <c r="AC686">
        <v>2.069</v>
      </c>
      <c r="AD686">
        <v>87198.914000000004</v>
      </c>
      <c r="AE686">
        <v>6998.0092999999997</v>
      </c>
      <c r="AF686">
        <v>27873.953000000001</v>
      </c>
      <c r="AG686">
        <v>1</v>
      </c>
      <c r="AH686">
        <v>0.5</v>
      </c>
      <c r="AI686">
        <v>0.3</v>
      </c>
      <c r="AJ686">
        <v>0.22500001</v>
      </c>
      <c r="AK686">
        <v>0.16683649</v>
      </c>
      <c r="AL686">
        <v>0.25909090000000001</v>
      </c>
      <c r="AM686">
        <v>6</v>
      </c>
      <c r="AN686">
        <v>15</v>
      </c>
      <c r="AO686">
        <v>90</v>
      </c>
      <c r="AP686">
        <v>100</v>
      </c>
      <c r="AQ686" s="34">
        <v>12.074833999999999</v>
      </c>
      <c r="AR686" s="34">
        <v>6.8999040000000003</v>
      </c>
      <c r="AS686" s="34">
        <v>0.57499206000000003</v>
      </c>
      <c r="AT686" s="34">
        <v>264.52289999999999</v>
      </c>
      <c r="AU686" s="34">
        <v>284.07260000000002</v>
      </c>
      <c r="AV686" s="34"/>
      <c r="AW686" s="34"/>
      <c r="AX686" s="34">
        <v>2.0420356000000002</v>
      </c>
      <c r="AY686" s="34">
        <v>5.4889913000000004</v>
      </c>
      <c r="AZ686" s="34">
        <v>0.22972897</v>
      </c>
      <c r="BA686" s="34">
        <v>3.0000002000000001</v>
      </c>
      <c r="BB686" s="34">
        <v>4.3525003E-2</v>
      </c>
      <c r="BC686" s="34">
        <v>0</v>
      </c>
      <c r="BD686" s="34">
        <v>1.5000001000000001</v>
      </c>
      <c r="BE686" s="34">
        <v>0.1</v>
      </c>
      <c r="BF686" s="34">
        <v>0</v>
      </c>
      <c r="BG686" s="34">
        <v>1</v>
      </c>
      <c r="BH686" s="34">
        <v>1</v>
      </c>
      <c r="BI686" s="34">
        <v>3.5000002000000001</v>
      </c>
      <c r="BJ686" s="34">
        <v>8.4500010000000003</v>
      </c>
      <c r="BK686" s="34">
        <v>4.42</v>
      </c>
      <c r="BL686" s="34">
        <v>3.7900002000000002</v>
      </c>
      <c r="BM686" s="34">
        <v>2.25</v>
      </c>
      <c r="BN686" s="34">
        <v>4</v>
      </c>
      <c r="BO686" s="34">
        <v>7.0000004999999996</v>
      </c>
      <c r="BP686" s="34"/>
      <c r="BQ686" s="34"/>
      <c r="BR686" s="34"/>
      <c r="BS686" s="34"/>
      <c r="BT686" s="34"/>
      <c r="BU686" s="34"/>
      <c r="BV686" s="34">
        <v>5.7200002999999997</v>
      </c>
      <c r="BW686" s="34"/>
      <c r="BX686" s="34">
        <v>0.31500002999999999</v>
      </c>
      <c r="BY686" s="34">
        <v>12.000000999999999</v>
      </c>
      <c r="BZ686" s="34">
        <v>18</v>
      </c>
      <c r="CA686" s="34">
        <v>0.3</v>
      </c>
      <c r="CB686" s="34"/>
      <c r="CC686" s="34"/>
      <c r="CD686" s="34"/>
      <c r="CE686" s="34"/>
      <c r="CF686" s="34"/>
      <c r="CG686" s="34"/>
      <c r="CH686" s="34"/>
      <c r="CI686" s="34"/>
      <c r="CJ686" s="34"/>
      <c r="CK686" s="34"/>
      <c r="CL686" s="34"/>
      <c r="CM686" s="34"/>
      <c r="CN686" s="34" t="s">
        <v>2176</v>
      </c>
    </row>
    <row r="687" spans="1:92">
      <c r="A687" t="s">
        <v>2904</v>
      </c>
      <c r="B687">
        <v>1005</v>
      </c>
      <c r="C687" t="s">
        <v>619</v>
      </c>
      <c r="D687">
        <v>6.7939935</v>
      </c>
      <c r="E687">
        <v>4.3096519999999998</v>
      </c>
      <c r="F687">
        <v>2903.3276000000001</v>
      </c>
      <c r="G687">
        <v>56.714934999999997</v>
      </c>
      <c r="H687">
        <v>419.06905999999998</v>
      </c>
      <c r="I687">
        <v>1934.5903000000001</v>
      </c>
      <c r="J687">
        <v>492.95346000000001</v>
      </c>
      <c r="K687">
        <v>10</v>
      </c>
      <c r="L687">
        <v>90.828779999999995</v>
      </c>
      <c r="M687">
        <v>91.694725000000005</v>
      </c>
      <c r="N687" t="s">
        <v>2197</v>
      </c>
      <c r="O687">
        <v>74.659260000000003</v>
      </c>
      <c r="P687">
        <v>139.02103</v>
      </c>
      <c r="Q687">
        <v>589</v>
      </c>
      <c r="R687">
        <v>5.2130000000000001</v>
      </c>
      <c r="S687">
        <v>4.3109999999999999</v>
      </c>
      <c r="T687">
        <v>5.2130000000000001</v>
      </c>
      <c r="U687">
        <v>4.1520000000000001</v>
      </c>
      <c r="V687">
        <v>7.6660000000000004</v>
      </c>
      <c r="W687">
        <v>4.0960000000000001</v>
      </c>
      <c r="X687">
        <v>9</v>
      </c>
      <c r="Y687">
        <v>9</v>
      </c>
      <c r="Z687">
        <v>9</v>
      </c>
      <c r="AA687">
        <v>6.93</v>
      </c>
      <c r="AB687">
        <v>6.1790000000000003</v>
      </c>
      <c r="AC687">
        <v>3.1859999999999999</v>
      </c>
      <c r="AD687">
        <v>104898.625</v>
      </c>
      <c r="AE687">
        <v>9321.893</v>
      </c>
      <c r="AF687">
        <v>33703.555</v>
      </c>
      <c r="AG687">
        <v>1</v>
      </c>
      <c r="AH687">
        <v>0.5</v>
      </c>
      <c r="AI687">
        <v>0.33333333999999998</v>
      </c>
      <c r="AJ687">
        <v>0.26666667999999999</v>
      </c>
      <c r="AK687">
        <v>0.28744048</v>
      </c>
      <c r="AL687">
        <v>0.28994414000000002</v>
      </c>
      <c r="AM687">
        <v>3</v>
      </c>
      <c r="AN687">
        <v>15</v>
      </c>
      <c r="AO687">
        <v>90</v>
      </c>
      <c r="AP687">
        <v>100</v>
      </c>
      <c r="AQ687" s="34">
        <v>16.099777</v>
      </c>
      <c r="AR687" s="34">
        <v>8.0498890000000003</v>
      </c>
      <c r="AS687" s="34">
        <v>0.57499206000000003</v>
      </c>
      <c r="AT687" s="34">
        <v>200.48837</v>
      </c>
      <c r="AU687" s="34">
        <v>225.21303</v>
      </c>
      <c r="AV687" s="34"/>
      <c r="AW687" s="34"/>
      <c r="AX687" s="34">
        <v>0.81681424000000002</v>
      </c>
      <c r="AY687" s="34">
        <v>5.4889913000000004</v>
      </c>
      <c r="AZ687" s="34">
        <v>0.22972897</v>
      </c>
      <c r="BA687" s="34">
        <v>3.0000002000000001</v>
      </c>
      <c r="BB687" s="34">
        <v>2.1760002000000001E-2</v>
      </c>
      <c r="BC687" s="34">
        <v>0</v>
      </c>
      <c r="BD687" s="34">
        <v>0</v>
      </c>
      <c r="BE687" s="34">
        <v>0.1</v>
      </c>
      <c r="BF687" s="34">
        <v>0</v>
      </c>
      <c r="BG687" s="34">
        <v>1.2</v>
      </c>
      <c r="BH687" s="34">
        <v>2</v>
      </c>
      <c r="BI687" s="34">
        <v>3.5000002000000001</v>
      </c>
      <c r="BJ687" s="34">
        <v>5.69</v>
      </c>
      <c r="BK687" s="34">
        <v>12.000000999999999</v>
      </c>
      <c r="BL687" s="34">
        <v>7.6600003000000001</v>
      </c>
      <c r="BM687" s="34">
        <v>2.25</v>
      </c>
      <c r="BN687" s="34">
        <v>7.0000004999999996</v>
      </c>
      <c r="BO687" s="34">
        <v>10</v>
      </c>
      <c r="BP687" s="34">
        <v>3.3080970999999999E-3</v>
      </c>
      <c r="BQ687" s="34"/>
      <c r="BR687" s="34"/>
      <c r="BS687" s="34"/>
      <c r="BT687" s="34"/>
      <c r="BU687" s="34"/>
      <c r="BV687" s="34">
        <v>7.1500006000000003</v>
      </c>
      <c r="BW687" s="34"/>
      <c r="BX687" s="34">
        <v>0.31500002999999999</v>
      </c>
      <c r="BY687" s="34">
        <v>16</v>
      </c>
      <c r="BZ687" s="34">
        <v>36</v>
      </c>
      <c r="CA687" s="34">
        <v>0.3</v>
      </c>
      <c r="CB687" s="34"/>
      <c r="CC687" s="34"/>
      <c r="CD687" s="34"/>
      <c r="CE687" s="34"/>
      <c r="CF687" s="34"/>
      <c r="CG687" s="34"/>
      <c r="CH687" s="34"/>
      <c r="CI687" s="34"/>
      <c r="CJ687" s="34"/>
      <c r="CK687" s="34"/>
      <c r="CL687" s="34"/>
      <c r="CM687" s="34"/>
      <c r="CN687" s="34" t="s">
        <v>2176</v>
      </c>
    </row>
    <row r="688" spans="1:92">
      <c r="A688" t="s">
        <v>2905</v>
      </c>
      <c r="B688">
        <v>1006</v>
      </c>
      <c r="C688" t="s">
        <v>620</v>
      </c>
      <c r="D688">
        <v>23.000876999999999</v>
      </c>
      <c r="E688">
        <v>3.3142573999999998</v>
      </c>
      <c r="F688">
        <v>1771.2692</v>
      </c>
      <c r="G688">
        <v>235.76841999999999</v>
      </c>
      <c r="H688">
        <v>1535.5007000000001</v>
      </c>
      <c r="I688">
        <v>0</v>
      </c>
      <c r="J688">
        <v>0</v>
      </c>
      <c r="K688">
        <v>3</v>
      </c>
      <c r="L688">
        <v>23.467887999999999</v>
      </c>
      <c r="M688">
        <v>28.086926999999999</v>
      </c>
      <c r="N688" t="s">
        <v>2227</v>
      </c>
      <c r="O688">
        <v>62.672688000000001</v>
      </c>
      <c r="P688">
        <v>54.332090000000001</v>
      </c>
      <c r="Q688">
        <v>900</v>
      </c>
      <c r="R688">
        <v>9</v>
      </c>
      <c r="S688">
        <v>3.367</v>
      </c>
      <c r="T688">
        <v>9</v>
      </c>
      <c r="U688">
        <v>3.641</v>
      </c>
      <c r="V688">
        <v>0</v>
      </c>
      <c r="W688">
        <v>0</v>
      </c>
      <c r="X688">
        <v>0</v>
      </c>
      <c r="Y688">
        <v>0</v>
      </c>
      <c r="Z688">
        <v>4.2999999999999997E-2</v>
      </c>
      <c r="AA688">
        <v>4.2999999999999997E-2</v>
      </c>
      <c r="AB688">
        <v>0</v>
      </c>
      <c r="AC688">
        <v>0</v>
      </c>
      <c r="AD688">
        <v>0</v>
      </c>
      <c r="AE688">
        <v>806.70996000000002</v>
      </c>
      <c r="AF688">
        <v>853.21969999999999</v>
      </c>
      <c r="AG688">
        <v>1</v>
      </c>
      <c r="AH688">
        <v>1</v>
      </c>
      <c r="AI688">
        <v>0</v>
      </c>
      <c r="AK688">
        <v>0.24875236000000001</v>
      </c>
      <c r="AL688">
        <v>0.3</v>
      </c>
      <c r="AM688">
        <v>10</v>
      </c>
      <c r="AN688">
        <v>30</v>
      </c>
      <c r="AO688">
        <v>0</v>
      </c>
      <c r="AQ688" s="34">
        <v>0</v>
      </c>
      <c r="AR688" s="34">
        <v>0</v>
      </c>
      <c r="AS688" s="34">
        <v>0</v>
      </c>
      <c r="AT688" s="34">
        <v>0</v>
      </c>
      <c r="AU688" s="34">
        <v>0</v>
      </c>
      <c r="AV688" s="34"/>
      <c r="AW688" s="34"/>
      <c r="AX688" s="34"/>
      <c r="AY688" s="34"/>
      <c r="AZ688" s="34"/>
      <c r="BA688" s="34">
        <v>0</v>
      </c>
      <c r="BB688" s="34">
        <v>0.103355</v>
      </c>
      <c r="BC688" s="34">
        <v>0</v>
      </c>
      <c r="BD688" s="34">
        <v>0</v>
      </c>
      <c r="BE688" s="34">
        <v>0.3</v>
      </c>
      <c r="BF688" s="34">
        <v>0</v>
      </c>
      <c r="BG688" s="34"/>
      <c r="BH688" s="34"/>
      <c r="BI688" s="34"/>
      <c r="BJ688" s="34"/>
      <c r="BK688" s="34"/>
      <c r="BL688" s="34"/>
      <c r="BM688" s="34"/>
      <c r="BN688" s="34"/>
      <c r="BO688" s="34"/>
      <c r="BP688" s="34"/>
      <c r="BQ688" s="34"/>
      <c r="BR688" s="34"/>
      <c r="BS688" s="34"/>
      <c r="BT688" s="34"/>
      <c r="BU688" s="34"/>
      <c r="BV688" s="34"/>
      <c r="BW688" s="34"/>
      <c r="BX688" s="34"/>
      <c r="BY688" s="34"/>
      <c r="BZ688" s="34"/>
      <c r="CA688" s="34"/>
      <c r="CB688" s="34"/>
      <c r="CC688" s="34"/>
      <c r="CD688" s="34"/>
      <c r="CE688" s="34"/>
      <c r="CF688" s="34"/>
      <c r="CG688" s="34"/>
      <c r="CH688" s="34"/>
      <c r="CI688" s="34"/>
      <c r="CJ688" s="34"/>
      <c r="CK688" s="34"/>
      <c r="CL688" s="34"/>
      <c r="CM688" s="34"/>
      <c r="CN688" s="34" t="s">
        <v>2176</v>
      </c>
    </row>
    <row r="689" spans="1:92">
      <c r="A689" t="s">
        <v>2906</v>
      </c>
      <c r="B689">
        <v>1007</v>
      </c>
      <c r="C689" t="s">
        <v>621</v>
      </c>
      <c r="D689">
        <v>0.91795040000000006</v>
      </c>
      <c r="E689">
        <v>0.98631924000000004</v>
      </c>
      <c r="F689">
        <v>2623.5151000000001</v>
      </c>
      <c r="G689">
        <v>800.37505999999996</v>
      </c>
      <c r="H689">
        <v>1714.6687999999999</v>
      </c>
      <c r="I689">
        <v>10.176439999999999</v>
      </c>
      <c r="J689">
        <v>98.294753999999998</v>
      </c>
      <c r="K689">
        <v>8</v>
      </c>
      <c r="L689">
        <v>55.633353999999997</v>
      </c>
      <c r="M689">
        <v>98.631929999999997</v>
      </c>
      <c r="N689" t="s">
        <v>2192</v>
      </c>
      <c r="O689">
        <v>70.61157</v>
      </c>
      <c r="P689">
        <v>109.59103399999999</v>
      </c>
      <c r="Q689">
        <v>200</v>
      </c>
      <c r="R689">
        <v>1.986</v>
      </c>
      <c r="S689">
        <v>4.0979999999999999</v>
      </c>
      <c r="T689">
        <v>1.9159999999999999</v>
      </c>
      <c r="U689">
        <v>1.986</v>
      </c>
      <c r="V689">
        <v>0</v>
      </c>
      <c r="W689">
        <v>0</v>
      </c>
      <c r="X689">
        <v>0</v>
      </c>
      <c r="Y689">
        <v>0</v>
      </c>
      <c r="Z689">
        <v>0.111</v>
      </c>
      <c r="AA689">
        <v>0.111</v>
      </c>
      <c r="AB689">
        <v>0</v>
      </c>
      <c r="AC689">
        <v>0</v>
      </c>
      <c r="AD689">
        <v>0</v>
      </c>
      <c r="AE689">
        <v>2015.8200999999999</v>
      </c>
      <c r="AF689">
        <v>2218.5662000000002</v>
      </c>
      <c r="AG689">
        <v>1.5</v>
      </c>
      <c r="AH689">
        <v>1</v>
      </c>
      <c r="AI689">
        <v>8.3333339999999995E-3</v>
      </c>
      <c r="AJ689">
        <v>8.3333339999999995E-3</v>
      </c>
      <c r="AK689">
        <v>0.30652747000000002</v>
      </c>
      <c r="AL689">
        <v>0.31214702</v>
      </c>
      <c r="AM689">
        <v>20</v>
      </c>
      <c r="AN689">
        <v>35</v>
      </c>
      <c r="AO689">
        <v>5</v>
      </c>
      <c r="AP689">
        <v>5</v>
      </c>
      <c r="AQ689" s="34">
        <v>0</v>
      </c>
      <c r="AR689" s="34">
        <v>0</v>
      </c>
      <c r="AS689" s="34">
        <v>0</v>
      </c>
      <c r="AT689" s="34">
        <v>0</v>
      </c>
      <c r="AU689" s="34">
        <v>0</v>
      </c>
      <c r="AV689" s="34"/>
      <c r="AW689" s="34"/>
      <c r="AX689" s="34"/>
      <c r="AY689" s="34"/>
      <c r="AZ689" s="34"/>
      <c r="BA689" s="34">
        <v>0</v>
      </c>
      <c r="BB689" s="34">
        <v>0.33791002999999997</v>
      </c>
      <c r="BC689" s="34">
        <v>0</v>
      </c>
      <c r="BD689" s="34">
        <v>0</v>
      </c>
      <c r="BE689" s="34">
        <v>0.35000002000000002</v>
      </c>
      <c r="BF689" s="34">
        <v>0</v>
      </c>
      <c r="BG689" s="34">
        <v>4.0000002999999999E-2</v>
      </c>
      <c r="BH689" s="34">
        <v>1.0000001E-2</v>
      </c>
      <c r="BI689" s="34">
        <v>0</v>
      </c>
      <c r="BJ689" s="34">
        <v>0</v>
      </c>
      <c r="BK689" s="34">
        <v>0</v>
      </c>
      <c r="BL689" s="34">
        <v>0</v>
      </c>
      <c r="BM689" s="34"/>
      <c r="BN689" s="34"/>
      <c r="BO689" s="34"/>
      <c r="BP689" s="34"/>
      <c r="BQ689" s="34"/>
      <c r="BR689" s="34"/>
      <c r="BS689" s="34"/>
      <c r="BT689" s="34"/>
      <c r="BU689" s="34"/>
      <c r="BV689" s="34">
        <v>0.27</v>
      </c>
      <c r="BW689" s="34"/>
      <c r="BX689" s="34"/>
      <c r="BY689" s="34"/>
      <c r="BZ689" s="34"/>
      <c r="CA689" s="34"/>
      <c r="CB689" s="34"/>
      <c r="CC689" s="34"/>
      <c r="CD689" s="34"/>
      <c r="CE689" s="34"/>
      <c r="CF689" s="34"/>
      <c r="CG689" s="34"/>
      <c r="CH689" s="34"/>
      <c r="CI689" s="34"/>
      <c r="CJ689" s="34"/>
      <c r="CK689" s="34"/>
      <c r="CL689" s="34"/>
      <c r="CM689" s="34"/>
      <c r="CN689" s="34" t="s">
        <v>2176</v>
      </c>
    </row>
    <row r="690" spans="1:92">
      <c r="A690" t="s">
        <v>2907</v>
      </c>
      <c r="B690">
        <v>1008</v>
      </c>
      <c r="C690" t="s">
        <v>622</v>
      </c>
      <c r="D690">
        <v>1.5884617999999999</v>
      </c>
      <c r="E690">
        <v>1.4473921000000001</v>
      </c>
      <c r="F690">
        <v>3240.203</v>
      </c>
      <c r="G690">
        <v>1221.4885999999999</v>
      </c>
      <c r="H690">
        <v>1848.1171999999999</v>
      </c>
      <c r="I690">
        <v>23.154872999999998</v>
      </c>
      <c r="J690">
        <v>147.44215</v>
      </c>
      <c r="K690">
        <v>8</v>
      </c>
      <c r="L690">
        <v>96.270409999999998</v>
      </c>
      <c r="M690">
        <v>144.73921000000001</v>
      </c>
      <c r="N690" t="s">
        <v>2172</v>
      </c>
      <c r="O690">
        <v>83.603250000000003</v>
      </c>
      <c r="P690">
        <v>120.616005</v>
      </c>
      <c r="Q690">
        <v>300</v>
      </c>
      <c r="R690">
        <v>2.5209999999999999</v>
      </c>
      <c r="S690">
        <v>4.5540000000000003</v>
      </c>
      <c r="T690">
        <v>2.5209999999999999</v>
      </c>
      <c r="U690">
        <v>2.4060000000000001</v>
      </c>
      <c r="V690">
        <v>0</v>
      </c>
      <c r="W690">
        <v>0</v>
      </c>
      <c r="X690">
        <v>0</v>
      </c>
      <c r="Y690">
        <v>0</v>
      </c>
      <c r="Z690">
        <v>0.17199999999999999</v>
      </c>
      <c r="AA690">
        <v>0.17199999999999999</v>
      </c>
      <c r="AB690">
        <v>0</v>
      </c>
      <c r="AC690">
        <v>0</v>
      </c>
      <c r="AD690">
        <v>0</v>
      </c>
      <c r="AE690">
        <v>2915.69</v>
      </c>
      <c r="AF690">
        <v>3445.1082000000001</v>
      </c>
      <c r="AG690">
        <v>2</v>
      </c>
      <c r="AH690">
        <v>1</v>
      </c>
      <c r="AI690">
        <v>8.3333339999999995E-3</v>
      </c>
      <c r="AJ690">
        <v>1.2500001E-2</v>
      </c>
      <c r="AK690">
        <v>0.50444420000000001</v>
      </c>
      <c r="AL690">
        <v>0.21094778</v>
      </c>
      <c r="AM690">
        <v>35</v>
      </c>
      <c r="AN690">
        <v>25</v>
      </c>
      <c r="AO690">
        <v>8</v>
      </c>
      <c r="AP690">
        <v>10</v>
      </c>
      <c r="AQ690" s="34">
        <v>0</v>
      </c>
      <c r="AR690" s="34">
        <v>0</v>
      </c>
      <c r="AS690" s="34">
        <v>0</v>
      </c>
      <c r="AT690" s="34">
        <v>0</v>
      </c>
      <c r="AU690" s="34">
        <v>0</v>
      </c>
      <c r="AV690" s="34"/>
      <c r="AW690" s="34"/>
      <c r="AX690" s="34"/>
      <c r="AY690" s="34"/>
      <c r="AZ690" s="34"/>
      <c r="BA690" s="34">
        <v>0</v>
      </c>
      <c r="BB690" s="34">
        <v>0.62284499999999998</v>
      </c>
      <c r="BC690" s="34">
        <v>0</v>
      </c>
      <c r="BD690" s="34">
        <v>0</v>
      </c>
      <c r="BE690" s="34">
        <v>0.35000002000000002</v>
      </c>
      <c r="BF690" s="34">
        <v>0</v>
      </c>
      <c r="BG690" s="34">
        <v>6.0000001999999997E-2</v>
      </c>
      <c r="BH690" s="34">
        <v>2.0000001E-2</v>
      </c>
      <c r="BI690" s="34">
        <v>0</v>
      </c>
      <c r="BJ690" s="34">
        <v>0</v>
      </c>
      <c r="BK690" s="34">
        <v>0</v>
      </c>
      <c r="BL690" s="34">
        <v>0</v>
      </c>
      <c r="BM690" s="34"/>
      <c r="BN690" s="34"/>
      <c r="BO690" s="34"/>
      <c r="BP690" s="34"/>
      <c r="BQ690" s="34"/>
      <c r="BR690" s="34"/>
      <c r="BS690" s="34"/>
      <c r="BT690" s="34"/>
      <c r="BU690" s="34"/>
      <c r="BV690" s="34">
        <v>0.40500003000000001</v>
      </c>
      <c r="BW690" s="34"/>
      <c r="BX690" s="34"/>
      <c r="BY690" s="34"/>
      <c r="BZ690" s="34"/>
      <c r="CA690" s="34"/>
      <c r="CB690" s="34"/>
      <c r="CC690" s="34"/>
      <c r="CD690" s="34"/>
      <c r="CE690" s="34"/>
      <c r="CF690" s="34"/>
      <c r="CG690" s="34"/>
      <c r="CH690" s="34"/>
      <c r="CI690" s="34"/>
      <c r="CJ690" s="34"/>
      <c r="CK690" s="34"/>
      <c r="CL690" s="34"/>
      <c r="CM690" s="34"/>
      <c r="CN690" s="34" t="s">
        <v>2176</v>
      </c>
    </row>
    <row r="691" spans="1:92">
      <c r="A691" t="s">
        <v>2908</v>
      </c>
      <c r="B691">
        <v>1009</v>
      </c>
      <c r="C691" t="s">
        <v>623</v>
      </c>
      <c r="D691">
        <v>2.3323705000000001</v>
      </c>
      <c r="E691">
        <v>1.9199059999999999</v>
      </c>
      <c r="F691">
        <v>3575.3208</v>
      </c>
      <c r="G691">
        <v>1907.9584</v>
      </c>
      <c r="H691">
        <v>1436.0691999999999</v>
      </c>
      <c r="I691">
        <v>34.703518000000003</v>
      </c>
      <c r="J691">
        <v>196.58950999999999</v>
      </c>
      <c r="K691">
        <v>8</v>
      </c>
      <c r="L691">
        <v>141.35577000000001</v>
      </c>
      <c r="M691">
        <v>191.9906</v>
      </c>
      <c r="N691" t="s">
        <v>2217</v>
      </c>
      <c r="O691">
        <v>101.40742</v>
      </c>
      <c r="P691">
        <v>106.66145</v>
      </c>
      <c r="Q691">
        <v>300</v>
      </c>
      <c r="R691">
        <v>3.0539999999999998</v>
      </c>
      <c r="S691">
        <v>4.7839999999999998</v>
      </c>
      <c r="T691">
        <v>3.0539999999999998</v>
      </c>
      <c r="U691">
        <v>2.7709999999999999</v>
      </c>
      <c r="V691">
        <v>0</v>
      </c>
      <c r="W691">
        <v>0</v>
      </c>
      <c r="X691">
        <v>0</v>
      </c>
      <c r="Y691">
        <v>0</v>
      </c>
      <c r="Z691">
        <v>0.20399999999999999</v>
      </c>
      <c r="AA691">
        <v>0.20399999999999999</v>
      </c>
      <c r="AB691">
        <v>0</v>
      </c>
      <c r="AC691">
        <v>0</v>
      </c>
      <c r="AD691">
        <v>0</v>
      </c>
      <c r="AE691">
        <v>3588.46</v>
      </c>
      <c r="AF691">
        <v>4074.7864</v>
      </c>
      <c r="AG691">
        <v>2.5</v>
      </c>
      <c r="AH691">
        <v>1</v>
      </c>
      <c r="AI691">
        <v>1.6666667999999999E-2</v>
      </c>
      <c r="AJ691">
        <v>1.6666667999999999E-2</v>
      </c>
      <c r="AK691">
        <v>0.76875013000000003</v>
      </c>
      <c r="AL691">
        <v>0.18032372999999999</v>
      </c>
      <c r="AM691">
        <v>40</v>
      </c>
      <c r="AN691">
        <v>25</v>
      </c>
      <c r="AO691">
        <v>10</v>
      </c>
      <c r="AP691">
        <v>10</v>
      </c>
      <c r="AQ691" s="34">
        <v>0</v>
      </c>
      <c r="AR691" s="34">
        <v>0</v>
      </c>
      <c r="AS691" s="34">
        <v>0</v>
      </c>
      <c r="AT691" s="34">
        <v>0</v>
      </c>
      <c r="AU691" s="34">
        <v>0</v>
      </c>
      <c r="AV691" s="34"/>
      <c r="AW691" s="34"/>
      <c r="AX691" s="34"/>
      <c r="AY691" s="34"/>
      <c r="AZ691" s="34"/>
      <c r="BA691" s="34">
        <v>0</v>
      </c>
      <c r="BB691" s="34">
        <v>0.88422999999999996</v>
      </c>
      <c r="BC691" s="34">
        <v>0</v>
      </c>
      <c r="BD691" s="34">
        <v>0</v>
      </c>
      <c r="BE691" s="34">
        <v>0.25</v>
      </c>
      <c r="BF691" s="34">
        <v>0</v>
      </c>
      <c r="BG691" s="34">
        <v>0.09</v>
      </c>
      <c r="BH691" s="34">
        <v>3.0000000999999998E-2</v>
      </c>
      <c r="BI691" s="34">
        <v>0</v>
      </c>
      <c r="BJ691" s="34">
        <v>0</v>
      </c>
      <c r="BK691" s="34">
        <v>0</v>
      </c>
      <c r="BL691" s="34">
        <v>0</v>
      </c>
      <c r="BM691" s="34"/>
      <c r="BN691" s="34"/>
      <c r="BO691" s="34"/>
      <c r="BP691" s="34"/>
      <c r="BQ691" s="34"/>
      <c r="BR691" s="34"/>
      <c r="BS691" s="34"/>
      <c r="BT691" s="34"/>
      <c r="BU691" s="34"/>
      <c r="BV691" s="34">
        <v>0.54</v>
      </c>
      <c r="BW691" s="34"/>
      <c r="BX691" s="34"/>
      <c r="BY691" s="34"/>
      <c r="BZ691" s="34"/>
      <c r="CA691" s="34"/>
      <c r="CB691" s="34"/>
      <c r="CC691" s="34"/>
      <c r="CD691" s="34"/>
      <c r="CE691" s="34"/>
      <c r="CF691" s="34"/>
      <c r="CG691" s="34"/>
      <c r="CH691" s="34"/>
      <c r="CI691" s="34"/>
      <c r="CJ691" s="34"/>
      <c r="CK691" s="34"/>
      <c r="CL691" s="34"/>
      <c r="CM691" s="34"/>
      <c r="CN691" s="34" t="s">
        <v>2176</v>
      </c>
    </row>
    <row r="692" spans="1:92">
      <c r="A692" t="s">
        <v>2909</v>
      </c>
      <c r="B692">
        <v>1010</v>
      </c>
      <c r="C692" t="s">
        <v>624</v>
      </c>
      <c r="D692">
        <v>1.4787680999999999</v>
      </c>
      <c r="E692">
        <v>1.6869075</v>
      </c>
      <c r="F692">
        <v>3264.5994000000001</v>
      </c>
      <c r="G692">
        <v>2830.1862999999998</v>
      </c>
      <c r="H692">
        <v>62.40551</v>
      </c>
      <c r="I692">
        <v>99.317840000000004</v>
      </c>
      <c r="J692">
        <v>272.68973</v>
      </c>
      <c r="K692">
        <v>8</v>
      </c>
      <c r="L692">
        <v>89.622309999999999</v>
      </c>
      <c r="M692">
        <v>168.69075000000001</v>
      </c>
      <c r="N692" t="s">
        <v>2217</v>
      </c>
      <c r="O692">
        <v>64.294265999999993</v>
      </c>
      <c r="P692">
        <v>93.717089999999999</v>
      </c>
      <c r="Q692">
        <v>300</v>
      </c>
      <c r="R692">
        <v>2.5979999999999999</v>
      </c>
      <c r="S692">
        <v>4.5709999999999997</v>
      </c>
      <c r="T692">
        <v>2.4319999999999999</v>
      </c>
      <c r="U692">
        <v>2.5979999999999999</v>
      </c>
      <c r="V692">
        <v>0.107</v>
      </c>
      <c r="W692">
        <v>0</v>
      </c>
      <c r="X692">
        <v>0</v>
      </c>
      <c r="Y692">
        <v>0.25</v>
      </c>
      <c r="Z692">
        <v>0.27700000000000002</v>
      </c>
      <c r="AA692">
        <v>0.27100000000000002</v>
      </c>
      <c r="AB692">
        <v>6.0000000000000001E-3</v>
      </c>
      <c r="AC692">
        <v>0</v>
      </c>
      <c r="AD692">
        <v>155.24785</v>
      </c>
      <c r="AE692">
        <v>4710.8599999999997</v>
      </c>
      <c r="AF692">
        <v>5261.0316999999995</v>
      </c>
      <c r="AG692">
        <v>3</v>
      </c>
      <c r="AH692">
        <v>1</v>
      </c>
      <c r="AI692">
        <v>1.6666667999999999E-2</v>
      </c>
      <c r="AJ692">
        <v>2.5000002E-2</v>
      </c>
      <c r="AK692">
        <v>1.3758300000000001</v>
      </c>
      <c r="AL692">
        <v>9.5333329999999997E-3</v>
      </c>
      <c r="AM692">
        <v>50</v>
      </c>
      <c r="AN692">
        <v>10</v>
      </c>
      <c r="AO692">
        <v>10</v>
      </c>
      <c r="AP692">
        <v>10</v>
      </c>
      <c r="AQ692" s="34">
        <v>3.8811962999999998E-2</v>
      </c>
      <c r="AR692" s="34">
        <v>0</v>
      </c>
      <c r="AS692" s="34">
        <v>0</v>
      </c>
      <c r="AT692" s="34">
        <v>3.0625168000000001E-2</v>
      </c>
      <c r="AU692" s="34">
        <v>6.943713E-2</v>
      </c>
      <c r="AV692" s="34"/>
      <c r="AW692" s="34"/>
      <c r="AX692" s="34"/>
      <c r="AY692" s="34"/>
      <c r="AZ692" s="34"/>
      <c r="BA692" s="34">
        <v>0</v>
      </c>
      <c r="BB692" s="34">
        <v>1.3754299999999999</v>
      </c>
      <c r="BC692" s="34">
        <v>0</v>
      </c>
      <c r="BD692" s="34">
        <v>0</v>
      </c>
      <c r="BE692" s="34">
        <v>1.0000001E-2</v>
      </c>
      <c r="BF692" s="34">
        <v>0</v>
      </c>
      <c r="BG692" s="34">
        <v>0.1</v>
      </c>
      <c r="BH692" s="34">
        <v>6.0000001999999997E-2</v>
      </c>
      <c r="BI692" s="34">
        <v>0</v>
      </c>
      <c r="BJ692" s="34">
        <v>0</v>
      </c>
      <c r="BK692" s="34">
        <v>0</v>
      </c>
      <c r="BL692" s="34">
        <v>0</v>
      </c>
      <c r="BM692" s="34"/>
      <c r="BN692" s="34"/>
      <c r="BO692" s="34"/>
      <c r="BP692" s="34"/>
      <c r="BQ692" s="34"/>
      <c r="BR692" s="34"/>
      <c r="BS692" s="34"/>
      <c r="BT692" s="34"/>
      <c r="BU692" s="34"/>
      <c r="BV692" s="34">
        <v>0.81000006000000002</v>
      </c>
      <c r="BW692" s="34"/>
      <c r="BX692" s="34"/>
      <c r="BY692" s="34">
        <v>4.0000002999999999E-2</v>
      </c>
      <c r="BZ692" s="34">
        <v>1.8000001000000002E-2</v>
      </c>
      <c r="CA692" s="34"/>
      <c r="CB692" s="34"/>
      <c r="CC692" s="34"/>
      <c r="CD692" s="34"/>
      <c r="CE692" s="34"/>
      <c r="CF692" s="34"/>
      <c r="CG692" s="34"/>
      <c r="CH692" s="34"/>
      <c r="CI692" s="34"/>
      <c r="CJ692" s="34"/>
      <c r="CK692" s="34"/>
      <c r="CL692" s="34"/>
      <c r="CM692" s="34"/>
      <c r="CN692" s="34" t="s">
        <v>2176</v>
      </c>
    </row>
    <row r="693" spans="1:92">
      <c r="A693" t="s">
        <v>2910</v>
      </c>
      <c r="B693">
        <v>1011</v>
      </c>
      <c r="C693" t="s">
        <v>625</v>
      </c>
      <c r="D693">
        <v>37.709606000000001</v>
      </c>
      <c r="E693">
        <v>4.0405959999999999</v>
      </c>
      <c r="F693">
        <v>1740.0646999999999</v>
      </c>
      <c r="G693">
        <v>0</v>
      </c>
      <c r="H693">
        <v>1738.6111000000001</v>
      </c>
      <c r="I693">
        <v>0</v>
      </c>
      <c r="J693">
        <v>1.4536046</v>
      </c>
      <c r="K693">
        <v>2</v>
      </c>
      <c r="L693">
        <v>122.87260999999999</v>
      </c>
      <c r="M693">
        <v>70.887649999999994</v>
      </c>
      <c r="N693" t="s">
        <v>2911</v>
      </c>
      <c r="O693">
        <v>147.88079999999999</v>
      </c>
      <c r="P693">
        <v>101.0149</v>
      </c>
      <c r="Q693">
        <v>900</v>
      </c>
      <c r="R693">
        <v>9</v>
      </c>
      <c r="S693">
        <v>3.3370000000000002</v>
      </c>
      <c r="T693">
        <v>9</v>
      </c>
      <c r="U693">
        <v>4.0199999999999996</v>
      </c>
      <c r="V693">
        <v>0</v>
      </c>
      <c r="W693">
        <v>0</v>
      </c>
      <c r="X693">
        <v>0</v>
      </c>
      <c r="Y693">
        <v>0</v>
      </c>
      <c r="Z693">
        <v>0.04</v>
      </c>
      <c r="AA693">
        <v>0.04</v>
      </c>
      <c r="AB693">
        <v>0</v>
      </c>
      <c r="AC693">
        <v>0</v>
      </c>
      <c r="AD693">
        <v>0</v>
      </c>
      <c r="AE693">
        <v>805</v>
      </c>
      <c r="AF693">
        <v>805</v>
      </c>
      <c r="AG693">
        <v>0</v>
      </c>
      <c r="AH693">
        <v>1</v>
      </c>
      <c r="AI693">
        <v>0</v>
      </c>
      <c r="AJ693">
        <v>8.3333339999999995E-3</v>
      </c>
      <c r="AK693">
        <v>0.6</v>
      </c>
      <c r="AL693">
        <v>0.6</v>
      </c>
      <c r="AM693">
        <v>0</v>
      </c>
      <c r="AN693">
        <v>60</v>
      </c>
      <c r="AO693">
        <v>0</v>
      </c>
      <c r="AP693">
        <v>5</v>
      </c>
      <c r="AQ693" s="34">
        <v>0</v>
      </c>
      <c r="AR693" s="34">
        <v>0</v>
      </c>
      <c r="AS693" s="34">
        <v>0</v>
      </c>
      <c r="AT693" s="34">
        <v>0</v>
      </c>
      <c r="AU693" s="34">
        <v>0</v>
      </c>
      <c r="AV693" s="34"/>
      <c r="AW693" s="34"/>
      <c r="AX693" s="34"/>
      <c r="AY693" s="34"/>
      <c r="AZ693" s="34"/>
      <c r="BA693" s="34">
        <v>0</v>
      </c>
      <c r="BB693" s="34">
        <v>0</v>
      </c>
      <c r="BC693" s="34">
        <v>0</v>
      </c>
      <c r="BD693" s="34">
        <v>0</v>
      </c>
      <c r="BE693" s="34">
        <v>0.4</v>
      </c>
      <c r="BF693" s="34">
        <v>0</v>
      </c>
      <c r="BG693" s="34"/>
      <c r="BH693" s="34"/>
      <c r="BI693" s="34"/>
      <c r="BJ693" s="34"/>
      <c r="BK693" s="34"/>
      <c r="BL693" s="34"/>
      <c r="BM693" s="34"/>
      <c r="BN693" s="34"/>
      <c r="BO693" s="34"/>
      <c r="BP693" s="34"/>
      <c r="BQ693" s="34"/>
      <c r="BR693" s="34"/>
      <c r="BS693" s="34"/>
      <c r="BT693" s="34"/>
      <c r="BU693" s="34"/>
      <c r="BV693" s="34"/>
      <c r="BW693" s="34">
        <v>2.5000004000000002E-3</v>
      </c>
      <c r="BX693" s="34"/>
      <c r="BY693" s="34"/>
      <c r="BZ693" s="34"/>
      <c r="CA693" s="34"/>
      <c r="CB693" s="34"/>
      <c r="CC693" s="34"/>
      <c r="CD693" s="34"/>
      <c r="CE693" s="34"/>
      <c r="CF693" s="34"/>
      <c r="CG693" s="34"/>
      <c r="CH693" s="34"/>
      <c r="CI693" s="34"/>
      <c r="CJ693" s="34"/>
      <c r="CK693" s="34"/>
      <c r="CL693" s="34"/>
      <c r="CM693" s="34"/>
      <c r="CN693" s="34" t="s">
        <v>2176</v>
      </c>
    </row>
    <row r="694" spans="1:92">
      <c r="A694" t="s">
        <v>2912</v>
      </c>
      <c r="B694">
        <v>1012</v>
      </c>
      <c r="C694" t="s">
        <v>626</v>
      </c>
      <c r="D694">
        <v>138.93720999999999</v>
      </c>
      <c r="E694">
        <v>11.126428000000001</v>
      </c>
      <c r="F694">
        <v>4609.8236999999999</v>
      </c>
      <c r="G694">
        <v>0</v>
      </c>
      <c r="H694">
        <v>4467.2704999999996</v>
      </c>
      <c r="I694">
        <v>0</v>
      </c>
      <c r="J694">
        <v>142.55328</v>
      </c>
      <c r="K694">
        <v>2</v>
      </c>
      <c r="L694">
        <v>452.71167000000003</v>
      </c>
      <c r="M694">
        <v>195.20049</v>
      </c>
      <c r="N694" t="s">
        <v>2253</v>
      </c>
      <c r="O694">
        <v>321.61392000000001</v>
      </c>
      <c r="P694">
        <v>117.12029</v>
      </c>
      <c r="Q694">
        <v>900</v>
      </c>
      <c r="R694">
        <v>9</v>
      </c>
      <c r="S694">
        <v>5.4320000000000004</v>
      </c>
      <c r="T694">
        <v>9</v>
      </c>
      <c r="U694">
        <v>6.6710000000000003</v>
      </c>
      <c r="V694">
        <v>0</v>
      </c>
      <c r="W694">
        <v>0</v>
      </c>
      <c r="X694">
        <v>0</v>
      </c>
      <c r="Y694">
        <v>0</v>
      </c>
      <c r="Z694">
        <v>0.214</v>
      </c>
      <c r="AA694">
        <v>0.13400000000000001</v>
      </c>
      <c r="AB694">
        <v>0.08</v>
      </c>
      <c r="AC694">
        <v>0</v>
      </c>
      <c r="AD694">
        <v>0</v>
      </c>
      <c r="AE694">
        <v>2672.5731999999998</v>
      </c>
      <c r="AF694">
        <v>2672.5731999999998</v>
      </c>
      <c r="AG694">
        <v>0</v>
      </c>
      <c r="AH694">
        <v>2.5</v>
      </c>
      <c r="AI694">
        <v>0</v>
      </c>
      <c r="AJ694">
        <v>9.1666670000000006E-2</v>
      </c>
      <c r="AK694">
        <v>2.25</v>
      </c>
      <c r="AL694">
        <v>2.25</v>
      </c>
      <c r="AM694">
        <v>0</v>
      </c>
      <c r="AN694">
        <v>90</v>
      </c>
      <c r="AO694">
        <v>0</v>
      </c>
      <c r="AP694">
        <v>85</v>
      </c>
      <c r="AQ694" s="34">
        <v>0</v>
      </c>
      <c r="AR694" s="34">
        <v>0</v>
      </c>
      <c r="AS694" s="34">
        <v>0</v>
      </c>
      <c r="AT694" s="34">
        <v>0</v>
      </c>
      <c r="AU694" s="34">
        <v>0</v>
      </c>
      <c r="AV694" s="34"/>
      <c r="AW694" s="34"/>
      <c r="AX694" s="34"/>
      <c r="AY694" s="34"/>
      <c r="AZ694" s="34"/>
      <c r="BA694" s="34">
        <v>0</v>
      </c>
      <c r="BB694" s="34">
        <v>0</v>
      </c>
      <c r="BC694" s="34">
        <v>0</v>
      </c>
      <c r="BD694" s="34">
        <v>0</v>
      </c>
      <c r="BE694" s="34">
        <v>1</v>
      </c>
      <c r="BF694" s="34">
        <v>0</v>
      </c>
      <c r="BG694" s="34"/>
      <c r="BH694" s="34"/>
      <c r="BI694" s="34"/>
      <c r="BJ694" s="34"/>
      <c r="BK694" s="34"/>
      <c r="BL694" s="34"/>
      <c r="BM694" s="34"/>
      <c r="BN694" s="34"/>
      <c r="BO694" s="34"/>
      <c r="BP694" s="34"/>
      <c r="BQ694" s="34"/>
      <c r="BR694" s="34"/>
      <c r="BS694" s="34"/>
      <c r="BT694" s="34"/>
      <c r="BU694" s="34"/>
      <c r="BV694" s="34">
        <v>2.3000001999999999</v>
      </c>
      <c r="BW694" s="34">
        <v>2.5000004000000002E-3</v>
      </c>
      <c r="BX694" s="34"/>
      <c r="BY694" s="34">
        <v>0.8</v>
      </c>
      <c r="BZ694" s="34"/>
      <c r="CA694" s="34"/>
      <c r="CB694" s="34"/>
      <c r="CC694" s="34"/>
      <c r="CD694" s="34"/>
      <c r="CE694" s="34"/>
      <c r="CF694" s="34"/>
      <c r="CG694" s="34"/>
      <c r="CH694" s="34"/>
      <c r="CI694" s="34"/>
      <c r="CJ694" s="34"/>
      <c r="CK694" s="34"/>
      <c r="CL694" s="34"/>
      <c r="CM694" s="34"/>
      <c r="CN694" s="34" t="s">
        <v>2176</v>
      </c>
    </row>
    <row r="695" spans="1:92">
      <c r="A695" t="s">
        <v>2913</v>
      </c>
      <c r="B695">
        <v>1013</v>
      </c>
      <c r="C695" t="s">
        <v>626</v>
      </c>
      <c r="D695">
        <v>148.19165000000001</v>
      </c>
      <c r="E695">
        <v>11.834619999999999</v>
      </c>
      <c r="F695">
        <v>5442.2169999999996</v>
      </c>
      <c r="G695">
        <v>0</v>
      </c>
      <c r="H695">
        <v>5299.6635999999999</v>
      </c>
      <c r="I695">
        <v>0</v>
      </c>
      <c r="J695">
        <v>142.55328</v>
      </c>
      <c r="K695">
        <v>2</v>
      </c>
      <c r="L695">
        <v>482.86624</v>
      </c>
      <c r="M695">
        <v>207.62494000000001</v>
      </c>
      <c r="N695" t="s">
        <v>2334</v>
      </c>
      <c r="O695">
        <v>191.70975999999999</v>
      </c>
      <c r="P695">
        <v>73.966380000000001</v>
      </c>
      <c r="Q695">
        <v>900</v>
      </c>
      <c r="R695">
        <v>9</v>
      </c>
      <c r="S695">
        <v>5.9020000000000001</v>
      </c>
      <c r="T695">
        <v>9</v>
      </c>
      <c r="U695">
        <v>6.88</v>
      </c>
      <c r="V695">
        <v>0</v>
      </c>
      <c r="W695">
        <v>0</v>
      </c>
      <c r="X695">
        <v>0</v>
      </c>
      <c r="Y695">
        <v>0</v>
      </c>
      <c r="Z695">
        <v>0.214</v>
      </c>
      <c r="AA695">
        <v>0.13400000000000001</v>
      </c>
      <c r="AB695">
        <v>0.08</v>
      </c>
      <c r="AC695">
        <v>0</v>
      </c>
      <c r="AD695">
        <v>0</v>
      </c>
      <c r="AE695">
        <v>2672.5731999999998</v>
      </c>
      <c r="AF695">
        <v>2672.5731999999998</v>
      </c>
      <c r="AG695">
        <v>0</v>
      </c>
      <c r="AH695">
        <v>2</v>
      </c>
      <c r="AI695">
        <v>0</v>
      </c>
      <c r="AJ695">
        <v>9.1666670000000006E-2</v>
      </c>
      <c r="AK695">
        <v>1.8000001000000001</v>
      </c>
      <c r="AL695">
        <v>1.8000001000000001</v>
      </c>
      <c r="AM695">
        <v>0</v>
      </c>
      <c r="AN695">
        <v>90</v>
      </c>
      <c r="AO695">
        <v>0</v>
      </c>
      <c r="AP695">
        <v>85</v>
      </c>
      <c r="AQ695" s="34">
        <v>0</v>
      </c>
      <c r="AR695" s="34">
        <v>0</v>
      </c>
      <c r="AS695" s="34">
        <v>0</v>
      </c>
      <c r="AT695" s="34">
        <v>0</v>
      </c>
      <c r="AU695" s="34">
        <v>0</v>
      </c>
      <c r="AV695" s="34"/>
      <c r="AW695" s="34"/>
      <c r="AX695" s="34"/>
      <c r="AY695" s="34"/>
      <c r="AZ695" s="34"/>
      <c r="BA695" s="34">
        <v>0</v>
      </c>
      <c r="BB695" s="34">
        <v>0</v>
      </c>
      <c r="BC695" s="34">
        <v>0</v>
      </c>
      <c r="BD695" s="34">
        <v>0</v>
      </c>
      <c r="BE695" s="34">
        <v>1</v>
      </c>
      <c r="BF695" s="34">
        <v>0</v>
      </c>
      <c r="BG695" s="34"/>
      <c r="BH695" s="34"/>
      <c r="BI695" s="34"/>
      <c r="BJ695" s="34"/>
      <c r="BK695" s="34"/>
      <c r="BL695" s="34"/>
      <c r="BM695" s="34"/>
      <c r="BN695" s="34"/>
      <c r="BO695" s="34"/>
      <c r="BP695" s="34"/>
      <c r="BQ695" s="34"/>
      <c r="BR695" s="34"/>
      <c r="BS695" s="34"/>
      <c r="BT695" s="34"/>
      <c r="BU695" s="34"/>
      <c r="BV695" s="34">
        <v>2.3000001999999999</v>
      </c>
      <c r="BW695" s="34">
        <v>2.5000004000000002E-3</v>
      </c>
      <c r="BX695" s="34"/>
      <c r="BY695" s="34">
        <v>0.8</v>
      </c>
      <c r="BZ695" s="34"/>
      <c r="CA695" s="34"/>
      <c r="CB695" s="34"/>
      <c r="CC695" s="34"/>
      <c r="CD695" s="34"/>
      <c r="CE695" s="34"/>
      <c r="CF695" s="34"/>
      <c r="CG695" s="34"/>
      <c r="CH695" s="34"/>
      <c r="CI695" s="34"/>
      <c r="CJ695" s="34"/>
      <c r="CK695" s="34"/>
      <c r="CL695" s="34"/>
      <c r="CM695" s="34"/>
      <c r="CN695" s="34" t="s">
        <v>2176</v>
      </c>
    </row>
    <row r="696" spans="1:92">
      <c r="A696" t="s">
        <v>2914</v>
      </c>
      <c r="B696">
        <v>1014</v>
      </c>
      <c r="C696" t="s">
        <v>626</v>
      </c>
      <c r="D696">
        <v>47.485743999999997</v>
      </c>
      <c r="E696">
        <v>5.4290466000000004</v>
      </c>
      <c r="F696">
        <v>2678.8517999999999</v>
      </c>
      <c r="G696">
        <v>0</v>
      </c>
      <c r="H696">
        <v>2535.7950000000001</v>
      </c>
      <c r="I696">
        <v>0</v>
      </c>
      <c r="J696">
        <v>143.05690000000001</v>
      </c>
      <c r="K696">
        <v>2</v>
      </c>
      <c r="L696">
        <v>154.72710000000001</v>
      </c>
      <c r="M696">
        <v>95.246440000000007</v>
      </c>
      <c r="N696" t="s">
        <v>2227</v>
      </c>
      <c r="O696">
        <v>129.38894999999999</v>
      </c>
      <c r="P696">
        <v>89.000770000000003</v>
      </c>
      <c r="Q696">
        <v>900</v>
      </c>
      <c r="R696">
        <v>9</v>
      </c>
      <c r="S696">
        <v>4.141</v>
      </c>
      <c r="T696">
        <v>9</v>
      </c>
      <c r="U696">
        <v>4.66</v>
      </c>
      <c r="V696">
        <v>0</v>
      </c>
      <c r="W696">
        <v>0</v>
      </c>
      <c r="X696">
        <v>0</v>
      </c>
      <c r="Y696">
        <v>0</v>
      </c>
      <c r="Z696">
        <v>0.11</v>
      </c>
      <c r="AA696">
        <v>9.4E-2</v>
      </c>
      <c r="AB696">
        <v>1.6E-2</v>
      </c>
      <c r="AC696">
        <v>0</v>
      </c>
      <c r="AD696">
        <v>0</v>
      </c>
      <c r="AE696">
        <v>1878.1344999999999</v>
      </c>
      <c r="AF696">
        <v>1878.1344999999999</v>
      </c>
      <c r="AG696">
        <v>0</v>
      </c>
      <c r="AH696">
        <v>2</v>
      </c>
      <c r="AI696">
        <v>0</v>
      </c>
      <c r="AJ696">
        <v>0.05</v>
      </c>
      <c r="AK696">
        <v>1.2</v>
      </c>
      <c r="AL696">
        <v>1.2</v>
      </c>
      <c r="AM696">
        <v>0</v>
      </c>
      <c r="AN696">
        <v>60</v>
      </c>
      <c r="AO696">
        <v>0</v>
      </c>
      <c r="AP696">
        <v>40</v>
      </c>
      <c r="AQ696" s="34">
        <v>0</v>
      </c>
      <c r="AR696" s="34">
        <v>0</v>
      </c>
      <c r="AS696" s="34">
        <v>0</v>
      </c>
      <c r="AT696" s="34">
        <v>0</v>
      </c>
      <c r="AU696" s="34">
        <v>0</v>
      </c>
      <c r="AV696" s="34"/>
      <c r="AW696" s="34"/>
      <c r="AX696" s="34"/>
      <c r="AY696" s="34"/>
      <c r="AZ696" s="34"/>
      <c r="BA696" s="34">
        <v>0</v>
      </c>
      <c r="BB696" s="34">
        <v>0</v>
      </c>
      <c r="BC696" s="34">
        <v>0</v>
      </c>
      <c r="BD696" s="34">
        <v>0</v>
      </c>
      <c r="BE696" s="34">
        <v>0.6</v>
      </c>
      <c r="BF696" s="34">
        <v>0</v>
      </c>
      <c r="BG696" s="34"/>
      <c r="BH696" s="34"/>
      <c r="BI696" s="34"/>
      <c r="BJ696" s="34"/>
      <c r="BK696" s="34"/>
      <c r="BL696" s="34"/>
      <c r="BM696" s="34"/>
      <c r="BN696" s="34"/>
      <c r="BO696" s="34"/>
      <c r="BP696" s="34"/>
      <c r="BQ696" s="34"/>
      <c r="BR696" s="34"/>
      <c r="BS696" s="34"/>
      <c r="BT696" s="34"/>
      <c r="BU696" s="34"/>
      <c r="BV696" s="34">
        <v>1.1500001</v>
      </c>
      <c r="BW696" s="34">
        <v>2.5000004000000002E-3</v>
      </c>
      <c r="BX696" s="34"/>
      <c r="BY696" s="34">
        <v>0.16000001</v>
      </c>
      <c r="BZ696" s="34"/>
      <c r="CA696" s="34"/>
      <c r="CB696" s="34"/>
      <c r="CC696" s="34"/>
      <c r="CD696" s="34"/>
      <c r="CE696" s="34"/>
      <c r="CF696" s="34"/>
      <c r="CG696" s="34"/>
      <c r="CH696" s="34"/>
      <c r="CI696" s="34"/>
      <c r="CJ696" s="34"/>
      <c r="CK696" s="34"/>
      <c r="CL696" s="34"/>
      <c r="CM696" s="34"/>
      <c r="CN696" s="34" t="s">
        <v>2233</v>
      </c>
    </row>
    <row r="697" spans="1:92">
      <c r="A697" t="s">
        <v>2915</v>
      </c>
      <c r="B697">
        <v>1015</v>
      </c>
      <c r="C697" t="s">
        <v>627</v>
      </c>
      <c r="D697">
        <v>5.3409395000000002</v>
      </c>
      <c r="E697">
        <v>2.3526194</v>
      </c>
      <c r="F697">
        <v>2993.2527</v>
      </c>
      <c r="G697">
        <v>677.48929999999996</v>
      </c>
      <c r="H697">
        <v>2166.7258000000002</v>
      </c>
      <c r="I697">
        <v>5.8095800000000004</v>
      </c>
      <c r="J697">
        <v>143.22809000000001</v>
      </c>
      <c r="K697">
        <v>9</v>
      </c>
      <c r="L697">
        <v>78.312889999999996</v>
      </c>
      <c r="M697">
        <v>94.104780000000005</v>
      </c>
      <c r="N697" t="s">
        <v>2202</v>
      </c>
      <c r="O697">
        <v>121.38499</v>
      </c>
      <c r="P697">
        <v>102.2878</v>
      </c>
      <c r="Q697">
        <v>531</v>
      </c>
      <c r="R697">
        <v>4.6219999999999999</v>
      </c>
      <c r="S697">
        <v>4.3769999999999998</v>
      </c>
      <c r="T697">
        <v>4.6219999999999999</v>
      </c>
      <c r="U697">
        <v>3.0680000000000001</v>
      </c>
      <c r="V697">
        <v>2.819</v>
      </c>
      <c r="W697">
        <v>5.7030000000000003</v>
      </c>
      <c r="X697">
        <v>0</v>
      </c>
      <c r="Y697">
        <v>0.874</v>
      </c>
      <c r="Z697">
        <v>0.872</v>
      </c>
      <c r="AA697">
        <v>0.872</v>
      </c>
      <c r="AB697">
        <v>0</v>
      </c>
      <c r="AC697">
        <v>0</v>
      </c>
      <c r="AD697">
        <v>14722.671</v>
      </c>
      <c r="AE697">
        <v>2547.0300000000002</v>
      </c>
      <c r="AF697">
        <v>2714.9126000000001</v>
      </c>
      <c r="AG697">
        <v>1.5</v>
      </c>
      <c r="AH697">
        <v>2</v>
      </c>
      <c r="AI697">
        <v>8.3333339999999995E-3</v>
      </c>
      <c r="AJ697">
        <v>2.5000002E-2</v>
      </c>
      <c r="AK697">
        <v>0.78399050000000003</v>
      </c>
      <c r="AL697">
        <v>1.0955083000000001</v>
      </c>
      <c r="AM697">
        <v>15</v>
      </c>
      <c r="AN697">
        <v>60</v>
      </c>
      <c r="AO697">
        <v>10</v>
      </c>
      <c r="AP697">
        <v>13.5</v>
      </c>
      <c r="AQ697" s="34">
        <v>2.4839655999999999</v>
      </c>
      <c r="AR697" s="34">
        <v>0</v>
      </c>
      <c r="AS697" s="34">
        <v>1.1967022</v>
      </c>
      <c r="AT697" s="34">
        <v>0</v>
      </c>
      <c r="AU697" s="34">
        <v>2.2760609999999999</v>
      </c>
      <c r="AV697" s="34"/>
      <c r="AW697" s="34"/>
      <c r="AX697" s="34">
        <v>0.12507467999999999</v>
      </c>
      <c r="AY697" s="34">
        <v>0.20384619000000001</v>
      </c>
      <c r="AZ697" s="34"/>
      <c r="BA697" s="34">
        <v>0</v>
      </c>
      <c r="BB697" s="34">
        <v>0.33576499999999998</v>
      </c>
      <c r="BC697" s="34">
        <v>0</v>
      </c>
      <c r="BD697" s="34">
        <v>0</v>
      </c>
      <c r="BE697" s="34">
        <v>0.35000002000000002</v>
      </c>
      <c r="BF697" s="34">
        <v>0.2</v>
      </c>
      <c r="BG697" s="34">
        <v>4.0000002999999999E-2</v>
      </c>
      <c r="BH697" s="34">
        <v>0.05</v>
      </c>
      <c r="BI697" s="34">
        <v>0</v>
      </c>
      <c r="BJ697" s="34">
        <v>0</v>
      </c>
      <c r="BK697" s="34">
        <v>0</v>
      </c>
      <c r="BL697" s="34">
        <v>0</v>
      </c>
      <c r="BM697" s="34">
        <v>0</v>
      </c>
      <c r="BN697" s="34">
        <v>0</v>
      </c>
      <c r="BO697" s="34">
        <v>0</v>
      </c>
      <c r="BP697" s="34"/>
      <c r="BQ697" s="34"/>
      <c r="BR697" s="34"/>
      <c r="BS697" s="34"/>
      <c r="BT697" s="34"/>
      <c r="BU697" s="34"/>
      <c r="BV697" s="34">
        <v>0.29399999999999998</v>
      </c>
      <c r="BW697" s="34">
        <v>7.5000010000000005E-4</v>
      </c>
      <c r="BX697" s="34">
        <v>3.0000000000000001E-3</v>
      </c>
      <c r="BY697" s="34"/>
      <c r="BZ697" s="34"/>
      <c r="CA697" s="34"/>
      <c r="CB697" s="34"/>
      <c r="CC697" s="34"/>
      <c r="CD697" s="34"/>
      <c r="CE697" s="34"/>
      <c r="CF697" s="34"/>
      <c r="CG697" s="34"/>
      <c r="CH697" s="34"/>
      <c r="CI697" s="34"/>
      <c r="CJ697" s="34"/>
      <c r="CK697" s="34"/>
      <c r="CL697" s="34"/>
      <c r="CM697" s="34"/>
      <c r="CN697" s="34" t="s">
        <v>2176</v>
      </c>
    </row>
    <row r="698" spans="1:92">
      <c r="A698" t="s">
        <v>2916</v>
      </c>
      <c r="B698">
        <v>1016</v>
      </c>
      <c r="C698" t="s">
        <v>628</v>
      </c>
      <c r="D698">
        <v>6.5548834999999999</v>
      </c>
      <c r="E698">
        <v>2.6686516</v>
      </c>
      <c r="F698">
        <v>2782.1986999999999</v>
      </c>
      <c r="G698">
        <v>1116.9976999999999</v>
      </c>
      <c r="H698">
        <v>1510.3317999999999</v>
      </c>
      <c r="I698">
        <v>16.695820000000001</v>
      </c>
      <c r="J698">
        <v>138.17345</v>
      </c>
      <c r="K698">
        <v>9</v>
      </c>
      <c r="L698">
        <v>96.112656000000001</v>
      </c>
      <c r="M698">
        <v>106.74606</v>
      </c>
      <c r="N698" t="s">
        <v>2202</v>
      </c>
      <c r="O698">
        <v>148.97461999999999</v>
      </c>
      <c r="P698">
        <v>116.028336</v>
      </c>
      <c r="Q698">
        <v>531</v>
      </c>
      <c r="R698">
        <v>5.1210000000000004</v>
      </c>
      <c r="S698">
        <v>4.22</v>
      </c>
      <c r="T698">
        <v>5.1210000000000004</v>
      </c>
      <c r="U698">
        <v>3.2669999999999999</v>
      </c>
      <c r="V698">
        <v>3.032</v>
      </c>
      <c r="W698">
        <v>6.0250000000000004</v>
      </c>
      <c r="X698">
        <v>0</v>
      </c>
      <c r="Y698">
        <v>1.0489999999999999</v>
      </c>
      <c r="Z698">
        <v>1.1200000000000001</v>
      </c>
      <c r="AA698">
        <v>1.054</v>
      </c>
      <c r="AB698">
        <v>0.04</v>
      </c>
      <c r="AC698">
        <v>2.5999999999999999E-2</v>
      </c>
      <c r="AD698">
        <v>17939.752</v>
      </c>
      <c r="AE698">
        <v>2713.8</v>
      </c>
      <c r="AF698">
        <v>3147.1774999999998</v>
      </c>
      <c r="AG698">
        <v>3</v>
      </c>
      <c r="AH698">
        <v>2</v>
      </c>
      <c r="AI698">
        <v>1.6666667999999999E-2</v>
      </c>
      <c r="AJ698">
        <v>2.5000002E-2</v>
      </c>
      <c r="AK698">
        <v>0.65612559999999998</v>
      </c>
      <c r="AL698">
        <v>0.54349720000000001</v>
      </c>
      <c r="AM698">
        <v>25</v>
      </c>
      <c r="AN698">
        <v>35</v>
      </c>
      <c r="AO698">
        <v>15</v>
      </c>
      <c r="AP698">
        <v>23</v>
      </c>
      <c r="AQ698" s="34">
        <v>2.5012154999999998</v>
      </c>
      <c r="AR698" s="34">
        <v>0</v>
      </c>
      <c r="AS698" s="34">
        <v>1.9837226999999999</v>
      </c>
      <c r="AT698" s="34">
        <v>0</v>
      </c>
      <c r="AU698" s="34">
        <v>2.6071317000000001</v>
      </c>
      <c r="AV698" s="34"/>
      <c r="AW698" s="34"/>
      <c r="AX698" s="34"/>
      <c r="AY698" s="34">
        <v>0.10005973999999999</v>
      </c>
      <c r="AZ698" s="34">
        <v>0.1853147</v>
      </c>
      <c r="BA698" s="34">
        <v>0</v>
      </c>
      <c r="BB698" s="34">
        <v>0.54140010000000005</v>
      </c>
      <c r="BC698" s="34">
        <v>0</v>
      </c>
      <c r="BD698" s="34">
        <v>0</v>
      </c>
      <c r="BE698" s="34">
        <v>0.25</v>
      </c>
      <c r="BF698" s="34">
        <v>0.1</v>
      </c>
      <c r="BG698" s="34">
        <v>7.0000000000000007E-2</v>
      </c>
      <c r="BH698" s="34">
        <v>0.1</v>
      </c>
      <c r="BI698" s="34">
        <v>0.05</v>
      </c>
      <c r="BJ698" s="34">
        <v>0</v>
      </c>
      <c r="BK698" s="34">
        <v>0</v>
      </c>
      <c r="BL698" s="34">
        <v>0</v>
      </c>
      <c r="BM698" s="34">
        <v>0</v>
      </c>
      <c r="BN698" s="34">
        <v>0</v>
      </c>
      <c r="BO698" s="34">
        <v>0</v>
      </c>
      <c r="BP698" s="34"/>
      <c r="BQ698" s="34"/>
      <c r="BR698" s="34"/>
      <c r="BS698" s="34"/>
      <c r="BT698" s="34"/>
      <c r="BU698" s="34"/>
      <c r="BV698" s="34">
        <v>0.28699999999999998</v>
      </c>
      <c r="BW698" s="34">
        <v>1.7500002000000001E-3</v>
      </c>
      <c r="BX698" s="34">
        <v>6.7500006000000001E-3</v>
      </c>
      <c r="BY698" s="34">
        <v>0.12000001</v>
      </c>
      <c r="BZ698" s="34">
        <v>0.27</v>
      </c>
      <c r="CA698" s="34"/>
      <c r="CB698" s="34"/>
      <c r="CC698" s="34"/>
      <c r="CD698" s="34"/>
      <c r="CE698" s="34"/>
      <c r="CF698" s="34"/>
      <c r="CG698" s="34"/>
      <c r="CH698" s="34"/>
      <c r="CI698" s="34"/>
      <c r="CJ698" s="34"/>
      <c r="CK698" s="34"/>
      <c r="CL698" s="34"/>
      <c r="CM698" s="34"/>
      <c r="CN698" s="34" t="s">
        <v>2176</v>
      </c>
    </row>
    <row r="699" spans="1:92">
      <c r="A699" t="s">
        <v>2917</v>
      </c>
      <c r="B699">
        <v>1017</v>
      </c>
      <c r="C699" t="s">
        <v>629</v>
      </c>
      <c r="D699">
        <v>6.4091443999999997</v>
      </c>
      <c r="E699">
        <v>3.229841</v>
      </c>
      <c r="F699">
        <v>4464.5937999999996</v>
      </c>
      <c r="G699">
        <v>1403.9784</v>
      </c>
      <c r="H699">
        <v>2696.8915999999999</v>
      </c>
      <c r="I699">
        <v>76.809280000000001</v>
      </c>
      <c r="J699">
        <v>286.91442999999998</v>
      </c>
      <c r="K699">
        <v>9</v>
      </c>
      <c r="L699">
        <v>93.975719999999995</v>
      </c>
      <c r="M699">
        <v>129.19363000000001</v>
      </c>
      <c r="N699" t="s">
        <v>2184</v>
      </c>
      <c r="O699">
        <v>139.32921999999999</v>
      </c>
      <c r="P699">
        <v>107.66137000000001</v>
      </c>
      <c r="Q699">
        <v>541</v>
      </c>
      <c r="R699">
        <v>5.0629999999999997</v>
      </c>
      <c r="S699">
        <v>5.3449999999999998</v>
      </c>
      <c r="T699">
        <v>5.0629999999999997</v>
      </c>
      <c r="U699">
        <v>3.5939999999999999</v>
      </c>
      <c r="V699">
        <v>4.2380000000000004</v>
      </c>
      <c r="W699">
        <v>6.5460000000000003</v>
      </c>
      <c r="X699">
        <v>5.8419999999999996</v>
      </c>
      <c r="Y699">
        <v>1.393</v>
      </c>
      <c r="Z699">
        <v>1.2929999999999999</v>
      </c>
      <c r="AA699">
        <v>1.2250000000000001</v>
      </c>
      <c r="AB699">
        <v>4.2000000000000003E-2</v>
      </c>
      <c r="AC699">
        <v>2.5999999999999999E-2</v>
      </c>
      <c r="AD699">
        <v>20009.723000000002</v>
      </c>
      <c r="AE699">
        <v>3975.8</v>
      </c>
      <c r="AF699">
        <v>4487.9679999999998</v>
      </c>
      <c r="AG699">
        <v>3</v>
      </c>
      <c r="AH699">
        <v>2</v>
      </c>
      <c r="AI699">
        <v>4.1666667999999997E-2</v>
      </c>
      <c r="AJ699">
        <v>3.3333334999999999E-2</v>
      </c>
      <c r="AK699">
        <v>0.49394217000000001</v>
      </c>
      <c r="AL699">
        <v>0.29266490000000001</v>
      </c>
      <c r="AM699">
        <v>25</v>
      </c>
      <c r="AN699">
        <v>20</v>
      </c>
      <c r="AO699">
        <v>20</v>
      </c>
      <c r="AP699">
        <v>23</v>
      </c>
      <c r="AQ699" s="34">
        <v>3.493077</v>
      </c>
      <c r="AR699" s="34">
        <v>0</v>
      </c>
      <c r="AS699" s="34">
        <v>1.5093540999999999</v>
      </c>
      <c r="AT699" s="34">
        <v>0</v>
      </c>
      <c r="AU699" s="34">
        <v>3.0987482000000002</v>
      </c>
      <c r="AV699" s="34"/>
      <c r="AW699" s="34"/>
      <c r="AX699" s="34"/>
      <c r="AY699" s="34">
        <v>0.10005973999999999</v>
      </c>
      <c r="AZ699" s="34">
        <v>0.1853147</v>
      </c>
      <c r="BA699" s="34">
        <v>0</v>
      </c>
      <c r="BB699" s="34">
        <v>0.54140010000000005</v>
      </c>
      <c r="BC699" s="34">
        <v>0</v>
      </c>
      <c r="BD699" s="34">
        <v>0</v>
      </c>
      <c r="BE699" s="34">
        <v>0.4</v>
      </c>
      <c r="BF699" s="34">
        <v>0.1</v>
      </c>
      <c r="BG699" s="34">
        <v>0.11000001</v>
      </c>
      <c r="BH699" s="34">
        <v>0.24000001000000001</v>
      </c>
      <c r="BI699" s="34">
        <v>0.15</v>
      </c>
      <c r="BJ699" s="34">
        <v>0</v>
      </c>
      <c r="BK699" s="34">
        <v>0</v>
      </c>
      <c r="BL699" s="34">
        <v>0</v>
      </c>
      <c r="BM699" s="34">
        <v>0</v>
      </c>
      <c r="BN699" s="34">
        <v>0</v>
      </c>
      <c r="BO699" s="34">
        <v>0</v>
      </c>
      <c r="BP699" s="34"/>
      <c r="BQ699" s="34"/>
      <c r="BR699" s="34"/>
      <c r="BS699" s="34"/>
      <c r="BT699" s="34"/>
      <c r="BU699" s="34"/>
      <c r="BV699" s="34">
        <v>0.58799999999999997</v>
      </c>
      <c r="BW699" s="34">
        <v>1.7500002000000001E-3</v>
      </c>
      <c r="BX699" s="34">
        <v>6.7500006000000001E-3</v>
      </c>
      <c r="BY699" s="34">
        <v>0.12000001</v>
      </c>
      <c r="BZ699" s="34">
        <v>0.27</v>
      </c>
      <c r="CA699" s="34"/>
      <c r="CB699" s="34"/>
      <c r="CC699" s="34"/>
      <c r="CD699" s="34"/>
      <c r="CE699" s="34"/>
      <c r="CF699" s="34"/>
      <c r="CG699" s="34"/>
      <c r="CH699" s="34"/>
      <c r="CI699" s="34"/>
      <c r="CJ699" s="34"/>
      <c r="CK699" s="34"/>
      <c r="CL699" s="34"/>
      <c r="CM699" s="34"/>
      <c r="CN699" s="34" t="s">
        <v>2176</v>
      </c>
    </row>
    <row r="700" spans="1:92">
      <c r="A700" t="s">
        <v>2918</v>
      </c>
      <c r="B700">
        <v>1018</v>
      </c>
      <c r="C700" t="s">
        <v>630</v>
      </c>
      <c r="D700">
        <v>5.1346283000000001</v>
      </c>
      <c r="E700">
        <v>2.2687179999999998</v>
      </c>
      <c r="F700">
        <v>1946.8352</v>
      </c>
      <c r="G700">
        <v>1072.213</v>
      </c>
      <c r="H700">
        <v>494.81824</v>
      </c>
      <c r="I700">
        <v>92.889579999999995</v>
      </c>
      <c r="J700">
        <v>286.91442999999998</v>
      </c>
      <c r="K700">
        <v>9</v>
      </c>
      <c r="L700">
        <v>75.287800000000004</v>
      </c>
      <c r="M700">
        <v>90.748720000000006</v>
      </c>
      <c r="N700" t="s">
        <v>2202</v>
      </c>
      <c r="O700">
        <v>116.6961</v>
      </c>
      <c r="P700">
        <v>98.639915000000002</v>
      </c>
      <c r="Q700">
        <v>542</v>
      </c>
      <c r="R700">
        <v>4.532</v>
      </c>
      <c r="S700">
        <v>3.53</v>
      </c>
      <c r="T700">
        <v>4.532</v>
      </c>
      <c r="U700">
        <v>3.012</v>
      </c>
      <c r="V700">
        <v>4.266</v>
      </c>
      <c r="W700">
        <v>5.6139999999999999</v>
      </c>
      <c r="X700">
        <v>7.1920000000000002</v>
      </c>
      <c r="Y700">
        <v>1.9410000000000001</v>
      </c>
      <c r="Z700">
        <v>2.12</v>
      </c>
      <c r="AA700">
        <v>1.913</v>
      </c>
      <c r="AB700">
        <v>0.17199999999999999</v>
      </c>
      <c r="AC700">
        <v>3.4000000000000002E-2</v>
      </c>
      <c r="AD700">
        <v>33119.542999999998</v>
      </c>
      <c r="AE700">
        <v>2859.25</v>
      </c>
      <c r="AF700">
        <v>5140.2437</v>
      </c>
      <c r="AG700">
        <v>3</v>
      </c>
      <c r="AH700">
        <v>2</v>
      </c>
      <c r="AI700">
        <v>8.3333335999999994E-2</v>
      </c>
      <c r="AJ700">
        <v>3.3333334999999999E-2</v>
      </c>
      <c r="AK700">
        <v>0.40141212999999998</v>
      </c>
      <c r="AL700">
        <v>8.8636359999999997E-2</v>
      </c>
      <c r="AM700">
        <v>20</v>
      </c>
      <c r="AN700">
        <v>10</v>
      </c>
      <c r="AO700">
        <v>30</v>
      </c>
      <c r="AP700">
        <v>33</v>
      </c>
      <c r="AQ700" s="34">
        <v>5.8217945000000002</v>
      </c>
      <c r="AR700" s="34">
        <v>0</v>
      </c>
      <c r="AS700" s="34">
        <v>2.4580913</v>
      </c>
      <c r="AT700" s="34">
        <v>4.6742850000000002</v>
      </c>
      <c r="AU700" s="34">
        <v>12.95417</v>
      </c>
      <c r="AV700" s="34"/>
      <c r="AW700" s="34"/>
      <c r="AX700" s="34"/>
      <c r="AY700" s="34"/>
      <c r="AZ700" s="34"/>
      <c r="BA700" s="34">
        <v>0</v>
      </c>
      <c r="BB700" s="34">
        <v>0.43312502000000003</v>
      </c>
      <c r="BC700" s="34">
        <v>0</v>
      </c>
      <c r="BD700" s="34">
        <v>0</v>
      </c>
      <c r="BE700" s="34">
        <v>0.05</v>
      </c>
      <c r="BF700" s="34">
        <v>0.05</v>
      </c>
      <c r="BG700" s="34">
        <v>0.1</v>
      </c>
      <c r="BH700" s="34">
        <v>0.2</v>
      </c>
      <c r="BI700" s="34">
        <v>0.2</v>
      </c>
      <c r="BJ700" s="34">
        <v>0.15</v>
      </c>
      <c r="BK700" s="34">
        <v>0</v>
      </c>
      <c r="BL700" s="34">
        <v>0</v>
      </c>
      <c r="BM700" s="34">
        <v>0.6</v>
      </c>
      <c r="BN700" s="34">
        <v>1.4000001</v>
      </c>
      <c r="BO700" s="34">
        <v>0</v>
      </c>
      <c r="BP700" s="34"/>
      <c r="BQ700" s="34"/>
      <c r="BR700" s="34"/>
      <c r="BS700" s="34"/>
      <c r="BT700" s="34"/>
      <c r="BU700" s="34"/>
      <c r="BV700" s="34">
        <v>0.58799999999999997</v>
      </c>
      <c r="BW700" s="34">
        <v>1.7500002000000001E-3</v>
      </c>
      <c r="BX700" s="34">
        <v>6.7500006000000001E-3</v>
      </c>
      <c r="BY700" s="34">
        <v>0.24000002000000001</v>
      </c>
      <c r="BZ700" s="34">
        <v>0.54</v>
      </c>
      <c r="CA700" s="34"/>
      <c r="CB700" s="34"/>
      <c r="CC700" s="34"/>
      <c r="CD700" s="34"/>
      <c r="CE700" s="34"/>
      <c r="CF700" s="34"/>
      <c r="CG700" s="34"/>
      <c r="CH700" s="34"/>
      <c r="CI700" s="34"/>
      <c r="CJ700" s="34"/>
      <c r="CK700" s="34"/>
      <c r="CL700" s="34"/>
      <c r="CM700" s="34"/>
      <c r="CN700" s="34" t="s">
        <v>2176</v>
      </c>
    </row>
    <row r="701" spans="1:92">
      <c r="A701" t="s">
        <v>2919</v>
      </c>
      <c r="B701">
        <v>1019</v>
      </c>
      <c r="C701" t="s">
        <v>631</v>
      </c>
      <c r="D701">
        <v>16.917753000000001</v>
      </c>
      <c r="E701">
        <v>3.6205639999999999</v>
      </c>
      <c r="F701">
        <v>1668.3526999999999</v>
      </c>
      <c r="G701">
        <v>1194.5206000000001</v>
      </c>
      <c r="H701">
        <v>442.41692999999998</v>
      </c>
      <c r="I701">
        <v>27.781165999999999</v>
      </c>
      <c r="J701">
        <v>3.6340115000000002</v>
      </c>
      <c r="K701">
        <v>6</v>
      </c>
      <c r="L701">
        <v>60.312843000000001</v>
      </c>
      <c r="M701">
        <v>67.047484999999995</v>
      </c>
      <c r="N701" t="s">
        <v>2225</v>
      </c>
      <c r="O701">
        <v>735.55449999999996</v>
      </c>
      <c r="P701">
        <v>190.55600000000001</v>
      </c>
      <c r="Q701">
        <v>852</v>
      </c>
      <c r="R701">
        <v>8.2260000000000009</v>
      </c>
      <c r="S701">
        <v>3.2679999999999998</v>
      </c>
      <c r="T701">
        <v>8.2260000000000009</v>
      </c>
      <c r="U701">
        <v>3.806</v>
      </c>
      <c r="V701">
        <v>4.9630000000000001</v>
      </c>
      <c r="W701">
        <v>6.8789999999999996</v>
      </c>
      <c r="X701">
        <v>5.8419999999999996</v>
      </c>
      <c r="Y701">
        <v>2.7509999999999999</v>
      </c>
      <c r="Z701">
        <v>1.9430000000000001</v>
      </c>
      <c r="AA701">
        <v>1.5529999999999999</v>
      </c>
      <c r="AB701">
        <v>0.27900000000000003</v>
      </c>
      <c r="AC701">
        <v>0.112</v>
      </c>
      <c r="AD701">
        <v>27944.613000000001</v>
      </c>
      <c r="AE701">
        <v>1599.8</v>
      </c>
      <c r="AF701">
        <v>3106.2952</v>
      </c>
      <c r="AG701">
        <v>3</v>
      </c>
      <c r="AH701">
        <v>2</v>
      </c>
      <c r="AI701">
        <v>8.3333335999999994E-2</v>
      </c>
      <c r="AJ701">
        <v>1.6666667999999999E-2</v>
      </c>
      <c r="AK701">
        <v>0.58701190000000003</v>
      </c>
      <c r="AL701">
        <v>0.11638888999999999</v>
      </c>
      <c r="AM701">
        <v>25</v>
      </c>
      <c r="AN701">
        <v>10</v>
      </c>
      <c r="AO701">
        <v>25</v>
      </c>
      <c r="AP701">
        <v>8</v>
      </c>
      <c r="AQ701" s="34">
        <v>4.5280623000000002</v>
      </c>
      <c r="AR701" s="34">
        <v>0</v>
      </c>
      <c r="AS701" s="34">
        <v>2.4580913</v>
      </c>
      <c r="AT701" s="34">
        <v>4.4457493000000001</v>
      </c>
      <c r="AU701" s="34">
        <v>10.630338999999999</v>
      </c>
      <c r="AV701" s="34"/>
      <c r="AW701" s="34"/>
      <c r="AX701" s="34"/>
      <c r="AY701" s="34"/>
      <c r="AZ701" s="34"/>
      <c r="BA701" s="34">
        <v>0</v>
      </c>
      <c r="BB701" s="34">
        <v>0.54140010000000005</v>
      </c>
      <c r="BC701" s="34">
        <v>0</v>
      </c>
      <c r="BD701" s="34">
        <v>0</v>
      </c>
      <c r="BE701" s="34">
        <v>0.05</v>
      </c>
      <c r="BF701" s="34">
        <v>0.05</v>
      </c>
      <c r="BG701" s="34">
        <v>0.05</v>
      </c>
      <c r="BH701" s="34">
        <v>0.1</v>
      </c>
      <c r="BI701" s="34">
        <v>0.1</v>
      </c>
      <c r="BJ701" s="34">
        <v>0.1</v>
      </c>
      <c r="BK701" s="34">
        <v>0</v>
      </c>
      <c r="BL701" s="34">
        <v>0</v>
      </c>
      <c r="BM701" s="34">
        <v>0.2</v>
      </c>
      <c r="BN701" s="34">
        <v>0.8</v>
      </c>
      <c r="BO701" s="34">
        <v>0</v>
      </c>
      <c r="BP701" s="34"/>
      <c r="BQ701" s="34"/>
      <c r="BR701" s="34"/>
      <c r="BS701" s="34">
        <v>0.12900165</v>
      </c>
      <c r="BT701" s="34">
        <v>1.0210178000000001</v>
      </c>
      <c r="BU701" s="34">
        <v>0</v>
      </c>
      <c r="BV701" s="34">
        <v>0</v>
      </c>
      <c r="BW701" s="34">
        <v>1.7500002000000001E-3</v>
      </c>
      <c r="BX701" s="34">
        <v>6.7500006000000001E-3</v>
      </c>
      <c r="BY701" s="34">
        <v>0.72</v>
      </c>
      <c r="BZ701" s="34">
        <v>1.6200002</v>
      </c>
      <c r="CA701" s="34"/>
      <c r="CB701" s="34"/>
      <c r="CC701" s="34"/>
      <c r="CD701" s="34"/>
      <c r="CE701" s="34"/>
      <c r="CF701" s="34"/>
      <c r="CG701" s="34"/>
      <c r="CH701" s="34"/>
      <c r="CI701" s="34"/>
      <c r="CJ701" s="34"/>
      <c r="CK701" s="34"/>
      <c r="CL701" s="34"/>
      <c r="CM701" s="34"/>
      <c r="CN701" s="34" t="s">
        <v>2182</v>
      </c>
    </row>
    <row r="702" spans="1:92">
      <c r="A702" t="s">
        <v>2920</v>
      </c>
      <c r="B702">
        <v>1020</v>
      </c>
      <c r="C702" t="s">
        <v>631</v>
      </c>
      <c r="D702">
        <v>8.1590749999999996</v>
      </c>
      <c r="E702">
        <v>3.2225199</v>
      </c>
      <c r="F702">
        <v>2571.5608000000002</v>
      </c>
      <c r="G702">
        <v>1521.2815000000001</v>
      </c>
      <c r="H702">
        <v>505.11777000000001</v>
      </c>
      <c r="I702">
        <v>116.69020999999999</v>
      </c>
      <c r="J702">
        <v>428.47116</v>
      </c>
      <c r="K702">
        <v>9</v>
      </c>
      <c r="L702">
        <v>119.63451999999999</v>
      </c>
      <c r="M702">
        <v>128.90079</v>
      </c>
      <c r="N702" t="s">
        <v>2197</v>
      </c>
      <c r="O702">
        <v>89.660160000000005</v>
      </c>
      <c r="P702">
        <v>103.95225499999999</v>
      </c>
      <c r="Q702">
        <v>642</v>
      </c>
      <c r="R702">
        <v>5.7130000000000001</v>
      </c>
      <c r="S702">
        <v>4.0570000000000004</v>
      </c>
      <c r="T702">
        <v>5.7130000000000001</v>
      </c>
      <c r="U702">
        <v>3.59</v>
      </c>
      <c r="V702">
        <v>4.4279999999999999</v>
      </c>
      <c r="W702">
        <v>6.5389999999999997</v>
      </c>
      <c r="X702">
        <v>5.8419999999999996</v>
      </c>
      <c r="Y702">
        <v>1.8440000000000001</v>
      </c>
      <c r="Z702">
        <v>2.2090000000000001</v>
      </c>
      <c r="AA702">
        <v>1.744</v>
      </c>
      <c r="AB702">
        <v>0.33600000000000002</v>
      </c>
      <c r="AC702">
        <v>0.128</v>
      </c>
      <c r="AD702">
        <v>27944.613000000001</v>
      </c>
      <c r="AE702">
        <v>3880.3604</v>
      </c>
      <c r="AF702">
        <v>6939.4535999999998</v>
      </c>
      <c r="AG702">
        <v>3</v>
      </c>
      <c r="AH702">
        <v>2</v>
      </c>
      <c r="AI702">
        <v>8.3333335999999994E-2</v>
      </c>
      <c r="AJ702">
        <v>4.1666667999999997E-2</v>
      </c>
      <c r="AK702">
        <v>0.64289594000000005</v>
      </c>
      <c r="AL702">
        <v>8.6111110000000005E-2</v>
      </c>
      <c r="AM702">
        <v>30</v>
      </c>
      <c r="AN702">
        <v>10</v>
      </c>
      <c r="AO702">
        <v>35</v>
      </c>
      <c r="AP702">
        <v>53</v>
      </c>
      <c r="AQ702" s="34">
        <v>4.5280623000000002</v>
      </c>
      <c r="AR702" s="34">
        <v>0</v>
      </c>
      <c r="AS702" s="34">
        <v>2.4580913</v>
      </c>
      <c r="AT702" s="34">
        <v>4.4457493000000001</v>
      </c>
      <c r="AU702" s="34">
        <v>10.630338999999999</v>
      </c>
      <c r="AV702" s="34"/>
      <c r="AW702" s="34"/>
      <c r="AX702" s="34"/>
      <c r="AY702" s="34"/>
      <c r="AZ702" s="34"/>
      <c r="BA702" s="34">
        <v>0</v>
      </c>
      <c r="BB702" s="34">
        <v>0.64968009999999998</v>
      </c>
      <c r="BC702" s="34">
        <v>0</v>
      </c>
      <c r="BD702" s="34">
        <v>0</v>
      </c>
      <c r="BE702" s="34">
        <v>0.05</v>
      </c>
      <c r="BF702" s="34">
        <v>0.05</v>
      </c>
      <c r="BG702" s="34">
        <v>0.1</v>
      </c>
      <c r="BH702" s="34">
        <v>0.2</v>
      </c>
      <c r="BI702" s="34">
        <v>0.4</v>
      </c>
      <c r="BJ702" s="34">
        <v>0.3</v>
      </c>
      <c r="BK702" s="34">
        <v>0</v>
      </c>
      <c r="BL702" s="34">
        <v>0</v>
      </c>
      <c r="BM702" s="34">
        <v>0.6</v>
      </c>
      <c r="BN702" s="34">
        <v>1.4000001</v>
      </c>
      <c r="BO702" s="34">
        <v>0</v>
      </c>
      <c r="BP702" s="34"/>
      <c r="BQ702" s="34"/>
      <c r="BR702" s="34"/>
      <c r="BS702" s="34">
        <v>0</v>
      </c>
      <c r="BT702" s="34">
        <v>1.0210178000000001</v>
      </c>
      <c r="BU702" s="34">
        <v>0</v>
      </c>
      <c r="BV702" s="34">
        <v>0.88200009999999995</v>
      </c>
      <c r="BW702" s="34">
        <v>1.7500002000000001E-3</v>
      </c>
      <c r="BX702" s="34">
        <v>6.7500006000000001E-3</v>
      </c>
      <c r="BY702" s="34">
        <v>0.72</v>
      </c>
      <c r="BZ702" s="34">
        <v>1.6200002</v>
      </c>
      <c r="CA702" s="34"/>
      <c r="CB702" s="34"/>
      <c r="CC702" s="34"/>
      <c r="CD702" s="34"/>
      <c r="CE702" s="34"/>
      <c r="CF702" s="34"/>
      <c r="CG702" s="34"/>
      <c r="CH702" s="34"/>
      <c r="CI702" s="34"/>
      <c r="CJ702" s="34"/>
      <c r="CK702" s="34"/>
      <c r="CL702" s="34"/>
      <c r="CM702" s="34"/>
      <c r="CN702" s="34" t="s">
        <v>2176</v>
      </c>
    </row>
    <row r="703" spans="1:92">
      <c r="A703" t="s">
        <v>2921</v>
      </c>
      <c r="B703">
        <v>1021</v>
      </c>
      <c r="C703" t="s">
        <v>632</v>
      </c>
      <c r="D703">
        <v>6.7673645000000002</v>
      </c>
      <c r="E703">
        <v>2.5752966000000002</v>
      </c>
      <c r="F703">
        <v>2010.1871000000001</v>
      </c>
      <c r="G703">
        <v>1042.2229</v>
      </c>
      <c r="H703">
        <v>476.81088</v>
      </c>
      <c r="I703">
        <v>62.682180000000002</v>
      </c>
      <c r="J703">
        <v>428.47116</v>
      </c>
      <c r="K703">
        <v>9</v>
      </c>
      <c r="L703">
        <v>99.228219999999993</v>
      </c>
      <c r="M703">
        <v>103.01187</v>
      </c>
      <c r="N703" t="s">
        <v>2202</v>
      </c>
      <c r="O703">
        <v>153.80373</v>
      </c>
      <c r="P703">
        <v>111.96942</v>
      </c>
      <c r="Q703">
        <v>552</v>
      </c>
      <c r="R703">
        <v>5.2030000000000003</v>
      </c>
      <c r="S703">
        <v>3.5870000000000002</v>
      </c>
      <c r="T703">
        <v>5.2030000000000003</v>
      </c>
      <c r="U703">
        <v>3.21</v>
      </c>
      <c r="V703">
        <v>4.6079999999999997</v>
      </c>
      <c r="W703">
        <v>5.9320000000000004</v>
      </c>
      <c r="X703">
        <v>8.1229999999999993</v>
      </c>
      <c r="Y703">
        <v>2.1110000000000002</v>
      </c>
      <c r="Z703">
        <v>2.343</v>
      </c>
      <c r="AA703">
        <v>2.0830000000000002</v>
      </c>
      <c r="AB703">
        <v>0.219</v>
      </c>
      <c r="AC703">
        <v>4.1000000000000002E-2</v>
      </c>
      <c r="AD703">
        <v>35707.008000000002</v>
      </c>
      <c r="AE703">
        <v>3267.25</v>
      </c>
      <c r="AF703">
        <v>5944.2437</v>
      </c>
      <c r="AG703">
        <v>3</v>
      </c>
      <c r="AH703">
        <v>2</v>
      </c>
      <c r="AI703">
        <v>8.3333335999999994E-2</v>
      </c>
      <c r="AJ703">
        <v>4.1666667999999997E-2</v>
      </c>
      <c r="AK703">
        <v>0.42185083000000001</v>
      </c>
      <c r="AL703">
        <v>0.10034723</v>
      </c>
      <c r="AM703">
        <v>20</v>
      </c>
      <c r="AN703">
        <v>10</v>
      </c>
      <c r="AO703">
        <v>35</v>
      </c>
      <c r="AP703">
        <v>48</v>
      </c>
      <c r="AQ703" s="34">
        <v>5.8217945000000002</v>
      </c>
      <c r="AR703" s="34">
        <v>0</v>
      </c>
      <c r="AS703" s="34">
        <v>3.1049573000000001</v>
      </c>
      <c r="AT703" s="34">
        <v>9.8354999999999997</v>
      </c>
      <c r="AU703" s="34">
        <v>18.762253000000001</v>
      </c>
      <c r="AV703" s="34"/>
      <c r="AW703" s="34"/>
      <c r="AX703" s="34"/>
      <c r="AY703" s="34"/>
      <c r="AZ703" s="34"/>
      <c r="BA703" s="34">
        <v>0</v>
      </c>
      <c r="BB703" s="34">
        <v>0.43312502000000003</v>
      </c>
      <c r="BC703" s="34">
        <v>0</v>
      </c>
      <c r="BD703" s="34">
        <v>0</v>
      </c>
      <c r="BE703" s="34">
        <v>0.05</v>
      </c>
      <c r="BF703" s="34">
        <v>0.05</v>
      </c>
      <c r="BG703" s="34">
        <v>0.05</v>
      </c>
      <c r="BH703" s="34">
        <v>0.16000001</v>
      </c>
      <c r="BI703" s="34">
        <v>0.4</v>
      </c>
      <c r="BJ703" s="34">
        <v>0.3</v>
      </c>
      <c r="BK703" s="34">
        <v>0</v>
      </c>
      <c r="BL703" s="34">
        <v>0</v>
      </c>
      <c r="BM703" s="34">
        <v>0.6</v>
      </c>
      <c r="BN703" s="34">
        <v>1.4000001</v>
      </c>
      <c r="BO703" s="34">
        <v>0</v>
      </c>
      <c r="BP703" s="34"/>
      <c r="BQ703" s="34"/>
      <c r="BR703" s="34"/>
      <c r="BS703" s="34"/>
      <c r="BT703" s="34"/>
      <c r="BU703" s="34"/>
      <c r="BV703" s="34">
        <v>0.88200009999999995</v>
      </c>
      <c r="BW703" s="34">
        <v>1.7500002000000001E-3</v>
      </c>
      <c r="BX703" s="34">
        <v>6.7500006000000001E-3</v>
      </c>
      <c r="BY703" s="34">
        <v>0.36</v>
      </c>
      <c r="BZ703" s="34">
        <v>0.8100001</v>
      </c>
      <c r="CA703" s="34"/>
      <c r="CB703" s="34"/>
      <c r="CC703" s="34"/>
      <c r="CD703" s="34"/>
      <c r="CE703" s="34"/>
      <c r="CF703" s="34"/>
      <c r="CG703" s="34"/>
      <c r="CH703" s="34"/>
      <c r="CI703" s="34"/>
      <c r="CJ703" s="34"/>
      <c r="CK703" s="34"/>
      <c r="CL703" s="34"/>
      <c r="CM703" s="34"/>
      <c r="CN703" s="34" t="s">
        <v>2176</v>
      </c>
    </row>
    <row r="704" spans="1:92">
      <c r="A704" t="s">
        <v>2922</v>
      </c>
      <c r="B704">
        <v>1022</v>
      </c>
      <c r="C704" t="s">
        <v>633</v>
      </c>
      <c r="D704">
        <v>3.5086205000000001</v>
      </c>
      <c r="E704">
        <v>2.0923772</v>
      </c>
      <c r="F704">
        <v>3324.2163</v>
      </c>
      <c r="G704">
        <v>178.29141000000001</v>
      </c>
      <c r="H704">
        <v>2594.2112000000002</v>
      </c>
      <c r="I704">
        <v>94.651520000000005</v>
      </c>
      <c r="J704">
        <v>457.06191999999999</v>
      </c>
      <c r="K704">
        <v>9</v>
      </c>
      <c r="L704">
        <v>51.446044999999998</v>
      </c>
      <c r="M704">
        <v>83.695089999999993</v>
      </c>
      <c r="N704" t="s">
        <v>2192</v>
      </c>
      <c r="O704">
        <v>269.89389999999997</v>
      </c>
      <c r="P704">
        <v>232.48636999999999</v>
      </c>
      <c r="Q704">
        <v>420</v>
      </c>
      <c r="R704">
        <v>3.746</v>
      </c>
      <c r="S704">
        <v>4.6120000000000001</v>
      </c>
      <c r="T704">
        <v>3.746</v>
      </c>
      <c r="U704">
        <v>2.8929999999999998</v>
      </c>
      <c r="V704">
        <v>2.4929999999999999</v>
      </c>
      <c r="W704">
        <v>5.42</v>
      </c>
      <c r="X704">
        <v>0</v>
      </c>
      <c r="Y704">
        <v>0.39700000000000002</v>
      </c>
      <c r="Z704">
        <v>0.33300000000000002</v>
      </c>
      <c r="AA704">
        <v>0.32300000000000001</v>
      </c>
      <c r="AB704">
        <v>0.01</v>
      </c>
      <c r="AC704">
        <v>0</v>
      </c>
      <c r="AD704">
        <v>875.42529999999999</v>
      </c>
      <c r="AE704">
        <v>5295.56</v>
      </c>
      <c r="AF704">
        <v>5584.0619999999999</v>
      </c>
      <c r="AG704">
        <v>2</v>
      </c>
      <c r="AH704">
        <v>1</v>
      </c>
      <c r="AI704">
        <v>4.1666667999999997E-2</v>
      </c>
      <c r="AJ704">
        <v>4.1666667999999997E-2</v>
      </c>
      <c r="AK704">
        <v>0.38760322000000003</v>
      </c>
      <c r="AL704">
        <v>0.41865944999999999</v>
      </c>
      <c r="AM704">
        <v>10</v>
      </c>
      <c r="AN704">
        <v>60</v>
      </c>
      <c r="AO704">
        <v>10</v>
      </c>
      <c r="AP704">
        <v>40</v>
      </c>
      <c r="AQ704" s="34">
        <v>5.0965210000000001</v>
      </c>
      <c r="AR704" s="34">
        <v>1.5230755</v>
      </c>
      <c r="AS704" s="34">
        <v>0.45015993999999998</v>
      </c>
      <c r="AT704" s="34">
        <v>9.0455660000000009</v>
      </c>
      <c r="AU704" s="34">
        <v>15.873988000000001</v>
      </c>
      <c r="AV704" s="34"/>
      <c r="AW704" s="34"/>
      <c r="AX704" s="34"/>
      <c r="AY704" s="34"/>
      <c r="AZ704" s="34"/>
      <c r="BA704" s="34">
        <v>0</v>
      </c>
      <c r="BB704" s="34">
        <v>0.14277999999999999</v>
      </c>
      <c r="BC704" s="34">
        <v>0</v>
      </c>
      <c r="BD704" s="34">
        <v>0</v>
      </c>
      <c r="BE704" s="34">
        <v>0.6</v>
      </c>
      <c r="BF704" s="34">
        <v>0</v>
      </c>
      <c r="BG704" s="34">
        <v>0.2</v>
      </c>
      <c r="BH704" s="34">
        <v>0.2</v>
      </c>
      <c r="BI704" s="34">
        <v>0.1</v>
      </c>
      <c r="BJ704" s="34">
        <v>0</v>
      </c>
      <c r="BK704" s="34">
        <v>0</v>
      </c>
      <c r="BL704" s="34">
        <v>0</v>
      </c>
      <c r="BM704" s="34">
        <v>0</v>
      </c>
      <c r="BN704" s="34">
        <v>0</v>
      </c>
      <c r="BO704" s="34">
        <v>0</v>
      </c>
      <c r="BP704" s="34"/>
      <c r="BQ704" s="34"/>
      <c r="BR704" s="34"/>
      <c r="BS704" s="34"/>
      <c r="BT704" s="34"/>
      <c r="BU704" s="34"/>
      <c r="BV704" s="34">
        <v>1.5050001</v>
      </c>
      <c r="BW704" s="34"/>
      <c r="BX704" s="34"/>
      <c r="BY704" s="34">
        <v>8.0000005999999999E-2</v>
      </c>
      <c r="BZ704" s="34">
        <v>0</v>
      </c>
      <c r="CA704" s="34"/>
      <c r="CB704" s="34"/>
      <c r="CC704" s="34"/>
      <c r="CD704" s="34"/>
      <c r="CE704" s="34"/>
      <c r="CF704" s="34"/>
      <c r="CG704" s="34"/>
      <c r="CH704" s="34"/>
      <c r="CI704" s="34"/>
      <c r="CJ704" s="34"/>
      <c r="CK704" s="34"/>
      <c r="CL704" s="34"/>
      <c r="CM704" s="34"/>
      <c r="CN704" s="34" t="s">
        <v>2176</v>
      </c>
    </row>
    <row r="705" spans="1:92">
      <c r="A705" t="s">
        <v>2923</v>
      </c>
      <c r="B705">
        <v>1023</v>
      </c>
      <c r="C705" t="s">
        <v>634</v>
      </c>
      <c r="D705">
        <v>6.8613179999999998</v>
      </c>
      <c r="E705">
        <v>3.2191550000000002</v>
      </c>
      <c r="F705">
        <v>3999.4672999999998</v>
      </c>
      <c r="G705">
        <v>646.35180000000003</v>
      </c>
      <c r="H705">
        <v>2760.2426999999998</v>
      </c>
      <c r="I705">
        <v>135.81084000000001</v>
      </c>
      <c r="J705">
        <v>457.06191999999999</v>
      </c>
      <c r="K705">
        <v>9</v>
      </c>
      <c r="L705">
        <v>100.605835</v>
      </c>
      <c r="M705">
        <v>128.7662</v>
      </c>
      <c r="N705" t="s">
        <v>2184</v>
      </c>
      <c r="O705">
        <v>149.1591</v>
      </c>
      <c r="P705">
        <v>107.30517</v>
      </c>
      <c r="Q705">
        <v>521</v>
      </c>
      <c r="R705">
        <v>5.2389999999999999</v>
      </c>
      <c r="S705">
        <v>5.0590000000000002</v>
      </c>
      <c r="T705">
        <v>5.2389999999999999</v>
      </c>
      <c r="U705">
        <v>3.5880000000000001</v>
      </c>
      <c r="V705">
        <v>2.3290000000000002</v>
      </c>
      <c r="W705">
        <v>4.7009999999999996</v>
      </c>
      <c r="X705">
        <v>0</v>
      </c>
      <c r="Y705">
        <v>0.73099999999999998</v>
      </c>
      <c r="Z705">
        <v>0.83599999999999997</v>
      </c>
      <c r="AA705">
        <v>0.41799999999999998</v>
      </c>
      <c r="AB705">
        <v>0.41199999999999998</v>
      </c>
      <c r="AC705">
        <v>6.0000000000000001E-3</v>
      </c>
      <c r="AD705">
        <v>1690.4764</v>
      </c>
      <c r="AE705">
        <v>6132.3125</v>
      </c>
      <c r="AF705">
        <v>6667.5165999999999</v>
      </c>
      <c r="AG705">
        <v>3</v>
      </c>
      <c r="AH705">
        <v>1</v>
      </c>
      <c r="AI705">
        <v>8.3333335999999994E-2</v>
      </c>
      <c r="AJ705">
        <v>8.3333335999999994E-2</v>
      </c>
      <c r="AK705">
        <v>0.39485425000000002</v>
      </c>
      <c r="AL705">
        <v>0.30827465999999998</v>
      </c>
      <c r="AM705">
        <v>20</v>
      </c>
      <c r="AN705">
        <v>45</v>
      </c>
      <c r="AO705">
        <v>15</v>
      </c>
      <c r="AP705">
        <v>40</v>
      </c>
      <c r="AQ705" s="34">
        <v>4.9005010000000002</v>
      </c>
      <c r="AR705" s="34">
        <v>3.0461510000000001</v>
      </c>
      <c r="AS705" s="34">
        <v>0.80028429999999995</v>
      </c>
      <c r="AT705" s="34">
        <v>49.943156999999999</v>
      </c>
      <c r="AU705" s="34">
        <v>58.690094000000002</v>
      </c>
      <c r="AV705" s="34"/>
      <c r="AW705" s="34"/>
      <c r="AX705" s="34"/>
      <c r="AY705" s="34"/>
      <c r="AZ705" s="34"/>
      <c r="BA705" s="34">
        <v>0</v>
      </c>
      <c r="BB705" s="34">
        <v>0.37456002999999999</v>
      </c>
      <c r="BC705" s="34">
        <v>0</v>
      </c>
      <c r="BD705" s="34">
        <v>0</v>
      </c>
      <c r="BE705" s="34">
        <v>0.6</v>
      </c>
      <c r="BF705" s="34">
        <v>0</v>
      </c>
      <c r="BG705" s="34">
        <v>0.2</v>
      </c>
      <c r="BH705" s="34">
        <v>0.3</v>
      </c>
      <c r="BI705" s="34">
        <v>0.1</v>
      </c>
      <c r="BJ705" s="34">
        <v>0.1</v>
      </c>
      <c r="BK705" s="34">
        <v>0</v>
      </c>
      <c r="BL705" s="34">
        <v>0</v>
      </c>
      <c r="BM705" s="34">
        <v>0</v>
      </c>
      <c r="BN705" s="34">
        <v>0</v>
      </c>
      <c r="BO705" s="34">
        <v>0</v>
      </c>
      <c r="BP705" s="34"/>
      <c r="BQ705" s="34"/>
      <c r="BR705" s="34"/>
      <c r="BS705" s="34"/>
      <c r="BT705" s="34"/>
      <c r="BU705" s="34"/>
      <c r="BV705" s="34">
        <v>3.0100001999999999</v>
      </c>
      <c r="BW705" s="34"/>
      <c r="BX705" s="34"/>
      <c r="BY705" s="34">
        <v>1.9200002</v>
      </c>
      <c r="BZ705" s="34">
        <v>2.16</v>
      </c>
      <c r="CA705" s="34"/>
      <c r="CB705" s="34"/>
      <c r="CC705" s="34"/>
      <c r="CD705" s="34"/>
      <c r="CE705" s="34"/>
      <c r="CF705" s="34"/>
      <c r="CG705" s="34"/>
      <c r="CH705" s="34"/>
      <c r="CI705" s="34"/>
      <c r="CJ705" s="34"/>
      <c r="CK705" s="34"/>
      <c r="CL705" s="34"/>
      <c r="CM705" s="34"/>
      <c r="CN705" s="34" t="s">
        <v>2176</v>
      </c>
    </row>
    <row r="706" spans="1:92">
      <c r="A706" t="s">
        <v>2924</v>
      </c>
      <c r="B706">
        <v>1024</v>
      </c>
      <c r="C706" t="s">
        <v>635</v>
      </c>
      <c r="D706">
        <v>3.6186953000000002</v>
      </c>
      <c r="E706">
        <v>2.7717242</v>
      </c>
      <c r="F706">
        <v>3497.0337</v>
      </c>
      <c r="G706">
        <v>1278.0210999999999</v>
      </c>
      <c r="H706">
        <v>1066.2670000000001</v>
      </c>
      <c r="I706">
        <v>695.68364999999994</v>
      </c>
      <c r="J706">
        <v>457.06191999999999</v>
      </c>
      <c r="K706">
        <v>9</v>
      </c>
      <c r="L706">
        <v>53.060046999999997</v>
      </c>
      <c r="M706">
        <v>110.868965</v>
      </c>
      <c r="N706" t="s">
        <v>2202</v>
      </c>
      <c r="O706">
        <v>82.243070000000003</v>
      </c>
      <c r="P706">
        <v>120.50976</v>
      </c>
      <c r="Q706">
        <v>431</v>
      </c>
      <c r="R706">
        <v>3.8050000000000002</v>
      </c>
      <c r="S706">
        <v>4.7309999999999999</v>
      </c>
      <c r="T706">
        <v>3.8050000000000002</v>
      </c>
      <c r="U706">
        <v>3.33</v>
      </c>
      <c r="V706">
        <v>3.044</v>
      </c>
      <c r="W706">
        <v>6.125</v>
      </c>
      <c r="X706">
        <v>0</v>
      </c>
      <c r="Y706">
        <v>0.97699999999999998</v>
      </c>
      <c r="Z706">
        <v>1.17</v>
      </c>
      <c r="AA706">
        <v>0.66200000000000003</v>
      </c>
      <c r="AB706">
        <v>0.48399999999999999</v>
      </c>
      <c r="AC706">
        <v>2.5000000000000001E-2</v>
      </c>
      <c r="AD706">
        <v>2932.4594999999999</v>
      </c>
      <c r="AE706">
        <v>7881.4229999999998</v>
      </c>
      <c r="AF706">
        <v>10308.027</v>
      </c>
      <c r="AG706">
        <v>3</v>
      </c>
      <c r="AH706">
        <v>1</v>
      </c>
      <c r="AI706">
        <v>0.125</v>
      </c>
      <c r="AJ706">
        <v>0.125</v>
      </c>
      <c r="AK706">
        <v>0.56162906000000001</v>
      </c>
      <c r="AL706">
        <v>7.1153850000000005E-2</v>
      </c>
      <c r="AM706">
        <v>40</v>
      </c>
      <c r="AN706">
        <v>25</v>
      </c>
      <c r="AO706">
        <v>20</v>
      </c>
      <c r="AP706">
        <v>75</v>
      </c>
      <c r="AQ706" s="34">
        <v>7.3180804000000004</v>
      </c>
      <c r="AR706" s="34">
        <v>5.8747199999999999</v>
      </c>
      <c r="AS706" s="34">
        <v>1.0003553999999999</v>
      </c>
      <c r="AT706" s="34">
        <v>133.02158</v>
      </c>
      <c r="AU706" s="34">
        <v>147.21472</v>
      </c>
      <c r="AV706" s="34"/>
      <c r="AW706" s="34"/>
      <c r="AX706" s="34"/>
      <c r="AY706" s="34"/>
      <c r="AZ706" s="34"/>
      <c r="BA706" s="34">
        <v>0</v>
      </c>
      <c r="BB706" s="34">
        <v>0.74911505</v>
      </c>
      <c r="BC706" s="34">
        <v>0</v>
      </c>
      <c r="BD706" s="34">
        <v>0</v>
      </c>
      <c r="BE706" s="34">
        <v>0.2</v>
      </c>
      <c r="BF706" s="34">
        <v>0</v>
      </c>
      <c r="BG706" s="34">
        <v>0.4</v>
      </c>
      <c r="BH706" s="34">
        <v>1</v>
      </c>
      <c r="BI706" s="34">
        <v>1</v>
      </c>
      <c r="BJ706" s="34">
        <v>0.4</v>
      </c>
      <c r="BK706" s="34">
        <v>0</v>
      </c>
      <c r="BL706" s="34">
        <v>0</v>
      </c>
      <c r="BM706" s="34">
        <v>0</v>
      </c>
      <c r="BN706" s="34">
        <v>0</v>
      </c>
      <c r="BO706" s="34">
        <v>0</v>
      </c>
      <c r="BP706" s="34"/>
      <c r="BQ706" s="34"/>
      <c r="BR706" s="34"/>
      <c r="BS706" s="34"/>
      <c r="BT706" s="34"/>
      <c r="BU706" s="34"/>
      <c r="BV706" s="34">
        <v>4.5150002999999996</v>
      </c>
      <c r="BW706" s="34"/>
      <c r="BX706" s="34"/>
      <c r="BY706" s="34">
        <v>2.4</v>
      </c>
      <c r="BZ706" s="34">
        <v>2.16</v>
      </c>
      <c r="CA706" s="34"/>
      <c r="CB706" s="34"/>
      <c r="CC706" s="34"/>
      <c r="CD706" s="34"/>
      <c r="CE706" s="34"/>
      <c r="CF706" s="34"/>
      <c r="CG706" s="34"/>
      <c r="CH706" s="34"/>
      <c r="CI706" s="34"/>
      <c r="CJ706" s="34"/>
      <c r="CK706" s="34"/>
      <c r="CL706" s="34"/>
      <c r="CM706" s="34"/>
      <c r="CN706" s="34" t="s">
        <v>2176</v>
      </c>
    </row>
    <row r="707" spans="1:92">
      <c r="A707" t="s">
        <v>2925</v>
      </c>
      <c r="B707">
        <v>1025</v>
      </c>
      <c r="C707" t="s">
        <v>636</v>
      </c>
      <c r="D707">
        <v>4.7039340000000003</v>
      </c>
      <c r="E707">
        <v>3.0973099999999998</v>
      </c>
      <c r="F707">
        <v>3043.3305999999998</v>
      </c>
      <c r="G707">
        <v>1266.9359999999999</v>
      </c>
      <c r="H707">
        <v>503.71062999999998</v>
      </c>
      <c r="I707">
        <v>779.95434999999998</v>
      </c>
      <c r="J707">
        <v>492.72946000000002</v>
      </c>
      <c r="K707">
        <v>9</v>
      </c>
      <c r="L707">
        <v>68.972639999999998</v>
      </c>
      <c r="M707">
        <v>123.89239999999999</v>
      </c>
      <c r="N707" t="s">
        <v>2184</v>
      </c>
      <c r="O707">
        <v>102.259445</v>
      </c>
      <c r="P707">
        <v>103.243675</v>
      </c>
      <c r="Q707">
        <v>432</v>
      </c>
      <c r="R707">
        <v>4.3380000000000001</v>
      </c>
      <c r="S707">
        <v>4.4130000000000003</v>
      </c>
      <c r="T707">
        <v>4.3380000000000001</v>
      </c>
      <c r="U707">
        <v>3.52</v>
      </c>
      <c r="V707">
        <v>3.46</v>
      </c>
      <c r="W707">
        <v>3.1309999999999998</v>
      </c>
      <c r="X707">
        <v>9</v>
      </c>
      <c r="Y707">
        <v>1.786</v>
      </c>
      <c r="Z707">
        <v>1.835</v>
      </c>
      <c r="AA707">
        <v>1.1479999999999999</v>
      </c>
      <c r="AB707">
        <v>0.63100000000000001</v>
      </c>
      <c r="AC707">
        <v>5.6000000000000001E-2</v>
      </c>
      <c r="AD707">
        <v>10975.16</v>
      </c>
      <c r="AE707">
        <v>8946.9560000000001</v>
      </c>
      <c r="AF707">
        <v>11993.025</v>
      </c>
      <c r="AG707">
        <v>3</v>
      </c>
      <c r="AH707">
        <v>1</v>
      </c>
      <c r="AI707">
        <v>0.16666666999999999</v>
      </c>
      <c r="AJ707">
        <v>0.20833334000000001</v>
      </c>
      <c r="AK707">
        <v>0.47063487999999998</v>
      </c>
      <c r="AL707">
        <v>5.4123715000000003E-2</v>
      </c>
      <c r="AM707">
        <v>40</v>
      </c>
      <c r="AN707">
        <v>10</v>
      </c>
      <c r="AO707">
        <v>30</v>
      </c>
      <c r="AP707">
        <v>80</v>
      </c>
      <c r="AQ707" s="34">
        <v>6.1711992999999996</v>
      </c>
      <c r="AR707" s="34">
        <v>9.5657770000000006</v>
      </c>
      <c r="AS707" s="34">
        <v>1.5612994</v>
      </c>
      <c r="AT707" s="34">
        <v>154.63706999999999</v>
      </c>
      <c r="AU707" s="34">
        <v>171.93535</v>
      </c>
      <c r="AV707" s="34"/>
      <c r="AW707" s="34"/>
      <c r="AX707" s="34">
        <v>2.4157280000000001</v>
      </c>
      <c r="AY707" s="34"/>
      <c r="AZ707" s="34">
        <v>7.2128769999999995E-2</v>
      </c>
      <c r="BA707" s="34">
        <v>0</v>
      </c>
      <c r="BB707" s="34">
        <v>0.69241005</v>
      </c>
      <c r="BC707" s="34">
        <v>0</v>
      </c>
      <c r="BD707" s="34">
        <v>0</v>
      </c>
      <c r="BE707" s="34">
        <v>0.1</v>
      </c>
      <c r="BF707" s="34">
        <v>0</v>
      </c>
      <c r="BG707" s="34">
        <v>0.6</v>
      </c>
      <c r="BH707" s="34">
        <v>1.4000001</v>
      </c>
      <c r="BI707" s="34">
        <v>1.3000001000000001</v>
      </c>
      <c r="BJ707" s="34">
        <v>0.90000004</v>
      </c>
      <c r="BK707" s="34">
        <v>0</v>
      </c>
      <c r="BL707" s="34">
        <v>0</v>
      </c>
      <c r="BM707" s="34">
        <v>0</v>
      </c>
      <c r="BN707" s="34">
        <v>0</v>
      </c>
      <c r="BO707" s="34">
        <v>0</v>
      </c>
      <c r="BP707" s="34"/>
      <c r="BQ707" s="34"/>
      <c r="BR707" s="34"/>
      <c r="BS707" s="34"/>
      <c r="BT707" s="34"/>
      <c r="BU707" s="34"/>
      <c r="BV707" s="34">
        <v>7.7250003999999999</v>
      </c>
      <c r="BW707" s="34"/>
      <c r="BX707" s="34"/>
      <c r="BY707" s="34">
        <v>3.3600001000000002</v>
      </c>
      <c r="BZ707" s="34">
        <v>2.5200002000000001</v>
      </c>
      <c r="CA707" s="34"/>
      <c r="CB707" s="34"/>
      <c r="CC707" s="34"/>
      <c r="CD707" s="34"/>
      <c r="CE707" s="34"/>
      <c r="CF707" s="34"/>
      <c r="CG707" s="34"/>
      <c r="CH707" s="34"/>
      <c r="CI707" s="34"/>
      <c r="CJ707" s="34"/>
      <c r="CK707" s="34"/>
      <c r="CL707" s="34"/>
      <c r="CM707" s="34"/>
      <c r="CN707" s="34" t="s">
        <v>2176</v>
      </c>
    </row>
    <row r="708" spans="1:92">
      <c r="A708" t="s">
        <v>2926</v>
      </c>
      <c r="B708">
        <v>1026</v>
      </c>
      <c r="C708" t="s">
        <v>637</v>
      </c>
      <c r="D708">
        <v>1.0375757000000001</v>
      </c>
      <c r="E708">
        <v>1.078098</v>
      </c>
      <c r="F708">
        <v>2726.125</v>
      </c>
      <c r="G708">
        <v>982.01469999999995</v>
      </c>
      <c r="H708">
        <v>1602.0608</v>
      </c>
      <c r="I708">
        <v>0</v>
      </c>
      <c r="J708">
        <v>142.04957999999999</v>
      </c>
      <c r="K708">
        <v>8</v>
      </c>
      <c r="L708">
        <v>62.883369999999999</v>
      </c>
      <c r="M708">
        <v>107.80981</v>
      </c>
      <c r="N708" t="s">
        <v>2192</v>
      </c>
      <c r="O708">
        <v>79.813519999999997</v>
      </c>
      <c r="P708">
        <v>119.78867</v>
      </c>
      <c r="Q708">
        <v>200</v>
      </c>
      <c r="R708">
        <v>2.077</v>
      </c>
      <c r="S708">
        <v>4.1769999999999996</v>
      </c>
      <c r="T708">
        <v>2.0369999999999999</v>
      </c>
      <c r="U708">
        <v>2.077</v>
      </c>
      <c r="V708">
        <v>0</v>
      </c>
      <c r="W708">
        <v>0</v>
      </c>
      <c r="X708">
        <v>0</v>
      </c>
      <c r="Y708">
        <v>0</v>
      </c>
      <c r="Z708">
        <v>0.10299999999999999</v>
      </c>
      <c r="AA708">
        <v>0.10299999999999999</v>
      </c>
      <c r="AB708">
        <v>0</v>
      </c>
      <c r="AC708">
        <v>0</v>
      </c>
      <c r="AD708">
        <v>0</v>
      </c>
      <c r="AE708">
        <v>1946.9</v>
      </c>
      <c r="AF708">
        <v>2065.8825999999999</v>
      </c>
      <c r="AG708">
        <v>1.5</v>
      </c>
      <c r="AH708">
        <v>0.6</v>
      </c>
      <c r="AI708">
        <v>0</v>
      </c>
      <c r="AJ708">
        <v>1.6666667999999999E-2</v>
      </c>
      <c r="AK708">
        <v>0.20812723</v>
      </c>
      <c r="AL708">
        <v>0.24000002000000001</v>
      </c>
      <c r="AM708">
        <v>12</v>
      </c>
      <c r="AN708">
        <v>40</v>
      </c>
      <c r="AO708">
        <v>0</v>
      </c>
      <c r="AP708">
        <v>3</v>
      </c>
      <c r="AQ708" s="34">
        <v>0</v>
      </c>
      <c r="AR708" s="34">
        <v>0</v>
      </c>
      <c r="AS708" s="34">
        <v>0</v>
      </c>
      <c r="AT708" s="34">
        <v>0</v>
      </c>
      <c r="AU708" s="34">
        <v>0</v>
      </c>
      <c r="AV708" s="34"/>
      <c r="AW708" s="34"/>
      <c r="AX708" s="34"/>
      <c r="AY708" s="34"/>
      <c r="AZ708" s="34"/>
      <c r="BA708" s="34">
        <v>0</v>
      </c>
      <c r="BB708" s="34">
        <v>0.33995003000000001</v>
      </c>
      <c r="BC708" s="34">
        <v>0</v>
      </c>
      <c r="BD708" s="34">
        <v>0</v>
      </c>
      <c r="BE708" s="34">
        <v>0.3</v>
      </c>
      <c r="BF708" s="34">
        <v>0</v>
      </c>
      <c r="BG708" s="34"/>
      <c r="BH708" s="34"/>
      <c r="BI708" s="34"/>
      <c r="BJ708" s="34"/>
      <c r="BK708" s="34"/>
      <c r="BL708" s="34"/>
      <c r="BM708" s="34"/>
      <c r="BN708" s="34"/>
      <c r="BO708" s="34"/>
      <c r="BP708" s="34"/>
      <c r="BQ708" s="34"/>
      <c r="BR708" s="34"/>
      <c r="BS708" s="34"/>
      <c r="BT708" s="34"/>
      <c r="BU708" s="34"/>
      <c r="BV708" s="34">
        <v>0.46</v>
      </c>
      <c r="BW708" s="34"/>
      <c r="BX708" s="34"/>
      <c r="BY708" s="34"/>
      <c r="BZ708" s="34"/>
      <c r="CA708" s="34"/>
      <c r="CB708" s="34"/>
      <c r="CC708" s="34"/>
      <c r="CD708" s="34"/>
      <c r="CE708" s="34"/>
      <c r="CF708" s="34"/>
      <c r="CG708" s="34"/>
      <c r="CH708" s="34"/>
      <c r="CI708" s="34"/>
      <c r="CJ708" s="34"/>
      <c r="CK708" s="34"/>
      <c r="CL708" s="34"/>
      <c r="CM708" s="34"/>
      <c r="CN708" s="34" t="s">
        <v>2176</v>
      </c>
    </row>
    <row r="709" spans="1:92">
      <c r="A709" t="s">
        <v>2927</v>
      </c>
      <c r="B709">
        <v>1027</v>
      </c>
      <c r="C709" t="s">
        <v>638</v>
      </c>
      <c r="D709">
        <v>1.330783</v>
      </c>
      <c r="E709">
        <v>1.4766087999999999</v>
      </c>
      <c r="F709">
        <v>3708.2685999999999</v>
      </c>
      <c r="G709">
        <v>1711.3184000000001</v>
      </c>
      <c r="H709">
        <v>1797.0001</v>
      </c>
      <c r="I709">
        <v>57.900683999999998</v>
      </c>
      <c r="J709">
        <v>142.04957999999999</v>
      </c>
      <c r="K709">
        <v>8</v>
      </c>
      <c r="L709">
        <v>80.653509999999997</v>
      </c>
      <c r="M709">
        <v>147.66086999999999</v>
      </c>
      <c r="N709" t="s">
        <v>2172</v>
      </c>
      <c r="O709">
        <v>70.041210000000007</v>
      </c>
      <c r="P709">
        <v>123.05073</v>
      </c>
      <c r="Q709">
        <v>200</v>
      </c>
      <c r="R709">
        <v>2.4300000000000002</v>
      </c>
      <c r="S709">
        <v>4.8719999999999999</v>
      </c>
      <c r="T709">
        <v>2.3069999999999999</v>
      </c>
      <c r="U709">
        <v>2.4300000000000002</v>
      </c>
      <c r="V709">
        <v>0</v>
      </c>
      <c r="W709">
        <v>0</v>
      </c>
      <c r="X709">
        <v>0</v>
      </c>
      <c r="Y709">
        <v>0</v>
      </c>
      <c r="Z709">
        <v>0.16200000000000001</v>
      </c>
      <c r="AA709">
        <v>0.16200000000000001</v>
      </c>
      <c r="AB709">
        <v>0</v>
      </c>
      <c r="AC709">
        <v>0</v>
      </c>
      <c r="AD709">
        <v>0</v>
      </c>
      <c r="AE709">
        <v>2923.27</v>
      </c>
      <c r="AF709">
        <v>3243.3373999999999</v>
      </c>
      <c r="AG709">
        <v>1.8</v>
      </c>
      <c r="AH709">
        <v>0.6</v>
      </c>
      <c r="AI709">
        <v>1.6666667999999999E-2</v>
      </c>
      <c r="AJ709">
        <v>4.1666667999999997E-2</v>
      </c>
      <c r="AK709">
        <v>0.28000977999999999</v>
      </c>
      <c r="AL709">
        <v>0.16721016</v>
      </c>
      <c r="AM709">
        <v>20</v>
      </c>
      <c r="AN709">
        <v>40</v>
      </c>
      <c r="AO709">
        <v>5</v>
      </c>
      <c r="AP709">
        <v>5</v>
      </c>
      <c r="AQ709" s="34">
        <v>0</v>
      </c>
      <c r="AR709" s="34">
        <v>0</v>
      </c>
      <c r="AS709" s="34">
        <v>0</v>
      </c>
      <c r="AT709" s="34">
        <v>0</v>
      </c>
      <c r="AU709" s="34">
        <v>0</v>
      </c>
      <c r="AV709" s="34"/>
      <c r="AW709" s="34"/>
      <c r="AX709" s="34"/>
      <c r="AY709" s="34"/>
      <c r="AZ709" s="34"/>
      <c r="BA709" s="34">
        <v>0</v>
      </c>
      <c r="BB709" s="34">
        <v>0.60813503999999996</v>
      </c>
      <c r="BC709" s="34">
        <v>0</v>
      </c>
      <c r="BD709" s="34">
        <v>0</v>
      </c>
      <c r="BE709" s="34">
        <v>0.3</v>
      </c>
      <c r="BF709" s="34">
        <v>0</v>
      </c>
      <c r="BG709" s="34">
        <v>0.1</v>
      </c>
      <c r="BH709" s="34">
        <v>0.12000000500000001</v>
      </c>
      <c r="BI709" s="34">
        <v>1.0000001E-2</v>
      </c>
      <c r="BJ709" s="34">
        <v>0</v>
      </c>
      <c r="BK709" s="34">
        <v>0</v>
      </c>
      <c r="BL709" s="34">
        <v>0</v>
      </c>
      <c r="BM709" s="34"/>
      <c r="BN709" s="34"/>
      <c r="BO709" s="34"/>
      <c r="BP709" s="34"/>
      <c r="BQ709" s="34"/>
      <c r="BR709" s="34"/>
      <c r="BS709" s="34"/>
      <c r="BT709" s="34"/>
      <c r="BU709" s="34"/>
      <c r="BV709" s="34">
        <v>1.1500001</v>
      </c>
      <c r="BW709" s="34"/>
      <c r="BX709" s="34"/>
      <c r="BY709" s="34"/>
      <c r="BZ709" s="34"/>
      <c r="CA709" s="34"/>
      <c r="CB709" s="34"/>
      <c r="CC709" s="34"/>
      <c r="CD709" s="34"/>
      <c r="CE709" s="34"/>
      <c r="CF709" s="34"/>
      <c r="CG709" s="34"/>
      <c r="CH709" s="34"/>
      <c r="CI709" s="34"/>
      <c r="CJ709" s="34"/>
      <c r="CK709" s="34"/>
      <c r="CL709" s="34"/>
      <c r="CM709" s="34"/>
      <c r="CN709" s="34" t="s">
        <v>2176</v>
      </c>
    </row>
    <row r="710" spans="1:92">
      <c r="A710" t="s">
        <v>2928</v>
      </c>
      <c r="B710">
        <v>1028</v>
      </c>
      <c r="C710" t="s">
        <v>639</v>
      </c>
      <c r="D710">
        <v>1.0456399000000001</v>
      </c>
      <c r="E710">
        <v>1.3996902</v>
      </c>
      <c r="F710">
        <v>3733.0902999999998</v>
      </c>
      <c r="G710">
        <v>2103.3699000000001</v>
      </c>
      <c r="H710">
        <v>1317.8563999999999</v>
      </c>
      <c r="I710">
        <v>117.976715</v>
      </c>
      <c r="J710">
        <v>193.88722000000001</v>
      </c>
      <c r="K710">
        <v>8</v>
      </c>
      <c r="L710">
        <v>63.372112000000001</v>
      </c>
      <c r="M710">
        <v>139.96901</v>
      </c>
      <c r="N710" t="s">
        <v>2172</v>
      </c>
      <c r="O710">
        <v>55.033676</v>
      </c>
      <c r="P710">
        <v>116.64084</v>
      </c>
      <c r="Q710">
        <v>200</v>
      </c>
      <c r="R710">
        <v>2.3660000000000001</v>
      </c>
      <c r="S710">
        <v>4.8879999999999999</v>
      </c>
      <c r="T710">
        <v>2.0449999999999999</v>
      </c>
      <c r="U710">
        <v>2.3660000000000001</v>
      </c>
      <c r="V710">
        <v>0</v>
      </c>
      <c r="W710">
        <v>0</v>
      </c>
      <c r="X710">
        <v>0</v>
      </c>
      <c r="Y710">
        <v>0</v>
      </c>
      <c r="Z710">
        <v>0.23899999999999999</v>
      </c>
      <c r="AA710">
        <v>0.23899999999999999</v>
      </c>
      <c r="AB710">
        <v>0</v>
      </c>
      <c r="AC710">
        <v>0</v>
      </c>
      <c r="AD710">
        <v>0</v>
      </c>
      <c r="AE710">
        <v>4079.0050999999999</v>
      </c>
      <c r="AF710">
        <v>4784.5590000000002</v>
      </c>
      <c r="AG710">
        <v>2</v>
      </c>
      <c r="AH710">
        <v>0.6</v>
      </c>
      <c r="AI710">
        <v>2.0833333999999998E-2</v>
      </c>
      <c r="AJ710">
        <v>4.1666667999999997E-2</v>
      </c>
      <c r="AK710">
        <v>0.44962224000000001</v>
      </c>
      <c r="AL710">
        <v>6.6900950000000001E-2</v>
      </c>
      <c r="AM710">
        <v>30</v>
      </c>
      <c r="AN710">
        <v>20</v>
      </c>
      <c r="AO710">
        <v>5</v>
      </c>
      <c r="AP710">
        <v>10</v>
      </c>
      <c r="AQ710" s="34">
        <v>0</v>
      </c>
      <c r="AR710" s="34">
        <v>0</v>
      </c>
      <c r="AS710" s="34">
        <v>0</v>
      </c>
      <c r="AT710" s="34">
        <v>0</v>
      </c>
      <c r="AU710" s="34">
        <v>0</v>
      </c>
      <c r="AV710" s="34"/>
      <c r="AW710" s="34"/>
      <c r="AX710" s="34"/>
      <c r="AY710" s="34"/>
      <c r="AZ710" s="34"/>
      <c r="BA710" s="34">
        <v>0</v>
      </c>
      <c r="BB710" s="34">
        <v>0.91940509999999998</v>
      </c>
      <c r="BC710" s="34">
        <v>0</v>
      </c>
      <c r="BD710" s="34">
        <v>0</v>
      </c>
      <c r="BE710" s="34">
        <v>0.2</v>
      </c>
      <c r="BF710" s="34">
        <v>0</v>
      </c>
      <c r="BG710" s="34">
        <v>0.12000000500000001</v>
      </c>
      <c r="BH710" s="34">
        <v>0.16000001</v>
      </c>
      <c r="BI710" s="34">
        <v>1.0000001E-2</v>
      </c>
      <c r="BJ710" s="34">
        <v>0</v>
      </c>
      <c r="BK710" s="34">
        <v>0</v>
      </c>
      <c r="BL710" s="34">
        <v>0</v>
      </c>
      <c r="BM710" s="34"/>
      <c r="BN710" s="34"/>
      <c r="BO710" s="34"/>
      <c r="BP710" s="34"/>
      <c r="BQ710" s="34"/>
      <c r="BR710" s="34"/>
      <c r="BS710" s="34"/>
      <c r="BT710" s="34"/>
      <c r="BU710" s="34"/>
      <c r="BV710" s="34">
        <v>1.23</v>
      </c>
      <c r="BW710" s="34"/>
      <c r="BX710" s="34"/>
      <c r="BY710" s="34"/>
      <c r="BZ710" s="34"/>
      <c r="CA710" s="34"/>
      <c r="CB710" s="34"/>
      <c r="CC710" s="34"/>
      <c r="CD710" s="34"/>
      <c r="CE710" s="34"/>
      <c r="CF710" s="34"/>
      <c r="CG710" s="34"/>
      <c r="CH710" s="34"/>
      <c r="CI710" s="34"/>
      <c r="CJ710" s="34"/>
      <c r="CK710" s="34"/>
      <c r="CL710" s="34"/>
      <c r="CM710" s="34"/>
      <c r="CN710" s="34" t="s">
        <v>2176</v>
      </c>
    </row>
    <row r="711" spans="1:92">
      <c r="A711" t="s">
        <v>2929</v>
      </c>
      <c r="B711">
        <v>1029</v>
      </c>
      <c r="C711" t="s">
        <v>640</v>
      </c>
      <c r="D711">
        <v>1.0881080999999999</v>
      </c>
      <c r="E711">
        <v>1.5697110000000001</v>
      </c>
      <c r="F711">
        <v>3978.5871999999999</v>
      </c>
      <c r="G711">
        <v>3002.0088000000001</v>
      </c>
      <c r="H711">
        <v>613.28909999999996</v>
      </c>
      <c r="I711">
        <v>169.40215000000001</v>
      </c>
      <c r="J711">
        <v>193.88722000000001</v>
      </c>
      <c r="K711">
        <v>8</v>
      </c>
      <c r="L711">
        <v>65.945939999999993</v>
      </c>
      <c r="M711">
        <v>156.97110000000001</v>
      </c>
      <c r="N711" t="s">
        <v>2217</v>
      </c>
      <c r="O711">
        <v>47.309047999999997</v>
      </c>
      <c r="P711">
        <v>87.20617</v>
      </c>
      <c r="Q711">
        <v>300</v>
      </c>
      <c r="R711">
        <v>2.5059999999999998</v>
      </c>
      <c r="S711">
        <v>5.0460000000000003</v>
      </c>
      <c r="T711">
        <v>2.0859999999999999</v>
      </c>
      <c r="U711">
        <v>2.5059999999999998</v>
      </c>
      <c r="V711">
        <v>0.13700000000000001</v>
      </c>
      <c r="W711">
        <v>0</v>
      </c>
      <c r="X711">
        <v>0</v>
      </c>
      <c r="Y711">
        <v>0.31900000000000001</v>
      </c>
      <c r="Z711">
        <v>0.27900000000000003</v>
      </c>
      <c r="AA711">
        <v>0.26900000000000002</v>
      </c>
      <c r="AB711">
        <v>0.01</v>
      </c>
      <c r="AC711">
        <v>0</v>
      </c>
      <c r="AD711">
        <v>155.24785</v>
      </c>
      <c r="AE711">
        <v>4650.335</v>
      </c>
      <c r="AF711">
        <v>5226.616</v>
      </c>
      <c r="AG711">
        <v>2.4</v>
      </c>
      <c r="AH711">
        <v>0.6</v>
      </c>
      <c r="AI711">
        <v>2.5000002E-2</v>
      </c>
      <c r="AJ711">
        <v>6.6666669999999997E-2</v>
      </c>
      <c r="AK711">
        <v>0.78551389999999999</v>
      </c>
      <c r="AL711">
        <v>1.9884361E-2</v>
      </c>
      <c r="AM711">
        <v>40</v>
      </c>
      <c r="AN711">
        <v>10</v>
      </c>
      <c r="AO711">
        <v>5</v>
      </c>
      <c r="AP711">
        <v>10</v>
      </c>
      <c r="AQ711" s="34">
        <v>3.8811962999999998E-2</v>
      </c>
      <c r="AR711" s="34">
        <v>0</v>
      </c>
      <c r="AS711" s="34">
        <v>0</v>
      </c>
      <c r="AT711" s="34">
        <v>3.0625168000000001E-2</v>
      </c>
      <c r="AU711" s="34">
        <v>6.943713E-2</v>
      </c>
      <c r="AV711" s="34"/>
      <c r="AW711" s="34"/>
      <c r="AX711" s="34"/>
      <c r="AY711" s="34"/>
      <c r="AZ711" s="34"/>
      <c r="BA711" s="34">
        <v>0</v>
      </c>
      <c r="BB711" s="34">
        <v>1.2450699999999999</v>
      </c>
      <c r="BC711" s="34">
        <v>0</v>
      </c>
      <c r="BD711" s="34">
        <v>0</v>
      </c>
      <c r="BE711" s="34">
        <v>0.09</v>
      </c>
      <c r="BF711" s="34">
        <v>0</v>
      </c>
      <c r="BG711" s="34">
        <v>0.14000000000000001</v>
      </c>
      <c r="BH711" s="34">
        <v>0.21000000999999999</v>
      </c>
      <c r="BI711" s="34">
        <v>1.0000001E-2</v>
      </c>
      <c r="BJ711" s="34">
        <v>0</v>
      </c>
      <c r="BK711" s="34">
        <v>0</v>
      </c>
      <c r="BL711" s="34">
        <v>0</v>
      </c>
      <c r="BM711" s="34"/>
      <c r="BN711" s="34"/>
      <c r="BO711" s="34"/>
      <c r="BP711" s="34"/>
      <c r="BQ711" s="34"/>
      <c r="BR711" s="34"/>
      <c r="BS711" s="34"/>
      <c r="BT711" s="34"/>
      <c r="BU711" s="34"/>
      <c r="BV711" s="34">
        <v>1.968</v>
      </c>
      <c r="BW711" s="34"/>
      <c r="BX711" s="34"/>
      <c r="BY711" s="34">
        <v>8.0000005999999999E-2</v>
      </c>
      <c r="BZ711" s="34">
        <v>1.8000001000000002E-2</v>
      </c>
      <c r="CA711" s="34"/>
      <c r="CB711" s="34"/>
      <c r="CC711" s="34"/>
      <c r="CD711" s="34"/>
      <c r="CE711" s="34"/>
      <c r="CF711" s="34"/>
      <c r="CG711" s="34"/>
      <c r="CH711" s="34"/>
      <c r="CI711" s="34"/>
      <c r="CJ711" s="34"/>
      <c r="CK711" s="34"/>
      <c r="CL711" s="34"/>
      <c r="CM711" s="34"/>
      <c r="CN711" s="34" t="s">
        <v>2176</v>
      </c>
    </row>
    <row r="712" spans="1:92">
      <c r="A712" t="s">
        <v>2930</v>
      </c>
      <c r="B712">
        <v>1030</v>
      </c>
      <c r="C712" t="s">
        <v>641</v>
      </c>
      <c r="D712">
        <v>2.0057117999999998</v>
      </c>
      <c r="E712">
        <v>2.3109012</v>
      </c>
      <c r="F712">
        <v>4941.9497000000001</v>
      </c>
      <c r="G712">
        <v>3911.7754</v>
      </c>
      <c r="H712">
        <v>600.00525000000005</v>
      </c>
      <c r="I712">
        <v>183.90414000000001</v>
      </c>
      <c r="J712">
        <v>246.26477</v>
      </c>
      <c r="K712">
        <v>9</v>
      </c>
      <c r="L712">
        <v>29.409261999999998</v>
      </c>
      <c r="M712">
        <v>92.436040000000006</v>
      </c>
      <c r="N712" t="s">
        <v>2195</v>
      </c>
      <c r="O712">
        <v>58.991520000000001</v>
      </c>
      <c r="P712">
        <v>121.62636999999999</v>
      </c>
      <c r="Q712">
        <v>300</v>
      </c>
      <c r="R712">
        <v>3.04</v>
      </c>
      <c r="S712">
        <v>5.6239999999999997</v>
      </c>
      <c r="T712">
        <v>2.8319999999999999</v>
      </c>
      <c r="U712">
        <v>3.04</v>
      </c>
      <c r="V712">
        <v>0.218</v>
      </c>
      <c r="W712">
        <v>0</v>
      </c>
      <c r="X712">
        <v>0</v>
      </c>
      <c r="Y712">
        <v>0.50800000000000001</v>
      </c>
      <c r="Z712">
        <v>0.39200000000000002</v>
      </c>
      <c r="AA712">
        <v>0.34599999999999997</v>
      </c>
      <c r="AB712">
        <v>4.5999999999999999E-2</v>
      </c>
      <c r="AC712">
        <v>0</v>
      </c>
      <c r="AD712">
        <v>431.24401999999998</v>
      </c>
      <c r="AE712">
        <v>6007.1760000000004</v>
      </c>
      <c r="AF712">
        <v>6495.4775</v>
      </c>
      <c r="AG712">
        <v>2.7</v>
      </c>
      <c r="AH712">
        <v>0.6</v>
      </c>
      <c r="AI712">
        <v>4.1666667999999997E-2</v>
      </c>
      <c r="AJ712">
        <v>8.3333335999999994E-2</v>
      </c>
      <c r="AK712">
        <v>1.1213629000000001</v>
      </c>
      <c r="AL712">
        <v>1.8060347000000001E-2</v>
      </c>
      <c r="AM712">
        <v>50</v>
      </c>
      <c r="AN712">
        <v>10</v>
      </c>
      <c r="AO712">
        <v>5</v>
      </c>
      <c r="AP712">
        <v>10</v>
      </c>
      <c r="AQ712" s="34">
        <v>0.10781101</v>
      </c>
      <c r="AR712" s="34">
        <v>0</v>
      </c>
      <c r="AS712" s="34">
        <v>0</v>
      </c>
      <c r="AT712" s="34">
        <v>4.6493724E-2</v>
      </c>
      <c r="AU712" s="34">
        <v>0.15430473</v>
      </c>
      <c r="AV712" s="34"/>
      <c r="AW712" s="34"/>
      <c r="AX712" s="34"/>
      <c r="AY712" s="34"/>
      <c r="AZ712" s="34"/>
      <c r="BA712" s="34">
        <v>0</v>
      </c>
      <c r="BB712" s="34">
        <v>1.5743400000000001</v>
      </c>
      <c r="BC712" s="34">
        <v>0</v>
      </c>
      <c r="BD712" s="34">
        <v>0</v>
      </c>
      <c r="BE712" s="34">
        <v>0.09</v>
      </c>
      <c r="BF712" s="34">
        <v>0</v>
      </c>
      <c r="BG712" s="34">
        <v>0.17</v>
      </c>
      <c r="BH712" s="34">
        <v>0.26000002</v>
      </c>
      <c r="BI712" s="34">
        <v>1.0000001E-2</v>
      </c>
      <c r="BJ712" s="34">
        <v>0</v>
      </c>
      <c r="BK712" s="34">
        <v>0</v>
      </c>
      <c r="BL712" s="34">
        <v>0</v>
      </c>
      <c r="BM712" s="34"/>
      <c r="BN712" s="34"/>
      <c r="BO712" s="34"/>
      <c r="BP712" s="34"/>
      <c r="BQ712" s="34"/>
      <c r="BR712" s="34"/>
      <c r="BS712" s="34"/>
      <c r="BT712" s="34"/>
      <c r="BU712" s="34"/>
      <c r="BV712" s="34">
        <v>2.6200000999999999</v>
      </c>
      <c r="BW712" s="34"/>
      <c r="BX712" s="34"/>
      <c r="BY712" s="34">
        <v>0.32000002</v>
      </c>
      <c r="BZ712" s="34">
        <v>0.13500000000000001</v>
      </c>
      <c r="CA712" s="34"/>
      <c r="CB712" s="34"/>
      <c r="CC712" s="34"/>
      <c r="CD712" s="34"/>
      <c r="CE712" s="34"/>
      <c r="CF712" s="34"/>
      <c r="CG712" s="34"/>
      <c r="CH712" s="34"/>
      <c r="CI712" s="34"/>
      <c r="CJ712" s="34"/>
      <c r="CK712" s="34"/>
      <c r="CL712" s="34"/>
      <c r="CM712" s="34"/>
      <c r="CN712" s="34" t="s">
        <v>2176</v>
      </c>
    </row>
    <row r="713" spans="1:92">
      <c r="A713" t="s">
        <v>2931</v>
      </c>
      <c r="B713">
        <v>1101</v>
      </c>
      <c r="C713" t="s">
        <v>642</v>
      </c>
      <c r="D713">
        <v>3.4854807999999999</v>
      </c>
      <c r="E713">
        <v>3.6078513000000001</v>
      </c>
      <c r="F713">
        <v>4624.5439999999999</v>
      </c>
      <c r="G713">
        <v>3866.2808</v>
      </c>
      <c r="H713">
        <v>346.23453000000001</v>
      </c>
      <c r="I713">
        <v>287.48797999999999</v>
      </c>
      <c r="J713">
        <v>124.54098999999999</v>
      </c>
      <c r="K713">
        <v>9</v>
      </c>
      <c r="L713">
        <v>51.106760000000001</v>
      </c>
      <c r="M713">
        <v>144.31406000000001</v>
      </c>
      <c r="N713" t="s">
        <v>2184</v>
      </c>
      <c r="O713">
        <v>75.771324000000007</v>
      </c>
      <c r="P713">
        <v>120.2617</v>
      </c>
      <c r="Q713">
        <v>423</v>
      </c>
      <c r="R713">
        <v>3.7989999999999999</v>
      </c>
      <c r="S713">
        <v>5.44</v>
      </c>
      <c r="T713">
        <v>3.734</v>
      </c>
      <c r="U713">
        <v>3.7989999999999999</v>
      </c>
      <c r="V713">
        <v>1.542</v>
      </c>
      <c r="W713">
        <v>2.9359999999999999</v>
      </c>
      <c r="X713">
        <v>0</v>
      </c>
      <c r="Y713">
        <v>0.66100000000000003</v>
      </c>
      <c r="Z713">
        <v>2.6379999999999999</v>
      </c>
      <c r="AA713">
        <v>1.3520000000000001</v>
      </c>
      <c r="AB713">
        <v>0.254</v>
      </c>
      <c r="AC713">
        <v>1.032</v>
      </c>
      <c r="AD713">
        <v>6109.29</v>
      </c>
      <c r="AE713">
        <v>10512</v>
      </c>
      <c r="AF713">
        <v>20933.991999999998</v>
      </c>
      <c r="AG713">
        <v>3</v>
      </c>
      <c r="AH713">
        <v>0.5</v>
      </c>
      <c r="AI713">
        <v>8.3333335999999994E-2</v>
      </c>
      <c r="AJ713">
        <v>8.3333339999999995E-3</v>
      </c>
      <c r="AK713">
        <v>1.4377778999999999</v>
      </c>
      <c r="AL713">
        <v>2.7253523000000002E-2</v>
      </c>
      <c r="AM713">
        <v>60</v>
      </c>
      <c r="AN713">
        <v>30</v>
      </c>
      <c r="AO713">
        <v>14</v>
      </c>
      <c r="AP713">
        <v>28</v>
      </c>
      <c r="AQ713" s="34">
        <v>1.4662297</v>
      </c>
      <c r="AR713" s="34">
        <v>0</v>
      </c>
      <c r="AS713" s="34">
        <v>6.1092901999999998E-2</v>
      </c>
      <c r="AT713" s="34">
        <v>31.774519000000002</v>
      </c>
      <c r="AU713" s="34">
        <v>33.300536999999998</v>
      </c>
      <c r="AV713" s="34"/>
      <c r="AW713" s="34"/>
      <c r="AX713" s="34">
        <v>86.148359999999997</v>
      </c>
      <c r="AY713" s="34">
        <v>6.4706999999999999</v>
      </c>
      <c r="AZ713" s="34">
        <v>1.2252215</v>
      </c>
      <c r="BA713" s="34">
        <v>0</v>
      </c>
      <c r="BB713" s="34">
        <v>3.456</v>
      </c>
      <c r="BC713" s="34">
        <v>0</v>
      </c>
      <c r="BD713" s="34">
        <v>0</v>
      </c>
      <c r="BE713" s="34">
        <v>0.1</v>
      </c>
      <c r="BF713" s="34">
        <v>0</v>
      </c>
      <c r="BG713" s="34">
        <v>0.2</v>
      </c>
      <c r="BH713" s="34">
        <v>1.2</v>
      </c>
      <c r="BI713" s="34">
        <v>2.3000001999999999</v>
      </c>
      <c r="BJ713" s="34">
        <v>4</v>
      </c>
      <c r="BK713" s="34">
        <v>2.4</v>
      </c>
      <c r="BL713" s="34">
        <v>0</v>
      </c>
      <c r="BM713" s="34">
        <v>0.1</v>
      </c>
      <c r="BN713" s="34">
        <v>0.1</v>
      </c>
      <c r="BO713" s="34">
        <v>0</v>
      </c>
      <c r="BP713" s="34"/>
      <c r="BQ713" s="34"/>
      <c r="BR713" s="34"/>
      <c r="BS713" s="34"/>
      <c r="BT713" s="34"/>
      <c r="BU713" s="34"/>
      <c r="BV713" s="34">
        <v>0.3</v>
      </c>
      <c r="BW713" s="34"/>
      <c r="BX713" s="34"/>
      <c r="BY713" s="34">
        <v>0.48000005000000001</v>
      </c>
      <c r="BZ713" s="34"/>
      <c r="CA713" s="34"/>
      <c r="CB713" s="34"/>
      <c r="CC713" s="34"/>
      <c r="CD713" s="34"/>
      <c r="CE713" s="34"/>
      <c r="CF713" s="34"/>
      <c r="CG713" s="34"/>
      <c r="CH713" s="34"/>
      <c r="CI713" s="34"/>
      <c r="CJ713" s="34"/>
      <c r="CK713" s="34"/>
      <c r="CL713" s="34"/>
      <c r="CM713" s="34"/>
      <c r="CN713" s="34" t="s">
        <v>2176</v>
      </c>
    </row>
    <row r="714" spans="1:92">
      <c r="A714" t="s">
        <v>2932</v>
      </c>
      <c r="B714">
        <v>1102</v>
      </c>
      <c r="C714" t="s">
        <v>643</v>
      </c>
      <c r="D714">
        <v>6.4534399999999996</v>
      </c>
      <c r="E714">
        <v>4.4701789999999999</v>
      </c>
      <c r="F714">
        <v>3991.1343000000002</v>
      </c>
      <c r="G714">
        <v>2472.9749999999999</v>
      </c>
      <c r="H714">
        <v>305.71519999999998</v>
      </c>
      <c r="I714">
        <v>670.79719999999998</v>
      </c>
      <c r="J714">
        <v>541.64684999999997</v>
      </c>
      <c r="K714">
        <v>10</v>
      </c>
      <c r="L714">
        <v>86.275930000000002</v>
      </c>
      <c r="M714">
        <v>95.110200000000006</v>
      </c>
      <c r="N714" t="s">
        <v>2197</v>
      </c>
      <c r="O714">
        <v>70.916920000000005</v>
      </c>
      <c r="P714">
        <v>144.19934000000001</v>
      </c>
      <c r="Q714">
        <v>522</v>
      </c>
      <c r="R714">
        <v>5.0810000000000004</v>
      </c>
      <c r="S714">
        <v>5.0540000000000003</v>
      </c>
      <c r="T714">
        <v>5.0810000000000004</v>
      </c>
      <c r="U714">
        <v>4.2290000000000001</v>
      </c>
      <c r="V714">
        <v>1.89</v>
      </c>
      <c r="W714">
        <v>3.4049999999999998</v>
      </c>
      <c r="X714">
        <v>0</v>
      </c>
      <c r="Y714">
        <v>1.0049999999999999</v>
      </c>
      <c r="Z714">
        <v>1.976</v>
      </c>
      <c r="AA714">
        <v>1.466</v>
      </c>
      <c r="AB714">
        <v>0.35599999999999998</v>
      </c>
      <c r="AC714">
        <v>0.154</v>
      </c>
      <c r="AD714">
        <v>11767.17</v>
      </c>
      <c r="AE714">
        <v>9349.2000000000007</v>
      </c>
      <c r="AF714">
        <v>17549.68</v>
      </c>
      <c r="AG714">
        <v>1.7</v>
      </c>
      <c r="AH714">
        <v>0.6</v>
      </c>
      <c r="AI714">
        <v>0.16666666999999999</v>
      </c>
      <c r="AJ714">
        <v>4.1666667999999997E-2</v>
      </c>
      <c r="AK714">
        <v>0.38121408000000001</v>
      </c>
      <c r="AL714">
        <v>0.12520408999999999</v>
      </c>
      <c r="AM714">
        <v>30</v>
      </c>
      <c r="AN714">
        <v>15</v>
      </c>
      <c r="AO714">
        <v>77</v>
      </c>
      <c r="AP714">
        <v>95</v>
      </c>
      <c r="AQ714" s="34">
        <v>1.2506077</v>
      </c>
      <c r="AR714" s="34">
        <v>0</v>
      </c>
      <c r="AS714" s="34">
        <v>0.19118484999999999</v>
      </c>
      <c r="AT714" s="34">
        <v>35.412059999999997</v>
      </c>
      <c r="AU714" s="34">
        <v>36.853855000000003</v>
      </c>
      <c r="AV714" s="34"/>
      <c r="AW714" s="34"/>
      <c r="AX714" s="34"/>
      <c r="AY714" s="34"/>
      <c r="AZ714" s="34">
        <v>6.9184165000000002</v>
      </c>
      <c r="BA714" s="34">
        <v>3.0000002000000001</v>
      </c>
      <c r="BB714" s="34">
        <v>1.7046001</v>
      </c>
      <c r="BC714" s="34">
        <v>0</v>
      </c>
      <c r="BD714" s="34">
        <v>0</v>
      </c>
      <c r="BE714" s="34">
        <v>7.0000000000000007E-2</v>
      </c>
      <c r="BF714" s="34">
        <v>0</v>
      </c>
      <c r="BG714" s="34">
        <v>0.2</v>
      </c>
      <c r="BH714" s="34">
        <v>1.2</v>
      </c>
      <c r="BI714" s="34">
        <v>2.3000001999999999</v>
      </c>
      <c r="BJ714" s="34">
        <v>1.3000001000000001</v>
      </c>
      <c r="BK714" s="34">
        <v>1.4000001</v>
      </c>
      <c r="BL714" s="34">
        <v>0</v>
      </c>
      <c r="BM714" s="34">
        <v>1</v>
      </c>
      <c r="BN714" s="34">
        <v>1</v>
      </c>
      <c r="BO714" s="34">
        <v>0</v>
      </c>
      <c r="BP714" s="34"/>
      <c r="BQ714" s="34"/>
      <c r="BR714" s="34"/>
      <c r="BS714" s="34"/>
      <c r="BT714" s="34"/>
      <c r="BU714" s="34"/>
      <c r="BV714" s="34">
        <v>1.5000001000000001</v>
      </c>
      <c r="BW714" s="34"/>
      <c r="BX714" s="34"/>
      <c r="BY714" s="34">
        <v>1.5200001000000001</v>
      </c>
      <c r="BZ714" s="34"/>
      <c r="CA714" s="34"/>
      <c r="CB714" s="34"/>
      <c r="CC714" s="34"/>
      <c r="CD714" s="34"/>
      <c r="CE714" s="34"/>
      <c r="CF714" s="34"/>
      <c r="CG714" s="34"/>
      <c r="CH714" s="34"/>
      <c r="CI714" s="34"/>
      <c r="CJ714" s="34"/>
      <c r="CK714" s="34"/>
      <c r="CL714" s="34"/>
      <c r="CM714" s="34"/>
      <c r="CN714" s="34" t="s">
        <v>2182</v>
      </c>
    </row>
    <row r="715" spans="1:92">
      <c r="A715" t="s">
        <v>2933</v>
      </c>
      <c r="B715">
        <v>1103</v>
      </c>
      <c r="C715" t="s">
        <v>644</v>
      </c>
      <c r="D715">
        <v>21.812163999999999</v>
      </c>
      <c r="E715">
        <v>11.113004</v>
      </c>
      <c r="F715">
        <v>10298.514999999999</v>
      </c>
      <c r="G715">
        <v>8252.7849999999999</v>
      </c>
      <c r="H715">
        <v>216.04163</v>
      </c>
      <c r="I715">
        <v>540.55759999999998</v>
      </c>
      <c r="J715">
        <v>1289.1298999999999</v>
      </c>
      <c r="K715">
        <v>13</v>
      </c>
      <c r="L715">
        <v>153.71505999999999</v>
      </c>
      <c r="M715">
        <v>116.97899</v>
      </c>
      <c r="N715" t="s">
        <v>2175</v>
      </c>
      <c r="O715">
        <v>106.4008</v>
      </c>
      <c r="P715">
        <v>140.67093</v>
      </c>
      <c r="Q715">
        <v>943</v>
      </c>
      <c r="R715">
        <v>9</v>
      </c>
      <c r="S715">
        <v>8.1189999999999998</v>
      </c>
      <c r="T715">
        <v>9</v>
      </c>
      <c r="U715">
        <v>6.6669999999999998</v>
      </c>
      <c r="V715">
        <v>3.5270000000000001</v>
      </c>
      <c r="W715">
        <v>6.2480000000000002</v>
      </c>
      <c r="X715">
        <v>0</v>
      </c>
      <c r="Y715">
        <v>1.9790000000000001</v>
      </c>
      <c r="Z715">
        <v>3.2509999999999999</v>
      </c>
      <c r="AA715">
        <v>2.36</v>
      </c>
      <c r="AB715">
        <v>0.54700000000000004</v>
      </c>
      <c r="AC715">
        <v>0.34300000000000003</v>
      </c>
      <c r="AD715">
        <v>25738.018</v>
      </c>
      <c r="AE715">
        <v>10440.555</v>
      </c>
      <c r="AF715">
        <v>21471.9</v>
      </c>
      <c r="AG715">
        <v>2</v>
      </c>
      <c r="AH715">
        <v>0.6</v>
      </c>
      <c r="AI715">
        <v>0.16666666999999999</v>
      </c>
      <c r="AJ715">
        <v>8.3333335999999994E-2</v>
      </c>
      <c r="AK715">
        <v>0.51176642999999999</v>
      </c>
      <c r="AL715">
        <v>0.13859648999999999</v>
      </c>
      <c r="AM715">
        <v>30</v>
      </c>
      <c r="AN715">
        <v>20</v>
      </c>
      <c r="AO715">
        <v>84</v>
      </c>
      <c r="AP715">
        <v>96</v>
      </c>
      <c r="AQ715" s="34">
        <v>1.6171651</v>
      </c>
      <c r="AR715" s="34">
        <v>1.2563576000000001</v>
      </c>
      <c r="AS715" s="34">
        <v>1.3109820000000001</v>
      </c>
      <c r="AT715" s="34">
        <v>68.479110000000006</v>
      </c>
      <c r="AU715" s="34">
        <v>72.663619999999995</v>
      </c>
      <c r="AV715" s="34"/>
      <c r="AW715" s="34"/>
      <c r="AX715" s="34"/>
      <c r="AY715" s="34">
        <v>0.49621460000000001</v>
      </c>
      <c r="AZ715" s="34">
        <v>0.21502631999999999</v>
      </c>
      <c r="BA715" s="34">
        <v>3.0000002000000001</v>
      </c>
      <c r="BB715" s="34">
        <v>1.5134050999999999</v>
      </c>
      <c r="BC715" s="34">
        <v>0</v>
      </c>
      <c r="BD715" s="34">
        <v>1.5000001000000001</v>
      </c>
      <c r="BE715" s="34">
        <v>0.05</v>
      </c>
      <c r="BF715" s="34">
        <v>0</v>
      </c>
      <c r="BG715" s="34">
        <v>0.1</v>
      </c>
      <c r="BH715" s="34">
        <v>1</v>
      </c>
      <c r="BI715" s="34">
        <v>2.5</v>
      </c>
      <c r="BJ715" s="34">
        <v>1.7</v>
      </c>
      <c r="BK715" s="34">
        <v>2.5</v>
      </c>
      <c r="BL715" s="34">
        <v>0</v>
      </c>
      <c r="BM715" s="34">
        <v>2.5</v>
      </c>
      <c r="BN715" s="34">
        <v>2.2000000000000002</v>
      </c>
      <c r="BO715" s="34">
        <v>0</v>
      </c>
      <c r="BP715" s="34"/>
      <c r="BQ715" s="34"/>
      <c r="BR715" s="34"/>
      <c r="BS715" s="34"/>
      <c r="BT715" s="34"/>
      <c r="BU715" s="34"/>
      <c r="BV715" s="34">
        <v>2.94</v>
      </c>
      <c r="BW715" s="34"/>
      <c r="BX715" s="34"/>
      <c r="BY715" s="34">
        <v>1.536</v>
      </c>
      <c r="BZ715" s="34">
        <v>0.18</v>
      </c>
      <c r="CA715" s="34">
        <v>0.3</v>
      </c>
      <c r="CB715" s="34"/>
      <c r="CC715" s="34"/>
      <c r="CD715" s="34"/>
      <c r="CE715" s="34"/>
      <c r="CF715" s="34"/>
      <c r="CG715" s="34"/>
      <c r="CH715" s="34"/>
      <c r="CI715" s="34"/>
      <c r="CJ715" s="34"/>
      <c r="CK715" s="34"/>
      <c r="CL715" s="34"/>
      <c r="CM715" s="34"/>
      <c r="CN715" s="34" t="s">
        <v>2176</v>
      </c>
    </row>
    <row r="716" spans="1:92">
      <c r="A716" t="s">
        <v>2934</v>
      </c>
      <c r="B716">
        <v>1104</v>
      </c>
      <c r="C716" t="s">
        <v>645</v>
      </c>
      <c r="D716">
        <v>7.2756059999999998</v>
      </c>
      <c r="E716">
        <v>5.7054252999999999</v>
      </c>
      <c r="F716">
        <v>7192.2714999999998</v>
      </c>
      <c r="G716">
        <v>5247.2344000000003</v>
      </c>
      <c r="H716">
        <v>42.835650000000001</v>
      </c>
      <c r="I716">
        <v>522.07183999999995</v>
      </c>
      <c r="J716">
        <v>1380.1296</v>
      </c>
      <c r="K716">
        <v>10</v>
      </c>
      <c r="L716">
        <v>97.267455999999996</v>
      </c>
      <c r="M716">
        <v>121.39203999999999</v>
      </c>
      <c r="N716" t="s">
        <v>2190</v>
      </c>
      <c r="O716">
        <v>99.66583</v>
      </c>
      <c r="P716">
        <v>86.445840000000004</v>
      </c>
      <c r="Q716">
        <v>554</v>
      </c>
      <c r="R716">
        <v>5.3949999999999996</v>
      </c>
      <c r="S716">
        <v>6.7850000000000001</v>
      </c>
      <c r="T716">
        <v>5.3949999999999996</v>
      </c>
      <c r="U716">
        <v>4.7770000000000001</v>
      </c>
      <c r="V716">
        <v>4.5659999999999998</v>
      </c>
      <c r="W716">
        <v>4.8970000000000002</v>
      </c>
      <c r="X716">
        <v>9</v>
      </c>
      <c r="Y716">
        <v>2.508</v>
      </c>
      <c r="Z716">
        <v>3.8210000000000002</v>
      </c>
      <c r="AA716">
        <v>2.968</v>
      </c>
      <c r="AB716">
        <v>0.48499999999999999</v>
      </c>
      <c r="AC716">
        <v>0.36799999999999999</v>
      </c>
      <c r="AD716">
        <v>41739.599999999999</v>
      </c>
      <c r="AE716">
        <v>9497.3590000000004</v>
      </c>
      <c r="AF716">
        <v>17628.738000000001</v>
      </c>
      <c r="AG716">
        <v>1</v>
      </c>
      <c r="AH716">
        <v>0.6</v>
      </c>
      <c r="AI716">
        <v>8.3333335999999994E-2</v>
      </c>
      <c r="AJ716">
        <v>8.3333335999999994E-2</v>
      </c>
      <c r="AK716">
        <v>0.13627268000000001</v>
      </c>
      <c r="AL716">
        <v>4.1939285E-2</v>
      </c>
      <c r="AM716">
        <v>16</v>
      </c>
      <c r="AN716">
        <v>10</v>
      </c>
      <c r="AO716">
        <v>50</v>
      </c>
      <c r="AP716">
        <v>100</v>
      </c>
      <c r="AQ716" s="34">
        <v>1.7249762</v>
      </c>
      <c r="AR716" s="34">
        <v>6.7202200000000003</v>
      </c>
      <c r="AS716" s="34">
        <v>0.98970515000000003</v>
      </c>
      <c r="AT716" s="34">
        <v>375.66888</v>
      </c>
      <c r="AU716" s="34">
        <v>385.10379999999998</v>
      </c>
      <c r="AV716" s="34"/>
      <c r="AW716" s="34"/>
      <c r="AX716" s="34"/>
      <c r="AY716" s="34">
        <v>0.49621460000000001</v>
      </c>
      <c r="AZ716" s="34">
        <v>0.42474335000000002</v>
      </c>
      <c r="BA716" s="34">
        <v>0.5</v>
      </c>
      <c r="BB716" s="34">
        <v>1.1736800999999999</v>
      </c>
      <c r="BC716" s="34">
        <v>0</v>
      </c>
      <c r="BD716" s="34">
        <v>1.5000001000000001</v>
      </c>
      <c r="BE716" s="34">
        <v>1.0000001E-2</v>
      </c>
      <c r="BF716" s="34">
        <v>0</v>
      </c>
      <c r="BG716" s="34">
        <v>0.1</v>
      </c>
      <c r="BH716" s="34">
        <v>1</v>
      </c>
      <c r="BI716" s="34">
        <v>2.5</v>
      </c>
      <c r="BJ716" s="34">
        <v>1.5000001000000001</v>
      </c>
      <c r="BK716" s="34">
        <v>1.5000001000000001</v>
      </c>
      <c r="BL716" s="34">
        <v>0.5</v>
      </c>
      <c r="BM716" s="34">
        <v>0.6</v>
      </c>
      <c r="BN716" s="34">
        <v>1.5000001000000001</v>
      </c>
      <c r="BO716" s="34">
        <v>0</v>
      </c>
      <c r="BP716" s="34"/>
      <c r="BQ716" s="34"/>
      <c r="BR716" s="34"/>
      <c r="BS716" s="34">
        <v>0</v>
      </c>
      <c r="BT716" s="34">
        <v>0.14702654000000001</v>
      </c>
      <c r="BU716" s="34">
        <v>0</v>
      </c>
      <c r="BV716" s="34">
        <v>3.0000002000000001</v>
      </c>
      <c r="BW716" s="34"/>
      <c r="BX716" s="34"/>
      <c r="BY716" s="34">
        <v>2.4</v>
      </c>
      <c r="BZ716" s="34">
        <v>0.36</v>
      </c>
      <c r="CA716" s="34">
        <v>0.3</v>
      </c>
      <c r="CB716" s="34"/>
      <c r="CC716" s="34"/>
      <c r="CD716" s="34"/>
      <c r="CE716" s="34"/>
      <c r="CF716" s="34"/>
      <c r="CG716" s="34"/>
      <c r="CH716" s="34"/>
      <c r="CI716" s="34"/>
      <c r="CJ716" s="34"/>
      <c r="CK716" s="34"/>
      <c r="CL716" s="34"/>
      <c r="CM716" s="34"/>
      <c r="CN716" s="34" t="s">
        <v>2176</v>
      </c>
    </row>
    <row r="717" spans="1:92">
      <c r="A717" t="s">
        <v>2935</v>
      </c>
      <c r="B717">
        <v>1105</v>
      </c>
      <c r="C717" t="s">
        <v>646</v>
      </c>
      <c r="D717">
        <v>7.7392479999999999</v>
      </c>
      <c r="E717">
        <v>6.0035752999999996</v>
      </c>
      <c r="F717">
        <v>7128.8050000000003</v>
      </c>
      <c r="G717">
        <v>4232.1629999999996</v>
      </c>
      <c r="H717">
        <v>221.76692</v>
      </c>
      <c r="I717">
        <v>1144.2373</v>
      </c>
      <c r="J717">
        <v>1530.6377</v>
      </c>
      <c r="K717">
        <v>12</v>
      </c>
      <c r="L717">
        <v>66.37433</v>
      </c>
      <c r="M717">
        <v>82.240750000000006</v>
      </c>
      <c r="N717" t="s">
        <v>2648</v>
      </c>
      <c r="O717">
        <v>67.888140000000007</v>
      </c>
      <c r="P717">
        <v>113.27500000000001</v>
      </c>
      <c r="Q717">
        <v>656</v>
      </c>
      <c r="R717">
        <v>5.5640000000000001</v>
      </c>
      <c r="S717">
        <v>6.7549999999999999</v>
      </c>
      <c r="T717">
        <v>5.5640000000000001</v>
      </c>
      <c r="U717">
        <v>4.9000000000000004</v>
      </c>
      <c r="V717">
        <v>4.8810000000000002</v>
      </c>
      <c r="W717">
        <v>3.883</v>
      </c>
      <c r="X717">
        <v>9</v>
      </c>
      <c r="Y717">
        <v>4.258</v>
      </c>
      <c r="Z717">
        <v>6.3070000000000004</v>
      </c>
      <c r="AA717">
        <v>4.5910000000000002</v>
      </c>
      <c r="AB717">
        <v>0.77600000000000002</v>
      </c>
      <c r="AC717">
        <v>0.94099999999999995</v>
      </c>
      <c r="AD717">
        <v>69604.160000000003</v>
      </c>
      <c r="AE717">
        <v>10908.29</v>
      </c>
      <c r="AF717">
        <v>22209.815999999999</v>
      </c>
      <c r="AG717">
        <v>2</v>
      </c>
      <c r="AH717">
        <v>0.6</v>
      </c>
      <c r="AI717">
        <v>0.16666666999999999</v>
      </c>
      <c r="AJ717">
        <v>0.125</v>
      </c>
      <c r="AK717">
        <v>0.17180551999999999</v>
      </c>
      <c r="AL717">
        <v>0.12252381</v>
      </c>
      <c r="AM717">
        <v>10</v>
      </c>
      <c r="AN717">
        <v>10</v>
      </c>
      <c r="AO717">
        <v>75</v>
      </c>
      <c r="AP717">
        <v>100</v>
      </c>
      <c r="AQ717" s="34">
        <v>1.9549729</v>
      </c>
      <c r="AR717" s="34">
        <v>13.196066999999999</v>
      </c>
      <c r="AS717" s="34">
        <v>0</v>
      </c>
      <c r="AT717" s="34">
        <v>557.83105</v>
      </c>
      <c r="AU717" s="34">
        <v>572.98209999999995</v>
      </c>
      <c r="AV717" s="34"/>
      <c r="AW717" s="34"/>
      <c r="AX717" s="34"/>
      <c r="AY717" s="34">
        <v>4.0840709999999998</v>
      </c>
      <c r="AZ717" s="34">
        <v>1.3069025999999999</v>
      </c>
      <c r="BA717" s="34">
        <v>3.0000002000000001</v>
      </c>
      <c r="BB717" s="34">
        <v>0.79414505000000002</v>
      </c>
      <c r="BC717" s="34">
        <v>0</v>
      </c>
      <c r="BD717" s="34">
        <v>1.5000001000000001</v>
      </c>
      <c r="BE717" s="34">
        <v>0.05</v>
      </c>
      <c r="BF717" s="34">
        <v>0</v>
      </c>
      <c r="BG717" s="34">
        <v>0.5</v>
      </c>
      <c r="BH717" s="34">
        <v>1.5000001000000001</v>
      </c>
      <c r="BI717" s="34">
        <v>3.1000000999999999</v>
      </c>
      <c r="BJ717" s="34">
        <v>2.6000000999999999</v>
      </c>
      <c r="BK717" s="34">
        <v>3.0000002000000001</v>
      </c>
      <c r="BL717" s="34">
        <v>0.5</v>
      </c>
      <c r="BM717" s="34">
        <v>0.90000004</v>
      </c>
      <c r="BN717" s="34">
        <v>2.1000000999999999</v>
      </c>
      <c r="BO717" s="34">
        <v>0.3</v>
      </c>
      <c r="BP717" s="34"/>
      <c r="BQ717" s="34"/>
      <c r="BR717" s="34"/>
      <c r="BS717" s="34">
        <v>1.5691602999999998E-2</v>
      </c>
      <c r="BT717" s="34">
        <v>1.8378317000000002E-2</v>
      </c>
      <c r="BU717" s="34">
        <v>0</v>
      </c>
      <c r="BV717" s="34">
        <v>4.5</v>
      </c>
      <c r="BW717" s="34"/>
      <c r="BX717" s="34"/>
      <c r="BY717" s="34">
        <v>2.4</v>
      </c>
      <c r="BZ717" s="34">
        <v>2.16</v>
      </c>
      <c r="CA717" s="34">
        <v>0.3</v>
      </c>
      <c r="CB717" s="34"/>
      <c r="CC717" s="34"/>
      <c r="CD717" s="34"/>
      <c r="CE717" s="34"/>
      <c r="CF717" s="34"/>
      <c r="CG717" s="34"/>
      <c r="CH717" s="34"/>
      <c r="CI717" s="34"/>
      <c r="CJ717" s="34"/>
      <c r="CK717" s="34"/>
      <c r="CL717" s="34"/>
      <c r="CM717" s="34"/>
      <c r="CN717" s="34" t="s">
        <v>2176</v>
      </c>
    </row>
    <row r="718" spans="1:92">
      <c r="A718" t="s">
        <v>2936</v>
      </c>
      <c r="B718">
        <v>1106</v>
      </c>
      <c r="C718" t="s">
        <v>647</v>
      </c>
      <c r="D718">
        <v>5.4627767</v>
      </c>
      <c r="E718">
        <v>3.6057446</v>
      </c>
      <c r="F718">
        <v>2896.2458000000001</v>
      </c>
      <c r="G718">
        <v>0</v>
      </c>
      <c r="H718">
        <v>221.74869000000001</v>
      </c>
      <c r="I718">
        <v>1143.8595</v>
      </c>
      <c r="J718">
        <v>1530.6377</v>
      </c>
      <c r="K718">
        <v>9</v>
      </c>
      <c r="L718">
        <v>80.099365000000006</v>
      </c>
      <c r="M718">
        <v>144.22978000000001</v>
      </c>
      <c r="N718" t="s">
        <v>2184</v>
      </c>
      <c r="O718">
        <v>118.75602000000001</v>
      </c>
      <c r="P718">
        <v>120.19149</v>
      </c>
      <c r="Q718">
        <v>546</v>
      </c>
      <c r="R718">
        <v>4.6749999999999998</v>
      </c>
      <c r="S718">
        <v>4.3049999999999997</v>
      </c>
      <c r="T718">
        <v>4.6749999999999998</v>
      </c>
      <c r="U718">
        <v>3.798</v>
      </c>
      <c r="V718">
        <v>4.3390000000000004</v>
      </c>
      <c r="W718">
        <v>2.4769999999999999</v>
      </c>
      <c r="X718">
        <v>8.8550000000000004</v>
      </c>
      <c r="Y718">
        <v>4.6950000000000003</v>
      </c>
      <c r="Z718">
        <v>6.4059999999999997</v>
      </c>
      <c r="AA718">
        <v>3.7679999999999998</v>
      </c>
      <c r="AB718">
        <v>0.745</v>
      </c>
      <c r="AC718">
        <v>1.893</v>
      </c>
      <c r="AD718">
        <v>51609.34</v>
      </c>
      <c r="AE718">
        <v>9320</v>
      </c>
      <c r="AF718">
        <v>23756.062000000002</v>
      </c>
      <c r="AG718">
        <v>0</v>
      </c>
      <c r="AH718">
        <v>0.6</v>
      </c>
      <c r="AI718">
        <v>0.20833334000000001</v>
      </c>
      <c r="AJ718">
        <v>0.125</v>
      </c>
      <c r="AK718">
        <v>5.7177786000000001E-2</v>
      </c>
      <c r="AL718">
        <v>0.12252381399999999</v>
      </c>
      <c r="AM718">
        <v>0</v>
      </c>
      <c r="AN718">
        <v>10</v>
      </c>
      <c r="AO718">
        <v>60</v>
      </c>
      <c r="AP718">
        <v>100</v>
      </c>
      <c r="AQ718" s="34">
        <v>11.902335000000001</v>
      </c>
      <c r="AR718" s="34">
        <v>0</v>
      </c>
      <c r="AS718" s="34">
        <v>0</v>
      </c>
      <c r="AT718" s="34">
        <v>590.63649999999996</v>
      </c>
      <c r="AU718" s="34">
        <v>602.53880000000004</v>
      </c>
      <c r="AV718" s="34"/>
      <c r="AW718" s="34"/>
      <c r="AX718" s="34">
        <v>4.9008849999999997</v>
      </c>
      <c r="AY718" s="34">
        <v>11.026991000000001</v>
      </c>
      <c r="AZ718" s="34">
        <v>2.0420357999999998</v>
      </c>
      <c r="BA718" s="34">
        <v>0.5</v>
      </c>
      <c r="BB718" s="34">
        <v>0</v>
      </c>
      <c r="BC718" s="34">
        <v>0</v>
      </c>
      <c r="BD718" s="34">
        <v>1.5000001000000001</v>
      </c>
      <c r="BE718" s="34">
        <v>0.05</v>
      </c>
      <c r="BF718" s="34">
        <v>0</v>
      </c>
      <c r="BG718" s="34">
        <v>0.5</v>
      </c>
      <c r="BH718" s="34">
        <v>1.5000001000000001</v>
      </c>
      <c r="BI718" s="34">
        <v>3.1000000999999999</v>
      </c>
      <c r="BJ718" s="34">
        <v>3.9</v>
      </c>
      <c r="BK718" s="34">
        <v>5.8</v>
      </c>
      <c r="BL718" s="34">
        <v>0.5</v>
      </c>
      <c r="BM718" s="34">
        <v>1.6</v>
      </c>
      <c r="BN718" s="34">
        <v>2.8000001999999999</v>
      </c>
      <c r="BO718" s="34">
        <v>0.3</v>
      </c>
      <c r="BP718" s="34"/>
      <c r="BQ718" s="34"/>
      <c r="BR718" s="34"/>
      <c r="BS718" s="34">
        <v>1.5691602999999998E-2</v>
      </c>
      <c r="BT718" s="34">
        <v>0.11486448</v>
      </c>
      <c r="BU718" s="34">
        <v>0</v>
      </c>
      <c r="BV718" s="34">
        <v>4.5</v>
      </c>
      <c r="BW718" s="34"/>
      <c r="BX718" s="34"/>
      <c r="BY718" s="34">
        <v>2.4</v>
      </c>
      <c r="BZ718" s="34">
        <v>0.36</v>
      </c>
      <c r="CA718" s="34">
        <v>0.3</v>
      </c>
      <c r="CB718" s="34"/>
      <c r="CC718" s="34"/>
      <c r="CD718" s="34"/>
      <c r="CE718" s="34"/>
      <c r="CF718" s="34"/>
      <c r="CG718" s="34"/>
      <c r="CH718" s="34"/>
      <c r="CI718" s="34"/>
      <c r="CJ718" s="34"/>
      <c r="CK718" s="34"/>
      <c r="CL718" s="34"/>
      <c r="CM718" s="34"/>
      <c r="CN718" s="34" t="s">
        <v>2176</v>
      </c>
    </row>
    <row r="719" spans="1:92">
      <c r="A719" t="s">
        <v>2937</v>
      </c>
      <c r="B719">
        <v>1107</v>
      </c>
      <c r="C719" t="s">
        <v>648</v>
      </c>
      <c r="D719">
        <v>2.4870713000000002</v>
      </c>
      <c r="E719">
        <v>2.3699702999999999</v>
      </c>
      <c r="F719">
        <v>3430.7231000000002</v>
      </c>
      <c r="G719">
        <v>1288.0631000000001</v>
      </c>
      <c r="H719">
        <v>845.38616999999999</v>
      </c>
      <c r="I719">
        <v>362.01961999999997</v>
      </c>
      <c r="J719">
        <v>935.25432999999998</v>
      </c>
      <c r="K719">
        <v>9</v>
      </c>
      <c r="L719">
        <v>36.467320000000001</v>
      </c>
      <c r="M719">
        <v>94.798810000000003</v>
      </c>
      <c r="N719" t="s">
        <v>2195</v>
      </c>
      <c r="O719">
        <v>73.149150000000006</v>
      </c>
      <c r="P719">
        <v>124.73528</v>
      </c>
      <c r="Q719">
        <v>332</v>
      </c>
      <c r="R719">
        <v>3.1539999999999999</v>
      </c>
      <c r="S719">
        <v>4.6859999999999999</v>
      </c>
      <c r="T719">
        <v>3.1539999999999999</v>
      </c>
      <c r="U719">
        <v>3.0790000000000002</v>
      </c>
      <c r="V719">
        <v>2.661</v>
      </c>
      <c r="W719">
        <v>2.5649999999999999</v>
      </c>
      <c r="X719">
        <v>6.5979999999999999</v>
      </c>
      <c r="Y719">
        <v>1.444</v>
      </c>
      <c r="Z719">
        <v>2.407</v>
      </c>
      <c r="AA719">
        <v>2.1509999999999998</v>
      </c>
      <c r="AB719">
        <v>0.08</v>
      </c>
      <c r="AC719">
        <v>0.17699999999999999</v>
      </c>
      <c r="AD719">
        <v>33628.94</v>
      </c>
      <c r="AE719">
        <v>6564</v>
      </c>
      <c r="AF719">
        <v>9385.1044999999995</v>
      </c>
      <c r="AG719">
        <v>1</v>
      </c>
      <c r="AH719">
        <v>0.6</v>
      </c>
      <c r="AI719">
        <v>4.1666667999999997E-2</v>
      </c>
      <c r="AJ719">
        <v>4.1666667999999997E-2</v>
      </c>
      <c r="AK719">
        <v>9.8668439999999996E-2</v>
      </c>
      <c r="AL719">
        <v>9.6923075999999997E-2</v>
      </c>
      <c r="AM719">
        <v>10</v>
      </c>
      <c r="AN719">
        <v>50</v>
      </c>
      <c r="AO719">
        <v>16</v>
      </c>
      <c r="AP719">
        <v>70</v>
      </c>
      <c r="AQ719" s="34">
        <v>1.7479757</v>
      </c>
      <c r="AR719" s="34">
        <v>5.0254300000000001</v>
      </c>
      <c r="AS719" s="34">
        <v>0.13382941000000001</v>
      </c>
      <c r="AT719" s="34">
        <v>210.03747999999999</v>
      </c>
      <c r="AU719" s="34">
        <v>216.84375</v>
      </c>
      <c r="AV719" s="34"/>
      <c r="AW719" s="34"/>
      <c r="AX719" s="34"/>
      <c r="AY719" s="34">
        <v>0.44107962000000001</v>
      </c>
      <c r="AZ719" s="34">
        <v>0.19113450000000001</v>
      </c>
      <c r="BA719" s="34">
        <v>3.0000002000000001</v>
      </c>
      <c r="BB719" s="34">
        <v>0.85200005999999995</v>
      </c>
      <c r="BC719" s="34">
        <v>0</v>
      </c>
      <c r="BD719" s="34">
        <v>0</v>
      </c>
      <c r="BE719" s="34">
        <v>0.2</v>
      </c>
      <c r="BF719" s="34">
        <v>0</v>
      </c>
      <c r="BG719" s="34">
        <v>0.2</v>
      </c>
      <c r="BH719" s="34">
        <v>0.6</v>
      </c>
      <c r="BI719" s="34">
        <v>0.8</v>
      </c>
      <c r="BJ719" s="34">
        <v>0.1</v>
      </c>
      <c r="BK719" s="34">
        <v>1.3000001000000001</v>
      </c>
      <c r="BL719" s="34">
        <v>0</v>
      </c>
      <c r="BM719" s="34">
        <v>0</v>
      </c>
      <c r="BN719" s="34">
        <v>0.5</v>
      </c>
      <c r="BO719" s="34">
        <v>0</v>
      </c>
      <c r="BP719" s="34"/>
      <c r="BQ719" s="34"/>
      <c r="BR719" s="34"/>
      <c r="BS719" s="34">
        <v>0.37017290000000003</v>
      </c>
      <c r="BT719" s="34">
        <v>8.6275994999999994E-2</v>
      </c>
      <c r="BU719" s="34">
        <v>0</v>
      </c>
      <c r="BV719" s="34">
        <v>1.4300001</v>
      </c>
      <c r="BW719" s="34"/>
      <c r="BX719" s="34"/>
      <c r="BY719" s="34">
        <v>0.16000001</v>
      </c>
      <c r="BZ719" s="34">
        <v>0.09</v>
      </c>
      <c r="CA719" s="34"/>
      <c r="CB719" s="34"/>
      <c r="CC719" s="34"/>
      <c r="CD719" s="34"/>
      <c r="CE719" s="34"/>
      <c r="CF719" s="34"/>
      <c r="CG719" s="34"/>
      <c r="CH719" s="34"/>
      <c r="CI719" s="34"/>
      <c r="CJ719" s="34"/>
      <c r="CK719" s="34"/>
      <c r="CL719" s="34"/>
      <c r="CM719" s="34"/>
      <c r="CN719" s="34" t="s">
        <v>2176</v>
      </c>
    </row>
    <row r="720" spans="1:92">
      <c r="A720" t="s">
        <v>2938</v>
      </c>
      <c r="B720">
        <v>1108</v>
      </c>
      <c r="C720" t="s">
        <v>648</v>
      </c>
      <c r="D720">
        <v>4.2502639999999996</v>
      </c>
      <c r="E720">
        <v>4.3621309999999998</v>
      </c>
      <c r="F720">
        <v>5558.6369999999997</v>
      </c>
      <c r="G720">
        <v>1438.2112</v>
      </c>
      <c r="H720">
        <v>661.64800000000002</v>
      </c>
      <c r="I720">
        <v>2127.6080000000002</v>
      </c>
      <c r="J720">
        <v>1331.1704999999999</v>
      </c>
      <c r="K720">
        <v>10</v>
      </c>
      <c r="L720">
        <v>56.821710000000003</v>
      </c>
      <c r="M720">
        <v>92.811300000000003</v>
      </c>
      <c r="N720" t="s">
        <v>2197</v>
      </c>
      <c r="O720">
        <v>46.706195999999998</v>
      </c>
      <c r="P720">
        <v>140.71391</v>
      </c>
      <c r="Q720">
        <v>435</v>
      </c>
      <c r="R720">
        <v>4.1769999999999996</v>
      </c>
      <c r="S720">
        <v>5.9649999999999999</v>
      </c>
      <c r="T720">
        <v>4.1230000000000002</v>
      </c>
      <c r="U720">
        <v>4.1769999999999996</v>
      </c>
      <c r="V720">
        <v>3.234</v>
      </c>
      <c r="W720">
        <v>3.3439999999999999</v>
      </c>
      <c r="X720">
        <v>6.5979999999999999</v>
      </c>
      <c r="Y720">
        <v>2</v>
      </c>
      <c r="Z720">
        <v>4.7910000000000004</v>
      </c>
      <c r="AA720">
        <v>3.1240000000000001</v>
      </c>
      <c r="AB720">
        <v>0.83299999999999996</v>
      </c>
      <c r="AC720">
        <v>0.83299999999999996</v>
      </c>
      <c r="AD720">
        <v>33797.991999999998</v>
      </c>
      <c r="AE720">
        <v>15547.609</v>
      </c>
      <c r="AF720">
        <v>28683.8</v>
      </c>
      <c r="AG720">
        <v>1</v>
      </c>
      <c r="AH720">
        <v>0.6</v>
      </c>
      <c r="AI720">
        <v>0.25</v>
      </c>
      <c r="AJ720">
        <v>8.3333335999999994E-2</v>
      </c>
      <c r="AK720">
        <v>0.18222569999999999</v>
      </c>
      <c r="AL720">
        <v>0.19705882999999999</v>
      </c>
      <c r="AM720">
        <v>15</v>
      </c>
      <c r="AN720">
        <v>25</v>
      </c>
      <c r="AO720">
        <v>80</v>
      </c>
      <c r="AP720">
        <v>80</v>
      </c>
      <c r="AQ720" s="34">
        <v>1.7479757</v>
      </c>
      <c r="AR720" s="34">
        <v>5.0254300000000001</v>
      </c>
      <c r="AS720" s="34">
        <v>0.17609131</v>
      </c>
      <c r="AT720" s="34">
        <v>210.03747999999999</v>
      </c>
      <c r="AU720" s="34">
        <v>216.86017000000001</v>
      </c>
      <c r="AV720" s="34"/>
      <c r="AW720" s="34"/>
      <c r="AX720" s="34"/>
      <c r="AY720" s="34">
        <v>0.44107962000000001</v>
      </c>
      <c r="AZ720" s="34">
        <v>0.19113450000000001</v>
      </c>
      <c r="BA720" s="34">
        <v>3.0000002000000001</v>
      </c>
      <c r="BB720" s="34">
        <v>1.173735</v>
      </c>
      <c r="BC720" s="34">
        <v>0</v>
      </c>
      <c r="BD720" s="34">
        <v>0</v>
      </c>
      <c r="BE720" s="34">
        <v>0.15</v>
      </c>
      <c r="BF720" s="34">
        <v>0</v>
      </c>
      <c r="BG720" s="34">
        <v>1.4000001</v>
      </c>
      <c r="BH720" s="34">
        <v>2.5</v>
      </c>
      <c r="BI720" s="34">
        <v>3.0000002000000001</v>
      </c>
      <c r="BJ720" s="34">
        <v>4</v>
      </c>
      <c r="BK720" s="34">
        <v>4</v>
      </c>
      <c r="BL720" s="34">
        <v>1</v>
      </c>
      <c r="BM720" s="34">
        <v>1</v>
      </c>
      <c r="BN720" s="34">
        <v>2</v>
      </c>
      <c r="BO720" s="34">
        <v>3.0000002000000001</v>
      </c>
      <c r="BP720" s="34"/>
      <c r="BQ720" s="34"/>
      <c r="BR720" s="34"/>
      <c r="BS720" s="34">
        <v>0.37017290000000003</v>
      </c>
      <c r="BT720" s="34">
        <v>8.6275994999999994E-2</v>
      </c>
      <c r="BU720" s="34">
        <v>0</v>
      </c>
      <c r="BV720" s="34">
        <v>2.93</v>
      </c>
      <c r="BW720" s="34"/>
      <c r="BX720" s="34"/>
      <c r="BY720" s="34">
        <v>1.9200001</v>
      </c>
      <c r="BZ720" s="34">
        <v>2.16</v>
      </c>
      <c r="CA720" s="34"/>
      <c r="CB720" s="34"/>
      <c r="CC720" s="34"/>
      <c r="CD720" s="34"/>
      <c r="CE720" s="34"/>
      <c r="CF720" s="34"/>
      <c r="CG720" s="34"/>
      <c r="CH720" s="34"/>
      <c r="CI720" s="34"/>
      <c r="CJ720" s="34"/>
      <c r="CK720" s="34"/>
      <c r="CL720" s="34"/>
      <c r="CM720" s="34"/>
      <c r="CN720" s="34" t="s">
        <v>2182</v>
      </c>
    </row>
    <row r="721" spans="1:92">
      <c r="A721" t="s">
        <v>2939</v>
      </c>
      <c r="B721">
        <v>1109</v>
      </c>
      <c r="C721" t="s">
        <v>648</v>
      </c>
      <c r="D721">
        <v>1.7637182</v>
      </c>
      <c r="E721">
        <v>2.3629354999999999</v>
      </c>
      <c r="F721">
        <v>4325.5379999999996</v>
      </c>
      <c r="G721">
        <v>1796.2351000000001</v>
      </c>
      <c r="H721">
        <v>860.5059</v>
      </c>
      <c r="I721">
        <v>733.54269999999997</v>
      </c>
      <c r="J721">
        <v>935.25432999999998</v>
      </c>
      <c r="K721">
        <v>9</v>
      </c>
      <c r="L721">
        <v>25.860970999999999</v>
      </c>
      <c r="M721">
        <v>94.517426</v>
      </c>
      <c r="N721" t="s">
        <v>2195</v>
      </c>
      <c r="O721">
        <v>51.874065000000002</v>
      </c>
      <c r="P721">
        <v>124.36503</v>
      </c>
      <c r="Q721">
        <v>332</v>
      </c>
      <c r="R721">
        <v>3.0739999999999998</v>
      </c>
      <c r="S721">
        <v>5.2619999999999996</v>
      </c>
      <c r="T721">
        <v>2.6560000000000001</v>
      </c>
      <c r="U721">
        <v>3.0739999999999998</v>
      </c>
      <c r="V721">
        <v>2.6579999999999999</v>
      </c>
      <c r="W721">
        <v>2.5619999999999998</v>
      </c>
      <c r="X721">
        <v>6.5979999999999999</v>
      </c>
      <c r="Y721">
        <v>1.44</v>
      </c>
      <c r="Z721">
        <v>2.4670000000000001</v>
      </c>
      <c r="AA721">
        <v>2.2450000000000001</v>
      </c>
      <c r="AB721">
        <v>7.3999999999999996E-2</v>
      </c>
      <c r="AC721">
        <v>0.14899999999999999</v>
      </c>
      <c r="AD721">
        <v>33628.94</v>
      </c>
      <c r="AE721">
        <v>8216</v>
      </c>
      <c r="AF721">
        <v>11261.304</v>
      </c>
      <c r="AG721">
        <v>1</v>
      </c>
      <c r="AH721">
        <v>0.6</v>
      </c>
      <c r="AI721">
        <v>4.1666667999999997E-2</v>
      </c>
      <c r="AJ721">
        <v>4.1666667999999997E-2</v>
      </c>
      <c r="AK721">
        <v>0.11268255000000001</v>
      </c>
      <c r="AL721">
        <v>6.7261903999999997E-2</v>
      </c>
      <c r="AM721">
        <v>15</v>
      </c>
      <c r="AN721">
        <v>50</v>
      </c>
      <c r="AO721">
        <v>30</v>
      </c>
      <c r="AP721">
        <v>50</v>
      </c>
      <c r="AQ721" s="34">
        <v>1.7479757</v>
      </c>
      <c r="AR721" s="34">
        <v>5.0254300000000001</v>
      </c>
      <c r="AS721" s="34">
        <v>0.13382941000000001</v>
      </c>
      <c r="AT721" s="34">
        <v>210.03747999999999</v>
      </c>
      <c r="AU721" s="34">
        <v>216.84375</v>
      </c>
      <c r="AV721" s="34"/>
      <c r="AW721" s="34"/>
      <c r="AX721" s="34"/>
      <c r="AY721" s="34">
        <v>0.44107962000000001</v>
      </c>
      <c r="AZ721" s="34">
        <v>0.19113450000000001</v>
      </c>
      <c r="BA721" s="34">
        <v>3.0000002000000001</v>
      </c>
      <c r="BB721" s="34">
        <v>1.2780001000000001</v>
      </c>
      <c r="BC721" s="34">
        <v>0</v>
      </c>
      <c r="BD721" s="34">
        <v>0</v>
      </c>
      <c r="BE721" s="34">
        <v>0.2</v>
      </c>
      <c r="BF721" s="34">
        <v>0</v>
      </c>
      <c r="BG721" s="34">
        <v>0.6</v>
      </c>
      <c r="BH721" s="34">
        <v>0.6</v>
      </c>
      <c r="BI721" s="34">
        <v>0.8</v>
      </c>
      <c r="BJ721" s="34">
        <v>0.1</v>
      </c>
      <c r="BK721" s="34">
        <v>0.90000004</v>
      </c>
      <c r="BL721" s="34">
        <v>0</v>
      </c>
      <c r="BM721" s="34">
        <v>0</v>
      </c>
      <c r="BN721" s="34">
        <v>0.5</v>
      </c>
      <c r="BO721" s="34">
        <v>0</v>
      </c>
      <c r="BP721" s="34"/>
      <c r="BQ721" s="34"/>
      <c r="BR721" s="34"/>
      <c r="BS721" s="34">
        <v>0.3646064</v>
      </c>
      <c r="BT721" s="34">
        <v>8.6275994999999994E-2</v>
      </c>
      <c r="BU721" s="34">
        <v>0</v>
      </c>
      <c r="BV721" s="34">
        <v>1.4300001</v>
      </c>
      <c r="BW721" s="34"/>
      <c r="BX721" s="34"/>
      <c r="BY721" s="34">
        <v>0.16000001</v>
      </c>
      <c r="BZ721" s="34">
        <v>0.09</v>
      </c>
      <c r="CA721" s="34"/>
      <c r="CB721" s="34"/>
      <c r="CC721" s="34"/>
      <c r="CD721" s="34"/>
      <c r="CE721" s="34"/>
      <c r="CF721" s="34"/>
      <c r="CG721" s="34"/>
      <c r="CH721" s="34"/>
      <c r="CI721" s="34"/>
      <c r="CJ721" s="34"/>
      <c r="CK721" s="34"/>
      <c r="CL721" s="34"/>
      <c r="CM721" s="34"/>
      <c r="CN721" s="34" t="s">
        <v>2176</v>
      </c>
    </row>
    <row r="722" spans="1:92">
      <c r="A722" t="s">
        <v>2940</v>
      </c>
      <c r="B722">
        <v>1110</v>
      </c>
      <c r="C722" t="s">
        <v>648</v>
      </c>
      <c r="D722">
        <v>1.8097394</v>
      </c>
      <c r="E722">
        <v>2.3436593999999999</v>
      </c>
      <c r="F722">
        <v>4125.0069999999996</v>
      </c>
      <c r="G722">
        <v>1492.0503000000001</v>
      </c>
      <c r="H722">
        <v>876.47640000000001</v>
      </c>
      <c r="I722">
        <v>734.09064000000001</v>
      </c>
      <c r="J722">
        <v>1022.3899</v>
      </c>
      <c r="K722">
        <v>9</v>
      </c>
      <c r="L722">
        <v>26.535767</v>
      </c>
      <c r="M722">
        <v>93.746375999999998</v>
      </c>
      <c r="N722" t="s">
        <v>2195</v>
      </c>
      <c r="O722">
        <v>53.227626999999998</v>
      </c>
      <c r="P722">
        <v>123.3505</v>
      </c>
      <c r="Q722">
        <v>333</v>
      </c>
      <c r="R722">
        <v>3.0619999999999998</v>
      </c>
      <c r="S722">
        <v>5.1379999999999999</v>
      </c>
      <c r="T722">
        <v>2.6909999999999998</v>
      </c>
      <c r="U722">
        <v>3.0619999999999998</v>
      </c>
      <c r="V722">
        <v>2.65</v>
      </c>
      <c r="W722">
        <v>2.5529999999999999</v>
      </c>
      <c r="X722">
        <v>6.5979999999999999</v>
      </c>
      <c r="Y722">
        <v>1.43</v>
      </c>
      <c r="Z722">
        <v>2.5590000000000002</v>
      </c>
      <c r="AA722">
        <v>2.2759999999999998</v>
      </c>
      <c r="AB722">
        <v>0.121</v>
      </c>
      <c r="AC722">
        <v>0.16200000000000001</v>
      </c>
      <c r="AD722">
        <v>33797.991999999998</v>
      </c>
      <c r="AE722">
        <v>8077.4696999999996</v>
      </c>
      <c r="AF722">
        <v>11714.764999999999</v>
      </c>
      <c r="AG722">
        <v>1</v>
      </c>
      <c r="AH722">
        <v>0.6</v>
      </c>
      <c r="AI722">
        <v>4.1666667999999997E-2</v>
      </c>
      <c r="AJ722">
        <v>4.1666667999999997E-2</v>
      </c>
      <c r="AK722">
        <v>0.11093284</v>
      </c>
      <c r="AL722">
        <v>6.7261903999999997E-2</v>
      </c>
      <c r="AM722">
        <v>15</v>
      </c>
      <c r="AN722">
        <v>50</v>
      </c>
      <c r="AO722">
        <v>30</v>
      </c>
      <c r="AP722">
        <v>50</v>
      </c>
      <c r="AQ722" s="34">
        <v>1.7479757</v>
      </c>
      <c r="AR722" s="34">
        <v>5.0254300000000001</v>
      </c>
      <c r="AS722" s="34">
        <v>0.17609131</v>
      </c>
      <c r="AT722" s="34">
        <v>210.03747999999999</v>
      </c>
      <c r="AU722" s="34">
        <v>216.84375</v>
      </c>
      <c r="AV722" s="34"/>
      <c r="AW722" s="34"/>
      <c r="AX722" s="34"/>
      <c r="AY722" s="34">
        <v>0.44107962000000001</v>
      </c>
      <c r="AZ722" s="34">
        <v>0.19113450000000001</v>
      </c>
      <c r="BA722" s="34">
        <v>3.0000002000000001</v>
      </c>
      <c r="BB722" s="34">
        <v>1.173735</v>
      </c>
      <c r="BC722" s="34">
        <v>0</v>
      </c>
      <c r="BD722" s="34">
        <v>0</v>
      </c>
      <c r="BE722" s="34">
        <v>0.2</v>
      </c>
      <c r="BF722" s="34">
        <v>0</v>
      </c>
      <c r="BG722" s="34">
        <v>0.6</v>
      </c>
      <c r="BH722" s="34">
        <v>0.6</v>
      </c>
      <c r="BI722" s="34">
        <v>0.8</v>
      </c>
      <c r="BJ722" s="34">
        <v>0.1</v>
      </c>
      <c r="BK722" s="34">
        <v>0.90000004</v>
      </c>
      <c r="BL722" s="34">
        <v>0</v>
      </c>
      <c r="BM722" s="34">
        <v>0</v>
      </c>
      <c r="BN722" s="34">
        <v>0.5</v>
      </c>
      <c r="BO722" s="34">
        <v>0</v>
      </c>
      <c r="BP722" s="34"/>
      <c r="BQ722" s="34"/>
      <c r="BR722" s="34"/>
      <c r="BS722" s="34">
        <v>0.3646064</v>
      </c>
      <c r="BT722" s="34">
        <v>8.6275994999999994E-2</v>
      </c>
      <c r="BU722" s="34">
        <v>0</v>
      </c>
      <c r="BV722" s="34">
        <v>1.4650000000000001</v>
      </c>
      <c r="BW722" s="34"/>
      <c r="BX722" s="34"/>
      <c r="BY722" s="34">
        <v>0.16000001</v>
      </c>
      <c r="BZ722" s="34">
        <v>0.36</v>
      </c>
      <c r="CA722" s="34"/>
      <c r="CB722" s="34"/>
      <c r="CC722" s="34"/>
      <c r="CD722" s="34"/>
      <c r="CE722" s="34"/>
      <c r="CF722" s="34"/>
      <c r="CG722" s="34"/>
      <c r="CH722" s="34"/>
      <c r="CI722" s="34"/>
      <c r="CJ722" s="34"/>
      <c r="CK722" s="34"/>
      <c r="CL722" s="34"/>
      <c r="CM722" s="34"/>
      <c r="CN722" s="34" t="s">
        <v>2176</v>
      </c>
    </row>
    <row r="723" spans="1:92">
      <c r="A723" t="s">
        <v>2941</v>
      </c>
      <c r="B723">
        <v>1111</v>
      </c>
      <c r="C723" t="s">
        <v>649</v>
      </c>
      <c r="D723">
        <v>1.1721292000000001</v>
      </c>
      <c r="E723">
        <v>1.2689869</v>
      </c>
      <c r="F723">
        <v>1645.5609999999999</v>
      </c>
      <c r="G723">
        <v>0</v>
      </c>
      <c r="H723">
        <v>438.92728</v>
      </c>
      <c r="I723">
        <v>630.1001</v>
      </c>
      <c r="J723">
        <v>576.53359999999998</v>
      </c>
      <c r="K723">
        <v>8</v>
      </c>
      <c r="L723">
        <v>71.038123999999996</v>
      </c>
      <c r="M723">
        <v>126.89870000000001</v>
      </c>
      <c r="N723" t="s">
        <v>2172</v>
      </c>
      <c r="O723">
        <v>61.691009999999999</v>
      </c>
      <c r="P723">
        <v>105.74890000000001</v>
      </c>
      <c r="Q723">
        <v>212</v>
      </c>
      <c r="R723">
        <v>2.2530000000000001</v>
      </c>
      <c r="S723">
        <v>3.2450000000000001</v>
      </c>
      <c r="T723">
        <v>2.165</v>
      </c>
      <c r="U723">
        <v>2.2530000000000001</v>
      </c>
      <c r="V723">
        <v>1.079</v>
      </c>
      <c r="W723">
        <v>1.4419999999999999</v>
      </c>
      <c r="X723">
        <v>0</v>
      </c>
      <c r="Y723">
        <v>1.075</v>
      </c>
      <c r="Z723">
        <v>1.9319999999999999</v>
      </c>
      <c r="AA723">
        <v>1.55</v>
      </c>
      <c r="AB723">
        <v>0.1</v>
      </c>
      <c r="AC723">
        <v>0.28199999999999997</v>
      </c>
      <c r="AD723">
        <v>22664.241999999998</v>
      </c>
      <c r="AE723">
        <v>4450</v>
      </c>
      <c r="AF723">
        <v>8330.2479999999996</v>
      </c>
      <c r="AG723">
        <v>0</v>
      </c>
      <c r="AH723">
        <v>1</v>
      </c>
      <c r="AI723">
        <v>4.1666667999999997E-2</v>
      </c>
      <c r="AJ723">
        <v>4.1666667999999997E-2</v>
      </c>
      <c r="AK723">
        <v>1.9283155E-2</v>
      </c>
      <c r="AL723">
        <v>5.4343436000000002E-2</v>
      </c>
      <c r="AM723">
        <v>0</v>
      </c>
      <c r="AN723">
        <v>40</v>
      </c>
      <c r="AO723">
        <v>16</v>
      </c>
      <c r="AP723">
        <v>50</v>
      </c>
      <c r="AQ723" s="34">
        <v>3.2343304000000002</v>
      </c>
      <c r="AR723" s="34">
        <v>1.2951695999999999</v>
      </c>
      <c r="AS723" s="34">
        <v>0.13656061999999999</v>
      </c>
      <c r="AT723" s="34">
        <v>105.255844</v>
      </c>
      <c r="AU723" s="34">
        <v>109.80177</v>
      </c>
      <c r="AV723" s="34"/>
      <c r="AW723" s="34"/>
      <c r="AX723" s="34"/>
      <c r="AY723" s="34">
        <v>1.378374</v>
      </c>
      <c r="AZ723" s="34">
        <v>0.51050890000000004</v>
      </c>
      <c r="BA723" s="34">
        <v>0.5</v>
      </c>
      <c r="BB723" s="34">
        <v>0</v>
      </c>
      <c r="BC723" s="34">
        <v>0</v>
      </c>
      <c r="BD723" s="34">
        <v>1.5000001000000001</v>
      </c>
      <c r="BE723" s="34">
        <v>0.1</v>
      </c>
      <c r="BF723" s="34">
        <v>0</v>
      </c>
      <c r="BG723" s="34">
        <v>0.4</v>
      </c>
      <c r="BH723" s="34">
        <v>0.4</v>
      </c>
      <c r="BI723" s="34">
        <v>1.8000001000000001</v>
      </c>
      <c r="BJ723" s="34">
        <v>0.5</v>
      </c>
      <c r="BK723" s="34">
        <v>0.5</v>
      </c>
      <c r="BL723" s="34">
        <v>0</v>
      </c>
      <c r="BM723" s="34">
        <v>0</v>
      </c>
      <c r="BN723" s="34">
        <v>0.5</v>
      </c>
      <c r="BO723" s="34">
        <v>0</v>
      </c>
      <c r="BP723" s="34"/>
      <c r="BQ723" s="34"/>
      <c r="BR723" s="34"/>
      <c r="BS723" s="34">
        <v>0.89572715999999997</v>
      </c>
      <c r="BT723" s="34">
        <v>0.11486448</v>
      </c>
      <c r="BU723" s="34">
        <v>0</v>
      </c>
      <c r="BV723" s="34">
        <v>1.325</v>
      </c>
      <c r="BW723" s="34"/>
      <c r="BX723" s="34"/>
      <c r="BY723" s="34">
        <v>0.16000001</v>
      </c>
      <c r="BZ723" s="34">
        <v>0.09</v>
      </c>
      <c r="CA723" s="34">
        <v>0.3</v>
      </c>
      <c r="CB723" s="34"/>
      <c r="CC723" s="34"/>
      <c r="CD723" s="34"/>
      <c r="CE723" s="34"/>
      <c r="CF723" s="34"/>
      <c r="CG723" s="34"/>
      <c r="CH723" s="34"/>
      <c r="CI723" s="34"/>
      <c r="CJ723" s="34"/>
      <c r="CK723" s="34"/>
      <c r="CL723" s="34"/>
      <c r="CM723" s="34"/>
      <c r="CN723" s="34" t="s">
        <v>2173</v>
      </c>
    </row>
    <row r="724" spans="1:92">
      <c r="A724" t="s">
        <v>2942</v>
      </c>
      <c r="B724">
        <v>1112</v>
      </c>
      <c r="C724" t="s">
        <v>647</v>
      </c>
      <c r="D724">
        <v>3.2661072999999998</v>
      </c>
      <c r="E724">
        <v>2.7521832000000002</v>
      </c>
      <c r="F724">
        <v>2485.6394</v>
      </c>
      <c r="G724">
        <v>0</v>
      </c>
      <c r="H724">
        <v>435.65910000000002</v>
      </c>
      <c r="I724">
        <v>1473.4467</v>
      </c>
      <c r="J724">
        <v>576.53359999999998</v>
      </c>
      <c r="K724">
        <v>9</v>
      </c>
      <c r="L724">
        <v>47.890137000000003</v>
      </c>
      <c r="M724">
        <v>110.087326</v>
      </c>
      <c r="N724" t="s">
        <v>2195</v>
      </c>
      <c r="O724">
        <v>96.061970000000002</v>
      </c>
      <c r="P724">
        <v>144.85175000000001</v>
      </c>
      <c r="Q724">
        <v>424</v>
      </c>
      <c r="R724">
        <v>3.6139999999999999</v>
      </c>
      <c r="S724">
        <v>3.988</v>
      </c>
      <c r="T724">
        <v>3.6139999999999999</v>
      </c>
      <c r="U724">
        <v>3.3180000000000001</v>
      </c>
      <c r="V724">
        <v>1.75</v>
      </c>
      <c r="W724">
        <v>2.02</v>
      </c>
      <c r="X724">
        <v>0</v>
      </c>
      <c r="Y724">
        <v>2.0630000000000002</v>
      </c>
      <c r="Z724">
        <v>3.5790000000000002</v>
      </c>
      <c r="AA724">
        <v>2.0590000000000002</v>
      </c>
      <c r="AB724">
        <v>0.92600000000000005</v>
      </c>
      <c r="AC724">
        <v>0.59399999999999997</v>
      </c>
      <c r="AD724">
        <v>22664.241999999998</v>
      </c>
      <c r="AE724">
        <v>8772.4719999999998</v>
      </c>
      <c r="AF724">
        <v>18523.52</v>
      </c>
      <c r="AG724">
        <v>0</v>
      </c>
      <c r="AH724">
        <v>1</v>
      </c>
      <c r="AI724">
        <v>0.16666666999999999</v>
      </c>
      <c r="AJ724">
        <v>7.4999999999999997E-2</v>
      </c>
      <c r="AK724">
        <v>8.3785533999999995E-2</v>
      </c>
      <c r="AL724">
        <v>0.15664251000000001</v>
      </c>
      <c r="AM724">
        <v>0</v>
      </c>
      <c r="AN724">
        <v>40</v>
      </c>
      <c r="AO724">
        <v>85</v>
      </c>
      <c r="AP724">
        <v>95</v>
      </c>
      <c r="AQ724" s="34">
        <v>3.2343304000000002</v>
      </c>
      <c r="AR724" s="34">
        <v>1.2951695999999999</v>
      </c>
      <c r="AS724" s="34">
        <v>0.13656061999999999</v>
      </c>
      <c r="AT724" s="34">
        <v>105.255844</v>
      </c>
      <c r="AU724" s="34">
        <v>109.80177</v>
      </c>
      <c r="AV724" s="34"/>
      <c r="AW724" s="34"/>
      <c r="AX724" s="34"/>
      <c r="AY724" s="34">
        <v>1.378374</v>
      </c>
      <c r="AZ724" s="34">
        <v>0.51050890000000004</v>
      </c>
      <c r="BA724" s="34">
        <v>0.5</v>
      </c>
      <c r="BB724" s="34">
        <v>0</v>
      </c>
      <c r="BC724" s="34">
        <v>0</v>
      </c>
      <c r="BD724" s="34">
        <v>1.5000001000000001</v>
      </c>
      <c r="BE724" s="34">
        <v>0.1</v>
      </c>
      <c r="BF724" s="34">
        <v>0</v>
      </c>
      <c r="BG724" s="34">
        <v>1</v>
      </c>
      <c r="BH724" s="34">
        <v>1.5000001000000001</v>
      </c>
      <c r="BI724" s="34">
        <v>2</v>
      </c>
      <c r="BJ724" s="34">
        <v>3.0000002000000001</v>
      </c>
      <c r="BK724" s="34">
        <v>2.5</v>
      </c>
      <c r="BL724" s="34">
        <v>1</v>
      </c>
      <c r="BM724" s="34">
        <v>2</v>
      </c>
      <c r="BN724" s="34">
        <v>1.5000001000000001</v>
      </c>
      <c r="BO724" s="34">
        <v>0</v>
      </c>
      <c r="BP724" s="34"/>
      <c r="BQ724" s="34"/>
      <c r="BR724" s="34"/>
      <c r="BS724" s="34">
        <v>1.4928783999999999</v>
      </c>
      <c r="BT724" s="34">
        <v>0.11486448</v>
      </c>
      <c r="BU724" s="34">
        <v>0</v>
      </c>
      <c r="BV724" s="34">
        <v>2.3850001999999999</v>
      </c>
      <c r="BW724" s="34"/>
      <c r="BX724" s="34"/>
      <c r="BY724" s="34">
        <v>2.2800001999999999</v>
      </c>
      <c r="BZ724" s="34">
        <v>3.42</v>
      </c>
      <c r="CA724" s="34">
        <v>0.3</v>
      </c>
      <c r="CB724" s="34"/>
      <c r="CC724" s="34"/>
      <c r="CD724" s="34"/>
      <c r="CE724" s="34"/>
      <c r="CF724" s="34"/>
      <c r="CG724" s="34"/>
      <c r="CH724" s="34"/>
      <c r="CI724" s="34"/>
      <c r="CJ724" s="34"/>
      <c r="CK724" s="34"/>
      <c r="CL724" s="34"/>
      <c r="CM724" s="34"/>
      <c r="CN724" s="34" t="s">
        <v>2176</v>
      </c>
    </row>
    <row r="725" spans="1:92">
      <c r="A725" t="s">
        <v>2943</v>
      </c>
      <c r="B725">
        <v>1113</v>
      </c>
      <c r="C725" t="s">
        <v>650</v>
      </c>
      <c r="D725">
        <v>0.71865444999999994</v>
      </c>
      <c r="E725">
        <v>0.96518870000000001</v>
      </c>
      <c r="F725">
        <v>1852.0646999999999</v>
      </c>
      <c r="G725">
        <v>699.41089999999997</v>
      </c>
      <c r="H725">
        <v>828.02057000000002</v>
      </c>
      <c r="I725">
        <v>88.044250000000005</v>
      </c>
      <c r="J725">
        <v>236.58917</v>
      </c>
      <c r="K725">
        <v>8</v>
      </c>
      <c r="L725">
        <v>43.554813000000003</v>
      </c>
      <c r="M725">
        <v>96.518870000000007</v>
      </c>
      <c r="N725" t="s">
        <v>2192</v>
      </c>
      <c r="O725">
        <v>55.281112999999998</v>
      </c>
      <c r="P725">
        <v>107.243195</v>
      </c>
      <c r="Q725">
        <v>211</v>
      </c>
      <c r="R725">
        <v>1.9650000000000001</v>
      </c>
      <c r="S725">
        <v>3.4430000000000001</v>
      </c>
      <c r="T725">
        <v>1.6950000000000001</v>
      </c>
      <c r="U725">
        <v>1.9650000000000001</v>
      </c>
      <c r="V725">
        <v>0.88800000000000001</v>
      </c>
      <c r="W725">
        <v>1.627</v>
      </c>
      <c r="X725">
        <v>0</v>
      </c>
      <c r="Y725">
        <v>0.44400000000000001</v>
      </c>
      <c r="Z725">
        <v>1.32</v>
      </c>
      <c r="AA725">
        <v>0.7</v>
      </c>
      <c r="AB725">
        <v>0.14000000000000001</v>
      </c>
      <c r="AC725">
        <v>0.48099999999999998</v>
      </c>
      <c r="AD725">
        <v>5987.1045000000004</v>
      </c>
      <c r="AE725">
        <v>3583</v>
      </c>
      <c r="AF725">
        <v>8005.8076000000001</v>
      </c>
      <c r="AG725">
        <v>2</v>
      </c>
      <c r="AH725">
        <v>1</v>
      </c>
      <c r="AI725">
        <v>1.6666667999999999E-2</v>
      </c>
      <c r="AJ725">
        <v>1.6666667999999999E-2</v>
      </c>
      <c r="AK725">
        <v>0.26226515</v>
      </c>
      <c r="AL725">
        <v>0.3263837</v>
      </c>
      <c r="AM725">
        <v>10</v>
      </c>
      <c r="AN725">
        <v>70</v>
      </c>
      <c r="AO725">
        <v>9</v>
      </c>
      <c r="AP725">
        <v>50</v>
      </c>
      <c r="AQ725" s="34">
        <v>1.4662297</v>
      </c>
      <c r="AR725" s="34">
        <v>0</v>
      </c>
      <c r="AS725" s="34">
        <v>3.0546450999999999E-2</v>
      </c>
      <c r="AT725" s="34">
        <v>31.774519000000002</v>
      </c>
      <c r="AU725" s="34">
        <v>33.270645000000002</v>
      </c>
      <c r="AV725" s="34"/>
      <c r="AW725" s="34"/>
      <c r="AX725" s="34">
        <v>86.148359999999997</v>
      </c>
      <c r="AY725" s="34">
        <v>2.2398574</v>
      </c>
      <c r="AZ725" s="34">
        <v>1.2252213999999999</v>
      </c>
      <c r="BA725" s="34">
        <v>0</v>
      </c>
      <c r="BB725" s="34">
        <v>0.55349999999999999</v>
      </c>
      <c r="BC725" s="34">
        <v>0</v>
      </c>
      <c r="BD725" s="34">
        <v>0</v>
      </c>
      <c r="BE725" s="34">
        <v>0.25</v>
      </c>
      <c r="BF725" s="34">
        <v>0</v>
      </c>
      <c r="BG725" s="34">
        <v>0.1</v>
      </c>
      <c r="BH725" s="34">
        <v>0.4</v>
      </c>
      <c r="BI725" s="34">
        <v>0.70000004999999998</v>
      </c>
      <c r="BJ725" s="34">
        <v>4</v>
      </c>
      <c r="BK725" s="34">
        <v>0</v>
      </c>
      <c r="BL725" s="34">
        <v>0</v>
      </c>
      <c r="BM725" s="34">
        <v>0.1</v>
      </c>
      <c r="BN725" s="34">
        <v>0.1</v>
      </c>
      <c r="BO725" s="34">
        <v>0</v>
      </c>
      <c r="BP725" s="34"/>
      <c r="BQ725" s="34"/>
      <c r="BR725" s="34"/>
      <c r="BS725" s="34"/>
      <c r="BT725" s="34"/>
      <c r="BU725" s="34"/>
      <c r="BV725" s="34">
        <v>0.48800004000000002</v>
      </c>
      <c r="BW725" s="34"/>
      <c r="BX725" s="34"/>
      <c r="BY725" s="34"/>
      <c r="BZ725" s="34"/>
      <c r="CA725" s="34"/>
      <c r="CB725" s="34"/>
      <c r="CC725" s="34"/>
      <c r="CD725" s="34"/>
      <c r="CE725" s="34"/>
      <c r="CF725" s="34"/>
      <c r="CG725" s="34"/>
      <c r="CH725" s="34"/>
      <c r="CI725" s="34"/>
      <c r="CJ725" s="34"/>
      <c r="CK725" s="34"/>
      <c r="CL725" s="34"/>
      <c r="CM725" s="34"/>
      <c r="CN725" s="34" t="s">
        <v>2176</v>
      </c>
    </row>
    <row r="726" spans="1:92">
      <c r="A726" t="s">
        <v>2944</v>
      </c>
      <c r="B726">
        <v>1114</v>
      </c>
      <c r="C726" t="s">
        <v>651</v>
      </c>
      <c r="D726">
        <v>5.496124</v>
      </c>
      <c r="E726">
        <v>4.2451970000000001</v>
      </c>
      <c r="F726">
        <v>4305.7573000000002</v>
      </c>
      <c r="G726">
        <v>1981.4047</v>
      </c>
      <c r="H726">
        <v>220.21335999999999</v>
      </c>
      <c r="I726">
        <v>815.00945999999999</v>
      </c>
      <c r="J726">
        <v>1289.1298999999999</v>
      </c>
      <c r="K726">
        <v>10</v>
      </c>
      <c r="L726">
        <v>73.477585000000005</v>
      </c>
      <c r="M726">
        <v>90.323340000000002</v>
      </c>
      <c r="N726" t="s">
        <v>2197</v>
      </c>
      <c r="O726">
        <v>60.396965000000002</v>
      </c>
      <c r="P726">
        <v>136.94183000000001</v>
      </c>
      <c r="Q726">
        <v>523</v>
      </c>
      <c r="R726">
        <v>4.6890000000000001</v>
      </c>
      <c r="S726">
        <v>5.2489999999999997</v>
      </c>
      <c r="T726">
        <v>4.6890000000000001</v>
      </c>
      <c r="U726">
        <v>4.1210000000000004</v>
      </c>
      <c r="V726">
        <v>1.877</v>
      </c>
      <c r="W726">
        <v>3.3290000000000002</v>
      </c>
      <c r="X726">
        <v>0</v>
      </c>
      <c r="Y726">
        <v>1.0489999999999999</v>
      </c>
      <c r="Z726">
        <v>2.504</v>
      </c>
      <c r="AA726">
        <v>1.7669999999999999</v>
      </c>
      <c r="AB726">
        <v>0.47499999999999998</v>
      </c>
      <c r="AC726">
        <v>0.26300000000000001</v>
      </c>
      <c r="AD726">
        <v>13733.643</v>
      </c>
      <c r="AE726">
        <v>10144</v>
      </c>
      <c r="AF726">
        <v>21606.5</v>
      </c>
      <c r="AG726">
        <v>1.7</v>
      </c>
      <c r="AH726">
        <v>0.6</v>
      </c>
      <c r="AI726">
        <v>0.16666666999999999</v>
      </c>
      <c r="AJ726">
        <v>5.8333334000000001E-2</v>
      </c>
      <c r="AK726">
        <v>0.35792267</v>
      </c>
      <c r="AL726">
        <v>0.12957266000000001</v>
      </c>
      <c r="AM726">
        <v>30</v>
      </c>
      <c r="AN726">
        <v>10</v>
      </c>
      <c r="AO726">
        <v>80</v>
      </c>
      <c r="AP726">
        <v>95</v>
      </c>
      <c r="AQ726" s="34">
        <v>1.2506077</v>
      </c>
      <c r="AR726" s="34">
        <v>0</v>
      </c>
      <c r="AS726" s="34">
        <v>0.6828031</v>
      </c>
      <c r="AT726" s="34">
        <v>40.340102999999999</v>
      </c>
      <c r="AU726" s="34">
        <v>42.273513999999999</v>
      </c>
      <c r="AV726" s="34"/>
      <c r="AW726" s="34"/>
      <c r="AX726" s="34"/>
      <c r="AY726" s="34"/>
      <c r="AZ726" s="34">
        <v>6.9184165000000002</v>
      </c>
      <c r="BA726" s="34">
        <v>3.0000002000000001</v>
      </c>
      <c r="BB726" s="34">
        <v>1.4640001</v>
      </c>
      <c r="BC726" s="34">
        <v>0</v>
      </c>
      <c r="BD726" s="34">
        <v>0</v>
      </c>
      <c r="BE726" s="34">
        <v>0.05</v>
      </c>
      <c r="BF726" s="34">
        <v>0</v>
      </c>
      <c r="BG726" s="34">
        <v>0.2</v>
      </c>
      <c r="BH726" s="34">
        <v>1.3000001000000001</v>
      </c>
      <c r="BI726" s="34">
        <v>3.2</v>
      </c>
      <c r="BJ726" s="34">
        <v>3.2</v>
      </c>
      <c r="BK726" s="34">
        <v>1.8000001000000001</v>
      </c>
      <c r="BL726" s="34">
        <v>0</v>
      </c>
      <c r="BM726" s="34">
        <v>1.8000001000000001</v>
      </c>
      <c r="BN726" s="34">
        <v>0.6</v>
      </c>
      <c r="BO726" s="34">
        <v>0</v>
      </c>
      <c r="BP726" s="34"/>
      <c r="BQ726" s="34"/>
      <c r="BR726" s="34"/>
      <c r="BS726" s="34"/>
      <c r="BT726" s="34"/>
      <c r="BU726" s="34"/>
      <c r="BV726" s="34">
        <v>2.0579999999999998</v>
      </c>
      <c r="BW726" s="34"/>
      <c r="BX726" s="34"/>
      <c r="BY726" s="34">
        <v>1.5200001000000001</v>
      </c>
      <c r="BZ726" s="34"/>
      <c r="CA726" s="34"/>
      <c r="CB726" s="34"/>
      <c r="CC726" s="34"/>
      <c r="CD726" s="34"/>
      <c r="CE726" s="34"/>
      <c r="CF726" s="34"/>
      <c r="CG726" s="34"/>
      <c r="CH726" s="34"/>
      <c r="CI726" s="34"/>
      <c r="CJ726" s="34"/>
      <c r="CK726" s="34"/>
      <c r="CL726" s="34"/>
      <c r="CM726" s="34"/>
      <c r="CN726" s="34" t="s">
        <v>2182</v>
      </c>
    </row>
    <row r="727" spans="1:92">
      <c r="A727" t="s">
        <v>2945</v>
      </c>
      <c r="B727">
        <v>1115</v>
      </c>
      <c r="C727" t="s">
        <v>649</v>
      </c>
      <c r="D727">
        <v>4.1707615999999996</v>
      </c>
      <c r="E727">
        <v>3.1463369999999999</v>
      </c>
      <c r="F727">
        <v>3601.9409999999998</v>
      </c>
      <c r="G727">
        <v>1040.0481</v>
      </c>
      <c r="H727">
        <v>881.4905</v>
      </c>
      <c r="I727">
        <v>629.60310000000004</v>
      </c>
      <c r="J727">
        <v>1050.7991999999999</v>
      </c>
      <c r="K727">
        <v>9</v>
      </c>
      <c r="L727">
        <v>61.154859999999999</v>
      </c>
      <c r="M727">
        <v>125.85348</v>
      </c>
      <c r="N727" t="s">
        <v>2184</v>
      </c>
      <c r="O727">
        <v>90.668729999999996</v>
      </c>
      <c r="P727">
        <v>104.8779</v>
      </c>
      <c r="Q727">
        <v>444</v>
      </c>
      <c r="R727">
        <v>4.0839999999999996</v>
      </c>
      <c r="S727">
        <v>4.8010000000000002</v>
      </c>
      <c r="T727">
        <v>4.0839999999999996</v>
      </c>
      <c r="U727">
        <v>3.548</v>
      </c>
      <c r="V727">
        <v>3.5409999999999999</v>
      </c>
      <c r="W727">
        <v>2.9009999999999998</v>
      </c>
      <c r="X727">
        <v>8.1229999999999993</v>
      </c>
      <c r="Y727">
        <v>2.653</v>
      </c>
      <c r="Z727">
        <v>4.0209999999999999</v>
      </c>
      <c r="AA727">
        <v>3.169</v>
      </c>
      <c r="AB727">
        <v>0.65200000000000002</v>
      </c>
      <c r="AC727">
        <v>0.20100000000000001</v>
      </c>
      <c r="AD727">
        <v>50864.616999999998</v>
      </c>
      <c r="AE727">
        <v>9034.5069999999996</v>
      </c>
      <c r="AF727">
        <v>12507.877</v>
      </c>
      <c r="AG727">
        <v>1</v>
      </c>
      <c r="AH727">
        <v>0.6</v>
      </c>
      <c r="AI727">
        <v>8.3333335999999994E-2</v>
      </c>
      <c r="AJ727">
        <v>7.4999999999999997E-2</v>
      </c>
      <c r="AK727">
        <v>0.102581665</v>
      </c>
      <c r="AL727">
        <v>0.104794525</v>
      </c>
      <c r="AM727">
        <v>10</v>
      </c>
      <c r="AN727">
        <v>50</v>
      </c>
      <c r="AO727">
        <v>60</v>
      </c>
      <c r="AP727">
        <v>95</v>
      </c>
      <c r="AQ727" s="34">
        <v>4.3699399999999997</v>
      </c>
      <c r="AR727" s="34">
        <v>6.2271643000000001</v>
      </c>
      <c r="AS727" s="34">
        <v>0.61905080000000001</v>
      </c>
      <c r="AT727" s="34">
        <v>389.96926999999999</v>
      </c>
      <c r="AU727" s="34">
        <v>400.74704000000003</v>
      </c>
      <c r="AV727" s="34"/>
      <c r="AW727" s="34"/>
      <c r="AX727" s="34">
        <v>6.8918695000000003</v>
      </c>
      <c r="AY727" s="34">
        <v>0.44107962000000001</v>
      </c>
      <c r="AZ727" s="34">
        <v>0.19113450000000001</v>
      </c>
      <c r="BA727" s="34">
        <v>3.0000002000000001</v>
      </c>
      <c r="BB727" s="34">
        <v>0.78214510000000004</v>
      </c>
      <c r="BC727" s="34">
        <v>0</v>
      </c>
      <c r="BD727" s="34">
        <v>0</v>
      </c>
      <c r="BE727" s="34">
        <v>0.2</v>
      </c>
      <c r="BF727" s="34">
        <v>0</v>
      </c>
      <c r="BG727" s="34">
        <v>0.4</v>
      </c>
      <c r="BH727" s="34">
        <v>0.8</v>
      </c>
      <c r="BI727" s="34">
        <v>0.90000004</v>
      </c>
      <c r="BJ727" s="34">
        <v>0.5</v>
      </c>
      <c r="BK727" s="34">
        <v>1.3000001000000001</v>
      </c>
      <c r="BL727" s="34">
        <v>0</v>
      </c>
      <c r="BM727" s="34">
        <v>0.2</v>
      </c>
      <c r="BN727" s="34">
        <v>0.5</v>
      </c>
      <c r="BO727" s="34">
        <v>0</v>
      </c>
      <c r="BP727" s="34"/>
      <c r="BQ727" s="34"/>
      <c r="BR727" s="34"/>
      <c r="BS727" s="34">
        <v>0</v>
      </c>
      <c r="BT727" s="34">
        <v>0.2481073</v>
      </c>
      <c r="BU727" s="34">
        <v>0</v>
      </c>
      <c r="BV727" s="34">
        <v>2.5740001000000001</v>
      </c>
      <c r="BW727" s="34"/>
      <c r="BX727" s="34"/>
      <c r="BY727" s="34">
        <v>2.2800001999999999</v>
      </c>
      <c r="BZ727" s="34">
        <v>3.42</v>
      </c>
      <c r="CA727" s="34"/>
      <c r="CB727" s="34"/>
      <c r="CC727" s="34"/>
      <c r="CD727" s="34"/>
      <c r="CE727" s="34"/>
      <c r="CF727" s="34"/>
      <c r="CG727" s="34"/>
      <c r="CH727" s="34"/>
      <c r="CI727" s="34"/>
      <c r="CJ727" s="34"/>
      <c r="CK727" s="34"/>
      <c r="CL727" s="34"/>
      <c r="CM727" s="34"/>
      <c r="CN727" s="34" t="s">
        <v>2176</v>
      </c>
    </row>
    <row r="728" spans="1:92">
      <c r="A728" t="s">
        <v>2946</v>
      </c>
      <c r="B728">
        <v>1116</v>
      </c>
      <c r="C728" t="s">
        <v>649</v>
      </c>
      <c r="D728">
        <v>3.9974949999999998</v>
      </c>
      <c r="E728">
        <v>4.1405953999999996</v>
      </c>
      <c r="F728">
        <v>5094.95</v>
      </c>
      <c r="G728">
        <v>1455.49</v>
      </c>
      <c r="H728">
        <v>442.07490000000001</v>
      </c>
      <c r="I728">
        <v>2146.5859999999998</v>
      </c>
      <c r="J728">
        <v>1050.7991999999999</v>
      </c>
      <c r="K728">
        <v>10</v>
      </c>
      <c r="L728">
        <v>53.442444000000002</v>
      </c>
      <c r="M728">
        <v>88.09778</v>
      </c>
      <c r="N728" t="s">
        <v>2197</v>
      </c>
      <c r="O728">
        <v>43.928513000000002</v>
      </c>
      <c r="P728">
        <v>133.5676</v>
      </c>
      <c r="Q728">
        <v>425</v>
      </c>
      <c r="R728">
        <v>4.07</v>
      </c>
      <c r="S728">
        <v>5.71</v>
      </c>
      <c r="T728">
        <v>3.9990000000000001</v>
      </c>
      <c r="U728">
        <v>4.07</v>
      </c>
      <c r="V728">
        <v>2.117</v>
      </c>
      <c r="W728">
        <v>2.9910000000000001</v>
      </c>
      <c r="X728">
        <v>0</v>
      </c>
      <c r="Y728">
        <v>1.9470000000000001</v>
      </c>
      <c r="Z728">
        <v>5.0880000000000001</v>
      </c>
      <c r="AA728">
        <v>2.8450000000000002</v>
      </c>
      <c r="AB728">
        <v>1.145</v>
      </c>
      <c r="AC728">
        <v>1.0980000000000001</v>
      </c>
      <c r="AD728">
        <v>25431.857</v>
      </c>
      <c r="AE728">
        <v>15017.687</v>
      </c>
      <c r="AF728">
        <v>31460.418000000001</v>
      </c>
      <c r="AG728">
        <v>1</v>
      </c>
      <c r="AH728">
        <v>1</v>
      </c>
      <c r="AI728">
        <v>0.25</v>
      </c>
      <c r="AJ728">
        <v>7.4999999999999997E-2</v>
      </c>
      <c r="AK728">
        <v>0.18946937999999999</v>
      </c>
      <c r="AL728">
        <v>0.20799999</v>
      </c>
      <c r="AM728">
        <v>15</v>
      </c>
      <c r="AN728">
        <v>40</v>
      </c>
      <c r="AO728">
        <v>80</v>
      </c>
      <c r="AP728">
        <v>95</v>
      </c>
      <c r="AQ728" s="34">
        <v>3.2343304000000002</v>
      </c>
      <c r="AR728" s="34">
        <v>1.4475425</v>
      </c>
      <c r="AS728" s="34">
        <v>0.17609131</v>
      </c>
      <c r="AT728" s="34">
        <v>105.10347</v>
      </c>
      <c r="AU728" s="34">
        <v>109.80177</v>
      </c>
      <c r="AV728" s="34"/>
      <c r="AW728" s="34"/>
      <c r="AX728" s="34"/>
      <c r="AY728" s="34">
        <v>1.378374</v>
      </c>
      <c r="AZ728" s="34">
        <v>0.51050890000000004</v>
      </c>
      <c r="BA728" s="34">
        <v>3.0000002000000001</v>
      </c>
      <c r="BB728" s="34">
        <v>1.173735</v>
      </c>
      <c r="BC728" s="34">
        <v>0</v>
      </c>
      <c r="BD728" s="34">
        <v>0</v>
      </c>
      <c r="BE728" s="34">
        <v>0.1</v>
      </c>
      <c r="BF728" s="34">
        <v>0</v>
      </c>
      <c r="BG728" s="34">
        <v>1.4000001</v>
      </c>
      <c r="BH728" s="34">
        <v>2.5</v>
      </c>
      <c r="BI728" s="34">
        <v>3.0000002000000001</v>
      </c>
      <c r="BJ728" s="34">
        <v>4</v>
      </c>
      <c r="BK728" s="34">
        <v>4</v>
      </c>
      <c r="BL728" s="34">
        <v>1</v>
      </c>
      <c r="BM728" s="34">
        <v>2</v>
      </c>
      <c r="BN728" s="34">
        <v>4</v>
      </c>
      <c r="BO728" s="34">
        <v>4</v>
      </c>
      <c r="BP728" s="34"/>
      <c r="BQ728" s="34"/>
      <c r="BR728" s="34"/>
      <c r="BS728" s="34">
        <v>2.2012339999999999</v>
      </c>
      <c r="BT728" s="34">
        <v>0.68918692999999998</v>
      </c>
      <c r="BU728" s="34">
        <v>0</v>
      </c>
      <c r="BV728" s="34">
        <v>2.5740001000000001</v>
      </c>
      <c r="BW728" s="34"/>
      <c r="BX728" s="34"/>
      <c r="BY728" s="34">
        <v>2.2800001999999999</v>
      </c>
      <c r="BZ728" s="34">
        <v>3.42</v>
      </c>
      <c r="CA728" s="34"/>
      <c r="CB728" s="34"/>
      <c r="CC728" s="34"/>
      <c r="CD728" s="34"/>
      <c r="CE728" s="34"/>
      <c r="CF728" s="34"/>
      <c r="CG728" s="34"/>
      <c r="CH728" s="34"/>
      <c r="CI728" s="34"/>
      <c r="CJ728" s="34"/>
      <c r="CK728" s="34"/>
      <c r="CL728" s="34"/>
      <c r="CM728" s="34"/>
      <c r="CN728" s="34" t="s">
        <v>2233</v>
      </c>
    </row>
    <row r="729" spans="1:92">
      <c r="A729" t="s">
        <v>2947</v>
      </c>
      <c r="B729">
        <v>1117</v>
      </c>
      <c r="C729" t="s">
        <v>649</v>
      </c>
      <c r="D729">
        <v>1.7584093999999999</v>
      </c>
      <c r="E729">
        <v>2.149057</v>
      </c>
      <c r="F729">
        <v>3665.4185000000002</v>
      </c>
      <c r="G729">
        <v>1198.4545000000001</v>
      </c>
      <c r="H729">
        <v>886.78319999999997</v>
      </c>
      <c r="I729">
        <v>644.92639999999994</v>
      </c>
      <c r="J729">
        <v>935.25432999999998</v>
      </c>
      <c r="K729">
        <v>9</v>
      </c>
      <c r="L729">
        <v>25.783127</v>
      </c>
      <c r="M729">
        <v>85.962280000000007</v>
      </c>
      <c r="N729" t="s">
        <v>2195</v>
      </c>
      <c r="O729">
        <v>51.717919999999999</v>
      </c>
      <c r="P729">
        <v>113.10827</v>
      </c>
      <c r="Q729">
        <v>333</v>
      </c>
      <c r="R729">
        <v>2.9319999999999999</v>
      </c>
      <c r="S729">
        <v>4.843</v>
      </c>
      <c r="T729">
        <v>2.6520000000000001</v>
      </c>
      <c r="U729">
        <v>2.9319999999999999</v>
      </c>
      <c r="V729">
        <v>3.016</v>
      </c>
      <c r="W729">
        <v>2.4580000000000002</v>
      </c>
      <c r="X729">
        <v>8.1229999999999993</v>
      </c>
      <c r="Y729">
        <v>1.8720000000000001</v>
      </c>
      <c r="Z729">
        <v>3.1749999999999998</v>
      </c>
      <c r="AA729">
        <v>2.649</v>
      </c>
      <c r="AB729">
        <v>0.34599999999999997</v>
      </c>
      <c r="AC729">
        <v>0.18</v>
      </c>
      <c r="AD729">
        <v>42163.26</v>
      </c>
      <c r="AE729">
        <v>7364</v>
      </c>
      <c r="AF729">
        <v>10818.821</v>
      </c>
      <c r="AG729">
        <v>1</v>
      </c>
      <c r="AH729">
        <v>0.6</v>
      </c>
      <c r="AI729">
        <v>4.1666667999999997E-2</v>
      </c>
      <c r="AJ729">
        <v>4.1666667999999997E-2</v>
      </c>
      <c r="AK729">
        <v>8.5654579999999994E-2</v>
      </c>
      <c r="AL729">
        <v>7.2260274999999999E-2</v>
      </c>
      <c r="AM729">
        <v>10</v>
      </c>
      <c r="AN729">
        <v>50</v>
      </c>
      <c r="AO729">
        <v>20</v>
      </c>
      <c r="AP729">
        <v>50</v>
      </c>
      <c r="AQ729" s="34">
        <v>3.8811966999999998</v>
      </c>
      <c r="AR729" s="34">
        <v>4.711341</v>
      </c>
      <c r="AS729" s="34">
        <v>0.44827820000000002</v>
      </c>
      <c r="AT729" s="34">
        <v>336.76429999999999</v>
      </c>
      <c r="AU729" s="34">
        <v>345.53753999999998</v>
      </c>
      <c r="AV729" s="34"/>
      <c r="AW729" s="34"/>
      <c r="AX729" s="34">
        <v>6.8918695000000003</v>
      </c>
      <c r="AY729" s="34">
        <v>0.44107962000000001</v>
      </c>
      <c r="AZ729" s="34">
        <v>0.19113450000000001</v>
      </c>
      <c r="BA729" s="34">
        <v>3.0000002000000001</v>
      </c>
      <c r="BB729" s="34">
        <v>0.85200005999999995</v>
      </c>
      <c r="BC729" s="34">
        <v>0</v>
      </c>
      <c r="BD729" s="34">
        <v>0</v>
      </c>
      <c r="BE729" s="34">
        <v>0.2</v>
      </c>
      <c r="BF729" s="34">
        <v>0</v>
      </c>
      <c r="BG729" s="34">
        <v>0.4</v>
      </c>
      <c r="BH729" s="34">
        <v>0.8</v>
      </c>
      <c r="BI729" s="34">
        <v>0.90000004</v>
      </c>
      <c r="BJ729" s="34">
        <v>0.5</v>
      </c>
      <c r="BK729" s="34">
        <v>1.3000001000000001</v>
      </c>
      <c r="BL729" s="34">
        <v>0</v>
      </c>
      <c r="BM729" s="34">
        <v>0.2</v>
      </c>
      <c r="BN729" s="34">
        <v>0.5</v>
      </c>
      <c r="BO729" s="34">
        <v>0</v>
      </c>
      <c r="BP729" s="34"/>
      <c r="BQ729" s="34"/>
      <c r="BR729" s="34"/>
      <c r="BS729" s="34">
        <v>8.8049359999999997</v>
      </c>
      <c r="BT729" s="34">
        <v>0</v>
      </c>
      <c r="BU729" s="34">
        <v>0</v>
      </c>
      <c r="BV729" s="34">
        <v>1.4300001</v>
      </c>
      <c r="BW729" s="34"/>
      <c r="BX729" s="34"/>
      <c r="BY729" s="34">
        <v>1.2</v>
      </c>
      <c r="BZ729" s="34">
        <v>1.44</v>
      </c>
      <c r="CA729" s="34"/>
      <c r="CB729" s="34"/>
      <c r="CC729" s="34"/>
      <c r="CD729" s="34"/>
      <c r="CE729" s="34"/>
      <c r="CF729" s="34"/>
      <c r="CG729" s="34"/>
      <c r="CH729" s="34"/>
      <c r="CI729" s="34"/>
      <c r="CJ729" s="34"/>
      <c r="CK729" s="34"/>
      <c r="CL729" s="34"/>
      <c r="CM729" s="34"/>
      <c r="CN729" s="34" t="s">
        <v>2173</v>
      </c>
    </row>
    <row r="730" spans="1:92">
      <c r="A730" t="s">
        <v>2948</v>
      </c>
      <c r="B730">
        <v>1118</v>
      </c>
      <c r="C730" t="s">
        <v>649</v>
      </c>
      <c r="D730">
        <v>3.8495593000000001</v>
      </c>
      <c r="E730">
        <v>4.2665899999999999</v>
      </c>
      <c r="F730">
        <v>5239.5883999999996</v>
      </c>
      <c r="G730">
        <v>928.83309999999994</v>
      </c>
      <c r="H730">
        <v>432.93374999999997</v>
      </c>
      <c r="I730">
        <v>2827.0225</v>
      </c>
      <c r="J730">
        <v>1050.7991999999999</v>
      </c>
      <c r="K730">
        <v>10</v>
      </c>
      <c r="L730">
        <v>51.464694999999999</v>
      </c>
      <c r="M730">
        <v>90.77852</v>
      </c>
      <c r="N730" t="s">
        <v>2197</v>
      </c>
      <c r="O730">
        <v>42.302849999999999</v>
      </c>
      <c r="P730">
        <v>137.63193999999999</v>
      </c>
      <c r="Q730">
        <v>446</v>
      </c>
      <c r="R730">
        <v>4.1310000000000002</v>
      </c>
      <c r="S730">
        <v>5.7910000000000004</v>
      </c>
      <c r="T730">
        <v>3.9239999999999999</v>
      </c>
      <c r="U730">
        <v>4.1310000000000002</v>
      </c>
      <c r="V730">
        <v>3.7530000000000001</v>
      </c>
      <c r="W730">
        <v>3.3119999999999998</v>
      </c>
      <c r="X730">
        <v>8.1229999999999993</v>
      </c>
      <c r="Y730">
        <v>2.7370000000000001</v>
      </c>
      <c r="Z730">
        <v>5.5170000000000003</v>
      </c>
      <c r="AA730">
        <v>3.6779999999999999</v>
      </c>
      <c r="AB730">
        <v>1.1180000000000001</v>
      </c>
      <c r="AC730">
        <v>0.72</v>
      </c>
      <c r="AD730">
        <v>42675.58</v>
      </c>
      <c r="AE730">
        <v>17434.508000000002</v>
      </c>
      <c r="AF730">
        <v>30893.145</v>
      </c>
      <c r="AG730">
        <v>1</v>
      </c>
      <c r="AH730">
        <v>1</v>
      </c>
      <c r="AI730">
        <v>0.25</v>
      </c>
      <c r="AJ730">
        <v>7.4999999999999997E-2</v>
      </c>
      <c r="AK730">
        <v>0.1964706</v>
      </c>
      <c r="AL730">
        <v>0.21780035</v>
      </c>
      <c r="AM730">
        <v>10</v>
      </c>
      <c r="AN730">
        <v>40</v>
      </c>
      <c r="AO730">
        <v>85</v>
      </c>
      <c r="AP730">
        <v>95</v>
      </c>
      <c r="AQ730" s="34">
        <v>3.8811966999999998</v>
      </c>
      <c r="AR730" s="34">
        <v>4.711341</v>
      </c>
      <c r="AS730" s="34">
        <v>0.57635769999999997</v>
      </c>
      <c r="AT730" s="34">
        <v>336.76429999999999</v>
      </c>
      <c r="AU730" s="34">
        <v>345.53753999999998</v>
      </c>
      <c r="AV730" s="34"/>
      <c r="AW730" s="34"/>
      <c r="AX730" s="34">
        <v>3.4459347999999999</v>
      </c>
      <c r="AY730" s="34">
        <v>0.44107962000000001</v>
      </c>
      <c r="AZ730" s="34">
        <v>0.19113450000000001</v>
      </c>
      <c r="BA730" s="34">
        <v>3.0000002000000001</v>
      </c>
      <c r="BB730" s="34">
        <v>0.78214510000000004</v>
      </c>
      <c r="BC730" s="34">
        <v>0</v>
      </c>
      <c r="BD730" s="34">
        <v>0</v>
      </c>
      <c r="BE730" s="34">
        <v>0.1</v>
      </c>
      <c r="BF730" s="34">
        <v>0</v>
      </c>
      <c r="BG730" s="34">
        <v>2.5</v>
      </c>
      <c r="BH730" s="34">
        <v>3.0000002000000001</v>
      </c>
      <c r="BI730" s="34">
        <v>1.5000001000000001</v>
      </c>
      <c r="BJ730" s="34">
        <v>5.5000004999999996</v>
      </c>
      <c r="BK730" s="34">
        <v>3.0000002000000001</v>
      </c>
      <c r="BL730" s="34">
        <v>2</v>
      </c>
      <c r="BM730" s="34">
        <v>3.0000002000000001</v>
      </c>
      <c r="BN730" s="34">
        <v>2.5</v>
      </c>
      <c r="BO730" s="34">
        <v>1</v>
      </c>
      <c r="BP730" s="34"/>
      <c r="BQ730" s="34"/>
      <c r="BR730" s="34"/>
      <c r="BS730" s="34">
        <v>8.8049359999999997</v>
      </c>
      <c r="BT730" s="34">
        <v>0</v>
      </c>
      <c r="BU730" s="34">
        <v>0</v>
      </c>
      <c r="BV730" s="34">
        <v>2.5740001000000001</v>
      </c>
      <c r="BW730" s="34"/>
      <c r="BX730" s="34"/>
      <c r="BY730" s="34">
        <v>2.2800001999999999</v>
      </c>
      <c r="BZ730" s="34">
        <v>3.42</v>
      </c>
      <c r="CA730" s="34"/>
      <c r="CB730" s="34"/>
      <c r="CC730" s="34"/>
      <c r="CD730" s="34"/>
      <c r="CE730" s="34"/>
      <c r="CF730" s="34"/>
      <c r="CG730" s="34"/>
      <c r="CH730" s="34"/>
      <c r="CI730" s="34"/>
      <c r="CJ730" s="34"/>
      <c r="CK730" s="34"/>
      <c r="CL730" s="34"/>
      <c r="CM730" s="34"/>
      <c r="CN730" s="34" t="s">
        <v>2176</v>
      </c>
    </row>
    <row r="731" spans="1:92">
      <c r="A731" t="s">
        <v>2949</v>
      </c>
      <c r="B731">
        <v>1119</v>
      </c>
      <c r="C731" t="s">
        <v>647</v>
      </c>
      <c r="D731">
        <v>1.7389855000000001</v>
      </c>
      <c r="E731">
        <v>2.0222837999999999</v>
      </c>
      <c r="F731">
        <v>2998.7611999999999</v>
      </c>
      <c r="G731">
        <v>937.41174000000001</v>
      </c>
      <c r="H731">
        <v>432.14584000000002</v>
      </c>
      <c r="I731">
        <v>693.94929999999999</v>
      </c>
      <c r="J731">
        <v>935.25432999999998</v>
      </c>
      <c r="K731">
        <v>9</v>
      </c>
      <c r="L731">
        <v>25.498322000000002</v>
      </c>
      <c r="M731">
        <v>80.891350000000003</v>
      </c>
      <c r="N731" t="s">
        <v>2192</v>
      </c>
      <c r="O731">
        <v>133.76811000000001</v>
      </c>
      <c r="P731">
        <v>224.69820999999999</v>
      </c>
      <c r="Q731">
        <v>333</v>
      </c>
      <c r="R731">
        <v>2.8439999999999999</v>
      </c>
      <c r="S731">
        <v>4.3810000000000002</v>
      </c>
      <c r="T731">
        <v>2.637</v>
      </c>
      <c r="U731">
        <v>2.8439999999999999</v>
      </c>
      <c r="V731">
        <v>3.0089999999999999</v>
      </c>
      <c r="W731">
        <v>2.3940000000000001</v>
      </c>
      <c r="X731">
        <v>8.1229999999999993</v>
      </c>
      <c r="Y731">
        <v>1.9179999999999999</v>
      </c>
      <c r="Z731">
        <v>2.9529999999999998</v>
      </c>
      <c r="AA731">
        <v>2.6629999999999998</v>
      </c>
      <c r="AB731">
        <v>0.129</v>
      </c>
      <c r="AC731">
        <v>0.16</v>
      </c>
      <c r="AD731">
        <v>42675.58</v>
      </c>
      <c r="AE731">
        <v>7024.29</v>
      </c>
      <c r="AF731">
        <v>10592.592000000001</v>
      </c>
      <c r="AG731">
        <v>1</v>
      </c>
      <c r="AH731">
        <v>1</v>
      </c>
      <c r="AI731">
        <v>4.1666667999999997E-2</v>
      </c>
      <c r="AJ731">
        <v>4.1666667999999997E-2</v>
      </c>
      <c r="AK731">
        <v>7.438148E-2</v>
      </c>
      <c r="AL731">
        <v>5.3289477000000002E-2</v>
      </c>
      <c r="AM731">
        <v>10</v>
      </c>
      <c r="AN731">
        <v>40</v>
      </c>
      <c r="AO731">
        <v>30</v>
      </c>
      <c r="AP731">
        <v>50</v>
      </c>
      <c r="AQ731" s="34">
        <v>3.8811966999999998</v>
      </c>
      <c r="AR731" s="34">
        <v>4.711341</v>
      </c>
      <c r="AS731" s="34">
        <v>0.57635769999999997</v>
      </c>
      <c r="AT731" s="34">
        <v>336.76429999999999</v>
      </c>
      <c r="AU731" s="34">
        <v>345.53753999999998</v>
      </c>
      <c r="AV731" s="34"/>
      <c r="AW731" s="34"/>
      <c r="AX731" s="34">
        <v>3.4459347999999999</v>
      </c>
      <c r="AY731" s="34">
        <v>0.44107962000000001</v>
      </c>
      <c r="AZ731" s="34">
        <v>0.19113450000000001</v>
      </c>
      <c r="BA731" s="34">
        <v>3.0000002000000001</v>
      </c>
      <c r="BB731" s="34">
        <v>0.78214510000000004</v>
      </c>
      <c r="BC731" s="34">
        <v>0</v>
      </c>
      <c r="BD731" s="34">
        <v>0</v>
      </c>
      <c r="BE731" s="34">
        <v>0.1</v>
      </c>
      <c r="BF731" s="34">
        <v>0</v>
      </c>
      <c r="BG731" s="34">
        <v>0.6</v>
      </c>
      <c r="BH731" s="34">
        <v>0.6</v>
      </c>
      <c r="BI731" s="34">
        <v>0.8</v>
      </c>
      <c r="BJ731" s="34">
        <v>0.1</v>
      </c>
      <c r="BK731" s="34">
        <v>0.90000004</v>
      </c>
      <c r="BL731" s="34">
        <v>0</v>
      </c>
      <c r="BM731" s="34">
        <v>0</v>
      </c>
      <c r="BN731" s="34">
        <v>0.5</v>
      </c>
      <c r="BO731" s="34">
        <v>0</v>
      </c>
      <c r="BP731" s="34"/>
      <c r="BQ731" s="34"/>
      <c r="BR731" s="34"/>
      <c r="BS731" s="34">
        <v>8.8049359999999997</v>
      </c>
      <c r="BT731" s="34">
        <v>0</v>
      </c>
      <c r="BU731" s="34">
        <v>0</v>
      </c>
      <c r="BV731" s="34">
        <v>1.4300001</v>
      </c>
      <c r="BW731" s="34"/>
      <c r="BX731" s="34"/>
      <c r="BY731" s="34">
        <v>0.16000001</v>
      </c>
      <c r="BZ731" s="34">
        <v>0.36</v>
      </c>
      <c r="CA731" s="34"/>
      <c r="CB731" s="34"/>
      <c r="CC731" s="34"/>
      <c r="CD731" s="34"/>
      <c r="CE731" s="34"/>
      <c r="CF731" s="34"/>
      <c r="CG731" s="34"/>
      <c r="CH731" s="34"/>
      <c r="CI731" s="34"/>
      <c r="CJ731" s="34"/>
      <c r="CK731" s="34"/>
      <c r="CL731" s="34"/>
      <c r="CM731" s="34"/>
      <c r="CN731" s="34" t="s">
        <v>2176</v>
      </c>
    </row>
    <row r="732" spans="1:92">
      <c r="A732" t="s">
        <v>2950</v>
      </c>
      <c r="B732">
        <v>1120</v>
      </c>
      <c r="C732" t="s">
        <v>649</v>
      </c>
      <c r="D732">
        <v>1.3067884000000001</v>
      </c>
      <c r="E732">
        <v>2.0374162</v>
      </c>
      <c r="F732">
        <v>4325.04</v>
      </c>
      <c r="G732">
        <v>2712.018</v>
      </c>
      <c r="H732">
        <v>401.0994</v>
      </c>
      <c r="I732">
        <v>635.38879999999995</v>
      </c>
      <c r="J732">
        <v>576.53359999999998</v>
      </c>
      <c r="K732">
        <v>9</v>
      </c>
      <c r="L732">
        <v>19.16112</v>
      </c>
      <c r="M732">
        <v>81.496650000000002</v>
      </c>
      <c r="N732" t="s">
        <v>2192</v>
      </c>
      <c r="O732">
        <v>100.522194</v>
      </c>
      <c r="P732">
        <v>226.37958</v>
      </c>
      <c r="Q732">
        <v>312</v>
      </c>
      <c r="R732">
        <v>2.855</v>
      </c>
      <c r="S732">
        <v>5.2610000000000001</v>
      </c>
      <c r="T732">
        <v>2.286</v>
      </c>
      <c r="U732">
        <v>2.855</v>
      </c>
      <c r="V732">
        <v>1.3120000000000001</v>
      </c>
      <c r="W732">
        <v>1.7849999999999999</v>
      </c>
      <c r="X732">
        <v>0</v>
      </c>
      <c r="Y732">
        <v>1.2749999999999999</v>
      </c>
      <c r="Z732">
        <v>2.113</v>
      </c>
      <c r="AA732">
        <v>1.6879999999999999</v>
      </c>
      <c r="AB732">
        <v>0.14099999999999999</v>
      </c>
      <c r="AC732">
        <v>0.28399999999999997</v>
      </c>
      <c r="AD732">
        <v>22664.241999999998</v>
      </c>
      <c r="AE732">
        <v>7614.29</v>
      </c>
      <c r="AF732">
        <v>11092.418</v>
      </c>
      <c r="AG732">
        <v>1</v>
      </c>
      <c r="AH732">
        <v>1</v>
      </c>
      <c r="AI732">
        <v>4.1666667999999997E-2</v>
      </c>
      <c r="AJ732">
        <v>4.1666667999999997E-2</v>
      </c>
      <c r="AK732">
        <v>8.1971905999999997E-2</v>
      </c>
      <c r="AL732">
        <v>4.6195656000000002E-2</v>
      </c>
      <c r="AM732">
        <v>10</v>
      </c>
      <c r="AN732">
        <v>40</v>
      </c>
      <c r="AO732">
        <v>30</v>
      </c>
      <c r="AP732">
        <v>50</v>
      </c>
      <c r="AQ732" s="34">
        <v>3.2343304000000002</v>
      </c>
      <c r="AR732" s="34">
        <v>1.2951695999999999</v>
      </c>
      <c r="AS732" s="34">
        <v>0.13656061999999999</v>
      </c>
      <c r="AT732" s="34">
        <v>105.255844</v>
      </c>
      <c r="AU732" s="34">
        <v>109.80177</v>
      </c>
      <c r="AV732" s="34"/>
      <c r="AW732" s="34"/>
      <c r="AX732" s="34"/>
      <c r="AY732" s="34">
        <v>1.378374</v>
      </c>
      <c r="AZ732" s="34">
        <v>0.51050890000000004</v>
      </c>
      <c r="BA732" s="34">
        <v>0.5</v>
      </c>
      <c r="BB732" s="34">
        <v>0.78214510000000004</v>
      </c>
      <c r="BC732" s="34">
        <v>0</v>
      </c>
      <c r="BD732" s="34">
        <v>1.5000001000000001</v>
      </c>
      <c r="BE732" s="34">
        <v>0.1</v>
      </c>
      <c r="BF732" s="34">
        <v>0</v>
      </c>
      <c r="BG732" s="34">
        <v>0.8</v>
      </c>
      <c r="BH732" s="34">
        <v>0.8</v>
      </c>
      <c r="BI732" s="34">
        <v>0.4</v>
      </c>
      <c r="BJ732" s="34">
        <v>0.5</v>
      </c>
      <c r="BK732" s="34">
        <v>0.5</v>
      </c>
      <c r="BL732" s="34">
        <v>0</v>
      </c>
      <c r="BM732" s="34">
        <v>0.4</v>
      </c>
      <c r="BN732" s="34">
        <v>0.1</v>
      </c>
      <c r="BO732" s="34">
        <v>0</v>
      </c>
      <c r="BP732" s="34"/>
      <c r="BQ732" s="34"/>
      <c r="BR732" s="34"/>
      <c r="BS732" s="34">
        <v>1.4928783999999999</v>
      </c>
      <c r="BT732" s="34">
        <v>0.11486448</v>
      </c>
      <c r="BU732" s="34">
        <v>0</v>
      </c>
      <c r="BV732" s="34">
        <v>1.325</v>
      </c>
      <c r="BW732" s="34"/>
      <c r="BX732" s="34"/>
      <c r="BY732" s="34">
        <v>0.16000001</v>
      </c>
      <c r="BZ732" s="34">
        <v>0.36</v>
      </c>
      <c r="CA732" s="34">
        <v>0.3</v>
      </c>
      <c r="CB732" s="34"/>
      <c r="CC732" s="34"/>
      <c r="CD732" s="34"/>
      <c r="CE732" s="34"/>
      <c r="CF732" s="34"/>
      <c r="CG732" s="34"/>
      <c r="CH732" s="34"/>
      <c r="CI732" s="34"/>
      <c r="CJ732" s="34"/>
      <c r="CK732" s="34"/>
      <c r="CL732" s="34"/>
      <c r="CM732" s="34"/>
      <c r="CN732" s="34" t="s">
        <v>2176</v>
      </c>
    </row>
    <row r="733" spans="1:92">
      <c r="A733" t="s">
        <v>2951</v>
      </c>
      <c r="B733">
        <v>1121</v>
      </c>
      <c r="C733" t="s">
        <v>652</v>
      </c>
      <c r="D733">
        <v>10.595243999999999</v>
      </c>
      <c r="E733">
        <v>5.8541192999999998</v>
      </c>
      <c r="F733">
        <v>5898.7803000000004</v>
      </c>
      <c r="G733">
        <v>5029.5439999999999</v>
      </c>
      <c r="H733">
        <v>55.018818000000003</v>
      </c>
      <c r="I733">
        <v>379.98570000000001</v>
      </c>
      <c r="J733">
        <v>434.23169999999999</v>
      </c>
      <c r="K733">
        <v>10</v>
      </c>
      <c r="L733">
        <v>141.64764</v>
      </c>
      <c r="M733">
        <v>124.55573</v>
      </c>
      <c r="N733" t="s">
        <v>2190</v>
      </c>
      <c r="O733">
        <v>145.14032</v>
      </c>
      <c r="P733">
        <v>88.698784000000003</v>
      </c>
      <c r="Q733">
        <v>725</v>
      </c>
      <c r="R733">
        <v>6.51</v>
      </c>
      <c r="S733">
        <v>6.1440000000000001</v>
      </c>
      <c r="T733">
        <v>6.51</v>
      </c>
      <c r="U733">
        <v>4.8390000000000004</v>
      </c>
      <c r="V733">
        <v>2.4550000000000001</v>
      </c>
      <c r="W733">
        <v>2.34</v>
      </c>
      <c r="X733">
        <v>5.8419999999999996</v>
      </c>
      <c r="Y733">
        <v>1.44</v>
      </c>
      <c r="Z733">
        <v>5.4989999999999997</v>
      </c>
      <c r="AA733">
        <v>1.913</v>
      </c>
      <c r="AB733">
        <v>0.622</v>
      </c>
      <c r="AC733">
        <v>2.9649999999999999</v>
      </c>
      <c r="AD733">
        <v>13886.057000000001</v>
      </c>
      <c r="AE733">
        <v>12674.62</v>
      </c>
      <c r="AF733">
        <v>24372.348000000002</v>
      </c>
      <c r="AG733">
        <v>3</v>
      </c>
      <c r="AH733">
        <v>0.5</v>
      </c>
      <c r="AI733">
        <v>5.8333334000000001E-2</v>
      </c>
      <c r="AJ733">
        <v>4.1666667999999997E-2</v>
      </c>
      <c r="AK733">
        <v>1.5014921000000001</v>
      </c>
      <c r="AL733">
        <v>4.3509225999999998E-2</v>
      </c>
      <c r="AM733">
        <v>80</v>
      </c>
      <c r="AN733">
        <v>5</v>
      </c>
      <c r="AO733">
        <v>75</v>
      </c>
      <c r="AP733">
        <v>80</v>
      </c>
      <c r="AQ733" s="34">
        <v>2.2137194</v>
      </c>
      <c r="AR733" s="34">
        <v>0</v>
      </c>
      <c r="AS733" s="34">
        <v>1.2577951000000001</v>
      </c>
      <c r="AT733" s="34">
        <v>11.967267</v>
      </c>
      <c r="AU733" s="34">
        <v>14.241023</v>
      </c>
      <c r="AV733" s="34"/>
      <c r="AW733" s="34"/>
      <c r="AX733" s="34">
        <v>99.242919999999998</v>
      </c>
      <c r="AY733" s="34">
        <v>21.83344</v>
      </c>
      <c r="AZ733" s="34">
        <v>2.1833440999999998</v>
      </c>
      <c r="BA733" s="34">
        <v>0</v>
      </c>
      <c r="BB733" s="34">
        <v>2.5273100999999998</v>
      </c>
      <c r="BC733" s="34">
        <v>0</v>
      </c>
      <c r="BD733" s="34">
        <v>0</v>
      </c>
      <c r="BE733" s="34">
        <v>2.0000001E-2</v>
      </c>
      <c r="BF733" s="34">
        <v>0</v>
      </c>
      <c r="BG733" s="34">
        <v>1.1000000000000001</v>
      </c>
      <c r="BH733" s="34">
        <v>1.3000001000000001</v>
      </c>
      <c r="BI733" s="34">
        <v>0.90000004</v>
      </c>
      <c r="BJ733" s="34">
        <v>5</v>
      </c>
      <c r="BK733" s="34">
        <v>7.0000004999999996</v>
      </c>
      <c r="BL733" s="34">
        <v>1.6</v>
      </c>
      <c r="BM733" s="34">
        <v>0.2</v>
      </c>
      <c r="BN733" s="34">
        <v>0</v>
      </c>
      <c r="BO733" s="34">
        <v>0</v>
      </c>
      <c r="BP733" s="34"/>
      <c r="BQ733" s="34"/>
      <c r="BR733" s="34"/>
      <c r="BS733" s="34"/>
      <c r="BT733" s="34"/>
      <c r="BU733" s="34"/>
      <c r="BV733" s="34">
        <v>1.3900001</v>
      </c>
      <c r="BW733" s="34"/>
      <c r="BX733" s="34"/>
      <c r="BY733" s="34">
        <v>0.96000010000000002</v>
      </c>
      <c r="BZ733" s="34">
        <v>2.16</v>
      </c>
      <c r="CA733" s="34"/>
      <c r="CB733" s="34"/>
      <c r="CC733" s="34"/>
      <c r="CD733" s="34"/>
      <c r="CE733" s="34"/>
      <c r="CF733" s="34"/>
      <c r="CG733" s="34"/>
      <c r="CH733" s="34"/>
      <c r="CI733" s="34"/>
      <c r="CJ733" s="34"/>
      <c r="CK733" s="34"/>
      <c r="CL733" s="34"/>
      <c r="CM733" s="34"/>
      <c r="CN733" s="34" t="s">
        <v>2176</v>
      </c>
    </row>
    <row r="734" spans="1:92">
      <c r="A734" t="s">
        <v>2952</v>
      </c>
      <c r="B734">
        <v>1122</v>
      </c>
      <c r="C734" t="s">
        <v>653</v>
      </c>
      <c r="D734">
        <v>5.4546026999999997</v>
      </c>
      <c r="E734">
        <v>2.7052320000000001</v>
      </c>
      <c r="F734">
        <v>2406.9155000000001</v>
      </c>
      <c r="G734">
        <v>2103.9292</v>
      </c>
      <c r="H734">
        <v>43.483170000000001</v>
      </c>
      <c r="I734">
        <v>5.0725550000000004</v>
      </c>
      <c r="J734">
        <v>254.43065000000001</v>
      </c>
      <c r="K734">
        <v>9</v>
      </c>
      <c r="L734">
        <v>79.979510000000005</v>
      </c>
      <c r="M734">
        <v>108.20927399999999</v>
      </c>
      <c r="N734" t="s">
        <v>2202</v>
      </c>
      <c r="O734">
        <v>123.96825</v>
      </c>
      <c r="P734">
        <v>117.618774</v>
      </c>
      <c r="Q734">
        <v>549</v>
      </c>
      <c r="R734">
        <v>4.6710000000000003</v>
      </c>
      <c r="S734">
        <v>3.9249999999999998</v>
      </c>
      <c r="T734">
        <v>4.6710000000000003</v>
      </c>
      <c r="U734">
        <v>3.29</v>
      </c>
      <c r="V734">
        <v>4.133</v>
      </c>
      <c r="W734">
        <v>6.06</v>
      </c>
      <c r="X734">
        <v>5.8419999999999996</v>
      </c>
      <c r="Y734">
        <v>1.6339999999999999</v>
      </c>
      <c r="Z734">
        <v>9</v>
      </c>
      <c r="AA734">
        <v>2.484</v>
      </c>
      <c r="AB734">
        <v>0.93</v>
      </c>
      <c r="AC734">
        <v>7.8940000000000001</v>
      </c>
      <c r="AD734">
        <v>23710.055</v>
      </c>
      <c r="AE734">
        <v>4664.1103999999996</v>
      </c>
      <c r="AF734">
        <v>25975.151999999998</v>
      </c>
      <c r="AG734">
        <v>2</v>
      </c>
      <c r="AH734">
        <v>0.8</v>
      </c>
      <c r="AI734">
        <v>1.5833333000000002E-2</v>
      </c>
      <c r="AJ734">
        <v>1.6666667999999999E-2</v>
      </c>
      <c r="AK734">
        <v>0.61025039999999997</v>
      </c>
      <c r="AL734">
        <v>5.2372264000000003E-3</v>
      </c>
      <c r="AM734">
        <v>40</v>
      </c>
      <c r="AN734">
        <v>5</v>
      </c>
      <c r="AO734">
        <v>12</v>
      </c>
      <c r="AP734">
        <v>46</v>
      </c>
      <c r="AQ734" s="34">
        <v>4.0249442999999996</v>
      </c>
      <c r="AR734" s="34">
        <v>0</v>
      </c>
      <c r="AS734" s="34">
        <v>0.40249443000000001</v>
      </c>
      <c r="AT734" s="34">
        <v>8.4855129999999992</v>
      </c>
      <c r="AU734" s="34">
        <v>12.551506</v>
      </c>
      <c r="AV734" s="34">
        <v>7.4763804000000002E-5</v>
      </c>
      <c r="AW734" s="34">
        <v>0.5513496</v>
      </c>
      <c r="AX734" s="34"/>
      <c r="AY734" s="34">
        <v>59.545749999999998</v>
      </c>
      <c r="AZ734" s="34">
        <v>12.2522135</v>
      </c>
      <c r="BA734" s="34">
        <v>3.0000002000000001</v>
      </c>
      <c r="BB734" s="34">
        <v>1.0920551000000001</v>
      </c>
      <c r="BC734" s="34">
        <v>0</v>
      </c>
      <c r="BD734" s="34">
        <v>0</v>
      </c>
      <c r="BE734" s="34">
        <v>3.0000000999999998E-2</v>
      </c>
      <c r="BF734" s="34">
        <v>0</v>
      </c>
      <c r="BG734" s="34">
        <v>0.1</v>
      </c>
      <c r="BH734" s="34">
        <v>0.5</v>
      </c>
      <c r="BI734" s="34">
        <v>0.70000004999999998</v>
      </c>
      <c r="BJ734" s="34">
        <v>9.3000000000000007</v>
      </c>
      <c r="BK734" s="34">
        <v>8.3000000000000007</v>
      </c>
      <c r="BL734" s="34">
        <v>3.0000002000000001</v>
      </c>
      <c r="BM734" s="34">
        <v>0.5</v>
      </c>
      <c r="BN734" s="34">
        <v>2.3000001999999999</v>
      </c>
      <c r="BO734" s="34">
        <v>3.0000002000000001</v>
      </c>
      <c r="BP734" s="34"/>
      <c r="BQ734" s="34"/>
      <c r="BR734" s="34"/>
      <c r="BS734" s="34"/>
      <c r="BT734" s="34"/>
      <c r="BU734" s="34"/>
      <c r="BV734" s="34">
        <v>0.61</v>
      </c>
      <c r="BW734" s="34"/>
      <c r="BX734" s="34"/>
      <c r="BY734" s="34">
        <v>0.96000010000000002</v>
      </c>
      <c r="BZ734" s="34">
        <v>2.16</v>
      </c>
      <c r="CA734" s="34"/>
      <c r="CB734" s="34"/>
      <c r="CC734" s="34"/>
      <c r="CD734" s="34"/>
      <c r="CE734" s="34"/>
      <c r="CF734" s="34"/>
      <c r="CG734" s="34"/>
      <c r="CH734" s="34"/>
      <c r="CI734" s="34"/>
      <c r="CJ734" s="34"/>
      <c r="CK734" s="34"/>
      <c r="CL734" s="34"/>
      <c r="CM734" s="34"/>
      <c r="CN734" s="34" t="s">
        <v>2176</v>
      </c>
    </row>
    <row r="735" spans="1:92">
      <c r="A735" t="s">
        <v>2953</v>
      </c>
      <c r="B735">
        <v>1123</v>
      </c>
      <c r="C735" t="s">
        <v>654</v>
      </c>
      <c r="D735">
        <v>5.0652756999999999</v>
      </c>
      <c r="E735">
        <v>3.4251140000000002</v>
      </c>
      <c r="F735">
        <v>2493.7489999999998</v>
      </c>
      <c r="G735">
        <v>375.70377000000002</v>
      </c>
      <c r="H735">
        <v>87.091369999999998</v>
      </c>
      <c r="I735">
        <v>1425.4857999999999</v>
      </c>
      <c r="J735">
        <v>605.46799999999996</v>
      </c>
      <c r="K735">
        <v>9</v>
      </c>
      <c r="L735">
        <v>74.270904999999999</v>
      </c>
      <c r="M735">
        <v>137.00454999999999</v>
      </c>
      <c r="N735" t="s">
        <v>2184</v>
      </c>
      <c r="O735">
        <v>110.11469</v>
      </c>
      <c r="P735">
        <v>114.17046999999999</v>
      </c>
      <c r="Q735">
        <v>589</v>
      </c>
      <c r="R735">
        <v>4.5010000000000003</v>
      </c>
      <c r="S735">
        <v>3.9950000000000001</v>
      </c>
      <c r="T735">
        <v>4.5010000000000003</v>
      </c>
      <c r="U735">
        <v>3.7010000000000001</v>
      </c>
      <c r="V735">
        <v>7.6779999999999999</v>
      </c>
      <c r="W735">
        <v>6.7149999999999999</v>
      </c>
      <c r="X735">
        <v>9</v>
      </c>
      <c r="Y735">
        <v>8.0410000000000004</v>
      </c>
      <c r="Z735">
        <v>9</v>
      </c>
      <c r="AA735">
        <v>5.3639999999999999</v>
      </c>
      <c r="AB735">
        <v>1.571</v>
      </c>
      <c r="AC735">
        <v>3.1880000000000002</v>
      </c>
      <c r="AD735">
        <v>78580.804999999993</v>
      </c>
      <c r="AE735">
        <v>7803.5780000000004</v>
      </c>
      <c r="AF735">
        <v>28694.785</v>
      </c>
      <c r="AG735">
        <v>1.3</v>
      </c>
      <c r="AH735">
        <v>0.5</v>
      </c>
      <c r="AI735">
        <v>0.25</v>
      </c>
      <c r="AJ735">
        <v>8.3333335999999994E-2</v>
      </c>
      <c r="AK735">
        <v>0.17693624999999999</v>
      </c>
      <c r="AL735">
        <v>0.18546239</v>
      </c>
      <c r="AM735">
        <v>5</v>
      </c>
      <c r="AN735">
        <v>5</v>
      </c>
      <c r="AO735">
        <v>75</v>
      </c>
      <c r="AP735">
        <v>99</v>
      </c>
      <c r="AQ735" s="34">
        <v>14.112462000000001</v>
      </c>
      <c r="AR735" s="34">
        <v>2.0124721999999999</v>
      </c>
      <c r="AS735" s="34">
        <v>3.2702672000000002</v>
      </c>
      <c r="AT735" s="34">
        <v>25.102008999999999</v>
      </c>
      <c r="AU735" s="34">
        <v>41.646026999999997</v>
      </c>
      <c r="AV735" s="34"/>
      <c r="AW735" s="34"/>
      <c r="AX735" s="34">
        <v>1.7643184999999999</v>
      </c>
      <c r="AY735" s="34">
        <v>0.5513496</v>
      </c>
      <c r="AZ735" s="34">
        <v>26.464777000000002</v>
      </c>
      <c r="BA735" s="34">
        <v>0.5</v>
      </c>
      <c r="BB735" s="34">
        <v>0.12149001</v>
      </c>
      <c r="BC735" s="34">
        <v>0</v>
      </c>
      <c r="BD735" s="34">
        <v>0</v>
      </c>
      <c r="BE735" s="34">
        <v>2.0000001E-2</v>
      </c>
      <c r="BF735" s="34">
        <v>0</v>
      </c>
      <c r="BG735" s="34">
        <v>0.70000004999999998</v>
      </c>
      <c r="BH735" s="34">
        <v>1.6</v>
      </c>
      <c r="BI735" s="34">
        <v>3.8000001999999999</v>
      </c>
      <c r="BJ735" s="34">
        <v>8.7000010000000003</v>
      </c>
      <c r="BK735" s="34">
        <v>1.9000001</v>
      </c>
      <c r="BL735" s="34">
        <v>0</v>
      </c>
      <c r="BM735" s="34">
        <v>2</v>
      </c>
      <c r="BN735" s="34">
        <v>3.0000002000000001</v>
      </c>
      <c r="BO735" s="34">
        <v>4</v>
      </c>
      <c r="BP735" s="34"/>
      <c r="BQ735" s="34"/>
      <c r="BR735" s="34"/>
      <c r="BS735" s="34"/>
      <c r="BT735" s="34"/>
      <c r="BU735" s="34"/>
      <c r="BV735" s="34">
        <v>3.0100001999999999</v>
      </c>
      <c r="BW735" s="34"/>
      <c r="BX735" s="34"/>
      <c r="BY735" s="34">
        <v>3.8000001999999999</v>
      </c>
      <c r="BZ735" s="34">
        <v>5.13</v>
      </c>
      <c r="CA735" s="34"/>
      <c r="CB735" s="34"/>
      <c r="CC735" s="34"/>
      <c r="CD735" s="34"/>
      <c r="CE735" s="34"/>
      <c r="CF735" s="34"/>
      <c r="CG735" s="34"/>
      <c r="CH735" s="34"/>
      <c r="CI735" s="34"/>
      <c r="CJ735" s="34"/>
      <c r="CK735" s="34"/>
      <c r="CL735" s="34"/>
      <c r="CM735" s="34"/>
      <c r="CN735" s="34" t="s">
        <v>2182</v>
      </c>
    </row>
    <row r="736" spans="1:92">
      <c r="A736" t="s">
        <v>2954</v>
      </c>
      <c r="B736">
        <v>1124</v>
      </c>
      <c r="C736" t="s">
        <v>655</v>
      </c>
      <c r="D736">
        <v>4.4961279999999997</v>
      </c>
      <c r="E736">
        <v>3.071771</v>
      </c>
      <c r="F736">
        <v>2293.1619999999998</v>
      </c>
      <c r="G736">
        <v>386.25990000000002</v>
      </c>
      <c r="H736">
        <v>87.159294000000003</v>
      </c>
      <c r="I736">
        <v>1214.2747999999999</v>
      </c>
      <c r="J736">
        <v>605.46799999999996</v>
      </c>
      <c r="K736">
        <v>9</v>
      </c>
      <c r="L736">
        <v>65.925629999999998</v>
      </c>
      <c r="M736">
        <v>122.87084</v>
      </c>
      <c r="N736" t="s">
        <v>2184</v>
      </c>
      <c r="O736">
        <v>97.741919999999993</v>
      </c>
      <c r="P736">
        <v>102.392365</v>
      </c>
      <c r="Q736">
        <v>467</v>
      </c>
      <c r="R736">
        <v>4.2409999999999997</v>
      </c>
      <c r="S736">
        <v>3.831</v>
      </c>
      <c r="T736">
        <v>4.2409999999999997</v>
      </c>
      <c r="U736">
        <v>3.5049999999999999</v>
      </c>
      <c r="V736">
        <v>5.6340000000000003</v>
      </c>
      <c r="W736">
        <v>2.6480000000000001</v>
      </c>
      <c r="X736">
        <v>8.5069999999999997</v>
      </c>
      <c r="Y736">
        <v>7.66</v>
      </c>
      <c r="Z736">
        <v>6.7569999999999997</v>
      </c>
      <c r="AA736">
        <v>4.57</v>
      </c>
      <c r="AB736">
        <v>1.1850000000000001</v>
      </c>
      <c r="AC736">
        <v>1.002</v>
      </c>
      <c r="AD736">
        <v>68789.13</v>
      </c>
      <c r="AE736">
        <v>7633.6073999999999</v>
      </c>
      <c r="AF736">
        <v>22609.925999999999</v>
      </c>
      <c r="AG736">
        <v>2</v>
      </c>
      <c r="AH736">
        <v>1</v>
      </c>
      <c r="AI736">
        <v>0.20000002</v>
      </c>
      <c r="AJ736">
        <v>8.3333335999999994E-2</v>
      </c>
      <c r="AK736">
        <v>0.14051194</v>
      </c>
      <c r="AL736">
        <v>0.14458567</v>
      </c>
      <c r="AM736">
        <v>5</v>
      </c>
      <c r="AN736">
        <v>5</v>
      </c>
      <c r="AO736">
        <v>73</v>
      </c>
      <c r="AP736">
        <v>100</v>
      </c>
      <c r="AQ736" s="34">
        <v>5.0311804000000002</v>
      </c>
      <c r="AR736" s="34">
        <v>10.062360999999999</v>
      </c>
      <c r="AS736" s="34">
        <v>0.60374165000000002</v>
      </c>
      <c r="AT736" s="34">
        <v>127.62958</v>
      </c>
      <c r="AU736" s="34">
        <v>142.75313</v>
      </c>
      <c r="AV736" s="34"/>
      <c r="AW736" s="34"/>
      <c r="AX736" s="34">
        <v>0.60035850000000002</v>
      </c>
      <c r="AY736" s="34">
        <v>2.948699</v>
      </c>
      <c r="AZ736" s="34">
        <v>1.842937</v>
      </c>
      <c r="BA736" s="34">
        <v>3.0000002000000001</v>
      </c>
      <c r="BB736" s="34">
        <v>0.13650501000000001</v>
      </c>
      <c r="BC736" s="34">
        <v>0</v>
      </c>
      <c r="BD736" s="34">
        <v>0</v>
      </c>
      <c r="BE736" s="34">
        <v>2.0000001E-2</v>
      </c>
      <c r="BF736" s="34">
        <v>0</v>
      </c>
      <c r="BG736" s="34">
        <v>0.5</v>
      </c>
      <c r="BH736" s="34">
        <v>1.7</v>
      </c>
      <c r="BI736" s="34">
        <v>3.3000001999999999</v>
      </c>
      <c r="BJ736" s="34">
        <v>11.400001</v>
      </c>
      <c r="BK736" s="34">
        <v>2.1000000999999999</v>
      </c>
      <c r="BL736" s="34">
        <v>0</v>
      </c>
      <c r="BM736" s="34">
        <v>0.90000004</v>
      </c>
      <c r="BN736" s="34">
        <v>0.2</v>
      </c>
      <c r="BO736" s="34">
        <v>0</v>
      </c>
      <c r="BP736" s="34"/>
      <c r="BQ736" s="34"/>
      <c r="BR736" s="34"/>
      <c r="BS736" s="34"/>
      <c r="BT736" s="34"/>
      <c r="BU736" s="34"/>
      <c r="BV736" s="34">
        <v>3.0100001999999999</v>
      </c>
      <c r="BW736" s="34"/>
      <c r="BX736" s="34"/>
      <c r="BY736" s="34">
        <v>2.0400002000000002</v>
      </c>
      <c r="BZ736" s="34">
        <v>4.59</v>
      </c>
      <c r="CA736" s="34"/>
      <c r="CB736" s="34"/>
      <c r="CC736" s="34"/>
      <c r="CD736" s="34"/>
      <c r="CE736" s="34"/>
      <c r="CF736" s="34"/>
      <c r="CG736" s="34"/>
      <c r="CH736" s="34"/>
      <c r="CI736" s="34"/>
      <c r="CJ736" s="34"/>
      <c r="CK736" s="34"/>
      <c r="CL736" s="34"/>
      <c r="CM736" s="34"/>
      <c r="CN736" s="34" t="s">
        <v>2176</v>
      </c>
    </row>
    <row r="737" spans="1:92">
      <c r="A737" t="s">
        <v>2955</v>
      </c>
      <c r="B737">
        <v>1125</v>
      </c>
      <c r="C737" t="s">
        <v>656</v>
      </c>
      <c r="D737">
        <v>1.1583667</v>
      </c>
      <c r="E737">
        <v>1.1940012</v>
      </c>
      <c r="F737">
        <v>1908.1117999999999</v>
      </c>
      <c r="G737">
        <v>1093.1276</v>
      </c>
      <c r="H737">
        <v>128.78719000000001</v>
      </c>
      <c r="I737">
        <v>87.688323999999994</v>
      </c>
      <c r="J737">
        <v>598.5086</v>
      </c>
      <c r="K737">
        <v>8</v>
      </c>
      <c r="L737">
        <v>70.204040000000006</v>
      </c>
      <c r="M737">
        <v>119.400116</v>
      </c>
      <c r="N737" t="s">
        <v>2172</v>
      </c>
      <c r="O737">
        <v>60.966670000000001</v>
      </c>
      <c r="P737">
        <v>99.500100000000003</v>
      </c>
      <c r="Q737">
        <v>245</v>
      </c>
      <c r="R737">
        <v>2.1850000000000001</v>
      </c>
      <c r="S737">
        <v>3.4950000000000001</v>
      </c>
      <c r="T737">
        <v>2.153</v>
      </c>
      <c r="U737">
        <v>2.1850000000000001</v>
      </c>
      <c r="V737">
        <v>4.3090000000000002</v>
      </c>
      <c r="W737">
        <v>4.2469999999999999</v>
      </c>
      <c r="X737">
        <v>8.5069999999999997</v>
      </c>
      <c r="Y737">
        <v>2.97</v>
      </c>
      <c r="Z737">
        <v>4.57</v>
      </c>
      <c r="AA737">
        <v>4.1859999999999999</v>
      </c>
      <c r="AB737">
        <v>0.28599999999999998</v>
      </c>
      <c r="AC737">
        <v>9.7000000000000003E-2</v>
      </c>
      <c r="AD737">
        <v>72644.23</v>
      </c>
      <c r="AE737">
        <v>7527.04</v>
      </c>
      <c r="AF737">
        <v>11084.41</v>
      </c>
      <c r="AG737">
        <v>2</v>
      </c>
      <c r="AH737">
        <v>2</v>
      </c>
      <c r="AI737">
        <v>8.3333339999999995E-3</v>
      </c>
      <c r="AJ737">
        <v>3.3333334999999999E-2</v>
      </c>
      <c r="AK737">
        <v>0.110233255</v>
      </c>
      <c r="AL737">
        <v>1.6035354000000002E-2</v>
      </c>
      <c r="AM737">
        <v>15</v>
      </c>
      <c r="AN737">
        <v>10</v>
      </c>
      <c r="AO737">
        <v>50</v>
      </c>
      <c r="AP737">
        <v>40</v>
      </c>
      <c r="AQ737" s="34">
        <v>11.873586</v>
      </c>
      <c r="AR737" s="34">
        <v>5.0311804000000002</v>
      </c>
      <c r="AS737" s="34">
        <v>1.0062361</v>
      </c>
      <c r="AT737" s="34">
        <v>21.819068999999999</v>
      </c>
      <c r="AU737" s="34">
        <v>38.738846000000002</v>
      </c>
      <c r="AV737" s="34">
        <v>5.4446049999999997E-5</v>
      </c>
      <c r="AW737" s="34">
        <v>0.40151522000000001</v>
      </c>
      <c r="AX737" s="34">
        <v>0.36756638000000003</v>
      </c>
      <c r="AY737" s="34"/>
      <c r="AZ737" s="34">
        <v>0.57891700000000001</v>
      </c>
      <c r="BA737" s="34">
        <v>0.5</v>
      </c>
      <c r="BB737" s="34">
        <v>0.40952</v>
      </c>
      <c r="BC737" s="34">
        <v>0</v>
      </c>
      <c r="BD737" s="34">
        <v>0</v>
      </c>
      <c r="BE737" s="34">
        <v>0.05</v>
      </c>
      <c r="BF737" s="34">
        <v>0</v>
      </c>
      <c r="BG737" s="34">
        <v>0.2</v>
      </c>
      <c r="BH737" s="34">
        <v>1.9000001</v>
      </c>
      <c r="BI737" s="34">
        <v>0.8</v>
      </c>
      <c r="BJ737" s="34">
        <v>0.4</v>
      </c>
      <c r="BK737" s="34">
        <v>1.1000000000000001</v>
      </c>
      <c r="BL737" s="34">
        <v>0</v>
      </c>
      <c r="BM737" s="34">
        <v>1</v>
      </c>
      <c r="BN737" s="34">
        <v>0</v>
      </c>
      <c r="BO737" s="34">
        <v>0</v>
      </c>
      <c r="BP737" s="34"/>
      <c r="BQ737" s="34"/>
      <c r="BR737" s="34"/>
      <c r="BS737" s="34">
        <v>0.51119119999999996</v>
      </c>
      <c r="BT737" s="34">
        <v>7.3513270000000006E-2</v>
      </c>
      <c r="BU737" s="34">
        <v>0</v>
      </c>
      <c r="BV737" s="34">
        <v>1.2040001</v>
      </c>
      <c r="BW737" s="34"/>
      <c r="BX737" s="34"/>
      <c r="BY737" s="34">
        <v>1.2</v>
      </c>
      <c r="BZ737" s="34">
        <v>0.54</v>
      </c>
      <c r="CA737" s="34"/>
      <c r="CB737" s="34"/>
      <c r="CC737" s="34"/>
      <c r="CD737" s="34"/>
      <c r="CE737" s="34"/>
      <c r="CF737" s="34"/>
      <c r="CG737" s="34"/>
      <c r="CH737" s="34"/>
      <c r="CI737" s="34"/>
      <c r="CJ737" s="34"/>
      <c r="CK737" s="34"/>
      <c r="CL737" s="34"/>
      <c r="CM737" s="34"/>
      <c r="CN737" s="34" t="s">
        <v>2176</v>
      </c>
    </row>
    <row r="738" spans="1:92">
      <c r="A738" t="s">
        <v>2956</v>
      </c>
      <c r="B738">
        <v>1126</v>
      </c>
      <c r="C738" t="s">
        <v>655</v>
      </c>
      <c r="D738">
        <v>6.5960570000000001</v>
      </c>
      <c r="E738">
        <v>5.1483109999999996</v>
      </c>
      <c r="F738">
        <v>4530.9306999999999</v>
      </c>
      <c r="G738">
        <v>1049.7822000000001</v>
      </c>
      <c r="H738">
        <v>213.77428</v>
      </c>
      <c r="I738">
        <v>2661.9065000000001</v>
      </c>
      <c r="J738">
        <v>605.46799999999996</v>
      </c>
      <c r="K738">
        <v>10</v>
      </c>
      <c r="L738">
        <v>88.182569999999998</v>
      </c>
      <c r="M738">
        <v>109.53854</v>
      </c>
      <c r="N738" t="s">
        <v>2197</v>
      </c>
      <c r="O738">
        <v>72.484139999999996</v>
      </c>
      <c r="P738">
        <v>166.07454999999999</v>
      </c>
      <c r="Q738">
        <v>569</v>
      </c>
      <c r="R738">
        <v>5.1369999999999996</v>
      </c>
      <c r="S738">
        <v>5.3849999999999998</v>
      </c>
      <c r="T738">
        <v>5.1369999999999996</v>
      </c>
      <c r="U738">
        <v>4.5380000000000003</v>
      </c>
      <c r="V738">
        <v>5.5759999999999996</v>
      </c>
      <c r="W738">
        <v>3.714</v>
      </c>
      <c r="X738">
        <v>8.5069999999999997</v>
      </c>
      <c r="Y738">
        <v>6.46</v>
      </c>
      <c r="Z738">
        <v>9</v>
      </c>
      <c r="AA738">
        <v>4.9390000000000001</v>
      </c>
      <c r="AB738">
        <v>3.016</v>
      </c>
      <c r="AC738">
        <v>1.091</v>
      </c>
      <c r="AD738">
        <v>62581.862999999998</v>
      </c>
      <c r="AE738">
        <v>12839.638000000001</v>
      </c>
      <c r="AF738">
        <v>36205.46</v>
      </c>
      <c r="AG738">
        <v>2</v>
      </c>
      <c r="AH738">
        <v>2</v>
      </c>
      <c r="AI738">
        <v>0.25</v>
      </c>
      <c r="AJ738">
        <v>0.18333334000000001</v>
      </c>
      <c r="AK738">
        <v>0.2331347</v>
      </c>
      <c r="AL738">
        <v>0.22461088000000001</v>
      </c>
      <c r="AM738">
        <v>15</v>
      </c>
      <c r="AN738">
        <v>10</v>
      </c>
      <c r="AO738">
        <v>90</v>
      </c>
      <c r="AP738">
        <v>90</v>
      </c>
      <c r="AQ738" s="34">
        <v>10.062360999999999</v>
      </c>
      <c r="AR738" s="34">
        <v>4.5280623000000002</v>
      </c>
      <c r="AS738" s="34">
        <v>0.80498886000000003</v>
      </c>
      <c r="AT738" s="34">
        <v>24.133410999999999</v>
      </c>
      <c r="AU738" s="34">
        <v>38.738846000000002</v>
      </c>
      <c r="AV738" s="34">
        <v>5.4446049999999997E-5</v>
      </c>
      <c r="AW738" s="34">
        <v>0.40151522000000001</v>
      </c>
      <c r="AX738" s="34">
        <v>0.36756638000000003</v>
      </c>
      <c r="AY738" s="34"/>
      <c r="AZ738" s="34">
        <v>0.57891700000000001</v>
      </c>
      <c r="BA738" s="34">
        <v>0.5</v>
      </c>
      <c r="BB738" s="34">
        <v>0.40952</v>
      </c>
      <c r="BC738" s="34">
        <v>0</v>
      </c>
      <c r="BD738" s="34">
        <v>0</v>
      </c>
      <c r="BE738" s="34">
        <v>0.05</v>
      </c>
      <c r="BF738" s="34">
        <v>0</v>
      </c>
      <c r="BG738" s="34">
        <v>1.8000001000000001</v>
      </c>
      <c r="BH738" s="34">
        <v>2.7</v>
      </c>
      <c r="BI738" s="34">
        <v>5.5000004999999996</v>
      </c>
      <c r="BJ738" s="34">
        <v>10</v>
      </c>
      <c r="BK738" s="34">
        <v>6.0000004999999996</v>
      </c>
      <c r="BL738" s="34">
        <v>1.5000001000000001</v>
      </c>
      <c r="BM738" s="34">
        <v>1.5000001000000001</v>
      </c>
      <c r="BN738" s="34">
        <v>5.5000004999999996</v>
      </c>
      <c r="BO738" s="34">
        <v>0.5</v>
      </c>
      <c r="BP738" s="34"/>
      <c r="BQ738" s="34"/>
      <c r="BR738" s="34"/>
      <c r="BS738" s="34">
        <v>0.51119119999999996</v>
      </c>
      <c r="BT738" s="34">
        <v>0.12635094999999999</v>
      </c>
      <c r="BU738" s="34">
        <v>0</v>
      </c>
      <c r="BV738" s="34">
        <v>6.6219999999999999</v>
      </c>
      <c r="BW738" s="34"/>
      <c r="BX738" s="34"/>
      <c r="BY738" s="34">
        <v>12.240000999999999</v>
      </c>
      <c r="BZ738" s="34">
        <v>9.7200000000000006</v>
      </c>
      <c r="CA738" s="34"/>
      <c r="CB738" s="34"/>
      <c r="CC738" s="34"/>
      <c r="CD738" s="34"/>
      <c r="CE738" s="34"/>
      <c r="CF738" s="34"/>
      <c r="CG738" s="34"/>
      <c r="CH738" s="34"/>
      <c r="CI738" s="34"/>
      <c r="CJ738" s="34"/>
      <c r="CK738" s="34"/>
      <c r="CL738" s="34"/>
      <c r="CM738" s="34"/>
      <c r="CN738" s="34" t="s">
        <v>2176</v>
      </c>
    </row>
    <row r="739" spans="1:92">
      <c r="A739" t="s">
        <v>2957</v>
      </c>
      <c r="B739">
        <v>1127</v>
      </c>
      <c r="C739" t="s">
        <v>657</v>
      </c>
      <c r="D739">
        <v>6.9579253000000003</v>
      </c>
      <c r="E739">
        <v>3.7563952999999999</v>
      </c>
      <c r="F739">
        <v>2394.0279999999998</v>
      </c>
      <c r="G739">
        <v>624.58050000000003</v>
      </c>
      <c r="H739">
        <v>84.228740000000002</v>
      </c>
      <c r="I739">
        <v>1060.4685999999999</v>
      </c>
      <c r="J739">
        <v>624.75019999999995</v>
      </c>
      <c r="K739">
        <v>9</v>
      </c>
      <c r="L739">
        <v>102.02236000000001</v>
      </c>
      <c r="M739">
        <v>150.25581</v>
      </c>
      <c r="N739" t="s">
        <v>2200</v>
      </c>
      <c r="O739">
        <v>100.83949</v>
      </c>
      <c r="P739">
        <v>87.358024999999998</v>
      </c>
      <c r="Q739">
        <v>559</v>
      </c>
      <c r="R739">
        <v>5.2759999999999998</v>
      </c>
      <c r="S739">
        <v>3.9140000000000001</v>
      </c>
      <c r="T739">
        <v>5.2759999999999998</v>
      </c>
      <c r="U739">
        <v>3.8759999999999999</v>
      </c>
      <c r="V739">
        <v>5.3559999999999999</v>
      </c>
      <c r="W739">
        <v>3.4359999999999999</v>
      </c>
      <c r="X739">
        <v>8.5069999999999997</v>
      </c>
      <c r="Y739">
        <v>6.2240000000000002</v>
      </c>
      <c r="Z739">
        <v>8.9109999999999996</v>
      </c>
      <c r="AA739">
        <v>4.3449999999999998</v>
      </c>
      <c r="AB739">
        <v>2.4329999999999998</v>
      </c>
      <c r="AC739">
        <v>2.133</v>
      </c>
      <c r="AD739">
        <v>59172.402000000002</v>
      </c>
      <c r="AE739">
        <v>8070.41</v>
      </c>
      <c r="AF739">
        <v>27729.9</v>
      </c>
      <c r="AG739">
        <v>8</v>
      </c>
      <c r="AH739">
        <v>0.5</v>
      </c>
      <c r="AI739">
        <v>0.33333333999999998</v>
      </c>
      <c r="AJ739">
        <v>0.10000001</v>
      </c>
      <c r="AK739">
        <v>0.31295398000000002</v>
      </c>
      <c r="AL739">
        <v>0.29594844999999997</v>
      </c>
      <c r="AM739">
        <v>5</v>
      </c>
      <c r="AN739">
        <v>5</v>
      </c>
      <c r="AO739">
        <v>90</v>
      </c>
      <c r="AP739">
        <v>100</v>
      </c>
      <c r="AQ739" s="34">
        <v>11.320156000000001</v>
      </c>
      <c r="AR739" s="34">
        <v>3.0187084999999998</v>
      </c>
      <c r="AS739" s="34">
        <v>0.20124722</v>
      </c>
      <c r="AT739" s="34">
        <v>156.37732</v>
      </c>
      <c r="AU739" s="34">
        <v>170.73122000000001</v>
      </c>
      <c r="AV739" s="34">
        <v>2.9905518E-3</v>
      </c>
      <c r="AW739" s="34">
        <v>22.053982000000001</v>
      </c>
      <c r="AX739" s="34">
        <v>34.735019999999999</v>
      </c>
      <c r="AY739" s="34">
        <v>7.4661920000000004</v>
      </c>
      <c r="AZ739" s="34">
        <v>0.89727029999999997</v>
      </c>
      <c r="BA739" s="34">
        <v>0.5</v>
      </c>
      <c r="BB739" s="34">
        <v>0.26520503000000001</v>
      </c>
      <c r="BC739" s="34">
        <v>0</v>
      </c>
      <c r="BD739" s="34">
        <v>0</v>
      </c>
      <c r="BE739" s="34">
        <v>2.0000001E-2</v>
      </c>
      <c r="BF739" s="34">
        <v>0</v>
      </c>
      <c r="BG739" s="34">
        <v>0.70000004999999998</v>
      </c>
      <c r="BH739" s="34">
        <v>1.6</v>
      </c>
      <c r="BI739" s="34">
        <v>1.9000001</v>
      </c>
      <c r="BJ739" s="34">
        <v>11.700001</v>
      </c>
      <c r="BK739" s="34">
        <v>11.500000999999999</v>
      </c>
      <c r="BL739" s="34">
        <v>1.8000001000000001</v>
      </c>
      <c r="BM739" s="34">
        <v>2.2000000000000002</v>
      </c>
      <c r="BN739" s="34">
        <v>2.2000000000000002</v>
      </c>
      <c r="BO739" s="34">
        <v>0</v>
      </c>
      <c r="BP739" s="34"/>
      <c r="BQ739" s="34"/>
      <c r="BR739" s="34"/>
      <c r="BS739" s="34"/>
      <c r="BT739" s="34"/>
      <c r="BU739" s="34"/>
      <c r="BV739" s="34">
        <v>3.6000003999999999</v>
      </c>
      <c r="BW739" s="34"/>
      <c r="BX739" s="34"/>
      <c r="BY739" s="34">
        <v>7.6000003999999999</v>
      </c>
      <c r="BZ739" s="34">
        <v>8.5500000000000007</v>
      </c>
      <c r="CA739" s="34"/>
      <c r="CB739" s="34"/>
      <c r="CC739" s="34"/>
      <c r="CD739" s="34"/>
      <c r="CE739" s="34"/>
      <c r="CF739" s="34"/>
      <c r="CG739" s="34"/>
      <c r="CH739" s="34"/>
      <c r="CI739" s="34"/>
      <c r="CJ739" s="34"/>
      <c r="CK739" s="34"/>
      <c r="CL739" s="34"/>
      <c r="CM739" s="34"/>
      <c r="CN739" s="34" t="s">
        <v>2182</v>
      </c>
    </row>
    <row r="740" spans="1:92">
      <c r="A740" t="s">
        <v>2958</v>
      </c>
      <c r="B740">
        <v>1128</v>
      </c>
      <c r="C740" t="s">
        <v>658</v>
      </c>
      <c r="D740">
        <v>2.282619</v>
      </c>
      <c r="E740">
        <v>1.4236397000000001</v>
      </c>
      <c r="F740">
        <v>1491.6184000000001</v>
      </c>
      <c r="G740">
        <v>1025.4713999999999</v>
      </c>
      <c r="H740">
        <v>44.288333999999999</v>
      </c>
      <c r="I740">
        <v>24.097169999999998</v>
      </c>
      <c r="J740">
        <v>397.76150000000001</v>
      </c>
      <c r="K740">
        <v>8</v>
      </c>
      <c r="L740">
        <v>138.34053</v>
      </c>
      <c r="M740">
        <v>142.36396999999999</v>
      </c>
      <c r="N740" t="s">
        <v>2172</v>
      </c>
      <c r="O740">
        <v>120.13785</v>
      </c>
      <c r="P740">
        <v>118.636635</v>
      </c>
      <c r="Q740">
        <v>334</v>
      </c>
      <c r="R740">
        <v>3.0219999999999998</v>
      </c>
      <c r="S740">
        <v>3.09</v>
      </c>
      <c r="T740">
        <v>3.0219999999999998</v>
      </c>
      <c r="U740">
        <v>2.3860000000000001</v>
      </c>
      <c r="V740">
        <v>3.137</v>
      </c>
      <c r="W740">
        <v>1.5920000000000001</v>
      </c>
      <c r="X740">
        <v>7.1920000000000002</v>
      </c>
      <c r="Y740">
        <v>3.331</v>
      </c>
      <c r="Z740">
        <v>3.9049999999999998</v>
      </c>
      <c r="AA740">
        <v>3.4729999999999999</v>
      </c>
      <c r="AB740">
        <v>0.192</v>
      </c>
      <c r="AC740">
        <v>0.24</v>
      </c>
      <c r="AD740">
        <v>63921.375</v>
      </c>
      <c r="AE740">
        <v>2830.3398000000002</v>
      </c>
      <c r="AF740">
        <v>5537.9575000000004</v>
      </c>
      <c r="AG740">
        <v>1</v>
      </c>
      <c r="AH740">
        <v>0.5</v>
      </c>
      <c r="AI740">
        <v>8.3333339999999995E-3</v>
      </c>
      <c r="AJ740">
        <v>1.6666667999999999E-2</v>
      </c>
      <c r="AK740">
        <v>7.2885640000000002E-2</v>
      </c>
      <c r="AL740">
        <v>7.5664627000000002E-3</v>
      </c>
      <c r="AM740">
        <v>15</v>
      </c>
      <c r="AN740">
        <v>5</v>
      </c>
      <c r="AO740">
        <v>80</v>
      </c>
      <c r="AP740">
        <v>90</v>
      </c>
      <c r="AQ740" s="34">
        <v>9.8108020000000007</v>
      </c>
      <c r="AR740" s="34">
        <v>5.5342984</v>
      </c>
      <c r="AS740" s="34">
        <v>0.38524464000000003</v>
      </c>
      <c r="AT740" s="34">
        <v>35.627389999999998</v>
      </c>
      <c r="AU740" s="34">
        <v>50.987439999999999</v>
      </c>
      <c r="AV740" s="34"/>
      <c r="AW740" s="34"/>
      <c r="AX740" s="34"/>
      <c r="AY740" s="34">
        <v>1.0327595000000001</v>
      </c>
      <c r="AZ740" s="34">
        <v>0.29507410000000001</v>
      </c>
      <c r="BA740" s="34">
        <v>0.5</v>
      </c>
      <c r="BB740" s="34">
        <v>0.34516999999999998</v>
      </c>
      <c r="BC740" s="34">
        <v>0</v>
      </c>
      <c r="BD740" s="34">
        <v>0</v>
      </c>
      <c r="BE740" s="34">
        <v>2.0000001E-2</v>
      </c>
      <c r="BF740" s="34">
        <v>0</v>
      </c>
      <c r="BG740" s="34">
        <v>0.3</v>
      </c>
      <c r="BH740" s="34">
        <v>0.2</v>
      </c>
      <c r="BI740" s="34">
        <v>0.3</v>
      </c>
      <c r="BJ740" s="34">
        <v>0.5</v>
      </c>
      <c r="BK740" s="34">
        <v>0.3</v>
      </c>
      <c r="BL740" s="34">
        <v>0.2</v>
      </c>
      <c r="BM740" s="34">
        <v>0.5</v>
      </c>
      <c r="BN740" s="34">
        <v>0.70000004999999998</v>
      </c>
      <c r="BO740" s="34">
        <v>0.8</v>
      </c>
      <c r="BP740" s="34"/>
      <c r="BQ740" s="34"/>
      <c r="BR740" s="34"/>
      <c r="BS740" s="34">
        <v>0.94012169999999995</v>
      </c>
      <c r="BT740" s="34">
        <v>5.1050887000000003E-2</v>
      </c>
      <c r="BU740" s="34">
        <v>0</v>
      </c>
      <c r="BV740" s="34">
        <v>0.55000000000000004</v>
      </c>
      <c r="BW740" s="34"/>
      <c r="BX740" s="34"/>
      <c r="BY740" s="34">
        <v>0.4</v>
      </c>
      <c r="BZ740" s="34">
        <v>0.54</v>
      </c>
      <c r="CA740" s="34"/>
      <c r="CB740" s="34"/>
      <c r="CC740" s="34"/>
      <c r="CD740" s="34"/>
      <c r="CE740" s="34"/>
      <c r="CF740" s="34"/>
      <c r="CG740" s="34"/>
      <c r="CH740" s="34"/>
      <c r="CI740" s="34"/>
      <c r="CJ740" s="34"/>
      <c r="CK740" s="34"/>
      <c r="CL740" s="34"/>
      <c r="CM740" s="34"/>
      <c r="CN740" s="34" t="s">
        <v>2173</v>
      </c>
    </row>
    <row r="741" spans="1:92">
      <c r="A741" t="s">
        <v>2959</v>
      </c>
      <c r="B741">
        <v>1129</v>
      </c>
      <c r="C741" t="s">
        <v>658</v>
      </c>
      <c r="D741">
        <v>3.1222984999999999</v>
      </c>
      <c r="E741">
        <v>2.5914454</v>
      </c>
      <c r="F741">
        <v>2198.4607000000001</v>
      </c>
      <c r="G741">
        <v>112.404945</v>
      </c>
      <c r="H741">
        <v>171.58112</v>
      </c>
      <c r="I741">
        <v>1289.7245</v>
      </c>
      <c r="J741">
        <v>624.75019999999995</v>
      </c>
      <c r="K741">
        <v>9</v>
      </c>
      <c r="L741">
        <v>45.781500000000001</v>
      </c>
      <c r="M741">
        <v>103.65782</v>
      </c>
      <c r="N741" t="s">
        <v>2195</v>
      </c>
      <c r="O741">
        <v>91.832306000000003</v>
      </c>
      <c r="P741">
        <v>136.39186000000001</v>
      </c>
      <c r="Q741">
        <v>458</v>
      </c>
      <c r="R741">
        <v>3.5339999999999998</v>
      </c>
      <c r="S741">
        <v>3.7509999999999999</v>
      </c>
      <c r="T741">
        <v>3.5339999999999998</v>
      </c>
      <c r="U741">
        <v>3.22</v>
      </c>
      <c r="V741">
        <v>5.2210000000000001</v>
      </c>
      <c r="W741">
        <v>4.1769999999999996</v>
      </c>
      <c r="X741">
        <v>7.1920000000000002</v>
      </c>
      <c r="Y741">
        <v>5.6070000000000002</v>
      </c>
      <c r="Z741">
        <v>7.8869999999999996</v>
      </c>
      <c r="AA741">
        <v>5.6710000000000003</v>
      </c>
      <c r="AB741">
        <v>1.4359999999999999</v>
      </c>
      <c r="AC741">
        <v>0.78</v>
      </c>
      <c r="AD741">
        <v>90668.800000000003</v>
      </c>
      <c r="AE741">
        <v>8068.76</v>
      </c>
      <c r="AF741">
        <v>22754.754000000001</v>
      </c>
      <c r="AG741">
        <v>2</v>
      </c>
      <c r="AH741">
        <v>2</v>
      </c>
      <c r="AI741">
        <v>0.16666666999999999</v>
      </c>
      <c r="AJ741">
        <v>6.6666669999999997E-2</v>
      </c>
      <c r="AK741">
        <v>0.107893</v>
      </c>
      <c r="AL741">
        <v>0.10811862</v>
      </c>
      <c r="AM741">
        <v>5</v>
      </c>
      <c r="AN741">
        <v>5</v>
      </c>
      <c r="AO741">
        <v>65</v>
      </c>
      <c r="AP741">
        <v>60</v>
      </c>
      <c r="AQ741" s="34">
        <v>14.087305000000001</v>
      </c>
      <c r="AR741" s="34">
        <v>5.6349220000000004</v>
      </c>
      <c r="AS741" s="34">
        <v>1.4446675</v>
      </c>
      <c r="AT741" s="34">
        <v>21.026990000000001</v>
      </c>
      <c r="AU741" s="34">
        <v>40.637920000000001</v>
      </c>
      <c r="AV741" s="34">
        <v>3.0528553000000003E-4</v>
      </c>
      <c r="AW741" s="34">
        <v>2.2513443999999998</v>
      </c>
      <c r="AX741" s="34">
        <v>1.8010752999999999</v>
      </c>
      <c r="AY741" s="34">
        <v>2.6464777000000002</v>
      </c>
      <c r="AZ741" s="34">
        <v>1.7367511</v>
      </c>
      <c r="BA741" s="34">
        <v>3.0000002000000001</v>
      </c>
      <c r="BB741" s="34">
        <v>4.4380000000000003E-2</v>
      </c>
      <c r="BC741" s="34">
        <v>0</v>
      </c>
      <c r="BD741" s="34">
        <v>0</v>
      </c>
      <c r="BE741" s="34">
        <v>4.0000002999999999E-2</v>
      </c>
      <c r="BF741" s="34">
        <v>0</v>
      </c>
      <c r="BG741" s="34">
        <v>1</v>
      </c>
      <c r="BH741" s="34">
        <v>1.5000001000000001</v>
      </c>
      <c r="BI741" s="34">
        <v>1.1000000000000001</v>
      </c>
      <c r="BJ741" s="34">
        <v>7.4000006000000003</v>
      </c>
      <c r="BK741" s="34">
        <v>1.5000001000000001</v>
      </c>
      <c r="BL741" s="34">
        <v>0</v>
      </c>
      <c r="BM741" s="34">
        <v>5</v>
      </c>
      <c r="BN741" s="34">
        <v>1</v>
      </c>
      <c r="BO741" s="34">
        <v>0</v>
      </c>
      <c r="BP741" s="34"/>
      <c r="BQ741" s="34"/>
      <c r="BR741" s="34"/>
      <c r="BS741" s="34">
        <v>0</v>
      </c>
      <c r="BT741" s="34">
        <v>6.8229509999999993E-2</v>
      </c>
      <c r="BU741" s="34">
        <v>0</v>
      </c>
      <c r="BV741" s="34">
        <v>2.4</v>
      </c>
      <c r="BW741" s="34"/>
      <c r="BX741" s="34"/>
      <c r="BY741" s="34">
        <v>5.76</v>
      </c>
      <c r="BZ741" s="34">
        <v>2.16</v>
      </c>
      <c r="CA741" s="34"/>
      <c r="CB741" s="34"/>
      <c r="CC741" s="34"/>
      <c r="CD741" s="34"/>
      <c r="CE741" s="34"/>
      <c r="CF741" s="34"/>
      <c r="CG741" s="34"/>
      <c r="CH741" s="34"/>
      <c r="CI741" s="34"/>
      <c r="CJ741" s="34"/>
      <c r="CK741" s="34"/>
      <c r="CL741" s="34"/>
      <c r="CM741" s="34"/>
      <c r="CN741" s="34" t="s">
        <v>2176</v>
      </c>
    </row>
    <row r="742" spans="1:92">
      <c r="A742" t="s">
        <v>2960</v>
      </c>
      <c r="B742">
        <v>1130</v>
      </c>
      <c r="C742" t="s">
        <v>657</v>
      </c>
      <c r="D742">
        <v>6.2683578000000004</v>
      </c>
      <c r="E742">
        <v>4.7641686999999999</v>
      </c>
      <c r="F742">
        <v>3683.3175999999999</v>
      </c>
      <c r="G742">
        <v>261.28820000000002</v>
      </c>
      <c r="H742">
        <v>170.44754</v>
      </c>
      <c r="I742">
        <v>2626.8314999999998</v>
      </c>
      <c r="J742">
        <v>624.75019999999995</v>
      </c>
      <c r="K742">
        <v>10</v>
      </c>
      <c r="L742">
        <v>83.801569999999998</v>
      </c>
      <c r="M742">
        <v>101.365295</v>
      </c>
      <c r="N742" t="s">
        <v>2197</v>
      </c>
      <c r="O742">
        <v>68.883049999999997</v>
      </c>
      <c r="P742">
        <v>153.68286000000001</v>
      </c>
      <c r="Q742">
        <v>559</v>
      </c>
      <c r="R742">
        <v>5.0069999999999997</v>
      </c>
      <c r="S742">
        <v>4.8550000000000004</v>
      </c>
      <c r="T742">
        <v>5.0069999999999997</v>
      </c>
      <c r="U742">
        <v>4.3650000000000002</v>
      </c>
      <c r="V742">
        <v>4.9420000000000002</v>
      </c>
      <c r="W742">
        <v>3.9660000000000002</v>
      </c>
      <c r="X742">
        <v>7.1920000000000002</v>
      </c>
      <c r="Y742">
        <v>5.1660000000000004</v>
      </c>
      <c r="Z742">
        <v>9</v>
      </c>
      <c r="AA742">
        <v>4.3689999999999998</v>
      </c>
      <c r="AB742">
        <v>3.794</v>
      </c>
      <c r="AC742">
        <v>1.675</v>
      </c>
      <c r="AD742">
        <v>50071.995999999999</v>
      </c>
      <c r="AE742">
        <v>12185.48</v>
      </c>
      <c r="AF742">
        <v>37317.667999999998</v>
      </c>
      <c r="AG742">
        <v>2</v>
      </c>
      <c r="AH742">
        <v>2</v>
      </c>
      <c r="AI742">
        <v>0.25</v>
      </c>
      <c r="AJ742">
        <v>0.19166665999999999</v>
      </c>
      <c r="AK742">
        <v>0.21960175000000001</v>
      </c>
      <c r="AL742">
        <v>0.22343871000000001</v>
      </c>
      <c r="AM742">
        <v>5</v>
      </c>
      <c r="AN742">
        <v>5</v>
      </c>
      <c r="AO742">
        <v>90</v>
      </c>
      <c r="AP742">
        <v>95</v>
      </c>
      <c r="AQ742" s="34">
        <v>11.320156000000001</v>
      </c>
      <c r="AR742" s="34">
        <v>0.75467709999999999</v>
      </c>
      <c r="AS742" s="34">
        <v>0.19262232000000001</v>
      </c>
      <c r="AT742" s="34">
        <v>82.692989999999995</v>
      </c>
      <c r="AU742" s="34">
        <v>94.812659999999994</v>
      </c>
      <c r="AV742" s="34">
        <v>5.4446050000000004E-4</v>
      </c>
      <c r="AW742" s="34">
        <v>4.0151519999999996</v>
      </c>
      <c r="AX742" s="34">
        <v>3.6756635000000002</v>
      </c>
      <c r="AY742" s="34">
        <v>1.7229673000000001</v>
      </c>
      <c r="AZ742" s="34">
        <v>1.121588</v>
      </c>
      <c r="BA742" s="34">
        <v>0.5</v>
      </c>
      <c r="BB742" s="34">
        <v>0.10274001000000001</v>
      </c>
      <c r="BC742" s="34">
        <v>0</v>
      </c>
      <c r="BD742" s="34">
        <v>0</v>
      </c>
      <c r="BE742" s="34">
        <v>4.0000002999999999E-2</v>
      </c>
      <c r="BF742" s="34">
        <v>0</v>
      </c>
      <c r="BG742" s="34">
        <v>1.8000001000000001</v>
      </c>
      <c r="BH742" s="34">
        <v>2.7</v>
      </c>
      <c r="BI742" s="34">
        <v>5.5000004999999996</v>
      </c>
      <c r="BJ742" s="34">
        <v>10</v>
      </c>
      <c r="BK742" s="34">
        <v>6.0000004999999996</v>
      </c>
      <c r="BL742" s="34">
        <v>4</v>
      </c>
      <c r="BM742" s="34">
        <v>2</v>
      </c>
      <c r="BN742" s="34">
        <v>5.5000004999999996</v>
      </c>
      <c r="BO742" s="34">
        <v>2.5</v>
      </c>
      <c r="BP742" s="34"/>
      <c r="BQ742" s="34"/>
      <c r="BR742" s="34"/>
      <c r="BS742" s="34">
        <v>0</v>
      </c>
      <c r="BT742" s="34">
        <v>0.13645901999999999</v>
      </c>
      <c r="BU742" s="34">
        <v>0</v>
      </c>
      <c r="BV742" s="34">
        <v>6.9</v>
      </c>
      <c r="BW742" s="34"/>
      <c r="BX742" s="34"/>
      <c r="BY742" s="34">
        <v>15.200001</v>
      </c>
      <c r="BZ742" s="34">
        <v>13.68</v>
      </c>
      <c r="CA742" s="34"/>
      <c r="CB742" s="34"/>
      <c r="CC742" s="34"/>
      <c r="CD742" s="34"/>
      <c r="CE742" s="34"/>
      <c r="CF742" s="34"/>
      <c r="CG742" s="34"/>
      <c r="CH742" s="34"/>
      <c r="CI742" s="34"/>
      <c r="CJ742" s="34"/>
      <c r="CK742" s="34"/>
      <c r="CL742" s="34"/>
      <c r="CM742" s="34"/>
      <c r="CN742" s="34" t="s">
        <v>2176</v>
      </c>
    </row>
    <row r="743" spans="1:92">
      <c r="A743" t="s">
        <v>2961</v>
      </c>
      <c r="B743">
        <v>1131</v>
      </c>
      <c r="C743" t="s">
        <v>658</v>
      </c>
      <c r="D743">
        <v>3.403381</v>
      </c>
      <c r="E743">
        <v>2.8290137999999998</v>
      </c>
      <c r="F743">
        <v>2604.7217000000001</v>
      </c>
      <c r="G743">
        <v>690.42529999999999</v>
      </c>
      <c r="H743">
        <v>205.18158</v>
      </c>
      <c r="I743">
        <v>1341.5543</v>
      </c>
      <c r="J743">
        <v>367.56058000000002</v>
      </c>
      <c r="K743">
        <v>9</v>
      </c>
      <c r="L743">
        <v>49.902949999999997</v>
      </c>
      <c r="M743">
        <v>113.16055</v>
      </c>
      <c r="N743" t="s">
        <v>2195</v>
      </c>
      <c r="O743">
        <v>100.09944</v>
      </c>
      <c r="P743">
        <v>148.89546000000001</v>
      </c>
      <c r="Q743">
        <v>447</v>
      </c>
      <c r="R743">
        <v>3.69</v>
      </c>
      <c r="S743">
        <v>4.0830000000000002</v>
      </c>
      <c r="T743">
        <v>3.69</v>
      </c>
      <c r="U743">
        <v>3.3639999999999999</v>
      </c>
      <c r="V743">
        <v>3.8650000000000002</v>
      </c>
      <c r="W743">
        <v>2.145</v>
      </c>
      <c r="X743">
        <v>7.1920000000000002</v>
      </c>
      <c r="Y743">
        <v>4.4740000000000002</v>
      </c>
      <c r="Z743">
        <v>7.4370000000000003</v>
      </c>
      <c r="AA743">
        <v>4.9450000000000003</v>
      </c>
      <c r="AB743">
        <v>1.6910000000000001</v>
      </c>
      <c r="AC743">
        <v>0.80100000000000005</v>
      </c>
      <c r="AD743">
        <v>63921.375</v>
      </c>
      <c r="AE743">
        <v>8815.3819999999996</v>
      </c>
      <c r="AF743">
        <v>34974.83</v>
      </c>
      <c r="AG743">
        <v>1</v>
      </c>
      <c r="AH743">
        <v>0.5</v>
      </c>
      <c r="AI743">
        <v>0.125</v>
      </c>
      <c r="AJ743">
        <v>8.3333335999999994E-2</v>
      </c>
      <c r="AK743">
        <v>0.10479442999999999</v>
      </c>
      <c r="AL743">
        <v>9.8701300000000006E-2</v>
      </c>
      <c r="AM743">
        <v>15</v>
      </c>
      <c r="AN743">
        <v>10</v>
      </c>
      <c r="AO743">
        <v>80</v>
      </c>
      <c r="AP743">
        <v>60</v>
      </c>
      <c r="AQ743" s="34">
        <v>9.8108020000000007</v>
      </c>
      <c r="AR743" s="34">
        <v>5.5342984</v>
      </c>
      <c r="AS743" s="34">
        <v>0.38524464000000003</v>
      </c>
      <c r="AT743" s="34">
        <v>35.627389999999998</v>
      </c>
      <c r="AU743" s="34">
        <v>50.987439999999999</v>
      </c>
      <c r="AV743" s="34"/>
      <c r="AW743" s="34"/>
      <c r="AX743" s="34">
        <v>0.36756638000000003</v>
      </c>
      <c r="AY743" s="34">
        <v>1.0327595000000001</v>
      </c>
      <c r="AZ743" s="34">
        <v>0.29507410000000001</v>
      </c>
      <c r="BA743" s="34">
        <v>0.5</v>
      </c>
      <c r="BB743" s="34">
        <v>0.259465</v>
      </c>
      <c r="BC743" s="34">
        <v>0</v>
      </c>
      <c r="BD743" s="34">
        <v>0</v>
      </c>
      <c r="BE743" s="34">
        <v>0.05</v>
      </c>
      <c r="BF743" s="34">
        <v>0</v>
      </c>
      <c r="BG743" s="34">
        <v>1</v>
      </c>
      <c r="BH743" s="34">
        <v>2</v>
      </c>
      <c r="BI743" s="34">
        <v>3.0000002000000001</v>
      </c>
      <c r="BJ743" s="34">
        <v>3.0000002000000001</v>
      </c>
      <c r="BK743" s="34">
        <v>2</v>
      </c>
      <c r="BL743" s="34">
        <v>1</v>
      </c>
      <c r="BM743" s="34">
        <v>1.5000001000000001</v>
      </c>
      <c r="BN743" s="34">
        <v>2</v>
      </c>
      <c r="BO743" s="34">
        <v>0.5</v>
      </c>
      <c r="BP743" s="34"/>
      <c r="BQ743" s="34"/>
      <c r="BR743" s="34"/>
      <c r="BS743" s="34">
        <v>0.30720799999999998</v>
      </c>
      <c r="BT743" s="34">
        <v>0</v>
      </c>
      <c r="BU743" s="34">
        <v>0</v>
      </c>
      <c r="BV743" s="34">
        <v>4.38</v>
      </c>
      <c r="BW743" s="34"/>
      <c r="BX743" s="34"/>
      <c r="BY743" s="34">
        <v>3.3600004000000001</v>
      </c>
      <c r="BZ743" s="34">
        <v>5.4</v>
      </c>
      <c r="CA743" s="34"/>
      <c r="CB743" s="34"/>
      <c r="CC743" s="34"/>
      <c r="CD743" s="34"/>
      <c r="CE743" s="34"/>
      <c r="CF743" s="34"/>
      <c r="CG743" s="34"/>
      <c r="CH743" s="34"/>
      <c r="CI743" s="34"/>
      <c r="CJ743" s="34"/>
      <c r="CK743" s="34"/>
      <c r="CL743" s="34"/>
      <c r="CM743" s="34"/>
      <c r="CN743" s="34" t="s">
        <v>2176</v>
      </c>
    </row>
    <row r="744" spans="1:92">
      <c r="A744" t="s">
        <v>2962</v>
      </c>
      <c r="B744">
        <v>1132</v>
      </c>
      <c r="C744" t="s">
        <v>659</v>
      </c>
      <c r="D744">
        <v>7.9190345000000004</v>
      </c>
      <c r="E744">
        <v>5.0460051999999997</v>
      </c>
      <c r="F744">
        <v>3409.8389999999999</v>
      </c>
      <c r="G744">
        <v>491.44617</v>
      </c>
      <c r="H744">
        <v>87.095730000000003</v>
      </c>
      <c r="I744">
        <v>2206.5468999999998</v>
      </c>
      <c r="J744">
        <v>624.75019999999995</v>
      </c>
      <c r="K744">
        <v>10</v>
      </c>
      <c r="L744">
        <v>105.86944</v>
      </c>
      <c r="M744">
        <v>107.36181999999999</v>
      </c>
      <c r="N744" t="s">
        <v>2197</v>
      </c>
      <c r="O744">
        <v>87.022354000000007</v>
      </c>
      <c r="P744">
        <v>162.77437</v>
      </c>
      <c r="Q744">
        <v>659</v>
      </c>
      <c r="R744">
        <v>5.6280000000000001</v>
      </c>
      <c r="S744">
        <v>4.6719999999999997</v>
      </c>
      <c r="T744">
        <v>5.6280000000000001</v>
      </c>
      <c r="U744">
        <v>4.4930000000000003</v>
      </c>
      <c r="V744">
        <v>5.2160000000000002</v>
      </c>
      <c r="W744">
        <v>2.81</v>
      </c>
      <c r="X744">
        <v>8.1229999999999993</v>
      </c>
      <c r="Y744">
        <v>6.6520000000000001</v>
      </c>
      <c r="Z744">
        <v>9</v>
      </c>
      <c r="AA744">
        <v>5.2750000000000004</v>
      </c>
      <c r="AB744">
        <v>4.7910000000000004</v>
      </c>
      <c r="AC744">
        <v>2.323</v>
      </c>
      <c r="AD744">
        <v>63663.347999999998</v>
      </c>
      <c r="AE744">
        <v>11940.48</v>
      </c>
      <c r="AF744">
        <v>41845.008000000002</v>
      </c>
      <c r="AG744">
        <v>8</v>
      </c>
      <c r="AH744">
        <v>0.5</v>
      </c>
      <c r="AI744">
        <v>0.33333333999999998</v>
      </c>
      <c r="AJ744">
        <v>0.20833334000000001</v>
      </c>
      <c r="AK744">
        <v>0.32075032999999997</v>
      </c>
      <c r="AL744">
        <v>0.31429299999999999</v>
      </c>
      <c r="AM744">
        <v>5</v>
      </c>
      <c r="AN744">
        <v>5</v>
      </c>
      <c r="AO744">
        <v>95</v>
      </c>
      <c r="AP744">
        <v>100</v>
      </c>
      <c r="AQ744" s="34">
        <v>12.452171</v>
      </c>
      <c r="AR744" s="34">
        <v>3.0187084999999998</v>
      </c>
      <c r="AS744" s="34">
        <v>0.19262232000000001</v>
      </c>
      <c r="AT744" s="34">
        <v>123.688644</v>
      </c>
      <c r="AU744" s="34">
        <v>139.20437999999999</v>
      </c>
      <c r="AV744" s="34">
        <v>2.3363686999999999E-3</v>
      </c>
      <c r="AW744" s="34">
        <v>17.229672999999998</v>
      </c>
      <c r="AX744" s="34">
        <v>4.0840709999999998</v>
      </c>
      <c r="AY744" s="34">
        <v>5.1689014000000002</v>
      </c>
      <c r="AZ744" s="34">
        <v>1.9066995</v>
      </c>
      <c r="BA744" s="34">
        <v>0.5</v>
      </c>
      <c r="BB744" s="34">
        <v>0.20024001999999999</v>
      </c>
      <c r="BC744" s="34">
        <v>0</v>
      </c>
      <c r="BD744" s="34">
        <v>0</v>
      </c>
      <c r="BE744" s="34">
        <v>2.0000001E-2</v>
      </c>
      <c r="BF744" s="34">
        <v>0</v>
      </c>
      <c r="BG744" s="34">
        <v>1.2</v>
      </c>
      <c r="BH744" s="34">
        <v>3.1000000999999999</v>
      </c>
      <c r="BI744" s="34">
        <v>3.7000003000000001</v>
      </c>
      <c r="BJ744" s="34">
        <v>13.000000999999999</v>
      </c>
      <c r="BK744" s="34">
        <v>15.000000999999999</v>
      </c>
      <c r="BL744" s="34">
        <v>2</v>
      </c>
      <c r="BM744" s="34">
        <v>5</v>
      </c>
      <c r="BN744" s="34">
        <v>5</v>
      </c>
      <c r="BO744" s="34">
        <v>0</v>
      </c>
      <c r="BP744" s="34"/>
      <c r="BQ744" s="34"/>
      <c r="BR744" s="34"/>
      <c r="BS744" s="34"/>
      <c r="BT744" s="34"/>
      <c r="BU744" s="34"/>
      <c r="BV744" s="34">
        <v>7.5000004999999996</v>
      </c>
      <c r="BW744" s="34"/>
      <c r="BX744" s="34"/>
      <c r="BY744" s="34">
        <v>17.600000000000001</v>
      </c>
      <c r="BZ744" s="34">
        <v>18</v>
      </c>
      <c r="CA744" s="34"/>
      <c r="CB744" s="34"/>
      <c r="CC744" s="34"/>
      <c r="CD744" s="34"/>
      <c r="CE744" s="34"/>
      <c r="CF744" s="34"/>
      <c r="CG744" s="34"/>
      <c r="CH744" s="34"/>
      <c r="CI744" s="34"/>
      <c r="CJ744" s="34"/>
      <c r="CK744" s="34"/>
      <c r="CL744" s="34"/>
      <c r="CM744" s="34"/>
      <c r="CN744" s="34" t="s">
        <v>2176</v>
      </c>
    </row>
    <row r="745" spans="1:92">
      <c r="A745" t="s">
        <v>2963</v>
      </c>
      <c r="B745">
        <v>1133</v>
      </c>
      <c r="C745" t="s">
        <v>660</v>
      </c>
      <c r="D745">
        <v>0.79846925000000002</v>
      </c>
      <c r="E745">
        <v>0.92190355000000002</v>
      </c>
      <c r="F745">
        <v>1480.7136</v>
      </c>
      <c r="G745">
        <v>776.26556000000005</v>
      </c>
      <c r="H745">
        <v>231.94933</v>
      </c>
      <c r="I745">
        <v>162.39648</v>
      </c>
      <c r="J745">
        <v>310.10230000000001</v>
      </c>
      <c r="K745">
        <v>8</v>
      </c>
      <c r="L745">
        <v>48.392069999999997</v>
      </c>
      <c r="M745">
        <v>92.190349999999995</v>
      </c>
      <c r="N745" t="s">
        <v>2192</v>
      </c>
      <c r="O745">
        <v>61.420715000000001</v>
      </c>
      <c r="P745">
        <v>102.43373</v>
      </c>
      <c r="Q745">
        <v>235</v>
      </c>
      <c r="R745">
        <v>1.92</v>
      </c>
      <c r="S745">
        <v>3.0779999999999998</v>
      </c>
      <c r="T745">
        <v>1.7869999999999999</v>
      </c>
      <c r="U745">
        <v>1.92</v>
      </c>
      <c r="V745">
        <v>2.7</v>
      </c>
      <c r="W745">
        <v>1.458</v>
      </c>
      <c r="X745">
        <v>4.7450000000000001</v>
      </c>
      <c r="Y745">
        <v>3.2589999999999999</v>
      </c>
      <c r="Z745">
        <v>5.298</v>
      </c>
      <c r="AA745">
        <v>4.5010000000000003</v>
      </c>
      <c r="AB745">
        <v>0.45</v>
      </c>
      <c r="AC745">
        <v>0.34699999999999998</v>
      </c>
      <c r="AD745">
        <v>81260.710000000006</v>
      </c>
      <c r="AE745">
        <v>3087.68</v>
      </c>
      <c r="AF745">
        <v>8761.5300000000007</v>
      </c>
      <c r="AG745">
        <v>1.5</v>
      </c>
      <c r="AH745">
        <v>0.5</v>
      </c>
      <c r="AI745">
        <v>8.3333339999999995E-3</v>
      </c>
      <c r="AJ745">
        <v>1.6666667999999999E-2</v>
      </c>
      <c r="AK745">
        <v>0.110371135</v>
      </c>
      <c r="AL745">
        <v>1.6741605E-2</v>
      </c>
      <c r="AM745">
        <v>15</v>
      </c>
      <c r="AN745">
        <v>15</v>
      </c>
      <c r="AO745">
        <v>55</v>
      </c>
      <c r="AP745">
        <v>40</v>
      </c>
      <c r="AQ745" s="34">
        <v>14.288551999999999</v>
      </c>
      <c r="AR745" s="34">
        <v>4.334003</v>
      </c>
      <c r="AS745" s="34">
        <v>0.19262232000000001</v>
      </c>
      <c r="AT745" s="34">
        <v>70.800929999999994</v>
      </c>
      <c r="AU745" s="34">
        <v>89.505629999999996</v>
      </c>
      <c r="AV745" s="34"/>
      <c r="AW745" s="34"/>
      <c r="AX745" s="34"/>
      <c r="AY745" s="34"/>
      <c r="AZ745" s="34">
        <v>2.9979629999999999</v>
      </c>
      <c r="BA745" s="34">
        <v>3.0000002000000001</v>
      </c>
      <c r="BB745" s="34">
        <v>0.28383999999999998</v>
      </c>
      <c r="BC745" s="34">
        <v>0</v>
      </c>
      <c r="BD745" s="34">
        <v>0</v>
      </c>
      <c r="BE745" s="34">
        <v>6.0000001999999997E-2</v>
      </c>
      <c r="BF745" s="34">
        <v>0</v>
      </c>
      <c r="BG745" s="34">
        <v>0.1</v>
      </c>
      <c r="BH745" s="34">
        <v>0.5</v>
      </c>
      <c r="BI745" s="34">
        <v>0.5</v>
      </c>
      <c r="BJ745" s="34">
        <v>4</v>
      </c>
      <c r="BK745" s="34">
        <v>1.5000001000000001</v>
      </c>
      <c r="BL745" s="34">
        <v>0</v>
      </c>
      <c r="BM745" s="34">
        <v>0.5</v>
      </c>
      <c r="BN745" s="34">
        <v>1</v>
      </c>
      <c r="BO745" s="34">
        <v>1</v>
      </c>
      <c r="BP745" s="34"/>
      <c r="BQ745" s="34"/>
      <c r="BR745" s="34"/>
      <c r="BS745" s="34">
        <v>0.43886851999999998</v>
      </c>
      <c r="BT745" s="34">
        <v>0.123543136</v>
      </c>
      <c r="BU745" s="34">
        <v>0</v>
      </c>
      <c r="BV745" s="34">
        <v>0.6</v>
      </c>
      <c r="BW745" s="34"/>
      <c r="BX745" s="34"/>
      <c r="BY745" s="34">
        <v>0.64000005000000004</v>
      </c>
      <c r="BZ745" s="34">
        <v>1.44</v>
      </c>
      <c r="CA745" s="34"/>
      <c r="CB745" s="34"/>
      <c r="CC745" s="34"/>
      <c r="CD745" s="34"/>
      <c r="CE745" s="34"/>
      <c r="CF745" s="34"/>
      <c r="CG745" s="34"/>
      <c r="CH745" s="34"/>
      <c r="CI745" s="34"/>
      <c r="CJ745" s="34"/>
      <c r="CK745" s="34"/>
      <c r="CL745" s="34"/>
      <c r="CM745" s="34"/>
      <c r="CN745" s="34" t="s">
        <v>2176</v>
      </c>
    </row>
    <row r="746" spans="1:92">
      <c r="A746" t="s">
        <v>2964</v>
      </c>
      <c r="B746">
        <v>1134</v>
      </c>
      <c r="C746" t="s">
        <v>659</v>
      </c>
      <c r="D746">
        <v>3.5448978000000002</v>
      </c>
      <c r="E746">
        <v>2.9787249999999998</v>
      </c>
      <c r="F746">
        <v>2853.8555000000001</v>
      </c>
      <c r="G746">
        <v>706.14419999999996</v>
      </c>
      <c r="H746">
        <v>166.5994</v>
      </c>
      <c r="I746">
        <v>1356.3616</v>
      </c>
      <c r="J746">
        <v>624.75019999999995</v>
      </c>
      <c r="K746">
        <v>9</v>
      </c>
      <c r="L746">
        <v>51.977974000000003</v>
      </c>
      <c r="M746">
        <v>119.148994</v>
      </c>
      <c r="N746" t="s">
        <v>2184</v>
      </c>
      <c r="O746">
        <v>77.062995999999998</v>
      </c>
      <c r="P746">
        <v>99.29083</v>
      </c>
      <c r="Q746">
        <v>449</v>
      </c>
      <c r="R746">
        <v>3.766</v>
      </c>
      <c r="S746">
        <v>4.274</v>
      </c>
      <c r="T746">
        <v>3.766</v>
      </c>
      <c r="U746">
        <v>3.452</v>
      </c>
      <c r="V746">
        <v>3.7669999999999999</v>
      </c>
      <c r="W746">
        <v>2.4209999999999998</v>
      </c>
      <c r="X746">
        <v>4.7450000000000001</v>
      </c>
      <c r="Y746">
        <v>4.7850000000000001</v>
      </c>
      <c r="Z746">
        <v>9</v>
      </c>
      <c r="AA746">
        <v>6.4589999999999996</v>
      </c>
      <c r="AB746">
        <v>2.0470000000000002</v>
      </c>
      <c r="AC746">
        <v>0.93899999999999995</v>
      </c>
      <c r="AD746">
        <v>81260.710000000006</v>
      </c>
      <c r="AE746">
        <v>9498.93</v>
      </c>
      <c r="AF746">
        <v>47913.305</v>
      </c>
      <c r="AG746">
        <v>1</v>
      </c>
      <c r="AH746">
        <v>0.2</v>
      </c>
      <c r="AI746">
        <v>0.16666666999999999</v>
      </c>
      <c r="AJ746">
        <v>8.3333335999999994E-2</v>
      </c>
      <c r="AK746">
        <v>0.10487465999999999</v>
      </c>
      <c r="AL746">
        <v>9.8467860000000004E-2</v>
      </c>
      <c r="AM746">
        <v>15</v>
      </c>
      <c r="AN746">
        <v>15</v>
      </c>
      <c r="AO746">
        <v>60</v>
      </c>
      <c r="AP746">
        <v>60</v>
      </c>
      <c r="AQ746" s="34">
        <v>14.288551999999999</v>
      </c>
      <c r="AR746" s="34">
        <v>4.334003</v>
      </c>
      <c r="AS746" s="34">
        <v>0.19262232000000001</v>
      </c>
      <c r="AT746" s="34">
        <v>70.800929999999994</v>
      </c>
      <c r="AU746" s="34">
        <v>89.505629999999996</v>
      </c>
      <c r="AV746" s="34"/>
      <c r="AW746" s="34"/>
      <c r="AX746" s="34"/>
      <c r="AY746" s="34"/>
      <c r="AZ746" s="34">
        <v>2.9979629999999999</v>
      </c>
      <c r="BA746" s="34">
        <v>3.0000002000000001</v>
      </c>
      <c r="BB746" s="34">
        <v>0.259465</v>
      </c>
      <c r="BC746" s="34">
        <v>0</v>
      </c>
      <c r="BD746" s="34">
        <v>0</v>
      </c>
      <c r="BE746" s="34">
        <v>4.0000002999999999E-2</v>
      </c>
      <c r="BF746" s="34">
        <v>0</v>
      </c>
      <c r="BG746" s="34">
        <v>0.8</v>
      </c>
      <c r="BH746" s="34">
        <v>2.2000000000000002</v>
      </c>
      <c r="BI746" s="34">
        <v>3.5000002000000001</v>
      </c>
      <c r="BJ746" s="34">
        <v>4</v>
      </c>
      <c r="BK746" s="34">
        <v>1.5000001000000001</v>
      </c>
      <c r="BL746" s="34">
        <v>0.5</v>
      </c>
      <c r="BM746" s="34">
        <v>1.5000001000000001</v>
      </c>
      <c r="BN746" s="34">
        <v>1.5000001000000001</v>
      </c>
      <c r="BO746" s="34">
        <v>1</v>
      </c>
      <c r="BP746" s="34"/>
      <c r="BQ746" s="34"/>
      <c r="BR746" s="34"/>
      <c r="BS746" s="34">
        <v>0.21943425999999999</v>
      </c>
      <c r="BT746" s="34">
        <v>0.66161939999999997</v>
      </c>
      <c r="BU746" s="34">
        <v>0</v>
      </c>
      <c r="BV746" s="34">
        <v>3.0000002000000001</v>
      </c>
      <c r="BW746" s="34"/>
      <c r="BX746" s="34"/>
      <c r="BY746" s="34">
        <v>3.3600004000000001</v>
      </c>
      <c r="BZ746" s="34">
        <v>5.4</v>
      </c>
      <c r="CA746" s="34"/>
      <c r="CB746" s="34"/>
      <c r="CC746" s="34"/>
      <c r="CD746" s="34"/>
      <c r="CE746" s="34"/>
      <c r="CF746" s="34"/>
      <c r="CG746" s="34"/>
      <c r="CH746" s="34"/>
      <c r="CI746" s="34"/>
      <c r="CJ746" s="34"/>
      <c r="CK746" s="34"/>
      <c r="CL746" s="34"/>
      <c r="CM746" s="34"/>
      <c r="CN746" s="34" t="s">
        <v>2176</v>
      </c>
    </row>
    <row r="747" spans="1:92">
      <c r="A747" t="s">
        <v>2965</v>
      </c>
      <c r="B747">
        <v>1135</v>
      </c>
      <c r="C747" t="s">
        <v>659</v>
      </c>
      <c r="D747">
        <v>3.5458219999999998</v>
      </c>
      <c r="E747">
        <v>2.9262326000000001</v>
      </c>
      <c r="F747">
        <v>2540.5405000000001</v>
      </c>
      <c r="G747">
        <v>469.48025999999999</v>
      </c>
      <c r="H747">
        <v>82.415629999999993</v>
      </c>
      <c r="I747">
        <v>1363.8943999999999</v>
      </c>
      <c r="J747">
        <v>624.75019999999995</v>
      </c>
      <c r="K747">
        <v>9</v>
      </c>
      <c r="L747">
        <v>51.991523999999998</v>
      </c>
      <c r="M747">
        <v>117.0493</v>
      </c>
      <c r="N747" t="s">
        <v>2184</v>
      </c>
      <c r="O747">
        <v>77.083083999999999</v>
      </c>
      <c r="P747">
        <v>97.541083999999998</v>
      </c>
      <c r="Q747">
        <v>459</v>
      </c>
      <c r="R747">
        <v>3.766</v>
      </c>
      <c r="S747">
        <v>4.032</v>
      </c>
      <c r="T747">
        <v>3.766</v>
      </c>
      <c r="U747">
        <v>3.4209999999999998</v>
      </c>
      <c r="V747">
        <v>4.8099999999999996</v>
      </c>
      <c r="W747">
        <v>3.0830000000000002</v>
      </c>
      <c r="X747">
        <v>8.1229999999999993</v>
      </c>
      <c r="Y747">
        <v>5.43</v>
      </c>
      <c r="Z747">
        <v>9</v>
      </c>
      <c r="AA747">
        <v>5.694</v>
      </c>
      <c r="AB747">
        <v>2.89</v>
      </c>
      <c r="AC747">
        <v>1.0900000000000001</v>
      </c>
      <c r="AD747">
        <v>67664.58</v>
      </c>
      <c r="AE747">
        <v>9340.48</v>
      </c>
      <c r="AF747">
        <v>46219.055</v>
      </c>
      <c r="AG747">
        <v>8</v>
      </c>
      <c r="AH747">
        <v>0.5</v>
      </c>
      <c r="AI747">
        <v>0.125</v>
      </c>
      <c r="AJ747">
        <v>0.125</v>
      </c>
      <c r="AK747">
        <v>0.12795480000000001</v>
      </c>
      <c r="AL747">
        <v>9.9208450000000004E-2</v>
      </c>
      <c r="AM747">
        <v>5</v>
      </c>
      <c r="AN747">
        <v>5</v>
      </c>
      <c r="AO747">
        <v>80</v>
      </c>
      <c r="AP747">
        <v>90</v>
      </c>
      <c r="AQ747" s="34">
        <v>13.584187500000001</v>
      </c>
      <c r="AR747" s="34">
        <v>2.889335</v>
      </c>
      <c r="AS747" s="34">
        <v>0.19262232000000001</v>
      </c>
      <c r="AT747" s="34">
        <v>68.54222</v>
      </c>
      <c r="AU747" s="34">
        <v>85.023219999999995</v>
      </c>
      <c r="AV747" s="34"/>
      <c r="AW747" s="34"/>
      <c r="AX747" s="34">
        <v>0.36756632</v>
      </c>
      <c r="AY747" s="34">
        <v>1.0327595000000001</v>
      </c>
      <c r="AZ747" s="34">
        <v>0.29507410000000001</v>
      </c>
      <c r="BA747" s="34">
        <v>0.5</v>
      </c>
      <c r="BB747" s="34">
        <v>0.20024001999999999</v>
      </c>
      <c r="BC747" s="34">
        <v>0</v>
      </c>
      <c r="BD747" s="34">
        <v>0</v>
      </c>
      <c r="BE747" s="34">
        <v>2.0000001E-2</v>
      </c>
      <c r="BF747" s="34">
        <v>0</v>
      </c>
      <c r="BG747" s="34">
        <v>1</v>
      </c>
      <c r="BH747" s="34">
        <v>2</v>
      </c>
      <c r="BI747" s="34">
        <v>3.0000002000000001</v>
      </c>
      <c r="BJ747" s="34">
        <v>2</v>
      </c>
      <c r="BK747" s="34">
        <v>2</v>
      </c>
      <c r="BL747" s="34">
        <v>2</v>
      </c>
      <c r="BM747" s="34">
        <v>1.5000001000000001</v>
      </c>
      <c r="BN747" s="34">
        <v>2</v>
      </c>
      <c r="BO747" s="34">
        <v>0.5</v>
      </c>
      <c r="BP747" s="34"/>
      <c r="BQ747" s="34"/>
      <c r="BR747" s="34"/>
      <c r="BS747" s="34">
        <v>0</v>
      </c>
      <c r="BT747" s="34">
        <v>0.21620049999999999</v>
      </c>
      <c r="BU747" s="34">
        <v>0</v>
      </c>
      <c r="BV747" s="34">
        <v>4.5</v>
      </c>
      <c r="BW747" s="34"/>
      <c r="BX747" s="34"/>
      <c r="BY747" s="34">
        <v>7.9200005999999998</v>
      </c>
      <c r="BZ747" s="34">
        <v>9.7200000000000006</v>
      </c>
      <c r="CA747" s="34"/>
      <c r="CB747" s="34"/>
      <c r="CC747" s="34"/>
      <c r="CD747" s="34"/>
      <c r="CE747" s="34"/>
      <c r="CF747" s="34"/>
      <c r="CG747" s="34"/>
      <c r="CH747" s="34"/>
      <c r="CI747" s="34"/>
      <c r="CJ747" s="34"/>
      <c r="CK747" s="34"/>
      <c r="CL747" s="34"/>
      <c r="CM747" s="34"/>
      <c r="CN747" s="34" t="s">
        <v>2233</v>
      </c>
    </row>
    <row r="748" spans="1:92">
      <c r="A748" t="s">
        <v>2966</v>
      </c>
      <c r="B748">
        <v>1136</v>
      </c>
      <c r="C748" t="s">
        <v>659</v>
      </c>
      <c r="D748">
        <v>4.7072535000000002</v>
      </c>
      <c r="E748">
        <v>3.4437470000000001</v>
      </c>
      <c r="F748">
        <v>2973.1677</v>
      </c>
      <c r="G748">
        <v>700.28765999999996</v>
      </c>
      <c r="H748">
        <v>248.85123999999999</v>
      </c>
      <c r="I748">
        <v>1399.2783999999999</v>
      </c>
      <c r="J748">
        <v>624.75019999999995</v>
      </c>
      <c r="K748">
        <v>9</v>
      </c>
      <c r="L748">
        <v>69.02131</v>
      </c>
      <c r="M748">
        <v>137.7499</v>
      </c>
      <c r="N748" t="s">
        <v>2184</v>
      </c>
      <c r="O748">
        <v>102.331604</v>
      </c>
      <c r="P748">
        <v>114.79156999999999</v>
      </c>
      <c r="Q748">
        <v>456</v>
      </c>
      <c r="R748">
        <v>4.3390000000000004</v>
      </c>
      <c r="S748">
        <v>4.3620000000000001</v>
      </c>
      <c r="T748">
        <v>4.3390000000000004</v>
      </c>
      <c r="U748">
        <v>3.7109999999999999</v>
      </c>
      <c r="V748">
        <v>4.9169999999999998</v>
      </c>
      <c r="W748">
        <v>3.1179999999999999</v>
      </c>
      <c r="X748">
        <v>8.1229999999999993</v>
      </c>
      <c r="Y748">
        <v>5.6459999999999999</v>
      </c>
      <c r="Z748">
        <v>6.0869999999999997</v>
      </c>
      <c r="AA748">
        <v>4.4039999999999999</v>
      </c>
      <c r="AB748">
        <v>1.1140000000000001</v>
      </c>
      <c r="AC748">
        <v>0.56899999999999995</v>
      </c>
      <c r="AD748">
        <v>67664.58</v>
      </c>
      <c r="AE748">
        <v>9538.93</v>
      </c>
      <c r="AF748">
        <v>20407.7</v>
      </c>
      <c r="AG748">
        <v>1</v>
      </c>
      <c r="AH748">
        <v>0.5</v>
      </c>
      <c r="AI748">
        <v>0.125</v>
      </c>
      <c r="AJ748">
        <v>0.20833334000000001</v>
      </c>
      <c r="AK748">
        <v>0.11056841000000001</v>
      </c>
      <c r="AL748">
        <v>0.10528100999999999</v>
      </c>
      <c r="AM748">
        <v>15</v>
      </c>
      <c r="AN748">
        <v>15</v>
      </c>
      <c r="AO748">
        <v>85</v>
      </c>
      <c r="AP748">
        <v>100</v>
      </c>
      <c r="AQ748" s="34">
        <v>13.584187500000001</v>
      </c>
      <c r="AR748" s="34">
        <v>2.889335</v>
      </c>
      <c r="AS748" s="34">
        <v>0.19262232000000001</v>
      </c>
      <c r="AT748" s="34">
        <v>68.54222</v>
      </c>
      <c r="AU748" s="34">
        <v>85.023219999999995</v>
      </c>
      <c r="AV748" s="34"/>
      <c r="AW748" s="34"/>
      <c r="AX748" s="34">
        <v>3.6756636999999999</v>
      </c>
      <c r="AY748" s="34">
        <v>1.0327595000000001</v>
      </c>
      <c r="AZ748" s="34">
        <v>0.29507410000000001</v>
      </c>
      <c r="BA748" s="34">
        <v>0.5</v>
      </c>
      <c r="BB748" s="34">
        <v>0.259465</v>
      </c>
      <c r="BC748" s="34">
        <v>0</v>
      </c>
      <c r="BD748" s="34">
        <v>0</v>
      </c>
      <c r="BE748" s="34">
        <v>6.0000001999999997E-2</v>
      </c>
      <c r="BF748" s="34">
        <v>0</v>
      </c>
      <c r="BG748" s="34">
        <v>1</v>
      </c>
      <c r="BH748" s="34">
        <v>2</v>
      </c>
      <c r="BI748" s="34">
        <v>3.0000002000000001</v>
      </c>
      <c r="BJ748" s="34">
        <v>2</v>
      </c>
      <c r="BK748" s="34">
        <v>2</v>
      </c>
      <c r="BL748" s="34">
        <v>2</v>
      </c>
      <c r="BM748" s="34">
        <v>1.5000001000000001</v>
      </c>
      <c r="BN748" s="34">
        <v>2</v>
      </c>
      <c r="BO748" s="34">
        <v>0.5</v>
      </c>
      <c r="BP748" s="34"/>
      <c r="BQ748" s="34"/>
      <c r="BR748" s="34"/>
      <c r="BS748" s="34">
        <v>0</v>
      </c>
      <c r="BT748" s="34">
        <v>0.21620049999999999</v>
      </c>
      <c r="BU748" s="34">
        <v>0</v>
      </c>
      <c r="BV748" s="34">
        <v>7.5000004999999996</v>
      </c>
      <c r="BW748" s="34"/>
      <c r="BX748" s="34"/>
      <c r="BY748" s="34">
        <v>3.92</v>
      </c>
      <c r="BZ748" s="34">
        <v>3.7800001999999999</v>
      </c>
      <c r="CA748" s="34"/>
      <c r="CB748" s="34"/>
      <c r="CC748" s="34"/>
      <c r="CD748" s="34"/>
      <c r="CE748" s="34"/>
      <c r="CF748" s="34"/>
      <c r="CG748" s="34"/>
      <c r="CH748" s="34"/>
      <c r="CI748" s="34"/>
      <c r="CJ748" s="34"/>
      <c r="CK748" s="34"/>
      <c r="CL748" s="34"/>
      <c r="CM748" s="34"/>
      <c r="CN748" s="34" t="s">
        <v>2176</v>
      </c>
    </row>
    <row r="749" spans="1:92">
      <c r="A749" t="s">
        <v>2967</v>
      </c>
      <c r="B749">
        <v>1137</v>
      </c>
      <c r="C749" t="s">
        <v>573</v>
      </c>
      <c r="D749">
        <v>1.2842304</v>
      </c>
      <c r="E749">
        <v>1.2494274000000001</v>
      </c>
      <c r="F749">
        <v>1275.1277</v>
      </c>
      <c r="G749">
        <v>7.5184309999999996</v>
      </c>
      <c r="H749">
        <v>93.204009999999997</v>
      </c>
      <c r="I749">
        <v>549.65509999999995</v>
      </c>
      <c r="J749">
        <v>624.75019999999995</v>
      </c>
      <c r="K749">
        <v>8</v>
      </c>
      <c r="L749">
        <v>77.832139999999995</v>
      </c>
      <c r="M749">
        <v>124.94274</v>
      </c>
      <c r="N749" t="s">
        <v>2172</v>
      </c>
      <c r="O749">
        <v>67.591070000000002</v>
      </c>
      <c r="P749">
        <v>104.11893999999999</v>
      </c>
      <c r="Q749">
        <v>232</v>
      </c>
      <c r="R749">
        <v>2.266</v>
      </c>
      <c r="S749">
        <v>2.8570000000000002</v>
      </c>
      <c r="T749">
        <v>2.266</v>
      </c>
      <c r="U749">
        <v>2.2360000000000002</v>
      </c>
      <c r="V749">
        <v>3.468</v>
      </c>
      <c r="W749">
        <v>4.3310000000000004</v>
      </c>
      <c r="X749">
        <v>8.1229999999999993</v>
      </c>
      <c r="Y749">
        <v>1.052</v>
      </c>
      <c r="Z749">
        <v>2.222</v>
      </c>
      <c r="AA749">
        <v>1.3320000000000001</v>
      </c>
      <c r="AB749">
        <v>0.439</v>
      </c>
      <c r="AC749">
        <v>0.45100000000000001</v>
      </c>
      <c r="AD749">
        <v>9507.4509999999991</v>
      </c>
      <c r="AE749">
        <v>5384.64</v>
      </c>
      <c r="AF749">
        <v>17125.745999999999</v>
      </c>
      <c r="AG749">
        <v>0.2</v>
      </c>
      <c r="AH749">
        <v>0.6</v>
      </c>
      <c r="AI749">
        <v>8.3333335999999994E-2</v>
      </c>
      <c r="AJ749">
        <v>4.1666667999999997E-2</v>
      </c>
      <c r="AK749">
        <v>3.9985991999999998E-2</v>
      </c>
      <c r="AL749">
        <v>4.0974735999999998E-2</v>
      </c>
      <c r="AM749">
        <v>1</v>
      </c>
      <c r="AN749">
        <v>2</v>
      </c>
      <c r="AO749">
        <v>50</v>
      </c>
      <c r="AP749">
        <v>50</v>
      </c>
      <c r="AQ749" s="34">
        <v>0.57499206000000003</v>
      </c>
      <c r="AR749" s="34">
        <v>0</v>
      </c>
      <c r="AS749" s="34">
        <v>0.30187081999999998</v>
      </c>
      <c r="AT749" s="34">
        <v>0.41260105000000002</v>
      </c>
      <c r="AU749" s="34">
        <v>1.2376328000000001</v>
      </c>
      <c r="AV749" s="34"/>
      <c r="AW749" s="34"/>
      <c r="AX749" s="34">
        <v>3.5547751999999999</v>
      </c>
      <c r="AY749" s="34">
        <v>5.3909735999999997</v>
      </c>
      <c r="AZ749" s="34"/>
      <c r="BA749" s="34">
        <v>3.0000002000000001</v>
      </c>
      <c r="BB749" s="34">
        <v>2.232E-2</v>
      </c>
      <c r="BC749" s="34">
        <v>0</v>
      </c>
      <c r="BD749" s="34">
        <v>0</v>
      </c>
      <c r="BE749" s="34">
        <v>2.0000001E-2</v>
      </c>
      <c r="BF749" s="34">
        <v>0</v>
      </c>
      <c r="BG749" s="34">
        <v>0.2</v>
      </c>
      <c r="BH749" s="34">
        <v>1</v>
      </c>
      <c r="BI749" s="34">
        <v>3.1000000999999999</v>
      </c>
      <c r="BJ749" s="34">
        <v>10</v>
      </c>
      <c r="BK749" s="34">
        <v>0.4</v>
      </c>
      <c r="BL749" s="34">
        <v>0</v>
      </c>
      <c r="BM749" s="34">
        <v>0.5</v>
      </c>
      <c r="BN749" s="34">
        <v>0.2</v>
      </c>
      <c r="BO749" s="34">
        <v>0</v>
      </c>
      <c r="BP749" s="34">
        <v>3.9697163000000001E-2</v>
      </c>
      <c r="BQ749" s="34"/>
      <c r="BR749" s="34"/>
      <c r="BS749" s="34">
        <v>0</v>
      </c>
      <c r="BT749" s="34">
        <v>1.8378317000000002E-2</v>
      </c>
      <c r="BU749" s="34">
        <v>0</v>
      </c>
      <c r="BV749" s="34">
        <v>1.5000001000000001</v>
      </c>
      <c r="BW749" s="34"/>
      <c r="BX749" s="34"/>
      <c r="BY749" s="34">
        <v>0.4</v>
      </c>
      <c r="BZ749" s="34"/>
      <c r="CA749" s="34"/>
      <c r="CB749" s="34"/>
      <c r="CC749" s="34"/>
      <c r="CD749" s="34"/>
      <c r="CE749" s="34"/>
      <c r="CF749" s="34"/>
      <c r="CG749" s="34"/>
      <c r="CH749" s="34"/>
      <c r="CI749" s="34"/>
      <c r="CJ749" s="34"/>
      <c r="CK749" s="34"/>
      <c r="CL749" s="34"/>
      <c r="CM749" s="34"/>
      <c r="CN749" s="34" t="s">
        <v>2182</v>
      </c>
    </row>
    <row r="750" spans="1:92">
      <c r="A750" t="s">
        <v>2968</v>
      </c>
      <c r="B750">
        <v>1138</v>
      </c>
      <c r="C750" t="s">
        <v>573</v>
      </c>
      <c r="D750">
        <v>1.3610310000000001</v>
      </c>
      <c r="E750">
        <v>0.72745760000000004</v>
      </c>
      <c r="F750">
        <v>658.33079999999995</v>
      </c>
      <c r="G750">
        <v>0.74002177000000002</v>
      </c>
      <c r="H750">
        <v>31.220417000000001</v>
      </c>
      <c r="I750">
        <v>1.6202098</v>
      </c>
      <c r="J750">
        <v>624.75019999999995</v>
      </c>
      <c r="K750">
        <v>8</v>
      </c>
      <c r="L750">
        <v>82.486725000000007</v>
      </c>
      <c r="M750">
        <v>72.745760000000004</v>
      </c>
      <c r="N750" t="s">
        <v>2192</v>
      </c>
      <c r="O750">
        <v>104.6947</v>
      </c>
      <c r="P750">
        <v>80.828630000000004</v>
      </c>
      <c r="Q750">
        <v>231</v>
      </c>
      <c r="R750">
        <v>2.3330000000000002</v>
      </c>
      <c r="S750">
        <v>2.0529999999999999</v>
      </c>
      <c r="T750">
        <v>2.3330000000000002</v>
      </c>
      <c r="U750">
        <v>1.706</v>
      </c>
      <c r="V750">
        <v>2.9460000000000002</v>
      </c>
      <c r="W750">
        <v>3.4239999999999999</v>
      </c>
      <c r="X750">
        <v>8.1229999999999993</v>
      </c>
      <c r="Y750">
        <v>0.74199999999999999</v>
      </c>
      <c r="Z750">
        <v>1.1220000000000001</v>
      </c>
      <c r="AA750">
        <v>0.80500000000000005</v>
      </c>
      <c r="AB750">
        <v>0.16</v>
      </c>
      <c r="AC750">
        <v>0.157</v>
      </c>
      <c r="AD750">
        <v>9507.4509999999991</v>
      </c>
      <c r="AE750">
        <v>3784.6401000000001</v>
      </c>
      <c r="AF750">
        <v>6587.2479999999996</v>
      </c>
      <c r="AG750">
        <v>0.2</v>
      </c>
      <c r="AH750">
        <v>0.6</v>
      </c>
      <c r="AI750">
        <v>1.6666667999999999E-2</v>
      </c>
      <c r="AJ750">
        <v>4.1666667999999997E-2</v>
      </c>
      <c r="AK750">
        <v>2.5068937999999999E-3</v>
      </c>
      <c r="AL750">
        <v>2.5555553999999999E-3</v>
      </c>
      <c r="AM750">
        <v>1</v>
      </c>
      <c r="AN750">
        <v>2</v>
      </c>
      <c r="AO750">
        <v>10</v>
      </c>
      <c r="AP750">
        <v>50</v>
      </c>
      <c r="AQ750" s="34">
        <v>0.57499206000000003</v>
      </c>
      <c r="AR750" s="34">
        <v>0</v>
      </c>
      <c r="AS750" s="34">
        <v>0.30187081999999998</v>
      </c>
      <c r="AT750" s="34">
        <v>0.41260105000000002</v>
      </c>
      <c r="AU750" s="34">
        <v>1.2376328000000001</v>
      </c>
      <c r="AV750" s="34"/>
      <c r="AW750" s="34"/>
      <c r="AX750" s="34">
        <v>0.41820887000000001</v>
      </c>
      <c r="AY750" s="34"/>
      <c r="AZ750" s="34"/>
      <c r="BA750" s="34">
        <v>3.0000002000000001</v>
      </c>
      <c r="BB750" s="34">
        <v>2.2320001999999999E-2</v>
      </c>
      <c r="BC750" s="34">
        <v>0</v>
      </c>
      <c r="BD750" s="34">
        <v>0</v>
      </c>
      <c r="BE750" s="34">
        <v>2.0000001E-2</v>
      </c>
      <c r="BF750" s="34">
        <v>0</v>
      </c>
      <c r="BG750" s="34">
        <v>0.1</v>
      </c>
      <c r="BH750" s="34">
        <v>0.3</v>
      </c>
      <c r="BI750" s="34">
        <v>0.3</v>
      </c>
      <c r="BJ750" s="34">
        <v>3.0000002000000001</v>
      </c>
      <c r="BK750" s="34">
        <v>0.4</v>
      </c>
      <c r="BL750" s="34">
        <v>0</v>
      </c>
      <c r="BM750" s="34">
        <v>0.2</v>
      </c>
      <c r="BN750" s="34">
        <v>0.2</v>
      </c>
      <c r="BO750" s="34">
        <v>0</v>
      </c>
      <c r="BP750" s="34">
        <v>3.9697163000000001E-2</v>
      </c>
      <c r="BQ750" s="34"/>
      <c r="BR750" s="34"/>
      <c r="BS750" s="34">
        <v>1.1270465000000001</v>
      </c>
      <c r="BT750" s="34">
        <v>1.8378317000000002E-2</v>
      </c>
      <c r="BU750" s="34">
        <v>0</v>
      </c>
      <c r="BV750" s="34">
        <v>1.5000001000000001</v>
      </c>
      <c r="BW750" s="34"/>
      <c r="BX750" s="34"/>
      <c r="BY750" s="34">
        <v>0.4</v>
      </c>
      <c r="BZ750" s="34"/>
      <c r="CA750" s="34"/>
      <c r="CB750" s="34"/>
      <c r="CC750" s="34"/>
      <c r="CD750" s="34"/>
      <c r="CE750" s="34"/>
      <c r="CF750" s="34"/>
      <c r="CG750" s="34"/>
      <c r="CH750" s="34"/>
      <c r="CI750" s="34"/>
      <c r="CJ750" s="34"/>
      <c r="CK750" s="34"/>
      <c r="CL750" s="34"/>
      <c r="CM750" s="34"/>
      <c r="CN750" s="34" t="s">
        <v>2176</v>
      </c>
    </row>
    <row r="751" spans="1:92">
      <c r="A751" t="s">
        <v>2969</v>
      </c>
      <c r="B751">
        <v>1139</v>
      </c>
      <c r="C751" t="s">
        <v>575</v>
      </c>
      <c r="D751">
        <v>1.7914928999999999</v>
      </c>
      <c r="E751">
        <v>1.6105832</v>
      </c>
      <c r="F751">
        <v>1477.0652</v>
      </c>
      <c r="G751">
        <v>8.7528360000000003</v>
      </c>
      <c r="H751">
        <v>100.36832</v>
      </c>
      <c r="I751">
        <v>743.19380000000001</v>
      </c>
      <c r="J751">
        <v>624.75019999999995</v>
      </c>
      <c r="K751">
        <v>8</v>
      </c>
      <c r="L751">
        <v>108.57532</v>
      </c>
      <c r="M751">
        <v>161.05832000000001</v>
      </c>
      <c r="N751" t="s">
        <v>2217</v>
      </c>
      <c r="O751">
        <v>77.891000000000005</v>
      </c>
      <c r="P751">
        <v>89.476844999999997</v>
      </c>
      <c r="Q751">
        <v>343</v>
      </c>
      <c r="R751">
        <v>2.677</v>
      </c>
      <c r="S751">
        <v>3.0750000000000002</v>
      </c>
      <c r="T751">
        <v>2.677</v>
      </c>
      <c r="U751">
        <v>2.5379999999999998</v>
      </c>
      <c r="V751">
        <v>3.8069999999999999</v>
      </c>
      <c r="W751">
        <v>4.8369999999999997</v>
      </c>
      <c r="X751">
        <v>8.1229999999999993</v>
      </c>
      <c r="Y751">
        <v>1.337</v>
      </c>
      <c r="Z751">
        <v>3.1989999999999998</v>
      </c>
      <c r="AA751">
        <v>1.72</v>
      </c>
      <c r="AB751">
        <v>0.624</v>
      </c>
      <c r="AC751">
        <v>0.85499999999999998</v>
      </c>
      <c r="AD751">
        <v>14164.887000000001</v>
      </c>
      <c r="AE751">
        <v>5384.64</v>
      </c>
      <c r="AF751">
        <v>20240.386999999999</v>
      </c>
      <c r="AG751">
        <v>0.2</v>
      </c>
      <c r="AH751">
        <v>0.6</v>
      </c>
      <c r="AI751">
        <v>0.125</v>
      </c>
      <c r="AJ751">
        <v>4.1666667999999997E-2</v>
      </c>
      <c r="AK751">
        <v>7.1715966000000006E-2</v>
      </c>
      <c r="AL751">
        <v>7.3530620000000005E-2</v>
      </c>
      <c r="AM751">
        <v>1</v>
      </c>
      <c r="AN751">
        <v>2</v>
      </c>
      <c r="AO751">
        <v>60</v>
      </c>
      <c r="AP751">
        <v>70</v>
      </c>
      <c r="AQ751" s="34">
        <v>1.6099777</v>
      </c>
      <c r="AR751" s="34">
        <v>0</v>
      </c>
      <c r="AS751" s="34">
        <v>0.43124404999999999</v>
      </c>
      <c r="AT751" s="34">
        <v>7.9657444999999996</v>
      </c>
      <c r="AU751" s="34">
        <v>10.006966</v>
      </c>
      <c r="AV751" s="34"/>
      <c r="AW751" s="34"/>
      <c r="AX751" s="34">
        <v>0.52276104999999995</v>
      </c>
      <c r="AY751" s="34">
        <v>1.0781946</v>
      </c>
      <c r="AZ751" s="34">
        <v>1.0781946</v>
      </c>
      <c r="BA751" s="34">
        <v>3.0000002000000001</v>
      </c>
      <c r="BB751" s="34">
        <v>2.2320001999999999E-2</v>
      </c>
      <c r="BC751" s="34">
        <v>0</v>
      </c>
      <c r="BD751" s="34">
        <v>0</v>
      </c>
      <c r="BE751" s="34">
        <v>2.0000001E-2</v>
      </c>
      <c r="BF751" s="34">
        <v>0</v>
      </c>
      <c r="BG751" s="34">
        <v>0.2</v>
      </c>
      <c r="BH751" s="34">
        <v>1</v>
      </c>
      <c r="BI751" s="34">
        <v>3.1000000999999999</v>
      </c>
      <c r="BJ751" s="34">
        <v>15.000000999999999</v>
      </c>
      <c r="BK751" s="34">
        <v>0.4</v>
      </c>
      <c r="BL751" s="34">
        <v>0</v>
      </c>
      <c r="BM751" s="34">
        <v>0.5</v>
      </c>
      <c r="BN751" s="34">
        <v>0.2</v>
      </c>
      <c r="BO751" s="34">
        <v>0</v>
      </c>
      <c r="BP751" s="34">
        <v>3.9697163000000001E-2</v>
      </c>
      <c r="BQ751" s="34"/>
      <c r="BR751" s="34"/>
      <c r="BS751" s="34">
        <v>0</v>
      </c>
      <c r="BT751" s="34">
        <v>1.8378317000000002E-2</v>
      </c>
      <c r="BU751" s="34">
        <v>0</v>
      </c>
      <c r="BV751" s="34">
        <v>1.5000001000000001</v>
      </c>
      <c r="BW751" s="34"/>
      <c r="BX751" s="34"/>
      <c r="BY751" s="34">
        <v>0.8</v>
      </c>
      <c r="BZ751" s="34"/>
      <c r="CA751" s="34"/>
      <c r="CB751" s="34"/>
      <c r="CC751" s="34"/>
      <c r="CD751" s="34"/>
      <c r="CE751" s="34"/>
      <c r="CF751" s="34"/>
      <c r="CG751" s="34"/>
      <c r="CH751" s="34"/>
      <c r="CI751" s="34"/>
      <c r="CJ751" s="34"/>
      <c r="CK751" s="34"/>
      <c r="CL751" s="34"/>
      <c r="CM751" s="34"/>
      <c r="CN751" s="34" t="s">
        <v>2176</v>
      </c>
    </row>
    <row r="752" spans="1:92">
      <c r="A752" t="s">
        <v>2970</v>
      </c>
      <c r="B752">
        <v>1140</v>
      </c>
      <c r="C752" t="s">
        <v>576</v>
      </c>
      <c r="D752">
        <v>2.7564244000000002</v>
      </c>
      <c r="E752">
        <v>1.7836087</v>
      </c>
      <c r="F752">
        <v>1286.8952999999999</v>
      </c>
      <c r="G752">
        <v>8.2479589999999998</v>
      </c>
      <c r="H752">
        <v>97.683149999999998</v>
      </c>
      <c r="I752">
        <v>556.21389999999997</v>
      </c>
      <c r="J752">
        <v>624.75019999999995</v>
      </c>
      <c r="K752">
        <v>8</v>
      </c>
      <c r="L752">
        <v>167.05601999999999</v>
      </c>
      <c r="M752">
        <v>178.36087000000001</v>
      </c>
      <c r="N752" t="s">
        <v>2208</v>
      </c>
      <c r="O752">
        <v>119.84453999999999</v>
      </c>
      <c r="P752">
        <v>111.47554</v>
      </c>
      <c r="Q752">
        <v>344</v>
      </c>
      <c r="R752">
        <v>3.32</v>
      </c>
      <c r="S752">
        <v>2.87</v>
      </c>
      <c r="T752">
        <v>3.32</v>
      </c>
      <c r="U752">
        <v>2.6709999999999998</v>
      </c>
      <c r="V752">
        <v>4.431</v>
      </c>
      <c r="W752">
        <v>5.056</v>
      </c>
      <c r="X752">
        <v>8.8550000000000004</v>
      </c>
      <c r="Y752">
        <v>2.33</v>
      </c>
      <c r="Z752">
        <v>3.6760000000000002</v>
      </c>
      <c r="AA752">
        <v>2.1179999999999999</v>
      </c>
      <c r="AB752">
        <v>0.8</v>
      </c>
      <c r="AC752">
        <v>0.75800000000000001</v>
      </c>
      <c r="AD752">
        <v>23594.758000000002</v>
      </c>
      <c r="AE752">
        <v>5384.64</v>
      </c>
      <c r="AF752">
        <v>18772.565999999999</v>
      </c>
      <c r="AG752">
        <v>0.2</v>
      </c>
      <c r="AH752">
        <v>0.6</v>
      </c>
      <c r="AI752">
        <v>8.3333335999999994E-2</v>
      </c>
      <c r="AJ752">
        <v>5.8333334000000001E-2</v>
      </c>
      <c r="AK752">
        <v>4.7532923999999997E-2</v>
      </c>
      <c r="AL752">
        <v>4.8944447000000002E-2</v>
      </c>
      <c r="AM752">
        <v>1</v>
      </c>
      <c r="AN752">
        <v>2</v>
      </c>
      <c r="AO752">
        <v>60</v>
      </c>
      <c r="AP752">
        <v>80</v>
      </c>
      <c r="AQ752" s="34">
        <v>3.2774548999999999</v>
      </c>
      <c r="AR752" s="34">
        <v>0.68999049999999995</v>
      </c>
      <c r="AS752" s="34">
        <v>0.43124404999999999</v>
      </c>
      <c r="AT752" s="34">
        <v>11.1536045</v>
      </c>
      <c r="AU752" s="34">
        <v>15.552294</v>
      </c>
      <c r="AV752" s="34"/>
      <c r="AW752" s="34"/>
      <c r="AX752" s="34">
        <v>0.31365665999999998</v>
      </c>
      <c r="AY752" s="34">
        <v>0.5390973</v>
      </c>
      <c r="AZ752" s="34">
        <v>0.5390973</v>
      </c>
      <c r="BA752" s="34">
        <v>3.0000002000000001</v>
      </c>
      <c r="BB752" s="34">
        <v>2.2320001999999999E-2</v>
      </c>
      <c r="BC752" s="34">
        <v>0</v>
      </c>
      <c r="BD752" s="34">
        <v>0</v>
      </c>
      <c r="BE752" s="34">
        <v>2.0000001E-2</v>
      </c>
      <c r="BF752" s="34">
        <v>0</v>
      </c>
      <c r="BG752" s="34">
        <v>0.2</v>
      </c>
      <c r="BH752" s="34">
        <v>1</v>
      </c>
      <c r="BI752" s="34">
        <v>2</v>
      </c>
      <c r="BJ752" s="34">
        <v>15.000000999999999</v>
      </c>
      <c r="BK752" s="34">
        <v>0.4</v>
      </c>
      <c r="BL752" s="34">
        <v>0</v>
      </c>
      <c r="BM752" s="34">
        <v>0.70000004999999998</v>
      </c>
      <c r="BN752" s="34">
        <v>0.4</v>
      </c>
      <c r="BO752" s="34">
        <v>0</v>
      </c>
      <c r="BP752" s="34">
        <v>3.9697163000000001E-2</v>
      </c>
      <c r="BQ752" s="34"/>
      <c r="BR752" s="34"/>
      <c r="BS752" s="34">
        <v>0</v>
      </c>
      <c r="BT752" s="34">
        <v>1.8378317000000002E-2</v>
      </c>
      <c r="BU752" s="34">
        <v>0</v>
      </c>
      <c r="BV752" s="34">
        <v>2.1000000999999999</v>
      </c>
      <c r="BW752" s="34"/>
      <c r="BX752" s="34"/>
      <c r="BY752" s="34">
        <v>1.6800001</v>
      </c>
      <c r="BZ752" s="34">
        <v>0.90000004</v>
      </c>
      <c r="CA752" s="34"/>
      <c r="CB752" s="34"/>
      <c r="CC752" s="34"/>
      <c r="CD752" s="34"/>
      <c r="CE752" s="34"/>
      <c r="CF752" s="34"/>
      <c r="CG752" s="34"/>
      <c r="CH752" s="34"/>
      <c r="CI752" s="34"/>
      <c r="CJ752" s="34"/>
      <c r="CK752" s="34"/>
      <c r="CL752" s="34"/>
      <c r="CM752" s="34"/>
      <c r="CN752" s="34" t="s">
        <v>2176</v>
      </c>
    </row>
    <row r="753" spans="1:92">
      <c r="A753" t="s">
        <v>2971</v>
      </c>
      <c r="B753">
        <v>1141</v>
      </c>
      <c r="C753" t="s">
        <v>661</v>
      </c>
      <c r="D753">
        <v>3.2054689999999999</v>
      </c>
      <c r="E753">
        <v>3.6883314</v>
      </c>
      <c r="F753">
        <v>3851.7854000000002</v>
      </c>
      <c r="G753">
        <v>8.5019869999999997</v>
      </c>
      <c r="H753">
        <v>98.630840000000006</v>
      </c>
      <c r="I753">
        <v>3119.9023000000002</v>
      </c>
      <c r="J753">
        <v>624.75019999999995</v>
      </c>
      <c r="K753">
        <v>9</v>
      </c>
      <c r="L753">
        <v>47.001010000000001</v>
      </c>
      <c r="M753">
        <v>147.53325000000001</v>
      </c>
      <c r="N753" t="s">
        <v>2184</v>
      </c>
      <c r="O753">
        <v>69.684105000000002</v>
      </c>
      <c r="P753">
        <v>122.94438</v>
      </c>
      <c r="Q753">
        <v>453</v>
      </c>
      <c r="R753">
        <v>3.8410000000000002</v>
      </c>
      <c r="S753">
        <v>4.9649999999999999</v>
      </c>
      <c r="T753">
        <v>3.581</v>
      </c>
      <c r="U753">
        <v>3.8410000000000002</v>
      </c>
      <c r="V753">
        <v>4.5170000000000003</v>
      </c>
      <c r="W753">
        <v>6.9349999999999996</v>
      </c>
      <c r="X753">
        <v>5.8419999999999996</v>
      </c>
      <c r="Y753">
        <v>1.6559999999999999</v>
      </c>
      <c r="Z753">
        <v>2.8279999999999998</v>
      </c>
      <c r="AA753">
        <v>1.968</v>
      </c>
      <c r="AB753">
        <v>0.50600000000000001</v>
      </c>
      <c r="AC753">
        <v>0.35499999999999998</v>
      </c>
      <c r="AD753">
        <v>15429.869000000001</v>
      </c>
      <c r="AE753">
        <v>14984.641</v>
      </c>
      <c r="AF753">
        <v>23926.567999999999</v>
      </c>
      <c r="AG753">
        <v>0.2</v>
      </c>
      <c r="AH753">
        <v>0.6</v>
      </c>
      <c r="AI753">
        <v>0.25</v>
      </c>
      <c r="AJ753">
        <v>4.1666667999999997E-2</v>
      </c>
      <c r="AK753">
        <v>0.22258015</v>
      </c>
      <c r="AL753">
        <v>0.22387747</v>
      </c>
      <c r="AM753">
        <v>1</v>
      </c>
      <c r="AN753">
        <v>2</v>
      </c>
      <c r="AO753">
        <v>90</v>
      </c>
      <c r="AP753">
        <v>70</v>
      </c>
      <c r="AQ753" s="34">
        <v>2.1849699999999999</v>
      </c>
      <c r="AR753" s="34">
        <v>0</v>
      </c>
      <c r="AS753" s="34">
        <v>0.17249763000000001</v>
      </c>
      <c r="AT753" s="34">
        <v>3.6982868</v>
      </c>
      <c r="AU753" s="34">
        <v>6.0321049999999996</v>
      </c>
      <c r="AV753" s="34"/>
      <c r="AW753" s="34"/>
      <c r="AX753" s="34">
        <v>0.31365665999999998</v>
      </c>
      <c r="AY753" s="34">
        <v>0.5390973</v>
      </c>
      <c r="AZ753" s="34">
        <v>0.5390973</v>
      </c>
      <c r="BA753" s="34">
        <v>3.0000002000000001</v>
      </c>
      <c r="BB753" s="34">
        <v>2.2320001999999999E-2</v>
      </c>
      <c r="BC753" s="34">
        <v>0</v>
      </c>
      <c r="BD753" s="34">
        <v>0</v>
      </c>
      <c r="BE753" s="34">
        <v>2.0000001E-2</v>
      </c>
      <c r="BF753" s="34">
        <v>0</v>
      </c>
      <c r="BG753" s="34">
        <v>2.5</v>
      </c>
      <c r="BH753" s="34">
        <v>3.5000002000000001</v>
      </c>
      <c r="BI753" s="34">
        <v>3.2</v>
      </c>
      <c r="BJ753" s="34">
        <v>5.4</v>
      </c>
      <c r="BK753" s="34">
        <v>0.4</v>
      </c>
      <c r="BL753" s="34">
        <v>0</v>
      </c>
      <c r="BM753" s="34">
        <v>0.2</v>
      </c>
      <c r="BN753" s="34">
        <v>0.2</v>
      </c>
      <c r="BO753" s="34">
        <v>0</v>
      </c>
      <c r="BP753" s="34">
        <v>3.9697163000000001E-2</v>
      </c>
      <c r="BQ753" s="34"/>
      <c r="BR753" s="34"/>
      <c r="BS753" s="34">
        <v>2.8176165000000002</v>
      </c>
      <c r="BT753" s="34">
        <v>1.8378317000000002E-2</v>
      </c>
      <c r="BU753" s="34">
        <v>0</v>
      </c>
      <c r="BV753" s="34">
        <v>1.5000001000000001</v>
      </c>
      <c r="BW753" s="34"/>
      <c r="BX753" s="34"/>
      <c r="BY753" s="34">
        <v>1.6800001</v>
      </c>
      <c r="BZ753" s="34">
        <v>0.90000004</v>
      </c>
      <c r="CA753" s="34"/>
      <c r="CB753" s="34"/>
      <c r="CC753" s="34"/>
      <c r="CD753" s="34"/>
      <c r="CE753" s="34"/>
      <c r="CF753" s="34"/>
      <c r="CG753" s="34"/>
      <c r="CH753" s="34"/>
      <c r="CI753" s="34"/>
      <c r="CJ753" s="34"/>
      <c r="CK753" s="34"/>
      <c r="CL753" s="34"/>
      <c r="CM753" s="34"/>
      <c r="CN753" s="34" t="s">
        <v>2176</v>
      </c>
    </row>
    <row r="754" spans="1:92">
      <c r="A754" t="s">
        <v>2972</v>
      </c>
      <c r="B754">
        <v>1142</v>
      </c>
      <c r="C754" t="s">
        <v>579</v>
      </c>
      <c r="D754">
        <v>0.48483472999999999</v>
      </c>
      <c r="E754">
        <v>0.72042375999999997</v>
      </c>
      <c r="F754">
        <v>719.29625999999996</v>
      </c>
      <c r="G754">
        <v>8.7804269999999995</v>
      </c>
      <c r="H754">
        <v>99.944884999999999</v>
      </c>
      <c r="I754">
        <v>610.57090000000005</v>
      </c>
      <c r="J754">
        <v>0</v>
      </c>
      <c r="K754">
        <v>8</v>
      </c>
      <c r="L754">
        <v>29.383922999999999</v>
      </c>
      <c r="M754">
        <v>72.042370000000005</v>
      </c>
      <c r="N754" t="s">
        <v>2192</v>
      </c>
      <c r="O754">
        <v>37.294980000000002</v>
      </c>
      <c r="P754">
        <v>80.047089999999997</v>
      </c>
      <c r="Q754">
        <v>235</v>
      </c>
      <c r="R754">
        <v>1.698</v>
      </c>
      <c r="S754">
        <v>2.1459999999999999</v>
      </c>
      <c r="T754">
        <v>1.393</v>
      </c>
      <c r="U754">
        <v>1.698</v>
      </c>
      <c r="V754">
        <v>3.282</v>
      </c>
      <c r="W754">
        <v>1.4870000000000001</v>
      </c>
      <c r="X754">
        <v>9</v>
      </c>
      <c r="Y754">
        <v>3.0129999999999999</v>
      </c>
      <c r="Z754">
        <v>4.5289999999999999</v>
      </c>
      <c r="AA754">
        <v>2.5880000000000001</v>
      </c>
      <c r="AB754">
        <v>1.1160000000000001</v>
      </c>
      <c r="AC754">
        <v>0.82499999999999996</v>
      </c>
      <c r="AD754">
        <v>35094.597999999998</v>
      </c>
      <c r="AE754">
        <v>2484.6401000000001</v>
      </c>
      <c r="AF754">
        <v>16670.138999999999</v>
      </c>
      <c r="AG754">
        <v>0.2</v>
      </c>
      <c r="AH754">
        <v>0.6</v>
      </c>
      <c r="AI754">
        <v>0.16666666999999999</v>
      </c>
      <c r="AJ754">
        <v>8.3333335999999994E-2</v>
      </c>
      <c r="AK754">
        <v>0.11039889</v>
      </c>
      <c r="AL754">
        <v>0.11375927</v>
      </c>
      <c r="AM754">
        <v>1</v>
      </c>
      <c r="AN754">
        <v>2</v>
      </c>
      <c r="AO754">
        <v>70</v>
      </c>
      <c r="AP754">
        <v>80</v>
      </c>
      <c r="AQ754" s="34">
        <v>5.6349220000000004</v>
      </c>
      <c r="AR754" s="34">
        <v>1.4662297</v>
      </c>
      <c r="AS754" s="34">
        <v>0.17249763000000001</v>
      </c>
      <c r="AT754" s="34">
        <v>53.211815000000001</v>
      </c>
      <c r="AU754" s="34">
        <v>60.342734999999998</v>
      </c>
      <c r="AV754" s="34"/>
      <c r="AW754" s="34"/>
      <c r="AX754" s="34">
        <v>19.603539999999999</v>
      </c>
      <c r="AY754" s="34">
        <v>0.32345843000000002</v>
      </c>
      <c r="AZ754" s="34">
        <v>0.32345843000000002</v>
      </c>
      <c r="BA754" s="34">
        <v>3.0000002000000001</v>
      </c>
      <c r="BB754" s="34">
        <v>2.2320001999999999E-2</v>
      </c>
      <c r="BC754" s="34">
        <v>0</v>
      </c>
      <c r="BD754" s="34">
        <v>0</v>
      </c>
      <c r="BE754" s="34">
        <v>2.0000001E-2</v>
      </c>
      <c r="BF754" s="34">
        <v>0</v>
      </c>
      <c r="BG754" s="34">
        <v>0.2</v>
      </c>
      <c r="BH754" s="34">
        <v>1</v>
      </c>
      <c r="BI754" s="34">
        <v>2</v>
      </c>
      <c r="BJ754" s="34">
        <v>16</v>
      </c>
      <c r="BK754" s="34">
        <v>1.3000001000000001</v>
      </c>
      <c r="BL754" s="34">
        <v>0</v>
      </c>
      <c r="BM754" s="34">
        <v>0.70000004999999998</v>
      </c>
      <c r="BN754" s="34">
        <v>0.4</v>
      </c>
      <c r="BO754" s="34">
        <v>0</v>
      </c>
      <c r="BP754" s="34">
        <v>3.9697163000000001E-2</v>
      </c>
      <c r="BQ754" s="34"/>
      <c r="BR754" s="34"/>
      <c r="BS754" s="34">
        <v>0</v>
      </c>
      <c r="BT754" s="34">
        <v>1.8378317000000002E-2</v>
      </c>
      <c r="BU754" s="34">
        <v>0</v>
      </c>
      <c r="BV754" s="34">
        <v>0</v>
      </c>
      <c r="BW754" s="34"/>
      <c r="BX754" s="34"/>
      <c r="BY754" s="34">
        <v>2.8000001999999999</v>
      </c>
      <c r="BZ754" s="34">
        <v>2.5200002000000001</v>
      </c>
      <c r="CA754" s="34"/>
      <c r="CB754" s="34"/>
      <c r="CC754" s="34"/>
      <c r="CD754" s="34"/>
      <c r="CE754" s="34"/>
      <c r="CF754" s="34"/>
      <c r="CG754" s="34"/>
      <c r="CH754" s="34"/>
      <c r="CI754" s="34"/>
      <c r="CJ754" s="34"/>
      <c r="CK754" s="34"/>
      <c r="CL754" s="34"/>
      <c r="CM754" s="34"/>
      <c r="CN754" s="34" t="s">
        <v>2182</v>
      </c>
    </row>
    <row r="755" spans="1:92">
      <c r="A755" t="s">
        <v>2973</v>
      </c>
      <c r="B755">
        <v>1143</v>
      </c>
      <c r="C755" t="s">
        <v>578</v>
      </c>
      <c r="D755">
        <v>2.4817939</v>
      </c>
      <c r="E755">
        <v>1.8807726</v>
      </c>
      <c r="F755">
        <v>1487.7627</v>
      </c>
      <c r="G755">
        <v>8.7345495</v>
      </c>
      <c r="H755">
        <v>99.667145000000005</v>
      </c>
      <c r="I755">
        <v>754.61090000000002</v>
      </c>
      <c r="J755">
        <v>624.75019999999995</v>
      </c>
      <c r="K755">
        <v>8</v>
      </c>
      <c r="L755">
        <v>150.41174000000001</v>
      </c>
      <c r="M755">
        <v>188.07726</v>
      </c>
      <c r="N755" t="s">
        <v>2208</v>
      </c>
      <c r="O755">
        <v>107.90409</v>
      </c>
      <c r="P755">
        <v>117.54828999999999</v>
      </c>
      <c r="Q755">
        <v>344</v>
      </c>
      <c r="R755">
        <v>3.1509999999999998</v>
      </c>
      <c r="S755">
        <v>3.0859999999999999</v>
      </c>
      <c r="T755">
        <v>3.1509999999999998</v>
      </c>
      <c r="U755">
        <v>2.7429999999999999</v>
      </c>
      <c r="V755">
        <v>3.52</v>
      </c>
      <c r="W755">
        <v>2.8330000000000002</v>
      </c>
      <c r="X755">
        <v>8.1229999999999993</v>
      </c>
      <c r="Y755">
        <v>2.6720000000000002</v>
      </c>
      <c r="Z755">
        <v>3.9769999999999999</v>
      </c>
      <c r="AA755">
        <v>2.7189999999999999</v>
      </c>
      <c r="AB755">
        <v>0.83499999999999996</v>
      </c>
      <c r="AC755">
        <v>0.42399999999999999</v>
      </c>
      <c r="AD755">
        <v>36704.574000000001</v>
      </c>
      <c r="AE755">
        <v>4384.6400000000003</v>
      </c>
      <c r="AF755">
        <v>17665.425999999999</v>
      </c>
      <c r="AG755">
        <v>0.2</v>
      </c>
      <c r="AH755">
        <v>0.6</v>
      </c>
      <c r="AI755">
        <v>0.16666666999999999</v>
      </c>
      <c r="AJ755">
        <v>5.0000004000000001E-2</v>
      </c>
      <c r="AK755">
        <v>0.12749237999999999</v>
      </c>
      <c r="AL755">
        <v>0.13062198</v>
      </c>
      <c r="AM755">
        <v>1</v>
      </c>
      <c r="AN755">
        <v>2</v>
      </c>
      <c r="AO755">
        <v>80</v>
      </c>
      <c r="AP755">
        <v>80</v>
      </c>
      <c r="AQ755" s="34">
        <v>6.0374165</v>
      </c>
      <c r="AR755" s="34">
        <v>1.4662297</v>
      </c>
      <c r="AS755" s="34">
        <v>0.17249763000000001</v>
      </c>
      <c r="AT755" s="34">
        <v>36.075214000000003</v>
      </c>
      <c r="AU755" s="34">
        <v>43.608629999999998</v>
      </c>
      <c r="AV755" s="34"/>
      <c r="AW755" s="34"/>
      <c r="AX755" s="34">
        <v>19.603539999999999</v>
      </c>
      <c r="AY755" s="34">
        <v>0.32345843000000002</v>
      </c>
      <c r="AZ755" s="34">
        <v>0.32345843000000002</v>
      </c>
      <c r="BA755" s="34">
        <v>3.0000002000000001</v>
      </c>
      <c r="BB755" s="34">
        <v>2.2320001999999999E-2</v>
      </c>
      <c r="BC755" s="34">
        <v>0</v>
      </c>
      <c r="BD755" s="34">
        <v>0</v>
      </c>
      <c r="BE755" s="34">
        <v>2.0000001E-2</v>
      </c>
      <c r="BF755" s="34">
        <v>0</v>
      </c>
      <c r="BG755" s="34">
        <v>0.1</v>
      </c>
      <c r="BH755" s="34">
        <v>0.6</v>
      </c>
      <c r="BI755" s="34">
        <v>5</v>
      </c>
      <c r="BJ755" s="34">
        <v>8</v>
      </c>
      <c r="BK755" s="34">
        <v>0.4</v>
      </c>
      <c r="BL755" s="34">
        <v>0</v>
      </c>
      <c r="BM755" s="34">
        <v>0.2</v>
      </c>
      <c r="BN755" s="34">
        <v>0.2</v>
      </c>
      <c r="BO755" s="34">
        <v>0</v>
      </c>
      <c r="BP755" s="34">
        <v>3.9697163000000001E-2</v>
      </c>
      <c r="BQ755" s="34"/>
      <c r="BR755" s="34"/>
      <c r="BS755" s="34"/>
      <c r="BT755" s="34"/>
      <c r="BU755" s="34"/>
      <c r="BV755" s="34">
        <v>1.8000001999999999</v>
      </c>
      <c r="BW755" s="34"/>
      <c r="BX755" s="34"/>
      <c r="BY755" s="34">
        <v>2.2400000000000002</v>
      </c>
      <c r="BZ755" s="34">
        <v>2.5200002000000001</v>
      </c>
      <c r="CA755" s="34"/>
      <c r="CB755" s="34"/>
      <c r="CC755" s="34"/>
      <c r="CD755" s="34"/>
      <c r="CE755" s="34"/>
      <c r="CF755" s="34"/>
      <c r="CG755" s="34"/>
      <c r="CH755" s="34"/>
      <c r="CI755" s="34"/>
      <c r="CJ755" s="34"/>
      <c r="CK755" s="34"/>
      <c r="CL755" s="34"/>
      <c r="CM755" s="34"/>
      <c r="CN755" s="34" t="s">
        <v>2176</v>
      </c>
    </row>
    <row r="756" spans="1:92">
      <c r="A756" t="s">
        <v>2974</v>
      </c>
      <c r="B756">
        <v>1144</v>
      </c>
      <c r="C756" t="s">
        <v>580</v>
      </c>
      <c r="D756">
        <v>3.0044487000000002</v>
      </c>
      <c r="E756">
        <v>1.7950634999999999</v>
      </c>
      <c r="F756">
        <v>1228.6158</v>
      </c>
      <c r="G756">
        <v>8.0742010000000004</v>
      </c>
      <c r="H756">
        <v>95.189419999999998</v>
      </c>
      <c r="I756">
        <v>500.60205000000002</v>
      </c>
      <c r="J756">
        <v>624.75019999999995</v>
      </c>
      <c r="K756">
        <v>8</v>
      </c>
      <c r="L756">
        <v>182.08778000000001</v>
      </c>
      <c r="M756">
        <v>179.50635</v>
      </c>
      <c r="N756" t="s">
        <v>2208</v>
      </c>
      <c r="O756">
        <v>130.62819999999999</v>
      </c>
      <c r="P756">
        <v>112.19146000000001</v>
      </c>
      <c r="Q756">
        <v>338</v>
      </c>
      <c r="R756">
        <v>3.4670000000000001</v>
      </c>
      <c r="S756">
        <v>2.8039999999999998</v>
      </c>
      <c r="T756">
        <v>3.4670000000000001</v>
      </c>
      <c r="U756">
        <v>2.68</v>
      </c>
      <c r="V756">
        <v>2.9980000000000002</v>
      </c>
      <c r="W756">
        <v>2.069</v>
      </c>
      <c r="X756">
        <v>8.1229999999999993</v>
      </c>
      <c r="Y756">
        <v>2.2170000000000001</v>
      </c>
      <c r="Z756">
        <v>8.375</v>
      </c>
      <c r="AA756">
        <v>3.47</v>
      </c>
      <c r="AB756">
        <v>2.2530000000000001</v>
      </c>
      <c r="AC756">
        <v>2.6520000000000001</v>
      </c>
      <c r="AD756">
        <v>33027.472999999998</v>
      </c>
      <c r="AE756">
        <v>5384.64</v>
      </c>
      <c r="AF756">
        <v>36365.983999999997</v>
      </c>
      <c r="AG756">
        <v>0.2</v>
      </c>
      <c r="AH756">
        <v>0.6</v>
      </c>
      <c r="AI756">
        <v>0.33333333999999998</v>
      </c>
      <c r="AJ756">
        <v>8.3333335999999994E-2</v>
      </c>
      <c r="AK756">
        <v>0.28328029999999998</v>
      </c>
      <c r="AL756">
        <v>0.29200003000000002</v>
      </c>
      <c r="AM756">
        <v>1</v>
      </c>
      <c r="AN756">
        <v>2</v>
      </c>
      <c r="AO756">
        <v>90</v>
      </c>
      <c r="AP756">
        <v>90</v>
      </c>
      <c r="AQ756" s="34">
        <v>5.6061725999999998</v>
      </c>
      <c r="AR756" s="34">
        <v>0.97748643000000002</v>
      </c>
      <c r="AS756" s="34">
        <v>0.17249763000000001</v>
      </c>
      <c r="AT756" s="34">
        <v>53.024284000000002</v>
      </c>
      <c r="AU756" s="34">
        <v>59.637714000000003</v>
      </c>
      <c r="AV756" s="34">
        <v>7.1203616E-4</v>
      </c>
      <c r="AW756" s="34">
        <v>9.1891590000000001</v>
      </c>
      <c r="AX756" s="34">
        <v>19.603539999999999</v>
      </c>
      <c r="AY756" s="34">
        <v>5.3909735999999997</v>
      </c>
      <c r="AZ756" s="34">
        <v>2.1563892</v>
      </c>
      <c r="BA756" s="34">
        <v>3.0000002000000001</v>
      </c>
      <c r="BB756" s="34">
        <v>2.2320001999999999E-2</v>
      </c>
      <c r="BC756" s="34">
        <v>0</v>
      </c>
      <c r="BD756" s="34">
        <v>0</v>
      </c>
      <c r="BE756" s="34">
        <v>2.0000001E-2</v>
      </c>
      <c r="BF756" s="34">
        <v>0</v>
      </c>
      <c r="BG756" s="34">
        <v>0.2</v>
      </c>
      <c r="BH756" s="34">
        <v>1</v>
      </c>
      <c r="BI756" s="34">
        <v>2</v>
      </c>
      <c r="BJ756" s="34">
        <v>30.000001999999999</v>
      </c>
      <c r="BK756" s="34">
        <v>10</v>
      </c>
      <c r="BL756" s="34">
        <v>0</v>
      </c>
      <c r="BM756" s="34">
        <v>4</v>
      </c>
      <c r="BN756" s="34">
        <v>2</v>
      </c>
      <c r="BO756" s="34">
        <v>0</v>
      </c>
      <c r="BP756" s="34">
        <v>3.9697163000000001E-2</v>
      </c>
      <c r="BQ756" s="34"/>
      <c r="BR756" s="34"/>
      <c r="BS756" s="34">
        <v>0</v>
      </c>
      <c r="BT756" s="34">
        <v>1.8378317000000002E-2</v>
      </c>
      <c r="BU756" s="34">
        <v>0</v>
      </c>
      <c r="BV756" s="34">
        <v>3.0000002000000001</v>
      </c>
      <c r="BW756" s="34"/>
      <c r="BX756" s="34"/>
      <c r="BY756" s="34">
        <v>4.32</v>
      </c>
      <c r="BZ756" s="34">
        <v>4.32</v>
      </c>
      <c r="CA756" s="34"/>
      <c r="CB756" s="34"/>
      <c r="CC756" s="34"/>
      <c r="CD756" s="34"/>
      <c r="CE756" s="34"/>
      <c r="CF756" s="34"/>
      <c r="CG756" s="34"/>
      <c r="CH756" s="34"/>
      <c r="CI756" s="34"/>
      <c r="CJ756" s="34"/>
      <c r="CK756" s="34"/>
      <c r="CL756" s="34"/>
      <c r="CM756" s="34"/>
      <c r="CN756" s="34" t="s">
        <v>2173</v>
      </c>
    </row>
    <row r="757" spans="1:92">
      <c r="A757" t="s">
        <v>2975</v>
      </c>
      <c r="B757">
        <v>1145</v>
      </c>
      <c r="C757" t="s">
        <v>662</v>
      </c>
      <c r="D757">
        <v>2.2890055</v>
      </c>
      <c r="E757">
        <v>1.7920921999999999</v>
      </c>
      <c r="F757">
        <v>1686.5338999999999</v>
      </c>
      <c r="G757">
        <v>633.53539999999998</v>
      </c>
      <c r="H757">
        <v>441.68560000000002</v>
      </c>
      <c r="I757">
        <v>456.26179999999999</v>
      </c>
      <c r="J757">
        <v>155.05116000000001</v>
      </c>
      <c r="K757">
        <v>8</v>
      </c>
      <c r="L757">
        <v>138.7276</v>
      </c>
      <c r="M757">
        <v>179.20921000000001</v>
      </c>
      <c r="N757" t="s">
        <v>2217</v>
      </c>
      <c r="O757">
        <v>99.521979999999999</v>
      </c>
      <c r="P757">
        <v>99.560680000000005</v>
      </c>
      <c r="Q757">
        <v>321</v>
      </c>
      <c r="R757">
        <v>3.0259999999999998</v>
      </c>
      <c r="S757">
        <v>3.2850000000000001</v>
      </c>
      <c r="T757">
        <v>3.0259999999999998</v>
      </c>
      <c r="U757">
        <v>2.677</v>
      </c>
      <c r="V757">
        <v>2.1720000000000002</v>
      </c>
      <c r="W757">
        <v>5.0670000000000002</v>
      </c>
      <c r="X757">
        <v>0</v>
      </c>
      <c r="Y757">
        <v>0</v>
      </c>
      <c r="Z757">
        <v>1.198</v>
      </c>
      <c r="AA757">
        <v>0.91100000000000003</v>
      </c>
      <c r="AB757">
        <v>0.14699999999999999</v>
      </c>
      <c r="AC757">
        <v>0.14000000000000001</v>
      </c>
      <c r="AD757">
        <v>8716.8379999999997</v>
      </c>
      <c r="AE757">
        <v>4702.09</v>
      </c>
      <c r="AF757">
        <v>9511.93</v>
      </c>
      <c r="AG757">
        <v>3.5</v>
      </c>
      <c r="AH757">
        <v>2.5</v>
      </c>
      <c r="AI757">
        <v>0.16666666999999999</v>
      </c>
      <c r="AJ757">
        <v>8.3333339999999995E-3</v>
      </c>
      <c r="AK757">
        <v>0.78992105000000001</v>
      </c>
      <c r="AL757">
        <v>0.11111111999999999</v>
      </c>
      <c r="AM757">
        <v>40</v>
      </c>
      <c r="AN757">
        <v>7</v>
      </c>
      <c r="AO757">
        <v>60</v>
      </c>
      <c r="AP757">
        <v>30</v>
      </c>
      <c r="AQ757" s="34">
        <v>0</v>
      </c>
      <c r="AR757" s="34">
        <v>0</v>
      </c>
      <c r="AS757" s="34">
        <v>0.67920939999999996</v>
      </c>
      <c r="AT757" s="34">
        <v>0</v>
      </c>
      <c r="AU757" s="34">
        <v>0.29769662000000002</v>
      </c>
      <c r="AV757" s="34"/>
      <c r="AW757" s="34"/>
      <c r="AX757" s="34">
        <v>29.405313</v>
      </c>
      <c r="AY757" s="34">
        <v>0.26138052000000001</v>
      </c>
      <c r="AZ757" s="34"/>
      <c r="BA757" s="34">
        <v>3.0000002000000001</v>
      </c>
      <c r="BB757" s="34">
        <v>0.75104504999999999</v>
      </c>
      <c r="BC757" s="34">
        <v>0</v>
      </c>
      <c r="BD757" s="34">
        <v>0</v>
      </c>
      <c r="BE757" s="34">
        <v>0.1</v>
      </c>
      <c r="BF757" s="34">
        <v>0</v>
      </c>
      <c r="BG757" s="34">
        <v>0.2</v>
      </c>
      <c r="BH757" s="34">
        <v>1</v>
      </c>
      <c r="BI757" s="34">
        <v>1</v>
      </c>
      <c r="BJ757" s="34">
        <v>3.0000002000000001</v>
      </c>
      <c r="BK757" s="34">
        <v>0</v>
      </c>
      <c r="BL757" s="34">
        <v>0</v>
      </c>
      <c r="BM757" s="34">
        <v>0.70000004999999998</v>
      </c>
      <c r="BN757" s="34">
        <v>0</v>
      </c>
      <c r="BO757" s="34">
        <v>0</v>
      </c>
      <c r="BP757" s="34"/>
      <c r="BQ757" s="34"/>
      <c r="BR757" s="34"/>
      <c r="BS757" s="34"/>
      <c r="BT757" s="34"/>
      <c r="BU757" s="34"/>
      <c r="BV757" s="34">
        <v>0.3</v>
      </c>
      <c r="BW757" s="34"/>
      <c r="BX757" s="34"/>
      <c r="BY757" s="34"/>
      <c r="BZ757" s="34"/>
      <c r="CA757" s="34"/>
      <c r="CB757" s="34"/>
      <c r="CC757" s="34"/>
      <c r="CD757" s="34"/>
      <c r="CE757" s="34"/>
      <c r="CF757" s="34"/>
      <c r="CG757" s="34"/>
      <c r="CH757" s="34"/>
      <c r="CI757" s="34"/>
      <c r="CJ757" s="34"/>
      <c r="CK757" s="34"/>
      <c r="CL757" s="34"/>
      <c r="CM757" s="34"/>
      <c r="CN757" s="34" t="s">
        <v>2176</v>
      </c>
    </row>
    <row r="758" spans="1:92">
      <c r="A758" t="s">
        <v>2976</v>
      </c>
      <c r="B758">
        <v>1146</v>
      </c>
      <c r="C758" t="s">
        <v>663</v>
      </c>
      <c r="D758">
        <v>4.0665263999999999</v>
      </c>
      <c r="E758">
        <v>2.9238740999999999</v>
      </c>
      <c r="F758">
        <v>2619.1313</v>
      </c>
      <c r="G758">
        <v>628.86770000000001</v>
      </c>
      <c r="H758">
        <v>456.84262000000001</v>
      </c>
      <c r="I758">
        <v>908.67079999999999</v>
      </c>
      <c r="J758">
        <v>624.75019999999995</v>
      </c>
      <c r="K758">
        <v>9</v>
      </c>
      <c r="L758">
        <v>59.626483999999998</v>
      </c>
      <c r="M758">
        <v>116.95497</v>
      </c>
      <c r="N758" t="s">
        <v>2184</v>
      </c>
      <c r="O758">
        <v>88.402749999999997</v>
      </c>
      <c r="P758">
        <v>97.462469999999996</v>
      </c>
      <c r="Q758">
        <v>445</v>
      </c>
      <c r="R758">
        <v>4.0330000000000004</v>
      </c>
      <c r="S758">
        <v>4.0940000000000003</v>
      </c>
      <c r="T758">
        <v>4.0330000000000004</v>
      </c>
      <c r="U758">
        <v>3.42</v>
      </c>
      <c r="V758">
        <v>4.43</v>
      </c>
      <c r="W758">
        <v>5.5510000000000002</v>
      </c>
      <c r="X758">
        <v>6.5979999999999999</v>
      </c>
      <c r="Y758">
        <v>2.5859999999999999</v>
      </c>
      <c r="Z758">
        <v>5.1340000000000003</v>
      </c>
      <c r="AA758">
        <v>1.5660000000000001</v>
      </c>
      <c r="AB758">
        <v>1.175</v>
      </c>
      <c r="AC758">
        <v>2.3940000000000001</v>
      </c>
      <c r="AD758">
        <v>8543.8955000000005</v>
      </c>
      <c r="AE758">
        <v>5632.0703000000003</v>
      </c>
      <c r="AF758">
        <v>22767.52</v>
      </c>
      <c r="AG758">
        <v>3.5</v>
      </c>
      <c r="AH758">
        <v>2.5</v>
      </c>
      <c r="AI758">
        <v>0.16666666999999999</v>
      </c>
      <c r="AJ758">
        <v>4.1666667999999997E-2</v>
      </c>
      <c r="AK758">
        <v>0.42726399999999998</v>
      </c>
      <c r="AL758">
        <v>0.10681818</v>
      </c>
      <c r="AM758">
        <v>30</v>
      </c>
      <c r="AN758">
        <v>7</v>
      </c>
      <c r="AO758">
        <v>60</v>
      </c>
      <c r="AP758">
        <v>90</v>
      </c>
      <c r="AQ758" s="34">
        <v>0.68999049999999995</v>
      </c>
      <c r="AR758" s="34">
        <v>1.1959834</v>
      </c>
      <c r="AS758" s="34">
        <v>0</v>
      </c>
      <c r="AT758" s="34">
        <v>10.313808</v>
      </c>
      <c r="AU758" s="34">
        <v>12.199782000000001</v>
      </c>
      <c r="AV758" s="34"/>
      <c r="AW758" s="34"/>
      <c r="AX758" s="34">
        <v>0.12252212</v>
      </c>
      <c r="AY758" s="34">
        <v>22.870798000000001</v>
      </c>
      <c r="AZ758" s="34">
        <v>0.26138052000000001</v>
      </c>
      <c r="BA758" s="34">
        <v>0.5</v>
      </c>
      <c r="BB758" s="34">
        <v>0.56603502999999999</v>
      </c>
      <c r="BC758" s="34">
        <v>0</v>
      </c>
      <c r="BD758" s="34">
        <v>0</v>
      </c>
      <c r="BE758" s="34">
        <v>0.1</v>
      </c>
      <c r="BF758" s="34">
        <v>0</v>
      </c>
      <c r="BG758" s="34">
        <v>0.1</v>
      </c>
      <c r="BH758" s="34">
        <v>0.6</v>
      </c>
      <c r="BI758" s="34">
        <v>6.0000004999999996</v>
      </c>
      <c r="BJ758" s="34">
        <v>6.0000004999999996</v>
      </c>
      <c r="BK758" s="34">
        <v>0.5</v>
      </c>
      <c r="BL758" s="34">
        <v>0</v>
      </c>
      <c r="BM758" s="34">
        <v>1</v>
      </c>
      <c r="BN758" s="34">
        <v>0</v>
      </c>
      <c r="BO758" s="34">
        <v>0</v>
      </c>
      <c r="BP758" s="34"/>
      <c r="BQ758" s="34"/>
      <c r="BR758" s="34"/>
      <c r="BS758" s="34"/>
      <c r="BT758" s="34"/>
      <c r="BU758" s="34"/>
      <c r="BV758" s="34">
        <v>1.5000001000000001</v>
      </c>
      <c r="BW758" s="34"/>
      <c r="BX758" s="34"/>
      <c r="BY758" s="34">
        <v>2.5200002000000001</v>
      </c>
      <c r="BZ758" s="34">
        <v>5.67</v>
      </c>
      <c r="CA758" s="34"/>
      <c r="CB758" s="34"/>
      <c r="CC758" s="34"/>
      <c r="CD758" s="34"/>
      <c r="CE758" s="34"/>
      <c r="CF758" s="34"/>
      <c r="CG758" s="34"/>
      <c r="CH758" s="34"/>
      <c r="CI758" s="34"/>
      <c r="CJ758" s="34"/>
      <c r="CK758" s="34"/>
      <c r="CL758" s="34"/>
      <c r="CM758" s="34"/>
      <c r="CN758" s="34" t="s">
        <v>2182</v>
      </c>
    </row>
    <row r="759" spans="1:92">
      <c r="A759" t="s">
        <v>2977</v>
      </c>
      <c r="B759">
        <v>1147</v>
      </c>
      <c r="C759" t="s">
        <v>664</v>
      </c>
      <c r="D759">
        <v>4.5593066000000002</v>
      </c>
      <c r="E759">
        <v>3.0803482999999998</v>
      </c>
      <c r="F759">
        <v>2616.4232999999999</v>
      </c>
      <c r="G759">
        <v>626.58159999999998</v>
      </c>
      <c r="H759">
        <v>456.79572000000002</v>
      </c>
      <c r="I759">
        <v>908.29589999999996</v>
      </c>
      <c r="J759">
        <v>624.75019999999995</v>
      </c>
      <c r="K759">
        <v>9</v>
      </c>
      <c r="L759">
        <v>66.852005000000005</v>
      </c>
      <c r="M759">
        <v>123.213936</v>
      </c>
      <c r="N759" t="s">
        <v>2184</v>
      </c>
      <c r="O759">
        <v>99.115364</v>
      </c>
      <c r="P759">
        <v>102.678276</v>
      </c>
      <c r="Q759">
        <v>454</v>
      </c>
      <c r="R759">
        <v>4.2709999999999999</v>
      </c>
      <c r="S759">
        <v>4.0919999999999996</v>
      </c>
      <c r="T759">
        <v>4.2709999999999999</v>
      </c>
      <c r="U759">
        <v>3.51</v>
      </c>
      <c r="V759">
        <v>4.6680000000000001</v>
      </c>
      <c r="W759">
        <v>5.085</v>
      </c>
      <c r="X759">
        <v>7.69</v>
      </c>
      <c r="Y759">
        <v>3.242</v>
      </c>
      <c r="Z759">
        <v>4.407</v>
      </c>
      <c r="AA759">
        <v>1.7350000000000001</v>
      </c>
      <c r="AB759">
        <v>1.502</v>
      </c>
      <c r="AC759">
        <v>1.17</v>
      </c>
      <c r="AD759">
        <v>16915.78</v>
      </c>
      <c r="AE759">
        <v>7232.0703000000003</v>
      </c>
      <c r="AF759">
        <v>17784.883000000002</v>
      </c>
      <c r="AG759">
        <v>3.5</v>
      </c>
      <c r="AH759">
        <v>2.5</v>
      </c>
      <c r="AI759">
        <v>0.16666666999999999</v>
      </c>
      <c r="AJ759">
        <v>5.8333334000000001E-2</v>
      </c>
      <c r="AK759">
        <v>0.42726399999999998</v>
      </c>
      <c r="AL759">
        <v>0.10681818</v>
      </c>
      <c r="AM759">
        <v>30</v>
      </c>
      <c r="AN759">
        <v>7</v>
      </c>
      <c r="AO759">
        <v>60</v>
      </c>
      <c r="AP759">
        <v>90</v>
      </c>
      <c r="AQ759" s="34">
        <v>2.0699716000000001</v>
      </c>
      <c r="AR759" s="34">
        <v>1.4949794000000001</v>
      </c>
      <c r="AS759" s="34">
        <v>0.41399429999999998</v>
      </c>
      <c r="AT759" s="34">
        <v>33.242652999999997</v>
      </c>
      <c r="AU759" s="34">
        <v>37.023617000000002</v>
      </c>
      <c r="AV759" s="34"/>
      <c r="AW759" s="34"/>
      <c r="AX759" s="34"/>
      <c r="AY759" s="34">
        <v>0.24504424999999999</v>
      </c>
      <c r="AZ759" s="34">
        <v>9.8017710000000005</v>
      </c>
      <c r="BA759" s="34">
        <v>0.5</v>
      </c>
      <c r="BB759" s="34">
        <v>0.56603502999999999</v>
      </c>
      <c r="BC759" s="34">
        <v>0</v>
      </c>
      <c r="BD759" s="34">
        <v>0</v>
      </c>
      <c r="BE759" s="34">
        <v>0.1</v>
      </c>
      <c r="BF759" s="34">
        <v>0</v>
      </c>
      <c r="BG759" s="34">
        <v>0.5</v>
      </c>
      <c r="BH759" s="34">
        <v>1</v>
      </c>
      <c r="BI759" s="34">
        <v>2</v>
      </c>
      <c r="BJ759" s="34">
        <v>5</v>
      </c>
      <c r="BK759" s="34">
        <v>0.5</v>
      </c>
      <c r="BL759" s="34">
        <v>0</v>
      </c>
      <c r="BM759" s="34">
        <v>2</v>
      </c>
      <c r="BN759" s="34">
        <v>0.5</v>
      </c>
      <c r="BO759" s="34">
        <v>0</v>
      </c>
      <c r="BP759" s="34"/>
      <c r="BQ759" s="34"/>
      <c r="BR759" s="34"/>
      <c r="BS759" s="34"/>
      <c r="BT759" s="34"/>
      <c r="BU759" s="34"/>
      <c r="BV759" s="34">
        <v>2.1000000999999999</v>
      </c>
      <c r="BW759" s="34"/>
      <c r="BX759" s="34"/>
      <c r="BY759" s="34">
        <v>3.6000000999999999</v>
      </c>
      <c r="BZ759" s="34">
        <v>8.1</v>
      </c>
      <c r="CA759" s="34"/>
      <c r="CB759" s="34"/>
      <c r="CC759" s="34"/>
      <c r="CD759" s="34"/>
      <c r="CE759" s="34"/>
      <c r="CF759" s="34"/>
      <c r="CG759" s="34"/>
      <c r="CH759" s="34"/>
      <c r="CI759" s="34"/>
      <c r="CJ759" s="34"/>
      <c r="CK759" s="34"/>
      <c r="CL759" s="34"/>
      <c r="CM759" s="34"/>
      <c r="CN759" s="34" t="s">
        <v>2176</v>
      </c>
    </row>
    <row r="760" spans="1:92">
      <c r="A760" t="s">
        <v>2978</v>
      </c>
      <c r="B760">
        <v>1148</v>
      </c>
      <c r="C760" t="s">
        <v>665</v>
      </c>
      <c r="D760">
        <v>5.5701409999999996</v>
      </c>
      <c r="E760">
        <v>3.1701649999999999</v>
      </c>
      <c r="F760">
        <v>2328.7779999999998</v>
      </c>
      <c r="G760">
        <v>450.25076000000001</v>
      </c>
      <c r="H760">
        <v>450.24563999999998</v>
      </c>
      <c r="I760">
        <v>803.53156000000001</v>
      </c>
      <c r="J760">
        <v>624.75019999999995</v>
      </c>
      <c r="K760">
        <v>9</v>
      </c>
      <c r="L760">
        <v>81.673614999999998</v>
      </c>
      <c r="M760">
        <v>126.8066</v>
      </c>
      <c r="N760" t="s">
        <v>2184</v>
      </c>
      <c r="O760">
        <v>121.09002</v>
      </c>
      <c r="P760">
        <v>105.67216500000001</v>
      </c>
      <c r="Q760">
        <v>556</v>
      </c>
      <c r="R760">
        <v>4.72</v>
      </c>
      <c r="S760">
        <v>3.8610000000000002</v>
      </c>
      <c r="T760">
        <v>4.72</v>
      </c>
      <c r="U760">
        <v>3.5609999999999999</v>
      </c>
      <c r="V760">
        <v>5.2779999999999996</v>
      </c>
      <c r="W760">
        <v>4.3390000000000004</v>
      </c>
      <c r="X760">
        <v>8.1229999999999993</v>
      </c>
      <c r="Y760">
        <v>5.266</v>
      </c>
      <c r="Z760">
        <v>6.1260000000000003</v>
      </c>
      <c r="AA760">
        <v>2.7530000000000001</v>
      </c>
      <c r="AB760">
        <v>2.5419999999999998</v>
      </c>
      <c r="AC760">
        <v>0.83099999999999996</v>
      </c>
      <c r="AD760">
        <v>32279.57</v>
      </c>
      <c r="AE760">
        <v>6854.71</v>
      </c>
      <c r="AF760">
        <v>22780.511999999999</v>
      </c>
      <c r="AG760">
        <v>3.5</v>
      </c>
      <c r="AH760">
        <v>2.5</v>
      </c>
      <c r="AI760">
        <v>0.25</v>
      </c>
      <c r="AJ760">
        <v>8.3333335999999994E-2</v>
      </c>
      <c r="AK760">
        <v>0.29845712000000002</v>
      </c>
      <c r="AL760">
        <v>0.15240966</v>
      </c>
      <c r="AM760">
        <v>20</v>
      </c>
      <c r="AN760">
        <v>7</v>
      </c>
      <c r="AO760">
        <v>60</v>
      </c>
      <c r="AP760">
        <v>100</v>
      </c>
      <c r="AQ760" s="34">
        <v>2.5874646000000001</v>
      </c>
      <c r="AR760" s="34">
        <v>4.4849386000000004</v>
      </c>
      <c r="AS760" s="34">
        <v>0.74748970000000003</v>
      </c>
      <c r="AT760" s="34">
        <v>73.861725000000007</v>
      </c>
      <c r="AU760" s="34">
        <v>81.681619999999995</v>
      </c>
      <c r="AV760" s="34"/>
      <c r="AW760" s="34"/>
      <c r="AX760" s="34">
        <v>2.6138054999999998</v>
      </c>
      <c r="AY760" s="34">
        <v>2.4504426000000001</v>
      </c>
      <c r="AZ760" s="34">
        <v>1.3783738999999999</v>
      </c>
      <c r="BA760" s="34">
        <v>0.5</v>
      </c>
      <c r="BB760" s="34">
        <v>0.37735503999999997</v>
      </c>
      <c r="BC760" s="34">
        <v>0</v>
      </c>
      <c r="BD760" s="34">
        <v>0</v>
      </c>
      <c r="BE760" s="34">
        <v>0.1</v>
      </c>
      <c r="BF760" s="34">
        <v>0</v>
      </c>
      <c r="BG760" s="34">
        <v>0.5</v>
      </c>
      <c r="BH760" s="34">
        <v>1</v>
      </c>
      <c r="BI760" s="34">
        <v>1.5000001000000001</v>
      </c>
      <c r="BJ760" s="34">
        <v>9</v>
      </c>
      <c r="BK760" s="34">
        <v>1</v>
      </c>
      <c r="BL760" s="34">
        <v>0</v>
      </c>
      <c r="BM760" s="34">
        <v>5.5000004999999996</v>
      </c>
      <c r="BN760" s="34">
        <v>0.5</v>
      </c>
      <c r="BO760" s="34">
        <v>0</v>
      </c>
      <c r="BP760" s="34"/>
      <c r="BQ760" s="34"/>
      <c r="BR760" s="34"/>
      <c r="BS760" s="34"/>
      <c r="BT760" s="34"/>
      <c r="BU760" s="34"/>
      <c r="BV760" s="34">
        <v>3.0000002000000001</v>
      </c>
      <c r="BW760" s="34"/>
      <c r="BX760" s="34"/>
      <c r="BY760" s="34">
        <v>5.76</v>
      </c>
      <c r="BZ760" s="34">
        <v>12.960001</v>
      </c>
      <c r="CA760" s="34"/>
      <c r="CB760" s="34"/>
      <c r="CC760" s="34"/>
      <c r="CD760" s="34"/>
      <c r="CE760" s="34"/>
      <c r="CF760" s="34"/>
      <c r="CG760" s="34"/>
      <c r="CH760" s="34"/>
      <c r="CI760" s="34"/>
      <c r="CJ760" s="34"/>
      <c r="CK760" s="34"/>
      <c r="CL760" s="34"/>
      <c r="CM760" s="34"/>
      <c r="CN760" s="34" t="s">
        <v>2182</v>
      </c>
    </row>
    <row r="761" spans="1:92">
      <c r="A761" t="s">
        <v>2979</v>
      </c>
      <c r="B761">
        <v>1149</v>
      </c>
      <c r="C761" t="s">
        <v>666</v>
      </c>
      <c r="D761">
        <v>8.8539750000000002</v>
      </c>
      <c r="E761">
        <v>3.3557890000000001</v>
      </c>
      <c r="F761">
        <v>2284.6986999999999</v>
      </c>
      <c r="G761">
        <v>438.14467999999999</v>
      </c>
      <c r="H761">
        <v>938.55589999999995</v>
      </c>
      <c r="I761">
        <v>282.08035000000001</v>
      </c>
      <c r="J761">
        <v>625.91769999999997</v>
      </c>
      <c r="K761">
        <v>9</v>
      </c>
      <c r="L761">
        <v>129.82368</v>
      </c>
      <c r="M761">
        <v>134.23155</v>
      </c>
      <c r="N761" t="s">
        <v>2197</v>
      </c>
      <c r="O761">
        <v>97.296430000000001</v>
      </c>
      <c r="P761">
        <v>108.25126</v>
      </c>
      <c r="Q761">
        <v>657</v>
      </c>
      <c r="R761">
        <v>5.9509999999999996</v>
      </c>
      <c r="S761">
        <v>3.8239999999999998</v>
      </c>
      <c r="T761">
        <v>5.9509999999999996</v>
      </c>
      <c r="U761">
        <v>3.6640000000000001</v>
      </c>
      <c r="V761">
        <v>5.2869999999999999</v>
      </c>
      <c r="W761">
        <v>4.5069999999999997</v>
      </c>
      <c r="X761">
        <v>8.1229999999999993</v>
      </c>
      <c r="Y761">
        <v>5.12</v>
      </c>
      <c r="Z761">
        <v>6.8440000000000003</v>
      </c>
      <c r="AA761">
        <v>2.581</v>
      </c>
      <c r="AB761">
        <v>3.387</v>
      </c>
      <c r="AC761">
        <v>0.877</v>
      </c>
      <c r="AD761">
        <v>28116.627</v>
      </c>
      <c r="AE761">
        <v>5147.7420000000002</v>
      </c>
      <c r="AF761">
        <v>23495.706999999999</v>
      </c>
      <c r="AG761">
        <v>4</v>
      </c>
      <c r="AH761">
        <v>1.5</v>
      </c>
      <c r="AI761">
        <v>0.25</v>
      </c>
      <c r="AJ761">
        <v>0.125</v>
      </c>
      <c r="AK761">
        <v>0.42106366000000001</v>
      </c>
      <c r="AL761">
        <v>0.15000002000000001</v>
      </c>
      <c r="AM761">
        <v>20</v>
      </c>
      <c r="AN761">
        <v>10</v>
      </c>
      <c r="AO761">
        <v>60</v>
      </c>
      <c r="AP761">
        <v>100</v>
      </c>
      <c r="AQ761" s="34">
        <v>1.9837224</v>
      </c>
      <c r="AR761" s="34">
        <v>4.4849386000000004</v>
      </c>
      <c r="AS761" s="34">
        <v>0.31049567</v>
      </c>
      <c r="AT761" s="34">
        <v>33.903008</v>
      </c>
      <c r="AU761" s="34">
        <v>40.532642000000003</v>
      </c>
      <c r="AV761" s="34"/>
      <c r="AW761" s="34"/>
      <c r="AX761" s="34">
        <v>5.2276109999999996</v>
      </c>
      <c r="AY761" s="34">
        <v>2.6138053000000001</v>
      </c>
      <c r="AZ761" s="34">
        <v>1.6336282</v>
      </c>
      <c r="BA761" s="34">
        <v>0.5</v>
      </c>
      <c r="BB761" s="34">
        <v>0.42025506000000001</v>
      </c>
      <c r="BC761" s="34">
        <v>0</v>
      </c>
      <c r="BD761" s="34">
        <v>0</v>
      </c>
      <c r="BE761" s="34">
        <v>0.2</v>
      </c>
      <c r="BF761" s="34">
        <v>0</v>
      </c>
      <c r="BG761" s="34">
        <v>0.1</v>
      </c>
      <c r="BH761" s="34">
        <v>0.4</v>
      </c>
      <c r="BI761" s="34">
        <v>1.5000001000000001</v>
      </c>
      <c r="BJ761" s="34">
        <v>9</v>
      </c>
      <c r="BK761" s="34">
        <v>1</v>
      </c>
      <c r="BL761" s="34">
        <v>0</v>
      </c>
      <c r="BM761" s="34">
        <v>7.0000004999999996</v>
      </c>
      <c r="BN761" s="34">
        <v>1</v>
      </c>
      <c r="BO761" s="34">
        <v>0</v>
      </c>
      <c r="BP761" s="34"/>
      <c r="BQ761" s="34"/>
      <c r="BR761" s="34"/>
      <c r="BS761" s="34">
        <v>0.16113752000000001</v>
      </c>
      <c r="BT761" s="34">
        <v>9.8017690000000005E-2</v>
      </c>
      <c r="BU761" s="34">
        <v>0</v>
      </c>
      <c r="BV761" s="34">
        <v>3.0000002000000001</v>
      </c>
      <c r="BW761" s="34"/>
      <c r="BX761" s="34">
        <v>7.5000003000000003E-3</v>
      </c>
      <c r="BY761" s="34">
        <v>8</v>
      </c>
      <c r="BZ761" s="34">
        <v>18</v>
      </c>
      <c r="CA761" s="34"/>
      <c r="CB761" s="34"/>
      <c r="CC761" s="34"/>
      <c r="CD761" s="34"/>
      <c r="CE761" s="34"/>
      <c r="CF761" s="34"/>
      <c r="CG761" s="34"/>
      <c r="CH761" s="34"/>
      <c r="CI761" s="34"/>
      <c r="CJ761" s="34"/>
      <c r="CK761" s="34"/>
      <c r="CL761" s="34"/>
      <c r="CM761" s="34"/>
      <c r="CN761" s="34" t="s">
        <v>2182</v>
      </c>
    </row>
    <row r="762" spans="1:92">
      <c r="A762" t="s">
        <v>2980</v>
      </c>
      <c r="B762">
        <v>1150</v>
      </c>
      <c r="C762" t="s">
        <v>666</v>
      </c>
      <c r="D762">
        <v>9.1867889999999992</v>
      </c>
      <c r="E762">
        <v>4.1157855999999997</v>
      </c>
      <c r="F762">
        <v>2857.9207000000001</v>
      </c>
      <c r="G762">
        <v>513.74699999999996</v>
      </c>
      <c r="H762">
        <v>983.09875</v>
      </c>
      <c r="I762">
        <v>735.15710000000001</v>
      </c>
      <c r="J762">
        <v>625.91769999999997</v>
      </c>
      <c r="K762">
        <v>10</v>
      </c>
      <c r="L762">
        <v>122.818016</v>
      </c>
      <c r="M762">
        <v>87.569909999999993</v>
      </c>
      <c r="N762" t="s">
        <v>2181</v>
      </c>
      <c r="O762">
        <v>102.07543</v>
      </c>
      <c r="P762">
        <v>83.995620000000002</v>
      </c>
      <c r="Q762">
        <v>668</v>
      </c>
      <c r="R762">
        <v>6.0620000000000003</v>
      </c>
      <c r="S762">
        <v>4.2770000000000001</v>
      </c>
      <c r="T762">
        <v>6.0620000000000003</v>
      </c>
      <c r="U762">
        <v>4.0570000000000004</v>
      </c>
      <c r="V762">
        <v>5.577</v>
      </c>
      <c r="W762">
        <v>4.9260000000000002</v>
      </c>
      <c r="X762">
        <v>8.5069999999999997</v>
      </c>
      <c r="Y762">
        <v>5.2489999999999997</v>
      </c>
      <c r="Z762">
        <v>8.1639999999999997</v>
      </c>
      <c r="AA762">
        <v>3.1549999999999998</v>
      </c>
      <c r="AB762">
        <v>3.7850000000000001</v>
      </c>
      <c r="AC762">
        <v>1.224</v>
      </c>
      <c r="AD762">
        <v>29358.61</v>
      </c>
      <c r="AE762">
        <v>7547.7416999999996</v>
      </c>
      <c r="AF762">
        <v>33743.195</v>
      </c>
      <c r="AG762">
        <v>4</v>
      </c>
      <c r="AH762">
        <v>1.5</v>
      </c>
      <c r="AI762">
        <v>0.2916667</v>
      </c>
      <c r="AJ762">
        <v>0.125</v>
      </c>
      <c r="AK762">
        <v>0.39465460000000002</v>
      </c>
      <c r="AL762">
        <v>0.24811831000000001</v>
      </c>
      <c r="AM762">
        <v>20</v>
      </c>
      <c r="AN762">
        <v>40</v>
      </c>
      <c r="AO762">
        <v>60</v>
      </c>
      <c r="AP762">
        <v>100</v>
      </c>
      <c r="AQ762" s="34">
        <v>1.9837224</v>
      </c>
      <c r="AR762" s="34">
        <v>4.4849386000000004</v>
      </c>
      <c r="AS762" s="34">
        <v>0.62099135000000005</v>
      </c>
      <c r="AT762" s="34">
        <v>43.448203999999997</v>
      </c>
      <c r="AU762" s="34">
        <v>50.238807999999999</v>
      </c>
      <c r="AV762" s="34"/>
      <c r="AW762" s="34"/>
      <c r="AX762" s="34">
        <v>5.2276109999999996</v>
      </c>
      <c r="AY762" s="34">
        <v>3.9207079999999999</v>
      </c>
      <c r="AZ762" s="34">
        <v>1.6336282</v>
      </c>
      <c r="BA762" s="34">
        <v>0.5</v>
      </c>
      <c r="BB762" s="34">
        <v>0.42025506000000001</v>
      </c>
      <c r="BC762" s="34">
        <v>0</v>
      </c>
      <c r="BD762" s="34">
        <v>0</v>
      </c>
      <c r="BE762" s="34">
        <v>0.2</v>
      </c>
      <c r="BF762" s="34">
        <v>0</v>
      </c>
      <c r="BG762" s="34">
        <v>0.5</v>
      </c>
      <c r="BH762" s="34">
        <v>1.2</v>
      </c>
      <c r="BI762" s="34">
        <v>1.3000001000000001</v>
      </c>
      <c r="BJ762" s="34">
        <v>14.000000999999999</v>
      </c>
      <c r="BK762" s="34">
        <v>1</v>
      </c>
      <c r="BL762" s="34">
        <v>0</v>
      </c>
      <c r="BM762" s="34">
        <v>11.000000999999999</v>
      </c>
      <c r="BN762" s="34">
        <v>1</v>
      </c>
      <c r="BO762" s="34">
        <v>0</v>
      </c>
      <c r="BP762" s="34"/>
      <c r="BQ762" s="34"/>
      <c r="BR762" s="34"/>
      <c r="BS762" s="34">
        <v>0.16113752000000001</v>
      </c>
      <c r="BT762" s="34">
        <v>9.8017690000000005E-2</v>
      </c>
      <c r="BU762" s="34">
        <v>0</v>
      </c>
      <c r="BV762" s="34">
        <v>3.0000002000000001</v>
      </c>
      <c r="BW762" s="34"/>
      <c r="BX762" s="34">
        <v>7.5000003000000003E-3</v>
      </c>
      <c r="BY762" s="34">
        <v>8</v>
      </c>
      <c r="BZ762" s="34">
        <v>18</v>
      </c>
      <c r="CA762" s="34"/>
      <c r="CB762" s="34"/>
      <c r="CC762" s="34"/>
      <c r="CD762" s="34"/>
      <c r="CE762" s="34"/>
      <c r="CF762" s="34"/>
      <c r="CG762" s="34"/>
      <c r="CH762" s="34"/>
      <c r="CI762" s="34"/>
      <c r="CJ762" s="34"/>
      <c r="CK762" s="34"/>
      <c r="CL762" s="34"/>
      <c r="CM762" s="34"/>
      <c r="CN762" s="34" t="s">
        <v>2182</v>
      </c>
    </row>
    <row r="763" spans="1:92">
      <c r="A763" t="s">
        <v>2981</v>
      </c>
      <c r="B763">
        <v>1151</v>
      </c>
      <c r="C763" t="s">
        <v>667</v>
      </c>
      <c r="D763">
        <v>4.1079865</v>
      </c>
      <c r="E763">
        <v>2.6940385999999998</v>
      </c>
      <c r="F763">
        <v>2831.4769999999999</v>
      </c>
      <c r="G763">
        <v>133.67105000000001</v>
      </c>
      <c r="H763">
        <v>1340.5501999999999</v>
      </c>
      <c r="I763">
        <v>665.14386000000002</v>
      </c>
      <c r="J763">
        <v>692.11194</v>
      </c>
      <c r="K763">
        <v>9</v>
      </c>
      <c r="L763">
        <v>60.234406</v>
      </c>
      <c r="M763">
        <v>107.76155</v>
      </c>
      <c r="N763" t="s">
        <v>2202</v>
      </c>
      <c r="O763">
        <v>93.363330000000005</v>
      </c>
      <c r="P763">
        <v>117.13212</v>
      </c>
      <c r="Q763">
        <v>453</v>
      </c>
      <c r="R763">
        <v>4.0540000000000003</v>
      </c>
      <c r="S763">
        <v>4.2569999999999997</v>
      </c>
      <c r="T763">
        <v>4.0540000000000003</v>
      </c>
      <c r="U763">
        <v>3.2829999999999999</v>
      </c>
      <c r="V763">
        <v>5.23</v>
      </c>
      <c r="W763">
        <v>6.0490000000000004</v>
      </c>
      <c r="X763">
        <v>6.5979999999999999</v>
      </c>
      <c r="Y763">
        <v>3.9529999999999998</v>
      </c>
      <c r="Z763">
        <v>3.444</v>
      </c>
      <c r="AA763">
        <v>2.282</v>
      </c>
      <c r="AB763">
        <v>0.82</v>
      </c>
      <c r="AC763">
        <v>0.34200000000000003</v>
      </c>
      <c r="AD763">
        <v>30667.157999999999</v>
      </c>
      <c r="AE763">
        <v>6369.09</v>
      </c>
      <c r="AF763">
        <v>14966.516</v>
      </c>
      <c r="AG763">
        <v>2.5</v>
      </c>
      <c r="AH763">
        <v>1</v>
      </c>
      <c r="AI763">
        <v>8.3333335999999994E-2</v>
      </c>
      <c r="AJ763">
        <v>0.10000001</v>
      </c>
      <c r="AK763">
        <v>0.16044148999999999</v>
      </c>
      <c r="AL763">
        <v>0.15909090000000001</v>
      </c>
      <c r="AM763">
        <v>7</v>
      </c>
      <c r="AN763">
        <v>45</v>
      </c>
      <c r="AO763">
        <v>60</v>
      </c>
      <c r="AP763">
        <v>100</v>
      </c>
      <c r="AQ763" s="34">
        <v>5.3905506000000001</v>
      </c>
      <c r="AR763" s="34">
        <v>0</v>
      </c>
      <c r="AS763" s="34">
        <v>0.77623920000000002</v>
      </c>
      <c r="AT763" s="34">
        <v>32.505474</v>
      </c>
      <c r="AU763" s="34">
        <v>38.056995000000001</v>
      </c>
      <c r="AV763" s="34"/>
      <c r="AW763" s="34"/>
      <c r="AX763" s="34"/>
      <c r="AY763" s="34">
        <v>0.81681409999999999</v>
      </c>
      <c r="AZ763" s="34">
        <v>0.24504424999999999</v>
      </c>
      <c r="BA763" s="34">
        <v>3.0000002000000001</v>
      </c>
      <c r="BB763" s="34">
        <v>0.102045</v>
      </c>
      <c r="BC763" s="34">
        <v>0</v>
      </c>
      <c r="BD763" s="34">
        <v>0</v>
      </c>
      <c r="BE763" s="34">
        <v>0.3</v>
      </c>
      <c r="BF763" s="34">
        <v>0</v>
      </c>
      <c r="BG763" s="34">
        <v>0.3</v>
      </c>
      <c r="BH763" s="34">
        <v>1</v>
      </c>
      <c r="BI763" s="34">
        <v>2</v>
      </c>
      <c r="BJ763" s="34">
        <v>5</v>
      </c>
      <c r="BK763" s="34">
        <v>0</v>
      </c>
      <c r="BL763" s="34">
        <v>0</v>
      </c>
      <c r="BM763" s="34">
        <v>2</v>
      </c>
      <c r="BN763" s="34">
        <v>0</v>
      </c>
      <c r="BO763" s="34">
        <v>0</v>
      </c>
      <c r="BP763" s="34"/>
      <c r="BQ763" s="34"/>
      <c r="BR763" s="34"/>
      <c r="BS763" s="34"/>
      <c r="BT763" s="34"/>
      <c r="BU763" s="34"/>
      <c r="BV763" s="34">
        <v>0.90000009999999997</v>
      </c>
      <c r="BW763" s="34">
        <v>5.0000009999999996E-3</v>
      </c>
      <c r="BX763" s="34">
        <v>0.57750005000000004</v>
      </c>
      <c r="BY763" s="34">
        <v>1.6</v>
      </c>
      <c r="BZ763" s="34">
        <v>3.6000000999999999</v>
      </c>
      <c r="CA763" s="34"/>
      <c r="CB763" s="34"/>
      <c r="CC763" s="34"/>
      <c r="CD763" s="34"/>
      <c r="CE763" s="34"/>
      <c r="CF763" s="34"/>
      <c r="CG763" s="34"/>
      <c r="CH763" s="34"/>
      <c r="CI763" s="34"/>
      <c r="CJ763" s="34"/>
      <c r="CK763" s="34"/>
      <c r="CL763" s="34"/>
      <c r="CM763" s="34"/>
      <c r="CN763" s="34" t="s">
        <v>2233</v>
      </c>
    </row>
    <row r="764" spans="1:92">
      <c r="A764" t="s">
        <v>2982</v>
      </c>
      <c r="B764">
        <v>1152</v>
      </c>
      <c r="C764" t="s">
        <v>668</v>
      </c>
      <c r="D764">
        <v>2.3999996000000001</v>
      </c>
      <c r="E764">
        <v>1.4890177</v>
      </c>
      <c r="F764">
        <v>1745.4857999999999</v>
      </c>
      <c r="G764">
        <v>10.1944895</v>
      </c>
      <c r="H764">
        <v>1110.1925000000001</v>
      </c>
      <c r="I764">
        <v>217.16655</v>
      </c>
      <c r="J764">
        <v>407.93239999999997</v>
      </c>
      <c r="K764">
        <v>8</v>
      </c>
      <c r="L764">
        <v>145.45451</v>
      </c>
      <c r="M764">
        <v>148.90178</v>
      </c>
      <c r="N764" t="s">
        <v>2172</v>
      </c>
      <c r="O764">
        <v>126.31577</v>
      </c>
      <c r="P764">
        <v>124.08481</v>
      </c>
      <c r="Q764">
        <v>322</v>
      </c>
      <c r="R764">
        <v>3.0979999999999999</v>
      </c>
      <c r="S764">
        <v>3.3420000000000001</v>
      </c>
      <c r="T764">
        <v>3.0979999999999999</v>
      </c>
      <c r="U764">
        <v>2.4409999999999998</v>
      </c>
      <c r="V764">
        <v>1.5609999999999999</v>
      </c>
      <c r="W764">
        <v>3.641</v>
      </c>
      <c r="X764">
        <v>0</v>
      </c>
      <c r="Y764">
        <v>0</v>
      </c>
      <c r="Z764">
        <v>2.254</v>
      </c>
      <c r="AA764">
        <v>0.67700000000000005</v>
      </c>
      <c r="AB764">
        <v>1.536</v>
      </c>
      <c r="AC764">
        <v>4.1000000000000002E-2</v>
      </c>
      <c r="AD764">
        <v>6000</v>
      </c>
      <c r="AE764">
        <v>5223.2299999999996</v>
      </c>
      <c r="AF764">
        <v>7540.1836000000003</v>
      </c>
      <c r="AG764">
        <v>0.8</v>
      </c>
      <c r="AH764">
        <v>0.6</v>
      </c>
      <c r="AI764">
        <v>1.6666667999999999E-2</v>
      </c>
      <c r="AJ764">
        <v>0.10000001</v>
      </c>
      <c r="AK764">
        <v>2.6802369999999999E-2</v>
      </c>
      <c r="AL764">
        <v>2.5194873999999999E-2</v>
      </c>
      <c r="AM764">
        <v>6</v>
      </c>
      <c r="AN764">
        <v>9</v>
      </c>
      <c r="AO764">
        <v>50</v>
      </c>
      <c r="AP764">
        <v>36</v>
      </c>
      <c r="AQ764" s="34">
        <v>0.91476005000000005</v>
      </c>
      <c r="AR764" s="34">
        <v>0</v>
      </c>
      <c r="AS764" s="34">
        <v>4.7044800000000002</v>
      </c>
      <c r="AT764" s="34">
        <v>1.8664286999999999</v>
      </c>
      <c r="AU764" s="34">
        <v>3.2819959999999999</v>
      </c>
      <c r="AV764" s="34"/>
      <c r="AW764" s="34"/>
      <c r="AX764" s="34"/>
      <c r="AY764" s="34"/>
      <c r="AZ764" s="34"/>
      <c r="BA764" s="34">
        <v>3.0000002000000001</v>
      </c>
      <c r="BB764" s="34">
        <v>6.1615005E-2</v>
      </c>
      <c r="BC764" s="34">
        <v>0</v>
      </c>
      <c r="BD764" s="34">
        <v>0</v>
      </c>
      <c r="BE764" s="34">
        <v>0.3</v>
      </c>
      <c r="BF764" s="34">
        <v>0</v>
      </c>
      <c r="BG764" s="34">
        <v>0.3</v>
      </c>
      <c r="BH764" s="34">
        <v>0.4</v>
      </c>
      <c r="BI764" s="34">
        <v>0.90000004</v>
      </c>
      <c r="BJ764" s="34">
        <v>1.1000000000000001</v>
      </c>
      <c r="BK764" s="34">
        <v>0</v>
      </c>
      <c r="BL764" s="34">
        <v>0</v>
      </c>
      <c r="BM764" s="34">
        <v>0.1</v>
      </c>
      <c r="BN764" s="34">
        <v>0</v>
      </c>
      <c r="BO764" s="34">
        <v>0</v>
      </c>
      <c r="BP764" s="34"/>
      <c r="BQ764" s="34"/>
      <c r="BR764" s="34"/>
      <c r="BS764" s="34"/>
      <c r="BT764" s="34"/>
      <c r="BU764" s="34"/>
      <c r="BV764" s="34">
        <v>3.7200004999999998</v>
      </c>
      <c r="BW764" s="34"/>
      <c r="BX764" s="34"/>
      <c r="BY764" s="34">
        <v>4.0800004000000003</v>
      </c>
      <c r="BZ764" s="34">
        <v>10.692</v>
      </c>
      <c r="CA764" s="34"/>
      <c r="CB764" s="34"/>
      <c r="CC764" s="34"/>
      <c r="CD764" s="34"/>
      <c r="CE764" s="34"/>
      <c r="CF764" s="34"/>
      <c r="CG764" s="34"/>
      <c r="CH764" s="34"/>
      <c r="CI764" s="34"/>
      <c r="CJ764" s="34"/>
      <c r="CK764" s="34"/>
      <c r="CL764" s="34"/>
      <c r="CM764" s="34"/>
      <c r="CN764" s="34" t="s">
        <v>2176</v>
      </c>
    </row>
    <row r="765" spans="1:92">
      <c r="A765" t="s">
        <v>2983</v>
      </c>
      <c r="B765">
        <v>1154</v>
      </c>
      <c r="C765" t="s">
        <v>669</v>
      </c>
      <c r="D765">
        <v>1.6061938</v>
      </c>
      <c r="E765">
        <v>1.3850266</v>
      </c>
      <c r="F765">
        <v>1224.3136</v>
      </c>
      <c r="G765">
        <v>70.661429999999996</v>
      </c>
      <c r="H765">
        <v>399.24295000000001</v>
      </c>
      <c r="I765">
        <v>604.78200000000004</v>
      </c>
      <c r="J765">
        <v>149.62717000000001</v>
      </c>
      <c r="K765">
        <v>8</v>
      </c>
      <c r="L765">
        <v>97.345070000000007</v>
      </c>
      <c r="M765">
        <v>138.50265999999999</v>
      </c>
      <c r="N765" t="s">
        <v>2172</v>
      </c>
      <c r="O765">
        <v>84.536513999999997</v>
      </c>
      <c r="P765">
        <v>115.41888</v>
      </c>
      <c r="Q765">
        <v>332</v>
      </c>
      <c r="R765">
        <v>2.5350000000000001</v>
      </c>
      <c r="S765">
        <v>2.7989999999999999</v>
      </c>
      <c r="T765">
        <v>2.5350000000000001</v>
      </c>
      <c r="U765">
        <v>2.3540000000000001</v>
      </c>
      <c r="V765">
        <v>2.7759999999999998</v>
      </c>
      <c r="W765">
        <v>4.53</v>
      </c>
      <c r="X765">
        <v>5.8419999999999996</v>
      </c>
      <c r="Y765">
        <v>0</v>
      </c>
      <c r="Z765">
        <v>2.4060000000000001</v>
      </c>
      <c r="AA765">
        <v>1.304</v>
      </c>
      <c r="AB765">
        <v>0.44900000000000001</v>
      </c>
      <c r="AC765">
        <v>0.65300000000000002</v>
      </c>
      <c r="AD765">
        <v>8982.7710000000006</v>
      </c>
      <c r="AE765">
        <v>4023.54</v>
      </c>
      <c r="AF765">
        <v>17102.7</v>
      </c>
      <c r="AG765">
        <v>3.5</v>
      </c>
      <c r="AH765">
        <v>2.5</v>
      </c>
      <c r="AI765">
        <v>0.25</v>
      </c>
      <c r="AJ765">
        <v>8.3333339999999995E-3</v>
      </c>
      <c r="AK765">
        <v>0.57927229999999996</v>
      </c>
      <c r="AL765">
        <v>0.21966666000000001</v>
      </c>
      <c r="AM765">
        <v>40</v>
      </c>
      <c r="AN765">
        <v>7</v>
      </c>
      <c r="AO765">
        <v>90</v>
      </c>
      <c r="AP765">
        <v>30</v>
      </c>
      <c r="AQ765" s="34">
        <v>0</v>
      </c>
      <c r="AR765" s="34">
        <v>0</v>
      </c>
      <c r="AS765" s="34">
        <v>0.74569284999999996</v>
      </c>
      <c r="AT765" s="34">
        <v>0</v>
      </c>
      <c r="AU765" s="34">
        <v>0.59787869999999999</v>
      </c>
      <c r="AV765" s="34"/>
      <c r="AW765" s="34"/>
      <c r="AX765" s="34">
        <v>45.945796999999999</v>
      </c>
      <c r="AY765" s="34">
        <v>2.7567477</v>
      </c>
      <c r="AZ765" s="34"/>
      <c r="BA765" s="34">
        <v>3.0000002000000001</v>
      </c>
      <c r="BB765" s="34">
        <v>0.41077000000000002</v>
      </c>
      <c r="BC765" s="34">
        <v>0</v>
      </c>
      <c r="BD765" s="34">
        <v>0</v>
      </c>
      <c r="BE765" s="34">
        <v>0.1</v>
      </c>
      <c r="BF765" s="34">
        <v>0</v>
      </c>
      <c r="BG765" s="34">
        <v>0.2</v>
      </c>
      <c r="BH765" s="34">
        <v>1</v>
      </c>
      <c r="BI765" s="34">
        <v>3.1000000999999999</v>
      </c>
      <c r="BJ765" s="34">
        <v>12.900001</v>
      </c>
      <c r="BK765" s="34">
        <v>0.4</v>
      </c>
      <c r="BL765" s="34">
        <v>0</v>
      </c>
      <c r="BM765" s="34">
        <v>0.70000004999999998</v>
      </c>
      <c r="BN765" s="34">
        <v>0</v>
      </c>
      <c r="BO765" s="34">
        <v>0</v>
      </c>
      <c r="BP765" s="34">
        <v>4.1167434000000003E-2</v>
      </c>
      <c r="BQ765" s="34"/>
      <c r="BR765" s="34"/>
      <c r="BS765" s="34"/>
      <c r="BT765" s="34"/>
      <c r="BU765" s="34"/>
      <c r="BV765" s="34">
        <v>0.30100002999999997</v>
      </c>
      <c r="BW765" s="34"/>
      <c r="BX765" s="34"/>
      <c r="BY765" s="34"/>
      <c r="BZ765" s="34"/>
      <c r="CA765" s="34"/>
      <c r="CB765" s="34"/>
      <c r="CC765" s="34"/>
      <c r="CD765" s="34"/>
      <c r="CE765" s="34"/>
      <c r="CF765" s="34"/>
      <c r="CG765" s="34"/>
      <c r="CH765" s="34"/>
      <c r="CI765" s="34"/>
      <c r="CJ765" s="34"/>
      <c r="CK765" s="34"/>
      <c r="CL765" s="34"/>
      <c r="CM765" s="34"/>
      <c r="CN765" s="34" t="s">
        <v>2182</v>
      </c>
    </row>
    <row r="766" spans="1:92">
      <c r="A766" t="s">
        <v>2984</v>
      </c>
      <c r="B766">
        <v>1155</v>
      </c>
      <c r="C766" t="s">
        <v>670</v>
      </c>
      <c r="D766">
        <v>3.4451277</v>
      </c>
      <c r="E766">
        <v>2.5835419000000002</v>
      </c>
      <c r="F766">
        <v>2190.0021999999999</v>
      </c>
      <c r="G766">
        <v>64.245450000000005</v>
      </c>
      <c r="H766">
        <v>431.08157</v>
      </c>
      <c r="I766">
        <v>1089.2072000000001</v>
      </c>
      <c r="J766">
        <v>605.46799999999996</v>
      </c>
      <c r="K766">
        <v>9</v>
      </c>
      <c r="L766">
        <v>50.515067999999999</v>
      </c>
      <c r="M766">
        <v>103.341675</v>
      </c>
      <c r="N766" t="s">
        <v>2202</v>
      </c>
      <c r="O766">
        <v>78.298355000000001</v>
      </c>
      <c r="P766">
        <v>112.32791</v>
      </c>
      <c r="Q766">
        <v>449</v>
      </c>
      <c r="R766">
        <v>3.7120000000000002</v>
      </c>
      <c r="S766">
        <v>3.7440000000000002</v>
      </c>
      <c r="T766">
        <v>3.7120000000000002</v>
      </c>
      <c r="U766">
        <v>3.2149999999999999</v>
      </c>
      <c r="V766">
        <v>4.25</v>
      </c>
      <c r="W766">
        <v>2.855</v>
      </c>
      <c r="X766">
        <v>8.8550000000000004</v>
      </c>
      <c r="Y766">
        <v>4.109</v>
      </c>
      <c r="Z766">
        <v>9</v>
      </c>
      <c r="AA766">
        <v>3.5379999999999998</v>
      </c>
      <c r="AB766">
        <v>1.389</v>
      </c>
      <c r="AC766">
        <v>17.846</v>
      </c>
      <c r="AD766">
        <v>25580.91</v>
      </c>
      <c r="AE766">
        <v>5136.7579999999998</v>
      </c>
      <c r="AF766">
        <v>45180.65</v>
      </c>
      <c r="AG766">
        <v>3.5</v>
      </c>
      <c r="AH766">
        <v>2.5</v>
      </c>
      <c r="AI766">
        <v>0.25</v>
      </c>
      <c r="AJ766">
        <v>4.1666667999999997E-2</v>
      </c>
      <c r="AK766">
        <v>0.32263695999999997</v>
      </c>
      <c r="AL766">
        <v>0.15190476</v>
      </c>
      <c r="AM766">
        <v>30</v>
      </c>
      <c r="AN766">
        <v>7</v>
      </c>
      <c r="AO766">
        <v>60</v>
      </c>
      <c r="AP766">
        <v>90</v>
      </c>
      <c r="AQ766" s="34">
        <v>1.7896628000000001</v>
      </c>
      <c r="AR766" s="34">
        <v>3.1696439000000001</v>
      </c>
      <c r="AS766" s="34">
        <v>1.1859211999999999</v>
      </c>
      <c r="AT766" s="34">
        <v>31.824470000000002</v>
      </c>
      <c r="AU766" s="34">
        <v>37.202860000000001</v>
      </c>
      <c r="AV766" s="34"/>
      <c r="AW766" s="34"/>
      <c r="AX766" s="34"/>
      <c r="AY766" s="34">
        <v>184.29369</v>
      </c>
      <c r="AZ766" s="34">
        <v>6.8918689999999998</v>
      </c>
      <c r="BA766" s="34">
        <v>0.5</v>
      </c>
      <c r="BB766" s="34">
        <v>0.30808000000000002</v>
      </c>
      <c r="BC766" s="34">
        <v>0</v>
      </c>
      <c r="BD766" s="34">
        <v>0</v>
      </c>
      <c r="BE766" s="34">
        <v>0.1</v>
      </c>
      <c r="BF766" s="34">
        <v>0</v>
      </c>
      <c r="BG766" s="34">
        <v>0.1</v>
      </c>
      <c r="BH766" s="34">
        <v>0.6</v>
      </c>
      <c r="BI766" s="34">
        <v>7.7000003000000001</v>
      </c>
      <c r="BJ766" s="34">
        <v>4</v>
      </c>
      <c r="BK766" s="34">
        <v>6.0000004999999996</v>
      </c>
      <c r="BL766" s="34">
        <v>0</v>
      </c>
      <c r="BM766" s="34">
        <v>3.0000002000000001</v>
      </c>
      <c r="BN766" s="34">
        <v>1</v>
      </c>
      <c r="BO766" s="34">
        <v>0</v>
      </c>
      <c r="BP766" s="34">
        <v>4.1167434000000003E-2</v>
      </c>
      <c r="BQ766" s="34"/>
      <c r="BR766" s="34"/>
      <c r="BS766" s="34"/>
      <c r="BT766" s="34"/>
      <c r="BU766" s="34"/>
      <c r="BV766" s="34">
        <v>1.5050001</v>
      </c>
      <c r="BW766" s="34"/>
      <c r="BX766" s="34"/>
      <c r="BY766" s="34">
        <v>2.5200002000000001</v>
      </c>
      <c r="BZ766" s="34">
        <v>5.67</v>
      </c>
      <c r="CA766" s="34"/>
      <c r="CB766" s="34"/>
      <c r="CC766" s="34"/>
      <c r="CD766" s="34"/>
      <c r="CE766" s="34"/>
      <c r="CF766" s="34"/>
      <c r="CG766" s="34"/>
      <c r="CH766" s="34"/>
      <c r="CI766" s="34"/>
      <c r="CJ766" s="34"/>
      <c r="CK766" s="34"/>
      <c r="CL766" s="34"/>
      <c r="CM766" s="34"/>
      <c r="CN766" s="34" t="s">
        <v>2182</v>
      </c>
    </row>
    <row r="767" spans="1:92">
      <c r="A767" t="s">
        <v>2985</v>
      </c>
      <c r="B767">
        <v>1156</v>
      </c>
      <c r="C767" t="s">
        <v>671</v>
      </c>
      <c r="D767">
        <v>3.9694052000000002</v>
      </c>
      <c r="E767">
        <v>2.6598296000000001</v>
      </c>
      <c r="F767">
        <v>2078.5650000000001</v>
      </c>
      <c r="G767">
        <v>62.619328000000003</v>
      </c>
      <c r="H767">
        <v>429.05437999999998</v>
      </c>
      <c r="I767">
        <v>981.42309999999998</v>
      </c>
      <c r="J767">
        <v>605.46799999999996</v>
      </c>
      <c r="K767">
        <v>9</v>
      </c>
      <c r="L767">
        <v>58.202423000000003</v>
      </c>
      <c r="M767">
        <v>106.39318</v>
      </c>
      <c r="N767" t="s">
        <v>2202</v>
      </c>
      <c r="O767">
        <v>90.213750000000005</v>
      </c>
      <c r="P767">
        <v>115.64476999999999</v>
      </c>
      <c r="Q767">
        <v>459</v>
      </c>
      <c r="R767">
        <v>3.9849999999999999</v>
      </c>
      <c r="S767">
        <v>3.6469999999999998</v>
      </c>
      <c r="T767">
        <v>3.9849999999999999</v>
      </c>
      <c r="U767">
        <v>3.262</v>
      </c>
      <c r="V767">
        <v>5.3239999999999998</v>
      </c>
      <c r="W767">
        <v>3.194</v>
      </c>
      <c r="X767">
        <v>8.8550000000000004</v>
      </c>
      <c r="Y767">
        <v>6.274</v>
      </c>
      <c r="Z767">
        <v>9</v>
      </c>
      <c r="AA767">
        <v>4.8840000000000003</v>
      </c>
      <c r="AB767">
        <v>1.607</v>
      </c>
      <c r="AC767">
        <v>10.72</v>
      </c>
      <c r="AD767">
        <v>67363.16</v>
      </c>
      <c r="AE767">
        <v>7536.7579999999998</v>
      </c>
      <c r="AF767">
        <v>30323.914000000001</v>
      </c>
      <c r="AG767">
        <v>3.5</v>
      </c>
      <c r="AH767">
        <v>2.5</v>
      </c>
      <c r="AI767">
        <v>0.25</v>
      </c>
      <c r="AJ767">
        <v>5.8333334000000001E-2</v>
      </c>
      <c r="AK767">
        <v>0.33399030000000002</v>
      </c>
      <c r="AL767">
        <v>0.15206185999999999</v>
      </c>
      <c r="AM767">
        <v>30</v>
      </c>
      <c r="AN767">
        <v>7</v>
      </c>
      <c r="AO767">
        <v>60</v>
      </c>
      <c r="AP767">
        <v>90</v>
      </c>
      <c r="AQ767" s="34">
        <v>7.0436525000000003</v>
      </c>
      <c r="AR767" s="34">
        <v>7.8486422999999998</v>
      </c>
      <c r="AS767" s="34">
        <v>0.44849387000000002</v>
      </c>
      <c r="AT767" s="34">
        <v>205.35290000000001</v>
      </c>
      <c r="AU767" s="34">
        <v>220.47443000000001</v>
      </c>
      <c r="AV767" s="34"/>
      <c r="AW767" s="34"/>
      <c r="AX767" s="34"/>
      <c r="AY767" s="34">
        <v>1.7229673000000001</v>
      </c>
      <c r="AZ767" s="34">
        <v>110.57622000000001</v>
      </c>
      <c r="BA767" s="34">
        <v>3.0000002000000001</v>
      </c>
      <c r="BB767" s="34">
        <v>0.30808000000000002</v>
      </c>
      <c r="BC767" s="34">
        <v>0</v>
      </c>
      <c r="BD767" s="34">
        <v>0</v>
      </c>
      <c r="BE767" s="34">
        <v>0.1</v>
      </c>
      <c r="BF767" s="34">
        <v>0</v>
      </c>
      <c r="BG767" s="34">
        <v>0.5</v>
      </c>
      <c r="BH767" s="34">
        <v>1.4000001</v>
      </c>
      <c r="BI767" s="34">
        <v>2.1000000999999999</v>
      </c>
      <c r="BJ767" s="34">
        <v>5</v>
      </c>
      <c r="BK767" s="34">
        <v>5</v>
      </c>
      <c r="BL767" s="34">
        <v>0</v>
      </c>
      <c r="BM767" s="34">
        <v>2</v>
      </c>
      <c r="BN767" s="34">
        <v>2</v>
      </c>
      <c r="BO767" s="34">
        <v>0</v>
      </c>
      <c r="BP767" s="34">
        <v>4.1167434000000003E-2</v>
      </c>
      <c r="BQ767" s="34"/>
      <c r="BR767" s="34"/>
      <c r="BS767" s="34"/>
      <c r="BT767" s="34"/>
      <c r="BU767" s="34"/>
      <c r="BV767" s="34">
        <v>2.1070000000000002</v>
      </c>
      <c r="BW767" s="34"/>
      <c r="BX767" s="34"/>
      <c r="BY767" s="34">
        <v>3.6000000999999999</v>
      </c>
      <c r="BZ767" s="34">
        <v>8.1</v>
      </c>
      <c r="CA767" s="34"/>
      <c r="CB767" s="34"/>
      <c r="CC767" s="34"/>
      <c r="CD767" s="34"/>
      <c r="CE767" s="34"/>
      <c r="CF767" s="34"/>
      <c r="CG767" s="34"/>
      <c r="CH767" s="34"/>
      <c r="CI767" s="34"/>
      <c r="CJ767" s="34"/>
      <c r="CK767" s="34"/>
      <c r="CL767" s="34"/>
      <c r="CM767" s="34"/>
      <c r="CN767" s="34" t="s">
        <v>2176</v>
      </c>
    </row>
    <row r="768" spans="1:92">
      <c r="A768" t="s">
        <v>2986</v>
      </c>
      <c r="B768">
        <v>1157</v>
      </c>
      <c r="C768" t="s">
        <v>672</v>
      </c>
      <c r="D768">
        <v>4.5141790000000004</v>
      </c>
      <c r="E768">
        <v>2.4361866000000001</v>
      </c>
      <c r="F768">
        <v>1702.8108</v>
      </c>
      <c r="G768">
        <v>41.525109999999998</v>
      </c>
      <c r="H768">
        <v>427.78973000000002</v>
      </c>
      <c r="I768">
        <v>628.02795000000003</v>
      </c>
      <c r="J768">
        <v>605.46799999999996</v>
      </c>
      <c r="K768">
        <v>9</v>
      </c>
      <c r="L768">
        <v>66.190309999999997</v>
      </c>
      <c r="M768">
        <v>97.447463999999997</v>
      </c>
      <c r="N768" t="s">
        <v>2202</v>
      </c>
      <c r="O768">
        <v>102.59498600000001</v>
      </c>
      <c r="P768">
        <v>105.92116</v>
      </c>
      <c r="Q768">
        <v>458</v>
      </c>
      <c r="R768">
        <v>4.2489999999999997</v>
      </c>
      <c r="S768">
        <v>3.3010000000000002</v>
      </c>
      <c r="T768">
        <v>4.2489999999999997</v>
      </c>
      <c r="U768">
        <v>3.1219999999999999</v>
      </c>
      <c r="V768">
        <v>4.9189999999999996</v>
      </c>
      <c r="W768">
        <v>2.7360000000000002</v>
      </c>
      <c r="X768">
        <v>8.1229999999999993</v>
      </c>
      <c r="Y768">
        <v>6.032</v>
      </c>
      <c r="Z768">
        <v>7.625</v>
      </c>
      <c r="AA768">
        <v>3.863</v>
      </c>
      <c r="AB768">
        <v>2.3690000000000002</v>
      </c>
      <c r="AC768">
        <v>1.393</v>
      </c>
      <c r="AD768">
        <v>58729.203000000001</v>
      </c>
      <c r="AE768">
        <v>5931.3779999999997</v>
      </c>
      <c r="AF768">
        <v>18527.687999999998</v>
      </c>
      <c r="AG768">
        <v>3.5</v>
      </c>
      <c r="AH768">
        <v>2.5</v>
      </c>
      <c r="AI768">
        <v>0.25</v>
      </c>
      <c r="AJ768">
        <v>8.3333335999999994E-2</v>
      </c>
      <c r="AK768">
        <v>0.25687297999999997</v>
      </c>
      <c r="AL768">
        <v>0.15285715</v>
      </c>
      <c r="AM768">
        <v>20</v>
      </c>
      <c r="AN768">
        <v>7</v>
      </c>
      <c r="AO768">
        <v>60</v>
      </c>
      <c r="AP768">
        <v>100</v>
      </c>
      <c r="AQ768" s="34">
        <v>5.2827406000000003</v>
      </c>
      <c r="AR768" s="34">
        <v>7.2736497</v>
      </c>
      <c r="AS768" s="34">
        <v>1.8759117000000001</v>
      </c>
      <c r="AT768" s="34">
        <v>359.38</v>
      </c>
      <c r="AU768" s="34">
        <v>373.81232</v>
      </c>
      <c r="AV768" s="34"/>
      <c r="AW768" s="34"/>
      <c r="AX768" s="34">
        <v>36.756633999999998</v>
      </c>
      <c r="AY768" s="34">
        <v>5.5134954</v>
      </c>
      <c r="AZ768" s="34">
        <v>2.2053983000000001</v>
      </c>
      <c r="BA768" s="34">
        <v>0.5</v>
      </c>
      <c r="BB768" s="34">
        <v>0.20538999999999999</v>
      </c>
      <c r="BC768" s="34">
        <v>0</v>
      </c>
      <c r="BD768" s="34">
        <v>0</v>
      </c>
      <c r="BE768" s="34">
        <v>0.1</v>
      </c>
      <c r="BF768" s="34">
        <v>0</v>
      </c>
      <c r="BG768" s="34">
        <v>0.4</v>
      </c>
      <c r="BH768" s="34">
        <v>0.8</v>
      </c>
      <c r="BI768" s="34">
        <v>1.4000001</v>
      </c>
      <c r="BJ768" s="34">
        <v>9</v>
      </c>
      <c r="BK768" s="34">
        <v>4</v>
      </c>
      <c r="BL768" s="34">
        <v>0</v>
      </c>
      <c r="BM768" s="34">
        <v>2</v>
      </c>
      <c r="BN768" s="34">
        <v>1</v>
      </c>
      <c r="BO768" s="34">
        <v>0</v>
      </c>
      <c r="BP768" s="34">
        <v>4.1167434000000003E-2</v>
      </c>
      <c r="BQ768" s="34"/>
      <c r="BR768" s="34"/>
      <c r="BS768" s="34"/>
      <c r="BT768" s="34"/>
      <c r="BU768" s="34"/>
      <c r="BV768" s="34">
        <v>3.0100001999999999</v>
      </c>
      <c r="BW768" s="34"/>
      <c r="BX768" s="34"/>
      <c r="BY768" s="34">
        <v>5.76</v>
      </c>
      <c r="BZ768" s="34">
        <v>12.960001</v>
      </c>
      <c r="CA768" s="34"/>
      <c r="CB768" s="34"/>
      <c r="CC768" s="34"/>
      <c r="CD768" s="34"/>
      <c r="CE768" s="34"/>
      <c r="CF768" s="34"/>
      <c r="CG768" s="34"/>
      <c r="CH768" s="34"/>
      <c r="CI768" s="34"/>
      <c r="CJ768" s="34"/>
      <c r="CK768" s="34"/>
      <c r="CL768" s="34"/>
      <c r="CM768" s="34"/>
      <c r="CN768" s="34" t="s">
        <v>2182</v>
      </c>
    </row>
    <row r="769" spans="1:92">
      <c r="A769" t="s">
        <v>2987</v>
      </c>
      <c r="B769">
        <v>1158</v>
      </c>
      <c r="C769" t="s">
        <v>673</v>
      </c>
      <c r="D769">
        <v>4.9356856000000002</v>
      </c>
      <c r="E769">
        <v>1.9275471</v>
      </c>
      <c r="F769">
        <v>1142.7507000000001</v>
      </c>
      <c r="G769">
        <v>30.063521999999999</v>
      </c>
      <c r="H769">
        <v>258.83312999999998</v>
      </c>
      <c r="I769">
        <v>227.93628000000001</v>
      </c>
      <c r="J769">
        <v>625.91769999999997</v>
      </c>
      <c r="K769">
        <v>8</v>
      </c>
      <c r="L769">
        <v>299.13245000000001</v>
      </c>
      <c r="M769">
        <v>192.75470999999999</v>
      </c>
      <c r="N769" t="s">
        <v>2195</v>
      </c>
      <c r="O769">
        <v>145.16721999999999</v>
      </c>
      <c r="P769">
        <v>101.449844</v>
      </c>
      <c r="Q769">
        <v>469</v>
      </c>
      <c r="R769">
        <v>4.4429999999999996</v>
      </c>
      <c r="S769">
        <v>2.7040000000000002</v>
      </c>
      <c r="T769">
        <v>4.4429999999999996</v>
      </c>
      <c r="U769">
        <v>2.7770000000000001</v>
      </c>
      <c r="V769">
        <v>5.7370000000000001</v>
      </c>
      <c r="W769">
        <v>2.4820000000000002</v>
      </c>
      <c r="X769">
        <v>8.1229999999999993</v>
      </c>
      <c r="Y769">
        <v>8.1950000000000003</v>
      </c>
      <c r="Z769">
        <v>9</v>
      </c>
      <c r="AA769">
        <v>4.867</v>
      </c>
      <c r="AB769">
        <v>3.4060000000000001</v>
      </c>
      <c r="AC769">
        <v>2.1160000000000001</v>
      </c>
      <c r="AD769">
        <v>74219.490000000005</v>
      </c>
      <c r="AE769">
        <v>4232.6120000000001</v>
      </c>
      <c r="AF769">
        <v>23113.664000000001</v>
      </c>
      <c r="AG769">
        <v>4</v>
      </c>
      <c r="AH769">
        <v>1.5</v>
      </c>
      <c r="AI769">
        <v>0.33333333999999998</v>
      </c>
      <c r="AJ769">
        <v>0.125</v>
      </c>
      <c r="AK769">
        <v>0.22759584999999999</v>
      </c>
      <c r="AL769">
        <v>0.18689658000000001</v>
      </c>
      <c r="AM769">
        <v>10</v>
      </c>
      <c r="AN769">
        <v>7</v>
      </c>
      <c r="AO769">
        <v>60</v>
      </c>
      <c r="AP769">
        <v>100</v>
      </c>
      <c r="AQ769" s="34">
        <v>4.0853185999999999</v>
      </c>
      <c r="AR769" s="34">
        <v>13.886058999999999</v>
      </c>
      <c r="AS769" s="34">
        <v>0.33349538000000001</v>
      </c>
      <c r="AT769" s="34">
        <v>359.56713999999999</v>
      </c>
      <c r="AU769" s="34">
        <v>377.87204000000003</v>
      </c>
      <c r="AV769" s="34"/>
      <c r="AW769" s="34"/>
      <c r="AX769" s="34">
        <v>23.524248</v>
      </c>
      <c r="AY769" s="34">
        <v>7.3513273999999997</v>
      </c>
      <c r="AZ769" s="34">
        <v>2.2053983000000001</v>
      </c>
      <c r="BA769" s="34">
        <v>0.5</v>
      </c>
      <c r="BB769" s="34">
        <v>0.102690004</v>
      </c>
      <c r="BC769" s="34">
        <v>0</v>
      </c>
      <c r="BD769" s="34">
        <v>0</v>
      </c>
      <c r="BE769" s="34">
        <v>6.0000001999999997E-2</v>
      </c>
      <c r="BF769" s="34">
        <v>0</v>
      </c>
      <c r="BG769" s="34">
        <v>0.1</v>
      </c>
      <c r="BH769" s="34">
        <v>0.4</v>
      </c>
      <c r="BI769" s="34">
        <v>1.4000001</v>
      </c>
      <c r="BJ769" s="34">
        <v>9</v>
      </c>
      <c r="BK769" s="34">
        <v>11.000000999999999</v>
      </c>
      <c r="BL769" s="34">
        <v>0</v>
      </c>
      <c r="BM769" s="34">
        <v>4</v>
      </c>
      <c r="BN769" s="34">
        <v>4</v>
      </c>
      <c r="BO769" s="34">
        <v>0</v>
      </c>
      <c r="BP769" s="34">
        <v>3.9697163000000001E-2</v>
      </c>
      <c r="BQ769" s="34"/>
      <c r="BR769" s="34"/>
      <c r="BS769" s="34">
        <v>0.15858664</v>
      </c>
      <c r="BT769" s="34">
        <v>9.2657349999999999E-2</v>
      </c>
      <c r="BU769" s="34">
        <v>0</v>
      </c>
      <c r="BV769" s="34">
        <v>3.0000002000000001</v>
      </c>
      <c r="BW769" s="34"/>
      <c r="BX769" s="34">
        <v>7.5000003000000003E-3</v>
      </c>
      <c r="BY769" s="34">
        <v>8</v>
      </c>
      <c r="BZ769" s="34">
        <v>18</v>
      </c>
      <c r="CA769" s="34"/>
      <c r="CB769" s="34"/>
      <c r="CC769" s="34"/>
      <c r="CD769" s="34"/>
      <c r="CE769" s="34"/>
      <c r="CF769" s="34"/>
      <c r="CG769" s="34"/>
      <c r="CH769" s="34"/>
      <c r="CI769" s="34"/>
      <c r="CJ769" s="34"/>
      <c r="CK769" s="34"/>
      <c r="CL769" s="34"/>
      <c r="CM769" s="34"/>
      <c r="CN769" s="34" t="s">
        <v>2176</v>
      </c>
    </row>
    <row r="770" spans="1:92">
      <c r="A770" t="s">
        <v>2988</v>
      </c>
      <c r="B770">
        <v>1159</v>
      </c>
      <c r="C770" t="s">
        <v>673</v>
      </c>
      <c r="D770">
        <v>6.3338609999999997</v>
      </c>
      <c r="E770">
        <v>2.9221878000000001</v>
      </c>
      <c r="F770">
        <v>1649.1778999999999</v>
      </c>
      <c r="G770">
        <v>33.501812000000001</v>
      </c>
      <c r="H770">
        <v>272.68704000000002</v>
      </c>
      <c r="I770">
        <v>717.07129999999995</v>
      </c>
      <c r="J770">
        <v>625.91769999999997</v>
      </c>
      <c r="K770">
        <v>9</v>
      </c>
      <c r="L770">
        <v>92.871859999999998</v>
      </c>
      <c r="M770">
        <v>116.88751000000001</v>
      </c>
      <c r="N770" t="s">
        <v>2184</v>
      </c>
      <c r="O770">
        <v>137.69263000000001</v>
      </c>
      <c r="P770">
        <v>97.406265000000005</v>
      </c>
      <c r="Q770">
        <v>559</v>
      </c>
      <c r="R770">
        <v>5.0330000000000004</v>
      </c>
      <c r="S770">
        <v>3.2490000000000001</v>
      </c>
      <c r="T770">
        <v>5.0330000000000004</v>
      </c>
      <c r="U770">
        <v>3.419</v>
      </c>
      <c r="V770">
        <v>5.4560000000000004</v>
      </c>
      <c r="W770">
        <v>2.9740000000000002</v>
      </c>
      <c r="X770">
        <v>8.5069999999999997</v>
      </c>
      <c r="Y770">
        <v>6.9189999999999996</v>
      </c>
      <c r="Z770">
        <v>9</v>
      </c>
      <c r="AA770">
        <v>4.8250000000000002</v>
      </c>
      <c r="AB770">
        <v>3.8159999999999998</v>
      </c>
      <c r="AC770">
        <v>2.9540000000000002</v>
      </c>
      <c r="AD770">
        <v>62271.156000000003</v>
      </c>
      <c r="AE770">
        <v>6632.6120000000001</v>
      </c>
      <c r="AF770">
        <v>34220.625</v>
      </c>
      <c r="AG770">
        <v>4</v>
      </c>
      <c r="AH770">
        <v>1.5</v>
      </c>
      <c r="AI770">
        <v>0.375</v>
      </c>
      <c r="AJ770">
        <v>0.125</v>
      </c>
      <c r="AK770">
        <v>0.29872822999999998</v>
      </c>
      <c r="AL770">
        <v>0.28855746999999998</v>
      </c>
      <c r="AM770">
        <v>10</v>
      </c>
      <c r="AN770">
        <v>7</v>
      </c>
      <c r="AO770">
        <v>80</v>
      </c>
      <c r="AP770">
        <v>100</v>
      </c>
      <c r="AQ770" s="34">
        <v>4.0853185999999999</v>
      </c>
      <c r="AR770" s="34">
        <v>10.565481</v>
      </c>
      <c r="AS770" s="34">
        <v>0.66699076000000002</v>
      </c>
      <c r="AT770" s="34">
        <v>434.79932000000002</v>
      </c>
      <c r="AU770" s="34">
        <v>450.11709999999999</v>
      </c>
      <c r="AV770" s="34"/>
      <c r="AW770" s="34"/>
      <c r="AX770" s="34">
        <v>23.524248</v>
      </c>
      <c r="AY770" s="34">
        <v>13.232389</v>
      </c>
      <c r="AZ770" s="34">
        <v>2.5729644</v>
      </c>
      <c r="BA770" s="34">
        <v>0.5</v>
      </c>
      <c r="BB770" s="34">
        <v>0.102690004</v>
      </c>
      <c r="BC770" s="34">
        <v>0</v>
      </c>
      <c r="BD770" s="34">
        <v>0</v>
      </c>
      <c r="BE770" s="34">
        <v>6.0000001999999997E-2</v>
      </c>
      <c r="BF770" s="34">
        <v>0</v>
      </c>
      <c r="BG770" s="34">
        <v>0.5</v>
      </c>
      <c r="BH770" s="34">
        <v>1.2</v>
      </c>
      <c r="BI770" s="34">
        <v>1.3000001000000001</v>
      </c>
      <c r="BJ770" s="34">
        <v>11.000000999999999</v>
      </c>
      <c r="BK770" s="34">
        <v>10</v>
      </c>
      <c r="BL770" s="34">
        <v>1</v>
      </c>
      <c r="BM770" s="34">
        <v>7.0000004999999996</v>
      </c>
      <c r="BN770" s="34">
        <v>8</v>
      </c>
      <c r="BO770" s="34">
        <v>2</v>
      </c>
      <c r="BP770" s="34">
        <v>3.9697163000000001E-2</v>
      </c>
      <c r="BQ770" s="34"/>
      <c r="BR770" s="34"/>
      <c r="BS770" s="34">
        <v>0.15858664</v>
      </c>
      <c r="BT770" s="34">
        <v>9.2657349999999999E-2</v>
      </c>
      <c r="BU770" s="34">
        <v>0</v>
      </c>
      <c r="BV770" s="34">
        <v>3.0000002000000001</v>
      </c>
      <c r="BW770" s="34"/>
      <c r="BX770" s="34">
        <v>7.5000003000000003E-3</v>
      </c>
      <c r="BY770" s="34">
        <v>8</v>
      </c>
      <c r="BZ770" s="34">
        <v>18</v>
      </c>
      <c r="CA770" s="34"/>
      <c r="CB770" s="34"/>
      <c r="CC770" s="34"/>
      <c r="CD770" s="34"/>
      <c r="CE770" s="34"/>
      <c r="CF770" s="34"/>
      <c r="CG770" s="34"/>
      <c r="CH770" s="34"/>
      <c r="CI770" s="34"/>
      <c r="CJ770" s="34"/>
      <c r="CK770" s="34"/>
      <c r="CL770" s="34"/>
      <c r="CM770" s="34"/>
      <c r="CN770" s="34" t="s">
        <v>2176</v>
      </c>
    </row>
    <row r="771" spans="1:92">
      <c r="A771" t="s">
        <v>2989</v>
      </c>
      <c r="B771">
        <v>1160</v>
      </c>
      <c r="C771" t="s">
        <v>674</v>
      </c>
      <c r="D771">
        <v>6.6704619999999997</v>
      </c>
      <c r="E771">
        <v>6.5225863000000004</v>
      </c>
      <c r="F771">
        <v>9784.6779999999999</v>
      </c>
      <c r="G771">
        <v>9130.4375</v>
      </c>
      <c r="H771">
        <v>269.8458</v>
      </c>
      <c r="I771">
        <v>254.37682000000001</v>
      </c>
      <c r="J771">
        <v>130.01752999999999</v>
      </c>
      <c r="K771">
        <v>12</v>
      </c>
      <c r="L771">
        <v>57.208072999999999</v>
      </c>
      <c r="M771">
        <v>89.350493999999998</v>
      </c>
      <c r="N771" t="s">
        <v>2175</v>
      </c>
      <c r="O771">
        <v>32.53884</v>
      </c>
      <c r="P771">
        <v>82.564384000000004</v>
      </c>
      <c r="Q771">
        <v>523</v>
      </c>
      <c r="R771">
        <v>5.165</v>
      </c>
      <c r="S771">
        <v>7.9130000000000003</v>
      </c>
      <c r="T771">
        <v>5.165</v>
      </c>
      <c r="U771">
        <v>5.1079999999999997</v>
      </c>
      <c r="V771">
        <v>2.0539999999999998</v>
      </c>
      <c r="W771">
        <v>3.798</v>
      </c>
      <c r="X771">
        <v>0</v>
      </c>
      <c r="Y771">
        <v>0.99299999999999999</v>
      </c>
      <c r="Z771">
        <v>3.0950000000000002</v>
      </c>
      <c r="AA771">
        <v>1.7889999999999999</v>
      </c>
      <c r="AB771">
        <v>0.23400000000000001</v>
      </c>
      <c r="AC771">
        <v>1.0720000000000001</v>
      </c>
      <c r="AD771">
        <v>7275.0864000000001</v>
      </c>
      <c r="AE771">
        <v>16198</v>
      </c>
      <c r="AF771">
        <v>28495.791000000001</v>
      </c>
      <c r="AG771">
        <v>3</v>
      </c>
      <c r="AH771">
        <v>0.5</v>
      </c>
      <c r="AI771">
        <v>8.3333335999999994E-2</v>
      </c>
      <c r="AJ771">
        <v>8.3333339999999995E-3</v>
      </c>
      <c r="AK771">
        <v>1.5811044000000001</v>
      </c>
      <c r="AL771">
        <v>2.7253523000000002E-2</v>
      </c>
      <c r="AM771">
        <v>60</v>
      </c>
      <c r="AN771">
        <v>30</v>
      </c>
      <c r="AO771">
        <v>14</v>
      </c>
      <c r="AP771">
        <v>28</v>
      </c>
      <c r="AQ771" s="34">
        <v>1.7594757000000001</v>
      </c>
      <c r="AR771" s="34">
        <v>0</v>
      </c>
      <c r="AS771" s="34">
        <v>5.9296056999999999E-2</v>
      </c>
      <c r="AT771" s="34">
        <v>111.536995</v>
      </c>
      <c r="AU771" s="34">
        <v>113.355774</v>
      </c>
      <c r="AV771" s="34"/>
      <c r="AW771" s="34"/>
      <c r="AX771" s="34">
        <v>86.148359999999997</v>
      </c>
      <c r="AY771" s="34">
        <v>6.4706999999999999</v>
      </c>
      <c r="AZ771" s="34">
        <v>1.2252213999999999</v>
      </c>
      <c r="BA771" s="34">
        <v>0</v>
      </c>
      <c r="BB771" s="34">
        <v>6.3</v>
      </c>
      <c r="BC771" s="34">
        <v>0</v>
      </c>
      <c r="BD771" s="34">
        <v>0</v>
      </c>
      <c r="BE771" s="34">
        <v>0.1</v>
      </c>
      <c r="BF771" s="34">
        <v>0</v>
      </c>
      <c r="BG771" s="34">
        <v>0.2</v>
      </c>
      <c r="BH771" s="34">
        <v>1.2</v>
      </c>
      <c r="BI771" s="34">
        <v>2.3000001999999999</v>
      </c>
      <c r="BJ771" s="34">
        <v>4</v>
      </c>
      <c r="BK771" s="34">
        <v>2.4</v>
      </c>
      <c r="BL771" s="34">
        <v>0</v>
      </c>
      <c r="BM771" s="34">
        <v>0.1</v>
      </c>
      <c r="BN771" s="34">
        <v>0.1</v>
      </c>
      <c r="BO771" s="34">
        <v>0</v>
      </c>
      <c r="BP771" s="34"/>
      <c r="BQ771" s="34"/>
      <c r="BR771" s="34"/>
      <c r="BS771" s="34"/>
      <c r="BT771" s="34"/>
      <c r="BU771" s="34"/>
      <c r="BV771" s="34">
        <v>0.29900001999999998</v>
      </c>
      <c r="BW771" s="34"/>
      <c r="BX771" s="34"/>
      <c r="BY771" s="34">
        <v>0.48000005000000001</v>
      </c>
      <c r="BZ771" s="34"/>
      <c r="CA771" s="34"/>
      <c r="CB771" s="34"/>
      <c r="CC771" s="34"/>
      <c r="CD771" s="34"/>
      <c r="CE771" s="34"/>
      <c r="CF771" s="34"/>
      <c r="CG771" s="34"/>
      <c r="CH771" s="34"/>
      <c r="CI771" s="34"/>
      <c r="CJ771" s="34"/>
      <c r="CK771" s="34"/>
      <c r="CL771" s="34"/>
      <c r="CM771" s="34"/>
      <c r="CN771" s="34" t="s">
        <v>2233</v>
      </c>
    </row>
    <row r="772" spans="1:92">
      <c r="A772" t="s">
        <v>2990</v>
      </c>
      <c r="B772">
        <v>1161</v>
      </c>
      <c r="C772" t="s">
        <v>675</v>
      </c>
      <c r="D772">
        <v>12.022137000000001</v>
      </c>
      <c r="E772">
        <v>8.3939249999999994</v>
      </c>
      <c r="F772">
        <v>9254.3955000000005</v>
      </c>
      <c r="G772">
        <v>7757.8173999999999</v>
      </c>
      <c r="H772">
        <v>251.4967</v>
      </c>
      <c r="I772">
        <v>680.55470000000003</v>
      </c>
      <c r="J772">
        <v>564.52637000000004</v>
      </c>
      <c r="K772">
        <v>13</v>
      </c>
      <c r="L772">
        <v>84.7226</v>
      </c>
      <c r="M772">
        <v>88.357100000000003</v>
      </c>
      <c r="N772" t="s">
        <v>2175</v>
      </c>
      <c r="O772">
        <v>58.644570000000002</v>
      </c>
      <c r="P772">
        <v>106.252205</v>
      </c>
      <c r="Q772">
        <v>738</v>
      </c>
      <c r="R772">
        <v>6.9349999999999996</v>
      </c>
      <c r="S772">
        <v>7.6959999999999997</v>
      </c>
      <c r="T772">
        <v>6.9349999999999996</v>
      </c>
      <c r="U772">
        <v>5.7939999999999996</v>
      </c>
      <c r="V772">
        <v>2.5640000000000001</v>
      </c>
      <c r="W772">
        <v>4.4779999999999998</v>
      </c>
      <c r="X772">
        <v>0</v>
      </c>
      <c r="Y772">
        <v>1.504</v>
      </c>
      <c r="Z772">
        <v>8.0280000000000005</v>
      </c>
      <c r="AA772">
        <v>2.2759999999999998</v>
      </c>
      <c r="AB772">
        <v>0.34799999999999998</v>
      </c>
      <c r="AC772">
        <v>5.4039999999999999</v>
      </c>
      <c r="AD772">
        <v>13995.264999999999</v>
      </c>
      <c r="AE772">
        <v>15286.4</v>
      </c>
      <c r="AF772">
        <v>31528.13</v>
      </c>
      <c r="AG772">
        <v>1.7</v>
      </c>
      <c r="AH772">
        <v>0.6</v>
      </c>
      <c r="AI772">
        <v>0.16666666999999999</v>
      </c>
      <c r="AJ772">
        <v>4.1666667999999997E-2</v>
      </c>
      <c r="AK772">
        <v>0.66589339999999997</v>
      </c>
      <c r="AL772">
        <v>0.12520408999999999</v>
      </c>
      <c r="AM772">
        <v>45</v>
      </c>
      <c r="AN772">
        <v>15</v>
      </c>
      <c r="AO772">
        <v>77</v>
      </c>
      <c r="AP772">
        <v>95</v>
      </c>
      <c r="AQ772" s="34">
        <v>1.5007292999999999</v>
      </c>
      <c r="AR772" s="34">
        <v>0</v>
      </c>
      <c r="AS772" s="34">
        <v>0.49808687000000001</v>
      </c>
      <c r="AT772" s="34">
        <v>119.24836999999999</v>
      </c>
      <c r="AU772" s="34">
        <v>121.247185</v>
      </c>
      <c r="AV772" s="34"/>
      <c r="AW772" s="34"/>
      <c r="AX772" s="34"/>
      <c r="AY772" s="34">
        <v>51.689019999999999</v>
      </c>
      <c r="AZ772" s="34">
        <v>6.4706999999999999</v>
      </c>
      <c r="BA772" s="34">
        <v>3.0000002000000001</v>
      </c>
      <c r="BB772" s="34">
        <v>4.6782002</v>
      </c>
      <c r="BC772" s="34">
        <v>0</v>
      </c>
      <c r="BD772" s="34">
        <v>0</v>
      </c>
      <c r="BE772" s="34">
        <v>7.0000000000000007E-2</v>
      </c>
      <c r="BF772" s="34">
        <v>0</v>
      </c>
      <c r="BG772" s="34">
        <v>0.2</v>
      </c>
      <c r="BH772" s="34">
        <v>1.2</v>
      </c>
      <c r="BI772" s="34">
        <v>2.3000001999999999</v>
      </c>
      <c r="BJ772" s="34">
        <v>1.3000001000000001</v>
      </c>
      <c r="BK772" s="34">
        <v>1.4000001</v>
      </c>
      <c r="BL772" s="34">
        <v>0</v>
      </c>
      <c r="BM772" s="34">
        <v>1</v>
      </c>
      <c r="BN772" s="34">
        <v>1</v>
      </c>
      <c r="BO772" s="34">
        <v>0</v>
      </c>
      <c r="BP772" s="34"/>
      <c r="BQ772" s="34"/>
      <c r="BR772" s="34"/>
      <c r="BS772" s="34"/>
      <c r="BT772" s="34"/>
      <c r="BU772" s="34"/>
      <c r="BV772" s="34">
        <v>1.4950000999999999</v>
      </c>
      <c r="BW772" s="34"/>
      <c r="BX772" s="34"/>
      <c r="BY772" s="34">
        <v>1.5200001000000001</v>
      </c>
      <c r="BZ772" s="34"/>
      <c r="CA772" s="34"/>
      <c r="CB772" s="34"/>
      <c r="CC772" s="34"/>
      <c r="CD772" s="34"/>
      <c r="CE772" s="34"/>
      <c r="CF772" s="34"/>
      <c r="CG772" s="34"/>
      <c r="CH772" s="34"/>
      <c r="CI772" s="34"/>
      <c r="CJ772" s="34"/>
      <c r="CK772" s="34"/>
      <c r="CL772" s="34"/>
      <c r="CM772" s="34"/>
      <c r="CN772" s="34" t="s">
        <v>2176</v>
      </c>
    </row>
    <row r="773" spans="1:92">
      <c r="A773" t="s">
        <v>2991</v>
      </c>
      <c r="B773">
        <v>1162</v>
      </c>
      <c r="C773" t="s">
        <v>676</v>
      </c>
      <c r="D773">
        <v>26.931808</v>
      </c>
      <c r="E773">
        <v>14.501484</v>
      </c>
      <c r="F773">
        <v>14544.362999999999</v>
      </c>
      <c r="G773">
        <v>12699.27</v>
      </c>
      <c r="H773">
        <v>177.22130999999999</v>
      </c>
      <c r="I773">
        <v>546.45640000000003</v>
      </c>
      <c r="J773">
        <v>1121.4159999999999</v>
      </c>
      <c r="K773">
        <v>13</v>
      </c>
      <c r="L773">
        <v>189.79429999999999</v>
      </c>
      <c r="M773">
        <v>152.6472</v>
      </c>
      <c r="N773" t="s">
        <v>2175</v>
      </c>
      <c r="O773">
        <v>131.37468000000001</v>
      </c>
      <c r="P773">
        <v>183.56309999999999</v>
      </c>
      <c r="Q773">
        <v>946</v>
      </c>
      <c r="R773">
        <v>9</v>
      </c>
      <c r="S773">
        <v>9</v>
      </c>
      <c r="T773">
        <v>9</v>
      </c>
      <c r="U773">
        <v>7.6159999999999997</v>
      </c>
      <c r="V773">
        <v>4.0640000000000001</v>
      </c>
      <c r="W773">
        <v>7.0149999999999997</v>
      </c>
      <c r="X773">
        <v>0</v>
      </c>
      <c r="Y773">
        <v>2.4670000000000001</v>
      </c>
      <c r="Z773">
        <v>5.6479999999999997</v>
      </c>
      <c r="AA773">
        <v>2.698</v>
      </c>
      <c r="AB773">
        <v>0.53600000000000003</v>
      </c>
      <c r="AC773">
        <v>2.4140000000000001</v>
      </c>
      <c r="AD773">
        <v>27258.873</v>
      </c>
      <c r="AE773">
        <v>13141.145</v>
      </c>
      <c r="AF773">
        <v>26708.455000000002</v>
      </c>
      <c r="AG773">
        <v>2</v>
      </c>
      <c r="AH773">
        <v>0.6</v>
      </c>
      <c r="AI773">
        <v>0.16666666999999999</v>
      </c>
      <c r="AJ773">
        <v>8.3333335999999994E-2</v>
      </c>
      <c r="AK773">
        <v>0.53813809999999995</v>
      </c>
      <c r="AL773">
        <v>0.13649124000000001</v>
      </c>
      <c r="AM773">
        <v>30</v>
      </c>
      <c r="AN773">
        <v>15</v>
      </c>
      <c r="AO773">
        <v>84</v>
      </c>
      <c r="AP773">
        <v>96</v>
      </c>
      <c r="AQ773" s="34">
        <v>1.9945037000000001</v>
      </c>
      <c r="AR773" s="34">
        <v>1.1902334999999999</v>
      </c>
      <c r="AS773" s="34">
        <v>1.3799812</v>
      </c>
      <c r="AT773" s="34">
        <v>209.80500000000001</v>
      </c>
      <c r="AU773" s="34">
        <v>214.36972</v>
      </c>
      <c r="AV773" s="34"/>
      <c r="AW773" s="34"/>
      <c r="AX773" s="34"/>
      <c r="AY773" s="34">
        <v>0.49621460000000001</v>
      </c>
      <c r="AZ773" s="34">
        <v>22.972898000000001</v>
      </c>
      <c r="BA773" s="34">
        <v>3.0000002000000001</v>
      </c>
      <c r="BB773" s="34">
        <v>3.1260002</v>
      </c>
      <c r="BC773" s="34">
        <v>0</v>
      </c>
      <c r="BD773" s="34">
        <v>1.5000001000000001</v>
      </c>
      <c r="BE773" s="34">
        <v>0.05</v>
      </c>
      <c r="BF773" s="34">
        <v>0</v>
      </c>
      <c r="BG773" s="34">
        <v>0.1</v>
      </c>
      <c r="BH773" s="34">
        <v>1</v>
      </c>
      <c r="BI773" s="34">
        <v>2.5</v>
      </c>
      <c r="BJ773" s="34">
        <v>1.7</v>
      </c>
      <c r="BK773" s="34">
        <v>2.5</v>
      </c>
      <c r="BL773" s="34">
        <v>0</v>
      </c>
      <c r="BM773" s="34">
        <v>2.5</v>
      </c>
      <c r="BN773" s="34">
        <v>2.2000000000000002</v>
      </c>
      <c r="BO773" s="34">
        <v>0</v>
      </c>
      <c r="BP773" s="34"/>
      <c r="BQ773" s="34"/>
      <c r="BR773" s="34"/>
      <c r="BS773" s="34"/>
      <c r="BT773" s="34"/>
      <c r="BU773" s="34"/>
      <c r="BV773" s="34">
        <v>2.9750000999999999</v>
      </c>
      <c r="BW773" s="34"/>
      <c r="BX773" s="34"/>
      <c r="BY773" s="34">
        <v>1.536</v>
      </c>
      <c r="BZ773" s="34">
        <v>0.18</v>
      </c>
      <c r="CA773" s="34">
        <v>0.3</v>
      </c>
      <c r="CB773" s="34"/>
      <c r="CC773" s="34"/>
      <c r="CD773" s="34"/>
      <c r="CE773" s="34"/>
      <c r="CF773" s="34"/>
      <c r="CG773" s="34"/>
      <c r="CH773" s="34"/>
      <c r="CI773" s="34"/>
      <c r="CJ773" s="34"/>
      <c r="CK773" s="34"/>
      <c r="CL773" s="34"/>
      <c r="CM773" s="34"/>
      <c r="CN773" s="34" t="s">
        <v>2182</v>
      </c>
    </row>
    <row r="774" spans="1:92">
      <c r="A774" t="s">
        <v>2992</v>
      </c>
      <c r="B774">
        <v>1163</v>
      </c>
      <c r="C774" t="s">
        <v>677</v>
      </c>
      <c r="D774">
        <v>5.0601430000000001</v>
      </c>
      <c r="E774">
        <v>2.9458777999999999</v>
      </c>
      <c r="F774">
        <v>2239.6239999999998</v>
      </c>
      <c r="G774">
        <v>413.61734000000001</v>
      </c>
      <c r="H774">
        <v>38.573203999999997</v>
      </c>
      <c r="I774">
        <v>545.28340000000003</v>
      </c>
      <c r="J774">
        <v>1242.1501000000001</v>
      </c>
      <c r="K774">
        <v>9</v>
      </c>
      <c r="L774">
        <v>74.195639999999997</v>
      </c>
      <c r="M774">
        <v>117.83511</v>
      </c>
      <c r="N774" t="s">
        <v>2184</v>
      </c>
      <c r="O774">
        <v>110.00311000000001</v>
      </c>
      <c r="P774">
        <v>98.195930000000004</v>
      </c>
      <c r="Q774">
        <v>443</v>
      </c>
      <c r="R774">
        <v>4.4989999999999997</v>
      </c>
      <c r="S774">
        <v>3.786</v>
      </c>
      <c r="T774">
        <v>4.4989999999999997</v>
      </c>
      <c r="U774">
        <v>3.4329999999999998</v>
      </c>
      <c r="V774">
        <v>3.9820000000000002</v>
      </c>
      <c r="W774">
        <v>3.6739999999999999</v>
      </c>
      <c r="X774">
        <v>9</v>
      </c>
      <c r="Y774">
        <v>2.3690000000000002</v>
      </c>
      <c r="Z774">
        <v>3.339</v>
      </c>
      <c r="AA774">
        <v>2.4769999999999999</v>
      </c>
      <c r="AB774">
        <v>0.47599999999999998</v>
      </c>
      <c r="AC774">
        <v>0.38600000000000001</v>
      </c>
      <c r="AD774">
        <v>34386.913999999997</v>
      </c>
      <c r="AE774">
        <v>7725.5</v>
      </c>
      <c r="AF774">
        <v>15158.228999999999</v>
      </c>
      <c r="AG774">
        <v>1</v>
      </c>
      <c r="AH774">
        <v>0.6</v>
      </c>
      <c r="AI774">
        <v>8.3333335999999994E-2</v>
      </c>
      <c r="AJ774">
        <v>8.3333335999999994E-2</v>
      </c>
      <c r="AK774">
        <v>8.4249414999999994E-2</v>
      </c>
      <c r="AL774">
        <v>4.1939285E-2</v>
      </c>
      <c r="AM774">
        <v>15</v>
      </c>
      <c r="AN774">
        <v>10</v>
      </c>
      <c r="AO774">
        <v>50</v>
      </c>
      <c r="AP774">
        <v>100</v>
      </c>
      <c r="AQ774" s="34">
        <v>2.1274706999999999</v>
      </c>
      <c r="AR774" s="34">
        <v>5.3761760000000001</v>
      </c>
      <c r="AS774" s="34">
        <v>0.84308212999999999</v>
      </c>
      <c r="AT774" s="34">
        <v>998.18859999999995</v>
      </c>
      <c r="AU774" s="34">
        <v>1006.5353</v>
      </c>
      <c r="AV774" s="34"/>
      <c r="AW774" s="34"/>
      <c r="AX774" s="34"/>
      <c r="AY774" s="34">
        <v>0.49621460000000001</v>
      </c>
      <c r="AZ774" s="34">
        <v>0.42474335000000002</v>
      </c>
      <c r="BA774" s="34">
        <v>0.5</v>
      </c>
      <c r="BB774" s="34">
        <v>0.43275002000000001</v>
      </c>
      <c r="BC774" s="34">
        <v>0</v>
      </c>
      <c r="BD774" s="34">
        <v>0</v>
      </c>
      <c r="BE774" s="34">
        <v>1.0000001E-2</v>
      </c>
      <c r="BF774" s="34">
        <v>0</v>
      </c>
      <c r="BG774" s="34">
        <v>0.1</v>
      </c>
      <c r="BH774" s="34">
        <v>1</v>
      </c>
      <c r="BI774" s="34">
        <v>2.5</v>
      </c>
      <c r="BJ774" s="34">
        <v>1.5000001000000001</v>
      </c>
      <c r="BK774" s="34">
        <v>1.5000001000000001</v>
      </c>
      <c r="BL774" s="34">
        <v>0.5</v>
      </c>
      <c r="BM774" s="34">
        <v>0.6</v>
      </c>
      <c r="BN774" s="34">
        <v>1.5000001000000001</v>
      </c>
      <c r="BO774" s="34">
        <v>0</v>
      </c>
      <c r="BP774" s="34"/>
      <c r="BQ774" s="34"/>
      <c r="BR774" s="34"/>
      <c r="BS774" s="34">
        <v>0</v>
      </c>
      <c r="BT774" s="34">
        <v>0.14702654000000001</v>
      </c>
      <c r="BU774" s="34">
        <v>0</v>
      </c>
      <c r="BV774" s="34">
        <v>3.0000002000000001</v>
      </c>
      <c r="BW774" s="34"/>
      <c r="BX774" s="34"/>
      <c r="BY774" s="34">
        <v>2.4</v>
      </c>
      <c r="BZ774" s="34">
        <v>0.36</v>
      </c>
      <c r="CA774" s="34">
        <v>0.3</v>
      </c>
      <c r="CB774" s="34"/>
      <c r="CC774" s="34"/>
      <c r="CD774" s="34"/>
      <c r="CE774" s="34"/>
      <c r="CF774" s="34"/>
      <c r="CG774" s="34"/>
      <c r="CH774" s="34"/>
      <c r="CI774" s="34"/>
      <c r="CJ774" s="34"/>
      <c r="CK774" s="34"/>
      <c r="CL774" s="34"/>
      <c r="CM774" s="34"/>
      <c r="CN774" s="34" t="s">
        <v>2173</v>
      </c>
    </row>
    <row r="775" spans="1:92">
      <c r="A775" t="s">
        <v>2993</v>
      </c>
      <c r="B775">
        <v>1164</v>
      </c>
      <c r="C775" t="s">
        <v>678</v>
      </c>
      <c r="D775">
        <v>4.6234503</v>
      </c>
      <c r="E775">
        <v>3.1540637</v>
      </c>
      <c r="F775">
        <v>2464.4569999999999</v>
      </c>
      <c r="G775">
        <v>120.99459</v>
      </c>
      <c r="H775">
        <v>198.06708</v>
      </c>
      <c r="I775">
        <v>1145.7953</v>
      </c>
      <c r="J775">
        <v>999.60015999999996</v>
      </c>
      <c r="K775">
        <v>9</v>
      </c>
      <c r="L775">
        <v>67.792529999999999</v>
      </c>
      <c r="M775">
        <v>126.16255</v>
      </c>
      <c r="N775" t="s">
        <v>2184</v>
      </c>
      <c r="O775">
        <v>100.50979</v>
      </c>
      <c r="P775">
        <v>105.13545000000001</v>
      </c>
      <c r="Q775">
        <v>456</v>
      </c>
      <c r="R775">
        <v>4.3</v>
      </c>
      <c r="S775">
        <v>3.9710000000000001</v>
      </c>
      <c r="T775">
        <v>4.3</v>
      </c>
      <c r="U775">
        <v>3.552</v>
      </c>
      <c r="V775">
        <v>4.5679999999999996</v>
      </c>
      <c r="W775">
        <v>2.9350000000000001</v>
      </c>
      <c r="X775">
        <v>9</v>
      </c>
      <c r="Y775">
        <v>4.4729999999999999</v>
      </c>
      <c r="Z775">
        <v>5.6879999999999997</v>
      </c>
      <c r="AA775">
        <v>3.98</v>
      </c>
      <c r="AB775">
        <v>0.78400000000000003</v>
      </c>
      <c r="AC775">
        <v>0.92400000000000004</v>
      </c>
      <c r="AD775">
        <v>60049.25</v>
      </c>
      <c r="AE775">
        <v>8560.5</v>
      </c>
      <c r="AF775">
        <v>19554.511999999999</v>
      </c>
      <c r="AG775">
        <v>2</v>
      </c>
      <c r="AH775">
        <v>0.6</v>
      </c>
      <c r="AI775">
        <v>0.16666666999999999</v>
      </c>
      <c r="AJ775">
        <v>0.125</v>
      </c>
      <c r="AK775">
        <v>0.1327797</v>
      </c>
      <c r="AL775">
        <v>0.12252381</v>
      </c>
      <c r="AM775">
        <v>10</v>
      </c>
      <c r="AN775">
        <v>10</v>
      </c>
      <c r="AO775">
        <v>75</v>
      </c>
      <c r="AP775">
        <v>100</v>
      </c>
      <c r="AQ775" s="34">
        <v>2.2712184999999998</v>
      </c>
      <c r="AR775" s="34">
        <v>11.241095</v>
      </c>
      <c r="AS775" s="34">
        <v>0</v>
      </c>
      <c r="AT775" s="34">
        <v>1188.752</v>
      </c>
      <c r="AU775" s="34">
        <v>1202.2642000000001</v>
      </c>
      <c r="AV775" s="34"/>
      <c r="AW775" s="34"/>
      <c r="AX775" s="34"/>
      <c r="AY775" s="34">
        <v>4.0840709999999998</v>
      </c>
      <c r="AZ775" s="34">
        <v>1.3069028</v>
      </c>
      <c r="BA775" s="34">
        <v>3.0000002000000001</v>
      </c>
      <c r="BB775" s="34">
        <v>0.20025001000000001</v>
      </c>
      <c r="BC775" s="34">
        <v>0</v>
      </c>
      <c r="BD775" s="34">
        <v>0</v>
      </c>
      <c r="BE775" s="34">
        <v>0.05</v>
      </c>
      <c r="BF775" s="34">
        <v>0</v>
      </c>
      <c r="BG775" s="34">
        <v>0.5</v>
      </c>
      <c r="BH775" s="34">
        <v>1.5000001000000001</v>
      </c>
      <c r="BI775" s="34">
        <v>3.1000000999999999</v>
      </c>
      <c r="BJ775" s="34">
        <v>2.6000000999999999</v>
      </c>
      <c r="BK775" s="34">
        <v>3.0000002000000001</v>
      </c>
      <c r="BL775" s="34">
        <v>0.5</v>
      </c>
      <c r="BM775" s="34">
        <v>0.90000004</v>
      </c>
      <c r="BN775" s="34">
        <v>2.1000000999999999</v>
      </c>
      <c r="BO775" s="34">
        <v>0.3</v>
      </c>
      <c r="BP775" s="34"/>
      <c r="BQ775" s="34"/>
      <c r="BR775" s="34"/>
      <c r="BS775" s="34">
        <v>0</v>
      </c>
      <c r="BT775" s="34">
        <v>1.8378317000000002E-2</v>
      </c>
      <c r="BU775" s="34">
        <v>0</v>
      </c>
      <c r="BV775" s="34">
        <v>4.5</v>
      </c>
      <c r="BW775" s="34"/>
      <c r="BX775" s="34"/>
      <c r="BY775" s="34">
        <v>2.4</v>
      </c>
      <c r="BZ775" s="34">
        <v>2.16</v>
      </c>
      <c r="CA775" s="34">
        <v>0.3</v>
      </c>
      <c r="CB775" s="34"/>
      <c r="CC775" s="34"/>
      <c r="CD775" s="34"/>
      <c r="CE775" s="34"/>
      <c r="CF775" s="34"/>
      <c r="CG775" s="34"/>
      <c r="CH775" s="34"/>
      <c r="CI775" s="34"/>
      <c r="CJ775" s="34"/>
      <c r="CK775" s="34"/>
      <c r="CL775" s="34"/>
      <c r="CM775" s="34"/>
      <c r="CN775" s="34" t="s">
        <v>2176</v>
      </c>
    </row>
    <row r="776" spans="1:92">
      <c r="A776" t="s">
        <v>2994</v>
      </c>
      <c r="B776">
        <v>1165</v>
      </c>
      <c r="C776" t="s">
        <v>679</v>
      </c>
      <c r="D776">
        <v>4.9861813000000001</v>
      </c>
      <c r="E776">
        <v>3.1157083999999999</v>
      </c>
      <c r="F776">
        <v>2140.3977</v>
      </c>
      <c r="G776">
        <v>0</v>
      </c>
      <c r="H776">
        <v>198.10307</v>
      </c>
      <c r="I776">
        <v>1146.5603000000001</v>
      </c>
      <c r="J776">
        <v>795.73440000000005</v>
      </c>
      <c r="K776">
        <v>9</v>
      </c>
      <c r="L776">
        <v>73.111159999999998</v>
      </c>
      <c r="M776">
        <v>124.62833000000001</v>
      </c>
      <c r="N776" t="s">
        <v>2184</v>
      </c>
      <c r="O776">
        <v>108.39524</v>
      </c>
      <c r="P776">
        <v>103.85695</v>
      </c>
      <c r="Q776">
        <v>456</v>
      </c>
      <c r="R776">
        <v>4.4660000000000002</v>
      </c>
      <c r="S776">
        <v>3.7010000000000001</v>
      </c>
      <c r="T776">
        <v>4.4660000000000002</v>
      </c>
      <c r="U776">
        <v>3.53</v>
      </c>
      <c r="V776">
        <v>4.5190000000000001</v>
      </c>
      <c r="W776">
        <v>2.3260000000000001</v>
      </c>
      <c r="X776">
        <v>8.8550000000000004</v>
      </c>
      <c r="Y776">
        <v>5.266</v>
      </c>
      <c r="Z776">
        <v>6.1829999999999998</v>
      </c>
      <c r="AA776">
        <v>3.5270000000000001</v>
      </c>
      <c r="AB776">
        <v>0.71699999999999997</v>
      </c>
      <c r="AC776">
        <v>1.9390000000000001</v>
      </c>
      <c r="AD776">
        <v>49126.832000000002</v>
      </c>
      <c r="AE776">
        <v>7580</v>
      </c>
      <c r="AF776">
        <v>21420.303</v>
      </c>
      <c r="AG776">
        <v>0</v>
      </c>
      <c r="AH776">
        <v>0.6</v>
      </c>
      <c r="AI776">
        <v>0.20833334000000001</v>
      </c>
      <c r="AJ776">
        <v>0.125</v>
      </c>
      <c r="AK776">
        <v>0.12252381399999999</v>
      </c>
      <c r="AL776">
        <v>0.12252381399999999</v>
      </c>
      <c r="AM776">
        <v>0</v>
      </c>
      <c r="AN776">
        <v>10</v>
      </c>
      <c r="AO776">
        <v>60</v>
      </c>
      <c r="AP776">
        <v>100</v>
      </c>
      <c r="AQ776" s="34">
        <v>12.031708999999999</v>
      </c>
      <c r="AR776" s="34">
        <v>0</v>
      </c>
      <c r="AS776" s="34">
        <v>0</v>
      </c>
      <c r="AT776" s="34">
        <v>1483.1658</v>
      </c>
      <c r="AU776" s="34">
        <v>1495.1975</v>
      </c>
      <c r="AV776" s="34"/>
      <c r="AW776" s="34"/>
      <c r="AX776" s="34">
        <v>4.9008849999999997</v>
      </c>
      <c r="AY776" s="34">
        <v>11.026991000000001</v>
      </c>
      <c r="AZ776" s="34">
        <v>2.0420356000000002</v>
      </c>
      <c r="BA776" s="34">
        <v>0.5</v>
      </c>
      <c r="BB776" s="34">
        <v>0</v>
      </c>
      <c r="BC776" s="34">
        <v>0</v>
      </c>
      <c r="BD776" s="34">
        <v>0</v>
      </c>
      <c r="BE776" s="34">
        <v>0.05</v>
      </c>
      <c r="BF776" s="34">
        <v>0</v>
      </c>
      <c r="BG776" s="34">
        <v>0.5</v>
      </c>
      <c r="BH776" s="34">
        <v>1.5000001000000001</v>
      </c>
      <c r="BI776" s="34">
        <v>3.1000000999999999</v>
      </c>
      <c r="BJ776" s="34">
        <v>3.9</v>
      </c>
      <c r="BK776" s="34">
        <v>5.8</v>
      </c>
      <c r="BL776" s="34">
        <v>0.5</v>
      </c>
      <c r="BM776" s="34">
        <v>1.6</v>
      </c>
      <c r="BN776" s="34">
        <v>2.8000001999999999</v>
      </c>
      <c r="BO776" s="34">
        <v>0.3</v>
      </c>
      <c r="BP776" s="34"/>
      <c r="BQ776" s="34"/>
      <c r="BR776" s="34"/>
      <c r="BS776" s="34"/>
      <c r="BT776" s="34"/>
      <c r="BU776" s="34"/>
      <c r="BV776" s="34">
        <v>4.5</v>
      </c>
      <c r="BW776" s="34"/>
      <c r="BX776" s="34"/>
      <c r="BY776" s="34">
        <v>2.4</v>
      </c>
      <c r="BZ776" s="34">
        <v>0.36</v>
      </c>
      <c r="CA776" s="34">
        <v>0.3</v>
      </c>
      <c r="CB776" s="34"/>
      <c r="CC776" s="34"/>
      <c r="CD776" s="34"/>
      <c r="CE776" s="34"/>
      <c r="CF776" s="34"/>
      <c r="CG776" s="34"/>
      <c r="CH776" s="34"/>
      <c r="CI776" s="34"/>
      <c r="CJ776" s="34"/>
      <c r="CK776" s="34"/>
      <c r="CL776" s="34"/>
      <c r="CM776" s="34"/>
      <c r="CN776" s="34" t="s">
        <v>2176</v>
      </c>
    </row>
    <row r="777" spans="1:92">
      <c r="A777" t="s">
        <v>2995</v>
      </c>
      <c r="B777">
        <v>1166</v>
      </c>
      <c r="C777" t="s">
        <v>678</v>
      </c>
      <c r="D777">
        <v>2.5367687000000001</v>
      </c>
      <c r="E777">
        <v>2.3223642999999998</v>
      </c>
      <c r="F777">
        <v>3093.4247999999998</v>
      </c>
      <c r="G777">
        <v>1069.806</v>
      </c>
      <c r="H777">
        <v>711.25134000000003</v>
      </c>
      <c r="I777">
        <v>361.37540000000001</v>
      </c>
      <c r="J777">
        <v>950.99194</v>
      </c>
      <c r="K777">
        <v>9</v>
      </c>
      <c r="L777">
        <v>37.196019999999997</v>
      </c>
      <c r="M777">
        <v>92.894570000000002</v>
      </c>
      <c r="N777" t="s">
        <v>2195</v>
      </c>
      <c r="O777">
        <v>74.610839999999996</v>
      </c>
      <c r="P777">
        <v>122.22970599999999</v>
      </c>
      <c r="Q777">
        <v>332</v>
      </c>
      <c r="R777">
        <v>3.1850000000000001</v>
      </c>
      <c r="S777">
        <v>4.4489999999999998</v>
      </c>
      <c r="T777">
        <v>3.1850000000000001</v>
      </c>
      <c r="U777">
        <v>3.048</v>
      </c>
      <c r="V777">
        <v>2.7290000000000001</v>
      </c>
      <c r="W777">
        <v>2.5430000000000001</v>
      </c>
      <c r="X777">
        <v>6.5979999999999999</v>
      </c>
      <c r="Y777">
        <v>1.625</v>
      </c>
      <c r="Z777">
        <v>2.4980000000000002</v>
      </c>
      <c r="AA777">
        <v>2.238</v>
      </c>
      <c r="AB777">
        <v>7.6999999999999999E-2</v>
      </c>
      <c r="AC777">
        <v>0.183</v>
      </c>
      <c r="AD777">
        <v>35552.004000000001</v>
      </c>
      <c r="AE777">
        <v>6501</v>
      </c>
      <c r="AF777">
        <v>9208.8040000000001</v>
      </c>
      <c r="AG777">
        <v>1</v>
      </c>
      <c r="AH777">
        <v>0.6</v>
      </c>
      <c r="AI777">
        <v>4.1666667999999997E-2</v>
      </c>
      <c r="AJ777">
        <v>4.1666667999999997E-2</v>
      </c>
      <c r="AK777">
        <v>9.8606764999999999E-2</v>
      </c>
      <c r="AL777">
        <v>9.6923075999999997E-2</v>
      </c>
      <c r="AM777">
        <v>10</v>
      </c>
      <c r="AN777">
        <v>50</v>
      </c>
      <c r="AO777">
        <v>16</v>
      </c>
      <c r="AP777">
        <v>70</v>
      </c>
      <c r="AQ777" s="34">
        <v>2.0929709999999999</v>
      </c>
      <c r="AR777" s="34">
        <v>5.1576789999999999</v>
      </c>
      <c r="AS777" s="34">
        <v>0.13735122999999999</v>
      </c>
      <c r="AT777" s="34">
        <v>532.77515000000005</v>
      </c>
      <c r="AU777" s="34">
        <v>540.11929999999995</v>
      </c>
      <c r="AV777" s="34"/>
      <c r="AW777" s="34"/>
      <c r="AX777" s="34"/>
      <c r="AY777" s="34">
        <v>0.44107962000000001</v>
      </c>
      <c r="AZ777" s="34">
        <v>0.19113451000000001</v>
      </c>
      <c r="BA777" s="34">
        <v>3.0000002000000001</v>
      </c>
      <c r="BB777" s="34">
        <v>0.78550005000000001</v>
      </c>
      <c r="BC777" s="34">
        <v>0</v>
      </c>
      <c r="BD777" s="34">
        <v>0</v>
      </c>
      <c r="BE777" s="34">
        <v>0.2</v>
      </c>
      <c r="BF777" s="34">
        <v>0</v>
      </c>
      <c r="BG777" s="34">
        <v>0.2</v>
      </c>
      <c r="BH777" s="34">
        <v>0.6</v>
      </c>
      <c r="BI777" s="34">
        <v>0.8</v>
      </c>
      <c r="BJ777" s="34">
        <v>0.1</v>
      </c>
      <c r="BK777" s="34">
        <v>1.3000001000000001</v>
      </c>
      <c r="BL777" s="34">
        <v>0</v>
      </c>
      <c r="BM777" s="34">
        <v>0</v>
      </c>
      <c r="BN777" s="34">
        <v>0.5</v>
      </c>
      <c r="BO777" s="34">
        <v>0</v>
      </c>
      <c r="BP777" s="34"/>
      <c r="BQ777" s="34"/>
      <c r="BR777" s="34"/>
      <c r="BS777" s="34">
        <v>0.35625659999999998</v>
      </c>
      <c r="BT777" s="34">
        <v>8.6275994999999994E-2</v>
      </c>
      <c r="BU777" s="34">
        <v>0</v>
      </c>
      <c r="BV777" s="34">
        <v>1.4650002</v>
      </c>
      <c r="BW777" s="34"/>
      <c r="BX777" s="34"/>
      <c r="BY777" s="34">
        <v>0.16000001</v>
      </c>
      <c r="BZ777" s="34">
        <v>0.09</v>
      </c>
      <c r="CA777" s="34"/>
      <c r="CB777" s="34"/>
      <c r="CC777" s="34"/>
      <c r="CD777" s="34"/>
      <c r="CE777" s="34"/>
      <c r="CF777" s="34"/>
      <c r="CG777" s="34"/>
      <c r="CH777" s="34"/>
      <c r="CI777" s="34"/>
      <c r="CJ777" s="34"/>
      <c r="CK777" s="34"/>
      <c r="CL777" s="34"/>
      <c r="CM777" s="34"/>
      <c r="CN777" s="34" t="s">
        <v>2176</v>
      </c>
    </row>
    <row r="778" spans="1:92">
      <c r="A778" t="s">
        <v>2996</v>
      </c>
      <c r="B778">
        <v>1167</v>
      </c>
      <c r="C778" t="s">
        <v>678</v>
      </c>
      <c r="D778">
        <v>4.3769049999999998</v>
      </c>
      <c r="E778">
        <v>4.4038919999999999</v>
      </c>
      <c r="F778">
        <v>5361.3975</v>
      </c>
      <c r="G778">
        <v>1450.2626</v>
      </c>
      <c r="H778">
        <v>555.33240000000001</v>
      </c>
      <c r="I778">
        <v>2134.7314000000001</v>
      </c>
      <c r="J778">
        <v>1221.0715</v>
      </c>
      <c r="K778">
        <v>10</v>
      </c>
      <c r="L778">
        <v>58.514766999999999</v>
      </c>
      <c r="M778">
        <v>93.699839999999995</v>
      </c>
      <c r="N778" t="s">
        <v>2197</v>
      </c>
      <c r="O778">
        <v>48.097855000000003</v>
      </c>
      <c r="P778">
        <v>142.06103999999999</v>
      </c>
      <c r="Q778">
        <v>435</v>
      </c>
      <c r="R778">
        <v>4.1970000000000001</v>
      </c>
      <c r="S778">
        <v>5.8579999999999997</v>
      </c>
      <c r="T778">
        <v>4.1840000000000002</v>
      </c>
      <c r="U778">
        <v>4.1970000000000001</v>
      </c>
      <c r="V778">
        <v>3.35</v>
      </c>
      <c r="W778">
        <v>3.3580000000000001</v>
      </c>
      <c r="X778">
        <v>6.5979999999999999</v>
      </c>
      <c r="Y778">
        <v>2.258</v>
      </c>
      <c r="Z778">
        <v>4.8600000000000003</v>
      </c>
      <c r="AA778">
        <v>3.1680000000000001</v>
      </c>
      <c r="AB778">
        <v>0.80800000000000005</v>
      </c>
      <c r="AC778">
        <v>0.88300000000000001</v>
      </c>
      <c r="AD778">
        <v>35537.913999999997</v>
      </c>
      <c r="AE778">
        <v>15177.143</v>
      </c>
      <c r="AF778">
        <v>27816.546999999999</v>
      </c>
      <c r="AG778">
        <v>1</v>
      </c>
      <c r="AH778">
        <v>0.6</v>
      </c>
      <c r="AI778">
        <v>0.25</v>
      </c>
      <c r="AJ778">
        <v>8.3333335999999994E-2</v>
      </c>
      <c r="AK778">
        <v>0.18218667999999999</v>
      </c>
      <c r="AL778">
        <v>0.19705882999999999</v>
      </c>
      <c r="AM778">
        <v>15</v>
      </c>
      <c r="AN778">
        <v>25</v>
      </c>
      <c r="AO778">
        <v>80</v>
      </c>
      <c r="AP778">
        <v>80</v>
      </c>
      <c r="AQ778" s="34">
        <v>2.0929709999999999</v>
      </c>
      <c r="AR778" s="34">
        <v>5.1576789999999999</v>
      </c>
      <c r="AS778" s="34">
        <v>0.13382941000000001</v>
      </c>
      <c r="AT778" s="34">
        <v>532.78160000000003</v>
      </c>
      <c r="AU778" s="34">
        <v>540.16610000000003</v>
      </c>
      <c r="AV778" s="34"/>
      <c r="AW778" s="34"/>
      <c r="AX778" s="34"/>
      <c r="AY778" s="34">
        <v>0.44107962000000001</v>
      </c>
      <c r="AZ778" s="34">
        <v>0.19113451000000001</v>
      </c>
      <c r="BA778" s="34">
        <v>3.0000002000000001</v>
      </c>
      <c r="BB778" s="34">
        <v>1.1782501000000001</v>
      </c>
      <c r="BC778" s="34">
        <v>0</v>
      </c>
      <c r="BD778" s="34">
        <v>0</v>
      </c>
      <c r="BE778" s="34">
        <v>0.15</v>
      </c>
      <c r="BF778" s="34">
        <v>0</v>
      </c>
      <c r="BG778" s="34">
        <v>1.4000001</v>
      </c>
      <c r="BH778" s="34">
        <v>2.5</v>
      </c>
      <c r="BI778" s="34">
        <v>3.0000002000000001</v>
      </c>
      <c r="BJ778" s="34">
        <v>4</v>
      </c>
      <c r="BK778" s="34">
        <v>4</v>
      </c>
      <c r="BL778" s="34">
        <v>1</v>
      </c>
      <c r="BM778" s="34">
        <v>1</v>
      </c>
      <c r="BN778" s="34">
        <v>2</v>
      </c>
      <c r="BO778" s="34">
        <v>3.0000002000000001</v>
      </c>
      <c r="BP778" s="34"/>
      <c r="BQ778" s="34"/>
      <c r="BR778" s="34"/>
      <c r="BS778" s="34">
        <v>0.35625659999999998</v>
      </c>
      <c r="BT778" s="34">
        <v>8.6275994999999994E-2</v>
      </c>
      <c r="BU778" s="34">
        <v>0</v>
      </c>
      <c r="BV778" s="34">
        <v>2.9650002</v>
      </c>
      <c r="BW778" s="34"/>
      <c r="BX778" s="34"/>
      <c r="BY778" s="34">
        <v>1.9200001</v>
      </c>
      <c r="BZ778" s="34">
        <v>2.16</v>
      </c>
      <c r="CA778" s="34"/>
      <c r="CB778" s="34"/>
      <c r="CC778" s="34"/>
      <c r="CD778" s="34"/>
      <c r="CE778" s="34"/>
      <c r="CF778" s="34"/>
      <c r="CG778" s="34"/>
      <c r="CH778" s="34"/>
      <c r="CI778" s="34"/>
      <c r="CJ778" s="34"/>
      <c r="CK778" s="34"/>
      <c r="CL778" s="34"/>
      <c r="CM778" s="34"/>
      <c r="CN778" s="34" t="s">
        <v>2176</v>
      </c>
    </row>
    <row r="779" spans="1:92">
      <c r="A779" t="s">
        <v>2997</v>
      </c>
      <c r="B779">
        <v>1168</v>
      </c>
      <c r="C779" t="s">
        <v>678</v>
      </c>
      <c r="D779">
        <v>1.7996255000000001</v>
      </c>
      <c r="E779">
        <v>2.3150187</v>
      </c>
      <c r="F779">
        <v>3919.0237000000002</v>
      </c>
      <c r="G779">
        <v>1498.9276</v>
      </c>
      <c r="H779">
        <v>734.40264999999999</v>
      </c>
      <c r="I779">
        <v>734.70140000000004</v>
      </c>
      <c r="J779">
        <v>950.99194</v>
      </c>
      <c r="K779">
        <v>9</v>
      </c>
      <c r="L779">
        <v>26.38747</v>
      </c>
      <c r="M779">
        <v>92.600746000000001</v>
      </c>
      <c r="N779" t="s">
        <v>2195</v>
      </c>
      <c r="O779">
        <v>52.930157000000001</v>
      </c>
      <c r="P779">
        <v>121.84309</v>
      </c>
      <c r="Q779">
        <v>333</v>
      </c>
      <c r="R779">
        <v>3.0430000000000001</v>
      </c>
      <c r="S779">
        <v>5.008</v>
      </c>
      <c r="T779">
        <v>2.6829999999999998</v>
      </c>
      <c r="U779">
        <v>3.0430000000000001</v>
      </c>
      <c r="V779">
        <v>2.72</v>
      </c>
      <c r="W779">
        <v>2.5390000000000001</v>
      </c>
      <c r="X779">
        <v>6.5979999999999999</v>
      </c>
      <c r="Y779">
        <v>1.6080000000000001</v>
      </c>
      <c r="Z779">
        <v>2.552</v>
      </c>
      <c r="AA779">
        <v>2.327</v>
      </c>
      <c r="AB779">
        <v>7.0999999999999994E-2</v>
      </c>
      <c r="AC779">
        <v>0.153</v>
      </c>
      <c r="AD779">
        <v>35537.913999999997</v>
      </c>
      <c r="AE779">
        <v>8086.5</v>
      </c>
      <c r="AF779">
        <v>11008.004000000001</v>
      </c>
      <c r="AG779">
        <v>1</v>
      </c>
      <c r="AH779">
        <v>0.6</v>
      </c>
      <c r="AI779">
        <v>4.1666667999999997E-2</v>
      </c>
      <c r="AJ779">
        <v>4.1666667999999997E-2</v>
      </c>
      <c r="AK779">
        <v>0.11101200999999999</v>
      </c>
      <c r="AL779">
        <v>6.7261903999999997E-2</v>
      </c>
      <c r="AM779">
        <v>15</v>
      </c>
      <c r="AN779">
        <v>50</v>
      </c>
      <c r="AO779">
        <v>30</v>
      </c>
      <c r="AP779">
        <v>50</v>
      </c>
      <c r="AQ779" s="34">
        <v>2.0929709999999999</v>
      </c>
      <c r="AR779" s="34">
        <v>5.1576789999999999</v>
      </c>
      <c r="AS779" s="34">
        <v>0.13382941000000001</v>
      </c>
      <c r="AT779" s="34">
        <v>532.77515000000005</v>
      </c>
      <c r="AU779" s="34">
        <v>540.11929999999995</v>
      </c>
      <c r="AV779" s="34"/>
      <c r="AW779" s="34"/>
      <c r="AX779" s="34"/>
      <c r="AY779" s="34">
        <v>0.44107962000000001</v>
      </c>
      <c r="AZ779" s="34">
        <v>0.19113451000000001</v>
      </c>
      <c r="BA779" s="34">
        <v>3.0000002000000001</v>
      </c>
      <c r="BB779" s="34">
        <v>1.1782501000000001</v>
      </c>
      <c r="BC779" s="34">
        <v>0</v>
      </c>
      <c r="BD779" s="34">
        <v>0</v>
      </c>
      <c r="BE779" s="34">
        <v>0.2</v>
      </c>
      <c r="BF779" s="34">
        <v>0</v>
      </c>
      <c r="BG779" s="34">
        <v>0.6</v>
      </c>
      <c r="BH779" s="34">
        <v>0.6</v>
      </c>
      <c r="BI779" s="34">
        <v>0.8</v>
      </c>
      <c r="BJ779" s="34">
        <v>0.1</v>
      </c>
      <c r="BK779" s="34">
        <v>0.90000004</v>
      </c>
      <c r="BL779" s="34">
        <v>0</v>
      </c>
      <c r="BM779" s="34">
        <v>0</v>
      </c>
      <c r="BN779" s="34">
        <v>0.5</v>
      </c>
      <c r="BO779" s="34">
        <v>0</v>
      </c>
      <c r="BP779" s="34"/>
      <c r="BQ779" s="34"/>
      <c r="BR779" s="34"/>
      <c r="BS779" s="34">
        <v>0.35625659999999998</v>
      </c>
      <c r="BT779" s="34">
        <v>8.6275994999999994E-2</v>
      </c>
      <c r="BU779" s="34">
        <v>0</v>
      </c>
      <c r="BV779" s="34">
        <v>1.4650002</v>
      </c>
      <c r="BW779" s="34"/>
      <c r="BX779" s="34"/>
      <c r="BY779" s="34">
        <v>0.16000001</v>
      </c>
      <c r="BZ779" s="34">
        <v>0.09</v>
      </c>
      <c r="CA779" s="34"/>
      <c r="CB779" s="34"/>
      <c r="CC779" s="34"/>
      <c r="CD779" s="34"/>
      <c r="CE779" s="34"/>
      <c r="CF779" s="34"/>
      <c r="CG779" s="34"/>
      <c r="CH779" s="34"/>
      <c r="CI779" s="34"/>
      <c r="CJ779" s="34"/>
      <c r="CK779" s="34"/>
      <c r="CL779" s="34"/>
      <c r="CM779" s="34"/>
      <c r="CN779" s="34" t="s">
        <v>2176</v>
      </c>
    </row>
    <row r="780" spans="1:92">
      <c r="A780" t="s">
        <v>2998</v>
      </c>
      <c r="B780">
        <v>1169</v>
      </c>
      <c r="C780" t="s">
        <v>678</v>
      </c>
      <c r="D780">
        <v>1.8259927</v>
      </c>
      <c r="E780">
        <v>2.1159663000000002</v>
      </c>
      <c r="F780">
        <v>3295.0907999999999</v>
      </c>
      <c r="G780">
        <v>1433.0681</v>
      </c>
      <c r="H780">
        <v>463.44054999999997</v>
      </c>
      <c r="I780">
        <v>401.64618000000002</v>
      </c>
      <c r="J780">
        <v>996.93589999999995</v>
      </c>
      <c r="K780">
        <v>9</v>
      </c>
      <c r="L780">
        <v>26.774083999999998</v>
      </c>
      <c r="M780">
        <v>84.638660000000002</v>
      </c>
      <c r="N780" t="s">
        <v>2192</v>
      </c>
      <c r="O780">
        <v>140.46098000000001</v>
      </c>
      <c r="P780">
        <v>235.10738000000001</v>
      </c>
      <c r="Q780">
        <v>333</v>
      </c>
      <c r="R780">
        <v>2.9089999999999998</v>
      </c>
      <c r="S780">
        <v>4.5919999999999996</v>
      </c>
      <c r="T780">
        <v>2.7029999999999998</v>
      </c>
      <c r="U780">
        <v>2.9089999999999998</v>
      </c>
      <c r="V780">
        <v>2.657</v>
      </c>
      <c r="W780">
        <v>2.4420000000000002</v>
      </c>
      <c r="X780">
        <v>6.5979999999999999</v>
      </c>
      <c r="Y780">
        <v>1.5580000000000001</v>
      </c>
      <c r="Z780">
        <v>2.6429999999999998</v>
      </c>
      <c r="AA780">
        <v>2.3580000000000001</v>
      </c>
      <c r="AB780">
        <v>0.11899999999999999</v>
      </c>
      <c r="AC780">
        <v>0.16700000000000001</v>
      </c>
      <c r="AD780">
        <v>35537.913999999997</v>
      </c>
      <c r="AE780">
        <v>8021.5</v>
      </c>
      <c r="AF780">
        <v>11618.406999999999</v>
      </c>
      <c r="AG780">
        <v>1</v>
      </c>
      <c r="AH780">
        <v>0.6</v>
      </c>
      <c r="AI780">
        <v>4.1666667999999997E-2</v>
      </c>
      <c r="AJ780">
        <v>4.1666667999999997E-2</v>
      </c>
      <c r="AK780">
        <v>9.6344545000000004E-2</v>
      </c>
      <c r="AL780">
        <v>3.3125000000000002E-2</v>
      </c>
      <c r="AM780">
        <v>15</v>
      </c>
      <c r="AN780">
        <v>25</v>
      </c>
      <c r="AO780">
        <v>30</v>
      </c>
      <c r="AP780">
        <v>50</v>
      </c>
      <c r="AQ780" s="34">
        <v>2.0929709999999999</v>
      </c>
      <c r="AR780" s="34">
        <v>5.1576789999999999</v>
      </c>
      <c r="AS780" s="34">
        <v>0.13382941000000001</v>
      </c>
      <c r="AT780" s="34">
        <v>532.77515000000005</v>
      </c>
      <c r="AU780" s="34">
        <v>540.11929999999995</v>
      </c>
      <c r="AV780" s="34"/>
      <c r="AW780" s="34"/>
      <c r="AX780" s="34"/>
      <c r="AY780" s="34">
        <v>0.44107962000000001</v>
      </c>
      <c r="AZ780" s="34">
        <v>0.19113451000000001</v>
      </c>
      <c r="BA780" s="34">
        <v>3.0000002000000001</v>
      </c>
      <c r="BB780" s="34">
        <v>1.1782501000000001</v>
      </c>
      <c r="BC780" s="34">
        <v>0</v>
      </c>
      <c r="BD780" s="34">
        <v>0</v>
      </c>
      <c r="BE780" s="34">
        <v>0.15</v>
      </c>
      <c r="BF780" s="34">
        <v>0</v>
      </c>
      <c r="BG780" s="34">
        <v>0.6</v>
      </c>
      <c r="BH780" s="34">
        <v>0.6</v>
      </c>
      <c r="BI780" s="34">
        <v>0.8</v>
      </c>
      <c r="BJ780" s="34">
        <v>0.1</v>
      </c>
      <c r="BK780" s="34">
        <v>0.90000004</v>
      </c>
      <c r="BL780" s="34">
        <v>0</v>
      </c>
      <c r="BM780" s="34">
        <v>0</v>
      </c>
      <c r="BN780" s="34">
        <v>0.5</v>
      </c>
      <c r="BO780" s="34">
        <v>0</v>
      </c>
      <c r="BP780" s="34"/>
      <c r="BQ780" s="34"/>
      <c r="BR780" s="34"/>
      <c r="BS780" s="34">
        <v>0.35625659999999998</v>
      </c>
      <c r="BT780" s="34">
        <v>8.6275994999999994E-2</v>
      </c>
      <c r="BU780" s="34">
        <v>0</v>
      </c>
      <c r="BV780" s="34">
        <v>1.4825001</v>
      </c>
      <c r="BW780" s="34"/>
      <c r="BX780" s="34"/>
      <c r="BY780" s="34">
        <v>0.16000001</v>
      </c>
      <c r="BZ780" s="34">
        <v>0.36</v>
      </c>
      <c r="CA780" s="34"/>
      <c r="CB780" s="34"/>
      <c r="CC780" s="34"/>
      <c r="CD780" s="34"/>
      <c r="CE780" s="34"/>
      <c r="CF780" s="34"/>
      <c r="CG780" s="34"/>
      <c r="CH780" s="34"/>
      <c r="CI780" s="34"/>
      <c r="CJ780" s="34"/>
      <c r="CK780" s="34"/>
      <c r="CL780" s="34"/>
      <c r="CM780" s="34"/>
      <c r="CN780" s="34" t="s">
        <v>2176</v>
      </c>
    </row>
    <row r="781" spans="1:92">
      <c r="A781" t="s">
        <v>2999</v>
      </c>
      <c r="B781">
        <v>1170</v>
      </c>
      <c r="C781" t="s">
        <v>679</v>
      </c>
      <c r="D781">
        <v>1.5620088999999999</v>
      </c>
      <c r="E781">
        <v>1.5466123000000001</v>
      </c>
      <c r="F781">
        <v>1856.5371</v>
      </c>
      <c r="G781">
        <v>0</v>
      </c>
      <c r="H781">
        <v>369.08681999999999</v>
      </c>
      <c r="I781">
        <v>637.98140000000001</v>
      </c>
      <c r="J781">
        <v>849.46879999999999</v>
      </c>
      <c r="K781">
        <v>8</v>
      </c>
      <c r="L781">
        <v>94.667199999999994</v>
      </c>
      <c r="M781">
        <v>154.66121999999999</v>
      </c>
      <c r="N781" t="s">
        <v>2217</v>
      </c>
      <c r="O781">
        <v>67.913430000000005</v>
      </c>
      <c r="P781">
        <v>85.922905</v>
      </c>
      <c r="Q781">
        <v>212</v>
      </c>
      <c r="R781">
        <v>2.5</v>
      </c>
      <c r="S781">
        <v>3.4470000000000001</v>
      </c>
      <c r="T781">
        <v>2.5</v>
      </c>
      <c r="U781">
        <v>2.4870000000000001</v>
      </c>
      <c r="V781">
        <v>1.3069999999999999</v>
      </c>
      <c r="W781">
        <v>1.5720000000000001</v>
      </c>
      <c r="X781">
        <v>0</v>
      </c>
      <c r="Y781">
        <v>1.478</v>
      </c>
      <c r="Z781">
        <v>1.992</v>
      </c>
      <c r="AA781">
        <v>1.661</v>
      </c>
      <c r="AB781">
        <v>9.7000000000000003E-2</v>
      </c>
      <c r="AC781">
        <v>0.23400000000000001</v>
      </c>
      <c r="AD781">
        <v>24777.357</v>
      </c>
      <c r="AE781">
        <v>4660</v>
      </c>
      <c r="AF781">
        <v>8446.08</v>
      </c>
      <c r="AG781">
        <v>0</v>
      </c>
      <c r="AH781">
        <v>1</v>
      </c>
      <c r="AI781">
        <v>4.1666667999999997E-2</v>
      </c>
      <c r="AJ781">
        <v>4.1666667999999997E-2</v>
      </c>
      <c r="AK781">
        <v>5.4343436000000002E-2</v>
      </c>
      <c r="AL781">
        <v>5.4343436000000002E-2</v>
      </c>
      <c r="AM781">
        <v>0</v>
      </c>
      <c r="AN781">
        <v>40</v>
      </c>
      <c r="AO781">
        <v>16</v>
      </c>
      <c r="AP781">
        <v>50</v>
      </c>
      <c r="AQ781" s="34">
        <v>4.1507240000000003</v>
      </c>
      <c r="AR781" s="34">
        <v>1.6570554</v>
      </c>
      <c r="AS781" s="34">
        <v>0.13656061999999999</v>
      </c>
      <c r="AT781" s="34">
        <v>531.15290000000005</v>
      </c>
      <c r="AU781" s="34">
        <v>537.09720000000004</v>
      </c>
      <c r="AV781" s="34"/>
      <c r="AW781" s="34"/>
      <c r="AX781" s="34"/>
      <c r="AY781" s="34">
        <v>1.1026992</v>
      </c>
      <c r="AZ781" s="34">
        <v>0.51050890000000004</v>
      </c>
      <c r="BA781" s="34">
        <v>0.5</v>
      </c>
      <c r="BB781" s="34">
        <v>0</v>
      </c>
      <c r="BC781" s="34">
        <v>0</v>
      </c>
      <c r="BD781" s="34">
        <v>0</v>
      </c>
      <c r="BE781" s="34">
        <v>0.1</v>
      </c>
      <c r="BF781" s="34">
        <v>0</v>
      </c>
      <c r="BG781" s="34">
        <v>0.4</v>
      </c>
      <c r="BH781" s="34">
        <v>0.4</v>
      </c>
      <c r="BI781" s="34">
        <v>1.8000001000000001</v>
      </c>
      <c r="BJ781" s="34">
        <v>0.5</v>
      </c>
      <c r="BK781" s="34">
        <v>0.5</v>
      </c>
      <c r="BL781" s="34">
        <v>0</v>
      </c>
      <c r="BM781" s="34">
        <v>0</v>
      </c>
      <c r="BN781" s="34">
        <v>0.5</v>
      </c>
      <c r="BO781" s="34">
        <v>0</v>
      </c>
      <c r="BP781" s="34"/>
      <c r="BQ781" s="34"/>
      <c r="BR781" s="34"/>
      <c r="BS781" s="34">
        <v>1.0639365999999999</v>
      </c>
      <c r="BT781" s="34">
        <v>0.11486448</v>
      </c>
      <c r="BU781" s="34">
        <v>0</v>
      </c>
      <c r="BV781" s="34">
        <v>1.4300001</v>
      </c>
      <c r="BW781" s="34"/>
      <c r="BX781" s="34"/>
      <c r="BY781" s="34">
        <v>0.16000001</v>
      </c>
      <c r="BZ781" s="34">
        <v>0.09</v>
      </c>
      <c r="CA781" s="34"/>
      <c r="CB781" s="34"/>
      <c r="CC781" s="34"/>
      <c r="CD781" s="34"/>
      <c r="CE781" s="34"/>
      <c r="CF781" s="34"/>
      <c r="CG781" s="34"/>
      <c r="CH781" s="34"/>
      <c r="CI781" s="34"/>
      <c r="CJ781" s="34"/>
      <c r="CK781" s="34"/>
      <c r="CL781" s="34"/>
      <c r="CM781" s="34"/>
      <c r="CN781" s="34" t="s">
        <v>2182</v>
      </c>
    </row>
    <row r="782" spans="1:92">
      <c r="A782" t="s">
        <v>3000</v>
      </c>
      <c r="B782">
        <v>1171</v>
      </c>
      <c r="C782" t="s">
        <v>679</v>
      </c>
      <c r="D782">
        <v>4.2497271999999997</v>
      </c>
      <c r="E782">
        <v>3.2294149999999999</v>
      </c>
      <c r="F782">
        <v>2745.19</v>
      </c>
      <c r="G782">
        <v>0</v>
      </c>
      <c r="H782">
        <v>372.44443000000001</v>
      </c>
      <c r="I782">
        <v>1475.9652000000001</v>
      </c>
      <c r="J782">
        <v>896.78033000000005</v>
      </c>
      <c r="K782">
        <v>9</v>
      </c>
      <c r="L782">
        <v>62.312716999999999</v>
      </c>
      <c r="M782">
        <v>129.17659</v>
      </c>
      <c r="N782" t="s">
        <v>2184</v>
      </c>
      <c r="O782">
        <v>92.385375999999994</v>
      </c>
      <c r="P782">
        <v>107.64717</v>
      </c>
      <c r="Q782">
        <v>424</v>
      </c>
      <c r="R782">
        <v>4.1230000000000002</v>
      </c>
      <c r="S782">
        <v>4.1920000000000002</v>
      </c>
      <c r="T782">
        <v>4.1230000000000002</v>
      </c>
      <c r="U782">
        <v>3.5939999999999999</v>
      </c>
      <c r="V782">
        <v>2.056</v>
      </c>
      <c r="W782">
        <v>2.1669999999999998</v>
      </c>
      <c r="X782">
        <v>0</v>
      </c>
      <c r="Y782">
        <v>2.629</v>
      </c>
      <c r="Z782">
        <v>3.7170000000000001</v>
      </c>
      <c r="AA782">
        <v>2.177</v>
      </c>
      <c r="AB782">
        <v>0.90600000000000003</v>
      </c>
      <c r="AC782">
        <v>0.63400000000000001</v>
      </c>
      <c r="AD782">
        <v>24777.357</v>
      </c>
      <c r="AE782">
        <v>9413.9230000000007</v>
      </c>
      <c r="AF782">
        <v>18765.47</v>
      </c>
      <c r="AG782">
        <v>0</v>
      </c>
      <c r="AH782">
        <v>1</v>
      </c>
      <c r="AI782">
        <v>0.16666666999999999</v>
      </c>
      <c r="AJ782">
        <v>7.4999999999999997E-2</v>
      </c>
      <c r="AK782">
        <v>0.15664251000000001</v>
      </c>
      <c r="AL782">
        <v>0.15664251000000001</v>
      </c>
      <c r="AM782">
        <v>0</v>
      </c>
      <c r="AN782">
        <v>40</v>
      </c>
      <c r="AO782">
        <v>85</v>
      </c>
      <c r="AP782">
        <v>95</v>
      </c>
      <c r="AQ782" s="34">
        <v>4.1507240000000003</v>
      </c>
      <c r="AR782" s="34">
        <v>1.6570554</v>
      </c>
      <c r="AS782" s="34">
        <v>0.13656061999999999</v>
      </c>
      <c r="AT782" s="34">
        <v>530.82169999999996</v>
      </c>
      <c r="AU782" s="34">
        <v>536.67619999999999</v>
      </c>
      <c r="AV782" s="34"/>
      <c r="AW782" s="34"/>
      <c r="AX782" s="34"/>
      <c r="AY782" s="34">
        <v>1.3783738999999999</v>
      </c>
      <c r="AZ782" s="34">
        <v>0.51050890000000004</v>
      </c>
      <c r="BA782" s="34">
        <v>0.5</v>
      </c>
      <c r="BB782" s="34">
        <v>0</v>
      </c>
      <c r="BC782" s="34">
        <v>0</v>
      </c>
      <c r="BD782" s="34">
        <v>0</v>
      </c>
      <c r="BE782" s="34">
        <v>0.1</v>
      </c>
      <c r="BF782" s="34">
        <v>0</v>
      </c>
      <c r="BG782" s="34">
        <v>1</v>
      </c>
      <c r="BH782" s="34">
        <v>1.5000001000000001</v>
      </c>
      <c r="BI782" s="34">
        <v>2</v>
      </c>
      <c r="BJ782" s="34">
        <v>3.0000002000000001</v>
      </c>
      <c r="BK782" s="34">
        <v>2.5</v>
      </c>
      <c r="BL782" s="34">
        <v>1</v>
      </c>
      <c r="BM782" s="34">
        <v>2</v>
      </c>
      <c r="BN782" s="34">
        <v>1.5000001000000001</v>
      </c>
      <c r="BO782" s="34">
        <v>0</v>
      </c>
      <c r="BP782" s="34"/>
      <c r="BQ782" s="34"/>
      <c r="BR782" s="34"/>
      <c r="BS782" s="34">
        <v>1.7732275</v>
      </c>
      <c r="BT782" s="34">
        <v>0.11486448</v>
      </c>
      <c r="BU782" s="34">
        <v>0</v>
      </c>
      <c r="BV782" s="34">
        <v>2.5740001000000001</v>
      </c>
      <c r="BW782" s="34"/>
      <c r="BX782" s="34"/>
      <c r="BY782" s="34">
        <v>2.2800001999999999</v>
      </c>
      <c r="BZ782" s="34">
        <v>3.42</v>
      </c>
      <c r="CA782" s="34">
        <v>0.3</v>
      </c>
      <c r="CB782" s="34"/>
      <c r="CC782" s="34"/>
      <c r="CD782" s="34"/>
      <c r="CE782" s="34"/>
      <c r="CF782" s="34"/>
      <c r="CG782" s="34"/>
      <c r="CH782" s="34"/>
      <c r="CI782" s="34"/>
      <c r="CJ782" s="34"/>
      <c r="CK782" s="34"/>
      <c r="CL782" s="34"/>
      <c r="CM782" s="34"/>
      <c r="CN782" s="34" t="s">
        <v>2176</v>
      </c>
    </row>
    <row r="783" spans="1:92">
      <c r="A783" t="s">
        <v>3001</v>
      </c>
      <c r="B783">
        <v>1172</v>
      </c>
      <c r="C783" t="s">
        <v>680</v>
      </c>
      <c r="D783">
        <v>0.87563380000000002</v>
      </c>
      <c r="E783">
        <v>1.3063262</v>
      </c>
      <c r="F783">
        <v>2633.0317</v>
      </c>
      <c r="G783">
        <v>1651.0657000000001</v>
      </c>
      <c r="H783">
        <v>667.23955999999998</v>
      </c>
      <c r="I783">
        <v>89.423829999999995</v>
      </c>
      <c r="J783">
        <v>225.30271999999999</v>
      </c>
      <c r="K783">
        <v>8</v>
      </c>
      <c r="L783">
        <v>53.068710000000003</v>
      </c>
      <c r="M783">
        <v>130.63261</v>
      </c>
      <c r="N783" t="s">
        <v>2172</v>
      </c>
      <c r="O783">
        <v>46.085990000000002</v>
      </c>
      <c r="P783">
        <v>108.86050400000001</v>
      </c>
      <c r="Q783">
        <v>211</v>
      </c>
      <c r="R783">
        <v>2.286</v>
      </c>
      <c r="S783">
        <v>4.1050000000000004</v>
      </c>
      <c r="T783">
        <v>1.8720000000000001</v>
      </c>
      <c r="U783">
        <v>2.286</v>
      </c>
      <c r="V783">
        <v>1.046</v>
      </c>
      <c r="W783">
        <v>1.855</v>
      </c>
      <c r="X783">
        <v>0</v>
      </c>
      <c r="Y783">
        <v>0.58399999999999996</v>
      </c>
      <c r="Z783">
        <v>1.4470000000000001</v>
      </c>
      <c r="AA783">
        <v>0.82</v>
      </c>
      <c r="AB783">
        <v>0.13300000000000001</v>
      </c>
      <c r="AC783">
        <v>0.49299999999999999</v>
      </c>
      <c r="AD783">
        <v>7156.4946</v>
      </c>
      <c r="AE783">
        <v>4560</v>
      </c>
      <c r="AF783">
        <v>9249.607</v>
      </c>
      <c r="AG783">
        <v>2</v>
      </c>
      <c r="AH783">
        <v>1</v>
      </c>
      <c r="AI783">
        <v>1.6666667999999999E-2</v>
      </c>
      <c r="AJ783">
        <v>1.6666667999999999E-2</v>
      </c>
      <c r="AK783">
        <v>0.2430081</v>
      </c>
      <c r="AL783">
        <v>0.3263837</v>
      </c>
      <c r="AM783">
        <v>10</v>
      </c>
      <c r="AN783">
        <v>70</v>
      </c>
      <c r="AO783">
        <v>9</v>
      </c>
      <c r="AP783">
        <v>50</v>
      </c>
      <c r="AQ783" s="34">
        <v>1.7594757000000001</v>
      </c>
      <c r="AR783" s="34">
        <v>0</v>
      </c>
      <c r="AS783" s="34">
        <v>2.9648026000000001E-2</v>
      </c>
      <c r="AT783" s="34">
        <v>111.493065</v>
      </c>
      <c r="AU783" s="34">
        <v>113.28218</v>
      </c>
      <c r="AV783" s="34"/>
      <c r="AW783" s="34"/>
      <c r="AX783" s="34">
        <v>86.148359999999997</v>
      </c>
      <c r="AY783" s="34">
        <v>2.2398574</v>
      </c>
      <c r="AZ783" s="34">
        <v>1.2252213999999999</v>
      </c>
      <c r="BA783" s="34">
        <v>0</v>
      </c>
      <c r="BB783" s="34">
        <v>1.042</v>
      </c>
      <c r="BC783" s="34">
        <v>0</v>
      </c>
      <c r="BD783" s="34">
        <v>0</v>
      </c>
      <c r="BE783" s="34">
        <v>0.25</v>
      </c>
      <c r="BF783" s="34">
        <v>0</v>
      </c>
      <c r="BG783" s="34">
        <v>0.1</v>
      </c>
      <c r="BH783" s="34">
        <v>0.4</v>
      </c>
      <c r="BI783" s="34">
        <v>0.70000004999999998</v>
      </c>
      <c r="BJ783" s="34">
        <v>4</v>
      </c>
      <c r="BK783" s="34">
        <v>0</v>
      </c>
      <c r="BL783" s="34">
        <v>0</v>
      </c>
      <c r="BM783" s="34">
        <v>0.1</v>
      </c>
      <c r="BN783" s="34">
        <v>0.1</v>
      </c>
      <c r="BO783" s="34">
        <v>0</v>
      </c>
      <c r="BP783" s="34"/>
      <c r="BQ783" s="34"/>
      <c r="BR783" s="34"/>
      <c r="BS783" s="34"/>
      <c r="BT783" s="34"/>
      <c r="BU783" s="34"/>
      <c r="BV783" s="34">
        <v>0.48800004000000002</v>
      </c>
      <c r="BW783" s="34"/>
      <c r="BX783" s="34"/>
      <c r="BY783" s="34"/>
      <c r="BZ783" s="34"/>
      <c r="CA783" s="34"/>
      <c r="CB783" s="34"/>
      <c r="CC783" s="34"/>
      <c r="CD783" s="34"/>
      <c r="CE783" s="34"/>
      <c r="CF783" s="34"/>
      <c r="CG783" s="34"/>
      <c r="CH783" s="34"/>
      <c r="CI783" s="34"/>
      <c r="CJ783" s="34"/>
      <c r="CK783" s="34"/>
      <c r="CL783" s="34"/>
      <c r="CM783" s="34"/>
      <c r="CN783" s="34" t="s">
        <v>2182</v>
      </c>
    </row>
    <row r="784" spans="1:92">
      <c r="A784" t="s">
        <v>3002</v>
      </c>
      <c r="B784">
        <v>1173</v>
      </c>
      <c r="C784" t="s">
        <v>681</v>
      </c>
      <c r="D784">
        <v>6.2400016999999997</v>
      </c>
      <c r="E784">
        <v>4.3583913000000001</v>
      </c>
      <c r="F784">
        <v>3975.3533000000002</v>
      </c>
      <c r="G784">
        <v>2748.3687</v>
      </c>
      <c r="H784">
        <v>180.74734000000001</v>
      </c>
      <c r="I784">
        <v>816.44179999999994</v>
      </c>
      <c r="J784">
        <v>229.79571999999999</v>
      </c>
      <c r="K784">
        <v>10</v>
      </c>
      <c r="L784">
        <v>83.422479999999993</v>
      </c>
      <c r="M784">
        <v>92.731735</v>
      </c>
      <c r="N784" t="s">
        <v>2197</v>
      </c>
      <c r="O784">
        <v>68.571439999999996</v>
      </c>
      <c r="P784">
        <v>140.59325999999999</v>
      </c>
      <c r="Q784">
        <v>528</v>
      </c>
      <c r="R784">
        <v>4.9960000000000004</v>
      </c>
      <c r="S784">
        <v>5.0439999999999996</v>
      </c>
      <c r="T784">
        <v>4.9960000000000004</v>
      </c>
      <c r="U784">
        <v>4.1749999999999998</v>
      </c>
      <c r="V784">
        <v>2.0489999999999999</v>
      </c>
      <c r="W784">
        <v>3.3679999999999999</v>
      </c>
      <c r="X784">
        <v>0</v>
      </c>
      <c r="Y784">
        <v>1.4119999999999999</v>
      </c>
      <c r="Z784">
        <v>8.0579999999999998</v>
      </c>
      <c r="AA784">
        <v>2.044</v>
      </c>
      <c r="AB784">
        <v>0.47199999999999998</v>
      </c>
      <c r="AC784">
        <v>5.5419999999999998</v>
      </c>
      <c r="AD784">
        <v>14374.76</v>
      </c>
      <c r="AE784">
        <v>8759.8549999999996</v>
      </c>
      <c r="AF784">
        <v>26499.978999999999</v>
      </c>
      <c r="AG784">
        <v>1.7</v>
      </c>
      <c r="AH784">
        <v>0.6</v>
      </c>
      <c r="AI784">
        <v>0.16666666999999999</v>
      </c>
      <c r="AJ784">
        <v>5.8333334000000001E-2</v>
      </c>
      <c r="AK784">
        <v>0.38712289999999999</v>
      </c>
      <c r="AL784">
        <v>0.12957266000000001</v>
      </c>
      <c r="AM784">
        <v>30</v>
      </c>
      <c r="AN784">
        <v>10</v>
      </c>
      <c r="AO784">
        <v>80</v>
      </c>
      <c r="AP784">
        <v>95</v>
      </c>
      <c r="AQ784" s="34">
        <v>1.5007292999999999</v>
      </c>
      <c r="AR784" s="34">
        <v>0</v>
      </c>
      <c r="AS784" s="34">
        <v>0.59296059999999995</v>
      </c>
      <c r="AT784" s="34">
        <v>131.21136000000001</v>
      </c>
      <c r="AU784" s="34">
        <v>133.30504999999999</v>
      </c>
      <c r="AV784" s="34"/>
      <c r="AW784" s="34"/>
      <c r="AX784" s="34"/>
      <c r="AY784" s="34">
        <v>51.689019999999999</v>
      </c>
      <c r="AZ784" s="34">
        <v>6.9184159999999997</v>
      </c>
      <c r="BA784" s="34">
        <v>3.0000002000000001</v>
      </c>
      <c r="BB784" s="34">
        <v>2.0436000000000001</v>
      </c>
      <c r="BC784" s="34">
        <v>0</v>
      </c>
      <c r="BD784" s="34">
        <v>0</v>
      </c>
      <c r="BE784" s="34">
        <v>0.05</v>
      </c>
      <c r="BF784" s="34">
        <v>0</v>
      </c>
      <c r="BG784" s="34">
        <v>0.2</v>
      </c>
      <c r="BH784" s="34">
        <v>1.3000001000000001</v>
      </c>
      <c r="BI784" s="34">
        <v>3.2</v>
      </c>
      <c r="BJ784" s="34">
        <v>3.2</v>
      </c>
      <c r="BK784" s="34">
        <v>1.8000001000000001</v>
      </c>
      <c r="BL784" s="34">
        <v>0</v>
      </c>
      <c r="BM784" s="34">
        <v>1.8000001000000001</v>
      </c>
      <c r="BN784" s="34">
        <v>0.6</v>
      </c>
      <c r="BO784" s="34">
        <v>0</v>
      </c>
      <c r="BP784" s="34"/>
      <c r="BQ784" s="34"/>
      <c r="BR784" s="34"/>
      <c r="BS784" s="34"/>
      <c r="BT784" s="34"/>
      <c r="BU784" s="34"/>
      <c r="BV784" s="34">
        <v>1.7080001</v>
      </c>
      <c r="BW784" s="34"/>
      <c r="BX784" s="34"/>
      <c r="BY784" s="34">
        <v>1.5200001000000001</v>
      </c>
      <c r="BZ784" s="34"/>
      <c r="CA784" s="34"/>
      <c r="CB784" s="34"/>
      <c r="CC784" s="34"/>
      <c r="CD784" s="34"/>
      <c r="CE784" s="34"/>
      <c r="CF784" s="34"/>
      <c r="CG784" s="34"/>
      <c r="CH784" s="34"/>
      <c r="CI784" s="34"/>
      <c r="CJ784" s="34"/>
      <c r="CK784" s="34"/>
      <c r="CL784" s="34"/>
      <c r="CM784" s="34"/>
      <c r="CN784" s="34" t="s">
        <v>2182</v>
      </c>
    </row>
    <row r="785" spans="1:92">
      <c r="A785" t="s">
        <v>3003</v>
      </c>
      <c r="B785">
        <v>1174</v>
      </c>
      <c r="C785" t="s">
        <v>679</v>
      </c>
      <c r="D785">
        <v>4.2850995000000003</v>
      </c>
      <c r="E785">
        <v>3.0867984000000002</v>
      </c>
      <c r="F785">
        <v>3029.2393000000002</v>
      </c>
      <c r="G785">
        <v>997.55145000000005</v>
      </c>
      <c r="H785">
        <v>367.16680000000002</v>
      </c>
      <c r="I785">
        <v>639.18164000000002</v>
      </c>
      <c r="J785">
        <v>1025.3394000000001</v>
      </c>
      <c r="K785">
        <v>9</v>
      </c>
      <c r="L785">
        <v>62.83137</v>
      </c>
      <c r="M785">
        <v>123.47194</v>
      </c>
      <c r="N785" t="s">
        <v>2184</v>
      </c>
      <c r="O785">
        <v>93.154340000000005</v>
      </c>
      <c r="P785">
        <v>102.89328</v>
      </c>
      <c r="Q785">
        <v>446</v>
      </c>
      <c r="R785">
        <v>4.1399999999999997</v>
      </c>
      <c r="S785">
        <v>4.4029999999999996</v>
      </c>
      <c r="T785">
        <v>4.1399999999999997</v>
      </c>
      <c r="U785">
        <v>3.5139999999999998</v>
      </c>
      <c r="V785">
        <v>3.6909999999999998</v>
      </c>
      <c r="W785">
        <v>2.8769999999999998</v>
      </c>
      <c r="X785">
        <v>8.1229999999999993</v>
      </c>
      <c r="Y785">
        <v>3.0270000000000001</v>
      </c>
      <c r="Z785">
        <v>6.2969999999999997</v>
      </c>
      <c r="AA785">
        <v>3.39</v>
      </c>
      <c r="AB785">
        <v>0.64700000000000002</v>
      </c>
      <c r="AC785">
        <v>2.2610000000000001</v>
      </c>
      <c r="AD785">
        <v>53601.792999999998</v>
      </c>
      <c r="AE785">
        <v>8528.8189999999995</v>
      </c>
      <c r="AF785">
        <v>14190.949000000001</v>
      </c>
      <c r="AG785">
        <v>1</v>
      </c>
      <c r="AH785">
        <v>0.6</v>
      </c>
      <c r="AI785">
        <v>8.3333335999999994E-2</v>
      </c>
      <c r="AJ785">
        <v>7.4999999999999997E-2</v>
      </c>
      <c r="AK785">
        <v>8.0835424000000003E-2</v>
      </c>
      <c r="AL785">
        <v>6.2307697000000002E-2</v>
      </c>
      <c r="AM785">
        <v>10</v>
      </c>
      <c r="AN785">
        <v>25</v>
      </c>
      <c r="AO785">
        <v>60</v>
      </c>
      <c r="AP785">
        <v>95</v>
      </c>
      <c r="AQ785" s="34">
        <v>5.0024309999999996</v>
      </c>
      <c r="AR785" s="34">
        <v>6.3910369999999999</v>
      </c>
      <c r="AS785" s="34">
        <v>0.50698129999999997</v>
      </c>
      <c r="AT785" s="34">
        <v>974.30520000000001</v>
      </c>
      <c r="AU785" s="34">
        <v>986.19415000000004</v>
      </c>
      <c r="AV785" s="34"/>
      <c r="AW785" s="34"/>
      <c r="AX785" s="34">
        <v>6.8918695000000003</v>
      </c>
      <c r="AY785" s="34">
        <v>0.44107962000000001</v>
      </c>
      <c r="AZ785" s="34">
        <v>22.972898000000001</v>
      </c>
      <c r="BA785" s="34">
        <v>3.0000002000000001</v>
      </c>
      <c r="BB785" s="34">
        <v>0.78550005000000001</v>
      </c>
      <c r="BC785" s="34">
        <v>0</v>
      </c>
      <c r="BD785" s="34">
        <v>0</v>
      </c>
      <c r="BE785" s="34">
        <v>0.1</v>
      </c>
      <c r="BF785" s="34">
        <v>0</v>
      </c>
      <c r="BG785" s="34">
        <v>0.4</v>
      </c>
      <c r="BH785" s="34">
        <v>0.8</v>
      </c>
      <c r="BI785" s="34">
        <v>0.90000004</v>
      </c>
      <c r="BJ785" s="34">
        <v>0.5</v>
      </c>
      <c r="BK785" s="34">
        <v>1.3000001000000001</v>
      </c>
      <c r="BL785" s="34">
        <v>0</v>
      </c>
      <c r="BM785" s="34">
        <v>0.2</v>
      </c>
      <c r="BN785" s="34">
        <v>0.5</v>
      </c>
      <c r="BO785" s="34">
        <v>0</v>
      </c>
      <c r="BP785" s="34"/>
      <c r="BQ785" s="34"/>
      <c r="BR785" s="34"/>
      <c r="BS785" s="34">
        <v>0</v>
      </c>
      <c r="BT785" s="34">
        <v>0.2481073</v>
      </c>
      <c r="BU785" s="34">
        <v>0</v>
      </c>
      <c r="BV785" s="34">
        <v>2.637</v>
      </c>
      <c r="BW785" s="34"/>
      <c r="BX785" s="34"/>
      <c r="BY785" s="34">
        <v>2.2800001999999999</v>
      </c>
      <c r="BZ785" s="34">
        <v>3.42</v>
      </c>
      <c r="CA785" s="34"/>
      <c r="CB785" s="34"/>
      <c r="CC785" s="34"/>
      <c r="CD785" s="34"/>
      <c r="CE785" s="34"/>
      <c r="CF785" s="34"/>
      <c r="CG785" s="34"/>
      <c r="CH785" s="34"/>
      <c r="CI785" s="34"/>
      <c r="CJ785" s="34"/>
      <c r="CK785" s="34"/>
      <c r="CL785" s="34"/>
      <c r="CM785" s="34"/>
      <c r="CN785" s="34" t="s">
        <v>2176</v>
      </c>
    </row>
    <row r="786" spans="1:92">
      <c r="A786" t="s">
        <v>3004</v>
      </c>
      <c r="B786">
        <v>1175</v>
      </c>
      <c r="C786" t="s">
        <v>679</v>
      </c>
      <c r="D786">
        <v>3.6712883000000001</v>
      </c>
      <c r="E786">
        <v>3.9519739999999999</v>
      </c>
      <c r="F786">
        <v>4884.5092999999997</v>
      </c>
      <c r="G786">
        <v>1467.8671999999999</v>
      </c>
      <c r="H786">
        <v>367.15096999999997</v>
      </c>
      <c r="I786">
        <v>2152.7107000000001</v>
      </c>
      <c r="J786">
        <v>896.78033000000005</v>
      </c>
      <c r="K786">
        <v>9</v>
      </c>
      <c r="L786">
        <v>53.831203000000002</v>
      </c>
      <c r="M786">
        <v>158.07894999999999</v>
      </c>
      <c r="N786" t="s">
        <v>2200</v>
      </c>
      <c r="O786">
        <v>53.207076999999998</v>
      </c>
      <c r="P786">
        <v>91.906369999999995</v>
      </c>
      <c r="Q786">
        <v>425</v>
      </c>
      <c r="R786">
        <v>3.976</v>
      </c>
      <c r="S786">
        <v>5.5910000000000002</v>
      </c>
      <c r="T786">
        <v>3.8319999999999999</v>
      </c>
      <c r="U786">
        <v>3.976</v>
      </c>
      <c r="V786">
        <v>2.3039999999999998</v>
      </c>
      <c r="W786">
        <v>2.931</v>
      </c>
      <c r="X786">
        <v>0</v>
      </c>
      <c r="Y786">
        <v>2.444</v>
      </c>
      <c r="Z786">
        <v>5.28</v>
      </c>
      <c r="AA786">
        <v>3.012</v>
      </c>
      <c r="AB786">
        <v>1.1200000000000001</v>
      </c>
      <c r="AC786">
        <v>1.1479999999999999</v>
      </c>
      <c r="AD786">
        <v>29724.171999999999</v>
      </c>
      <c r="AE786">
        <v>14570.423000000001</v>
      </c>
      <c r="AF786">
        <v>30516.366999999998</v>
      </c>
      <c r="AG786">
        <v>1</v>
      </c>
      <c r="AH786">
        <v>1</v>
      </c>
      <c r="AI786">
        <v>0.25</v>
      </c>
      <c r="AJ786">
        <v>7.4999999999999997E-2</v>
      </c>
      <c r="AK786">
        <v>0.18942091999999999</v>
      </c>
      <c r="AL786">
        <v>0.20799999</v>
      </c>
      <c r="AM786">
        <v>15</v>
      </c>
      <c r="AN786">
        <v>40</v>
      </c>
      <c r="AO786">
        <v>80</v>
      </c>
      <c r="AP786">
        <v>95</v>
      </c>
      <c r="AQ786" s="34">
        <v>4.1507240000000003</v>
      </c>
      <c r="AR786" s="34">
        <v>1.6570554</v>
      </c>
      <c r="AS786" s="34">
        <v>0.12326392999999999</v>
      </c>
      <c r="AT786" s="34">
        <v>530.82169999999996</v>
      </c>
      <c r="AU786" s="34">
        <v>536.67619999999999</v>
      </c>
      <c r="AV786" s="34"/>
      <c r="AW786" s="34"/>
      <c r="AX786" s="34"/>
      <c r="AY786" s="34">
        <v>1.3783738999999999</v>
      </c>
      <c r="AZ786" s="34">
        <v>0.51050890000000004</v>
      </c>
      <c r="BA786" s="34">
        <v>3.0000002000000001</v>
      </c>
      <c r="BB786" s="34">
        <v>1.1782501000000001</v>
      </c>
      <c r="BC786" s="34">
        <v>0</v>
      </c>
      <c r="BD786" s="34">
        <v>0</v>
      </c>
      <c r="BE786" s="34">
        <v>0.1</v>
      </c>
      <c r="BF786" s="34">
        <v>0</v>
      </c>
      <c r="BG786" s="34">
        <v>1.4000001</v>
      </c>
      <c r="BH786" s="34">
        <v>2.5</v>
      </c>
      <c r="BI786" s="34">
        <v>3.0000002000000001</v>
      </c>
      <c r="BJ786" s="34">
        <v>4</v>
      </c>
      <c r="BK786" s="34">
        <v>4</v>
      </c>
      <c r="BL786" s="34">
        <v>1</v>
      </c>
      <c r="BM786" s="34">
        <v>2</v>
      </c>
      <c r="BN786" s="34">
        <v>4</v>
      </c>
      <c r="BO786" s="34">
        <v>4</v>
      </c>
      <c r="BP786" s="34"/>
      <c r="BQ786" s="34"/>
      <c r="BR786" s="34"/>
      <c r="BS786" s="34">
        <v>2.609483</v>
      </c>
      <c r="BT786" s="34">
        <v>0.68918692999999998</v>
      </c>
      <c r="BU786" s="34">
        <v>0</v>
      </c>
      <c r="BV786" s="34">
        <v>2.5740001000000001</v>
      </c>
      <c r="BW786" s="34"/>
      <c r="BX786" s="34"/>
      <c r="BY786" s="34">
        <v>2.2800001999999999</v>
      </c>
      <c r="BZ786" s="34">
        <v>3.42</v>
      </c>
      <c r="CA786" s="34"/>
      <c r="CB786" s="34"/>
      <c r="CC786" s="34"/>
      <c r="CD786" s="34"/>
      <c r="CE786" s="34"/>
      <c r="CF786" s="34"/>
      <c r="CG786" s="34"/>
      <c r="CH786" s="34"/>
      <c r="CI786" s="34"/>
      <c r="CJ786" s="34"/>
      <c r="CK786" s="34"/>
      <c r="CL786" s="34"/>
      <c r="CM786" s="34"/>
      <c r="CN786" s="34" t="s">
        <v>2176</v>
      </c>
    </row>
    <row r="787" spans="1:92">
      <c r="A787" t="s">
        <v>3005</v>
      </c>
      <c r="B787">
        <v>1176</v>
      </c>
      <c r="C787" t="s">
        <v>679</v>
      </c>
      <c r="D787">
        <v>1.752346</v>
      </c>
      <c r="E787">
        <v>2.0692716</v>
      </c>
      <c r="F787">
        <v>3275.4097000000002</v>
      </c>
      <c r="G787">
        <v>1001.0521</v>
      </c>
      <c r="H787">
        <v>744.23157000000003</v>
      </c>
      <c r="I787">
        <v>645.15935999999999</v>
      </c>
      <c r="J787">
        <v>884.96659999999997</v>
      </c>
      <c r="K787">
        <v>9</v>
      </c>
      <c r="L787">
        <v>25.694223000000001</v>
      </c>
      <c r="M787">
        <v>82.770859999999999</v>
      </c>
      <c r="N787" t="s">
        <v>2192</v>
      </c>
      <c r="O787">
        <v>134.79585</v>
      </c>
      <c r="P787">
        <v>229.91908000000001</v>
      </c>
      <c r="Q787">
        <v>334</v>
      </c>
      <c r="R787">
        <v>2.8769999999999998</v>
      </c>
      <c r="S787">
        <v>4.5780000000000003</v>
      </c>
      <c r="T787">
        <v>2.6480000000000001</v>
      </c>
      <c r="U787">
        <v>2.8769999999999998</v>
      </c>
      <c r="V787">
        <v>3.43</v>
      </c>
      <c r="W787">
        <v>2.4180000000000001</v>
      </c>
      <c r="X787">
        <v>8.1229999999999993</v>
      </c>
      <c r="Y787">
        <v>2.8769999999999998</v>
      </c>
      <c r="Z787">
        <v>4.0549999999999997</v>
      </c>
      <c r="AA787">
        <v>3.5249999999999999</v>
      </c>
      <c r="AB787">
        <v>0.34100000000000003</v>
      </c>
      <c r="AC787">
        <v>0.189</v>
      </c>
      <c r="AD787">
        <v>59965.45</v>
      </c>
      <c r="AE787">
        <v>7231</v>
      </c>
      <c r="AF787">
        <v>10540.521000000001</v>
      </c>
      <c r="AG787">
        <v>1</v>
      </c>
      <c r="AH787">
        <v>0.6</v>
      </c>
      <c r="AI787">
        <v>4.1666667999999997E-2</v>
      </c>
      <c r="AJ787">
        <v>4.1666667999999997E-2</v>
      </c>
      <c r="AK787">
        <v>8.5092769999999998E-2</v>
      </c>
      <c r="AL787">
        <v>7.2260274999999999E-2</v>
      </c>
      <c r="AM787">
        <v>10</v>
      </c>
      <c r="AN787">
        <v>50</v>
      </c>
      <c r="AO787">
        <v>20</v>
      </c>
      <c r="AP787">
        <v>50</v>
      </c>
      <c r="AQ787" s="34">
        <v>4.9808690000000002</v>
      </c>
      <c r="AR787" s="34">
        <v>8.0195220000000003</v>
      </c>
      <c r="AS787" s="34">
        <v>0.49097132999999998</v>
      </c>
      <c r="AT787" s="34">
        <v>1008.1328</v>
      </c>
      <c r="AU787" s="34">
        <v>1021.5417</v>
      </c>
      <c r="AV787" s="34"/>
      <c r="AW787" s="34"/>
      <c r="AX787" s="34">
        <v>6.8918695000000003</v>
      </c>
      <c r="AY787" s="34">
        <v>0.44107962000000001</v>
      </c>
      <c r="AZ787" s="34">
        <v>0.19113451000000001</v>
      </c>
      <c r="BA787" s="34">
        <v>3.0000002000000001</v>
      </c>
      <c r="BB787" s="34">
        <v>0.78550005000000001</v>
      </c>
      <c r="BC787" s="34">
        <v>0</v>
      </c>
      <c r="BD787" s="34">
        <v>0</v>
      </c>
      <c r="BE787" s="34">
        <v>0.2</v>
      </c>
      <c r="BF787" s="34">
        <v>0</v>
      </c>
      <c r="BG787" s="34">
        <v>0.4</v>
      </c>
      <c r="BH787" s="34">
        <v>0.8</v>
      </c>
      <c r="BI787" s="34">
        <v>0.90000004</v>
      </c>
      <c r="BJ787" s="34">
        <v>0.5</v>
      </c>
      <c r="BK787" s="34">
        <v>1.3000001000000001</v>
      </c>
      <c r="BL787" s="34">
        <v>0</v>
      </c>
      <c r="BM787" s="34">
        <v>0.2</v>
      </c>
      <c r="BN787" s="34">
        <v>0.5</v>
      </c>
      <c r="BO787" s="34">
        <v>0</v>
      </c>
      <c r="BP787" s="34"/>
      <c r="BQ787" s="34"/>
      <c r="BR787" s="34"/>
      <c r="BS787" s="34">
        <v>10.458424000000001</v>
      </c>
      <c r="BT787" s="34">
        <v>0</v>
      </c>
      <c r="BU787" s="34">
        <v>0</v>
      </c>
      <c r="BV787" s="34">
        <v>1.4300001</v>
      </c>
      <c r="BW787" s="34"/>
      <c r="BX787" s="34"/>
      <c r="BY787" s="34">
        <v>1.2</v>
      </c>
      <c r="BZ787" s="34">
        <v>1.44</v>
      </c>
      <c r="CA787" s="34"/>
      <c r="CB787" s="34"/>
      <c r="CC787" s="34"/>
      <c r="CD787" s="34"/>
      <c r="CE787" s="34"/>
      <c r="CF787" s="34"/>
      <c r="CG787" s="34"/>
      <c r="CH787" s="34"/>
      <c r="CI787" s="34"/>
      <c r="CJ787" s="34"/>
      <c r="CK787" s="34"/>
      <c r="CL787" s="34"/>
      <c r="CM787" s="34"/>
      <c r="CN787" s="34" t="s">
        <v>2182</v>
      </c>
    </row>
    <row r="788" spans="1:92">
      <c r="A788" t="s">
        <v>3006</v>
      </c>
      <c r="B788">
        <v>1177</v>
      </c>
      <c r="C788" t="s">
        <v>679</v>
      </c>
      <c r="D788">
        <v>3.5377154000000002</v>
      </c>
      <c r="E788">
        <v>4.0812825999999998</v>
      </c>
      <c r="F788">
        <v>5038.308</v>
      </c>
      <c r="G788">
        <v>937.82119999999998</v>
      </c>
      <c r="H788">
        <v>358.73050000000001</v>
      </c>
      <c r="I788">
        <v>2844.9760000000001</v>
      </c>
      <c r="J788">
        <v>896.78033000000005</v>
      </c>
      <c r="K788">
        <v>10</v>
      </c>
      <c r="L788">
        <v>47.295659999999998</v>
      </c>
      <c r="M788">
        <v>86.835800000000006</v>
      </c>
      <c r="N788" t="s">
        <v>2197</v>
      </c>
      <c r="O788">
        <v>38.875990000000002</v>
      </c>
      <c r="P788">
        <v>131.65428</v>
      </c>
      <c r="Q788">
        <v>446</v>
      </c>
      <c r="R788">
        <v>4.04</v>
      </c>
      <c r="S788">
        <v>5.6779999999999999</v>
      </c>
      <c r="T788">
        <v>3.762</v>
      </c>
      <c r="U788">
        <v>4.04</v>
      </c>
      <c r="V788">
        <v>4.3239999999999998</v>
      </c>
      <c r="W788">
        <v>3.2490000000000001</v>
      </c>
      <c r="X788">
        <v>8.1229999999999993</v>
      </c>
      <c r="Y788">
        <v>4.1310000000000002</v>
      </c>
      <c r="Z788">
        <v>6.359</v>
      </c>
      <c r="AA788">
        <v>4.4909999999999997</v>
      </c>
      <c r="AB788">
        <v>1.0880000000000001</v>
      </c>
      <c r="AC788">
        <v>0.78</v>
      </c>
      <c r="AD788">
        <v>59965.45</v>
      </c>
      <c r="AE788">
        <v>16984.921999999999</v>
      </c>
      <c r="AF788">
        <v>29845.741999999998</v>
      </c>
      <c r="AG788">
        <v>1</v>
      </c>
      <c r="AH788">
        <v>1</v>
      </c>
      <c r="AI788">
        <v>0.25</v>
      </c>
      <c r="AJ788">
        <v>7.4999999999999997E-2</v>
      </c>
      <c r="AK788">
        <v>0.19639574000000001</v>
      </c>
      <c r="AL788">
        <v>0.21780035</v>
      </c>
      <c r="AM788">
        <v>10</v>
      </c>
      <c r="AN788">
        <v>40</v>
      </c>
      <c r="AO788">
        <v>85</v>
      </c>
      <c r="AP788">
        <v>95</v>
      </c>
      <c r="AQ788" s="34">
        <v>4.9808690000000002</v>
      </c>
      <c r="AR788" s="34">
        <v>8.0195220000000003</v>
      </c>
      <c r="AS788" s="34">
        <v>0.49097132999999998</v>
      </c>
      <c r="AT788" s="34">
        <v>1008.1328</v>
      </c>
      <c r="AU788" s="34">
        <v>1021.5417</v>
      </c>
      <c r="AV788" s="34"/>
      <c r="AW788" s="34"/>
      <c r="AX788" s="34">
        <v>3.4459347999999999</v>
      </c>
      <c r="AY788" s="34">
        <v>0.44107962000000001</v>
      </c>
      <c r="AZ788" s="34">
        <v>0.19113451000000001</v>
      </c>
      <c r="BA788" s="34">
        <v>3.0000002000000001</v>
      </c>
      <c r="BB788" s="34">
        <v>0.78550005000000001</v>
      </c>
      <c r="BC788" s="34">
        <v>0</v>
      </c>
      <c r="BD788" s="34">
        <v>0</v>
      </c>
      <c r="BE788" s="34">
        <v>0.1</v>
      </c>
      <c r="BF788" s="34">
        <v>0</v>
      </c>
      <c r="BG788" s="34">
        <v>2.5</v>
      </c>
      <c r="BH788" s="34">
        <v>3.0000002000000001</v>
      </c>
      <c r="BI788" s="34">
        <v>1.5000001000000001</v>
      </c>
      <c r="BJ788" s="34">
        <v>5.5000004999999996</v>
      </c>
      <c r="BK788" s="34">
        <v>3.0000002000000001</v>
      </c>
      <c r="BL788" s="34">
        <v>2</v>
      </c>
      <c r="BM788" s="34">
        <v>3.0000002000000001</v>
      </c>
      <c r="BN788" s="34">
        <v>2.5</v>
      </c>
      <c r="BO788" s="34">
        <v>1</v>
      </c>
      <c r="BP788" s="34"/>
      <c r="BQ788" s="34"/>
      <c r="BR788" s="34"/>
      <c r="BS788" s="34">
        <v>10.458424000000001</v>
      </c>
      <c r="BT788" s="34">
        <v>0</v>
      </c>
      <c r="BU788" s="34">
        <v>0</v>
      </c>
      <c r="BV788" s="34">
        <v>2.5740001000000001</v>
      </c>
      <c r="BW788" s="34"/>
      <c r="BX788" s="34"/>
      <c r="BY788" s="34">
        <v>2.2800001999999999</v>
      </c>
      <c r="BZ788" s="34">
        <v>3.42</v>
      </c>
      <c r="CA788" s="34"/>
      <c r="CB788" s="34"/>
      <c r="CC788" s="34"/>
      <c r="CD788" s="34"/>
      <c r="CE788" s="34"/>
      <c r="CF788" s="34"/>
      <c r="CG788" s="34"/>
      <c r="CH788" s="34"/>
      <c r="CI788" s="34"/>
      <c r="CJ788" s="34"/>
      <c r="CK788" s="34"/>
      <c r="CL788" s="34"/>
      <c r="CM788" s="34"/>
      <c r="CN788" s="34" t="s">
        <v>2176</v>
      </c>
    </row>
    <row r="789" spans="1:92">
      <c r="A789" t="s">
        <v>3007</v>
      </c>
      <c r="B789">
        <v>1178</v>
      </c>
      <c r="C789" t="s">
        <v>679</v>
      </c>
      <c r="D789">
        <v>1.7376887000000001</v>
      </c>
      <c r="E789">
        <v>2.0063743999999999</v>
      </c>
      <c r="F789">
        <v>2883.7253000000001</v>
      </c>
      <c r="G789">
        <v>942.42070000000001</v>
      </c>
      <c r="H789">
        <v>361.40404999999998</v>
      </c>
      <c r="I789">
        <v>694.93399999999997</v>
      </c>
      <c r="J789">
        <v>884.96659999999997</v>
      </c>
      <c r="K789">
        <v>9</v>
      </c>
      <c r="L789">
        <v>25.479305</v>
      </c>
      <c r="M789">
        <v>80.254974000000004</v>
      </c>
      <c r="N789" t="s">
        <v>2192</v>
      </c>
      <c r="O789">
        <v>133.66837000000001</v>
      </c>
      <c r="P789">
        <v>222.93047999999999</v>
      </c>
      <c r="Q789">
        <v>334</v>
      </c>
      <c r="R789">
        <v>2.8330000000000002</v>
      </c>
      <c r="S789">
        <v>4.2960000000000003</v>
      </c>
      <c r="T789">
        <v>2.6360000000000001</v>
      </c>
      <c r="U789">
        <v>2.8330000000000002</v>
      </c>
      <c r="V789">
        <v>3.456</v>
      </c>
      <c r="W789">
        <v>2.3860000000000001</v>
      </c>
      <c r="X789">
        <v>8.1229999999999993</v>
      </c>
      <c r="Y789">
        <v>2.9689999999999999</v>
      </c>
      <c r="Z789">
        <v>3.8180000000000001</v>
      </c>
      <c r="AA789">
        <v>3.5259999999999998</v>
      </c>
      <c r="AB789">
        <v>0.127</v>
      </c>
      <c r="AC789">
        <v>0.16500000000000001</v>
      </c>
      <c r="AD789">
        <v>59965.45</v>
      </c>
      <c r="AE789">
        <v>7031</v>
      </c>
      <c r="AF789">
        <v>10557.985000000001</v>
      </c>
      <c r="AG789">
        <v>1</v>
      </c>
      <c r="AH789">
        <v>1</v>
      </c>
      <c r="AI789">
        <v>4.1666667999999997E-2</v>
      </c>
      <c r="AJ789">
        <v>4.1666667999999997E-2</v>
      </c>
      <c r="AK789">
        <v>7.4430999999999997E-2</v>
      </c>
      <c r="AL789">
        <v>5.3289477000000002E-2</v>
      </c>
      <c r="AM789">
        <v>10</v>
      </c>
      <c r="AN789">
        <v>40</v>
      </c>
      <c r="AO789">
        <v>30</v>
      </c>
      <c r="AP789">
        <v>50</v>
      </c>
      <c r="AQ789" s="34">
        <v>4.9808690000000002</v>
      </c>
      <c r="AR789" s="34">
        <v>8.0195220000000003</v>
      </c>
      <c r="AS789" s="34">
        <v>0.49097132999999998</v>
      </c>
      <c r="AT789" s="34">
        <v>1008.1328</v>
      </c>
      <c r="AU789" s="34">
        <v>1021.5417</v>
      </c>
      <c r="AV789" s="34"/>
      <c r="AW789" s="34"/>
      <c r="AX789" s="34">
        <v>3.4459347999999999</v>
      </c>
      <c r="AY789" s="34">
        <v>0.44107962000000001</v>
      </c>
      <c r="AZ789" s="34">
        <v>0.19113451000000001</v>
      </c>
      <c r="BA789" s="34">
        <v>3.0000002000000001</v>
      </c>
      <c r="BB789" s="34">
        <v>0.78550005000000001</v>
      </c>
      <c r="BC789" s="34">
        <v>0</v>
      </c>
      <c r="BD789" s="34">
        <v>0</v>
      </c>
      <c r="BE789" s="34">
        <v>0.1</v>
      </c>
      <c r="BF789" s="34">
        <v>0</v>
      </c>
      <c r="BG789" s="34">
        <v>0.6</v>
      </c>
      <c r="BH789" s="34">
        <v>0.6</v>
      </c>
      <c r="BI789" s="34">
        <v>0.8</v>
      </c>
      <c r="BJ789" s="34">
        <v>0.1</v>
      </c>
      <c r="BK789" s="34">
        <v>0.90000004</v>
      </c>
      <c r="BL789" s="34">
        <v>0</v>
      </c>
      <c r="BM789" s="34">
        <v>0</v>
      </c>
      <c r="BN789" s="34">
        <v>0.5</v>
      </c>
      <c r="BO789" s="34">
        <v>0</v>
      </c>
      <c r="BP789" s="34"/>
      <c r="BQ789" s="34"/>
      <c r="BR789" s="34"/>
      <c r="BS789" s="34">
        <v>10.458424000000001</v>
      </c>
      <c r="BT789" s="34">
        <v>0</v>
      </c>
      <c r="BU789" s="34">
        <v>0</v>
      </c>
      <c r="BV789" s="34">
        <v>1.4300001</v>
      </c>
      <c r="BW789" s="34"/>
      <c r="BX789" s="34"/>
      <c r="BY789" s="34">
        <v>0.16000001</v>
      </c>
      <c r="BZ789" s="34">
        <v>0.36</v>
      </c>
      <c r="CA789" s="34"/>
      <c r="CB789" s="34"/>
      <c r="CC789" s="34"/>
      <c r="CD789" s="34"/>
      <c r="CE789" s="34"/>
      <c r="CF789" s="34"/>
      <c r="CG789" s="34"/>
      <c r="CH789" s="34"/>
      <c r="CI789" s="34"/>
      <c r="CJ789" s="34"/>
      <c r="CK789" s="34"/>
      <c r="CL789" s="34"/>
      <c r="CM789" s="34"/>
      <c r="CN789" s="34" t="s">
        <v>2176</v>
      </c>
    </row>
    <row r="790" spans="1:92">
      <c r="A790" t="s">
        <v>3008</v>
      </c>
      <c r="B790">
        <v>1179</v>
      </c>
      <c r="C790" t="s">
        <v>679</v>
      </c>
      <c r="D790">
        <v>1.7233700000000001</v>
      </c>
      <c r="E790">
        <v>1.9418167</v>
      </c>
      <c r="F790">
        <v>2722.7356</v>
      </c>
      <c r="G790">
        <v>844.95489999999995</v>
      </c>
      <c r="H790">
        <v>334.92367999999999</v>
      </c>
      <c r="I790">
        <v>657.89049999999997</v>
      </c>
      <c r="J790">
        <v>884.96659999999997</v>
      </c>
      <c r="K790">
        <v>8</v>
      </c>
      <c r="L790">
        <v>104.44665999999999</v>
      </c>
      <c r="M790">
        <v>194.18167</v>
      </c>
      <c r="N790" t="s">
        <v>2217</v>
      </c>
      <c r="O790">
        <v>74.929130000000001</v>
      </c>
      <c r="P790">
        <v>107.87871</v>
      </c>
      <c r="Q790">
        <v>312</v>
      </c>
      <c r="R790">
        <v>2.7869999999999999</v>
      </c>
      <c r="S790">
        <v>4.1740000000000004</v>
      </c>
      <c r="T790">
        <v>2.6259999999999999</v>
      </c>
      <c r="U790">
        <v>2.7869999999999999</v>
      </c>
      <c r="V790">
        <v>1.4139999999999999</v>
      </c>
      <c r="W790">
        <v>1.748</v>
      </c>
      <c r="X790">
        <v>0</v>
      </c>
      <c r="Y790">
        <v>1.552</v>
      </c>
      <c r="Z790">
        <v>2.2290000000000001</v>
      </c>
      <c r="AA790">
        <v>1.8009999999999999</v>
      </c>
      <c r="AB790">
        <v>0.13700000000000001</v>
      </c>
      <c r="AC790">
        <v>0.29099999999999998</v>
      </c>
      <c r="AD790">
        <v>24777.357</v>
      </c>
      <c r="AE790">
        <v>7831</v>
      </c>
      <c r="AF790">
        <v>11245.212</v>
      </c>
      <c r="AG790">
        <v>1</v>
      </c>
      <c r="AH790">
        <v>1</v>
      </c>
      <c r="AI790">
        <v>4.1666667999999997E-2</v>
      </c>
      <c r="AJ790">
        <v>4.1666667999999997E-2</v>
      </c>
      <c r="AK790">
        <v>6.8031519999999998E-2</v>
      </c>
      <c r="AL790">
        <v>4.6195656000000002E-2</v>
      </c>
      <c r="AM790">
        <v>10</v>
      </c>
      <c r="AN790">
        <v>40</v>
      </c>
      <c r="AO790">
        <v>30</v>
      </c>
      <c r="AP790">
        <v>50</v>
      </c>
      <c r="AQ790" s="34">
        <v>4.1507240000000003</v>
      </c>
      <c r="AR790" s="34">
        <v>1.6570554</v>
      </c>
      <c r="AS790" s="34">
        <v>0.13656061999999999</v>
      </c>
      <c r="AT790" s="34">
        <v>530.82169999999996</v>
      </c>
      <c r="AU790" s="34">
        <v>536.67619999999999</v>
      </c>
      <c r="AV790" s="34"/>
      <c r="AW790" s="34"/>
      <c r="AX790" s="34"/>
      <c r="AY790" s="34">
        <v>1.3783738999999999</v>
      </c>
      <c r="AZ790" s="34">
        <v>0.51050890000000004</v>
      </c>
      <c r="BA790" s="34">
        <v>0.5</v>
      </c>
      <c r="BB790" s="34">
        <v>0.78550005000000001</v>
      </c>
      <c r="BC790" s="34">
        <v>0</v>
      </c>
      <c r="BD790" s="34">
        <v>0</v>
      </c>
      <c r="BE790" s="34">
        <v>0.1</v>
      </c>
      <c r="BF790" s="34">
        <v>0</v>
      </c>
      <c r="BG790" s="34">
        <v>0.8</v>
      </c>
      <c r="BH790" s="34">
        <v>0.8</v>
      </c>
      <c r="BI790" s="34">
        <v>0.4</v>
      </c>
      <c r="BJ790" s="34">
        <v>0.5</v>
      </c>
      <c r="BK790" s="34">
        <v>0.5</v>
      </c>
      <c r="BL790" s="34">
        <v>0</v>
      </c>
      <c r="BM790" s="34">
        <v>0.4</v>
      </c>
      <c r="BN790" s="34">
        <v>0.1</v>
      </c>
      <c r="BO790" s="34">
        <v>0</v>
      </c>
      <c r="BP790" s="34"/>
      <c r="BQ790" s="34"/>
      <c r="BR790" s="34"/>
      <c r="BS790" s="34">
        <v>1.5153277999999999</v>
      </c>
      <c r="BT790" s="34">
        <v>0.11486448</v>
      </c>
      <c r="BU790" s="34">
        <v>0</v>
      </c>
      <c r="BV790" s="34">
        <v>1.4300001</v>
      </c>
      <c r="BW790" s="34"/>
      <c r="BX790" s="34"/>
      <c r="BY790" s="34">
        <v>0.16000001</v>
      </c>
      <c r="BZ790" s="34">
        <v>0.36</v>
      </c>
      <c r="CA790" s="34">
        <v>0.3</v>
      </c>
      <c r="CB790" s="34"/>
      <c r="CC790" s="34"/>
      <c r="CD790" s="34"/>
      <c r="CE790" s="34"/>
      <c r="CF790" s="34"/>
      <c r="CG790" s="34"/>
      <c r="CH790" s="34"/>
      <c r="CI790" s="34"/>
      <c r="CJ790" s="34"/>
      <c r="CK790" s="34"/>
      <c r="CL790" s="34"/>
      <c r="CM790" s="34"/>
      <c r="CN790" s="34" t="s">
        <v>2176</v>
      </c>
    </row>
    <row r="791" spans="1:92">
      <c r="A791" t="s">
        <v>3009</v>
      </c>
      <c r="B791">
        <v>1180</v>
      </c>
      <c r="C791" t="s">
        <v>674</v>
      </c>
      <c r="D791">
        <v>6.6704619999999997</v>
      </c>
      <c r="E791">
        <v>6.5225863000000004</v>
      </c>
      <c r="F791">
        <v>9784.6779999999999</v>
      </c>
      <c r="G791">
        <v>9130.4375</v>
      </c>
      <c r="H791">
        <v>269.8458</v>
      </c>
      <c r="I791">
        <v>254.37682000000001</v>
      </c>
      <c r="J791">
        <v>130.01752999999999</v>
      </c>
      <c r="K791">
        <v>12</v>
      </c>
      <c r="L791">
        <v>57.208072999999999</v>
      </c>
      <c r="M791">
        <v>89.350493999999998</v>
      </c>
      <c r="N791" t="s">
        <v>2175</v>
      </c>
      <c r="O791">
        <v>32.53884</v>
      </c>
      <c r="P791">
        <v>82.564384000000004</v>
      </c>
      <c r="Q791">
        <v>542</v>
      </c>
      <c r="R791">
        <v>5.165</v>
      </c>
      <c r="S791">
        <v>7.9130000000000003</v>
      </c>
      <c r="T791">
        <v>5.165</v>
      </c>
      <c r="U791">
        <v>5.1079999999999997</v>
      </c>
      <c r="V791">
        <v>3.8090000000000002</v>
      </c>
      <c r="W791">
        <v>8.8849999999999998</v>
      </c>
      <c r="X791">
        <v>0</v>
      </c>
      <c r="Y791">
        <v>0</v>
      </c>
      <c r="Z791">
        <v>2.012</v>
      </c>
      <c r="AA791">
        <v>1.3979999999999999</v>
      </c>
      <c r="AB791">
        <v>0.23400000000000001</v>
      </c>
      <c r="AC791">
        <v>0.379</v>
      </c>
      <c r="AD791">
        <v>237.18422000000001</v>
      </c>
      <c r="AE791">
        <v>16198</v>
      </c>
      <c r="AF791">
        <v>27726.2</v>
      </c>
      <c r="AG791">
        <v>3</v>
      </c>
      <c r="AH791">
        <v>0.5</v>
      </c>
      <c r="AI791">
        <v>8.3333335999999994E-2</v>
      </c>
      <c r="AJ791">
        <v>8.3333339999999995E-3</v>
      </c>
      <c r="AK791">
        <v>1.5811044000000001</v>
      </c>
      <c r="AL791">
        <v>2.7253523000000002E-2</v>
      </c>
      <c r="AM791">
        <v>60</v>
      </c>
      <c r="AN791">
        <v>30</v>
      </c>
      <c r="AO791">
        <v>14</v>
      </c>
      <c r="AP791">
        <v>28</v>
      </c>
      <c r="AQ791" s="34">
        <v>0</v>
      </c>
      <c r="AR791" s="34">
        <v>0</v>
      </c>
      <c r="AS791" s="34">
        <v>5.9296056999999999E-2</v>
      </c>
      <c r="AT791" s="34">
        <v>8.7878289999999998E-2</v>
      </c>
      <c r="AU791" s="34">
        <v>0.14717433999999999</v>
      </c>
      <c r="AV791" s="34"/>
      <c r="AW791" s="34"/>
      <c r="AX791" s="34"/>
      <c r="AY791" s="34"/>
      <c r="AZ791" s="34">
        <v>1.2252213999999999</v>
      </c>
      <c r="BA791" s="34">
        <v>0</v>
      </c>
      <c r="BB791" s="34">
        <v>6.3</v>
      </c>
      <c r="BC791" s="34">
        <v>0</v>
      </c>
      <c r="BD791" s="34">
        <v>0</v>
      </c>
      <c r="BE791" s="34">
        <v>0.1</v>
      </c>
      <c r="BF791" s="34">
        <v>0</v>
      </c>
      <c r="BG791" s="34">
        <v>0.2</v>
      </c>
      <c r="BH791" s="34">
        <v>1.2</v>
      </c>
      <c r="BI791" s="34">
        <v>2.3000001999999999</v>
      </c>
      <c r="BJ791" s="34">
        <v>4</v>
      </c>
      <c r="BK791" s="34">
        <v>2.4</v>
      </c>
      <c r="BL791" s="34">
        <v>0</v>
      </c>
      <c r="BM791" s="34">
        <v>0.1</v>
      </c>
      <c r="BN791" s="34">
        <v>0.1</v>
      </c>
      <c r="BO791" s="34">
        <v>0</v>
      </c>
      <c r="BP791" s="34"/>
      <c r="BQ791" s="34"/>
      <c r="BR791" s="34"/>
      <c r="BS791" s="34"/>
      <c r="BT791" s="34"/>
      <c r="BU791" s="34"/>
      <c r="BV791" s="34">
        <v>0.29900001999999998</v>
      </c>
      <c r="BW791" s="34"/>
      <c r="BX791" s="34"/>
      <c r="BY791" s="34">
        <v>0.48000005000000001</v>
      </c>
      <c r="BZ791" s="34"/>
      <c r="CA791" s="34"/>
      <c r="CB791" s="34"/>
      <c r="CC791" s="34"/>
      <c r="CD791" s="34"/>
      <c r="CE791" s="34"/>
      <c r="CF791" s="34"/>
      <c r="CG791" s="34"/>
      <c r="CH791" s="34"/>
      <c r="CI791" s="34"/>
      <c r="CJ791" s="34"/>
      <c r="CK791" s="34"/>
      <c r="CL791" s="34"/>
      <c r="CM791" s="34"/>
      <c r="CN791" s="34" t="s">
        <v>2233</v>
      </c>
    </row>
    <row r="792" spans="1:92">
      <c r="A792" t="s">
        <v>3010</v>
      </c>
      <c r="B792">
        <v>1181</v>
      </c>
      <c r="C792" t="s">
        <v>675</v>
      </c>
      <c r="D792">
        <v>12.022137000000001</v>
      </c>
      <c r="E792">
        <v>8.3939249999999994</v>
      </c>
      <c r="F792">
        <v>9254.3955000000005</v>
      </c>
      <c r="G792">
        <v>7757.8173999999999</v>
      </c>
      <c r="H792">
        <v>251.4967</v>
      </c>
      <c r="I792">
        <v>680.55470000000003</v>
      </c>
      <c r="J792">
        <v>564.52637000000004</v>
      </c>
      <c r="K792">
        <v>13</v>
      </c>
      <c r="L792">
        <v>84.7226</v>
      </c>
      <c r="M792">
        <v>88.357100000000003</v>
      </c>
      <c r="N792" t="s">
        <v>2175</v>
      </c>
      <c r="O792">
        <v>58.644570000000002</v>
      </c>
      <c r="P792">
        <v>106.252205</v>
      </c>
      <c r="Q792">
        <v>742</v>
      </c>
      <c r="R792">
        <v>6.9349999999999996</v>
      </c>
      <c r="S792">
        <v>7.6959999999999997</v>
      </c>
      <c r="T792">
        <v>6.9349999999999996</v>
      </c>
      <c r="U792">
        <v>5.7939999999999996</v>
      </c>
      <c r="V792">
        <v>4.25</v>
      </c>
      <c r="W792">
        <v>9</v>
      </c>
      <c r="X792">
        <v>0</v>
      </c>
      <c r="Y792">
        <v>0</v>
      </c>
      <c r="Z792">
        <v>2.2029999999999998</v>
      </c>
      <c r="AA792">
        <v>1.6850000000000001</v>
      </c>
      <c r="AB792">
        <v>0.34799999999999998</v>
      </c>
      <c r="AC792">
        <v>0.17</v>
      </c>
      <c r="AD792">
        <v>7992.3477000000003</v>
      </c>
      <c r="AE792">
        <v>15286.4</v>
      </c>
      <c r="AF792">
        <v>25712.16</v>
      </c>
      <c r="AG792">
        <v>1.7</v>
      </c>
      <c r="AH792">
        <v>0.6</v>
      </c>
      <c r="AI792">
        <v>0.16666666999999999</v>
      </c>
      <c r="AJ792">
        <v>4.1666667999999997E-2</v>
      </c>
      <c r="AK792">
        <v>0.66589339999999997</v>
      </c>
      <c r="AL792">
        <v>0.12520408999999999</v>
      </c>
      <c r="AM792">
        <v>45</v>
      </c>
      <c r="AN792">
        <v>15</v>
      </c>
      <c r="AO792">
        <v>77</v>
      </c>
      <c r="AP792">
        <v>95</v>
      </c>
      <c r="AQ792" s="34">
        <v>0</v>
      </c>
      <c r="AR792" s="34">
        <v>0</v>
      </c>
      <c r="AS792" s="34">
        <v>0.49808687000000001</v>
      </c>
      <c r="AT792" s="34">
        <v>7.5404949999999999</v>
      </c>
      <c r="AU792" s="34">
        <v>8.0385819999999999</v>
      </c>
      <c r="AV792" s="34"/>
      <c r="AW792" s="34"/>
      <c r="AX792" s="34"/>
      <c r="AY792" s="34"/>
      <c r="AZ792" s="34">
        <v>1.2252213999999999</v>
      </c>
      <c r="BA792" s="34">
        <v>3.0000002000000001</v>
      </c>
      <c r="BB792" s="34">
        <v>4.6782002</v>
      </c>
      <c r="BC792" s="34">
        <v>0</v>
      </c>
      <c r="BD792" s="34">
        <v>0</v>
      </c>
      <c r="BE792" s="34">
        <v>7.0000000000000007E-2</v>
      </c>
      <c r="BF792" s="34">
        <v>0</v>
      </c>
      <c r="BG792" s="34">
        <v>0.2</v>
      </c>
      <c r="BH792" s="34">
        <v>1.2</v>
      </c>
      <c r="BI792" s="34">
        <v>2.3000001999999999</v>
      </c>
      <c r="BJ792" s="34">
        <v>1.3000001000000001</v>
      </c>
      <c r="BK792" s="34">
        <v>1.4000001</v>
      </c>
      <c r="BL792" s="34">
        <v>0</v>
      </c>
      <c r="BM792" s="34">
        <v>1</v>
      </c>
      <c r="BN792" s="34">
        <v>1</v>
      </c>
      <c r="BO792" s="34">
        <v>0</v>
      </c>
      <c r="BP792" s="34"/>
      <c r="BQ792" s="34"/>
      <c r="BR792" s="34"/>
      <c r="BS792" s="34"/>
      <c r="BT792" s="34"/>
      <c r="BU792" s="34"/>
      <c r="BV792" s="34">
        <v>1.4950000999999999</v>
      </c>
      <c r="BW792" s="34"/>
      <c r="BX792" s="34"/>
      <c r="BY792" s="34">
        <v>1.5200001000000001</v>
      </c>
      <c r="BZ792" s="34"/>
      <c r="CA792" s="34"/>
      <c r="CB792" s="34"/>
      <c r="CC792" s="34"/>
      <c r="CD792" s="34"/>
      <c r="CE792" s="34"/>
      <c r="CF792" s="34"/>
      <c r="CG792" s="34"/>
      <c r="CH792" s="34"/>
      <c r="CI792" s="34"/>
      <c r="CJ792" s="34"/>
      <c r="CK792" s="34"/>
      <c r="CL792" s="34"/>
      <c r="CM792" s="34"/>
      <c r="CN792" s="34" t="s">
        <v>2176</v>
      </c>
    </row>
    <row r="793" spans="1:92">
      <c r="A793" t="s">
        <v>3011</v>
      </c>
      <c r="B793">
        <v>1182</v>
      </c>
      <c r="C793" t="s">
        <v>642</v>
      </c>
      <c r="D793">
        <v>3.4854807999999999</v>
      </c>
      <c r="E793">
        <v>3.6078513000000001</v>
      </c>
      <c r="F793">
        <v>4624.5439999999999</v>
      </c>
      <c r="G793">
        <v>3866.2808</v>
      </c>
      <c r="H793">
        <v>346.23453000000001</v>
      </c>
      <c r="I793">
        <v>287.48797999999999</v>
      </c>
      <c r="J793">
        <v>124.54098999999999</v>
      </c>
      <c r="K793">
        <v>9</v>
      </c>
      <c r="L793">
        <v>51.106760000000001</v>
      </c>
      <c r="M793">
        <v>144.31406000000001</v>
      </c>
      <c r="N793" t="s">
        <v>2184</v>
      </c>
      <c r="O793">
        <v>75.771324000000007</v>
      </c>
      <c r="P793">
        <v>120.2617</v>
      </c>
      <c r="Q793">
        <v>432</v>
      </c>
      <c r="R793">
        <v>3.7989999999999999</v>
      </c>
      <c r="S793">
        <v>5.44</v>
      </c>
      <c r="T793">
        <v>3.734</v>
      </c>
      <c r="U793">
        <v>3.7989999999999999</v>
      </c>
      <c r="V793">
        <v>2.944</v>
      </c>
      <c r="W793">
        <v>6.8689999999999998</v>
      </c>
      <c r="X793">
        <v>0</v>
      </c>
      <c r="Y793">
        <v>0</v>
      </c>
      <c r="Z793">
        <v>1.6140000000000001</v>
      </c>
      <c r="AA793">
        <v>1.02</v>
      </c>
      <c r="AB793">
        <v>0.254</v>
      </c>
      <c r="AC793">
        <v>0.33900000000000002</v>
      </c>
      <c r="AD793">
        <v>244.3716</v>
      </c>
      <c r="AE793">
        <v>10512</v>
      </c>
      <c r="AF793">
        <v>20164.400000000001</v>
      </c>
      <c r="AG793">
        <v>3</v>
      </c>
      <c r="AH793">
        <v>0.5</v>
      </c>
      <c r="AI793">
        <v>8.3333335999999994E-2</v>
      </c>
      <c r="AJ793">
        <v>8.3333339999999995E-3</v>
      </c>
      <c r="AK793">
        <v>1.4377778999999999</v>
      </c>
      <c r="AL793">
        <v>2.7253523000000002E-2</v>
      </c>
      <c r="AM793">
        <v>60</v>
      </c>
      <c r="AN793">
        <v>30</v>
      </c>
      <c r="AO793">
        <v>14</v>
      </c>
      <c r="AP793">
        <v>28</v>
      </c>
      <c r="AQ793" s="34">
        <v>0</v>
      </c>
      <c r="AR793" s="34">
        <v>0</v>
      </c>
      <c r="AS793" s="34">
        <v>6.1092901999999998E-2</v>
      </c>
      <c r="AT793" s="34">
        <v>0</v>
      </c>
      <c r="AU793" s="34">
        <v>5.978787E-2</v>
      </c>
      <c r="AV793" s="34"/>
      <c r="AW793" s="34"/>
      <c r="AX793" s="34"/>
      <c r="AY793" s="34"/>
      <c r="AZ793" s="34">
        <v>1.2252215</v>
      </c>
      <c r="BA793" s="34">
        <v>0</v>
      </c>
      <c r="BB793" s="34">
        <v>3.456</v>
      </c>
      <c r="BC793" s="34">
        <v>0</v>
      </c>
      <c r="BD793" s="34">
        <v>0</v>
      </c>
      <c r="BE793" s="34">
        <v>0.1</v>
      </c>
      <c r="BF793" s="34">
        <v>0</v>
      </c>
      <c r="BG793" s="34">
        <v>0.2</v>
      </c>
      <c r="BH793" s="34">
        <v>1.2</v>
      </c>
      <c r="BI793" s="34">
        <v>2.3000001999999999</v>
      </c>
      <c r="BJ793" s="34">
        <v>4</v>
      </c>
      <c r="BK793" s="34">
        <v>2.4</v>
      </c>
      <c r="BL793" s="34">
        <v>0</v>
      </c>
      <c r="BM793" s="34">
        <v>0.1</v>
      </c>
      <c r="BN793" s="34">
        <v>0.1</v>
      </c>
      <c r="BO793" s="34">
        <v>0</v>
      </c>
      <c r="BP793" s="34"/>
      <c r="BQ793" s="34"/>
      <c r="BR793" s="34"/>
      <c r="BS793" s="34"/>
      <c r="BT793" s="34"/>
      <c r="BU793" s="34"/>
      <c r="BV793" s="34">
        <v>0.3</v>
      </c>
      <c r="BW793" s="34"/>
      <c r="BX793" s="34"/>
      <c r="BY793" s="34">
        <v>0.48000005000000001</v>
      </c>
      <c r="BZ793" s="34"/>
      <c r="CA793" s="34"/>
      <c r="CB793" s="34"/>
      <c r="CC793" s="34"/>
      <c r="CD793" s="34"/>
      <c r="CE793" s="34"/>
      <c r="CF793" s="34"/>
      <c r="CG793" s="34"/>
      <c r="CH793" s="34"/>
      <c r="CI793" s="34"/>
      <c r="CJ793" s="34"/>
      <c r="CK793" s="34"/>
      <c r="CL793" s="34"/>
      <c r="CM793" s="34"/>
      <c r="CN793" s="34" t="s">
        <v>2173</v>
      </c>
    </row>
    <row r="794" spans="1:92">
      <c r="A794" t="s">
        <v>3012</v>
      </c>
      <c r="B794">
        <v>1183</v>
      </c>
      <c r="C794" t="s">
        <v>643</v>
      </c>
      <c r="D794">
        <v>6.4534399999999996</v>
      </c>
      <c r="E794">
        <v>4.4701789999999999</v>
      </c>
      <c r="F794">
        <v>3991.1343000000002</v>
      </c>
      <c r="G794">
        <v>2472.9749999999999</v>
      </c>
      <c r="H794">
        <v>305.71519999999998</v>
      </c>
      <c r="I794">
        <v>670.79719999999998</v>
      </c>
      <c r="J794">
        <v>541.64684999999997</v>
      </c>
      <c r="K794">
        <v>10</v>
      </c>
      <c r="L794">
        <v>86.275930000000002</v>
      </c>
      <c r="M794">
        <v>95.110200000000006</v>
      </c>
      <c r="N794" t="s">
        <v>2197</v>
      </c>
      <c r="O794">
        <v>70.916920000000005</v>
      </c>
      <c r="P794">
        <v>144.19934000000001</v>
      </c>
      <c r="Q794">
        <v>532</v>
      </c>
      <c r="R794">
        <v>5.0810000000000004</v>
      </c>
      <c r="S794">
        <v>5.0540000000000003</v>
      </c>
      <c r="T794">
        <v>5.0810000000000004</v>
      </c>
      <c r="U794">
        <v>4.2290000000000001</v>
      </c>
      <c r="V794">
        <v>3.2320000000000002</v>
      </c>
      <c r="W794">
        <v>7.5389999999999997</v>
      </c>
      <c r="X794">
        <v>0</v>
      </c>
      <c r="Y794">
        <v>0</v>
      </c>
      <c r="Z794">
        <v>1.802</v>
      </c>
      <c r="AA794">
        <v>1.292</v>
      </c>
      <c r="AB794">
        <v>0.35599999999999998</v>
      </c>
      <c r="AC794">
        <v>0.154</v>
      </c>
      <c r="AD794">
        <v>8294.2189999999991</v>
      </c>
      <c r="AE794">
        <v>9349.2000000000007</v>
      </c>
      <c r="AF794">
        <v>17549.68</v>
      </c>
      <c r="AG794">
        <v>1.7</v>
      </c>
      <c r="AH794">
        <v>0.6</v>
      </c>
      <c r="AI794">
        <v>0.16666666999999999</v>
      </c>
      <c r="AJ794">
        <v>4.1666667999999997E-2</v>
      </c>
      <c r="AK794">
        <v>0.38121408000000001</v>
      </c>
      <c r="AL794">
        <v>0.12520408999999999</v>
      </c>
      <c r="AM794">
        <v>30</v>
      </c>
      <c r="AN794">
        <v>15</v>
      </c>
      <c r="AO794">
        <v>77</v>
      </c>
      <c r="AP794">
        <v>95</v>
      </c>
      <c r="AQ794" s="34">
        <v>0</v>
      </c>
      <c r="AR794" s="34">
        <v>0</v>
      </c>
      <c r="AS794" s="34">
        <v>0.57355460000000003</v>
      </c>
      <c r="AT794" s="34">
        <v>3.0395503000000001</v>
      </c>
      <c r="AU794" s="34">
        <v>3.6131047999999999</v>
      </c>
      <c r="AV794" s="34"/>
      <c r="AW794" s="34"/>
      <c r="AX794" s="34"/>
      <c r="AY794" s="34"/>
      <c r="AZ794" s="34">
        <v>1.2252213999999999</v>
      </c>
      <c r="BA794" s="34">
        <v>3.0000002000000001</v>
      </c>
      <c r="BB794" s="34">
        <v>1.7046001</v>
      </c>
      <c r="BC794" s="34">
        <v>0</v>
      </c>
      <c r="BD794" s="34">
        <v>0</v>
      </c>
      <c r="BE794" s="34">
        <v>7.0000000000000007E-2</v>
      </c>
      <c r="BF794" s="34">
        <v>0</v>
      </c>
      <c r="BG794" s="34">
        <v>0.2</v>
      </c>
      <c r="BH794" s="34">
        <v>1.2</v>
      </c>
      <c r="BI794" s="34">
        <v>2.3000001999999999</v>
      </c>
      <c r="BJ794" s="34">
        <v>1.3000001000000001</v>
      </c>
      <c r="BK794" s="34">
        <v>1.4000001</v>
      </c>
      <c r="BL794" s="34">
        <v>0</v>
      </c>
      <c r="BM794" s="34">
        <v>1</v>
      </c>
      <c r="BN794" s="34">
        <v>1</v>
      </c>
      <c r="BO794" s="34">
        <v>0</v>
      </c>
      <c r="BP794" s="34"/>
      <c r="BQ794" s="34"/>
      <c r="BR794" s="34"/>
      <c r="BS794" s="34"/>
      <c r="BT794" s="34"/>
      <c r="BU794" s="34"/>
      <c r="BV794" s="34">
        <v>1.5000001000000001</v>
      </c>
      <c r="BW794" s="34"/>
      <c r="BX794" s="34"/>
      <c r="BY794" s="34">
        <v>1.5200001000000001</v>
      </c>
      <c r="BZ794" s="34"/>
      <c r="CA794" s="34"/>
      <c r="CB794" s="34"/>
      <c r="CC794" s="34"/>
      <c r="CD794" s="34"/>
      <c r="CE794" s="34"/>
      <c r="CF794" s="34"/>
      <c r="CG794" s="34"/>
      <c r="CH794" s="34"/>
      <c r="CI794" s="34"/>
      <c r="CJ794" s="34"/>
      <c r="CK794" s="34"/>
      <c r="CL794" s="34"/>
      <c r="CM794" s="34"/>
      <c r="CN794" s="34" t="s">
        <v>2176</v>
      </c>
    </row>
    <row r="795" spans="1:92">
      <c r="A795" t="s">
        <v>3013</v>
      </c>
      <c r="B795">
        <v>1184</v>
      </c>
      <c r="C795" t="s">
        <v>682</v>
      </c>
      <c r="D795">
        <v>4.4856749999999996</v>
      </c>
      <c r="E795">
        <v>4.6319413000000003</v>
      </c>
      <c r="F795">
        <v>5219.3609999999999</v>
      </c>
      <c r="G795">
        <v>505.24338</v>
      </c>
      <c r="H795">
        <v>350.70907999999997</v>
      </c>
      <c r="I795">
        <v>3032.2377999999999</v>
      </c>
      <c r="J795">
        <v>1331.1704999999999</v>
      </c>
      <c r="K795">
        <v>10</v>
      </c>
      <c r="L795">
        <v>59.968913999999998</v>
      </c>
      <c r="M795">
        <v>98.551950000000005</v>
      </c>
      <c r="N795" t="s">
        <v>2197</v>
      </c>
      <c r="O795">
        <v>49.293129999999998</v>
      </c>
      <c r="P795">
        <v>149.41747000000001</v>
      </c>
      <c r="Q795">
        <v>434</v>
      </c>
      <c r="R795">
        <v>4.3040000000000003</v>
      </c>
      <c r="S795">
        <v>5.78</v>
      </c>
      <c r="T795">
        <v>4.2359999999999998</v>
      </c>
      <c r="U795">
        <v>4.3040000000000003</v>
      </c>
      <c r="V795">
        <v>3.2519999999999998</v>
      </c>
      <c r="W795">
        <v>3.4329999999999998</v>
      </c>
      <c r="X795">
        <v>6.5979999999999999</v>
      </c>
      <c r="Y795">
        <v>1.954</v>
      </c>
      <c r="Z795">
        <v>4.4560000000000004</v>
      </c>
      <c r="AA795">
        <v>3.0939999999999999</v>
      </c>
      <c r="AB795">
        <v>0.753</v>
      </c>
      <c r="AC795">
        <v>0.60799999999999998</v>
      </c>
      <c r="AD795">
        <v>33445.81</v>
      </c>
      <c r="AE795">
        <v>17122.030999999999</v>
      </c>
      <c r="AF795">
        <v>28443.59</v>
      </c>
      <c r="AG795">
        <v>1</v>
      </c>
      <c r="AH795">
        <v>0.6</v>
      </c>
      <c r="AI795">
        <v>0.25</v>
      </c>
      <c r="AJ795">
        <v>8.3333335999999994E-2</v>
      </c>
      <c r="AK795">
        <v>0.22712231999999999</v>
      </c>
      <c r="AL795">
        <v>0.24643081</v>
      </c>
      <c r="AM795">
        <v>5</v>
      </c>
      <c r="AN795">
        <v>15</v>
      </c>
      <c r="AO795">
        <v>100</v>
      </c>
      <c r="AP795">
        <v>80</v>
      </c>
      <c r="AQ795" s="34">
        <v>1.7479757</v>
      </c>
      <c r="AR795" s="34">
        <v>5.0254300000000001</v>
      </c>
      <c r="AS795" s="34">
        <v>8.8045659999999998E-2</v>
      </c>
      <c r="AT795" s="34">
        <v>210.03747999999999</v>
      </c>
      <c r="AU795" s="34">
        <v>216.83553000000001</v>
      </c>
      <c r="AV795" s="34"/>
      <c r="AW795" s="34"/>
      <c r="AX795" s="34"/>
      <c r="AY795" s="34">
        <v>0.44107962000000001</v>
      </c>
      <c r="AZ795" s="34">
        <v>0.19113450000000001</v>
      </c>
      <c r="BA795" s="34">
        <v>3.0000002000000001</v>
      </c>
      <c r="BB795" s="34">
        <v>0.39094501999999998</v>
      </c>
      <c r="BC795" s="34">
        <v>0</v>
      </c>
      <c r="BD795" s="34">
        <v>0</v>
      </c>
      <c r="BE795" s="34">
        <v>8.0000005999999999E-2</v>
      </c>
      <c r="BF795" s="34">
        <v>0</v>
      </c>
      <c r="BG795" s="34">
        <v>2.2700002000000001</v>
      </c>
      <c r="BH795" s="34">
        <v>3.2700002000000001</v>
      </c>
      <c r="BI795" s="34">
        <v>3.3500000999999999</v>
      </c>
      <c r="BJ795" s="34">
        <v>2.6000000999999999</v>
      </c>
      <c r="BK795" s="34">
        <v>2.6000000999999999</v>
      </c>
      <c r="BL795" s="34">
        <v>0.6</v>
      </c>
      <c r="BM795" s="34">
        <v>0.90000004</v>
      </c>
      <c r="BN795" s="34">
        <v>1.7</v>
      </c>
      <c r="BO795" s="34">
        <v>2.6000000999999999</v>
      </c>
      <c r="BP795" s="34"/>
      <c r="BQ795" s="34"/>
      <c r="BR795" s="34"/>
      <c r="BS795" s="34">
        <v>0.37017290000000003</v>
      </c>
      <c r="BT795" s="34">
        <v>8.6275994999999994E-2</v>
      </c>
      <c r="BU795" s="34">
        <v>0</v>
      </c>
      <c r="BV795" s="34">
        <v>2.93</v>
      </c>
      <c r="BW795" s="34"/>
      <c r="BX795" s="34"/>
      <c r="BY795" s="34">
        <v>1.9200001</v>
      </c>
      <c r="BZ795" s="34">
        <v>2.16</v>
      </c>
      <c r="CA795" s="34"/>
      <c r="CB795" s="34"/>
      <c r="CC795" s="34"/>
      <c r="CD795" s="34"/>
      <c r="CE795" s="34"/>
      <c r="CF795" s="34"/>
      <c r="CG795" s="34"/>
      <c r="CH795" s="34"/>
      <c r="CI795" s="34"/>
      <c r="CJ795" s="34"/>
      <c r="CK795" s="34"/>
      <c r="CL795" s="34"/>
      <c r="CM795" s="34"/>
      <c r="CN795" s="34" t="s">
        <v>2176</v>
      </c>
    </row>
    <row r="796" spans="1:92">
      <c r="A796" t="s">
        <v>3014</v>
      </c>
      <c r="B796">
        <v>1185</v>
      </c>
      <c r="C796" t="s">
        <v>678</v>
      </c>
      <c r="D796">
        <v>4.4305019999999997</v>
      </c>
      <c r="E796">
        <v>4.5894284000000001</v>
      </c>
      <c r="F796">
        <v>5069.5967000000001</v>
      </c>
      <c r="G796">
        <v>509.53775000000002</v>
      </c>
      <c r="H796">
        <v>294.15375</v>
      </c>
      <c r="I796">
        <v>3044.8335000000002</v>
      </c>
      <c r="J796">
        <v>1221.0715</v>
      </c>
      <c r="K796">
        <v>10</v>
      </c>
      <c r="L796">
        <v>59.231304000000002</v>
      </c>
      <c r="M796">
        <v>97.647414999999995</v>
      </c>
      <c r="N796" t="s">
        <v>2197</v>
      </c>
      <c r="O796">
        <v>48.686832000000003</v>
      </c>
      <c r="P796">
        <v>148.04607999999999</v>
      </c>
      <c r="Q796">
        <v>435</v>
      </c>
      <c r="R796">
        <v>4.2850000000000001</v>
      </c>
      <c r="S796">
        <v>5.6959999999999997</v>
      </c>
      <c r="T796">
        <v>4.21</v>
      </c>
      <c r="U796">
        <v>4.2850000000000001</v>
      </c>
      <c r="V796">
        <v>3.3559999999999999</v>
      </c>
      <c r="W796">
        <v>3.419</v>
      </c>
      <c r="X796">
        <v>6.5979999999999999</v>
      </c>
      <c r="Y796">
        <v>2.2120000000000002</v>
      </c>
      <c r="Z796">
        <v>4.5279999999999996</v>
      </c>
      <c r="AA796">
        <v>3.1509999999999998</v>
      </c>
      <c r="AB796">
        <v>0.73699999999999999</v>
      </c>
      <c r="AC796">
        <v>0.64100000000000001</v>
      </c>
      <c r="AD796">
        <v>35270.258000000002</v>
      </c>
      <c r="AE796">
        <v>16746.143</v>
      </c>
      <c r="AF796">
        <v>27744.848000000002</v>
      </c>
      <c r="AG796">
        <v>1</v>
      </c>
      <c r="AH796">
        <v>0.6</v>
      </c>
      <c r="AI796">
        <v>0.25</v>
      </c>
      <c r="AJ796">
        <v>8.3333335999999994E-2</v>
      </c>
      <c r="AK796">
        <v>0.22704197000000001</v>
      </c>
      <c r="AL796">
        <v>0.24643081</v>
      </c>
      <c r="AM796">
        <v>5</v>
      </c>
      <c r="AN796">
        <v>15</v>
      </c>
      <c r="AO796">
        <v>100</v>
      </c>
      <c r="AP796">
        <v>80</v>
      </c>
      <c r="AQ796" s="34">
        <v>2.0929709999999999</v>
      </c>
      <c r="AR796" s="34">
        <v>5.1576789999999999</v>
      </c>
      <c r="AS796" s="34">
        <v>6.6914710000000002E-2</v>
      </c>
      <c r="AT796" s="34">
        <v>532.77840000000003</v>
      </c>
      <c r="AU796" s="34">
        <v>540.09595000000002</v>
      </c>
      <c r="AV796" s="34"/>
      <c r="AW796" s="34"/>
      <c r="AX796" s="34"/>
      <c r="AY796" s="34">
        <v>0.44107962000000001</v>
      </c>
      <c r="AZ796" s="34">
        <v>0.19113451000000001</v>
      </c>
      <c r="BA796" s="34">
        <v>3.0000002000000001</v>
      </c>
      <c r="BB796" s="34">
        <v>0.39275001999999998</v>
      </c>
      <c r="BC796" s="34">
        <v>0</v>
      </c>
      <c r="BD796" s="34">
        <v>0</v>
      </c>
      <c r="BE796" s="34">
        <v>8.0000005999999999E-2</v>
      </c>
      <c r="BF796" s="34">
        <v>0</v>
      </c>
      <c r="BG796" s="34">
        <v>2.2700002000000001</v>
      </c>
      <c r="BH796" s="34">
        <v>3.2700002000000001</v>
      </c>
      <c r="BI796" s="34">
        <v>3.3500000999999999</v>
      </c>
      <c r="BJ796" s="34">
        <v>2.6000000999999999</v>
      </c>
      <c r="BK796" s="34">
        <v>2.6000000999999999</v>
      </c>
      <c r="BL796" s="34">
        <v>0.6</v>
      </c>
      <c r="BM796" s="34">
        <v>0.90000004</v>
      </c>
      <c r="BN796" s="34">
        <v>1.7</v>
      </c>
      <c r="BO796" s="34">
        <v>2.6000000999999999</v>
      </c>
      <c r="BP796" s="34"/>
      <c r="BQ796" s="34"/>
      <c r="BR796" s="34"/>
      <c r="BS796" s="34">
        <v>0.35625659999999998</v>
      </c>
      <c r="BT796" s="34">
        <v>8.6275994999999994E-2</v>
      </c>
      <c r="BU796" s="34">
        <v>0</v>
      </c>
      <c r="BV796" s="34">
        <v>2.9650002</v>
      </c>
      <c r="BW796" s="34"/>
      <c r="BX796" s="34"/>
      <c r="BY796" s="34">
        <v>1.9200001</v>
      </c>
      <c r="BZ796" s="34">
        <v>2.16</v>
      </c>
      <c r="CA796" s="34"/>
      <c r="CB796" s="34"/>
      <c r="CC796" s="34"/>
      <c r="CD796" s="34"/>
      <c r="CE796" s="34"/>
      <c r="CF796" s="34"/>
      <c r="CG796" s="34"/>
      <c r="CH796" s="34"/>
      <c r="CI796" s="34"/>
      <c r="CJ796" s="34"/>
      <c r="CK796" s="34"/>
      <c r="CL796" s="34"/>
      <c r="CM796" s="34"/>
      <c r="CN796" s="34" t="s">
        <v>2182</v>
      </c>
    </row>
    <row r="797" spans="1:92">
      <c r="A797" t="s">
        <v>3015</v>
      </c>
      <c r="B797">
        <v>1186</v>
      </c>
      <c r="C797" t="s">
        <v>658</v>
      </c>
      <c r="D797">
        <v>6.8309215999999999</v>
      </c>
      <c r="E797">
        <v>5.1836395</v>
      </c>
      <c r="F797">
        <v>3968.1707000000001</v>
      </c>
      <c r="G797">
        <v>498.11376999999999</v>
      </c>
      <c r="H797">
        <v>129.36272</v>
      </c>
      <c r="I797">
        <v>2973.1334999999999</v>
      </c>
      <c r="J797">
        <v>367.56058000000002</v>
      </c>
      <c r="K797">
        <v>10</v>
      </c>
      <c r="L797">
        <v>91.322479999999999</v>
      </c>
      <c r="M797">
        <v>110.29021</v>
      </c>
      <c r="N797" t="s">
        <v>2197</v>
      </c>
      <c r="O797">
        <v>75.065070000000006</v>
      </c>
      <c r="P797">
        <v>167.21417</v>
      </c>
      <c r="Q797">
        <v>547</v>
      </c>
      <c r="R797">
        <v>5.2270000000000003</v>
      </c>
      <c r="S797">
        <v>5.0389999999999997</v>
      </c>
      <c r="T797">
        <v>5.2270000000000003</v>
      </c>
      <c r="U797">
        <v>4.5540000000000003</v>
      </c>
      <c r="V797">
        <v>4.2530000000000001</v>
      </c>
      <c r="W797">
        <v>2.7919999999999998</v>
      </c>
      <c r="X797">
        <v>7.1920000000000002</v>
      </c>
      <c r="Y797">
        <v>4.7320000000000002</v>
      </c>
      <c r="Z797">
        <v>6.6970000000000001</v>
      </c>
      <c r="AA797">
        <v>4.726</v>
      </c>
      <c r="AB797">
        <v>1.3280000000000001</v>
      </c>
      <c r="AC797">
        <v>0.64200000000000002</v>
      </c>
      <c r="AD797">
        <v>63150.887000000002</v>
      </c>
      <c r="AE797">
        <v>13682.402</v>
      </c>
      <c r="AF797">
        <v>31377.866999999998</v>
      </c>
      <c r="AG797">
        <v>1</v>
      </c>
      <c r="AH797">
        <v>0.5</v>
      </c>
      <c r="AI797">
        <v>0.25</v>
      </c>
      <c r="AJ797">
        <v>8.3333335999999994E-2</v>
      </c>
      <c r="AK797">
        <v>0.24096282999999999</v>
      </c>
      <c r="AL797">
        <v>0.24804063000000001</v>
      </c>
      <c r="AM797">
        <v>10</v>
      </c>
      <c r="AN797">
        <v>5</v>
      </c>
      <c r="AO797">
        <v>100</v>
      </c>
      <c r="AP797">
        <v>60</v>
      </c>
      <c r="AQ797" s="34">
        <v>9.8108020000000007</v>
      </c>
      <c r="AR797" s="34">
        <v>5.5342984</v>
      </c>
      <c r="AS797" s="34">
        <v>0.19262232000000001</v>
      </c>
      <c r="AT797" s="34">
        <v>35.627389999999998</v>
      </c>
      <c r="AU797" s="34">
        <v>50.979965</v>
      </c>
      <c r="AV797" s="34"/>
      <c r="AW797" s="34"/>
      <c r="AX797" s="34">
        <v>0.36756638000000003</v>
      </c>
      <c r="AY797" s="34">
        <v>1.0327595000000001</v>
      </c>
      <c r="AZ797" s="34">
        <v>0.29507410000000001</v>
      </c>
      <c r="BA797" s="34">
        <v>0.5</v>
      </c>
      <c r="BB797" s="34">
        <v>0.17297502000000001</v>
      </c>
      <c r="BC797" s="34">
        <v>0</v>
      </c>
      <c r="BD797" s="34">
        <v>0</v>
      </c>
      <c r="BE797" s="34">
        <v>3.0000000999999998E-2</v>
      </c>
      <c r="BF797" s="34">
        <v>0</v>
      </c>
      <c r="BG797" s="34">
        <v>1.5400001000000001</v>
      </c>
      <c r="BH797" s="34">
        <v>4</v>
      </c>
      <c r="BI797" s="34">
        <v>7.0000004999999996</v>
      </c>
      <c r="BJ797" s="34">
        <v>4.38</v>
      </c>
      <c r="BK797" s="34">
        <v>2.92</v>
      </c>
      <c r="BL797" s="34">
        <v>1.46</v>
      </c>
      <c r="BM797" s="34">
        <v>1</v>
      </c>
      <c r="BN797" s="34">
        <v>1.3700000999999999</v>
      </c>
      <c r="BO797" s="34">
        <v>0.34</v>
      </c>
      <c r="BP797" s="34"/>
      <c r="BQ797" s="34"/>
      <c r="BR797" s="34"/>
      <c r="BS797" s="34">
        <v>0.30720799999999998</v>
      </c>
      <c r="BT797" s="34">
        <v>0</v>
      </c>
      <c r="BU797" s="34">
        <v>0</v>
      </c>
      <c r="BV797" s="34">
        <v>4.38</v>
      </c>
      <c r="BW797" s="34"/>
      <c r="BX797" s="34"/>
      <c r="BY797" s="34">
        <v>3.3600004000000001</v>
      </c>
      <c r="BZ797" s="34">
        <v>5.4</v>
      </c>
      <c r="CA797" s="34"/>
      <c r="CB797" s="34"/>
      <c r="CC797" s="34"/>
      <c r="CD797" s="34"/>
      <c r="CE797" s="34"/>
      <c r="CF797" s="34"/>
      <c r="CG797" s="34"/>
      <c r="CH797" s="34"/>
      <c r="CI797" s="34"/>
      <c r="CJ797" s="34"/>
      <c r="CK797" s="34"/>
      <c r="CL797" s="34"/>
      <c r="CM797" s="34"/>
      <c r="CN797" s="34" t="s">
        <v>2176</v>
      </c>
    </row>
    <row r="798" spans="1:92">
      <c r="A798" t="s">
        <v>3016</v>
      </c>
      <c r="B798">
        <v>1187</v>
      </c>
      <c r="C798" t="s">
        <v>649</v>
      </c>
      <c r="D798">
        <v>3.8370063000000001</v>
      </c>
      <c r="E798">
        <v>2.3358443000000002</v>
      </c>
      <c r="F798">
        <v>2035.4412</v>
      </c>
      <c r="G798">
        <v>310.31191999999999</v>
      </c>
      <c r="H798">
        <v>259.36214999999999</v>
      </c>
      <c r="I798">
        <v>414.96782999999999</v>
      </c>
      <c r="J798">
        <v>1050.7991999999999</v>
      </c>
      <c r="K798">
        <v>9</v>
      </c>
      <c r="L798">
        <v>56.261085999999999</v>
      </c>
      <c r="M798">
        <v>93.433779999999999</v>
      </c>
      <c r="N798" t="s">
        <v>2202</v>
      </c>
      <c r="O798">
        <v>87.204689999999999</v>
      </c>
      <c r="P798">
        <v>101.55844999999999</v>
      </c>
      <c r="Q798">
        <v>437</v>
      </c>
      <c r="R798">
        <v>3.9180000000000001</v>
      </c>
      <c r="S798">
        <v>3.609</v>
      </c>
      <c r="T798">
        <v>3.9180000000000001</v>
      </c>
      <c r="U798">
        <v>3.0569999999999999</v>
      </c>
      <c r="V798">
        <v>3.1859999999999999</v>
      </c>
      <c r="W798">
        <v>2.5489999999999999</v>
      </c>
      <c r="X798">
        <v>8.1229999999999993</v>
      </c>
      <c r="Y798">
        <v>2.177</v>
      </c>
      <c r="Z798">
        <v>6.6360000000000001</v>
      </c>
      <c r="AA798">
        <v>4.3760000000000003</v>
      </c>
      <c r="AB798">
        <v>1.6140000000000001</v>
      </c>
      <c r="AC798">
        <v>0.64600000000000002</v>
      </c>
      <c r="AD798">
        <v>50039.214999999997</v>
      </c>
      <c r="AE798">
        <v>19734.508000000002</v>
      </c>
      <c r="AF798">
        <v>37477.68</v>
      </c>
      <c r="AG798">
        <v>1</v>
      </c>
      <c r="AH798">
        <v>0.6</v>
      </c>
      <c r="AI798">
        <v>8.3333335999999994E-2</v>
      </c>
      <c r="AJ798">
        <v>7.4999999999999997E-2</v>
      </c>
      <c r="AK798">
        <v>8.4003439999999999E-2</v>
      </c>
      <c r="AL798">
        <v>8.0915100000000004E-2</v>
      </c>
      <c r="AM798">
        <v>10</v>
      </c>
      <c r="AN798">
        <v>25</v>
      </c>
      <c r="AO798">
        <v>95</v>
      </c>
      <c r="AP798">
        <v>95</v>
      </c>
      <c r="AQ798" s="34">
        <v>4.3699399999999997</v>
      </c>
      <c r="AR798" s="34">
        <v>6.2271643000000001</v>
      </c>
      <c r="AS798" s="34">
        <v>0.41270053000000001</v>
      </c>
      <c r="AT798" s="34">
        <v>389.96926999999999</v>
      </c>
      <c r="AU798" s="34">
        <v>400.70186999999999</v>
      </c>
      <c r="AV798" s="34"/>
      <c r="AW798" s="34"/>
      <c r="AX798" s="34">
        <v>6.8918695000000003</v>
      </c>
      <c r="AY798" s="34">
        <v>0.44107962000000001</v>
      </c>
      <c r="AZ798" s="34">
        <v>0.19113450000000001</v>
      </c>
      <c r="BA798" s="34">
        <v>3.0000002000000001</v>
      </c>
      <c r="BB798" s="34">
        <v>0.78214510000000004</v>
      </c>
      <c r="BC798" s="34">
        <v>0</v>
      </c>
      <c r="BD798" s="34">
        <v>0</v>
      </c>
      <c r="BE798" s="34">
        <v>0.1</v>
      </c>
      <c r="BF798" s="34">
        <v>0</v>
      </c>
      <c r="BG798" s="34">
        <v>2.2200000000000002</v>
      </c>
      <c r="BH798" s="34">
        <v>4.4300002999999997</v>
      </c>
      <c r="BI798" s="34">
        <v>4.9900001999999999</v>
      </c>
      <c r="BJ798" s="34">
        <v>2.0600002000000002</v>
      </c>
      <c r="BK798" s="34">
        <v>5.34</v>
      </c>
      <c r="BL798" s="34">
        <v>0</v>
      </c>
      <c r="BM798" s="34">
        <v>2.0800002000000002</v>
      </c>
      <c r="BN798" s="34">
        <v>5.2000003000000001</v>
      </c>
      <c r="BO798" s="34">
        <v>0</v>
      </c>
      <c r="BP798" s="34"/>
      <c r="BQ798" s="34"/>
      <c r="BR798" s="34"/>
      <c r="BS798" s="34">
        <v>0</v>
      </c>
      <c r="BT798" s="34">
        <v>0.2481073</v>
      </c>
      <c r="BU798" s="34">
        <v>0</v>
      </c>
      <c r="BV798" s="34">
        <v>2.5740001000000001</v>
      </c>
      <c r="BW798" s="34"/>
      <c r="BX798" s="34"/>
      <c r="BY798" s="34">
        <v>3.8000001999999999</v>
      </c>
      <c r="BZ798" s="34">
        <v>6.84</v>
      </c>
      <c r="CA798" s="34"/>
      <c r="CB798" s="34"/>
      <c r="CC798" s="34"/>
      <c r="CD798" s="34"/>
      <c r="CE798" s="34"/>
      <c r="CF798" s="34"/>
      <c r="CG798" s="34"/>
      <c r="CH798" s="34"/>
      <c r="CI798" s="34"/>
      <c r="CJ798" s="34"/>
      <c r="CK798" s="34"/>
      <c r="CL798" s="34"/>
      <c r="CM798" s="34"/>
      <c r="CN798" s="34" t="s">
        <v>2182</v>
      </c>
    </row>
    <row r="799" spans="1:92">
      <c r="A799" t="s">
        <v>3017</v>
      </c>
      <c r="B799">
        <v>1188</v>
      </c>
      <c r="C799" t="s">
        <v>679</v>
      </c>
      <c r="D799">
        <v>4.6880870000000003</v>
      </c>
      <c r="E799">
        <v>4.8998280000000003</v>
      </c>
      <c r="F799">
        <v>5560.3869999999997</v>
      </c>
      <c r="G799">
        <v>940.00220000000002</v>
      </c>
      <c r="H799">
        <v>357.68862999999999</v>
      </c>
      <c r="I799">
        <v>3237.357</v>
      </c>
      <c r="J799">
        <v>1025.3394000000001</v>
      </c>
      <c r="K799">
        <v>10</v>
      </c>
      <c r="L799">
        <v>62.674956999999999</v>
      </c>
      <c r="M799">
        <v>104.251656</v>
      </c>
      <c r="N799" t="s">
        <v>2197</v>
      </c>
      <c r="O799">
        <v>51.517440000000001</v>
      </c>
      <c r="P799">
        <v>158.05897999999999</v>
      </c>
      <c r="Q799">
        <v>447</v>
      </c>
      <c r="R799">
        <v>4.4269999999999996</v>
      </c>
      <c r="S799">
        <v>5.9649999999999999</v>
      </c>
      <c r="T799">
        <v>4.33</v>
      </c>
      <c r="U799">
        <v>4.4269999999999996</v>
      </c>
      <c r="V799">
        <v>4.032</v>
      </c>
      <c r="W799">
        <v>3.5179999999999998</v>
      </c>
      <c r="X799">
        <v>8.1229999999999993</v>
      </c>
      <c r="Y799">
        <v>3.1819999999999999</v>
      </c>
      <c r="Z799">
        <v>6.7649999999999997</v>
      </c>
      <c r="AA799">
        <v>4.4859999999999998</v>
      </c>
      <c r="AB799">
        <v>1.595</v>
      </c>
      <c r="AC799">
        <v>0.68400000000000005</v>
      </c>
      <c r="AD799">
        <v>52925.815999999999</v>
      </c>
      <c r="AE799">
        <v>19428.82</v>
      </c>
      <c r="AF799">
        <v>36795.976999999999</v>
      </c>
      <c r="AG799">
        <v>1</v>
      </c>
      <c r="AH799">
        <v>0.6</v>
      </c>
      <c r="AI799">
        <v>0.25</v>
      </c>
      <c r="AJ799">
        <v>7.4999999999999997E-2</v>
      </c>
      <c r="AK799">
        <v>0.22357213000000001</v>
      </c>
      <c r="AL799">
        <v>0.24753161000000001</v>
      </c>
      <c r="AM799">
        <v>10</v>
      </c>
      <c r="AN799">
        <v>25</v>
      </c>
      <c r="AO799">
        <v>100</v>
      </c>
      <c r="AP799">
        <v>95</v>
      </c>
      <c r="AQ799" s="34">
        <v>5.0024309999999996</v>
      </c>
      <c r="AR799" s="34">
        <v>6.3910369999999999</v>
      </c>
      <c r="AS799" s="34">
        <v>0.3379875</v>
      </c>
      <c r="AT799" s="34">
        <v>974.33887000000004</v>
      </c>
      <c r="AU799" s="34">
        <v>986.07024999999999</v>
      </c>
      <c r="AV799" s="34"/>
      <c r="AW799" s="34"/>
      <c r="AX799" s="34">
        <v>6.8918695000000003</v>
      </c>
      <c r="AY799" s="34">
        <v>0.44107962000000001</v>
      </c>
      <c r="AZ799" s="34">
        <v>0.19113451000000001</v>
      </c>
      <c r="BA799" s="34">
        <v>3.0000002000000001</v>
      </c>
      <c r="BB799" s="34">
        <v>0.78550005000000001</v>
      </c>
      <c r="BC799" s="34">
        <v>0</v>
      </c>
      <c r="BD799" s="34">
        <v>0</v>
      </c>
      <c r="BE799" s="34">
        <v>0.1</v>
      </c>
      <c r="BF799" s="34">
        <v>0</v>
      </c>
      <c r="BG799" s="34">
        <v>2.2200000000000002</v>
      </c>
      <c r="BH799" s="34">
        <v>4.4300002999999997</v>
      </c>
      <c r="BI799" s="34">
        <v>4.9900001999999999</v>
      </c>
      <c r="BJ799" s="34">
        <v>2.0600002000000002</v>
      </c>
      <c r="BK799" s="34">
        <v>5.34</v>
      </c>
      <c r="BL799" s="34">
        <v>0</v>
      </c>
      <c r="BM799" s="34">
        <v>2.0800002000000002</v>
      </c>
      <c r="BN799" s="34">
        <v>5.2000003000000001</v>
      </c>
      <c r="BO799" s="34">
        <v>0</v>
      </c>
      <c r="BP799" s="34"/>
      <c r="BQ799" s="34"/>
      <c r="BR799" s="34"/>
      <c r="BS799" s="34">
        <v>0</v>
      </c>
      <c r="BT799" s="34">
        <v>0.2481073</v>
      </c>
      <c r="BU799" s="34">
        <v>0</v>
      </c>
      <c r="BV799" s="34">
        <v>2.637</v>
      </c>
      <c r="BW799" s="34"/>
      <c r="BX799" s="34"/>
      <c r="BY799" s="34">
        <v>3.8000001999999999</v>
      </c>
      <c r="BZ799" s="34">
        <v>6.84</v>
      </c>
      <c r="CA799" s="34"/>
      <c r="CB799" s="34"/>
      <c r="CC799" s="34"/>
      <c r="CD799" s="34"/>
      <c r="CE799" s="34"/>
      <c r="CF799" s="34"/>
      <c r="CG799" s="34"/>
      <c r="CH799" s="34"/>
      <c r="CI799" s="34"/>
      <c r="CJ799" s="34"/>
      <c r="CK799" s="34"/>
      <c r="CL799" s="34"/>
      <c r="CM799" s="34"/>
      <c r="CN799" s="34" t="s">
        <v>2176</v>
      </c>
    </row>
    <row r="800" spans="1:92">
      <c r="A800" t="s">
        <v>3018</v>
      </c>
      <c r="B800">
        <v>1189</v>
      </c>
      <c r="C800" t="s">
        <v>659</v>
      </c>
      <c r="D800">
        <v>6.8026150000000003</v>
      </c>
      <c r="E800">
        <v>5.4329150000000004</v>
      </c>
      <c r="F800">
        <v>4388.2734</v>
      </c>
      <c r="G800">
        <v>471.18511999999998</v>
      </c>
      <c r="H800">
        <v>85.147069999999999</v>
      </c>
      <c r="I800">
        <v>3207.1912000000002</v>
      </c>
      <c r="J800">
        <v>624.75019999999995</v>
      </c>
      <c r="K800">
        <v>10</v>
      </c>
      <c r="L800">
        <v>90.944046</v>
      </c>
      <c r="M800">
        <v>115.59395000000001</v>
      </c>
      <c r="N800" t="s">
        <v>2190</v>
      </c>
      <c r="O800">
        <v>93.186509999999998</v>
      </c>
      <c r="P800">
        <v>82.316900000000004</v>
      </c>
      <c r="Q800">
        <v>558</v>
      </c>
      <c r="R800">
        <v>5.2160000000000002</v>
      </c>
      <c r="S800">
        <v>5.3</v>
      </c>
      <c r="T800">
        <v>5.2160000000000002</v>
      </c>
      <c r="U800">
        <v>4.6619999999999999</v>
      </c>
      <c r="V800">
        <v>5.3659999999999997</v>
      </c>
      <c r="W800">
        <v>4.0339999999999998</v>
      </c>
      <c r="X800">
        <v>8.1229999999999993</v>
      </c>
      <c r="Y800">
        <v>5.7759999999999998</v>
      </c>
      <c r="Z800">
        <v>8.2590000000000003</v>
      </c>
      <c r="AA800">
        <v>5.0949999999999998</v>
      </c>
      <c r="AB800">
        <v>2.2719999999999998</v>
      </c>
      <c r="AC800">
        <v>0.89300000000000002</v>
      </c>
      <c r="AD800">
        <v>67664.58</v>
      </c>
      <c r="AE800">
        <v>15340.48</v>
      </c>
      <c r="AF800">
        <v>34228.792999999998</v>
      </c>
      <c r="AG800">
        <v>8</v>
      </c>
      <c r="AH800">
        <v>0.5</v>
      </c>
      <c r="AI800">
        <v>0.25</v>
      </c>
      <c r="AJ800">
        <v>0.125</v>
      </c>
      <c r="AK800">
        <v>0.25623553999999998</v>
      </c>
      <c r="AL800">
        <v>0.24884468000000001</v>
      </c>
      <c r="AM800">
        <v>5</v>
      </c>
      <c r="AN800">
        <v>5</v>
      </c>
      <c r="AO800">
        <v>100</v>
      </c>
      <c r="AP800">
        <v>90</v>
      </c>
      <c r="AQ800" s="34">
        <v>13.584187500000001</v>
      </c>
      <c r="AR800" s="34">
        <v>2.889335</v>
      </c>
      <c r="AS800" s="34">
        <v>0.19262232000000001</v>
      </c>
      <c r="AT800" s="34">
        <v>68.54222</v>
      </c>
      <c r="AU800" s="34">
        <v>85.023219999999995</v>
      </c>
      <c r="AV800" s="34"/>
      <c r="AW800" s="34"/>
      <c r="AX800" s="34">
        <v>0.36756632</v>
      </c>
      <c r="AY800" s="34">
        <v>1.0327595000000001</v>
      </c>
      <c r="AZ800" s="34">
        <v>0.29507410000000001</v>
      </c>
      <c r="BA800" s="34">
        <v>0.5</v>
      </c>
      <c r="BB800" s="34">
        <v>0.20024001999999999</v>
      </c>
      <c r="BC800" s="34">
        <v>0</v>
      </c>
      <c r="BD800" s="34">
        <v>0</v>
      </c>
      <c r="BE800" s="34">
        <v>2.0000001E-2</v>
      </c>
      <c r="BF800" s="34">
        <v>0</v>
      </c>
      <c r="BG800" s="34">
        <v>2</v>
      </c>
      <c r="BH800" s="34">
        <v>4</v>
      </c>
      <c r="BI800" s="34">
        <v>7.0000004999999996</v>
      </c>
      <c r="BJ800" s="34">
        <v>3.7000003000000001</v>
      </c>
      <c r="BK800" s="34">
        <v>3.7000003000000001</v>
      </c>
      <c r="BL800" s="34">
        <v>3.7000003000000001</v>
      </c>
      <c r="BM800" s="34">
        <v>1.4000001</v>
      </c>
      <c r="BN800" s="34">
        <v>1.9000001</v>
      </c>
      <c r="BO800" s="34">
        <v>0.5</v>
      </c>
      <c r="BP800" s="34"/>
      <c r="BQ800" s="34"/>
      <c r="BR800" s="34"/>
      <c r="BS800" s="34">
        <v>0</v>
      </c>
      <c r="BT800" s="34">
        <v>0.21620049999999999</v>
      </c>
      <c r="BU800" s="34">
        <v>0</v>
      </c>
      <c r="BV800" s="34">
        <v>4.5</v>
      </c>
      <c r="BW800" s="34"/>
      <c r="BX800" s="34"/>
      <c r="BY800" s="34">
        <v>7.9200005999999998</v>
      </c>
      <c r="BZ800" s="34">
        <v>9.7200000000000006</v>
      </c>
      <c r="CA800" s="34"/>
      <c r="CB800" s="34"/>
      <c r="CC800" s="34"/>
      <c r="CD800" s="34"/>
      <c r="CE800" s="34"/>
      <c r="CF800" s="34"/>
      <c r="CG800" s="34"/>
      <c r="CH800" s="34"/>
      <c r="CI800" s="34"/>
      <c r="CJ800" s="34"/>
      <c r="CK800" s="34"/>
      <c r="CL800" s="34"/>
      <c r="CM800" s="34"/>
      <c r="CN800" s="34" t="s">
        <v>2233</v>
      </c>
    </row>
    <row r="801" spans="1:92">
      <c r="A801" t="s">
        <v>3019</v>
      </c>
      <c r="B801">
        <v>1190</v>
      </c>
      <c r="C801" t="s">
        <v>683</v>
      </c>
      <c r="D801">
        <v>13.68892</v>
      </c>
      <c r="E801">
        <v>5.7668055999999996</v>
      </c>
      <c r="F801">
        <v>4713.4116000000004</v>
      </c>
      <c r="G801">
        <v>4305.1270000000004</v>
      </c>
      <c r="H801">
        <v>0</v>
      </c>
      <c r="I801">
        <v>0.35198087</v>
      </c>
      <c r="J801">
        <v>407.93239999999997</v>
      </c>
      <c r="K801">
        <v>10</v>
      </c>
      <c r="L801">
        <v>183.00693999999999</v>
      </c>
      <c r="M801">
        <v>122.69799999999999</v>
      </c>
      <c r="N801" t="s">
        <v>2186</v>
      </c>
      <c r="O801">
        <v>68.788539999999998</v>
      </c>
      <c r="P801">
        <v>91.536590000000004</v>
      </c>
      <c r="Q801">
        <v>701</v>
      </c>
      <c r="R801">
        <v>7.4</v>
      </c>
      <c r="S801">
        <v>5.492</v>
      </c>
      <c r="T801">
        <v>7.4</v>
      </c>
      <c r="U801">
        <v>4.8029999999999999</v>
      </c>
      <c r="V801">
        <v>0</v>
      </c>
      <c r="W801">
        <v>0</v>
      </c>
      <c r="X801">
        <v>0</v>
      </c>
      <c r="Y801">
        <v>0</v>
      </c>
      <c r="Z801">
        <v>0.59799999999999998</v>
      </c>
      <c r="AA801">
        <v>0.56100000000000005</v>
      </c>
      <c r="AB801">
        <v>3.6999999999999998E-2</v>
      </c>
      <c r="AC801">
        <v>0</v>
      </c>
      <c r="AD801">
        <v>0</v>
      </c>
      <c r="AE801">
        <v>9130</v>
      </c>
      <c r="AF801">
        <v>11228.75</v>
      </c>
      <c r="AG801">
        <v>3</v>
      </c>
      <c r="AH801">
        <v>0</v>
      </c>
      <c r="AI801">
        <v>1.6666667999999999E-2</v>
      </c>
      <c r="AJ801">
        <v>4.1666667999999997E-2</v>
      </c>
      <c r="AK801">
        <v>1.189495</v>
      </c>
      <c r="AL801">
        <v>5.0000004000000002E-3</v>
      </c>
      <c r="AM801">
        <v>50</v>
      </c>
      <c r="AN801">
        <v>0</v>
      </c>
      <c r="AO801">
        <v>30</v>
      </c>
      <c r="AP801">
        <v>40</v>
      </c>
      <c r="AQ801" s="34">
        <v>0</v>
      </c>
      <c r="AR801" s="34">
        <v>0</v>
      </c>
      <c r="AS801" s="34">
        <v>0</v>
      </c>
      <c r="AT801" s="34">
        <v>0</v>
      </c>
      <c r="AU801" s="34">
        <v>0</v>
      </c>
      <c r="AV801" s="34"/>
      <c r="AW801" s="34"/>
      <c r="AX801" s="34"/>
      <c r="AY801" s="34"/>
      <c r="AZ801" s="34"/>
      <c r="BA801" s="34">
        <v>0</v>
      </c>
      <c r="BB801" s="34">
        <v>2.2650000000000001</v>
      </c>
      <c r="BC801" s="34">
        <v>0</v>
      </c>
      <c r="BD801" s="34">
        <v>0</v>
      </c>
      <c r="BE801" s="34">
        <v>0</v>
      </c>
      <c r="BF801" s="34">
        <v>0</v>
      </c>
      <c r="BG801" s="34">
        <v>0.5</v>
      </c>
      <c r="BH801" s="34">
        <v>0.25</v>
      </c>
      <c r="BI801" s="34">
        <v>0.25</v>
      </c>
      <c r="BJ801" s="34">
        <v>0</v>
      </c>
      <c r="BK801" s="34">
        <v>0</v>
      </c>
      <c r="BL801" s="34">
        <v>0</v>
      </c>
      <c r="BM801" s="34"/>
      <c r="BN801" s="34"/>
      <c r="BO801" s="34"/>
      <c r="BP801" s="34"/>
      <c r="BQ801" s="34"/>
      <c r="BR801" s="34"/>
      <c r="BS801" s="34"/>
      <c r="BT801" s="34"/>
      <c r="BU801" s="34"/>
      <c r="BV801" s="34">
        <v>1.5500001000000001</v>
      </c>
      <c r="BW801" s="34"/>
      <c r="BX801" s="34"/>
      <c r="BY801" s="34">
        <v>0.32000002</v>
      </c>
      <c r="BZ801" s="34">
        <v>0</v>
      </c>
      <c r="CA801" s="34"/>
      <c r="CB801" s="34"/>
      <c r="CC801" s="34"/>
      <c r="CD801" s="34"/>
      <c r="CE801" s="34"/>
      <c r="CF801" s="34"/>
      <c r="CG801" s="34"/>
      <c r="CH801" s="34"/>
      <c r="CI801" s="34"/>
      <c r="CJ801" s="34"/>
      <c r="CK801" s="34"/>
      <c r="CL801" s="34"/>
      <c r="CM801" s="34"/>
      <c r="CN801" s="34" t="s">
        <v>2182</v>
      </c>
    </row>
    <row r="802" spans="1:92">
      <c r="A802" t="s">
        <v>3020</v>
      </c>
      <c r="B802">
        <v>1191</v>
      </c>
      <c r="C802" t="s">
        <v>684</v>
      </c>
      <c r="D802">
        <v>13.05758</v>
      </c>
      <c r="E802">
        <v>8.0746649999999995</v>
      </c>
      <c r="F802">
        <v>7211.4639999999999</v>
      </c>
      <c r="G802">
        <v>6669.4404000000004</v>
      </c>
      <c r="H802">
        <v>0</v>
      </c>
      <c r="I802">
        <v>134.09075999999999</v>
      </c>
      <c r="J802">
        <v>407.93239999999997</v>
      </c>
      <c r="K802">
        <v>13</v>
      </c>
      <c r="L802">
        <v>92.019589999999994</v>
      </c>
      <c r="M802">
        <v>84.996475000000004</v>
      </c>
      <c r="N802" t="s">
        <v>2648</v>
      </c>
      <c r="O802">
        <v>114.540184</v>
      </c>
      <c r="P802">
        <v>152.35217</v>
      </c>
      <c r="Q802">
        <v>701</v>
      </c>
      <c r="R802">
        <v>7.2270000000000003</v>
      </c>
      <c r="S802">
        <v>6.7939999999999996</v>
      </c>
      <c r="T802">
        <v>7.2270000000000003</v>
      </c>
      <c r="U802">
        <v>5.6829999999999998</v>
      </c>
      <c r="V802">
        <v>0</v>
      </c>
      <c r="W802">
        <v>0</v>
      </c>
      <c r="X802">
        <v>0</v>
      </c>
      <c r="Y802">
        <v>0</v>
      </c>
      <c r="Z802">
        <v>1.198</v>
      </c>
      <c r="AA802">
        <v>1.0960000000000001</v>
      </c>
      <c r="AB802">
        <v>9.8000000000000004E-2</v>
      </c>
      <c r="AC802">
        <v>5.0000000000000001E-3</v>
      </c>
      <c r="AD802">
        <v>0</v>
      </c>
      <c r="AE802">
        <v>16776.43</v>
      </c>
      <c r="AF802">
        <v>21919.89</v>
      </c>
      <c r="AG802">
        <v>4.5</v>
      </c>
      <c r="AH802">
        <v>0</v>
      </c>
      <c r="AI802">
        <v>4.1666667999999997E-2</v>
      </c>
      <c r="AJ802">
        <v>4.1666667999999997E-2</v>
      </c>
      <c r="AK802">
        <v>2.8931323999999998</v>
      </c>
      <c r="AL802">
        <v>2.0833333999999998E-2</v>
      </c>
      <c r="AM802">
        <v>75</v>
      </c>
      <c r="AN802">
        <v>0</v>
      </c>
      <c r="AO802">
        <v>50</v>
      </c>
      <c r="AP802">
        <v>65</v>
      </c>
      <c r="AQ802" s="34">
        <v>0</v>
      </c>
      <c r="AR802" s="34">
        <v>0</v>
      </c>
      <c r="AS802" s="34">
        <v>0</v>
      </c>
      <c r="AT802" s="34">
        <v>0</v>
      </c>
      <c r="AU802" s="34">
        <v>0</v>
      </c>
      <c r="AV802" s="34"/>
      <c r="AW802" s="34"/>
      <c r="AX802" s="34"/>
      <c r="AY802" s="34"/>
      <c r="AZ802" s="34"/>
      <c r="BA802" s="34">
        <v>0</v>
      </c>
      <c r="BB802" s="34">
        <v>5.5882149999999999</v>
      </c>
      <c r="BC802" s="34">
        <v>0</v>
      </c>
      <c r="BD802" s="34">
        <v>0</v>
      </c>
      <c r="BE802" s="34">
        <v>0</v>
      </c>
      <c r="BF802" s="34">
        <v>0</v>
      </c>
      <c r="BG802" s="34">
        <v>0.75000005999999997</v>
      </c>
      <c r="BH802" s="34">
        <v>0.5</v>
      </c>
      <c r="BI802" s="34">
        <v>0.5</v>
      </c>
      <c r="BJ802" s="34">
        <v>0.2</v>
      </c>
      <c r="BK802" s="34">
        <v>0</v>
      </c>
      <c r="BL802" s="34">
        <v>0</v>
      </c>
      <c r="BM802" s="34"/>
      <c r="BN802" s="34"/>
      <c r="BO802" s="34"/>
      <c r="BP802" s="34"/>
      <c r="BQ802" s="34"/>
      <c r="BR802" s="34"/>
      <c r="BS802" s="34"/>
      <c r="BT802" s="34"/>
      <c r="BU802" s="34"/>
      <c r="BV802" s="34">
        <v>1.5500001000000001</v>
      </c>
      <c r="BW802" s="34"/>
      <c r="BX802" s="34"/>
      <c r="BY802" s="34">
        <v>0.8</v>
      </c>
      <c r="BZ802" s="34"/>
      <c r="CA802" s="34"/>
      <c r="CB802" s="34"/>
      <c r="CC802" s="34"/>
      <c r="CD802" s="34"/>
      <c r="CE802" s="34"/>
      <c r="CF802" s="34"/>
      <c r="CG802" s="34"/>
      <c r="CH802" s="34"/>
      <c r="CI802" s="34"/>
      <c r="CJ802" s="34"/>
      <c r="CK802" s="34"/>
      <c r="CL802" s="34"/>
      <c r="CM802" s="34"/>
      <c r="CN802" s="34" t="s">
        <v>2176</v>
      </c>
    </row>
    <row r="803" spans="1:92">
      <c r="A803" t="s">
        <v>3021</v>
      </c>
      <c r="B803">
        <v>1192</v>
      </c>
      <c r="C803" t="s">
        <v>685</v>
      </c>
      <c r="D803">
        <v>8.2516920000000002</v>
      </c>
      <c r="E803">
        <v>3.7804022000000002</v>
      </c>
      <c r="F803">
        <v>5790.2020000000002</v>
      </c>
      <c r="G803">
        <v>0</v>
      </c>
      <c r="H803">
        <v>5648.1522999999997</v>
      </c>
      <c r="I803">
        <v>0</v>
      </c>
      <c r="J803">
        <v>142.04957999999999</v>
      </c>
      <c r="K803">
        <v>9</v>
      </c>
      <c r="L803">
        <v>120.99254000000001</v>
      </c>
      <c r="M803">
        <v>151.21610000000001</v>
      </c>
      <c r="N803" t="s">
        <v>2200</v>
      </c>
      <c r="O803">
        <v>119.58974000000001</v>
      </c>
      <c r="P803">
        <v>87.916330000000002</v>
      </c>
      <c r="Q803">
        <v>600</v>
      </c>
      <c r="R803">
        <v>5.7450000000000001</v>
      </c>
      <c r="S803">
        <v>6.0869999999999997</v>
      </c>
      <c r="T803">
        <v>5.7450000000000001</v>
      </c>
      <c r="U803">
        <v>3.8889999999999998</v>
      </c>
      <c r="V803">
        <v>0</v>
      </c>
      <c r="W803">
        <v>0</v>
      </c>
      <c r="X803">
        <v>0</v>
      </c>
      <c r="Y803">
        <v>0</v>
      </c>
      <c r="Z803">
        <v>0.16800000000000001</v>
      </c>
      <c r="AA803">
        <v>0.16800000000000001</v>
      </c>
      <c r="AB803">
        <v>0</v>
      </c>
      <c r="AC803">
        <v>0</v>
      </c>
      <c r="AD803">
        <v>0</v>
      </c>
      <c r="AE803">
        <v>3367</v>
      </c>
      <c r="AF803">
        <v>3367</v>
      </c>
      <c r="AG803">
        <v>0</v>
      </c>
      <c r="AH803">
        <v>0.5</v>
      </c>
      <c r="AI803">
        <v>0</v>
      </c>
      <c r="AJ803">
        <v>4.1666667999999997E-2</v>
      </c>
      <c r="AK803">
        <v>0.32500000000000001</v>
      </c>
      <c r="AL803">
        <v>0.32500000000000001</v>
      </c>
      <c r="AM803">
        <v>0</v>
      </c>
      <c r="AN803">
        <v>65</v>
      </c>
      <c r="AO803">
        <v>0</v>
      </c>
      <c r="AP803">
        <v>5</v>
      </c>
      <c r="AQ803" s="34">
        <v>0</v>
      </c>
      <c r="AR803" s="34">
        <v>0</v>
      </c>
      <c r="AS803" s="34">
        <v>0</v>
      </c>
      <c r="AT803" s="34">
        <v>0</v>
      </c>
      <c r="AU803" s="34">
        <v>0</v>
      </c>
      <c r="AV803" s="34"/>
      <c r="AW803" s="34"/>
      <c r="AX803" s="34"/>
      <c r="AY803" s="34"/>
      <c r="AZ803" s="34"/>
      <c r="BA803" s="34">
        <v>0</v>
      </c>
      <c r="BB803" s="34">
        <v>0</v>
      </c>
      <c r="BC803" s="34">
        <v>0</v>
      </c>
      <c r="BD803" s="34">
        <v>0</v>
      </c>
      <c r="BE803" s="34">
        <v>1.25</v>
      </c>
      <c r="BF803" s="34">
        <v>0.1</v>
      </c>
      <c r="BG803" s="34"/>
      <c r="BH803" s="34"/>
      <c r="BI803" s="34"/>
      <c r="BJ803" s="34"/>
      <c r="BK803" s="34"/>
      <c r="BL803" s="34"/>
      <c r="BM803" s="34"/>
      <c r="BN803" s="34"/>
      <c r="BO803" s="34"/>
      <c r="BP803" s="34"/>
      <c r="BQ803" s="34"/>
      <c r="BR803" s="34"/>
      <c r="BS803" s="34"/>
      <c r="BT803" s="34"/>
      <c r="BU803" s="34"/>
      <c r="BV803" s="34">
        <v>1.1500001</v>
      </c>
      <c r="BW803" s="34"/>
      <c r="BX803" s="34"/>
      <c r="BY803" s="34"/>
      <c r="BZ803" s="34"/>
      <c r="CA803" s="34"/>
      <c r="CB803" s="34"/>
      <c r="CC803" s="34"/>
      <c r="CD803" s="34"/>
      <c r="CE803" s="34"/>
      <c r="CF803" s="34"/>
      <c r="CG803" s="34"/>
      <c r="CH803" s="34"/>
      <c r="CI803" s="34"/>
      <c r="CJ803" s="34"/>
      <c r="CK803" s="34"/>
      <c r="CL803" s="34"/>
      <c r="CM803" s="34"/>
      <c r="CN803" s="34" t="s">
        <v>2182</v>
      </c>
    </row>
    <row r="804" spans="1:92">
      <c r="A804" t="s">
        <v>3022</v>
      </c>
      <c r="B804">
        <v>1193</v>
      </c>
      <c r="C804" t="s">
        <v>686</v>
      </c>
      <c r="D804">
        <v>3.3870081999999999</v>
      </c>
      <c r="E804">
        <v>1.8936493000000001</v>
      </c>
      <c r="F804">
        <v>1446.1418000000001</v>
      </c>
      <c r="G804">
        <v>22.834143000000001</v>
      </c>
      <c r="H804">
        <v>552.84325999999999</v>
      </c>
      <c r="I804">
        <v>462.53210000000001</v>
      </c>
      <c r="J804">
        <v>407.93239999999997</v>
      </c>
      <c r="K804">
        <v>8</v>
      </c>
      <c r="L804">
        <v>205.27322000000001</v>
      </c>
      <c r="M804">
        <v>189.36492999999999</v>
      </c>
      <c r="N804" t="s">
        <v>2195</v>
      </c>
      <c r="O804">
        <v>99.617890000000003</v>
      </c>
      <c r="P804">
        <v>99.665760000000006</v>
      </c>
      <c r="Q804">
        <v>412</v>
      </c>
      <c r="R804">
        <v>3.681</v>
      </c>
      <c r="S804">
        <v>3.0419999999999998</v>
      </c>
      <c r="T804">
        <v>3.681</v>
      </c>
      <c r="U804">
        <v>2.7519999999999998</v>
      </c>
      <c r="V804">
        <v>1.496</v>
      </c>
      <c r="W804">
        <v>3.4910000000000001</v>
      </c>
      <c r="X804">
        <v>0</v>
      </c>
      <c r="Y804">
        <v>0</v>
      </c>
      <c r="Z804">
        <v>2.17</v>
      </c>
      <c r="AA804">
        <v>0.66600000000000004</v>
      </c>
      <c r="AB804">
        <v>1.4630000000000001</v>
      </c>
      <c r="AC804">
        <v>4.1000000000000002E-2</v>
      </c>
      <c r="AD804">
        <v>6000</v>
      </c>
      <c r="AE804">
        <v>4962.1499999999996</v>
      </c>
      <c r="AF804">
        <v>7314.6170000000002</v>
      </c>
      <c r="AG804">
        <v>2.5</v>
      </c>
      <c r="AH804">
        <v>1</v>
      </c>
      <c r="AI804">
        <v>4.1666667999999997E-2</v>
      </c>
      <c r="AJ804">
        <v>8.3333335999999994E-2</v>
      </c>
      <c r="AK804">
        <v>7.6128559999999998E-2</v>
      </c>
      <c r="AL804">
        <v>4.8775939999999997E-2</v>
      </c>
      <c r="AM804">
        <v>10</v>
      </c>
      <c r="AN804">
        <v>20</v>
      </c>
      <c r="AO804">
        <v>25</v>
      </c>
      <c r="AP804">
        <v>90</v>
      </c>
      <c r="AQ804" s="34">
        <v>1.3721399999999999</v>
      </c>
      <c r="AR804" s="34">
        <v>0</v>
      </c>
      <c r="AS804" s="34">
        <v>1.0454399999999999</v>
      </c>
      <c r="AT804" s="34">
        <v>0.32412160000000001</v>
      </c>
      <c r="AU804" s="34">
        <v>2.5100734</v>
      </c>
      <c r="AV804" s="34"/>
      <c r="AW804" s="34"/>
      <c r="AX804" s="34"/>
      <c r="AY804" s="34"/>
      <c r="AZ804" s="34"/>
      <c r="BA804" s="34">
        <v>3.0000002000000001</v>
      </c>
      <c r="BB804" s="34">
        <v>0.101075</v>
      </c>
      <c r="BC804" s="34">
        <v>0</v>
      </c>
      <c r="BD804" s="34">
        <v>0</v>
      </c>
      <c r="BE804" s="34">
        <v>0.05</v>
      </c>
      <c r="BF804" s="34">
        <v>8.0000005999999999E-2</v>
      </c>
      <c r="BG804" s="34">
        <v>0.3</v>
      </c>
      <c r="BH804" s="34">
        <v>0.4</v>
      </c>
      <c r="BI804" s="34">
        <v>0.90000004</v>
      </c>
      <c r="BJ804" s="34">
        <v>1.1000000000000001</v>
      </c>
      <c r="BK804" s="34">
        <v>0</v>
      </c>
      <c r="BL804" s="34">
        <v>0</v>
      </c>
      <c r="BM804" s="34">
        <v>0.1</v>
      </c>
      <c r="BN804" s="34">
        <v>0</v>
      </c>
      <c r="BO804" s="34">
        <v>0</v>
      </c>
      <c r="BP804" s="34"/>
      <c r="BQ804" s="34"/>
      <c r="BR804" s="34"/>
      <c r="BS804" s="34"/>
      <c r="BT804" s="34"/>
      <c r="BU804" s="34"/>
      <c r="BV804" s="34">
        <v>3.1000000999999999</v>
      </c>
      <c r="BW804" s="34"/>
      <c r="BX804" s="34"/>
      <c r="BY804" s="34">
        <v>4.32</v>
      </c>
      <c r="BZ804" s="34">
        <v>9.7200000000000006</v>
      </c>
      <c r="CA804" s="34"/>
      <c r="CB804" s="34"/>
      <c r="CC804" s="34"/>
      <c r="CD804" s="34"/>
      <c r="CE804" s="34"/>
      <c r="CF804" s="34"/>
      <c r="CG804" s="34"/>
      <c r="CH804" s="34"/>
      <c r="CI804" s="34"/>
      <c r="CJ804" s="34"/>
      <c r="CK804" s="34"/>
      <c r="CL804" s="34"/>
      <c r="CM804" s="34"/>
      <c r="CN804" s="34" t="s">
        <v>2176</v>
      </c>
    </row>
    <row r="805" spans="1:92">
      <c r="A805" t="s">
        <v>3023</v>
      </c>
      <c r="B805">
        <v>1194</v>
      </c>
      <c r="C805" t="s">
        <v>687</v>
      </c>
      <c r="D805">
        <v>10.152271000000001</v>
      </c>
      <c r="E805">
        <v>3.3536336000000002</v>
      </c>
      <c r="F805">
        <v>2318.877</v>
      </c>
      <c r="G805">
        <v>18.311437999999999</v>
      </c>
      <c r="H805">
        <v>1617.2754</v>
      </c>
      <c r="I805">
        <v>275.35775999999998</v>
      </c>
      <c r="J805">
        <v>407.93239999999997</v>
      </c>
      <c r="K805">
        <v>11</v>
      </c>
      <c r="L805">
        <v>188.35380000000001</v>
      </c>
      <c r="M805">
        <v>108.18174</v>
      </c>
      <c r="N805" t="s">
        <v>2275</v>
      </c>
      <c r="O805">
        <v>211.50565</v>
      </c>
      <c r="P805">
        <v>124.20865999999999</v>
      </c>
      <c r="Q805">
        <v>613</v>
      </c>
      <c r="R805">
        <v>6.3730000000000002</v>
      </c>
      <c r="S805">
        <v>3.8519999999999999</v>
      </c>
      <c r="T805">
        <v>6.3730000000000002</v>
      </c>
      <c r="U805">
        <v>3.6629999999999998</v>
      </c>
      <c r="V805">
        <v>1.079</v>
      </c>
      <c r="W805">
        <v>2.5179999999999998</v>
      </c>
      <c r="X805">
        <v>0</v>
      </c>
      <c r="Y805">
        <v>0</v>
      </c>
      <c r="Z805">
        <v>3.0920000000000001</v>
      </c>
      <c r="AA805">
        <v>0.87</v>
      </c>
      <c r="AB805">
        <v>1.871</v>
      </c>
      <c r="AC805">
        <v>0.35099999999999998</v>
      </c>
      <c r="AD805">
        <v>0</v>
      </c>
      <c r="AE805">
        <v>5802.15</v>
      </c>
      <c r="AF805">
        <v>17391.616999999998</v>
      </c>
      <c r="AG805">
        <v>2.5</v>
      </c>
      <c r="AH805">
        <v>1</v>
      </c>
      <c r="AI805">
        <v>0.16666666999999999</v>
      </c>
      <c r="AJ805">
        <v>8.3333335999999994E-2</v>
      </c>
      <c r="AK805">
        <v>0.38468614000000001</v>
      </c>
      <c r="AL805">
        <v>0.39796749999999997</v>
      </c>
      <c r="AM805">
        <v>10</v>
      </c>
      <c r="AN805">
        <v>80</v>
      </c>
      <c r="AO805">
        <v>50</v>
      </c>
      <c r="AP805">
        <v>90</v>
      </c>
      <c r="AQ805" s="34">
        <v>6.3118439999999998</v>
      </c>
      <c r="AR805" s="34">
        <v>0</v>
      </c>
      <c r="AS805" s="34">
        <v>3.4303499999999998</v>
      </c>
      <c r="AT805" s="34">
        <v>24.083839999999999</v>
      </c>
      <c r="AU805" s="34">
        <v>33.826030000000003</v>
      </c>
      <c r="AV805" s="34"/>
      <c r="AW805" s="34"/>
      <c r="AX805" s="34"/>
      <c r="AY805" s="34"/>
      <c r="AZ805" s="34"/>
      <c r="BA805" s="34">
        <v>0</v>
      </c>
      <c r="BB805" s="34">
        <v>0.101075</v>
      </c>
      <c r="BC805" s="34">
        <v>0</v>
      </c>
      <c r="BD805" s="34">
        <v>0</v>
      </c>
      <c r="BE805" s="34">
        <v>0.15</v>
      </c>
      <c r="BF805" s="34">
        <v>0.3</v>
      </c>
      <c r="BG805" s="34">
        <v>0.2</v>
      </c>
      <c r="BH805" s="34">
        <v>0.6</v>
      </c>
      <c r="BI805" s="34">
        <v>1.8000001000000001</v>
      </c>
      <c r="BJ805" s="34">
        <v>5.9</v>
      </c>
      <c r="BK805" s="34">
        <v>1.9000001</v>
      </c>
      <c r="BL805" s="34">
        <v>0</v>
      </c>
      <c r="BM805" s="34">
        <v>2.8000001999999999</v>
      </c>
      <c r="BN805" s="34">
        <v>0.90000004</v>
      </c>
      <c r="BO805" s="34">
        <v>0</v>
      </c>
      <c r="BP805" s="34"/>
      <c r="BQ805" s="34"/>
      <c r="BR805" s="34"/>
      <c r="BS805" s="34"/>
      <c r="BT805" s="34"/>
      <c r="BU805" s="34"/>
      <c r="BV805" s="34">
        <v>3.1000000999999999</v>
      </c>
      <c r="BW805" s="34"/>
      <c r="BX805" s="34"/>
      <c r="BY805" s="34">
        <v>4.32</v>
      </c>
      <c r="BZ805" s="34">
        <v>9.7200000000000006</v>
      </c>
      <c r="CA805" s="34"/>
      <c r="CB805" s="34"/>
      <c r="CC805" s="34"/>
      <c r="CD805" s="34"/>
      <c r="CE805" s="34"/>
      <c r="CF805" s="34"/>
      <c r="CG805" s="34"/>
      <c r="CH805" s="34"/>
      <c r="CI805" s="34"/>
      <c r="CJ805" s="34"/>
      <c r="CK805" s="34"/>
      <c r="CL805" s="34"/>
      <c r="CM805" s="34"/>
      <c r="CN805" s="34" t="s">
        <v>2176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Y800"/>
  <sheetViews>
    <sheetView tabSelected="1" workbookViewId="0"/>
  </sheetViews>
  <sheetFormatPr defaultRowHeight="15"/>
  <cols>
    <col min="1" max="1" width="24.7109375" style="82" customWidth="1"/>
    <col min="2" max="2" width="20.140625" style="82" customWidth="1"/>
    <col min="3" max="3" width="13.140625" style="82" customWidth="1"/>
    <col min="4" max="4" width="11.5703125" style="82" customWidth="1"/>
    <col min="5" max="5" width="2.5703125" style="82" customWidth="1"/>
    <col min="6" max="7" width="9.7109375" style="82" bestFit="1" customWidth="1"/>
    <col min="8" max="8" width="9" style="82" bestFit="1" customWidth="1"/>
    <col min="9" max="9" width="11" style="82" bestFit="1" customWidth="1"/>
    <col min="10" max="10" width="6.85546875" style="82" bestFit="1" customWidth="1"/>
    <col min="11" max="11" width="8.42578125" style="82" bestFit="1" customWidth="1"/>
    <col min="12" max="12" width="12" style="82" bestFit="1" customWidth="1"/>
    <col min="13" max="13" width="6.140625" style="82" bestFit="1" customWidth="1"/>
    <col min="14" max="14" width="7.5703125" style="82" bestFit="1" customWidth="1"/>
    <col min="15" max="15" width="6.5703125" style="82" bestFit="1" customWidth="1"/>
    <col min="16" max="16" width="11.85546875" style="82" bestFit="1" customWidth="1"/>
    <col min="17" max="17" width="12.42578125" style="82" bestFit="1" customWidth="1"/>
    <col min="18" max="18" width="4.85546875" style="82" customWidth="1"/>
    <col min="19" max="20" width="9.7109375" style="82" bestFit="1" customWidth="1"/>
    <col min="21" max="21" width="9" style="82" bestFit="1" customWidth="1"/>
    <col min="22" max="22" width="11" style="82" bestFit="1" customWidth="1"/>
    <col min="23" max="23" width="6.85546875" style="82" bestFit="1" customWidth="1"/>
    <col min="24" max="24" width="8.42578125" style="82" bestFit="1" customWidth="1"/>
    <col min="25" max="25" width="9.42578125" style="82" customWidth="1"/>
    <col min="26" max="26" width="6.5703125" style="82" bestFit="1" customWidth="1"/>
    <col min="27" max="27" width="6.140625" style="82" bestFit="1" customWidth="1"/>
    <col min="28" max="28" width="11.85546875" style="82" bestFit="1" customWidth="1"/>
    <col min="29" max="29" width="12.42578125" style="82" bestFit="1" customWidth="1"/>
    <col min="30" max="30" width="3.28515625" style="82" customWidth="1"/>
    <col min="31" max="31" width="8" style="103" bestFit="1" customWidth="1"/>
    <col min="32" max="32" width="9.5703125" style="103" bestFit="1" customWidth="1"/>
    <col min="33" max="33" width="8.85546875" style="103" bestFit="1" customWidth="1"/>
    <col min="34" max="34" width="10.85546875" style="103" bestFit="1" customWidth="1"/>
    <col min="35" max="35" width="14" style="103" customWidth="1"/>
    <col min="36" max="36" width="14.5703125" style="103" customWidth="1"/>
    <col min="37" max="37" width="15.5703125" style="103" customWidth="1"/>
    <col min="38" max="38" width="11.140625" style="103" customWidth="1"/>
    <col min="39" max="39" width="11.85546875" style="103" bestFit="1" customWidth="1"/>
    <col min="40" max="40" width="11.5703125" style="103" bestFit="1" customWidth="1"/>
    <col min="41" max="41" width="3" customWidth="1"/>
    <col min="42" max="42" width="8" style="103" bestFit="1" customWidth="1"/>
    <col min="43" max="43" width="9" customWidth="1"/>
    <col min="44" max="44" width="9.140625" style="82" customWidth="1"/>
    <col min="45" max="46" width="11.140625" style="82" customWidth="1"/>
    <col min="47" max="47" width="17.5703125" style="82" customWidth="1"/>
    <col min="48" max="48" width="12.42578125" style="82" customWidth="1"/>
    <col min="49" max="51" width="11.140625" style="82" customWidth="1"/>
    <col min="52" max="16384" width="9.140625" style="82"/>
  </cols>
  <sheetData>
    <row r="1" spans="1:51">
      <c r="A1" s="1" t="s">
        <v>9</v>
      </c>
      <c r="B1" s="133" t="s">
        <v>707</v>
      </c>
      <c r="C1" s="82" t="s">
        <v>706</v>
      </c>
      <c r="F1" s="1" t="s">
        <v>3139</v>
      </c>
      <c r="S1" s="1" t="s">
        <v>3140</v>
      </c>
      <c r="AE1" s="1" t="s">
        <v>3131</v>
      </c>
      <c r="AP1" s="1" t="s">
        <v>3142</v>
      </c>
    </row>
    <row r="2" spans="1:51" ht="15.75" thickBot="1">
      <c r="A2" s="82" t="s">
        <v>10</v>
      </c>
      <c r="B2" s="134">
        <v>20</v>
      </c>
      <c r="C2" s="82">
        <f>B2/100</f>
        <v>0.2</v>
      </c>
      <c r="F2" s="1" t="s">
        <v>708</v>
      </c>
      <c r="G2" s="1" t="s">
        <v>703</v>
      </c>
      <c r="H2" s="1" t="s">
        <v>704</v>
      </c>
      <c r="I2" s="1" t="s">
        <v>705</v>
      </c>
      <c r="J2" s="1" t="s">
        <v>688</v>
      </c>
      <c r="K2" s="1" t="s">
        <v>779</v>
      </c>
      <c r="L2" s="1" t="s">
        <v>780</v>
      </c>
      <c r="M2" s="1" t="s">
        <v>689</v>
      </c>
      <c r="N2" s="1" t="s">
        <v>690</v>
      </c>
      <c r="O2" s="1" t="s">
        <v>691</v>
      </c>
      <c r="P2" s="1" t="s">
        <v>692</v>
      </c>
      <c r="Q2" s="1" t="s">
        <v>3141</v>
      </c>
      <c r="R2" s="1"/>
      <c r="S2" s="1" t="s">
        <v>708</v>
      </c>
      <c r="T2" s="1" t="s">
        <v>703</v>
      </c>
      <c r="U2" s="1" t="s">
        <v>704</v>
      </c>
      <c r="V2" s="1" t="s">
        <v>705</v>
      </c>
      <c r="W2" s="1" t="s">
        <v>688</v>
      </c>
      <c r="X2" s="1" t="s">
        <v>779</v>
      </c>
      <c r="Y2" s="1" t="s">
        <v>689</v>
      </c>
      <c r="Z2" s="1" t="s">
        <v>690</v>
      </c>
      <c r="AA2" s="1" t="s">
        <v>691</v>
      </c>
      <c r="AB2" s="1" t="s">
        <v>692</v>
      </c>
      <c r="AC2" s="1" t="s">
        <v>3141</v>
      </c>
      <c r="AE2" s="103" t="s">
        <v>3054</v>
      </c>
      <c r="AF2" s="103" t="s">
        <v>3069</v>
      </c>
      <c r="AG2" s="103" t="s">
        <v>3070</v>
      </c>
      <c r="AH2" s="103" t="s">
        <v>3068</v>
      </c>
      <c r="AI2" s="103" t="s">
        <v>3064</v>
      </c>
      <c r="AJ2" s="103" t="s">
        <v>3066</v>
      </c>
      <c r="AK2" s="103" t="s">
        <v>3071</v>
      </c>
      <c r="AL2" s="103" t="s">
        <v>3067</v>
      </c>
      <c r="AM2" s="103" t="s">
        <v>3063</v>
      </c>
      <c r="AN2" s="103" t="s">
        <v>3065</v>
      </c>
      <c r="AP2" s="103" t="s">
        <v>3054</v>
      </c>
      <c r="AQ2" s="103" t="s">
        <v>3069</v>
      </c>
      <c r="AR2" s="103" t="s">
        <v>3070</v>
      </c>
      <c r="AS2" s="103" t="s">
        <v>3068</v>
      </c>
      <c r="AT2" s="103" t="s">
        <v>3064</v>
      </c>
      <c r="AU2" s="103" t="s">
        <v>3066</v>
      </c>
      <c r="AV2" s="103" t="s">
        <v>3071</v>
      </c>
      <c r="AW2" s="103" t="s">
        <v>3067</v>
      </c>
      <c r="AX2" s="103" t="s">
        <v>3063</v>
      </c>
      <c r="AY2" s="103" t="s">
        <v>3065</v>
      </c>
    </row>
    <row r="3" spans="1:51">
      <c r="F3" s="82">
        <v>1</v>
      </c>
      <c r="G3" s="78">
        <f>Inputs!C2</f>
        <v>19.441265000000001</v>
      </c>
      <c r="H3" s="78">
        <f>Inputs!D2</f>
        <v>8.7245240000000006</v>
      </c>
      <c r="I3" s="78">
        <f>Inputs!E2</f>
        <v>0.51363780000000003</v>
      </c>
      <c r="J3" s="78">
        <f>Inputs!F2</f>
        <v>0</v>
      </c>
      <c r="K3" s="78">
        <f>Inputs!G2</f>
        <v>0</v>
      </c>
      <c r="L3" s="78">
        <f>W3+X3</f>
        <v>0</v>
      </c>
      <c r="M3" s="78">
        <f>Inputs!H2</f>
        <v>0.88215922999999996</v>
      </c>
      <c r="N3" s="78">
        <f>Inputs!I2</f>
        <v>0.25014936999999998</v>
      </c>
      <c r="O3" s="78">
        <f>Inputs!J2</f>
        <v>1.1762124</v>
      </c>
      <c r="P3" s="83">
        <f>Inputs!K2</f>
        <v>0</v>
      </c>
      <c r="Q3" s="83">
        <f t="shared" ref="Q3:Q66" si="0">SUM(G3,H3,I3,J3,K3,M3,N3,O3,P3)</f>
        <v>30.987947800000004</v>
      </c>
      <c r="R3" s="83"/>
      <c r="S3" s="82">
        <v>1</v>
      </c>
      <c r="T3" s="78">
        <f>($C$2*G3*$B$5)+($C$2*G3*$C$5)</f>
        <v>3.1106024000000003</v>
      </c>
      <c r="U3" s="78">
        <f>($C$2*H3*$B$6)+($C$2*H3*$C$6)</f>
        <v>1.4831690800000004</v>
      </c>
      <c r="V3" s="78">
        <f>($C$2*I3*$B$7)+($C$2*I3*$C$7)</f>
        <v>9.2454804000000002E-2</v>
      </c>
      <c r="W3" s="78">
        <f>($C$2*J3*$B$8)+($C$2*J3*$C$8)+($C$2*J3*$D$8)</f>
        <v>0</v>
      </c>
      <c r="X3" s="78">
        <f>($C$2*K3*$B$9)+($C$2*K3*$C$9)+($C$2*K3*$D$9)</f>
        <v>0</v>
      </c>
      <c r="Y3" s="78">
        <f>($C$2*M3*$B$10)+($C$2*M3*$C$10)+($C$2*M3*$D$10)</f>
        <v>8.8215923000000002E-3</v>
      </c>
      <c r="Z3" s="78">
        <f>($C$2*N3*$B$11)+($C$2*N3*$C$11)+($C$2*N3*$D$11)</f>
        <v>1.25074685E-2</v>
      </c>
      <c r="AA3" s="78">
        <f>($C$2*O3*$B$12)+($C$2*O3*$C$12)+($C$2*O3*$D$12)</f>
        <v>0.11762124000000003</v>
      </c>
      <c r="AB3" s="78">
        <f>($C$2*P3*$B$13)+($C$2*P3*$C$13)</f>
        <v>0</v>
      </c>
      <c r="AC3" s="83">
        <f>SUM(T3,U3,V3,W3,X3,Y3,Z3,AA3,AB3)</f>
        <v>4.8251765848000012</v>
      </c>
      <c r="AE3" s="103">
        <v>1</v>
      </c>
      <c r="AF3" s="112">
        <v>3.1106023999999999</v>
      </c>
      <c r="AG3" s="112">
        <v>1.4831690799999999</v>
      </c>
      <c r="AH3" s="110">
        <v>9.2454804000000002E-2</v>
      </c>
      <c r="AI3" s="110">
        <v>0</v>
      </c>
      <c r="AJ3" s="110">
        <v>0</v>
      </c>
      <c r="AK3" s="110">
        <v>1.3043895E-2</v>
      </c>
      <c r="AL3" s="110">
        <v>1.25074685E-2</v>
      </c>
      <c r="AM3" s="110">
        <v>0.11762124</v>
      </c>
      <c r="AN3" s="110">
        <v>0</v>
      </c>
      <c r="AP3" s="103">
        <v>1</v>
      </c>
      <c r="AQ3" s="34">
        <f>IF(T3="","",(T3-AF3))</f>
        <v>4.4408920985006262E-16</v>
      </c>
      <c r="AR3" s="34">
        <f t="shared" ref="AR3:AY3" si="1">IF(U3="","",(U3-AG3))</f>
        <v>4.4408920985006262E-16</v>
      </c>
      <c r="AS3" s="34">
        <f t="shared" si="1"/>
        <v>0</v>
      </c>
      <c r="AT3" s="34">
        <f t="shared" si="1"/>
        <v>0</v>
      </c>
      <c r="AU3" s="34">
        <f>IF(X3="","",(X3-AJ3))</f>
        <v>0</v>
      </c>
      <c r="AV3" s="34">
        <f t="shared" si="1"/>
        <v>-4.2223026999999996E-3</v>
      </c>
      <c r="AW3" s="34">
        <f t="shared" si="1"/>
        <v>0</v>
      </c>
      <c r="AX3" s="34">
        <f t="shared" si="1"/>
        <v>2.7755575615628914E-17</v>
      </c>
      <c r="AY3" s="34">
        <f t="shared" si="1"/>
        <v>0</v>
      </c>
    </row>
    <row r="4" spans="1:51">
      <c r="A4" s="1" t="s">
        <v>695</v>
      </c>
      <c r="B4" s="1" t="s">
        <v>700</v>
      </c>
      <c r="C4" s="1" t="s">
        <v>701</v>
      </c>
      <c r="D4" s="1" t="s">
        <v>702</v>
      </c>
      <c r="F4" s="82">
        <v>2</v>
      </c>
      <c r="G4" s="78">
        <f>Inputs!C3</f>
        <v>13.562626</v>
      </c>
      <c r="H4" s="78">
        <f>Inputs!D3</f>
        <v>7.0436525000000003</v>
      </c>
      <c r="I4" s="78">
        <f>Inputs!E3</f>
        <v>0.35577634000000002</v>
      </c>
      <c r="J4" s="78">
        <f>Inputs!F3</f>
        <v>9.9685050000000003E-4</v>
      </c>
      <c r="K4" s="78">
        <f>Inputs!G3</f>
        <v>12.864820999999999</v>
      </c>
      <c r="L4" s="78">
        <f>W5+X5</f>
        <v>0.12880770607999997</v>
      </c>
      <c r="M4" s="78">
        <f>Inputs!H3</f>
        <v>0</v>
      </c>
      <c r="N4" s="78">
        <f>Inputs!I3</f>
        <v>12.864820999999999</v>
      </c>
      <c r="O4" s="78">
        <f>Inputs!J3</f>
        <v>6.4324107000000001</v>
      </c>
      <c r="P4" s="83">
        <f>Inputs!K3</f>
        <v>0.5</v>
      </c>
      <c r="Q4" s="83">
        <f t="shared" si="0"/>
        <v>53.625104390499999</v>
      </c>
      <c r="R4" s="83"/>
      <c r="T4" s="78"/>
      <c r="U4" s="78"/>
      <c r="V4" s="78"/>
      <c r="W4" s="78"/>
      <c r="X4" s="78"/>
      <c r="Y4" s="78"/>
      <c r="Z4" s="78"/>
      <c r="AA4" s="78"/>
      <c r="AB4" s="78"/>
      <c r="AC4" s="83"/>
      <c r="AF4" s="112">
        <v>3.12</v>
      </c>
      <c r="AG4" s="112">
        <v>1.5</v>
      </c>
      <c r="AH4" s="34"/>
      <c r="AI4" s="34"/>
      <c r="AJ4" s="34"/>
      <c r="AK4" s="34"/>
      <c r="AL4" s="34"/>
      <c r="AM4" s="34"/>
      <c r="AN4" s="34"/>
      <c r="AU4" s="34" t="str">
        <f t="shared" ref="AU4:AU67" si="2">IF(X4="","",(X4-AJ4))</f>
        <v/>
      </c>
    </row>
    <row r="5" spans="1:51">
      <c r="A5" s="82" t="s">
        <v>696</v>
      </c>
      <c r="B5" s="82">
        <v>0.75</v>
      </c>
      <c r="C5" s="82">
        <v>0.05</v>
      </c>
      <c r="D5" s="82">
        <v>0</v>
      </c>
      <c r="F5" s="82">
        <v>3</v>
      </c>
      <c r="G5" s="78">
        <f>Inputs!C4</f>
        <v>8.5663029999999996</v>
      </c>
      <c r="H5" s="78">
        <f>Inputs!D4</f>
        <v>0</v>
      </c>
      <c r="I5" s="78">
        <f>Inputs!E4</f>
        <v>0.58570783999999998</v>
      </c>
      <c r="J5" s="78">
        <f>Inputs!F4</f>
        <v>0</v>
      </c>
      <c r="K5" s="78">
        <f>Inputs!G4</f>
        <v>0</v>
      </c>
      <c r="L5" s="78">
        <f>W7+X7</f>
        <v>0</v>
      </c>
      <c r="M5" s="78">
        <f>Inputs!H4</f>
        <v>0</v>
      </c>
      <c r="N5" s="78">
        <f>Inputs!I4</f>
        <v>2.2972896</v>
      </c>
      <c r="O5" s="78">
        <f>Inputs!J4</f>
        <v>2.2972896</v>
      </c>
      <c r="P5" s="83">
        <f>Inputs!K4</f>
        <v>0.5</v>
      </c>
      <c r="Q5" s="83">
        <f t="shared" si="0"/>
        <v>14.246590039999997</v>
      </c>
      <c r="R5" s="83"/>
      <c r="S5" s="82">
        <v>2</v>
      </c>
      <c r="T5" s="78">
        <f>($C$2*G4*$B$5)+($C$2*G4*$C$5)</f>
        <v>2.17002016</v>
      </c>
      <c r="U5" s="78">
        <f>($C$2*H4*$B$6)+($C$2*H4*$C$6)</f>
        <v>1.1974209250000003</v>
      </c>
      <c r="V5" s="78">
        <f>($C$2*I4*$B$7)+($C$2*I4*$C$7)</f>
        <v>6.40397412E-2</v>
      </c>
      <c r="W5" s="78">
        <f>($C$2*J4*$B$8)+($C$2*J4*$C$8)+($C$2*J4*$D$8)</f>
        <v>1.5949608000000002E-4</v>
      </c>
      <c r="X5" s="78">
        <f>($C$2*K4*$B$9)+($C$2*K4*$C$9)+($C$2*K4*$D$9)</f>
        <v>0.12864820999999999</v>
      </c>
      <c r="Y5" s="78">
        <f>($C$2*M4*$B$10)+($C$2*M4*$C$10)+($C$2*M4*$D$10)</f>
        <v>0</v>
      </c>
      <c r="Z5" s="78">
        <f>($C$2*N4*$B$11)+($C$2*N4*$C$11)+($C$2*N4*$D$11)</f>
        <v>0.64324105000000009</v>
      </c>
      <c r="AA5" s="78">
        <f>($C$2*O4*$B$12)+($C$2*O4*$C$12)+($C$2*O4*$D$12)</f>
        <v>0.64324106999999997</v>
      </c>
      <c r="AB5" s="78">
        <f>($C$2*P4*$B$13)+($C$2*P4*$C$13)</f>
        <v>8.500000000000002E-2</v>
      </c>
      <c r="AC5" s="83">
        <f>SUM(T5,U5,V5,W5,X5,Y5,Z5,AA5,AB5)</f>
        <v>4.9317706522800009</v>
      </c>
      <c r="AE5" s="103">
        <v>2</v>
      </c>
      <c r="AF5" s="112">
        <v>2.17002016</v>
      </c>
      <c r="AG5" s="112">
        <v>1.1974209250000001</v>
      </c>
      <c r="AH5" s="110">
        <v>6.40397412E-2</v>
      </c>
      <c r="AI5" s="110">
        <v>1.5949608E-4</v>
      </c>
      <c r="AJ5" s="110">
        <v>0.23021986</v>
      </c>
      <c r="AK5" s="110">
        <v>0</v>
      </c>
      <c r="AL5" s="110">
        <v>0.64324104999999998</v>
      </c>
      <c r="AM5" s="110">
        <v>0.64324106999999997</v>
      </c>
      <c r="AN5" s="110">
        <v>0</v>
      </c>
      <c r="AP5" s="103">
        <v>2</v>
      </c>
      <c r="AQ5" s="34">
        <f>IF(T5="","",(T5-AF5))</f>
        <v>0</v>
      </c>
      <c r="AR5" s="34">
        <f t="shared" ref="AR5" si="3">IF(U5="","",(U5-AG5))</f>
        <v>2.2204460492503131E-16</v>
      </c>
      <c r="AS5" s="34">
        <f t="shared" ref="AS5" si="4">IF(V5="","",(V5-AH5))</f>
        <v>0</v>
      </c>
      <c r="AT5" s="34">
        <f t="shared" ref="AT5" si="5">IF(W5="","",(W5-AI5))</f>
        <v>2.7105054312137611E-20</v>
      </c>
      <c r="AU5" s="34">
        <f t="shared" si="2"/>
        <v>-0.10157165000000001</v>
      </c>
      <c r="AV5" s="34">
        <f t="shared" ref="AV5" si="6">IF(Y5="","",(Y5-AK5))</f>
        <v>0</v>
      </c>
      <c r="AW5" s="34">
        <f t="shared" ref="AW5" si="7">IF(Z5="","",(Z5-AL5))</f>
        <v>1.1102230246251565E-16</v>
      </c>
      <c r="AX5" s="34">
        <f t="shared" ref="AX5" si="8">IF(AA5="","",(AA5-AM5))</f>
        <v>0</v>
      </c>
      <c r="AY5" s="34">
        <f t="shared" ref="AY5" si="9">IF(AB5="","",(AB5-AN5))</f>
        <v>8.500000000000002E-2</v>
      </c>
    </row>
    <row r="6" spans="1:51">
      <c r="A6" s="82" t="s">
        <v>697</v>
      </c>
      <c r="B6" s="82">
        <v>0.8</v>
      </c>
      <c r="C6" s="82">
        <v>0.05</v>
      </c>
      <c r="D6" s="82">
        <v>0</v>
      </c>
      <c r="F6" s="82">
        <v>4</v>
      </c>
      <c r="G6" s="78">
        <f>Inputs!C5</f>
        <v>3.5038575999999999</v>
      </c>
      <c r="H6" s="78">
        <f>Inputs!D5</f>
        <v>0</v>
      </c>
      <c r="I6" s="78">
        <f>Inputs!E5</f>
        <v>0.24904345</v>
      </c>
      <c r="J6" s="78">
        <f>Inputs!F5</f>
        <v>1.1867271E-5</v>
      </c>
      <c r="K6" s="78">
        <f>Inputs!G5</f>
        <v>0.15315266999999999</v>
      </c>
      <c r="L6" s="78">
        <f>W9+X9</f>
        <v>1.5334254633600003E-3</v>
      </c>
      <c r="M6" s="78">
        <f>Inputs!H5</f>
        <v>0</v>
      </c>
      <c r="N6" s="78">
        <f>Inputs!I5</f>
        <v>0</v>
      </c>
      <c r="O6" s="78">
        <f>Inputs!J5</f>
        <v>0</v>
      </c>
      <c r="P6" s="83">
        <f>Inputs!K5</f>
        <v>0</v>
      </c>
      <c r="Q6" s="83">
        <f t="shared" si="0"/>
        <v>3.9060655872709997</v>
      </c>
      <c r="R6" s="83"/>
      <c r="T6" s="78"/>
      <c r="U6" s="78"/>
      <c r="V6" s="78"/>
      <c r="W6" s="78"/>
      <c r="X6" s="78"/>
      <c r="Y6" s="78"/>
      <c r="Z6" s="78"/>
      <c r="AA6" s="78"/>
      <c r="AB6" s="78"/>
      <c r="AC6" s="83"/>
      <c r="AF6" s="112">
        <v>2.19</v>
      </c>
      <c r="AG6" s="112">
        <v>1.21</v>
      </c>
      <c r="AH6" s="34"/>
      <c r="AI6" s="34"/>
      <c r="AJ6" s="34"/>
      <c r="AK6" s="34"/>
      <c r="AL6" s="34"/>
      <c r="AM6" s="34"/>
      <c r="AN6" s="34"/>
      <c r="AU6" s="34" t="str">
        <f t="shared" si="2"/>
        <v/>
      </c>
    </row>
    <row r="7" spans="1:51">
      <c r="A7" s="82" t="s">
        <v>698</v>
      </c>
      <c r="B7" s="82">
        <v>0.85</v>
      </c>
      <c r="C7" s="82">
        <v>0.05</v>
      </c>
      <c r="D7" s="82">
        <v>0</v>
      </c>
      <c r="F7" s="82">
        <v>5</v>
      </c>
      <c r="G7" s="78">
        <f>Inputs!C6</f>
        <v>13.201457</v>
      </c>
      <c r="H7" s="78">
        <f>Inputs!D6</f>
        <v>6.3392878000000001</v>
      </c>
      <c r="I7" s="78">
        <f>Inputs!E6</f>
        <v>1.3951397999999999</v>
      </c>
      <c r="J7" s="78">
        <f>Inputs!F6</f>
        <v>1.5031876999999999E-4</v>
      </c>
      <c r="K7" s="78">
        <f>Inputs!G6</f>
        <v>1.9399337000000001</v>
      </c>
      <c r="L7" s="78">
        <f>W11+X11</f>
        <v>1.9423388003200003E-2</v>
      </c>
      <c r="M7" s="78">
        <f>Inputs!H6</f>
        <v>0</v>
      </c>
      <c r="N7" s="78">
        <f>Inputs!I6</f>
        <v>0.91891586999999997</v>
      </c>
      <c r="O7" s="78">
        <f>Inputs!J6</f>
        <v>0.73768526000000001</v>
      </c>
      <c r="P7" s="83">
        <f>Inputs!K6</f>
        <v>0.5</v>
      </c>
      <c r="Q7" s="83">
        <f t="shared" si="0"/>
        <v>25.032569748769998</v>
      </c>
      <c r="R7" s="83"/>
      <c r="S7" s="82">
        <v>3</v>
      </c>
      <c r="T7" s="78">
        <f>($C$2*G5*$B$5)+($C$2*G5*$C$5)</f>
        <v>1.37060848</v>
      </c>
      <c r="U7" s="78">
        <f>($C$2*H5*$B$6)+($C$2*H5*$C$6)</f>
        <v>0</v>
      </c>
      <c r="V7" s="78">
        <f>($C$2*I5*$B$7)+($C$2*I5*$C$7)</f>
        <v>0.10542741119999999</v>
      </c>
      <c r="W7" s="78">
        <f>($C$2*J5*$B$8)+($C$2*J5*$C$8)+($C$2*J5*$D$8)</f>
        <v>0</v>
      </c>
      <c r="X7" s="78">
        <f>($C$2*K5*$B$9)+($C$2*K5*$C$9)+($C$2*K5*$D$9)</f>
        <v>0</v>
      </c>
      <c r="Y7" s="78">
        <f>($C$2*M5*$B$10)+($C$2*M5*$C$10)+($C$2*M5*$D$10)</f>
        <v>0</v>
      </c>
      <c r="Z7" s="78">
        <f>($C$2*N5*$B$11)+($C$2*N5*$C$11)+($C$2*N5*$D$11)</f>
        <v>0.11486448000000002</v>
      </c>
      <c r="AA7" s="78">
        <f>($C$2*O5*$B$12)+($C$2*O5*$C$12)+($C$2*O5*$D$12)</f>
        <v>0.22972896000000004</v>
      </c>
      <c r="AB7" s="78">
        <f>($C$2*P5*$B$13)+($C$2*P5*$C$13)</f>
        <v>8.500000000000002E-2</v>
      </c>
      <c r="AC7" s="83">
        <f>SUM(T7,U7,V7,W7,X7,Y7,Z7,AA7,AB7)</f>
        <v>1.9056293312000001</v>
      </c>
      <c r="AE7" s="103">
        <v>3</v>
      </c>
      <c r="AF7" s="112">
        <v>1.37060848</v>
      </c>
      <c r="AG7" s="110">
        <v>0</v>
      </c>
      <c r="AH7" s="110">
        <v>0.1054274112</v>
      </c>
      <c r="AI7" s="110">
        <v>0</v>
      </c>
      <c r="AJ7" s="110">
        <v>0</v>
      </c>
      <c r="AK7" s="34">
        <v>0</v>
      </c>
      <c r="AL7" s="112">
        <v>0.11486448</v>
      </c>
      <c r="AM7" s="110">
        <v>0.22972896000000001</v>
      </c>
      <c r="AN7" s="112">
        <v>0</v>
      </c>
      <c r="AP7" s="103">
        <v>3</v>
      </c>
      <c r="AQ7" s="34">
        <f>IF(T7="","",(T7-AF7))</f>
        <v>0</v>
      </c>
      <c r="AR7" s="34">
        <f t="shared" ref="AR7" si="10">IF(U7="","",(U7-AG7))</f>
        <v>0</v>
      </c>
      <c r="AS7" s="34">
        <f t="shared" ref="AS7" si="11">IF(V7="","",(V7-AH7))</f>
        <v>-1.3877787807814457E-17</v>
      </c>
      <c r="AT7" s="34">
        <f t="shared" ref="AT7" si="12">IF(W7="","",(W7-AI7))</f>
        <v>0</v>
      </c>
      <c r="AU7" s="34">
        <f t="shared" si="2"/>
        <v>0</v>
      </c>
      <c r="AV7" s="34">
        <f t="shared" ref="AV7" si="13">IF(Y7="","",(Y7-AK7))</f>
        <v>0</v>
      </c>
      <c r="AW7" s="34">
        <f t="shared" ref="AW7" si="14">IF(Z7="","",(Z7-AL7))</f>
        <v>1.3877787807814457E-17</v>
      </c>
      <c r="AX7" s="34">
        <f t="shared" ref="AX7" si="15">IF(AA7="","",(AA7-AM7))</f>
        <v>2.7755575615628914E-17</v>
      </c>
      <c r="AY7" s="34">
        <f t="shared" ref="AY7" si="16">IF(AB7="","",(AB7-AN7))</f>
        <v>8.500000000000002E-2</v>
      </c>
    </row>
    <row r="8" spans="1:51">
      <c r="A8" s="82" t="s">
        <v>688</v>
      </c>
      <c r="B8" s="82">
        <v>0.75</v>
      </c>
      <c r="C8" s="82">
        <v>0.04</v>
      </c>
      <c r="D8" s="82">
        <v>0.01</v>
      </c>
      <c r="F8" s="82">
        <v>6</v>
      </c>
      <c r="G8" s="78">
        <f>Inputs!C7</f>
        <v>5.6192403000000004</v>
      </c>
      <c r="H8" s="78">
        <f>Inputs!D7</f>
        <v>6.5108050000000004</v>
      </c>
      <c r="I8" s="78">
        <f>Inputs!E7</f>
        <v>0.10349071</v>
      </c>
      <c r="J8" s="78">
        <f>Inputs!F7</f>
        <v>3.1013135000000001E-4</v>
      </c>
      <c r="K8" s="78">
        <f>Inputs!G7</f>
        <v>4.0023900000000001</v>
      </c>
      <c r="L8" s="78">
        <f>W12+X12</f>
        <v>4.0073521016000001E-2</v>
      </c>
      <c r="M8" s="78">
        <f>Inputs!H7</f>
        <v>0</v>
      </c>
      <c r="N8" s="78">
        <f>Inputs!I7</f>
        <v>0</v>
      </c>
      <c r="O8" s="78">
        <f>Inputs!J7</f>
        <v>7.8221563999999999</v>
      </c>
      <c r="P8" s="83">
        <f>Inputs!K7</f>
        <v>0</v>
      </c>
      <c r="Q8" s="83">
        <f t="shared" si="0"/>
        <v>24.058392541350003</v>
      </c>
      <c r="R8" s="83"/>
      <c r="T8" s="78"/>
      <c r="U8" s="78"/>
      <c r="V8" s="78"/>
      <c r="W8" s="78"/>
      <c r="X8" s="78"/>
      <c r="Y8" s="78"/>
      <c r="Z8" s="78"/>
      <c r="AA8" s="78"/>
      <c r="AB8" s="78"/>
      <c r="AC8" s="83"/>
      <c r="AF8" s="112">
        <v>1.38</v>
      </c>
      <c r="AG8" s="34"/>
      <c r="AH8" s="34"/>
      <c r="AI8" s="34"/>
      <c r="AJ8" s="34"/>
      <c r="AK8" s="34"/>
      <c r="AL8" s="112">
        <v>0.12</v>
      </c>
      <c r="AM8" s="34"/>
      <c r="AN8" s="112">
        <v>0.09</v>
      </c>
      <c r="AU8" s="34" t="str">
        <f t="shared" si="2"/>
        <v/>
      </c>
    </row>
    <row r="9" spans="1:51">
      <c r="A9" s="82" t="s">
        <v>779</v>
      </c>
      <c r="B9" s="82">
        <f>0.3/10</f>
        <v>0.03</v>
      </c>
      <c r="C9" s="82">
        <f>0.1/10</f>
        <v>0.01</v>
      </c>
      <c r="D9" s="82">
        <f>0.1/10</f>
        <v>0.01</v>
      </c>
      <c r="F9" s="82">
        <v>7</v>
      </c>
      <c r="G9" s="78">
        <f>Inputs!C8</f>
        <v>11.499841</v>
      </c>
      <c r="H9" s="78">
        <f>Inputs!D8</f>
        <v>7.4058970000000004</v>
      </c>
      <c r="I9" s="78">
        <f>Inputs!E8</f>
        <v>0.39203998000000001</v>
      </c>
      <c r="J9" s="78">
        <f>Inputs!F8</f>
        <v>0</v>
      </c>
      <c r="K9" s="78">
        <f>Inputs!G8</f>
        <v>0</v>
      </c>
      <c r="L9" s="78">
        <f t="shared" ref="L9:L18" si="17">W14+X14</f>
        <v>0</v>
      </c>
      <c r="M9" s="78">
        <f>Inputs!H8</f>
        <v>0</v>
      </c>
      <c r="N9" s="78">
        <f>Inputs!I8</f>
        <v>0</v>
      </c>
      <c r="O9" s="78">
        <f>Inputs!J8</f>
        <v>1.8296638000000001</v>
      </c>
      <c r="P9" s="83">
        <f>Inputs!K8</f>
        <v>3.0000002000000001</v>
      </c>
      <c r="Q9" s="83">
        <f t="shared" si="0"/>
        <v>24.127441979999997</v>
      </c>
      <c r="R9" s="83"/>
      <c r="S9" s="82">
        <v>4</v>
      </c>
      <c r="T9" s="78">
        <f>($C$2*G6*$B$5)+($C$2*G6*$C$5)</f>
        <v>0.56061721600000003</v>
      </c>
      <c r="U9" s="78">
        <f>($C$2*H6*$B$6)+($C$2*H6*$C$6)</f>
        <v>0</v>
      </c>
      <c r="V9" s="78">
        <f>($C$2*I6*$B$7)+($C$2*I6*$C$7)</f>
        <v>4.4827821000000004E-2</v>
      </c>
      <c r="W9" s="78">
        <f>($C$2*J6*$B$8)+($C$2*J6*$C$8)+($C$2*J6*$D$8)</f>
        <v>1.89876336E-6</v>
      </c>
      <c r="X9" s="78">
        <f>($C$2*K6*$B$9)+($C$2*K6*$C$9)+($C$2*K6*$D$9)</f>
        <v>1.5315267000000003E-3</v>
      </c>
      <c r="Y9" s="78">
        <f>($C$2*M6*$B$10)+($C$2*M6*$C$10)+($C$2*M6*$D$10)</f>
        <v>0</v>
      </c>
      <c r="Z9" s="78">
        <f>($C$2*N6*$B$11)+($C$2*N6*$C$11)+($C$2*N6*$D$11)</f>
        <v>0</v>
      </c>
      <c r="AA9" s="78">
        <f>($C$2*O6*$B$12)+($C$2*O6*$C$12)+($C$2*O6*$D$12)</f>
        <v>0</v>
      </c>
      <c r="AB9" s="78">
        <f>($C$2*P6*$B$13)+($C$2*P6*$C$13)</f>
        <v>0</v>
      </c>
      <c r="AC9" s="83">
        <f>SUM(T9,U9,V9,W9,X9,Y9,Z9,AA9,AB9)</f>
        <v>0.60697846246336007</v>
      </c>
      <c r="AE9" s="103">
        <v>4</v>
      </c>
      <c r="AF9" s="112">
        <v>0.56061721600000003</v>
      </c>
      <c r="AG9" s="103">
        <v>0</v>
      </c>
      <c r="AH9" s="112">
        <v>4.4827820999999997E-2</v>
      </c>
      <c r="AI9" s="103">
        <v>1.89876336E-6</v>
      </c>
      <c r="AJ9" s="103">
        <v>2.7407130000000001E-3</v>
      </c>
      <c r="AK9" s="103">
        <v>0</v>
      </c>
      <c r="AL9" s="103">
        <v>0</v>
      </c>
      <c r="AM9" s="103">
        <v>0</v>
      </c>
      <c r="AN9" s="103">
        <v>0</v>
      </c>
      <c r="AP9" s="103">
        <v>4</v>
      </c>
      <c r="AQ9" s="34">
        <f>IF(T9="","",(T9-AF9))</f>
        <v>0</v>
      </c>
      <c r="AR9" s="34">
        <f t="shared" ref="AR9" si="18">IF(U9="","",(U9-AG9))</f>
        <v>0</v>
      </c>
      <c r="AS9" s="34">
        <f t="shared" ref="AS9" si="19">IF(V9="","",(V9-AH9))</f>
        <v>6.9388939039072284E-18</v>
      </c>
      <c r="AT9" s="34">
        <f t="shared" ref="AT9" si="20">IF(W9="","",(W9-AI9))</f>
        <v>0</v>
      </c>
      <c r="AU9" s="34">
        <f t="shared" si="2"/>
        <v>-1.2091862999999998E-3</v>
      </c>
      <c r="AV9" s="34">
        <f t="shared" ref="AV9" si="21">IF(Y9="","",(Y9-AK9))</f>
        <v>0</v>
      </c>
      <c r="AW9" s="34">
        <f t="shared" ref="AW9" si="22">IF(Z9="","",(Z9-AL9))</f>
        <v>0</v>
      </c>
      <c r="AX9" s="34">
        <f t="shared" ref="AX9" si="23">IF(AA9="","",(AA9-AM9))</f>
        <v>0</v>
      </c>
      <c r="AY9" s="34">
        <f t="shared" ref="AY9" si="24">IF(AB9="","",(AB9-AN9))</f>
        <v>0</v>
      </c>
    </row>
    <row r="10" spans="1:51">
      <c r="A10" s="82" t="s">
        <v>689</v>
      </c>
      <c r="B10" s="82">
        <f>0.3/10</f>
        <v>0.03</v>
      </c>
      <c r="C10" s="82">
        <f>0.1/10</f>
        <v>0.01</v>
      </c>
      <c r="D10" s="82">
        <f>0.1/10</f>
        <v>0.01</v>
      </c>
      <c r="F10" s="82">
        <v>8</v>
      </c>
      <c r="G10" s="78">
        <f>Inputs!C9</f>
        <v>6.5549090000000003</v>
      </c>
      <c r="H10" s="78">
        <f>Inputs!D9</f>
        <v>9.9876120000000004</v>
      </c>
      <c r="I10" s="78">
        <f>Inputs!E9</f>
        <v>0.34327020000000003</v>
      </c>
      <c r="J10" s="78">
        <f>Inputs!F9</f>
        <v>1.4240724000000001E-3</v>
      </c>
      <c r="K10" s="78">
        <f>Inputs!G9</f>
        <v>18.378316999999999</v>
      </c>
      <c r="L10" s="78">
        <f t="shared" si="17"/>
        <v>0.18401102158399998</v>
      </c>
      <c r="M10" s="78">
        <f>Inputs!H9</f>
        <v>0</v>
      </c>
      <c r="N10" s="78">
        <f>Inputs!I9</f>
        <v>4.4230489999999998</v>
      </c>
      <c r="O10" s="78">
        <f>Inputs!J9</f>
        <v>2.948699</v>
      </c>
      <c r="P10" s="83">
        <f>Inputs!K9</f>
        <v>0.5</v>
      </c>
      <c r="Q10" s="83">
        <f t="shared" si="0"/>
        <v>43.137280272399991</v>
      </c>
      <c r="R10" s="83"/>
      <c r="T10" s="78"/>
      <c r="U10" s="78"/>
      <c r="V10" s="78"/>
      <c r="W10" s="78"/>
      <c r="X10" s="78"/>
      <c r="Y10" s="78"/>
      <c r="Z10" s="78"/>
      <c r="AA10" s="78"/>
      <c r="AB10" s="78"/>
      <c r="AC10" s="83"/>
      <c r="AF10" s="112">
        <v>0.56999999999999995</v>
      </c>
      <c r="AH10" s="112">
        <v>0.05</v>
      </c>
      <c r="AU10" s="34" t="str">
        <f t="shared" si="2"/>
        <v/>
      </c>
    </row>
    <row r="11" spans="1:51">
      <c r="A11" s="82" t="s">
        <v>690</v>
      </c>
      <c r="B11" s="82">
        <f>0.5/10</f>
        <v>0.05</v>
      </c>
      <c r="C11" s="82">
        <f>1/10</f>
        <v>0.1</v>
      </c>
      <c r="D11" s="82">
        <f>1/10</f>
        <v>0.1</v>
      </c>
      <c r="F11" s="82">
        <v>9</v>
      </c>
      <c r="G11" s="78">
        <f>Inputs!C10</f>
        <v>8.1936370000000007</v>
      </c>
      <c r="H11" s="78">
        <f>Inputs!D10</f>
        <v>0</v>
      </c>
      <c r="I11" s="78">
        <f>Inputs!E10</f>
        <v>2.4069166000000002</v>
      </c>
      <c r="J11" s="78">
        <f>Inputs!F10</f>
        <v>0</v>
      </c>
      <c r="K11" s="78">
        <f>Inputs!G10</f>
        <v>0</v>
      </c>
      <c r="L11" s="78">
        <f t="shared" si="17"/>
        <v>0</v>
      </c>
      <c r="M11" s="78">
        <f>Inputs!H10</f>
        <v>0</v>
      </c>
      <c r="N11" s="78">
        <f>Inputs!I10</f>
        <v>4.5945790000000004</v>
      </c>
      <c r="O11" s="78">
        <f>Inputs!J10</f>
        <v>3.4459344999999999</v>
      </c>
      <c r="P11" s="83">
        <f>Inputs!K10</f>
        <v>0.5</v>
      </c>
      <c r="Q11" s="83">
        <f t="shared" si="0"/>
        <v>19.141067100000001</v>
      </c>
      <c r="R11" s="83"/>
      <c r="S11" s="82">
        <v>5</v>
      </c>
      <c r="T11" s="78">
        <f>($C$2*G7*$B$5)+($C$2*G7*$C$5)</f>
        <v>2.11223312</v>
      </c>
      <c r="U11" s="78">
        <f>($C$2*H7*$B$6)+($C$2*H7*$C$6)</f>
        <v>1.0776789260000001</v>
      </c>
      <c r="V11" s="78">
        <f>($C$2*I7*$B$7)+($C$2*I7*$C$7)</f>
        <v>0.25112516400000001</v>
      </c>
      <c r="W11" s="78">
        <f>($C$2*J7*$B$8)+($C$2*J7*$C$8)+($C$2*J7*$D$8)</f>
        <v>2.4051003200000002E-5</v>
      </c>
      <c r="X11" s="78">
        <f>($C$2*K7*$B$9)+($C$2*K7*$C$9)+($C$2*K7*$D$9)</f>
        <v>1.9399337000000003E-2</v>
      </c>
      <c r="Y11" s="78">
        <f>($C$2*M7*$B$10)+($C$2*M7*$C$10)+($C$2*M7*$D$10)</f>
        <v>0</v>
      </c>
      <c r="Z11" s="78">
        <f>($C$2*N7*$B$11)+($C$2*N7*$C$11)+($C$2*N7*$D$11)</f>
        <v>4.5945793499999998E-2</v>
      </c>
      <c r="AA11" s="78">
        <f>($C$2*O7*$B$12)+($C$2*O7*$C$12)+($C$2*O7*$D$12)</f>
        <v>7.3768526000000001E-2</v>
      </c>
      <c r="AB11" s="78">
        <f>($C$2*P7*$B$13)+($C$2*P7*$C$13)</f>
        <v>8.500000000000002E-2</v>
      </c>
      <c r="AC11" s="83">
        <f>SUM(T11,U11,V11,W11,X11,Y11,Z11,AA11,AB11)</f>
        <v>3.6651749175031996</v>
      </c>
      <c r="AE11" s="103">
        <v>5</v>
      </c>
      <c r="AF11" s="34">
        <v>2.11223312</v>
      </c>
      <c r="AG11" s="34">
        <v>1.0776789259999999</v>
      </c>
      <c r="AH11" s="34">
        <v>0.25112516400000001</v>
      </c>
      <c r="AI11" s="34">
        <v>2.4051003199999999E-5</v>
      </c>
      <c r="AJ11" s="34">
        <v>3.4715694999999998E-2</v>
      </c>
      <c r="AK11" s="34">
        <v>0</v>
      </c>
      <c r="AL11" s="34">
        <v>4.5945793499999998E-2</v>
      </c>
      <c r="AM11" s="34">
        <v>7.3768526000000001E-2</v>
      </c>
      <c r="AN11" s="34">
        <v>0</v>
      </c>
      <c r="AP11" s="103">
        <v>5</v>
      </c>
      <c r="AQ11" s="34">
        <f t="shared" ref="AQ11:AQ12" si="25">IF(T11="","",(T11-AF11))</f>
        <v>0</v>
      </c>
      <c r="AR11" s="34">
        <f t="shared" ref="AR11:AR12" si="26">IF(U11="","",(U11-AG11))</f>
        <v>2.2204460492503131E-16</v>
      </c>
      <c r="AS11" s="34">
        <f t="shared" ref="AS11:AS12" si="27">IF(V11="","",(V11-AH11))</f>
        <v>0</v>
      </c>
      <c r="AT11" s="34">
        <f t="shared" ref="AT11:AT12" si="28">IF(W11="","",(W11-AI11))</f>
        <v>3.3881317890172014E-21</v>
      </c>
      <c r="AU11" s="34">
        <f t="shared" si="2"/>
        <v>-1.5316357999999995E-2</v>
      </c>
      <c r="AV11" s="34">
        <f t="shared" ref="AV11:AV12" si="29">IF(Y11="","",(Y11-AK11))</f>
        <v>0</v>
      </c>
      <c r="AW11" s="34">
        <f t="shared" ref="AW11:AW12" si="30">IF(Z11="","",(Z11-AL11))</f>
        <v>0</v>
      </c>
      <c r="AX11" s="34">
        <f t="shared" ref="AX11:AX12" si="31">IF(AA11="","",(AA11-AM11))</f>
        <v>0</v>
      </c>
      <c r="AY11" s="34">
        <f t="shared" ref="AY11:AY12" si="32">IF(AB11="","",(AB11-AN11))</f>
        <v>8.500000000000002E-2</v>
      </c>
    </row>
    <row r="12" spans="1:51">
      <c r="A12" s="82" t="s">
        <v>691</v>
      </c>
      <c r="B12" s="82">
        <f>1/10</f>
        <v>0.1</v>
      </c>
      <c r="C12" s="82">
        <v>0.2</v>
      </c>
      <c r="D12" s="82">
        <v>0.2</v>
      </c>
      <c r="F12" s="82">
        <v>10</v>
      </c>
      <c r="G12" s="78">
        <f>Inputs!C11</f>
        <v>11.747089000000001</v>
      </c>
      <c r="H12" s="78">
        <f>Inputs!D11</f>
        <v>13.375622999999999</v>
      </c>
      <c r="I12" s="78">
        <f>Inputs!E11</f>
        <v>0.65836589999999995</v>
      </c>
      <c r="J12" s="78">
        <f>Inputs!F11</f>
        <v>2.0253476000000001E-4</v>
      </c>
      <c r="K12" s="78">
        <f>Inputs!G11</f>
        <v>2.6138054999999998</v>
      </c>
      <c r="L12" s="78">
        <f t="shared" si="17"/>
        <v>2.6170460561599999E-2</v>
      </c>
      <c r="M12" s="78">
        <f>Inputs!H11</f>
        <v>0</v>
      </c>
      <c r="N12" s="78">
        <f>Inputs!I11</f>
        <v>0.61261069999999995</v>
      </c>
      <c r="O12" s="78">
        <f>Inputs!J11</f>
        <v>0.40840712000000001</v>
      </c>
      <c r="P12" s="83">
        <f>Inputs!K11</f>
        <v>0.5</v>
      </c>
      <c r="Q12" s="83">
        <f t="shared" si="0"/>
        <v>29.916103754759998</v>
      </c>
      <c r="R12" s="83"/>
      <c r="S12" s="82">
        <v>6</v>
      </c>
      <c r="T12" s="78">
        <f>($C$2*G8*$B$5)+($C$2*G8*$C$5)</f>
        <v>0.89907844800000003</v>
      </c>
      <c r="U12" s="78">
        <f>($C$2*H8*$B$6)+($C$2*H8*$C$6)</f>
        <v>1.1068368500000003</v>
      </c>
      <c r="V12" s="78">
        <f>($C$2*I8*$B$7)+($C$2*I8*$C$7)</f>
        <v>1.86283278E-2</v>
      </c>
      <c r="W12" s="78">
        <f>($C$2*J8*$B$8)+($C$2*J8*$C$8)+($C$2*J8*$D$8)</f>
        <v>4.9621016000000009E-5</v>
      </c>
      <c r="X12" s="78">
        <f>($C$2*K8*$B$9)+($C$2*K8*$C$9)+($C$2*K8*$D$9)</f>
        <v>4.0023900000000001E-2</v>
      </c>
      <c r="Y12" s="78">
        <f>($C$2*M8*$B$10)+($C$2*M8*$C$10)+($C$2*M8*$D$10)</f>
        <v>0</v>
      </c>
      <c r="Z12" s="78">
        <f>($C$2*N8*$B$11)+($C$2*N8*$C$11)+($C$2*N8*$D$11)</f>
        <v>0</v>
      </c>
      <c r="AA12" s="78">
        <f>($C$2*O8*$B$12)+($C$2*O8*$C$12)+($C$2*O8*$D$12)</f>
        <v>0.78221563999999999</v>
      </c>
      <c r="AB12" s="78">
        <f>($C$2*P8*$B$13)+($C$2*P8*$C$13)</f>
        <v>0</v>
      </c>
      <c r="AC12" s="83">
        <f>SUM(T12,U12,V12,W12,X12,Y12,Z12,AA12,AB12)</f>
        <v>2.8468327868160008</v>
      </c>
      <c r="AE12" s="103">
        <v>6</v>
      </c>
      <c r="AF12" s="110">
        <v>0.89907844800000003</v>
      </c>
      <c r="AG12" s="110">
        <v>1.1068368500000001</v>
      </c>
      <c r="AH12" s="110">
        <v>1.86283278E-2</v>
      </c>
      <c r="AI12" s="112">
        <v>4.9621016000000002E-5</v>
      </c>
      <c r="AJ12" s="112">
        <v>7.1623963999999998E-2</v>
      </c>
      <c r="AK12" s="110">
        <v>0</v>
      </c>
      <c r="AL12" s="110">
        <v>0</v>
      </c>
      <c r="AM12" s="110">
        <v>0.78221563999999999</v>
      </c>
      <c r="AN12" s="110">
        <v>0</v>
      </c>
      <c r="AP12" s="103">
        <v>6</v>
      </c>
      <c r="AQ12" s="34">
        <f t="shared" si="25"/>
        <v>0</v>
      </c>
      <c r="AR12" s="34">
        <f t="shared" si="26"/>
        <v>2.2204460492503131E-16</v>
      </c>
      <c r="AS12" s="34">
        <f t="shared" si="27"/>
        <v>0</v>
      </c>
      <c r="AT12" s="34">
        <f t="shared" si="28"/>
        <v>6.7762635780344027E-21</v>
      </c>
      <c r="AU12" s="34">
        <f t="shared" si="2"/>
        <v>-3.1600063999999997E-2</v>
      </c>
      <c r="AV12" s="34">
        <f t="shared" si="29"/>
        <v>0</v>
      </c>
      <c r="AW12" s="34">
        <f t="shared" si="30"/>
        <v>0</v>
      </c>
      <c r="AX12" s="34">
        <f t="shared" si="31"/>
        <v>0</v>
      </c>
      <c r="AY12" s="34">
        <f t="shared" si="32"/>
        <v>0</v>
      </c>
    </row>
    <row r="13" spans="1:51">
      <c r="A13" s="82" t="s">
        <v>699</v>
      </c>
      <c r="B13" s="82">
        <v>0.75</v>
      </c>
      <c r="C13" s="82">
        <v>0.1</v>
      </c>
      <c r="D13" s="82">
        <v>0</v>
      </c>
      <c r="F13" s="82">
        <v>11</v>
      </c>
      <c r="G13" s="78">
        <f>Inputs!C12</f>
        <v>12.1955805</v>
      </c>
      <c r="H13" s="78">
        <f>Inputs!D12</f>
        <v>0</v>
      </c>
      <c r="I13" s="78">
        <f>Inputs!E12</f>
        <v>0.15923359000000001</v>
      </c>
      <c r="J13" s="78">
        <f>Inputs!F12</f>
        <v>1.8987631999999998E-5</v>
      </c>
      <c r="K13" s="78">
        <f>Inputs!G12</f>
        <v>0.24504424999999999</v>
      </c>
      <c r="L13" s="78">
        <f t="shared" si="17"/>
        <v>2.4534805211200005E-3</v>
      </c>
      <c r="M13" s="78">
        <f>Inputs!H12</f>
        <v>0</v>
      </c>
      <c r="N13" s="78">
        <f>Inputs!I12</f>
        <v>0.24504424999999999</v>
      </c>
      <c r="O13" s="78">
        <f>Inputs!J12</f>
        <v>6.8918695000000003</v>
      </c>
      <c r="P13" s="83">
        <f>Inputs!K12</f>
        <v>0.5</v>
      </c>
      <c r="Q13" s="83">
        <f t="shared" si="0"/>
        <v>20.236791077631999</v>
      </c>
      <c r="R13" s="83"/>
      <c r="T13" s="78"/>
      <c r="U13" s="78"/>
      <c r="V13" s="78"/>
      <c r="W13" s="78"/>
      <c r="X13" s="78"/>
      <c r="Y13" s="78"/>
      <c r="Z13" s="78"/>
      <c r="AA13" s="78"/>
      <c r="AB13" s="78"/>
      <c r="AC13" s="83"/>
      <c r="AF13" s="34"/>
      <c r="AG13" s="34"/>
      <c r="AH13" s="34"/>
      <c r="AI13" s="112">
        <v>0.04</v>
      </c>
      <c r="AJ13" s="112">
        <v>0</v>
      </c>
      <c r="AK13" s="34"/>
      <c r="AL13" s="110"/>
      <c r="AM13" s="34"/>
      <c r="AN13" s="34"/>
      <c r="AU13" s="34" t="str">
        <f t="shared" si="2"/>
        <v/>
      </c>
    </row>
    <row r="14" spans="1:51">
      <c r="A14" s="82" t="s">
        <v>710</v>
      </c>
      <c r="F14" s="82">
        <v>12</v>
      </c>
      <c r="G14" s="78">
        <f>Inputs!C13</f>
        <v>16.115590999999998</v>
      </c>
      <c r="H14" s="78">
        <f>Inputs!D13</f>
        <v>0</v>
      </c>
      <c r="I14" s="78">
        <f>Inputs!E13</f>
        <v>9.4356179999999998E-2</v>
      </c>
      <c r="J14" s="78">
        <f>Inputs!F13</f>
        <v>3.2896074000000002E-4</v>
      </c>
      <c r="K14" s="78">
        <f>Inputs!G13</f>
        <v>4.2453909999999997</v>
      </c>
      <c r="L14" s="78">
        <f t="shared" si="17"/>
        <v>4.2506543718400007E-2</v>
      </c>
      <c r="M14" s="78">
        <f>Inputs!H13</f>
        <v>0</v>
      </c>
      <c r="N14" s="78">
        <f>Inputs!I13</f>
        <v>10.368831999999999</v>
      </c>
      <c r="O14" s="78">
        <f>Inputs!J13</f>
        <v>1.1723068999999999</v>
      </c>
      <c r="P14" s="83">
        <f>Inputs!K13</f>
        <v>4.0000002999999999E-2</v>
      </c>
      <c r="Q14" s="83">
        <f t="shared" si="0"/>
        <v>32.036806043739993</v>
      </c>
      <c r="R14" s="83"/>
      <c r="S14" s="82">
        <v>7</v>
      </c>
      <c r="T14" s="78">
        <f t="shared" ref="T14:T23" si="33">($C$2*G9*$B$5)+($C$2*G9*$C$5)</f>
        <v>1.8399745599999999</v>
      </c>
      <c r="U14" s="78">
        <f t="shared" ref="U14:U23" si="34">($C$2*H9*$B$6)+($C$2*H9*$C$6)</f>
        <v>1.2590024900000003</v>
      </c>
      <c r="V14" s="78">
        <f t="shared" ref="V14:V23" si="35">($C$2*I9*$B$7)+($C$2*I9*$C$7)</f>
        <v>7.0567196400000004E-2</v>
      </c>
      <c r="W14" s="78">
        <f t="shared" ref="W14:W23" si="36">($C$2*J9*$B$8)+($C$2*J9*$C$8)+($C$2*J9*$D$8)</f>
        <v>0</v>
      </c>
      <c r="X14" s="78">
        <f t="shared" ref="X14:X23" si="37">($C$2*K9*$B$9)+($C$2*K9*$C$9)+($C$2*K9*$D$9)</f>
        <v>0</v>
      </c>
      <c r="Y14" s="78">
        <f t="shared" ref="Y14:Y23" si="38">($C$2*M9*$B$10)+($C$2*M9*$C$10)+($C$2*M9*$D$10)</f>
        <v>0</v>
      </c>
      <c r="Z14" s="78">
        <f t="shared" ref="Z14:Z23" si="39">($C$2*N9*$B$11)+($C$2*N9*$C$11)+($C$2*N9*$D$11)</f>
        <v>0</v>
      </c>
      <c r="AA14" s="78">
        <f t="shared" ref="AA14:AA23" si="40">($C$2*O9*$B$12)+($C$2*O9*$C$12)+($C$2*O9*$D$12)</f>
        <v>0.18296637999999998</v>
      </c>
      <c r="AB14" s="78">
        <f t="shared" ref="AB14:AB23" si="41">($C$2*P9*$B$13)+($C$2*P9*$C$13)</f>
        <v>0.51000003400000005</v>
      </c>
      <c r="AC14" s="83">
        <f t="shared" ref="AC14:AC23" si="42">SUM(T14,U14,V14,W14,X14,Y14,Z14,AA14,AB14)</f>
        <v>3.8625106603999999</v>
      </c>
      <c r="AE14" s="103">
        <v>7</v>
      </c>
      <c r="AF14" s="34">
        <v>1.8399745599999999</v>
      </c>
      <c r="AG14" s="34">
        <v>1.2590024900000001</v>
      </c>
      <c r="AH14" s="34">
        <v>7.0567196400000004E-2</v>
      </c>
      <c r="AI14" s="34">
        <v>0</v>
      </c>
      <c r="AJ14" s="34">
        <v>0</v>
      </c>
      <c r="AK14" s="34">
        <v>0</v>
      </c>
      <c r="AL14" s="34">
        <v>0</v>
      </c>
      <c r="AM14" s="34">
        <v>0.18296638000000001</v>
      </c>
      <c r="AN14" s="34">
        <v>0</v>
      </c>
      <c r="AP14" s="103">
        <v>7</v>
      </c>
      <c r="AQ14" s="34">
        <f t="shared" ref="AQ14:AQ23" si="43">IF(T14="","",(T14-AF14))</f>
        <v>0</v>
      </c>
      <c r="AR14" s="34">
        <f t="shared" ref="AR14:AR23" si="44">IF(U14="","",(U14-AG14))</f>
        <v>2.2204460492503131E-16</v>
      </c>
      <c r="AS14" s="34">
        <f t="shared" ref="AS14:AS23" si="45">IF(V14="","",(V14-AH14))</f>
        <v>0</v>
      </c>
      <c r="AT14" s="34">
        <f t="shared" ref="AT14:AT23" si="46">IF(W14="","",(W14-AI14))</f>
        <v>0</v>
      </c>
      <c r="AU14" s="34">
        <f t="shared" si="2"/>
        <v>0</v>
      </c>
      <c r="AV14" s="34">
        <f t="shared" ref="AV14:AV23" si="47">IF(Y14="","",(Y14-AK14))</f>
        <v>0</v>
      </c>
      <c r="AW14" s="34">
        <f t="shared" ref="AW14:AW23" si="48">IF(Z14="","",(Z14-AL14))</f>
        <v>0</v>
      </c>
      <c r="AX14" s="34">
        <f t="shared" ref="AX14:AX23" si="49">IF(AA14="","",(AA14-AM14))</f>
        <v>-2.7755575615628914E-17</v>
      </c>
      <c r="AY14" s="34">
        <f t="shared" ref="AY14:AY23" si="50">IF(AB14="","",(AB14-AN14))</f>
        <v>0.51000003400000005</v>
      </c>
    </row>
    <row r="15" spans="1:51">
      <c r="A15" s="82" t="s">
        <v>709</v>
      </c>
      <c r="F15" s="82">
        <v>13</v>
      </c>
      <c r="G15" s="78">
        <f>Inputs!C14</f>
        <v>3.8898215</v>
      </c>
      <c r="H15" s="78">
        <f>Inputs!D14</f>
        <v>0</v>
      </c>
      <c r="I15" s="78">
        <f>Inputs!E14</f>
        <v>0.37086993000000001</v>
      </c>
      <c r="J15" s="78">
        <f>Inputs!F14</f>
        <v>1.1424225500000001E-4</v>
      </c>
      <c r="K15" s="78">
        <f>Inputs!G14</f>
        <v>1.4743495</v>
      </c>
      <c r="L15" s="78">
        <f t="shared" si="17"/>
        <v>1.4761773760800002E-2</v>
      </c>
      <c r="M15" s="78">
        <f>Inputs!H14</f>
        <v>0</v>
      </c>
      <c r="N15" s="78">
        <f>Inputs!I14</f>
        <v>14.743496</v>
      </c>
      <c r="O15" s="78">
        <f>Inputs!J14</f>
        <v>3.6858740000000001</v>
      </c>
      <c r="P15" s="83">
        <f>Inputs!K14</f>
        <v>4.0000002999999999E-2</v>
      </c>
      <c r="Q15" s="83">
        <f t="shared" si="0"/>
        <v>24.204525175254997</v>
      </c>
      <c r="R15" s="83"/>
      <c r="S15" s="82">
        <v>8</v>
      </c>
      <c r="T15" s="78">
        <f t="shared" si="33"/>
        <v>1.0487854400000001</v>
      </c>
      <c r="U15" s="78">
        <f t="shared" si="34"/>
        <v>1.6978940400000002</v>
      </c>
      <c r="V15" s="78">
        <f t="shared" si="35"/>
        <v>6.1788636000000015E-2</v>
      </c>
      <c r="W15" s="78">
        <f t="shared" si="36"/>
        <v>2.27851584E-4</v>
      </c>
      <c r="X15" s="78">
        <f t="shared" si="37"/>
        <v>0.18378317</v>
      </c>
      <c r="Y15" s="78">
        <f t="shared" si="38"/>
        <v>0</v>
      </c>
      <c r="Z15" s="78">
        <f t="shared" si="39"/>
        <v>0.22115245</v>
      </c>
      <c r="AA15" s="78">
        <f t="shared" si="40"/>
        <v>0.29486990000000002</v>
      </c>
      <c r="AB15" s="78">
        <f t="shared" si="41"/>
        <v>8.500000000000002E-2</v>
      </c>
      <c r="AC15" s="83">
        <f t="shared" si="42"/>
        <v>3.5935014875840001</v>
      </c>
      <c r="AE15" s="103">
        <v>8</v>
      </c>
      <c r="AF15" s="34">
        <v>1.0487854400000001</v>
      </c>
      <c r="AG15" s="34">
        <v>1.69789404</v>
      </c>
      <c r="AH15" s="34">
        <v>6.1788636000000001E-2</v>
      </c>
      <c r="AI15" s="34">
        <v>2.27851584E-4</v>
      </c>
      <c r="AJ15" s="34">
        <v>0.32888553999999998</v>
      </c>
      <c r="AK15" s="34">
        <v>0</v>
      </c>
      <c r="AL15" s="34">
        <v>0.22115245</v>
      </c>
      <c r="AM15" s="34">
        <v>0.29486990000000002</v>
      </c>
      <c r="AN15" s="34">
        <v>0</v>
      </c>
      <c r="AP15" s="103">
        <v>8</v>
      </c>
      <c r="AQ15" s="34">
        <f t="shared" si="43"/>
        <v>0</v>
      </c>
      <c r="AR15" s="34">
        <f t="shared" si="44"/>
        <v>2.2204460492503131E-16</v>
      </c>
      <c r="AS15" s="34">
        <f t="shared" si="45"/>
        <v>1.3877787807814457E-17</v>
      </c>
      <c r="AT15" s="34">
        <f t="shared" si="46"/>
        <v>0</v>
      </c>
      <c r="AU15" s="34">
        <f t="shared" si="2"/>
        <v>-0.14510236999999998</v>
      </c>
      <c r="AV15" s="34">
        <f t="shared" si="47"/>
        <v>0</v>
      </c>
      <c r="AW15" s="34">
        <f t="shared" si="48"/>
        <v>0</v>
      </c>
      <c r="AX15" s="34">
        <f t="shared" si="49"/>
        <v>0</v>
      </c>
      <c r="AY15" s="34">
        <f t="shared" si="50"/>
        <v>8.500000000000002E-2</v>
      </c>
    </row>
    <row r="16" spans="1:51">
      <c r="F16" s="82">
        <v>14</v>
      </c>
      <c r="G16" s="78">
        <f>Inputs!C15</f>
        <v>19.602003</v>
      </c>
      <c r="H16" s="78">
        <f>Inputs!D15</f>
        <v>0</v>
      </c>
      <c r="I16" s="78">
        <f>Inputs!E15</f>
        <v>3.2669999999999998E-2</v>
      </c>
      <c r="J16" s="78">
        <f>Inputs!F15</f>
        <v>0</v>
      </c>
      <c r="K16" s="78">
        <f>Inputs!G15</f>
        <v>0</v>
      </c>
      <c r="L16" s="78">
        <f t="shared" si="17"/>
        <v>0</v>
      </c>
      <c r="M16" s="78">
        <f>Inputs!H15</f>
        <v>0</v>
      </c>
      <c r="N16" s="78">
        <f>Inputs!I15</f>
        <v>0</v>
      </c>
      <c r="O16" s="78">
        <f>Inputs!J15</f>
        <v>0</v>
      </c>
      <c r="P16" s="83">
        <f>Inputs!K15</f>
        <v>0</v>
      </c>
      <c r="Q16" s="83">
        <f t="shared" si="0"/>
        <v>19.634672999999999</v>
      </c>
      <c r="R16" s="83"/>
      <c r="S16" s="82">
        <v>9</v>
      </c>
      <c r="T16" s="78">
        <f t="shared" si="33"/>
        <v>1.3109819200000001</v>
      </c>
      <c r="U16" s="78">
        <f t="shared" si="34"/>
        <v>0</v>
      </c>
      <c r="V16" s="78">
        <f t="shared" si="35"/>
        <v>0.433244988</v>
      </c>
      <c r="W16" s="78">
        <f t="shared" si="36"/>
        <v>0</v>
      </c>
      <c r="X16" s="78">
        <f t="shared" si="37"/>
        <v>0</v>
      </c>
      <c r="Y16" s="78">
        <f t="shared" si="38"/>
        <v>0</v>
      </c>
      <c r="Z16" s="78">
        <f t="shared" si="39"/>
        <v>0.22972895000000007</v>
      </c>
      <c r="AA16" s="78">
        <f t="shared" si="40"/>
        <v>0.34459345000000002</v>
      </c>
      <c r="AB16" s="78">
        <f t="shared" si="41"/>
        <v>8.500000000000002E-2</v>
      </c>
      <c r="AC16" s="83">
        <f t="shared" si="42"/>
        <v>2.4035493080000001</v>
      </c>
      <c r="AE16" s="103">
        <v>9</v>
      </c>
      <c r="AF16" s="34">
        <v>1.3109819199999999</v>
      </c>
      <c r="AG16" s="34">
        <v>0</v>
      </c>
      <c r="AH16" s="34">
        <v>0.433244988</v>
      </c>
      <c r="AI16" s="34">
        <v>0</v>
      </c>
      <c r="AJ16" s="34">
        <v>0</v>
      </c>
      <c r="AK16" s="34">
        <v>0</v>
      </c>
      <c r="AL16" s="34">
        <v>0.22972894999999999</v>
      </c>
      <c r="AM16" s="34">
        <v>0.34459345000000002</v>
      </c>
      <c r="AN16" s="34">
        <v>0</v>
      </c>
      <c r="AP16" s="103">
        <v>9</v>
      </c>
      <c r="AQ16" s="34">
        <f t="shared" si="43"/>
        <v>2.2204460492503131E-16</v>
      </c>
      <c r="AR16" s="34">
        <f t="shared" si="44"/>
        <v>0</v>
      </c>
      <c r="AS16" s="34">
        <f t="shared" si="45"/>
        <v>0</v>
      </c>
      <c r="AT16" s="34">
        <f t="shared" si="46"/>
        <v>0</v>
      </c>
      <c r="AU16" s="34">
        <f t="shared" si="2"/>
        <v>0</v>
      </c>
      <c r="AV16" s="34">
        <f t="shared" si="47"/>
        <v>0</v>
      </c>
      <c r="AW16" s="34">
        <f t="shared" si="48"/>
        <v>8.3266726846886741E-17</v>
      </c>
      <c r="AX16" s="34">
        <f t="shared" si="49"/>
        <v>0</v>
      </c>
      <c r="AY16" s="34">
        <f t="shared" si="50"/>
        <v>8.500000000000002E-2</v>
      </c>
    </row>
    <row r="17" spans="1:51">
      <c r="F17" s="82">
        <v>15</v>
      </c>
      <c r="G17" s="78">
        <f>Inputs!C16</f>
        <v>13.972307000000001</v>
      </c>
      <c r="H17" s="78">
        <f>Inputs!D16</f>
        <v>0</v>
      </c>
      <c r="I17" s="78">
        <f>Inputs!E16</f>
        <v>0.40269563000000003</v>
      </c>
      <c r="J17" s="78">
        <f>Inputs!F16</f>
        <v>1.1214569500000001E-4</v>
      </c>
      <c r="K17" s="78">
        <f>Inputs!G16</f>
        <v>0.82702430000000005</v>
      </c>
      <c r="L17" s="78">
        <f t="shared" si="17"/>
        <v>8.2881863111999993E-3</v>
      </c>
      <c r="M17" s="78">
        <f>Inputs!H16</f>
        <v>0</v>
      </c>
      <c r="N17" s="78">
        <f>Inputs!I16</f>
        <v>5.8810624999999996</v>
      </c>
      <c r="O17" s="78">
        <f>Inputs!J16</f>
        <v>1.1486449999999999</v>
      </c>
      <c r="P17" s="83">
        <f>Inputs!K16</f>
        <v>0</v>
      </c>
      <c r="Q17" s="83">
        <f t="shared" si="0"/>
        <v>22.231846575694998</v>
      </c>
      <c r="R17" s="83"/>
      <c r="S17" s="82">
        <v>10</v>
      </c>
      <c r="T17" s="78">
        <f t="shared" si="33"/>
        <v>1.8795342400000004</v>
      </c>
      <c r="U17" s="78">
        <f t="shared" si="34"/>
        <v>2.27385591</v>
      </c>
      <c r="V17" s="78">
        <f t="shared" si="35"/>
        <v>0.118505862</v>
      </c>
      <c r="W17" s="78">
        <f t="shared" si="36"/>
        <v>3.2405561600000003E-5</v>
      </c>
      <c r="X17" s="78">
        <f t="shared" si="37"/>
        <v>2.6138055E-2</v>
      </c>
      <c r="Y17" s="78">
        <f t="shared" si="38"/>
        <v>0</v>
      </c>
      <c r="Z17" s="78">
        <f t="shared" si="39"/>
        <v>3.0630535000000004E-2</v>
      </c>
      <c r="AA17" s="78">
        <f t="shared" si="40"/>
        <v>4.0840712000000001E-2</v>
      </c>
      <c r="AB17" s="78">
        <f t="shared" si="41"/>
        <v>8.500000000000002E-2</v>
      </c>
      <c r="AC17" s="83">
        <f t="shared" si="42"/>
        <v>4.4545377195615998</v>
      </c>
      <c r="AE17" s="103">
        <v>10</v>
      </c>
      <c r="AF17" s="34">
        <v>1.8795342399999999</v>
      </c>
      <c r="AG17" s="34">
        <v>2.27385591</v>
      </c>
      <c r="AH17" s="34">
        <v>0.118505862</v>
      </c>
      <c r="AI17" s="34">
        <v>3.2405561600000003E-5</v>
      </c>
      <c r="AJ17" s="34">
        <v>4.6774830000000003E-2</v>
      </c>
      <c r="AK17" s="34">
        <v>0</v>
      </c>
      <c r="AL17" s="34">
        <v>3.0630535E-2</v>
      </c>
      <c r="AM17" s="34">
        <v>4.0840712000000001E-2</v>
      </c>
      <c r="AN17" s="34">
        <v>0</v>
      </c>
      <c r="AP17" s="103">
        <v>10</v>
      </c>
      <c r="AQ17" s="34">
        <f t="shared" si="43"/>
        <v>4.4408920985006262E-16</v>
      </c>
      <c r="AR17" s="34">
        <f t="shared" si="44"/>
        <v>0</v>
      </c>
      <c r="AS17" s="34">
        <f t="shared" si="45"/>
        <v>0</v>
      </c>
      <c r="AT17" s="34">
        <f t="shared" si="46"/>
        <v>0</v>
      </c>
      <c r="AU17" s="34">
        <f t="shared" si="2"/>
        <v>-2.0636775000000003E-2</v>
      </c>
      <c r="AV17" s="34">
        <f t="shared" si="47"/>
        <v>0</v>
      </c>
      <c r="AW17" s="34">
        <f t="shared" si="48"/>
        <v>3.4694469519536142E-18</v>
      </c>
      <c r="AX17" s="34">
        <f t="shared" si="49"/>
        <v>0</v>
      </c>
      <c r="AY17" s="34">
        <f t="shared" si="50"/>
        <v>8.500000000000002E-2</v>
      </c>
    </row>
    <row r="18" spans="1:51" ht="15.75">
      <c r="A18" s="1" t="s">
        <v>3123</v>
      </c>
      <c r="B18" s="11"/>
      <c r="F18" s="82">
        <v>16</v>
      </c>
      <c r="G18" s="78">
        <f>Inputs!C17</f>
        <v>3.6008882999999998</v>
      </c>
      <c r="H18" s="78">
        <f>Inputs!D17</f>
        <v>4.1685619999999997</v>
      </c>
      <c r="I18" s="78">
        <f>Inputs!E17</f>
        <v>0.56406719999999999</v>
      </c>
      <c r="J18" s="78">
        <f>Inputs!F17</f>
        <v>7.1203629999999998E-4</v>
      </c>
      <c r="K18" s="78">
        <f>Inputs!G17</f>
        <v>12.252212999999999</v>
      </c>
      <c r="L18" s="78">
        <f t="shared" si="17"/>
        <v>0.12263605580800001</v>
      </c>
      <c r="M18" s="78">
        <f>Inputs!H17</f>
        <v>0</v>
      </c>
      <c r="N18" s="78">
        <f>Inputs!I17</f>
        <v>4.5741595999999998</v>
      </c>
      <c r="O18" s="78">
        <f>Inputs!J17</f>
        <v>0</v>
      </c>
      <c r="P18" s="83">
        <f>Inputs!K17</f>
        <v>0</v>
      </c>
      <c r="Q18" s="83">
        <f t="shared" si="0"/>
        <v>25.1606021363</v>
      </c>
      <c r="R18" s="83"/>
      <c r="S18" s="82">
        <v>11</v>
      </c>
      <c r="T18" s="78">
        <f t="shared" si="33"/>
        <v>1.9512928800000002</v>
      </c>
      <c r="U18" s="78">
        <f t="shared" si="34"/>
        <v>0</v>
      </c>
      <c r="V18" s="78">
        <f t="shared" si="35"/>
        <v>2.8662046199999999E-2</v>
      </c>
      <c r="W18" s="78">
        <f t="shared" si="36"/>
        <v>3.0380211199999995E-6</v>
      </c>
      <c r="X18" s="78">
        <f t="shared" si="37"/>
        <v>2.4504425000000003E-3</v>
      </c>
      <c r="Y18" s="78">
        <f t="shared" si="38"/>
        <v>0</v>
      </c>
      <c r="Z18" s="78">
        <f t="shared" si="39"/>
        <v>1.2252212500000002E-2</v>
      </c>
      <c r="AA18" s="78">
        <f t="shared" si="40"/>
        <v>0.68918695000000008</v>
      </c>
      <c r="AB18" s="78">
        <f t="shared" si="41"/>
        <v>8.500000000000002E-2</v>
      </c>
      <c r="AC18" s="83">
        <f t="shared" si="42"/>
        <v>2.7688475692211201</v>
      </c>
      <c r="AE18" s="103">
        <v>11</v>
      </c>
      <c r="AF18" s="34">
        <v>1.95129288</v>
      </c>
      <c r="AG18" s="34">
        <v>0</v>
      </c>
      <c r="AH18" s="34">
        <v>2.8662046199999999E-2</v>
      </c>
      <c r="AI18" s="34">
        <v>3.0380211199999999E-6</v>
      </c>
      <c r="AJ18" s="34">
        <v>4.3327801999999997E-3</v>
      </c>
      <c r="AK18" s="34">
        <v>0</v>
      </c>
      <c r="AL18" s="34">
        <v>1.22522125E-2</v>
      </c>
      <c r="AM18" s="34">
        <v>0.68918694999999996</v>
      </c>
      <c r="AN18" s="34">
        <v>0</v>
      </c>
      <c r="AP18" s="103">
        <v>11</v>
      </c>
      <c r="AQ18" s="34">
        <f t="shared" si="43"/>
        <v>2.2204460492503131E-16</v>
      </c>
      <c r="AR18" s="34">
        <f t="shared" si="44"/>
        <v>0</v>
      </c>
      <c r="AS18" s="34">
        <f t="shared" si="45"/>
        <v>0</v>
      </c>
      <c r="AT18" s="34">
        <f t="shared" si="46"/>
        <v>-4.2351647362715017E-22</v>
      </c>
      <c r="AU18" s="34">
        <f t="shared" si="2"/>
        <v>-1.8823376999999994E-3</v>
      </c>
      <c r="AV18" s="34">
        <f t="shared" si="47"/>
        <v>0</v>
      </c>
      <c r="AW18" s="34">
        <f t="shared" si="48"/>
        <v>1.7347234759768071E-18</v>
      </c>
      <c r="AX18" s="34">
        <f t="shared" si="49"/>
        <v>1.1102230246251565E-16</v>
      </c>
      <c r="AY18" s="34">
        <f t="shared" si="50"/>
        <v>8.500000000000002E-2</v>
      </c>
    </row>
    <row r="19" spans="1:51" ht="15.75">
      <c r="A19" s="103" t="s">
        <v>3143</v>
      </c>
      <c r="B19" s="11"/>
      <c r="F19" s="82">
        <v>17</v>
      </c>
      <c r="G19" s="78">
        <f>Inputs!C18</f>
        <v>24.652784</v>
      </c>
      <c r="H19" s="78">
        <f>Inputs!D18</f>
        <v>0</v>
      </c>
      <c r="I19" s="78">
        <f>Inputs!E18</f>
        <v>0.32199552999999997</v>
      </c>
      <c r="J19" s="78">
        <f>Inputs!F18</f>
        <v>2.0248529999999999E-4</v>
      </c>
      <c r="K19" s="78">
        <f>Inputs!G18</f>
        <v>1.4932383</v>
      </c>
      <c r="L19" s="78">
        <f>W25+X25</f>
        <v>1.4964780648000001E-2</v>
      </c>
      <c r="M19" s="78">
        <f>Inputs!H18</f>
        <v>0</v>
      </c>
      <c r="N19" s="78">
        <f>Inputs!I18</f>
        <v>15.219547</v>
      </c>
      <c r="O19" s="78">
        <f>Inputs!J18</f>
        <v>1.8235885999999999</v>
      </c>
      <c r="P19" s="83">
        <f>Inputs!K18</f>
        <v>0</v>
      </c>
      <c r="Q19" s="83">
        <f t="shared" si="0"/>
        <v>43.511355915300001</v>
      </c>
      <c r="R19" s="83"/>
      <c r="S19" s="82">
        <v>12</v>
      </c>
      <c r="T19" s="78">
        <f t="shared" si="33"/>
        <v>2.5784945600000002</v>
      </c>
      <c r="U19" s="78">
        <f t="shared" si="34"/>
        <v>0</v>
      </c>
      <c r="V19" s="78">
        <f t="shared" si="35"/>
        <v>1.6984112399999998E-2</v>
      </c>
      <c r="W19" s="78">
        <f t="shared" si="36"/>
        <v>5.26337184E-5</v>
      </c>
      <c r="X19" s="78">
        <f t="shared" si="37"/>
        <v>4.2453910000000004E-2</v>
      </c>
      <c r="Y19" s="78">
        <f t="shared" si="38"/>
        <v>0</v>
      </c>
      <c r="Z19" s="78">
        <f t="shared" si="39"/>
        <v>0.51844160000000006</v>
      </c>
      <c r="AA19" s="78">
        <f t="shared" si="40"/>
        <v>0.11723069</v>
      </c>
      <c r="AB19" s="78">
        <f t="shared" si="41"/>
        <v>6.8000005099999993E-3</v>
      </c>
      <c r="AC19" s="83">
        <f t="shared" si="42"/>
        <v>3.2804575066284003</v>
      </c>
      <c r="AE19" s="103">
        <v>12</v>
      </c>
      <c r="AF19" s="34">
        <v>2.5784945600000002</v>
      </c>
      <c r="AG19" s="34">
        <v>0</v>
      </c>
      <c r="AH19" s="34">
        <v>1.6984112400000001E-2</v>
      </c>
      <c r="AI19" s="34">
        <v>5.26337184E-5</v>
      </c>
      <c r="AJ19" s="34">
        <v>7.143687E-2</v>
      </c>
      <c r="AK19" s="34">
        <v>0</v>
      </c>
      <c r="AL19" s="34">
        <v>0.51844159999999995</v>
      </c>
      <c r="AM19" s="34">
        <v>0.11723069</v>
      </c>
      <c r="AN19" s="34">
        <v>0</v>
      </c>
      <c r="AP19" s="103">
        <v>12</v>
      </c>
      <c r="AQ19" s="34">
        <f t="shared" si="43"/>
        <v>0</v>
      </c>
      <c r="AR19" s="34">
        <f t="shared" si="44"/>
        <v>0</v>
      </c>
      <c r="AS19" s="34">
        <f t="shared" si="45"/>
        <v>-3.4694469519536142E-18</v>
      </c>
      <c r="AT19" s="34">
        <f t="shared" si="46"/>
        <v>0</v>
      </c>
      <c r="AU19" s="34">
        <f t="shared" si="2"/>
        <v>-2.8982959999999995E-2</v>
      </c>
      <c r="AV19" s="34">
        <f t="shared" si="47"/>
        <v>0</v>
      </c>
      <c r="AW19" s="34">
        <f t="shared" si="48"/>
        <v>1.1102230246251565E-16</v>
      </c>
      <c r="AX19" s="34">
        <f t="shared" si="49"/>
        <v>0</v>
      </c>
      <c r="AY19" s="34">
        <f t="shared" si="50"/>
        <v>6.8000005099999993E-3</v>
      </c>
    </row>
    <row r="20" spans="1:51" ht="15.75">
      <c r="A20" s="103" t="s">
        <v>3144</v>
      </c>
      <c r="B20" s="11"/>
      <c r="F20" s="82">
        <v>18</v>
      </c>
      <c r="G20" s="78">
        <f>Inputs!C19</f>
        <v>0.80498886000000003</v>
      </c>
      <c r="H20" s="78">
        <f>Inputs!D19</f>
        <v>6.3594116999999999</v>
      </c>
      <c r="I20" s="78">
        <f>Inputs!E19</f>
        <v>0.35038580000000003</v>
      </c>
      <c r="J20" s="78">
        <f>Inputs!F19</f>
        <v>6.4748349999999997E-4</v>
      </c>
      <c r="K20" s="78">
        <f>Inputs!G19</f>
        <v>8.8894415000000002</v>
      </c>
      <c r="L20" s="78">
        <f>W26+X26</f>
        <v>8.8998012360000003E-2</v>
      </c>
      <c r="M20" s="78">
        <f>Inputs!H19</f>
        <v>0</v>
      </c>
      <c r="N20" s="78">
        <f>Inputs!I19</f>
        <v>0.43209475000000003</v>
      </c>
      <c r="O20" s="78">
        <f>Inputs!J19</f>
        <v>1.7938468000000001</v>
      </c>
      <c r="P20" s="83">
        <f>Inputs!K19</f>
        <v>0.5</v>
      </c>
      <c r="Q20" s="83">
        <f t="shared" si="0"/>
        <v>19.1308168935</v>
      </c>
      <c r="R20" s="83"/>
      <c r="S20" s="82">
        <v>13</v>
      </c>
      <c r="T20" s="78">
        <f t="shared" si="33"/>
        <v>0.62237144000000011</v>
      </c>
      <c r="U20" s="78">
        <f t="shared" si="34"/>
        <v>0</v>
      </c>
      <c r="V20" s="78">
        <f t="shared" si="35"/>
        <v>6.6756587400000011E-2</v>
      </c>
      <c r="W20" s="78">
        <f t="shared" si="36"/>
        <v>1.8278760800000005E-5</v>
      </c>
      <c r="X20" s="78">
        <f t="shared" si="37"/>
        <v>1.4743495000000002E-2</v>
      </c>
      <c r="Y20" s="78">
        <f t="shared" si="38"/>
        <v>0</v>
      </c>
      <c r="Z20" s="78">
        <f t="shared" si="39"/>
        <v>0.73717480000000002</v>
      </c>
      <c r="AA20" s="78">
        <f t="shared" si="40"/>
        <v>0.36858740000000001</v>
      </c>
      <c r="AB20" s="78">
        <f t="shared" si="41"/>
        <v>6.8000005099999993E-3</v>
      </c>
      <c r="AC20" s="83">
        <f t="shared" si="42"/>
        <v>1.8164520016708001</v>
      </c>
      <c r="AE20" s="103">
        <v>13</v>
      </c>
      <c r="AF20" s="34">
        <v>0.62237144</v>
      </c>
      <c r="AG20" s="34">
        <v>0</v>
      </c>
      <c r="AH20" s="34">
        <v>6.6756587399999998E-2</v>
      </c>
      <c r="AI20" s="34">
        <v>1.8278760799999999E-5</v>
      </c>
      <c r="AJ20" s="34">
        <v>2.4808770000000001E-2</v>
      </c>
      <c r="AK20" s="34">
        <v>0</v>
      </c>
      <c r="AL20" s="34">
        <v>0.73717480000000002</v>
      </c>
      <c r="AM20" s="34">
        <v>0.36858740000000001</v>
      </c>
      <c r="AN20" s="34">
        <v>0</v>
      </c>
      <c r="AP20" s="103">
        <v>13</v>
      </c>
      <c r="AQ20" s="34">
        <f t="shared" si="43"/>
        <v>1.1102230246251565E-16</v>
      </c>
      <c r="AR20" s="34">
        <f t="shared" si="44"/>
        <v>0</v>
      </c>
      <c r="AS20" s="34">
        <f t="shared" si="45"/>
        <v>1.3877787807814457E-17</v>
      </c>
      <c r="AT20" s="34">
        <f t="shared" si="46"/>
        <v>6.7762635780344027E-21</v>
      </c>
      <c r="AU20" s="34">
        <f t="shared" si="2"/>
        <v>-1.0065274999999999E-2</v>
      </c>
      <c r="AV20" s="34">
        <f t="shared" si="47"/>
        <v>0</v>
      </c>
      <c r="AW20" s="34">
        <f t="shared" si="48"/>
        <v>0</v>
      </c>
      <c r="AX20" s="34">
        <f t="shared" si="49"/>
        <v>0</v>
      </c>
      <c r="AY20" s="34">
        <f t="shared" si="50"/>
        <v>6.8000005099999993E-3</v>
      </c>
    </row>
    <row r="21" spans="1:51" ht="15.75">
      <c r="A21" s="10" t="s">
        <v>3145</v>
      </c>
      <c r="B21" s="11"/>
      <c r="F21" s="82">
        <v>19</v>
      </c>
      <c r="G21" s="78">
        <f>Inputs!C20</f>
        <v>5.8072400000000002</v>
      </c>
      <c r="H21" s="78">
        <f>Inputs!D20</f>
        <v>8.2048489999999994</v>
      </c>
      <c r="I21" s="78">
        <f>Inputs!E20</f>
        <v>4.3771266999999998</v>
      </c>
      <c r="J21" s="78">
        <f>Inputs!F20</f>
        <v>0</v>
      </c>
      <c r="K21" s="78">
        <f>Inputs!G20</f>
        <v>0</v>
      </c>
      <c r="L21" s="78">
        <f>W27+X27</f>
        <v>0</v>
      </c>
      <c r="M21" s="78">
        <f>Inputs!H20</f>
        <v>0</v>
      </c>
      <c r="N21" s="78">
        <f>Inputs!I20</f>
        <v>0</v>
      </c>
      <c r="O21" s="78">
        <f>Inputs!J20</f>
        <v>37.179336999999997</v>
      </c>
      <c r="P21" s="83">
        <f>Inputs!K20</f>
        <v>0</v>
      </c>
      <c r="Q21" s="83">
        <f t="shared" si="0"/>
        <v>55.568552699999998</v>
      </c>
      <c r="R21" s="83"/>
      <c r="S21" s="82">
        <v>14</v>
      </c>
      <c r="T21" s="78">
        <f t="shared" si="33"/>
        <v>3.1363204800000002</v>
      </c>
      <c r="U21" s="78">
        <f t="shared" si="34"/>
        <v>0</v>
      </c>
      <c r="V21" s="78">
        <f t="shared" si="35"/>
        <v>5.8805999999999997E-3</v>
      </c>
      <c r="W21" s="78">
        <f t="shared" si="36"/>
        <v>0</v>
      </c>
      <c r="X21" s="78">
        <f t="shared" si="37"/>
        <v>0</v>
      </c>
      <c r="Y21" s="78">
        <f t="shared" si="38"/>
        <v>0</v>
      </c>
      <c r="Z21" s="78">
        <f t="shared" si="39"/>
        <v>0</v>
      </c>
      <c r="AA21" s="78">
        <f t="shared" si="40"/>
        <v>0</v>
      </c>
      <c r="AB21" s="78">
        <f t="shared" si="41"/>
        <v>0</v>
      </c>
      <c r="AC21" s="83">
        <f t="shared" si="42"/>
        <v>3.14220108</v>
      </c>
      <c r="AE21" s="103">
        <v>14</v>
      </c>
      <c r="AF21" s="34">
        <v>3.1363204800000002</v>
      </c>
      <c r="AG21" s="34">
        <v>0</v>
      </c>
      <c r="AH21" s="34">
        <v>5.8805999999999997E-3</v>
      </c>
      <c r="AI21" s="34">
        <v>0</v>
      </c>
      <c r="AJ21" s="34">
        <v>0</v>
      </c>
      <c r="AK21" s="34">
        <v>0</v>
      </c>
      <c r="AL21" s="34">
        <v>0</v>
      </c>
      <c r="AM21" s="34">
        <v>0</v>
      </c>
      <c r="AN21" s="34">
        <v>0</v>
      </c>
      <c r="AP21" s="103">
        <v>14</v>
      </c>
      <c r="AQ21" s="34">
        <f t="shared" si="43"/>
        <v>0</v>
      </c>
      <c r="AR21" s="34">
        <f t="shared" si="44"/>
        <v>0</v>
      </c>
      <c r="AS21" s="34">
        <f t="shared" si="45"/>
        <v>0</v>
      </c>
      <c r="AT21" s="34">
        <f t="shared" si="46"/>
        <v>0</v>
      </c>
      <c r="AU21" s="34">
        <f t="shared" si="2"/>
        <v>0</v>
      </c>
      <c r="AV21" s="34">
        <f t="shared" si="47"/>
        <v>0</v>
      </c>
      <c r="AW21" s="34">
        <f t="shared" si="48"/>
        <v>0</v>
      </c>
      <c r="AX21" s="34">
        <f t="shared" si="49"/>
        <v>0</v>
      </c>
      <c r="AY21" s="34">
        <f t="shared" si="50"/>
        <v>0</v>
      </c>
    </row>
    <row r="22" spans="1:51" ht="15.75">
      <c r="A22" s="10" t="s">
        <v>3146</v>
      </c>
      <c r="B22" s="11"/>
      <c r="F22" s="82">
        <v>20</v>
      </c>
      <c r="G22" s="78">
        <f>Inputs!C21</f>
        <v>1.5093540999999999</v>
      </c>
      <c r="H22" s="78">
        <f>Inputs!D21</f>
        <v>2.1303453000000001</v>
      </c>
      <c r="I22" s="78">
        <f>Inputs!E21</f>
        <v>0</v>
      </c>
      <c r="J22" s="78">
        <f>Inputs!F21</f>
        <v>0</v>
      </c>
      <c r="K22" s="78">
        <f>Inputs!G21</f>
        <v>0</v>
      </c>
      <c r="L22" s="78">
        <f t="shared" ref="L22:L66" si="51">W29+X29</f>
        <v>0</v>
      </c>
      <c r="M22" s="78">
        <f>Inputs!H21</f>
        <v>0</v>
      </c>
      <c r="N22" s="78">
        <f>Inputs!I21</f>
        <v>0</v>
      </c>
      <c r="O22" s="78">
        <f>Inputs!J21</f>
        <v>0</v>
      </c>
      <c r="P22" s="83">
        <f>Inputs!K21</f>
        <v>3.0000002000000001</v>
      </c>
      <c r="Q22" s="83">
        <f t="shared" si="0"/>
        <v>6.6396996000000001</v>
      </c>
      <c r="R22" s="83"/>
      <c r="S22" s="82">
        <v>15</v>
      </c>
      <c r="T22" s="78">
        <f t="shared" si="33"/>
        <v>2.2355691200000005</v>
      </c>
      <c r="U22" s="78">
        <f t="shared" si="34"/>
        <v>0</v>
      </c>
      <c r="V22" s="78">
        <f t="shared" si="35"/>
        <v>7.2485213400000012E-2</v>
      </c>
      <c r="W22" s="78">
        <f t="shared" si="36"/>
        <v>1.7943311200000001E-5</v>
      </c>
      <c r="X22" s="78">
        <f t="shared" si="37"/>
        <v>8.270243E-3</v>
      </c>
      <c r="Y22" s="78">
        <f t="shared" si="38"/>
        <v>0</v>
      </c>
      <c r="Z22" s="78">
        <f t="shared" si="39"/>
        <v>0.29405312499999997</v>
      </c>
      <c r="AA22" s="78">
        <f t="shared" si="40"/>
        <v>0.11486450000000001</v>
      </c>
      <c r="AB22" s="78">
        <f t="shared" si="41"/>
        <v>0</v>
      </c>
      <c r="AC22" s="83">
        <f t="shared" si="42"/>
        <v>2.7252601447112004</v>
      </c>
      <c r="AE22" s="103">
        <v>15</v>
      </c>
      <c r="AF22" s="34">
        <v>2.2355691200000001</v>
      </c>
      <c r="AG22" s="34">
        <v>0</v>
      </c>
      <c r="AH22" s="34">
        <v>7.2485213399999998E-2</v>
      </c>
      <c r="AI22" s="34">
        <v>1.7943311200000001E-5</v>
      </c>
      <c r="AJ22" s="34">
        <v>1.1751520999999999E-2</v>
      </c>
      <c r="AK22" s="34">
        <v>0</v>
      </c>
      <c r="AL22" s="34">
        <v>0.29405312500000003</v>
      </c>
      <c r="AM22" s="34">
        <v>0.11486449999999999</v>
      </c>
      <c r="AN22" s="34">
        <v>0</v>
      </c>
      <c r="AP22" s="103">
        <v>15</v>
      </c>
      <c r="AQ22" s="34">
        <f t="shared" si="43"/>
        <v>4.4408920985006262E-16</v>
      </c>
      <c r="AR22" s="34">
        <f t="shared" si="44"/>
        <v>0</v>
      </c>
      <c r="AS22" s="34">
        <f t="shared" si="45"/>
        <v>1.3877787807814457E-17</v>
      </c>
      <c r="AT22" s="34">
        <f t="shared" si="46"/>
        <v>0</v>
      </c>
      <c r="AU22" s="34">
        <f t="shared" si="2"/>
        <v>-3.4812779999999991E-3</v>
      </c>
      <c r="AV22" s="34">
        <f t="shared" si="47"/>
        <v>0</v>
      </c>
      <c r="AW22" s="34">
        <f t="shared" si="48"/>
        <v>-5.5511151231257827E-17</v>
      </c>
      <c r="AX22" s="34">
        <f t="shared" si="49"/>
        <v>1.3877787807814457E-17</v>
      </c>
      <c r="AY22" s="34">
        <f t="shared" si="50"/>
        <v>0</v>
      </c>
    </row>
    <row r="23" spans="1:51" ht="15.75">
      <c r="A23" s="10"/>
      <c r="B23" s="11"/>
      <c r="F23" s="82">
        <v>21</v>
      </c>
      <c r="G23" s="78">
        <f>Inputs!C22</f>
        <v>0.63249122999999996</v>
      </c>
      <c r="H23" s="78">
        <f>Inputs!D22</f>
        <v>0</v>
      </c>
      <c r="I23" s="78">
        <f>Inputs!E22</f>
        <v>0</v>
      </c>
      <c r="J23" s="78">
        <f>Inputs!F22</f>
        <v>4.1298094E-6</v>
      </c>
      <c r="K23" s="78">
        <f>Inputs!G22</f>
        <v>5.3297116999999998E-2</v>
      </c>
      <c r="L23" s="78">
        <f t="shared" si="51"/>
        <v>5.33631939504E-4</v>
      </c>
      <c r="M23" s="78">
        <f>Inputs!H22</f>
        <v>0</v>
      </c>
      <c r="N23" s="78">
        <f>Inputs!I22</f>
        <v>4.9185615</v>
      </c>
      <c r="O23" s="78">
        <f>Inputs!J22</f>
        <v>5.7004694999999996</v>
      </c>
      <c r="P23" s="83">
        <f>Inputs!K22</f>
        <v>0</v>
      </c>
      <c r="Q23" s="83">
        <f t="shared" si="0"/>
        <v>11.3048234768094</v>
      </c>
      <c r="R23" s="83"/>
      <c r="S23" s="82">
        <v>16</v>
      </c>
      <c r="T23" s="78">
        <f t="shared" si="33"/>
        <v>0.57614212800000009</v>
      </c>
      <c r="U23" s="78">
        <f t="shared" si="34"/>
        <v>0.70865554000000008</v>
      </c>
      <c r="V23" s="78">
        <f t="shared" si="35"/>
        <v>0.101532096</v>
      </c>
      <c r="W23" s="78">
        <f t="shared" si="36"/>
        <v>1.13925808E-4</v>
      </c>
      <c r="X23" s="78">
        <f t="shared" si="37"/>
        <v>0.12252213000000001</v>
      </c>
      <c r="Y23" s="78">
        <f t="shared" si="38"/>
        <v>0</v>
      </c>
      <c r="Z23" s="78">
        <f t="shared" si="39"/>
        <v>0.22870798000000003</v>
      </c>
      <c r="AA23" s="78">
        <f t="shared" si="40"/>
        <v>0</v>
      </c>
      <c r="AB23" s="78">
        <f t="shared" si="41"/>
        <v>0</v>
      </c>
      <c r="AC23" s="83">
        <f t="shared" si="42"/>
        <v>1.7376737998080001</v>
      </c>
      <c r="AE23" s="103">
        <v>16</v>
      </c>
      <c r="AF23" s="110">
        <v>0.57614212799999998</v>
      </c>
      <c r="AG23" s="110">
        <v>0.70865553999999997</v>
      </c>
      <c r="AH23" s="110">
        <v>0.101532096</v>
      </c>
      <c r="AI23" s="112">
        <v>1.13925808E-4</v>
      </c>
      <c r="AJ23" s="112">
        <v>0.18784110000000001</v>
      </c>
      <c r="AK23" s="110">
        <v>0</v>
      </c>
      <c r="AL23" s="110">
        <v>0.22870798000000001</v>
      </c>
      <c r="AM23" s="110">
        <v>0</v>
      </c>
      <c r="AN23" s="34">
        <v>0</v>
      </c>
      <c r="AP23" s="103">
        <v>16</v>
      </c>
      <c r="AQ23" s="34">
        <f t="shared" si="43"/>
        <v>1.1102230246251565E-16</v>
      </c>
      <c r="AR23" s="34">
        <f t="shared" si="44"/>
        <v>1.1102230246251565E-16</v>
      </c>
      <c r="AS23" s="34">
        <f t="shared" si="45"/>
        <v>0</v>
      </c>
      <c r="AT23" s="34">
        <f t="shared" si="46"/>
        <v>0</v>
      </c>
      <c r="AU23" s="34">
        <f t="shared" si="2"/>
        <v>-6.5318970000000004E-2</v>
      </c>
      <c r="AV23" s="34">
        <f t="shared" si="47"/>
        <v>0</v>
      </c>
      <c r="AW23" s="34">
        <f t="shared" si="48"/>
        <v>2.7755575615628914E-17</v>
      </c>
      <c r="AX23" s="34">
        <f t="shared" si="49"/>
        <v>0</v>
      </c>
      <c r="AY23" s="34">
        <f t="shared" si="50"/>
        <v>0</v>
      </c>
    </row>
    <row r="24" spans="1:51" ht="15.75">
      <c r="A24" s="10"/>
      <c r="B24" s="11"/>
      <c r="F24" s="82">
        <v>22</v>
      </c>
      <c r="G24" s="78">
        <f>Inputs!C23</f>
        <v>4.1255674000000004</v>
      </c>
      <c r="H24" s="78">
        <f>Inputs!D23</f>
        <v>0</v>
      </c>
      <c r="I24" s="78">
        <f>Inputs!E23</f>
        <v>0</v>
      </c>
      <c r="J24" s="78">
        <f>Inputs!F23</f>
        <v>6.8925109999999997E-6</v>
      </c>
      <c r="K24" s="78">
        <f>Inputs!G23</f>
        <v>8.8951059999999998E-2</v>
      </c>
      <c r="L24" s="78">
        <f t="shared" si="51"/>
        <v>8.9061340176E-4</v>
      </c>
      <c r="M24" s="78">
        <f>Inputs!H23</f>
        <v>0</v>
      </c>
      <c r="N24" s="78">
        <f>Inputs!I23</f>
        <v>8.8951059999999998E-2</v>
      </c>
      <c r="O24" s="78">
        <f>Inputs!J23</f>
        <v>8.8951059999999998E-2</v>
      </c>
      <c r="P24" s="83">
        <f>Inputs!K23</f>
        <v>4.0000002999999999E-2</v>
      </c>
      <c r="Q24" s="83">
        <f t="shared" si="0"/>
        <v>4.4324274755110018</v>
      </c>
      <c r="R24" s="83"/>
      <c r="T24" s="78"/>
      <c r="U24" s="78"/>
      <c r="V24" s="78"/>
      <c r="W24" s="78"/>
      <c r="X24" s="78"/>
      <c r="Y24" s="78"/>
      <c r="Z24" s="78"/>
      <c r="AA24" s="78"/>
      <c r="AB24" s="78"/>
      <c r="AC24" s="83"/>
      <c r="AF24" s="34"/>
      <c r="AG24" s="34"/>
      <c r="AH24" s="34"/>
      <c r="AI24" s="112">
        <v>0.12</v>
      </c>
      <c r="AJ24" s="112">
        <v>0</v>
      </c>
      <c r="AK24" s="34"/>
      <c r="AL24" s="34"/>
      <c r="AM24" s="110"/>
      <c r="AN24" s="34"/>
      <c r="AU24" s="34" t="str">
        <f t="shared" si="2"/>
        <v/>
      </c>
    </row>
    <row r="25" spans="1:51">
      <c r="F25" s="82">
        <v>23</v>
      </c>
      <c r="G25" s="78">
        <f>Inputs!C24</f>
        <v>3.7805727</v>
      </c>
      <c r="H25" s="78">
        <f>Inputs!D24</f>
        <v>0</v>
      </c>
      <c r="I25" s="78">
        <f>Inputs!E24</f>
        <v>5.0211229999999997E-3</v>
      </c>
      <c r="J25" s="78">
        <f>Inputs!F24</f>
        <v>1.9358486E-3</v>
      </c>
      <c r="K25" s="78">
        <f>Inputs!G24</f>
        <v>24.983027</v>
      </c>
      <c r="L25" s="78">
        <f t="shared" si="51"/>
        <v>0.25014000577600004</v>
      </c>
      <c r="M25" s="78">
        <f>Inputs!H24</f>
        <v>0</v>
      </c>
      <c r="N25" s="78">
        <f>Inputs!I24</f>
        <v>24.983027</v>
      </c>
      <c r="O25" s="78">
        <f>Inputs!J24</f>
        <v>3.6321677999999999</v>
      </c>
      <c r="P25" s="83">
        <f>Inputs!K24</f>
        <v>4.0000002999999999E-2</v>
      </c>
      <c r="Q25" s="83">
        <f t="shared" si="0"/>
        <v>57.425751474599998</v>
      </c>
      <c r="R25" s="83"/>
      <c r="S25" s="82">
        <v>17</v>
      </c>
      <c r="T25" s="78">
        <f>($C$2*G19*$B$5)+($C$2*G19*$C$5)</f>
        <v>3.9444454400000004</v>
      </c>
      <c r="U25" s="78">
        <f>($C$2*H19*$B$6)+($C$2*H19*$C$6)</f>
        <v>0</v>
      </c>
      <c r="V25" s="78">
        <f>($C$2*I19*$B$7)+($C$2*I19*$C$7)</f>
        <v>5.7959195399999996E-2</v>
      </c>
      <c r="W25" s="78">
        <f>($C$2*J19*$B$8)+($C$2*J19*$C$8)+($C$2*J19*$D$8)</f>
        <v>3.2397648000000001E-5</v>
      </c>
      <c r="X25" s="78">
        <f>($C$2*K19*$B$9)+($C$2*K19*$C$9)+($C$2*K19*$D$9)</f>
        <v>1.4932383E-2</v>
      </c>
      <c r="Y25" s="78">
        <f>($C$2*M19*$B$10)+($C$2*M19*$C$10)+($C$2*M19*$D$10)</f>
        <v>0</v>
      </c>
      <c r="Z25" s="78">
        <f>($C$2*N19*$B$11)+($C$2*N19*$C$11)+($C$2*N19*$D$11)</f>
        <v>0.76097735000000011</v>
      </c>
      <c r="AA25" s="78">
        <f>($C$2*O19*$B$12)+($C$2*O19*$C$12)+($C$2*O19*$D$12)</f>
        <v>0.18235886000000001</v>
      </c>
      <c r="AB25" s="78">
        <f>($C$2*P19*$B$13)+($C$2*P19*$C$13)</f>
        <v>0</v>
      </c>
      <c r="AC25" s="83">
        <f>SUM(T25,U25,V25,W25,X25,Y25,Z25,AA25,AB25)</f>
        <v>4.960705626048</v>
      </c>
      <c r="AE25" s="103">
        <v>17</v>
      </c>
      <c r="AF25" s="34">
        <v>3.94444544</v>
      </c>
      <c r="AG25" s="34">
        <v>0</v>
      </c>
      <c r="AH25" s="34">
        <v>5.7959195400000003E-2</v>
      </c>
      <c r="AI25" s="34">
        <v>3.2397648000000001E-5</v>
      </c>
      <c r="AJ25" s="34">
        <v>2.1218026000000001E-2</v>
      </c>
      <c r="AK25" s="34">
        <v>0</v>
      </c>
      <c r="AL25" s="34">
        <v>0.76097735</v>
      </c>
      <c r="AM25" s="34">
        <v>0.18235886000000001</v>
      </c>
      <c r="AN25" s="34">
        <v>0</v>
      </c>
      <c r="AP25" s="103">
        <v>17</v>
      </c>
      <c r="AQ25" s="34">
        <f t="shared" ref="AQ25:AQ27" si="52">IF(T25="","",(T25-AF25))</f>
        <v>4.4408920985006262E-16</v>
      </c>
      <c r="AR25" s="34">
        <f t="shared" ref="AR25:AR27" si="53">IF(U25="","",(U25-AG25))</f>
        <v>0</v>
      </c>
      <c r="AS25" s="34">
        <f t="shared" ref="AS25:AS27" si="54">IF(V25="","",(V25-AH25))</f>
        <v>-6.9388939039072284E-18</v>
      </c>
      <c r="AT25" s="34">
        <f t="shared" ref="AT25:AT27" si="55">IF(W25="","",(W25-AI25))</f>
        <v>0</v>
      </c>
      <c r="AU25" s="34">
        <f t="shared" si="2"/>
        <v>-6.2856430000000005E-3</v>
      </c>
      <c r="AV25" s="34">
        <f t="shared" ref="AV25:AV27" si="56">IF(Y25="","",(Y25-AK25))</f>
        <v>0</v>
      </c>
      <c r="AW25" s="34">
        <f t="shared" ref="AW25:AW27" si="57">IF(Z25="","",(Z25-AL25))</f>
        <v>1.1102230246251565E-16</v>
      </c>
      <c r="AX25" s="34">
        <f t="shared" ref="AX25:AX27" si="58">IF(AA25="","",(AA25-AM25))</f>
        <v>0</v>
      </c>
      <c r="AY25" s="34">
        <f t="shared" ref="AY25:AY27" si="59">IF(AB25="","",(AB25-AN25))</f>
        <v>0</v>
      </c>
    </row>
    <row r="26" spans="1:51">
      <c r="F26" s="82">
        <v>24</v>
      </c>
      <c r="G26" s="78">
        <f>Inputs!C25</f>
        <v>3.6799490000000001</v>
      </c>
      <c r="H26" s="78">
        <f>Inputs!D25</f>
        <v>1.8687241000000001</v>
      </c>
      <c r="I26" s="78">
        <f>Inputs!E25</f>
        <v>0.17249763000000001</v>
      </c>
      <c r="J26" s="78">
        <f>Inputs!F25</f>
        <v>1.1867272E-4</v>
      </c>
      <c r="K26" s="78">
        <f>Inputs!G25</f>
        <v>2.0420356000000002</v>
      </c>
      <c r="L26" s="78">
        <f t="shared" si="51"/>
        <v>2.0439343635200002E-2</v>
      </c>
      <c r="M26" s="78">
        <f>Inputs!H25</f>
        <v>0</v>
      </c>
      <c r="N26" s="78">
        <f>Inputs!I25</f>
        <v>0.72364629999999996</v>
      </c>
      <c r="O26" s="78">
        <f>Inputs!J25</f>
        <v>1.1486448</v>
      </c>
      <c r="P26" s="83">
        <f>Inputs!K25</f>
        <v>3.0000002000000001</v>
      </c>
      <c r="Q26" s="83">
        <f t="shared" si="0"/>
        <v>12.635616302720001</v>
      </c>
      <c r="R26" s="83"/>
      <c r="S26" s="82">
        <v>18</v>
      </c>
      <c r="T26" s="78">
        <f>($C$2*G20*$B$5)+($C$2*G20*$C$5)</f>
        <v>0.12879821760000001</v>
      </c>
      <c r="U26" s="78">
        <f>($C$2*H20*$B$6)+($C$2*H20*$C$6)</f>
        <v>1.0810999890000001</v>
      </c>
      <c r="V26" s="78">
        <f>($C$2*I20*$B$7)+($C$2*I20*$C$7)</f>
        <v>6.3069444000000016E-2</v>
      </c>
      <c r="W26" s="78">
        <f>($C$2*J20*$B$8)+($C$2*J20*$C$8)+($C$2*J20*$D$8)</f>
        <v>1.0359735999999999E-4</v>
      </c>
      <c r="X26" s="78">
        <f>($C$2*K20*$B$9)+($C$2*K20*$C$9)+($C$2*K20*$D$9)</f>
        <v>8.8894415000000004E-2</v>
      </c>
      <c r="Y26" s="78">
        <f>($C$2*M20*$B$10)+($C$2*M20*$C$10)+($C$2*M20*$D$10)</f>
        <v>0</v>
      </c>
      <c r="Z26" s="78">
        <f>($C$2*N20*$B$11)+($C$2*N20*$C$11)+($C$2*N20*$D$11)</f>
        <v>2.1604737500000006E-2</v>
      </c>
      <c r="AA26" s="78">
        <f>($C$2*O20*$B$12)+($C$2*O20*$C$12)+($C$2*O20*$D$12)</f>
        <v>0.17938468000000002</v>
      </c>
      <c r="AB26" s="78">
        <f>($C$2*P20*$B$13)+($C$2*P20*$C$13)</f>
        <v>8.500000000000002E-2</v>
      </c>
      <c r="AC26" s="83">
        <f>SUM(T26,U26,V26,W26,X26,Y26,Z26,AA26,AB26)</f>
        <v>1.6479550804600001</v>
      </c>
      <c r="AE26" s="103">
        <v>18</v>
      </c>
      <c r="AF26" s="34">
        <v>0.12879821759999999</v>
      </c>
      <c r="AG26" s="34">
        <v>1.0810999889999999</v>
      </c>
      <c r="AH26" s="34">
        <v>6.3069444000000002E-2</v>
      </c>
      <c r="AI26" s="34">
        <v>1.0359736E-4</v>
      </c>
      <c r="AJ26" s="34">
        <v>0.15281102999999999</v>
      </c>
      <c r="AK26" s="34">
        <v>0</v>
      </c>
      <c r="AL26" s="34">
        <v>2.1604737499999999E-2</v>
      </c>
      <c r="AM26" s="34">
        <v>0.17938467999999999</v>
      </c>
      <c r="AN26" s="34">
        <v>0</v>
      </c>
      <c r="AP26" s="103">
        <v>18</v>
      </c>
      <c r="AQ26" s="34">
        <f t="shared" si="52"/>
        <v>2.7755575615628914E-17</v>
      </c>
      <c r="AR26" s="34">
        <f t="shared" si="53"/>
        <v>2.2204460492503131E-16</v>
      </c>
      <c r="AS26" s="34">
        <f t="shared" si="54"/>
        <v>1.3877787807814457E-17</v>
      </c>
      <c r="AT26" s="34">
        <f t="shared" si="55"/>
        <v>-1.3552527156068805E-20</v>
      </c>
      <c r="AU26" s="34">
        <f t="shared" si="2"/>
        <v>-6.3916614999999982E-2</v>
      </c>
      <c r="AV26" s="34">
        <f t="shared" si="56"/>
        <v>0</v>
      </c>
      <c r="AW26" s="34">
        <f t="shared" si="57"/>
        <v>6.9388939039072284E-18</v>
      </c>
      <c r="AX26" s="34">
        <f t="shared" si="58"/>
        <v>2.7755575615628914E-17</v>
      </c>
      <c r="AY26" s="34">
        <f t="shared" si="59"/>
        <v>8.500000000000002E-2</v>
      </c>
    </row>
    <row r="27" spans="1:51">
      <c r="F27" s="82">
        <v>25</v>
      </c>
      <c r="G27" s="78">
        <f>Inputs!C26</f>
        <v>6.7843312999999998</v>
      </c>
      <c r="H27" s="78">
        <f>Inputs!D26</f>
        <v>1.5363070000000001</v>
      </c>
      <c r="I27" s="78">
        <f>Inputs!E26</f>
        <v>1.372506</v>
      </c>
      <c r="J27" s="78">
        <f>Inputs!F26</f>
        <v>2.2808894999999999E-4</v>
      </c>
      <c r="K27" s="78">
        <f>Inputs!G26</f>
        <v>1.9623963</v>
      </c>
      <c r="L27" s="78">
        <f t="shared" si="51"/>
        <v>1.9660457232000002E-2</v>
      </c>
      <c r="M27" s="78">
        <f>Inputs!H26</f>
        <v>0</v>
      </c>
      <c r="N27" s="78">
        <f>Inputs!I26</f>
        <v>16.413972999999999</v>
      </c>
      <c r="O27" s="78">
        <f>Inputs!J26</f>
        <v>0</v>
      </c>
      <c r="P27" s="83">
        <f>Inputs!K26</f>
        <v>3.0000002000000001</v>
      </c>
      <c r="Q27" s="83">
        <f t="shared" si="0"/>
        <v>31.069741888949995</v>
      </c>
      <c r="R27" s="83"/>
      <c r="S27" s="82">
        <v>19</v>
      </c>
      <c r="T27" s="78">
        <f>($C$2*G21*$B$5)+($C$2*G21*$C$5)</f>
        <v>0.92915840000000005</v>
      </c>
      <c r="U27" s="78">
        <f>($C$2*H21*$B$6)+($C$2*H21*$C$6)</f>
        <v>1.3948243300000001</v>
      </c>
      <c r="V27" s="78">
        <f>($C$2*I21*$B$7)+($C$2*I21*$C$7)</f>
        <v>0.78788280600000005</v>
      </c>
      <c r="W27" s="78">
        <f>($C$2*J21*$B$8)+($C$2*J21*$C$8)+($C$2*J21*$D$8)</f>
        <v>0</v>
      </c>
      <c r="X27" s="78">
        <f>($C$2*K21*$B$9)+($C$2*K21*$C$9)+($C$2*K21*$D$9)</f>
        <v>0</v>
      </c>
      <c r="Y27" s="78">
        <f>($C$2*M21*$B$10)+($C$2*M21*$C$10)+($C$2*M21*$D$10)</f>
        <v>0</v>
      </c>
      <c r="Z27" s="78">
        <f>($C$2*N21*$B$11)+($C$2*N21*$C$11)+($C$2*N21*$D$11)</f>
        <v>0</v>
      </c>
      <c r="AA27" s="78">
        <f>($C$2*O21*$B$12)+($C$2*O21*$C$12)+($C$2*O21*$D$12)</f>
        <v>3.7179337000000001</v>
      </c>
      <c r="AB27" s="78">
        <f>($C$2*P21*$B$13)+($C$2*P21*$C$13)</f>
        <v>0</v>
      </c>
      <c r="AC27" s="83">
        <f>SUM(T27,U27,V27,W27,X27,Y27,Z27,AA27,AB27)</f>
        <v>6.8297992359999995</v>
      </c>
      <c r="AE27" s="103">
        <v>19</v>
      </c>
      <c r="AF27" s="112">
        <v>0.92915840000000005</v>
      </c>
      <c r="AG27" s="112">
        <v>1.3948243300000001</v>
      </c>
      <c r="AH27" s="112">
        <v>0.78788280600000005</v>
      </c>
      <c r="AI27" s="110">
        <v>0</v>
      </c>
      <c r="AJ27" s="110">
        <v>0</v>
      </c>
      <c r="AK27" s="110">
        <v>0</v>
      </c>
      <c r="AL27" s="110">
        <v>0</v>
      </c>
      <c r="AM27" s="110">
        <v>3.7179337000000001</v>
      </c>
      <c r="AN27" s="110">
        <v>0</v>
      </c>
      <c r="AP27" s="103">
        <v>19</v>
      </c>
      <c r="AQ27" s="34">
        <f t="shared" si="52"/>
        <v>0</v>
      </c>
      <c r="AR27" s="34">
        <f t="shared" si="53"/>
        <v>0</v>
      </c>
      <c r="AS27" s="34">
        <f t="shared" si="54"/>
        <v>0</v>
      </c>
      <c r="AT27" s="34">
        <f t="shared" si="55"/>
        <v>0</v>
      </c>
      <c r="AU27" s="34">
        <f t="shared" si="2"/>
        <v>0</v>
      </c>
      <c r="AV27" s="34">
        <f t="shared" si="56"/>
        <v>0</v>
      </c>
      <c r="AW27" s="34">
        <f t="shared" si="57"/>
        <v>0</v>
      </c>
      <c r="AX27" s="34">
        <f t="shared" si="58"/>
        <v>0</v>
      </c>
      <c r="AY27" s="34">
        <f t="shared" si="59"/>
        <v>0</v>
      </c>
    </row>
    <row r="28" spans="1:51">
      <c r="F28" s="82">
        <v>26</v>
      </c>
      <c r="G28" s="78">
        <f>Inputs!C27</f>
        <v>0.7823485</v>
      </c>
      <c r="H28" s="78">
        <f>Inputs!D27</f>
        <v>4.6143109999999998</v>
      </c>
      <c r="I28" s="78">
        <f>Inputs!E27</f>
        <v>0.20527217</v>
      </c>
      <c r="J28" s="78">
        <f>Inputs!F27</f>
        <v>0</v>
      </c>
      <c r="K28" s="78">
        <f>Inputs!G27</f>
        <v>0</v>
      </c>
      <c r="L28" s="78">
        <f t="shared" si="51"/>
        <v>0</v>
      </c>
      <c r="M28" s="78">
        <f>Inputs!H27</f>
        <v>0</v>
      </c>
      <c r="N28" s="78">
        <f>Inputs!I27</f>
        <v>0.30329537000000001</v>
      </c>
      <c r="O28" s="78">
        <f>Inputs!J27</f>
        <v>3.4648186999999999</v>
      </c>
      <c r="P28" s="83">
        <f>Inputs!K27</f>
        <v>0.5</v>
      </c>
      <c r="Q28" s="83">
        <f t="shared" si="0"/>
        <v>9.8700457400000001</v>
      </c>
      <c r="R28" s="83"/>
      <c r="T28" s="78"/>
      <c r="U28" s="78"/>
      <c r="V28" s="78"/>
      <c r="W28" s="78"/>
      <c r="X28" s="78"/>
      <c r="Y28" s="78"/>
      <c r="Z28" s="78"/>
      <c r="AA28" s="78"/>
      <c r="AB28" s="78"/>
      <c r="AC28" s="83"/>
      <c r="AF28" s="112">
        <v>0.94</v>
      </c>
      <c r="AG28" s="112">
        <v>1.41</v>
      </c>
      <c r="AH28" s="112">
        <v>0.8</v>
      </c>
      <c r="AI28" s="34"/>
      <c r="AJ28" s="34"/>
      <c r="AK28" s="34"/>
      <c r="AL28" s="34"/>
      <c r="AM28" s="34"/>
      <c r="AN28" s="34"/>
      <c r="AU28" s="34" t="str">
        <f t="shared" si="2"/>
        <v/>
      </c>
    </row>
    <row r="29" spans="1:51">
      <c r="F29" s="82">
        <v>27</v>
      </c>
      <c r="G29" s="78">
        <f>Inputs!C28</f>
        <v>1.5524785999999999</v>
      </c>
      <c r="H29" s="78">
        <f>Inputs!D28</f>
        <v>1.7833247999999999</v>
      </c>
      <c r="I29" s="78">
        <f>Inputs!E28</f>
        <v>0.16686203999999999</v>
      </c>
      <c r="J29" s="78">
        <f>Inputs!F28</f>
        <v>7.1198679999999998E-5</v>
      </c>
      <c r="K29" s="78">
        <f>Inputs!G28</f>
        <v>1.0810025000000001</v>
      </c>
      <c r="L29" s="78">
        <f t="shared" si="51"/>
        <v>1.0821416788800001E-2</v>
      </c>
      <c r="M29" s="78">
        <f>Inputs!H28</f>
        <v>0</v>
      </c>
      <c r="N29" s="78">
        <f>Inputs!I28</f>
        <v>0.77214455999999998</v>
      </c>
      <c r="O29" s="78">
        <f>Inputs!J28</f>
        <v>0.61771566</v>
      </c>
      <c r="P29" s="83">
        <f>Inputs!K28</f>
        <v>3.0000002000000001</v>
      </c>
      <c r="Q29" s="83">
        <f t="shared" si="0"/>
        <v>8.9735995586800001</v>
      </c>
      <c r="R29" s="83"/>
      <c r="S29" s="82">
        <v>20</v>
      </c>
      <c r="T29" s="78">
        <f t="shared" ref="T29:T73" si="60">($C$2*G22*$B$5)+($C$2*G22*$C$5)</f>
        <v>0.24149665599999998</v>
      </c>
      <c r="U29" s="78">
        <f t="shared" ref="U29:U73" si="61">($C$2*H22*$B$6)+($C$2*H22*$C$6)</f>
        <v>0.36215870100000008</v>
      </c>
      <c r="V29" s="78">
        <f t="shared" ref="V29:V73" si="62">($C$2*I22*$B$7)+($C$2*I22*$C$7)</f>
        <v>0</v>
      </c>
      <c r="W29" s="78">
        <f t="shared" ref="W29:W73" si="63">($C$2*J22*$B$8)+($C$2*J22*$C$8)+($C$2*J22*$D$8)</f>
        <v>0</v>
      </c>
      <c r="X29" s="78">
        <f t="shared" ref="X29:X73" si="64">($C$2*K22*$B$9)+($C$2*K22*$C$9)+($C$2*K22*$D$9)</f>
        <v>0</v>
      </c>
      <c r="Y29" s="78">
        <f t="shared" ref="Y29:Y73" si="65">($C$2*M22*$B$10)+($C$2*M22*$C$10)+($C$2*M22*$D$10)</f>
        <v>0</v>
      </c>
      <c r="Z29" s="78">
        <f t="shared" ref="Z29:Z73" si="66">($C$2*N22*$B$11)+($C$2*N22*$C$11)+($C$2*N22*$D$11)</f>
        <v>0</v>
      </c>
      <c r="AA29" s="78">
        <f t="shared" ref="AA29:AA73" si="67">($C$2*O22*$B$12)+($C$2*O22*$C$12)+($C$2*O22*$D$12)</f>
        <v>0</v>
      </c>
      <c r="AB29" s="78">
        <f t="shared" ref="AB29:AB73" si="68">($C$2*P22*$B$13)+($C$2*P22*$C$13)</f>
        <v>0.51000003400000005</v>
      </c>
      <c r="AC29" s="83">
        <f t="shared" ref="AC29:AC73" si="69">SUM(T29,U29,V29,W29,X29,Y29,Z29,AA29,AB29)</f>
        <v>1.113655391</v>
      </c>
      <c r="AE29" s="103">
        <v>20</v>
      </c>
      <c r="AF29" s="34">
        <v>0.241496656</v>
      </c>
      <c r="AG29" s="34">
        <v>0.36215870100000003</v>
      </c>
      <c r="AH29" s="34">
        <v>0</v>
      </c>
      <c r="AI29" s="34">
        <v>0</v>
      </c>
      <c r="AJ29" s="34">
        <v>0</v>
      </c>
      <c r="AK29" s="34">
        <v>0</v>
      </c>
      <c r="AL29" s="34">
        <v>0</v>
      </c>
      <c r="AM29" s="34">
        <v>0</v>
      </c>
      <c r="AN29" s="34">
        <v>0</v>
      </c>
      <c r="AP29" s="103">
        <v>20</v>
      </c>
      <c r="AQ29" s="34">
        <f>IF(T29="","",(T29-AF29))</f>
        <v>-2.7755575615628914E-17</v>
      </c>
      <c r="AR29" s="34">
        <f t="shared" ref="AR29" si="70">IF(U29="","",(U29-AG29))</f>
        <v>5.5511151231257827E-17</v>
      </c>
      <c r="AS29" s="34">
        <f t="shared" ref="AS29" si="71">IF(V29="","",(V29-AH29))</f>
        <v>0</v>
      </c>
      <c r="AT29" s="34">
        <f t="shared" ref="AT29" si="72">IF(W29="","",(W29-AI29))</f>
        <v>0</v>
      </c>
      <c r="AU29" s="34">
        <f t="shared" si="2"/>
        <v>0</v>
      </c>
      <c r="AV29" s="34">
        <f t="shared" ref="AV29" si="73">IF(Y29="","",(Y29-AK29))</f>
        <v>0</v>
      </c>
      <c r="AW29" s="34">
        <f t="shared" ref="AW29" si="74">IF(Z29="","",(Z29-AL29))</f>
        <v>0</v>
      </c>
      <c r="AX29" s="34">
        <f t="shared" ref="AX29" si="75">IF(AA29="","",(AA29-AM29))</f>
        <v>0</v>
      </c>
      <c r="AY29" s="34">
        <f t="shared" ref="AY29" si="76">IF(AB29="","",(AB29-AN29))</f>
        <v>0.51000003400000005</v>
      </c>
    </row>
    <row r="30" spans="1:51">
      <c r="F30" s="82">
        <v>28</v>
      </c>
      <c r="G30" s="78">
        <f>Inputs!C29</f>
        <v>0.75467706000000001</v>
      </c>
      <c r="H30" s="78">
        <f>Inputs!D29</f>
        <v>1.0781099999999999</v>
      </c>
      <c r="I30" s="78">
        <f>Inputs!E29</f>
        <v>0</v>
      </c>
      <c r="J30" s="78">
        <f>Inputs!F29</f>
        <v>0</v>
      </c>
      <c r="K30" s="78">
        <f>Inputs!G29</f>
        <v>0</v>
      </c>
      <c r="L30" s="78">
        <f t="shared" si="51"/>
        <v>0</v>
      </c>
      <c r="M30" s="78">
        <f>Inputs!H29</f>
        <v>0</v>
      </c>
      <c r="N30" s="78">
        <f>Inputs!I29</f>
        <v>7.3513270000000004</v>
      </c>
      <c r="O30" s="78">
        <f>Inputs!J29</f>
        <v>0</v>
      </c>
      <c r="P30" s="83">
        <f>Inputs!K29</f>
        <v>0</v>
      </c>
      <c r="Q30" s="83">
        <f t="shared" si="0"/>
        <v>9.1841140600000006</v>
      </c>
      <c r="R30" s="83"/>
      <c r="S30" s="82">
        <v>21</v>
      </c>
      <c r="T30" s="78">
        <f t="shared" si="60"/>
        <v>0.1011985968</v>
      </c>
      <c r="U30" s="78">
        <f t="shared" si="61"/>
        <v>0</v>
      </c>
      <c r="V30" s="78">
        <f t="shared" si="62"/>
        <v>0</v>
      </c>
      <c r="W30" s="78">
        <f t="shared" si="63"/>
        <v>6.6076950400000001E-7</v>
      </c>
      <c r="X30" s="78">
        <f t="shared" si="64"/>
        <v>5.3297117E-4</v>
      </c>
      <c r="Y30" s="78">
        <f t="shared" si="65"/>
        <v>0</v>
      </c>
      <c r="Z30" s="78">
        <f t="shared" si="66"/>
        <v>0.24592807500000002</v>
      </c>
      <c r="AA30" s="78">
        <f t="shared" si="67"/>
        <v>0.57004694999999994</v>
      </c>
      <c r="AB30" s="78">
        <f t="shared" si="68"/>
        <v>0</v>
      </c>
      <c r="AC30" s="83">
        <f t="shared" si="69"/>
        <v>0.9177072537395039</v>
      </c>
      <c r="AE30" s="103">
        <v>21</v>
      </c>
      <c r="AF30" s="34">
        <v>0.1011985968</v>
      </c>
      <c r="AG30" s="34">
        <v>0</v>
      </c>
      <c r="AH30" s="34">
        <v>0</v>
      </c>
      <c r="AI30" s="34">
        <v>6.6076950400000001E-7</v>
      </c>
      <c r="AJ30" s="34">
        <v>8.1710870000000001E-4</v>
      </c>
      <c r="AK30" s="34">
        <v>0</v>
      </c>
      <c r="AL30" s="34">
        <v>0.245928075</v>
      </c>
      <c r="AM30" s="34">
        <v>0.57004695000000005</v>
      </c>
      <c r="AN30" s="34">
        <v>0</v>
      </c>
      <c r="AP30" s="103">
        <v>21</v>
      </c>
      <c r="AQ30" s="34">
        <f t="shared" ref="AQ30:AQ73" si="77">IF(T30="","",(T30-AF30))</f>
        <v>0</v>
      </c>
      <c r="AR30" s="34">
        <f t="shared" ref="AR30:AR73" si="78">IF(U30="","",(U30-AG30))</f>
        <v>0</v>
      </c>
      <c r="AS30" s="34">
        <f t="shared" ref="AS30:AS73" si="79">IF(V30="","",(V30-AH30))</f>
        <v>0</v>
      </c>
      <c r="AT30" s="34">
        <f t="shared" ref="AT30:AT73" si="80">IF(W30="","",(W30-AI30))</f>
        <v>0</v>
      </c>
      <c r="AU30" s="34">
        <f t="shared" si="2"/>
        <v>-2.8413753E-4</v>
      </c>
      <c r="AV30" s="34">
        <f t="shared" ref="AV30:AV73" si="81">IF(Y30="","",(Y30-AK30))</f>
        <v>0</v>
      </c>
      <c r="AW30" s="34">
        <f t="shared" ref="AW30:AW73" si="82">IF(Z30="","",(Z30-AL30))</f>
        <v>2.7755575615628914E-17</v>
      </c>
      <c r="AX30" s="34">
        <f t="shared" ref="AX30:AX73" si="83">IF(AA30="","",(AA30-AM30))</f>
        <v>-1.1102230246251565E-16</v>
      </c>
      <c r="AY30" s="34">
        <f t="shared" ref="AY30:AY73" si="84">IF(AB30="","",(AB30-AN30))</f>
        <v>0</v>
      </c>
    </row>
    <row r="31" spans="1:51">
      <c r="F31" s="82">
        <v>29</v>
      </c>
      <c r="G31" s="78">
        <f>Inputs!C30</f>
        <v>10.349857</v>
      </c>
      <c r="H31" s="78">
        <f>Inputs!D30</f>
        <v>0</v>
      </c>
      <c r="I31" s="78">
        <f>Inputs!E30</f>
        <v>0</v>
      </c>
      <c r="J31" s="78">
        <f>Inputs!F30</f>
        <v>0</v>
      </c>
      <c r="K31" s="78">
        <f>Inputs!G30</f>
        <v>0</v>
      </c>
      <c r="L31" s="78">
        <f t="shared" si="51"/>
        <v>0</v>
      </c>
      <c r="M31" s="78">
        <f>Inputs!H30</f>
        <v>0</v>
      </c>
      <c r="N31" s="78">
        <f>Inputs!I30</f>
        <v>0</v>
      </c>
      <c r="O31" s="78">
        <f>Inputs!J30</f>
        <v>0.74432189999999998</v>
      </c>
      <c r="P31" s="83">
        <f>Inputs!K30</f>
        <v>0</v>
      </c>
      <c r="Q31" s="83">
        <f t="shared" si="0"/>
        <v>11.094178899999999</v>
      </c>
      <c r="R31" s="83"/>
      <c r="S31" s="82">
        <v>22</v>
      </c>
      <c r="T31" s="78">
        <f t="shared" si="60"/>
        <v>0.6600907840000001</v>
      </c>
      <c r="U31" s="78">
        <f t="shared" si="61"/>
        <v>0</v>
      </c>
      <c r="V31" s="78">
        <f t="shared" si="62"/>
        <v>0</v>
      </c>
      <c r="W31" s="78">
        <f t="shared" si="63"/>
        <v>1.1028017600000001E-6</v>
      </c>
      <c r="X31" s="78">
        <f t="shared" si="64"/>
        <v>8.8951060000000003E-4</v>
      </c>
      <c r="Y31" s="78">
        <f t="shared" si="65"/>
        <v>0</v>
      </c>
      <c r="Z31" s="78">
        <f t="shared" si="66"/>
        <v>4.4475529999999999E-3</v>
      </c>
      <c r="AA31" s="78">
        <f t="shared" si="67"/>
        <v>8.8951059999999998E-3</v>
      </c>
      <c r="AB31" s="78">
        <f t="shared" si="68"/>
        <v>6.8000005099999993E-3</v>
      </c>
      <c r="AC31" s="83">
        <f t="shared" si="69"/>
        <v>0.68112405691176003</v>
      </c>
      <c r="AE31" s="103">
        <v>22</v>
      </c>
      <c r="AF31" s="34">
        <v>0.66009078399999999</v>
      </c>
      <c r="AG31" s="34">
        <v>0</v>
      </c>
      <c r="AH31" s="34">
        <v>0</v>
      </c>
      <c r="AI31" s="34">
        <v>1.1028017600000001E-6</v>
      </c>
      <c r="AJ31" s="34">
        <v>1.3637263999999999E-3</v>
      </c>
      <c r="AK31" s="34">
        <v>0</v>
      </c>
      <c r="AL31" s="34">
        <v>4.4475529999999999E-3</v>
      </c>
      <c r="AM31" s="34">
        <v>8.8951059999999998E-3</v>
      </c>
      <c r="AN31" s="34">
        <v>0</v>
      </c>
      <c r="AP31" s="103">
        <v>22</v>
      </c>
      <c r="AQ31" s="34">
        <f t="shared" si="77"/>
        <v>1.1102230246251565E-16</v>
      </c>
      <c r="AR31" s="34">
        <f t="shared" si="78"/>
        <v>0</v>
      </c>
      <c r="AS31" s="34">
        <f t="shared" si="79"/>
        <v>0</v>
      </c>
      <c r="AT31" s="34">
        <f t="shared" si="80"/>
        <v>0</v>
      </c>
      <c r="AU31" s="34">
        <f t="shared" si="2"/>
        <v>-4.7421579999999989E-4</v>
      </c>
      <c r="AV31" s="34">
        <f t="shared" si="81"/>
        <v>0</v>
      </c>
      <c r="AW31" s="34">
        <f t="shared" si="82"/>
        <v>0</v>
      </c>
      <c r="AX31" s="34">
        <f t="shared" si="83"/>
        <v>0</v>
      </c>
      <c r="AY31" s="34">
        <f t="shared" si="84"/>
        <v>6.8000005099999993E-3</v>
      </c>
    </row>
    <row r="32" spans="1:51">
      <c r="F32" s="82">
        <v>30</v>
      </c>
      <c r="G32" s="78">
        <f>Inputs!C31</f>
        <v>0</v>
      </c>
      <c r="H32" s="78">
        <f>Inputs!D31</f>
        <v>0</v>
      </c>
      <c r="I32" s="78">
        <f>Inputs!E31</f>
        <v>0</v>
      </c>
      <c r="J32" s="78">
        <f>Inputs!F31</f>
        <v>0</v>
      </c>
      <c r="K32" s="78">
        <f>Inputs!G31</f>
        <v>0</v>
      </c>
      <c r="L32" s="78">
        <f t="shared" si="51"/>
        <v>0</v>
      </c>
      <c r="M32" s="78">
        <f>Inputs!H31</f>
        <v>0</v>
      </c>
      <c r="N32" s="78">
        <f>Inputs!I31</f>
        <v>0</v>
      </c>
      <c r="O32" s="78">
        <f>Inputs!J31</f>
        <v>0</v>
      </c>
      <c r="P32" s="83">
        <f>Inputs!K31</f>
        <v>0</v>
      </c>
      <c r="Q32" s="83">
        <f t="shared" si="0"/>
        <v>0</v>
      </c>
      <c r="R32" s="83"/>
      <c r="S32" s="82">
        <v>23</v>
      </c>
      <c r="T32" s="78">
        <f t="shared" si="60"/>
        <v>0.60489163199999996</v>
      </c>
      <c r="U32" s="78">
        <f t="shared" si="61"/>
        <v>0</v>
      </c>
      <c r="V32" s="78">
        <f t="shared" si="62"/>
        <v>9.0380213999999997E-4</v>
      </c>
      <c r="W32" s="78">
        <f t="shared" si="63"/>
        <v>3.0973577600000005E-4</v>
      </c>
      <c r="X32" s="78">
        <f t="shared" si="64"/>
        <v>0.24983027000000002</v>
      </c>
      <c r="Y32" s="78">
        <f t="shared" si="65"/>
        <v>0</v>
      </c>
      <c r="Z32" s="78">
        <f t="shared" si="66"/>
        <v>1.24915135</v>
      </c>
      <c r="AA32" s="78">
        <f t="shared" si="67"/>
        <v>0.36321678000000002</v>
      </c>
      <c r="AB32" s="78">
        <f t="shared" si="68"/>
        <v>6.8000005099999993E-3</v>
      </c>
      <c r="AC32" s="83">
        <f t="shared" si="69"/>
        <v>2.4751035704260005</v>
      </c>
      <c r="AE32" s="103">
        <v>23</v>
      </c>
      <c r="AF32" s="34">
        <v>0.60489163199999996</v>
      </c>
      <c r="AG32" s="34">
        <v>0</v>
      </c>
      <c r="AH32" s="34">
        <v>9.0380213999999997E-4</v>
      </c>
      <c r="AI32" s="34">
        <v>3.0973577599999999E-4</v>
      </c>
      <c r="AJ32" s="34">
        <v>0.38301970000000002</v>
      </c>
      <c r="AK32" s="34">
        <v>0</v>
      </c>
      <c r="AL32" s="34">
        <v>1.24915135</v>
      </c>
      <c r="AM32" s="34">
        <v>0.36321678000000002</v>
      </c>
      <c r="AN32" s="34">
        <v>0</v>
      </c>
      <c r="AP32" s="103">
        <v>23</v>
      </c>
      <c r="AQ32" s="34">
        <f t="shared" si="77"/>
        <v>0</v>
      </c>
      <c r="AR32" s="34">
        <f t="shared" si="78"/>
        <v>0</v>
      </c>
      <c r="AS32" s="34">
        <f t="shared" si="79"/>
        <v>0</v>
      </c>
      <c r="AT32" s="34">
        <f t="shared" si="80"/>
        <v>5.4210108624275222E-20</v>
      </c>
      <c r="AU32" s="34">
        <f t="shared" si="2"/>
        <v>-0.13318943</v>
      </c>
      <c r="AV32" s="34">
        <f t="shared" si="81"/>
        <v>0</v>
      </c>
      <c r="AW32" s="34">
        <f t="shared" si="82"/>
        <v>0</v>
      </c>
      <c r="AX32" s="34">
        <f t="shared" si="83"/>
        <v>0</v>
      </c>
      <c r="AY32" s="34">
        <f t="shared" si="84"/>
        <v>6.8000005099999993E-3</v>
      </c>
    </row>
    <row r="33" spans="6:51">
      <c r="F33" s="82">
        <v>32</v>
      </c>
      <c r="G33" s="78">
        <f>Inputs!C32</f>
        <v>0.43124404999999999</v>
      </c>
      <c r="H33" s="78">
        <f>Inputs!D32</f>
        <v>5.6924213999999997</v>
      </c>
      <c r="I33" s="78">
        <f>Inputs!E32</f>
        <v>2.0462862999999998</v>
      </c>
      <c r="J33" s="78">
        <f>Inputs!F32</f>
        <v>0</v>
      </c>
      <c r="K33" s="78">
        <f>Inputs!G32</f>
        <v>0</v>
      </c>
      <c r="L33" s="78">
        <f t="shared" si="51"/>
        <v>0</v>
      </c>
      <c r="M33" s="78">
        <f>Inputs!H32</f>
        <v>0</v>
      </c>
      <c r="N33" s="78">
        <f>Inputs!I32</f>
        <v>0.71160847000000005</v>
      </c>
      <c r="O33" s="78">
        <f>Inputs!J32</f>
        <v>0</v>
      </c>
      <c r="P33" s="83">
        <f>Inputs!K32</f>
        <v>3.0000002000000001</v>
      </c>
      <c r="Q33" s="83">
        <f t="shared" si="0"/>
        <v>11.88156042</v>
      </c>
      <c r="R33" s="83"/>
      <c r="S33" s="82">
        <v>24</v>
      </c>
      <c r="T33" s="78">
        <f t="shared" si="60"/>
        <v>0.58879184000000007</v>
      </c>
      <c r="U33" s="78">
        <f t="shared" si="61"/>
        <v>0.31768309700000008</v>
      </c>
      <c r="V33" s="78">
        <f t="shared" si="62"/>
        <v>3.1049573400000002E-2</v>
      </c>
      <c r="W33" s="78">
        <f t="shared" si="63"/>
        <v>1.8987635200000003E-5</v>
      </c>
      <c r="X33" s="78">
        <f t="shared" si="64"/>
        <v>2.0420356000000004E-2</v>
      </c>
      <c r="Y33" s="78">
        <f t="shared" si="65"/>
        <v>0</v>
      </c>
      <c r="Z33" s="78">
        <f t="shared" si="66"/>
        <v>3.6182315000000007E-2</v>
      </c>
      <c r="AA33" s="78">
        <f t="shared" si="67"/>
        <v>0.11486448000000002</v>
      </c>
      <c r="AB33" s="78">
        <f t="shared" si="68"/>
        <v>0.51000003400000005</v>
      </c>
      <c r="AC33" s="83">
        <f t="shared" si="69"/>
        <v>1.6190106830352002</v>
      </c>
      <c r="AE33" s="103">
        <v>24</v>
      </c>
      <c r="AF33" s="34">
        <v>0.58879183999999996</v>
      </c>
      <c r="AG33" s="34">
        <v>0.31768309700000003</v>
      </c>
      <c r="AH33" s="34">
        <v>3.1049573399999999E-2</v>
      </c>
      <c r="AI33" s="34">
        <v>1.89876352E-5</v>
      </c>
      <c r="AJ33" s="34">
        <v>3.0543267999999998E-2</v>
      </c>
      <c r="AK33" s="34">
        <v>0</v>
      </c>
      <c r="AL33" s="34">
        <v>3.6182315E-2</v>
      </c>
      <c r="AM33" s="34">
        <v>0.11486448</v>
      </c>
      <c r="AN33" s="34">
        <v>0</v>
      </c>
      <c r="AP33" s="103">
        <v>24</v>
      </c>
      <c r="AQ33" s="34">
        <f t="shared" si="77"/>
        <v>1.1102230246251565E-16</v>
      </c>
      <c r="AR33" s="34">
        <f t="shared" si="78"/>
        <v>5.5511151231257827E-17</v>
      </c>
      <c r="AS33" s="34">
        <f t="shared" si="79"/>
        <v>3.4694469519536142E-18</v>
      </c>
      <c r="AT33" s="34">
        <f t="shared" si="80"/>
        <v>3.3881317890172014E-21</v>
      </c>
      <c r="AU33" s="34">
        <f t="shared" si="2"/>
        <v>-1.0122911999999994E-2</v>
      </c>
      <c r="AV33" s="34">
        <f t="shared" si="81"/>
        <v>0</v>
      </c>
      <c r="AW33" s="34">
        <f t="shared" si="82"/>
        <v>6.9388939039072284E-18</v>
      </c>
      <c r="AX33" s="34">
        <f t="shared" si="83"/>
        <v>1.3877787807814457E-17</v>
      </c>
      <c r="AY33" s="34">
        <f t="shared" si="84"/>
        <v>0.51000003400000005</v>
      </c>
    </row>
    <row r="34" spans="6:51">
      <c r="F34" s="82">
        <v>33</v>
      </c>
      <c r="G34" s="78">
        <f>Inputs!C33</f>
        <v>0.35937002000000001</v>
      </c>
      <c r="H34" s="78">
        <f>Inputs!D33</f>
        <v>1.617165</v>
      </c>
      <c r="I34" s="78">
        <f>Inputs!E33</f>
        <v>0</v>
      </c>
      <c r="J34" s="78">
        <f>Inputs!F33</f>
        <v>0</v>
      </c>
      <c r="K34" s="78">
        <f>Inputs!G33</f>
        <v>0</v>
      </c>
      <c r="L34" s="78">
        <f t="shared" si="51"/>
        <v>0</v>
      </c>
      <c r="M34" s="78">
        <f>Inputs!H33</f>
        <v>8.5765489999999993E-3</v>
      </c>
      <c r="N34" s="78">
        <f>Inputs!I33</f>
        <v>8.5765489999999993E-3</v>
      </c>
      <c r="O34" s="78">
        <f>Inputs!J33</f>
        <v>6.1261066999999999E-3</v>
      </c>
      <c r="P34" s="83">
        <f>Inputs!K33</f>
        <v>0</v>
      </c>
      <c r="Q34" s="83">
        <f t="shared" si="0"/>
        <v>1.9998142247000001</v>
      </c>
      <c r="R34" s="83"/>
      <c r="S34" s="82">
        <v>25</v>
      </c>
      <c r="T34" s="78">
        <f t="shared" si="60"/>
        <v>1.085493008</v>
      </c>
      <c r="U34" s="78">
        <f t="shared" si="61"/>
        <v>0.26117219000000003</v>
      </c>
      <c r="V34" s="78">
        <f t="shared" si="62"/>
        <v>0.24705108000000001</v>
      </c>
      <c r="W34" s="78">
        <f t="shared" si="63"/>
        <v>3.6494232000000001E-5</v>
      </c>
      <c r="X34" s="78">
        <f t="shared" si="64"/>
        <v>1.9623963000000001E-2</v>
      </c>
      <c r="Y34" s="78">
        <f t="shared" si="65"/>
        <v>0</v>
      </c>
      <c r="Z34" s="78">
        <f t="shared" si="66"/>
        <v>0.82069864999999997</v>
      </c>
      <c r="AA34" s="78">
        <f t="shared" si="67"/>
        <v>0</v>
      </c>
      <c r="AB34" s="78">
        <f t="shared" si="68"/>
        <v>0.51000003400000005</v>
      </c>
      <c r="AC34" s="83">
        <f t="shared" si="69"/>
        <v>2.944075419232</v>
      </c>
      <c r="AE34" s="103">
        <v>25</v>
      </c>
      <c r="AF34" s="34">
        <v>1.085493008</v>
      </c>
      <c r="AG34" s="34">
        <v>0.26117219000000003</v>
      </c>
      <c r="AH34" s="34">
        <v>0.24705108000000001</v>
      </c>
      <c r="AI34" s="34">
        <v>3.6494232000000001E-5</v>
      </c>
      <c r="AJ34" s="34">
        <v>5.1261315000000002E-2</v>
      </c>
      <c r="AK34" s="34">
        <v>0</v>
      </c>
      <c r="AL34" s="34">
        <v>0.82069864999999997</v>
      </c>
      <c r="AM34" s="34">
        <v>0</v>
      </c>
      <c r="AN34" s="34">
        <v>0</v>
      </c>
      <c r="AP34" s="103">
        <v>25</v>
      </c>
      <c r="AQ34" s="34">
        <f t="shared" si="77"/>
        <v>0</v>
      </c>
      <c r="AR34" s="34">
        <f t="shared" si="78"/>
        <v>0</v>
      </c>
      <c r="AS34" s="34">
        <f t="shared" si="79"/>
        <v>0</v>
      </c>
      <c r="AT34" s="34">
        <f t="shared" si="80"/>
        <v>0</v>
      </c>
      <c r="AU34" s="34">
        <f t="shared" si="2"/>
        <v>-3.1637352000000001E-2</v>
      </c>
      <c r="AV34" s="34">
        <f t="shared" si="81"/>
        <v>0</v>
      </c>
      <c r="AW34" s="34">
        <f t="shared" si="82"/>
        <v>0</v>
      </c>
      <c r="AX34" s="34">
        <f t="shared" si="83"/>
        <v>0</v>
      </c>
      <c r="AY34" s="34">
        <f t="shared" si="84"/>
        <v>0.51000003400000005</v>
      </c>
    </row>
    <row r="35" spans="6:51">
      <c r="F35" s="82">
        <v>34</v>
      </c>
      <c r="G35" s="78">
        <f>Inputs!C34</f>
        <v>0.90561247</v>
      </c>
      <c r="H35" s="78">
        <f>Inputs!D34</f>
        <v>0</v>
      </c>
      <c r="I35" s="78">
        <f>Inputs!E34</f>
        <v>3.4295334999999998</v>
      </c>
      <c r="J35" s="78">
        <f>Inputs!F34</f>
        <v>3.5097452999999999E-4</v>
      </c>
      <c r="K35" s="78">
        <f>Inputs!G34</f>
        <v>5.1765594000000004</v>
      </c>
      <c r="L35" s="78">
        <f t="shared" si="51"/>
        <v>5.1821749924800015E-2</v>
      </c>
      <c r="M35" s="78">
        <f>Inputs!H34</f>
        <v>9.1891593999999993E-2</v>
      </c>
      <c r="N35" s="78">
        <f>Inputs!I34</f>
        <v>5.0730285999999998</v>
      </c>
      <c r="O35" s="78">
        <f>Inputs!J34</f>
        <v>4.2275242999999998</v>
      </c>
      <c r="P35" s="83">
        <f>Inputs!K34</f>
        <v>3.0000002000000001</v>
      </c>
      <c r="Q35" s="83">
        <f t="shared" si="0"/>
        <v>21.904501038529997</v>
      </c>
      <c r="R35" s="83"/>
      <c r="S35" s="82">
        <v>26</v>
      </c>
      <c r="T35" s="78">
        <f t="shared" si="60"/>
        <v>0.12517576</v>
      </c>
      <c r="U35" s="78">
        <f t="shared" si="61"/>
        <v>0.78443287000000006</v>
      </c>
      <c r="V35" s="78">
        <f t="shared" si="62"/>
        <v>3.6948990600000002E-2</v>
      </c>
      <c r="W35" s="78">
        <f t="shared" si="63"/>
        <v>0</v>
      </c>
      <c r="X35" s="78">
        <f t="shared" si="64"/>
        <v>0</v>
      </c>
      <c r="Y35" s="78">
        <f t="shared" si="65"/>
        <v>0</v>
      </c>
      <c r="Z35" s="78">
        <f t="shared" si="66"/>
        <v>1.5164768500000002E-2</v>
      </c>
      <c r="AA35" s="78">
        <f t="shared" si="67"/>
        <v>0.34648187000000008</v>
      </c>
      <c r="AB35" s="78">
        <f t="shared" si="68"/>
        <v>8.500000000000002E-2</v>
      </c>
      <c r="AC35" s="83">
        <f t="shared" si="69"/>
        <v>1.3932042591</v>
      </c>
      <c r="AE35" s="103">
        <v>26</v>
      </c>
      <c r="AF35" s="34">
        <v>0.12517576</v>
      </c>
      <c r="AG35" s="34">
        <v>0.78443286999999995</v>
      </c>
      <c r="AH35" s="34">
        <v>3.6948990600000002E-2</v>
      </c>
      <c r="AI35" s="34">
        <v>0</v>
      </c>
      <c r="AJ35" s="34">
        <v>0</v>
      </c>
      <c r="AK35" s="34">
        <v>0</v>
      </c>
      <c r="AL35" s="34">
        <v>1.51647685E-2</v>
      </c>
      <c r="AM35" s="34">
        <v>0.34648187000000003</v>
      </c>
      <c r="AN35" s="34">
        <v>0</v>
      </c>
      <c r="AP35" s="103">
        <v>26</v>
      </c>
      <c r="AQ35" s="34">
        <f t="shared" si="77"/>
        <v>0</v>
      </c>
      <c r="AR35" s="34">
        <f t="shared" si="78"/>
        <v>1.1102230246251565E-16</v>
      </c>
      <c r="AS35" s="34">
        <f t="shared" si="79"/>
        <v>0</v>
      </c>
      <c r="AT35" s="34">
        <f t="shared" si="80"/>
        <v>0</v>
      </c>
      <c r="AU35" s="34">
        <f t="shared" si="2"/>
        <v>0</v>
      </c>
      <c r="AV35" s="34">
        <f t="shared" si="81"/>
        <v>0</v>
      </c>
      <c r="AW35" s="34">
        <f t="shared" si="82"/>
        <v>1.7347234759768071E-18</v>
      </c>
      <c r="AX35" s="34">
        <f t="shared" si="83"/>
        <v>5.5511151231257827E-17</v>
      </c>
      <c r="AY35" s="34">
        <f t="shared" si="84"/>
        <v>8.500000000000002E-2</v>
      </c>
    </row>
    <row r="36" spans="6:51">
      <c r="F36" s="82">
        <v>36</v>
      </c>
      <c r="G36" s="78">
        <f>Inputs!C35</f>
        <v>1.2087901000000001</v>
      </c>
      <c r="H36" s="78">
        <f>Inputs!D35</f>
        <v>0</v>
      </c>
      <c r="I36" s="78">
        <f>Inputs!E35</f>
        <v>0</v>
      </c>
      <c r="J36" s="78">
        <f>Inputs!F35</f>
        <v>0</v>
      </c>
      <c r="K36" s="78">
        <f>Inputs!G35</f>
        <v>0</v>
      </c>
      <c r="L36" s="78">
        <f t="shared" si="51"/>
        <v>0</v>
      </c>
      <c r="M36" s="78">
        <f>Inputs!H35</f>
        <v>0.30630534999999998</v>
      </c>
      <c r="N36" s="78">
        <f>Inputs!I35</f>
        <v>0.30630534999999998</v>
      </c>
      <c r="O36" s="78">
        <f>Inputs!J35</f>
        <v>0.30630534999999998</v>
      </c>
      <c r="P36" s="83">
        <f>Inputs!K35</f>
        <v>0</v>
      </c>
      <c r="Q36" s="83">
        <f t="shared" si="0"/>
        <v>2.1277061499999999</v>
      </c>
      <c r="R36" s="83"/>
      <c r="S36" s="82">
        <v>27</v>
      </c>
      <c r="T36" s="78">
        <f t="shared" si="60"/>
        <v>0.24839657600000004</v>
      </c>
      <c r="U36" s="78">
        <f t="shared" si="61"/>
        <v>0.30316521600000007</v>
      </c>
      <c r="V36" s="78">
        <f t="shared" si="62"/>
        <v>3.0035167200000001E-2</v>
      </c>
      <c r="W36" s="78">
        <f t="shared" si="63"/>
        <v>1.13917888E-5</v>
      </c>
      <c r="X36" s="78">
        <f t="shared" si="64"/>
        <v>1.0810025000000001E-2</v>
      </c>
      <c r="Y36" s="78">
        <f t="shared" si="65"/>
        <v>0</v>
      </c>
      <c r="Z36" s="78">
        <f t="shared" si="66"/>
        <v>3.8607228E-2</v>
      </c>
      <c r="AA36" s="78">
        <f t="shared" si="67"/>
        <v>6.1771566000000007E-2</v>
      </c>
      <c r="AB36" s="78">
        <f t="shared" si="68"/>
        <v>0.51000003400000005</v>
      </c>
      <c r="AC36" s="83">
        <f t="shared" si="69"/>
        <v>1.2027972039888004</v>
      </c>
      <c r="AE36" s="103">
        <v>27</v>
      </c>
      <c r="AF36" s="34">
        <v>0.24839657600000001</v>
      </c>
      <c r="AG36" s="34">
        <v>0.30316521600000002</v>
      </c>
      <c r="AH36" s="34">
        <v>3.0035167200000001E-2</v>
      </c>
      <c r="AI36" s="34">
        <v>1.13917888E-5</v>
      </c>
      <c r="AJ36" s="34">
        <v>1.8894444999999999E-2</v>
      </c>
      <c r="AK36" s="34">
        <v>0</v>
      </c>
      <c r="AL36" s="34">
        <v>3.8607228E-2</v>
      </c>
      <c r="AM36" s="34">
        <v>6.1771566E-2</v>
      </c>
      <c r="AN36" s="34">
        <v>0</v>
      </c>
      <c r="AP36" s="103">
        <v>27</v>
      </c>
      <c r="AQ36" s="34">
        <f t="shared" si="77"/>
        <v>2.7755575615628914E-17</v>
      </c>
      <c r="AR36" s="34">
        <f t="shared" si="78"/>
        <v>5.5511151231257827E-17</v>
      </c>
      <c r="AS36" s="34">
        <f t="shared" si="79"/>
        <v>0</v>
      </c>
      <c r="AT36" s="34">
        <f t="shared" si="80"/>
        <v>0</v>
      </c>
      <c r="AU36" s="34">
        <f t="shared" si="2"/>
        <v>-8.0844199999999984E-3</v>
      </c>
      <c r="AV36" s="34">
        <f t="shared" si="81"/>
        <v>0</v>
      </c>
      <c r="AW36" s="34">
        <f t="shared" si="82"/>
        <v>0</v>
      </c>
      <c r="AX36" s="34">
        <f t="shared" si="83"/>
        <v>6.9388939039072284E-18</v>
      </c>
      <c r="AY36" s="34">
        <f t="shared" si="84"/>
        <v>0.51000003400000005</v>
      </c>
    </row>
    <row r="37" spans="6:51">
      <c r="F37" s="82">
        <v>37</v>
      </c>
      <c r="G37" s="78">
        <f>Inputs!C36</f>
        <v>7.4001469999999996</v>
      </c>
      <c r="H37" s="78">
        <f>Inputs!D36</f>
        <v>1.0436105</v>
      </c>
      <c r="I37" s="78">
        <f>Inputs!E36</f>
        <v>0.17853503000000001</v>
      </c>
      <c r="J37" s="78">
        <f>Inputs!F36</f>
        <v>1.4810354E-4</v>
      </c>
      <c r="K37" s="78">
        <f>Inputs!G36</f>
        <v>1.9113449</v>
      </c>
      <c r="L37" s="78">
        <f t="shared" si="51"/>
        <v>1.9137145566400001E-2</v>
      </c>
      <c r="M37" s="78">
        <f>Inputs!H36</f>
        <v>0</v>
      </c>
      <c r="N37" s="78">
        <f>Inputs!I36</f>
        <v>6.1261063</v>
      </c>
      <c r="O37" s="78">
        <f>Inputs!J36</f>
        <v>3.6756636999999999</v>
      </c>
      <c r="P37" s="83">
        <f>Inputs!K36</f>
        <v>3.0000002000000001</v>
      </c>
      <c r="Q37" s="83">
        <f t="shared" si="0"/>
        <v>23.335555733540001</v>
      </c>
      <c r="R37" s="83"/>
      <c r="S37" s="82">
        <v>28</v>
      </c>
      <c r="T37" s="78">
        <f t="shared" si="60"/>
        <v>0.12074832960000001</v>
      </c>
      <c r="U37" s="78">
        <f t="shared" si="61"/>
        <v>0.18327869999999999</v>
      </c>
      <c r="V37" s="78">
        <f t="shared" si="62"/>
        <v>0</v>
      </c>
      <c r="W37" s="78">
        <f t="shared" si="63"/>
        <v>0</v>
      </c>
      <c r="X37" s="78">
        <f t="shared" si="64"/>
        <v>0</v>
      </c>
      <c r="Y37" s="78">
        <f t="shared" si="65"/>
        <v>0</v>
      </c>
      <c r="Z37" s="78">
        <f t="shared" si="66"/>
        <v>0.36756635000000004</v>
      </c>
      <c r="AA37" s="78">
        <f t="shared" si="67"/>
        <v>0</v>
      </c>
      <c r="AB37" s="78">
        <f t="shared" si="68"/>
        <v>0</v>
      </c>
      <c r="AC37" s="83">
        <f t="shared" si="69"/>
        <v>0.67159337959999998</v>
      </c>
      <c r="AE37" s="103">
        <v>28</v>
      </c>
      <c r="AF37" s="34">
        <v>0.1207483296</v>
      </c>
      <c r="AG37" s="34">
        <v>0.18327869999999999</v>
      </c>
      <c r="AH37" s="34">
        <v>0</v>
      </c>
      <c r="AI37" s="34">
        <v>0</v>
      </c>
      <c r="AJ37" s="34">
        <v>0</v>
      </c>
      <c r="AK37" s="34">
        <v>0</v>
      </c>
      <c r="AL37" s="34">
        <v>0.36756634999999999</v>
      </c>
      <c r="AM37" s="34">
        <v>0</v>
      </c>
      <c r="AN37" s="34">
        <v>0</v>
      </c>
      <c r="AP37" s="103">
        <v>28</v>
      </c>
      <c r="AQ37" s="34">
        <f t="shared" si="77"/>
        <v>1.3877787807814457E-17</v>
      </c>
      <c r="AR37" s="34">
        <f t="shared" si="78"/>
        <v>0</v>
      </c>
      <c r="AS37" s="34">
        <f t="shared" si="79"/>
        <v>0</v>
      </c>
      <c r="AT37" s="34">
        <f t="shared" si="80"/>
        <v>0</v>
      </c>
      <c r="AU37" s="34">
        <f t="shared" si="2"/>
        <v>0</v>
      </c>
      <c r="AV37" s="34">
        <f t="shared" si="81"/>
        <v>0</v>
      </c>
      <c r="AW37" s="34">
        <f t="shared" si="82"/>
        <v>5.5511151231257827E-17</v>
      </c>
      <c r="AX37" s="34">
        <f t="shared" si="83"/>
        <v>0</v>
      </c>
      <c r="AY37" s="34">
        <f t="shared" si="84"/>
        <v>0</v>
      </c>
    </row>
    <row r="38" spans="6:51">
      <c r="F38" s="82">
        <v>38</v>
      </c>
      <c r="G38" s="78">
        <f>Inputs!C37</f>
        <v>4.8299329999999996</v>
      </c>
      <c r="H38" s="78">
        <f>Inputs!D37</f>
        <v>10.161676999999999</v>
      </c>
      <c r="I38" s="78">
        <f>Inputs!E37</f>
        <v>3.8106290999999999</v>
      </c>
      <c r="J38" s="78">
        <f>Inputs!F37</f>
        <v>0</v>
      </c>
      <c r="K38" s="78">
        <f>Inputs!G37</f>
        <v>0</v>
      </c>
      <c r="L38" s="78">
        <f t="shared" si="51"/>
        <v>0</v>
      </c>
      <c r="M38" s="78">
        <f>Inputs!H37</f>
        <v>0</v>
      </c>
      <c r="N38" s="78">
        <f>Inputs!I37</f>
        <v>13.676684</v>
      </c>
      <c r="O38" s="78">
        <f>Inputs!J37</f>
        <v>0</v>
      </c>
      <c r="P38" s="83">
        <f>Inputs!K37</f>
        <v>3.0000002000000001</v>
      </c>
      <c r="Q38" s="83">
        <f t="shared" si="0"/>
        <v>35.478923299999998</v>
      </c>
      <c r="R38" s="83"/>
      <c r="S38" s="82">
        <v>29</v>
      </c>
      <c r="T38" s="78">
        <f t="shared" si="60"/>
        <v>1.65597712</v>
      </c>
      <c r="U38" s="78">
        <f t="shared" si="61"/>
        <v>0</v>
      </c>
      <c r="V38" s="78">
        <f t="shared" si="62"/>
        <v>0</v>
      </c>
      <c r="W38" s="78">
        <f t="shared" si="63"/>
        <v>0</v>
      </c>
      <c r="X38" s="78">
        <f t="shared" si="64"/>
        <v>0</v>
      </c>
      <c r="Y38" s="78">
        <f t="shared" si="65"/>
        <v>0</v>
      </c>
      <c r="Z38" s="78">
        <f t="shared" si="66"/>
        <v>0</v>
      </c>
      <c r="AA38" s="78">
        <f t="shared" si="67"/>
        <v>7.4432189999999995E-2</v>
      </c>
      <c r="AB38" s="78">
        <f t="shared" si="68"/>
        <v>0</v>
      </c>
      <c r="AC38" s="83">
        <f t="shared" si="69"/>
        <v>1.73040931</v>
      </c>
      <c r="AE38" s="103">
        <v>29</v>
      </c>
      <c r="AF38" s="34">
        <v>1.65597712</v>
      </c>
      <c r="AG38" s="34">
        <v>0</v>
      </c>
      <c r="AH38" s="34">
        <v>0</v>
      </c>
      <c r="AI38" s="34">
        <v>0</v>
      </c>
      <c r="AJ38" s="34">
        <v>0</v>
      </c>
      <c r="AK38" s="34">
        <v>0</v>
      </c>
      <c r="AL38" s="34">
        <v>0</v>
      </c>
      <c r="AM38" s="34">
        <v>7.4432189999999995E-2</v>
      </c>
      <c r="AN38" s="34">
        <v>0</v>
      </c>
      <c r="AP38" s="103">
        <v>29</v>
      </c>
      <c r="AQ38" s="34">
        <f t="shared" si="77"/>
        <v>0</v>
      </c>
      <c r="AR38" s="34">
        <f t="shared" si="78"/>
        <v>0</v>
      </c>
      <c r="AS38" s="34">
        <f t="shared" si="79"/>
        <v>0</v>
      </c>
      <c r="AT38" s="34">
        <f t="shared" si="80"/>
        <v>0</v>
      </c>
      <c r="AU38" s="34">
        <f t="shared" si="2"/>
        <v>0</v>
      </c>
      <c r="AV38" s="34">
        <f t="shared" si="81"/>
        <v>0</v>
      </c>
      <c r="AW38" s="34">
        <f t="shared" si="82"/>
        <v>0</v>
      </c>
      <c r="AX38" s="34">
        <f t="shared" si="83"/>
        <v>0</v>
      </c>
      <c r="AY38" s="34">
        <f t="shared" si="84"/>
        <v>0</v>
      </c>
    </row>
    <row r="39" spans="6:51">
      <c r="F39" s="82">
        <v>39</v>
      </c>
      <c r="G39" s="78">
        <f>Inputs!C38</f>
        <v>4.6574359999999997</v>
      </c>
      <c r="H39" s="78">
        <f>Inputs!D38</f>
        <v>12.450877</v>
      </c>
      <c r="I39" s="78">
        <f>Inputs!E38</f>
        <v>2.5933449999999998</v>
      </c>
      <c r="J39" s="78">
        <f>Inputs!F38</f>
        <v>3.3821717999999998E-5</v>
      </c>
      <c r="K39" s="78">
        <f>Inputs!G38</f>
        <v>0.45945799999999998</v>
      </c>
      <c r="L39" s="78">
        <f t="shared" si="51"/>
        <v>4.5999914748800002E-3</v>
      </c>
      <c r="M39" s="78">
        <f>Inputs!H38</f>
        <v>0.34459347000000001</v>
      </c>
      <c r="N39" s="78">
        <f>Inputs!I38</f>
        <v>0.45945799999999998</v>
      </c>
      <c r="O39" s="78">
        <f>Inputs!J38</f>
        <v>0.45945796</v>
      </c>
      <c r="P39" s="83">
        <f>Inputs!K38</f>
        <v>3.0000002000000001</v>
      </c>
      <c r="Q39" s="83">
        <f t="shared" si="0"/>
        <v>24.424659451718</v>
      </c>
      <c r="R39" s="83"/>
      <c r="S39" s="82">
        <v>30</v>
      </c>
      <c r="T39" s="78">
        <f t="shared" si="60"/>
        <v>0</v>
      </c>
      <c r="U39" s="78">
        <f t="shared" si="61"/>
        <v>0</v>
      </c>
      <c r="V39" s="78">
        <f t="shared" si="62"/>
        <v>0</v>
      </c>
      <c r="W39" s="78">
        <f t="shared" si="63"/>
        <v>0</v>
      </c>
      <c r="X39" s="78">
        <f t="shared" si="64"/>
        <v>0</v>
      </c>
      <c r="Y39" s="78">
        <f t="shared" si="65"/>
        <v>0</v>
      </c>
      <c r="Z39" s="78">
        <f t="shared" si="66"/>
        <v>0</v>
      </c>
      <c r="AA39" s="78">
        <f t="shared" si="67"/>
        <v>0</v>
      </c>
      <c r="AB39" s="78">
        <f t="shared" si="68"/>
        <v>0</v>
      </c>
      <c r="AC39" s="83">
        <f t="shared" si="69"/>
        <v>0</v>
      </c>
      <c r="AE39" s="103">
        <v>30</v>
      </c>
      <c r="AF39" s="34">
        <v>0</v>
      </c>
      <c r="AG39" s="34">
        <v>0</v>
      </c>
      <c r="AH39" s="34">
        <v>0</v>
      </c>
      <c r="AI39" s="34">
        <v>0</v>
      </c>
      <c r="AJ39" s="34">
        <v>0</v>
      </c>
      <c r="AK39" s="34">
        <v>0</v>
      </c>
      <c r="AL39" s="34">
        <v>0</v>
      </c>
      <c r="AM39" s="34">
        <v>0</v>
      </c>
      <c r="AN39" s="34">
        <v>0</v>
      </c>
      <c r="AP39" s="103">
        <v>30</v>
      </c>
      <c r="AQ39" s="34">
        <f t="shared" si="77"/>
        <v>0</v>
      </c>
      <c r="AR39" s="34">
        <f t="shared" si="78"/>
        <v>0</v>
      </c>
      <c r="AS39" s="34">
        <f t="shared" si="79"/>
        <v>0</v>
      </c>
      <c r="AT39" s="34">
        <f t="shared" si="80"/>
        <v>0</v>
      </c>
      <c r="AU39" s="34">
        <f t="shared" si="2"/>
        <v>0</v>
      </c>
      <c r="AV39" s="34">
        <f t="shared" si="81"/>
        <v>0</v>
      </c>
      <c r="AW39" s="34">
        <f t="shared" si="82"/>
        <v>0</v>
      </c>
      <c r="AX39" s="34">
        <f t="shared" si="83"/>
        <v>0</v>
      </c>
      <c r="AY39" s="34">
        <f t="shared" si="84"/>
        <v>0</v>
      </c>
    </row>
    <row r="40" spans="6:51">
      <c r="F40" s="82">
        <v>40</v>
      </c>
      <c r="G40" s="78">
        <f>Inputs!C39</f>
        <v>0</v>
      </c>
      <c r="H40" s="78">
        <f>Inputs!D39</f>
        <v>0</v>
      </c>
      <c r="I40" s="78">
        <f>Inputs!E39</f>
        <v>0</v>
      </c>
      <c r="J40" s="78">
        <f>Inputs!F39</f>
        <v>0</v>
      </c>
      <c r="K40" s="78">
        <f>Inputs!G39</f>
        <v>0</v>
      </c>
      <c r="L40" s="78">
        <f t="shared" si="51"/>
        <v>0</v>
      </c>
      <c r="M40" s="78">
        <f>Inputs!H39</f>
        <v>0</v>
      </c>
      <c r="N40" s="78">
        <f>Inputs!I39</f>
        <v>0</v>
      </c>
      <c r="O40" s="78">
        <f>Inputs!J39</f>
        <v>0</v>
      </c>
      <c r="P40" s="83">
        <f>Inputs!K39</f>
        <v>0</v>
      </c>
      <c r="Q40" s="83">
        <f t="shared" si="0"/>
        <v>0</v>
      </c>
      <c r="R40" s="83"/>
      <c r="S40" s="82">
        <v>32</v>
      </c>
      <c r="T40" s="78">
        <f t="shared" si="60"/>
        <v>6.8999048000000007E-2</v>
      </c>
      <c r="U40" s="78">
        <f t="shared" si="61"/>
        <v>0.96771163800000004</v>
      </c>
      <c r="V40" s="78">
        <f t="shared" si="62"/>
        <v>0.36833153399999996</v>
      </c>
      <c r="W40" s="78">
        <f t="shared" si="63"/>
        <v>0</v>
      </c>
      <c r="X40" s="78">
        <f t="shared" si="64"/>
        <v>0</v>
      </c>
      <c r="Y40" s="78">
        <f t="shared" si="65"/>
        <v>0</v>
      </c>
      <c r="Z40" s="78">
        <f t="shared" si="66"/>
        <v>3.5580423500000007E-2</v>
      </c>
      <c r="AA40" s="78">
        <f t="shared" si="67"/>
        <v>0</v>
      </c>
      <c r="AB40" s="78">
        <f t="shared" si="68"/>
        <v>0.51000003400000005</v>
      </c>
      <c r="AC40" s="83">
        <f t="shared" si="69"/>
        <v>1.9506226775000002</v>
      </c>
      <c r="AE40" s="103">
        <v>32</v>
      </c>
      <c r="AF40" s="34">
        <v>6.8999047999999993E-2</v>
      </c>
      <c r="AG40" s="34">
        <v>0.96771163800000004</v>
      </c>
      <c r="AH40" s="34">
        <v>0.36833153400000002</v>
      </c>
      <c r="AI40" s="34">
        <v>0</v>
      </c>
      <c r="AJ40" s="34">
        <v>0</v>
      </c>
      <c r="AK40" s="34">
        <v>0</v>
      </c>
      <c r="AL40" s="34">
        <v>3.55804235E-2</v>
      </c>
      <c r="AM40" s="34">
        <v>0</v>
      </c>
      <c r="AN40" s="34">
        <v>0</v>
      </c>
      <c r="AP40" s="103">
        <v>32</v>
      </c>
      <c r="AQ40" s="34">
        <f t="shared" si="77"/>
        <v>1.3877787807814457E-17</v>
      </c>
      <c r="AR40" s="34">
        <f t="shared" si="78"/>
        <v>0</v>
      </c>
      <c r="AS40" s="34">
        <f t="shared" si="79"/>
        <v>-5.5511151231257827E-17</v>
      </c>
      <c r="AT40" s="34">
        <f t="shared" si="80"/>
        <v>0</v>
      </c>
      <c r="AU40" s="34">
        <f t="shared" si="2"/>
        <v>0</v>
      </c>
      <c r="AV40" s="34">
        <f t="shared" si="81"/>
        <v>0</v>
      </c>
      <c r="AW40" s="34">
        <f t="shared" si="82"/>
        <v>6.9388939039072284E-18</v>
      </c>
      <c r="AX40" s="34">
        <f t="shared" si="83"/>
        <v>0</v>
      </c>
      <c r="AY40" s="34">
        <f t="shared" si="84"/>
        <v>0.51000003400000005</v>
      </c>
    </row>
    <row r="41" spans="6:51">
      <c r="F41" s="82">
        <v>41</v>
      </c>
      <c r="G41" s="78">
        <f>Inputs!C40</f>
        <v>0</v>
      </c>
      <c r="H41" s="78">
        <f>Inputs!D40</f>
        <v>0</v>
      </c>
      <c r="I41" s="78">
        <f>Inputs!E40</f>
        <v>0</v>
      </c>
      <c r="J41" s="78">
        <f>Inputs!F40</f>
        <v>0</v>
      </c>
      <c r="K41" s="78">
        <f>Inputs!G40</f>
        <v>0</v>
      </c>
      <c r="L41" s="78">
        <f t="shared" si="51"/>
        <v>0</v>
      </c>
      <c r="M41" s="78">
        <f>Inputs!H40</f>
        <v>0</v>
      </c>
      <c r="N41" s="78">
        <f>Inputs!I40</f>
        <v>0</v>
      </c>
      <c r="O41" s="78">
        <f>Inputs!J40</f>
        <v>0</v>
      </c>
      <c r="P41" s="83">
        <f>Inputs!K40</f>
        <v>0</v>
      </c>
      <c r="Q41" s="83">
        <f t="shared" si="0"/>
        <v>0</v>
      </c>
      <c r="R41" s="83"/>
      <c r="S41" s="82">
        <v>33</v>
      </c>
      <c r="T41" s="78">
        <f t="shared" si="60"/>
        <v>5.7499203200000008E-2</v>
      </c>
      <c r="U41" s="78">
        <f t="shared" si="61"/>
        <v>0.27491805000000002</v>
      </c>
      <c r="V41" s="78">
        <f t="shared" si="62"/>
        <v>0</v>
      </c>
      <c r="W41" s="78">
        <f t="shared" si="63"/>
        <v>0</v>
      </c>
      <c r="X41" s="78">
        <f t="shared" si="64"/>
        <v>0</v>
      </c>
      <c r="Y41" s="78">
        <f t="shared" si="65"/>
        <v>8.576549000000001E-5</v>
      </c>
      <c r="Z41" s="78">
        <f t="shared" si="66"/>
        <v>4.2882745000000005E-4</v>
      </c>
      <c r="AA41" s="78">
        <f t="shared" si="67"/>
        <v>6.126106699999999E-4</v>
      </c>
      <c r="AB41" s="78">
        <f t="shared" si="68"/>
        <v>0</v>
      </c>
      <c r="AC41" s="83">
        <f t="shared" si="69"/>
        <v>0.33354445681000006</v>
      </c>
      <c r="AE41" s="103">
        <v>33</v>
      </c>
      <c r="AF41" s="34">
        <v>5.7499203200000001E-2</v>
      </c>
      <c r="AG41" s="34">
        <v>0.27491805000000002</v>
      </c>
      <c r="AH41" s="34">
        <v>0</v>
      </c>
      <c r="AI41" s="34">
        <v>0</v>
      </c>
      <c r="AJ41" s="34">
        <v>0</v>
      </c>
      <c r="AK41" s="34">
        <v>2.0158557E-4</v>
      </c>
      <c r="AL41" s="34">
        <v>4.2882745E-4</v>
      </c>
      <c r="AM41" s="34">
        <v>6.1261067000000001E-4</v>
      </c>
      <c r="AN41" s="34">
        <v>0</v>
      </c>
      <c r="AP41" s="103">
        <v>33</v>
      </c>
      <c r="AQ41" s="34">
        <f t="shared" si="77"/>
        <v>6.9388939039072284E-18</v>
      </c>
      <c r="AR41" s="34">
        <f t="shared" si="78"/>
        <v>0</v>
      </c>
      <c r="AS41" s="34">
        <f t="shared" si="79"/>
        <v>0</v>
      </c>
      <c r="AT41" s="34">
        <f t="shared" si="80"/>
        <v>0</v>
      </c>
      <c r="AU41" s="34">
        <f t="shared" si="2"/>
        <v>0</v>
      </c>
      <c r="AV41" s="34">
        <f t="shared" si="81"/>
        <v>-1.1582007999999999E-4</v>
      </c>
      <c r="AW41" s="34">
        <f t="shared" si="82"/>
        <v>5.4210108624275222E-20</v>
      </c>
      <c r="AX41" s="34">
        <f t="shared" si="83"/>
        <v>-1.0842021724855044E-19</v>
      </c>
      <c r="AY41" s="34">
        <f t="shared" si="84"/>
        <v>0</v>
      </c>
    </row>
    <row r="42" spans="6:51">
      <c r="F42" s="82">
        <v>42</v>
      </c>
      <c r="G42" s="78">
        <f>Inputs!C41</f>
        <v>6.6798387000000004</v>
      </c>
      <c r="H42" s="78">
        <f>Inputs!D41</f>
        <v>0</v>
      </c>
      <c r="I42" s="78">
        <f>Inputs!E41</f>
        <v>0.60847879999999999</v>
      </c>
      <c r="J42" s="78">
        <f>Inputs!F41</f>
        <v>4.3871822999999999E-5</v>
      </c>
      <c r="K42" s="78">
        <f>Inputs!G41</f>
        <v>0.37745747000000002</v>
      </c>
      <c r="L42" s="78">
        <f t="shared" si="51"/>
        <v>3.781594191680001E-3</v>
      </c>
      <c r="M42" s="78">
        <f>Inputs!H41</f>
        <v>6.5345129999999996</v>
      </c>
      <c r="N42" s="78">
        <f>Inputs!I41</f>
        <v>0.37745747000000002</v>
      </c>
      <c r="O42" s="78">
        <f>Inputs!J41</f>
        <v>0.26961249999999998</v>
      </c>
      <c r="P42" s="83">
        <f>Inputs!K41</f>
        <v>0</v>
      </c>
      <c r="Q42" s="83">
        <f t="shared" si="0"/>
        <v>14.847401811823</v>
      </c>
      <c r="R42" s="83"/>
      <c r="S42" s="82">
        <v>34</v>
      </c>
      <c r="T42" s="78">
        <f t="shared" si="60"/>
        <v>0.14489799520000002</v>
      </c>
      <c r="U42" s="78">
        <f t="shared" si="61"/>
        <v>0</v>
      </c>
      <c r="V42" s="78">
        <f t="shared" si="62"/>
        <v>0.61731603000000002</v>
      </c>
      <c r="W42" s="78">
        <f t="shared" si="63"/>
        <v>5.6155924800000001E-5</v>
      </c>
      <c r="X42" s="78">
        <f t="shared" si="64"/>
        <v>5.1765594000000012E-2</v>
      </c>
      <c r="Y42" s="78">
        <f t="shared" si="65"/>
        <v>9.189159399999999E-4</v>
      </c>
      <c r="Z42" s="78">
        <f t="shared" si="66"/>
        <v>0.25365143000000001</v>
      </c>
      <c r="AA42" s="78">
        <f t="shared" si="67"/>
        <v>0.42275243000000001</v>
      </c>
      <c r="AB42" s="78">
        <f t="shared" si="68"/>
        <v>0.51000003400000005</v>
      </c>
      <c r="AC42" s="83">
        <f t="shared" si="69"/>
        <v>2.0013585850648004</v>
      </c>
      <c r="AE42" s="103">
        <v>34</v>
      </c>
      <c r="AF42" s="34">
        <v>0.14489799519999999</v>
      </c>
      <c r="AG42" s="34">
        <v>0</v>
      </c>
      <c r="AH42" s="34">
        <v>0.61731603000000002</v>
      </c>
      <c r="AI42" s="34">
        <v>5.6155924800000001E-5</v>
      </c>
      <c r="AJ42" s="34">
        <v>8.5031620000000002E-2</v>
      </c>
      <c r="AK42" s="34">
        <v>2.1598451000000001E-3</v>
      </c>
      <c r="AL42" s="34">
        <v>0.25365143000000001</v>
      </c>
      <c r="AM42" s="34">
        <v>0.42275243000000001</v>
      </c>
      <c r="AN42" s="34">
        <v>0</v>
      </c>
      <c r="AP42" s="103">
        <v>34</v>
      </c>
      <c r="AQ42" s="34">
        <f t="shared" si="77"/>
        <v>2.7755575615628914E-17</v>
      </c>
      <c r="AR42" s="34">
        <f t="shared" si="78"/>
        <v>0</v>
      </c>
      <c r="AS42" s="34">
        <f t="shared" si="79"/>
        <v>0</v>
      </c>
      <c r="AT42" s="34">
        <f t="shared" si="80"/>
        <v>0</v>
      </c>
      <c r="AU42" s="34">
        <f t="shared" si="2"/>
        <v>-3.326602599999999E-2</v>
      </c>
      <c r="AV42" s="34">
        <f t="shared" si="81"/>
        <v>-1.2409291600000002E-3</v>
      </c>
      <c r="AW42" s="34">
        <f t="shared" si="82"/>
        <v>0</v>
      </c>
      <c r="AX42" s="34">
        <f t="shared" si="83"/>
        <v>0</v>
      </c>
      <c r="AY42" s="34">
        <f t="shared" si="84"/>
        <v>0.51000003400000005</v>
      </c>
    </row>
    <row r="43" spans="6:51">
      <c r="F43" s="82">
        <v>43</v>
      </c>
      <c r="G43" s="78">
        <f>Inputs!C42</f>
        <v>1.7981567000000001</v>
      </c>
      <c r="H43" s="78">
        <f>Inputs!D42</f>
        <v>0</v>
      </c>
      <c r="I43" s="78">
        <f>Inputs!E42</f>
        <v>1.8143610999999999</v>
      </c>
      <c r="J43" s="78">
        <f>Inputs!F42</f>
        <v>0</v>
      </c>
      <c r="K43" s="78">
        <f>Inputs!G42</f>
        <v>0</v>
      </c>
      <c r="L43" s="78">
        <f t="shared" si="51"/>
        <v>0</v>
      </c>
      <c r="M43" s="78">
        <f>Inputs!H42</f>
        <v>0.61261069999999995</v>
      </c>
      <c r="N43" s="78">
        <f>Inputs!I42</f>
        <v>0.52071900000000004</v>
      </c>
      <c r="O43" s="78">
        <f>Inputs!J42</f>
        <v>0.45945796</v>
      </c>
      <c r="P43" s="83">
        <f>Inputs!K42</f>
        <v>3.0000002000000001</v>
      </c>
      <c r="Q43" s="83">
        <f t="shared" si="0"/>
        <v>8.2053056600000005</v>
      </c>
      <c r="R43" s="83"/>
      <c r="S43" s="82">
        <v>36</v>
      </c>
      <c r="T43" s="78">
        <f t="shared" si="60"/>
        <v>0.19340641600000003</v>
      </c>
      <c r="U43" s="78">
        <f t="shared" si="61"/>
        <v>0</v>
      </c>
      <c r="V43" s="78">
        <f t="shared" si="62"/>
        <v>0</v>
      </c>
      <c r="W43" s="78">
        <f t="shared" si="63"/>
        <v>0</v>
      </c>
      <c r="X43" s="78">
        <f t="shared" si="64"/>
        <v>0</v>
      </c>
      <c r="Y43" s="78">
        <f t="shared" si="65"/>
        <v>3.0630535000000002E-3</v>
      </c>
      <c r="Z43" s="78">
        <f t="shared" si="66"/>
        <v>1.5315267500000002E-2</v>
      </c>
      <c r="AA43" s="78">
        <f t="shared" si="67"/>
        <v>3.0630535000000004E-2</v>
      </c>
      <c r="AB43" s="78">
        <f t="shared" si="68"/>
        <v>0</v>
      </c>
      <c r="AC43" s="83">
        <f t="shared" si="69"/>
        <v>0.24241527200000004</v>
      </c>
      <c r="AE43" s="103">
        <v>36</v>
      </c>
      <c r="AF43" s="34">
        <v>0.193406416</v>
      </c>
      <c r="AG43" s="34">
        <v>0</v>
      </c>
      <c r="AH43" s="34">
        <v>0</v>
      </c>
      <c r="AI43" s="34">
        <v>0</v>
      </c>
      <c r="AJ43" s="34">
        <v>0</v>
      </c>
      <c r="AK43" s="34">
        <v>7.5430964999999997E-3</v>
      </c>
      <c r="AL43" s="34">
        <v>1.53152675E-2</v>
      </c>
      <c r="AM43" s="34">
        <v>3.0630535E-2</v>
      </c>
      <c r="AN43" s="34">
        <v>0</v>
      </c>
      <c r="AP43" s="103">
        <v>36</v>
      </c>
      <c r="AQ43" s="34">
        <f t="shared" si="77"/>
        <v>2.7755575615628914E-17</v>
      </c>
      <c r="AR43" s="34">
        <f t="shared" si="78"/>
        <v>0</v>
      </c>
      <c r="AS43" s="34">
        <f t="shared" si="79"/>
        <v>0</v>
      </c>
      <c r="AT43" s="34">
        <f t="shared" si="80"/>
        <v>0</v>
      </c>
      <c r="AU43" s="34">
        <f t="shared" si="2"/>
        <v>0</v>
      </c>
      <c r="AV43" s="34">
        <f t="shared" si="81"/>
        <v>-4.4800429999999995E-3</v>
      </c>
      <c r="AW43" s="34">
        <f t="shared" si="82"/>
        <v>1.7347234759768071E-18</v>
      </c>
      <c r="AX43" s="34">
        <f t="shared" si="83"/>
        <v>3.4694469519536142E-18</v>
      </c>
      <c r="AY43" s="34">
        <f t="shared" si="84"/>
        <v>0</v>
      </c>
    </row>
    <row r="44" spans="6:51">
      <c r="F44" s="82">
        <v>44</v>
      </c>
      <c r="G44" s="78">
        <f>Inputs!C43</f>
        <v>0</v>
      </c>
      <c r="H44" s="78">
        <f>Inputs!D43</f>
        <v>0</v>
      </c>
      <c r="I44" s="78">
        <f>Inputs!E43</f>
        <v>0</v>
      </c>
      <c r="J44" s="78">
        <f>Inputs!F43</f>
        <v>0</v>
      </c>
      <c r="K44" s="78">
        <f>Inputs!G43</f>
        <v>0</v>
      </c>
      <c r="L44" s="78">
        <f t="shared" si="51"/>
        <v>0</v>
      </c>
      <c r="M44" s="78">
        <f>Inputs!H43</f>
        <v>0</v>
      </c>
      <c r="N44" s="78">
        <f>Inputs!I43</f>
        <v>0</v>
      </c>
      <c r="O44" s="78">
        <f>Inputs!J43</f>
        <v>0</v>
      </c>
      <c r="P44" s="83">
        <f>Inputs!K43</f>
        <v>0</v>
      </c>
      <c r="Q44" s="83">
        <f t="shared" si="0"/>
        <v>0</v>
      </c>
      <c r="R44" s="83"/>
      <c r="S44" s="82">
        <v>37</v>
      </c>
      <c r="T44" s="78">
        <f t="shared" si="60"/>
        <v>1.18402352</v>
      </c>
      <c r="U44" s="78">
        <f t="shared" si="61"/>
        <v>0.17741378500000002</v>
      </c>
      <c r="V44" s="78">
        <f t="shared" si="62"/>
        <v>3.2136305400000002E-2</v>
      </c>
      <c r="W44" s="78">
        <f t="shared" si="63"/>
        <v>2.3696566400000003E-5</v>
      </c>
      <c r="X44" s="78">
        <f t="shared" si="64"/>
        <v>1.9113449000000001E-2</v>
      </c>
      <c r="Y44" s="78">
        <f t="shared" si="65"/>
        <v>0</v>
      </c>
      <c r="Z44" s="78">
        <f t="shared" si="66"/>
        <v>0.30630531500000002</v>
      </c>
      <c r="AA44" s="78">
        <f t="shared" si="67"/>
        <v>0.36756637000000003</v>
      </c>
      <c r="AB44" s="78">
        <f t="shared" si="68"/>
        <v>0.51000003400000005</v>
      </c>
      <c r="AC44" s="83">
        <f t="shared" si="69"/>
        <v>2.5965824749663997</v>
      </c>
      <c r="AE44" s="103">
        <v>37</v>
      </c>
      <c r="AF44" s="34">
        <v>1.18402352</v>
      </c>
      <c r="AG44" s="34">
        <v>0.17741378499999999</v>
      </c>
      <c r="AH44" s="34">
        <v>3.2136305400000002E-2</v>
      </c>
      <c r="AI44" s="34">
        <v>2.36965664E-5</v>
      </c>
      <c r="AJ44" s="34">
        <v>3.4204091999999998E-2</v>
      </c>
      <c r="AK44" s="34">
        <v>0</v>
      </c>
      <c r="AL44" s="34">
        <v>0.30630531500000002</v>
      </c>
      <c r="AM44" s="34">
        <v>0.36756636999999998</v>
      </c>
      <c r="AN44" s="34">
        <v>0</v>
      </c>
      <c r="AP44" s="103">
        <v>37</v>
      </c>
      <c r="AQ44" s="34">
        <f t="shared" si="77"/>
        <v>0</v>
      </c>
      <c r="AR44" s="34">
        <f t="shared" si="78"/>
        <v>2.7755575615628914E-17</v>
      </c>
      <c r="AS44" s="34">
        <f t="shared" si="79"/>
        <v>0</v>
      </c>
      <c r="AT44" s="34">
        <f t="shared" si="80"/>
        <v>3.3881317890172014E-21</v>
      </c>
      <c r="AU44" s="34">
        <f t="shared" si="2"/>
        <v>-1.5090642999999997E-2</v>
      </c>
      <c r="AV44" s="34">
        <f t="shared" si="81"/>
        <v>0</v>
      </c>
      <c r="AW44" s="34">
        <f t="shared" si="82"/>
        <v>0</v>
      </c>
      <c r="AX44" s="34">
        <f t="shared" si="83"/>
        <v>5.5511151231257827E-17</v>
      </c>
      <c r="AY44" s="34">
        <f t="shared" si="84"/>
        <v>0.51000003400000005</v>
      </c>
    </row>
    <row r="45" spans="6:51">
      <c r="F45" s="82">
        <v>45</v>
      </c>
      <c r="G45" s="78">
        <f>Inputs!C44</f>
        <v>1.2819708999999999</v>
      </c>
      <c r="H45" s="78">
        <f>Inputs!D44</f>
        <v>0.88091399999999997</v>
      </c>
      <c r="I45" s="78">
        <f>Inputs!E44</f>
        <v>0.67169522999999998</v>
      </c>
      <c r="J45" s="78">
        <f>Inputs!F44</f>
        <v>0</v>
      </c>
      <c r="K45" s="78">
        <f>Inputs!G44</f>
        <v>0</v>
      </c>
      <c r="L45" s="78">
        <f t="shared" si="51"/>
        <v>0</v>
      </c>
      <c r="M45" s="78">
        <f>Inputs!H44</f>
        <v>0</v>
      </c>
      <c r="N45" s="78">
        <f>Inputs!I44</f>
        <v>2.9650354000000001</v>
      </c>
      <c r="O45" s="78">
        <f>Inputs!J44</f>
        <v>2.9650354000000001</v>
      </c>
      <c r="P45" s="83">
        <f>Inputs!K44</f>
        <v>3.0000002000000001</v>
      </c>
      <c r="Q45" s="83">
        <f t="shared" si="0"/>
        <v>11.764651130000001</v>
      </c>
      <c r="R45" s="83"/>
      <c r="S45" s="82">
        <v>38</v>
      </c>
      <c r="T45" s="78">
        <f t="shared" si="60"/>
        <v>0.77278927999999991</v>
      </c>
      <c r="U45" s="78">
        <f t="shared" si="61"/>
        <v>1.7274850900000001</v>
      </c>
      <c r="V45" s="78">
        <f t="shared" si="62"/>
        <v>0.68591323800000004</v>
      </c>
      <c r="W45" s="78">
        <f t="shared" si="63"/>
        <v>0</v>
      </c>
      <c r="X45" s="78">
        <f t="shared" si="64"/>
        <v>0</v>
      </c>
      <c r="Y45" s="78">
        <f t="shared" si="65"/>
        <v>0</v>
      </c>
      <c r="Z45" s="78">
        <f t="shared" si="66"/>
        <v>0.68383420000000017</v>
      </c>
      <c r="AA45" s="78">
        <f t="shared" si="67"/>
        <v>0</v>
      </c>
      <c r="AB45" s="78">
        <f t="shared" si="68"/>
        <v>0.51000003400000005</v>
      </c>
      <c r="AC45" s="83">
        <f t="shared" si="69"/>
        <v>4.3800218420000006</v>
      </c>
      <c r="AE45" s="103">
        <v>38</v>
      </c>
      <c r="AF45" s="34">
        <v>0.77278928000000002</v>
      </c>
      <c r="AG45" s="34">
        <v>1.7274850900000001</v>
      </c>
      <c r="AH45" s="34">
        <v>0.68591323800000004</v>
      </c>
      <c r="AI45" s="34">
        <v>0</v>
      </c>
      <c r="AJ45" s="34">
        <v>0</v>
      </c>
      <c r="AK45" s="34">
        <v>0</v>
      </c>
      <c r="AL45" s="34">
        <v>0.68383419999999995</v>
      </c>
      <c r="AM45" s="34">
        <v>0</v>
      </c>
      <c r="AN45" s="34">
        <v>0</v>
      </c>
      <c r="AP45" s="103">
        <v>38</v>
      </c>
      <c r="AQ45" s="34">
        <f t="shared" si="77"/>
        <v>-1.1102230246251565E-16</v>
      </c>
      <c r="AR45" s="34">
        <f t="shared" si="78"/>
        <v>0</v>
      </c>
      <c r="AS45" s="34">
        <f t="shared" si="79"/>
        <v>0</v>
      </c>
      <c r="AT45" s="34">
        <f t="shared" si="80"/>
        <v>0</v>
      </c>
      <c r="AU45" s="34">
        <f t="shared" si="2"/>
        <v>0</v>
      </c>
      <c r="AV45" s="34">
        <f t="shared" si="81"/>
        <v>0</v>
      </c>
      <c r="AW45" s="34">
        <f t="shared" si="82"/>
        <v>2.2204460492503131E-16</v>
      </c>
      <c r="AX45" s="34">
        <f t="shared" si="83"/>
        <v>0</v>
      </c>
      <c r="AY45" s="34">
        <f t="shared" si="84"/>
        <v>0.51000003400000005</v>
      </c>
    </row>
    <row r="46" spans="6:51">
      <c r="F46" s="82">
        <v>46</v>
      </c>
      <c r="G46" s="78">
        <f>Inputs!C45</f>
        <v>0</v>
      </c>
      <c r="H46" s="78">
        <f>Inputs!D45</f>
        <v>0</v>
      </c>
      <c r="I46" s="78">
        <f>Inputs!E45</f>
        <v>0</v>
      </c>
      <c r="J46" s="78">
        <f>Inputs!F45</f>
        <v>0</v>
      </c>
      <c r="K46" s="78">
        <f>Inputs!G45</f>
        <v>0</v>
      </c>
      <c r="L46" s="78">
        <f t="shared" si="51"/>
        <v>0</v>
      </c>
      <c r="M46" s="78">
        <f>Inputs!H45</f>
        <v>0</v>
      </c>
      <c r="N46" s="78">
        <f>Inputs!I45</f>
        <v>0</v>
      </c>
      <c r="O46" s="78">
        <f>Inputs!J45</f>
        <v>0</v>
      </c>
      <c r="P46" s="83">
        <f>Inputs!K45</f>
        <v>0</v>
      </c>
      <c r="Q46" s="83">
        <f t="shared" si="0"/>
        <v>0</v>
      </c>
      <c r="R46" s="83"/>
      <c r="S46" s="82">
        <v>39</v>
      </c>
      <c r="T46" s="78">
        <f t="shared" si="60"/>
        <v>0.74518976000000003</v>
      </c>
      <c r="U46" s="78">
        <f t="shared" si="61"/>
        <v>2.1166490900000001</v>
      </c>
      <c r="V46" s="78">
        <f t="shared" si="62"/>
        <v>0.46680209999999989</v>
      </c>
      <c r="W46" s="78">
        <f t="shared" si="63"/>
        <v>5.4114748799999993E-6</v>
      </c>
      <c r="X46" s="78">
        <f t="shared" si="64"/>
        <v>4.59458E-3</v>
      </c>
      <c r="Y46" s="78">
        <f t="shared" si="65"/>
        <v>3.4459347000000006E-3</v>
      </c>
      <c r="Z46" s="78">
        <f t="shared" si="66"/>
        <v>2.2972899999999997E-2</v>
      </c>
      <c r="AA46" s="78">
        <f t="shared" si="67"/>
        <v>4.5945796000000011E-2</v>
      </c>
      <c r="AB46" s="78">
        <f t="shared" si="68"/>
        <v>0.51000003400000005</v>
      </c>
      <c r="AC46" s="83">
        <f t="shared" si="69"/>
        <v>3.9156056061748803</v>
      </c>
      <c r="AE46" s="103">
        <v>39</v>
      </c>
      <c r="AF46" s="34">
        <v>0.74518976000000003</v>
      </c>
      <c r="AG46" s="34">
        <v>2.1166490900000001</v>
      </c>
      <c r="AH46" s="34">
        <v>0.4668021</v>
      </c>
      <c r="AI46" s="34">
        <v>5.4114748800000001E-6</v>
      </c>
      <c r="AJ46" s="34">
        <v>7.9521580000000008E-3</v>
      </c>
      <c r="AK46" s="34">
        <v>8.0349919999999995E-3</v>
      </c>
      <c r="AL46" s="34">
        <v>2.2972900000000001E-2</v>
      </c>
      <c r="AM46" s="34">
        <v>4.5945795999999997E-2</v>
      </c>
      <c r="AN46" s="34">
        <v>0</v>
      </c>
      <c r="AP46" s="103">
        <v>39</v>
      </c>
      <c r="AQ46" s="34">
        <f t="shared" si="77"/>
        <v>0</v>
      </c>
      <c r="AR46" s="34">
        <f t="shared" si="78"/>
        <v>0</v>
      </c>
      <c r="AS46" s="34">
        <f t="shared" si="79"/>
        <v>-1.1102230246251565E-16</v>
      </c>
      <c r="AT46" s="34">
        <f t="shared" si="80"/>
        <v>-8.4703294725430034E-22</v>
      </c>
      <c r="AU46" s="34">
        <f t="shared" si="2"/>
        <v>-3.3575780000000008E-3</v>
      </c>
      <c r="AV46" s="34">
        <f t="shared" si="81"/>
        <v>-4.5890572999999994E-3</v>
      </c>
      <c r="AW46" s="34">
        <f t="shared" si="82"/>
        <v>-3.4694469519536142E-18</v>
      </c>
      <c r="AX46" s="34">
        <f t="shared" si="83"/>
        <v>1.3877787807814457E-17</v>
      </c>
      <c r="AY46" s="34">
        <f t="shared" si="84"/>
        <v>0.51000003400000005</v>
      </c>
    </row>
    <row r="47" spans="6:51">
      <c r="F47" s="82">
        <v>47</v>
      </c>
      <c r="G47" s="78">
        <f>Inputs!C46</f>
        <v>4.2261914999999997</v>
      </c>
      <c r="H47" s="78">
        <f>Inputs!D46</f>
        <v>9.0495900000000002</v>
      </c>
      <c r="I47" s="78">
        <f>Inputs!E46</f>
        <v>1.795674</v>
      </c>
      <c r="J47" s="78">
        <f>Inputs!F46</f>
        <v>4.5570320000000002E-4</v>
      </c>
      <c r="K47" s="78">
        <f>Inputs!G46</f>
        <v>11.762124</v>
      </c>
      <c r="L47" s="78">
        <f t="shared" si="51"/>
        <v>0.11769415251200001</v>
      </c>
      <c r="M47" s="78">
        <f>Inputs!H46</f>
        <v>1.9603539999999999</v>
      </c>
      <c r="N47" s="78">
        <f>Inputs!I46</f>
        <v>11.762124</v>
      </c>
      <c r="O47" s="78">
        <f>Inputs!J46</f>
        <v>11.762124</v>
      </c>
      <c r="P47" s="83">
        <f>Inputs!K46</f>
        <v>0</v>
      </c>
      <c r="Q47" s="83">
        <f t="shared" si="0"/>
        <v>52.318637203199998</v>
      </c>
      <c r="R47" s="83"/>
      <c r="S47" s="82">
        <v>40</v>
      </c>
      <c r="T47" s="78">
        <f t="shared" si="60"/>
        <v>0</v>
      </c>
      <c r="U47" s="78">
        <f t="shared" si="61"/>
        <v>0</v>
      </c>
      <c r="V47" s="78">
        <f t="shared" si="62"/>
        <v>0</v>
      </c>
      <c r="W47" s="78">
        <f t="shared" si="63"/>
        <v>0</v>
      </c>
      <c r="X47" s="78">
        <f t="shared" si="64"/>
        <v>0</v>
      </c>
      <c r="Y47" s="78">
        <f t="shared" si="65"/>
        <v>0</v>
      </c>
      <c r="Z47" s="78">
        <f t="shared" si="66"/>
        <v>0</v>
      </c>
      <c r="AA47" s="78">
        <f t="shared" si="67"/>
        <v>0</v>
      </c>
      <c r="AB47" s="78">
        <f t="shared" si="68"/>
        <v>0</v>
      </c>
      <c r="AC47" s="83">
        <f t="shared" si="69"/>
        <v>0</v>
      </c>
      <c r="AE47" s="103">
        <v>40</v>
      </c>
      <c r="AF47" s="34">
        <v>0</v>
      </c>
      <c r="AG47" s="34">
        <v>0</v>
      </c>
      <c r="AH47" s="34">
        <v>0</v>
      </c>
      <c r="AI47" s="34">
        <v>0</v>
      </c>
      <c r="AJ47" s="34">
        <v>0</v>
      </c>
      <c r="AK47" s="34">
        <v>0</v>
      </c>
      <c r="AL47" s="34">
        <v>0</v>
      </c>
      <c r="AM47" s="34">
        <v>0</v>
      </c>
      <c r="AN47" s="34">
        <v>0</v>
      </c>
      <c r="AP47" s="103">
        <v>40</v>
      </c>
      <c r="AQ47" s="34">
        <f t="shared" si="77"/>
        <v>0</v>
      </c>
      <c r="AR47" s="34">
        <f t="shared" si="78"/>
        <v>0</v>
      </c>
      <c r="AS47" s="34">
        <f t="shared" si="79"/>
        <v>0</v>
      </c>
      <c r="AT47" s="34">
        <f t="shared" si="80"/>
        <v>0</v>
      </c>
      <c r="AU47" s="34">
        <f t="shared" si="2"/>
        <v>0</v>
      </c>
      <c r="AV47" s="34">
        <f t="shared" si="81"/>
        <v>0</v>
      </c>
      <c r="AW47" s="34">
        <f t="shared" si="82"/>
        <v>0</v>
      </c>
      <c r="AX47" s="34">
        <f t="shared" si="83"/>
        <v>0</v>
      </c>
      <c r="AY47" s="34">
        <f t="shared" si="84"/>
        <v>0</v>
      </c>
    </row>
    <row r="48" spans="6:51">
      <c r="F48" s="82">
        <v>48</v>
      </c>
      <c r="G48" s="78">
        <f>Inputs!C47</f>
        <v>9.87941</v>
      </c>
      <c r="H48" s="78">
        <f>Inputs!D47</f>
        <v>8.9777170000000002</v>
      </c>
      <c r="I48" s="78">
        <f>Inputs!E47</f>
        <v>2.8064835000000001</v>
      </c>
      <c r="J48" s="78">
        <f>Inputs!F47</f>
        <v>0</v>
      </c>
      <c r="K48" s="78">
        <f>Inputs!G47</f>
        <v>0</v>
      </c>
      <c r="L48" s="78">
        <f t="shared" si="51"/>
        <v>0</v>
      </c>
      <c r="M48" s="78">
        <f>Inputs!H47</f>
        <v>4.020257</v>
      </c>
      <c r="N48" s="78">
        <f>Inputs!I47</f>
        <v>3.4459344999999999</v>
      </c>
      <c r="O48" s="78">
        <f>Inputs!J47</f>
        <v>1.7229673000000001</v>
      </c>
      <c r="P48" s="83">
        <f>Inputs!K47</f>
        <v>3.0000002000000001</v>
      </c>
      <c r="Q48" s="83">
        <f t="shared" si="0"/>
        <v>33.852769500000001</v>
      </c>
      <c r="R48" s="83"/>
      <c r="S48" s="82">
        <v>41</v>
      </c>
      <c r="T48" s="78">
        <f t="shared" si="60"/>
        <v>0</v>
      </c>
      <c r="U48" s="78">
        <f t="shared" si="61"/>
        <v>0</v>
      </c>
      <c r="V48" s="78">
        <f t="shared" si="62"/>
        <v>0</v>
      </c>
      <c r="W48" s="78">
        <f t="shared" si="63"/>
        <v>0</v>
      </c>
      <c r="X48" s="78">
        <f t="shared" si="64"/>
        <v>0</v>
      </c>
      <c r="Y48" s="78">
        <f t="shared" si="65"/>
        <v>0</v>
      </c>
      <c r="Z48" s="78">
        <f t="shared" si="66"/>
        <v>0</v>
      </c>
      <c r="AA48" s="78">
        <f t="shared" si="67"/>
        <v>0</v>
      </c>
      <c r="AB48" s="78">
        <f t="shared" si="68"/>
        <v>0</v>
      </c>
      <c r="AC48" s="83">
        <f t="shared" si="69"/>
        <v>0</v>
      </c>
      <c r="AE48" s="103">
        <v>41</v>
      </c>
      <c r="AF48" s="34">
        <v>0</v>
      </c>
      <c r="AG48" s="34">
        <v>0</v>
      </c>
      <c r="AH48" s="34">
        <v>0</v>
      </c>
      <c r="AI48" s="34">
        <v>0</v>
      </c>
      <c r="AJ48" s="34">
        <v>0</v>
      </c>
      <c r="AK48" s="34">
        <v>0</v>
      </c>
      <c r="AL48" s="34">
        <v>0</v>
      </c>
      <c r="AM48" s="34">
        <v>0</v>
      </c>
      <c r="AN48" s="34">
        <v>0</v>
      </c>
      <c r="AP48" s="103">
        <v>41</v>
      </c>
      <c r="AQ48" s="34">
        <f t="shared" si="77"/>
        <v>0</v>
      </c>
      <c r="AR48" s="34">
        <f t="shared" si="78"/>
        <v>0</v>
      </c>
      <c r="AS48" s="34">
        <f t="shared" si="79"/>
        <v>0</v>
      </c>
      <c r="AT48" s="34">
        <f t="shared" si="80"/>
        <v>0</v>
      </c>
      <c r="AU48" s="34">
        <f t="shared" si="2"/>
        <v>0</v>
      </c>
      <c r="AV48" s="34">
        <f t="shared" si="81"/>
        <v>0</v>
      </c>
      <c r="AW48" s="34">
        <f t="shared" si="82"/>
        <v>0</v>
      </c>
      <c r="AX48" s="34">
        <f t="shared" si="83"/>
        <v>0</v>
      </c>
      <c r="AY48" s="34">
        <f t="shared" si="84"/>
        <v>0</v>
      </c>
    </row>
    <row r="49" spans="6:51">
      <c r="F49" s="82">
        <v>49</v>
      </c>
      <c r="G49" s="78">
        <f>Inputs!C48</f>
        <v>0</v>
      </c>
      <c r="H49" s="78">
        <f>Inputs!D48</f>
        <v>0</v>
      </c>
      <c r="I49" s="78">
        <f>Inputs!E48</f>
        <v>0</v>
      </c>
      <c r="J49" s="78">
        <f>Inputs!F48</f>
        <v>0</v>
      </c>
      <c r="K49" s="78">
        <f>Inputs!G48</f>
        <v>0</v>
      </c>
      <c r="L49" s="78">
        <f t="shared" si="51"/>
        <v>0</v>
      </c>
      <c r="M49" s="78">
        <f>Inputs!H48</f>
        <v>0</v>
      </c>
      <c r="N49" s="78">
        <f>Inputs!I48</f>
        <v>0</v>
      </c>
      <c r="O49" s="78">
        <f>Inputs!J48</f>
        <v>0</v>
      </c>
      <c r="P49" s="83">
        <f>Inputs!K48</f>
        <v>0</v>
      </c>
      <c r="Q49" s="83">
        <f t="shared" si="0"/>
        <v>0</v>
      </c>
      <c r="R49" s="83"/>
      <c r="S49" s="82">
        <v>42</v>
      </c>
      <c r="T49" s="78">
        <f t="shared" si="60"/>
        <v>1.068774192</v>
      </c>
      <c r="U49" s="78">
        <f t="shared" si="61"/>
        <v>0</v>
      </c>
      <c r="V49" s="78">
        <f t="shared" si="62"/>
        <v>0.109526184</v>
      </c>
      <c r="W49" s="78">
        <f t="shared" si="63"/>
        <v>7.0194916799999998E-6</v>
      </c>
      <c r="X49" s="78">
        <f t="shared" si="64"/>
        <v>3.7745747000000008E-3</v>
      </c>
      <c r="Y49" s="78">
        <f t="shared" si="65"/>
        <v>6.5345130000000001E-2</v>
      </c>
      <c r="Z49" s="78">
        <f t="shared" si="66"/>
        <v>1.8872873500000002E-2</v>
      </c>
      <c r="AA49" s="78">
        <f t="shared" si="67"/>
        <v>2.6961249999999999E-2</v>
      </c>
      <c r="AB49" s="78">
        <f t="shared" si="68"/>
        <v>0</v>
      </c>
      <c r="AC49" s="83">
        <f t="shared" si="69"/>
        <v>1.2932612236916801</v>
      </c>
      <c r="AE49" s="103">
        <v>42</v>
      </c>
      <c r="AF49" s="34">
        <v>1.068774192</v>
      </c>
      <c r="AG49" s="34">
        <v>0</v>
      </c>
      <c r="AH49" s="34">
        <v>0.109526184</v>
      </c>
      <c r="AI49" s="34">
        <v>7.0194916799999998E-6</v>
      </c>
      <c r="AJ49" s="34">
        <v>4.9400149999999999E-3</v>
      </c>
      <c r="AK49" s="34">
        <v>9.2851520000000007E-2</v>
      </c>
      <c r="AL49" s="34">
        <v>1.8872873500000002E-2</v>
      </c>
      <c r="AM49" s="34">
        <v>2.6961249999999999E-2</v>
      </c>
      <c r="AN49" s="34">
        <v>0</v>
      </c>
      <c r="AP49" s="103">
        <v>42</v>
      </c>
      <c r="AQ49" s="34">
        <f t="shared" si="77"/>
        <v>0</v>
      </c>
      <c r="AR49" s="34">
        <f t="shared" si="78"/>
        <v>0</v>
      </c>
      <c r="AS49" s="34">
        <f t="shared" si="79"/>
        <v>0</v>
      </c>
      <c r="AT49" s="34">
        <f t="shared" si="80"/>
        <v>0</v>
      </c>
      <c r="AU49" s="34">
        <f t="shared" si="2"/>
        <v>-1.165440299999999E-3</v>
      </c>
      <c r="AV49" s="34">
        <f t="shared" si="81"/>
        <v>-2.7506390000000006E-2</v>
      </c>
      <c r="AW49" s="34">
        <f t="shared" si="82"/>
        <v>0</v>
      </c>
      <c r="AX49" s="34">
        <f t="shared" si="83"/>
        <v>0</v>
      </c>
      <c r="AY49" s="34">
        <f t="shared" si="84"/>
        <v>0</v>
      </c>
    </row>
    <row r="50" spans="6:51">
      <c r="F50" s="82">
        <v>51</v>
      </c>
      <c r="G50" s="78">
        <f>Inputs!C49</f>
        <v>0</v>
      </c>
      <c r="H50" s="78">
        <f>Inputs!D49</f>
        <v>0</v>
      </c>
      <c r="I50" s="78">
        <f>Inputs!E49</f>
        <v>0</v>
      </c>
      <c r="J50" s="78">
        <f>Inputs!F49</f>
        <v>0</v>
      </c>
      <c r="K50" s="78">
        <f>Inputs!G49</f>
        <v>0</v>
      </c>
      <c r="L50" s="78">
        <f t="shared" si="51"/>
        <v>0</v>
      </c>
      <c r="M50" s="78">
        <f>Inputs!H49</f>
        <v>0</v>
      </c>
      <c r="N50" s="78">
        <f>Inputs!I49</f>
        <v>0</v>
      </c>
      <c r="O50" s="78">
        <f>Inputs!J49</f>
        <v>0</v>
      </c>
      <c r="P50" s="83">
        <f>Inputs!K49</f>
        <v>0</v>
      </c>
      <c r="Q50" s="83">
        <f t="shared" si="0"/>
        <v>0</v>
      </c>
      <c r="R50" s="83"/>
      <c r="S50" s="82">
        <v>43</v>
      </c>
      <c r="T50" s="78">
        <f t="shared" si="60"/>
        <v>0.28770507200000001</v>
      </c>
      <c r="U50" s="78">
        <f t="shared" si="61"/>
        <v>0</v>
      </c>
      <c r="V50" s="78">
        <f t="shared" si="62"/>
        <v>0.32658499800000002</v>
      </c>
      <c r="W50" s="78">
        <f t="shared" si="63"/>
        <v>0</v>
      </c>
      <c r="X50" s="78">
        <f t="shared" si="64"/>
        <v>0</v>
      </c>
      <c r="Y50" s="78">
        <f t="shared" si="65"/>
        <v>6.1261070000000004E-3</v>
      </c>
      <c r="Z50" s="78">
        <f t="shared" si="66"/>
        <v>2.6035950000000002E-2</v>
      </c>
      <c r="AA50" s="78">
        <f t="shared" si="67"/>
        <v>4.5945796000000011E-2</v>
      </c>
      <c r="AB50" s="78">
        <f t="shared" si="68"/>
        <v>0.51000003400000005</v>
      </c>
      <c r="AC50" s="83">
        <f t="shared" si="69"/>
        <v>1.2023979570000001</v>
      </c>
      <c r="AE50" s="103">
        <v>43</v>
      </c>
      <c r="AF50" s="34">
        <v>0.28770507200000001</v>
      </c>
      <c r="AG50" s="34">
        <v>0</v>
      </c>
      <c r="AH50" s="34">
        <v>0.32658499800000002</v>
      </c>
      <c r="AI50" s="34">
        <v>0</v>
      </c>
      <c r="AJ50" s="34">
        <v>0</v>
      </c>
      <c r="AK50" s="34">
        <v>1.5086192999999999E-2</v>
      </c>
      <c r="AL50" s="34">
        <v>2.6035949999999999E-2</v>
      </c>
      <c r="AM50" s="34">
        <v>4.5945795999999997E-2</v>
      </c>
      <c r="AN50" s="34">
        <v>0</v>
      </c>
      <c r="AP50" s="103">
        <v>43</v>
      </c>
      <c r="AQ50" s="34">
        <f t="shared" si="77"/>
        <v>0</v>
      </c>
      <c r="AR50" s="34">
        <f t="shared" si="78"/>
        <v>0</v>
      </c>
      <c r="AS50" s="34">
        <f t="shared" si="79"/>
        <v>0</v>
      </c>
      <c r="AT50" s="34">
        <f t="shared" si="80"/>
        <v>0</v>
      </c>
      <c r="AU50" s="34">
        <f t="shared" si="2"/>
        <v>0</v>
      </c>
      <c r="AV50" s="34">
        <f t="shared" si="81"/>
        <v>-8.9600859999999991E-3</v>
      </c>
      <c r="AW50" s="34">
        <f t="shared" si="82"/>
        <v>3.4694469519536142E-18</v>
      </c>
      <c r="AX50" s="34">
        <f t="shared" si="83"/>
        <v>1.3877787807814457E-17</v>
      </c>
      <c r="AY50" s="34">
        <f t="shared" si="84"/>
        <v>0.51000003400000005</v>
      </c>
    </row>
    <row r="51" spans="6:51">
      <c r="F51" s="82">
        <v>52</v>
      </c>
      <c r="G51" s="78">
        <f>Inputs!C50</f>
        <v>1.8168310000000001</v>
      </c>
      <c r="H51" s="78">
        <f>Inputs!D50</f>
        <v>10.595666</v>
      </c>
      <c r="I51" s="78">
        <f>Inputs!E50</f>
        <v>1.1097347</v>
      </c>
      <c r="J51" s="78">
        <f>Inputs!F50</f>
        <v>8.0531856E-5</v>
      </c>
      <c r="K51" s="78">
        <f>Inputs!G50</f>
        <v>1.039301</v>
      </c>
      <c r="L51" s="78">
        <f t="shared" si="51"/>
        <v>1.0405895096960001E-2</v>
      </c>
      <c r="M51" s="78">
        <f>Inputs!H50</f>
        <v>0</v>
      </c>
      <c r="N51" s="78">
        <f>Inputs!I50</f>
        <v>1.1038166</v>
      </c>
      <c r="O51" s="78">
        <f>Inputs!J50</f>
        <v>2.6498685000000002</v>
      </c>
      <c r="P51" s="83">
        <f>Inputs!K50</f>
        <v>3.0000002000000001</v>
      </c>
      <c r="Q51" s="83">
        <f t="shared" si="0"/>
        <v>21.315298531855998</v>
      </c>
      <c r="R51" s="83"/>
      <c r="S51" s="82">
        <v>44</v>
      </c>
      <c r="T51" s="78">
        <f t="shared" si="60"/>
        <v>0</v>
      </c>
      <c r="U51" s="78">
        <f t="shared" si="61"/>
        <v>0</v>
      </c>
      <c r="V51" s="78">
        <f t="shared" si="62"/>
        <v>0</v>
      </c>
      <c r="W51" s="78">
        <f t="shared" si="63"/>
        <v>0</v>
      </c>
      <c r="X51" s="78">
        <f t="shared" si="64"/>
        <v>0</v>
      </c>
      <c r="Y51" s="78">
        <f t="shared" si="65"/>
        <v>0</v>
      </c>
      <c r="Z51" s="78">
        <f t="shared" si="66"/>
        <v>0</v>
      </c>
      <c r="AA51" s="78">
        <f t="shared" si="67"/>
        <v>0</v>
      </c>
      <c r="AB51" s="78">
        <f t="shared" si="68"/>
        <v>0</v>
      </c>
      <c r="AC51" s="83">
        <f t="shared" si="69"/>
        <v>0</v>
      </c>
      <c r="AE51" s="103">
        <v>44</v>
      </c>
      <c r="AF51" s="34">
        <v>0</v>
      </c>
      <c r="AG51" s="34">
        <v>0</v>
      </c>
      <c r="AH51" s="34">
        <v>0</v>
      </c>
      <c r="AI51" s="34">
        <v>0</v>
      </c>
      <c r="AJ51" s="34">
        <v>0</v>
      </c>
      <c r="AK51" s="34">
        <v>0</v>
      </c>
      <c r="AL51" s="34">
        <v>0</v>
      </c>
      <c r="AM51" s="34">
        <v>0</v>
      </c>
      <c r="AN51" s="34">
        <v>0</v>
      </c>
      <c r="AP51" s="103">
        <v>44</v>
      </c>
      <c r="AQ51" s="34">
        <f t="shared" si="77"/>
        <v>0</v>
      </c>
      <c r="AR51" s="34">
        <f t="shared" si="78"/>
        <v>0</v>
      </c>
      <c r="AS51" s="34">
        <f t="shared" si="79"/>
        <v>0</v>
      </c>
      <c r="AT51" s="34">
        <f t="shared" si="80"/>
        <v>0</v>
      </c>
      <c r="AU51" s="34">
        <f t="shared" si="2"/>
        <v>0</v>
      </c>
      <c r="AV51" s="34">
        <f t="shared" si="81"/>
        <v>0</v>
      </c>
      <c r="AW51" s="34">
        <f t="shared" si="82"/>
        <v>0</v>
      </c>
      <c r="AX51" s="34">
        <f t="shared" si="83"/>
        <v>0</v>
      </c>
      <c r="AY51" s="34">
        <f t="shared" si="84"/>
        <v>0</v>
      </c>
    </row>
    <row r="52" spans="6:51">
      <c r="F52" s="82">
        <v>53</v>
      </c>
      <c r="G52" s="78">
        <f>Inputs!C51</f>
        <v>9.217841</v>
      </c>
      <c r="H52" s="78">
        <f>Inputs!D51</f>
        <v>0</v>
      </c>
      <c r="I52" s="78">
        <f>Inputs!E51</f>
        <v>0.29501283</v>
      </c>
      <c r="J52" s="78">
        <f>Inputs!F51</f>
        <v>1.8023413999999999E-4</v>
      </c>
      <c r="K52" s="78">
        <f>Inputs!G51</f>
        <v>3.1013411999999998</v>
      </c>
      <c r="L52" s="78">
        <f t="shared" si="51"/>
        <v>3.1042249462400001E-2</v>
      </c>
      <c r="M52" s="78">
        <f>Inputs!H51</f>
        <v>0</v>
      </c>
      <c r="N52" s="78">
        <f>Inputs!I51</f>
        <v>1.9603539999999999</v>
      </c>
      <c r="O52" s="78">
        <f>Inputs!J51</f>
        <v>0.43137999999999999</v>
      </c>
      <c r="P52" s="83">
        <f>Inputs!K51</f>
        <v>3.0000002000000001</v>
      </c>
      <c r="Q52" s="83">
        <f t="shared" si="0"/>
        <v>18.00610946414</v>
      </c>
      <c r="R52" s="83"/>
      <c r="S52" s="82">
        <v>45</v>
      </c>
      <c r="T52" s="78">
        <f t="shared" si="60"/>
        <v>0.20511534399999998</v>
      </c>
      <c r="U52" s="78">
        <f t="shared" si="61"/>
        <v>0.14975537999999999</v>
      </c>
      <c r="V52" s="78">
        <f t="shared" si="62"/>
        <v>0.12090514139999999</v>
      </c>
      <c r="W52" s="78">
        <f t="shared" si="63"/>
        <v>0</v>
      </c>
      <c r="X52" s="78">
        <f t="shared" si="64"/>
        <v>0</v>
      </c>
      <c r="Y52" s="78">
        <f t="shared" si="65"/>
        <v>0</v>
      </c>
      <c r="Z52" s="78">
        <f t="shared" si="66"/>
        <v>0.14825177</v>
      </c>
      <c r="AA52" s="78">
        <f t="shared" si="67"/>
        <v>0.29650354000000001</v>
      </c>
      <c r="AB52" s="78">
        <f t="shared" si="68"/>
        <v>0.51000003400000005</v>
      </c>
      <c r="AC52" s="83">
        <f t="shared" si="69"/>
        <v>1.4305312094</v>
      </c>
      <c r="AE52" s="103">
        <v>45</v>
      </c>
      <c r="AF52" s="34">
        <v>0.205115344</v>
      </c>
      <c r="AG52" s="34">
        <v>0.14975537999999999</v>
      </c>
      <c r="AH52" s="34">
        <v>0.1209051414</v>
      </c>
      <c r="AI52" s="34">
        <v>0</v>
      </c>
      <c r="AJ52" s="34">
        <v>0</v>
      </c>
      <c r="AK52" s="34">
        <v>0</v>
      </c>
      <c r="AL52" s="34">
        <v>0.14825177</v>
      </c>
      <c r="AM52" s="34">
        <v>0.29650354000000001</v>
      </c>
      <c r="AN52" s="34">
        <v>0</v>
      </c>
      <c r="AP52" s="103">
        <v>45</v>
      </c>
      <c r="AQ52" s="34">
        <f t="shared" si="77"/>
        <v>-2.7755575615628914E-17</v>
      </c>
      <c r="AR52" s="34">
        <f t="shared" si="78"/>
        <v>0</v>
      </c>
      <c r="AS52" s="34">
        <f t="shared" si="79"/>
        <v>-1.3877787807814457E-17</v>
      </c>
      <c r="AT52" s="34">
        <f t="shared" si="80"/>
        <v>0</v>
      </c>
      <c r="AU52" s="34">
        <f t="shared" si="2"/>
        <v>0</v>
      </c>
      <c r="AV52" s="34">
        <f t="shared" si="81"/>
        <v>0</v>
      </c>
      <c r="AW52" s="34">
        <f t="shared" si="82"/>
        <v>0</v>
      </c>
      <c r="AX52" s="34">
        <f t="shared" si="83"/>
        <v>0</v>
      </c>
      <c r="AY52" s="34">
        <f t="shared" si="84"/>
        <v>0.51000003400000005</v>
      </c>
    </row>
    <row r="53" spans="6:51">
      <c r="F53" s="82">
        <v>54</v>
      </c>
      <c r="G53" s="78">
        <f>Inputs!C52</f>
        <v>3.3356729000000001</v>
      </c>
      <c r="H53" s="78">
        <f>Inputs!D52</f>
        <v>16.536085</v>
      </c>
      <c r="I53" s="78">
        <f>Inputs!E52</f>
        <v>5.8805237000000004</v>
      </c>
      <c r="J53" s="78">
        <f>Inputs!F52</f>
        <v>0</v>
      </c>
      <c r="K53" s="78">
        <f>Inputs!G52</f>
        <v>0</v>
      </c>
      <c r="L53" s="78">
        <f t="shared" si="51"/>
        <v>0</v>
      </c>
      <c r="M53" s="78">
        <f>Inputs!H52</f>
        <v>0</v>
      </c>
      <c r="N53" s="78">
        <f>Inputs!I52</f>
        <v>39.240400000000001</v>
      </c>
      <c r="O53" s="78">
        <f>Inputs!J52</f>
        <v>0</v>
      </c>
      <c r="P53" s="83">
        <f>Inputs!K52</f>
        <v>3.0000002000000001</v>
      </c>
      <c r="Q53" s="83">
        <f t="shared" si="0"/>
        <v>67.9926818</v>
      </c>
      <c r="R53" s="83"/>
      <c r="S53" s="82">
        <v>46</v>
      </c>
      <c r="T53" s="78">
        <f t="shared" si="60"/>
        <v>0</v>
      </c>
      <c r="U53" s="78">
        <f t="shared" si="61"/>
        <v>0</v>
      </c>
      <c r="V53" s="78">
        <f t="shared" si="62"/>
        <v>0</v>
      </c>
      <c r="W53" s="78">
        <f t="shared" si="63"/>
        <v>0</v>
      </c>
      <c r="X53" s="78">
        <f t="shared" si="64"/>
        <v>0</v>
      </c>
      <c r="Y53" s="78">
        <f t="shared" si="65"/>
        <v>0</v>
      </c>
      <c r="Z53" s="78">
        <f t="shared" si="66"/>
        <v>0</v>
      </c>
      <c r="AA53" s="78">
        <f t="shared" si="67"/>
        <v>0</v>
      </c>
      <c r="AB53" s="78">
        <f t="shared" si="68"/>
        <v>0</v>
      </c>
      <c r="AC53" s="83">
        <f t="shared" si="69"/>
        <v>0</v>
      </c>
      <c r="AE53" s="103">
        <v>46</v>
      </c>
      <c r="AF53" s="34">
        <v>0</v>
      </c>
      <c r="AG53" s="34">
        <v>0</v>
      </c>
      <c r="AH53" s="34">
        <v>0</v>
      </c>
      <c r="AI53" s="34">
        <v>0</v>
      </c>
      <c r="AJ53" s="34">
        <v>0</v>
      </c>
      <c r="AK53" s="34">
        <v>0</v>
      </c>
      <c r="AL53" s="34">
        <v>0</v>
      </c>
      <c r="AM53" s="34">
        <v>0</v>
      </c>
      <c r="AN53" s="34">
        <v>0</v>
      </c>
      <c r="AP53" s="103">
        <v>46</v>
      </c>
      <c r="AQ53" s="34">
        <f t="shared" si="77"/>
        <v>0</v>
      </c>
      <c r="AR53" s="34">
        <f t="shared" si="78"/>
        <v>0</v>
      </c>
      <c r="AS53" s="34">
        <f t="shared" si="79"/>
        <v>0</v>
      </c>
      <c r="AT53" s="34">
        <f t="shared" si="80"/>
        <v>0</v>
      </c>
      <c r="AU53" s="34">
        <f t="shared" si="2"/>
        <v>0</v>
      </c>
      <c r="AV53" s="34">
        <f t="shared" si="81"/>
        <v>0</v>
      </c>
      <c r="AW53" s="34">
        <f t="shared" si="82"/>
        <v>0</v>
      </c>
      <c r="AX53" s="34">
        <f t="shared" si="83"/>
        <v>0</v>
      </c>
      <c r="AY53" s="34">
        <f t="shared" si="84"/>
        <v>0</v>
      </c>
    </row>
    <row r="54" spans="6:51">
      <c r="F54" s="82">
        <v>55</v>
      </c>
      <c r="G54" s="78">
        <f>Inputs!C53</f>
        <v>2.5012154999999998</v>
      </c>
      <c r="H54" s="78">
        <f>Inputs!D53</f>
        <v>0</v>
      </c>
      <c r="I54" s="78">
        <f>Inputs!E53</f>
        <v>1.9750977000000001</v>
      </c>
      <c r="J54" s="78">
        <f>Inputs!F53</f>
        <v>0</v>
      </c>
      <c r="K54" s="78">
        <f>Inputs!G53</f>
        <v>0</v>
      </c>
      <c r="L54" s="78">
        <f t="shared" si="51"/>
        <v>0</v>
      </c>
      <c r="M54" s="78">
        <f>Inputs!H53</f>
        <v>0</v>
      </c>
      <c r="N54" s="78">
        <f>Inputs!I53</f>
        <v>0</v>
      </c>
      <c r="O54" s="78">
        <f>Inputs!J53</f>
        <v>0</v>
      </c>
      <c r="P54" s="83">
        <f>Inputs!K53</f>
        <v>0</v>
      </c>
      <c r="Q54" s="83">
        <f t="shared" si="0"/>
        <v>4.4763131999999999</v>
      </c>
      <c r="R54" s="83"/>
      <c r="S54" s="82">
        <v>47</v>
      </c>
      <c r="T54" s="78">
        <f t="shared" si="60"/>
        <v>0.67619063999999995</v>
      </c>
      <c r="U54" s="78">
        <f t="shared" si="61"/>
        <v>1.5384303000000004</v>
      </c>
      <c r="V54" s="78">
        <f t="shared" si="62"/>
        <v>0.32322132000000003</v>
      </c>
      <c r="W54" s="78">
        <f t="shared" si="63"/>
        <v>7.291251200000001E-5</v>
      </c>
      <c r="X54" s="78">
        <f t="shared" si="64"/>
        <v>0.11762124</v>
      </c>
      <c r="Y54" s="78">
        <f t="shared" si="65"/>
        <v>1.9603540000000003E-2</v>
      </c>
      <c r="Z54" s="78">
        <f t="shared" si="66"/>
        <v>0.58810620000000013</v>
      </c>
      <c r="AA54" s="78">
        <f t="shared" si="67"/>
        <v>1.1762124000000003</v>
      </c>
      <c r="AB54" s="78">
        <f t="shared" si="68"/>
        <v>0</v>
      </c>
      <c r="AC54" s="83">
        <f t="shared" si="69"/>
        <v>4.4394585525120007</v>
      </c>
      <c r="AE54" s="103">
        <v>47</v>
      </c>
      <c r="AF54" s="34">
        <v>0.67619063999999995</v>
      </c>
      <c r="AG54" s="34">
        <v>1.5384302999999999</v>
      </c>
      <c r="AH54" s="34">
        <v>0.32322131999999998</v>
      </c>
      <c r="AI54" s="34">
        <v>7.2912511999999996E-5</v>
      </c>
      <c r="AJ54" s="34">
        <v>0.16713274</v>
      </c>
      <c r="AK54" s="34">
        <v>4.5343660000000001E-2</v>
      </c>
      <c r="AL54" s="34">
        <v>0.58810620000000002</v>
      </c>
      <c r="AM54" s="34">
        <v>1.1762124</v>
      </c>
      <c r="AN54" s="34">
        <v>0</v>
      </c>
      <c r="AP54" s="103">
        <v>47</v>
      </c>
      <c r="AQ54" s="34">
        <f t="shared" si="77"/>
        <v>0</v>
      </c>
      <c r="AR54" s="34">
        <f t="shared" si="78"/>
        <v>4.4408920985006262E-16</v>
      </c>
      <c r="AS54" s="34">
        <f t="shared" si="79"/>
        <v>5.5511151231257827E-17</v>
      </c>
      <c r="AT54" s="34">
        <f t="shared" si="80"/>
        <v>1.3552527156068805E-20</v>
      </c>
      <c r="AU54" s="34">
        <f t="shared" si="2"/>
        <v>-4.95115E-2</v>
      </c>
      <c r="AV54" s="34">
        <f t="shared" si="81"/>
        <v>-2.5740119999999998E-2</v>
      </c>
      <c r="AW54" s="34">
        <f t="shared" si="82"/>
        <v>1.1102230246251565E-16</v>
      </c>
      <c r="AX54" s="34">
        <f t="shared" si="83"/>
        <v>2.2204460492503131E-16</v>
      </c>
      <c r="AY54" s="34">
        <f t="shared" si="84"/>
        <v>0</v>
      </c>
    </row>
    <row r="55" spans="6:51">
      <c r="F55" s="82">
        <v>56</v>
      </c>
      <c r="G55" s="78">
        <f>Inputs!C54</f>
        <v>0</v>
      </c>
      <c r="H55" s="78">
        <f>Inputs!D54</f>
        <v>0</v>
      </c>
      <c r="I55" s="78">
        <f>Inputs!E54</f>
        <v>0</v>
      </c>
      <c r="J55" s="78">
        <f>Inputs!F54</f>
        <v>0</v>
      </c>
      <c r="K55" s="78">
        <f>Inputs!G54</f>
        <v>0</v>
      </c>
      <c r="L55" s="78">
        <f t="shared" si="51"/>
        <v>0</v>
      </c>
      <c r="M55" s="78">
        <f>Inputs!H54</f>
        <v>0</v>
      </c>
      <c r="N55" s="78">
        <f>Inputs!I54</f>
        <v>0</v>
      </c>
      <c r="O55" s="78">
        <f>Inputs!J54</f>
        <v>0</v>
      </c>
      <c r="P55" s="83">
        <f>Inputs!K54</f>
        <v>0</v>
      </c>
      <c r="Q55" s="83">
        <f t="shared" si="0"/>
        <v>0</v>
      </c>
      <c r="R55" s="83"/>
      <c r="S55" s="82">
        <v>48</v>
      </c>
      <c r="T55" s="78">
        <f t="shared" si="60"/>
        <v>1.5807056000000002</v>
      </c>
      <c r="U55" s="78">
        <f t="shared" si="61"/>
        <v>1.5262118900000003</v>
      </c>
      <c r="V55" s="78">
        <f t="shared" si="62"/>
        <v>0.50516703000000007</v>
      </c>
      <c r="W55" s="78">
        <f t="shared" si="63"/>
        <v>0</v>
      </c>
      <c r="X55" s="78">
        <f t="shared" si="64"/>
        <v>0</v>
      </c>
      <c r="Y55" s="78">
        <f t="shared" si="65"/>
        <v>4.020257E-2</v>
      </c>
      <c r="Z55" s="78">
        <f t="shared" si="66"/>
        <v>0.17229672500000001</v>
      </c>
      <c r="AA55" s="78">
        <f t="shared" si="67"/>
        <v>0.17229673000000001</v>
      </c>
      <c r="AB55" s="78">
        <f t="shared" si="68"/>
        <v>0.51000003400000005</v>
      </c>
      <c r="AC55" s="83">
        <f t="shared" si="69"/>
        <v>4.5068805790000006</v>
      </c>
      <c r="AE55" s="103">
        <v>48</v>
      </c>
      <c r="AF55" s="34">
        <v>1.5807055999999999</v>
      </c>
      <c r="AG55" s="34">
        <v>1.5262118899999999</v>
      </c>
      <c r="AH55" s="34">
        <v>0.50516702999999996</v>
      </c>
      <c r="AI55" s="34">
        <v>0</v>
      </c>
      <c r="AJ55" s="34">
        <v>0</v>
      </c>
      <c r="AK55" s="34">
        <v>8.2466810000000002E-2</v>
      </c>
      <c r="AL55" s="34">
        <v>0.17229672500000001</v>
      </c>
      <c r="AM55" s="34">
        <v>0.17229673000000001</v>
      </c>
      <c r="AN55" s="34">
        <v>0</v>
      </c>
      <c r="AP55" s="103">
        <v>48</v>
      </c>
      <c r="AQ55" s="34">
        <f t="shared" si="77"/>
        <v>2.2204460492503131E-16</v>
      </c>
      <c r="AR55" s="34">
        <f t="shared" si="78"/>
        <v>4.4408920985006262E-16</v>
      </c>
      <c r="AS55" s="34">
        <f t="shared" si="79"/>
        <v>1.1102230246251565E-16</v>
      </c>
      <c r="AT55" s="34">
        <f t="shared" si="80"/>
        <v>0</v>
      </c>
      <c r="AU55" s="34">
        <f t="shared" si="2"/>
        <v>0</v>
      </c>
      <c r="AV55" s="34">
        <f t="shared" si="81"/>
        <v>-4.2264240000000002E-2</v>
      </c>
      <c r="AW55" s="34">
        <f t="shared" si="82"/>
        <v>0</v>
      </c>
      <c r="AX55" s="34">
        <f t="shared" si="83"/>
        <v>0</v>
      </c>
      <c r="AY55" s="34">
        <f t="shared" si="84"/>
        <v>0.51000003400000005</v>
      </c>
    </row>
    <row r="56" spans="6:51">
      <c r="F56" s="82">
        <v>57</v>
      </c>
      <c r="G56" s="78">
        <f>Inputs!C55</f>
        <v>0</v>
      </c>
      <c r="H56" s="78">
        <f>Inputs!D55</f>
        <v>0</v>
      </c>
      <c r="I56" s="78">
        <f>Inputs!E55</f>
        <v>0</v>
      </c>
      <c r="J56" s="78">
        <f>Inputs!F55</f>
        <v>0</v>
      </c>
      <c r="K56" s="78">
        <f>Inputs!G55</f>
        <v>0</v>
      </c>
      <c r="L56" s="78">
        <f t="shared" si="51"/>
        <v>0</v>
      </c>
      <c r="M56" s="78">
        <f>Inputs!H55</f>
        <v>0</v>
      </c>
      <c r="N56" s="78">
        <f>Inputs!I55</f>
        <v>0</v>
      </c>
      <c r="O56" s="78">
        <f>Inputs!J55</f>
        <v>0</v>
      </c>
      <c r="P56" s="83">
        <f>Inputs!K55</f>
        <v>0</v>
      </c>
      <c r="Q56" s="83">
        <f t="shared" si="0"/>
        <v>0</v>
      </c>
      <c r="R56" s="83"/>
      <c r="S56" s="82">
        <v>49</v>
      </c>
      <c r="T56" s="78">
        <f t="shared" si="60"/>
        <v>0</v>
      </c>
      <c r="U56" s="78">
        <f t="shared" si="61"/>
        <v>0</v>
      </c>
      <c r="V56" s="78">
        <f t="shared" si="62"/>
        <v>0</v>
      </c>
      <c r="W56" s="78">
        <f t="shared" si="63"/>
        <v>0</v>
      </c>
      <c r="X56" s="78">
        <f t="shared" si="64"/>
        <v>0</v>
      </c>
      <c r="Y56" s="78">
        <f t="shared" si="65"/>
        <v>0</v>
      </c>
      <c r="Z56" s="78">
        <f t="shared" si="66"/>
        <v>0</v>
      </c>
      <c r="AA56" s="78">
        <f t="shared" si="67"/>
        <v>0</v>
      </c>
      <c r="AB56" s="78">
        <f t="shared" si="68"/>
        <v>0</v>
      </c>
      <c r="AC56" s="83">
        <f t="shared" si="69"/>
        <v>0</v>
      </c>
      <c r="AE56" s="103">
        <v>49</v>
      </c>
      <c r="AF56" s="34">
        <v>0</v>
      </c>
      <c r="AG56" s="34">
        <v>0</v>
      </c>
      <c r="AH56" s="34">
        <v>0</v>
      </c>
      <c r="AI56" s="34">
        <v>0</v>
      </c>
      <c r="AJ56" s="34">
        <v>0</v>
      </c>
      <c r="AK56" s="34">
        <v>0</v>
      </c>
      <c r="AL56" s="34">
        <v>0</v>
      </c>
      <c r="AM56" s="34">
        <v>0</v>
      </c>
      <c r="AN56" s="34">
        <v>0</v>
      </c>
      <c r="AP56" s="103">
        <v>49</v>
      </c>
      <c r="AQ56" s="34">
        <f t="shared" si="77"/>
        <v>0</v>
      </c>
      <c r="AR56" s="34">
        <f t="shared" si="78"/>
        <v>0</v>
      </c>
      <c r="AS56" s="34">
        <f t="shared" si="79"/>
        <v>0</v>
      </c>
      <c r="AT56" s="34">
        <f t="shared" si="80"/>
        <v>0</v>
      </c>
      <c r="AU56" s="34">
        <f t="shared" si="2"/>
        <v>0</v>
      </c>
      <c r="AV56" s="34">
        <f t="shared" si="81"/>
        <v>0</v>
      </c>
      <c r="AW56" s="34">
        <f t="shared" si="82"/>
        <v>0</v>
      </c>
      <c r="AX56" s="34">
        <f t="shared" si="83"/>
        <v>0</v>
      </c>
      <c r="AY56" s="34">
        <f t="shared" si="84"/>
        <v>0</v>
      </c>
    </row>
    <row r="57" spans="6:51">
      <c r="F57" s="82">
        <v>58</v>
      </c>
      <c r="G57" s="78">
        <f>Inputs!C56</f>
        <v>2.3597670000000002</v>
      </c>
      <c r="H57" s="78">
        <f>Inputs!D56</f>
        <v>0</v>
      </c>
      <c r="I57" s="78">
        <f>Inputs!E56</f>
        <v>1.1967022</v>
      </c>
      <c r="J57" s="78">
        <f>Inputs!F56</f>
        <v>1.356963E-5</v>
      </c>
      <c r="K57" s="78">
        <f>Inputs!G56</f>
        <v>0.11674826000000001</v>
      </c>
      <c r="L57" s="78">
        <f t="shared" si="51"/>
        <v>1.1696537408E-3</v>
      </c>
      <c r="M57" s="78">
        <f>Inputs!H56</f>
        <v>0</v>
      </c>
      <c r="N57" s="78">
        <f>Inputs!I56</f>
        <v>0.21511670999999999</v>
      </c>
      <c r="O57" s="78">
        <f>Inputs!J56</f>
        <v>0</v>
      </c>
      <c r="P57" s="83">
        <f>Inputs!K56</f>
        <v>0</v>
      </c>
      <c r="Q57" s="83">
        <f t="shared" si="0"/>
        <v>3.8883477396300004</v>
      </c>
      <c r="R57" s="83"/>
      <c r="S57" s="82">
        <v>51</v>
      </c>
      <c r="T57" s="78">
        <f t="shared" si="60"/>
        <v>0</v>
      </c>
      <c r="U57" s="78">
        <f t="shared" si="61"/>
        <v>0</v>
      </c>
      <c r="V57" s="78">
        <f t="shared" si="62"/>
        <v>0</v>
      </c>
      <c r="W57" s="78">
        <f t="shared" si="63"/>
        <v>0</v>
      </c>
      <c r="X57" s="78">
        <f t="shared" si="64"/>
        <v>0</v>
      </c>
      <c r="Y57" s="78">
        <f t="shared" si="65"/>
        <v>0</v>
      </c>
      <c r="Z57" s="78">
        <f t="shared" si="66"/>
        <v>0</v>
      </c>
      <c r="AA57" s="78">
        <f t="shared" si="67"/>
        <v>0</v>
      </c>
      <c r="AB57" s="78">
        <f t="shared" si="68"/>
        <v>0</v>
      </c>
      <c r="AC57" s="83">
        <f t="shared" si="69"/>
        <v>0</v>
      </c>
      <c r="AE57" s="103">
        <v>51</v>
      </c>
      <c r="AF57" s="34">
        <v>0</v>
      </c>
      <c r="AG57" s="34">
        <v>0</v>
      </c>
      <c r="AH57" s="34">
        <v>0</v>
      </c>
      <c r="AI57" s="34">
        <v>0</v>
      </c>
      <c r="AJ57" s="34">
        <v>0</v>
      </c>
      <c r="AK57" s="34">
        <v>0</v>
      </c>
      <c r="AL57" s="34">
        <v>0</v>
      </c>
      <c r="AM57" s="34">
        <v>0</v>
      </c>
      <c r="AN57" s="34">
        <v>0</v>
      </c>
      <c r="AP57" s="103">
        <v>51</v>
      </c>
      <c r="AQ57" s="34">
        <f t="shared" si="77"/>
        <v>0</v>
      </c>
      <c r="AR57" s="34">
        <f t="shared" si="78"/>
        <v>0</v>
      </c>
      <c r="AS57" s="34">
        <f t="shared" si="79"/>
        <v>0</v>
      </c>
      <c r="AT57" s="34">
        <f t="shared" si="80"/>
        <v>0</v>
      </c>
      <c r="AU57" s="34">
        <f t="shared" si="2"/>
        <v>0</v>
      </c>
      <c r="AV57" s="34">
        <f t="shared" si="81"/>
        <v>0</v>
      </c>
      <c r="AW57" s="34">
        <f t="shared" si="82"/>
        <v>0</v>
      </c>
      <c r="AX57" s="34">
        <f t="shared" si="83"/>
        <v>0</v>
      </c>
      <c r="AY57" s="34">
        <f t="shared" si="84"/>
        <v>0</v>
      </c>
    </row>
    <row r="58" spans="6:51">
      <c r="F58" s="82">
        <v>59</v>
      </c>
      <c r="G58" s="78">
        <f>Inputs!C57</f>
        <v>0.34700763000000001</v>
      </c>
      <c r="H58" s="78">
        <f>Inputs!D57</f>
        <v>5.2180530000000003</v>
      </c>
      <c r="I58" s="78">
        <f>Inputs!E57</f>
        <v>0.28749603000000001</v>
      </c>
      <c r="J58" s="78">
        <f>Inputs!F57</f>
        <v>1.4440096E-3</v>
      </c>
      <c r="K58" s="78">
        <f>Inputs!G57</f>
        <v>18.635615999999999</v>
      </c>
      <c r="L58" s="78">
        <f t="shared" si="51"/>
        <v>0.186587201536</v>
      </c>
      <c r="M58" s="78">
        <f>Inputs!H57</f>
        <v>0</v>
      </c>
      <c r="N58" s="78">
        <f>Inputs!I57</f>
        <v>9.3178079999999994</v>
      </c>
      <c r="O58" s="78">
        <f>Inputs!J57</f>
        <v>6.4011683000000001</v>
      </c>
      <c r="P58" s="83">
        <f>Inputs!K57</f>
        <v>0.5</v>
      </c>
      <c r="Q58" s="83">
        <f t="shared" si="0"/>
        <v>40.708592969599998</v>
      </c>
      <c r="R58" s="83"/>
      <c r="S58" s="82">
        <v>52</v>
      </c>
      <c r="T58" s="78">
        <f t="shared" si="60"/>
        <v>0.29069296000000006</v>
      </c>
      <c r="U58" s="78">
        <f t="shared" si="61"/>
        <v>1.8012632199999998</v>
      </c>
      <c r="V58" s="78">
        <f t="shared" si="62"/>
        <v>0.19975224600000002</v>
      </c>
      <c r="W58" s="78">
        <f t="shared" si="63"/>
        <v>1.2885096959999999E-5</v>
      </c>
      <c r="X58" s="78">
        <f t="shared" si="64"/>
        <v>1.0393010000000001E-2</v>
      </c>
      <c r="Y58" s="78">
        <f t="shared" si="65"/>
        <v>0</v>
      </c>
      <c r="Z58" s="78">
        <f t="shared" si="66"/>
        <v>5.519083000000001E-2</v>
      </c>
      <c r="AA58" s="78">
        <f t="shared" si="67"/>
        <v>0.26498685000000011</v>
      </c>
      <c r="AB58" s="78">
        <f t="shared" si="68"/>
        <v>0.51000003400000005</v>
      </c>
      <c r="AC58" s="83">
        <f t="shared" si="69"/>
        <v>3.1322920350969601</v>
      </c>
      <c r="AE58" s="103">
        <v>52</v>
      </c>
      <c r="AF58" s="34">
        <v>0.29069296</v>
      </c>
      <c r="AG58" s="34">
        <v>1.8012632200000001</v>
      </c>
      <c r="AH58" s="34">
        <v>0.19975224599999999</v>
      </c>
      <c r="AI58" s="34">
        <v>1.2885096960000001E-5</v>
      </c>
      <c r="AJ58" s="34">
        <v>1.8598604000000001E-2</v>
      </c>
      <c r="AK58" s="34">
        <v>0</v>
      </c>
      <c r="AL58" s="34">
        <v>5.5190830000000003E-2</v>
      </c>
      <c r="AM58" s="34">
        <v>0.26498685</v>
      </c>
      <c r="AN58" s="34">
        <v>0</v>
      </c>
      <c r="AP58" s="103">
        <v>52</v>
      </c>
      <c r="AQ58" s="34">
        <f t="shared" si="77"/>
        <v>5.5511151231257827E-17</v>
      </c>
      <c r="AR58" s="34">
        <f t="shared" si="78"/>
        <v>-2.2204460492503131E-16</v>
      </c>
      <c r="AS58" s="34">
        <f t="shared" si="79"/>
        <v>2.7755575615628914E-17</v>
      </c>
      <c r="AT58" s="34">
        <f t="shared" si="80"/>
        <v>-1.6940658945086007E-21</v>
      </c>
      <c r="AU58" s="34">
        <f t="shared" si="2"/>
        <v>-8.2055940000000001E-3</v>
      </c>
      <c r="AV58" s="34">
        <f t="shared" si="81"/>
        <v>0</v>
      </c>
      <c r="AW58" s="34">
        <f t="shared" si="82"/>
        <v>6.9388939039072284E-18</v>
      </c>
      <c r="AX58" s="34">
        <f t="shared" si="83"/>
        <v>1.1102230246251565E-16</v>
      </c>
      <c r="AY58" s="34">
        <f t="shared" si="84"/>
        <v>0.51000003400000005</v>
      </c>
    </row>
    <row r="59" spans="6:51">
      <c r="F59" s="82">
        <v>60</v>
      </c>
      <c r="G59" s="78">
        <f>Inputs!C58</f>
        <v>0</v>
      </c>
      <c r="H59" s="78">
        <f>Inputs!D58</f>
        <v>0</v>
      </c>
      <c r="I59" s="78">
        <f>Inputs!E58</f>
        <v>0</v>
      </c>
      <c r="J59" s="78">
        <f>Inputs!F58</f>
        <v>0</v>
      </c>
      <c r="K59" s="78">
        <f>Inputs!G58</f>
        <v>0</v>
      </c>
      <c r="L59" s="78">
        <f t="shared" si="51"/>
        <v>0</v>
      </c>
      <c r="M59" s="78">
        <f>Inputs!H58</f>
        <v>0</v>
      </c>
      <c r="N59" s="78">
        <f>Inputs!I58</f>
        <v>0</v>
      </c>
      <c r="O59" s="78">
        <f>Inputs!J58</f>
        <v>0</v>
      </c>
      <c r="P59" s="83">
        <f>Inputs!K58</f>
        <v>0</v>
      </c>
      <c r="Q59" s="83">
        <f t="shared" si="0"/>
        <v>0</v>
      </c>
      <c r="R59" s="83"/>
      <c r="S59" s="82">
        <v>53</v>
      </c>
      <c r="T59" s="78">
        <f t="shared" si="60"/>
        <v>1.47485456</v>
      </c>
      <c r="U59" s="78">
        <f t="shared" si="61"/>
        <v>0</v>
      </c>
      <c r="V59" s="78">
        <f t="shared" si="62"/>
        <v>5.3102309400000006E-2</v>
      </c>
      <c r="W59" s="78">
        <f t="shared" si="63"/>
        <v>2.8837462399999999E-5</v>
      </c>
      <c r="X59" s="78">
        <f t="shared" si="64"/>
        <v>3.1013412000000001E-2</v>
      </c>
      <c r="Y59" s="78">
        <f t="shared" si="65"/>
        <v>0</v>
      </c>
      <c r="Z59" s="78">
        <f t="shared" si="66"/>
        <v>9.8017700000000013E-2</v>
      </c>
      <c r="AA59" s="78">
        <f t="shared" si="67"/>
        <v>4.313800000000001E-2</v>
      </c>
      <c r="AB59" s="78">
        <f t="shared" si="68"/>
        <v>0.51000003400000005</v>
      </c>
      <c r="AC59" s="83">
        <f t="shared" si="69"/>
        <v>2.2101548528624</v>
      </c>
      <c r="AE59" s="103">
        <v>53</v>
      </c>
      <c r="AF59" s="34">
        <v>1.47485456</v>
      </c>
      <c r="AG59" s="34">
        <v>0</v>
      </c>
      <c r="AH59" s="34">
        <v>5.3102309399999999E-2</v>
      </c>
      <c r="AI59" s="34">
        <v>2.8837462399999999E-5</v>
      </c>
      <c r="AJ59" s="34">
        <v>4.6387587000000001E-2</v>
      </c>
      <c r="AK59" s="34">
        <v>0</v>
      </c>
      <c r="AL59" s="34">
        <v>9.8017699999999999E-2</v>
      </c>
      <c r="AM59" s="34">
        <v>4.3138000000000003E-2</v>
      </c>
      <c r="AN59" s="34">
        <v>0</v>
      </c>
      <c r="AP59" s="103">
        <v>53</v>
      </c>
      <c r="AQ59" s="34">
        <f t="shared" si="77"/>
        <v>0</v>
      </c>
      <c r="AR59" s="34">
        <f t="shared" si="78"/>
        <v>0</v>
      </c>
      <c r="AS59" s="34">
        <f t="shared" si="79"/>
        <v>6.9388939039072284E-18</v>
      </c>
      <c r="AT59" s="34">
        <f t="shared" si="80"/>
        <v>0</v>
      </c>
      <c r="AU59" s="34">
        <f t="shared" si="2"/>
        <v>-1.5374175E-2</v>
      </c>
      <c r="AV59" s="34">
        <f t="shared" si="81"/>
        <v>0</v>
      </c>
      <c r="AW59" s="34">
        <f t="shared" si="82"/>
        <v>1.3877787807814457E-17</v>
      </c>
      <c r="AX59" s="34">
        <f t="shared" si="83"/>
        <v>6.9388939039072284E-18</v>
      </c>
      <c r="AY59" s="34">
        <f t="shared" si="84"/>
        <v>0.51000003400000005</v>
      </c>
    </row>
    <row r="60" spans="6:51">
      <c r="F60" s="82">
        <v>61</v>
      </c>
      <c r="G60" s="78">
        <f>Inputs!C59</f>
        <v>7.6725500000000002</v>
      </c>
      <c r="H60" s="78">
        <f>Inputs!D59</f>
        <v>0</v>
      </c>
      <c r="I60" s="78">
        <f>Inputs!E59</f>
        <v>3.7733859999999999</v>
      </c>
      <c r="J60" s="78">
        <f>Inputs!F59</f>
        <v>1.9150927E-3</v>
      </c>
      <c r="K60" s="78">
        <f>Inputs!G59</f>
        <v>16.074902000000002</v>
      </c>
      <c r="L60" s="78">
        <f t="shared" si="51"/>
        <v>0.16105543483200002</v>
      </c>
      <c r="M60" s="78">
        <f>Inputs!H59</f>
        <v>0</v>
      </c>
      <c r="N60" s="78">
        <f>Inputs!I59</f>
        <v>26.791505999999998</v>
      </c>
      <c r="O60" s="78">
        <f>Inputs!J59</f>
        <v>4.4107966000000003</v>
      </c>
      <c r="P60" s="83">
        <f>Inputs!K59</f>
        <v>0.5</v>
      </c>
      <c r="Q60" s="83">
        <f t="shared" si="0"/>
        <v>59.225055692699996</v>
      </c>
      <c r="R60" s="83"/>
      <c r="S60" s="82">
        <v>54</v>
      </c>
      <c r="T60" s="78">
        <f t="shared" si="60"/>
        <v>0.53370766400000003</v>
      </c>
      <c r="U60" s="78">
        <f t="shared" si="61"/>
        <v>2.81113445</v>
      </c>
      <c r="V60" s="78">
        <f t="shared" si="62"/>
        <v>1.0584942660000001</v>
      </c>
      <c r="W60" s="78">
        <f t="shared" si="63"/>
        <v>0</v>
      </c>
      <c r="X60" s="78">
        <f t="shared" si="64"/>
        <v>0</v>
      </c>
      <c r="Y60" s="78">
        <f t="shared" si="65"/>
        <v>0</v>
      </c>
      <c r="Z60" s="78">
        <f t="shared" si="66"/>
        <v>1.9620200000000003</v>
      </c>
      <c r="AA60" s="78">
        <f t="shared" si="67"/>
        <v>0</v>
      </c>
      <c r="AB60" s="78">
        <f t="shared" si="68"/>
        <v>0.51000003400000005</v>
      </c>
      <c r="AC60" s="83">
        <f t="shared" si="69"/>
        <v>6.8753564139999996</v>
      </c>
      <c r="AE60" s="103">
        <v>54</v>
      </c>
      <c r="AF60" s="34">
        <v>0.53370766400000003</v>
      </c>
      <c r="AG60" s="34">
        <v>2.81113445</v>
      </c>
      <c r="AH60" s="34">
        <v>1.0584942660000001</v>
      </c>
      <c r="AI60" s="34">
        <v>0</v>
      </c>
      <c r="AJ60" s="34">
        <v>0</v>
      </c>
      <c r="AK60" s="34">
        <v>0</v>
      </c>
      <c r="AL60" s="34">
        <v>1.9620200000000001</v>
      </c>
      <c r="AM60" s="34">
        <v>0</v>
      </c>
      <c r="AN60" s="34">
        <v>0</v>
      </c>
      <c r="AP60" s="103">
        <v>54</v>
      </c>
      <c r="AQ60" s="34">
        <f t="shared" si="77"/>
        <v>0</v>
      </c>
      <c r="AR60" s="34">
        <f t="shared" si="78"/>
        <v>0</v>
      </c>
      <c r="AS60" s="34">
        <f t="shared" si="79"/>
        <v>0</v>
      </c>
      <c r="AT60" s="34">
        <f t="shared" si="80"/>
        <v>0</v>
      </c>
      <c r="AU60" s="34">
        <f t="shared" si="2"/>
        <v>0</v>
      </c>
      <c r="AV60" s="34">
        <f t="shared" si="81"/>
        <v>0</v>
      </c>
      <c r="AW60" s="34">
        <f t="shared" si="82"/>
        <v>2.2204460492503131E-16</v>
      </c>
      <c r="AX60" s="34">
        <f t="shared" si="83"/>
        <v>0</v>
      </c>
      <c r="AY60" s="34">
        <f t="shared" si="84"/>
        <v>0.51000003400000005</v>
      </c>
    </row>
    <row r="61" spans="6:51">
      <c r="F61" s="82">
        <v>62</v>
      </c>
      <c r="G61" s="78">
        <f>Inputs!C60</f>
        <v>0</v>
      </c>
      <c r="H61" s="78">
        <f>Inputs!D60</f>
        <v>0</v>
      </c>
      <c r="I61" s="78">
        <f>Inputs!E60</f>
        <v>0</v>
      </c>
      <c r="J61" s="78">
        <f>Inputs!F60</f>
        <v>0</v>
      </c>
      <c r="K61" s="78">
        <f>Inputs!G60</f>
        <v>0</v>
      </c>
      <c r="L61" s="78">
        <f t="shared" si="51"/>
        <v>0</v>
      </c>
      <c r="M61" s="78">
        <f>Inputs!H60</f>
        <v>0</v>
      </c>
      <c r="N61" s="78">
        <f>Inputs!I60</f>
        <v>0</v>
      </c>
      <c r="O61" s="78">
        <f>Inputs!J60</f>
        <v>0</v>
      </c>
      <c r="P61" s="83">
        <f>Inputs!K60</f>
        <v>0</v>
      </c>
      <c r="Q61" s="83">
        <f t="shared" si="0"/>
        <v>0</v>
      </c>
      <c r="R61" s="83"/>
      <c r="S61" s="82">
        <v>55</v>
      </c>
      <c r="T61" s="78">
        <f t="shared" si="60"/>
        <v>0.40019447999999991</v>
      </c>
      <c r="U61" s="78">
        <f t="shared" si="61"/>
        <v>0</v>
      </c>
      <c r="V61" s="78">
        <f t="shared" si="62"/>
        <v>0.35551758600000005</v>
      </c>
      <c r="W61" s="78">
        <f t="shared" si="63"/>
        <v>0</v>
      </c>
      <c r="X61" s="78">
        <f t="shared" si="64"/>
        <v>0</v>
      </c>
      <c r="Y61" s="78">
        <f t="shared" si="65"/>
        <v>0</v>
      </c>
      <c r="Z61" s="78">
        <f t="shared" si="66"/>
        <v>0</v>
      </c>
      <c r="AA61" s="78">
        <f t="shared" si="67"/>
        <v>0</v>
      </c>
      <c r="AB61" s="78">
        <f t="shared" si="68"/>
        <v>0</v>
      </c>
      <c r="AC61" s="83">
        <f t="shared" si="69"/>
        <v>0.75571206599999996</v>
      </c>
      <c r="AE61" s="103">
        <v>55</v>
      </c>
      <c r="AF61" s="34">
        <v>0.40019448000000002</v>
      </c>
      <c r="AG61" s="34">
        <v>0</v>
      </c>
      <c r="AH61" s="34">
        <v>0.355517586</v>
      </c>
      <c r="AI61" s="34">
        <v>0</v>
      </c>
      <c r="AJ61" s="34">
        <v>0</v>
      </c>
      <c r="AK61" s="34">
        <v>0</v>
      </c>
      <c r="AL61" s="34">
        <v>0</v>
      </c>
      <c r="AM61" s="34">
        <v>0</v>
      </c>
      <c r="AN61" s="34">
        <v>0</v>
      </c>
      <c r="AP61" s="103">
        <v>55</v>
      </c>
      <c r="AQ61" s="34">
        <f t="shared" si="77"/>
        <v>-1.1102230246251565E-16</v>
      </c>
      <c r="AR61" s="34">
        <f t="shared" si="78"/>
        <v>0</v>
      </c>
      <c r="AS61" s="34">
        <f t="shared" si="79"/>
        <v>5.5511151231257827E-17</v>
      </c>
      <c r="AT61" s="34">
        <f t="shared" si="80"/>
        <v>0</v>
      </c>
      <c r="AU61" s="34">
        <f t="shared" si="2"/>
        <v>0</v>
      </c>
      <c r="AV61" s="34">
        <f t="shared" si="81"/>
        <v>0</v>
      </c>
      <c r="AW61" s="34">
        <f t="shared" si="82"/>
        <v>0</v>
      </c>
      <c r="AX61" s="34">
        <f t="shared" si="83"/>
        <v>0</v>
      </c>
      <c r="AY61" s="34">
        <f t="shared" si="84"/>
        <v>0</v>
      </c>
    </row>
    <row r="62" spans="6:51">
      <c r="F62" s="82">
        <v>63</v>
      </c>
      <c r="G62" s="78">
        <f>Inputs!C61</f>
        <v>0</v>
      </c>
      <c r="H62" s="78">
        <f>Inputs!D61</f>
        <v>0</v>
      </c>
      <c r="I62" s="78">
        <f>Inputs!E61</f>
        <v>0</v>
      </c>
      <c r="J62" s="78">
        <f>Inputs!F61</f>
        <v>0</v>
      </c>
      <c r="K62" s="78">
        <f>Inputs!G61</f>
        <v>0</v>
      </c>
      <c r="L62" s="78">
        <f t="shared" si="51"/>
        <v>0</v>
      </c>
      <c r="M62" s="78">
        <f>Inputs!H61</f>
        <v>0</v>
      </c>
      <c r="N62" s="78">
        <f>Inputs!I61</f>
        <v>0</v>
      </c>
      <c r="O62" s="78">
        <f>Inputs!J61</f>
        <v>0</v>
      </c>
      <c r="P62" s="83">
        <f>Inputs!K61</f>
        <v>0</v>
      </c>
      <c r="Q62" s="83">
        <f t="shared" si="0"/>
        <v>0</v>
      </c>
      <c r="R62" s="83"/>
      <c r="S62" s="82">
        <v>56</v>
      </c>
      <c r="T62" s="78">
        <f t="shared" si="60"/>
        <v>0</v>
      </c>
      <c r="U62" s="78">
        <f t="shared" si="61"/>
        <v>0</v>
      </c>
      <c r="V62" s="78">
        <f t="shared" si="62"/>
        <v>0</v>
      </c>
      <c r="W62" s="78">
        <f t="shared" si="63"/>
        <v>0</v>
      </c>
      <c r="X62" s="78">
        <f t="shared" si="64"/>
        <v>0</v>
      </c>
      <c r="Y62" s="78">
        <f t="shared" si="65"/>
        <v>0</v>
      </c>
      <c r="Z62" s="78">
        <f t="shared" si="66"/>
        <v>0</v>
      </c>
      <c r="AA62" s="78">
        <f t="shared" si="67"/>
        <v>0</v>
      </c>
      <c r="AB62" s="78">
        <f t="shared" si="68"/>
        <v>0</v>
      </c>
      <c r="AC62" s="83">
        <f t="shared" si="69"/>
        <v>0</v>
      </c>
      <c r="AE62" s="103">
        <v>56</v>
      </c>
      <c r="AF62" s="34">
        <v>0</v>
      </c>
      <c r="AG62" s="34">
        <v>0</v>
      </c>
      <c r="AH62" s="34">
        <v>0</v>
      </c>
      <c r="AI62" s="34">
        <v>0</v>
      </c>
      <c r="AJ62" s="34">
        <v>0</v>
      </c>
      <c r="AK62" s="34">
        <v>0</v>
      </c>
      <c r="AL62" s="34">
        <v>0</v>
      </c>
      <c r="AM62" s="34">
        <v>0</v>
      </c>
      <c r="AN62" s="34">
        <v>0</v>
      </c>
      <c r="AP62" s="103">
        <v>56</v>
      </c>
      <c r="AQ62" s="34">
        <f t="shared" si="77"/>
        <v>0</v>
      </c>
      <c r="AR62" s="34">
        <f t="shared" si="78"/>
        <v>0</v>
      </c>
      <c r="AS62" s="34">
        <f t="shared" si="79"/>
        <v>0</v>
      </c>
      <c r="AT62" s="34">
        <f t="shared" si="80"/>
        <v>0</v>
      </c>
      <c r="AU62" s="34">
        <f t="shared" si="2"/>
        <v>0</v>
      </c>
      <c r="AV62" s="34">
        <f t="shared" si="81"/>
        <v>0</v>
      </c>
      <c r="AW62" s="34">
        <f t="shared" si="82"/>
        <v>0</v>
      </c>
      <c r="AX62" s="34">
        <f t="shared" si="83"/>
        <v>0</v>
      </c>
      <c r="AY62" s="34">
        <f t="shared" si="84"/>
        <v>0</v>
      </c>
    </row>
    <row r="63" spans="6:51">
      <c r="F63" s="82">
        <v>65</v>
      </c>
      <c r="G63" s="78">
        <f>Inputs!C62</f>
        <v>0</v>
      </c>
      <c r="H63" s="78">
        <f>Inputs!D62</f>
        <v>0</v>
      </c>
      <c r="I63" s="78">
        <f>Inputs!E62</f>
        <v>0</v>
      </c>
      <c r="J63" s="78">
        <f>Inputs!F62</f>
        <v>0</v>
      </c>
      <c r="K63" s="78">
        <f>Inputs!G62</f>
        <v>0</v>
      </c>
      <c r="L63" s="78">
        <f t="shared" si="51"/>
        <v>0</v>
      </c>
      <c r="M63" s="78">
        <f>Inputs!H62</f>
        <v>0</v>
      </c>
      <c r="N63" s="78">
        <f>Inputs!I62</f>
        <v>0</v>
      </c>
      <c r="O63" s="78">
        <f>Inputs!J62</f>
        <v>0</v>
      </c>
      <c r="P63" s="83">
        <f>Inputs!K62</f>
        <v>0</v>
      </c>
      <c r="Q63" s="83">
        <f t="shared" si="0"/>
        <v>0</v>
      </c>
      <c r="R63" s="83"/>
      <c r="S63" s="82">
        <v>57</v>
      </c>
      <c r="T63" s="78">
        <f t="shared" si="60"/>
        <v>0</v>
      </c>
      <c r="U63" s="78">
        <f t="shared" si="61"/>
        <v>0</v>
      </c>
      <c r="V63" s="78">
        <f t="shared" si="62"/>
        <v>0</v>
      </c>
      <c r="W63" s="78">
        <f t="shared" si="63"/>
        <v>0</v>
      </c>
      <c r="X63" s="78">
        <f t="shared" si="64"/>
        <v>0</v>
      </c>
      <c r="Y63" s="78">
        <f t="shared" si="65"/>
        <v>0</v>
      </c>
      <c r="Z63" s="78">
        <f t="shared" si="66"/>
        <v>0</v>
      </c>
      <c r="AA63" s="78">
        <f t="shared" si="67"/>
        <v>0</v>
      </c>
      <c r="AB63" s="78">
        <f t="shared" si="68"/>
        <v>0</v>
      </c>
      <c r="AC63" s="83">
        <f t="shared" si="69"/>
        <v>0</v>
      </c>
      <c r="AE63" s="103">
        <v>57</v>
      </c>
      <c r="AF63" s="34">
        <v>0</v>
      </c>
      <c r="AG63" s="34">
        <v>0</v>
      </c>
      <c r="AH63" s="34">
        <v>0</v>
      </c>
      <c r="AI63" s="34">
        <v>0</v>
      </c>
      <c r="AJ63" s="34">
        <v>0</v>
      </c>
      <c r="AK63" s="34">
        <v>0</v>
      </c>
      <c r="AL63" s="34">
        <v>0</v>
      </c>
      <c r="AM63" s="34">
        <v>0</v>
      </c>
      <c r="AN63" s="34">
        <v>0</v>
      </c>
      <c r="AP63" s="103">
        <v>57</v>
      </c>
      <c r="AQ63" s="34">
        <f t="shared" si="77"/>
        <v>0</v>
      </c>
      <c r="AR63" s="34">
        <f t="shared" si="78"/>
        <v>0</v>
      </c>
      <c r="AS63" s="34">
        <f t="shared" si="79"/>
        <v>0</v>
      </c>
      <c r="AT63" s="34">
        <f t="shared" si="80"/>
        <v>0</v>
      </c>
      <c r="AU63" s="34">
        <f t="shared" si="2"/>
        <v>0</v>
      </c>
      <c r="AV63" s="34">
        <f t="shared" si="81"/>
        <v>0</v>
      </c>
      <c r="AW63" s="34">
        <f t="shared" si="82"/>
        <v>0</v>
      </c>
      <c r="AX63" s="34">
        <f t="shared" si="83"/>
        <v>0</v>
      </c>
      <c r="AY63" s="34">
        <f t="shared" si="84"/>
        <v>0</v>
      </c>
    </row>
    <row r="64" spans="6:51">
      <c r="F64" s="82">
        <v>66</v>
      </c>
      <c r="G64" s="78">
        <f>Inputs!C63</f>
        <v>0</v>
      </c>
      <c r="H64" s="78">
        <f>Inputs!D63</f>
        <v>0</v>
      </c>
      <c r="I64" s="78">
        <f>Inputs!E63</f>
        <v>0</v>
      </c>
      <c r="J64" s="78">
        <f>Inputs!F63</f>
        <v>0</v>
      </c>
      <c r="K64" s="78">
        <f>Inputs!G63</f>
        <v>0</v>
      </c>
      <c r="L64" s="78">
        <f t="shared" si="51"/>
        <v>0</v>
      </c>
      <c r="M64" s="78">
        <f>Inputs!H63</f>
        <v>0</v>
      </c>
      <c r="N64" s="78">
        <f>Inputs!I63</f>
        <v>0</v>
      </c>
      <c r="O64" s="78">
        <f>Inputs!J63</f>
        <v>0</v>
      </c>
      <c r="P64" s="83">
        <f>Inputs!K63</f>
        <v>0</v>
      </c>
      <c r="Q64" s="83">
        <f t="shared" si="0"/>
        <v>0</v>
      </c>
      <c r="R64" s="83"/>
      <c r="S64" s="82">
        <v>58</v>
      </c>
      <c r="T64" s="78">
        <f t="shared" si="60"/>
        <v>0.37756272000000007</v>
      </c>
      <c r="U64" s="78">
        <f t="shared" si="61"/>
        <v>0</v>
      </c>
      <c r="V64" s="78">
        <f t="shared" si="62"/>
        <v>0.215406396</v>
      </c>
      <c r="W64" s="78">
        <f t="shared" si="63"/>
        <v>2.1711408E-6</v>
      </c>
      <c r="X64" s="78">
        <f t="shared" si="64"/>
        <v>1.1674826000000001E-3</v>
      </c>
      <c r="Y64" s="78">
        <f t="shared" si="65"/>
        <v>0</v>
      </c>
      <c r="Z64" s="78">
        <f t="shared" si="66"/>
        <v>1.0755835499999998E-2</v>
      </c>
      <c r="AA64" s="78">
        <f t="shared" si="67"/>
        <v>0</v>
      </c>
      <c r="AB64" s="78">
        <f t="shared" si="68"/>
        <v>0</v>
      </c>
      <c r="AC64" s="83">
        <f t="shared" si="69"/>
        <v>0.60489460524080019</v>
      </c>
      <c r="AE64" s="103">
        <v>58</v>
      </c>
      <c r="AF64" s="34">
        <v>0.37756272000000002</v>
      </c>
      <c r="AG64" s="34">
        <v>0</v>
      </c>
      <c r="AH64" s="34">
        <v>0.215406396</v>
      </c>
      <c r="AI64" s="34">
        <v>2.1711408E-6</v>
      </c>
      <c r="AJ64" s="34">
        <v>2.0487073E-3</v>
      </c>
      <c r="AK64" s="34">
        <v>0</v>
      </c>
      <c r="AL64" s="34">
        <v>1.07558355E-2</v>
      </c>
      <c r="AM64" s="34">
        <v>0</v>
      </c>
      <c r="AN64" s="34">
        <v>0</v>
      </c>
      <c r="AP64" s="103">
        <v>58</v>
      </c>
      <c r="AQ64" s="34">
        <f t="shared" si="77"/>
        <v>5.5511151231257827E-17</v>
      </c>
      <c r="AR64" s="34">
        <f t="shared" si="78"/>
        <v>0</v>
      </c>
      <c r="AS64" s="34">
        <f t="shared" si="79"/>
        <v>0</v>
      </c>
      <c r="AT64" s="34">
        <f t="shared" si="80"/>
        <v>0</v>
      </c>
      <c r="AU64" s="34">
        <f t="shared" si="2"/>
        <v>-8.8122469999999992E-4</v>
      </c>
      <c r="AV64" s="34">
        <f t="shared" si="81"/>
        <v>0</v>
      </c>
      <c r="AW64" s="34">
        <f t="shared" si="82"/>
        <v>-1.7347234759768071E-18</v>
      </c>
      <c r="AX64" s="34">
        <f t="shared" si="83"/>
        <v>0</v>
      </c>
      <c r="AY64" s="34">
        <f t="shared" si="84"/>
        <v>0</v>
      </c>
    </row>
    <row r="65" spans="6:51">
      <c r="F65" s="82">
        <v>67</v>
      </c>
      <c r="G65" s="78">
        <f>Inputs!C64</f>
        <v>2.5299649999999998</v>
      </c>
      <c r="H65" s="78">
        <f>Inputs!D64</f>
        <v>3.2343299999999999</v>
      </c>
      <c r="I65" s="78">
        <f>Inputs!E64</f>
        <v>0</v>
      </c>
      <c r="J65" s="78">
        <f>Inputs!F64</f>
        <v>7.4043809999999998E-4</v>
      </c>
      <c r="K65" s="78">
        <f>Inputs!G64</f>
        <v>10.766985</v>
      </c>
      <c r="L65" s="78">
        <f t="shared" si="51"/>
        <v>0.10778832009599999</v>
      </c>
      <c r="M65" s="78">
        <f>Inputs!H64</f>
        <v>0</v>
      </c>
      <c r="N65" s="78">
        <f>Inputs!I64</f>
        <v>9.8570989999999998</v>
      </c>
      <c r="O65" s="78">
        <f>Inputs!J64</f>
        <v>7.5823830000000001</v>
      </c>
      <c r="P65" s="83">
        <f>Inputs!K64</f>
        <v>3.0000002000000001</v>
      </c>
      <c r="Q65" s="83">
        <f t="shared" si="0"/>
        <v>36.971502638099999</v>
      </c>
      <c r="R65" s="83"/>
      <c r="S65" s="82">
        <v>59</v>
      </c>
      <c r="T65" s="78">
        <f t="shared" si="60"/>
        <v>5.5521220800000007E-2</v>
      </c>
      <c r="U65" s="78">
        <f t="shared" si="61"/>
        <v>0.88706901000000005</v>
      </c>
      <c r="V65" s="78">
        <f t="shared" si="62"/>
        <v>5.1749285400000004E-2</v>
      </c>
      <c r="W65" s="78">
        <f t="shared" si="63"/>
        <v>2.31041536E-4</v>
      </c>
      <c r="X65" s="78">
        <f t="shared" si="64"/>
        <v>0.18635615999999999</v>
      </c>
      <c r="Y65" s="78">
        <f t="shared" si="65"/>
        <v>0</v>
      </c>
      <c r="Z65" s="78">
        <f t="shared" si="66"/>
        <v>0.46589039999999998</v>
      </c>
      <c r="AA65" s="78">
        <f t="shared" si="67"/>
        <v>0.64011683000000019</v>
      </c>
      <c r="AB65" s="78">
        <f t="shared" si="68"/>
        <v>8.500000000000002E-2</v>
      </c>
      <c r="AC65" s="83">
        <f t="shared" si="69"/>
        <v>2.3719339477360002</v>
      </c>
      <c r="AE65" s="103">
        <v>59</v>
      </c>
      <c r="AF65" s="34">
        <v>5.55212208E-2</v>
      </c>
      <c r="AG65" s="34">
        <v>0.88706901000000005</v>
      </c>
      <c r="AH65" s="34">
        <v>5.1749285399999997E-2</v>
      </c>
      <c r="AI65" s="34">
        <v>2.31041536E-4</v>
      </c>
      <c r="AJ65" s="34">
        <v>0.28570633000000001</v>
      </c>
      <c r="AK65" s="34">
        <v>0</v>
      </c>
      <c r="AL65" s="34">
        <v>0.46589039999999998</v>
      </c>
      <c r="AM65" s="34">
        <v>0.64011682999999997</v>
      </c>
      <c r="AN65" s="34">
        <v>0</v>
      </c>
      <c r="AP65" s="103">
        <v>59</v>
      </c>
      <c r="AQ65" s="34">
        <f t="shared" si="77"/>
        <v>6.9388939039072284E-18</v>
      </c>
      <c r="AR65" s="34">
        <f t="shared" si="78"/>
        <v>0</v>
      </c>
      <c r="AS65" s="34">
        <f t="shared" si="79"/>
        <v>6.9388939039072284E-18</v>
      </c>
      <c r="AT65" s="34">
        <f t="shared" si="80"/>
        <v>0</v>
      </c>
      <c r="AU65" s="34">
        <f t="shared" si="2"/>
        <v>-9.9350170000000015E-2</v>
      </c>
      <c r="AV65" s="34">
        <f t="shared" si="81"/>
        <v>0</v>
      </c>
      <c r="AW65" s="34">
        <f t="shared" si="82"/>
        <v>0</v>
      </c>
      <c r="AX65" s="34">
        <f t="shared" si="83"/>
        <v>2.2204460492503131E-16</v>
      </c>
      <c r="AY65" s="34">
        <f t="shared" si="84"/>
        <v>8.500000000000002E-2</v>
      </c>
    </row>
    <row r="66" spans="6:51">
      <c r="F66" s="82">
        <v>69</v>
      </c>
      <c r="G66" s="78">
        <f>Inputs!C65</f>
        <v>2.7599614000000001E-2</v>
      </c>
      <c r="H66" s="78">
        <f>Inputs!D65</f>
        <v>0</v>
      </c>
      <c r="I66" s="78">
        <f>Inputs!E65</f>
        <v>3.4499518E-3</v>
      </c>
      <c r="J66" s="78">
        <f>Inputs!F65</f>
        <v>0</v>
      </c>
      <c r="K66" s="78">
        <f>Inputs!G65</f>
        <v>0</v>
      </c>
      <c r="L66" s="78">
        <f t="shared" si="51"/>
        <v>0</v>
      </c>
      <c r="M66" s="78">
        <f>Inputs!H65</f>
        <v>0</v>
      </c>
      <c r="N66" s="78">
        <f>Inputs!I65</f>
        <v>0</v>
      </c>
      <c r="O66" s="78">
        <f>Inputs!J65</f>
        <v>0</v>
      </c>
      <c r="P66" s="83">
        <f>Inputs!K65</f>
        <v>0</v>
      </c>
      <c r="Q66" s="83">
        <f t="shared" si="0"/>
        <v>3.1049565800000001E-2</v>
      </c>
      <c r="R66" s="83"/>
      <c r="S66" s="82">
        <v>60</v>
      </c>
      <c r="T66" s="78">
        <f t="shared" si="60"/>
        <v>0</v>
      </c>
      <c r="U66" s="78">
        <f t="shared" si="61"/>
        <v>0</v>
      </c>
      <c r="V66" s="78">
        <f t="shared" si="62"/>
        <v>0</v>
      </c>
      <c r="W66" s="78">
        <f t="shared" si="63"/>
        <v>0</v>
      </c>
      <c r="X66" s="78">
        <f t="shared" si="64"/>
        <v>0</v>
      </c>
      <c r="Y66" s="78">
        <f t="shared" si="65"/>
        <v>0</v>
      </c>
      <c r="Z66" s="78">
        <f t="shared" si="66"/>
        <v>0</v>
      </c>
      <c r="AA66" s="78">
        <f t="shared" si="67"/>
        <v>0</v>
      </c>
      <c r="AB66" s="78">
        <f t="shared" si="68"/>
        <v>0</v>
      </c>
      <c r="AC66" s="83">
        <f t="shared" si="69"/>
        <v>0</v>
      </c>
      <c r="AE66" s="103">
        <v>60</v>
      </c>
      <c r="AF66" s="34">
        <v>0</v>
      </c>
      <c r="AG66" s="34">
        <v>0</v>
      </c>
      <c r="AH66" s="34">
        <v>0</v>
      </c>
      <c r="AI66" s="34">
        <v>0</v>
      </c>
      <c r="AJ66" s="34">
        <v>0</v>
      </c>
      <c r="AK66" s="34">
        <v>0</v>
      </c>
      <c r="AL66" s="34">
        <v>0</v>
      </c>
      <c r="AM66" s="34">
        <v>0</v>
      </c>
      <c r="AN66" s="34">
        <v>0</v>
      </c>
      <c r="AP66" s="103">
        <v>60</v>
      </c>
      <c r="AQ66" s="34">
        <f t="shared" si="77"/>
        <v>0</v>
      </c>
      <c r="AR66" s="34">
        <f t="shared" si="78"/>
        <v>0</v>
      </c>
      <c r="AS66" s="34">
        <f t="shared" si="79"/>
        <v>0</v>
      </c>
      <c r="AT66" s="34">
        <f t="shared" si="80"/>
        <v>0</v>
      </c>
      <c r="AU66" s="34">
        <f t="shared" si="2"/>
        <v>0</v>
      </c>
      <c r="AV66" s="34">
        <f t="shared" si="81"/>
        <v>0</v>
      </c>
      <c r="AW66" s="34">
        <f t="shared" si="82"/>
        <v>0</v>
      </c>
      <c r="AX66" s="34">
        <f t="shared" si="83"/>
        <v>0</v>
      </c>
      <c r="AY66" s="34">
        <f t="shared" si="84"/>
        <v>0</v>
      </c>
    </row>
    <row r="67" spans="6:51">
      <c r="F67" s="82">
        <v>70</v>
      </c>
      <c r="G67" s="78">
        <f>Inputs!C66</f>
        <v>6.9166154999999998</v>
      </c>
      <c r="H67" s="78">
        <f>Inputs!D66</f>
        <v>2.445154</v>
      </c>
      <c r="I67" s="78">
        <f>Inputs!E66</f>
        <v>0.19262233000000001</v>
      </c>
      <c r="J67" s="78">
        <f>Inputs!F66</f>
        <v>9.1271910000000002E-4</v>
      </c>
      <c r="K67" s="78">
        <f>Inputs!G66</f>
        <v>8.3391629999999992</v>
      </c>
      <c r="L67" s="78">
        <f t="shared" ref="L67:L105" si="85">W75+X75</f>
        <v>8.3537665055999993E-2</v>
      </c>
      <c r="M67" s="78">
        <f>Inputs!H66</f>
        <v>0</v>
      </c>
      <c r="N67" s="78">
        <f>Inputs!I66</f>
        <v>8.3391629999999992</v>
      </c>
      <c r="O67" s="78">
        <f>Inputs!J66</f>
        <v>8.0405149999999992</v>
      </c>
      <c r="P67" s="83">
        <f>Inputs!K66</f>
        <v>0.5</v>
      </c>
      <c r="Q67" s="83">
        <f t="shared" ref="Q67:Q130" si="86">SUM(G67,H67,I67,J67,K67,M67,N67,O67,P67)</f>
        <v>34.774145549099998</v>
      </c>
      <c r="R67" s="83"/>
      <c r="S67" s="82">
        <v>61</v>
      </c>
      <c r="T67" s="78">
        <f t="shared" si="60"/>
        <v>1.227608</v>
      </c>
      <c r="U67" s="78">
        <f t="shared" si="61"/>
        <v>0</v>
      </c>
      <c r="V67" s="78">
        <f t="shared" si="62"/>
        <v>0.67920948000000003</v>
      </c>
      <c r="W67" s="78">
        <f t="shared" si="63"/>
        <v>3.0641483200000001E-4</v>
      </c>
      <c r="X67" s="78">
        <f t="shared" si="64"/>
        <v>0.16074902000000002</v>
      </c>
      <c r="Y67" s="78">
        <f t="shared" si="65"/>
        <v>0</v>
      </c>
      <c r="Z67" s="78">
        <f t="shared" si="66"/>
        <v>1.3395752999999999</v>
      </c>
      <c r="AA67" s="78">
        <f t="shared" si="67"/>
        <v>0.4410796600000001</v>
      </c>
      <c r="AB67" s="78">
        <f t="shared" si="68"/>
        <v>8.500000000000002E-2</v>
      </c>
      <c r="AC67" s="83">
        <f t="shared" si="69"/>
        <v>3.9335278748319999</v>
      </c>
      <c r="AE67" s="103">
        <v>61</v>
      </c>
      <c r="AF67" s="34">
        <v>1.227608</v>
      </c>
      <c r="AG67" s="34">
        <v>0</v>
      </c>
      <c r="AH67" s="34">
        <v>0.67920948000000003</v>
      </c>
      <c r="AI67" s="34">
        <v>3.0641483200000001E-4</v>
      </c>
      <c r="AJ67" s="34">
        <v>0.26862344999999999</v>
      </c>
      <c r="AK67" s="34">
        <v>0</v>
      </c>
      <c r="AL67" s="34">
        <v>1.3395752999999999</v>
      </c>
      <c r="AM67" s="34">
        <v>0.44107965999999998</v>
      </c>
      <c r="AN67" s="34">
        <v>0</v>
      </c>
      <c r="AP67" s="103">
        <v>61</v>
      </c>
      <c r="AQ67" s="34">
        <f t="shared" si="77"/>
        <v>0</v>
      </c>
      <c r="AR67" s="34">
        <f t="shared" si="78"/>
        <v>0</v>
      </c>
      <c r="AS67" s="34">
        <f t="shared" si="79"/>
        <v>0</v>
      </c>
      <c r="AT67" s="34">
        <f t="shared" si="80"/>
        <v>0</v>
      </c>
      <c r="AU67" s="34">
        <f t="shared" si="2"/>
        <v>-0.10787442999999997</v>
      </c>
      <c r="AV67" s="34">
        <f t="shared" si="81"/>
        <v>0</v>
      </c>
      <c r="AW67" s="34">
        <f t="shared" si="82"/>
        <v>0</v>
      </c>
      <c r="AX67" s="34">
        <f t="shared" si="83"/>
        <v>1.1102230246251565E-16</v>
      </c>
      <c r="AY67" s="34">
        <f t="shared" si="84"/>
        <v>8.500000000000002E-2</v>
      </c>
    </row>
    <row r="68" spans="6:51">
      <c r="F68" s="82">
        <v>71</v>
      </c>
      <c r="G68" s="78">
        <f>Inputs!C67</f>
        <v>2.9501007000000001</v>
      </c>
      <c r="H68" s="78">
        <f>Inputs!D67</f>
        <v>0</v>
      </c>
      <c r="I68" s="78">
        <f>Inputs!E67</f>
        <v>0</v>
      </c>
      <c r="J68" s="78">
        <f>Inputs!F67</f>
        <v>0</v>
      </c>
      <c r="K68" s="78">
        <f>Inputs!G67</f>
        <v>0</v>
      </c>
      <c r="L68" s="78">
        <f t="shared" si="85"/>
        <v>0</v>
      </c>
      <c r="M68" s="78">
        <f>Inputs!H67</f>
        <v>0</v>
      </c>
      <c r="N68" s="78">
        <f>Inputs!I67</f>
        <v>0</v>
      </c>
      <c r="O68" s="78">
        <f>Inputs!J67</f>
        <v>0</v>
      </c>
      <c r="P68" s="83">
        <f>Inputs!K67</f>
        <v>0</v>
      </c>
      <c r="Q68" s="83">
        <f t="shared" si="86"/>
        <v>2.9501007000000001</v>
      </c>
      <c r="R68" s="83"/>
      <c r="S68" s="82">
        <v>62</v>
      </c>
      <c r="T68" s="78">
        <f t="shared" si="60"/>
        <v>0</v>
      </c>
      <c r="U68" s="78">
        <f t="shared" si="61"/>
        <v>0</v>
      </c>
      <c r="V68" s="78">
        <f t="shared" si="62"/>
        <v>0</v>
      </c>
      <c r="W68" s="78">
        <f t="shared" si="63"/>
        <v>0</v>
      </c>
      <c r="X68" s="78">
        <f t="shared" si="64"/>
        <v>0</v>
      </c>
      <c r="Y68" s="78">
        <f t="shared" si="65"/>
        <v>0</v>
      </c>
      <c r="Z68" s="78">
        <f t="shared" si="66"/>
        <v>0</v>
      </c>
      <c r="AA68" s="78">
        <f t="shared" si="67"/>
        <v>0</v>
      </c>
      <c r="AB68" s="78">
        <f t="shared" si="68"/>
        <v>0</v>
      </c>
      <c r="AC68" s="83">
        <f t="shared" si="69"/>
        <v>0</v>
      </c>
      <c r="AE68" s="103">
        <v>62</v>
      </c>
      <c r="AF68" s="34">
        <v>0</v>
      </c>
      <c r="AG68" s="34">
        <v>0</v>
      </c>
      <c r="AH68" s="34">
        <v>0</v>
      </c>
      <c r="AI68" s="34">
        <v>0</v>
      </c>
      <c r="AJ68" s="34">
        <v>0</v>
      </c>
      <c r="AK68" s="34">
        <v>0</v>
      </c>
      <c r="AL68" s="34">
        <v>0</v>
      </c>
      <c r="AM68" s="34">
        <v>0</v>
      </c>
      <c r="AN68" s="34">
        <v>0</v>
      </c>
      <c r="AP68" s="103">
        <v>62</v>
      </c>
      <c r="AQ68" s="34">
        <f t="shared" si="77"/>
        <v>0</v>
      </c>
      <c r="AR68" s="34">
        <f t="shared" si="78"/>
        <v>0</v>
      </c>
      <c r="AS68" s="34">
        <f t="shared" si="79"/>
        <v>0</v>
      </c>
      <c r="AT68" s="34">
        <f t="shared" si="80"/>
        <v>0</v>
      </c>
      <c r="AU68" s="34">
        <f t="shared" ref="AU68:AU131" si="87">IF(X68="","",(X68-AJ68))</f>
        <v>0</v>
      </c>
      <c r="AV68" s="34">
        <f t="shared" si="81"/>
        <v>0</v>
      </c>
      <c r="AW68" s="34">
        <f t="shared" si="82"/>
        <v>0</v>
      </c>
      <c r="AX68" s="34">
        <f t="shared" si="83"/>
        <v>0</v>
      </c>
      <c r="AY68" s="34">
        <f t="shared" si="84"/>
        <v>0</v>
      </c>
    </row>
    <row r="69" spans="6:51">
      <c r="F69" s="82">
        <v>72</v>
      </c>
      <c r="G69" s="78">
        <f>Inputs!C68</f>
        <v>3.9465363</v>
      </c>
      <c r="H69" s="78">
        <f>Inputs!D68</f>
        <v>0</v>
      </c>
      <c r="I69" s="78">
        <f>Inputs!E68</f>
        <v>0</v>
      </c>
      <c r="J69" s="78">
        <f>Inputs!F68</f>
        <v>0</v>
      </c>
      <c r="K69" s="78">
        <f>Inputs!G68</f>
        <v>0</v>
      </c>
      <c r="L69" s="78">
        <f t="shared" si="85"/>
        <v>0</v>
      </c>
      <c r="M69" s="78">
        <f>Inputs!H68</f>
        <v>7.3543919999999999E-2</v>
      </c>
      <c r="N69" s="78">
        <f>Inputs!I68</f>
        <v>7.3543919999999999E-2</v>
      </c>
      <c r="O69" s="78">
        <f>Inputs!J68</f>
        <v>5.5157936999999997E-2</v>
      </c>
      <c r="P69" s="83">
        <f>Inputs!K68</f>
        <v>4.0000002999999999E-2</v>
      </c>
      <c r="Q69" s="83">
        <f t="shared" si="86"/>
        <v>4.1887820799999993</v>
      </c>
      <c r="R69" s="83"/>
      <c r="S69" s="82">
        <v>63</v>
      </c>
      <c r="T69" s="78">
        <f t="shared" si="60"/>
        <v>0</v>
      </c>
      <c r="U69" s="78">
        <f t="shared" si="61"/>
        <v>0</v>
      </c>
      <c r="V69" s="78">
        <f t="shared" si="62"/>
        <v>0</v>
      </c>
      <c r="W69" s="78">
        <f t="shared" si="63"/>
        <v>0</v>
      </c>
      <c r="X69" s="78">
        <f t="shared" si="64"/>
        <v>0</v>
      </c>
      <c r="Y69" s="78">
        <f t="shared" si="65"/>
        <v>0</v>
      </c>
      <c r="Z69" s="78">
        <f t="shared" si="66"/>
        <v>0</v>
      </c>
      <c r="AA69" s="78">
        <f t="shared" si="67"/>
        <v>0</v>
      </c>
      <c r="AB69" s="78">
        <f t="shared" si="68"/>
        <v>0</v>
      </c>
      <c r="AC69" s="83">
        <f t="shared" si="69"/>
        <v>0</v>
      </c>
      <c r="AE69" s="103">
        <v>63</v>
      </c>
      <c r="AF69" s="34">
        <v>0</v>
      </c>
      <c r="AG69" s="34">
        <v>0</v>
      </c>
      <c r="AH69" s="34">
        <v>0</v>
      </c>
      <c r="AI69" s="34">
        <v>0</v>
      </c>
      <c r="AJ69" s="34">
        <v>0</v>
      </c>
      <c r="AK69" s="34">
        <v>0</v>
      </c>
      <c r="AL69" s="34">
        <v>0</v>
      </c>
      <c r="AM69" s="34">
        <v>0</v>
      </c>
      <c r="AN69" s="34">
        <v>0</v>
      </c>
      <c r="AP69" s="103">
        <v>63</v>
      </c>
      <c r="AQ69" s="34">
        <f t="shared" si="77"/>
        <v>0</v>
      </c>
      <c r="AR69" s="34">
        <f t="shared" si="78"/>
        <v>0</v>
      </c>
      <c r="AS69" s="34">
        <f t="shared" si="79"/>
        <v>0</v>
      </c>
      <c r="AT69" s="34">
        <f t="shared" si="80"/>
        <v>0</v>
      </c>
      <c r="AU69" s="34">
        <f t="shared" si="87"/>
        <v>0</v>
      </c>
      <c r="AV69" s="34">
        <f t="shared" si="81"/>
        <v>0</v>
      </c>
      <c r="AW69" s="34">
        <f t="shared" si="82"/>
        <v>0</v>
      </c>
      <c r="AX69" s="34">
        <f t="shared" si="83"/>
        <v>0</v>
      </c>
      <c r="AY69" s="34">
        <f t="shared" si="84"/>
        <v>0</v>
      </c>
    </row>
    <row r="70" spans="6:51">
      <c r="F70" s="82">
        <v>73</v>
      </c>
      <c r="G70" s="78">
        <f>Inputs!C69</f>
        <v>17.981570000000001</v>
      </c>
      <c r="H70" s="78">
        <f>Inputs!D69</f>
        <v>0</v>
      </c>
      <c r="I70" s="78">
        <f>Inputs!E69</f>
        <v>0</v>
      </c>
      <c r="J70" s="78">
        <f>Inputs!F69</f>
        <v>0</v>
      </c>
      <c r="K70" s="78">
        <f>Inputs!G69</f>
        <v>0</v>
      </c>
      <c r="L70" s="78">
        <f t="shared" si="85"/>
        <v>0</v>
      </c>
      <c r="M70" s="78">
        <f>Inputs!H69</f>
        <v>4.1847304999999997</v>
      </c>
      <c r="N70" s="78">
        <f>Inputs!I69</f>
        <v>4.1847304999999997</v>
      </c>
      <c r="O70" s="78">
        <f>Inputs!J69</f>
        <v>3.4061759999999999</v>
      </c>
      <c r="P70" s="83">
        <f>Inputs!K69</f>
        <v>0</v>
      </c>
      <c r="Q70" s="83">
        <f t="shared" si="86"/>
        <v>29.757207000000001</v>
      </c>
      <c r="R70" s="83"/>
      <c r="S70" s="82">
        <v>65</v>
      </c>
      <c r="T70" s="78">
        <f t="shared" si="60"/>
        <v>0</v>
      </c>
      <c r="U70" s="78">
        <f t="shared" si="61"/>
        <v>0</v>
      </c>
      <c r="V70" s="78">
        <f t="shared" si="62"/>
        <v>0</v>
      </c>
      <c r="W70" s="78">
        <f t="shared" si="63"/>
        <v>0</v>
      </c>
      <c r="X70" s="78">
        <f t="shared" si="64"/>
        <v>0</v>
      </c>
      <c r="Y70" s="78">
        <f t="shared" si="65"/>
        <v>0</v>
      </c>
      <c r="Z70" s="78">
        <f t="shared" si="66"/>
        <v>0</v>
      </c>
      <c r="AA70" s="78">
        <f t="shared" si="67"/>
        <v>0</v>
      </c>
      <c r="AB70" s="78">
        <f t="shared" si="68"/>
        <v>0</v>
      </c>
      <c r="AC70" s="83">
        <f t="shared" si="69"/>
        <v>0</v>
      </c>
      <c r="AE70" s="103">
        <v>65</v>
      </c>
      <c r="AF70" s="34">
        <v>0</v>
      </c>
      <c r="AG70" s="34">
        <v>0</v>
      </c>
      <c r="AH70" s="34">
        <v>0</v>
      </c>
      <c r="AI70" s="34">
        <v>0</v>
      </c>
      <c r="AJ70" s="34">
        <v>0</v>
      </c>
      <c r="AK70" s="34">
        <v>0</v>
      </c>
      <c r="AL70" s="34">
        <v>0</v>
      </c>
      <c r="AM70" s="34">
        <v>0</v>
      </c>
      <c r="AN70" s="34">
        <v>0</v>
      </c>
      <c r="AP70" s="103">
        <v>65</v>
      </c>
      <c r="AQ70" s="34">
        <f t="shared" si="77"/>
        <v>0</v>
      </c>
      <c r="AR70" s="34">
        <f t="shared" si="78"/>
        <v>0</v>
      </c>
      <c r="AS70" s="34">
        <f t="shared" si="79"/>
        <v>0</v>
      </c>
      <c r="AT70" s="34">
        <f t="shared" si="80"/>
        <v>0</v>
      </c>
      <c r="AU70" s="34">
        <f t="shared" si="87"/>
        <v>0</v>
      </c>
      <c r="AV70" s="34">
        <f t="shared" si="81"/>
        <v>0</v>
      </c>
      <c r="AW70" s="34">
        <f t="shared" si="82"/>
        <v>0</v>
      </c>
      <c r="AX70" s="34">
        <f t="shared" si="83"/>
        <v>0</v>
      </c>
      <c r="AY70" s="34">
        <f t="shared" si="84"/>
        <v>0</v>
      </c>
    </row>
    <row r="71" spans="6:51">
      <c r="F71" s="82">
        <v>74</v>
      </c>
      <c r="G71" s="78">
        <f>Inputs!C70</f>
        <v>2.9814639999999999</v>
      </c>
      <c r="H71" s="78">
        <f>Inputs!D70</f>
        <v>0</v>
      </c>
      <c r="I71" s="78">
        <f>Inputs!E70</f>
        <v>0</v>
      </c>
      <c r="J71" s="78">
        <f>Inputs!F70</f>
        <v>0</v>
      </c>
      <c r="K71" s="78">
        <f>Inputs!G70</f>
        <v>0</v>
      </c>
      <c r="L71" s="78">
        <f t="shared" si="85"/>
        <v>0</v>
      </c>
      <c r="M71" s="78">
        <f>Inputs!H70</f>
        <v>5.0316879999999999</v>
      </c>
      <c r="N71" s="78">
        <f>Inputs!I70</f>
        <v>5.0316879999999999</v>
      </c>
      <c r="O71" s="78">
        <f>Inputs!J70</f>
        <v>2.9253995000000002</v>
      </c>
      <c r="P71" s="83">
        <f>Inputs!K70</f>
        <v>3.0000002000000001</v>
      </c>
      <c r="Q71" s="83">
        <f t="shared" si="86"/>
        <v>18.9702397</v>
      </c>
      <c r="R71" s="83"/>
      <c r="S71" s="82">
        <v>66</v>
      </c>
      <c r="T71" s="78">
        <f t="shared" si="60"/>
        <v>0</v>
      </c>
      <c r="U71" s="78">
        <f t="shared" si="61"/>
        <v>0</v>
      </c>
      <c r="V71" s="78">
        <f t="shared" si="62"/>
        <v>0</v>
      </c>
      <c r="W71" s="78">
        <f t="shared" si="63"/>
        <v>0</v>
      </c>
      <c r="X71" s="78">
        <f t="shared" si="64"/>
        <v>0</v>
      </c>
      <c r="Y71" s="78">
        <f t="shared" si="65"/>
        <v>0</v>
      </c>
      <c r="Z71" s="78">
        <f t="shared" si="66"/>
        <v>0</v>
      </c>
      <c r="AA71" s="78">
        <f t="shared" si="67"/>
        <v>0</v>
      </c>
      <c r="AB71" s="78">
        <f t="shared" si="68"/>
        <v>0</v>
      </c>
      <c r="AC71" s="83">
        <f t="shared" si="69"/>
        <v>0</v>
      </c>
      <c r="AE71" s="103">
        <v>66</v>
      </c>
      <c r="AF71" s="34">
        <v>0</v>
      </c>
      <c r="AG71" s="34">
        <v>0</v>
      </c>
      <c r="AH71" s="34">
        <v>0</v>
      </c>
      <c r="AI71" s="34">
        <v>0</v>
      </c>
      <c r="AJ71" s="34">
        <v>0</v>
      </c>
      <c r="AK71" s="34">
        <v>0</v>
      </c>
      <c r="AL71" s="34">
        <v>0</v>
      </c>
      <c r="AM71" s="34">
        <v>0</v>
      </c>
      <c r="AN71" s="34">
        <v>0</v>
      </c>
      <c r="AP71" s="103">
        <v>66</v>
      </c>
      <c r="AQ71" s="34">
        <f t="shared" si="77"/>
        <v>0</v>
      </c>
      <c r="AR71" s="34">
        <f t="shared" si="78"/>
        <v>0</v>
      </c>
      <c r="AS71" s="34">
        <f t="shared" si="79"/>
        <v>0</v>
      </c>
      <c r="AT71" s="34">
        <f t="shared" si="80"/>
        <v>0</v>
      </c>
      <c r="AU71" s="34">
        <f t="shared" si="87"/>
        <v>0</v>
      </c>
      <c r="AV71" s="34">
        <f t="shared" si="81"/>
        <v>0</v>
      </c>
      <c r="AW71" s="34">
        <f t="shared" si="82"/>
        <v>0</v>
      </c>
      <c r="AX71" s="34">
        <f t="shared" si="83"/>
        <v>0</v>
      </c>
      <c r="AY71" s="34">
        <f t="shared" si="84"/>
        <v>0</v>
      </c>
    </row>
    <row r="72" spans="6:51">
      <c r="F72" s="82">
        <v>75</v>
      </c>
      <c r="G72" s="78">
        <f>Inputs!C71</f>
        <v>5.7944703000000004</v>
      </c>
      <c r="H72" s="78">
        <f>Inputs!D71</f>
        <v>0</v>
      </c>
      <c r="I72" s="78">
        <f>Inputs!E71</f>
        <v>0.12872634999999999</v>
      </c>
      <c r="J72" s="78">
        <f>Inputs!F71</f>
        <v>0</v>
      </c>
      <c r="K72" s="78">
        <f>Inputs!G71</f>
        <v>0</v>
      </c>
      <c r="L72" s="78">
        <f t="shared" si="85"/>
        <v>0</v>
      </c>
      <c r="M72" s="78">
        <f>Inputs!H71</f>
        <v>0</v>
      </c>
      <c r="N72" s="78">
        <f>Inputs!I71</f>
        <v>0</v>
      </c>
      <c r="O72" s="78">
        <f>Inputs!J71</f>
        <v>0.90421110000000005</v>
      </c>
      <c r="P72" s="83">
        <f>Inputs!K71</f>
        <v>0</v>
      </c>
      <c r="Q72" s="83">
        <f t="shared" si="86"/>
        <v>6.8274077500000008</v>
      </c>
      <c r="R72" s="83"/>
      <c r="S72" s="82">
        <v>67</v>
      </c>
      <c r="T72" s="78">
        <f t="shared" si="60"/>
        <v>0.4047944</v>
      </c>
      <c r="U72" s="78">
        <f t="shared" si="61"/>
        <v>0.54983610000000005</v>
      </c>
      <c r="V72" s="78">
        <f t="shared" si="62"/>
        <v>0</v>
      </c>
      <c r="W72" s="78">
        <f t="shared" si="63"/>
        <v>1.1847009599999999E-4</v>
      </c>
      <c r="X72" s="78">
        <f t="shared" si="64"/>
        <v>0.10766985</v>
      </c>
      <c r="Y72" s="78">
        <f t="shared" si="65"/>
        <v>0</v>
      </c>
      <c r="Z72" s="78">
        <f t="shared" si="66"/>
        <v>0.49285495000000001</v>
      </c>
      <c r="AA72" s="78">
        <f t="shared" si="67"/>
        <v>0.75823830000000014</v>
      </c>
      <c r="AB72" s="78">
        <f t="shared" si="68"/>
        <v>0.51000003400000005</v>
      </c>
      <c r="AC72" s="83">
        <f t="shared" si="69"/>
        <v>2.8235121040960003</v>
      </c>
      <c r="AE72" s="103">
        <v>67</v>
      </c>
      <c r="AF72" s="34">
        <v>0.4047944</v>
      </c>
      <c r="AG72" s="34">
        <v>0.54983610000000005</v>
      </c>
      <c r="AH72" s="34">
        <v>0</v>
      </c>
      <c r="AI72" s="34">
        <v>1.1847009600000001E-4</v>
      </c>
      <c r="AJ72" s="34">
        <v>0.1784432</v>
      </c>
      <c r="AK72" s="34">
        <v>0</v>
      </c>
      <c r="AL72" s="34">
        <v>0.49285495000000001</v>
      </c>
      <c r="AM72" s="34">
        <v>0.75823830000000003</v>
      </c>
      <c r="AN72" s="34">
        <v>0</v>
      </c>
      <c r="AP72" s="103">
        <v>67</v>
      </c>
      <c r="AQ72" s="34">
        <f t="shared" si="77"/>
        <v>0</v>
      </c>
      <c r="AR72" s="34">
        <f t="shared" si="78"/>
        <v>0</v>
      </c>
      <c r="AS72" s="34">
        <f t="shared" si="79"/>
        <v>0</v>
      </c>
      <c r="AT72" s="34">
        <f t="shared" si="80"/>
        <v>-1.3552527156068805E-20</v>
      </c>
      <c r="AU72" s="34">
        <f t="shared" si="87"/>
        <v>-7.0773349999999999E-2</v>
      </c>
      <c r="AV72" s="34">
        <f t="shared" si="81"/>
        <v>0</v>
      </c>
      <c r="AW72" s="34">
        <f t="shared" si="82"/>
        <v>0</v>
      </c>
      <c r="AX72" s="34">
        <f t="shared" si="83"/>
        <v>1.1102230246251565E-16</v>
      </c>
      <c r="AY72" s="34">
        <f t="shared" si="84"/>
        <v>0.51000003400000005</v>
      </c>
    </row>
    <row r="73" spans="6:51">
      <c r="F73" s="82">
        <v>76</v>
      </c>
      <c r="G73" s="78">
        <f>Inputs!C72</f>
        <v>2.0958459999999999</v>
      </c>
      <c r="H73" s="78">
        <f>Inputs!D72</f>
        <v>0</v>
      </c>
      <c r="I73" s="78">
        <f>Inputs!E72</f>
        <v>0</v>
      </c>
      <c r="J73" s="78">
        <f>Inputs!F72</f>
        <v>0</v>
      </c>
      <c r="K73" s="78">
        <f>Inputs!G72</f>
        <v>0</v>
      </c>
      <c r="L73" s="78">
        <f t="shared" si="85"/>
        <v>0</v>
      </c>
      <c r="M73" s="78">
        <f>Inputs!H72</f>
        <v>0</v>
      </c>
      <c r="N73" s="78">
        <f>Inputs!I72</f>
        <v>2.1612900000000002</v>
      </c>
      <c r="O73" s="78">
        <f>Inputs!J72</f>
        <v>1.668876</v>
      </c>
      <c r="P73" s="83">
        <f>Inputs!K72</f>
        <v>0</v>
      </c>
      <c r="Q73" s="83">
        <f t="shared" si="86"/>
        <v>5.9260120000000001</v>
      </c>
      <c r="R73" s="83"/>
      <c r="S73" s="82">
        <v>69</v>
      </c>
      <c r="T73" s="78">
        <f t="shared" si="60"/>
        <v>4.4159382400000002E-3</v>
      </c>
      <c r="U73" s="78">
        <f t="shared" si="61"/>
        <v>0</v>
      </c>
      <c r="V73" s="78">
        <f t="shared" si="62"/>
        <v>6.20991324E-4</v>
      </c>
      <c r="W73" s="78">
        <f t="shared" si="63"/>
        <v>0</v>
      </c>
      <c r="X73" s="78">
        <f t="shared" si="64"/>
        <v>0</v>
      </c>
      <c r="Y73" s="78">
        <f t="shared" si="65"/>
        <v>0</v>
      </c>
      <c r="Z73" s="78">
        <f t="shared" si="66"/>
        <v>0</v>
      </c>
      <c r="AA73" s="78">
        <f t="shared" si="67"/>
        <v>0</v>
      </c>
      <c r="AB73" s="78">
        <f t="shared" si="68"/>
        <v>0</v>
      </c>
      <c r="AC73" s="83">
        <f t="shared" si="69"/>
        <v>5.0369295640000002E-3</v>
      </c>
      <c r="AE73" s="103">
        <v>69</v>
      </c>
      <c r="AF73" s="110">
        <v>4.4159382400000002E-3</v>
      </c>
      <c r="AG73" s="110">
        <v>0</v>
      </c>
      <c r="AH73" s="110">
        <v>6.20991324E-4</v>
      </c>
      <c r="AI73" s="110">
        <v>0</v>
      </c>
      <c r="AJ73" s="110">
        <v>0</v>
      </c>
      <c r="AK73" s="110">
        <v>0</v>
      </c>
      <c r="AL73" s="110">
        <v>0</v>
      </c>
      <c r="AM73" s="110">
        <v>0</v>
      </c>
      <c r="AN73" s="110">
        <v>0</v>
      </c>
      <c r="AP73" s="103">
        <v>69</v>
      </c>
      <c r="AQ73" s="34">
        <f t="shared" si="77"/>
        <v>0</v>
      </c>
      <c r="AR73" s="34">
        <f t="shared" si="78"/>
        <v>0</v>
      </c>
      <c r="AS73" s="34">
        <f t="shared" si="79"/>
        <v>0</v>
      </c>
      <c r="AT73" s="34">
        <f t="shared" si="80"/>
        <v>0</v>
      </c>
      <c r="AU73" s="34">
        <f t="shared" si="87"/>
        <v>0</v>
      </c>
      <c r="AV73" s="34">
        <f t="shared" si="81"/>
        <v>0</v>
      </c>
      <c r="AW73" s="34">
        <f t="shared" si="82"/>
        <v>0</v>
      </c>
      <c r="AX73" s="34">
        <f t="shared" si="83"/>
        <v>0</v>
      </c>
      <c r="AY73" s="34">
        <f t="shared" si="84"/>
        <v>0</v>
      </c>
    </row>
    <row r="74" spans="6:51">
      <c r="F74" s="82">
        <v>77</v>
      </c>
      <c r="G74" s="78">
        <f>Inputs!C73</f>
        <v>5.4885599999999997</v>
      </c>
      <c r="H74" s="78">
        <f>Inputs!D73</f>
        <v>7.57944</v>
      </c>
      <c r="I74" s="78">
        <f>Inputs!E73</f>
        <v>4.0510799999999998</v>
      </c>
      <c r="J74" s="78">
        <f>Inputs!F73</f>
        <v>0</v>
      </c>
      <c r="K74" s="78">
        <f>Inputs!G73</f>
        <v>0</v>
      </c>
      <c r="L74" s="78">
        <f t="shared" si="85"/>
        <v>0</v>
      </c>
      <c r="M74" s="78">
        <f>Inputs!H73</f>
        <v>0</v>
      </c>
      <c r="N74" s="78">
        <f>Inputs!I73</f>
        <v>1.6720434</v>
      </c>
      <c r="O74" s="78">
        <f>Inputs!J73</f>
        <v>10.169154000000001</v>
      </c>
      <c r="P74" s="83">
        <f>Inputs!K73</f>
        <v>0.1</v>
      </c>
      <c r="Q74" s="83">
        <f t="shared" si="86"/>
        <v>29.060277400000004</v>
      </c>
      <c r="R74" s="83"/>
      <c r="T74" s="78"/>
      <c r="U74" s="78"/>
      <c r="V74" s="78"/>
      <c r="W74" s="78"/>
      <c r="X74" s="78"/>
      <c r="Y74" s="78"/>
      <c r="Z74" s="78"/>
      <c r="AA74" s="78"/>
      <c r="AB74" s="78"/>
      <c r="AC74" s="83"/>
      <c r="AF74" s="34"/>
      <c r="AG74" s="34"/>
      <c r="AH74" s="34"/>
      <c r="AI74" s="34"/>
      <c r="AJ74" s="34"/>
      <c r="AK74" s="34"/>
      <c r="AL74" s="34"/>
      <c r="AM74" s="34"/>
      <c r="AN74" s="34"/>
      <c r="AU74" s="34" t="str">
        <f t="shared" si="87"/>
        <v/>
      </c>
    </row>
    <row r="75" spans="6:51">
      <c r="F75" s="82">
        <v>78</v>
      </c>
      <c r="G75" s="78">
        <f>Inputs!C74</f>
        <v>0</v>
      </c>
      <c r="H75" s="78">
        <f>Inputs!D74</f>
        <v>0</v>
      </c>
      <c r="I75" s="78">
        <f>Inputs!E74</f>
        <v>0</v>
      </c>
      <c r="J75" s="78">
        <f>Inputs!F74</f>
        <v>0</v>
      </c>
      <c r="K75" s="78">
        <f>Inputs!G74</f>
        <v>0</v>
      </c>
      <c r="L75" s="78">
        <f t="shared" si="85"/>
        <v>0</v>
      </c>
      <c r="M75" s="78">
        <f>Inputs!H74</f>
        <v>0</v>
      </c>
      <c r="N75" s="78">
        <f>Inputs!I74</f>
        <v>0</v>
      </c>
      <c r="O75" s="78">
        <f>Inputs!J74</f>
        <v>0</v>
      </c>
      <c r="P75" s="83">
        <f>Inputs!K74</f>
        <v>0</v>
      </c>
      <c r="Q75" s="83">
        <f t="shared" si="86"/>
        <v>0</v>
      </c>
      <c r="R75" s="83"/>
      <c r="S75" s="82">
        <v>70</v>
      </c>
      <c r="T75" s="78">
        <f t="shared" ref="T75:T113" si="88">($C$2*G67*$B$5)+($C$2*G67*$C$5)</f>
        <v>1.1066584800000001</v>
      </c>
      <c r="U75" s="78">
        <f t="shared" ref="U75:U113" si="89">($C$2*H67*$B$6)+($C$2*H67*$C$6)</f>
        <v>0.41567618000000006</v>
      </c>
      <c r="V75" s="78">
        <f t="shared" ref="V75:V113" si="90">($C$2*I67*$B$7)+($C$2*I67*$C$7)</f>
        <v>3.4672019400000004E-2</v>
      </c>
      <c r="W75" s="78">
        <f t="shared" ref="W75:W113" si="91">($C$2*J67*$B$8)+($C$2*J67*$C$8)+($C$2*J67*$D$8)</f>
        <v>1.46035056E-4</v>
      </c>
      <c r="X75" s="78">
        <f t="shared" ref="X75:X113" si="92">($C$2*K67*$B$9)+($C$2*K67*$C$9)+($C$2*K67*$D$9)</f>
        <v>8.3391629999999994E-2</v>
      </c>
      <c r="Y75" s="78">
        <f t="shared" ref="Y75:Y113" si="93">($C$2*M67*$B$10)+($C$2*M67*$C$10)+($C$2*M67*$D$10)</f>
        <v>0</v>
      </c>
      <c r="Z75" s="78">
        <f t="shared" ref="Z75:Z113" si="94">($C$2*N67*$B$11)+($C$2*N67*$C$11)+($C$2*N67*$D$11)</f>
        <v>0.41695814999999997</v>
      </c>
      <c r="AA75" s="78">
        <f t="shared" ref="AA75:AA113" si="95">($C$2*O67*$B$12)+($C$2*O67*$C$12)+($C$2*O67*$D$12)</f>
        <v>0.80405149999999992</v>
      </c>
      <c r="AB75" s="78">
        <f t="shared" ref="AB75:AB113" si="96">($C$2*P67*$B$13)+($C$2*P67*$C$13)</f>
        <v>8.500000000000002E-2</v>
      </c>
      <c r="AC75" s="83">
        <f t="shared" ref="AC75:AC113" si="97">SUM(T75,U75,V75,W75,X75,Y75,Z75,AA75,AB75)</f>
        <v>2.9465539944560004</v>
      </c>
      <c r="AE75" s="103">
        <v>70</v>
      </c>
      <c r="AF75" s="34">
        <v>1.1066584800000001</v>
      </c>
      <c r="AG75" s="34">
        <v>0.41567618000000001</v>
      </c>
      <c r="AH75" s="34">
        <v>3.4672019399999997E-2</v>
      </c>
      <c r="AI75" s="34">
        <v>1.46035056E-4</v>
      </c>
      <c r="AJ75" s="34">
        <v>0.11241387</v>
      </c>
      <c r="AK75" s="34">
        <v>0</v>
      </c>
      <c r="AL75" s="34">
        <v>0.41695815000000003</v>
      </c>
      <c r="AM75" s="34">
        <v>0.80405150000000003</v>
      </c>
      <c r="AN75" s="34">
        <v>0</v>
      </c>
      <c r="AP75" s="103">
        <v>70</v>
      </c>
      <c r="AQ75" s="34">
        <f t="shared" ref="AQ75" si="98">IF(T75="","",(T75-AF75))</f>
        <v>0</v>
      </c>
      <c r="AR75" s="34">
        <f t="shared" ref="AR75" si="99">IF(U75="","",(U75-AG75))</f>
        <v>5.5511151231257827E-17</v>
      </c>
      <c r="AS75" s="34">
        <f t="shared" ref="AS75" si="100">IF(V75="","",(V75-AH75))</f>
        <v>6.9388939039072284E-18</v>
      </c>
      <c r="AT75" s="34">
        <f t="shared" ref="AT75" si="101">IF(W75="","",(W75-AI75))</f>
        <v>0</v>
      </c>
      <c r="AU75" s="34">
        <f t="shared" si="87"/>
        <v>-2.9022240000000005E-2</v>
      </c>
      <c r="AV75" s="34">
        <f t="shared" ref="AV75" si="102">IF(Y75="","",(Y75-AK75))</f>
        <v>0</v>
      </c>
      <c r="AW75" s="34">
        <f t="shared" ref="AW75" si="103">IF(Z75="","",(Z75-AL75))</f>
        <v>-5.5511151231257827E-17</v>
      </c>
      <c r="AX75" s="34">
        <f t="shared" ref="AX75" si="104">IF(AA75="","",(AA75-AM75))</f>
        <v>-1.1102230246251565E-16</v>
      </c>
      <c r="AY75" s="34">
        <f t="shared" ref="AY75" si="105">IF(AB75="","",(AB75-AN75))</f>
        <v>8.500000000000002E-2</v>
      </c>
    </row>
    <row r="76" spans="6:51">
      <c r="F76" s="82">
        <v>79</v>
      </c>
      <c r="G76" s="78">
        <f>Inputs!C75</f>
        <v>0</v>
      </c>
      <c r="H76" s="78">
        <f>Inputs!D75</f>
        <v>0</v>
      </c>
      <c r="I76" s="78">
        <f>Inputs!E75</f>
        <v>0</v>
      </c>
      <c r="J76" s="78">
        <f>Inputs!F75</f>
        <v>0</v>
      </c>
      <c r="K76" s="78">
        <f>Inputs!G75</f>
        <v>0</v>
      </c>
      <c r="L76" s="78">
        <f t="shared" si="85"/>
        <v>0</v>
      </c>
      <c r="M76" s="78">
        <f>Inputs!H75</f>
        <v>0</v>
      </c>
      <c r="N76" s="78">
        <f>Inputs!I75</f>
        <v>0</v>
      </c>
      <c r="O76" s="78">
        <f>Inputs!J75</f>
        <v>0</v>
      </c>
      <c r="P76" s="83">
        <f>Inputs!K75</f>
        <v>0</v>
      </c>
      <c r="Q76" s="83">
        <f t="shared" si="86"/>
        <v>0</v>
      </c>
      <c r="R76" s="83"/>
      <c r="S76" s="82">
        <v>71</v>
      </c>
      <c r="T76" s="78">
        <f t="shared" si="88"/>
        <v>0.47201611200000004</v>
      </c>
      <c r="U76" s="78">
        <f t="shared" si="89"/>
        <v>0</v>
      </c>
      <c r="V76" s="78">
        <f t="shared" si="90"/>
        <v>0</v>
      </c>
      <c r="W76" s="78">
        <f t="shared" si="91"/>
        <v>0</v>
      </c>
      <c r="X76" s="78">
        <f t="shared" si="92"/>
        <v>0</v>
      </c>
      <c r="Y76" s="78">
        <f t="shared" si="93"/>
        <v>0</v>
      </c>
      <c r="Z76" s="78">
        <f t="shared" si="94"/>
        <v>0</v>
      </c>
      <c r="AA76" s="78">
        <f t="shared" si="95"/>
        <v>0</v>
      </c>
      <c r="AB76" s="78">
        <f t="shared" si="96"/>
        <v>0</v>
      </c>
      <c r="AC76" s="83">
        <f t="shared" si="97"/>
        <v>0.47201611200000004</v>
      </c>
      <c r="AE76" s="103">
        <v>71</v>
      </c>
      <c r="AF76" s="34">
        <v>0.47201611199999999</v>
      </c>
      <c r="AG76" s="34">
        <v>0</v>
      </c>
      <c r="AH76" s="34">
        <v>0</v>
      </c>
      <c r="AI76" s="34">
        <v>0</v>
      </c>
      <c r="AJ76" s="34">
        <v>0</v>
      </c>
      <c r="AK76" s="34">
        <v>0</v>
      </c>
      <c r="AL76" s="34">
        <v>0</v>
      </c>
      <c r="AM76" s="34">
        <v>0</v>
      </c>
      <c r="AN76" s="34">
        <v>0</v>
      </c>
      <c r="AP76" s="103">
        <v>71</v>
      </c>
      <c r="AQ76" s="34">
        <f t="shared" ref="AQ76:AQ113" si="106">IF(T76="","",(T76-AF76))</f>
        <v>5.5511151231257827E-17</v>
      </c>
      <c r="AR76" s="34">
        <f t="shared" ref="AR76:AR113" si="107">IF(U76="","",(U76-AG76))</f>
        <v>0</v>
      </c>
      <c r="AS76" s="34">
        <f t="shared" ref="AS76:AS113" si="108">IF(V76="","",(V76-AH76))</f>
        <v>0</v>
      </c>
      <c r="AT76" s="34">
        <f t="shared" ref="AT76:AT113" si="109">IF(W76="","",(W76-AI76))</f>
        <v>0</v>
      </c>
      <c r="AU76" s="34">
        <f t="shared" si="87"/>
        <v>0</v>
      </c>
      <c r="AV76" s="34">
        <f t="shared" ref="AV76:AV113" si="110">IF(Y76="","",(Y76-AK76))</f>
        <v>0</v>
      </c>
      <c r="AW76" s="34">
        <f t="shared" ref="AW76:AW113" si="111">IF(Z76="","",(Z76-AL76))</f>
        <v>0</v>
      </c>
      <c r="AX76" s="34">
        <f t="shared" ref="AX76:AX113" si="112">IF(AA76="","",(AA76-AM76))</f>
        <v>0</v>
      </c>
      <c r="AY76" s="34">
        <f t="shared" ref="AY76:AY113" si="113">IF(AB76="","",(AB76-AN76))</f>
        <v>0</v>
      </c>
    </row>
    <row r="77" spans="6:51">
      <c r="F77" s="82">
        <v>80</v>
      </c>
      <c r="G77" s="78">
        <f>Inputs!C76</f>
        <v>0</v>
      </c>
      <c r="H77" s="78">
        <f>Inputs!D76</f>
        <v>0</v>
      </c>
      <c r="I77" s="78">
        <f>Inputs!E76</f>
        <v>0</v>
      </c>
      <c r="J77" s="78">
        <f>Inputs!F76</f>
        <v>0</v>
      </c>
      <c r="K77" s="78">
        <f>Inputs!G76</f>
        <v>0</v>
      </c>
      <c r="L77" s="78">
        <f t="shared" si="85"/>
        <v>0</v>
      </c>
      <c r="M77" s="78">
        <f>Inputs!H76</f>
        <v>0</v>
      </c>
      <c r="N77" s="78">
        <f>Inputs!I76</f>
        <v>0</v>
      </c>
      <c r="O77" s="78">
        <f>Inputs!J76</f>
        <v>0</v>
      </c>
      <c r="P77" s="83">
        <f>Inputs!K76</f>
        <v>0</v>
      </c>
      <c r="Q77" s="83">
        <f t="shared" si="86"/>
        <v>0</v>
      </c>
      <c r="R77" s="83"/>
      <c r="S77" s="82">
        <v>72</v>
      </c>
      <c r="T77" s="78">
        <f t="shared" si="88"/>
        <v>0.63144580800000005</v>
      </c>
      <c r="U77" s="78">
        <f t="shared" si="89"/>
        <v>0</v>
      </c>
      <c r="V77" s="78">
        <f t="shared" si="90"/>
        <v>0</v>
      </c>
      <c r="W77" s="78">
        <f t="shared" si="91"/>
        <v>0</v>
      </c>
      <c r="X77" s="78">
        <f t="shared" si="92"/>
        <v>0</v>
      </c>
      <c r="Y77" s="78">
        <f t="shared" si="93"/>
        <v>7.3543920000000013E-4</v>
      </c>
      <c r="Z77" s="78">
        <f t="shared" si="94"/>
        <v>3.6771960000000006E-3</v>
      </c>
      <c r="AA77" s="78">
        <f t="shared" si="95"/>
        <v>5.5157937000000004E-3</v>
      </c>
      <c r="AB77" s="78">
        <f t="shared" si="96"/>
        <v>6.8000005099999993E-3</v>
      </c>
      <c r="AC77" s="83">
        <f t="shared" si="97"/>
        <v>0.64817423741000002</v>
      </c>
      <c r="AE77" s="103">
        <v>72</v>
      </c>
      <c r="AF77" s="34">
        <v>0.63144580800000005</v>
      </c>
      <c r="AG77" s="34">
        <v>0</v>
      </c>
      <c r="AH77" s="34">
        <v>0</v>
      </c>
      <c r="AI77" s="34">
        <v>0</v>
      </c>
      <c r="AJ77" s="34">
        <v>0</v>
      </c>
      <c r="AK77" s="34">
        <v>8.5840519999999998E-4</v>
      </c>
      <c r="AL77" s="34">
        <v>3.6771960000000002E-3</v>
      </c>
      <c r="AM77" s="34">
        <v>5.5157937000000004E-3</v>
      </c>
      <c r="AN77" s="34">
        <v>0</v>
      </c>
      <c r="AP77" s="103">
        <v>72</v>
      </c>
      <c r="AQ77" s="34">
        <f t="shared" si="106"/>
        <v>0</v>
      </c>
      <c r="AR77" s="34">
        <f t="shared" si="107"/>
        <v>0</v>
      </c>
      <c r="AS77" s="34">
        <f t="shared" si="108"/>
        <v>0</v>
      </c>
      <c r="AT77" s="34">
        <f t="shared" si="109"/>
        <v>0</v>
      </c>
      <c r="AU77" s="34">
        <f t="shared" si="87"/>
        <v>0</v>
      </c>
      <c r="AV77" s="34">
        <f t="shared" si="110"/>
        <v>-1.2296599999999985E-4</v>
      </c>
      <c r="AW77" s="34">
        <f t="shared" si="111"/>
        <v>4.3368086899420177E-19</v>
      </c>
      <c r="AX77" s="34">
        <f t="shared" si="112"/>
        <v>0</v>
      </c>
      <c r="AY77" s="34">
        <f t="shared" si="113"/>
        <v>6.8000005099999993E-3</v>
      </c>
    </row>
    <row r="78" spans="6:51">
      <c r="F78" s="82">
        <v>81</v>
      </c>
      <c r="G78" s="78">
        <f>Inputs!C77</f>
        <v>0</v>
      </c>
      <c r="H78" s="78">
        <f>Inputs!D77</f>
        <v>0</v>
      </c>
      <c r="I78" s="78">
        <f>Inputs!E77</f>
        <v>0</v>
      </c>
      <c r="J78" s="78">
        <f>Inputs!F77</f>
        <v>0</v>
      </c>
      <c r="K78" s="78">
        <f>Inputs!G77</f>
        <v>0</v>
      </c>
      <c r="L78" s="78">
        <f t="shared" si="85"/>
        <v>0</v>
      </c>
      <c r="M78" s="78">
        <f>Inputs!H77</f>
        <v>0</v>
      </c>
      <c r="N78" s="78">
        <f>Inputs!I77</f>
        <v>0</v>
      </c>
      <c r="O78" s="78">
        <f>Inputs!J77</f>
        <v>0</v>
      </c>
      <c r="P78" s="83">
        <f>Inputs!K77</f>
        <v>0</v>
      </c>
      <c r="Q78" s="83">
        <f t="shared" si="86"/>
        <v>0</v>
      </c>
      <c r="R78" s="83"/>
      <c r="S78" s="82">
        <v>73</v>
      </c>
      <c r="T78" s="78">
        <f t="shared" si="88"/>
        <v>2.8770512000000004</v>
      </c>
      <c r="U78" s="78">
        <f t="shared" si="89"/>
        <v>0</v>
      </c>
      <c r="V78" s="78">
        <f t="shared" si="90"/>
        <v>0</v>
      </c>
      <c r="W78" s="78">
        <f t="shared" si="91"/>
        <v>0</v>
      </c>
      <c r="X78" s="78">
        <f t="shared" si="92"/>
        <v>0</v>
      </c>
      <c r="Y78" s="78">
        <f t="shared" si="93"/>
        <v>4.1847305000000001E-2</v>
      </c>
      <c r="Z78" s="78">
        <f t="shared" si="94"/>
        <v>0.20923652500000001</v>
      </c>
      <c r="AA78" s="78">
        <f t="shared" si="95"/>
        <v>0.34061760000000008</v>
      </c>
      <c r="AB78" s="78">
        <f t="shared" si="96"/>
        <v>0</v>
      </c>
      <c r="AC78" s="83">
        <f t="shared" si="97"/>
        <v>3.4687526300000009</v>
      </c>
      <c r="AE78" s="103">
        <v>73</v>
      </c>
      <c r="AF78" s="34">
        <v>2.8770511999999999</v>
      </c>
      <c r="AG78" s="34">
        <v>0</v>
      </c>
      <c r="AH78" s="34">
        <v>0</v>
      </c>
      <c r="AI78" s="34">
        <v>0</v>
      </c>
      <c r="AJ78" s="34">
        <v>0</v>
      </c>
      <c r="AK78" s="34">
        <v>9.0535039999999997E-2</v>
      </c>
      <c r="AL78" s="34">
        <v>0.20923652500000001</v>
      </c>
      <c r="AM78" s="34">
        <v>0.34061760000000002</v>
      </c>
      <c r="AN78" s="34">
        <v>0</v>
      </c>
      <c r="AP78" s="103">
        <v>73</v>
      </c>
      <c r="AQ78" s="34">
        <f t="shared" si="106"/>
        <v>4.4408920985006262E-16</v>
      </c>
      <c r="AR78" s="34">
        <f t="shared" si="107"/>
        <v>0</v>
      </c>
      <c r="AS78" s="34">
        <f t="shared" si="108"/>
        <v>0</v>
      </c>
      <c r="AT78" s="34">
        <f t="shared" si="109"/>
        <v>0</v>
      </c>
      <c r="AU78" s="34">
        <f t="shared" si="87"/>
        <v>0</v>
      </c>
      <c r="AV78" s="34">
        <f t="shared" si="110"/>
        <v>-4.8687734999999996E-2</v>
      </c>
      <c r="AW78" s="34">
        <f t="shared" si="111"/>
        <v>0</v>
      </c>
      <c r="AX78" s="34">
        <f t="shared" si="112"/>
        <v>5.5511151231257827E-17</v>
      </c>
      <c r="AY78" s="34">
        <f t="shared" si="113"/>
        <v>0</v>
      </c>
    </row>
    <row r="79" spans="6:51">
      <c r="F79" s="82">
        <v>82</v>
      </c>
      <c r="G79" s="78">
        <f>Inputs!C78</f>
        <v>0</v>
      </c>
      <c r="H79" s="78">
        <f>Inputs!D78</f>
        <v>0</v>
      </c>
      <c r="I79" s="78">
        <f>Inputs!E78</f>
        <v>0</v>
      </c>
      <c r="J79" s="78">
        <f>Inputs!F78</f>
        <v>0</v>
      </c>
      <c r="K79" s="78">
        <f>Inputs!G78</f>
        <v>0</v>
      </c>
      <c r="L79" s="78">
        <f t="shared" si="85"/>
        <v>0</v>
      </c>
      <c r="M79" s="78">
        <f>Inputs!H78</f>
        <v>0</v>
      </c>
      <c r="N79" s="78">
        <f>Inputs!I78</f>
        <v>0</v>
      </c>
      <c r="O79" s="78">
        <f>Inputs!J78</f>
        <v>0</v>
      </c>
      <c r="P79" s="83">
        <f>Inputs!K78</f>
        <v>0</v>
      </c>
      <c r="Q79" s="83">
        <f t="shared" si="86"/>
        <v>0</v>
      </c>
      <c r="R79" s="83"/>
      <c r="S79" s="82">
        <v>74</v>
      </c>
      <c r="T79" s="78">
        <f t="shared" si="88"/>
        <v>0.47703423999999994</v>
      </c>
      <c r="U79" s="78">
        <f t="shared" si="89"/>
        <v>0</v>
      </c>
      <c r="V79" s="78">
        <f t="shared" si="90"/>
        <v>0</v>
      </c>
      <c r="W79" s="78">
        <f t="shared" si="91"/>
        <v>0</v>
      </c>
      <c r="X79" s="78">
        <f t="shared" si="92"/>
        <v>0</v>
      </c>
      <c r="Y79" s="78">
        <f t="shared" si="93"/>
        <v>5.0316879999999994E-2</v>
      </c>
      <c r="Z79" s="78">
        <f t="shared" si="94"/>
        <v>0.25158439999999999</v>
      </c>
      <c r="AA79" s="78">
        <f t="shared" si="95"/>
        <v>0.29253995000000005</v>
      </c>
      <c r="AB79" s="78">
        <f t="shared" si="96"/>
        <v>0.51000003400000005</v>
      </c>
      <c r="AC79" s="83">
        <f t="shared" si="97"/>
        <v>1.5814755040000001</v>
      </c>
      <c r="AE79" s="103">
        <v>74</v>
      </c>
      <c r="AF79" s="34">
        <v>0.47703424</v>
      </c>
      <c r="AG79" s="34">
        <v>0</v>
      </c>
      <c r="AH79" s="34">
        <v>0</v>
      </c>
      <c r="AI79" s="34">
        <v>0</v>
      </c>
      <c r="AJ79" s="34">
        <v>0</v>
      </c>
      <c r="AK79" s="34">
        <v>9.8832890000000007E-2</v>
      </c>
      <c r="AL79" s="34">
        <v>0.25158439999999999</v>
      </c>
      <c r="AM79" s="34">
        <v>0.29253994999999999</v>
      </c>
      <c r="AN79" s="34">
        <v>0</v>
      </c>
      <c r="AP79" s="103">
        <v>74</v>
      </c>
      <c r="AQ79" s="34">
        <f t="shared" si="106"/>
        <v>-5.5511151231257827E-17</v>
      </c>
      <c r="AR79" s="34">
        <f t="shared" si="107"/>
        <v>0</v>
      </c>
      <c r="AS79" s="34">
        <f t="shared" si="108"/>
        <v>0</v>
      </c>
      <c r="AT79" s="34">
        <f t="shared" si="109"/>
        <v>0</v>
      </c>
      <c r="AU79" s="34">
        <f t="shared" si="87"/>
        <v>0</v>
      </c>
      <c r="AV79" s="34">
        <f t="shared" si="110"/>
        <v>-4.8516010000000012E-2</v>
      </c>
      <c r="AW79" s="34">
        <f t="shared" si="111"/>
        <v>0</v>
      </c>
      <c r="AX79" s="34">
        <f t="shared" si="112"/>
        <v>5.5511151231257827E-17</v>
      </c>
      <c r="AY79" s="34">
        <f t="shared" si="113"/>
        <v>0.51000003400000005</v>
      </c>
    </row>
    <row r="80" spans="6:51">
      <c r="F80" s="82">
        <v>83</v>
      </c>
      <c r="G80" s="78">
        <f>Inputs!C79</f>
        <v>0</v>
      </c>
      <c r="H80" s="78">
        <f>Inputs!D79</f>
        <v>0</v>
      </c>
      <c r="I80" s="78">
        <f>Inputs!E79</f>
        <v>0</v>
      </c>
      <c r="J80" s="78">
        <f>Inputs!F79</f>
        <v>0</v>
      </c>
      <c r="K80" s="78">
        <f>Inputs!G79</f>
        <v>0</v>
      </c>
      <c r="L80" s="78">
        <f t="shared" si="85"/>
        <v>0</v>
      </c>
      <c r="M80" s="78">
        <f>Inputs!H79</f>
        <v>0</v>
      </c>
      <c r="N80" s="78">
        <f>Inputs!I79</f>
        <v>0</v>
      </c>
      <c r="O80" s="78">
        <f>Inputs!J79</f>
        <v>0</v>
      </c>
      <c r="P80" s="83">
        <f>Inputs!K79</f>
        <v>0</v>
      </c>
      <c r="Q80" s="83">
        <f t="shared" si="86"/>
        <v>0</v>
      </c>
      <c r="R80" s="83"/>
      <c r="S80" s="82">
        <v>75</v>
      </c>
      <c r="T80" s="78">
        <f t="shared" si="88"/>
        <v>0.92711524800000011</v>
      </c>
      <c r="U80" s="78">
        <f t="shared" si="89"/>
        <v>0</v>
      </c>
      <c r="V80" s="78">
        <f t="shared" si="90"/>
        <v>2.3170743000000001E-2</v>
      </c>
      <c r="W80" s="78">
        <f t="shared" si="91"/>
        <v>0</v>
      </c>
      <c r="X80" s="78">
        <f t="shared" si="92"/>
        <v>0</v>
      </c>
      <c r="Y80" s="78">
        <f t="shared" si="93"/>
        <v>0</v>
      </c>
      <c r="Z80" s="78">
        <f t="shared" si="94"/>
        <v>0</v>
      </c>
      <c r="AA80" s="78">
        <f t="shared" si="95"/>
        <v>9.0421110000000027E-2</v>
      </c>
      <c r="AB80" s="78">
        <f t="shared" si="96"/>
        <v>0</v>
      </c>
      <c r="AC80" s="83">
        <f t="shared" si="97"/>
        <v>1.0407071010000002</v>
      </c>
      <c r="AE80" s="103">
        <v>75</v>
      </c>
      <c r="AF80" s="34">
        <v>0.927115248</v>
      </c>
      <c r="AG80" s="34">
        <v>0</v>
      </c>
      <c r="AH80" s="34">
        <v>2.3170743000000001E-2</v>
      </c>
      <c r="AI80" s="34">
        <v>0</v>
      </c>
      <c r="AJ80" s="34">
        <v>0</v>
      </c>
      <c r="AK80" s="34">
        <v>0</v>
      </c>
      <c r="AL80" s="34">
        <v>0</v>
      </c>
      <c r="AM80" s="34">
        <v>9.0421109999999999E-2</v>
      </c>
      <c r="AN80" s="34">
        <v>0</v>
      </c>
      <c r="AP80" s="103">
        <v>75</v>
      </c>
      <c r="AQ80" s="34">
        <f t="shared" si="106"/>
        <v>1.1102230246251565E-16</v>
      </c>
      <c r="AR80" s="34">
        <f t="shared" si="107"/>
        <v>0</v>
      </c>
      <c r="AS80" s="34">
        <f t="shared" si="108"/>
        <v>0</v>
      </c>
      <c r="AT80" s="34">
        <f t="shared" si="109"/>
        <v>0</v>
      </c>
      <c r="AU80" s="34">
        <f t="shared" si="87"/>
        <v>0</v>
      </c>
      <c r="AV80" s="34">
        <f t="shared" si="110"/>
        <v>0</v>
      </c>
      <c r="AW80" s="34">
        <f t="shared" si="111"/>
        <v>0</v>
      </c>
      <c r="AX80" s="34">
        <f t="shared" si="112"/>
        <v>2.7755575615628914E-17</v>
      </c>
      <c r="AY80" s="34">
        <f t="shared" si="113"/>
        <v>0</v>
      </c>
    </row>
    <row r="81" spans="6:51">
      <c r="F81" s="82">
        <v>84</v>
      </c>
      <c r="G81" s="78">
        <f>Inputs!C80</f>
        <v>7.8146644000000001E-2</v>
      </c>
      <c r="H81" s="78">
        <f>Inputs!D80</f>
        <v>0</v>
      </c>
      <c r="I81" s="78">
        <f>Inputs!E80</f>
        <v>0</v>
      </c>
      <c r="J81" s="78">
        <f>Inputs!F80</f>
        <v>0</v>
      </c>
      <c r="K81" s="78">
        <f>Inputs!G80</f>
        <v>0</v>
      </c>
      <c r="L81" s="78">
        <f t="shared" si="85"/>
        <v>0</v>
      </c>
      <c r="M81" s="78">
        <f>Inputs!H80</f>
        <v>0</v>
      </c>
      <c r="N81" s="78">
        <f>Inputs!I80</f>
        <v>0</v>
      </c>
      <c r="O81" s="78">
        <f>Inputs!J80</f>
        <v>0</v>
      </c>
      <c r="P81" s="83">
        <f>Inputs!K80</f>
        <v>0</v>
      </c>
      <c r="Q81" s="83">
        <f t="shared" si="86"/>
        <v>7.8146644000000001E-2</v>
      </c>
      <c r="R81" s="83"/>
      <c r="S81" s="82">
        <v>76</v>
      </c>
      <c r="T81" s="78">
        <f t="shared" si="88"/>
        <v>0.33533536000000003</v>
      </c>
      <c r="U81" s="78">
        <f t="shared" si="89"/>
        <v>0</v>
      </c>
      <c r="V81" s="78">
        <f t="shared" si="90"/>
        <v>0</v>
      </c>
      <c r="W81" s="78">
        <f t="shared" si="91"/>
        <v>0</v>
      </c>
      <c r="X81" s="78">
        <f t="shared" si="92"/>
        <v>0</v>
      </c>
      <c r="Y81" s="78">
        <f t="shared" si="93"/>
        <v>0</v>
      </c>
      <c r="Z81" s="78">
        <f t="shared" si="94"/>
        <v>0.10806450000000002</v>
      </c>
      <c r="AA81" s="78">
        <f t="shared" si="95"/>
        <v>0.16688760000000002</v>
      </c>
      <c r="AB81" s="78">
        <f t="shared" si="96"/>
        <v>0</v>
      </c>
      <c r="AC81" s="83">
        <f t="shared" si="97"/>
        <v>0.61028746000000011</v>
      </c>
      <c r="AE81" s="103">
        <v>76</v>
      </c>
      <c r="AF81" s="34">
        <v>0.33533536000000003</v>
      </c>
      <c r="AG81" s="34">
        <v>0</v>
      </c>
      <c r="AH81" s="34">
        <v>0</v>
      </c>
      <c r="AI81" s="34">
        <v>0</v>
      </c>
      <c r="AJ81" s="34">
        <v>0</v>
      </c>
      <c r="AK81" s="34">
        <v>0</v>
      </c>
      <c r="AL81" s="34">
        <v>0.10806449999999999</v>
      </c>
      <c r="AM81" s="34">
        <v>0.1668876</v>
      </c>
      <c r="AN81" s="34">
        <v>0</v>
      </c>
      <c r="AP81" s="103">
        <v>76</v>
      </c>
      <c r="AQ81" s="34">
        <f t="shared" si="106"/>
        <v>0</v>
      </c>
      <c r="AR81" s="34">
        <f t="shared" si="107"/>
        <v>0</v>
      </c>
      <c r="AS81" s="34">
        <f t="shared" si="108"/>
        <v>0</v>
      </c>
      <c r="AT81" s="34">
        <f t="shared" si="109"/>
        <v>0</v>
      </c>
      <c r="AU81" s="34">
        <f t="shared" si="87"/>
        <v>0</v>
      </c>
      <c r="AV81" s="34">
        <f t="shared" si="110"/>
        <v>0</v>
      </c>
      <c r="AW81" s="34">
        <f t="shared" si="111"/>
        <v>2.7755575615628914E-17</v>
      </c>
      <c r="AX81" s="34">
        <f t="shared" si="112"/>
        <v>2.7755575615628914E-17</v>
      </c>
      <c r="AY81" s="34">
        <f t="shared" si="113"/>
        <v>0</v>
      </c>
    </row>
    <row r="82" spans="6:51">
      <c r="F82" s="82">
        <v>85</v>
      </c>
      <c r="G82" s="78">
        <f>Inputs!C81</f>
        <v>1.1212344000000001</v>
      </c>
      <c r="H82" s="78">
        <f>Inputs!D81</f>
        <v>0</v>
      </c>
      <c r="I82" s="78">
        <f>Inputs!E81</f>
        <v>3.2343301999999997E-2</v>
      </c>
      <c r="J82" s="78">
        <f>Inputs!F81</f>
        <v>0</v>
      </c>
      <c r="K82" s="78">
        <f>Inputs!G81</f>
        <v>0</v>
      </c>
      <c r="L82" s="78">
        <f t="shared" si="85"/>
        <v>0</v>
      </c>
      <c r="M82" s="78">
        <f>Inputs!H81</f>
        <v>0.12007168</v>
      </c>
      <c r="N82" s="78">
        <f>Inputs!I81</f>
        <v>0.20812423999999999</v>
      </c>
      <c r="O82" s="78">
        <f>Inputs!J81</f>
        <v>0.16009556999999999</v>
      </c>
      <c r="P82" s="83">
        <f>Inputs!K81</f>
        <v>0</v>
      </c>
      <c r="Q82" s="83">
        <f t="shared" si="86"/>
        <v>1.6418691919999999</v>
      </c>
      <c r="R82" s="83"/>
      <c r="S82" s="82">
        <v>77</v>
      </c>
      <c r="T82" s="78">
        <f t="shared" si="88"/>
        <v>0.87816959999999999</v>
      </c>
      <c r="U82" s="78">
        <f t="shared" si="89"/>
        <v>1.2885048000000001</v>
      </c>
      <c r="V82" s="78">
        <f t="shared" si="90"/>
        <v>0.72919440000000002</v>
      </c>
      <c r="W82" s="78">
        <f t="shared" si="91"/>
        <v>0</v>
      </c>
      <c r="X82" s="78">
        <f t="shared" si="92"/>
        <v>0</v>
      </c>
      <c r="Y82" s="78">
        <f t="shared" si="93"/>
        <v>0</v>
      </c>
      <c r="Z82" s="78">
        <f t="shared" si="94"/>
        <v>8.3602170000000003E-2</v>
      </c>
      <c r="AA82" s="78">
        <f t="shared" si="95"/>
        <v>1.0169154</v>
      </c>
      <c r="AB82" s="78">
        <f t="shared" si="96"/>
        <v>1.7000000000000005E-2</v>
      </c>
      <c r="AC82" s="83">
        <f t="shared" si="97"/>
        <v>4.0133863700000001</v>
      </c>
      <c r="AE82" s="103">
        <v>77</v>
      </c>
      <c r="AF82" s="34">
        <v>0.87816959999999999</v>
      </c>
      <c r="AG82" s="34">
        <v>1.2885047999999999</v>
      </c>
      <c r="AH82" s="34">
        <v>0.72919440000000002</v>
      </c>
      <c r="AI82" s="34">
        <v>0</v>
      </c>
      <c r="AJ82" s="34">
        <v>0</v>
      </c>
      <c r="AK82" s="34">
        <v>0</v>
      </c>
      <c r="AL82" s="34">
        <v>8.3602170000000003E-2</v>
      </c>
      <c r="AM82" s="34">
        <v>1.0169154</v>
      </c>
      <c r="AN82" s="34">
        <v>0</v>
      </c>
      <c r="AP82" s="103">
        <v>77</v>
      </c>
      <c r="AQ82" s="34">
        <f t="shared" si="106"/>
        <v>0</v>
      </c>
      <c r="AR82" s="34">
        <f t="shared" si="107"/>
        <v>2.2204460492503131E-16</v>
      </c>
      <c r="AS82" s="34">
        <f t="shared" si="108"/>
        <v>0</v>
      </c>
      <c r="AT82" s="34">
        <f t="shared" si="109"/>
        <v>0</v>
      </c>
      <c r="AU82" s="34">
        <f t="shared" si="87"/>
        <v>0</v>
      </c>
      <c r="AV82" s="34">
        <f t="shared" si="110"/>
        <v>0</v>
      </c>
      <c r="AW82" s="34">
        <f t="shared" si="111"/>
        <v>0</v>
      </c>
      <c r="AX82" s="34">
        <f t="shared" si="112"/>
        <v>0</v>
      </c>
      <c r="AY82" s="34">
        <f t="shared" si="113"/>
        <v>1.7000000000000005E-2</v>
      </c>
    </row>
    <row r="83" spans="6:51">
      <c r="F83" s="82">
        <v>86</v>
      </c>
      <c r="G83" s="78">
        <f>Inputs!C82</f>
        <v>1.1212344000000001</v>
      </c>
      <c r="H83" s="78">
        <f>Inputs!D82</f>
        <v>0</v>
      </c>
      <c r="I83" s="78">
        <f>Inputs!E82</f>
        <v>3.2343301999999997E-2</v>
      </c>
      <c r="J83" s="78">
        <f>Inputs!F82</f>
        <v>0</v>
      </c>
      <c r="K83" s="78">
        <f>Inputs!G82</f>
        <v>0</v>
      </c>
      <c r="L83" s="78">
        <f t="shared" si="85"/>
        <v>0</v>
      </c>
      <c r="M83" s="78">
        <f>Inputs!H82</f>
        <v>0.12007168</v>
      </c>
      <c r="N83" s="78">
        <f>Inputs!I82</f>
        <v>0.19352369</v>
      </c>
      <c r="O83" s="78">
        <f>Inputs!J82</f>
        <v>0.16009556999999999</v>
      </c>
      <c r="P83" s="83">
        <f>Inputs!K82</f>
        <v>0</v>
      </c>
      <c r="Q83" s="83">
        <f t="shared" si="86"/>
        <v>1.6272686419999998</v>
      </c>
      <c r="R83" s="83"/>
      <c r="S83" s="82">
        <v>78</v>
      </c>
      <c r="T83" s="78">
        <f t="shared" si="88"/>
        <v>0</v>
      </c>
      <c r="U83" s="78">
        <f t="shared" si="89"/>
        <v>0</v>
      </c>
      <c r="V83" s="78">
        <f t="shared" si="90"/>
        <v>0</v>
      </c>
      <c r="W83" s="78">
        <f t="shared" si="91"/>
        <v>0</v>
      </c>
      <c r="X83" s="78">
        <f t="shared" si="92"/>
        <v>0</v>
      </c>
      <c r="Y83" s="78">
        <f t="shared" si="93"/>
        <v>0</v>
      </c>
      <c r="Z83" s="78">
        <f t="shared" si="94"/>
        <v>0</v>
      </c>
      <c r="AA83" s="78">
        <f t="shared" si="95"/>
        <v>0</v>
      </c>
      <c r="AB83" s="78">
        <f t="shared" si="96"/>
        <v>0</v>
      </c>
      <c r="AC83" s="83">
        <f t="shared" si="97"/>
        <v>0</v>
      </c>
      <c r="AE83" s="103">
        <v>78</v>
      </c>
      <c r="AF83" s="34">
        <v>0</v>
      </c>
      <c r="AG83" s="34">
        <v>0</v>
      </c>
      <c r="AH83" s="34">
        <v>0</v>
      </c>
      <c r="AI83" s="34">
        <v>0</v>
      </c>
      <c r="AJ83" s="34">
        <v>0</v>
      </c>
      <c r="AK83" s="34">
        <v>0</v>
      </c>
      <c r="AL83" s="34">
        <v>0</v>
      </c>
      <c r="AM83" s="34">
        <v>0</v>
      </c>
      <c r="AN83" s="34">
        <v>0</v>
      </c>
      <c r="AP83" s="103">
        <v>78</v>
      </c>
      <c r="AQ83" s="34">
        <f t="shared" si="106"/>
        <v>0</v>
      </c>
      <c r="AR83" s="34">
        <f t="shared" si="107"/>
        <v>0</v>
      </c>
      <c r="AS83" s="34">
        <f t="shared" si="108"/>
        <v>0</v>
      </c>
      <c r="AT83" s="34">
        <f t="shared" si="109"/>
        <v>0</v>
      </c>
      <c r="AU83" s="34">
        <f t="shared" si="87"/>
        <v>0</v>
      </c>
      <c r="AV83" s="34">
        <f t="shared" si="110"/>
        <v>0</v>
      </c>
      <c r="AW83" s="34">
        <f t="shared" si="111"/>
        <v>0</v>
      </c>
      <c r="AX83" s="34">
        <f t="shared" si="112"/>
        <v>0</v>
      </c>
      <c r="AY83" s="34">
        <f t="shared" si="113"/>
        <v>0</v>
      </c>
    </row>
    <row r="84" spans="6:51">
      <c r="F84" s="82">
        <v>87</v>
      </c>
      <c r="G84" s="78">
        <f>Inputs!C83</f>
        <v>7.2448997000000004</v>
      </c>
      <c r="H84" s="78">
        <f>Inputs!D83</f>
        <v>0</v>
      </c>
      <c r="I84" s="78">
        <f>Inputs!E83</f>
        <v>1.9405981999999999E-2</v>
      </c>
      <c r="J84" s="78">
        <f>Inputs!F83</f>
        <v>0</v>
      </c>
      <c r="K84" s="78">
        <f>Inputs!G83</f>
        <v>0</v>
      </c>
      <c r="L84" s="78">
        <f t="shared" si="85"/>
        <v>0</v>
      </c>
      <c r="M84" s="78">
        <f>Inputs!H83</f>
        <v>1.5634334999999999</v>
      </c>
      <c r="N84" s="78">
        <f>Inputs!I83</f>
        <v>1.8761201999999999</v>
      </c>
      <c r="O84" s="78">
        <f>Inputs!J83</f>
        <v>1.4070902000000001</v>
      </c>
      <c r="P84" s="83">
        <f>Inputs!K83</f>
        <v>0.5</v>
      </c>
      <c r="Q84" s="83">
        <f t="shared" si="86"/>
        <v>12.610949582000002</v>
      </c>
      <c r="R84" s="83"/>
      <c r="S84" s="82">
        <v>79</v>
      </c>
      <c r="T84" s="78">
        <f t="shared" si="88"/>
        <v>0</v>
      </c>
      <c r="U84" s="78">
        <f t="shared" si="89"/>
        <v>0</v>
      </c>
      <c r="V84" s="78">
        <f t="shared" si="90"/>
        <v>0</v>
      </c>
      <c r="W84" s="78">
        <f t="shared" si="91"/>
        <v>0</v>
      </c>
      <c r="X84" s="78">
        <f t="shared" si="92"/>
        <v>0</v>
      </c>
      <c r="Y84" s="78">
        <f t="shared" si="93"/>
        <v>0</v>
      </c>
      <c r="Z84" s="78">
        <f t="shared" si="94"/>
        <v>0</v>
      </c>
      <c r="AA84" s="78">
        <f t="shared" si="95"/>
        <v>0</v>
      </c>
      <c r="AB84" s="78">
        <f t="shared" si="96"/>
        <v>0</v>
      </c>
      <c r="AC84" s="83">
        <f t="shared" si="97"/>
        <v>0</v>
      </c>
      <c r="AE84" s="103">
        <v>79</v>
      </c>
      <c r="AF84" s="34">
        <v>0</v>
      </c>
      <c r="AG84" s="34">
        <v>0</v>
      </c>
      <c r="AH84" s="34">
        <v>0</v>
      </c>
      <c r="AI84" s="34">
        <v>0</v>
      </c>
      <c r="AJ84" s="34">
        <v>0</v>
      </c>
      <c r="AK84" s="34">
        <v>0</v>
      </c>
      <c r="AL84" s="34">
        <v>0</v>
      </c>
      <c r="AM84" s="34">
        <v>0</v>
      </c>
      <c r="AN84" s="34">
        <v>0</v>
      </c>
      <c r="AP84" s="103">
        <v>79</v>
      </c>
      <c r="AQ84" s="34">
        <f t="shared" si="106"/>
        <v>0</v>
      </c>
      <c r="AR84" s="34">
        <f t="shared" si="107"/>
        <v>0</v>
      </c>
      <c r="AS84" s="34">
        <f t="shared" si="108"/>
        <v>0</v>
      </c>
      <c r="AT84" s="34">
        <f t="shared" si="109"/>
        <v>0</v>
      </c>
      <c r="AU84" s="34">
        <f t="shared" si="87"/>
        <v>0</v>
      </c>
      <c r="AV84" s="34">
        <f t="shared" si="110"/>
        <v>0</v>
      </c>
      <c r="AW84" s="34">
        <f t="shared" si="111"/>
        <v>0</v>
      </c>
      <c r="AX84" s="34">
        <f t="shared" si="112"/>
        <v>0</v>
      </c>
      <c r="AY84" s="34">
        <f t="shared" si="113"/>
        <v>0</v>
      </c>
    </row>
    <row r="85" spans="6:51">
      <c r="F85" s="82">
        <v>88</v>
      </c>
      <c r="G85" s="78">
        <f>Inputs!C84</f>
        <v>0.51749290000000003</v>
      </c>
      <c r="H85" s="78">
        <f>Inputs!D84</f>
        <v>0</v>
      </c>
      <c r="I85" s="78">
        <f>Inputs!E84</f>
        <v>4.3124403999999998E-2</v>
      </c>
      <c r="J85" s="78">
        <f>Inputs!F84</f>
        <v>0</v>
      </c>
      <c r="K85" s="78">
        <f>Inputs!G84</f>
        <v>0</v>
      </c>
      <c r="L85" s="78">
        <f t="shared" si="85"/>
        <v>0</v>
      </c>
      <c r="M85" s="78">
        <f>Inputs!H84</f>
        <v>4.0840710000000002E-2</v>
      </c>
      <c r="N85" s="78">
        <f>Inputs!I84</f>
        <v>6.1261059999999999E-2</v>
      </c>
      <c r="O85" s="78">
        <f>Inputs!J84</f>
        <v>3.2672565000000001E-2</v>
      </c>
      <c r="P85" s="83">
        <f>Inputs!K84</f>
        <v>0</v>
      </c>
      <c r="Q85" s="83">
        <f t="shared" si="86"/>
        <v>0.69539163900000001</v>
      </c>
      <c r="R85" s="83"/>
      <c r="S85" s="82">
        <v>80</v>
      </c>
      <c r="T85" s="78">
        <f t="shared" si="88"/>
        <v>0</v>
      </c>
      <c r="U85" s="78">
        <f t="shared" si="89"/>
        <v>0</v>
      </c>
      <c r="V85" s="78">
        <f t="shared" si="90"/>
        <v>0</v>
      </c>
      <c r="W85" s="78">
        <f t="shared" si="91"/>
        <v>0</v>
      </c>
      <c r="X85" s="78">
        <f t="shared" si="92"/>
        <v>0</v>
      </c>
      <c r="Y85" s="78">
        <f t="shared" si="93"/>
        <v>0</v>
      </c>
      <c r="Z85" s="78">
        <f t="shared" si="94"/>
        <v>0</v>
      </c>
      <c r="AA85" s="78">
        <f t="shared" si="95"/>
        <v>0</v>
      </c>
      <c r="AB85" s="78">
        <f t="shared" si="96"/>
        <v>0</v>
      </c>
      <c r="AC85" s="83">
        <f t="shared" si="97"/>
        <v>0</v>
      </c>
      <c r="AE85" s="103">
        <v>80</v>
      </c>
      <c r="AF85" s="34">
        <v>0</v>
      </c>
      <c r="AG85" s="34">
        <v>0</v>
      </c>
      <c r="AH85" s="34">
        <v>0</v>
      </c>
      <c r="AI85" s="34">
        <v>0</v>
      </c>
      <c r="AJ85" s="34">
        <v>0</v>
      </c>
      <c r="AK85" s="34">
        <v>0</v>
      </c>
      <c r="AL85" s="34">
        <v>0</v>
      </c>
      <c r="AM85" s="34">
        <v>0</v>
      </c>
      <c r="AN85" s="34">
        <v>0</v>
      </c>
      <c r="AP85" s="103">
        <v>80</v>
      </c>
      <c r="AQ85" s="34">
        <f t="shared" si="106"/>
        <v>0</v>
      </c>
      <c r="AR85" s="34">
        <f t="shared" si="107"/>
        <v>0</v>
      </c>
      <c r="AS85" s="34">
        <f t="shared" si="108"/>
        <v>0</v>
      </c>
      <c r="AT85" s="34">
        <f t="shared" si="109"/>
        <v>0</v>
      </c>
      <c r="AU85" s="34">
        <f t="shared" si="87"/>
        <v>0</v>
      </c>
      <c r="AV85" s="34">
        <f t="shared" si="110"/>
        <v>0</v>
      </c>
      <c r="AW85" s="34">
        <f t="shared" si="111"/>
        <v>0</v>
      </c>
      <c r="AX85" s="34">
        <f t="shared" si="112"/>
        <v>0</v>
      </c>
      <c r="AY85" s="34">
        <f t="shared" si="113"/>
        <v>0</v>
      </c>
    </row>
    <row r="86" spans="6:51">
      <c r="F86" s="82">
        <v>89</v>
      </c>
      <c r="G86" s="78">
        <f>Inputs!C85</f>
        <v>0.51749290000000003</v>
      </c>
      <c r="H86" s="78">
        <f>Inputs!D85</f>
        <v>0</v>
      </c>
      <c r="I86" s="78">
        <f>Inputs!E85</f>
        <v>4.3124403999999998E-2</v>
      </c>
      <c r="J86" s="78">
        <f>Inputs!F85</f>
        <v>0</v>
      </c>
      <c r="K86" s="78">
        <f>Inputs!G85</f>
        <v>0</v>
      </c>
      <c r="L86" s="78">
        <f t="shared" si="85"/>
        <v>0</v>
      </c>
      <c r="M86" s="78">
        <f>Inputs!H85</f>
        <v>4.0840710000000002E-2</v>
      </c>
      <c r="N86" s="78">
        <f>Inputs!I85</f>
        <v>6.1261059999999999E-2</v>
      </c>
      <c r="O86" s="78">
        <f>Inputs!J85</f>
        <v>3.2672565000000001E-2</v>
      </c>
      <c r="P86" s="83">
        <f>Inputs!K85</f>
        <v>0</v>
      </c>
      <c r="Q86" s="83">
        <f t="shared" si="86"/>
        <v>0.69539163900000001</v>
      </c>
      <c r="R86" s="83"/>
      <c r="S86" s="82">
        <v>81</v>
      </c>
      <c r="T86" s="78">
        <f t="shared" si="88"/>
        <v>0</v>
      </c>
      <c r="U86" s="78">
        <f t="shared" si="89"/>
        <v>0</v>
      </c>
      <c r="V86" s="78">
        <f t="shared" si="90"/>
        <v>0</v>
      </c>
      <c r="W86" s="78">
        <f t="shared" si="91"/>
        <v>0</v>
      </c>
      <c r="X86" s="78">
        <f t="shared" si="92"/>
        <v>0</v>
      </c>
      <c r="Y86" s="78">
        <f t="shared" si="93"/>
        <v>0</v>
      </c>
      <c r="Z86" s="78">
        <f t="shared" si="94"/>
        <v>0</v>
      </c>
      <c r="AA86" s="78">
        <f t="shared" si="95"/>
        <v>0</v>
      </c>
      <c r="AB86" s="78">
        <f t="shared" si="96"/>
        <v>0</v>
      </c>
      <c r="AC86" s="83">
        <f t="shared" si="97"/>
        <v>0</v>
      </c>
      <c r="AE86" s="103">
        <v>81</v>
      </c>
      <c r="AF86" s="34">
        <v>0</v>
      </c>
      <c r="AG86" s="34">
        <v>0</v>
      </c>
      <c r="AH86" s="34">
        <v>0</v>
      </c>
      <c r="AI86" s="34">
        <v>0</v>
      </c>
      <c r="AJ86" s="34">
        <v>0</v>
      </c>
      <c r="AK86" s="34">
        <v>0</v>
      </c>
      <c r="AL86" s="34">
        <v>0</v>
      </c>
      <c r="AM86" s="34">
        <v>0</v>
      </c>
      <c r="AN86" s="34">
        <v>0</v>
      </c>
      <c r="AP86" s="103">
        <v>81</v>
      </c>
      <c r="AQ86" s="34">
        <f t="shared" si="106"/>
        <v>0</v>
      </c>
      <c r="AR86" s="34">
        <f t="shared" si="107"/>
        <v>0</v>
      </c>
      <c r="AS86" s="34">
        <f t="shared" si="108"/>
        <v>0</v>
      </c>
      <c r="AT86" s="34">
        <f t="shared" si="109"/>
        <v>0</v>
      </c>
      <c r="AU86" s="34">
        <f t="shared" si="87"/>
        <v>0</v>
      </c>
      <c r="AV86" s="34">
        <f t="shared" si="110"/>
        <v>0</v>
      </c>
      <c r="AW86" s="34">
        <f t="shared" si="111"/>
        <v>0</v>
      </c>
      <c r="AX86" s="34">
        <f t="shared" si="112"/>
        <v>0</v>
      </c>
      <c r="AY86" s="34">
        <f t="shared" si="113"/>
        <v>0</v>
      </c>
    </row>
    <row r="87" spans="6:51">
      <c r="F87" s="82">
        <v>90</v>
      </c>
      <c r="G87" s="78">
        <f>Inputs!C86</f>
        <v>8.9842499999999994</v>
      </c>
      <c r="H87" s="78">
        <f>Inputs!D86</f>
        <v>4.4104510000000001</v>
      </c>
      <c r="I87" s="78">
        <f>Inputs!E86</f>
        <v>1.0454401</v>
      </c>
      <c r="J87" s="78">
        <f>Inputs!F86</f>
        <v>0</v>
      </c>
      <c r="K87" s="78">
        <f>Inputs!G86</f>
        <v>0</v>
      </c>
      <c r="L87" s="78">
        <f t="shared" si="85"/>
        <v>0</v>
      </c>
      <c r="M87" s="78">
        <f>Inputs!H86</f>
        <v>0.98017699999999996</v>
      </c>
      <c r="N87" s="78">
        <f>Inputs!I86</f>
        <v>1.7969911999999999</v>
      </c>
      <c r="O87" s="78">
        <f>Inputs!J86</f>
        <v>0.73513280000000003</v>
      </c>
      <c r="P87" s="83">
        <f>Inputs!K86</f>
        <v>0</v>
      </c>
      <c r="Q87" s="83">
        <f t="shared" si="86"/>
        <v>17.952442099999999</v>
      </c>
      <c r="R87" s="83"/>
      <c r="S87" s="82">
        <v>82</v>
      </c>
      <c r="T87" s="78">
        <f t="shared" si="88"/>
        <v>0</v>
      </c>
      <c r="U87" s="78">
        <f t="shared" si="89"/>
        <v>0</v>
      </c>
      <c r="V87" s="78">
        <f t="shared" si="90"/>
        <v>0</v>
      </c>
      <c r="W87" s="78">
        <f t="shared" si="91"/>
        <v>0</v>
      </c>
      <c r="X87" s="78">
        <f t="shared" si="92"/>
        <v>0</v>
      </c>
      <c r="Y87" s="78">
        <f t="shared" si="93"/>
        <v>0</v>
      </c>
      <c r="Z87" s="78">
        <f t="shared" si="94"/>
        <v>0</v>
      </c>
      <c r="AA87" s="78">
        <f t="shared" si="95"/>
        <v>0</v>
      </c>
      <c r="AB87" s="78">
        <f t="shared" si="96"/>
        <v>0</v>
      </c>
      <c r="AC87" s="83">
        <f t="shared" si="97"/>
        <v>0</v>
      </c>
      <c r="AE87" s="103">
        <v>82</v>
      </c>
      <c r="AF87" s="34">
        <v>0</v>
      </c>
      <c r="AG87" s="34">
        <v>0</v>
      </c>
      <c r="AH87" s="34">
        <v>0</v>
      </c>
      <c r="AI87" s="34">
        <v>0</v>
      </c>
      <c r="AJ87" s="34">
        <v>0</v>
      </c>
      <c r="AK87" s="34">
        <v>0</v>
      </c>
      <c r="AL87" s="34">
        <v>0</v>
      </c>
      <c r="AM87" s="34">
        <v>0</v>
      </c>
      <c r="AN87" s="34">
        <v>0</v>
      </c>
      <c r="AP87" s="103">
        <v>82</v>
      </c>
      <c r="AQ87" s="34">
        <f t="shared" si="106"/>
        <v>0</v>
      </c>
      <c r="AR87" s="34">
        <f t="shared" si="107"/>
        <v>0</v>
      </c>
      <c r="AS87" s="34">
        <f t="shared" si="108"/>
        <v>0</v>
      </c>
      <c r="AT87" s="34">
        <f t="shared" si="109"/>
        <v>0</v>
      </c>
      <c r="AU87" s="34">
        <f t="shared" si="87"/>
        <v>0</v>
      </c>
      <c r="AV87" s="34">
        <f t="shared" si="110"/>
        <v>0</v>
      </c>
      <c r="AW87" s="34">
        <f t="shared" si="111"/>
        <v>0</v>
      </c>
      <c r="AX87" s="34">
        <f t="shared" si="112"/>
        <v>0</v>
      </c>
      <c r="AY87" s="34">
        <f t="shared" si="113"/>
        <v>0</v>
      </c>
    </row>
    <row r="88" spans="6:51">
      <c r="F88" s="82">
        <v>91</v>
      </c>
      <c r="G88" s="78">
        <f>Inputs!C87</f>
        <v>7.5467709999999997</v>
      </c>
      <c r="H88" s="78">
        <f>Inputs!D87</f>
        <v>0</v>
      </c>
      <c r="I88" s="78">
        <f>Inputs!E87</f>
        <v>3.2343301999999997E-2</v>
      </c>
      <c r="J88" s="78">
        <f>Inputs!F87</f>
        <v>0</v>
      </c>
      <c r="K88" s="78">
        <f>Inputs!G87</f>
        <v>0</v>
      </c>
      <c r="L88" s="78">
        <f t="shared" si="85"/>
        <v>0</v>
      </c>
      <c r="M88" s="78">
        <f>Inputs!H87</f>
        <v>2.7567477</v>
      </c>
      <c r="N88" s="78">
        <f>Inputs!I87</f>
        <v>5.5134954</v>
      </c>
      <c r="O88" s="78">
        <f>Inputs!J87</f>
        <v>3.6756635000000002</v>
      </c>
      <c r="P88" s="83">
        <f>Inputs!K87</f>
        <v>0.5</v>
      </c>
      <c r="Q88" s="83">
        <f t="shared" si="86"/>
        <v>20.025020901999998</v>
      </c>
      <c r="R88" s="83"/>
      <c r="S88" s="82">
        <v>83</v>
      </c>
      <c r="T88" s="78">
        <f t="shared" si="88"/>
        <v>0</v>
      </c>
      <c r="U88" s="78">
        <f t="shared" si="89"/>
        <v>0</v>
      </c>
      <c r="V88" s="78">
        <f t="shared" si="90"/>
        <v>0</v>
      </c>
      <c r="W88" s="78">
        <f t="shared" si="91"/>
        <v>0</v>
      </c>
      <c r="X88" s="78">
        <f t="shared" si="92"/>
        <v>0</v>
      </c>
      <c r="Y88" s="78">
        <f t="shared" si="93"/>
        <v>0</v>
      </c>
      <c r="Z88" s="78">
        <f t="shared" si="94"/>
        <v>0</v>
      </c>
      <c r="AA88" s="78">
        <f t="shared" si="95"/>
        <v>0</v>
      </c>
      <c r="AB88" s="78">
        <f t="shared" si="96"/>
        <v>0</v>
      </c>
      <c r="AC88" s="83">
        <f t="shared" si="97"/>
        <v>0</v>
      </c>
      <c r="AE88" s="103">
        <v>83</v>
      </c>
      <c r="AF88" s="34">
        <v>0</v>
      </c>
      <c r="AG88" s="34">
        <v>0</v>
      </c>
      <c r="AH88" s="34">
        <v>0</v>
      </c>
      <c r="AI88" s="34">
        <v>0</v>
      </c>
      <c r="AJ88" s="34">
        <v>0</v>
      </c>
      <c r="AK88" s="34">
        <v>0</v>
      </c>
      <c r="AL88" s="34">
        <v>0</v>
      </c>
      <c r="AM88" s="34">
        <v>0</v>
      </c>
      <c r="AN88" s="34">
        <v>0</v>
      </c>
      <c r="AP88" s="103">
        <v>83</v>
      </c>
      <c r="AQ88" s="34">
        <f t="shared" si="106"/>
        <v>0</v>
      </c>
      <c r="AR88" s="34">
        <f t="shared" si="107"/>
        <v>0</v>
      </c>
      <c r="AS88" s="34">
        <f t="shared" si="108"/>
        <v>0</v>
      </c>
      <c r="AT88" s="34">
        <f t="shared" si="109"/>
        <v>0</v>
      </c>
      <c r="AU88" s="34">
        <f t="shared" si="87"/>
        <v>0</v>
      </c>
      <c r="AV88" s="34">
        <f t="shared" si="110"/>
        <v>0</v>
      </c>
      <c r="AW88" s="34">
        <f t="shared" si="111"/>
        <v>0</v>
      </c>
      <c r="AX88" s="34">
        <f t="shared" si="112"/>
        <v>0</v>
      </c>
      <c r="AY88" s="34">
        <f t="shared" si="113"/>
        <v>0</v>
      </c>
    </row>
    <row r="89" spans="6:51">
      <c r="F89" s="82">
        <v>92</v>
      </c>
      <c r="G89" s="78">
        <f>Inputs!C88</f>
        <v>5.2271999999999998</v>
      </c>
      <c r="H89" s="78">
        <f>Inputs!D88</f>
        <v>2.5874643000000002</v>
      </c>
      <c r="I89" s="78">
        <f>Inputs!E88</f>
        <v>1.3603789E-2</v>
      </c>
      <c r="J89" s="78">
        <f>Inputs!F88</f>
        <v>0</v>
      </c>
      <c r="K89" s="78">
        <f>Inputs!G88</f>
        <v>0</v>
      </c>
      <c r="L89" s="78">
        <f t="shared" si="85"/>
        <v>0</v>
      </c>
      <c r="M89" s="78">
        <f>Inputs!H88</f>
        <v>1.5315268</v>
      </c>
      <c r="N89" s="78">
        <f>Inputs!I88</f>
        <v>3.0630535999999999</v>
      </c>
      <c r="O89" s="78">
        <f>Inputs!J88</f>
        <v>2.0420356000000002</v>
      </c>
      <c r="P89" s="83">
        <f>Inputs!K88</f>
        <v>0.5</v>
      </c>
      <c r="Q89" s="83">
        <f t="shared" si="86"/>
        <v>14.964884089</v>
      </c>
      <c r="R89" s="83"/>
      <c r="S89" s="82">
        <v>84</v>
      </c>
      <c r="T89" s="78">
        <f t="shared" si="88"/>
        <v>1.2503463040000001E-2</v>
      </c>
      <c r="U89" s="78">
        <f t="shared" si="89"/>
        <v>0</v>
      </c>
      <c r="V89" s="78">
        <f t="shared" si="90"/>
        <v>0</v>
      </c>
      <c r="W89" s="78">
        <f t="shared" si="91"/>
        <v>0</v>
      </c>
      <c r="X89" s="78">
        <f t="shared" si="92"/>
        <v>0</v>
      </c>
      <c r="Y89" s="78">
        <f t="shared" si="93"/>
        <v>0</v>
      </c>
      <c r="Z89" s="78">
        <f t="shared" si="94"/>
        <v>0</v>
      </c>
      <c r="AA89" s="78">
        <f t="shared" si="95"/>
        <v>0</v>
      </c>
      <c r="AB89" s="78">
        <f t="shared" si="96"/>
        <v>0</v>
      </c>
      <c r="AC89" s="83">
        <f t="shared" si="97"/>
        <v>1.2503463040000001E-2</v>
      </c>
      <c r="AE89" s="103">
        <v>84</v>
      </c>
      <c r="AF89" s="34">
        <v>1.2503463039999999E-2</v>
      </c>
      <c r="AG89" s="34">
        <v>0</v>
      </c>
      <c r="AH89" s="34">
        <v>0</v>
      </c>
      <c r="AI89" s="34">
        <v>0</v>
      </c>
      <c r="AJ89" s="34">
        <v>0</v>
      </c>
      <c r="AK89" s="34">
        <v>0</v>
      </c>
      <c r="AL89" s="34">
        <v>0</v>
      </c>
      <c r="AM89" s="34">
        <v>0</v>
      </c>
      <c r="AN89" s="34">
        <v>0</v>
      </c>
      <c r="AP89" s="103">
        <v>84</v>
      </c>
      <c r="AQ89" s="34">
        <f t="shared" si="106"/>
        <v>1.7347234759768071E-18</v>
      </c>
      <c r="AR89" s="34">
        <f t="shared" si="107"/>
        <v>0</v>
      </c>
      <c r="AS89" s="34">
        <f t="shared" si="108"/>
        <v>0</v>
      </c>
      <c r="AT89" s="34">
        <f t="shared" si="109"/>
        <v>0</v>
      </c>
      <c r="AU89" s="34">
        <f t="shared" si="87"/>
        <v>0</v>
      </c>
      <c r="AV89" s="34">
        <f t="shared" si="110"/>
        <v>0</v>
      </c>
      <c r="AW89" s="34">
        <f t="shared" si="111"/>
        <v>0</v>
      </c>
      <c r="AX89" s="34">
        <f t="shared" si="112"/>
        <v>0</v>
      </c>
      <c r="AY89" s="34">
        <f t="shared" si="113"/>
        <v>0</v>
      </c>
    </row>
    <row r="90" spans="6:51">
      <c r="F90" s="82">
        <v>93</v>
      </c>
      <c r="G90" s="78">
        <f>Inputs!C89</f>
        <v>12.251250000000001</v>
      </c>
      <c r="H90" s="78">
        <f>Inputs!D89</f>
        <v>0</v>
      </c>
      <c r="I90" s="78">
        <f>Inputs!E89</f>
        <v>2.4358751000000001E-2</v>
      </c>
      <c r="J90" s="78">
        <f>Inputs!F89</f>
        <v>0</v>
      </c>
      <c r="K90" s="78">
        <f>Inputs!G89</f>
        <v>0</v>
      </c>
      <c r="L90" s="78">
        <f t="shared" si="85"/>
        <v>0</v>
      </c>
      <c r="M90" s="78">
        <f>Inputs!H89</f>
        <v>0</v>
      </c>
      <c r="N90" s="78">
        <f>Inputs!I89</f>
        <v>5.1050890000000004</v>
      </c>
      <c r="O90" s="78">
        <f>Inputs!J89</f>
        <v>2.7567477</v>
      </c>
      <c r="P90" s="83">
        <f>Inputs!K89</f>
        <v>0</v>
      </c>
      <c r="Q90" s="83">
        <f t="shared" si="86"/>
        <v>20.137445450999998</v>
      </c>
      <c r="R90" s="83"/>
      <c r="S90" s="82">
        <v>85</v>
      </c>
      <c r="T90" s="78">
        <f t="shared" si="88"/>
        <v>0.17939750400000004</v>
      </c>
      <c r="U90" s="78">
        <f t="shared" si="89"/>
        <v>0</v>
      </c>
      <c r="V90" s="78">
        <f t="shared" si="90"/>
        <v>5.8217943599999994E-3</v>
      </c>
      <c r="W90" s="78">
        <f t="shared" si="91"/>
        <v>0</v>
      </c>
      <c r="X90" s="78">
        <f t="shared" si="92"/>
        <v>0</v>
      </c>
      <c r="Y90" s="78">
        <f t="shared" si="93"/>
        <v>1.2007167999999999E-3</v>
      </c>
      <c r="Z90" s="78">
        <f t="shared" si="94"/>
        <v>1.0406212000000001E-2</v>
      </c>
      <c r="AA90" s="78">
        <f t="shared" si="95"/>
        <v>1.6009557000000001E-2</v>
      </c>
      <c r="AB90" s="78">
        <f t="shared" si="96"/>
        <v>0</v>
      </c>
      <c r="AC90" s="83">
        <f t="shared" si="97"/>
        <v>0.21283578416000004</v>
      </c>
      <c r="AE90" s="103">
        <v>85</v>
      </c>
      <c r="AF90" s="34">
        <v>0.17939750400000001</v>
      </c>
      <c r="AG90" s="34">
        <v>0</v>
      </c>
      <c r="AH90" s="34">
        <v>5.8217943600000002E-3</v>
      </c>
      <c r="AI90" s="34">
        <v>0</v>
      </c>
      <c r="AJ90" s="34">
        <v>0</v>
      </c>
      <c r="AK90" s="34">
        <v>2.0653357E-3</v>
      </c>
      <c r="AL90" s="34">
        <v>1.0406212E-2</v>
      </c>
      <c r="AM90" s="34">
        <v>1.6009557000000001E-2</v>
      </c>
      <c r="AN90" s="34">
        <v>0</v>
      </c>
      <c r="AP90" s="103">
        <v>85</v>
      </c>
      <c r="AQ90" s="34">
        <f t="shared" si="106"/>
        <v>2.7755575615628914E-17</v>
      </c>
      <c r="AR90" s="34">
        <f t="shared" si="107"/>
        <v>0</v>
      </c>
      <c r="AS90" s="34">
        <f t="shared" si="108"/>
        <v>-8.6736173798840355E-19</v>
      </c>
      <c r="AT90" s="34">
        <f t="shared" si="109"/>
        <v>0</v>
      </c>
      <c r="AU90" s="34">
        <f t="shared" si="87"/>
        <v>0</v>
      </c>
      <c r="AV90" s="34">
        <f t="shared" si="110"/>
        <v>-8.6461890000000003E-4</v>
      </c>
      <c r="AW90" s="34">
        <f t="shared" si="111"/>
        <v>1.7347234759768071E-18</v>
      </c>
      <c r="AX90" s="34">
        <f t="shared" si="112"/>
        <v>0</v>
      </c>
      <c r="AY90" s="34">
        <f t="shared" si="113"/>
        <v>0</v>
      </c>
    </row>
    <row r="91" spans="6:51">
      <c r="F91" s="82">
        <v>94</v>
      </c>
      <c r="G91" s="78">
        <f>Inputs!C90</f>
        <v>11.434500999999999</v>
      </c>
      <c r="H91" s="78">
        <f>Inputs!D90</f>
        <v>0</v>
      </c>
      <c r="I91" s="78">
        <f>Inputs!E90</f>
        <v>3.2539323000000002E-2</v>
      </c>
      <c r="J91" s="78">
        <f>Inputs!F90</f>
        <v>0</v>
      </c>
      <c r="K91" s="78">
        <f>Inputs!G90</f>
        <v>0</v>
      </c>
      <c r="L91" s="78">
        <f t="shared" si="85"/>
        <v>0</v>
      </c>
      <c r="M91" s="78">
        <f>Inputs!H90</f>
        <v>0</v>
      </c>
      <c r="N91" s="78">
        <f>Inputs!I90</f>
        <v>3.7522403999999998</v>
      </c>
      <c r="O91" s="78">
        <f>Inputs!J90</f>
        <v>3.7522403999999998</v>
      </c>
      <c r="P91" s="83">
        <f>Inputs!K90</f>
        <v>0</v>
      </c>
      <c r="Q91" s="83">
        <f t="shared" si="86"/>
        <v>18.971521122999999</v>
      </c>
      <c r="R91" s="83"/>
      <c r="S91" s="82">
        <v>86</v>
      </c>
      <c r="T91" s="78">
        <f t="shared" si="88"/>
        <v>0.17939750400000004</v>
      </c>
      <c r="U91" s="78">
        <f t="shared" si="89"/>
        <v>0</v>
      </c>
      <c r="V91" s="78">
        <f t="shared" si="90"/>
        <v>5.8217943599999994E-3</v>
      </c>
      <c r="W91" s="78">
        <f t="shared" si="91"/>
        <v>0</v>
      </c>
      <c r="X91" s="78">
        <f t="shared" si="92"/>
        <v>0</v>
      </c>
      <c r="Y91" s="78">
        <f t="shared" si="93"/>
        <v>1.2007167999999999E-3</v>
      </c>
      <c r="Z91" s="78">
        <f t="shared" si="94"/>
        <v>9.6761845000000006E-3</v>
      </c>
      <c r="AA91" s="78">
        <f t="shared" si="95"/>
        <v>1.6009557000000001E-2</v>
      </c>
      <c r="AB91" s="78">
        <f t="shared" si="96"/>
        <v>0</v>
      </c>
      <c r="AC91" s="83">
        <f t="shared" si="97"/>
        <v>0.21210575666000003</v>
      </c>
      <c r="AE91" s="103">
        <v>86</v>
      </c>
      <c r="AF91" s="34">
        <v>0.17939750400000001</v>
      </c>
      <c r="AG91" s="34">
        <v>0</v>
      </c>
      <c r="AH91" s="34">
        <v>5.8217943600000002E-3</v>
      </c>
      <c r="AI91" s="34">
        <v>0</v>
      </c>
      <c r="AJ91" s="34">
        <v>0</v>
      </c>
      <c r="AK91" s="34">
        <v>2.0653357E-3</v>
      </c>
      <c r="AL91" s="34">
        <v>9.6761845000000006E-3</v>
      </c>
      <c r="AM91" s="34">
        <v>1.6009557000000001E-2</v>
      </c>
      <c r="AN91" s="34">
        <v>0</v>
      </c>
      <c r="AP91" s="103">
        <v>86</v>
      </c>
      <c r="AQ91" s="34">
        <f t="shared" si="106"/>
        <v>2.7755575615628914E-17</v>
      </c>
      <c r="AR91" s="34">
        <f t="shared" si="107"/>
        <v>0</v>
      </c>
      <c r="AS91" s="34">
        <f t="shared" si="108"/>
        <v>-8.6736173798840355E-19</v>
      </c>
      <c r="AT91" s="34">
        <f t="shared" si="109"/>
        <v>0</v>
      </c>
      <c r="AU91" s="34">
        <f t="shared" si="87"/>
        <v>0</v>
      </c>
      <c r="AV91" s="34">
        <f t="shared" si="110"/>
        <v>-8.6461890000000003E-4</v>
      </c>
      <c r="AW91" s="34">
        <f t="shared" si="111"/>
        <v>0</v>
      </c>
      <c r="AX91" s="34">
        <f t="shared" si="112"/>
        <v>0</v>
      </c>
      <c r="AY91" s="34">
        <f t="shared" si="113"/>
        <v>0</v>
      </c>
    </row>
    <row r="92" spans="6:51">
      <c r="F92" s="82">
        <v>95</v>
      </c>
      <c r="G92" s="78">
        <f>Inputs!C91</f>
        <v>0</v>
      </c>
      <c r="H92" s="78">
        <f>Inputs!D91</f>
        <v>0</v>
      </c>
      <c r="I92" s="78">
        <f>Inputs!E91</f>
        <v>0</v>
      </c>
      <c r="J92" s="78">
        <f>Inputs!F91</f>
        <v>0</v>
      </c>
      <c r="K92" s="78">
        <f>Inputs!G91</f>
        <v>0</v>
      </c>
      <c r="L92" s="78">
        <f t="shared" si="85"/>
        <v>0</v>
      </c>
      <c r="M92" s="78">
        <f>Inputs!H91</f>
        <v>0</v>
      </c>
      <c r="N92" s="78">
        <f>Inputs!I91</f>
        <v>0</v>
      </c>
      <c r="O92" s="78">
        <f>Inputs!J91</f>
        <v>0</v>
      </c>
      <c r="P92" s="83">
        <f>Inputs!K91</f>
        <v>0</v>
      </c>
      <c r="Q92" s="83">
        <f t="shared" si="86"/>
        <v>0</v>
      </c>
      <c r="R92" s="83"/>
      <c r="S92" s="82">
        <v>87</v>
      </c>
      <c r="T92" s="78">
        <f t="shared" si="88"/>
        <v>1.159183952</v>
      </c>
      <c r="U92" s="78">
        <f t="shared" si="89"/>
        <v>0</v>
      </c>
      <c r="V92" s="78">
        <f t="shared" si="90"/>
        <v>3.4930767599999999E-3</v>
      </c>
      <c r="W92" s="78">
        <f t="shared" si="91"/>
        <v>0</v>
      </c>
      <c r="X92" s="78">
        <f t="shared" si="92"/>
        <v>0</v>
      </c>
      <c r="Y92" s="78">
        <f t="shared" si="93"/>
        <v>1.5634334999999999E-2</v>
      </c>
      <c r="Z92" s="78">
        <f t="shared" si="94"/>
        <v>9.3806009999999995E-2</v>
      </c>
      <c r="AA92" s="78">
        <f t="shared" si="95"/>
        <v>0.14070902000000002</v>
      </c>
      <c r="AB92" s="78">
        <f t="shared" si="96"/>
        <v>8.500000000000002E-2</v>
      </c>
      <c r="AC92" s="83">
        <f t="shared" si="97"/>
        <v>1.4978263937600003</v>
      </c>
      <c r="AE92" s="103">
        <v>87</v>
      </c>
      <c r="AF92" s="34">
        <v>1.159183952</v>
      </c>
      <c r="AG92" s="34">
        <v>0</v>
      </c>
      <c r="AH92" s="34">
        <v>3.4930767599999999E-3</v>
      </c>
      <c r="AI92" s="34">
        <v>0</v>
      </c>
      <c r="AJ92" s="34">
        <v>0</v>
      </c>
      <c r="AK92" s="34">
        <v>2.6892394999999999E-2</v>
      </c>
      <c r="AL92" s="34">
        <v>9.3806009999999995E-2</v>
      </c>
      <c r="AM92" s="34">
        <v>0.14070901999999999</v>
      </c>
      <c r="AN92" s="34">
        <v>0</v>
      </c>
      <c r="AP92" s="103">
        <v>87</v>
      </c>
      <c r="AQ92" s="34">
        <f t="shared" si="106"/>
        <v>0</v>
      </c>
      <c r="AR92" s="34">
        <f t="shared" si="107"/>
        <v>0</v>
      </c>
      <c r="AS92" s="34">
        <f t="shared" si="108"/>
        <v>0</v>
      </c>
      <c r="AT92" s="34">
        <f t="shared" si="109"/>
        <v>0</v>
      </c>
      <c r="AU92" s="34">
        <f t="shared" si="87"/>
        <v>0</v>
      </c>
      <c r="AV92" s="34">
        <f t="shared" si="110"/>
        <v>-1.125806E-2</v>
      </c>
      <c r="AW92" s="34">
        <f t="shared" si="111"/>
        <v>0</v>
      </c>
      <c r="AX92" s="34">
        <f t="shared" si="112"/>
        <v>2.7755575615628914E-17</v>
      </c>
      <c r="AY92" s="34">
        <f t="shared" si="113"/>
        <v>8.500000000000002E-2</v>
      </c>
    </row>
    <row r="93" spans="6:51">
      <c r="F93" s="82">
        <v>97</v>
      </c>
      <c r="G93" s="78">
        <f>Inputs!C92</f>
        <v>0</v>
      </c>
      <c r="H93" s="78">
        <f>Inputs!D92</f>
        <v>0</v>
      </c>
      <c r="I93" s="78">
        <f>Inputs!E92</f>
        <v>0</v>
      </c>
      <c r="J93" s="78">
        <f>Inputs!F92</f>
        <v>0</v>
      </c>
      <c r="K93" s="78">
        <f>Inputs!G92</f>
        <v>0</v>
      </c>
      <c r="L93" s="78">
        <f t="shared" si="85"/>
        <v>0</v>
      </c>
      <c r="M93" s="78">
        <f>Inputs!H92</f>
        <v>0</v>
      </c>
      <c r="N93" s="78">
        <f>Inputs!I92</f>
        <v>0</v>
      </c>
      <c r="O93" s="78">
        <f>Inputs!J92</f>
        <v>0</v>
      </c>
      <c r="P93" s="83">
        <f>Inputs!K92</f>
        <v>0</v>
      </c>
      <c r="Q93" s="83">
        <f t="shared" si="86"/>
        <v>0</v>
      </c>
      <c r="R93" s="83"/>
      <c r="S93" s="82">
        <v>88</v>
      </c>
      <c r="T93" s="78">
        <f t="shared" si="88"/>
        <v>8.2798864E-2</v>
      </c>
      <c r="U93" s="78">
        <f t="shared" si="89"/>
        <v>0</v>
      </c>
      <c r="V93" s="78">
        <f t="shared" si="90"/>
        <v>7.7623927199999996E-3</v>
      </c>
      <c r="W93" s="78">
        <f t="shared" si="91"/>
        <v>0</v>
      </c>
      <c r="X93" s="78">
        <f t="shared" si="92"/>
        <v>0</v>
      </c>
      <c r="Y93" s="78">
        <f t="shared" si="93"/>
        <v>4.0840710000000004E-4</v>
      </c>
      <c r="Z93" s="78">
        <f t="shared" si="94"/>
        <v>3.0630530000000005E-3</v>
      </c>
      <c r="AA93" s="78">
        <f t="shared" si="95"/>
        <v>3.2672565000000007E-3</v>
      </c>
      <c r="AB93" s="78">
        <f t="shared" si="96"/>
        <v>0</v>
      </c>
      <c r="AC93" s="83">
        <f t="shared" si="97"/>
        <v>9.7299973319999983E-2</v>
      </c>
      <c r="AE93" s="103">
        <v>88</v>
      </c>
      <c r="AF93" s="34">
        <v>8.2798864E-2</v>
      </c>
      <c r="AG93" s="34">
        <v>0</v>
      </c>
      <c r="AH93" s="34">
        <v>7.7623927199999996E-3</v>
      </c>
      <c r="AI93" s="34">
        <v>0</v>
      </c>
      <c r="AJ93" s="34">
        <v>0</v>
      </c>
      <c r="AK93" s="34">
        <v>7.0249509999999995E-4</v>
      </c>
      <c r="AL93" s="34">
        <v>3.063053E-3</v>
      </c>
      <c r="AM93" s="34">
        <v>3.2672564999999998E-3</v>
      </c>
      <c r="AN93" s="34">
        <v>0</v>
      </c>
      <c r="AP93" s="103">
        <v>88</v>
      </c>
      <c r="AQ93" s="34">
        <f t="shared" si="106"/>
        <v>0</v>
      </c>
      <c r="AR93" s="34">
        <f t="shared" si="107"/>
        <v>0</v>
      </c>
      <c r="AS93" s="34">
        <f t="shared" si="108"/>
        <v>0</v>
      </c>
      <c r="AT93" s="34">
        <f t="shared" si="109"/>
        <v>0</v>
      </c>
      <c r="AU93" s="34">
        <f t="shared" si="87"/>
        <v>0</v>
      </c>
      <c r="AV93" s="34">
        <f t="shared" si="110"/>
        <v>-2.9408799999999991E-4</v>
      </c>
      <c r="AW93" s="34">
        <f t="shared" si="111"/>
        <v>4.3368086899420177E-19</v>
      </c>
      <c r="AX93" s="34">
        <f t="shared" si="112"/>
        <v>8.6736173798840355E-19</v>
      </c>
      <c r="AY93" s="34">
        <f t="shared" si="113"/>
        <v>0</v>
      </c>
    </row>
    <row r="94" spans="6:51">
      <c r="F94" s="82">
        <v>98</v>
      </c>
      <c r="G94" s="78">
        <f>Inputs!C93</f>
        <v>0</v>
      </c>
      <c r="H94" s="78">
        <f>Inputs!D93</f>
        <v>0</v>
      </c>
      <c r="I94" s="78">
        <f>Inputs!E93</f>
        <v>0</v>
      </c>
      <c r="J94" s="78">
        <f>Inputs!F93</f>
        <v>0</v>
      </c>
      <c r="K94" s="78">
        <f>Inputs!G93</f>
        <v>0</v>
      </c>
      <c r="L94" s="78">
        <f t="shared" si="85"/>
        <v>0</v>
      </c>
      <c r="M94" s="78">
        <f>Inputs!H93</f>
        <v>0</v>
      </c>
      <c r="N94" s="78">
        <f>Inputs!I93</f>
        <v>0</v>
      </c>
      <c r="O94" s="78">
        <f>Inputs!J93</f>
        <v>0</v>
      </c>
      <c r="P94" s="83">
        <f>Inputs!K93</f>
        <v>0</v>
      </c>
      <c r="Q94" s="83">
        <f t="shared" si="86"/>
        <v>0</v>
      </c>
      <c r="R94" s="83"/>
      <c r="S94" s="82">
        <v>89</v>
      </c>
      <c r="T94" s="78">
        <f t="shared" si="88"/>
        <v>8.2798864E-2</v>
      </c>
      <c r="U94" s="78">
        <f t="shared" si="89"/>
        <v>0</v>
      </c>
      <c r="V94" s="78">
        <f t="shared" si="90"/>
        <v>7.7623927199999996E-3</v>
      </c>
      <c r="W94" s="78">
        <f t="shared" si="91"/>
        <v>0</v>
      </c>
      <c r="X94" s="78">
        <f t="shared" si="92"/>
        <v>0</v>
      </c>
      <c r="Y94" s="78">
        <f t="shared" si="93"/>
        <v>4.0840710000000004E-4</v>
      </c>
      <c r="Z94" s="78">
        <f t="shared" si="94"/>
        <v>3.0630530000000005E-3</v>
      </c>
      <c r="AA94" s="78">
        <f t="shared" si="95"/>
        <v>3.2672565000000007E-3</v>
      </c>
      <c r="AB94" s="78">
        <f t="shared" si="96"/>
        <v>0</v>
      </c>
      <c r="AC94" s="83">
        <f t="shared" si="97"/>
        <v>9.7299973319999983E-2</v>
      </c>
      <c r="AE94" s="103">
        <v>89</v>
      </c>
      <c r="AF94" s="34">
        <v>8.2798864E-2</v>
      </c>
      <c r="AG94" s="34">
        <v>0</v>
      </c>
      <c r="AH94" s="34">
        <v>7.7623927199999996E-3</v>
      </c>
      <c r="AI94" s="34">
        <v>0</v>
      </c>
      <c r="AJ94" s="34">
        <v>0</v>
      </c>
      <c r="AK94" s="34">
        <v>7.0249509999999995E-4</v>
      </c>
      <c r="AL94" s="34">
        <v>3.063053E-3</v>
      </c>
      <c r="AM94" s="34">
        <v>3.2672564999999998E-3</v>
      </c>
      <c r="AN94" s="34">
        <v>0</v>
      </c>
      <c r="AP94" s="103">
        <v>89</v>
      </c>
      <c r="AQ94" s="34">
        <f t="shared" si="106"/>
        <v>0</v>
      </c>
      <c r="AR94" s="34">
        <f t="shared" si="107"/>
        <v>0</v>
      </c>
      <c r="AS94" s="34">
        <f t="shared" si="108"/>
        <v>0</v>
      </c>
      <c r="AT94" s="34">
        <f t="shared" si="109"/>
        <v>0</v>
      </c>
      <c r="AU94" s="34">
        <f t="shared" si="87"/>
        <v>0</v>
      </c>
      <c r="AV94" s="34">
        <f t="shared" si="110"/>
        <v>-2.9408799999999991E-4</v>
      </c>
      <c r="AW94" s="34">
        <f t="shared" si="111"/>
        <v>4.3368086899420177E-19</v>
      </c>
      <c r="AX94" s="34">
        <f t="shared" si="112"/>
        <v>8.6736173798840355E-19</v>
      </c>
      <c r="AY94" s="34">
        <f t="shared" si="113"/>
        <v>0</v>
      </c>
    </row>
    <row r="95" spans="6:51">
      <c r="F95" s="82">
        <v>99</v>
      </c>
      <c r="G95" s="78">
        <f>Inputs!C94</f>
        <v>0</v>
      </c>
      <c r="H95" s="78">
        <f>Inputs!D94</f>
        <v>0</v>
      </c>
      <c r="I95" s="78">
        <f>Inputs!E94</f>
        <v>0</v>
      </c>
      <c r="J95" s="78">
        <f>Inputs!F94</f>
        <v>0</v>
      </c>
      <c r="K95" s="78">
        <f>Inputs!G94</f>
        <v>0</v>
      </c>
      <c r="L95" s="78">
        <f t="shared" si="85"/>
        <v>0</v>
      </c>
      <c r="M95" s="78">
        <f>Inputs!H94</f>
        <v>0</v>
      </c>
      <c r="N95" s="78">
        <f>Inputs!I94</f>
        <v>0</v>
      </c>
      <c r="O95" s="78">
        <f>Inputs!J94</f>
        <v>0</v>
      </c>
      <c r="P95" s="83">
        <f>Inputs!K94</f>
        <v>0</v>
      </c>
      <c r="Q95" s="83">
        <f t="shared" si="86"/>
        <v>0</v>
      </c>
      <c r="R95" s="83"/>
      <c r="S95" s="82">
        <v>90</v>
      </c>
      <c r="T95" s="78">
        <f t="shared" si="88"/>
        <v>1.4374800000000001</v>
      </c>
      <c r="U95" s="78">
        <f t="shared" si="89"/>
        <v>0.74977667000000014</v>
      </c>
      <c r="V95" s="78">
        <f t="shared" si="90"/>
        <v>0.18817921800000001</v>
      </c>
      <c r="W95" s="78">
        <f t="shared" si="91"/>
        <v>0</v>
      </c>
      <c r="X95" s="78">
        <f t="shared" si="92"/>
        <v>0</v>
      </c>
      <c r="Y95" s="78">
        <f t="shared" si="93"/>
        <v>9.8017700000000013E-3</v>
      </c>
      <c r="Z95" s="78">
        <f t="shared" si="94"/>
        <v>8.9849559999999995E-2</v>
      </c>
      <c r="AA95" s="78">
        <f t="shared" si="95"/>
        <v>7.3513280000000014E-2</v>
      </c>
      <c r="AB95" s="78">
        <f t="shared" si="96"/>
        <v>0</v>
      </c>
      <c r="AC95" s="83">
        <f t="shared" si="97"/>
        <v>2.5486004980000008</v>
      </c>
      <c r="AE95" s="103">
        <v>90</v>
      </c>
      <c r="AF95" s="34">
        <v>1.4374800000000001</v>
      </c>
      <c r="AG95" s="34">
        <v>0.74977667000000003</v>
      </c>
      <c r="AH95" s="34">
        <v>0.18817921800000001</v>
      </c>
      <c r="AI95" s="34">
        <v>0</v>
      </c>
      <c r="AJ95" s="34">
        <v>0</v>
      </c>
      <c r="AK95" s="34">
        <v>2.3111650000000001E-2</v>
      </c>
      <c r="AL95" s="34">
        <v>8.9849559999999995E-2</v>
      </c>
      <c r="AM95" s="34">
        <v>7.351328E-2</v>
      </c>
      <c r="AN95" s="34">
        <v>0</v>
      </c>
      <c r="AP95" s="103">
        <v>90</v>
      </c>
      <c r="AQ95" s="34">
        <f t="shared" si="106"/>
        <v>0</v>
      </c>
      <c r="AR95" s="34">
        <f t="shared" si="107"/>
        <v>1.1102230246251565E-16</v>
      </c>
      <c r="AS95" s="34">
        <f t="shared" si="108"/>
        <v>0</v>
      </c>
      <c r="AT95" s="34">
        <f t="shared" si="109"/>
        <v>0</v>
      </c>
      <c r="AU95" s="34">
        <f t="shared" si="87"/>
        <v>0</v>
      </c>
      <c r="AV95" s="34">
        <f t="shared" si="110"/>
        <v>-1.330988E-2</v>
      </c>
      <c r="AW95" s="34">
        <f t="shared" si="111"/>
        <v>0</v>
      </c>
      <c r="AX95" s="34">
        <f t="shared" si="112"/>
        <v>1.3877787807814457E-17</v>
      </c>
      <c r="AY95" s="34">
        <f t="shared" si="113"/>
        <v>0</v>
      </c>
    </row>
    <row r="96" spans="6:51">
      <c r="F96" s="82">
        <v>100</v>
      </c>
      <c r="G96" s="78">
        <f>Inputs!C95</f>
        <v>0</v>
      </c>
      <c r="H96" s="78">
        <f>Inputs!D95</f>
        <v>0</v>
      </c>
      <c r="I96" s="78">
        <f>Inputs!E95</f>
        <v>0</v>
      </c>
      <c r="J96" s="78">
        <f>Inputs!F95</f>
        <v>0</v>
      </c>
      <c r="K96" s="78">
        <f>Inputs!G95</f>
        <v>0</v>
      </c>
      <c r="L96" s="78">
        <f t="shared" si="85"/>
        <v>0</v>
      </c>
      <c r="M96" s="78">
        <f>Inputs!H95</f>
        <v>0</v>
      </c>
      <c r="N96" s="78">
        <f>Inputs!I95</f>
        <v>0</v>
      </c>
      <c r="O96" s="78">
        <f>Inputs!J95</f>
        <v>0</v>
      </c>
      <c r="P96" s="83">
        <f>Inputs!K95</f>
        <v>0</v>
      </c>
      <c r="Q96" s="83">
        <f t="shared" si="86"/>
        <v>0</v>
      </c>
      <c r="R96" s="83"/>
      <c r="S96" s="82">
        <v>91</v>
      </c>
      <c r="T96" s="78">
        <f t="shared" si="88"/>
        <v>1.2074833600000001</v>
      </c>
      <c r="U96" s="78">
        <f t="shared" si="89"/>
        <v>0</v>
      </c>
      <c r="V96" s="78">
        <f t="shared" si="90"/>
        <v>5.8217943599999994E-3</v>
      </c>
      <c r="W96" s="78">
        <f t="shared" si="91"/>
        <v>0</v>
      </c>
      <c r="X96" s="78">
        <f t="shared" si="92"/>
        <v>0</v>
      </c>
      <c r="Y96" s="78">
        <f t="shared" si="93"/>
        <v>2.7567477E-2</v>
      </c>
      <c r="Z96" s="78">
        <f t="shared" si="94"/>
        <v>0.27567477000000001</v>
      </c>
      <c r="AA96" s="78">
        <f t="shared" si="95"/>
        <v>0.36756635000000004</v>
      </c>
      <c r="AB96" s="78">
        <f t="shared" si="96"/>
        <v>8.500000000000002E-2</v>
      </c>
      <c r="AC96" s="83">
        <f t="shared" si="97"/>
        <v>1.9691137513600001</v>
      </c>
      <c r="AE96" s="103">
        <v>91</v>
      </c>
      <c r="AF96" s="34">
        <v>1.2074833599999999</v>
      </c>
      <c r="AG96" s="34">
        <v>0</v>
      </c>
      <c r="AH96" s="34">
        <v>5.8217943600000002E-3</v>
      </c>
      <c r="AI96" s="34">
        <v>0</v>
      </c>
      <c r="AJ96" s="34">
        <v>0</v>
      </c>
      <c r="AK96" s="34">
        <v>4.1233406E-2</v>
      </c>
      <c r="AL96" s="34">
        <v>0.27567477000000001</v>
      </c>
      <c r="AM96" s="34">
        <v>0.36756634999999999</v>
      </c>
      <c r="AN96" s="34">
        <v>0</v>
      </c>
      <c r="AP96" s="103">
        <v>91</v>
      </c>
      <c r="AQ96" s="34">
        <f t="shared" si="106"/>
        <v>2.2204460492503131E-16</v>
      </c>
      <c r="AR96" s="34">
        <f t="shared" si="107"/>
        <v>0</v>
      </c>
      <c r="AS96" s="34">
        <f t="shared" si="108"/>
        <v>-8.6736173798840355E-19</v>
      </c>
      <c r="AT96" s="34">
        <f t="shared" si="109"/>
        <v>0</v>
      </c>
      <c r="AU96" s="34">
        <f t="shared" si="87"/>
        <v>0</v>
      </c>
      <c r="AV96" s="34">
        <f t="shared" si="110"/>
        <v>-1.3665929E-2</v>
      </c>
      <c r="AW96" s="34">
        <f t="shared" si="111"/>
        <v>0</v>
      </c>
      <c r="AX96" s="34">
        <f t="shared" si="112"/>
        <v>5.5511151231257827E-17</v>
      </c>
      <c r="AY96" s="34">
        <f t="shared" si="113"/>
        <v>8.500000000000002E-2</v>
      </c>
    </row>
    <row r="97" spans="6:51">
      <c r="F97" s="82">
        <v>101</v>
      </c>
      <c r="G97" s="78">
        <f>Inputs!C96</f>
        <v>9.6598649999999999</v>
      </c>
      <c r="H97" s="78">
        <f>Inputs!D96</f>
        <v>0</v>
      </c>
      <c r="I97" s="78">
        <f>Inputs!E96</f>
        <v>3.2343301999999997E-2</v>
      </c>
      <c r="J97" s="78">
        <f>Inputs!F96</f>
        <v>0</v>
      </c>
      <c r="K97" s="78">
        <f>Inputs!G96</f>
        <v>0</v>
      </c>
      <c r="L97" s="78">
        <f t="shared" si="85"/>
        <v>0</v>
      </c>
      <c r="M97" s="78">
        <f>Inputs!H96</f>
        <v>5.7432249999999998</v>
      </c>
      <c r="N97" s="78">
        <f>Inputs!I96</f>
        <v>9.5720414999999992</v>
      </c>
      <c r="O97" s="78">
        <f>Inputs!J96</f>
        <v>6.3813610000000001</v>
      </c>
      <c r="P97" s="83">
        <f>Inputs!K96</f>
        <v>0.5</v>
      </c>
      <c r="Q97" s="83">
        <f t="shared" si="86"/>
        <v>31.888835801999996</v>
      </c>
      <c r="R97" s="83"/>
      <c r="S97" s="82">
        <v>92</v>
      </c>
      <c r="T97" s="78">
        <f t="shared" si="88"/>
        <v>0.83635199999999987</v>
      </c>
      <c r="U97" s="78">
        <f t="shared" si="89"/>
        <v>0.43986893100000002</v>
      </c>
      <c r="V97" s="78">
        <f t="shared" si="90"/>
        <v>2.4486820199999997E-3</v>
      </c>
      <c r="W97" s="78">
        <f t="shared" si="91"/>
        <v>0</v>
      </c>
      <c r="X97" s="78">
        <f t="shared" si="92"/>
        <v>0</v>
      </c>
      <c r="Y97" s="78">
        <f t="shared" si="93"/>
        <v>1.5315268000000002E-2</v>
      </c>
      <c r="Z97" s="78">
        <f t="shared" si="94"/>
        <v>0.15315268000000001</v>
      </c>
      <c r="AA97" s="78">
        <f t="shared" si="95"/>
        <v>0.20420356000000006</v>
      </c>
      <c r="AB97" s="78">
        <f t="shared" si="96"/>
        <v>8.500000000000002E-2</v>
      </c>
      <c r="AC97" s="83">
        <f t="shared" si="97"/>
        <v>1.7363411210199999</v>
      </c>
      <c r="AE97" s="103">
        <v>92</v>
      </c>
      <c r="AF97" s="34">
        <v>0.83635199999999998</v>
      </c>
      <c r="AG97" s="34">
        <v>0.43986893100000002</v>
      </c>
      <c r="AH97" s="34">
        <v>2.4486820200000001E-3</v>
      </c>
      <c r="AI97" s="34">
        <v>0</v>
      </c>
      <c r="AJ97" s="34">
        <v>0</v>
      </c>
      <c r="AK97" s="34">
        <v>2.2220230000000001E-2</v>
      </c>
      <c r="AL97" s="34">
        <v>0.15315268000000001</v>
      </c>
      <c r="AM97" s="34">
        <v>0.20420356000000001</v>
      </c>
      <c r="AN97" s="34">
        <v>0</v>
      </c>
      <c r="AP97" s="103">
        <v>92</v>
      </c>
      <c r="AQ97" s="34">
        <f t="shared" si="106"/>
        <v>-1.1102230246251565E-16</v>
      </c>
      <c r="AR97" s="34">
        <f t="shared" si="107"/>
        <v>0</v>
      </c>
      <c r="AS97" s="34">
        <f t="shared" si="108"/>
        <v>-4.3368086899420177E-19</v>
      </c>
      <c r="AT97" s="34">
        <f t="shared" si="109"/>
        <v>0</v>
      </c>
      <c r="AU97" s="34">
        <f t="shared" si="87"/>
        <v>0</v>
      </c>
      <c r="AV97" s="34">
        <f t="shared" si="110"/>
        <v>-6.9049619999999989E-3</v>
      </c>
      <c r="AW97" s="34">
        <f t="shared" si="111"/>
        <v>0</v>
      </c>
      <c r="AX97" s="34">
        <f t="shared" si="112"/>
        <v>5.5511151231257827E-17</v>
      </c>
      <c r="AY97" s="34">
        <f t="shared" si="113"/>
        <v>8.500000000000002E-2</v>
      </c>
    </row>
    <row r="98" spans="6:51">
      <c r="F98" s="82">
        <v>102</v>
      </c>
      <c r="G98" s="78">
        <f>Inputs!C97</f>
        <v>5.3905500000000002</v>
      </c>
      <c r="H98" s="78">
        <f>Inputs!D97</f>
        <v>0</v>
      </c>
      <c r="I98" s="78">
        <f>Inputs!E97</f>
        <v>6.4686603999999995E-2</v>
      </c>
      <c r="J98" s="78">
        <f>Inputs!F97</f>
        <v>2.3259849E-3</v>
      </c>
      <c r="K98" s="78">
        <f>Inputs!G97</f>
        <v>20.011949999999999</v>
      </c>
      <c r="L98" s="78">
        <f t="shared" si="85"/>
        <v>0.200491657584</v>
      </c>
      <c r="M98" s="78">
        <f>Inputs!H97</f>
        <v>16.081028</v>
      </c>
      <c r="N98" s="78">
        <f>Inputs!I97</f>
        <v>13.783738</v>
      </c>
      <c r="O98" s="78">
        <f>Inputs!J97</f>
        <v>6.3813610000000001</v>
      </c>
      <c r="P98" s="83">
        <f>Inputs!K97</f>
        <v>3.0000002000000001</v>
      </c>
      <c r="Q98" s="83">
        <f t="shared" si="86"/>
        <v>64.715639788899992</v>
      </c>
      <c r="R98" s="83"/>
      <c r="S98" s="82">
        <v>93</v>
      </c>
      <c r="T98" s="78">
        <f t="shared" si="88"/>
        <v>1.9602000000000004</v>
      </c>
      <c r="U98" s="78">
        <f t="shared" si="89"/>
        <v>0</v>
      </c>
      <c r="V98" s="78">
        <f t="shared" si="90"/>
        <v>4.3845751800000001E-3</v>
      </c>
      <c r="W98" s="78">
        <f t="shared" si="91"/>
        <v>0</v>
      </c>
      <c r="X98" s="78">
        <f t="shared" si="92"/>
        <v>0</v>
      </c>
      <c r="Y98" s="78">
        <f t="shared" si="93"/>
        <v>0</v>
      </c>
      <c r="Z98" s="78">
        <f t="shared" si="94"/>
        <v>0.25525445000000002</v>
      </c>
      <c r="AA98" s="78">
        <f t="shared" si="95"/>
        <v>0.27567477000000001</v>
      </c>
      <c r="AB98" s="78">
        <f t="shared" si="96"/>
        <v>0</v>
      </c>
      <c r="AC98" s="83">
        <f t="shared" si="97"/>
        <v>2.4955137951800008</v>
      </c>
      <c r="AE98" s="103">
        <v>93</v>
      </c>
      <c r="AF98" s="34">
        <v>1.9601999999999999</v>
      </c>
      <c r="AG98" s="34">
        <v>0</v>
      </c>
      <c r="AH98" s="34">
        <v>4.3845751800000001E-3</v>
      </c>
      <c r="AI98" s="34">
        <v>0</v>
      </c>
      <c r="AJ98" s="34">
        <v>0</v>
      </c>
      <c r="AK98" s="34">
        <v>0</v>
      </c>
      <c r="AL98" s="34">
        <v>0.25525445000000002</v>
      </c>
      <c r="AM98" s="34">
        <v>0.27567477000000001</v>
      </c>
      <c r="AN98" s="34">
        <v>0</v>
      </c>
      <c r="AP98" s="103">
        <v>93</v>
      </c>
      <c r="AQ98" s="34">
        <f t="shared" si="106"/>
        <v>4.4408920985006262E-16</v>
      </c>
      <c r="AR98" s="34">
        <f t="shared" si="107"/>
        <v>0</v>
      </c>
      <c r="AS98" s="34">
        <f t="shared" si="108"/>
        <v>0</v>
      </c>
      <c r="AT98" s="34">
        <f t="shared" si="109"/>
        <v>0</v>
      </c>
      <c r="AU98" s="34">
        <f t="shared" si="87"/>
        <v>0</v>
      </c>
      <c r="AV98" s="34">
        <f t="shared" si="110"/>
        <v>0</v>
      </c>
      <c r="AW98" s="34">
        <f t="shared" si="111"/>
        <v>0</v>
      </c>
      <c r="AX98" s="34">
        <f t="shared" si="112"/>
        <v>0</v>
      </c>
      <c r="AY98" s="34">
        <f t="shared" si="113"/>
        <v>0</v>
      </c>
    </row>
    <row r="99" spans="6:51">
      <c r="F99" s="82">
        <v>103</v>
      </c>
      <c r="G99" s="78">
        <f>Inputs!C98</f>
        <v>12.4825535</v>
      </c>
      <c r="H99" s="78">
        <f>Inputs!D98</f>
        <v>0</v>
      </c>
      <c r="I99" s="78">
        <f>Inputs!E98</f>
        <v>9.0691930000000004E-2</v>
      </c>
      <c r="J99" s="78">
        <f>Inputs!F98</f>
        <v>4.4502266999999999E-5</v>
      </c>
      <c r="K99" s="78">
        <f>Inputs!G98</f>
        <v>0.38288167000000001</v>
      </c>
      <c r="L99" s="78">
        <f t="shared" si="85"/>
        <v>3.8359370627200004E-3</v>
      </c>
      <c r="M99" s="78">
        <f>Inputs!H98</f>
        <v>1.5315266999999999</v>
      </c>
      <c r="N99" s="78">
        <f>Inputs!I98</f>
        <v>7.5044810000000002</v>
      </c>
      <c r="O99" s="78">
        <f>Inputs!J98</f>
        <v>5.0029874000000003</v>
      </c>
      <c r="P99" s="83">
        <f>Inputs!K98</f>
        <v>0.5</v>
      </c>
      <c r="Q99" s="83">
        <f t="shared" si="86"/>
        <v>27.495166702266999</v>
      </c>
      <c r="R99" s="83"/>
      <c r="S99" s="82">
        <v>94</v>
      </c>
      <c r="T99" s="78">
        <f t="shared" si="88"/>
        <v>1.82952016</v>
      </c>
      <c r="U99" s="78">
        <f t="shared" si="89"/>
        <v>0</v>
      </c>
      <c r="V99" s="78">
        <f t="shared" si="90"/>
        <v>5.8570781400000002E-3</v>
      </c>
      <c r="W99" s="78">
        <f t="shared" si="91"/>
        <v>0</v>
      </c>
      <c r="X99" s="78">
        <f t="shared" si="92"/>
        <v>0</v>
      </c>
      <c r="Y99" s="78">
        <f t="shared" si="93"/>
        <v>0</v>
      </c>
      <c r="Z99" s="78">
        <f t="shared" si="94"/>
        <v>0.18761201999999999</v>
      </c>
      <c r="AA99" s="78">
        <f t="shared" si="95"/>
        <v>0.37522403999999998</v>
      </c>
      <c r="AB99" s="78">
        <f t="shared" si="96"/>
        <v>0</v>
      </c>
      <c r="AC99" s="83">
        <f t="shared" si="97"/>
        <v>2.3982132981399999</v>
      </c>
      <c r="AE99" s="103">
        <v>94</v>
      </c>
      <c r="AF99" s="34">
        <v>1.82952016</v>
      </c>
      <c r="AG99" s="34">
        <v>0</v>
      </c>
      <c r="AH99" s="34">
        <v>5.8570781400000002E-3</v>
      </c>
      <c r="AI99" s="34">
        <v>0</v>
      </c>
      <c r="AJ99" s="34">
        <v>0</v>
      </c>
      <c r="AK99" s="34">
        <v>0</v>
      </c>
      <c r="AL99" s="34">
        <v>0.18761201999999999</v>
      </c>
      <c r="AM99" s="34">
        <v>0.37522403999999998</v>
      </c>
      <c r="AN99" s="34">
        <v>0</v>
      </c>
      <c r="AP99" s="103">
        <v>94</v>
      </c>
      <c r="AQ99" s="34">
        <f t="shared" si="106"/>
        <v>0</v>
      </c>
      <c r="AR99" s="34">
        <f t="shared" si="107"/>
        <v>0</v>
      </c>
      <c r="AS99" s="34">
        <f t="shared" si="108"/>
        <v>0</v>
      </c>
      <c r="AT99" s="34">
        <f t="shared" si="109"/>
        <v>0</v>
      </c>
      <c r="AU99" s="34">
        <f t="shared" si="87"/>
        <v>0</v>
      </c>
      <c r="AV99" s="34">
        <f t="shared" si="110"/>
        <v>0</v>
      </c>
      <c r="AW99" s="34">
        <f t="shared" si="111"/>
        <v>0</v>
      </c>
      <c r="AX99" s="34">
        <f t="shared" si="112"/>
        <v>0</v>
      </c>
      <c r="AY99" s="34">
        <f t="shared" si="113"/>
        <v>0</v>
      </c>
    </row>
    <row r="100" spans="6:51">
      <c r="F100" s="82">
        <v>104</v>
      </c>
      <c r="G100" s="78">
        <f>Inputs!C99</f>
        <v>11.855289000000001</v>
      </c>
      <c r="H100" s="78">
        <f>Inputs!D99</f>
        <v>0</v>
      </c>
      <c r="I100" s="78">
        <f>Inputs!E99</f>
        <v>0.13603789999999999</v>
      </c>
      <c r="J100" s="78">
        <f>Inputs!F99</f>
        <v>1.281665E-3</v>
      </c>
      <c r="K100" s="78">
        <f>Inputs!G99</f>
        <v>11.026991000000001</v>
      </c>
      <c r="L100" s="78">
        <f t="shared" si="85"/>
        <v>0.11047497640000001</v>
      </c>
      <c r="M100" s="78">
        <f>Inputs!H99</f>
        <v>6.4324107000000001</v>
      </c>
      <c r="N100" s="78">
        <f>Inputs!I99</f>
        <v>7.5044810000000002</v>
      </c>
      <c r="O100" s="78">
        <f>Inputs!J99</f>
        <v>5.0029874000000003</v>
      </c>
      <c r="P100" s="83">
        <f>Inputs!K99</f>
        <v>3.0000002000000001</v>
      </c>
      <c r="Q100" s="83">
        <f t="shared" si="86"/>
        <v>44.959478865000001</v>
      </c>
      <c r="R100" s="83"/>
      <c r="S100" s="82">
        <v>95</v>
      </c>
      <c r="T100" s="78">
        <f t="shared" si="88"/>
        <v>0</v>
      </c>
      <c r="U100" s="78">
        <f t="shared" si="89"/>
        <v>0</v>
      </c>
      <c r="V100" s="78">
        <f t="shared" si="90"/>
        <v>0</v>
      </c>
      <c r="W100" s="78">
        <f t="shared" si="91"/>
        <v>0</v>
      </c>
      <c r="X100" s="78">
        <f t="shared" si="92"/>
        <v>0</v>
      </c>
      <c r="Y100" s="78">
        <f t="shared" si="93"/>
        <v>0</v>
      </c>
      <c r="Z100" s="78">
        <f t="shared" si="94"/>
        <v>0</v>
      </c>
      <c r="AA100" s="78">
        <f t="shared" si="95"/>
        <v>0</v>
      </c>
      <c r="AB100" s="78">
        <f t="shared" si="96"/>
        <v>0</v>
      </c>
      <c r="AC100" s="83">
        <f t="shared" si="97"/>
        <v>0</v>
      </c>
      <c r="AE100" s="103">
        <v>95</v>
      </c>
      <c r="AF100" s="34">
        <v>0</v>
      </c>
      <c r="AG100" s="34">
        <v>0</v>
      </c>
      <c r="AH100" s="34">
        <v>0</v>
      </c>
      <c r="AI100" s="34">
        <v>0</v>
      </c>
      <c r="AJ100" s="34">
        <v>0</v>
      </c>
      <c r="AK100" s="34">
        <v>0</v>
      </c>
      <c r="AL100" s="34">
        <v>0</v>
      </c>
      <c r="AM100" s="34">
        <v>0</v>
      </c>
      <c r="AN100" s="34">
        <v>0</v>
      </c>
      <c r="AP100" s="103">
        <v>95</v>
      </c>
      <c r="AQ100" s="34">
        <f t="shared" si="106"/>
        <v>0</v>
      </c>
      <c r="AR100" s="34">
        <f t="shared" si="107"/>
        <v>0</v>
      </c>
      <c r="AS100" s="34">
        <f t="shared" si="108"/>
        <v>0</v>
      </c>
      <c r="AT100" s="34">
        <f t="shared" si="109"/>
        <v>0</v>
      </c>
      <c r="AU100" s="34">
        <f t="shared" si="87"/>
        <v>0</v>
      </c>
      <c r="AV100" s="34">
        <f t="shared" si="110"/>
        <v>0</v>
      </c>
      <c r="AW100" s="34">
        <f t="shared" si="111"/>
        <v>0</v>
      </c>
      <c r="AX100" s="34">
        <f t="shared" si="112"/>
        <v>0</v>
      </c>
      <c r="AY100" s="34">
        <f t="shared" si="113"/>
        <v>0</v>
      </c>
    </row>
    <row r="101" spans="6:51">
      <c r="F101" s="82">
        <v>105</v>
      </c>
      <c r="G101" s="78">
        <f>Inputs!C100</f>
        <v>12.179376</v>
      </c>
      <c r="H101" s="78">
        <f>Inputs!D100</f>
        <v>4.1608520000000002</v>
      </c>
      <c r="I101" s="78">
        <f>Inputs!E100</f>
        <v>9.5135049999999999E-2</v>
      </c>
      <c r="J101" s="78">
        <f>Inputs!F100</f>
        <v>4.4502266999999999E-5</v>
      </c>
      <c r="K101" s="78">
        <f>Inputs!G100</f>
        <v>0.38288167000000001</v>
      </c>
      <c r="L101" s="78">
        <f t="shared" si="85"/>
        <v>3.8359370627200004E-3</v>
      </c>
      <c r="M101" s="78">
        <f>Inputs!H100</f>
        <v>1.5315266999999999</v>
      </c>
      <c r="N101" s="78">
        <f>Inputs!I100</f>
        <v>7.5044813000000001</v>
      </c>
      <c r="O101" s="78">
        <f>Inputs!J100</f>
        <v>5.0029874000000003</v>
      </c>
      <c r="P101" s="83">
        <f>Inputs!K100</f>
        <v>0.5</v>
      </c>
      <c r="Q101" s="83">
        <f t="shared" si="86"/>
        <v>31.357284622267002</v>
      </c>
      <c r="R101" s="83"/>
      <c r="S101" s="82">
        <v>97</v>
      </c>
      <c r="T101" s="78">
        <f t="shared" si="88"/>
        <v>0</v>
      </c>
      <c r="U101" s="78">
        <f t="shared" si="89"/>
        <v>0</v>
      </c>
      <c r="V101" s="78">
        <f t="shared" si="90"/>
        <v>0</v>
      </c>
      <c r="W101" s="78">
        <f t="shared" si="91"/>
        <v>0</v>
      </c>
      <c r="X101" s="78">
        <f t="shared" si="92"/>
        <v>0</v>
      </c>
      <c r="Y101" s="78">
        <f t="shared" si="93"/>
        <v>0</v>
      </c>
      <c r="Z101" s="78">
        <f t="shared" si="94"/>
        <v>0</v>
      </c>
      <c r="AA101" s="78">
        <f t="shared" si="95"/>
        <v>0</v>
      </c>
      <c r="AB101" s="78">
        <f t="shared" si="96"/>
        <v>0</v>
      </c>
      <c r="AC101" s="83">
        <f t="shared" si="97"/>
        <v>0</v>
      </c>
      <c r="AE101" s="103">
        <v>97</v>
      </c>
      <c r="AF101" s="34">
        <v>0</v>
      </c>
      <c r="AG101" s="34">
        <v>0</v>
      </c>
      <c r="AH101" s="34">
        <v>0</v>
      </c>
      <c r="AI101" s="34">
        <v>0</v>
      </c>
      <c r="AJ101" s="34">
        <v>0</v>
      </c>
      <c r="AK101" s="34">
        <v>0</v>
      </c>
      <c r="AL101" s="34">
        <v>0</v>
      </c>
      <c r="AM101" s="34">
        <v>0</v>
      </c>
      <c r="AN101" s="34">
        <v>0</v>
      </c>
      <c r="AP101" s="103">
        <v>97</v>
      </c>
      <c r="AQ101" s="34">
        <f t="shared" si="106"/>
        <v>0</v>
      </c>
      <c r="AR101" s="34">
        <f t="shared" si="107"/>
        <v>0</v>
      </c>
      <c r="AS101" s="34">
        <f t="shared" si="108"/>
        <v>0</v>
      </c>
      <c r="AT101" s="34">
        <f t="shared" si="109"/>
        <v>0</v>
      </c>
      <c r="AU101" s="34">
        <f t="shared" si="87"/>
        <v>0</v>
      </c>
      <c r="AV101" s="34">
        <f t="shared" si="110"/>
        <v>0</v>
      </c>
      <c r="AW101" s="34">
        <f t="shared" si="111"/>
        <v>0</v>
      </c>
      <c r="AX101" s="34">
        <f t="shared" si="112"/>
        <v>0</v>
      </c>
      <c r="AY101" s="34">
        <f t="shared" si="113"/>
        <v>0</v>
      </c>
    </row>
    <row r="102" spans="6:51">
      <c r="F102" s="82">
        <v>106</v>
      </c>
      <c r="G102" s="78">
        <f>Inputs!C101</f>
        <v>1.0041125</v>
      </c>
      <c r="H102" s="78">
        <f>Inputs!D101</f>
        <v>0.1563804</v>
      </c>
      <c r="I102" s="78">
        <f>Inputs!E101</f>
        <v>7.1874014999999999E-2</v>
      </c>
      <c r="J102" s="78">
        <f>Inputs!F101</f>
        <v>6.9343414999999999E-4</v>
      </c>
      <c r="K102" s="78">
        <f>Inputs!G101</f>
        <v>6.7540319999999996</v>
      </c>
      <c r="L102" s="78">
        <f t="shared" si="85"/>
        <v>6.7651269464000005E-2</v>
      </c>
      <c r="M102" s="78">
        <f>Inputs!H101</f>
        <v>0</v>
      </c>
      <c r="N102" s="78">
        <f>Inputs!I101</f>
        <v>6.7540319999999996</v>
      </c>
      <c r="O102" s="78">
        <f>Inputs!J101</f>
        <v>0</v>
      </c>
      <c r="P102" s="83">
        <f>Inputs!K101</f>
        <v>0.5</v>
      </c>
      <c r="Q102" s="83">
        <f t="shared" si="86"/>
        <v>15.241124349149999</v>
      </c>
      <c r="R102" s="83"/>
      <c r="S102" s="82">
        <v>98</v>
      </c>
      <c r="T102" s="78">
        <f t="shared" si="88"/>
        <v>0</v>
      </c>
      <c r="U102" s="78">
        <f t="shared" si="89"/>
        <v>0</v>
      </c>
      <c r="V102" s="78">
        <f t="shared" si="90"/>
        <v>0</v>
      </c>
      <c r="W102" s="78">
        <f t="shared" si="91"/>
        <v>0</v>
      </c>
      <c r="X102" s="78">
        <f t="shared" si="92"/>
        <v>0</v>
      </c>
      <c r="Y102" s="78">
        <f t="shared" si="93"/>
        <v>0</v>
      </c>
      <c r="Z102" s="78">
        <f t="shared" si="94"/>
        <v>0</v>
      </c>
      <c r="AA102" s="78">
        <f t="shared" si="95"/>
        <v>0</v>
      </c>
      <c r="AB102" s="78">
        <f t="shared" si="96"/>
        <v>0</v>
      </c>
      <c r="AC102" s="83">
        <f t="shared" si="97"/>
        <v>0</v>
      </c>
      <c r="AE102" s="103">
        <v>98</v>
      </c>
      <c r="AF102" s="34">
        <v>0</v>
      </c>
      <c r="AG102" s="34">
        <v>0</v>
      </c>
      <c r="AH102" s="34">
        <v>0</v>
      </c>
      <c r="AI102" s="34">
        <v>0</v>
      </c>
      <c r="AJ102" s="34">
        <v>0</v>
      </c>
      <c r="AK102" s="34">
        <v>0</v>
      </c>
      <c r="AL102" s="34">
        <v>0</v>
      </c>
      <c r="AM102" s="34">
        <v>0</v>
      </c>
      <c r="AN102" s="34">
        <v>0</v>
      </c>
      <c r="AP102" s="103">
        <v>98</v>
      </c>
      <c r="AQ102" s="34">
        <f t="shared" si="106"/>
        <v>0</v>
      </c>
      <c r="AR102" s="34">
        <f t="shared" si="107"/>
        <v>0</v>
      </c>
      <c r="AS102" s="34">
        <f t="shared" si="108"/>
        <v>0</v>
      </c>
      <c r="AT102" s="34">
        <f t="shared" si="109"/>
        <v>0</v>
      </c>
      <c r="AU102" s="34">
        <f t="shared" si="87"/>
        <v>0</v>
      </c>
      <c r="AV102" s="34">
        <f t="shared" si="110"/>
        <v>0</v>
      </c>
      <c r="AW102" s="34">
        <f t="shared" si="111"/>
        <v>0</v>
      </c>
      <c r="AX102" s="34">
        <f t="shared" si="112"/>
        <v>0</v>
      </c>
      <c r="AY102" s="34">
        <f t="shared" si="113"/>
        <v>0</v>
      </c>
    </row>
    <row r="103" spans="6:51">
      <c r="F103" s="82">
        <v>107</v>
      </c>
      <c r="G103" s="78">
        <f>Inputs!C102</f>
        <v>2.0167847000000001</v>
      </c>
      <c r="H103" s="78">
        <f>Inputs!D102</f>
        <v>0.28566652999999997</v>
      </c>
      <c r="I103" s="78">
        <f>Inputs!E102</f>
        <v>0.33725247000000003</v>
      </c>
      <c r="J103" s="78">
        <f>Inputs!F102</f>
        <v>5.8149626000000001E-6</v>
      </c>
      <c r="K103" s="78">
        <f>Inputs!G102</f>
        <v>0.10005973999999999</v>
      </c>
      <c r="L103" s="78">
        <f t="shared" si="85"/>
        <v>1.0015277940160002E-3</v>
      </c>
      <c r="M103" s="78">
        <f>Inputs!H102</f>
        <v>50.029873000000002</v>
      </c>
      <c r="N103" s="78">
        <f>Inputs!I102</f>
        <v>0.20011947999999999</v>
      </c>
      <c r="O103" s="78">
        <f>Inputs!J102</f>
        <v>0.20011947999999999</v>
      </c>
      <c r="P103" s="83">
        <f>Inputs!K102</f>
        <v>3.0000002000000001</v>
      </c>
      <c r="Q103" s="83">
        <f t="shared" si="86"/>
        <v>56.169881414962603</v>
      </c>
      <c r="R103" s="83"/>
      <c r="S103" s="82">
        <v>99</v>
      </c>
      <c r="T103" s="78">
        <f t="shared" si="88"/>
        <v>0</v>
      </c>
      <c r="U103" s="78">
        <f t="shared" si="89"/>
        <v>0</v>
      </c>
      <c r="V103" s="78">
        <f t="shared" si="90"/>
        <v>0</v>
      </c>
      <c r="W103" s="78">
        <f t="shared" si="91"/>
        <v>0</v>
      </c>
      <c r="X103" s="78">
        <f t="shared" si="92"/>
        <v>0</v>
      </c>
      <c r="Y103" s="78">
        <f t="shared" si="93"/>
        <v>0</v>
      </c>
      <c r="Z103" s="78">
        <f t="shared" si="94"/>
        <v>0</v>
      </c>
      <c r="AA103" s="78">
        <f t="shared" si="95"/>
        <v>0</v>
      </c>
      <c r="AB103" s="78">
        <f t="shared" si="96"/>
        <v>0</v>
      </c>
      <c r="AC103" s="83">
        <f t="shared" si="97"/>
        <v>0</v>
      </c>
      <c r="AE103" s="103">
        <v>99</v>
      </c>
      <c r="AF103" s="34">
        <v>0</v>
      </c>
      <c r="AG103" s="34">
        <v>0</v>
      </c>
      <c r="AH103" s="34">
        <v>0</v>
      </c>
      <c r="AI103" s="34">
        <v>0</v>
      </c>
      <c r="AJ103" s="34">
        <v>0</v>
      </c>
      <c r="AK103" s="34">
        <v>0</v>
      </c>
      <c r="AL103" s="34">
        <v>0</v>
      </c>
      <c r="AM103" s="34">
        <v>0</v>
      </c>
      <c r="AN103" s="34">
        <v>0</v>
      </c>
      <c r="AP103" s="103">
        <v>99</v>
      </c>
      <c r="AQ103" s="34">
        <f t="shared" si="106"/>
        <v>0</v>
      </c>
      <c r="AR103" s="34">
        <f t="shared" si="107"/>
        <v>0</v>
      </c>
      <c r="AS103" s="34">
        <f t="shared" si="108"/>
        <v>0</v>
      </c>
      <c r="AT103" s="34">
        <f t="shared" si="109"/>
        <v>0</v>
      </c>
      <c r="AU103" s="34">
        <f t="shared" si="87"/>
        <v>0</v>
      </c>
      <c r="AV103" s="34">
        <f t="shared" si="110"/>
        <v>0</v>
      </c>
      <c r="AW103" s="34">
        <f t="shared" si="111"/>
        <v>0</v>
      </c>
      <c r="AX103" s="34">
        <f t="shared" si="112"/>
        <v>0</v>
      </c>
      <c r="AY103" s="34">
        <f t="shared" si="113"/>
        <v>0</v>
      </c>
    </row>
    <row r="104" spans="6:51">
      <c r="F104" s="82">
        <v>109</v>
      </c>
      <c r="G104" s="78">
        <f>Inputs!C103</f>
        <v>10.284516999999999</v>
      </c>
      <c r="H104" s="78">
        <f>Inputs!D103</f>
        <v>10.182150999999999</v>
      </c>
      <c r="I104" s="78">
        <f>Inputs!E103</f>
        <v>1.0423038</v>
      </c>
      <c r="J104" s="78">
        <f>Inputs!F103</f>
        <v>8.0104079999999996E-5</v>
      </c>
      <c r="K104" s="78">
        <f>Inputs!G103</f>
        <v>1.0337803000000001</v>
      </c>
      <c r="L104" s="78">
        <f t="shared" si="85"/>
        <v>1.0350619652800002E-2</v>
      </c>
      <c r="M104" s="78">
        <f>Inputs!H103</f>
        <v>2.4666317000000002</v>
      </c>
      <c r="N104" s="78">
        <f>Inputs!I103</f>
        <v>3.1585333000000002</v>
      </c>
      <c r="O104" s="78">
        <f>Inputs!J103</f>
        <v>1.2634133999999999</v>
      </c>
      <c r="P104" s="83">
        <f>Inputs!K103</f>
        <v>0.3</v>
      </c>
      <c r="Q104" s="83">
        <f t="shared" si="86"/>
        <v>29.731410604079997</v>
      </c>
      <c r="R104" s="83"/>
      <c r="S104" s="82">
        <v>100</v>
      </c>
      <c r="T104" s="78">
        <f t="shared" si="88"/>
        <v>0</v>
      </c>
      <c r="U104" s="78">
        <f t="shared" si="89"/>
        <v>0</v>
      </c>
      <c r="V104" s="78">
        <f t="shared" si="90"/>
        <v>0</v>
      </c>
      <c r="W104" s="78">
        <f t="shared" si="91"/>
        <v>0</v>
      </c>
      <c r="X104" s="78">
        <f t="shared" si="92"/>
        <v>0</v>
      </c>
      <c r="Y104" s="78">
        <f t="shared" si="93"/>
        <v>0</v>
      </c>
      <c r="Z104" s="78">
        <f t="shared" si="94"/>
        <v>0</v>
      </c>
      <c r="AA104" s="78">
        <f t="shared" si="95"/>
        <v>0</v>
      </c>
      <c r="AB104" s="78">
        <f t="shared" si="96"/>
        <v>0</v>
      </c>
      <c r="AC104" s="83">
        <f t="shared" si="97"/>
        <v>0</v>
      </c>
      <c r="AE104" s="103">
        <v>100</v>
      </c>
      <c r="AF104" s="34">
        <v>0</v>
      </c>
      <c r="AG104" s="34">
        <v>0</v>
      </c>
      <c r="AH104" s="34">
        <v>0</v>
      </c>
      <c r="AI104" s="34">
        <v>0</v>
      </c>
      <c r="AJ104" s="34">
        <v>0</v>
      </c>
      <c r="AK104" s="34">
        <v>0</v>
      </c>
      <c r="AL104" s="34">
        <v>0</v>
      </c>
      <c r="AM104" s="34">
        <v>0</v>
      </c>
      <c r="AN104" s="34">
        <v>0</v>
      </c>
      <c r="AP104" s="103">
        <v>100</v>
      </c>
      <c r="AQ104" s="34">
        <f t="shared" si="106"/>
        <v>0</v>
      </c>
      <c r="AR104" s="34">
        <f t="shared" si="107"/>
        <v>0</v>
      </c>
      <c r="AS104" s="34">
        <f t="shared" si="108"/>
        <v>0</v>
      </c>
      <c r="AT104" s="34">
        <f t="shared" si="109"/>
        <v>0</v>
      </c>
      <c r="AU104" s="34">
        <f t="shared" si="87"/>
        <v>0</v>
      </c>
      <c r="AV104" s="34">
        <f t="shared" si="110"/>
        <v>0</v>
      </c>
      <c r="AW104" s="34">
        <f t="shared" si="111"/>
        <v>0</v>
      </c>
      <c r="AX104" s="34">
        <f t="shared" si="112"/>
        <v>0</v>
      </c>
      <c r="AY104" s="34">
        <f t="shared" si="113"/>
        <v>0</v>
      </c>
    </row>
    <row r="105" spans="6:51">
      <c r="F105" s="82">
        <v>110</v>
      </c>
      <c r="G105" s="78">
        <f>Inputs!C104</f>
        <v>6.0112800000000002</v>
      </c>
      <c r="H105" s="78">
        <f>Inputs!D104</f>
        <v>10.617749999999999</v>
      </c>
      <c r="I105" s="78">
        <f>Inputs!E104</f>
        <v>2.5155902000000001</v>
      </c>
      <c r="J105" s="78">
        <f>Inputs!F104</f>
        <v>0</v>
      </c>
      <c r="K105" s="78">
        <f>Inputs!G104</f>
        <v>0</v>
      </c>
      <c r="L105" s="78">
        <f t="shared" si="85"/>
        <v>0</v>
      </c>
      <c r="M105" s="78">
        <f>Inputs!H104</f>
        <v>2.9356982999999999</v>
      </c>
      <c r="N105" s="78">
        <f>Inputs!I104</f>
        <v>2.1586018</v>
      </c>
      <c r="O105" s="78">
        <f>Inputs!J104</f>
        <v>0.86344069999999995</v>
      </c>
      <c r="P105" s="83">
        <f>Inputs!K104</f>
        <v>0</v>
      </c>
      <c r="Q105" s="83">
        <f t="shared" si="86"/>
        <v>25.102360999999995</v>
      </c>
      <c r="R105" s="83"/>
      <c r="S105" s="82">
        <v>101</v>
      </c>
      <c r="T105" s="78">
        <f t="shared" si="88"/>
        <v>1.5455784000000001</v>
      </c>
      <c r="U105" s="78">
        <f t="shared" si="89"/>
        <v>0</v>
      </c>
      <c r="V105" s="78">
        <f t="shared" si="90"/>
        <v>5.8217943599999994E-3</v>
      </c>
      <c r="W105" s="78">
        <f t="shared" si="91"/>
        <v>0</v>
      </c>
      <c r="X105" s="78">
        <f t="shared" si="92"/>
        <v>0</v>
      </c>
      <c r="Y105" s="78">
        <f t="shared" si="93"/>
        <v>5.743224999999999E-2</v>
      </c>
      <c r="Z105" s="78">
        <f t="shared" si="94"/>
        <v>0.47860207500000002</v>
      </c>
      <c r="AA105" s="78">
        <f t="shared" si="95"/>
        <v>0.63813610000000009</v>
      </c>
      <c r="AB105" s="78">
        <f t="shared" si="96"/>
        <v>8.500000000000002E-2</v>
      </c>
      <c r="AC105" s="83">
        <f t="shared" si="97"/>
        <v>2.8105706193600004</v>
      </c>
      <c r="AE105" s="103">
        <v>101</v>
      </c>
      <c r="AF105" s="34">
        <v>1.5455783999999999</v>
      </c>
      <c r="AG105" s="34">
        <v>0</v>
      </c>
      <c r="AH105" s="34">
        <v>5.8217943600000002E-3</v>
      </c>
      <c r="AI105" s="34">
        <v>0</v>
      </c>
      <c r="AJ105" s="34">
        <v>0</v>
      </c>
      <c r="AK105" s="34">
        <v>8.5902939999999997E-2</v>
      </c>
      <c r="AL105" s="34">
        <v>0.47860207500000002</v>
      </c>
      <c r="AM105" s="34">
        <v>0.63813609999999998</v>
      </c>
      <c r="AN105" s="34">
        <v>0</v>
      </c>
      <c r="AP105" s="103">
        <v>101</v>
      </c>
      <c r="AQ105" s="34">
        <f t="shared" si="106"/>
        <v>2.2204460492503131E-16</v>
      </c>
      <c r="AR105" s="34">
        <f t="shared" si="107"/>
        <v>0</v>
      </c>
      <c r="AS105" s="34">
        <f t="shared" si="108"/>
        <v>-8.6736173798840355E-19</v>
      </c>
      <c r="AT105" s="34">
        <f t="shared" si="109"/>
        <v>0</v>
      </c>
      <c r="AU105" s="34">
        <f t="shared" si="87"/>
        <v>0</v>
      </c>
      <c r="AV105" s="34">
        <f t="shared" si="110"/>
        <v>-2.8470690000000007E-2</v>
      </c>
      <c r="AW105" s="34">
        <f t="shared" si="111"/>
        <v>0</v>
      </c>
      <c r="AX105" s="34">
        <f t="shared" si="112"/>
        <v>1.1102230246251565E-16</v>
      </c>
      <c r="AY105" s="34">
        <f t="shared" si="113"/>
        <v>8.500000000000002E-2</v>
      </c>
    </row>
    <row r="106" spans="6:51">
      <c r="F106" s="82">
        <v>114</v>
      </c>
      <c r="G106" s="78">
        <f>Inputs!C105</f>
        <v>1.5956030999999999</v>
      </c>
      <c r="H106" s="78">
        <f>Inputs!D105</f>
        <v>0.92913489999999999</v>
      </c>
      <c r="I106" s="78">
        <f>Inputs!E105</f>
        <v>2.1562199999999998</v>
      </c>
      <c r="J106" s="78">
        <f>Inputs!F105</f>
        <v>0</v>
      </c>
      <c r="K106" s="78">
        <f>Inputs!G105</f>
        <v>0</v>
      </c>
      <c r="L106" s="78">
        <f t="shared" ref="L106:L114" si="114">W115+X115</f>
        <v>0</v>
      </c>
      <c r="M106" s="78">
        <f>Inputs!H105</f>
        <v>1.1435398000000001</v>
      </c>
      <c r="N106" s="78">
        <f>Inputs!I105</f>
        <v>1.9043512</v>
      </c>
      <c r="O106" s="78">
        <f>Inputs!J105</f>
        <v>0.95217560000000001</v>
      </c>
      <c r="P106" s="83">
        <f>Inputs!K105</f>
        <v>0</v>
      </c>
      <c r="Q106" s="83">
        <f t="shared" si="86"/>
        <v>8.6810246000000006</v>
      </c>
      <c r="R106" s="83"/>
      <c r="S106" s="82">
        <v>102</v>
      </c>
      <c r="T106" s="78">
        <f t="shared" si="88"/>
        <v>0.86248800000000014</v>
      </c>
      <c r="U106" s="78">
        <f t="shared" si="89"/>
        <v>0</v>
      </c>
      <c r="V106" s="78">
        <f t="shared" si="90"/>
        <v>1.1643588719999999E-2</v>
      </c>
      <c r="W106" s="78">
        <f t="shared" si="91"/>
        <v>3.7215758400000002E-4</v>
      </c>
      <c r="X106" s="78">
        <f t="shared" si="92"/>
        <v>0.20011950000000001</v>
      </c>
      <c r="Y106" s="78">
        <f t="shared" si="93"/>
        <v>0.16081028</v>
      </c>
      <c r="Z106" s="78">
        <f t="shared" si="94"/>
        <v>0.68918690000000005</v>
      </c>
      <c r="AA106" s="78">
        <f t="shared" si="95"/>
        <v>0.63813610000000009</v>
      </c>
      <c r="AB106" s="78">
        <f t="shared" si="96"/>
        <v>0.51000003400000005</v>
      </c>
      <c r="AC106" s="83">
        <f t="shared" si="97"/>
        <v>3.0727565603040001</v>
      </c>
      <c r="AE106" s="103">
        <v>102</v>
      </c>
      <c r="AF106" s="34">
        <v>0.86248800000000003</v>
      </c>
      <c r="AG106" s="34">
        <v>0</v>
      </c>
      <c r="AH106" s="34">
        <v>1.164358872E-2</v>
      </c>
      <c r="AI106" s="34">
        <v>3.7215758400000002E-4</v>
      </c>
      <c r="AJ106" s="34">
        <v>0.29932404000000001</v>
      </c>
      <c r="AK106" s="34">
        <v>0.2405282</v>
      </c>
      <c r="AL106" s="34">
        <v>0.68918690000000005</v>
      </c>
      <c r="AM106" s="34">
        <v>0.63813609999999998</v>
      </c>
      <c r="AN106" s="34">
        <v>0</v>
      </c>
      <c r="AP106" s="103">
        <v>102</v>
      </c>
      <c r="AQ106" s="34">
        <f t="shared" si="106"/>
        <v>1.1102230246251565E-16</v>
      </c>
      <c r="AR106" s="34">
        <f t="shared" si="107"/>
        <v>0</v>
      </c>
      <c r="AS106" s="34">
        <f t="shared" si="108"/>
        <v>-1.7347234759768071E-18</v>
      </c>
      <c r="AT106" s="34">
        <f t="shared" si="109"/>
        <v>0</v>
      </c>
      <c r="AU106" s="34">
        <f t="shared" si="87"/>
        <v>-9.9204540000000008E-2</v>
      </c>
      <c r="AV106" s="34">
        <f t="shared" si="110"/>
        <v>-7.9717919999999998E-2</v>
      </c>
      <c r="AW106" s="34">
        <f t="shared" si="111"/>
        <v>0</v>
      </c>
      <c r="AX106" s="34">
        <f t="shared" si="112"/>
        <v>1.1102230246251565E-16</v>
      </c>
      <c r="AY106" s="34">
        <f t="shared" si="113"/>
        <v>0.51000003400000005</v>
      </c>
    </row>
    <row r="107" spans="6:51">
      <c r="F107" s="82">
        <v>115</v>
      </c>
      <c r="G107" s="78">
        <f>Inputs!C106</f>
        <v>0.21170159999999999</v>
      </c>
      <c r="H107" s="78">
        <f>Inputs!D106</f>
        <v>0</v>
      </c>
      <c r="I107" s="78">
        <f>Inputs!E106</f>
        <v>0</v>
      </c>
      <c r="J107" s="78">
        <f>Inputs!F106</f>
        <v>0</v>
      </c>
      <c r="K107" s="78">
        <f>Inputs!G106</f>
        <v>0</v>
      </c>
      <c r="L107" s="78">
        <f t="shared" si="114"/>
        <v>0</v>
      </c>
      <c r="M107" s="78">
        <f>Inputs!H106</f>
        <v>0</v>
      </c>
      <c r="N107" s="78">
        <f>Inputs!I106</f>
        <v>0</v>
      </c>
      <c r="O107" s="78">
        <f>Inputs!J106</f>
        <v>0</v>
      </c>
      <c r="P107" s="83">
        <f>Inputs!K106</f>
        <v>0</v>
      </c>
      <c r="Q107" s="83">
        <f t="shared" si="86"/>
        <v>0.21170159999999999</v>
      </c>
      <c r="R107" s="83"/>
      <c r="S107" s="82">
        <v>103</v>
      </c>
      <c r="T107" s="78">
        <f t="shared" si="88"/>
        <v>1.99720856</v>
      </c>
      <c r="U107" s="78">
        <f t="shared" si="89"/>
        <v>0</v>
      </c>
      <c r="V107" s="78">
        <f t="shared" si="90"/>
        <v>1.6324547400000004E-2</v>
      </c>
      <c r="W107" s="78">
        <f t="shared" si="91"/>
        <v>7.1203627200000008E-6</v>
      </c>
      <c r="X107" s="78">
        <f t="shared" si="92"/>
        <v>3.8288167000000003E-3</v>
      </c>
      <c r="Y107" s="78">
        <f t="shared" si="93"/>
        <v>1.5315266999999999E-2</v>
      </c>
      <c r="Z107" s="78">
        <f t="shared" si="94"/>
        <v>0.37522405000000009</v>
      </c>
      <c r="AA107" s="78">
        <f t="shared" si="95"/>
        <v>0.50029874000000008</v>
      </c>
      <c r="AB107" s="78">
        <f t="shared" si="96"/>
        <v>8.500000000000002E-2</v>
      </c>
      <c r="AC107" s="83">
        <f t="shared" si="97"/>
        <v>2.99320710146272</v>
      </c>
      <c r="AE107" s="103">
        <v>103</v>
      </c>
      <c r="AF107" s="34">
        <v>1.99720856</v>
      </c>
      <c r="AG107" s="34">
        <v>0</v>
      </c>
      <c r="AH107" s="34">
        <v>1.63245474E-2</v>
      </c>
      <c r="AI107" s="34">
        <v>7.1203627199999999E-6</v>
      </c>
      <c r="AJ107" s="34">
        <v>5.7268629999999996E-3</v>
      </c>
      <c r="AK107" s="34">
        <v>2.2907453000000001E-2</v>
      </c>
      <c r="AL107" s="34">
        <v>0.37522404999999998</v>
      </c>
      <c r="AM107" s="34">
        <v>0.50029873999999996</v>
      </c>
      <c r="AN107" s="34">
        <v>0</v>
      </c>
      <c r="AP107" s="103">
        <v>103</v>
      </c>
      <c r="AQ107" s="34">
        <f t="shared" si="106"/>
        <v>0</v>
      </c>
      <c r="AR107" s="34">
        <f t="shared" si="107"/>
        <v>0</v>
      </c>
      <c r="AS107" s="34">
        <f t="shared" si="108"/>
        <v>3.4694469519536142E-18</v>
      </c>
      <c r="AT107" s="34">
        <f t="shared" si="109"/>
        <v>8.4703294725430034E-22</v>
      </c>
      <c r="AU107" s="34">
        <f t="shared" si="87"/>
        <v>-1.8980462999999993E-3</v>
      </c>
      <c r="AV107" s="34">
        <f t="shared" si="110"/>
        <v>-7.5921860000000025E-3</v>
      </c>
      <c r="AW107" s="34">
        <f t="shared" si="111"/>
        <v>1.1102230246251565E-16</v>
      </c>
      <c r="AX107" s="34">
        <f t="shared" si="112"/>
        <v>1.1102230246251565E-16</v>
      </c>
      <c r="AY107" s="34">
        <f t="shared" si="113"/>
        <v>8.500000000000002E-2</v>
      </c>
    </row>
    <row r="108" spans="6:51">
      <c r="F108" s="82">
        <v>120</v>
      </c>
      <c r="G108" s="78">
        <f>Inputs!C107</f>
        <v>4.2915315999999999</v>
      </c>
      <c r="H108" s="78">
        <f>Inputs!D107</f>
        <v>3.0840483000000001</v>
      </c>
      <c r="I108" s="78">
        <f>Inputs!E107</f>
        <v>0</v>
      </c>
      <c r="J108" s="78">
        <f>Inputs!F107</f>
        <v>0</v>
      </c>
      <c r="K108" s="78">
        <f>Inputs!G107</f>
        <v>0</v>
      </c>
      <c r="L108" s="78">
        <f t="shared" si="114"/>
        <v>0</v>
      </c>
      <c r="M108" s="78">
        <f>Inputs!H107</f>
        <v>0</v>
      </c>
      <c r="N108" s="78">
        <f>Inputs!I107</f>
        <v>0.51050890000000004</v>
      </c>
      <c r="O108" s="78">
        <f>Inputs!J107</f>
        <v>0.45945796</v>
      </c>
      <c r="P108" s="83">
        <f>Inputs!K107</f>
        <v>0</v>
      </c>
      <c r="Q108" s="83">
        <f t="shared" si="86"/>
        <v>8.3455467599999995</v>
      </c>
      <c r="R108" s="83"/>
      <c r="S108" s="82">
        <v>104</v>
      </c>
      <c r="T108" s="78">
        <f t="shared" si="88"/>
        <v>1.8968462400000003</v>
      </c>
      <c r="U108" s="78">
        <f t="shared" si="89"/>
        <v>0</v>
      </c>
      <c r="V108" s="78">
        <f t="shared" si="90"/>
        <v>2.4486821999999998E-2</v>
      </c>
      <c r="W108" s="78">
        <f t="shared" si="91"/>
        <v>2.0506640000000001E-4</v>
      </c>
      <c r="X108" s="78">
        <f t="shared" si="92"/>
        <v>0.11026991000000001</v>
      </c>
      <c r="Y108" s="78">
        <f t="shared" si="93"/>
        <v>6.4324107000000005E-2</v>
      </c>
      <c r="Z108" s="78">
        <f t="shared" si="94"/>
        <v>0.37522405000000009</v>
      </c>
      <c r="AA108" s="78">
        <f t="shared" si="95"/>
        <v>0.50029874000000008</v>
      </c>
      <c r="AB108" s="78">
        <f t="shared" si="96"/>
        <v>0.51000003400000005</v>
      </c>
      <c r="AC108" s="83">
        <f t="shared" si="97"/>
        <v>3.4816549694000001</v>
      </c>
      <c r="AE108" s="103">
        <v>104</v>
      </c>
      <c r="AF108" s="34">
        <v>1.8968462399999999</v>
      </c>
      <c r="AG108" s="34">
        <v>0</v>
      </c>
      <c r="AH108" s="34">
        <v>2.4486821999999998E-2</v>
      </c>
      <c r="AI108" s="34">
        <v>2.0506640000000001E-4</v>
      </c>
      <c r="AJ108" s="34">
        <v>0.16493362</v>
      </c>
      <c r="AK108" s="34">
        <v>9.6211270000000002E-2</v>
      </c>
      <c r="AL108" s="34">
        <v>0.37522404999999998</v>
      </c>
      <c r="AM108" s="34">
        <v>0.50029873999999996</v>
      </c>
      <c r="AN108" s="34">
        <v>0</v>
      </c>
      <c r="AP108" s="103">
        <v>104</v>
      </c>
      <c r="AQ108" s="34">
        <f t="shared" si="106"/>
        <v>4.4408920985006262E-16</v>
      </c>
      <c r="AR108" s="34">
        <f t="shared" si="107"/>
        <v>0</v>
      </c>
      <c r="AS108" s="34">
        <f t="shared" si="108"/>
        <v>0</v>
      </c>
      <c r="AT108" s="34">
        <f t="shared" si="109"/>
        <v>0</v>
      </c>
      <c r="AU108" s="34">
        <f t="shared" si="87"/>
        <v>-5.466370999999999E-2</v>
      </c>
      <c r="AV108" s="34">
        <f t="shared" si="110"/>
        <v>-3.1887162999999996E-2</v>
      </c>
      <c r="AW108" s="34">
        <f t="shared" si="111"/>
        <v>1.1102230246251565E-16</v>
      </c>
      <c r="AX108" s="34">
        <f t="shared" si="112"/>
        <v>1.1102230246251565E-16</v>
      </c>
      <c r="AY108" s="34">
        <f t="shared" si="113"/>
        <v>0.51000003400000005</v>
      </c>
    </row>
    <row r="109" spans="6:51">
      <c r="F109" s="82">
        <v>121</v>
      </c>
      <c r="G109" s="78">
        <f>Inputs!C108</f>
        <v>3.1559222</v>
      </c>
      <c r="H109" s="78">
        <f>Inputs!D108</f>
        <v>2.4672382000000002</v>
      </c>
      <c r="I109" s="78">
        <f>Inputs!E108</f>
        <v>2.3522403000000001</v>
      </c>
      <c r="J109" s="78">
        <f>Inputs!F108</f>
        <v>5.3402709999999997E-5</v>
      </c>
      <c r="K109" s="78">
        <f>Inputs!G108</f>
        <v>1.3783738999999999</v>
      </c>
      <c r="L109" s="78">
        <f t="shared" si="114"/>
        <v>1.3792283433600002E-2</v>
      </c>
      <c r="M109" s="78">
        <f>Inputs!H108</f>
        <v>0</v>
      </c>
      <c r="N109" s="78">
        <f>Inputs!I108</f>
        <v>28.716121999999999</v>
      </c>
      <c r="O109" s="78">
        <f>Inputs!J108</f>
        <v>0.40840712000000001</v>
      </c>
      <c r="P109" s="83">
        <f>Inputs!K108</f>
        <v>0</v>
      </c>
      <c r="Q109" s="83">
        <f t="shared" si="86"/>
        <v>38.478357122710001</v>
      </c>
      <c r="R109" s="83"/>
      <c r="S109" s="82">
        <v>105</v>
      </c>
      <c r="T109" s="78">
        <f t="shared" si="88"/>
        <v>1.94870016</v>
      </c>
      <c r="U109" s="78">
        <f t="shared" si="89"/>
        <v>0.7073448400000002</v>
      </c>
      <c r="V109" s="78">
        <f t="shared" si="90"/>
        <v>1.7124309000000001E-2</v>
      </c>
      <c r="W109" s="78">
        <f t="shared" si="91"/>
        <v>7.1203627200000008E-6</v>
      </c>
      <c r="X109" s="78">
        <f t="shared" si="92"/>
        <v>3.8288167000000003E-3</v>
      </c>
      <c r="Y109" s="78">
        <f t="shared" si="93"/>
        <v>1.5315266999999999E-2</v>
      </c>
      <c r="Z109" s="78">
        <f t="shared" si="94"/>
        <v>0.37522406500000005</v>
      </c>
      <c r="AA109" s="78">
        <f t="shared" si="95"/>
        <v>0.50029874000000008</v>
      </c>
      <c r="AB109" s="78">
        <f t="shared" si="96"/>
        <v>8.500000000000002E-2</v>
      </c>
      <c r="AC109" s="83">
        <f t="shared" si="97"/>
        <v>3.65284331806272</v>
      </c>
      <c r="AE109" s="103">
        <v>105</v>
      </c>
      <c r="AF109" s="34">
        <v>1.94870016</v>
      </c>
      <c r="AG109" s="34">
        <v>0.70734483999999997</v>
      </c>
      <c r="AH109" s="34">
        <v>1.7124309000000001E-2</v>
      </c>
      <c r="AI109" s="34">
        <v>7.1203627199999999E-6</v>
      </c>
      <c r="AJ109" s="34">
        <v>5.7268629999999996E-3</v>
      </c>
      <c r="AK109" s="34">
        <v>2.2907453000000001E-2</v>
      </c>
      <c r="AL109" s="34">
        <v>0.375224065</v>
      </c>
      <c r="AM109" s="34">
        <v>0.50029873999999996</v>
      </c>
      <c r="AN109" s="34">
        <v>0</v>
      </c>
      <c r="AP109" s="103">
        <v>105</v>
      </c>
      <c r="AQ109" s="34">
        <f t="shared" si="106"/>
        <v>0</v>
      </c>
      <c r="AR109" s="34">
        <f t="shared" si="107"/>
        <v>2.2204460492503131E-16</v>
      </c>
      <c r="AS109" s="34">
        <f t="shared" si="108"/>
        <v>0</v>
      </c>
      <c r="AT109" s="34">
        <f t="shared" si="109"/>
        <v>8.4703294725430034E-22</v>
      </c>
      <c r="AU109" s="34">
        <f t="shared" si="87"/>
        <v>-1.8980462999999993E-3</v>
      </c>
      <c r="AV109" s="34">
        <f t="shared" si="110"/>
        <v>-7.5921860000000025E-3</v>
      </c>
      <c r="AW109" s="34">
        <f t="shared" si="111"/>
        <v>5.5511151231257827E-17</v>
      </c>
      <c r="AX109" s="34">
        <f t="shared" si="112"/>
        <v>1.1102230246251565E-16</v>
      </c>
      <c r="AY109" s="34">
        <f t="shared" si="113"/>
        <v>8.500000000000002E-2</v>
      </c>
    </row>
    <row r="110" spans="6:51">
      <c r="F110" s="82">
        <v>123</v>
      </c>
      <c r="G110" s="78">
        <f>Inputs!C109</f>
        <v>15.681602</v>
      </c>
      <c r="H110" s="78">
        <f>Inputs!D109</f>
        <v>3.0491997999999998</v>
      </c>
      <c r="I110" s="78">
        <f>Inputs!E109</f>
        <v>0.62073003999999998</v>
      </c>
      <c r="J110" s="78">
        <f>Inputs!F109</f>
        <v>0</v>
      </c>
      <c r="K110" s="78">
        <f>Inputs!G109</f>
        <v>0</v>
      </c>
      <c r="L110" s="78">
        <f t="shared" si="114"/>
        <v>0</v>
      </c>
      <c r="M110" s="78">
        <f>Inputs!H109</f>
        <v>0.57432240000000001</v>
      </c>
      <c r="N110" s="78">
        <f>Inputs!I109</f>
        <v>0.57432240000000001</v>
      </c>
      <c r="O110" s="78">
        <f>Inputs!J109</f>
        <v>0.57432240000000001</v>
      </c>
      <c r="P110" s="83">
        <f>Inputs!K109</f>
        <v>0</v>
      </c>
      <c r="Q110" s="83">
        <f t="shared" si="86"/>
        <v>21.074499039999999</v>
      </c>
      <c r="R110" s="83"/>
      <c r="S110" s="82">
        <v>106</v>
      </c>
      <c r="T110" s="78">
        <f t="shared" si="88"/>
        <v>0.16065800000000002</v>
      </c>
      <c r="U110" s="78">
        <f t="shared" si="89"/>
        <v>2.6584668000000006E-2</v>
      </c>
      <c r="V110" s="78">
        <f t="shared" si="90"/>
        <v>1.29373227E-2</v>
      </c>
      <c r="W110" s="78">
        <f t="shared" si="91"/>
        <v>1.10949464E-4</v>
      </c>
      <c r="X110" s="78">
        <f t="shared" si="92"/>
        <v>6.7540320000000001E-2</v>
      </c>
      <c r="Y110" s="78">
        <f t="shared" si="93"/>
        <v>0</v>
      </c>
      <c r="Z110" s="78">
        <f t="shared" si="94"/>
        <v>0.33770160000000005</v>
      </c>
      <c r="AA110" s="78">
        <f t="shared" si="95"/>
        <v>0</v>
      </c>
      <c r="AB110" s="78">
        <f t="shared" si="96"/>
        <v>8.500000000000002E-2</v>
      </c>
      <c r="AC110" s="83">
        <f t="shared" si="97"/>
        <v>0.69053286016400017</v>
      </c>
      <c r="AE110" s="103">
        <v>106</v>
      </c>
      <c r="AF110" s="34">
        <v>0.160658</v>
      </c>
      <c r="AG110" s="34">
        <v>2.6584667999999999E-2</v>
      </c>
      <c r="AH110" s="34">
        <v>1.29373227E-2</v>
      </c>
      <c r="AI110" s="34">
        <v>1.10949464E-4</v>
      </c>
      <c r="AJ110" s="34">
        <v>9.2182440000000004E-2</v>
      </c>
      <c r="AK110" s="34">
        <v>0</v>
      </c>
      <c r="AL110" s="34">
        <v>0.33770159999999999</v>
      </c>
      <c r="AM110" s="34">
        <v>0</v>
      </c>
      <c r="AN110" s="34">
        <v>0</v>
      </c>
      <c r="AP110" s="103">
        <v>106</v>
      </c>
      <c r="AQ110" s="34">
        <f t="shared" si="106"/>
        <v>2.7755575615628914E-17</v>
      </c>
      <c r="AR110" s="34">
        <f t="shared" si="107"/>
        <v>6.9388939039072284E-18</v>
      </c>
      <c r="AS110" s="34">
        <f t="shared" si="108"/>
        <v>0</v>
      </c>
      <c r="AT110" s="34">
        <f t="shared" si="109"/>
        <v>0</v>
      </c>
      <c r="AU110" s="34">
        <f t="shared" si="87"/>
        <v>-2.4642120000000003E-2</v>
      </c>
      <c r="AV110" s="34">
        <f t="shared" si="110"/>
        <v>0</v>
      </c>
      <c r="AW110" s="34">
        <f t="shared" si="111"/>
        <v>5.5511151231257827E-17</v>
      </c>
      <c r="AX110" s="34">
        <f t="shared" si="112"/>
        <v>0</v>
      </c>
      <c r="AY110" s="34">
        <f t="shared" si="113"/>
        <v>8.500000000000002E-2</v>
      </c>
    </row>
    <row r="111" spans="6:51">
      <c r="F111" s="82">
        <v>124</v>
      </c>
      <c r="G111" s="78">
        <f>Inputs!C110</f>
        <v>2.4902381999999998</v>
      </c>
      <c r="H111" s="78">
        <f>Inputs!D110</f>
        <v>2.5030123999999998</v>
      </c>
      <c r="I111" s="78">
        <f>Inputs!E110</f>
        <v>0.69608879999999995</v>
      </c>
      <c r="J111" s="78">
        <f>Inputs!F110</f>
        <v>1.7088869E-6</v>
      </c>
      <c r="K111" s="78">
        <f>Inputs!G110</f>
        <v>2.9405312999999999E-2</v>
      </c>
      <c r="L111" s="78">
        <f t="shared" si="114"/>
        <v>2.9432655190400001E-4</v>
      </c>
      <c r="M111" s="78">
        <f>Inputs!H110</f>
        <v>9.8017710000000008E-3</v>
      </c>
      <c r="N111" s="78">
        <f>Inputs!I110</f>
        <v>7.8414170000000005E-2</v>
      </c>
      <c r="O111" s="78">
        <f>Inputs!J110</f>
        <v>3.9207086000000002E-2</v>
      </c>
      <c r="P111" s="83">
        <f>Inputs!K110</f>
        <v>0</v>
      </c>
      <c r="Q111" s="83">
        <f t="shared" si="86"/>
        <v>5.8461694488869007</v>
      </c>
      <c r="R111" s="83"/>
      <c r="S111" s="82">
        <v>107</v>
      </c>
      <c r="T111" s="78">
        <f t="shared" si="88"/>
        <v>0.32268555200000004</v>
      </c>
      <c r="U111" s="78">
        <f t="shared" si="89"/>
        <v>4.85633101E-2</v>
      </c>
      <c r="V111" s="78">
        <f t="shared" si="90"/>
        <v>6.0705444600000005E-2</v>
      </c>
      <c r="W111" s="78">
        <f t="shared" si="91"/>
        <v>9.3039401600000012E-7</v>
      </c>
      <c r="X111" s="78">
        <f t="shared" si="92"/>
        <v>1.0005974000000001E-3</v>
      </c>
      <c r="Y111" s="78">
        <f t="shared" si="93"/>
        <v>0.50029873000000014</v>
      </c>
      <c r="Z111" s="78">
        <f t="shared" si="94"/>
        <v>1.0005974000000001E-2</v>
      </c>
      <c r="AA111" s="78">
        <f t="shared" si="95"/>
        <v>2.0011948000000002E-2</v>
      </c>
      <c r="AB111" s="78">
        <f t="shared" si="96"/>
        <v>0.51000003400000005</v>
      </c>
      <c r="AC111" s="83">
        <f t="shared" si="97"/>
        <v>1.4732725204940165</v>
      </c>
      <c r="AE111" s="103">
        <v>107</v>
      </c>
      <c r="AF111" s="34">
        <v>0.32268555199999999</v>
      </c>
      <c r="AG111" s="34">
        <v>4.85633101E-2</v>
      </c>
      <c r="AH111" s="34">
        <v>6.0705444599999998E-2</v>
      </c>
      <c r="AI111" s="34">
        <v>9.3039401600000002E-7</v>
      </c>
      <c r="AJ111" s="34">
        <v>1.9402611E-3</v>
      </c>
      <c r="AK111" s="34">
        <v>1.1927527600000001</v>
      </c>
      <c r="AL111" s="34">
        <v>1.0005974000000001E-2</v>
      </c>
      <c r="AM111" s="34">
        <v>2.0011948000000002E-2</v>
      </c>
      <c r="AN111" s="34">
        <v>0</v>
      </c>
      <c r="AP111" s="103">
        <v>107</v>
      </c>
      <c r="AQ111" s="34">
        <f t="shared" si="106"/>
        <v>5.5511151231257827E-17</v>
      </c>
      <c r="AR111" s="34">
        <f t="shared" si="107"/>
        <v>0</v>
      </c>
      <c r="AS111" s="34">
        <f t="shared" si="108"/>
        <v>6.9388939039072284E-18</v>
      </c>
      <c r="AT111" s="34">
        <f t="shared" si="109"/>
        <v>1.0587911840678754E-22</v>
      </c>
      <c r="AU111" s="34">
        <f t="shared" si="87"/>
        <v>-9.3966369999999989E-4</v>
      </c>
      <c r="AV111" s="34">
        <f t="shared" si="110"/>
        <v>-0.69245402999999994</v>
      </c>
      <c r="AW111" s="34">
        <f t="shared" si="111"/>
        <v>0</v>
      </c>
      <c r="AX111" s="34">
        <f t="shared" si="112"/>
        <v>0</v>
      </c>
      <c r="AY111" s="34">
        <f t="shared" si="113"/>
        <v>0.51000003400000005</v>
      </c>
    </row>
    <row r="112" spans="6:51">
      <c r="F112" s="82">
        <v>125</v>
      </c>
      <c r="G112" s="78">
        <f>Inputs!C111</f>
        <v>12.448577999999999</v>
      </c>
      <c r="H112" s="78">
        <f>Inputs!D111</f>
        <v>3.9204004000000001</v>
      </c>
      <c r="I112" s="78">
        <f>Inputs!E111</f>
        <v>0.83853005999999997</v>
      </c>
      <c r="J112" s="78">
        <f>Inputs!F111</f>
        <v>1.0413529E-5</v>
      </c>
      <c r="K112" s="78">
        <f>Inputs!G111</f>
        <v>0.20675609</v>
      </c>
      <c r="L112" s="78">
        <f t="shared" si="114"/>
        <v>2.0692270646400003E-3</v>
      </c>
      <c r="M112" s="78">
        <f>Inputs!H111</f>
        <v>1.6885079999999999</v>
      </c>
      <c r="N112" s="78">
        <f>Inputs!I111</f>
        <v>1.5008961000000001</v>
      </c>
      <c r="O112" s="78">
        <f>Inputs!J111</f>
        <v>0.75044805000000003</v>
      </c>
      <c r="P112" s="83">
        <f>Inputs!K111</f>
        <v>0</v>
      </c>
      <c r="Q112" s="83">
        <f t="shared" si="86"/>
        <v>21.354127113528996</v>
      </c>
      <c r="R112" s="83"/>
      <c r="S112" s="82">
        <v>109</v>
      </c>
      <c r="T112" s="78">
        <f t="shared" si="88"/>
        <v>1.64552272</v>
      </c>
      <c r="U112" s="78">
        <f t="shared" si="89"/>
        <v>1.73096567</v>
      </c>
      <c r="V112" s="78">
        <f t="shared" si="90"/>
        <v>0.187614684</v>
      </c>
      <c r="W112" s="78">
        <f t="shared" si="91"/>
        <v>1.28166528E-5</v>
      </c>
      <c r="X112" s="78">
        <f t="shared" si="92"/>
        <v>1.0337803000000001E-2</v>
      </c>
      <c r="Y112" s="78">
        <f t="shared" si="93"/>
        <v>2.4666317000000007E-2</v>
      </c>
      <c r="Z112" s="78">
        <f t="shared" si="94"/>
        <v>0.15792666500000002</v>
      </c>
      <c r="AA112" s="78">
        <f t="shared" si="95"/>
        <v>0.12634134</v>
      </c>
      <c r="AB112" s="78">
        <f t="shared" si="96"/>
        <v>5.0999999999999997E-2</v>
      </c>
      <c r="AC112" s="83">
        <f t="shared" si="97"/>
        <v>3.9343880156528006</v>
      </c>
      <c r="AE112" s="103">
        <v>109</v>
      </c>
      <c r="AF112" s="34">
        <v>1.64552272</v>
      </c>
      <c r="AG112" s="34">
        <v>1.73096567</v>
      </c>
      <c r="AH112" s="34">
        <v>0.187614684</v>
      </c>
      <c r="AI112" s="34">
        <v>1.28166528E-5</v>
      </c>
      <c r="AJ112" s="34">
        <v>1.3529711E-2</v>
      </c>
      <c r="AK112" s="34">
        <v>5.0975199999999998E-2</v>
      </c>
      <c r="AL112" s="34">
        <v>0.15792666499999999</v>
      </c>
      <c r="AM112" s="34">
        <v>0.12634134</v>
      </c>
      <c r="AN112" s="34">
        <v>0</v>
      </c>
      <c r="AP112" s="103">
        <v>109</v>
      </c>
      <c r="AQ112" s="34">
        <f t="shared" si="106"/>
        <v>0</v>
      </c>
      <c r="AR112" s="34">
        <f t="shared" si="107"/>
        <v>0</v>
      </c>
      <c r="AS112" s="34">
        <f t="shared" si="108"/>
        <v>0</v>
      </c>
      <c r="AT112" s="34">
        <f t="shared" si="109"/>
        <v>0</v>
      </c>
      <c r="AU112" s="34">
        <f t="shared" si="87"/>
        <v>-3.1919079999999985E-3</v>
      </c>
      <c r="AV112" s="34">
        <f t="shared" si="110"/>
        <v>-2.6308882999999991E-2</v>
      </c>
      <c r="AW112" s="34">
        <f t="shared" si="111"/>
        <v>2.7755575615628914E-17</v>
      </c>
      <c r="AX112" s="34">
        <f t="shared" si="112"/>
        <v>0</v>
      </c>
      <c r="AY112" s="34">
        <f t="shared" si="113"/>
        <v>5.0999999999999997E-2</v>
      </c>
    </row>
    <row r="113" spans="6:51">
      <c r="F113" s="82">
        <v>129</v>
      </c>
      <c r="G113" s="78">
        <f>Inputs!C112</f>
        <v>13.721399</v>
      </c>
      <c r="H113" s="78">
        <f>Inputs!D112</f>
        <v>7.8408011999999996</v>
      </c>
      <c r="I113" s="78">
        <f>Inputs!E112</f>
        <v>3.1363199000000002</v>
      </c>
      <c r="J113" s="78">
        <f>Inputs!F112</f>
        <v>0</v>
      </c>
      <c r="K113" s="78">
        <f>Inputs!G112</f>
        <v>0</v>
      </c>
      <c r="L113" s="78">
        <f t="shared" si="114"/>
        <v>0</v>
      </c>
      <c r="M113" s="78">
        <f>Inputs!H112</f>
        <v>1.9144086</v>
      </c>
      <c r="N113" s="78">
        <f>Inputs!I112</f>
        <v>1.7867812999999999</v>
      </c>
      <c r="O113" s="78">
        <f>Inputs!J112</f>
        <v>1.5315266999999999</v>
      </c>
      <c r="P113" s="83">
        <f>Inputs!K112</f>
        <v>0</v>
      </c>
      <c r="Q113" s="83">
        <f t="shared" si="86"/>
        <v>29.931236700000003</v>
      </c>
      <c r="R113" s="83"/>
      <c r="S113" s="82">
        <v>110</v>
      </c>
      <c r="T113" s="78">
        <f t="shared" si="88"/>
        <v>0.96180480000000013</v>
      </c>
      <c r="U113" s="78">
        <f t="shared" si="89"/>
        <v>1.8050174999999999</v>
      </c>
      <c r="V113" s="78">
        <f t="shared" si="90"/>
        <v>0.45280623600000003</v>
      </c>
      <c r="W113" s="78">
        <f t="shared" si="91"/>
        <v>0</v>
      </c>
      <c r="X113" s="78">
        <f t="shared" si="92"/>
        <v>0</v>
      </c>
      <c r="Y113" s="78">
        <f t="shared" si="93"/>
        <v>2.9356982999999996E-2</v>
      </c>
      <c r="Z113" s="78">
        <f t="shared" si="94"/>
        <v>0.10793009000000001</v>
      </c>
      <c r="AA113" s="78">
        <f t="shared" si="95"/>
        <v>8.6344069999999995E-2</v>
      </c>
      <c r="AB113" s="78">
        <f t="shared" si="96"/>
        <v>0</v>
      </c>
      <c r="AC113" s="83">
        <f t="shared" si="97"/>
        <v>3.4432596790000001</v>
      </c>
      <c r="AE113" s="103">
        <v>110</v>
      </c>
      <c r="AF113" s="110">
        <v>0.96180480000000002</v>
      </c>
      <c r="AG113" s="110">
        <v>1.8050174999999999</v>
      </c>
      <c r="AH113" s="112">
        <v>0.45280623599999997</v>
      </c>
      <c r="AI113" s="110">
        <v>0</v>
      </c>
      <c r="AJ113" s="110">
        <v>0</v>
      </c>
      <c r="AK113" s="112">
        <v>7.4342660000000005E-2</v>
      </c>
      <c r="AL113" s="110">
        <v>0.10793009000000001</v>
      </c>
      <c r="AM113" s="110">
        <v>8.6344069999999995E-2</v>
      </c>
      <c r="AN113" s="110">
        <v>0</v>
      </c>
      <c r="AP113" s="103">
        <v>110</v>
      </c>
      <c r="AQ113" s="34">
        <f t="shared" si="106"/>
        <v>1.1102230246251565E-16</v>
      </c>
      <c r="AR113" s="34">
        <f t="shared" si="107"/>
        <v>0</v>
      </c>
      <c r="AS113" s="34">
        <f t="shared" si="108"/>
        <v>5.5511151231257827E-17</v>
      </c>
      <c r="AT113" s="34">
        <f t="shared" si="109"/>
        <v>0</v>
      </c>
      <c r="AU113" s="34">
        <f t="shared" si="87"/>
        <v>0</v>
      </c>
      <c r="AV113" s="34">
        <f t="shared" si="110"/>
        <v>-4.4985677000000009E-2</v>
      </c>
      <c r="AW113" s="34">
        <f t="shared" si="111"/>
        <v>0</v>
      </c>
      <c r="AX113" s="34">
        <f t="shared" si="112"/>
        <v>0</v>
      </c>
      <c r="AY113" s="34">
        <f t="shared" si="113"/>
        <v>0</v>
      </c>
    </row>
    <row r="114" spans="6:51">
      <c r="F114" s="82">
        <v>131</v>
      </c>
      <c r="G114" s="78">
        <f>Inputs!C113</f>
        <v>0.64229219999999998</v>
      </c>
      <c r="H114" s="78">
        <f>Inputs!D113</f>
        <v>0</v>
      </c>
      <c r="I114" s="78">
        <f>Inputs!E113</f>
        <v>0</v>
      </c>
      <c r="J114" s="78">
        <f>Inputs!F113</f>
        <v>0</v>
      </c>
      <c r="K114" s="78">
        <f>Inputs!G113</f>
        <v>0</v>
      </c>
      <c r="L114" s="78">
        <f t="shared" si="114"/>
        <v>0</v>
      </c>
      <c r="M114" s="78">
        <f>Inputs!H113</f>
        <v>0</v>
      </c>
      <c r="N114" s="78">
        <f>Inputs!I113</f>
        <v>0</v>
      </c>
      <c r="O114" s="78">
        <f>Inputs!J113</f>
        <v>0</v>
      </c>
      <c r="P114" s="83">
        <f>Inputs!K113</f>
        <v>0</v>
      </c>
      <c r="Q114" s="83">
        <f t="shared" si="86"/>
        <v>0.64229219999999998</v>
      </c>
      <c r="R114" s="83"/>
      <c r="T114" s="78"/>
      <c r="U114" s="78"/>
      <c r="V114" s="78"/>
      <c r="W114" s="78"/>
      <c r="X114" s="78"/>
      <c r="Y114" s="78"/>
      <c r="Z114" s="78"/>
      <c r="AA114" s="78"/>
      <c r="AB114" s="78"/>
      <c r="AC114" s="83"/>
      <c r="AF114" s="34"/>
      <c r="AG114" s="34"/>
      <c r="AH114" s="112">
        <v>0.46</v>
      </c>
      <c r="AI114" s="34"/>
      <c r="AJ114" s="34"/>
      <c r="AK114" s="112">
        <v>0.03</v>
      </c>
      <c r="AL114" s="34"/>
      <c r="AM114" s="34"/>
      <c r="AN114" s="34"/>
      <c r="AU114" s="34" t="str">
        <f t="shared" si="87"/>
        <v/>
      </c>
    </row>
    <row r="115" spans="6:51">
      <c r="F115" s="82">
        <v>133</v>
      </c>
      <c r="G115" s="78">
        <f>Inputs!C114</f>
        <v>0.54232203999999995</v>
      </c>
      <c r="H115" s="78">
        <f>Inputs!D114</f>
        <v>0</v>
      </c>
      <c r="I115" s="78">
        <f>Inputs!E114</f>
        <v>0</v>
      </c>
      <c r="J115" s="78">
        <f>Inputs!F114</f>
        <v>0</v>
      </c>
      <c r="K115" s="78">
        <f>Inputs!G114</f>
        <v>0</v>
      </c>
      <c r="L115" s="78">
        <f>W125+X125</f>
        <v>0</v>
      </c>
      <c r="M115" s="78">
        <f>Inputs!H114</f>
        <v>0</v>
      </c>
      <c r="N115" s="78">
        <f>Inputs!I114</f>
        <v>0</v>
      </c>
      <c r="O115" s="78">
        <f>Inputs!J114</f>
        <v>0</v>
      </c>
      <c r="P115" s="83">
        <f>Inputs!K114</f>
        <v>0</v>
      </c>
      <c r="Q115" s="83">
        <f t="shared" si="86"/>
        <v>0.54232203999999995</v>
      </c>
      <c r="R115" s="83"/>
      <c r="S115" s="82">
        <v>114</v>
      </c>
      <c r="T115" s="78">
        <f t="shared" ref="T115:T123" si="115">($C$2*G106*$B$5)+($C$2*G106*$C$5)</f>
        <v>0.25529649599999998</v>
      </c>
      <c r="U115" s="78">
        <f t="shared" ref="U115:U123" si="116">($C$2*H106*$B$6)+($C$2*H106*$C$6)</f>
        <v>0.15795293300000002</v>
      </c>
      <c r="V115" s="78">
        <f t="shared" ref="V115:V123" si="117">($C$2*I106*$B$7)+($C$2*I106*$C$7)</f>
        <v>0.38811959999999995</v>
      </c>
      <c r="W115" s="78">
        <f t="shared" ref="W115:W123" si="118">($C$2*J106*$B$8)+($C$2*J106*$C$8)+($C$2*J106*$D$8)</f>
        <v>0</v>
      </c>
      <c r="X115" s="78">
        <f t="shared" ref="X115:X123" si="119">($C$2*K106*$B$9)+($C$2*K106*$C$9)+($C$2*K106*$D$9)</f>
        <v>0</v>
      </c>
      <c r="Y115" s="78">
        <f t="shared" ref="Y115:Y123" si="120">($C$2*M106*$B$10)+($C$2*M106*$C$10)+($C$2*M106*$D$10)</f>
        <v>1.1435398000000001E-2</v>
      </c>
      <c r="Z115" s="78">
        <f t="shared" ref="Z115:Z123" si="121">($C$2*N106*$B$11)+($C$2*N106*$C$11)+($C$2*N106*$D$11)</f>
        <v>9.5217560000000007E-2</v>
      </c>
      <c r="AA115" s="78">
        <f t="shared" ref="AA115:AA123" si="122">($C$2*O106*$B$12)+($C$2*O106*$C$12)+($C$2*O106*$D$12)</f>
        <v>9.5217560000000007E-2</v>
      </c>
      <c r="AB115" s="78">
        <f t="shared" ref="AB115:AB123" si="123">($C$2*P106*$B$13)+($C$2*P106*$C$13)</f>
        <v>0</v>
      </c>
      <c r="AC115" s="83">
        <f t="shared" ref="AC115:AC123" si="124">SUM(T115,U115,V115,W115,X115,Y115,Z115,AA115,AB115)</f>
        <v>1.003239547</v>
      </c>
      <c r="AE115" s="103">
        <v>114</v>
      </c>
      <c r="AF115" s="34">
        <v>0.25529649599999998</v>
      </c>
      <c r="AG115" s="34">
        <v>0.15795293299999999</v>
      </c>
      <c r="AH115" s="34">
        <v>0.38811960000000001</v>
      </c>
      <c r="AI115" s="34">
        <v>0</v>
      </c>
      <c r="AJ115" s="34">
        <v>0</v>
      </c>
      <c r="AK115" s="34">
        <v>2.0066924E-2</v>
      </c>
      <c r="AL115" s="34">
        <v>9.5217560000000007E-2</v>
      </c>
      <c r="AM115" s="34">
        <v>9.5217560000000007E-2</v>
      </c>
      <c r="AN115" s="34">
        <v>0</v>
      </c>
      <c r="AP115" s="103">
        <v>114</v>
      </c>
      <c r="AQ115" s="34">
        <f t="shared" ref="AQ115:AQ123" si="125">IF(T115="","",(T115-AF115))</f>
        <v>0</v>
      </c>
      <c r="AR115" s="34">
        <f t="shared" ref="AR115:AR123" si="126">IF(U115="","",(U115-AG115))</f>
        <v>2.7755575615628914E-17</v>
      </c>
      <c r="AS115" s="34">
        <f t="shared" ref="AS115:AS123" si="127">IF(V115="","",(V115-AH115))</f>
        <v>-5.5511151231257827E-17</v>
      </c>
      <c r="AT115" s="34">
        <f t="shared" ref="AT115:AT123" si="128">IF(W115="","",(W115-AI115))</f>
        <v>0</v>
      </c>
      <c r="AU115" s="34">
        <f t="shared" si="87"/>
        <v>0</v>
      </c>
      <c r="AV115" s="34">
        <f t="shared" ref="AV115:AV123" si="129">IF(Y115="","",(Y115-AK115))</f>
        <v>-8.6315259999999987E-3</v>
      </c>
      <c r="AW115" s="34">
        <f t="shared" ref="AW115:AW123" si="130">IF(Z115="","",(Z115-AL115))</f>
        <v>0</v>
      </c>
      <c r="AX115" s="34">
        <f t="shared" ref="AX115:AX123" si="131">IF(AA115="","",(AA115-AM115))</f>
        <v>0</v>
      </c>
      <c r="AY115" s="34">
        <f t="shared" ref="AY115:AY123" si="132">IF(AB115="","",(AB115-AN115))</f>
        <v>0</v>
      </c>
    </row>
    <row r="116" spans="6:51">
      <c r="F116" s="82">
        <v>134</v>
      </c>
      <c r="G116" s="78">
        <f>Inputs!C115</f>
        <v>0.32669997000000001</v>
      </c>
      <c r="H116" s="78">
        <f>Inputs!D115</f>
        <v>0</v>
      </c>
      <c r="I116" s="78">
        <f>Inputs!E115</f>
        <v>0</v>
      </c>
      <c r="J116" s="78">
        <f>Inputs!F115</f>
        <v>0</v>
      </c>
      <c r="K116" s="78">
        <f>Inputs!G115</f>
        <v>0</v>
      </c>
      <c r="L116" s="78">
        <f>W126+X126</f>
        <v>0</v>
      </c>
      <c r="M116" s="78">
        <f>Inputs!H115</f>
        <v>0</v>
      </c>
      <c r="N116" s="78">
        <f>Inputs!I115</f>
        <v>0</v>
      </c>
      <c r="O116" s="78">
        <f>Inputs!J115</f>
        <v>0</v>
      </c>
      <c r="P116" s="83">
        <f>Inputs!K115</f>
        <v>0</v>
      </c>
      <c r="Q116" s="83">
        <f t="shared" si="86"/>
        <v>0.32669997000000001</v>
      </c>
      <c r="R116" s="83"/>
      <c r="S116" s="82">
        <v>115</v>
      </c>
      <c r="T116" s="78">
        <f t="shared" si="115"/>
        <v>3.3872256000000003E-2</v>
      </c>
      <c r="U116" s="78">
        <f t="shared" si="116"/>
        <v>0</v>
      </c>
      <c r="V116" s="78">
        <f t="shared" si="117"/>
        <v>0</v>
      </c>
      <c r="W116" s="78">
        <f t="shared" si="118"/>
        <v>0</v>
      </c>
      <c r="X116" s="78">
        <f t="shared" si="119"/>
        <v>0</v>
      </c>
      <c r="Y116" s="78">
        <f t="shared" si="120"/>
        <v>0</v>
      </c>
      <c r="Z116" s="78">
        <f t="shared" si="121"/>
        <v>0</v>
      </c>
      <c r="AA116" s="78">
        <f t="shared" si="122"/>
        <v>0</v>
      </c>
      <c r="AB116" s="78">
        <f t="shared" si="123"/>
        <v>0</v>
      </c>
      <c r="AC116" s="83">
        <f t="shared" si="124"/>
        <v>3.3872256000000003E-2</v>
      </c>
      <c r="AE116" s="103">
        <v>115</v>
      </c>
      <c r="AF116" s="34">
        <v>3.3872256000000003E-2</v>
      </c>
      <c r="AG116" s="34">
        <v>0</v>
      </c>
      <c r="AH116" s="34">
        <v>0</v>
      </c>
      <c r="AI116" s="34">
        <v>0</v>
      </c>
      <c r="AJ116" s="34">
        <v>0</v>
      </c>
      <c r="AK116" s="34">
        <v>0</v>
      </c>
      <c r="AL116" s="34">
        <v>0</v>
      </c>
      <c r="AM116" s="34">
        <v>0</v>
      </c>
      <c r="AN116" s="34">
        <v>0</v>
      </c>
      <c r="AP116" s="103">
        <v>115</v>
      </c>
      <c r="AQ116" s="34">
        <f t="shared" si="125"/>
        <v>0</v>
      </c>
      <c r="AR116" s="34">
        <f t="shared" si="126"/>
        <v>0</v>
      </c>
      <c r="AS116" s="34">
        <f t="shared" si="127"/>
        <v>0</v>
      </c>
      <c r="AT116" s="34">
        <f t="shared" si="128"/>
        <v>0</v>
      </c>
      <c r="AU116" s="34">
        <f t="shared" si="87"/>
        <v>0</v>
      </c>
      <c r="AV116" s="34">
        <f t="shared" si="129"/>
        <v>0</v>
      </c>
      <c r="AW116" s="34">
        <f t="shared" si="130"/>
        <v>0</v>
      </c>
      <c r="AX116" s="34">
        <f t="shared" si="131"/>
        <v>0</v>
      </c>
      <c r="AY116" s="34">
        <f t="shared" si="132"/>
        <v>0</v>
      </c>
    </row>
    <row r="117" spans="6:51">
      <c r="F117" s="82">
        <v>135</v>
      </c>
      <c r="G117" s="78">
        <f>Inputs!C116</f>
        <v>0.81348306000000004</v>
      </c>
      <c r="H117" s="78">
        <f>Inputs!D116</f>
        <v>1.0846441</v>
      </c>
      <c r="I117" s="78">
        <f>Inputs!E116</f>
        <v>0</v>
      </c>
      <c r="J117" s="78">
        <f>Inputs!F116</f>
        <v>8.7743630000000007E-6</v>
      </c>
      <c r="K117" s="78">
        <f>Inputs!G116</f>
        <v>7.5491495000000006E-2</v>
      </c>
      <c r="L117" s="78">
        <f>W127+X127</f>
        <v>7.5631884808000007E-4</v>
      </c>
      <c r="M117" s="78">
        <f>Inputs!H116</f>
        <v>7.5491495000000006E-2</v>
      </c>
      <c r="N117" s="78">
        <f>Inputs!I116</f>
        <v>0.32353496999999998</v>
      </c>
      <c r="O117" s="78">
        <f>Inputs!J116</f>
        <v>0.32353496999999998</v>
      </c>
      <c r="P117" s="83">
        <f>Inputs!K116</f>
        <v>0</v>
      </c>
      <c r="Q117" s="83">
        <f t="shared" si="86"/>
        <v>2.6961888643629996</v>
      </c>
      <c r="R117" s="83"/>
      <c r="S117" s="82">
        <v>120</v>
      </c>
      <c r="T117" s="78">
        <f t="shared" si="115"/>
        <v>0.68664505600000003</v>
      </c>
      <c r="U117" s="78">
        <f t="shared" si="116"/>
        <v>0.524288211</v>
      </c>
      <c r="V117" s="78">
        <f t="shared" si="117"/>
        <v>0</v>
      </c>
      <c r="W117" s="78">
        <f t="shared" si="118"/>
        <v>0</v>
      </c>
      <c r="X117" s="78">
        <f t="shared" si="119"/>
        <v>0</v>
      </c>
      <c r="Y117" s="78">
        <f t="shared" si="120"/>
        <v>0</v>
      </c>
      <c r="Z117" s="78">
        <f t="shared" si="121"/>
        <v>2.5525445000000008E-2</v>
      </c>
      <c r="AA117" s="78">
        <f t="shared" si="122"/>
        <v>4.5945796000000011E-2</v>
      </c>
      <c r="AB117" s="78">
        <f t="shared" si="123"/>
        <v>0</v>
      </c>
      <c r="AC117" s="83">
        <f t="shared" si="124"/>
        <v>1.2824045080000002</v>
      </c>
      <c r="AE117" s="103">
        <v>120</v>
      </c>
      <c r="AF117" s="34">
        <v>0.68664505600000003</v>
      </c>
      <c r="AG117" s="34">
        <v>0.524288211</v>
      </c>
      <c r="AH117" s="34">
        <v>0</v>
      </c>
      <c r="AI117" s="34">
        <v>0</v>
      </c>
      <c r="AJ117" s="34">
        <v>0</v>
      </c>
      <c r="AK117" s="34">
        <v>0</v>
      </c>
      <c r="AL117" s="34">
        <v>2.5525445000000001E-2</v>
      </c>
      <c r="AM117" s="34">
        <v>4.5945795999999997E-2</v>
      </c>
      <c r="AN117" s="34">
        <v>0</v>
      </c>
      <c r="AP117" s="103">
        <v>120</v>
      </c>
      <c r="AQ117" s="34">
        <f t="shared" si="125"/>
        <v>0</v>
      </c>
      <c r="AR117" s="34">
        <f t="shared" si="126"/>
        <v>0</v>
      </c>
      <c r="AS117" s="34">
        <f t="shared" si="127"/>
        <v>0</v>
      </c>
      <c r="AT117" s="34">
        <f t="shared" si="128"/>
        <v>0</v>
      </c>
      <c r="AU117" s="34">
        <f t="shared" si="87"/>
        <v>0</v>
      </c>
      <c r="AV117" s="34">
        <f t="shared" si="129"/>
        <v>0</v>
      </c>
      <c r="AW117" s="34">
        <f t="shared" si="130"/>
        <v>6.9388939039072284E-18</v>
      </c>
      <c r="AX117" s="34">
        <f t="shared" si="131"/>
        <v>1.3877787807814457E-17</v>
      </c>
      <c r="AY117" s="34">
        <f t="shared" si="132"/>
        <v>0</v>
      </c>
    </row>
    <row r="118" spans="6:51">
      <c r="F118" s="82">
        <v>138</v>
      </c>
      <c r="G118" s="78">
        <f>Inputs!C117</f>
        <v>4.0519689999999997</v>
      </c>
      <c r="H118" s="78">
        <f>Inputs!D117</f>
        <v>7.1178945999999996</v>
      </c>
      <c r="I118" s="78">
        <f>Inputs!E117</f>
        <v>1.5606724000000001</v>
      </c>
      <c r="J118" s="78">
        <f>Inputs!F117</f>
        <v>0</v>
      </c>
      <c r="K118" s="78">
        <f>Inputs!G117</f>
        <v>0</v>
      </c>
      <c r="L118" s="78">
        <f>W128+X128</f>
        <v>0</v>
      </c>
      <c r="M118" s="78">
        <f>Inputs!H117</f>
        <v>0</v>
      </c>
      <c r="N118" s="78">
        <f>Inputs!I117</f>
        <v>15.630758999999999</v>
      </c>
      <c r="O118" s="78">
        <f>Inputs!J117</f>
        <v>0</v>
      </c>
      <c r="P118" s="83">
        <f>Inputs!K117</f>
        <v>0.5</v>
      </c>
      <c r="Q118" s="83">
        <f t="shared" si="86"/>
        <v>28.861294999999998</v>
      </c>
      <c r="R118" s="83"/>
      <c r="S118" s="82">
        <v>121</v>
      </c>
      <c r="T118" s="78">
        <f t="shared" si="115"/>
        <v>0.50494755200000008</v>
      </c>
      <c r="U118" s="78">
        <f t="shared" si="116"/>
        <v>0.4194304940000001</v>
      </c>
      <c r="V118" s="78">
        <f t="shared" si="117"/>
        <v>0.42340325400000006</v>
      </c>
      <c r="W118" s="78">
        <f t="shared" si="118"/>
        <v>8.5444336000000006E-6</v>
      </c>
      <c r="X118" s="78">
        <f t="shared" si="119"/>
        <v>1.3783739000000001E-2</v>
      </c>
      <c r="Y118" s="78">
        <f t="shared" si="120"/>
        <v>0</v>
      </c>
      <c r="Z118" s="78">
        <f t="shared" si="121"/>
        <v>1.4358061</v>
      </c>
      <c r="AA118" s="78">
        <f t="shared" si="122"/>
        <v>4.0840712000000001E-2</v>
      </c>
      <c r="AB118" s="78">
        <f t="shared" si="123"/>
        <v>0</v>
      </c>
      <c r="AC118" s="83">
        <f t="shared" si="124"/>
        <v>2.8382203954336003</v>
      </c>
      <c r="AE118" s="103">
        <v>121</v>
      </c>
      <c r="AF118" s="34">
        <v>0.50494755199999997</v>
      </c>
      <c r="AG118" s="34">
        <v>0.41943049399999999</v>
      </c>
      <c r="AH118" s="34">
        <v>0.42340325400000001</v>
      </c>
      <c r="AI118" s="34">
        <v>8.5444336000000006E-6</v>
      </c>
      <c r="AJ118" s="34">
        <v>2.4187810000000001E-2</v>
      </c>
      <c r="AK118" s="34">
        <v>0</v>
      </c>
      <c r="AL118" s="34">
        <v>1.4358061</v>
      </c>
      <c r="AM118" s="34">
        <v>4.0840712000000001E-2</v>
      </c>
      <c r="AN118" s="34">
        <v>0</v>
      </c>
      <c r="AP118" s="103">
        <v>121</v>
      </c>
      <c r="AQ118" s="34">
        <f t="shared" si="125"/>
        <v>1.1102230246251565E-16</v>
      </c>
      <c r="AR118" s="34">
        <f t="shared" si="126"/>
        <v>1.1102230246251565E-16</v>
      </c>
      <c r="AS118" s="34">
        <f t="shared" si="127"/>
        <v>5.5511151231257827E-17</v>
      </c>
      <c r="AT118" s="34">
        <f t="shared" si="128"/>
        <v>0</v>
      </c>
      <c r="AU118" s="34">
        <f t="shared" si="87"/>
        <v>-1.0404070999999999E-2</v>
      </c>
      <c r="AV118" s="34">
        <f t="shared" si="129"/>
        <v>0</v>
      </c>
      <c r="AW118" s="34">
        <f t="shared" si="130"/>
        <v>0</v>
      </c>
      <c r="AX118" s="34">
        <f t="shared" si="131"/>
        <v>0</v>
      </c>
      <c r="AY118" s="34">
        <f t="shared" si="132"/>
        <v>0</v>
      </c>
    </row>
    <row r="119" spans="6:51">
      <c r="F119" s="82">
        <v>140</v>
      </c>
      <c r="G119" s="78">
        <f>Inputs!C118</f>
        <v>5.2324276000000003</v>
      </c>
      <c r="H119" s="78">
        <f>Inputs!D118</f>
        <v>0.58217940000000001</v>
      </c>
      <c r="I119" s="78">
        <f>Inputs!E118</f>
        <v>4.8565270000000001E-2</v>
      </c>
      <c r="J119" s="78">
        <f>Inputs!F118</f>
        <v>0</v>
      </c>
      <c r="K119" s="78">
        <f>Inputs!G118</f>
        <v>0</v>
      </c>
      <c r="L119" s="78">
        <f t="shared" ref="L119:L150" si="133">W130+X130</f>
        <v>0</v>
      </c>
      <c r="M119" s="78">
        <f>Inputs!H118</f>
        <v>0</v>
      </c>
      <c r="N119" s="78">
        <f>Inputs!I118</f>
        <v>4.3890142000000001</v>
      </c>
      <c r="O119" s="78">
        <f>Inputs!J118</f>
        <v>0</v>
      </c>
      <c r="P119" s="83">
        <f>Inputs!K118</f>
        <v>0</v>
      </c>
      <c r="Q119" s="83">
        <f t="shared" si="86"/>
        <v>10.252186470000002</v>
      </c>
      <c r="R119" s="83"/>
      <c r="S119" s="82">
        <v>123</v>
      </c>
      <c r="T119" s="78">
        <f t="shared" si="115"/>
        <v>2.50905632</v>
      </c>
      <c r="U119" s="78">
        <f t="shared" si="116"/>
        <v>0.51836396600000001</v>
      </c>
      <c r="V119" s="78">
        <f t="shared" si="117"/>
        <v>0.11173140720000001</v>
      </c>
      <c r="W119" s="78">
        <f t="shared" si="118"/>
        <v>0</v>
      </c>
      <c r="X119" s="78">
        <f t="shared" si="119"/>
        <v>0</v>
      </c>
      <c r="Y119" s="78">
        <f t="shared" si="120"/>
        <v>5.7432240000000008E-3</v>
      </c>
      <c r="Z119" s="78">
        <f t="shared" si="121"/>
        <v>2.8716120000000005E-2</v>
      </c>
      <c r="AA119" s="78">
        <f t="shared" si="122"/>
        <v>5.7432240000000009E-2</v>
      </c>
      <c r="AB119" s="78">
        <f t="shared" si="123"/>
        <v>0</v>
      </c>
      <c r="AC119" s="83">
        <f t="shared" si="124"/>
        <v>3.2310432772</v>
      </c>
      <c r="AE119" s="103">
        <v>123</v>
      </c>
      <c r="AF119" s="34">
        <v>2.50905632</v>
      </c>
      <c r="AG119" s="34">
        <v>0.51836396600000001</v>
      </c>
      <c r="AH119" s="34">
        <v>0.11173140719999999</v>
      </c>
      <c r="AI119" s="34">
        <v>0</v>
      </c>
      <c r="AJ119" s="34">
        <v>0</v>
      </c>
      <c r="AK119" s="34">
        <v>1.4293634E-2</v>
      </c>
      <c r="AL119" s="34">
        <v>2.8716120000000001E-2</v>
      </c>
      <c r="AM119" s="34">
        <v>5.7432240000000002E-2</v>
      </c>
      <c r="AN119" s="34">
        <v>0</v>
      </c>
      <c r="AP119" s="103">
        <v>123</v>
      </c>
      <c r="AQ119" s="34">
        <f t="shared" si="125"/>
        <v>0</v>
      </c>
      <c r="AR119" s="34">
        <f t="shared" si="126"/>
        <v>0</v>
      </c>
      <c r="AS119" s="34">
        <f t="shared" si="127"/>
        <v>1.3877787807814457E-17</v>
      </c>
      <c r="AT119" s="34">
        <f t="shared" si="128"/>
        <v>0</v>
      </c>
      <c r="AU119" s="34">
        <f t="shared" si="87"/>
        <v>0</v>
      </c>
      <c r="AV119" s="34">
        <f t="shared" si="129"/>
        <v>-8.5504099999999979E-3</v>
      </c>
      <c r="AW119" s="34">
        <f t="shared" si="130"/>
        <v>3.4694469519536142E-18</v>
      </c>
      <c r="AX119" s="34">
        <f t="shared" si="131"/>
        <v>6.9388939039072284E-18</v>
      </c>
      <c r="AY119" s="34">
        <f t="shared" si="132"/>
        <v>0</v>
      </c>
    </row>
    <row r="120" spans="6:51">
      <c r="F120" s="82">
        <v>142</v>
      </c>
      <c r="G120" s="78">
        <f>Inputs!C119</f>
        <v>11.434500999999999</v>
      </c>
      <c r="H120" s="78">
        <f>Inputs!D119</f>
        <v>4.9919763000000001</v>
      </c>
      <c r="I120" s="78">
        <f>Inputs!E119</f>
        <v>0.82642037000000002</v>
      </c>
      <c r="J120" s="78">
        <f>Inputs!F119</f>
        <v>0</v>
      </c>
      <c r="K120" s="78">
        <f>Inputs!G119</f>
        <v>0</v>
      </c>
      <c r="L120" s="78">
        <f t="shared" si="133"/>
        <v>0</v>
      </c>
      <c r="M120" s="78">
        <f>Inputs!H119</f>
        <v>5.0029870000000001</v>
      </c>
      <c r="N120" s="78">
        <f>Inputs!I119</f>
        <v>10.005974</v>
      </c>
      <c r="O120" s="78">
        <f>Inputs!J119</f>
        <v>4.5026890000000002</v>
      </c>
      <c r="P120" s="83">
        <f>Inputs!K119</f>
        <v>0</v>
      </c>
      <c r="Q120" s="83">
        <f t="shared" si="86"/>
        <v>36.764547669999999</v>
      </c>
      <c r="R120" s="83"/>
      <c r="S120" s="82">
        <v>124</v>
      </c>
      <c r="T120" s="78">
        <f t="shared" si="115"/>
        <v>0.39843811200000001</v>
      </c>
      <c r="U120" s="78">
        <f t="shared" si="116"/>
        <v>0.425512108</v>
      </c>
      <c r="V120" s="78">
        <f t="shared" si="117"/>
        <v>0.125295984</v>
      </c>
      <c r="W120" s="78">
        <f t="shared" si="118"/>
        <v>2.7342190399999999E-7</v>
      </c>
      <c r="X120" s="78">
        <f t="shared" si="119"/>
        <v>2.9405313000000003E-4</v>
      </c>
      <c r="Y120" s="78">
        <f t="shared" si="120"/>
        <v>9.8017710000000002E-5</v>
      </c>
      <c r="Z120" s="78">
        <f t="shared" si="121"/>
        <v>3.9207085000000008E-3</v>
      </c>
      <c r="AA120" s="78">
        <f t="shared" si="122"/>
        <v>3.9207086000000004E-3</v>
      </c>
      <c r="AB120" s="78">
        <f t="shared" si="123"/>
        <v>0</v>
      </c>
      <c r="AC120" s="83">
        <f t="shared" si="124"/>
        <v>0.95747996536190394</v>
      </c>
      <c r="AE120" s="103">
        <v>124</v>
      </c>
      <c r="AF120" s="34">
        <v>0.39843811200000001</v>
      </c>
      <c r="AG120" s="34">
        <v>0.425512108</v>
      </c>
      <c r="AH120" s="34">
        <v>0.125295984</v>
      </c>
      <c r="AI120" s="34">
        <v>2.7342190399999999E-7</v>
      </c>
      <c r="AJ120" s="34">
        <v>5.7019920000000003E-4</v>
      </c>
      <c r="AK120" s="34">
        <v>2.4137909E-4</v>
      </c>
      <c r="AL120" s="34">
        <v>3.9207084999999999E-3</v>
      </c>
      <c r="AM120" s="34">
        <v>3.9207086000000004E-3</v>
      </c>
      <c r="AN120" s="34">
        <v>0</v>
      </c>
      <c r="AP120" s="103">
        <v>124</v>
      </c>
      <c r="AQ120" s="34">
        <f t="shared" si="125"/>
        <v>0</v>
      </c>
      <c r="AR120" s="34">
        <f t="shared" si="126"/>
        <v>0</v>
      </c>
      <c r="AS120" s="34">
        <f t="shared" si="127"/>
        <v>0</v>
      </c>
      <c r="AT120" s="34">
        <f t="shared" si="128"/>
        <v>0</v>
      </c>
      <c r="AU120" s="34">
        <f t="shared" si="87"/>
        <v>-2.7614607E-4</v>
      </c>
      <c r="AV120" s="34">
        <f t="shared" si="129"/>
        <v>-1.4336138E-4</v>
      </c>
      <c r="AW120" s="34">
        <f t="shared" si="130"/>
        <v>8.6736173798840355E-19</v>
      </c>
      <c r="AX120" s="34">
        <f t="shared" si="131"/>
        <v>0</v>
      </c>
      <c r="AY120" s="34">
        <f t="shared" si="132"/>
        <v>0</v>
      </c>
    </row>
    <row r="121" spans="6:51">
      <c r="F121" s="82">
        <v>143</v>
      </c>
      <c r="G121" s="78">
        <f>Inputs!C120</f>
        <v>16.944949999999999</v>
      </c>
      <c r="H121" s="78">
        <f>Inputs!D120</f>
        <v>4.422212</v>
      </c>
      <c r="I121" s="78">
        <f>Inputs!E120</f>
        <v>3.9253013000000001</v>
      </c>
      <c r="J121" s="78">
        <f>Inputs!F120</f>
        <v>2.6651914999999999E-5</v>
      </c>
      <c r="K121" s="78">
        <f>Inputs!G120</f>
        <v>0.25014936999999998</v>
      </c>
      <c r="L121" s="78">
        <f t="shared" si="133"/>
        <v>2.5057580064000002E-3</v>
      </c>
      <c r="M121" s="78">
        <f>Inputs!H120</f>
        <v>0.95567250000000004</v>
      </c>
      <c r="N121" s="78">
        <f>Inputs!I120</f>
        <v>12.2522135</v>
      </c>
      <c r="O121" s="78">
        <f>Inputs!J120</f>
        <v>7.3002770000000003</v>
      </c>
      <c r="P121" s="83">
        <f>Inputs!K120</f>
        <v>3.0000002000000001</v>
      </c>
      <c r="Q121" s="83">
        <f t="shared" si="86"/>
        <v>49.050802521915003</v>
      </c>
      <c r="R121" s="83"/>
      <c r="S121" s="82">
        <v>125</v>
      </c>
      <c r="T121" s="78">
        <f t="shared" si="115"/>
        <v>1.9917724800000003</v>
      </c>
      <c r="U121" s="78">
        <f t="shared" si="116"/>
        <v>0.66646806800000014</v>
      </c>
      <c r="V121" s="78">
        <f t="shared" si="117"/>
        <v>0.1509354108</v>
      </c>
      <c r="W121" s="78">
        <f t="shared" si="118"/>
        <v>1.6661646400000003E-6</v>
      </c>
      <c r="X121" s="78">
        <f t="shared" si="119"/>
        <v>2.0675609000000003E-3</v>
      </c>
      <c r="Y121" s="78">
        <f t="shared" si="120"/>
        <v>1.688508E-2</v>
      </c>
      <c r="Z121" s="78">
        <f t="shared" si="121"/>
        <v>7.5044805000000006E-2</v>
      </c>
      <c r="AA121" s="78">
        <f t="shared" si="122"/>
        <v>7.5044805000000006E-2</v>
      </c>
      <c r="AB121" s="78">
        <f t="shared" si="123"/>
        <v>0</v>
      </c>
      <c r="AC121" s="83">
        <f t="shared" si="124"/>
        <v>2.9782198758646405</v>
      </c>
      <c r="AE121" s="103">
        <v>125</v>
      </c>
      <c r="AF121" s="34">
        <v>1.9917724800000001</v>
      </c>
      <c r="AG121" s="34">
        <v>0.66646806800000002</v>
      </c>
      <c r="AH121" s="34">
        <v>0.1509354108</v>
      </c>
      <c r="AI121" s="34">
        <v>1.6661646400000001E-6</v>
      </c>
      <c r="AJ121" s="34">
        <v>3.4674716E-3</v>
      </c>
      <c r="AK121" s="34">
        <v>4.2023286999999999E-2</v>
      </c>
      <c r="AL121" s="34">
        <v>7.5044805000000006E-2</v>
      </c>
      <c r="AM121" s="34">
        <v>7.5044805000000006E-2</v>
      </c>
      <c r="AN121" s="34">
        <v>0</v>
      </c>
      <c r="AP121" s="103">
        <v>125</v>
      </c>
      <c r="AQ121" s="34">
        <f t="shared" si="125"/>
        <v>2.2204460492503131E-16</v>
      </c>
      <c r="AR121" s="34">
        <f t="shared" si="126"/>
        <v>1.1102230246251565E-16</v>
      </c>
      <c r="AS121" s="34">
        <f t="shared" si="127"/>
        <v>0</v>
      </c>
      <c r="AT121" s="34">
        <f t="shared" si="128"/>
        <v>2.1175823681357508E-22</v>
      </c>
      <c r="AU121" s="34">
        <f t="shared" si="87"/>
        <v>-1.3999106999999997E-3</v>
      </c>
      <c r="AV121" s="34">
        <f t="shared" si="129"/>
        <v>-2.5138206999999999E-2</v>
      </c>
      <c r="AW121" s="34">
        <f t="shared" si="130"/>
        <v>0</v>
      </c>
      <c r="AX121" s="34">
        <f t="shared" si="131"/>
        <v>0</v>
      </c>
      <c r="AY121" s="34">
        <f t="shared" si="132"/>
        <v>0</v>
      </c>
    </row>
    <row r="122" spans="6:51">
      <c r="F122" s="82">
        <v>146</v>
      </c>
      <c r="G122" s="78">
        <f>Inputs!C121</f>
        <v>2.8749601999999999</v>
      </c>
      <c r="H122" s="78">
        <f>Inputs!D121</f>
        <v>0.87596445999999994</v>
      </c>
      <c r="I122" s="78">
        <f>Inputs!E121</f>
        <v>0.89646479999999995</v>
      </c>
      <c r="J122" s="78">
        <f>Inputs!F121</f>
        <v>3.0083527000000001E-4</v>
      </c>
      <c r="K122" s="78">
        <f>Inputs!G121</f>
        <v>3.8824198000000001</v>
      </c>
      <c r="L122" s="78">
        <f t="shared" si="133"/>
        <v>3.8872331643200003E-2</v>
      </c>
      <c r="M122" s="78">
        <f>Inputs!H121</f>
        <v>0</v>
      </c>
      <c r="N122" s="78">
        <f>Inputs!I121</f>
        <v>2.5882797000000002</v>
      </c>
      <c r="O122" s="78">
        <f>Inputs!J121</f>
        <v>1.8378317</v>
      </c>
      <c r="P122" s="83">
        <f>Inputs!K121</f>
        <v>0.5</v>
      </c>
      <c r="Q122" s="83">
        <f t="shared" si="86"/>
        <v>13.456221495270002</v>
      </c>
      <c r="R122" s="83"/>
      <c r="S122" s="82">
        <v>129</v>
      </c>
      <c r="T122" s="78">
        <f t="shared" si="115"/>
        <v>2.1954238400000001</v>
      </c>
      <c r="U122" s="78">
        <f t="shared" si="116"/>
        <v>1.3329362040000001</v>
      </c>
      <c r="V122" s="78">
        <f t="shared" si="117"/>
        <v>0.56453758200000004</v>
      </c>
      <c r="W122" s="78">
        <f t="shared" si="118"/>
        <v>0</v>
      </c>
      <c r="X122" s="78">
        <f t="shared" si="119"/>
        <v>0</v>
      </c>
      <c r="Y122" s="78">
        <f t="shared" si="120"/>
        <v>1.9144086000000001E-2</v>
      </c>
      <c r="Z122" s="78">
        <f t="shared" si="121"/>
        <v>8.9339064999999995E-2</v>
      </c>
      <c r="AA122" s="78">
        <f t="shared" si="122"/>
        <v>0.15315266999999999</v>
      </c>
      <c r="AB122" s="78">
        <f t="shared" si="123"/>
        <v>0</v>
      </c>
      <c r="AC122" s="83">
        <f t="shared" si="124"/>
        <v>4.3545334469999997</v>
      </c>
      <c r="AE122" s="103">
        <v>129</v>
      </c>
      <c r="AF122" s="34">
        <v>2.1954238400000001</v>
      </c>
      <c r="AG122" s="34">
        <v>1.3329362039999999</v>
      </c>
      <c r="AH122" s="34">
        <v>0.56453758200000004</v>
      </c>
      <c r="AI122" s="34">
        <v>0</v>
      </c>
      <c r="AJ122" s="34">
        <v>0</v>
      </c>
      <c r="AK122" s="34">
        <v>4.0630050000000001E-2</v>
      </c>
      <c r="AL122" s="34">
        <v>8.9339064999999995E-2</v>
      </c>
      <c r="AM122" s="34">
        <v>0.15315266999999999</v>
      </c>
      <c r="AN122" s="34">
        <v>0</v>
      </c>
      <c r="AP122" s="103">
        <v>129</v>
      </c>
      <c r="AQ122" s="34">
        <f t="shared" si="125"/>
        <v>0</v>
      </c>
      <c r="AR122" s="34">
        <f t="shared" si="126"/>
        <v>2.2204460492503131E-16</v>
      </c>
      <c r="AS122" s="34">
        <f t="shared" si="127"/>
        <v>0</v>
      </c>
      <c r="AT122" s="34">
        <f t="shared" si="128"/>
        <v>0</v>
      </c>
      <c r="AU122" s="34">
        <f t="shared" si="87"/>
        <v>0</v>
      </c>
      <c r="AV122" s="34">
        <f t="shared" si="129"/>
        <v>-2.1485964E-2</v>
      </c>
      <c r="AW122" s="34">
        <f t="shared" si="130"/>
        <v>0</v>
      </c>
      <c r="AX122" s="34">
        <f t="shared" si="131"/>
        <v>0</v>
      </c>
      <c r="AY122" s="34">
        <f t="shared" si="132"/>
        <v>0</v>
      </c>
    </row>
    <row r="123" spans="6:51">
      <c r="F123" s="82">
        <v>147</v>
      </c>
      <c r="G123" s="78">
        <f>Inputs!C122</f>
        <v>1.617165</v>
      </c>
      <c r="H123" s="78">
        <f>Inputs!D122</f>
        <v>0.56349223999999998</v>
      </c>
      <c r="I123" s="78">
        <f>Inputs!E122</f>
        <v>0.27856624000000002</v>
      </c>
      <c r="J123" s="78">
        <f>Inputs!F122</f>
        <v>2.7057372999999999E-5</v>
      </c>
      <c r="K123" s="78">
        <f>Inputs!G122</f>
        <v>0.34918806000000002</v>
      </c>
      <c r="L123" s="78">
        <f t="shared" si="133"/>
        <v>3.4962097796800004E-3</v>
      </c>
      <c r="M123" s="78">
        <f>Inputs!H122</f>
        <v>0</v>
      </c>
      <c r="N123" s="78">
        <f>Inputs!I122</f>
        <v>0.34918806000000002</v>
      </c>
      <c r="O123" s="78">
        <f>Inputs!J122</f>
        <v>0.10210178</v>
      </c>
      <c r="P123" s="83">
        <f>Inputs!K122</f>
        <v>0</v>
      </c>
      <c r="Q123" s="83">
        <f t="shared" si="86"/>
        <v>3.2597284373729996</v>
      </c>
      <c r="R123" s="83"/>
      <c r="S123" s="82">
        <v>131</v>
      </c>
      <c r="T123" s="78">
        <f t="shared" si="115"/>
        <v>0.102766752</v>
      </c>
      <c r="U123" s="78">
        <f t="shared" si="116"/>
        <v>0</v>
      </c>
      <c r="V123" s="78">
        <f t="shared" si="117"/>
        <v>0</v>
      </c>
      <c r="W123" s="78">
        <f t="shared" si="118"/>
        <v>0</v>
      </c>
      <c r="X123" s="78">
        <f t="shared" si="119"/>
        <v>0</v>
      </c>
      <c r="Y123" s="78">
        <f t="shared" si="120"/>
        <v>0</v>
      </c>
      <c r="Z123" s="78">
        <f t="shared" si="121"/>
        <v>0</v>
      </c>
      <c r="AA123" s="78">
        <f t="shared" si="122"/>
        <v>0</v>
      </c>
      <c r="AB123" s="78">
        <f t="shared" si="123"/>
        <v>0</v>
      </c>
      <c r="AC123" s="83">
        <f t="shared" si="124"/>
        <v>0.102766752</v>
      </c>
      <c r="AE123" s="103">
        <v>131</v>
      </c>
      <c r="AF123" s="110">
        <v>0.102766752</v>
      </c>
      <c r="AG123" s="110">
        <v>0</v>
      </c>
      <c r="AH123" s="110">
        <v>0</v>
      </c>
      <c r="AI123" s="110">
        <v>0</v>
      </c>
      <c r="AJ123" s="110">
        <v>0</v>
      </c>
      <c r="AK123" s="110">
        <v>0</v>
      </c>
      <c r="AL123" s="110">
        <v>0</v>
      </c>
      <c r="AM123" s="110">
        <v>0</v>
      </c>
      <c r="AN123" s="110">
        <v>0</v>
      </c>
      <c r="AP123" s="103">
        <v>131</v>
      </c>
      <c r="AQ123" s="34">
        <f t="shared" si="125"/>
        <v>0</v>
      </c>
      <c r="AR123" s="34">
        <f t="shared" si="126"/>
        <v>0</v>
      </c>
      <c r="AS123" s="34">
        <f t="shared" si="127"/>
        <v>0</v>
      </c>
      <c r="AT123" s="34">
        <f t="shared" si="128"/>
        <v>0</v>
      </c>
      <c r="AU123" s="34">
        <f t="shared" si="87"/>
        <v>0</v>
      </c>
      <c r="AV123" s="34">
        <f t="shared" si="129"/>
        <v>0</v>
      </c>
      <c r="AW123" s="34">
        <f t="shared" si="130"/>
        <v>0</v>
      </c>
      <c r="AX123" s="34">
        <f t="shared" si="131"/>
        <v>0</v>
      </c>
      <c r="AY123" s="34">
        <f t="shared" si="132"/>
        <v>0</v>
      </c>
    </row>
    <row r="124" spans="6:51">
      <c r="F124" s="82">
        <v>148</v>
      </c>
      <c r="G124" s="78">
        <f>Inputs!C123</f>
        <v>1.1772963000000001</v>
      </c>
      <c r="H124" s="78">
        <f>Inputs!D123</f>
        <v>0</v>
      </c>
      <c r="I124" s="78">
        <f>Inputs!E123</f>
        <v>1.07811E-2</v>
      </c>
      <c r="J124" s="78">
        <f>Inputs!F123</f>
        <v>1.038386E-7</v>
      </c>
      <c r="K124" s="78">
        <f>Inputs!G123</f>
        <v>1.3400856E-3</v>
      </c>
      <c r="L124" s="78">
        <f t="shared" si="133"/>
        <v>1.3417470176000002E-5</v>
      </c>
      <c r="M124" s="78">
        <f>Inputs!H123</f>
        <v>0</v>
      </c>
      <c r="N124" s="78">
        <f>Inputs!I123</f>
        <v>24.81073</v>
      </c>
      <c r="O124" s="78">
        <f>Inputs!J123</f>
        <v>7.8567309999999999</v>
      </c>
      <c r="P124" s="83">
        <f>Inputs!K123</f>
        <v>3.0000002000000001</v>
      </c>
      <c r="Q124" s="83">
        <f t="shared" si="86"/>
        <v>36.856878789438603</v>
      </c>
      <c r="R124" s="83"/>
      <c r="T124" s="78"/>
      <c r="U124" s="78"/>
      <c r="V124" s="78"/>
      <c r="W124" s="78"/>
      <c r="X124" s="78"/>
      <c r="Y124" s="78"/>
      <c r="Z124" s="78"/>
      <c r="AA124" s="78"/>
      <c r="AB124" s="78"/>
      <c r="AC124" s="83"/>
      <c r="AF124" s="34"/>
      <c r="AG124" s="34"/>
      <c r="AH124" s="34"/>
      <c r="AI124" s="34"/>
      <c r="AJ124" s="34"/>
      <c r="AK124" s="34"/>
      <c r="AL124" s="34"/>
      <c r="AM124" s="34"/>
      <c r="AN124" s="34"/>
      <c r="AU124" s="34" t="str">
        <f t="shared" si="87"/>
        <v/>
      </c>
    </row>
    <row r="125" spans="6:51">
      <c r="F125" s="82">
        <v>152</v>
      </c>
      <c r="G125" s="78">
        <f>Inputs!C124</f>
        <v>0.42667021999999999</v>
      </c>
      <c r="H125" s="78">
        <f>Inputs!D124</f>
        <v>0</v>
      </c>
      <c r="I125" s="78">
        <f>Inputs!E124</f>
        <v>0</v>
      </c>
      <c r="J125" s="78">
        <f>Inputs!F124</f>
        <v>7.5653839999999999E-4</v>
      </c>
      <c r="K125" s="78">
        <f>Inputs!G124</f>
        <v>19.526962000000001</v>
      </c>
      <c r="L125" s="78">
        <f t="shared" si="133"/>
        <v>0.19539066614400002</v>
      </c>
      <c r="M125" s="78">
        <f>Inputs!H124</f>
        <v>0</v>
      </c>
      <c r="N125" s="78">
        <f>Inputs!I124</f>
        <v>8.6148369999999996</v>
      </c>
      <c r="O125" s="78">
        <f>Inputs!J124</f>
        <v>0</v>
      </c>
      <c r="P125" s="83">
        <f>Inputs!K124</f>
        <v>3.0000002000000001</v>
      </c>
      <c r="Q125" s="83">
        <f t="shared" si="86"/>
        <v>31.569225958400001</v>
      </c>
      <c r="R125" s="83"/>
      <c r="S125" s="82">
        <v>133</v>
      </c>
      <c r="T125" s="78">
        <f>($C$2*G115*$B$5)+($C$2*G115*$C$5)</f>
        <v>8.6771526399999993E-2</v>
      </c>
      <c r="U125" s="78">
        <f>($C$2*H115*$B$6)+($C$2*H115*$C$6)</f>
        <v>0</v>
      </c>
      <c r="V125" s="78">
        <f>($C$2*I115*$B$7)+($C$2*I115*$C$7)</f>
        <v>0</v>
      </c>
      <c r="W125" s="78">
        <f>($C$2*J115*$B$8)+($C$2*J115*$C$8)+($C$2*J115*$D$8)</f>
        <v>0</v>
      </c>
      <c r="X125" s="78">
        <f>($C$2*K115*$B$9)+($C$2*K115*$C$9)+($C$2*K115*$D$9)</f>
        <v>0</v>
      </c>
      <c r="Y125" s="78">
        <f>($C$2*M115*$B$10)+($C$2*M115*$C$10)+($C$2*M115*$D$10)</f>
        <v>0</v>
      </c>
      <c r="Z125" s="78">
        <f>($C$2*N115*$B$11)+($C$2*N115*$C$11)+($C$2*N115*$D$11)</f>
        <v>0</v>
      </c>
      <c r="AA125" s="78">
        <f>($C$2*O115*$B$12)+($C$2*O115*$C$12)+($C$2*O115*$D$12)</f>
        <v>0</v>
      </c>
      <c r="AB125" s="78">
        <f>($C$2*P115*$B$13)+($C$2*P115*$C$13)</f>
        <v>0</v>
      </c>
      <c r="AC125" s="83">
        <f>SUM(T125,U125,V125,W125,X125,Y125,Z125,AA125,AB125)</f>
        <v>8.6771526399999993E-2</v>
      </c>
      <c r="AE125" s="103">
        <v>133</v>
      </c>
      <c r="AF125" s="34">
        <v>8.6771526399999993E-2</v>
      </c>
      <c r="AG125" s="34">
        <v>0</v>
      </c>
      <c r="AH125" s="34">
        <v>0</v>
      </c>
      <c r="AI125" s="34">
        <v>0</v>
      </c>
      <c r="AJ125" s="34">
        <v>0</v>
      </c>
      <c r="AK125" s="34">
        <v>0</v>
      </c>
      <c r="AL125" s="34">
        <v>0</v>
      </c>
      <c r="AM125" s="34">
        <v>0</v>
      </c>
      <c r="AN125" s="34">
        <v>0</v>
      </c>
      <c r="AP125" s="103">
        <v>133</v>
      </c>
      <c r="AQ125" s="34">
        <f t="shared" ref="AQ125:AQ128" si="134">IF(T125="","",(T125-AF125))</f>
        <v>0</v>
      </c>
      <c r="AR125" s="34">
        <f t="shared" ref="AR125:AR128" si="135">IF(U125="","",(U125-AG125))</f>
        <v>0</v>
      </c>
      <c r="AS125" s="34">
        <f t="shared" ref="AS125:AS128" si="136">IF(V125="","",(V125-AH125))</f>
        <v>0</v>
      </c>
      <c r="AT125" s="34">
        <f t="shared" ref="AT125:AT128" si="137">IF(W125="","",(W125-AI125))</f>
        <v>0</v>
      </c>
      <c r="AU125" s="34">
        <f t="shared" si="87"/>
        <v>0</v>
      </c>
      <c r="AV125" s="34">
        <f t="shared" ref="AV125:AV128" si="138">IF(Y125="","",(Y125-AK125))</f>
        <v>0</v>
      </c>
      <c r="AW125" s="34">
        <f t="shared" ref="AW125:AW128" si="139">IF(Z125="","",(Z125-AL125))</f>
        <v>0</v>
      </c>
      <c r="AX125" s="34">
        <f t="shared" ref="AX125:AX128" si="140">IF(AA125="","",(AA125-AM125))</f>
        <v>0</v>
      </c>
      <c r="AY125" s="34">
        <f t="shared" ref="AY125:AY128" si="141">IF(AB125="","",(AB125-AN125))</f>
        <v>0</v>
      </c>
    </row>
    <row r="126" spans="6:51">
      <c r="F126" s="82">
        <v>154</v>
      </c>
      <c r="G126" s="78">
        <f>Inputs!C125</f>
        <v>6.4686604000000001</v>
      </c>
      <c r="H126" s="78">
        <f>Inputs!D125</f>
        <v>5.4885599999999997</v>
      </c>
      <c r="I126" s="78">
        <f>Inputs!E125</f>
        <v>1.5518251999999999</v>
      </c>
      <c r="J126" s="78">
        <f>Inputs!F125</f>
        <v>0</v>
      </c>
      <c r="K126" s="78">
        <f>Inputs!G125</f>
        <v>0</v>
      </c>
      <c r="L126" s="78">
        <f t="shared" si="133"/>
        <v>0</v>
      </c>
      <c r="M126" s="78">
        <f>Inputs!H125</f>
        <v>0.25495227999999998</v>
      </c>
      <c r="N126" s="78">
        <f>Inputs!I125</f>
        <v>0.26546462999999998</v>
      </c>
      <c r="O126" s="78">
        <f>Inputs!J125</f>
        <v>0.35107695999999999</v>
      </c>
      <c r="P126" s="83">
        <f>Inputs!K125</f>
        <v>0</v>
      </c>
      <c r="Q126" s="83">
        <f t="shared" si="86"/>
        <v>14.38053947</v>
      </c>
      <c r="R126" s="83"/>
      <c r="S126" s="82">
        <v>134</v>
      </c>
      <c r="T126" s="78">
        <f>($C$2*G116*$B$5)+($C$2*G116*$C$5)</f>
        <v>5.2271995199999997E-2</v>
      </c>
      <c r="U126" s="78">
        <f>($C$2*H116*$B$6)+($C$2*H116*$C$6)</f>
        <v>0</v>
      </c>
      <c r="V126" s="78">
        <f>($C$2*I116*$B$7)+($C$2*I116*$C$7)</f>
        <v>0</v>
      </c>
      <c r="W126" s="78">
        <f>($C$2*J116*$B$8)+($C$2*J116*$C$8)+($C$2*J116*$D$8)</f>
        <v>0</v>
      </c>
      <c r="X126" s="78">
        <f>($C$2*K116*$B$9)+($C$2*K116*$C$9)+($C$2*K116*$D$9)</f>
        <v>0</v>
      </c>
      <c r="Y126" s="78">
        <f>($C$2*M116*$B$10)+($C$2*M116*$C$10)+($C$2*M116*$D$10)</f>
        <v>0</v>
      </c>
      <c r="Z126" s="78">
        <f>($C$2*N116*$B$11)+($C$2*N116*$C$11)+($C$2*N116*$D$11)</f>
        <v>0</v>
      </c>
      <c r="AA126" s="78">
        <f>($C$2*O116*$B$12)+($C$2*O116*$C$12)+($C$2*O116*$D$12)</f>
        <v>0</v>
      </c>
      <c r="AB126" s="78">
        <f>($C$2*P116*$B$13)+($C$2*P116*$C$13)</f>
        <v>0</v>
      </c>
      <c r="AC126" s="83">
        <f>SUM(T126,U126,V126,W126,X126,Y126,Z126,AA126,AB126)</f>
        <v>5.2271995199999997E-2</v>
      </c>
      <c r="AE126" s="103">
        <v>134</v>
      </c>
      <c r="AF126" s="34">
        <v>5.2271995199999997E-2</v>
      </c>
      <c r="AG126" s="34">
        <v>0</v>
      </c>
      <c r="AH126" s="34">
        <v>0</v>
      </c>
      <c r="AI126" s="34">
        <v>0</v>
      </c>
      <c r="AJ126" s="34">
        <v>0</v>
      </c>
      <c r="AK126" s="34">
        <v>0</v>
      </c>
      <c r="AL126" s="34">
        <v>0</v>
      </c>
      <c r="AM126" s="34">
        <v>0</v>
      </c>
      <c r="AN126" s="34">
        <v>0</v>
      </c>
      <c r="AP126" s="103">
        <v>134</v>
      </c>
      <c r="AQ126" s="34">
        <f t="shared" si="134"/>
        <v>0</v>
      </c>
      <c r="AR126" s="34">
        <f t="shared" si="135"/>
        <v>0</v>
      </c>
      <c r="AS126" s="34">
        <f t="shared" si="136"/>
        <v>0</v>
      </c>
      <c r="AT126" s="34">
        <f t="shared" si="137"/>
        <v>0</v>
      </c>
      <c r="AU126" s="34">
        <f t="shared" si="87"/>
        <v>0</v>
      </c>
      <c r="AV126" s="34">
        <f t="shared" si="138"/>
        <v>0</v>
      </c>
      <c r="AW126" s="34">
        <f t="shared" si="139"/>
        <v>0</v>
      </c>
      <c r="AX126" s="34">
        <f t="shared" si="140"/>
        <v>0</v>
      </c>
      <c r="AY126" s="34">
        <f t="shared" si="141"/>
        <v>0</v>
      </c>
    </row>
    <row r="127" spans="6:51">
      <c r="F127" s="82">
        <v>155</v>
      </c>
      <c r="G127" s="78">
        <f>Inputs!C126</f>
        <v>5.1665644999999998</v>
      </c>
      <c r="H127" s="78">
        <f>Inputs!D126</f>
        <v>2.4018988999999999</v>
      </c>
      <c r="I127" s="78">
        <f>Inputs!E126</f>
        <v>0</v>
      </c>
      <c r="J127" s="78">
        <f>Inputs!F126</f>
        <v>0</v>
      </c>
      <c r="K127" s="78">
        <f>Inputs!G126</f>
        <v>0</v>
      </c>
      <c r="L127" s="78">
        <f t="shared" si="133"/>
        <v>0</v>
      </c>
      <c r="M127" s="78">
        <f>Inputs!H126</f>
        <v>2.2130557999999998</v>
      </c>
      <c r="N127" s="78">
        <f>Inputs!I126</f>
        <v>2.2130557999999998</v>
      </c>
      <c r="O127" s="78">
        <f>Inputs!J126</f>
        <v>1.7229673000000001</v>
      </c>
      <c r="P127" s="83">
        <f>Inputs!K126</f>
        <v>0.5</v>
      </c>
      <c r="Q127" s="83">
        <f t="shared" si="86"/>
        <v>14.2175423</v>
      </c>
      <c r="R127" s="83"/>
      <c r="S127" s="82">
        <v>135</v>
      </c>
      <c r="T127" s="78">
        <f>($C$2*G117*$B$5)+($C$2*G117*$C$5)</f>
        <v>0.1301572896</v>
      </c>
      <c r="U127" s="78">
        <f>($C$2*H117*$B$6)+($C$2*H117*$C$6)</f>
        <v>0.18438949700000004</v>
      </c>
      <c r="V127" s="78">
        <f>($C$2*I117*$B$7)+($C$2*I117*$C$7)</f>
        <v>0</v>
      </c>
      <c r="W127" s="78">
        <f>($C$2*J117*$B$8)+($C$2*J117*$C$8)+($C$2*J117*$D$8)</f>
        <v>1.40389808E-6</v>
      </c>
      <c r="X127" s="78">
        <f>($C$2*K117*$B$9)+($C$2*K117*$C$9)+($C$2*K117*$D$9)</f>
        <v>7.5491495000000008E-4</v>
      </c>
      <c r="Y127" s="78">
        <f>($C$2*M117*$B$10)+($C$2*M117*$C$10)+($C$2*M117*$D$10)</f>
        <v>7.5491495000000008E-4</v>
      </c>
      <c r="Z127" s="78">
        <f>($C$2*N117*$B$11)+($C$2*N117*$C$11)+($C$2*N117*$D$11)</f>
        <v>1.6176748500000001E-2</v>
      </c>
      <c r="AA127" s="78">
        <f>($C$2*O117*$B$12)+($C$2*O117*$C$12)+($C$2*O117*$D$12)</f>
        <v>3.2353497000000002E-2</v>
      </c>
      <c r="AB127" s="78">
        <f>($C$2*P117*$B$13)+($C$2*P117*$C$13)</f>
        <v>0</v>
      </c>
      <c r="AC127" s="83">
        <f>SUM(T127,U127,V127,W127,X127,Y127,Z127,AA127,AB127)</f>
        <v>0.36458826589808008</v>
      </c>
      <c r="AE127" s="103">
        <v>135</v>
      </c>
      <c r="AF127" s="34">
        <v>0.1301572896</v>
      </c>
      <c r="AG127" s="34">
        <v>0.18438949700000001</v>
      </c>
      <c r="AH127" s="34">
        <v>0</v>
      </c>
      <c r="AI127" s="34">
        <v>1.40389808E-6</v>
      </c>
      <c r="AJ127" s="34">
        <v>1.3247306999999999E-3</v>
      </c>
      <c r="AK127" s="34">
        <v>1.8590587E-3</v>
      </c>
      <c r="AL127" s="34">
        <v>1.6176748500000001E-2</v>
      </c>
      <c r="AM127" s="34">
        <v>3.2353497000000002E-2</v>
      </c>
      <c r="AN127" s="34">
        <v>0</v>
      </c>
      <c r="AP127" s="103">
        <v>135</v>
      </c>
      <c r="AQ127" s="34">
        <f t="shared" si="134"/>
        <v>0</v>
      </c>
      <c r="AR127" s="34">
        <f t="shared" si="135"/>
        <v>2.7755575615628914E-17</v>
      </c>
      <c r="AS127" s="34">
        <f t="shared" si="136"/>
        <v>0</v>
      </c>
      <c r="AT127" s="34">
        <f t="shared" si="137"/>
        <v>0</v>
      </c>
      <c r="AU127" s="34">
        <f t="shared" si="87"/>
        <v>-5.6981574999999981E-4</v>
      </c>
      <c r="AV127" s="34">
        <f t="shared" si="138"/>
        <v>-1.10414375E-3</v>
      </c>
      <c r="AW127" s="34">
        <f t="shared" si="139"/>
        <v>0</v>
      </c>
      <c r="AX127" s="34">
        <f t="shared" si="140"/>
        <v>0</v>
      </c>
      <c r="AY127" s="34">
        <f t="shared" si="141"/>
        <v>0</v>
      </c>
    </row>
    <row r="128" spans="6:51">
      <c r="F128" s="82">
        <v>156</v>
      </c>
      <c r="G128" s="78">
        <f>Inputs!C127</f>
        <v>3.2343304000000002</v>
      </c>
      <c r="H128" s="78">
        <f>Inputs!D127</f>
        <v>0</v>
      </c>
      <c r="I128" s="78">
        <f>Inputs!E127</f>
        <v>0</v>
      </c>
      <c r="J128" s="78">
        <f>Inputs!F127</f>
        <v>8.9004519999999993E-6</v>
      </c>
      <c r="K128" s="78">
        <f>Inputs!G127</f>
        <v>0.15315266999999999</v>
      </c>
      <c r="L128" s="78">
        <f t="shared" si="133"/>
        <v>1.5329507723200002E-3</v>
      </c>
      <c r="M128" s="78">
        <f>Inputs!H127</f>
        <v>0</v>
      </c>
      <c r="N128" s="78">
        <f>Inputs!I127</f>
        <v>0</v>
      </c>
      <c r="O128" s="78">
        <f>Inputs!J127</f>
        <v>0</v>
      </c>
      <c r="P128" s="83">
        <f>Inputs!K127</f>
        <v>0</v>
      </c>
      <c r="Q128" s="83">
        <f t="shared" si="86"/>
        <v>3.3874919704519999</v>
      </c>
      <c r="R128" s="83"/>
      <c r="S128" s="82">
        <v>138</v>
      </c>
      <c r="T128" s="78">
        <f>($C$2*G118*$B$5)+($C$2*G118*$C$5)</f>
        <v>0.64831503999999995</v>
      </c>
      <c r="U128" s="78">
        <f>($C$2*H118*$B$6)+($C$2*H118*$C$6)</f>
        <v>1.2100420820000002</v>
      </c>
      <c r="V128" s="78">
        <f>($C$2*I118*$B$7)+($C$2*I118*$C$7)</f>
        <v>0.28092103200000007</v>
      </c>
      <c r="W128" s="78">
        <f>($C$2*J118*$B$8)+($C$2*J118*$C$8)+($C$2*J118*$D$8)</f>
        <v>0</v>
      </c>
      <c r="X128" s="78">
        <f>($C$2*K118*$B$9)+($C$2*K118*$C$9)+($C$2*K118*$D$9)</f>
        <v>0</v>
      </c>
      <c r="Y128" s="78">
        <f>($C$2*M118*$B$10)+($C$2*M118*$C$10)+($C$2*M118*$D$10)</f>
        <v>0</v>
      </c>
      <c r="Z128" s="78">
        <f>($C$2*N118*$B$11)+($C$2*N118*$C$11)+($C$2*N118*$D$11)</f>
        <v>0.78153795000000015</v>
      </c>
      <c r="AA128" s="78">
        <f>($C$2*O118*$B$12)+($C$2*O118*$C$12)+($C$2*O118*$D$12)</f>
        <v>0</v>
      </c>
      <c r="AB128" s="78">
        <f>($C$2*P118*$B$13)+($C$2*P118*$C$13)</f>
        <v>8.500000000000002E-2</v>
      </c>
      <c r="AC128" s="83">
        <f>SUM(T128,U128,V128,W128,X128,Y128,Z128,AA128,AB128)</f>
        <v>3.0058161040000004</v>
      </c>
      <c r="AE128" s="103">
        <v>138</v>
      </c>
      <c r="AF128" s="110">
        <v>0.64831503999999995</v>
      </c>
      <c r="AG128" s="112">
        <v>1.210042082</v>
      </c>
      <c r="AH128" s="110">
        <v>0.28092103200000001</v>
      </c>
      <c r="AI128" s="110">
        <v>0</v>
      </c>
      <c r="AJ128" s="110">
        <v>0</v>
      </c>
      <c r="AK128" s="110">
        <v>0</v>
      </c>
      <c r="AL128" s="110">
        <v>0.78153795000000004</v>
      </c>
      <c r="AM128" s="110">
        <v>0</v>
      </c>
      <c r="AN128" s="112">
        <v>0</v>
      </c>
      <c r="AP128" s="103">
        <v>138</v>
      </c>
      <c r="AQ128" s="34">
        <f t="shared" si="134"/>
        <v>0</v>
      </c>
      <c r="AR128" s="34">
        <f t="shared" si="135"/>
        <v>2.2204460492503131E-16</v>
      </c>
      <c r="AS128" s="34">
        <f t="shared" si="136"/>
        <v>5.5511151231257827E-17</v>
      </c>
      <c r="AT128" s="34">
        <f t="shared" si="137"/>
        <v>0</v>
      </c>
      <c r="AU128" s="34">
        <f t="shared" si="87"/>
        <v>0</v>
      </c>
      <c r="AV128" s="34">
        <f t="shared" si="138"/>
        <v>0</v>
      </c>
      <c r="AW128" s="34">
        <f t="shared" si="139"/>
        <v>1.1102230246251565E-16</v>
      </c>
      <c r="AX128" s="34">
        <f t="shared" si="140"/>
        <v>0</v>
      </c>
      <c r="AY128" s="34">
        <f t="shared" si="141"/>
        <v>8.500000000000002E-2</v>
      </c>
    </row>
    <row r="129" spans="6:51">
      <c r="F129" s="82">
        <v>157</v>
      </c>
      <c r="G129" s="78">
        <f>Inputs!C128</f>
        <v>5.2072716000000003</v>
      </c>
      <c r="H129" s="78">
        <f>Inputs!D128</f>
        <v>5.1095879999999996</v>
      </c>
      <c r="I129" s="78">
        <f>Inputs!E128</f>
        <v>1.8513001</v>
      </c>
      <c r="J129" s="78">
        <f>Inputs!F128</f>
        <v>6.2303170000000001E-5</v>
      </c>
      <c r="K129" s="78">
        <f>Inputs!G128</f>
        <v>0.91891590000000001</v>
      </c>
      <c r="L129" s="78">
        <f t="shared" si="133"/>
        <v>9.1991275072000004E-3</v>
      </c>
      <c r="M129" s="78">
        <f>Inputs!H128</f>
        <v>0.3920708</v>
      </c>
      <c r="N129" s="78">
        <f>Inputs!I128</f>
        <v>1.9909846</v>
      </c>
      <c r="O129" s="78">
        <f>Inputs!J128</f>
        <v>0.35939824999999997</v>
      </c>
      <c r="P129" s="83">
        <f>Inputs!K128</f>
        <v>0</v>
      </c>
      <c r="Q129" s="83">
        <f t="shared" si="86"/>
        <v>15.829591553170003</v>
      </c>
      <c r="R129" s="83"/>
      <c r="T129" s="78"/>
      <c r="U129" s="78"/>
      <c r="V129" s="78"/>
      <c r="W129" s="78"/>
      <c r="X129" s="78"/>
      <c r="Y129" s="78"/>
      <c r="Z129" s="78"/>
      <c r="AA129" s="78"/>
      <c r="AB129" s="78"/>
      <c r="AC129" s="83"/>
      <c r="AF129" s="34"/>
      <c r="AG129" s="112">
        <v>1.22</v>
      </c>
      <c r="AH129" s="34"/>
      <c r="AI129" s="34"/>
      <c r="AJ129" s="34"/>
      <c r="AK129" s="34"/>
      <c r="AL129" s="34"/>
      <c r="AM129" s="34"/>
      <c r="AN129" s="112">
        <v>0.09</v>
      </c>
      <c r="AU129" s="34" t="str">
        <f t="shared" si="87"/>
        <v/>
      </c>
    </row>
    <row r="130" spans="6:51">
      <c r="F130" s="82">
        <v>158</v>
      </c>
      <c r="G130" s="78">
        <f>Inputs!C129</f>
        <v>6.3126062999999997</v>
      </c>
      <c r="H130" s="78">
        <f>Inputs!D129</f>
        <v>6.5065569999999999</v>
      </c>
      <c r="I130" s="78">
        <f>Inputs!E129</f>
        <v>2.4066901000000001</v>
      </c>
      <c r="J130" s="78">
        <f>Inputs!F129</f>
        <v>5.5380595000000003E-5</v>
      </c>
      <c r="K130" s="78">
        <f>Inputs!G129</f>
        <v>0.81681424000000002</v>
      </c>
      <c r="L130" s="78">
        <f t="shared" si="133"/>
        <v>8.1770032952000003E-3</v>
      </c>
      <c r="M130" s="78">
        <f>Inputs!H129</f>
        <v>0.3920708</v>
      </c>
      <c r="N130" s="78">
        <f>Inputs!I129</f>
        <v>9.9549240000000001</v>
      </c>
      <c r="O130" s="78">
        <f>Inputs!J129</f>
        <v>5.3909735999999997</v>
      </c>
      <c r="P130" s="83">
        <f>Inputs!K129</f>
        <v>3.0000002000000001</v>
      </c>
      <c r="Q130" s="83">
        <f t="shared" si="86"/>
        <v>34.780691620595</v>
      </c>
      <c r="R130" s="83"/>
      <c r="S130" s="82">
        <v>140</v>
      </c>
      <c r="T130" s="78">
        <f t="shared" ref="T130:T141" si="142">($C$2*G119*$B$5)+($C$2*G119*$C$5)</f>
        <v>0.83718841600000005</v>
      </c>
      <c r="U130" s="78">
        <f t="shared" ref="U130:U161" si="143">($C$2*H119*$B$6)+($C$2*H119*$C$6)</f>
        <v>9.8970498000000018E-2</v>
      </c>
      <c r="V130" s="78">
        <f t="shared" ref="V130:V161" si="144">($C$2*I119*$B$7)+($C$2*I119*$C$7)</f>
        <v>8.7417485999999999E-3</v>
      </c>
      <c r="W130" s="78">
        <f t="shared" ref="W130:W161" si="145">($C$2*J119*$B$8)+($C$2*J119*$C$8)+($C$2*J119*$D$8)</f>
        <v>0</v>
      </c>
      <c r="X130" s="78">
        <f t="shared" ref="X130:X161" si="146">($C$2*K119*$B$9)+($C$2*K119*$C$9)+($C$2*K119*$D$9)</f>
        <v>0</v>
      </c>
      <c r="Y130" s="78">
        <f t="shared" ref="Y130:Y161" si="147">($C$2*M119*$B$10)+($C$2*M119*$C$10)+($C$2*M119*$D$10)</f>
        <v>0</v>
      </c>
      <c r="Z130" s="78">
        <f t="shared" ref="Z130:Z161" si="148">($C$2*N119*$B$11)+($C$2*N119*$C$11)+($C$2*N119*$D$11)</f>
        <v>0.21945071000000002</v>
      </c>
      <c r="AA130" s="78">
        <f t="shared" ref="AA130:AA161" si="149">($C$2*O119*$B$12)+($C$2*O119*$C$12)+($C$2*O119*$D$12)</f>
        <v>0</v>
      </c>
      <c r="AB130" s="78">
        <f t="shared" ref="AB130:AB161" si="150">($C$2*P119*$B$13)+($C$2*P119*$C$13)</f>
        <v>0</v>
      </c>
      <c r="AC130" s="83">
        <f t="shared" ref="AC130:AC161" si="151">SUM(T130,U130,V130,W130,X130,Y130,Z130,AA130,AB130)</f>
        <v>1.1643513726000001</v>
      </c>
      <c r="AE130" s="103">
        <v>140</v>
      </c>
      <c r="AF130" s="34">
        <v>0.83718841600000005</v>
      </c>
      <c r="AG130" s="34">
        <v>9.8970498000000004E-2</v>
      </c>
      <c r="AH130" s="34">
        <v>8.7417485999999999E-3</v>
      </c>
      <c r="AI130" s="34">
        <v>0</v>
      </c>
      <c r="AJ130" s="34">
        <v>0</v>
      </c>
      <c r="AK130" s="34">
        <v>0</v>
      </c>
      <c r="AL130" s="34">
        <v>0.21945070999999999</v>
      </c>
      <c r="AM130" s="34">
        <v>0</v>
      </c>
      <c r="AN130" s="34">
        <v>0</v>
      </c>
      <c r="AP130" s="103">
        <v>140</v>
      </c>
      <c r="AQ130" s="34">
        <f t="shared" ref="AQ130" si="152">IF(T130="","",(T130-AF130))</f>
        <v>0</v>
      </c>
      <c r="AR130" s="34">
        <f t="shared" ref="AR130" si="153">IF(U130="","",(U130-AG130))</f>
        <v>1.3877787807814457E-17</v>
      </c>
      <c r="AS130" s="34">
        <f t="shared" ref="AS130" si="154">IF(V130="","",(V130-AH130))</f>
        <v>0</v>
      </c>
      <c r="AT130" s="34">
        <f t="shared" ref="AT130" si="155">IF(W130="","",(W130-AI130))</f>
        <v>0</v>
      </c>
      <c r="AU130" s="34">
        <f t="shared" si="87"/>
        <v>0</v>
      </c>
      <c r="AV130" s="34">
        <f t="shared" ref="AV130" si="156">IF(Y130="","",(Y130-AK130))</f>
        <v>0</v>
      </c>
      <c r="AW130" s="34">
        <f t="shared" ref="AW130" si="157">IF(Z130="","",(Z130-AL130))</f>
        <v>2.7755575615628914E-17</v>
      </c>
      <c r="AX130" s="34">
        <f t="shared" ref="AX130" si="158">IF(AA130="","",(AA130-AM130))</f>
        <v>0</v>
      </c>
      <c r="AY130" s="34">
        <f t="shared" ref="AY130" si="159">IF(AB130="","",(AB130-AN130))</f>
        <v>0</v>
      </c>
    </row>
    <row r="131" spans="6:51">
      <c r="F131" s="82">
        <v>161</v>
      </c>
      <c r="G131" s="78">
        <f>Inputs!C130</f>
        <v>2.9108972999999998</v>
      </c>
      <c r="H131" s="78">
        <f>Inputs!D130</f>
        <v>0</v>
      </c>
      <c r="I131" s="78">
        <f>Inputs!E130</f>
        <v>0.26135999999999998</v>
      </c>
      <c r="J131" s="78">
        <f>Inputs!F130</f>
        <v>0</v>
      </c>
      <c r="K131" s="78">
        <f>Inputs!G130</f>
        <v>0</v>
      </c>
      <c r="L131" s="78">
        <f t="shared" si="133"/>
        <v>0</v>
      </c>
      <c r="M131" s="78">
        <f>Inputs!H130</f>
        <v>0</v>
      </c>
      <c r="N131" s="78">
        <f>Inputs!I130</f>
        <v>8.1681420000000005E-2</v>
      </c>
      <c r="O131" s="78">
        <f>Inputs!J130</f>
        <v>0</v>
      </c>
      <c r="P131" s="83">
        <f>Inputs!K130</f>
        <v>0</v>
      </c>
      <c r="Q131" s="83">
        <f t="shared" ref="Q131:Q194" si="160">SUM(G131,H131,I131,J131,K131,M131,N131,O131,P131)</f>
        <v>3.2539387199999998</v>
      </c>
      <c r="R131" s="83"/>
      <c r="S131" s="82">
        <v>142</v>
      </c>
      <c r="T131" s="78">
        <f t="shared" si="142"/>
        <v>1.82952016</v>
      </c>
      <c r="U131" s="78">
        <f t="shared" si="143"/>
        <v>0.8486359710000001</v>
      </c>
      <c r="V131" s="78">
        <f t="shared" si="144"/>
        <v>0.1487556666</v>
      </c>
      <c r="W131" s="78">
        <f t="shared" si="145"/>
        <v>0</v>
      </c>
      <c r="X131" s="78">
        <f t="shared" si="146"/>
        <v>0</v>
      </c>
      <c r="Y131" s="78">
        <f t="shared" si="147"/>
        <v>5.0029869999999997E-2</v>
      </c>
      <c r="Z131" s="78">
        <f t="shared" si="148"/>
        <v>0.5002987000000001</v>
      </c>
      <c r="AA131" s="78">
        <f t="shared" si="149"/>
        <v>0.45026890000000008</v>
      </c>
      <c r="AB131" s="78">
        <f t="shared" si="150"/>
        <v>0</v>
      </c>
      <c r="AC131" s="83">
        <f t="shared" si="151"/>
        <v>3.8275092676000004</v>
      </c>
      <c r="AE131" s="103">
        <v>142</v>
      </c>
      <c r="AF131" s="34">
        <v>1.82952016</v>
      </c>
      <c r="AG131" s="34">
        <v>0.84863597099999999</v>
      </c>
      <c r="AH131" s="34">
        <v>0.1487556666</v>
      </c>
      <c r="AI131" s="34">
        <v>0</v>
      </c>
      <c r="AJ131" s="34">
        <v>0</v>
      </c>
      <c r="AK131" s="34">
        <v>7.9556050000000003E-2</v>
      </c>
      <c r="AL131" s="34">
        <v>0.50029869999999999</v>
      </c>
      <c r="AM131" s="34">
        <v>0.45026890000000003</v>
      </c>
      <c r="AN131" s="34">
        <v>0</v>
      </c>
      <c r="AP131" s="103">
        <v>142</v>
      </c>
      <c r="AQ131" s="34">
        <f t="shared" ref="AQ131:AQ183" si="161">IF(T131="","",(T131-AF131))</f>
        <v>0</v>
      </c>
      <c r="AR131" s="34">
        <f t="shared" ref="AR131:AR183" si="162">IF(U131="","",(U131-AG131))</f>
        <v>1.1102230246251565E-16</v>
      </c>
      <c r="AS131" s="34">
        <f t="shared" ref="AS131:AS183" si="163">IF(V131="","",(V131-AH131))</f>
        <v>0</v>
      </c>
      <c r="AT131" s="34">
        <f t="shared" ref="AT131:AT183" si="164">IF(W131="","",(W131-AI131))</f>
        <v>0</v>
      </c>
      <c r="AU131" s="34">
        <f t="shared" si="87"/>
        <v>0</v>
      </c>
      <c r="AV131" s="34">
        <f t="shared" ref="AV131:AV183" si="165">IF(Y131="","",(Y131-AK131))</f>
        <v>-2.9526180000000006E-2</v>
      </c>
      <c r="AW131" s="34">
        <f t="shared" ref="AW131:AW183" si="166">IF(Z131="","",(Z131-AL131))</f>
        <v>1.1102230246251565E-16</v>
      </c>
      <c r="AX131" s="34">
        <f t="shared" ref="AX131:AX183" si="167">IF(AA131="","",(AA131-AM131))</f>
        <v>5.5511151231257827E-17</v>
      </c>
      <c r="AY131" s="34">
        <f t="shared" ref="AY131:AY183" si="168">IF(AB131="","",(AB131-AN131))</f>
        <v>0</v>
      </c>
    </row>
    <row r="132" spans="6:51">
      <c r="F132" s="82">
        <v>162</v>
      </c>
      <c r="G132" s="78">
        <f>Inputs!C131</f>
        <v>2.4257475999999998</v>
      </c>
      <c r="H132" s="78">
        <f>Inputs!D131</f>
        <v>0</v>
      </c>
      <c r="I132" s="78">
        <f>Inputs!E131</f>
        <v>0.26135999999999998</v>
      </c>
      <c r="J132" s="78">
        <f>Inputs!F131</f>
        <v>0</v>
      </c>
      <c r="K132" s="78">
        <f>Inputs!G131</f>
        <v>0</v>
      </c>
      <c r="L132" s="78">
        <f t="shared" si="133"/>
        <v>0</v>
      </c>
      <c r="M132" s="78">
        <f>Inputs!H131</f>
        <v>0</v>
      </c>
      <c r="N132" s="78">
        <f>Inputs!I131</f>
        <v>0</v>
      </c>
      <c r="O132" s="78">
        <f>Inputs!J131</f>
        <v>0</v>
      </c>
      <c r="P132" s="83">
        <f>Inputs!K131</f>
        <v>0</v>
      </c>
      <c r="Q132" s="83">
        <f t="shared" si="160"/>
        <v>2.6871075999999996</v>
      </c>
      <c r="R132" s="83"/>
      <c r="S132" s="82">
        <v>143</v>
      </c>
      <c r="T132" s="78">
        <f t="shared" si="142"/>
        <v>2.7111919999999996</v>
      </c>
      <c r="U132" s="78">
        <f t="shared" si="143"/>
        <v>0.75177604000000009</v>
      </c>
      <c r="V132" s="78">
        <f t="shared" si="144"/>
        <v>0.70655423399999995</v>
      </c>
      <c r="W132" s="78">
        <f t="shared" si="145"/>
        <v>4.2643063999999995E-6</v>
      </c>
      <c r="X132" s="78">
        <f t="shared" si="146"/>
        <v>2.5014937000000003E-3</v>
      </c>
      <c r="Y132" s="78">
        <f t="shared" si="147"/>
        <v>9.5567250000000003E-3</v>
      </c>
      <c r="Z132" s="78">
        <f t="shared" si="148"/>
        <v>0.61261067499999999</v>
      </c>
      <c r="AA132" s="78">
        <f t="shared" si="149"/>
        <v>0.73002770000000017</v>
      </c>
      <c r="AB132" s="78">
        <f t="shared" si="150"/>
        <v>0.51000003400000005</v>
      </c>
      <c r="AC132" s="83">
        <f t="shared" si="151"/>
        <v>6.0342231660064005</v>
      </c>
      <c r="AE132" s="103">
        <v>143</v>
      </c>
      <c r="AF132" s="34">
        <v>2.711192</v>
      </c>
      <c r="AG132" s="34">
        <v>0.75177603999999998</v>
      </c>
      <c r="AH132" s="34">
        <v>0.70655423399999995</v>
      </c>
      <c r="AI132" s="34">
        <v>4.2643064000000003E-6</v>
      </c>
      <c r="AJ132" s="34">
        <v>3.5077035000000002E-3</v>
      </c>
      <c r="AK132" s="34">
        <v>1.4792503E-2</v>
      </c>
      <c r="AL132" s="34">
        <v>0.61261067499999999</v>
      </c>
      <c r="AM132" s="34">
        <v>0.73002769999999995</v>
      </c>
      <c r="AN132" s="34">
        <v>0</v>
      </c>
      <c r="AP132" s="103">
        <v>143</v>
      </c>
      <c r="AQ132" s="34">
        <f t="shared" si="161"/>
        <v>-4.4408920985006262E-16</v>
      </c>
      <c r="AR132" s="34">
        <f t="shared" si="162"/>
        <v>1.1102230246251565E-16</v>
      </c>
      <c r="AS132" s="34">
        <f t="shared" si="163"/>
        <v>0</v>
      </c>
      <c r="AT132" s="34">
        <f t="shared" si="164"/>
        <v>-8.4703294725430034E-22</v>
      </c>
      <c r="AU132" s="34">
        <f t="shared" ref="AU132:AU195" si="169">IF(X132="","",(X132-AJ132))</f>
        <v>-1.0062097999999999E-3</v>
      </c>
      <c r="AV132" s="34">
        <f t="shared" si="165"/>
        <v>-5.235778E-3</v>
      </c>
      <c r="AW132" s="34">
        <f t="shared" si="166"/>
        <v>0</v>
      </c>
      <c r="AX132" s="34">
        <f t="shared" si="167"/>
        <v>2.2204460492503131E-16</v>
      </c>
      <c r="AY132" s="34">
        <f t="shared" si="168"/>
        <v>0.51000003400000005</v>
      </c>
    </row>
    <row r="133" spans="6:51">
      <c r="F133" s="82">
        <v>164</v>
      </c>
      <c r="G133" s="78">
        <f>Inputs!C132</f>
        <v>2.4149666000000001</v>
      </c>
      <c r="H133" s="78">
        <f>Inputs!D132</f>
        <v>0</v>
      </c>
      <c r="I133" s="78">
        <f>Inputs!E132</f>
        <v>0.92564999999999997</v>
      </c>
      <c r="J133" s="78">
        <f>Inputs!F132</f>
        <v>0</v>
      </c>
      <c r="K133" s="78">
        <f>Inputs!G132</f>
        <v>0</v>
      </c>
      <c r="L133" s="78">
        <f t="shared" si="133"/>
        <v>0</v>
      </c>
      <c r="M133" s="78">
        <f>Inputs!H132</f>
        <v>0</v>
      </c>
      <c r="N133" s="78">
        <f>Inputs!I132</f>
        <v>0.73513280000000003</v>
      </c>
      <c r="O133" s="78">
        <f>Inputs!J132</f>
        <v>0</v>
      </c>
      <c r="P133" s="83">
        <f>Inputs!K132</f>
        <v>0.3</v>
      </c>
      <c r="Q133" s="83">
        <f t="shared" si="160"/>
        <v>4.3757494000000001</v>
      </c>
      <c r="R133" s="83"/>
      <c r="S133" s="82">
        <v>146</v>
      </c>
      <c r="T133" s="78">
        <f t="shared" si="142"/>
        <v>0.45999363199999999</v>
      </c>
      <c r="U133" s="78">
        <f t="shared" si="143"/>
        <v>0.1489139582</v>
      </c>
      <c r="V133" s="78">
        <f t="shared" si="144"/>
        <v>0.16136366399999999</v>
      </c>
      <c r="W133" s="78">
        <f t="shared" si="145"/>
        <v>4.8133643200000004E-5</v>
      </c>
      <c r="X133" s="78">
        <f t="shared" si="146"/>
        <v>3.8824198000000004E-2</v>
      </c>
      <c r="Y133" s="78">
        <f t="shared" si="147"/>
        <v>0</v>
      </c>
      <c r="Z133" s="78">
        <f t="shared" si="148"/>
        <v>0.12941398500000001</v>
      </c>
      <c r="AA133" s="78">
        <f t="shared" si="149"/>
        <v>0.18378317</v>
      </c>
      <c r="AB133" s="78">
        <f t="shared" si="150"/>
        <v>8.500000000000002E-2</v>
      </c>
      <c r="AC133" s="83">
        <f t="shared" si="151"/>
        <v>1.2073407408432</v>
      </c>
      <c r="AE133" s="103">
        <v>146</v>
      </c>
      <c r="AF133" s="34">
        <v>0.45999363199999999</v>
      </c>
      <c r="AG133" s="34">
        <v>0.1489139582</v>
      </c>
      <c r="AH133" s="34">
        <v>0.16136366399999999</v>
      </c>
      <c r="AI133" s="34">
        <v>4.8133643199999997E-5</v>
      </c>
      <c r="AJ133" s="34">
        <v>6.2425665999999998E-2</v>
      </c>
      <c r="AK133" s="34">
        <v>0</v>
      </c>
      <c r="AL133" s="34">
        <v>0.12941398500000001</v>
      </c>
      <c r="AM133" s="34">
        <v>0.18378317</v>
      </c>
      <c r="AN133" s="34">
        <v>0</v>
      </c>
      <c r="AP133" s="103">
        <v>146</v>
      </c>
      <c r="AQ133" s="34">
        <f t="shared" si="161"/>
        <v>0</v>
      </c>
      <c r="AR133" s="34">
        <f t="shared" si="162"/>
        <v>0</v>
      </c>
      <c r="AS133" s="34">
        <f t="shared" si="163"/>
        <v>0</v>
      </c>
      <c r="AT133" s="34">
        <f t="shared" si="164"/>
        <v>6.7762635780344027E-21</v>
      </c>
      <c r="AU133" s="34">
        <f t="shared" si="169"/>
        <v>-2.3601467999999994E-2</v>
      </c>
      <c r="AV133" s="34">
        <f t="shared" si="165"/>
        <v>0</v>
      </c>
      <c r="AW133" s="34">
        <f t="shared" si="166"/>
        <v>0</v>
      </c>
      <c r="AX133" s="34">
        <f t="shared" si="167"/>
        <v>0</v>
      </c>
      <c r="AY133" s="34">
        <f t="shared" si="168"/>
        <v>8.500000000000002E-2</v>
      </c>
    </row>
    <row r="134" spans="6:51">
      <c r="F134" s="82">
        <v>165</v>
      </c>
      <c r="G134" s="78">
        <f>Inputs!C133</f>
        <v>0.26952755</v>
      </c>
      <c r="H134" s="78">
        <f>Inputs!D133</f>
        <v>0.16335002000000001</v>
      </c>
      <c r="I134" s="78">
        <f>Inputs!E133</f>
        <v>0</v>
      </c>
      <c r="J134" s="78">
        <f>Inputs!F133</f>
        <v>0</v>
      </c>
      <c r="K134" s="78">
        <f>Inputs!G133</f>
        <v>0</v>
      </c>
      <c r="L134" s="78">
        <f t="shared" si="133"/>
        <v>0</v>
      </c>
      <c r="M134" s="78">
        <f>Inputs!H133</f>
        <v>0</v>
      </c>
      <c r="N134" s="78">
        <f>Inputs!I133</f>
        <v>0</v>
      </c>
      <c r="O134" s="78">
        <f>Inputs!J133</f>
        <v>0</v>
      </c>
      <c r="P134" s="83">
        <f>Inputs!K133</f>
        <v>0</v>
      </c>
      <c r="Q134" s="83">
        <f t="shared" si="160"/>
        <v>0.43287757000000004</v>
      </c>
      <c r="R134" s="83"/>
      <c r="S134" s="82">
        <v>147</v>
      </c>
      <c r="T134" s="78">
        <f t="shared" si="142"/>
        <v>0.25874639999999999</v>
      </c>
      <c r="U134" s="78">
        <f t="shared" si="143"/>
        <v>9.5793680800000017E-2</v>
      </c>
      <c r="V134" s="78">
        <f t="shared" si="144"/>
        <v>5.0141923200000008E-2</v>
      </c>
      <c r="W134" s="78">
        <f t="shared" si="145"/>
        <v>4.32917968E-6</v>
      </c>
      <c r="X134" s="78">
        <f t="shared" si="146"/>
        <v>3.4918806000000004E-3</v>
      </c>
      <c r="Y134" s="78">
        <f t="shared" si="147"/>
        <v>0</v>
      </c>
      <c r="Z134" s="78">
        <f t="shared" si="148"/>
        <v>1.7459403000000002E-2</v>
      </c>
      <c r="AA134" s="78">
        <f t="shared" si="149"/>
        <v>1.0210178E-2</v>
      </c>
      <c r="AB134" s="78">
        <f t="shared" si="150"/>
        <v>0</v>
      </c>
      <c r="AC134" s="83">
        <f t="shared" si="151"/>
        <v>0.43584779477968</v>
      </c>
      <c r="AE134" s="103">
        <v>147</v>
      </c>
      <c r="AF134" s="34">
        <v>0.25874639999999999</v>
      </c>
      <c r="AG134" s="34">
        <v>9.5793680800000003E-2</v>
      </c>
      <c r="AH134" s="34">
        <v>5.0141923200000001E-2</v>
      </c>
      <c r="AI134" s="34">
        <v>4.32917968E-6</v>
      </c>
      <c r="AJ134" s="34">
        <v>5.6146156999999997E-3</v>
      </c>
      <c r="AK134" s="34">
        <v>0</v>
      </c>
      <c r="AL134" s="34">
        <v>1.7459402999999998E-2</v>
      </c>
      <c r="AM134" s="34">
        <v>1.0210178E-2</v>
      </c>
      <c r="AN134" s="34">
        <v>0</v>
      </c>
      <c r="AP134" s="103">
        <v>147</v>
      </c>
      <c r="AQ134" s="34">
        <f t="shared" si="161"/>
        <v>0</v>
      </c>
      <c r="AR134" s="34">
        <f t="shared" si="162"/>
        <v>1.3877787807814457E-17</v>
      </c>
      <c r="AS134" s="34">
        <f t="shared" si="163"/>
        <v>6.9388939039072284E-18</v>
      </c>
      <c r="AT134" s="34">
        <f t="shared" si="164"/>
        <v>0</v>
      </c>
      <c r="AU134" s="34">
        <f t="shared" si="169"/>
        <v>-2.1227350999999993E-3</v>
      </c>
      <c r="AV134" s="34">
        <f t="shared" si="165"/>
        <v>0</v>
      </c>
      <c r="AW134" s="34">
        <f t="shared" si="166"/>
        <v>3.4694469519536142E-18</v>
      </c>
      <c r="AX134" s="34">
        <f t="shared" si="167"/>
        <v>0</v>
      </c>
      <c r="AY134" s="34">
        <f t="shared" si="168"/>
        <v>0</v>
      </c>
    </row>
    <row r="135" spans="6:51">
      <c r="F135" s="82">
        <v>166</v>
      </c>
      <c r="G135" s="78">
        <f>Inputs!C134</f>
        <v>1.0781102</v>
      </c>
      <c r="H135" s="78">
        <f>Inputs!D134</f>
        <v>2.8697330000000001</v>
      </c>
      <c r="I135" s="78">
        <f>Inputs!E134</f>
        <v>1.1478931000000001</v>
      </c>
      <c r="J135" s="78">
        <f>Inputs!F134</f>
        <v>2.0767728000000001E-5</v>
      </c>
      <c r="K135" s="78">
        <f>Inputs!G134</f>
        <v>0.35735624999999999</v>
      </c>
      <c r="L135" s="78">
        <f t="shared" si="133"/>
        <v>3.5768853364799998E-3</v>
      </c>
      <c r="M135" s="78">
        <f>Inputs!H134</f>
        <v>0</v>
      </c>
      <c r="N135" s="78">
        <f>Inputs!I134</f>
        <v>1.5315266999999999</v>
      </c>
      <c r="O135" s="78">
        <f>Inputs!J134</f>
        <v>0.13069026</v>
      </c>
      <c r="P135" s="83">
        <f>Inputs!K134</f>
        <v>0</v>
      </c>
      <c r="Q135" s="83">
        <f t="shared" si="160"/>
        <v>7.1153302777279999</v>
      </c>
      <c r="R135" s="83"/>
      <c r="S135" s="82">
        <v>148</v>
      </c>
      <c r="T135" s="78">
        <f t="shared" si="142"/>
        <v>0.18836740800000001</v>
      </c>
      <c r="U135" s="78">
        <f t="shared" si="143"/>
        <v>0</v>
      </c>
      <c r="V135" s="78">
        <f t="shared" si="144"/>
        <v>1.9405979999999998E-3</v>
      </c>
      <c r="W135" s="78">
        <f t="shared" si="145"/>
        <v>1.6614175999999999E-8</v>
      </c>
      <c r="X135" s="78">
        <f t="shared" si="146"/>
        <v>1.3400856000000002E-5</v>
      </c>
      <c r="Y135" s="78">
        <f t="shared" si="147"/>
        <v>0</v>
      </c>
      <c r="Z135" s="78">
        <f t="shared" si="148"/>
        <v>1.2405365000000002</v>
      </c>
      <c r="AA135" s="78">
        <f t="shared" si="149"/>
        <v>0.78567310000000001</v>
      </c>
      <c r="AB135" s="78">
        <f t="shared" si="150"/>
        <v>0.51000003400000005</v>
      </c>
      <c r="AC135" s="83">
        <f t="shared" si="151"/>
        <v>2.7265310574701762</v>
      </c>
      <c r="AE135" s="103">
        <v>148</v>
      </c>
      <c r="AF135" s="34">
        <v>0.18836740799999999</v>
      </c>
      <c r="AG135" s="34">
        <v>0</v>
      </c>
      <c r="AH135" s="34">
        <v>1.940598E-3</v>
      </c>
      <c r="AI135" s="34">
        <v>1.6614175999999999E-8</v>
      </c>
      <c r="AJ135" s="34">
        <v>2.1547320000000001E-5</v>
      </c>
      <c r="AK135" s="34">
        <v>0</v>
      </c>
      <c r="AL135" s="34">
        <v>1.2405364999999999</v>
      </c>
      <c r="AM135" s="34">
        <v>0.78567310000000001</v>
      </c>
      <c r="AN135" s="34">
        <v>0</v>
      </c>
      <c r="AP135" s="103">
        <v>148</v>
      </c>
      <c r="AQ135" s="34">
        <f t="shared" si="161"/>
        <v>2.7755575615628914E-17</v>
      </c>
      <c r="AR135" s="34">
        <f t="shared" si="162"/>
        <v>0</v>
      </c>
      <c r="AS135" s="34">
        <f t="shared" si="163"/>
        <v>-2.1684043449710089E-19</v>
      </c>
      <c r="AT135" s="34">
        <f t="shared" si="164"/>
        <v>0</v>
      </c>
      <c r="AU135" s="34">
        <f t="shared" si="169"/>
        <v>-8.1464639999999989E-6</v>
      </c>
      <c r="AV135" s="34">
        <f t="shared" si="165"/>
        <v>0</v>
      </c>
      <c r="AW135" s="34">
        <f t="shared" si="166"/>
        <v>2.2204460492503131E-16</v>
      </c>
      <c r="AX135" s="34">
        <f t="shared" si="167"/>
        <v>0</v>
      </c>
      <c r="AY135" s="34">
        <f t="shared" si="168"/>
        <v>0.51000003400000005</v>
      </c>
    </row>
    <row r="136" spans="6:51">
      <c r="F136" s="82">
        <v>168</v>
      </c>
      <c r="G136" s="78">
        <f>Inputs!C135</f>
        <v>6.4686603999999995E-2</v>
      </c>
      <c r="H136" s="78">
        <f>Inputs!D135</f>
        <v>0</v>
      </c>
      <c r="I136" s="78">
        <f>Inputs!E135</f>
        <v>1.293732E-2</v>
      </c>
      <c r="J136" s="78">
        <f>Inputs!F135</f>
        <v>0</v>
      </c>
      <c r="K136" s="78">
        <f>Inputs!G135</f>
        <v>0</v>
      </c>
      <c r="L136" s="78">
        <f t="shared" si="133"/>
        <v>0</v>
      </c>
      <c r="M136" s="78">
        <f>Inputs!H135</f>
        <v>0</v>
      </c>
      <c r="N136" s="78">
        <f>Inputs!I135</f>
        <v>0</v>
      </c>
      <c r="O136" s="78">
        <f>Inputs!J135</f>
        <v>0</v>
      </c>
      <c r="P136" s="83">
        <f>Inputs!K135</f>
        <v>0</v>
      </c>
      <c r="Q136" s="83">
        <f t="shared" si="160"/>
        <v>7.7623923999999997E-2</v>
      </c>
      <c r="R136" s="83"/>
      <c r="S136" s="82">
        <v>152</v>
      </c>
      <c r="T136" s="78">
        <f t="shared" si="142"/>
        <v>6.8267235199999998E-2</v>
      </c>
      <c r="U136" s="78">
        <f t="shared" si="143"/>
        <v>0</v>
      </c>
      <c r="V136" s="78">
        <f t="shared" si="144"/>
        <v>0</v>
      </c>
      <c r="W136" s="78">
        <f t="shared" si="145"/>
        <v>1.2104614400000001E-4</v>
      </c>
      <c r="X136" s="78">
        <f t="shared" si="146"/>
        <v>0.19526962000000003</v>
      </c>
      <c r="Y136" s="78">
        <f t="shared" si="147"/>
        <v>0</v>
      </c>
      <c r="Z136" s="78">
        <f t="shared" si="148"/>
        <v>0.43074185000000004</v>
      </c>
      <c r="AA136" s="78">
        <f t="shared" si="149"/>
        <v>0</v>
      </c>
      <c r="AB136" s="78">
        <f t="shared" si="150"/>
        <v>0.51000003400000005</v>
      </c>
      <c r="AC136" s="83">
        <f t="shared" si="151"/>
        <v>1.2043997853440001</v>
      </c>
      <c r="AE136" s="103">
        <v>152</v>
      </c>
      <c r="AF136" s="34">
        <v>6.8267235199999998E-2</v>
      </c>
      <c r="AG136" s="34">
        <v>0</v>
      </c>
      <c r="AH136" s="34">
        <v>0</v>
      </c>
      <c r="AI136" s="34">
        <v>1.21046144E-4</v>
      </c>
      <c r="AJ136" s="34">
        <v>0.34266064000000002</v>
      </c>
      <c r="AK136" s="34">
        <v>0</v>
      </c>
      <c r="AL136" s="34">
        <v>0.43074184999999998</v>
      </c>
      <c r="AM136" s="34">
        <v>0</v>
      </c>
      <c r="AN136" s="34">
        <v>0</v>
      </c>
      <c r="AP136" s="103">
        <v>152</v>
      </c>
      <c r="AQ136" s="34">
        <f t="shared" si="161"/>
        <v>0</v>
      </c>
      <c r="AR136" s="34">
        <f t="shared" si="162"/>
        <v>0</v>
      </c>
      <c r="AS136" s="34">
        <f t="shared" si="163"/>
        <v>0</v>
      </c>
      <c r="AT136" s="34">
        <f t="shared" si="164"/>
        <v>1.3552527156068805E-20</v>
      </c>
      <c r="AU136" s="34">
        <f t="shared" si="169"/>
        <v>-0.14739101999999998</v>
      </c>
      <c r="AV136" s="34">
        <f t="shared" si="165"/>
        <v>0</v>
      </c>
      <c r="AW136" s="34">
        <f t="shared" si="166"/>
        <v>5.5511151231257827E-17</v>
      </c>
      <c r="AX136" s="34">
        <f t="shared" si="167"/>
        <v>0</v>
      </c>
      <c r="AY136" s="34">
        <f t="shared" si="168"/>
        <v>0.51000003400000005</v>
      </c>
    </row>
    <row r="137" spans="6:51">
      <c r="F137" s="82">
        <v>170</v>
      </c>
      <c r="G137" s="78">
        <f>Inputs!C136</f>
        <v>0.81573737000000002</v>
      </c>
      <c r="H137" s="78">
        <f>Inputs!D136</f>
        <v>0</v>
      </c>
      <c r="I137" s="78">
        <f>Inputs!E136</f>
        <v>3.6577329999999998E-2</v>
      </c>
      <c r="J137" s="78">
        <f>Inputs!F136</f>
        <v>0</v>
      </c>
      <c r="K137" s="78">
        <f>Inputs!G136</f>
        <v>0</v>
      </c>
      <c r="L137" s="78">
        <f t="shared" si="133"/>
        <v>0</v>
      </c>
      <c r="M137" s="78">
        <f>Inputs!H136</f>
        <v>0</v>
      </c>
      <c r="N137" s="78">
        <f>Inputs!I136</f>
        <v>0.10210178</v>
      </c>
      <c r="O137" s="78">
        <f>Inputs!J136</f>
        <v>5.7432245E-2</v>
      </c>
      <c r="P137" s="83">
        <f>Inputs!K136</f>
        <v>0</v>
      </c>
      <c r="Q137" s="83">
        <f t="shared" si="160"/>
        <v>1.0118487250000001</v>
      </c>
      <c r="R137" s="83"/>
      <c r="S137" s="82">
        <v>154</v>
      </c>
      <c r="T137" s="78">
        <f t="shared" si="142"/>
        <v>1.0349856640000001</v>
      </c>
      <c r="U137" s="78">
        <f t="shared" si="143"/>
        <v>0.93305520000000008</v>
      </c>
      <c r="V137" s="78">
        <f t="shared" si="144"/>
        <v>0.27932853599999996</v>
      </c>
      <c r="W137" s="78">
        <f t="shared" si="145"/>
        <v>0</v>
      </c>
      <c r="X137" s="78">
        <f t="shared" si="146"/>
        <v>0</v>
      </c>
      <c r="Y137" s="78">
        <f t="shared" si="147"/>
        <v>2.5495227999999997E-3</v>
      </c>
      <c r="Z137" s="78">
        <f t="shared" si="148"/>
        <v>1.32732315E-2</v>
      </c>
      <c r="AA137" s="78">
        <f t="shared" si="149"/>
        <v>3.5107696000000001E-2</v>
      </c>
      <c r="AB137" s="78">
        <f t="shared" si="150"/>
        <v>0</v>
      </c>
      <c r="AC137" s="83">
        <f t="shared" si="151"/>
        <v>2.2982998502999998</v>
      </c>
      <c r="AE137" s="103">
        <v>154</v>
      </c>
      <c r="AF137" s="34">
        <v>1.0349856639999999</v>
      </c>
      <c r="AG137" s="34">
        <v>0.93305519999999997</v>
      </c>
      <c r="AH137" s="34">
        <v>0.27932853600000002</v>
      </c>
      <c r="AI137" s="34">
        <v>0</v>
      </c>
      <c r="AJ137" s="34">
        <v>0</v>
      </c>
      <c r="AK137" s="34">
        <v>5.5539285999999998E-3</v>
      </c>
      <c r="AL137" s="34">
        <v>1.32732315E-2</v>
      </c>
      <c r="AM137" s="34">
        <v>3.5107696000000001E-2</v>
      </c>
      <c r="AN137" s="34">
        <v>0</v>
      </c>
      <c r="AP137" s="103">
        <v>154</v>
      </c>
      <c r="AQ137" s="34">
        <f t="shared" si="161"/>
        <v>2.2204460492503131E-16</v>
      </c>
      <c r="AR137" s="34">
        <f t="shared" si="162"/>
        <v>1.1102230246251565E-16</v>
      </c>
      <c r="AS137" s="34">
        <f t="shared" si="163"/>
        <v>-5.5511151231257827E-17</v>
      </c>
      <c r="AT137" s="34">
        <f t="shared" si="164"/>
        <v>0</v>
      </c>
      <c r="AU137" s="34">
        <f t="shared" si="169"/>
        <v>0</v>
      </c>
      <c r="AV137" s="34">
        <f t="shared" si="165"/>
        <v>-3.0044058000000002E-3</v>
      </c>
      <c r="AW137" s="34">
        <f t="shared" si="166"/>
        <v>0</v>
      </c>
      <c r="AX137" s="34">
        <f t="shared" si="167"/>
        <v>0</v>
      </c>
      <c r="AY137" s="34">
        <f t="shared" si="168"/>
        <v>0</v>
      </c>
    </row>
    <row r="138" spans="6:51">
      <c r="F138" s="82">
        <v>173</v>
      </c>
      <c r="G138" s="78">
        <f>Inputs!C137</f>
        <v>1.4701500999999999</v>
      </c>
      <c r="H138" s="78">
        <f>Inputs!D137</f>
        <v>0</v>
      </c>
      <c r="I138" s="78">
        <f>Inputs!E137</f>
        <v>0</v>
      </c>
      <c r="J138" s="78">
        <f>Inputs!F137</f>
        <v>0</v>
      </c>
      <c r="K138" s="78">
        <f>Inputs!G137</f>
        <v>0</v>
      </c>
      <c r="L138" s="78">
        <f t="shared" si="133"/>
        <v>0</v>
      </c>
      <c r="M138" s="78">
        <f>Inputs!H137</f>
        <v>0</v>
      </c>
      <c r="N138" s="78">
        <f>Inputs!I137</f>
        <v>0</v>
      </c>
      <c r="O138" s="78">
        <f>Inputs!J137</f>
        <v>0</v>
      </c>
      <c r="P138" s="83">
        <f>Inputs!K137</f>
        <v>0</v>
      </c>
      <c r="Q138" s="83">
        <f t="shared" si="160"/>
        <v>1.4701500999999999</v>
      </c>
      <c r="R138" s="83"/>
      <c r="S138" s="82">
        <v>155</v>
      </c>
      <c r="T138" s="78">
        <f t="shared" si="142"/>
        <v>0.82665032000000005</v>
      </c>
      <c r="U138" s="78">
        <f t="shared" si="143"/>
        <v>0.40832281300000006</v>
      </c>
      <c r="V138" s="78">
        <f t="shared" si="144"/>
        <v>0</v>
      </c>
      <c r="W138" s="78">
        <f t="shared" si="145"/>
        <v>0</v>
      </c>
      <c r="X138" s="78">
        <f t="shared" si="146"/>
        <v>0</v>
      </c>
      <c r="Y138" s="78">
        <f t="shared" si="147"/>
        <v>2.2130558000000002E-2</v>
      </c>
      <c r="Z138" s="78">
        <f t="shared" si="148"/>
        <v>0.11065279000000001</v>
      </c>
      <c r="AA138" s="78">
        <f t="shared" si="149"/>
        <v>0.17229673000000001</v>
      </c>
      <c r="AB138" s="78">
        <f t="shared" si="150"/>
        <v>8.500000000000002E-2</v>
      </c>
      <c r="AC138" s="83">
        <f t="shared" si="151"/>
        <v>1.625053211</v>
      </c>
      <c r="AE138" s="103">
        <v>155</v>
      </c>
      <c r="AF138" s="34">
        <v>0.82665032000000005</v>
      </c>
      <c r="AG138" s="34">
        <v>0.40832281300000001</v>
      </c>
      <c r="AH138" s="34">
        <v>0</v>
      </c>
      <c r="AI138" s="34">
        <v>0</v>
      </c>
      <c r="AJ138" s="34">
        <v>0</v>
      </c>
      <c r="AK138" s="34">
        <v>3.267863E-2</v>
      </c>
      <c r="AL138" s="34">
        <v>0.11065279</v>
      </c>
      <c r="AM138" s="34">
        <v>0.17229673000000001</v>
      </c>
      <c r="AN138" s="34">
        <v>0</v>
      </c>
      <c r="AP138" s="103">
        <v>155</v>
      </c>
      <c r="AQ138" s="34">
        <f t="shared" si="161"/>
        <v>0</v>
      </c>
      <c r="AR138" s="34">
        <f t="shared" si="162"/>
        <v>5.5511151231257827E-17</v>
      </c>
      <c r="AS138" s="34">
        <f t="shared" si="163"/>
        <v>0</v>
      </c>
      <c r="AT138" s="34">
        <f t="shared" si="164"/>
        <v>0</v>
      </c>
      <c r="AU138" s="34">
        <f t="shared" si="169"/>
        <v>0</v>
      </c>
      <c r="AV138" s="34">
        <f t="shared" si="165"/>
        <v>-1.0548071999999999E-2</v>
      </c>
      <c r="AW138" s="34">
        <f t="shared" si="166"/>
        <v>1.3877787807814457E-17</v>
      </c>
      <c r="AX138" s="34">
        <f t="shared" si="167"/>
        <v>0</v>
      </c>
      <c r="AY138" s="34">
        <f t="shared" si="168"/>
        <v>8.500000000000002E-2</v>
      </c>
    </row>
    <row r="139" spans="6:51">
      <c r="F139" s="82">
        <v>174</v>
      </c>
      <c r="G139" s="78">
        <f>Inputs!C138</f>
        <v>8.7956350000000008</v>
      </c>
      <c r="H139" s="78">
        <f>Inputs!D138</f>
        <v>1.5799215</v>
      </c>
      <c r="I139" s="78">
        <f>Inputs!E138</f>
        <v>0</v>
      </c>
      <c r="J139" s="78">
        <f>Inputs!F138</f>
        <v>0</v>
      </c>
      <c r="K139" s="78">
        <f>Inputs!G138</f>
        <v>0</v>
      </c>
      <c r="L139" s="78">
        <f t="shared" si="133"/>
        <v>0</v>
      </c>
      <c r="M139" s="78">
        <f>Inputs!H138</f>
        <v>0</v>
      </c>
      <c r="N139" s="78">
        <f>Inputs!I138</f>
        <v>2.0011950000000001</v>
      </c>
      <c r="O139" s="78">
        <f>Inputs!J138</f>
        <v>3.6593274999999998</v>
      </c>
      <c r="P139" s="83">
        <f>Inputs!K138</f>
        <v>4.0000002999999999E-2</v>
      </c>
      <c r="Q139" s="83">
        <f t="shared" si="160"/>
        <v>16.076079003</v>
      </c>
      <c r="R139" s="83"/>
      <c r="S139" s="82">
        <v>156</v>
      </c>
      <c r="T139" s="78">
        <f t="shared" si="142"/>
        <v>0.51749286400000005</v>
      </c>
      <c r="U139" s="78">
        <f t="shared" si="143"/>
        <v>0</v>
      </c>
      <c r="V139" s="78">
        <f t="shared" si="144"/>
        <v>0</v>
      </c>
      <c r="W139" s="78">
        <f t="shared" si="145"/>
        <v>1.42407232E-6</v>
      </c>
      <c r="X139" s="78">
        <f t="shared" si="146"/>
        <v>1.5315267000000003E-3</v>
      </c>
      <c r="Y139" s="78">
        <f t="shared" si="147"/>
        <v>0</v>
      </c>
      <c r="Z139" s="78">
        <f t="shared" si="148"/>
        <v>0</v>
      </c>
      <c r="AA139" s="78">
        <f t="shared" si="149"/>
        <v>0</v>
      </c>
      <c r="AB139" s="78">
        <f t="shared" si="150"/>
        <v>0</v>
      </c>
      <c r="AC139" s="83">
        <f t="shared" si="151"/>
        <v>0.51902581477232002</v>
      </c>
      <c r="AE139" s="103">
        <v>156</v>
      </c>
      <c r="AF139" s="34">
        <v>0.51749286400000005</v>
      </c>
      <c r="AG139" s="34">
        <v>0</v>
      </c>
      <c r="AH139" s="34">
        <v>0</v>
      </c>
      <c r="AI139" s="34">
        <v>1.42407232E-6</v>
      </c>
      <c r="AJ139" s="34">
        <v>3.3706679999999998E-3</v>
      </c>
      <c r="AK139" s="34">
        <v>0</v>
      </c>
      <c r="AL139" s="34">
        <v>0</v>
      </c>
      <c r="AM139" s="34">
        <v>0</v>
      </c>
      <c r="AN139" s="34">
        <v>0</v>
      </c>
      <c r="AP139" s="103">
        <v>156</v>
      </c>
      <c r="AQ139" s="34">
        <f t="shared" si="161"/>
        <v>0</v>
      </c>
      <c r="AR139" s="34">
        <f t="shared" si="162"/>
        <v>0</v>
      </c>
      <c r="AS139" s="34">
        <f t="shared" si="163"/>
        <v>0</v>
      </c>
      <c r="AT139" s="34">
        <f t="shared" si="164"/>
        <v>0</v>
      </c>
      <c r="AU139" s="34">
        <f t="shared" si="169"/>
        <v>-1.8391412999999995E-3</v>
      </c>
      <c r="AV139" s="34">
        <f t="shared" si="165"/>
        <v>0</v>
      </c>
      <c r="AW139" s="34">
        <f t="shared" si="166"/>
        <v>0</v>
      </c>
      <c r="AX139" s="34">
        <f t="shared" si="167"/>
        <v>0</v>
      </c>
      <c r="AY139" s="34">
        <f t="shared" si="168"/>
        <v>0</v>
      </c>
    </row>
    <row r="140" spans="6:51">
      <c r="F140" s="82">
        <v>175</v>
      </c>
      <c r="G140" s="78">
        <f>Inputs!C139</f>
        <v>0</v>
      </c>
      <c r="H140" s="78">
        <f>Inputs!D139</f>
        <v>0</v>
      </c>
      <c r="I140" s="78">
        <f>Inputs!E139</f>
        <v>0</v>
      </c>
      <c r="J140" s="78">
        <f>Inputs!F139</f>
        <v>0</v>
      </c>
      <c r="K140" s="78">
        <f>Inputs!G139</f>
        <v>0</v>
      </c>
      <c r="L140" s="78">
        <f t="shared" si="133"/>
        <v>0</v>
      </c>
      <c r="M140" s="78">
        <f>Inputs!H139</f>
        <v>0</v>
      </c>
      <c r="N140" s="78">
        <f>Inputs!I139</f>
        <v>0</v>
      </c>
      <c r="O140" s="78">
        <f>Inputs!J139</f>
        <v>0</v>
      </c>
      <c r="P140" s="83">
        <f>Inputs!K139</f>
        <v>0</v>
      </c>
      <c r="Q140" s="83">
        <f t="shared" si="160"/>
        <v>0</v>
      </c>
      <c r="R140" s="83"/>
      <c r="S140" s="82">
        <v>157</v>
      </c>
      <c r="T140" s="78">
        <f t="shared" si="142"/>
        <v>0.83316345600000008</v>
      </c>
      <c r="U140" s="78">
        <f t="shared" si="143"/>
        <v>0.86862995999999992</v>
      </c>
      <c r="V140" s="78">
        <f t="shared" si="144"/>
        <v>0.33323401799999997</v>
      </c>
      <c r="W140" s="78">
        <f t="shared" si="145"/>
        <v>9.9685072000000002E-6</v>
      </c>
      <c r="X140" s="78">
        <f t="shared" si="146"/>
        <v>9.1891590000000006E-3</v>
      </c>
      <c r="Y140" s="78">
        <f t="shared" si="147"/>
        <v>3.9207080000000002E-3</v>
      </c>
      <c r="Z140" s="78">
        <f t="shared" si="148"/>
        <v>9.9549230000000016E-2</v>
      </c>
      <c r="AA140" s="78">
        <f t="shared" si="149"/>
        <v>3.5939825000000009E-2</v>
      </c>
      <c r="AB140" s="78">
        <f t="shared" si="150"/>
        <v>0</v>
      </c>
      <c r="AC140" s="83">
        <f t="shared" si="151"/>
        <v>2.1836363245071997</v>
      </c>
      <c r="AE140" s="103">
        <v>157</v>
      </c>
      <c r="AF140" s="34">
        <v>0.83316345599999997</v>
      </c>
      <c r="AG140" s="34">
        <v>0.86862996000000003</v>
      </c>
      <c r="AH140" s="34">
        <v>0.33323401800000002</v>
      </c>
      <c r="AI140" s="34">
        <v>9.9685072000000002E-6</v>
      </c>
      <c r="AJ140" s="34">
        <v>1.7548742999999999E-2</v>
      </c>
      <c r="AK140" s="34">
        <v>9.8017703999999997E-3</v>
      </c>
      <c r="AL140" s="34">
        <v>9.9549230000000002E-2</v>
      </c>
      <c r="AM140" s="34">
        <v>3.5939825000000002E-2</v>
      </c>
      <c r="AN140" s="34">
        <v>0</v>
      </c>
      <c r="AP140" s="103">
        <v>157</v>
      </c>
      <c r="AQ140" s="34">
        <f t="shared" si="161"/>
        <v>1.1102230246251565E-16</v>
      </c>
      <c r="AR140" s="34">
        <f t="shared" si="162"/>
        <v>-1.1102230246251565E-16</v>
      </c>
      <c r="AS140" s="34">
        <f t="shared" si="163"/>
        <v>-5.5511151231257827E-17</v>
      </c>
      <c r="AT140" s="34">
        <f t="shared" si="164"/>
        <v>0</v>
      </c>
      <c r="AU140" s="34">
        <f t="shared" si="169"/>
        <v>-8.359583999999998E-3</v>
      </c>
      <c r="AV140" s="34">
        <f t="shared" si="165"/>
        <v>-5.8810623999999995E-3</v>
      </c>
      <c r="AW140" s="34">
        <f t="shared" si="166"/>
        <v>1.3877787807814457E-17</v>
      </c>
      <c r="AX140" s="34">
        <f t="shared" si="167"/>
        <v>6.9388939039072284E-18</v>
      </c>
      <c r="AY140" s="34">
        <f t="shared" si="168"/>
        <v>0</v>
      </c>
    </row>
    <row r="141" spans="6:51">
      <c r="F141" s="82">
        <v>176</v>
      </c>
      <c r="G141" s="78">
        <f>Inputs!C140</f>
        <v>0</v>
      </c>
      <c r="H141" s="78">
        <f>Inputs!D140</f>
        <v>0</v>
      </c>
      <c r="I141" s="78">
        <f>Inputs!E140</f>
        <v>0</v>
      </c>
      <c r="J141" s="78">
        <f>Inputs!F140</f>
        <v>0</v>
      </c>
      <c r="K141" s="78">
        <f>Inputs!G140</f>
        <v>0</v>
      </c>
      <c r="L141" s="78">
        <f t="shared" si="133"/>
        <v>0</v>
      </c>
      <c r="M141" s="78">
        <f>Inputs!H140</f>
        <v>0</v>
      </c>
      <c r="N141" s="78">
        <f>Inputs!I140</f>
        <v>0</v>
      </c>
      <c r="O141" s="78">
        <f>Inputs!J140</f>
        <v>0</v>
      </c>
      <c r="P141" s="83">
        <f>Inputs!K140</f>
        <v>0</v>
      </c>
      <c r="Q141" s="83">
        <f t="shared" si="160"/>
        <v>0</v>
      </c>
      <c r="R141" s="83"/>
      <c r="S141" s="82">
        <v>158</v>
      </c>
      <c r="T141" s="78">
        <f t="shared" si="142"/>
        <v>1.0100170079999999</v>
      </c>
      <c r="U141" s="78">
        <f t="shared" si="143"/>
        <v>1.1061146900000001</v>
      </c>
      <c r="V141" s="78">
        <f t="shared" si="144"/>
        <v>0.43320421799999997</v>
      </c>
      <c r="W141" s="78">
        <f t="shared" si="145"/>
        <v>8.8608952000000014E-6</v>
      </c>
      <c r="X141" s="78">
        <f t="shared" si="146"/>
        <v>8.1681423999999999E-3</v>
      </c>
      <c r="Y141" s="78">
        <f t="shared" si="147"/>
        <v>3.9207080000000002E-3</v>
      </c>
      <c r="Z141" s="78">
        <f t="shared" si="148"/>
        <v>0.49774620000000008</v>
      </c>
      <c r="AA141" s="78">
        <f t="shared" si="149"/>
        <v>0.53909735999999997</v>
      </c>
      <c r="AB141" s="78">
        <f t="shared" si="150"/>
        <v>0.51000003400000005</v>
      </c>
      <c r="AC141" s="83">
        <f t="shared" si="151"/>
        <v>4.1082772212952001</v>
      </c>
      <c r="AE141" s="103">
        <v>158</v>
      </c>
      <c r="AF141" s="34">
        <v>1.0100170079999999</v>
      </c>
      <c r="AG141" s="34">
        <v>1.1061146900000001</v>
      </c>
      <c r="AH141" s="34">
        <v>0.43320421799999997</v>
      </c>
      <c r="AI141" s="34">
        <v>8.8608951999999997E-6</v>
      </c>
      <c r="AJ141" s="34">
        <v>1.5598884E-2</v>
      </c>
      <c r="AK141" s="34">
        <v>9.8017703999999997E-3</v>
      </c>
      <c r="AL141" s="34">
        <v>0.49774620000000003</v>
      </c>
      <c r="AM141" s="34">
        <v>0.53909735999999997</v>
      </c>
      <c r="AN141" s="34">
        <v>0</v>
      </c>
      <c r="AP141" s="103">
        <v>158</v>
      </c>
      <c r="AQ141" s="34">
        <f t="shared" si="161"/>
        <v>0</v>
      </c>
      <c r="AR141" s="34">
        <f t="shared" si="162"/>
        <v>0</v>
      </c>
      <c r="AS141" s="34">
        <f t="shared" si="163"/>
        <v>0</v>
      </c>
      <c r="AT141" s="34">
        <f t="shared" si="164"/>
        <v>1.6940658945086007E-21</v>
      </c>
      <c r="AU141" s="34">
        <f t="shared" si="169"/>
        <v>-7.4307416000000005E-3</v>
      </c>
      <c r="AV141" s="34">
        <f t="shared" si="165"/>
        <v>-5.8810623999999995E-3</v>
      </c>
      <c r="AW141" s="34">
        <f t="shared" si="166"/>
        <v>5.5511151231257827E-17</v>
      </c>
      <c r="AX141" s="34">
        <f t="shared" si="167"/>
        <v>0</v>
      </c>
      <c r="AY141" s="34">
        <f t="shared" si="168"/>
        <v>0.51000003400000005</v>
      </c>
    </row>
    <row r="142" spans="6:51">
      <c r="F142" s="82">
        <v>178</v>
      </c>
      <c r="G142" s="78">
        <f>Inputs!C141</f>
        <v>3.0179893999999998</v>
      </c>
      <c r="H142" s="78">
        <f>Inputs!D141</f>
        <v>0.57499206000000003</v>
      </c>
      <c r="I142" s="78">
        <f>Inputs!E141</f>
        <v>0</v>
      </c>
      <c r="J142" s="78">
        <f>Inputs!F141</f>
        <v>0</v>
      </c>
      <c r="K142" s="78">
        <f>Inputs!G141</f>
        <v>0</v>
      </c>
      <c r="L142" s="78">
        <f t="shared" si="133"/>
        <v>0</v>
      </c>
      <c r="M142" s="78">
        <f>Inputs!H141</f>
        <v>0</v>
      </c>
      <c r="N142" s="78">
        <f>Inputs!I141</f>
        <v>0</v>
      </c>
      <c r="O142" s="78">
        <f>Inputs!J141</f>
        <v>0</v>
      </c>
      <c r="P142" s="83">
        <f>Inputs!K141</f>
        <v>3.0000002000000001</v>
      </c>
      <c r="Q142" s="83">
        <f t="shared" si="160"/>
        <v>6.5929816599999995</v>
      </c>
      <c r="R142" s="83"/>
      <c r="S142" s="82">
        <v>161</v>
      </c>
      <c r="T142" s="78">
        <f t="shared" ref="T142:T183" si="170">($C$2*G131*$B$5)+($C$2*G131*$C$5)</f>
        <v>0.465743568</v>
      </c>
      <c r="U142" s="78">
        <f t="shared" si="143"/>
        <v>0</v>
      </c>
      <c r="V142" s="78">
        <f t="shared" si="144"/>
        <v>4.7044799999999998E-2</v>
      </c>
      <c r="W142" s="78">
        <f t="shared" si="145"/>
        <v>0</v>
      </c>
      <c r="X142" s="78">
        <f t="shared" si="146"/>
        <v>0</v>
      </c>
      <c r="Y142" s="78">
        <f t="shared" si="147"/>
        <v>0</v>
      </c>
      <c r="Z142" s="78">
        <f t="shared" si="148"/>
        <v>4.0840710000000016E-3</v>
      </c>
      <c r="AA142" s="78">
        <f t="shared" si="149"/>
        <v>0</v>
      </c>
      <c r="AB142" s="78">
        <f t="shared" si="150"/>
        <v>0</v>
      </c>
      <c r="AC142" s="83">
        <f t="shared" si="151"/>
        <v>0.51687243900000002</v>
      </c>
      <c r="AE142" s="103">
        <v>161</v>
      </c>
      <c r="AF142" s="34">
        <v>0.465743568</v>
      </c>
      <c r="AG142" s="34">
        <v>0</v>
      </c>
      <c r="AH142" s="34">
        <v>4.7044799999999998E-2</v>
      </c>
      <c r="AI142" s="34">
        <v>0</v>
      </c>
      <c r="AJ142" s="34">
        <v>0</v>
      </c>
      <c r="AK142" s="34">
        <v>0</v>
      </c>
      <c r="AL142" s="34">
        <v>4.0840709999999999E-3</v>
      </c>
      <c r="AM142" s="34">
        <v>0</v>
      </c>
      <c r="AN142" s="34">
        <v>0</v>
      </c>
      <c r="AP142" s="103">
        <v>161</v>
      </c>
      <c r="AQ142" s="34">
        <f t="shared" si="161"/>
        <v>0</v>
      </c>
      <c r="AR142" s="34">
        <f t="shared" si="162"/>
        <v>0</v>
      </c>
      <c r="AS142" s="34">
        <f t="shared" si="163"/>
        <v>0</v>
      </c>
      <c r="AT142" s="34">
        <f t="shared" si="164"/>
        <v>0</v>
      </c>
      <c r="AU142" s="34">
        <f t="shared" si="169"/>
        <v>0</v>
      </c>
      <c r="AV142" s="34">
        <f t="shared" si="165"/>
        <v>0</v>
      </c>
      <c r="AW142" s="34">
        <f t="shared" si="166"/>
        <v>1.7347234759768071E-18</v>
      </c>
      <c r="AX142" s="34">
        <f t="shared" si="167"/>
        <v>0</v>
      </c>
      <c r="AY142" s="34">
        <f t="shared" si="168"/>
        <v>0</v>
      </c>
    </row>
    <row r="143" spans="6:51">
      <c r="F143" s="82">
        <v>180</v>
      </c>
      <c r="G143" s="78">
        <f>Inputs!C142</f>
        <v>6.9314847000000004</v>
      </c>
      <c r="H143" s="78">
        <f>Inputs!D142</f>
        <v>4.41045</v>
      </c>
      <c r="I143" s="78">
        <f>Inputs!E142</f>
        <v>0.80994374000000002</v>
      </c>
      <c r="J143" s="78">
        <f>Inputs!F142</f>
        <v>0</v>
      </c>
      <c r="K143" s="78">
        <f>Inputs!G142</f>
        <v>0</v>
      </c>
      <c r="L143" s="78">
        <f t="shared" si="133"/>
        <v>0</v>
      </c>
      <c r="M143" s="78">
        <f>Inputs!H142</f>
        <v>1.7867812000000001</v>
      </c>
      <c r="N143" s="78">
        <f>Inputs!I142</f>
        <v>0</v>
      </c>
      <c r="O143" s="78">
        <f>Inputs!J142</f>
        <v>0</v>
      </c>
      <c r="P143" s="83">
        <f>Inputs!K142</f>
        <v>0</v>
      </c>
      <c r="Q143" s="83">
        <f t="shared" si="160"/>
        <v>13.938659639999999</v>
      </c>
      <c r="R143" s="83"/>
      <c r="S143" s="82">
        <v>162</v>
      </c>
      <c r="T143" s="78">
        <f t="shared" si="170"/>
        <v>0.388119616</v>
      </c>
      <c r="U143" s="78">
        <f t="shared" si="143"/>
        <v>0</v>
      </c>
      <c r="V143" s="78">
        <f t="shared" si="144"/>
        <v>4.7044799999999998E-2</v>
      </c>
      <c r="W143" s="78">
        <f t="shared" si="145"/>
        <v>0</v>
      </c>
      <c r="X143" s="78">
        <f t="shared" si="146"/>
        <v>0</v>
      </c>
      <c r="Y143" s="78">
        <f t="shared" si="147"/>
        <v>0</v>
      </c>
      <c r="Z143" s="78">
        <f t="shared" si="148"/>
        <v>0</v>
      </c>
      <c r="AA143" s="78">
        <f t="shared" si="149"/>
        <v>0</v>
      </c>
      <c r="AB143" s="78">
        <f t="shared" si="150"/>
        <v>0</v>
      </c>
      <c r="AC143" s="83">
        <f t="shared" si="151"/>
        <v>0.435164416</v>
      </c>
      <c r="AE143" s="103">
        <v>162</v>
      </c>
      <c r="AF143" s="34">
        <v>0.388119616</v>
      </c>
      <c r="AG143" s="34">
        <v>0</v>
      </c>
      <c r="AH143" s="34">
        <v>4.7044799999999998E-2</v>
      </c>
      <c r="AI143" s="34">
        <v>0</v>
      </c>
      <c r="AJ143" s="34">
        <v>0</v>
      </c>
      <c r="AK143" s="34">
        <v>0</v>
      </c>
      <c r="AL143" s="34">
        <v>0</v>
      </c>
      <c r="AM143" s="34">
        <v>0</v>
      </c>
      <c r="AN143" s="34">
        <v>0</v>
      </c>
      <c r="AP143" s="103">
        <v>162</v>
      </c>
      <c r="AQ143" s="34">
        <f t="shared" si="161"/>
        <v>0</v>
      </c>
      <c r="AR143" s="34">
        <f t="shared" si="162"/>
        <v>0</v>
      </c>
      <c r="AS143" s="34">
        <f t="shared" si="163"/>
        <v>0</v>
      </c>
      <c r="AT143" s="34">
        <f t="shared" si="164"/>
        <v>0</v>
      </c>
      <c r="AU143" s="34">
        <f t="shared" si="169"/>
        <v>0</v>
      </c>
      <c r="AV143" s="34">
        <f t="shared" si="165"/>
        <v>0</v>
      </c>
      <c r="AW143" s="34">
        <f t="shared" si="166"/>
        <v>0</v>
      </c>
      <c r="AX143" s="34">
        <f t="shared" si="167"/>
        <v>0</v>
      </c>
      <c r="AY143" s="34">
        <f t="shared" si="168"/>
        <v>0</v>
      </c>
    </row>
    <row r="144" spans="6:51">
      <c r="F144" s="82">
        <v>181</v>
      </c>
      <c r="G144" s="78">
        <f>Inputs!C143</f>
        <v>4.1634650000000004</v>
      </c>
      <c r="H144" s="78">
        <f>Inputs!D143</f>
        <v>0</v>
      </c>
      <c r="I144" s="78">
        <f>Inputs!E143</f>
        <v>1.3884752</v>
      </c>
      <c r="J144" s="78">
        <f>Inputs!F143</f>
        <v>1.1107765E-4</v>
      </c>
      <c r="K144" s="78">
        <f>Inputs!G143</f>
        <v>1.9113454000000001</v>
      </c>
      <c r="L144" s="78">
        <f t="shared" si="133"/>
        <v>1.9131226424000003E-2</v>
      </c>
      <c r="M144" s="78">
        <f>Inputs!H143</f>
        <v>0</v>
      </c>
      <c r="N144" s="78">
        <f>Inputs!I143</f>
        <v>1.7643187</v>
      </c>
      <c r="O144" s="78">
        <f>Inputs!J143</f>
        <v>1.4702656999999999</v>
      </c>
      <c r="P144" s="83">
        <f>Inputs!K143</f>
        <v>3.0000002000000001</v>
      </c>
      <c r="Q144" s="83">
        <f t="shared" si="160"/>
        <v>13.697981277650001</v>
      </c>
      <c r="R144" s="83"/>
      <c r="S144" s="82">
        <v>164</v>
      </c>
      <c r="T144" s="78">
        <f t="shared" si="170"/>
        <v>0.38639465600000006</v>
      </c>
      <c r="U144" s="78">
        <f t="shared" si="143"/>
        <v>0</v>
      </c>
      <c r="V144" s="78">
        <f t="shared" si="144"/>
        <v>0.16661700000000002</v>
      </c>
      <c r="W144" s="78">
        <f t="shared" si="145"/>
        <v>0</v>
      </c>
      <c r="X144" s="78">
        <f t="shared" si="146"/>
        <v>0</v>
      </c>
      <c r="Y144" s="78">
        <f t="shared" si="147"/>
        <v>0</v>
      </c>
      <c r="Z144" s="78">
        <f t="shared" si="148"/>
        <v>3.6756640000000007E-2</v>
      </c>
      <c r="AA144" s="78">
        <f t="shared" si="149"/>
        <v>0</v>
      </c>
      <c r="AB144" s="78">
        <f t="shared" si="150"/>
        <v>5.0999999999999997E-2</v>
      </c>
      <c r="AC144" s="83">
        <f t="shared" si="151"/>
        <v>0.64076829600000007</v>
      </c>
      <c r="AE144" s="103">
        <v>164</v>
      </c>
      <c r="AF144" s="34">
        <v>0.386394656</v>
      </c>
      <c r="AG144" s="34">
        <v>0</v>
      </c>
      <c r="AH144" s="34">
        <v>0.16661699999999999</v>
      </c>
      <c r="AI144" s="34">
        <v>0</v>
      </c>
      <c r="AJ144" s="34">
        <v>0</v>
      </c>
      <c r="AK144" s="34">
        <v>0</v>
      </c>
      <c r="AL144" s="34">
        <v>3.675664E-2</v>
      </c>
      <c r="AM144" s="34">
        <v>0</v>
      </c>
      <c r="AN144" s="34">
        <v>0</v>
      </c>
      <c r="AP144" s="103">
        <v>164</v>
      </c>
      <c r="AQ144" s="34">
        <f t="shared" si="161"/>
        <v>5.5511151231257827E-17</v>
      </c>
      <c r="AR144" s="34">
        <f t="shared" si="162"/>
        <v>0</v>
      </c>
      <c r="AS144" s="34">
        <f t="shared" si="163"/>
        <v>2.7755575615628914E-17</v>
      </c>
      <c r="AT144" s="34">
        <f t="shared" si="164"/>
        <v>0</v>
      </c>
      <c r="AU144" s="34">
        <f t="shared" si="169"/>
        <v>0</v>
      </c>
      <c r="AV144" s="34">
        <f t="shared" si="165"/>
        <v>0</v>
      </c>
      <c r="AW144" s="34">
        <f t="shared" si="166"/>
        <v>6.9388939039072284E-18</v>
      </c>
      <c r="AX144" s="34">
        <f t="shared" si="167"/>
        <v>0</v>
      </c>
      <c r="AY144" s="34">
        <f t="shared" si="168"/>
        <v>5.0999999999999997E-2</v>
      </c>
    </row>
    <row r="145" spans="6:51">
      <c r="F145" s="82">
        <v>182</v>
      </c>
      <c r="G145" s="78">
        <f>Inputs!C144</f>
        <v>2.4796531000000002</v>
      </c>
      <c r="H145" s="78">
        <f>Inputs!D144</f>
        <v>0</v>
      </c>
      <c r="I145" s="78">
        <f>Inputs!E144</f>
        <v>3.5626640000000001E-2</v>
      </c>
      <c r="J145" s="78">
        <f>Inputs!F144</f>
        <v>0</v>
      </c>
      <c r="K145" s="78">
        <f>Inputs!G144</f>
        <v>0</v>
      </c>
      <c r="L145" s="78">
        <f t="shared" si="133"/>
        <v>0</v>
      </c>
      <c r="M145" s="78">
        <f>Inputs!H144</f>
        <v>0</v>
      </c>
      <c r="N145" s="78">
        <f>Inputs!I144</f>
        <v>1.5437789</v>
      </c>
      <c r="O145" s="78">
        <f>Inputs!J144</f>
        <v>0.91891604999999998</v>
      </c>
      <c r="P145" s="83">
        <f>Inputs!K144</f>
        <v>0</v>
      </c>
      <c r="Q145" s="83">
        <f t="shared" si="160"/>
        <v>4.9779746899999999</v>
      </c>
      <c r="R145" s="83"/>
      <c r="S145" s="82">
        <v>165</v>
      </c>
      <c r="T145" s="78">
        <f t="shared" si="170"/>
        <v>4.3124408000000003E-2</v>
      </c>
      <c r="U145" s="78">
        <f t="shared" si="143"/>
        <v>2.7769503400000003E-2</v>
      </c>
      <c r="V145" s="78">
        <f t="shared" si="144"/>
        <v>0</v>
      </c>
      <c r="W145" s="78">
        <f t="shared" si="145"/>
        <v>0</v>
      </c>
      <c r="X145" s="78">
        <f t="shared" si="146"/>
        <v>0</v>
      </c>
      <c r="Y145" s="78">
        <f t="shared" si="147"/>
        <v>0</v>
      </c>
      <c r="Z145" s="78">
        <f t="shared" si="148"/>
        <v>0</v>
      </c>
      <c r="AA145" s="78">
        <f t="shared" si="149"/>
        <v>0</v>
      </c>
      <c r="AB145" s="78">
        <f t="shared" si="150"/>
        <v>0</v>
      </c>
      <c r="AC145" s="83">
        <f t="shared" si="151"/>
        <v>7.0893911400000009E-2</v>
      </c>
      <c r="AE145" s="103">
        <v>165</v>
      </c>
      <c r="AF145" s="34">
        <v>4.3124408000000003E-2</v>
      </c>
      <c r="AG145" s="34">
        <v>2.7769503399999999E-2</v>
      </c>
      <c r="AH145" s="34">
        <v>0</v>
      </c>
      <c r="AI145" s="34">
        <v>0</v>
      </c>
      <c r="AJ145" s="34">
        <v>0</v>
      </c>
      <c r="AK145" s="34">
        <v>0</v>
      </c>
      <c r="AL145" s="34">
        <v>0</v>
      </c>
      <c r="AM145" s="34">
        <v>0</v>
      </c>
      <c r="AN145" s="34">
        <v>0</v>
      </c>
      <c r="AP145" s="103">
        <v>165</v>
      </c>
      <c r="AQ145" s="34">
        <f t="shared" si="161"/>
        <v>0</v>
      </c>
      <c r="AR145" s="34">
        <f t="shared" si="162"/>
        <v>3.4694469519536142E-18</v>
      </c>
      <c r="AS145" s="34">
        <f t="shared" si="163"/>
        <v>0</v>
      </c>
      <c r="AT145" s="34">
        <f t="shared" si="164"/>
        <v>0</v>
      </c>
      <c r="AU145" s="34">
        <f t="shared" si="169"/>
        <v>0</v>
      </c>
      <c r="AV145" s="34">
        <f t="shared" si="165"/>
        <v>0</v>
      </c>
      <c r="AW145" s="34">
        <f t="shared" si="166"/>
        <v>0</v>
      </c>
      <c r="AX145" s="34">
        <f t="shared" si="167"/>
        <v>0</v>
      </c>
      <c r="AY145" s="34">
        <f t="shared" si="168"/>
        <v>0</v>
      </c>
    </row>
    <row r="146" spans="6:51">
      <c r="F146" s="82">
        <v>183</v>
      </c>
      <c r="G146" s="78">
        <f>Inputs!C145</f>
        <v>2.6392137999999998</v>
      </c>
      <c r="H146" s="78">
        <f>Inputs!D145</f>
        <v>0</v>
      </c>
      <c r="I146" s="78">
        <f>Inputs!E145</f>
        <v>0.52271999999999996</v>
      </c>
      <c r="J146" s="78">
        <f>Inputs!F145</f>
        <v>0</v>
      </c>
      <c r="K146" s="78">
        <f>Inputs!G145</f>
        <v>0</v>
      </c>
      <c r="L146" s="78">
        <f t="shared" si="133"/>
        <v>0</v>
      </c>
      <c r="M146" s="78">
        <f>Inputs!H145</f>
        <v>0</v>
      </c>
      <c r="N146" s="78">
        <f>Inputs!I145</f>
        <v>0</v>
      </c>
      <c r="O146" s="78">
        <f>Inputs!J145</f>
        <v>0</v>
      </c>
      <c r="P146" s="83">
        <f>Inputs!K145</f>
        <v>0.3</v>
      </c>
      <c r="Q146" s="83">
        <f t="shared" si="160"/>
        <v>3.4619337999999997</v>
      </c>
      <c r="R146" s="83"/>
      <c r="S146" s="82">
        <v>166</v>
      </c>
      <c r="T146" s="78">
        <f t="shared" si="170"/>
        <v>0.17249763200000001</v>
      </c>
      <c r="U146" s="78">
        <f t="shared" si="143"/>
        <v>0.48785461000000013</v>
      </c>
      <c r="V146" s="78">
        <f t="shared" si="144"/>
        <v>0.20662075800000002</v>
      </c>
      <c r="W146" s="78">
        <f t="shared" si="145"/>
        <v>3.3228364800000004E-6</v>
      </c>
      <c r="X146" s="78">
        <f t="shared" si="146"/>
        <v>3.5735624999999999E-3</v>
      </c>
      <c r="Y146" s="78">
        <f t="shared" si="147"/>
        <v>0</v>
      </c>
      <c r="Z146" s="78">
        <f t="shared" si="148"/>
        <v>7.6576334999999995E-2</v>
      </c>
      <c r="AA146" s="78">
        <f t="shared" si="149"/>
        <v>1.3069026000000003E-2</v>
      </c>
      <c r="AB146" s="78">
        <f t="shared" si="150"/>
        <v>0</v>
      </c>
      <c r="AC146" s="83">
        <f t="shared" si="151"/>
        <v>0.96019524633648012</v>
      </c>
      <c r="AE146" s="103">
        <v>166</v>
      </c>
      <c r="AF146" s="34">
        <v>0.17249763200000001</v>
      </c>
      <c r="AG146" s="34">
        <v>0.48785461000000002</v>
      </c>
      <c r="AH146" s="34">
        <v>0.20662075799999999</v>
      </c>
      <c r="AI146" s="34">
        <v>3.32283648E-6</v>
      </c>
      <c r="AJ146" s="34">
        <v>7.8648920000000001E-3</v>
      </c>
      <c r="AK146" s="34">
        <v>0</v>
      </c>
      <c r="AL146" s="34">
        <v>7.6576334999999995E-2</v>
      </c>
      <c r="AM146" s="34">
        <v>1.3069025999999999E-2</v>
      </c>
      <c r="AN146" s="34">
        <v>0</v>
      </c>
      <c r="AP146" s="103">
        <v>166</v>
      </c>
      <c r="AQ146" s="34">
        <f t="shared" si="161"/>
        <v>0</v>
      </c>
      <c r="AR146" s="34">
        <f t="shared" si="162"/>
        <v>1.1102230246251565E-16</v>
      </c>
      <c r="AS146" s="34">
        <f t="shared" si="163"/>
        <v>2.7755575615628914E-17</v>
      </c>
      <c r="AT146" s="34">
        <f t="shared" si="164"/>
        <v>4.2351647362715017E-22</v>
      </c>
      <c r="AU146" s="34">
        <f t="shared" si="169"/>
        <v>-4.2913294999999997E-3</v>
      </c>
      <c r="AV146" s="34">
        <f t="shared" si="165"/>
        <v>0</v>
      </c>
      <c r="AW146" s="34">
        <f t="shared" si="166"/>
        <v>0</v>
      </c>
      <c r="AX146" s="34">
        <f t="shared" si="167"/>
        <v>3.4694469519536142E-18</v>
      </c>
      <c r="AY146" s="34">
        <f t="shared" si="168"/>
        <v>0</v>
      </c>
    </row>
    <row r="147" spans="6:51">
      <c r="F147" s="82">
        <v>184</v>
      </c>
      <c r="G147" s="78">
        <f>Inputs!C146</f>
        <v>4.555015</v>
      </c>
      <c r="H147" s="78">
        <f>Inputs!D146</f>
        <v>9.8010020000000004</v>
      </c>
      <c r="I147" s="78">
        <f>Inputs!E146</f>
        <v>1.8945333</v>
      </c>
      <c r="J147" s="78">
        <f>Inputs!F146</f>
        <v>0</v>
      </c>
      <c r="K147" s="78">
        <f>Inputs!G146</f>
        <v>0</v>
      </c>
      <c r="L147" s="78">
        <f t="shared" si="133"/>
        <v>0</v>
      </c>
      <c r="M147" s="78">
        <f>Inputs!H146</f>
        <v>0.2756748</v>
      </c>
      <c r="N147" s="78">
        <f>Inputs!I146</f>
        <v>1.8608046</v>
      </c>
      <c r="O147" s="78">
        <f>Inputs!J146</f>
        <v>0.49008849999999998</v>
      </c>
      <c r="P147" s="83">
        <f>Inputs!K146</f>
        <v>0</v>
      </c>
      <c r="Q147" s="83">
        <f t="shared" si="160"/>
        <v>18.877118200000002</v>
      </c>
      <c r="R147" s="83"/>
      <c r="S147" s="82">
        <v>168</v>
      </c>
      <c r="T147" s="78">
        <f t="shared" si="170"/>
        <v>1.0349856639999998E-2</v>
      </c>
      <c r="U147" s="78">
        <f t="shared" si="143"/>
        <v>0</v>
      </c>
      <c r="V147" s="78">
        <f t="shared" si="144"/>
        <v>2.3287176000000003E-3</v>
      </c>
      <c r="W147" s="78">
        <f t="shared" si="145"/>
        <v>0</v>
      </c>
      <c r="X147" s="78">
        <f t="shared" si="146"/>
        <v>0</v>
      </c>
      <c r="Y147" s="78">
        <f t="shared" si="147"/>
        <v>0</v>
      </c>
      <c r="Z147" s="78">
        <f t="shared" si="148"/>
        <v>0</v>
      </c>
      <c r="AA147" s="78">
        <f t="shared" si="149"/>
        <v>0</v>
      </c>
      <c r="AB147" s="78">
        <f t="shared" si="150"/>
        <v>0</v>
      </c>
      <c r="AC147" s="83">
        <f t="shared" si="151"/>
        <v>1.2678574239999999E-2</v>
      </c>
      <c r="AE147" s="103">
        <v>168</v>
      </c>
      <c r="AF147" s="34">
        <v>1.034985664E-2</v>
      </c>
      <c r="AG147" s="34">
        <v>0</v>
      </c>
      <c r="AH147" s="34">
        <v>2.3287175999999999E-3</v>
      </c>
      <c r="AI147" s="34">
        <v>0</v>
      </c>
      <c r="AJ147" s="34">
        <v>0</v>
      </c>
      <c r="AK147" s="34">
        <v>0</v>
      </c>
      <c r="AL147" s="34">
        <v>0</v>
      </c>
      <c r="AM147" s="34">
        <v>0</v>
      </c>
      <c r="AN147" s="34">
        <v>0</v>
      </c>
      <c r="AP147" s="103">
        <v>168</v>
      </c>
      <c r="AQ147" s="34">
        <f t="shared" si="161"/>
        <v>-1.7347234759768071E-18</v>
      </c>
      <c r="AR147" s="34">
        <f t="shared" si="162"/>
        <v>0</v>
      </c>
      <c r="AS147" s="34">
        <f t="shared" si="163"/>
        <v>4.3368086899420177E-19</v>
      </c>
      <c r="AT147" s="34">
        <f t="shared" si="164"/>
        <v>0</v>
      </c>
      <c r="AU147" s="34">
        <f t="shared" si="169"/>
        <v>0</v>
      </c>
      <c r="AV147" s="34">
        <f t="shared" si="165"/>
        <v>0</v>
      </c>
      <c r="AW147" s="34">
        <f t="shared" si="166"/>
        <v>0</v>
      </c>
      <c r="AX147" s="34">
        <f t="shared" si="167"/>
        <v>0</v>
      </c>
      <c r="AY147" s="34">
        <f t="shared" si="168"/>
        <v>0</v>
      </c>
    </row>
    <row r="148" spans="6:51">
      <c r="F148" s="82">
        <v>185</v>
      </c>
      <c r="G148" s="78">
        <f>Inputs!C147</f>
        <v>2.8059611000000002</v>
      </c>
      <c r="H148" s="78">
        <f>Inputs!D147</f>
        <v>0.98010010000000003</v>
      </c>
      <c r="I148" s="78">
        <f>Inputs!E147</f>
        <v>0.86871169999999998</v>
      </c>
      <c r="J148" s="78">
        <f>Inputs!F147</f>
        <v>0</v>
      </c>
      <c r="K148" s="78">
        <f>Inputs!G147</f>
        <v>0</v>
      </c>
      <c r="L148" s="78">
        <f t="shared" si="133"/>
        <v>0</v>
      </c>
      <c r="M148" s="78">
        <f>Inputs!H147</f>
        <v>0</v>
      </c>
      <c r="N148" s="78">
        <f>Inputs!I147</f>
        <v>0.66161939999999997</v>
      </c>
      <c r="O148" s="78">
        <f>Inputs!J147</f>
        <v>0.30630534999999998</v>
      </c>
      <c r="P148" s="83">
        <f>Inputs!K147</f>
        <v>0</v>
      </c>
      <c r="Q148" s="83">
        <f t="shared" si="160"/>
        <v>5.6226976500000001</v>
      </c>
      <c r="R148" s="83"/>
      <c r="S148" s="82">
        <v>170</v>
      </c>
      <c r="T148" s="78">
        <f t="shared" si="170"/>
        <v>0.13051797920000002</v>
      </c>
      <c r="U148" s="78">
        <f t="shared" si="143"/>
        <v>0</v>
      </c>
      <c r="V148" s="78">
        <f t="shared" si="144"/>
        <v>6.5839193999999998E-3</v>
      </c>
      <c r="W148" s="78">
        <f t="shared" si="145"/>
        <v>0</v>
      </c>
      <c r="X148" s="78">
        <f t="shared" si="146"/>
        <v>0</v>
      </c>
      <c r="Y148" s="78">
        <f t="shared" si="147"/>
        <v>0</v>
      </c>
      <c r="Z148" s="78">
        <f t="shared" si="148"/>
        <v>5.1050890000000002E-3</v>
      </c>
      <c r="AA148" s="78">
        <f t="shared" si="149"/>
        <v>5.7432245000000014E-3</v>
      </c>
      <c r="AB148" s="78">
        <f t="shared" si="150"/>
        <v>0</v>
      </c>
      <c r="AC148" s="83">
        <f t="shared" si="151"/>
        <v>0.14795021210000003</v>
      </c>
      <c r="AE148" s="103">
        <v>170</v>
      </c>
      <c r="AF148" s="34">
        <v>0.13051797919999999</v>
      </c>
      <c r="AG148" s="34">
        <v>0</v>
      </c>
      <c r="AH148" s="34">
        <v>6.5839193999999998E-3</v>
      </c>
      <c r="AI148" s="34">
        <v>0</v>
      </c>
      <c r="AJ148" s="34">
        <v>0</v>
      </c>
      <c r="AK148" s="34">
        <v>0</v>
      </c>
      <c r="AL148" s="34">
        <v>5.1050890000000002E-3</v>
      </c>
      <c r="AM148" s="34">
        <v>5.7432244999999996E-3</v>
      </c>
      <c r="AN148" s="34">
        <v>0</v>
      </c>
      <c r="AP148" s="103">
        <v>170</v>
      </c>
      <c r="AQ148" s="34">
        <f t="shared" si="161"/>
        <v>2.7755575615628914E-17</v>
      </c>
      <c r="AR148" s="34">
        <f t="shared" si="162"/>
        <v>0</v>
      </c>
      <c r="AS148" s="34">
        <f t="shared" si="163"/>
        <v>0</v>
      </c>
      <c r="AT148" s="34">
        <f t="shared" si="164"/>
        <v>0</v>
      </c>
      <c r="AU148" s="34">
        <f t="shared" si="169"/>
        <v>0</v>
      </c>
      <c r="AV148" s="34">
        <f t="shared" si="165"/>
        <v>0</v>
      </c>
      <c r="AW148" s="34">
        <f t="shared" si="166"/>
        <v>0</v>
      </c>
      <c r="AX148" s="34">
        <f t="shared" si="167"/>
        <v>1.7347234759768071E-18</v>
      </c>
      <c r="AY148" s="34">
        <f t="shared" si="168"/>
        <v>0</v>
      </c>
    </row>
    <row r="149" spans="6:51">
      <c r="F149" s="82">
        <v>186</v>
      </c>
      <c r="G149" s="78">
        <f>Inputs!C148</f>
        <v>9.4089609999999997</v>
      </c>
      <c r="H149" s="78">
        <f>Inputs!D148</f>
        <v>2.48292</v>
      </c>
      <c r="I149" s="78">
        <f>Inputs!E148</f>
        <v>0.98010010000000003</v>
      </c>
      <c r="J149" s="78">
        <f>Inputs!F148</f>
        <v>0</v>
      </c>
      <c r="K149" s="78">
        <f>Inputs!G148</f>
        <v>0</v>
      </c>
      <c r="L149" s="78">
        <f t="shared" si="133"/>
        <v>0</v>
      </c>
      <c r="M149" s="78">
        <f>Inputs!H148</f>
        <v>0.2756748</v>
      </c>
      <c r="N149" s="78">
        <f>Inputs!I148</f>
        <v>0.45945796</v>
      </c>
      <c r="O149" s="78">
        <f>Inputs!J148</f>
        <v>0.12762722000000001</v>
      </c>
      <c r="P149" s="83">
        <f>Inputs!K148</f>
        <v>0</v>
      </c>
      <c r="Q149" s="83">
        <f t="shared" si="160"/>
        <v>13.734741080000001</v>
      </c>
      <c r="R149" s="83"/>
      <c r="S149" s="82">
        <v>173</v>
      </c>
      <c r="T149" s="78">
        <f t="shared" si="170"/>
        <v>0.23522401600000001</v>
      </c>
      <c r="U149" s="78">
        <f t="shared" si="143"/>
        <v>0</v>
      </c>
      <c r="V149" s="78">
        <f t="shared" si="144"/>
        <v>0</v>
      </c>
      <c r="W149" s="78">
        <f t="shared" si="145"/>
        <v>0</v>
      </c>
      <c r="X149" s="78">
        <f t="shared" si="146"/>
        <v>0</v>
      </c>
      <c r="Y149" s="78">
        <f t="shared" si="147"/>
        <v>0</v>
      </c>
      <c r="Z149" s="78">
        <f t="shared" si="148"/>
        <v>0</v>
      </c>
      <c r="AA149" s="78">
        <f t="shared" si="149"/>
        <v>0</v>
      </c>
      <c r="AB149" s="78">
        <f t="shared" si="150"/>
        <v>0</v>
      </c>
      <c r="AC149" s="83">
        <f t="shared" si="151"/>
        <v>0.23522401600000001</v>
      </c>
      <c r="AE149" s="103">
        <v>173</v>
      </c>
      <c r="AF149" s="34">
        <v>0.23522401600000001</v>
      </c>
      <c r="AG149" s="34">
        <v>0</v>
      </c>
      <c r="AH149" s="34">
        <v>0</v>
      </c>
      <c r="AI149" s="34">
        <v>0</v>
      </c>
      <c r="AJ149" s="34">
        <v>0</v>
      </c>
      <c r="AK149" s="34">
        <v>0</v>
      </c>
      <c r="AL149" s="34">
        <v>0</v>
      </c>
      <c r="AM149" s="34">
        <v>0</v>
      </c>
      <c r="AN149" s="34">
        <v>0</v>
      </c>
      <c r="AP149" s="103">
        <v>173</v>
      </c>
      <c r="AQ149" s="34">
        <f t="shared" si="161"/>
        <v>0</v>
      </c>
      <c r="AR149" s="34">
        <f t="shared" si="162"/>
        <v>0</v>
      </c>
      <c r="AS149" s="34">
        <f t="shared" si="163"/>
        <v>0</v>
      </c>
      <c r="AT149" s="34">
        <f t="shared" si="164"/>
        <v>0</v>
      </c>
      <c r="AU149" s="34">
        <f t="shared" si="169"/>
        <v>0</v>
      </c>
      <c r="AV149" s="34">
        <f t="shared" si="165"/>
        <v>0</v>
      </c>
      <c r="AW149" s="34">
        <f t="shared" si="166"/>
        <v>0</v>
      </c>
      <c r="AX149" s="34">
        <f t="shared" si="167"/>
        <v>0</v>
      </c>
      <c r="AY149" s="34">
        <f t="shared" si="168"/>
        <v>0</v>
      </c>
    </row>
    <row r="150" spans="6:51">
      <c r="F150" s="82">
        <v>187</v>
      </c>
      <c r="G150" s="78">
        <f>Inputs!C149</f>
        <v>4.085547</v>
      </c>
      <c r="H150" s="78">
        <f>Inputs!D149</f>
        <v>0</v>
      </c>
      <c r="I150" s="78">
        <f>Inputs!E149</f>
        <v>0.24642982999999999</v>
      </c>
      <c r="J150" s="78">
        <f>Inputs!F149</f>
        <v>0</v>
      </c>
      <c r="K150" s="78">
        <f>Inputs!G149</f>
        <v>0</v>
      </c>
      <c r="L150" s="78">
        <f t="shared" si="133"/>
        <v>0</v>
      </c>
      <c r="M150" s="78">
        <f>Inputs!H149</f>
        <v>0</v>
      </c>
      <c r="N150" s="78">
        <f>Inputs!I149</f>
        <v>1.6540486000000001</v>
      </c>
      <c r="O150" s="78">
        <f>Inputs!J149</f>
        <v>0.76576334000000001</v>
      </c>
      <c r="P150" s="83">
        <f>Inputs!K149</f>
        <v>0</v>
      </c>
      <c r="Q150" s="83">
        <f t="shared" si="160"/>
        <v>6.751788770000001</v>
      </c>
      <c r="R150" s="83"/>
      <c r="S150" s="82">
        <v>174</v>
      </c>
      <c r="T150" s="78">
        <f t="shared" si="170"/>
        <v>1.4073016000000003</v>
      </c>
      <c r="U150" s="78">
        <f t="shared" si="143"/>
        <v>0.26858665500000001</v>
      </c>
      <c r="V150" s="78">
        <f t="shared" si="144"/>
        <v>0</v>
      </c>
      <c r="W150" s="78">
        <f t="shared" si="145"/>
        <v>0</v>
      </c>
      <c r="X150" s="78">
        <f t="shared" si="146"/>
        <v>0</v>
      </c>
      <c r="Y150" s="78">
        <f t="shared" si="147"/>
        <v>0</v>
      </c>
      <c r="Z150" s="78">
        <f t="shared" si="148"/>
        <v>0.10005975</v>
      </c>
      <c r="AA150" s="78">
        <f t="shared" si="149"/>
        <v>0.36593275000000003</v>
      </c>
      <c r="AB150" s="78">
        <f t="shared" si="150"/>
        <v>6.8000005099999993E-3</v>
      </c>
      <c r="AC150" s="83">
        <f t="shared" si="151"/>
        <v>2.1486807555100005</v>
      </c>
      <c r="AE150" s="103">
        <v>174</v>
      </c>
      <c r="AF150" s="34">
        <v>1.4073016</v>
      </c>
      <c r="AG150" s="34">
        <v>0.26858665500000001</v>
      </c>
      <c r="AH150" s="34">
        <v>0</v>
      </c>
      <c r="AI150" s="34">
        <v>0</v>
      </c>
      <c r="AJ150" s="34">
        <v>0</v>
      </c>
      <c r="AK150" s="34">
        <v>0</v>
      </c>
      <c r="AL150" s="34">
        <v>0.10005975</v>
      </c>
      <c r="AM150" s="34">
        <v>0.36593274999999997</v>
      </c>
      <c r="AN150" s="34">
        <v>0</v>
      </c>
      <c r="AP150" s="103">
        <v>174</v>
      </c>
      <c r="AQ150" s="34">
        <f t="shared" si="161"/>
        <v>2.2204460492503131E-16</v>
      </c>
      <c r="AR150" s="34">
        <f t="shared" si="162"/>
        <v>0</v>
      </c>
      <c r="AS150" s="34">
        <f t="shared" si="163"/>
        <v>0</v>
      </c>
      <c r="AT150" s="34">
        <f t="shared" si="164"/>
        <v>0</v>
      </c>
      <c r="AU150" s="34">
        <f t="shared" si="169"/>
        <v>0</v>
      </c>
      <c r="AV150" s="34">
        <f t="shared" si="165"/>
        <v>0</v>
      </c>
      <c r="AW150" s="34">
        <f t="shared" si="166"/>
        <v>0</v>
      </c>
      <c r="AX150" s="34">
        <f t="shared" si="167"/>
        <v>5.5511151231257827E-17</v>
      </c>
      <c r="AY150" s="34">
        <f t="shared" si="168"/>
        <v>6.8000005099999993E-3</v>
      </c>
    </row>
    <row r="151" spans="6:51">
      <c r="F151" s="82">
        <v>188</v>
      </c>
      <c r="G151" s="78">
        <f>Inputs!C150</f>
        <v>2.5874643000000002</v>
      </c>
      <c r="H151" s="78">
        <f>Inputs!D150</f>
        <v>0</v>
      </c>
      <c r="I151" s="78">
        <f>Inputs!E150</f>
        <v>2.1725552000000001</v>
      </c>
      <c r="J151" s="78">
        <f>Inputs!F150</f>
        <v>0</v>
      </c>
      <c r="K151" s="78">
        <f>Inputs!G150</f>
        <v>0</v>
      </c>
      <c r="L151" s="78">
        <f t="shared" ref="L151:L182" si="171">W162+X162</f>
        <v>0</v>
      </c>
      <c r="M151" s="78">
        <f>Inputs!H150</f>
        <v>0.18378319000000001</v>
      </c>
      <c r="N151" s="78">
        <f>Inputs!I150</f>
        <v>0.29405308000000002</v>
      </c>
      <c r="O151" s="78">
        <f>Inputs!J150</f>
        <v>0.15315266999999999</v>
      </c>
      <c r="P151" s="83">
        <f>Inputs!K150</f>
        <v>0.5</v>
      </c>
      <c r="Q151" s="83">
        <f t="shared" si="160"/>
        <v>5.8910084400000002</v>
      </c>
      <c r="R151" s="83"/>
      <c r="S151" s="82">
        <v>175</v>
      </c>
      <c r="T151" s="78">
        <f t="shared" si="170"/>
        <v>0</v>
      </c>
      <c r="U151" s="78">
        <f t="shared" si="143"/>
        <v>0</v>
      </c>
      <c r="V151" s="78">
        <f t="shared" si="144"/>
        <v>0</v>
      </c>
      <c r="W151" s="78">
        <f t="shared" si="145"/>
        <v>0</v>
      </c>
      <c r="X151" s="78">
        <f t="shared" si="146"/>
        <v>0</v>
      </c>
      <c r="Y151" s="78">
        <f t="shared" si="147"/>
        <v>0</v>
      </c>
      <c r="Z151" s="78">
        <f t="shared" si="148"/>
        <v>0</v>
      </c>
      <c r="AA151" s="78">
        <f t="shared" si="149"/>
        <v>0</v>
      </c>
      <c r="AB151" s="78">
        <f t="shared" si="150"/>
        <v>0</v>
      </c>
      <c r="AC151" s="83">
        <f t="shared" si="151"/>
        <v>0</v>
      </c>
      <c r="AE151" s="103">
        <v>175</v>
      </c>
      <c r="AF151" s="34">
        <v>0</v>
      </c>
      <c r="AG151" s="34">
        <v>0</v>
      </c>
      <c r="AH151" s="34">
        <v>0</v>
      </c>
      <c r="AI151" s="34">
        <v>0</v>
      </c>
      <c r="AJ151" s="34">
        <v>0</v>
      </c>
      <c r="AK151" s="34">
        <v>0</v>
      </c>
      <c r="AL151" s="34">
        <v>0</v>
      </c>
      <c r="AM151" s="34">
        <v>0</v>
      </c>
      <c r="AN151" s="34">
        <v>0</v>
      </c>
      <c r="AP151" s="103">
        <v>175</v>
      </c>
      <c r="AQ151" s="34">
        <f t="shared" si="161"/>
        <v>0</v>
      </c>
      <c r="AR151" s="34">
        <f t="shared" si="162"/>
        <v>0</v>
      </c>
      <c r="AS151" s="34">
        <f t="shared" si="163"/>
        <v>0</v>
      </c>
      <c r="AT151" s="34">
        <f t="shared" si="164"/>
        <v>0</v>
      </c>
      <c r="AU151" s="34">
        <f t="shared" si="169"/>
        <v>0</v>
      </c>
      <c r="AV151" s="34">
        <f t="shared" si="165"/>
        <v>0</v>
      </c>
      <c r="AW151" s="34">
        <f t="shared" si="166"/>
        <v>0</v>
      </c>
      <c r="AX151" s="34">
        <f t="shared" si="167"/>
        <v>0</v>
      </c>
      <c r="AY151" s="34">
        <f t="shared" si="168"/>
        <v>0</v>
      </c>
    </row>
    <row r="152" spans="6:51">
      <c r="F152" s="82">
        <v>189</v>
      </c>
      <c r="G152" s="78">
        <f>Inputs!C151</f>
        <v>2.8749601999999999</v>
      </c>
      <c r="H152" s="78">
        <f>Inputs!D151</f>
        <v>3.4916065000000001</v>
      </c>
      <c r="I152" s="78">
        <f>Inputs!E151</f>
        <v>3.0777861999999998</v>
      </c>
      <c r="J152" s="78">
        <f>Inputs!F151</f>
        <v>0</v>
      </c>
      <c r="K152" s="78">
        <f>Inputs!G151</f>
        <v>0</v>
      </c>
      <c r="L152" s="78">
        <f t="shared" si="171"/>
        <v>0</v>
      </c>
      <c r="M152" s="78">
        <f>Inputs!H151</f>
        <v>1.2507467000000001</v>
      </c>
      <c r="N152" s="78">
        <f>Inputs!I151</f>
        <v>1.0005975</v>
      </c>
      <c r="O152" s="78">
        <f>Inputs!J151</f>
        <v>0.58810616000000004</v>
      </c>
      <c r="P152" s="83">
        <f>Inputs!K151</f>
        <v>0</v>
      </c>
      <c r="Q152" s="83">
        <f t="shared" si="160"/>
        <v>12.283803260000001</v>
      </c>
      <c r="R152" s="83"/>
      <c r="S152" s="82">
        <v>176</v>
      </c>
      <c r="T152" s="78">
        <f t="shared" si="170"/>
        <v>0</v>
      </c>
      <c r="U152" s="78">
        <f t="shared" si="143"/>
        <v>0</v>
      </c>
      <c r="V152" s="78">
        <f t="shared" si="144"/>
        <v>0</v>
      </c>
      <c r="W152" s="78">
        <f t="shared" si="145"/>
        <v>0</v>
      </c>
      <c r="X152" s="78">
        <f t="shared" si="146"/>
        <v>0</v>
      </c>
      <c r="Y152" s="78">
        <f t="shared" si="147"/>
        <v>0</v>
      </c>
      <c r="Z152" s="78">
        <f t="shared" si="148"/>
        <v>0</v>
      </c>
      <c r="AA152" s="78">
        <f t="shared" si="149"/>
        <v>0</v>
      </c>
      <c r="AB152" s="78">
        <f t="shared" si="150"/>
        <v>0</v>
      </c>
      <c r="AC152" s="83">
        <f t="shared" si="151"/>
        <v>0</v>
      </c>
      <c r="AE152" s="103">
        <v>176</v>
      </c>
      <c r="AF152" s="34">
        <v>0</v>
      </c>
      <c r="AG152" s="34">
        <v>0</v>
      </c>
      <c r="AH152" s="34">
        <v>0</v>
      </c>
      <c r="AI152" s="34">
        <v>0</v>
      </c>
      <c r="AJ152" s="34">
        <v>0</v>
      </c>
      <c r="AK152" s="34">
        <v>0</v>
      </c>
      <c r="AL152" s="34">
        <v>0</v>
      </c>
      <c r="AM152" s="34">
        <v>0</v>
      </c>
      <c r="AN152" s="34">
        <v>0</v>
      </c>
      <c r="AP152" s="103">
        <v>176</v>
      </c>
      <c r="AQ152" s="34">
        <f t="shared" si="161"/>
        <v>0</v>
      </c>
      <c r="AR152" s="34">
        <f t="shared" si="162"/>
        <v>0</v>
      </c>
      <c r="AS152" s="34">
        <f t="shared" si="163"/>
        <v>0</v>
      </c>
      <c r="AT152" s="34">
        <f t="shared" si="164"/>
        <v>0</v>
      </c>
      <c r="AU152" s="34">
        <f t="shared" si="169"/>
        <v>0</v>
      </c>
      <c r="AV152" s="34">
        <f t="shared" si="165"/>
        <v>0</v>
      </c>
      <c r="AW152" s="34">
        <f t="shared" si="166"/>
        <v>0</v>
      </c>
      <c r="AX152" s="34">
        <f t="shared" si="167"/>
        <v>0</v>
      </c>
      <c r="AY152" s="34">
        <f t="shared" si="168"/>
        <v>0</v>
      </c>
    </row>
    <row r="153" spans="6:51">
      <c r="F153" s="82">
        <v>190</v>
      </c>
      <c r="G153" s="78">
        <f>Inputs!C152</f>
        <v>2.5874640000000002</v>
      </c>
      <c r="H153" s="78">
        <f>Inputs!D152</f>
        <v>1.0408663</v>
      </c>
      <c r="I153" s="78">
        <f>Inputs!E152</f>
        <v>6.2255953000000003E-2</v>
      </c>
      <c r="J153" s="78">
        <f>Inputs!F152</f>
        <v>0</v>
      </c>
      <c r="K153" s="78">
        <f>Inputs!G152</f>
        <v>0</v>
      </c>
      <c r="L153" s="78">
        <f t="shared" si="171"/>
        <v>0</v>
      </c>
      <c r="M153" s="78">
        <f>Inputs!H152</f>
        <v>0</v>
      </c>
      <c r="N153" s="78">
        <f>Inputs!I152</f>
        <v>0.47783621999999998</v>
      </c>
      <c r="O153" s="78">
        <f>Inputs!J152</f>
        <v>0.25525445000000002</v>
      </c>
      <c r="P153" s="83">
        <f>Inputs!K152</f>
        <v>0</v>
      </c>
      <c r="Q153" s="83">
        <f t="shared" si="160"/>
        <v>4.4236769230000004</v>
      </c>
      <c r="R153" s="83"/>
      <c r="S153" s="82">
        <v>178</v>
      </c>
      <c r="T153" s="78">
        <f t="shared" si="170"/>
        <v>0.48287830399999998</v>
      </c>
      <c r="U153" s="78">
        <f t="shared" si="143"/>
        <v>9.7748650200000009E-2</v>
      </c>
      <c r="V153" s="78">
        <f t="shared" si="144"/>
        <v>0</v>
      </c>
      <c r="W153" s="78">
        <f t="shared" si="145"/>
        <v>0</v>
      </c>
      <c r="X153" s="78">
        <f t="shared" si="146"/>
        <v>0</v>
      </c>
      <c r="Y153" s="78">
        <f t="shared" si="147"/>
        <v>0</v>
      </c>
      <c r="Z153" s="78">
        <f t="shared" si="148"/>
        <v>0</v>
      </c>
      <c r="AA153" s="78">
        <f t="shared" si="149"/>
        <v>0</v>
      </c>
      <c r="AB153" s="78">
        <f t="shared" si="150"/>
        <v>0.51000003400000005</v>
      </c>
      <c r="AC153" s="83">
        <f t="shared" si="151"/>
        <v>1.0906269881999999</v>
      </c>
      <c r="AE153" s="103">
        <v>178</v>
      </c>
      <c r="AF153" s="34">
        <v>0.48287830399999998</v>
      </c>
      <c r="AG153" s="34">
        <v>9.7748650199999995E-2</v>
      </c>
      <c r="AH153" s="34">
        <v>0</v>
      </c>
      <c r="AI153" s="34">
        <v>0</v>
      </c>
      <c r="AJ153" s="34">
        <v>0</v>
      </c>
      <c r="AK153" s="34">
        <v>0</v>
      </c>
      <c r="AL153" s="34">
        <v>0</v>
      </c>
      <c r="AM153" s="34">
        <v>0</v>
      </c>
      <c r="AN153" s="34">
        <v>0</v>
      </c>
      <c r="AP153" s="103">
        <v>178</v>
      </c>
      <c r="AQ153" s="34">
        <f t="shared" si="161"/>
        <v>0</v>
      </c>
      <c r="AR153" s="34">
        <f t="shared" si="162"/>
        <v>1.3877787807814457E-17</v>
      </c>
      <c r="AS153" s="34">
        <f t="shared" si="163"/>
        <v>0</v>
      </c>
      <c r="AT153" s="34">
        <f t="shared" si="164"/>
        <v>0</v>
      </c>
      <c r="AU153" s="34">
        <f t="shared" si="169"/>
        <v>0</v>
      </c>
      <c r="AV153" s="34">
        <f t="shared" si="165"/>
        <v>0</v>
      </c>
      <c r="AW153" s="34">
        <f t="shared" si="166"/>
        <v>0</v>
      </c>
      <c r="AX153" s="34">
        <f t="shared" si="167"/>
        <v>0</v>
      </c>
      <c r="AY153" s="34">
        <f t="shared" si="168"/>
        <v>0.51000003400000005</v>
      </c>
    </row>
    <row r="154" spans="6:51">
      <c r="F154" s="82">
        <v>191</v>
      </c>
      <c r="G154" s="78">
        <f>Inputs!C153</f>
        <v>1.9405981999999999</v>
      </c>
      <c r="H154" s="78">
        <f>Inputs!D153</f>
        <v>0</v>
      </c>
      <c r="I154" s="78">
        <f>Inputs!E153</f>
        <v>5.1749284999999999E-2</v>
      </c>
      <c r="J154" s="78">
        <f>Inputs!F153</f>
        <v>0</v>
      </c>
      <c r="K154" s="78">
        <f>Inputs!G153</f>
        <v>0</v>
      </c>
      <c r="L154" s="78">
        <f t="shared" si="171"/>
        <v>0</v>
      </c>
      <c r="M154" s="78">
        <f>Inputs!H153</f>
        <v>0</v>
      </c>
      <c r="N154" s="78">
        <f>Inputs!I153</f>
        <v>0.60393196000000005</v>
      </c>
      <c r="O154" s="78">
        <f>Inputs!J153</f>
        <v>0.30885783</v>
      </c>
      <c r="P154" s="83">
        <f>Inputs!K153</f>
        <v>0</v>
      </c>
      <c r="Q154" s="83">
        <f t="shared" si="160"/>
        <v>2.905137275</v>
      </c>
      <c r="R154" s="83"/>
      <c r="S154" s="82">
        <v>180</v>
      </c>
      <c r="T154" s="78">
        <f t="shared" si="170"/>
        <v>1.1090375520000002</v>
      </c>
      <c r="U154" s="78">
        <f t="shared" si="143"/>
        <v>0.74977650000000007</v>
      </c>
      <c r="V154" s="78">
        <f t="shared" si="144"/>
        <v>0.1457898732</v>
      </c>
      <c r="W154" s="78">
        <f t="shared" si="145"/>
        <v>0</v>
      </c>
      <c r="X154" s="78">
        <f t="shared" si="146"/>
        <v>0</v>
      </c>
      <c r="Y154" s="78">
        <f t="shared" si="147"/>
        <v>1.7867812000000004E-2</v>
      </c>
      <c r="Z154" s="78">
        <f t="shared" si="148"/>
        <v>0</v>
      </c>
      <c r="AA154" s="78">
        <f t="shared" si="149"/>
        <v>0</v>
      </c>
      <c r="AB154" s="78">
        <f t="shared" si="150"/>
        <v>0</v>
      </c>
      <c r="AC154" s="83">
        <f t="shared" si="151"/>
        <v>2.0224717372000001</v>
      </c>
      <c r="AE154" s="103">
        <v>180</v>
      </c>
      <c r="AF154" s="34">
        <v>1.109037552</v>
      </c>
      <c r="AG154" s="34">
        <v>0.74977649999999996</v>
      </c>
      <c r="AH154" s="34">
        <v>0.1457898732</v>
      </c>
      <c r="AI154" s="34">
        <v>0</v>
      </c>
      <c r="AJ154" s="34">
        <v>0</v>
      </c>
      <c r="AK154" s="34">
        <v>4.4669532999999997E-2</v>
      </c>
      <c r="AL154" s="34">
        <v>0</v>
      </c>
      <c r="AM154" s="34">
        <v>0</v>
      </c>
      <c r="AN154" s="34">
        <v>0</v>
      </c>
      <c r="AP154" s="103">
        <v>180</v>
      </c>
      <c r="AQ154" s="34">
        <f t="shared" si="161"/>
        <v>2.2204460492503131E-16</v>
      </c>
      <c r="AR154" s="34">
        <f t="shared" si="162"/>
        <v>1.1102230246251565E-16</v>
      </c>
      <c r="AS154" s="34">
        <f t="shared" si="163"/>
        <v>0</v>
      </c>
      <c r="AT154" s="34">
        <f t="shared" si="164"/>
        <v>0</v>
      </c>
      <c r="AU154" s="34">
        <f t="shared" si="169"/>
        <v>0</v>
      </c>
      <c r="AV154" s="34">
        <f t="shared" si="165"/>
        <v>-2.6801720999999994E-2</v>
      </c>
      <c r="AW154" s="34">
        <f t="shared" si="166"/>
        <v>0</v>
      </c>
      <c r="AX154" s="34">
        <f t="shared" si="167"/>
        <v>0</v>
      </c>
      <c r="AY154" s="34">
        <f t="shared" si="168"/>
        <v>0</v>
      </c>
    </row>
    <row r="155" spans="6:51">
      <c r="F155" s="82">
        <v>196</v>
      </c>
      <c r="G155" s="78">
        <f>Inputs!C154</f>
        <v>0</v>
      </c>
      <c r="H155" s="78">
        <f>Inputs!D154</f>
        <v>0</v>
      </c>
      <c r="I155" s="78">
        <f>Inputs!E154</f>
        <v>0.32343304</v>
      </c>
      <c r="J155" s="78">
        <f>Inputs!F154</f>
        <v>0</v>
      </c>
      <c r="K155" s="78">
        <f>Inputs!G154</f>
        <v>0</v>
      </c>
      <c r="L155" s="78">
        <f t="shared" si="171"/>
        <v>0</v>
      </c>
      <c r="M155" s="78">
        <f>Inputs!H154</f>
        <v>0</v>
      </c>
      <c r="N155" s="78">
        <f>Inputs!I154</f>
        <v>0</v>
      </c>
      <c r="O155" s="78">
        <f>Inputs!J154</f>
        <v>0</v>
      </c>
      <c r="P155" s="83">
        <f>Inputs!K154</f>
        <v>0</v>
      </c>
      <c r="Q155" s="83">
        <f t="shared" si="160"/>
        <v>0.32343304</v>
      </c>
      <c r="R155" s="83"/>
      <c r="S155" s="82">
        <v>181</v>
      </c>
      <c r="T155" s="78">
        <f t="shared" si="170"/>
        <v>0.66615440000000015</v>
      </c>
      <c r="U155" s="78">
        <f t="shared" si="143"/>
        <v>0</v>
      </c>
      <c r="V155" s="78">
        <f t="shared" si="144"/>
        <v>0.249925536</v>
      </c>
      <c r="W155" s="78">
        <f t="shared" si="145"/>
        <v>1.7772424000000002E-5</v>
      </c>
      <c r="X155" s="78">
        <f t="shared" si="146"/>
        <v>1.9113454000000002E-2</v>
      </c>
      <c r="Y155" s="78">
        <f t="shared" si="147"/>
        <v>0</v>
      </c>
      <c r="Z155" s="78">
        <f t="shared" si="148"/>
        <v>8.8215934999999995E-2</v>
      </c>
      <c r="AA155" s="78">
        <f t="shared" si="149"/>
        <v>0.14702657000000002</v>
      </c>
      <c r="AB155" s="78">
        <f t="shared" si="150"/>
        <v>0.51000003400000005</v>
      </c>
      <c r="AC155" s="83">
        <f t="shared" si="151"/>
        <v>1.6804537014240002</v>
      </c>
      <c r="AE155" s="103">
        <v>181</v>
      </c>
      <c r="AF155" s="34">
        <v>0.66615440000000004</v>
      </c>
      <c r="AG155" s="34">
        <v>0</v>
      </c>
      <c r="AH155" s="34">
        <v>0.249925536</v>
      </c>
      <c r="AI155" s="34">
        <v>1.7772423999999998E-5</v>
      </c>
      <c r="AJ155" s="34">
        <v>3.9921793999999997E-2</v>
      </c>
      <c r="AK155" s="34">
        <v>0</v>
      </c>
      <c r="AL155" s="34">
        <v>8.8215934999999995E-2</v>
      </c>
      <c r="AM155" s="34">
        <v>0.14702657</v>
      </c>
      <c r="AN155" s="34">
        <v>0</v>
      </c>
      <c r="AP155" s="103">
        <v>181</v>
      </c>
      <c r="AQ155" s="34">
        <f t="shared" si="161"/>
        <v>1.1102230246251565E-16</v>
      </c>
      <c r="AR155" s="34">
        <f t="shared" si="162"/>
        <v>0</v>
      </c>
      <c r="AS155" s="34">
        <f t="shared" si="163"/>
        <v>0</v>
      </c>
      <c r="AT155" s="34">
        <f t="shared" si="164"/>
        <v>3.3881317890172014E-21</v>
      </c>
      <c r="AU155" s="34">
        <f t="shared" si="169"/>
        <v>-2.0808339999999995E-2</v>
      </c>
      <c r="AV155" s="34">
        <f t="shared" si="165"/>
        <v>0</v>
      </c>
      <c r="AW155" s="34">
        <f t="shared" si="166"/>
        <v>0</v>
      </c>
      <c r="AX155" s="34">
        <f t="shared" si="167"/>
        <v>2.7755575615628914E-17</v>
      </c>
      <c r="AY155" s="34">
        <f t="shared" si="168"/>
        <v>0.51000003400000005</v>
      </c>
    </row>
    <row r="156" spans="6:51">
      <c r="F156" s="82">
        <v>203</v>
      </c>
      <c r="G156" s="78">
        <f>Inputs!C155</f>
        <v>0</v>
      </c>
      <c r="H156" s="78">
        <f>Inputs!D155</f>
        <v>0</v>
      </c>
      <c r="I156" s="78">
        <f>Inputs!E155</f>
        <v>0</v>
      </c>
      <c r="J156" s="78">
        <f>Inputs!F155</f>
        <v>0</v>
      </c>
      <c r="K156" s="78">
        <f>Inputs!G155</f>
        <v>0</v>
      </c>
      <c r="L156" s="78">
        <f t="shared" si="171"/>
        <v>0</v>
      </c>
      <c r="M156" s="78">
        <f>Inputs!H155</f>
        <v>0</v>
      </c>
      <c r="N156" s="78">
        <f>Inputs!I155</f>
        <v>0</v>
      </c>
      <c r="O156" s="78">
        <f>Inputs!J155</f>
        <v>0</v>
      </c>
      <c r="P156" s="83">
        <f>Inputs!K155</f>
        <v>0</v>
      </c>
      <c r="Q156" s="83">
        <f t="shared" si="160"/>
        <v>0</v>
      </c>
      <c r="R156" s="83"/>
      <c r="S156" s="82">
        <v>182</v>
      </c>
      <c r="T156" s="78">
        <f t="shared" si="170"/>
        <v>0.39674449600000006</v>
      </c>
      <c r="U156" s="78">
        <f t="shared" si="143"/>
        <v>0</v>
      </c>
      <c r="V156" s="78">
        <f t="shared" si="144"/>
        <v>6.4127951999999998E-3</v>
      </c>
      <c r="W156" s="78">
        <f t="shared" si="145"/>
        <v>0</v>
      </c>
      <c r="X156" s="78">
        <f t="shared" si="146"/>
        <v>0</v>
      </c>
      <c r="Y156" s="78">
        <f t="shared" si="147"/>
        <v>0</v>
      </c>
      <c r="Z156" s="78">
        <f t="shared" si="148"/>
        <v>7.7188945000000009E-2</v>
      </c>
      <c r="AA156" s="78">
        <f t="shared" si="149"/>
        <v>9.1891604999999987E-2</v>
      </c>
      <c r="AB156" s="78">
        <f t="shared" si="150"/>
        <v>0</v>
      </c>
      <c r="AC156" s="83">
        <f t="shared" si="151"/>
        <v>0.57223784119999999</v>
      </c>
      <c r="AE156" s="113">
        <v>182</v>
      </c>
      <c r="AF156" s="114">
        <v>0.396744496</v>
      </c>
      <c r="AG156" s="114">
        <v>0</v>
      </c>
      <c r="AH156" s="114">
        <v>6.4127951999999998E-3</v>
      </c>
      <c r="AI156" s="114">
        <v>0</v>
      </c>
      <c r="AJ156" s="114">
        <v>0</v>
      </c>
      <c r="AK156" s="114">
        <v>0</v>
      </c>
      <c r="AL156" s="114">
        <v>7.7188944999999995E-2</v>
      </c>
      <c r="AM156" s="114">
        <v>9.1891605000000001E-2</v>
      </c>
      <c r="AN156" s="114">
        <v>0</v>
      </c>
      <c r="AP156" s="113">
        <v>182</v>
      </c>
      <c r="AQ156" s="34">
        <f t="shared" si="161"/>
        <v>5.5511151231257827E-17</v>
      </c>
      <c r="AR156" s="34">
        <f t="shared" si="162"/>
        <v>0</v>
      </c>
      <c r="AS156" s="34">
        <f t="shared" si="163"/>
        <v>0</v>
      </c>
      <c r="AT156" s="34">
        <f t="shared" si="164"/>
        <v>0</v>
      </c>
      <c r="AU156" s="34">
        <f t="shared" si="169"/>
        <v>0</v>
      </c>
      <c r="AV156" s="34">
        <f t="shared" si="165"/>
        <v>0</v>
      </c>
      <c r="AW156" s="34">
        <f t="shared" si="166"/>
        <v>1.3877787807814457E-17</v>
      </c>
      <c r="AX156" s="34">
        <f t="shared" si="167"/>
        <v>-1.3877787807814457E-17</v>
      </c>
      <c r="AY156" s="34">
        <f t="shared" si="168"/>
        <v>0</v>
      </c>
    </row>
    <row r="157" spans="6:51">
      <c r="F157" s="82">
        <v>208</v>
      </c>
      <c r="G157" s="78">
        <f>Inputs!C156</f>
        <v>4.6574353999999998</v>
      </c>
      <c r="H157" s="78">
        <f>Inputs!D156</f>
        <v>5.3043016999999999</v>
      </c>
      <c r="I157" s="78">
        <f>Inputs!E156</f>
        <v>1.2513919</v>
      </c>
      <c r="J157" s="78">
        <f>Inputs!F156</f>
        <v>1.7302479E-3</v>
      </c>
      <c r="K157" s="78">
        <f>Inputs!G156</f>
        <v>22.329657000000001</v>
      </c>
      <c r="L157" s="78">
        <f t="shared" si="171"/>
        <v>0.22357340966400002</v>
      </c>
      <c r="M157" s="78">
        <f>Inputs!H156</f>
        <v>0</v>
      </c>
      <c r="N157" s="78">
        <f>Inputs!I156</f>
        <v>39.697166000000003</v>
      </c>
      <c r="O157" s="78">
        <f>Inputs!J156</f>
        <v>46.313366000000002</v>
      </c>
      <c r="P157" s="83">
        <f>Inputs!K156</f>
        <v>0.5</v>
      </c>
      <c r="Q157" s="83">
        <f t="shared" si="160"/>
        <v>120.0550482479</v>
      </c>
      <c r="R157" s="83"/>
      <c r="S157" s="82">
        <v>183</v>
      </c>
      <c r="T157" s="78">
        <f t="shared" si="170"/>
        <v>0.42227420799999998</v>
      </c>
      <c r="U157" s="78">
        <f t="shared" si="143"/>
        <v>0</v>
      </c>
      <c r="V157" s="78">
        <f t="shared" si="144"/>
        <v>9.4089599999999995E-2</v>
      </c>
      <c r="W157" s="78">
        <f t="shared" si="145"/>
        <v>0</v>
      </c>
      <c r="X157" s="78">
        <f t="shared" si="146"/>
        <v>0</v>
      </c>
      <c r="Y157" s="78">
        <f t="shared" si="147"/>
        <v>0</v>
      </c>
      <c r="Z157" s="78">
        <f t="shared" si="148"/>
        <v>0</v>
      </c>
      <c r="AA157" s="78">
        <f t="shared" si="149"/>
        <v>0</v>
      </c>
      <c r="AB157" s="78">
        <f t="shared" si="150"/>
        <v>5.0999999999999997E-2</v>
      </c>
      <c r="AC157" s="83">
        <f t="shared" si="151"/>
        <v>0.56736380799999997</v>
      </c>
      <c r="AE157" s="103">
        <v>183</v>
      </c>
      <c r="AF157" s="34">
        <v>0.42227420799999998</v>
      </c>
      <c r="AG157" s="34">
        <v>0</v>
      </c>
      <c r="AH157" s="34">
        <v>9.4089599999999995E-2</v>
      </c>
      <c r="AI157" s="34">
        <v>0</v>
      </c>
      <c r="AJ157" s="34">
        <v>0</v>
      </c>
      <c r="AK157" s="34">
        <v>0</v>
      </c>
      <c r="AL157" s="34">
        <v>0</v>
      </c>
      <c r="AM157" s="34">
        <v>0</v>
      </c>
      <c r="AN157" s="34">
        <v>0</v>
      </c>
      <c r="AP157" s="103">
        <v>183</v>
      </c>
      <c r="AQ157" s="34">
        <f t="shared" si="161"/>
        <v>0</v>
      </c>
      <c r="AR157" s="34">
        <f t="shared" si="162"/>
        <v>0</v>
      </c>
      <c r="AS157" s="34">
        <f t="shared" si="163"/>
        <v>0</v>
      </c>
      <c r="AT157" s="34">
        <f t="shared" si="164"/>
        <v>0</v>
      </c>
      <c r="AU157" s="34">
        <f t="shared" si="169"/>
        <v>0</v>
      </c>
      <c r="AV157" s="34">
        <f t="shared" si="165"/>
        <v>0</v>
      </c>
      <c r="AW157" s="34">
        <f t="shared" si="166"/>
        <v>0</v>
      </c>
      <c r="AX157" s="34">
        <f t="shared" si="167"/>
        <v>0</v>
      </c>
      <c r="AY157" s="34">
        <f t="shared" si="168"/>
        <v>5.0999999999999997E-2</v>
      </c>
    </row>
    <row r="158" spans="6:51">
      <c r="F158" s="82">
        <v>210</v>
      </c>
      <c r="G158" s="78">
        <f>Inputs!C157</f>
        <v>0.56061720000000004</v>
      </c>
      <c r="H158" s="78">
        <f>Inputs!D157</f>
        <v>0.71874004999999996</v>
      </c>
      <c r="I158" s="78">
        <f>Inputs!E157</f>
        <v>0</v>
      </c>
      <c r="J158" s="78">
        <f>Inputs!F157</f>
        <v>0</v>
      </c>
      <c r="K158" s="78">
        <f>Inputs!G157</f>
        <v>0</v>
      </c>
      <c r="L158" s="78">
        <f t="shared" si="171"/>
        <v>0</v>
      </c>
      <c r="M158" s="78">
        <f>Inputs!H157</f>
        <v>0</v>
      </c>
      <c r="N158" s="78">
        <f>Inputs!I157</f>
        <v>0.86010529999999996</v>
      </c>
      <c r="O158" s="78">
        <f>Inputs!J157</f>
        <v>1.7202105999999999</v>
      </c>
      <c r="P158" s="83">
        <f>Inputs!K157</f>
        <v>3.0000002000000001</v>
      </c>
      <c r="Q158" s="83">
        <f t="shared" si="160"/>
        <v>6.8596733499999996</v>
      </c>
      <c r="R158" s="83"/>
      <c r="S158" s="82">
        <v>184</v>
      </c>
      <c r="T158" s="78">
        <f t="shared" si="170"/>
        <v>0.72880239999999996</v>
      </c>
      <c r="U158" s="78">
        <f t="shared" si="143"/>
        <v>1.6661703400000003</v>
      </c>
      <c r="V158" s="78">
        <f t="shared" si="144"/>
        <v>0.34101599399999999</v>
      </c>
      <c r="W158" s="78">
        <f t="shared" si="145"/>
        <v>0</v>
      </c>
      <c r="X158" s="78">
        <f t="shared" si="146"/>
        <v>0</v>
      </c>
      <c r="Y158" s="78">
        <f t="shared" si="147"/>
        <v>2.7567479999999998E-3</v>
      </c>
      <c r="Z158" s="78">
        <f t="shared" si="148"/>
        <v>9.3040230000000002E-2</v>
      </c>
      <c r="AA158" s="78">
        <f t="shared" si="149"/>
        <v>4.9008850000000007E-2</v>
      </c>
      <c r="AB158" s="78">
        <f t="shared" si="150"/>
        <v>0</v>
      </c>
      <c r="AC158" s="83">
        <f t="shared" si="151"/>
        <v>2.8807945620000002</v>
      </c>
      <c r="AE158" s="103">
        <v>184</v>
      </c>
      <c r="AF158" s="34">
        <v>0.72880239999999996</v>
      </c>
      <c r="AG158" s="34">
        <v>1.6661703400000001</v>
      </c>
      <c r="AH158" s="34">
        <v>0.34101599399999999</v>
      </c>
      <c r="AI158" s="34">
        <v>0</v>
      </c>
      <c r="AJ158" s="34">
        <v>0</v>
      </c>
      <c r="AK158" s="34">
        <v>6.7887855E-3</v>
      </c>
      <c r="AL158" s="34">
        <v>9.3040230000000002E-2</v>
      </c>
      <c r="AM158" s="34">
        <v>4.900885E-2</v>
      </c>
      <c r="AN158" s="34">
        <v>0</v>
      </c>
      <c r="AP158" s="103">
        <v>184</v>
      </c>
      <c r="AQ158" s="34">
        <f t="shared" si="161"/>
        <v>0</v>
      </c>
      <c r="AR158" s="34">
        <f t="shared" si="162"/>
        <v>2.2204460492503131E-16</v>
      </c>
      <c r="AS158" s="34">
        <f t="shared" si="163"/>
        <v>0</v>
      </c>
      <c r="AT158" s="34">
        <f t="shared" si="164"/>
        <v>0</v>
      </c>
      <c r="AU158" s="34">
        <f t="shared" si="169"/>
        <v>0</v>
      </c>
      <c r="AV158" s="34">
        <f t="shared" si="165"/>
        <v>-4.0320375000000002E-3</v>
      </c>
      <c r="AW158" s="34">
        <f t="shared" si="166"/>
        <v>0</v>
      </c>
      <c r="AX158" s="34">
        <f t="shared" si="167"/>
        <v>6.9388939039072284E-18</v>
      </c>
      <c r="AY158" s="34">
        <f t="shared" si="168"/>
        <v>0</v>
      </c>
    </row>
    <row r="159" spans="6:51">
      <c r="F159" s="82">
        <v>211</v>
      </c>
      <c r="G159" s="78">
        <f>Inputs!C158</f>
        <v>2.3718420999999998</v>
      </c>
      <c r="H159" s="78">
        <f>Inputs!D158</f>
        <v>3.6655739999999999</v>
      </c>
      <c r="I159" s="78">
        <f>Inputs!E158</f>
        <v>1.1996424000000001</v>
      </c>
      <c r="J159" s="78">
        <f>Inputs!F158</f>
        <v>0</v>
      </c>
      <c r="K159" s="78">
        <f>Inputs!G158</f>
        <v>0</v>
      </c>
      <c r="L159" s="78">
        <f t="shared" si="171"/>
        <v>0</v>
      </c>
      <c r="M159" s="78">
        <f>Inputs!H158</f>
        <v>0</v>
      </c>
      <c r="N159" s="78">
        <f>Inputs!I158</f>
        <v>1.8608047000000001</v>
      </c>
      <c r="O159" s="78">
        <f>Inputs!J158</f>
        <v>0</v>
      </c>
      <c r="P159" s="83">
        <f>Inputs!K158</f>
        <v>3.0000002000000001</v>
      </c>
      <c r="Q159" s="83">
        <f t="shared" si="160"/>
        <v>12.0978634</v>
      </c>
      <c r="R159" s="83"/>
      <c r="S159" s="82">
        <v>185</v>
      </c>
      <c r="T159" s="78">
        <f t="shared" si="170"/>
        <v>0.44895377599999997</v>
      </c>
      <c r="U159" s="78">
        <f t="shared" si="143"/>
        <v>0.16661701700000003</v>
      </c>
      <c r="V159" s="78">
        <f t="shared" si="144"/>
        <v>0.15636810599999998</v>
      </c>
      <c r="W159" s="78">
        <f t="shared" si="145"/>
        <v>0</v>
      </c>
      <c r="X159" s="78">
        <f t="shared" si="146"/>
        <v>0</v>
      </c>
      <c r="Y159" s="78">
        <f t="shared" si="147"/>
        <v>0</v>
      </c>
      <c r="Z159" s="78">
        <f t="shared" si="148"/>
        <v>3.3080970000000001E-2</v>
      </c>
      <c r="AA159" s="78">
        <f t="shared" si="149"/>
        <v>3.0630535000000004E-2</v>
      </c>
      <c r="AB159" s="78">
        <f t="shared" si="150"/>
        <v>0</v>
      </c>
      <c r="AC159" s="83">
        <f t="shared" si="151"/>
        <v>0.83565040400000001</v>
      </c>
      <c r="AE159" s="103">
        <v>185</v>
      </c>
      <c r="AF159" s="34">
        <v>0.44895377600000003</v>
      </c>
      <c r="AG159" s="34">
        <v>0.16661701700000001</v>
      </c>
      <c r="AH159" s="34">
        <v>0.15636810600000001</v>
      </c>
      <c r="AI159" s="34">
        <v>0</v>
      </c>
      <c r="AJ159" s="34">
        <v>0</v>
      </c>
      <c r="AK159" s="34">
        <v>0</v>
      </c>
      <c r="AL159" s="34">
        <v>3.3080970000000001E-2</v>
      </c>
      <c r="AM159" s="34">
        <v>3.0630535E-2</v>
      </c>
      <c r="AN159" s="34">
        <v>0</v>
      </c>
      <c r="AP159" s="103">
        <v>185</v>
      </c>
      <c r="AQ159" s="34">
        <f t="shared" si="161"/>
        <v>-5.5511151231257827E-17</v>
      </c>
      <c r="AR159" s="34">
        <f t="shared" si="162"/>
        <v>2.7755575615628914E-17</v>
      </c>
      <c r="AS159" s="34">
        <f t="shared" si="163"/>
        <v>-2.7755575615628914E-17</v>
      </c>
      <c r="AT159" s="34">
        <f t="shared" si="164"/>
        <v>0</v>
      </c>
      <c r="AU159" s="34">
        <f t="shared" si="169"/>
        <v>0</v>
      </c>
      <c r="AV159" s="34">
        <f t="shared" si="165"/>
        <v>0</v>
      </c>
      <c r="AW159" s="34">
        <f t="shared" si="166"/>
        <v>0</v>
      </c>
      <c r="AX159" s="34">
        <f t="shared" si="167"/>
        <v>3.4694469519536142E-18</v>
      </c>
      <c r="AY159" s="34">
        <f t="shared" si="168"/>
        <v>0</v>
      </c>
    </row>
    <row r="160" spans="6:51">
      <c r="F160" s="82">
        <v>212</v>
      </c>
      <c r="G160" s="78">
        <f>Inputs!C159</f>
        <v>4.9161820000000001</v>
      </c>
      <c r="H160" s="78">
        <f>Inputs!D159</f>
        <v>0</v>
      </c>
      <c r="I160" s="78">
        <f>Inputs!E159</f>
        <v>0.28030860000000002</v>
      </c>
      <c r="J160" s="78">
        <f>Inputs!F159</f>
        <v>0</v>
      </c>
      <c r="K160" s="78">
        <f>Inputs!G159</f>
        <v>0</v>
      </c>
      <c r="L160" s="78">
        <f t="shared" si="171"/>
        <v>0</v>
      </c>
      <c r="M160" s="78">
        <f>Inputs!H159</f>
        <v>0</v>
      </c>
      <c r="N160" s="78">
        <f>Inputs!I159</f>
        <v>3.4510399999999999</v>
      </c>
      <c r="O160" s="78">
        <f>Inputs!J159</f>
        <v>4.2882749999999996</v>
      </c>
      <c r="P160" s="83">
        <f>Inputs!K159</f>
        <v>3.0000002000000001</v>
      </c>
      <c r="Q160" s="83">
        <f t="shared" si="160"/>
        <v>15.935805799999999</v>
      </c>
      <c r="R160" s="83"/>
      <c r="S160" s="82">
        <v>186</v>
      </c>
      <c r="T160" s="78">
        <f t="shared" si="170"/>
        <v>1.5054337600000001</v>
      </c>
      <c r="U160" s="78">
        <f t="shared" si="143"/>
        <v>0.42209640000000004</v>
      </c>
      <c r="V160" s="78">
        <f t="shared" si="144"/>
        <v>0.17641801800000001</v>
      </c>
      <c r="W160" s="78">
        <f t="shared" si="145"/>
        <v>0</v>
      </c>
      <c r="X160" s="78">
        <f t="shared" si="146"/>
        <v>0</v>
      </c>
      <c r="Y160" s="78">
        <f t="shared" si="147"/>
        <v>2.7567479999999998E-3</v>
      </c>
      <c r="Z160" s="78">
        <f t="shared" si="148"/>
        <v>2.2972898000000005E-2</v>
      </c>
      <c r="AA160" s="78">
        <f t="shared" si="149"/>
        <v>1.2762722000000002E-2</v>
      </c>
      <c r="AB160" s="78">
        <f t="shared" si="150"/>
        <v>0</v>
      </c>
      <c r="AC160" s="83">
        <f t="shared" si="151"/>
        <v>2.142440546</v>
      </c>
      <c r="AE160" s="103">
        <v>186</v>
      </c>
      <c r="AF160" s="34">
        <v>1.5054337600000001</v>
      </c>
      <c r="AG160" s="34">
        <v>0.42209639999999998</v>
      </c>
      <c r="AH160" s="34">
        <v>0.17641801800000001</v>
      </c>
      <c r="AI160" s="34">
        <v>0</v>
      </c>
      <c r="AJ160" s="34">
        <v>0</v>
      </c>
      <c r="AK160" s="34">
        <v>6.7887859999999998E-3</v>
      </c>
      <c r="AL160" s="34">
        <v>2.2972897999999999E-2</v>
      </c>
      <c r="AM160" s="34">
        <v>1.2762722000000001E-2</v>
      </c>
      <c r="AN160" s="34">
        <v>0</v>
      </c>
      <c r="AP160" s="103">
        <v>186</v>
      </c>
      <c r="AQ160" s="34">
        <f t="shared" si="161"/>
        <v>0</v>
      </c>
      <c r="AR160" s="34">
        <f t="shared" si="162"/>
        <v>5.5511151231257827E-17</v>
      </c>
      <c r="AS160" s="34">
        <f t="shared" si="163"/>
        <v>0</v>
      </c>
      <c r="AT160" s="34">
        <f t="shared" si="164"/>
        <v>0</v>
      </c>
      <c r="AU160" s="34">
        <f t="shared" si="169"/>
        <v>0</v>
      </c>
      <c r="AV160" s="34">
        <f t="shared" si="165"/>
        <v>-4.0320379999999999E-3</v>
      </c>
      <c r="AW160" s="34">
        <f t="shared" si="166"/>
        <v>6.9388939039072284E-18</v>
      </c>
      <c r="AX160" s="34">
        <f t="shared" si="167"/>
        <v>1.7347234759768071E-18</v>
      </c>
      <c r="AY160" s="34">
        <f t="shared" si="168"/>
        <v>0</v>
      </c>
    </row>
    <row r="161" spans="6:51">
      <c r="F161" s="82">
        <v>213</v>
      </c>
      <c r="G161" s="78">
        <f>Inputs!C160</f>
        <v>0</v>
      </c>
      <c r="H161" s="78">
        <f>Inputs!D160</f>
        <v>0</v>
      </c>
      <c r="I161" s="78">
        <f>Inputs!E160</f>
        <v>0</v>
      </c>
      <c r="J161" s="78">
        <f>Inputs!F160</f>
        <v>0</v>
      </c>
      <c r="K161" s="78">
        <f>Inputs!G160</f>
        <v>0</v>
      </c>
      <c r="L161" s="78">
        <f t="shared" si="171"/>
        <v>0</v>
      </c>
      <c r="M161" s="78">
        <f>Inputs!H160</f>
        <v>0</v>
      </c>
      <c r="N161" s="78">
        <f>Inputs!I160</f>
        <v>0</v>
      </c>
      <c r="O161" s="78">
        <f>Inputs!J160</f>
        <v>0</v>
      </c>
      <c r="P161" s="83">
        <f>Inputs!K160</f>
        <v>0</v>
      </c>
      <c r="Q161" s="83">
        <f t="shared" si="160"/>
        <v>0</v>
      </c>
      <c r="R161" s="83"/>
      <c r="S161" s="82">
        <v>187</v>
      </c>
      <c r="T161" s="78">
        <f t="shared" si="170"/>
        <v>0.65368752000000008</v>
      </c>
      <c r="U161" s="78">
        <f t="shared" si="143"/>
        <v>0</v>
      </c>
      <c r="V161" s="78">
        <f t="shared" si="144"/>
        <v>4.4357369399999999E-2</v>
      </c>
      <c r="W161" s="78">
        <f t="shared" si="145"/>
        <v>0</v>
      </c>
      <c r="X161" s="78">
        <f t="shared" si="146"/>
        <v>0</v>
      </c>
      <c r="Y161" s="78">
        <f t="shared" si="147"/>
        <v>0</v>
      </c>
      <c r="Z161" s="78">
        <f t="shared" si="148"/>
        <v>8.2702430000000021E-2</v>
      </c>
      <c r="AA161" s="78">
        <f t="shared" si="149"/>
        <v>7.657633400000001E-2</v>
      </c>
      <c r="AB161" s="78">
        <f t="shared" si="150"/>
        <v>0</v>
      </c>
      <c r="AC161" s="83">
        <f t="shared" si="151"/>
        <v>0.85732365340000005</v>
      </c>
      <c r="AE161" s="103">
        <v>187</v>
      </c>
      <c r="AF161" s="34">
        <v>0.65368751999999997</v>
      </c>
      <c r="AG161" s="34">
        <v>0</v>
      </c>
      <c r="AH161" s="34">
        <v>4.4357369399999999E-2</v>
      </c>
      <c r="AI161" s="34">
        <v>0</v>
      </c>
      <c r="AJ161" s="34">
        <v>0</v>
      </c>
      <c r="AK161" s="34">
        <v>0</v>
      </c>
      <c r="AL161" s="34">
        <v>8.2702429999999993E-2</v>
      </c>
      <c r="AM161" s="34">
        <v>7.6576333999999996E-2</v>
      </c>
      <c r="AN161" s="34">
        <v>0</v>
      </c>
      <c r="AP161" s="103">
        <v>187</v>
      </c>
      <c r="AQ161" s="34">
        <f t="shared" si="161"/>
        <v>1.1102230246251565E-16</v>
      </c>
      <c r="AR161" s="34">
        <f t="shared" si="162"/>
        <v>0</v>
      </c>
      <c r="AS161" s="34">
        <f t="shared" si="163"/>
        <v>0</v>
      </c>
      <c r="AT161" s="34">
        <f t="shared" si="164"/>
        <v>0</v>
      </c>
      <c r="AU161" s="34">
        <f t="shared" si="169"/>
        <v>0</v>
      </c>
      <c r="AV161" s="34">
        <f t="shared" si="165"/>
        <v>0</v>
      </c>
      <c r="AW161" s="34">
        <f t="shared" si="166"/>
        <v>2.7755575615628914E-17</v>
      </c>
      <c r="AX161" s="34">
        <f t="shared" si="167"/>
        <v>1.3877787807814457E-17</v>
      </c>
      <c r="AY161" s="34">
        <f t="shared" si="168"/>
        <v>0</v>
      </c>
    </row>
    <row r="162" spans="6:51">
      <c r="F162" s="82">
        <v>214</v>
      </c>
      <c r="G162" s="78">
        <f>Inputs!C161</f>
        <v>2.8051347999999998</v>
      </c>
      <c r="H162" s="78">
        <f>Inputs!D161</f>
        <v>5.5008416000000002</v>
      </c>
      <c r="I162" s="78">
        <f>Inputs!E161</f>
        <v>1.0567112000000001</v>
      </c>
      <c r="J162" s="78">
        <f>Inputs!F161</f>
        <v>0</v>
      </c>
      <c r="K162" s="78">
        <f>Inputs!G161</f>
        <v>0</v>
      </c>
      <c r="L162" s="78">
        <f t="shared" si="171"/>
        <v>0</v>
      </c>
      <c r="M162" s="78">
        <f>Inputs!H161</f>
        <v>0</v>
      </c>
      <c r="N162" s="78">
        <f>Inputs!I161</f>
        <v>68.340329999999994</v>
      </c>
      <c r="O162" s="78">
        <f>Inputs!J161</f>
        <v>35.647260000000003</v>
      </c>
      <c r="P162" s="83">
        <f>Inputs!K161</f>
        <v>0</v>
      </c>
      <c r="Q162" s="83">
        <f t="shared" si="160"/>
        <v>113.3502776</v>
      </c>
      <c r="R162" s="83"/>
      <c r="S162" s="82">
        <v>188</v>
      </c>
      <c r="T162" s="78">
        <f t="shared" si="170"/>
        <v>0.41399428800000004</v>
      </c>
      <c r="U162" s="78">
        <f t="shared" ref="U162:U193" si="172">($C$2*H151*$B$6)+($C$2*H151*$C$6)</f>
        <v>0</v>
      </c>
      <c r="V162" s="78">
        <f t="shared" ref="V162:V193" si="173">($C$2*I151*$B$7)+($C$2*I151*$C$7)</f>
        <v>0.39105993600000005</v>
      </c>
      <c r="W162" s="78">
        <f t="shared" ref="W162:W193" si="174">($C$2*J151*$B$8)+($C$2*J151*$C$8)+($C$2*J151*$D$8)</f>
        <v>0</v>
      </c>
      <c r="X162" s="78">
        <f t="shared" ref="X162:X193" si="175">($C$2*K151*$B$9)+($C$2*K151*$C$9)+($C$2*K151*$D$9)</f>
        <v>0</v>
      </c>
      <c r="Y162" s="78">
        <f t="shared" ref="Y162:Y193" si="176">($C$2*M151*$B$10)+($C$2*M151*$C$10)+($C$2*M151*$D$10)</f>
        <v>1.8378318999999999E-3</v>
      </c>
      <c r="Z162" s="78">
        <f t="shared" ref="Z162:Z193" si="177">($C$2*N151*$B$11)+($C$2*N151*$C$11)+($C$2*N151*$D$11)</f>
        <v>1.4702654000000002E-2</v>
      </c>
      <c r="AA162" s="78">
        <f t="shared" ref="AA162:AA193" si="178">($C$2*O151*$B$12)+($C$2*O151*$C$12)+($C$2*O151*$D$12)</f>
        <v>1.5315267E-2</v>
      </c>
      <c r="AB162" s="78">
        <f t="shared" ref="AB162:AB193" si="179">($C$2*P151*$B$13)+($C$2*P151*$C$13)</f>
        <v>8.500000000000002E-2</v>
      </c>
      <c r="AC162" s="83">
        <f t="shared" ref="AC162:AC193" si="180">SUM(T162,U162,V162,W162,X162,Y162,Z162,AA162,AB162)</f>
        <v>0.92190997690000009</v>
      </c>
      <c r="AE162" s="103">
        <v>188</v>
      </c>
      <c r="AF162" s="34">
        <v>0.41399428799999999</v>
      </c>
      <c r="AG162" s="34">
        <v>0</v>
      </c>
      <c r="AH162" s="34">
        <v>0.391059936</v>
      </c>
      <c r="AI162" s="34">
        <v>0</v>
      </c>
      <c r="AJ162" s="34">
        <v>0</v>
      </c>
      <c r="AK162" s="34">
        <v>3.2888552999999999E-3</v>
      </c>
      <c r="AL162" s="34">
        <v>1.4702654000000001E-2</v>
      </c>
      <c r="AM162" s="34">
        <v>1.5315267E-2</v>
      </c>
      <c r="AN162" s="34">
        <v>0</v>
      </c>
      <c r="AP162" s="103">
        <v>188</v>
      </c>
      <c r="AQ162" s="34">
        <f t="shared" si="161"/>
        <v>5.5511151231257827E-17</v>
      </c>
      <c r="AR162" s="34">
        <f t="shared" si="162"/>
        <v>0</v>
      </c>
      <c r="AS162" s="34">
        <f t="shared" si="163"/>
        <v>5.5511151231257827E-17</v>
      </c>
      <c r="AT162" s="34">
        <f t="shared" si="164"/>
        <v>0</v>
      </c>
      <c r="AU162" s="34">
        <f t="shared" si="169"/>
        <v>0</v>
      </c>
      <c r="AV162" s="34">
        <f t="shared" si="165"/>
        <v>-1.4510234E-3</v>
      </c>
      <c r="AW162" s="34">
        <f t="shared" si="166"/>
        <v>1.7347234759768071E-18</v>
      </c>
      <c r="AX162" s="34">
        <f t="shared" si="167"/>
        <v>0</v>
      </c>
      <c r="AY162" s="34">
        <f t="shared" si="168"/>
        <v>8.500000000000002E-2</v>
      </c>
    </row>
    <row r="163" spans="6:51">
      <c r="F163" s="82">
        <v>215</v>
      </c>
      <c r="G163" s="78">
        <f>Inputs!C162</f>
        <v>4.9204945999999996</v>
      </c>
      <c r="H163" s="78">
        <f>Inputs!D162</f>
        <v>2.7016263</v>
      </c>
      <c r="I163" s="78">
        <f>Inputs!E162</f>
        <v>1.8036976</v>
      </c>
      <c r="J163" s="78">
        <f>Inputs!F162</f>
        <v>0</v>
      </c>
      <c r="K163" s="78">
        <f>Inputs!G162</f>
        <v>0</v>
      </c>
      <c r="L163" s="78">
        <f t="shared" si="171"/>
        <v>0</v>
      </c>
      <c r="M163" s="78">
        <f>Inputs!H162</f>
        <v>0</v>
      </c>
      <c r="N163" s="78">
        <f>Inputs!I162</f>
        <v>0</v>
      </c>
      <c r="O163" s="78">
        <f>Inputs!J162</f>
        <v>4.8606486000000002</v>
      </c>
      <c r="P163" s="83">
        <f>Inputs!K162</f>
        <v>0</v>
      </c>
      <c r="Q163" s="83">
        <f t="shared" si="160"/>
        <v>14.286467099999999</v>
      </c>
      <c r="R163" s="83"/>
      <c r="S163" s="82">
        <v>189</v>
      </c>
      <c r="T163" s="78">
        <f t="shared" si="170"/>
        <v>0.45999363199999999</v>
      </c>
      <c r="U163" s="78">
        <f t="shared" si="172"/>
        <v>0.59357310500000005</v>
      </c>
      <c r="V163" s="78">
        <f t="shared" si="173"/>
        <v>0.55400151600000003</v>
      </c>
      <c r="W163" s="78">
        <f t="shared" si="174"/>
        <v>0</v>
      </c>
      <c r="X163" s="78">
        <f t="shared" si="175"/>
        <v>0</v>
      </c>
      <c r="Y163" s="78">
        <f t="shared" si="176"/>
        <v>1.2507467000000003E-2</v>
      </c>
      <c r="Z163" s="78">
        <f t="shared" si="177"/>
        <v>5.0029875000000001E-2</v>
      </c>
      <c r="AA163" s="78">
        <f t="shared" si="178"/>
        <v>5.881061600000001E-2</v>
      </c>
      <c r="AB163" s="78">
        <f t="shared" si="179"/>
        <v>0</v>
      </c>
      <c r="AC163" s="83">
        <f t="shared" si="180"/>
        <v>1.7289162110000003</v>
      </c>
      <c r="AE163" s="103">
        <v>189</v>
      </c>
      <c r="AF163" s="34">
        <v>0.45999363199999999</v>
      </c>
      <c r="AG163" s="34">
        <v>0.59357310500000005</v>
      </c>
      <c r="AH163" s="34">
        <v>0.55400151600000003</v>
      </c>
      <c r="AI163" s="34">
        <v>0</v>
      </c>
      <c r="AJ163" s="34">
        <v>0</v>
      </c>
      <c r="AK163" s="34">
        <v>2.2382486E-2</v>
      </c>
      <c r="AL163" s="34">
        <v>5.0029875000000001E-2</v>
      </c>
      <c r="AM163" s="34">
        <v>5.8810616000000003E-2</v>
      </c>
      <c r="AN163" s="34">
        <v>0</v>
      </c>
      <c r="AP163" s="103">
        <v>189</v>
      </c>
      <c r="AQ163" s="34">
        <f t="shared" si="161"/>
        <v>0</v>
      </c>
      <c r="AR163" s="34">
        <f t="shared" si="162"/>
        <v>0</v>
      </c>
      <c r="AS163" s="34">
        <f t="shared" si="163"/>
        <v>0</v>
      </c>
      <c r="AT163" s="34">
        <f t="shared" si="164"/>
        <v>0</v>
      </c>
      <c r="AU163" s="34">
        <f t="shared" si="169"/>
        <v>0</v>
      </c>
      <c r="AV163" s="34">
        <f t="shared" si="165"/>
        <v>-9.875018999999997E-3</v>
      </c>
      <c r="AW163" s="34">
        <f t="shared" si="166"/>
        <v>0</v>
      </c>
      <c r="AX163" s="34">
        <f t="shared" si="167"/>
        <v>6.9388939039072284E-18</v>
      </c>
      <c r="AY163" s="34">
        <f t="shared" si="168"/>
        <v>0</v>
      </c>
    </row>
    <row r="164" spans="6:51">
      <c r="F164" s="82">
        <v>216</v>
      </c>
      <c r="G164" s="78">
        <f>Inputs!C163</f>
        <v>11.605365000000001</v>
      </c>
      <c r="H164" s="78">
        <f>Inputs!D163</f>
        <v>0</v>
      </c>
      <c r="I164" s="78">
        <f>Inputs!E163</f>
        <v>6.8296633</v>
      </c>
      <c r="J164" s="78">
        <f>Inputs!F163</f>
        <v>0</v>
      </c>
      <c r="K164" s="78">
        <f>Inputs!G163</f>
        <v>0</v>
      </c>
      <c r="L164" s="78">
        <f t="shared" si="171"/>
        <v>0</v>
      </c>
      <c r="M164" s="78">
        <f>Inputs!H163</f>
        <v>0</v>
      </c>
      <c r="N164" s="78">
        <f>Inputs!I163</f>
        <v>0</v>
      </c>
      <c r="O164" s="78">
        <f>Inputs!J163</f>
        <v>0</v>
      </c>
      <c r="P164" s="83">
        <f>Inputs!K163</f>
        <v>3.0000002000000001</v>
      </c>
      <c r="Q164" s="83">
        <f t="shared" si="160"/>
        <v>21.435028499999998</v>
      </c>
      <c r="R164" s="83"/>
      <c r="S164" s="82">
        <v>190</v>
      </c>
      <c r="T164" s="78">
        <f t="shared" si="170"/>
        <v>0.41399424000000007</v>
      </c>
      <c r="U164" s="78">
        <f t="shared" si="172"/>
        <v>0.17694727100000004</v>
      </c>
      <c r="V164" s="78">
        <f t="shared" si="173"/>
        <v>1.1206071540000001E-2</v>
      </c>
      <c r="W164" s="78">
        <f t="shared" si="174"/>
        <v>0</v>
      </c>
      <c r="X164" s="78">
        <f t="shared" si="175"/>
        <v>0</v>
      </c>
      <c r="Y164" s="78">
        <f t="shared" si="176"/>
        <v>0</v>
      </c>
      <c r="Z164" s="78">
        <f t="shared" si="177"/>
        <v>2.3891811000000002E-2</v>
      </c>
      <c r="AA164" s="78">
        <f t="shared" si="178"/>
        <v>2.5525445000000008E-2</v>
      </c>
      <c r="AB164" s="78">
        <f t="shared" si="179"/>
        <v>0</v>
      </c>
      <c r="AC164" s="83">
        <f t="shared" si="180"/>
        <v>0.65156483854000014</v>
      </c>
      <c r="AE164" s="103">
        <v>190</v>
      </c>
      <c r="AF164" s="34">
        <v>0.41399424000000001</v>
      </c>
      <c r="AG164" s="34">
        <v>0.17694727099999999</v>
      </c>
      <c r="AH164" s="34">
        <v>1.1206071539999999E-2</v>
      </c>
      <c r="AI164" s="34">
        <v>0</v>
      </c>
      <c r="AJ164" s="34">
        <v>0</v>
      </c>
      <c r="AK164" s="34">
        <v>0</v>
      </c>
      <c r="AL164" s="34">
        <v>2.3891810999999999E-2</v>
      </c>
      <c r="AM164" s="34">
        <v>2.5525445000000001E-2</v>
      </c>
      <c r="AN164" s="34">
        <v>0</v>
      </c>
      <c r="AP164" s="103">
        <v>190</v>
      </c>
      <c r="AQ164" s="34">
        <f t="shared" si="161"/>
        <v>5.5511151231257827E-17</v>
      </c>
      <c r="AR164" s="34">
        <f t="shared" si="162"/>
        <v>5.5511151231257827E-17</v>
      </c>
      <c r="AS164" s="34">
        <f t="shared" si="163"/>
        <v>1.7347234759768071E-18</v>
      </c>
      <c r="AT164" s="34">
        <f t="shared" si="164"/>
        <v>0</v>
      </c>
      <c r="AU164" s="34">
        <f t="shared" si="169"/>
        <v>0</v>
      </c>
      <c r="AV164" s="34">
        <f t="shared" si="165"/>
        <v>0</v>
      </c>
      <c r="AW164" s="34">
        <f t="shared" si="166"/>
        <v>3.4694469519536142E-18</v>
      </c>
      <c r="AX164" s="34">
        <f t="shared" si="167"/>
        <v>6.9388939039072284E-18</v>
      </c>
      <c r="AY164" s="34">
        <f t="shared" si="168"/>
        <v>0</v>
      </c>
    </row>
    <row r="165" spans="6:51">
      <c r="F165" s="82">
        <v>217</v>
      </c>
      <c r="G165" s="78">
        <f>Inputs!C164</f>
        <v>8.9726514999999996</v>
      </c>
      <c r="H165" s="78">
        <f>Inputs!D164</f>
        <v>0</v>
      </c>
      <c r="I165" s="78">
        <f>Inputs!E164</f>
        <v>3.2261622000000001</v>
      </c>
      <c r="J165" s="78">
        <f>Inputs!F164</f>
        <v>1.2866019E-4</v>
      </c>
      <c r="K165" s="78">
        <f>Inputs!G164</f>
        <v>1.1069465000000001</v>
      </c>
      <c r="L165" s="78">
        <f t="shared" si="171"/>
        <v>1.10900506304E-2</v>
      </c>
      <c r="M165" s="78">
        <f>Inputs!H164</f>
        <v>0.35965225000000001</v>
      </c>
      <c r="N165" s="78">
        <f>Inputs!I164</f>
        <v>9.9516549999999995E-2</v>
      </c>
      <c r="O165" s="78">
        <f>Inputs!J164</f>
        <v>0.31398332000000001</v>
      </c>
      <c r="P165" s="83">
        <f>Inputs!K164</f>
        <v>0</v>
      </c>
      <c r="Q165" s="83">
        <f t="shared" si="160"/>
        <v>14.079040980189999</v>
      </c>
      <c r="R165" s="83"/>
      <c r="S165" s="82">
        <v>191</v>
      </c>
      <c r="T165" s="78">
        <f t="shared" si="170"/>
        <v>0.31049571199999998</v>
      </c>
      <c r="U165" s="78">
        <f t="shared" si="172"/>
        <v>0</v>
      </c>
      <c r="V165" s="78">
        <f t="shared" si="173"/>
        <v>9.3148713000000011E-3</v>
      </c>
      <c r="W165" s="78">
        <f t="shared" si="174"/>
        <v>0</v>
      </c>
      <c r="X165" s="78">
        <f t="shared" si="175"/>
        <v>0</v>
      </c>
      <c r="Y165" s="78">
        <f t="shared" si="176"/>
        <v>0</v>
      </c>
      <c r="Z165" s="78">
        <f t="shared" si="177"/>
        <v>3.0196598000000005E-2</v>
      </c>
      <c r="AA165" s="78">
        <f t="shared" si="178"/>
        <v>3.0885783000000003E-2</v>
      </c>
      <c r="AB165" s="78">
        <f t="shared" si="179"/>
        <v>0</v>
      </c>
      <c r="AC165" s="83">
        <f t="shared" si="180"/>
        <v>0.38089296430000003</v>
      </c>
      <c r="AE165" s="103">
        <v>191</v>
      </c>
      <c r="AF165" s="34">
        <v>0.31049571199999998</v>
      </c>
      <c r="AG165" s="34">
        <v>0</v>
      </c>
      <c r="AH165" s="34">
        <v>9.3148712999999994E-3</v>
      </c>
      <c r="AI165" s="34">
        <v>0</v>
      </c>
      <c r="AJ165" s="34">
        <v>0</v>
      </c>
      <c r="AK165" s="34">
        <v>0</v>
      </c>
      <c r="AL165" s="34">
        <v>3.0196598000000002E-2</v>
      </c>
      <c r="AM165" s="34">
        <v>3.0885783E-2</v>
      </c>
      <c r="AN165" s="34">
        <v>0</v>
      </c>
      <c r="AP165" s="103">
        <v>191</v>
      </c>
      <c r="AQ165" s="34">
        <f t="shared" si="161"/>
        <v>0</v>
      </c>
      <c r="AR165" s="34">
        <f t="shared" si="162"/>
        <v>0</v>
      </c>
      <c r="AS165" s="34">
        <f t="shared" si="163"/>
        <v>1.7347234759768071E-18</v>
      </c>
      <c r="AT165" s="34">
        <f t="shared" si="164"/>
        <v>0</v>
      </c>
      <c r="AU165" s="34">
        <f t="shared" si="169"/>
        <v>0</v>
      </c>
      <c r="AV165" s="34">
        <f t="shared" si="165"/>
        <v>0</v>
      </c>
      <c r="AW165" s="34">
        <f t="shared" si="166"/>
        <v>3.4694469519536142E-18</v>
      </c>
      <c r="AX165" s="34">
        <f t="shared" si="167"/>
        <v>3.4694469519536142E-18</v>
      </c>
      <c r="AY165" s="34">
        <f t="shared" si="168"/>
        <v>0</v>
      </c>
    </row>
    <row r="166" spans="6:51">
      <c r="F166" s="82">
        <v>218</v>
      </c>
      <c r="G166" s="78">
        <f>Inputs!C165</f>
        <v>0.39203995000000003</v>
      </c>
      <c r="H166" s="78">
        <f>Inputs!D165</f>
        <v>0</v>
      </c>
      <c r="I166" s="78">
        <f>Inputs!E165</f>
        <v>6.1746299999999996</v>
      </c>
      <c r="J166" s="78">
        <f>Inputs!F165</f>
        <v>0</v>
      </c>
      <c r="K166" s="78">
        <f>Inputs!G165</f>
        <v>0</v>
      </c>
      <c r="L166" s="78">
        <f t="shared" si="171"/>
        <v>0</v>
      </c>
      <c r="M166" s="78">
        <f>Inputs!H165</f>
        <v>0</v>
      </c>
      <c r="N166" s="78">
        <f>Inputs!I165</f>
        <v>0</v>
      </c>
      <c r="O166" s="78">
        <f>Inputs!J165</f>
        <v>0</v>
      </c>
      <c r="P166" s="83">
        <f>Inputs!K165</f>
        <v>0</v>
      </c>
      <c r="Q166" s="83">
        <f t="shared" si="160"/>
        <v>6.5666699499999996</v>
      </c>
      <c r="R166" s="83"/>
      <c r="S166" s="82">
        <v>196</v>
      </c>
      <c r="T166" s="78">
        <f t="shared" si="170"/>
        <v>0</v>
      </c>
      <c r="U166" s="78">
        <f t="shared" si="172"/>
        <v>0</v>
      </c>
      <c r="V166" s="78">
        <f t="shared" si="173"/>
        <v>5.8217947200000002E-2</v>
      </c>
      <c r="W166" s="78">
        <f t="shared" si="174"/>
        <v>0</v>
      </c>
      <c r="X166" s="78">
        <f t="shared" si="175"/>
        <v>0</v>
      </c>
      <c r="Y166" s="78">
        <f t="shared" si="176"/>
        <v>0</v>
      </c>
      <c r="Z166" s="78">
        <f t="shared" si="177"/>
        <v>0</v>
      </c>
      <c r="AA166" s="78">
        <f t="shared" si="178"/>
        <v>0</v>
      </c>
      <c r="AB166" s="78">
        <f t="shared" si="179"/>
        <v>0</v>
      </c>
      <c r="AC166" s="83">
        <f t="shared" si="180"/>
        <v>5.8217947200000002E-2</v>
      </c>
      <c r="AE166" s="103">
        <v>196</v>
      </c>
      <c r="AF166" s="34">
        <v>0</v>
      </c>
      <c r="AG166" s="34">
        <v>0</v>
      </c>
      <c r="AH166" s="34">
        <v>5.8217947200000002E-2</v>
      </c>
      <c r="AI166" s="34">
        <v>0</v>
      </c>
      <c r="AJ166" s="34">
        <v>0</v>
      </c>
      <c r="AK166" s="34">
        <v>0</v>
      </c>
      <c r="AL166" s="34">
        <v>0</v>
      </c>
      <c r="AM166" s="34">
        <v>0</v>
      </c>
      <c r="AN166" s="34">
        <v>0</v>
      </c>
      <c r="AP166" s="103">
        <v>196</v>
      </c>
      <c r="AQ166" s="34">
        <f t="shared" si="161"/>
        <v>0</v>
      </c>
      <c r="AR166" s="34">
        <f t="shared" si="162"/>
        <v>0</v>
      </c>
      <c r="AS166" s="34">
        <f t="shared" si="163"/>
        <v>0</v>
      </c>
      <c r="AT166" s="34">
        <f t="shared" si="164"/>
        <v>0</v>
      </c>
      <c r="AU166" s="34">
        <f t="shared" si="169"/>
        <v>0</v>
      </c>
      <c r="AV166" s="34">
        <f t="shared" si="165"/>
        <v>0</v>
      </c>
      <c r="AW166" s="34">
        <f t="shared" si="166"/>
        <v>0</v>
      </c>
      <c r="AX166" s="34">
        <f t="shared" si="167"/>
        <v>0</v>
      </c>
      <c r="AY166" s="34">
        <f t="shared" si="168"/>
        <v>0</v>
      </c>
    </row>
    <row r="167" spans="6:51">
      <c r="F167" s="82">
        <v>219</v>
      </c>
      <c r="G167" s="78">
        <f>Inputs!C166</f>
        <v>1.3809610999999999</v>
      </c>
      <c r="H167" s="78">
        <f>Inputs!D166</f>
        <v>8.5713019999999993</v>
      </c>
      <c r="I167" s="78">
        <f>Inputs!E166</f>
        <v>1.8967837999999999</v>
      </c>
      <c r="J167" s="78">
        <f>Inputs!F166</f>
        <v>0</v>
      </c>
      <c r="K167" s="78">
        <f>Inputs!G166</f>
        <v>0</v>
      </c>
      <c r="L167" s="78">
        <f t="shared" si="171"/>
        <v>0</v>
      </c>
      <c r="M167" s="78">
        <f>Inputs!H166</f>
        <v>0</v>
      </c>
      <c r="N167" s="78">
        <f>Inputs!I166</f>
        <v>0.56568470000000004</v>
      </c>
      <c r="O167" s="78">
        <f>Inputs!J166</f>
        <v>0</v>
      </c>
      <c r="P167" s="83">
        <f>Inputs!K166</f>
        <v>3.0000002000000001</v>
      </c>
      <c r="Q167" s="83">
        <f t="shared" si="160"/>
        <v>15.4147318</v>
      </c>
      <c r="R167" s="83"/>
      <c r="S167" s="82">
        <v>203</v>
      </c>
      <c r="T167" s="78">
        <f t="shared" si="170"/>
        <v>0</v>
      </c>
      <c r="U167" s="78">
        <f t="shared" si="172"/>
        <v>0</v>
      </c>
      <c r="V167" s="78">
        <f t="shared" si="173"/>
        <v>0</v>
      </c>
      <c r="W167" s="78">
        <f t="shared" si="174"/>
        <v>0</v>
      </c>
      <c r="X167" s="78">
        <f t="shared" si="175"/>
        <v>0</v>
      </c>
      <c r="Y167" s="78">
        <f t="shared" si="176"/>
        <v>0</v>
      </c>
      <c r="Z167" s="78">
        <f t="shared" si="177"/>
        <v>0</v>
      </c>
      <c r="AA167" s="78">
        <f t="shared" si="178"/>
        <v>0</v>
      </c>
      <c r="AB167" s="78">
        <f t="shared" si="179"/>
        <v>0</v>
      </c>
      <c r="AC167" s="83">
        <f t="shared" si="180"/>
        <v>0</v>
      </c>
      <c r="AE167" s="103">
        <v>203</v>
      </c>
      <c r="AF167" s="34">
        <v>0</v>
      </c>
      <c r="AG167" s="34">
        <v>0</v>
      </c>
      <c r="AH167" s="34">
        <v>0</v>
      </c>
      <c r="AI167" s="34">
        <v>0</v>
      </c>
      <c r="AJ167" s="34">
        <v>0</v>
      </c>
      <c r="AK167" s="34">
        <v>0</v>
      </c>
      <c r="AL167" s="34">
        <v>0</v>
      </c>
      <c r="AM167" s="34">
        <v>0</v>
      </c>
      <c r="AN167" s="34">
        <v>0</v>
      </c>
      <c r="AP167" s="103">
        <v>203</v>
      </c>
      <c r="AQ167" s="34">
        <f t="shared" si="161"/>
        <v>0</v>
      </c>
      <c r="AR167" s="34">
        <f t="shared" si="162"/>
        <v>0</v>
      </c>
      <c r="AS167" s="34">
        <f t="shared" si="163"/>
        <v>0</v>
      </c>
      <c r="AT167" s="34">
        <f t="shared" si="164"/>
        <v>0</v>
      </c>
      <c r="AU167" s="34">
        <f t="shared" si="169"/>
        <v>0</v>
      </c>
      <c r="AV167" s="34">
        <f t="shared" si="165"/>
        <v>0</v>
      </c>
      <c r="AW167" s="34">
        <f t="shared" si="166"/>
        <v>0</v>
      </c>
      <c r="AX167" s="34">
        <f t="shared" si="167"/>
        <v>0</v>
      </c>
      <c r="AY167" s="34">
        <f t="shared" si="168"/>
        <v>0</v>
      </c>
    </row>
    <row r="168" spans="6:51">
      <c r="F168" s="82">
        <v>220</v>
      </c>
      <c r="G168" s="78">
        <f>Inputs!C167</f>
        <v>1.1416465</v>
      </c>
      <c r="H168" s="78">
        <f>Inputs!D167</f>
        <v>6.7828150000000003</v>
      </c>
      <c r="I168" s="78">
        <f>Inputs!E167</f>
        <v>1.5393060000000001</v>
      </c>
      <c r="J168" s="78">
        <f>Inputs!F167</f>
        <v>4.2512184000000003E-3</v>
      </c>
      <c r="K168" s="78">
        <f>Inputs!G167</f>
        <v>38.099980000000002</v>
      </c>
      <c r="L168" s="78">
        <f t="shared" si="171"/>
        <v>0.38167999494400007</v>
      </c>
      <c r="M168" s="78">
        <f>Inputs!H167</f>
        <v>5.2929558000000002E-2</v>
      </c>
      <c r="N168" s="78">
        <f>Inputs!I167</f>
        <v>1.7242284999999999</v>
      </c>
      <c r="O168" s="78">
        <f>Inputs!J167</f>
        <v>4.4188666000000003</v>
      </c>
      <c r="P168" s="83">
        <f>Inputs!K167</f>
        <v>3.0000002000000001</v>
      </c>
      <c r="Q168" s="83">
        <f t="shared" si="160"/>
        <v>56.764023576400014</v>
      </c>
      <c r="R168" s="83"/>
      <c r="S168" s="82">
        <v>208</v>
      </c>
      <c r="T168" s="78">
        <f t="shared" si="170"/>
        <v>0.74518966399999997</v>
      </c>
      <c r="U168" s="78">
        <f t="shared" si="172"/>
        <v>0.9017312890000001</v>
      </c>
      <c r="V168" s="78">
        <f t="shared" si="173"/>
        <v>0.22525054200000003</v>
      </c>
      <c r="W168" s="78">
        <f t="shared" si="174"/>
        <v>2.7683966400000003E-4</v>
      </c>
      <c r="X168" s="78">
        <f t="shared" si="175"/>
        <v>0.22329657000000003</v>
      </c>
      <c r="Y168" s="78">
        <f t="shared" si="176"/>
        <v>0</v>
      </c>
      <c r="Z168" s="78">
        <f t="shared" si="177"/>
        <v>1.9848583000000002</v>
      </c>
      <c r="AA168" s="78">
        <f t="shared" si="178"/>
        <v>4.6313366</v>
      </c>
      <c r="AB168" s="78">
        <f t="shared" si="179"/>
        <v>8.500000000000002E-2</v>
      </c>
      <c r="AC168" s="83">
        <f t="shared" si="180"/>
        <v>8.7969398046640013</v>
      </c>
      <c r="AE168" s="103">
        <v>208</v>
      </c>
      <c r="AF168" s="34">
        <v>0.74518966399999997</v>
      </c>
      <c r="AG168" s="34">
        <v>0.90173128899999999</v>
      </c>
      <c r="AH168" s="34">
        <v>0.225250542</v>
      </c>
      <c r="AI168" s="34">
        <v>2.7683966400000003E-4</v>
      </c>
      <c r="AJ168" s="34">
        <v>0.33613766</v>
      </c>
      <c r="AK168" s="34">
        <v>0</v>
      </c>
      <c r="AL168" s="34">
        <v>1.9848583</v>
      </c>
      <c r="AM168" s="34">
        <v>4.6313366</v>
      </c>
      <c r="AN168" s="34">
        <v>0</v>
      </c>
      <c r="AP168" s="103">
        <v>208</v>
      </c>
      <c r="AQ168" s="34">
        <f t="shared" si="161"/>
        <v>0</v>
      </c>
      <c r="AR168" s="34">
        <f t="shared" si="162"/>
        <v>1.1102230246251565E-16</v>
      </c>
      <c r="AS168" s="34">
        <f t="shared" si="163"/>
        <v>2.7755575615628914E-17</v>
      </c>
      <c r="AT168" s="34">
        <f t="shared" si="164"/>
        <v>0</v>
      </c>
      <c r="AU168" s="34">
        <f t="shared" si="169"/>
        <v>-0.11284108999999998</v>
      </c>
      <c r="AV168" s="34">
        <f t="shared" si="165"/>
        <v>0</v>
      </c>
      <c r="AW168" s="34">
        <f t="shared" si="166"/>
        <v>2.2204460492503131E-16</v>
      </c>
      <c r="AX168" s="34">
        <f t="shared" si="167"/>
        <v>0</v>
      </c>
      <c r="AY168" s="34">
        <f t="shared" si="168"/>
        <v>8.500000000000002E-2</v>
      </c>
    </row>
    <row r="169" spans="6:51">
      <c r="F169" s="82">
        <v>221</v>
      </c>
      <c r="G169" s="78">
        <f>Inputs!C168</f>
        <v>0</v>
      </c>
      <c r="H169" s="78">
        <f>Inputs!D168</f>
        <v>0</v>
      </c>
      <c r="I169" s="78">
        <f>Inputs!E168</f>
        <v>0</v>
      </c>
      <c r="J169" s="78">
        <f>Inputs!F168</f>
        <v>0</v>
      </c>
      <c r="K169" s="78">
        <f>Inputs!G168</f>
        <v>0</v>
      </c>
      <c r="L169" s="78">
        <f t="shared" si="171"/>
        <v>0</v>
      </c>
      <c r="M169" s="78">
        <f>Inputs!H168</f>
        <v>0</v>
      </c>
      <c r="N169" s="78">
        <f>Inputs!I168</f>
        <v>0</v>
      </c>
      <c r="O169" s="78">
        <f>Inputs!J168</f>
        <v>0</v>
      </c>
      <c r="P169" s="83">
        <f>Inputs!K168</f>
        <v>0</v>
      </c>
      <c r="Q169" s="83">
        <f t="shared" si="160"/>
        <v>0</v>
      </c>
      <c r="R169" s="83"/>
      <c r="S169" s="82">
        <v>210</v>
      </c>
      <c r="T169" s="78">
        <f t="shared" si="170"/>
        <v>8.969875200000002E-2</v>
      </c>
      <c r="U169" s="78">
        <f t="shared" si="172"/>
        <v>0.12218580850000001</v>
      </c>
      <c r="V169" s="78">
        <f t="shared" si="173"/>
        <v>0</v>
      </c>
      <c r="W169" s="78">
        <f t="shared" si="174"/>
        <v>0</v>
      </c>
      <c r="X169" s="78">
        <f t="shared" si="175"/>
        <v>0</v>
      </c>
      <c r="Y169" s="78">
        <f t="shared" si="176"/>
        <v>0</v>
      </c>
      <c r="Z169" s="78">
        <f t="shared" si="177"/>
        <v>4.3005265000000001E-2</v>
      </c>
      <c r="AA169" s="78">
        <f t="shared" si="178"/>
        <v>0.17202106</v>
      </c>
      <c r="AB169" s="78">
        <f t="shared" si="179"/>
        <v>0.51000003400000005</v>
      </c>
      <c r="AC169" s="83">
        <f t="shared" si="180"/>
        <v>0.93691091950000005</v>
      </c>
      <c r="AE169" s="103">
        <v>210</v>
      </c>
      <c r="AF169" s="34">
        <v>8.9698752000000007E-2</v>
      </c>
      <c r="AG169" s="34">
        <v>0.12218580850000001</v>
      </c>
      <c r="AH169" s="34">
        <v>0</v>
      </c>
      <c r="AI169" s="34">
        <v>0</v>
      </c>
      <c r="AJ169" s="34">
        <v>0</v>
      </c>
      <c r="AK169" s="34">
        <v>0</v>
      </c>
      <c r="AL169" s="34">
        <v>4.3005265000000001E-2</v>
      </c>
      <c r="AM169" s="34">
        <v>0.17202106</v>
      </c>
      <c r="AN169" s="34">
        <v>0</v>
      </c>
      <c r="AP169" s="103">
        <v>210</v>
      </c>
      <c r="AQ169" s="34">
        <f t="shared" si="161"/>
        <v>1.3877787807814457E-17</v>
      </c>
      <c r="AR169" s="34">
        <f t="shared" si="162"/>
        <v>0</v>
      </c>
      <c r="AS169" s="34">
        <f t="shared" si="163"/>
        <v>0</v>
      </c>
      <c r="AT169" s="34">
        <f t="shared" si="164"/>
        <v>0</v>
      </c>
      <c r="AU169" s="34">
        <f t="shared" si="169"/>
        <v>0</v>
      </c>
      <c r="AV169" s="34">
        <f t="shared" si="165"/>
        <v>0</v>
      </c>
      <c r="AW169" s="34">
        <f t="shared" si="166"/>
        <v>0</v>
      </c>
      <c r="AX169" s="34">
        <f t="shared" si="167"/>
        <v>0</v>
      </c>
      <c r="AY169" s="34">
        <f t="shared" si="168"/>
        <v>0.51000003400000005</v>
      </c>
    </row>
    <row r="170" spans="6:51">
      <c r="F170" s="82">
        <v>222</v>
      </c>
      <c r="G170" s="78">
        <f>Inputs!C169</f>
        <v>1.6171652000000001</v>
      </c>
      <c r="H170" s="78">
        <f>Inputs!D169</f>
        <v>5.3043016999999999</v>
      </c>
      <c r="I170" s="78">
        <f>Inputs!E169</f>
        <v>0.99495250000000002</v>
      </c>
      <c r="J170" s="78">
        <f>Inputs!F169</f>
        <v>9.5848989999999996E-5</v>
      </c>
      <c r="K170" s="78">
        <f>Inputs!G169</f>
        <v>0.92657350000000005</v>
      </c>
      <c r="L170" s="78">
        <f t="shared" si="171"/>
        <v>9.2810708384000011E-3</v>
      </c>
      <c r="M170" s="78">
        <f>Inputs!H169</f>
        <v>3.6756635000000003E-2</v>
      </c>
      <c r="N170" s="78">
        <f>Inputs!I169</f>
        <v>1.5682833</v>
      </c>
      <c r="O170" s="78">
        <f>Inputs!J169</f>
        <v>0</v>
      </c>
      <c r="P170" s="83">
        <f>Inputs!K169</f>
        <v>3.0000002000000001</v>
      </c>
      <c r="Q170" s="83">
        <f t="shared" si="160"/>
        <v>13.44812888399</v>
      </c>
      <c r="R170" s="83"/>
      <c r="S170" s="82">
        <v>211</v>
      </c>
      <c r="T170" s="78">
        <f t="shared" si="170"/>
        <v>0.379494736</v>
      </c>
      <c r="U170" s="78">
        <f t="shared" si="172"/>
        <v>0.62314758000000015</v>
      </c>
      <c r="V170" s="78">
        <f t="shared" si="173"/>
        <v>0.21593563200000002</v>
      </c>
      <c r="W170" s="78">
        <f t="shared" si="174"/>
        <v>0</v>
      </c>
      <c r="X170" s="78">
        <f t="shared" si="175"/>
        <v>0</v>
      </c>
      <c r="Y170" s="78">
        <f t="shared" si="176"/>
        <v>0</v>
      </c>
      <c r="Z170" s="78">
        <f t="shared" si="177"/>
        <v>9.3040235000000013E-2</v>
      </c>
      <c r="AA170" s="78">
        <f t="shared" si="178"/>
        <v>0</v>
      </c>
      <c r="AB170" s="78">
        <f t="shared" si="179"/>
        <v>0.51000003400000005</v>
      </c>
      <c r="AC170" s="83">
        <f t="shared" si="180"/>
        <v>1.8216182170000002</v>
      </c>
      <c r="AE170" s="103">
        <v>211</v>
      </c>
      <c r="AF170" s="34">
        <v>0.379494736</v>
      </c>
      <c r="AG170" s="34">
        <v>0.62314758000000003</v>
      </c>
      <c r="AH170" s="34">
        <v>0.21593563199999999</v>
      </c>
      <c r="AI170" s="34">
        <v>0</v>
      </c>
      <c r="AJ170" s="34">
        <v>0</v>
      </c>
      <c r="AK170" s="34">
        <v>0</v>
      </c>
      <c r="AL170" s="34">
        <v>9.3040234999999999E-2</v>
      </c>
      <c r="AM170" s="34">
        <v>0</v>
      </c>
      <c r="AN170" s="34">
        <v>0</v>
      </c>
      <c r="AP170" s="103">
        <v>211</v>
      </c>
      <c r="AQ170" s="34">
        <f t="shared" si="161"/>
        <v>0</v>
      </c>
      <c r="AR170" s="34">
        <f t="shared" si="162"/>
        <v>1.1102230246251565E-16</v>
      </c>
      <c r="AS170" s="34">
        <f t="shared" si="163"/>
        <v>2.7755575615628914E-17</v>
      </c>
      <c r="AT170" s="34">
        <f t="shared" si="164"/>
        <v>0</v>
      </c>
      <c r="AU170" s="34">
        <f t="shared" si="169"/>
        <v>0</v>
      </c>
      <c r="AV170" s="34">
        <f t="shared" si="165"/>
        <v>0</v>
      </c>
      <c r="AW170" s="34">
        <f t="shared" si="166"/>
        <v>1.3877787807814457E-17</v>
      </c>
      <c r="AX170" s="34">
        <f t="shared" si="167"/>
        <v>0</v>
      </c>
      <c r="AY170" s="34">
        <f t="shared" si="168"/>
        <v>0.51000003400000005</v>
      </c>
    </row>
    <row r="171" spans="6:51">
      <c r="F171" s="82">
        <v>223</v>
      </c>
      <c r="G171" s="78">
        <f>Inputs!C170</f>
        <v>8.4353940000000005</v>
      </c>
      <c r="H171" s="78">
        <f>Inputs!D170</f>
        <v>0</v>
      </c>
      <c r="I171" s="78">
        <f>Inputs!E170</f>
        <v>1.1384844000000001</v>
      </c>
      <c r="J171" s="78">
        <f>Inputs!F170</f>
        <v>5.4329853000000001E-3</v>
      </c>
      <c r="K171" s="78">
        <f>Inputs!G170</f>
        <v>47.860213999999999</v>
      </c>
      <c r="L171" s="78">
        <f t="shared" si="171"/>
        <v>0.47947141764800005</v>
      </c>
      <c r="M171" s="78">
        <f>Inputs!H170</f>
        <v>6.2492409999999996</v>
      </c>
      <c r="N171" s="78">
        <f>Inputs!I170</f>
        <v>46.078842000000002</v>
      </c>
      <c r="O171" s="78">
        <f>Inputs!J170</f>
        <v>0</v>
      </c>
      <c r="P171" s="83">
        <f>Inputs!K170</f>
        <v>3.0000002000000001</v>
      </c>
      <c r="Q171" s="83">
        <f t="shared" si="160"/>
        <v>112.76760858530001</v>
      </c>
      <c r="R171" s="83"/>
      <c r="S171" s="82">
        <v>212</v>
      </c>
      <c r="T171" s="78">
        <f t="shared" si="170"/>
        <v>0.78658912000000003</v>
      </c>
      <c r="U171" s="78">
        <f t="shared" si="172"/>
        <v>0</v>
      </c>
      <c r="V171" s="78">
        <f t="shared" si="173"/>
        <v>5.045554800000001E-2</v>
      </c>
      <c r="W171" s="78">
        <f t="shared" si="174"/>
        <v>0</v>
      </c>
      <c r="X171" s="78">
        <f t="shared" si="175"/>
        <v>0</v>
      </c>
      <c r="Y171" s="78">
        <f t="shared" si="176"/>
        <v>0</v>
      </c>
      <c r="Z171" s="78">
        <f t="shared" si="177"/>
        <v>0.17255200000000004</v>
      </c>
      <c r="AA171" s="78">
        <f t="shared" si="178"/>
        <v>0.42882749999999997</v>
      </c>
      <c r="AB171" s="78">
        <f t="shared" si="179"/>
        <v>0.51000003400000005</v>
      </c>
      <c r="AC171" s="83">
        <f t="shared" si="180"/>
        <v>1.948424202</v>
      </c>
      <c r="AE171" s="103">
        <v>212</v>
      </c>
      <c r="AF171" s="34">
        <v>0.78658912000000003</v>
      </c>
      <c r="AG171" s="34">
        <v>0</v>
      </c>
      <c r="AH171" s="34">
        <v>5.0455548000000003E-2</v>
      </c>
      <c r="AI171" s="34">
        <v>0</v>
      </c>
      <c r="AJ171" s="34">
        <v>0</v>
      </c>
      <c r="AK171" s="34">
        <v>0</v>
      </c>
      <c r="AL171" s="34">
        <v>0.17255200000000001</v>
      </c>
      <c r="AM171" s="34">
        <v>0.42882749999999997</v>
      </c>
      <c r="AN171" s="34">
        <v>0</v>
      </c>
      <c r="AP171" s="103">
        <v>212</v>
      </c>
      <c r="AQ171" s="34">
        <f t="shared" si="161"/>
        <v>0</v>
      </c>
      <c r="AR171" s="34">
        <f t="shared" si="162"/>
        <v>0</v>
      </c>
      <c r="AS171" s="34">
        <f t="shared" si="163"/>
        <v>6.9388939039072284E-18</v>
      </c>
      <c r="AT171" s="34">
        <f t="shared" si="164"/>
        <v>0</v>
      </c>
      <c r="AU171" s="34">
        <f t="shared" si="169"/>
        <v>0</v>
      </c>
      <c r="AV171" s="34">
        <f t="shared" si="165"/>
        <v>0</v>
      </c>
      <c r="AW171" s="34">
        <f t="shared" si="166"/>
        <v>2.7755575615628914E-17</v>
      </c>
      <c r="AX171" s="34">
        <f t="shared" si="167"/>
        <v>0</v>
      </c>
      <c r="AY171" s="34">
        <f t="shared" si="168"/>
        <v>0.51000003400000005</v>
      </c>
    </row>
    <row r="172" spans="6:51">
      <c r="F172" s="82">
        <v>224</v>
      </c>
      <c r="G172" s="78">
        <f>Inputs!C171</f>
        <v>9.1265599999999996</v>
      </c>
      <c r="H172" s="78">
        <f>Inputs!D171</f>
        <v>10.97369</v>
      </c>
      <c r="I172" s="78">
        <f>Inputs!E171</f>
        <v>0.98637269999999999</v>
      </c>
      <c r="J172" s="78">
        <f>Inputs!F171</f>
        <v>0</v>
      </c>
      <c r="K172" s="78">
        <f>Inputs!G171</f>
        <v>0</v>
      </c>
      <c r="L172" s="78">
        <f t="shared" si="171"/>
        <v>0</v>
      </c>
      <c r="M172" s="78">
        <f>Inputs!H171</f>
        <v>3.9207084000000001</v>
      </c>
      <c r="N172" s="78">
        <f>Inputs!I171</f>
        <v>8.1681419999999996</v>
      </c>
      <c r="O172" s="78">
        <f>Inputs!J171</f>
        <v>0</v>
      </c>
      <c r="P172" s="83">
        <f>Inputs!K171</f>
        <v>3.0000002000000001</v>
      </c>
      <c r="Q172" s="83">
        <f t="shared" si="160"/>
        <v>36.1754733</v>
      </c>
      <c r="R172" s="83"/>
      <c r="S172" s="82">
        <v>213</v>
      </c>
      <c r="T172" s="78">
        <f t="shared" si="170"/>
        <v>0</v>
      </c>
      <c r="U172" s="78">
        <f t="shared" si="172"/>
        <v>0</v>
      </c>
      <c r="V172" s="78">
        <f t="shared" si="173"/>
        <v>0</v>
      </c>
      <c r="W172" s="78">
        <f t="shared" si="174"/>
        <v>0</v>
      </c>
      <c r="X172" s="78">
        <f t="shared" si="175"/>
        <v>0</v>
      </c>
      <c r="Y172" s="78">
        <f t="shared" si="176"/>
        <v>0</v>
      </c>
      <c r="Z172" s="78">
        <f t="shared" si="177"/>
        <v>0</v>
      </c>
      <c r="AA172" s="78">
        <f t="shared" si="178"/>
        <v>0</v>
      </c>
      <c r="AB172" s="78">
        <f t="shared" si="179"/>
        <v>0</v>
      </c>
      <c r="AC172" s="83">
        <f t="shared" si="180"/>
        <v>0</v>
      </c>
      <c r="AE172" s="103">
        <v>213</v>
      </c>
      <c r="AF172" s="34">
        <v>0</v>
      </c>
      <c r="AG172" s="34">
        <v>0</v>
      </c>
      <c r="AH172" s="34">
        <v>0</v>
      </c>
      <c r="AI172" s="34">
        <v>0</v>
      </c>
      <c r="AJ172" s="34">
        <v>0</v>
      </c>
      <c r="AK172" s="34">
        <v>0</v>
      </c>
      <c r="AL172" s="34">
        <v>0</v>
      </c>
      <c r="AM172" s="34">
        <v>0</v>
      </c>
      <c r="AN172" s="34">
        <v>0</v>
      </c>
      <c r="AP172" s="103">
        <v>213</v>
      </c>
      <c r="AQ172" s="34">
        <f t="shared" si="161"/>
        <v>0</v>
      </c>
      <c r="AR172" s="34">
        <f t="shared" si="162"/>
        <v>0</v>
      </c>
      <c r="AS172" s="34">
        <f t="shared" si="163"/>
        <v>0</v>
      </c>
      <c r="AT172" s="34">
        <f t="shared" si="164"/>
        <v>0</v>
      </c>
      <c r="AU172" s="34">
        <f t="shared" si="169"/>
        <v>0</v>
      </c>
      <c r="AV172" s="34">
        <f t="shared" si="165"/>
        <v>0</v>
      </c>
      <c r="AW172" s="34">
        <f t="shared" si="166"/>
        <v>0</v>
      </c>
      <c r="AX172" s="34">
        <f t="shared" si="167"/>
        <v>0</v>
      </c>
      <c r="AY172" s="34">
        <f t="shared" si="168"/>
        <v>0</v>
      </c>
    </row>
    <row r="173" spans="6:51">
      <c r="F173" s="82">
        <v>225</v>
      </c>
      <c r="G173" s="78">
        <f>Inputs!C172</f>
        <v>14.109030000000001</v>
      </c>
      <c r="H173" s="78">
        <f>Inputs!D172</f>
        <v>0</v>
      </c>
      <c r="I173" s="78">
        <f>Inputs!E172</f>
        <v>0.73162495999999999</v>
      </c>
      <c r="J173" s="78">
        <f>Inputs!F172</f>
        <v>0</v>
      </c>
      <c r="K173" s="78">
        <f>Inputs!G172</f>
        <v>0</v>
      </c>
      <c r="L173" s="78">
        <f t="shared" ref="L173:L200" si="181">W185+X185</f>
        <v>0</v>
      </c>
      <c r="M173" s="78">
        <f>Inputs!H172</f>
        <v>4.9621462999999997</v>
      </c>
      <c r="N173" s="78">
        <f>Inputs!I172</f>
        <v>7.3717480000000002</v>
      </c>
      <c r="O173" s="78">
        <f>Inputs!J172</f>
        <v>0.66161939999999997</v>
      </c>
      <c r="P173" s="83">
        <f>Inputs!K172</f>
        <v>3.0000002000000001</v>
      </c>
      <c r="Q173" s="83">
        <f t="shared" si="160"/>
        <v>30.836168859999997</v>
      </c>
      <c r="R173" s="83"/>
      <c r="S173" s="82">
        <v>214</v>
      </c>
      <c r="T173" s="78">
        <f t="shared" si="170"/>
        <v>0.44882156799999995</v>
      </c>
      <c r="U173" s="78">
        <f t="shared" si="172"/>
        <v>0.93514307200000002</v>
      </c>
      <c r="V173" s="78">
        <f t="shared" si="173"/>
        <v>0.19020801600000001</v>
      </c>
      <c r="W173" s="78">
        <f t="shared" si="174"/>
        <v>0</v>
      </c>
      <c r="X173" s="78">
        <f t="shared" si="175"/>
        <v>0</v>
      </c>
      <c r="Y173" s="78">
        <f t="shared" si="176"/>
        <v>0</v>
      </c>
      <c r="Z173" s="78">
        <f t="shared" si="177"/>
        <v>3.4170164999999999</v>
      </c>
      <c r="AA173" s="78">
        <f t="shared" si="178"/>
        <v>3.5647260000000003</v>
      </c>
      <c r="AB173" s="78">
        <f t="shared" si="179"/>
        <v>0</v>
      </c>
      <c r="AC173" s="83">
        <f t="shared" si="180"/>
        <v>8.5559151560000011</v>
      </c>
      <c r="AE173" s="103">
        <v>214</v>
      </c>
      <c r="AF173" s="34">
        <v>0.448821568</v>
      </c>
      <c r="AG173" s="34">
        <v>0.93514307200000002</v>
      </c>
      <c r="AH173" s="34">
        <v>0.19020801600000001</v>
      </c>
      <c r="AI173" s="34">
        <v>0</v>
      </c>
      <c r="AJ173" s="34">
        <v>0</v>
      </c>
      <c r="AK173" s="34">
        <v>0</v>
      </c>
      <c r="AL173" s="34">
        <v>3.4170164999999999</v>
      </c>
      <c r="AM173" s="34">
        <v>3.5647259999999998</v>
      </c>
      <c r="AN173" s="34">
        <v>0</v>
      </c>
      <c r="AP173" s="103">
        <v>214</v>
      </c>
      <c r="AQ173" s="34">
        <f t="shared" si="161"/>
        <v>-5.5511151231257827E-17</v>
      </c>
      <c r="AR173" s="34">
        <f t="shared" si="162"/>
        <v>0</v>
      </c>
      <c r="AS173" s="34">
        <f t="shared" si="163"/>
        <v>0</v>
      </c>
      <c r="AT173" s="34">
        <f t="shared" si="164"/>
        <v>0</v>
      </c>
      <c r="AU173" s="34">
        <f t="shared" si="169"/>
        <v>0</v>
      </c>
      <c r="AV173" s="34">
        <f t="shared" si="165"/>
        <v>0</v>
      </c>
      <c r="AW173" s="34">
        <f t="shared" si="166"/>
        <v>0</v>
      </c>
      <c r="AX173" s="34">
        <f t="shared" si="167"/>
        <v>4.4408920985006262E-16</v>
      </c>
      <c r="AY173" s="34">
        <f t="shared" si="168"/>
        <v>0</v>
      </c>
    </row>
    <row r="174" spans="6:51">
      <c r="F174" s="82">
        <v>226</v>
      </c>
      <c r="G174" s="78">
        <f>Inputs!C173</f>
        <v>5.0912930000000003</v>
      </c>
      <c r="H174" s="78">
        <f>Inputs!D173</f>
        <v>7.7379559999999996</v>
      </c>
      <c r="I174" s="78">
        <f>Inputs!E173</f>
        <v>5.1133470000000001</v>
      </c>
      <c r="J174" s="78">
        <f>Inputs!F173</f>
        <v>3.4734019999999998E-4</v>
      </c>
      <c r="K174" s="78">
        <f>Inputs!G173</f>
        <v>2.5614780000000001</v>
      </c>
      <c r="L174" s="78">
        <f t="shared" si="181"/>
        <v>2.5670354432000005E-2</v>
      </c>
      <c r="M174" s="78">
        <f>Inputs!H173</f>
        <v>6.3868628000000003</v>
      </c>
      <c r="N174" s="78">
        <f>Inputs!I173</f>
        <v>1.5452448999999999</v>
      </c>
      <c r="O174" s="78">
        <f>Inputs!J173</f>
        <v>0</v>
      </c>
      <c r="P174" s="83">
        <f>Inputs!K173</f>
        <v>3.0000002000000001</v>
      </c>
      <c r="Q174" s="83">
        <f t="shared" si="160"/>
        <v>31.436529240200002</v>
      </c>
      <c r="R174" s="83"/>
      <c r="S174" s="82">
        <v>215</v>
      </c>
      <c r="T174" s="78">
        <f t="shared" si="170"/>
        <v>0.78727913599999999</v>
      </c>
      <c r="U174" s="78">
        <f t="shared" si="172"/>
        <v>0.45927647100000002</v>
      </c>
      <c r="V174" s="78">
        <f t="shared" si="173"/>
        <v>0.32466556800000002</v>
      </c>
      <c r="W174" s="78">
        <f t="shared" si="174"/>
        <v>0</v>
      </c>
      <c r="X174" s="78">
        <f t="shared" si="175"/>
        <v>0</v>
      </c>
      <c r="Y174" s="78">
        <f t="shared" si="176"/>
        <v>0</v>
      </c>
      <c r="Z174" s="78">
        <f t="shared" si="177"/>
        <v>0</v>
      </c>
      <c r="AA174" s="78">
        <f t="shared" si="178"/>
        <v>0.48606486000000004</v>
      </c>
      <c r="AB174" s="78">
        <f t="shared" si="179"/>
        <v>0</v>
      </c>
      <c r="AC174" s="83">
        <f t="shared" si="180"/>
        <v>2.0572860349999997</v>
      </c>
      <c r="AE174" s="103">
        <v>215</v>
      </c>
      <c r="AF174" s="34">
        <v>0.78727913599999999</v>
      </c>
      <c r="AG174" s="34">
        <v>0.45927647100000002</v>
      </c>
      <c r="AH174" s="34">
        <v>0.32466556800000002</v>
      </c>
      <c r="AI174" s="34">
        <v>0</v>
      </c>
      <c r="AJ174" s="34">
        <v>0</v>
      </c>
      <c r="AK174" s="34">
        <v>0</v>
      </c>
      <c r="AL174" s="34">
        <v>0</v>
      </c>
      <c r="AM174" s="34">
        <v>0.48606485999999999</v>
      </c>
      <c r="AN174" s="34">
        <v>0</v>
      </c>
      <c r="AP174" s="103">
        <v>215</v>
      </c>
      <c r="AQ174" s="34">
        <f t="shared" si="161"/>
        <v>0</v>
      </c>
      <c r="AR174" s="34">
        <f t="shared" si="162"/>
        <v>0</v>
      </c>
      <c r="AS174" s="34">
        <f t="shared" si="163"/>
        <v>0</v>
      </c>
      <c r="AT174" s="34">
        <f t="shared" si="164"/>
        <v>0</v>
      </c>
      <c r="AU174" s="34">
        <f t="shared" si="169"/>
        <v>0</v>
      </c>
      <c r="AV174" s="34">
        <f t="shared" si="165"/>
        <v>0</v>
      </c>
      <c r="AW174" s="34">
        <f t="shared" si="166"/>
        <v>0</v>
      </c>
      <c r="AX174" s="34">
        <f t="shared" si="167"/>
        <v>5.5511151231257827E-17</v>
      </c>
      <c r="AY174" s="34">
        <f t="shared" si="168"/>
        <v>0</v>
      </c>
    </row>
    <row r="175" spans="6:51">
      <c r="F175" s="82">
        <v>227</v>
      </c>
      <c r="G175" s="78">
        <f>Inputs!C174</f>
        <v>3.2451116999999998</v>
      </c>
      <c r="H175" s="78">
        <f>Inputs!D174</f>
        <v>7.0436525000000003</v>
      </c>
      <c r="I175" s="78">
        <f>Inputs!E174</f>
        <v>5.160736</v>
      </c>
      <c r="J175" s="78">
        <f>Inputs!F174</f>
        <v>1.6265615999999999E-4</v>
      </c>
      <c r="K175" s="78">
        <f>Inputs!G174</f>
        <v>1.1995163</v>
      </c>
      <c r="L175" s="78">
        <f t="shared" si="181"/>
        <v>1.20211879856E-2</v>
      </c>
      <c r="M175" s="78">
        <f>Inputs!H174</f>
        <v>2.3377452000000001</v>
      </c>
      <c r="N175" s="78">
        <f>Inputs!I174</f>
        <v>8.9530759999999994</v>
      </c>
      <c r="O175" s="78">
        <f>Inputs!J174</f>
        <v>0</v>
      </c>
      <c r="P175" s="83">
        <f>Inputs!K174</f>
        <v>3.0000002000000001</v>
      </c>
      <c r="Q175" s="83">
        <f t="shared" si="160"/>
        <v>30.940000556159998</v>
      </c>
      <c r="R175" s="83"/>
      <c r="S175" s="82">
        <v>216</v>
      </c>
      <c r="T175" s="78">
        <f t="shared" si="170"/>
        <v>1.8568584000000001</v>
      </c>
      <c r="U175" s="78">
        <f t="shared" si="172"/>
        <v>0</v>
      </c>
      <c r="V175" s="78">
        <f t="shared" si="173"/>
        <v>1.2293393940000001</v>
      </c>
      <c r="W175" s="78">
        <f t="shared" si="174"/>
        <v>0</v>
      </c>
      <c r="X175" s="78">
        <f t="shared" si="175"/>
        <v>0</v>
      </c>
      <c r="Y175" s="78">
        <f t="shared" si="176"/>
        <v>0</v>
      </c>
      <c r="Z175" s="78">
        <f t="shared" si="177"/>
        <v>0</v>
      </c>
      <c r="AA175" s="78">
        <f t="shared" si="178"/>
        <v>0</v>
      </c>
      <c r="AB175" s="78">
        <f t="shared" si="179"/>
        <v>0.51000003400000005</v>
      </c>
      <c r="AC175" s="83">
        <f t="shared" si="180"/>
        <v>3.5961978280000002</v>
      </c>
      <c r="AE175" s="103">
        <v>216</v>
      </c>
      <c r="AF175" s="34">
        <v>1.8568583999999999</v>
      </c>
      <c r="AG175" s="34">
        <v>0</v>
      </c>
      <c r="AH175" s="34">
        <v>1.2293393939999999</v>
      </c>
      <c r="AI175" s="34">
        <v>0</v>
      </c>
      <c r="AJ175" s="34">
        <v>0</v>
      </c>
      <c r="AK175" s="34">
        <v>0</v>
      </c>
      <c r="AL175" s="34">
        <v>0</v>
      </c>
      <c r="AM175" s="34">
        <v>0</v>
      </c>
      <c r="AN175" s="34">
        <v>0</v>
      </c>
      <c r="AP175" s="103">
        <v>216</v>
      </c>
      <c r="AQ175" s="34">
        <f t="shared" si="161"/>
        <v>2.2204460492503131E-16</v>
      </c>
      <c r="AR175" s="34">
        <f t="shared" si="162"/>
        <v>0</v>
      </c>
      <c r="AS175" s="34">
        <f t="shared" si="163"/>
        <v>2.2204460492503131E-16</v>
      </c>
      <c r="AT175" s="34">
        <f t="shared" si="164"/>
        <v>0</v>
      </c>
      <c r="AU175" s="34">
        <f t="shared" si="169"/>
        <v>0</v>
      </c>
      <c r="AV175" s="34">
        <f t="shared" si="165"/>
        <v>0</v>
      </c>
      <c r="AW175" s="34">
        <f t="shared" si="166"/>
        <v>0</v>
      </c>
      <c r="AX175" s="34">
        <f t="shared" si="167"/>
        <v>0</v>
      </c>
      <c r="AY175" s="34">
        <f t="shared" si="168"/>
        <v>0.51000003400000005</v>
      </c>
    </row>
    <row r="176" spans="6:51">
      <c r="F176" s="82">
        <v>228</v>
      </c>
      <c r="G176" s="78">
        <f>Inputs!C175</f>
        <v>4.6430600000000002</v>
      </c>
      <c r="H176" s="78">
        <f>Inputs!D175</f>
        <v>0</v>
      </c>
      <c r="I176" s="78">
        <f>Inputs!E175</f>
        <v>0.58528440000000004</v>
      </c>
      <c r="J176" s="78">
        <f>Inputs!F175</f>
        <v>5.8721149999999999E-5</v>
      </c>
      <c r="K176" s="78">
        <f>Inputs!G175</f>
        <v>0.75782377000000001</v>
      </c>
      <c r="L176" s="78">
        <f t="shared" si="181"/>
        <v>7.5876330840000004E-3</v>
      </c>
      <c r="M176" s="78">
        <f>Inputs!H175</f>
        <v>0</v>
      </c>
      <c r="N176" s="78">
        <f>Inputs!I175</f>
        <v>5.3339270000000001</v>
      </c>
      <c r="O176" s="78">
        <f>Inputs!J175</f>
        <v>0.57539463000000002</v>
      </c>
      <c r="P176" s="83">
        <f>Inputs!K175</f>
        <v>0.5</v>
      </c>
      <c r="Q176" s="83">
        <f t="shared" si="160"/>
        <v>12.395548521149999</v>
      </c>
      <c r="R176" s="83"/>
      <c r="S176" s="82">
        <v>217</v>
      </c>
      <c r="T176" s="78">
        <f t="shared" si="170"/>
        <v>1.4356242399999999</v>
      </c>
      <c r="U176" s="78">
        <f t="shared" si="172"/>
        <v>0</v>
      </c>
      <c r="V176" s="78">
        <f t="shared" si="173"/>
        <v>0.58070919600000004</v>
      </c>
      <c r="W176" s="78">
        <f t="shared" si="174"/>
        <v>2.05856304E-5</v>
      </c>
      <c r="X176" s="78">
        <f t="shared" si="175"/>
        <v>1.1069465000000001E-2</v>
      </c>
      <c r="Y176" s="78">
        <f t="shared" si="176"/>
        <v>3.5965225000000006E-3</v>
      </c>
      <c r="Z176" s="78">
        <f t="shared" si="177"/>
        <v>4.9758275000000001E-3</v>
      </c>
      <c r="AA176" s="78">
        <f t="shared" si="178"/>
        <v>3.1398332000000001E-2</v>
      </c>
      <c r="AB176" s="78">
        <f t="shared" si="179"/>
        <v>0</v>
      </c>
      <c r="AC176" s="83">
        <f t="shared" si="180"/>
        <v>2.0673941686304</v>
      </c>
      <c r="AE176" s="103">
        <v>217</v>
      </c>
      <c r="AF176" s="34">
        <v>1.4356242400000001</v>
      </c>
      <c r="AG176" s="34">
        <v>0</v>
      </c>
      <c r="AH176" s="34">
        <v>0.58070919600000004</v>
      </c>
      <c r="AI176" s="34">
        <v>2.05856304E-5</v>
      </c>
      <c r="AJ176" s="34">
        <v>1.9424783000000001E-2</v>
      </c>
      <c r="AK176" s="34">
        <v>8.4533656000000002E-3</v>
      </c>
      <c r="AL176" s="34">
        <v>4.9758275000000001E-3</v>
      </c>
      <c r="AM176" s="34">
        <v>3.1398332000000001E-2</v>
      </c>
      <c r="AN176" s="34">
        <v>0</v>
      </c>
      <c r="AP176" s="103">
        <v>217</v>
      </c>
      <c r="AQ176" s="34">
        <f t="shared" si="161"/>
        <v>-2.2204460492503131E-16</v>
      </c>
      <c r="AR176" s="34">
        <f t="shared" si="162"/>
        <v>0</v>
      </c>
      <c r="AS176" s="34">
        <f t="shared" si="163"/>
        <v>0</v>
      </c>
      <c r="AT176" s="34">
        <f t="shared" si="164"/>
        <v>0</v>
      </c>
      <c r="AU176" s="34">
        <f t="shared" si="169"/>
        <v>-8.3553180000000005E-3</v>
      </c>
      <c r="AV176" s="34">
        <f t="shared" si="165"/>
        <v>-4.8568430999999992E-3</v>
      </c>
      <c r="AW176" s="34">
        <f t="shared" si="166"/>
        <v>0</v>
      </c>
      <c r="AX176" s="34">
        <f t="shared" si="167"/>
        <v>0</v>
      </c>
      <c r="AY176" s="34">
        <f t="shared" si="168"/>
        <v>0</v>
      </c>
    </row>
    <row r="177" spans="6:51">
      <c r="F177" s="82">
        <v>229</v>
      </c>
      <c r="G177" s="78">
        <f>Inputs!C176</f>
        <v>8.3014480000000006</v>
      </c>
      <c r="H177" s="78">
        <f>Inputs!D176</f>
        <v>0</v>
      </c>
      <c r="I177" s="78">
        <f>Inputs!E176</f>
        <v>0.66270715000000002</v>
      </c>
      <c r="J177" s="78">
        <f>Inputs!F176</f>
        <v>2.4767293000000002E-4</v>
      </c>
      <c r="K177" s="78">
        <f>Inputs!G176</f>
        <v>2.7319095</v>
      </c>
      <c r="L177" s="78">
        <f t="shared" si="181"/>
        <v>2.73587226688E-2</v>
      </c>
      <c r="M177" s="78">
        <f>Inputs!H176</f>
        <v>0</v>
      </c>
      <c r="N177" s="78">
        <f>Inputs!I176</f>
        <v>4.2041097000000001</v>
      </c>
      <c r="O177" s="78">
        <f>Inputs!J176</f>
        <v>0</v>
      </c>
      <c r="P177" s="83">
        <f>Inputs!K176</f>
        <v>0</v>
      </c>
      <c r="Q177" s="83">
        <f t="shared" si="160"/>
        <v>15.90042202293</v>
      </c>
      <c r="R177" s="83"/>
      <c r="S177" s="82">
        <v>218</v>
      </c>
      <c r="T177" s="78">
        <f t="shared" si="170"/>
        <v>6.2726392000000006E-2</v>
      </c>
      <c r="U177" s="78">
        <f t="shared" si="172"/>
        <v>0</v>
      </c>
      <c r="V177" s="78">
        <f t="shared" si="173"/>
        <v>1.1114333999999999</v>
      </c>
      <c r="W177" s="78">
        <f t="shared" si="174"/>
        <v>0</v>
      </c>
      <c r="X177" s="78">
        <f t="shared" si="175"/>
        <v>0</v>
      </c>
      <c r="Y177" s="78">
        <f t="shared" si="176"/>
        <v>0</v>
      </c>
      <c r="Z177" s="78">
        <f t="shared" si="177"/>
        <v>0</v>
      </c>
      <c r="AA177" s="78">
        <f t="shared" si="178"/>
        <v>0</v>
      </c>
      <c r="AB177" s="78">
        <f t="shared" si="179"/>
        <v>0</v>
      </c>
      <c r="AC177" s="83">
        <f t="shared" si="180"/>
        <v>1.174159792</v>
      </c>
      <c r="AE177" s="103">
        <v>218</v>
      </c>
      <c r="AF177" s="34">
        <v>6.2726392000000006E-2</v>
      </c>
      <c r="AG177" s="34">
        <v>0</v>
      </c>
      <c r="AH177" s="34">
        <v>1.1114333999999999</v>
      </c>
      <c r="AI177" s="34">
        <v>0</v>
      </c>
      <c r="AJ177" s="34">
        <v>0</v>
      </c>
      <c r="AK177" s="34">
        <v>0</v>
      </c>
      <c r="AL177" s="34">
        <v>0</v>
      </c>
      <c r="AM177" s="34">
        <v>0</v>
      </c>
      <c r="AN177" s="34">
        <v>0</v>
      </c>
      <c r="AP177" s="103">
        <v>218</v>
      </c>
      <c r="AQ177" s="34">
        <f t="shared" si="161"/>
        <v>0</v>
      </c>
      <c r="AR177" s="34">
        <f t="shared" si="162"/>
        <v>0</v>
      </c>
      <c r="AS177" s="34">
        <f t="shared" si="163"/>
        <v>0</v>
      </c>
      <c r="AT177" s="34">
        <f t="shared" si="164"/>
        <v>0</v>
      </c>
      <c r="AU177" s="34">
        <f t="shared" si="169"/>
        <v>0</v>
      </c>
      <c r="AV177" s="34">
        <f t="shared" si="165"/>
        <v>0</v>
      </c>
      <c r="AW177" s="34">
        <f t="shared" si="166"/>
        <v>0</v>
      </c>
      <c r="AX177" s="34">
        <f t="shared" si="167"/>
        <v>0</v>
      </c>
      <c r="AY177" s="34">
        <f t="shared" si="168"/>
        <v>0</v>
      </c>
    </row>
    <row r="178" spans="6:51">
      <c r="F178" s="82">
        <v>230</v>
      </c>
      <c r="G178" s="78">
        <f>Inputs!C177</f>
        <v>5.115704</v>
      </c>
      <c r="H178" s="78">
        <f>Inputs!D177</f>
        <v>0</v>
      </c>
      <c r="I178" s="78">
        <f>Inputs!E177</f>
        <v>0.5320473</v>
      </c>
      <c r="J178" s="78">
        <f>Inputs!F177</f>
        <v>1.3389902E-3</v>
      </c>
      <c r="K178" s="78">
        <f>Inputs!G177</f>
        <v>14.832867999999999</v>
      </c>
      <c r="L178" s="78">
        <f t="shared" si="181"/>
        <v>0.14854291843200002</v>
      </c>
      <c r="M178" s="78">
        <f>Inputs!H177</f>
        <v>0</v>
      </c>
      <c r="N178" s="78">
        <f>Inputs!I177</f>
        <v>4.6906429999999997</v>
      </c>
      <c r="O178" s="78">
        <f>Inputs!J177</f>
        <v>0</v>
      </c>
      <c r="P178" s="83">
        <f>Inputs!K177</f>
        <v>0</v>
      </c>
      <c r="Q178" s="83">
        <f t="shared" si="160"/>
        <v>25.172601290199999</v>
      </c>
      <c r="R178" s="83"/>
      <c r="S178" s="82">
        <v>219</v>
      </c>
      <c r="T178" s="78">
        <f t="shared" si="170"/>
        <v>0.22095377599999999</v>
      </c>
      <c r="U178" s="78">
        <f t="shared" si="172"/>
        <v>1.45712134</v>
      </c>
      <c r="V178" s="78">
        <f t="shared" si="173"/>
        <v>0.34142108400000004</v>
      </c>
      <c r="W178" s="78">
        <f t="shared" si="174"/>
        <v>0</v>
      </c>
      <c r="X178" s="78">
        <f t="shared" si="175"/>
        <v>0</v>
      </c>
      <c r="Y178" s="78">
        <f t="shared" si="176"/>
        <v>0</v>
      </c>
      <c r="Z178" s="78">
        <f t="shared" si="177"/>
        <v>2.8284235000000008E-2</v>
      </c>
      <c r="AA178" s="78">
        <f t="shared" si="178"/>
        <v>0</v>
      </c>
      <c r="AB178" s="78">
        <f t="shared" si="179"/>
        <v>0.51000003400000005</v>
      </c>
      <c r="AC178" s="83">
        <f t="shared" si="180"/>
        <v>2.5577804689999999</v>
      </c>
      <c r="AE178" s="103">
        <v>219</v>
      </c>
      <c r="AF178" s="34">
        <v>0.22095377599999999</v>
      </c>
      <c r="AG178" s="34">
        <v>1.45712134</v>
      </c>
      <c r="AH178" s="34">
        <v>0.34142108399999999</v>
      </c>
      <c r="AI178" s="34">
        <v>0</v>
      </c>
      <c r="AJ178" s="34">
        <v>0</v>
      </c>
      <c r="AK178" s="34">
        <v>0</v>
      </c>
      <c r="AL178" s="34">
        <v>2.8284235000000001E-2</v>
      </c>
      <c r="AM178" s="34">
        <v>0</v>
      </c>
      <c r="AN178" s="34">
        <v>0</v>
      </c>
      <c r="AP178" s="103">
        <v>219</v>
      </c>
      <c r="AQ178" s="34">
        <f t="shared" si="161"/>
        <v>0</v>
      </c>
      <c r="AR178" s="34">
        <f t="shared" si="162"/>
        <v>0</v>
      </c>
      <c r="AS178" s="34">
        <f t="shared" si="163"/>
        <v>5.5511151231257827E-17</v>
      </c>
      <c r="AT178" s="34">
        <f t="shared" si="164"/>
        <v>0</v>
      </c>
      <c r="AU178" s="34">
        <f t="shared" si="169"/>
        <v>0</v>
      </c>
      <c r="AV178" s="34">
        <f t="shared" si="165"/>
        <v>0</v>
      </c>
      <c r="AW178" s="34">
        <f t="shared" si="166"/>
        <v>6.9388939039072284E-18</v>
      </c>
      <c r="AX178" s="34">
        <f t="shared" si="167"/>
        <v>0</v>
      </c>
      <c r="AY178" s="34">
        <f t="shared" si="168"/>
        <v>0.51000003400000005</v>
      </c>
    </row>
    <row r="179" spans="6:51">
      <c r="F179" s="82">
        <v>231</v>
      </c>
      <c r="G179" s="78">
        <f>Inputs!C178</f>
        <v>2.1676548000000002</v>
      </c>
      <c r="H179" s="78">
        <f>Inputs!D178</f>
        <v>2.9304990000000002</v>
      </c>
      <c r="I179" s="78">
        <f>Inputs!E178</f>
        <v>0.84941995000000003</v>
      </c>
      <c r="J179" s="78">
        <f>Inputs!F178</f>
        <v>1.8987634000000001E-5</v>
      </c>
      <c r="K179" s="78">
        <f>Inputs!G178</f>
        <v>0.32672570000000001</v>
      </c>
      <c r="L179" s="78">
        <f t="shared" si="181"/>
        <v>3.2702950214400007E-3</v>
      </c>
      <c r="M179" s="78">
        <f>Inputs!H178</f>
        <v>1.0618584</v>
      </c>
      <c r="N179" s="78">
        <f>Inputs!I178</f>
        <v>1.1108674000000001</v>
      </c>
      <c r="O179" s="78">
        <f>Inputs!J178</f>
        <v>0.83315044999999999</v>
      </c>
      <c r="P179" s="83">
        <f>Inputs!K178</f>
        <v>0</v>
      </c>
      <c r="Q179" s="83">
        <f t="shared" si="160"/>
        <v>9.2801946876339994</v>
      </c>
      <c r="R179" s="83"/>
      <c r="S179" s="82">
        <v>220</v>
      </c>
      <c r="T179" s="78">
        <f t="shared" si="170"/>
        <v>0.18266344000000001</v>
      </c>
      <c r="U179" s="78">
        <f t="shared" si="172"/>
        <v>1.1530785500000003</v>
      </c>
      <c r="V179" s="78">
        <f t="shared" si="173"/>
        <v>0.27707508000000003</v>
      </c>
      <c r="W179" s="78">
        <f t="shared" si="174"/>
        <v>6.8019494400000009E-4</v>
      </c>
      <c r="X179" s="78">
        <f t="shared" si="175"/>
        <v>0.38099980000000006</v>
      </c>
      <c r="Y179" s="78">
        <f t="shared" si="176"/>
        <v>5.2929558000000001E-4</v>
      </c>
      <c r="Z179" s="78">
        <f t="shared" si="177"/>
        <v>8.6211425000000008E-2</v>
      </c>
      <c r="AA179" s="78">
        <f t="shared" si="178"/>
        <v>0.4418866600000001</v>
      </c>
      <c r="AB179" s="78">
        <f t="shared" si="179"/>
        <v>0.51000003400000005</v>
      </c>
      <c r="AC179" s="83">
        <f t="shared" si="180"/>
        <v>3.0331244795240004</v>
      </c>
      <c r="AE179" s="103">
        <v>220</v>
      </c>
      <c r="AF179" s="34">
        <v>0.18266344000000001</v>
      </c>
      <c r="AG179" s="34">
        <v>1.15307855</v>
      </c>
      <c r="AH179" s="34">
        <v>0.27707507999999997</v>
      </c>
      <c r="AI179" s="34">
        <v>6.8019494399999998E-4</v>
      </c>
      <c r="AJ179" s="34">
        <v>0.56004120000000002</v>
      </c>
      <c r="AK179" s="34">
        <v>7.5209739999999999E-4</v>
      </c>
      <c r="AL179" s="34">
        <v>8.6211424999999994E-2</v>
      </c>
      <c r="AM179" s="34">
        <v>0.44188665999999999</v>
      </c>
      <c r="AN179" s="34">
        <v>0</v>
      </c>
      <c r="AP179" s="103">
        <v>220</v>
      </c>
      <c r="AQ179" s="34">
        <f t="shared" si="161"/>
        <v>0</v>
      </c>
      <c r="AR179" s="34">
        <f t="shared" si="162"/>
        <v>2.2204460492503131E-16</v>
      </c>
      <c r="AS179" s="34">
        <f t="shared" si="163"/>
        <v>5.5511151231257827E-17</v>
      </c>
      <c r="AT179" s="34">
        <f t="shared" si="164"/>
        <v>1.0842021724855044E-19</v>
      </c>
      <c r="AU179" s="34">
        <f t="shared" si="169"/>
        <v>-0.17904139999999996</v>
      </c>
      <c r="AV179" s="34">
        <f t="shared" si="165"/>
        <v>-2.2280181999999999E-4</v>
      </c>
      <c r="AW179" s="34">
        <f t="shared" si="166"/>
        <v>1.3877787807814457E-17</v>
      </c>
      <c r="AX179" s="34">
        <f t="shared" si="167"/>
        <v>1.1102230246251565E-16</v>
      </c>
      <c r="AY179" s="34">
        <f t="shared" si="168"/>
        <v>0.51000003400000005</v>
      </c>
    </row>
    <row r="180" spans="6:51">
      <c r="F180" s="82">
        <v>232</v>
      </c>
      <c r="G180" s="78">
        <f>Inputs!C179</f>
        <v>0.21235502000000001</v>
      </c>
      <c r="H180" s="78">
        <f>Inputs!D179</f>
        <v>0</v>
      </c>
      <c r="I180" s="78">
        <f>Inputs!E179</f>
        <v>0</v>
      </c>
      <c r="J180" s="78">
        <f>Inputs!F179</f>
        <v>0</v>
      </c>
      <c r="K180" s="78">
        <f>Inputs!G179</f>
        <v>0</v>
      </c>
      <c r="L180" s="78">
        <f t="shared" si="181"/>
        <v>0</v>
      </c>
      <c r="M180" s="78">
        <f>Inputs!H179</f>
        <v>0</v>
      </c>
      <c r="N180" s="78">
        <f>Inputs!I179</f>
        <v>0</v>
      </c>
      <c r="O180" s="78">
        <f>Inputs!J179</f>
        <v>0</v>
      </c>
      <c r="P180" s="83">
        <f>Inputs!K179</f>
        <v>0</v>
      </c>
      <c r="Q180" s="83">
        <f t="shared" si="160"/>
        <v>0.21235502000000001</v>
      </c>
      <c r="R180" s="83"/>
      <c r="S180" s="82">
        <v>221</v>
      </c>
      <c r="T180" s="78">
        <f t="shared" si="170"/>
        <v>0</v>
      </c>
      <c r="U180" s="78">
        <f t="shared" si="172"/>
        <v>0</v>
      </c>
      <c r="V180" s="78">
        <f t="shared" si="173"/>
        <v>0</v>
      </c>
      <c r="W180" s="78">
        <f t="shared" si="174"/>
        <v>0</v>
      </c>
      <c r="X180" s="78">
        <f t="shared" si="175"/>
        <v>0</v>
      </c>
      <c r="Y180" s="78">
        <f t="shared" si="176"/>
        <v>0</v>
      </c>
      <c r="Z180" s="78">
        <f t="shared" si="177"/>
        <v>0</v>
      </c>
      <c r="AA180" s="78">
        <f t="shared" si="178"/>
        <v>0</v>
      </c>
      <c r="AB180" s="78">
        <f t="shared" si="179"/>
        <v>0</v>
      </c>
      <c r="AC180" s="83">
        <f t="shared" si="180"/>
        <v>0</v>
      </c>
      <c r="AE180" s="103">
        <v>221</v>
      </c>
      <c r="AF180" s="34">
        <v>0</v>
      </c>
      <c r="AG180" s="34">
        <v>0</v>
      </c>
      <c r="AH180" s="34">
        <v>0</v>
      </c>
      <c r="AI180" s="34">
        <v>0</v>
      </c>
      <c r="AJ180" s="34">
        <v>0</v>
      </c>
      <c r="AK180" s="34">
        <v>0</v>
      </c>
      <c r="AL180" s="34">
        <v>0</v>
      </c>
      <c r="AM180" s="34">
        <v>0</v>
      </c>
      <c r="AN180" s="34">
        <v>0</v>
      </c>
      <c r="AP180" s="103">
        <v>221</v>
      </c>
      <c r="AQ180" s="34">
        <f t="shared" si="161"/>
        <v>0</v>
      </c>
      <c r="AR180" s="34">
        <f t="shared" si="162"/>
        <v>0</v>
      </c>
      <c r="AS180" s="34">
        <f t="shared" si="163"/>
        <v>0</v>
      </c>
      <c r="AT180" s="34">
        <f t="shared" si="164"/>
        <v>0</v>
      </c>
      <c r="AU180" s="34">
        <f t="shared" si="169"/>
        <v>0</v>
      </c>
      <c r="AV180" s="34">
        <f t="shared" si="165"/>
        <v>0</v>
      </c>
      <c r="AW180" s="34">
        <f t="shared" si="166"/>
        <v>0</v>
      </c>
      <c r="AX180" s="34">
        <f t="shared" si="167"/>
        <v>0</v>
      </c>
      <c r="AY180" s="34">
        <f t="shared" si="168"/>
        <v>0</v>
      </c>
    </row>
    <row r="181" spans="6:51">
      <c r="F181" s="82">
        <v>233</v>
      </c>
      <c r="G181" s="78">
        <f>Inputs!C180</f>
        <v>0</v>
      </c>
      <c r="H181" s="78">
        <f>Inputs!D180</f>
        <v>0</v>
      </c>
      <c r="I181" s="78">
        <f>Inputs!E180</f>
        <v>0</v>
      </c>
      <c r="J181" s="78">
        <f>Inputs!F180</f>
        <v>0</v>
      </c>
      <c r="K181" s="78">
        <f>Inputs!G180</f>
        <v>0</v>
      </c>
      <c r="L181" s="78">
        <f t="shared" si="181"/>
        <v>0</v>
      </c>
      <c r="M181" s="78">
        <f>Inputs!H180</f>
        <v>0</v>
      </c>
      <c r="N181" s="78">
        <f>Inputs!I180</f>
        <v>0</v>
      </c>
      <c r="O181" s="78">
        <f>Inputs!J180</f>
        <v>0</v>
      </c>
      <c r="P181" s="83">
        <f>Inputs!K180</f>
        <v>0</v>
      </c>
      <c r="Q181" s="83">
        <f t="shared" si="160"/>
        <v>0</v>
      </c>
      <c r="R181" s="83"/>
      <c r="S181" s="82">
        <v>222</v>
      </c>
      <c r="T181" s="78">
        <f t="shared" si="170"/>
        <v>0.25874643200000003</v>
      </c>
      <c r="U181" s="78">
        <f t="shared" si="172"/>
        <v>0.9017312890000001</v>
      </c>
      <c r="V181" s="78">
        <f t="shared" si="173"/>
        <v>0.17909144999999999</v>
      </c>
      <c r="W181" s="78">
        <f t="shared" si="174"/>
        <v>1.53358384E-5</v>
      </c>
      <c r="X181" s="78">
        <f t="shared" si="175"/>
        <v>9.2657350000000006E-3</v>
      </c>
      <c r="Y181" s="78">
        <f t="shared" si="176"/>
        <v>3.6756635000000006E-4</v>
      </c>
      <c r="Z181" s="78">
        <f t="shared" si="177"/>
        <v>7.8414165000000008E-2</v>
      </c>
      <c r="AA181" s="78">
        <f t="shared" si="178"/>
        <v>0</v>
      </c>
      <c r="AB181" s="78">
        <f t="shared" si="179"/>
        <v>0.51000003400000005</v>
      </c>
      <c r="AC181" s="83">
        <f t="shared" si="180"/>
        <v>1.9376320071884003</v>
      </c>
      <c r="AE181" s="103">
        <v>222</v>
      </c>
      <c r="AF181" s="34">
        <v>0.25874643200000003</v>
      </c>
      <c r="AG181" s="34">
        <v>0.90173128899999999</v>
      </c>
      <c r="AH181" s="34">
        <v>0.17909145000000001</v>
      </c>
      <c r="AI181" s="34">
        <v>1.53358384E-5</v>
      </c>
      <c r="AJ181" s="34">
        <v>2.2717385E-2</v>
      </c>
      <c r="AK181" s="34">
        <v>8.6393799999999997E-4</v>
      </c>
      <c r="AL181" s="34">
        <v>7.8414164999999994E-2</v>
      </c>
      <c r="AM181" s="34">
        <v>0</v>
      </c>
      <c r="AN181" s="34">
        <v>0</v>
      </c>
      <c r="AP181" s="103">
        <v>222</v>
      </c>
      <c r="AQ181" s="34">
        <f t="shared" si="161"/>
        <v>0</v>
      </c>
      <c r="AR181" s="34">
        <f t="shared" si="162"/>
        <v>1.1102230246251565E-16</v>
      </c>
      <c r="AS181" s="34">
        <f t="shared" si="163"/>
        <v>-2.7755575615628914E-17</v>
      </c>
      <c r="AT181" s="34">
        <f t="shared" si="164"/>
        <v>0</v>
      </c>
      <c r="AU181" s="34">
        <f t="shared" si="169"/>
        <v>-1.3451649999999999E-2</v>
      </c>
      <c r="AV181" s="34">
        <f t="shared" si="165"/>
        <v>-4.963716499999999E-4</v>
      </c>
      <c r="AW181" s="34">
        <f t="shared" si="166"/>
        <v>1.3877787807814457E-17</v>
      </c>
      <c r="AX181" s="34">
        <f t="shared" si="167"/>
        <v>0</v>
      </c>
      <c r="AY181" s="34">
        <f t="shared" si="168"/>
        <v>0.51000003400000005</v>
      </c>
    </row>
    <row r="182" spans="6:51">
      <c r="F182" s="82">
        <v>234</v>
      </c>
      <c r="G182" s="78">
        <f>Inputs!C181</f>
        <v>0</v>
      </c>
      <c r="H182" s="78">
        <f>Inputs!D181</f>
        <v>0</v>
      </c>
      <c r="I182" s="78">
        <f>Inputs!E181</f>
        <v>0</v>
      </c>
      <c r="J182" s="78">
        <f>Inputs!F181</f>
        <v>0</v>
      </c>
      <c r="K182" s="78">
        <f>Inputs!G181</f>
        <v>0</v>
      </c>
      <c r="L182" s="78">
        <f t="shared" si="181"/>
        <v>0</v>
      </c>
      <c r="M182" s="78">
        <f>Inputs!H181</f>
        <v>0</v>
      </c>
      <c r="N182" s="78">
        <f>Inputs!I181</f>
        <v>0</v>
      </c>
      <c r="O182" s="78">
        <f>Inputs!J181</f>
        <v>0</v>
      </c>
      <c r="P182" s="83">
        <f>Inputs!K181</f>
        <v>0</v>
      </c>
      <c r="Q182" s="83">
        <f t="shared" si="160"/>
        <v>0</v>
      </c>
      <c r="R182" s="83"/>
      <c r="S182" s="82">
        <v>223</v>
      </c>
      <c r="T182" s="78">
        <f t="shared" si="170"/>
        <v>1.34966304</v>
      </c>
      <c r="U182" s="78">
        <f t="shared" si="172"/>
        <v>0</v>
      </c>
      <c r="V182" s="78">
        <f t="shared" si="173"/>
        <v>0.20492719200000001</v>
      </c>
      <c r="W182" s="78">
        <f t="shared" si="174"/>
        <v>8.6927764800000013E-4</v>
      </c>
      <c r="X182" s="78">
        <f t="shared" si="175"/>
        <v>0.47860214000000006</v>
      </c>
      <c r="Y182" s="78">
        <f t="shared" si="176"/>
        <v>6.2492409999999991E-2</v>
      </c>
      <c r="Z182" s="78">
        <f t="shared" si="177"/>
        <v>2.3039421</v>
      </c>
      <c r="AA182" s="78">
        <f t="shared" si="178"/>
        <v>0</v>
      </c>
      <c r="AB182" s="78">
        <f t="shared" si="179"/>
        <v>0.51000003400000005</v>
      </c>
      <c r="AC182" s="83">
        <f t="shared" si="180"/>
        <v>4.9104961936480001</v>
      </c>
      <c r="AE182" s="103">
        <v>223</v>
      </c>
      <c r="AF182" s="34">
        <v>1.34966304</v>
      </c>
      <c r="AG182" s="34">
        <v>0</v>
      </c>
      <c r="AH182" s="34">
        <v>0.20492719200000001</v>
      </c>
      <c r="AI182" s="34">
        <v>8.6927764800000002E-4</v>
      </c>
      <c r="AJ182" s="34">
        <v>0.75819579999999998</v>
      </c>
      <c r="AK182" s="34">
        <v>8.8797979999999999E-2</v>
      </c>
      <c r="AL182" s="34">
        <v>2.3039421</v>
      </c>
      <c r="AM182" s="34">
        <v>0</v>
      </c>
      <c r="AN182" s="34">
        <v>0</v>
      </c>
      <c r="AP182" s="103">
        <v>223</v>
      </c>
      <c r="AQ182" s="34">
        <f t="shared" si="161"/>
        <v>0</v>
      </c>
      <c r="AR182" s="34">
        <f t="shared" si="162"/>
        <v>0</v>
      </c>
      <c r="AS182" s="34">
        <f t="shared" si="163"/>
        <v>0</v>
      </c>
      <c r="AT182" s="34">
        <f t="shared" si="164"/>
        <v>1.0842021724855044E-19</v>
      </c>
      <c r="AU182" s="34">
        <f t="shared" si="169"/>
        <v>-0.27959365999999991</v>
      </c>
      <c r="AV182" s="34">
        <f t="shared" si="165"/>
        <v>-2.6305570000000007E-2</v>
      </c>
      <c r="AW182" s="34">
        <f t="shared" si="166"/>
        <v>0</v>
      </c>
      <c r="AX182" s="34">
        <f t="shared" si="167"/>
        <v>0</v>
      </c>
      <c r="AY182" s="34">
        <f t="shared" si="168"/>
        <v>0.51000003400000005</v>
      </c>
    </row>
    <row r="183" spans="6:51">
      <c r="F183" s="82">
        <v>235</v>
      </c>
      <c r="G183" s="78">
        <f>Inputs!C182</f>
        <v>0</v>
      </c>
      <c r="H183" s="78">
        <f>Inputs!D182</f>
        <v>0</v>
      </c>
      <c r="I183" s="78">
        <f>Inputs!E182</f>
        <v>0</v>
      </c>
      <c r="J183" s="78">
        <f>Inputs!F182</f>
        <v>0</v>
      </c>
      <c r="K183" s="78">
        <f>Inputs!G182</f>
        <v>0</v>
      </c>
      <c r="L183" s="78">
        <f t="shared" si="181"/>
        <v>0</v>
      </c>
      <c r="M183" s="78">
        <f>Inputs!H182</f>
        <v>0</v>
      </c>
      <c r="N183" s="78">
        <f>Inputs!I182</f>
        <v>0</v>
      </c>
      <c r="O183" s="78">
        <f>Inputs!J182</f>
        <v>0</v>
      </c>
      <c r="P183" s="83">
        <f>Inputs!K182</f>
        <v>0</v>
      </c>
      <c r="Q183" s="83">
        <f t="shared" si="160"/>
        <v>0</v>
      </c>
      <c r="R183" s="83"/>
      <c r="S183" s="82">
        <v>224</v>
      </c>
      <c r="T183" s="78">
        <f t="shared" si="170"/>
        <v>1.4602496</v>
      </c>
      <c r="U183" s="78">
        <f t="shared" si="172"/>
        <v>1.8655273000000001</v>
      </c>
      <c r="V183" s="78">
        <f t="shared" si="173"/>
        <v>0.17754708599999999</v>
      </c>
      <c r="W183" s="78">
        <f t="shared" si="174"/>
        <v>0</v>
      </c>
      <c r="X183" s="78">
        <f t="shared" si="175"/>
        <v>0</v>
      </c>
      <c r="Y183" s="78">
        <f t="shared" si="176"/>
        <v>3.9207084000000003E-2</v>
      </c>
      <c r="Z183" s="78">
        <f t="shared" si="177"/>
        <v>0.40840710000000002</v>
      </c>
      <c r="AA183" s="78">
        <f t="shared" si="178"/>
        <v>0</v>
      </c>
      <c r="AB183" s="78">
        <f t="shared" si="179"/>
        <v>0.51000003400000005</v>
      </c>
      <c r="AC183" s="83">
        <f t="shared" si="180"/>
        <v>4.4609382040000005</v>
      </c>
      <c r="AE183" s="103">
        <v>224</v>
      </c>
      <c r="AF183" s="110">
        <v>1.4602496</v>
      </c>
      <c r="AG183" s="110">
        <v>1.8655273000000001</v>
      </c>
      <c r="AH183" s="110">
        <v>0.17754708599999999</v>
      </c>
      <c r="AI183" s="110">
        <v>0</v>
      </c>
      <c r="AJ183" s="110">
        <v>0</v>
      </c>
      <c r="AK183" s="112">
        <v>5.6804194000000002E-2</v>
      </c>
      <c r="AL183" s="110">
        <v>0.40840710000000002</v>
      </c>
      <c r="AM183" s="110">
        <v>0</v>
      </c>
      <c r="AN183" s="112">
        <v>0</v>
      </c>
      <c r="AP183" s="103">
        <v>224</v>
      </c>
      <c r="AQ183" s="34">
        <f t="shared" si="161"/>
        <v>0</v>
      </c>
      <c r="AR183" s="34">
        <f t="shared" si="162"/>
        <v>0</v>
      </c>
      <c r="AS183" s="34">
        <f t="shared" si="163"/>
        <v>0</v>
      </c>
      <c r="AT183" s="34">
        <f t="shared" si="164"/>
        <v>0</v>
      </c>
      <c r="AU183" s="34">
        <f t="shared" si="169"/>
        <v>0</v>
      </c>
      <c r="AV183" s="34">
        <f t="shared" si="165"/>
        <v>-1.7597109999999999E-2</v>
      </c>
      <c r="AW183" s="34">
        <f t="shared" si="166"/>
        <v>0</v>
      </c>
      <c r="AX183" s="34">
        <f t="shared" si="167"/>
        <v>0</v>
      </c>
      <c r="AY183" s="34">
        <f t="shared" si="168"/>
        <v>0.51000003400000005</v>
      </c>
    </row>
    <row r="184" spans="6:51">
      <c r="F184" s="82">
        <v>236</v>
      </c>
      <c r="G184" s="78">
        <f>Inputs!C183</f>
        <v>0</v>
      </c>
      <c r="H184" s="78">
        <f>Inputs!D183</f>
        <v>0</v>
      </c>
      <c r="I184" s="78">
        <f>Inputs!E183</f>
        <v>0</v>
      </c>
      <c r="J184" s="78">
        <f>Inputs!F183</f>
        <v>0</v>
      </c>
      <c r="K184" s="78">
        <f>Inputs!G183</f>
        <v>0</v>
      </c>
      <c r="L184" s="78">
        <f t="shared" si="181"/>
        <v>0</v>
      </c>
      <c r="M184" s="78">
        <f>Inputs!H183</f>
        <v>0</v>
      </c>
      <c r="N184" s="78">
        <f>Inputs!I183</f>
        <v>0</v>
      </c>
      <c r="O184" s="78">
        <f>Inputs!J183</f>
        <v>0</v>
      </c>
      <c r="P184" s="83">
        <f>Inputs!K183</f>
        <v>0</v>
      </c>
      <c r="Q184" s="83">
        <f t="shared" si="160"/>
        <v>0</v>
      </c>
      <c r="R184" s="83"/>
      <c r="T184" s="78"/>
      <c r="U184" s="78"/>
      <c r="V184" s="78"/>
      <c r="W184" s="78"/>
      <c r="X184" s="78"/>
      <c r="Y184" s="78"/>
      <c r="Z184" s="78"/>
      <c r="AA184" s="78"/>
      <c r="AB184" s="78"/>
      <c r="AC184" s="83"/>
      <c r="AF184" s="34"/>
      <c r="AG184" s="34"/>
      <c r="AH184" s="34"/>
      <c r="AI184" s="34"/>
      <c r="AJ184" s="110"/>
      <c r="AK184" s="112">
        <v>0.04</v>
      </c>
      <c r="AL184" s="34"/>
      <c r="AM184" s="34"/>
      <c r="AN184" s="112">
        <v>0.51</v>
      </c>
      <c r="AU184" s="34" t="str">
        <f t="shared" si="169"/>
        <v/>
      </c>
    </row>
    <row r="185" spans="6:51">
      <c r="F185" s="82">
        <v>237</v>
      </c>
      <c r="G185" s="78">
        <f>Inputs!C184</f>
        <v>0</v>
      </c>
      <c r="H185" s="78">
        <f>Inputs!D184</f>
        <v>0</v>
      </c>
      <c r="I185" s="78">
        <f>Inputs!E184</f>
        <v>0</v>
      </c>
      <c r="J185" s="78">
        <f>Inputs!F184</f>
        <v>0</v>
      </c>
      <c r="K185" s="78">
        <f>Inputs!G184</f>
        <v>0</v>
      </c>
      <c r="L185" s="78">
        <f t="shared" si="181"/>
        <v>0</v>
      </c>
      <c r="M185" s="78">
        <f>Inputs!H184</f>
        <v>0</v>
      </c>
      <c r="N185" s="78">
        <f>Inputs!I184</f>
        <v>0</v>
      </c>
      <c r="O185" s="78">
        <f>Inputs!J184</f>
        <v>0</v>
      </c>
      <c r="P185" s="83">
        <f>Inputs!K184</f>
        <v>0</v>
      </c>
      <c r="Q185" s="83">
        <f t="shared" si="160"/>
        <v>0</v>
      </c>
      <c r="R185" s="83"/>
      <c r="S185" s="82">
        <v>225</v>
      </c>
      <c r="T185" s="78">
        <f t="shared" ref="T185:T206" si="182">($C$2*G173*$B$5)+($C$2*G173*$C$5)</f>
        <v>2.2574448000000005</v>
      </c>
      <c r="U185" s="78">
        <f t="shared" ref="U185:U212" si="183">($C$2*H173*$B$6)+($C$2*H173*$C$6)</f>
        <v>0</v>
      </c>
      <c r="V185" s="78">
        <f t="shared" ref="V185:V212" si="184">($C$2*I173*$B$7)+($C$2*I173*$C$7)</f>
        <v>0.13169249280000001</v>
      </c>
      <c r="W185" s="78">
        <f t="shared" ref="W185:W212" si="185">($C$2*J173*$B$8)+($C$2*J173*$C$8)+($C$2*J173*$D$8)</f>
        <v>0</v>
      </c>
      <c r="X185" s="78">
        <f t="shared" ref="X185:X212" si="186">($C$2*K173*$B$9)+($C$2*K173*$C$9)+($C$2*K173*$D$9)</f>
        <v>0</v>
      </c>
      <c r="Y185" s="78">
        <f t="shared" ref="Y185:Y212" si="187">($C$2*M173*$B$10)+($C$2*M173*$C$10)+($C$2*M173*$D$10)</f>
        <v>4.9621463000000005E-2</v>
      </c>
      <c r="Z185" s="78">
        <f t="shared" ref="Z185:Z212" si="188">($C$2*N173*$B$11)+($C$2*N173*$C$11)+($C$2*N173*$D$11)</f>
        <v>0.36858740000000001</v>
      </c>
      <c r="AA185" s="78">
        <f t="shared" ref="AA185:AA212" si="189">($C$2*O173*$B$12)+($C$2*O173*$C$12)+($C$2*O173*$D$12)</f>
        <v>6.6161940000000002E-2</v>
      </c>
      <c r="AB185" s="78">
        <f t="shared" ref="AB185:AB212" si="190">($C$2*P173*$B$13)+($C$2*P173*$C$13)</f>
        <v>0.51000003400000005</v>
      </c>
      <c r="AC185" s="83">
        <f t="shared" ref="AC185:AC212" si="191">SUM(T185,U185,V185,W185,X185,Y185,Z185,AA185,AB185)</f>
        <v>3.3835081298000005</v>
      </c>
      <c r="AE185" s="103">
        <v>225</v>
      </c>
      <c r="AF185" s="34">
        <v>2.2574448</v>
      </c>
      <c r="AG185" s="34">
        <v>0</v>
      </c>
      <c r="AH185" s="34">
        <v>0.13169249280000001</v>
      </c>
      <c r="AI185" s="34">
        <v>0</v>
      </c>
      <c r="AJ185" s="34">
        <v>0</v>
      </c>
      <c r="AK185" s="34">
        <v>7.0509130000000003E-2</v>
      </c>
      <c r="AL185" s="34">
        <v>0.36858740000000001</v>
      </c>
      <c r="AM185" s="34">
        <v>6.6161940000000002E-2</v>
      </c>
      <c r="AN185" s="34">
        <v>0</v>
      </c>
      <c r="AP185" s="103">
        <v>225</v>
      </c>
      <c r="AQ185" s="34">
        <f t="shared" ref="AQ185" si="192">IF(T185="","",(T185-AF185))</f>
        <v>4.4408920985006262E-16</v>
      </c>
      <c r="AR185" s="34">
        <f t="shared" ref="AR185" si="193">IF(U185="","",(U185-AG185))</f>
        <v>0</v>
      </c>
      <c r="AS185" s="34">
        <f t="shared" ref="AS185" si="194">IF(V185="","",(V185-AH185))</f>
        <v>0</v>
      </c>
      <c r="AT185" s="34">
        <f t="shared" ref="AT185" si="195">IF(W185="","",(W185-AI185))</f>
        <v>0</v>
      </c>
      <c r="AU185" s="34">
        <f t="shared" si="169"/>
        <v>0</v>
      </c>
      <c r="AV185" s="34">
        <f t="shared" ref="AV185" si="196">IF(Y185="","",(Y185-AK185))</f>
        <v>-2.0887666999999999E-2</v>
      </c>
      <c r="AW185" s="34">
        <f t="shared" ref="AW185" si="197">IF(Z185="","",(Z185-AL185))</f>
        <v>0</v>
      </c>
      <c r="AX185" s="34">
        <f t="shared" ref="AX185" si="198">IF(AA185="","",(AA185-AM185))</f>
        <v>0</v>
      </c>
      <c r="AY185" s="34">
        <f t="shared" ref="AY185" si="199">IF(AB185="","",(AB185-AN185))</f>
        <v>0.51000003400000005</v>
      </c>
    </row>
    <row r="186" spans="6:51">
      <c r="F186" s="82">
        <v>238</v>
      </c>
      <c r="G186" s="78">
        <f>Inputs!C185</f>
        <v>6.3975058000000002</v>
      </c>
      <c r="H186" s="78">
        <f>Inputs!D185</f>
        <v>2.9324590000000001</v>
      </c>
      <c r="I186" s="78">
        <f>Inputs!E185</f>
        <v>4.5999363000000001E-2</v>
      </c>
      <c r="J186" s="78">
        <f>Inputs!F185</f>
        <v>0</v>
      </c>
      <c r="K186" s="78">
        <f>Inputs!G185</f>
        <v>0</v>
      </c>
      <c r="L186" s="78">
        <f t="shared" si="181"/>
        <v>0</v>
      </c>
      <c r="M186" s="78">
        <f>Inputs!H185</f>
        <v>0</v>
      </c>
      <c r="N186" s="78">
        <f>Inputs!I185</f>
        <v>6.6713294999999997</v>
      </c>
      <c r="O186" s="78">
        <f>Inputs!J185</f>
        <v>9.6734279999999995</v>
      </c>
      <c r="P186" s="83">
        <f>Inputs!K185</f>
        <v>4.0000002999999999E-2</v>
      </c>
      <c r="Q186" s="83">
        <f t="shared" si="160"/>
        <v>25.760721665999998</v>
      </c>
      <c r="R186" s="83"/>
      <c r="S186" s="82">
        <v>226</v>
      </c>
      <c r="T186" s="78">
        <f t="shared" si="182"/>
        <v>0.81460687999999992</v>
      </c>
      <c r="U186" s="78">
        <f t="shared" si="183"/>
        <v>1.3154525200000002</v>
      </c>
      <c r="V186" s="78">
        <f t="shared" si="184"/>
        <v>0.92040246000000003</v>
      </c>
      <c r="W186" s="78">
        <f t="shared" si="185"/>
        <v>5.5574431999999995E-5</v>
      </c>
      <c r="X186" s="78">
        <f t="shared" si="186"/>
        <v>2.5614780000000004E-2</v>
      </c>
      <c r="Y186" s="78">
        <f t="shared" si="187"/>
        <v>6.3868628000000011E-2</v>
      </c>
      <c r="Z186" s="78">
        <f t="shared" si="188"/>
        <v>7.7262245000000007E-2</v>
      </c>
      <c r="AA186" s="78">
        <f t="shared" si="189"/>
        <v>0</v>
      </c>
      <c r="AB186" s="78">
        <f t="shared" si="190"/>
        <v>0.51000003400000005</v>
      </c>
      <c r="AC186" s="83">
        <f t="shared" si="191"/>
        <v>3.7272631214320002</v>
      </c>
      <c r="AE186" s="103">
        <v>226</v>
      </c>
      <c r="AF186" s="34">
        <v>0.81460688000000003</v>
      </c>
      <c r="AG186" s="34">
        <v>1.31545252</v>
      </c>
      <c r="AH186" s="34">
        <v>0.92040246000000003</v>
      </c>
      <c r="AI186" s="34">
        <v>5.5574432000000002E-5</v>
      </c>
      <c r="AJ186" s="34">
        <v>3.7354887000000003E-2</v>
      </c>
      <c r="AK186" s="34">
        <v>0.15011857000000001</v>
      </c>
      <c r="AL186" s="34">
        <v>7.7262244999999993E-2</v>
      </c>
      <c r="AM186" s="34">
        <v>0</v>
      </c>
      <c r="AN186" s="34">
        <v>0</v>
      </c>
      <c r="AP186" s="103">
        <v>226</v>
      </c>
      <c r="AQ186" s="34">
        <f t="shared" ref="AQ186:AQ212" si="200">IF(T186="","",(T186-AF186))</f>
        <v>-1.1102230246251565E-16</v>
      </c>
      <c r="AR186" s="34">
        <f t="shared" ref="AR186:AR212" si="201">IF(U186="","",(U186-AG186))</f>
        <v>2.2204460492503131E-16</v>
      </c>
      <c r="AS186" s="34">
        <f t="shared" ref="AS186:AS212" si="202">IF(V186="","",(V186-AH186))</f>
        <v>0</v>
      </c>
      <c r="AT186" s="34">
        <f t="shared" ref="AT186:AT212" si="203">IF(W186="","",(W186-AI186))</f>
        <v>-6.7762635780344027E-21</v>
      </c>
      <c r="AU186" s="34">
        <f t="shared" si="169"/>
        <v>-1.1740107E-2</v>
      </c>
      <c r="AV186" s="34">
        <f t="shared" ref="AV186:AV212" si="204">IF(Y186="","",(Y186-AK186))</f>
        <v>-8.6249941999999996E-2</v>
      </c>
      <c r="AW186" s="34">
        <f t="shared" ref="AW186:AW212" si="205">IF(Z186="","",(Z186-AL186))</f>
        <v>1.3877787807814457E-17</v>
      </c>
      <c r="AX186" s="34">
        <f t="shared" ref="AX186:AX212" si="206">IF(AA186="","",(AA186-AM186))</f>
        <v>0</v>
      </c>
      <c r="AY186" s="34">
        <f t="shared" ref="AY186:AY212" si="207">IF(AB186="","",(AB186-AN186))</f>
        <v>0.51000003400000005</v>
      </c>
    </row>
    <row r="187" spans="6:51">
      <c r="F187" s="82">
        <v>239</v>
      </c>
      <c r="G187" s="78">
        <f>Inputs!C186</f>
        <v>4.2549409999999996</v>
      </c>
      <c r="H187" s="78">
        <f>Inputs!D186</f>
        <v>5.5928434999999999</v>
      </c>
      <c r="I187" s="78">
        <f>Inputs!E186</f>
        <v>0.69003223999999996</v>
      </c>
      <c r="J187" s="78">
        <f>Inputs!F186</f>
        <v>0</v>
      </c>
      <c r="K187" s="78">
        <f>Inputs!G186</f>
        <v>0</v>
      </c>
      <c r="L187" s="78">
        <f t="shared" si="181"/>
        <v>0</v>
      </c>
      <c r="M187" s="78">
        <f>Inputs!H186</f>
        <v>65.586460000000002</v>
      </c>
      <c r="N187" s="78">
        <f>Inputs!I186</f>
        <v>0</v>
      </c>
      <c r="O187" s="78">
        <f>Inputs!J186</f>
        <v>1.8296638000000001</v>
      </c>
      <c r="P187" s="83">
        <f>Inputs!K186</f>
        <v>3.0000002000000001</v>
      </c>
      <c r="Q187" s="83">
        <f t="shared" si="160"/>
        <v>80.953940740000007</v>
      </c>
      <c r="R187" s="83"/>
      <c r="S187" s="82">
        <v>227</v>
      </c>
      <c r="T187" s="78">
        <f t="shared" si="182"/>
        <v>0.51921787200000002</v>
      </c>
      <c r="U187" s="78">
        <f t="shared" si="183"/>
        <v>1.1974209250000003</v>
      </c>
      <c r="V187" s="78">
        <f t="shared" si="184"/>
        <v>0.92893247999999995</v>
      </c>
      <c r="W187" s="78">
        <f t="shared" si="185"/>
        <v>2.6024985599999998E-5</v>
      </c>
      <c r="X187" s="78">
        <f t="shared" si="186"/>
        <v>1.1995163E-2</v>
      </c>
      <c r="Y187" s="78">
        <f t="shared" si="187"/>
        <v>2.3377452E-2</v>
      </c>
      <c r="Z187" s="78">
        <f t="shared" si="188"/>
        <v>0.44765379999999999</v>
      </c>
      <c r="AA187" s="78">
        <f t="shared" si="189"/>
        <v>0</v>
      </c>
      <c r="AB187" s="78">
        <f t="shared" si="190"/>
        <v>0.51000003400000005</v>
      </c>
      <c r="AC187" s="83">
        <f t="shared" si="191"/>
        <v>3.6386237509855999</v>
      </c>
      <c r="AE187" s="103">
        <v>227</v>
      </c>
      <c r="AF187" s="34">
        <v>0.51921787200000002</v>
      </c>
      <c r="AG187" s="34">
        <v>1.1974209250000001</v>
      </c>
      <c r="AH187" s="34">
        <v>0.92893247999999995</v>
      </c>
      <c r="AI187" s="34">
        <v>2.6024985600000001E-5</v>
      </c>
      <c r="AJ187" s="34">
        <v>1.7492944999999999E-2</v>
      </c>
      <c r="AK187" s="34">
        <v>5.4947004000000001E-2</v>
      </c>
      <c r="AL187" s="34">
        <v>0.44765379999999999</v>
      </c>
      <c r="AM187" s="34">
        <v>0</v>
      </c>
      <c r="AN187" s="34">
        <v>0</v>
      </c>
      <c r="AP187" s="103">
        <v>227</v>
      </c>
      <c r="AQ187" s="34">
        <f t="shared" si="200"/>
        <v>0</v>
      </c>
      <c r="AR187" s="34">
        <f t="shared" si="201"/>
        <v>2.2204460492503131E-16</v>
      </c>
      <c r="AS187" s="34">
        <f t="shared" si="202"/>
        <v>0</v>
      </c>
      <c r="AT187" s="34">
        <f t="shared" si="203"/>
        <v>-3.3881317890172014E-21</v>
      </c>
      <c r="AU187" s="34">
        <f t="shared" si="169"/>
        <v>-5.4977819999999997E-3</v>
      </c>
      <c r="AV187" s="34">
        <f t="shared" si="204"/>
        <v>-3.1569552000000001E-2</v>
      </c>
      <c r="AW187" s="34">
        <f t="shared" si="205"/>
        <v>0</v>
      </c>
      <c r="AX187" s="34">
        <f t="shared" si="206"/>
        <v>0</v>
      </c>
      <c r="AY187" s="34">
        <f t="shared" si="207"/>
        <v>0.51000003400000005</v>
      </c>
    </row>
    <row r="188" spans="6:51">
      <c r="F188" s="82">
        <v>240</v>
      </c>
      <c r="G188" s="78">
        <f>Inputs!C187</f>
        <v>8.1021599999999999E-2</v>
      </c>
      <c r="H188" s="78">
        <f>Inputs!D187</f>
        <v>0</v>
      </c>
      <c r="I188" s="78">
        <f>Inputs!E187</f>
        <v>0</v>
      </c>
      <c r="J188" s="78">
        <f>Inputs!F187</f>
        <v>0</v>
      </c>
      <c r="K188" s="78">
        <f>Inputs!G187</f>
        <v>0</v>
      </c>
      <c r="L188" s="78">
        <f t="shared" si="181"/>
        <v>0</v>
      </c>
      <c r="M188" s="78">
        <f>Inputs!H187</f>
        <v>0</v>
      </c>
      <c r="N188" s="78">
        <f>Inputs!I187</f>
        <v>0</v>
      </c>
      <c r="O188" s="78">
        <f>Inputs!J187</f>
        <v>0</v>
      </c>
      <c r="P188" s="83">
        <f>Inputs!K187</f>
        <v>0</v>
      </c>
      <c r="Q188" s="83">
        <f t="shared" si="160"/>
        <v>8.1021599999999999E-2</v>
      </c>
      <c r="R188" s="83"/>
      <c r="S188" s="82">
        <v>228</v>
      </c>
      <c r="T188" s="78">
        <f t="shared" si="182"/>
        <v>0.74288960000000004</v>
      </c>
      <c r="U188" s="78">
        <f t="shared" si="183"/>
        <v>0</v>
      </c>
      <c r="V188" s="78">
        <f t="shared" si="184"/>
        <v>0.10535119200000001</v>
      </c>
      <c r="W188" s="78">
        <f t="shared" si="185"/>
        <v>9.3953839999999994E-6</v>
      </c>
      <c r="X188" s="78">
        <f t="shared" si="186"/>
        <v>7.5782377000000005E-3</v>
      </c>
      <c r="Y188" s="78">
        <f t="shared" si="187"/>
        <v>0</v>
      </c>
      <c r="Z188" s="78">
        <f t="shared" si="188"/>
        <v>0.26669635000000003</v>
      </c>
      <c r="AA188" s="78">
        <f t="shared" si="189"/>
        <v>5.7539463000000013E-2</v>
      </c>
      <c r="AB188" s="78">
        <f t="shared" si="190"/>
        <v>8.500000000000002E-2</v>
      </c>
      <c r="AC188" s="83">
        <f t="shared" si="191"/>
        <v>1.2650642380839998</v>
      </c>
      <c r="AE188" s="103">
        <v>228</v>
      </c>
      <c r="AF188" s="34">
        <v>0.74288960000000004</v>
      </c>
      <c r="AG188" s="34">
        <v>0</v>
      </c>
      <c r="AH188" s="34">
        <v>0.105351192</v>
      </c>
      <c r="AI188" s="34">
        <v>9.3953839999999994E-6</v>
      </c>
      <c r="AJ188" s="34">
        <v>1.3013761E-2</v>
      </c>
      <c r="AK188" s="34">
        <v>0</v>
      </c>
      <c r="AL188" s="34">
        <v>0.26669635000000003</v>
      </c>
      <c r="AM188" s="34">
        <v>5.7539462999999999E-2</v>
      </c>
      <c r="AN188" s="34">
        <v>0</v>
      </c>
      <c r="AP188" s="103">
        <v>228</v>
      </c>
      <c r="AQ188" s="34">
        <f t="shared" si="200"/>
        <v>0</v>
      </c>
      <c r="AR188" s="34">
        <f t="shared" si="201"/>
        <v>0</v>
      </c>
      <c r="AS188" s="34">
        <f t="shared" si="202"/>
        <v>1.3877787807814457E-17</v>
      </c>
      <c r="AT188" s="34">
        <f t="shared" si="203"/>
        <v>0</v>
      </c>
      <c r="AU188" s="34">
        <f t="shared" si="169"/>
        <v>-5.4355232999999999E-3</v>
      </c>
      <c r="AV188" s="34">
        <f t="shared" si="204"/>
        <v>0</v>
      </c>
      <c r="AW188" s="34">
        <f t="shared" si="205"/>
        <v>0</v>
      </c>
      <c r="AX188" s="34">
        <f t="shared" si="206"/>
        <v>1.3877787807814457E-17</v>
      </c>
      <c r="AY188" s="34">
        <f t="shared" si="207"/>
        <v>8.500000000000002E-2</v>
      </c>
    </row>
    <row r="189" spans="6:51">
      <c r="F189" s="82">
        <v>241</v>
      </c>
      <c r="G189" s="78">
        <f>Inputs!C188</f>
        <v>2.9108972999999998</v>
      </c>
      <c r="H189" s="78">
        <f>Inputs!D188</f>
        <v>2.8030857999999998</v>
      </c>
      <c r="I189" s="78">
        <f>Inputs!E188</f>
        <v>5.1749280000000002E-2</v>
      </c>
      <c r="J189" s="78">
        <f>Inputs!F188</f>
        <v>2.8718793000000002E-4</v>
      </c>
      <c r="K189" s="78">
        <f>Inputs!G188</f>
        <v>7.4125880000000004</v>
      </c>
      <c r="L189" s="78">
        <f t="shared" si="181"/>
        <v>7.4171830068800002E-2</v>
      </c>
      <c r="M189" s="78">
        <f>Inputs!H188</f>
        <v>0</v>
      </c>
      <c r="N189" s="78">
        <f>Inputs!I188</f>
        <v>0</v>
      </c>
      <c r="O189" s="78">
        <f>Inputs!J188</f>
        <v>0</v>
      </c>
      <c r="P189" s="83">
        <f>Inputs!K188</f>
        <v>3.0000002000000001</v>
      </c>
      <c r="Q189" s="83">
        <f t="shared" si="160"/>
        <v>16.17860776793</v>
      </c>
      <c r="R189" s="83"/>
      <c r="S189" s="82">
        <v>229</v>
      </c>
      <c r="T189" s="78">
        <f t="shared" si="182"/>
        <v>1.3282316800000002</v>
      </c>
      <c r="U189" s="78">
        <f t="shared" si="183"/>
        <v>0</v>
      </c>
      <c r="V189" s="78">
        <f t="shared" si="184"/>
        <v>0.11928728700000001</v>
      </c>
      <c r="W189" s="78">
        <f t="shared" si="185"/>
        <v>3.9627668800000005E-5</v>
      </c>
      <c r="X189" s="78">
        <f t="shared" si="186"/>
        <v>2.7319095000000002E-2</v>
      </c>
      <c r="Y189" s="78">
        <f t="shared" si="187"/>
        <v>0</v>
      </c>
      <c r="Z189" s="78">
        <f t="shared" si="188"/>
        <v>0.21020548500000003</v>
      </c>
      <c r="AA189" s="78">
        <f t="shared" si="189"/>
        <v>0</v>
      </c>
      <c r="AB189" s="78">
        <f t="shared" si="190"/>
        <v>0</v>
      </c>
      <c r="AC189" s="83">
        <f t="shared" si="191"/>
        <v>1.6850831746688</v>
      </c>
      <c r="AE189" s="103">
        <v>229</v>
      </c>
      <c r="AF189" s="34">
        <v>1.32823168</v>
      </c>
      <c r="AG189" s="34">
        <v>0</v>
      </c>
      <c r="AH189" s="34">
        <v>0.11928728700000001</v>
      </c>
      <c r="AI189" s="34">
        <v>3.9627668799999999E-5</v>
      </c>
      <c r="AJ189" s="34">
        <v>5.7942170000000001E-2</v>
      </c>
      <c r="AK189" s="34">
        <v>0</v>
      </c>
      <c r="AL189" s="34">
        <v>0.210205485</v>
      </c>
      <c r="AM189" s="34">
        <v>0</v>
      </c>
      <c r="AN189" s="34">
        <v>0</v>
      </c>
      <c r="AP189" s="103">
        <v>229</v>
      </c>
      <c r="AQ189" s="34">
        <f t="shared" si="200"/>
        <v>2.2204460492503131E-16</v>
      </c>
      <c r="AR189" s="34">
        <f t="shared" si="201"/>
        <v>0</v>
      </c>
      <c r="AS189" s="34">
        <f t="shared" si="202"/>
        <v>0</v>
      </c>
      <c r="AT189" s="34">
        <f t="shared" si="203"/>
        <v>6.7762635780344027E-21</v>
      </c>
      <c r="AU189" s="34">
        <f t="shared" si="169"/>
        <v>-3.0623075E-2</v>
      </c>
      <c r="AV189" s="34">
        <f t="shared" si="204"/>
        <v>0</v>
      </c>
      <c r="AW189" s="34">
        <f t="shared" si="205"/>
        <v>2.7755575615628914E-17</v>
      </c>
      <c r="AX189" s="34">
        <f t="shared" si="206"/>
        <v>0</v>
      </c>
      <c r="AY189" s="34">
        <f t="shared" si="207"/>
        <v>0</v>
      </c>
    </row>
    <row r="190" spans="6:51">
      <c r="F190" s="82">
        <v>242</v>
      </c>
      <c r="G190" s="78">
        <f>Inputs!C189</f>
        <v>2.9108972999999998</v>
      </c>
      <c r="H190" s="78">
        <f>Inputs!D189</f>
        <v>2.8030857999999998</v>
      </c>
      <c r="I190" s="78">
        <f>Inputs!E189</f>
        <v>0</v>
      </c>
      <c r="J190" s="78">
        <f>Inputs!F189</f>
        <v>2.1539093000000001E-4</v>
      </c>
      <c r="K190" s="78">
        <f>Inputs!G189</f>
        <v>3.7062940000000002</v>
      </c>
      <c r="L190" s="78">
        <f t="shared" si="181"/>
        <v>3.70974025488E-2</v>
      </c>
      <c r="M190" s="78">
        <f>Inputs!H189</f>
        <v>0</v>
      </c>
      <c r="N190" s="78">
        <f>Inputs!I189</f>
        <v>0</v>
      </c>
      <c r="O190" s="78">
        <f>Inputs!J189</f>
        <v>0</v>
      </c>
      <c r="P190" s="83">
        <f>Inputs!K189</f>
        <v>0</v>
      </c>
      <c r="Q190" s="83">
        <f t="shared" si="160"/>
        <v>9.4204924909300001</v>
      </c>
      <c r="R190" s="83"/>
      <c r="S190" s="82">
        <v>230</v>
      </c>
      <c r="T190" s="78">
        <f t="shared" si="182"/>
        <v>0.8185126399999999</v>
      </c>
      <c r="U190" s="78">
        <f t="shared" si="183"/>
        <v>0</v>
      </c>
      <c r="V190" s="78">
        <f t="shared" si="184"/>
        <v>9.5768514000000013E-2</v>
      </c>
      <c r="W190" s="78">
        <f t="shared" si="185"/>
        <v>2.1423843200000004E-4</v>
      </c>
      <c r="X190" s="78">
        <f t="shared" si="186"/>
        <v>0.14832868000000002</v>
      </c>
      <c r="Y190" s="78">
        <f t="shared" si="187"/>
        <v>0</v>
      </c>
      <c r="Z190" s="78">
        <f t="shared" si="188"/>
        <v>0.23453214999999999</v>
      </c>
      <c r="AA190" s="78">
        <f t="shared" si="189"/>
        <v>0</v>
      </c>
      <c r="AB190" s="78">
        <f t="shared" si="190"/>
        <v>0</v>
      </c>
      <c r="AC190" s="83">
        <f t="shared" si="191"/>
        <v>1.2973562224319999</v>
      </c>
      <c r="AE190" s="103">
        <v>230</v>
      </c>
      <c r="AF190" s="34">
        <v>0.81851264000000001</v>
      </c>
      <c r="AG190" s="34">
        <v>0</v>
      </c>
      <c r="AH190" s="34">
        <v>9.5768513999999999E-2</v>
      </c>
      <c r="AI190" s="34">
        <v>2.1423843200000001E-4</v>
      </c>
      <c r="AJ190" s="34">
        <v>0.33915134000000002</v>
      </c>
      <c r="AK190" s="34">
        <v>0</v>
      </c>
      <c r="AL190" s="34">
        <v>0.23453214999999999</v>
      </c>
      <c r="AM190" s="34">
        <v>0</v>
      </c>
      <c r="AN190" s="34">
        <v>0</v>
      </c>
      <c r="AP190" s="103">
        <v>230</v>
      </c>
      <c r="AQ190" s="34">
        <f t="shared" si="200"/>
        <v>-1.1102230246251565E-16</v>
      </c>
      <c r="AR190" s="34">
        <f t="shared" si="201"/>
        <v>0</v>
      </c>
      <c r="AS190" s="34">
        <f t="shared" si="202"/>
        <v>1.3877787807814457E-17</v>
      </c>
      <c r="AT190" s="34">
        <f t="shared" si="203"/>
        <v>2.7105054312137611E-20</v>
      </c>
      <c r="AU190" s="34">
        <f t="shared" si="169"/>
        <v>-0.19082266000000001</v>
      </c>
      <c r="AV190" s="34">
        <f t="shared" si="204"/>
        <v>0</v>
      </c>
      <c r="AW190" s="34">
        <f t="shared" si="205"/>
        <v>0</v>
      </c>
      <c r="AX190" s="34">
        <f t="shared" si="206"/>
        <v>0</v>
      </c>
      <c r="AY190" s="34">
        <f t="shared" si="207"/>
        <v>0</v>
      </c>
    </row>
    <row r="191" spans="6:51">
      <c r="F191" s="82">
        <v>243</v>
      </c>
      <c r="G191" s="78">
        <f>Inputs!C190</f>
        <v>0.28030860000000002</v>
      </c>
      <c r="H191" s="78">
        <f>Inputs!D190</f>
        <v>0</v>
      </c>
      <c r="I191" s="78">
        <f>Inputs!E190</f>
        <v>1.6182677000000001</v>
      </c>
      <c r="J191" s="78">
        <f>Inputs!F190</f>
        <v>0</v>
      </c>
      <c r="K191" s="78">
        <f>Inputs!G190</f>
        <v>0</v>
      </c>
      <c r="L191" s="78">
        <f t="shared" si="181"/>
        <v>0</v>
      </c>
      <c r="M191" s="78">
        <f>Inputs!H190</f>
        <v>0</v>
      </c>
      <c r="N191" s="78">
        <f>Inputs!I190</f>
        <v>19.765499999999999</v>
      </c>
      <c r="O191" s="78">
        <f>Inputs!J190</f>
        <v>8.6837549999999997</v>
      </c>
      <c r="P191" s="83">
        <f>Inputs!K190</f>
        <v>3.0000002000000001</v>
      </c>
      <c r="Q191" s="83">
        <f t="shared" si="160"/>
        <v>33.347831499999998</v>
      </c>
      <c r="R191" s="83"/>
      <c r="S191" s="82">
        <v>231</v>
      </c>
      <c r="T191" s="78">
        <f t="shared" si="182"/>
        <v>0.34682476800000006</v>
      </c>
      <c r="U191" s="78">
        <f t="shared" si="183"/>
        <v>0.49818483000000002</v>
      </c>
      <c r="V191" s="78">
        <f t="shared" si="184"/>
        <v>0.152895591</v>
      </c>
      <c r="W191" s="78">
        <f t="shared" si="185"/>
        <v>3.0380214400000002E-6</v>
      </c>
      <c r="X191" s="78">
        <f t="shared" si="186"/>
        <v>3.2672570000000008E-3</v>
      </c>
      <c r="Y191" s="78">
        <f t="shared" si="187"/>
        <v>1.0618584E-2</v>
      </c>
      <c r="Z191" s="78">
        <f t="shared" si="188"/>
        <v>5.5543370000000016E-2</v>
      </c>
      <c r="AA191" s="78">
        <f t="shared" si="189"/>
        <v>8.3315045000000004E-2</v>
      </c>
      <c r="AB191" s="78">
        <f t="shared" si="190"/>
        <v>0</v>
      </c>
      <c r="AC191" s="83">
        <f t="shared" si="191"/>
        <v>1.1506524830214402</v>
      </c>
      <c r="AE191" s="103">
        <v>231</v>
      </c>
      <c r="AF191" s="34">
        <v>0.34682476800000001</v>
      </c>
      <c r="AG191" s="34">
        <v>0.49818483000000002</v>
      </c>
      <c r="AH191" s="34">
        <v>0.152895591</v>
      </c>
      <c r="AI191" s="34">
        <v>3.0380214399999998E-6</v>
      </c>
      <c r="AJ191" s="34">
        <v>4.8869228000000004E-3</v>
      </c>
      <c r="AK191" s="34">
        <v>2.4958214999999999E-2</v>
      </c>
      <c r="AL191" s="34">
        <v>5.5543370000000002E-2</v>
      </c>
      <c r="AM191" s="34">
        <v>8.3315045000000004E-2</v>
      </c>
      <c r="AN191" s="34">
        <v>0</v>
      </c>
      <c r="AP191" s="103">
        <v>231</v>
      </c>
      <c r="AQ191" s="34">
        <f t="shared" si="200"/>
        <v>5.5511151231257827E-17</v>
      </c>
      <c r="AR191" s="34">
        <f t="shared" si="201"/>
        <v>0</v>
      </c>
      <c r="AS191" s="34">
        <f t="shared" si="202"/>
        <v>0</v>
      </c>
      <c r="AT191" s="34">
        <f t="shared" si="203"/>
        <v>4.2351647362715017E-22</v>
      </c>
      <c r="AU191" s="34">
        <f t="shared" si="169"/>
        <v>-1.6196657999999996E-3</v>
      </c>
      <c r="AV191" s="34">
        <f t="shared" si="204"/>
        <v>-1.4339630999999999E-2</v>
      </c>
      <c r="AW191" s="34">
        <f t="shared" si="205"/>
        <v>1.3877787807814457E-17</v>
      </c>
      <c r="AX191" s="34">
        <f t="shared" si="206"/>
        <v>0</v>
      </c>
      <c r="AY191" s="34">
        <f t="shared" si="207"/>
        <v>0</v>
      </c>
    </row>
    <row r="192" spans="6:51">
      <c r="F192" s="82">
        <v>260</v>
      </c>
      <c r="G192" s="78">
        <f>Inputs!C191</f>
        <v>1.6498351</v>
      </c>
      <c r="H192" s="78">
        <f>Inputs!D191</f>
        <v>0</v>
      </c>
      <c r="I192" s="78">
        <f>Inputs!E191</f>
        <v>0</v>
      </c>
      <c r="J192" s="78">
        <f>Inputs!F191</f>
        <v>0</v>
      </c>
      <c r="K192" s="78">
        <f>Inputs!G191</f>
        <v>0</v>
      </c>
      <c r="L192" s="78">
        <f t="shared" si="181"/>
        <v>0</v>
      </c>
      <c r="M192" s="78">
        <f>Inputs!H191</f>
        <v>1.4708783999999999</v>
      </c>
      <c r="N192" s="78">
        <f>Inputs!I191</f>
        <v>7.3543919999999999E-2</v>
      </c>
      <c r="O192" s="78">
        <f>Inputs!J191</f>
        <v>0.12257319999999999</v>
      </c>
      <c r="P192" s="83">
        <f>Inputs!K191</f>
        <v>0</v>
      </c>
      <c r="Q192" s="83">
        <f t="shared" si="160"/>
        <v>3.3168306200000002</v>
      </c>
      <c r="R192" s="83"/>
      <c r="S192" s="82">
        <v>232</v>
      </c>
      <c r="T192" s="78">
        <f t="shared" si="182"/>
        <v>3.3976803200000003E-2</v>
      </c>
      <c r="U192" s="78">
        <f t="shared" si="183"/>
        <v>0</v>
      </c>
      <c r="V192" s="78">
        <f t="shared" si="184"/>
        <v>0</v>
      </c>
      <c r="W192" s="78">
        <f t="shared" si="185"/>
        <v>0</v>
      </c>
      <c r="X192" s="78">
        <f t="shared" si="186"/>
        <v>0</v>
      </c>
      <c r="Y192" s="78">
        <f t="shared" si="187"/>
        <v>0</v>
      </c>
      <c r="Z192" s="78">
        <f t="shared" si="188"/>
        <v>0</v>
      </c>
      <c r="AA192" s="78">
        <f t="shared" si="189"/>
        <v>0</v>
      </c>
      <c r="AB192" s="78">
        <f t="shared" si="190"/>
        <v>0</v>
      </c>
      <c r="AC192" s="83">
        <f t="shared" si="191"/>
        <v>3.3976803200000003E-2</v>
      </c>
      <c r="AE192" s="103">
        <v>232</v>
      </c>
      <c r="AF192" s="34">
        <v>3.3976803200000003E-2</v>
      </c>
      <c r="AG192" s="34">
        <v>0</v>
      </c>
      <c r="AH192" s="34">
        <v>0</v>
      </c>
      <c r="AI192" s="34">
        <v>0</v>
      </c>
      <c r="AJ192" s="34">
        <v>0</v>
      </c>
      <c r="AK192" s="34">
        <v>0</v>
      </c>
      <c r="AL192" s="34">
        <v>0</v>
      </c>
      <c r="AM192" s="34">
        <v>0</v>
      </c>
      <c r="AN192" s="34">
        <v>0</v>
      </c>
      <c r="AP192" s="103">
        <v>232</v>
      </c>
      <c r="AQ192" s="34">
        <f t="shared" si="200"/>
        <v>0</v>
      </c>
      <c r="AR192" s="34">
        <f t="shared" si="201"/>
        <v>0</v>
      </c>
      <c r="AS192" s="34">
        <f t="shared" si="202"/>
        <v>0</v>
      </c>
      <c r="AT192" s="34">
        <f t="shared" si="203"/>
        <v>0</v>
      </c>
      <c r="AU192" s="34">
        <f t="shared" si="169"/>
        <v>0</v>
      </c>
      <c r="AV192" s="34">
        <f t="shared" si="204"/>
        <v>0</v>
      </c>
      <c r="AW192" s="34">
        <f t="shared" si="205"/>
        <v>0</v>
      </c>
      <c r="AX192" s="34">
        <f t="shared" si="206"/>
        <v>0</v>
      </c>
      <c r="AY192" s="34">
        <f t="shared" si="207"/>
        <v>0</v>
      </c>
    </row>
    <row r="193" spans="6:51">
      <c r="F193" s="82">
        <v>261</v>
      </c>
      <c r="G193" s="78">
        <f>Inputs!C192</f>
        <v>0</v>
      </c>
      <c r="H193" s="78">
        <f>Inputs!D192</f>
        <v>0</v>
      </c>
      <c r="I193" s="78">
        <f>Inputs!E192</f>
        <v>0</v>
      </c>
      <c r="J193" s="78">
        <f>Inputs!F192</f>
        <v>0</v>
      </c>
      <c r="K193" s="78">
        <f>Inputs!G192</f>
        <v>0</v>
      </c>
      <c r="L193" s="78">
        <f t="shared" si="181"/>
        <v>0</v>
      </c>
      <c r="M193" s="78">
        <f>Inputs!H192</f>
        <v>0</v>
      </c>
      <c r="N193" s="78">
        <f>Inputs!I192</f>
        <v>0</v>
      </c>
      <c r="O193" s="78">
        <f>Inputs!J192</f>
        <v>0</v>
      </c>
      <c r="P193" s="83">
        <f>Inputs!K192</f>
        <v>0</v>
      </c>
      <c r="Q193" s="83">
        <f t="shared" si="160"/>
        <v>0</v>
      </c>
      <c r="R193" s="83"/>
      <c r="S193" s="82">
        <v>233</v>
      </c>
      <c r="T193" s="78">
        <f t="shared" si="182"/>
        <v>0</v>
      </c>
      <c r="U193" s="78">
        <f t="shared" si="183"/>
        <v>0</v>
      </c>
      <c r="V193" s="78">
        <f t="shared" si="184"/>
        <v>0</v>
      </c>
      <c r="W193" s="78">
        <f t="shared" si="185"/>
        <v>0</v>
      </c>
      <c r="X193" s="78">
        <f t="shared" si="186"/>
        <v>0</v>
      </c>
      <c r="Y193" s="78">
        <f t="shared" si="187"/>
        <v>0</v>
      </c>
      <c r="Z193" s="78">
        <f t="shared" si="188"/>
        <v>0</v>
      </c>
      <c r="AA193" s="78">
        <f t="shared" si="189"/>
        <v>0</v>
      </c>
      <c r="AB193" s="78">
        <f t="shared" si="190"/>
        <v>0</v>
      </c>
      <c r="AC193" s="83">
        <f t="shared" si="191"/>
        <v>0</v>
      </c>
      <c r="AE193" s="103">
        <v>233</v>
      </c>
      <c r="AF193" s="34">
        <v>0</v>
      </c>
      <c r="AG193" s="34">
        <v>0</v>
      </c>
      <c r="AH193" s="34">
        <v>0</v>
      </c>
      <c r="AI193" s="34">
        <v>0</v>
      </c>
      <c r="AJ193" s="34">
        <v>0</v>
      </c>
      <c r="AK193" s="34">
        <v>0</v>
      </c>
      <c r="AL193" s="34">
        <v>0</v>
      </c>
      <c r="AM193" s="34">
        <v>0</v>
      </c>
      <c r="AN193" s="34">
        <v>0</v>
      </c>
      <c r="AP193" s="103">
        <v>233</v>
      </c>
      <c r="AQ193" s="34">
        <f t="shared" si="200"/>
        <v>0</v>
      </c>
      <c r="AR193" s="34">
        <f t="shared" si="201"/>
        <v>0</v>
      </c>
      <c r="AS193" s="34">
        <f t="shared" si="202"/>
        <v>0</v>
      </c>
      <c r="AT193" s="34">
        <f t="shared" si="203"/>
        <v>0</v>
      </c>
      <c r="AU193" s="34">
        <f t="shared" si="169"/>
        <v>0</v>
      </c>
      <c r="AV193" s="34">
        <f t="shared" si="204"/>
        <v>0</v>
      </c>
      <c r="AW193" s="34">
        <f t="shared" si="205"/>
        <v>0</v>
      </c>
      <c r="AX193" s="34">
        <f t="shared" si="206"/>
        <v>0</v>
      </c>
      <c r="AY193" s="34">
        <f t="shared" si="207"/>
        <v>0</v>
      </c>
    </row>
    <row r="194" spans="6:51">
      <c r="F194" s="82">
        <v>262</v>
      </c>
      <c r="G194" s="78">
        <f>Inputs!C193</f>
        <v>0</v>
      </c>
      <c r="H194" s="78">
        <f>Inputs!D193</f>
        <v>0</v>
      </c>
      <c r="I194" s="78">
        <f>Inputs!E193</f>
        <v>0</v>
      </c>
      <c r="J194" s="78">
        <f>Inputs!F193</f>
        <v>0</v>
      </c>
      <c r="K194" s="78">
        <f>Inputs!G193</f>
        <v>0</v>
      </c>
      <c r="L194" s="78">
        <f t="shared" si="181"/>
        <v>0</v>
      </c>
      <c r="M194" s="78">
        <f>Inputs!H193</f>
        <v>0</v>
      </c>
      <c r="N194" s="78">
        <f>Inputs!I193</f>
        <v>0</v>
      </c>
      <c r="O194" s="78">
        <f>Inputs!J193</f>
        <v>0</v>
      </c>
      <c r="P194" s="83">
        <f>Inputs!K193</f>
        <v>0</v>
      </c>
      <c r="Q194" s="83">
        <f t="shared" si="160"/>
        <v>0</v>
      </c>
      <c r="R194" s="83"/>
      <c r="S194" s="82">
        <v>234</v>
      </c>
      <c r="T194" s="78">
        <f t="shared" si="182"/>
        <v>0</v>
      </c>
      <c r="U194" s="78">
        <f t="shared" si="183"/>
        <v>0</v>
      </c>
      <c r="V194" s="78">
        <f t="shared" si="184"/>
        <v>0</v>
      </c>
      <c r="W194" s="78">
        <f t="shared" si="185"/>
        <v>0</v>
      </c>
      <c r="X194" s="78">
        <f t="shared" si="186"/>
        <v>0</v>
      </c>
      <c r="Y194" s="78">
        <f t="shared" si="187"/>
        <v>0</v>
      </c>
      <c r="Z194" s="78">
        <f t="shared" si="188"/>
        <v>0</v>
      </c>
      <c r="AA194" s="78">
        <f t="shared" si="189"/>
        <v>0</v>
      </c>
      <c r="AB194" s="78">
        <f t="shared" si="190"/>
        <v>0</v>
      </c>
      <c r="AC194" s="83">
        <f t="shared" si="191"/>
        <v>0</v>
      </c>
      <c r="AE194" s="103">
        <v>234</v>
      </c>
      <c r="AF194" s="34">
        <v>0</v>
      </c>
      <c r="AG194" s="34">
        <v>0</v>
      </c>
      <c r="AH194" s="34">
        <v>0</v>
      </c>
      <c r="AI194" s="34">
        <v>0</v>
      </c>
      <c r="AJ194" s="34">
        <v>0</v>
      </c>
      <c r="AK194" s="34">
        <v>0</v>
      </c>
      <c r="AL194" s="34">
        <v>0</v>
      </c>
      <c r="AM194" s="34">
        <v>0</v>
      </c>
      <c r="AN194" s="34">
        <v>0</v>
      </c>
      <c r="AP194" s="103">
        <v>234</v>
      </c>
      <c r="AQ194" s="34">
        <f t="shared" si="200"/>
        <v>0</v>
      </c>
      <c r="AR194" s="34">
        <f t="shared" si="201"/>
        <v>0</v>
      </c>
      <c r="AS194" s="34">
        <f t="shared" si="202"/>
        <v>0</v>
      </c>
      <c r="AT194" s="34">
        <f t="shared" si="203"/>
        <v>0</v>
      </c>
      <c r="AU194" s="34">
        <f t="shared" si="169"/>
        <v>0</v>
      </c>
      <c r="AV194" s="34">
        <f t="shared" si="204"/>
        <v>0</v>
      </c>
      <c r="AW194" s="34">
        <f t="shared" si="205"/>
        <v>0</v>
      </c>
      <c r="AX194" s="34">
        <f t="shared" si="206"/>
        <v>0</v>
      </c>
      <c r="AY194" s="34">
        <f t="shared" si="207"/>
        <v>0</v>
      </c>
    </row>
    <row r="195" spans="6:51">
      <c r="F195" s="82">
        <v>263</v>
      </c>
      <c r="G195" s="78">
        <f>Inputs!C194</f>
        <v>3.2669999999999998E-2</v>
      </c>
      <c r="H195" s="78">
        <f>Inputs!D194</f>
        <v>0</v>
      </c>
      <c r="I195" s="78">
        <f>Inputs!E194</f>
        <v>0</v>
      </c>
      <c r="J195" s="78">
        <f>Inputs!F194</f>
        <v>0</v>
      </c>
      <c r="K195" s="78">
        <f>Inputs!G194</f>
        <v>0</v>
      </c>
      <c r="L195" s="78">
        <f t="shared" si="181"/>
        <v>0</v>
      </c>
      <c r="M195" s="78">
        <f>Inputs!H194</f>
        <v>8.1681420000000005E-2</v>
      </c>
      <c r="N195" s="78">
        <f>Inputs!I194</f>
        <v>0</v>
      </c>
      <c r="O195" s="78">
        <f>Inputs!J194</f>
        <v>0</v>
      </c>
      <c r="P195" s="83">
        <f>Inputs!K194</f>
        <v>0</v>
      </c>
      <c r="Q195" s="83">
        <f t="shared" ref="Q195:Q258" si="208">SUM(G195,H195,I195,J195,K195,M195,N195,O195,P195)</f>
        <v>0.11435142000000001</v>
      </c>
      <c r="R195" s="83"/>
      <c r="S195" s="82">
        <v>235</v>
      </c>
      <c r="T195" s="78">
        <f t="shared" si="182"/>
        <v>0</v>
      </c>
      <c r="U195" s="78">
        <f t="shared" si="183"/>
        <v>0</v>
      </c>
      <c r="V195" s="78">
        <f t="shared" si="184"/>
        <v>0</v>
      </c>
      <c r="W195" s="78">
        <f t="shared" si="185"/>
        <v>0</v>
      </c>
      <c r="X195" s="78">
        <f t="shared" si="186"/>
        <v>0</v>
      </c>
      <c r="Y195" s="78">
        <f t="shared" si="187"/>
        <v>0</v>
      </c>
      <c r="Z195" s="78">
        <f t="shared" si="188"/>
        <v>0</v>
      </c>
      <c r="AA195" s="78">
        <f t="shared" si="189"/>
        <v>0</v>
      </c>
      <c r="AB195" s="78">
        <f t="shared" si="190"/>
        <v>0</v>
      </c>
      <c r="AC195" s="83">
        <f t="shared" si="191"/>
        <v>0</v>
      </c>
      <c r="AE195" s="103">
        <v>235</v>
      </c>
      <c r="AF195" s="34">
        <v>0</v>
      </c>
      <c r="AG195" s="34">
        <v>0</v>
      </c>
      <c r="AH195" s="34">
        <v>0</v>
      </c>
      <c r="AI195" s="34">
        <v>0</v>
      </c>
      <c r="AJ195" s="34">
        <v>0</v>
      </c>
      <c r="AK195" s="34">
        <v>0</v>
      </c>
      <c r="AL195" s="34">
        <v>0</v>
      </c>
      <c r="AM195" s="34">
        <v>0</v>
      </c>
      <c r="AN195" s="34">
        <v>0</v>
      </c>
      <c r="AP195" s="103">
        <v>235</v>
      </c>
      <c r="AQ195" s="34">
        <f t="shared" si="200"/>
        <v>0</v>
      </c>
      <c r="AR195" s="34">
        <f t="shared" si="201"/>
        <v>0</v>
      </c>
      <c r="AS195" s="34">
        <f t="shared" si="202"/>
        <v>0</v>
      </c>
      <c r="AT195" s="34">
        <f t="shared" si="203"/>
        <v>0</v>
      </c>
      <c r="AU195" s="34">
        <f t="shared" si="169"/>
        <v>0</v>
      </c>
      <c r="AV195" s="34">
        <f t="shared" si="204"/>
        <v>0</v>
      </c>
      <c r="AW195" s="34">
        <f t="shared" si="205"/>
        <v>0</v>
      </c>
      <c r="AX195" s="34">
        <f t="shared" si="206"/>
        <v>0</v>
      </c>
      <c r="AY195" s="34">
        <f t="shared" si="207"/>
        <v>0</v>
      </c>
    </row>
    <row r="196" spans="6:51">
      <c r="F196" s="82">
        <v>264</v>
      </c>
      <c r="G196" s="78">
        <f>Inputs!C195</f>
        <v>7.9061402999999997</v>
      </c>
      <c r="H196" s="78">
        <f>Inputs!D195</f>
        <v>1.784599</v>
      </c>
      <c r="I196" s="78">
        <f>Inputs!E195</f>
        <v>0.81645374999999998</v>
      </c>
      <c r="J196" s="78">
        <f>Inputs!F195</f>
        <v>0</v>
      </c>
      <c r="K196" s="78">
        <f>Inputs!G195</f>
        <v>0</v>
      </c>
      <c r="L196" s="78">
        <f t="shared" si="181"/>
        <v>0</v>
      </c>
      <c r="M196" s="78">
        <f>Inputs!H195</f>
        <v>0.49008849999999998</v>
      </c>
      <c r="N196" s="78">
        <f>Inputs!I195</f>
        <v>0.31268667999999999</v>
      </c>
      <c r="O196" s="78">
        <f>Inputs!J195</f>
        <v>0.25014936999999998</v>
      </c>
      <c r="P196" s="83">
        <f>Inputs!K195</f>
        <v>0.3</v>
      </c>
      <c r="Q196" s="83">
        <f t="shared" si="208"/>
        <v>11.860117600000004</v>
      </c>
      <c r="R196" s="83"/>
      <c r="S196" s="82">
        <v>236</v>
      </c>
      <c r="T196" s="78">
        <f t="shared" si="182"/>
        <v>0</v>
      </c>
      <c r="U196" s="78">
        <f t="shared" si="183"/>
        <v>0</v>
      </c>
      <c r="V196" s="78">
        <f t="shared" si="184"/>
        <v>0</v>
      </c>
      <c r="W196" s="78">
        <f t="shared" si="185"/>
        <v>0</v>
      </c>
      <c r="X196" s="78">
        <f t="shared" si="186"/>
        <v>0</v>
      </c>
      <c r="Y196" s="78">
        <f t="shared" si="187"/>
        <v>0</v>
      </c>
      <c r="Z196" s="78">
        <f t="shared" si="188"/>
        <v>0</v>
      </c>
      <c r="AA196" s="78">
        <f t="shared" si="189"/>
        <v>0</v>
      </c>
      <c r="AB196" s="78">
        <f t="shared" si="190"/>
        <v>0</v>
      </c>
      <c r="AC196" s="83">
        <f t="shared" si="191"/>
        <v>0</v>
      </c>
      <c r="AE196" s="103">
        <v>236</v>
      </c>
      <c r="AF196" s="34">
        <v>0</v>
      </c>
      <c r="AG196" s="34">
        <v>0</v>
      </c>
      <c r="AH196" s="34">
        <v>0</v>
      </c>
      <c r="AI196" s="34">
        <v>0</v>
      </c>
      <c r="AJ196" s="34">
        <v>0</v>
      </c>
      <c r="AK196" s="34">
        <v>0</v>
      </c>
      <c r="AL196" s="34">
        <v>0</v>
      </c>
      <c r="AM196" s="34">
        <v>0</v>
      </c>
      <c r="AN196" s="34">
        <v>0</v>
      </c>
      <c r="AP196" s="103">
        <v>236</v>
      </c>
      <c r="AQ196" s="34">
        <f t="shared" si="200"/>
        <v>0</v>
      </c>
      <c r="AR196" s="34">
        <f t="shared" si="201"/>
        <v>0</v>
      </c>
      <c r="AS196" s="34">
        <f t="shared" si="202"/>
        <v>0</v>
      </c>
      <c r="AT196" s="34">
        <f t="shared" si="203"/>
        <v>0</v>
      </c>
      <c r="AU196" s="34">
        <f t="shared" ref="AU196:AU231" si="209">IF(X196="","",(X196-AJ196))</f>
        <v>0</v>
      </c>
      <c r="AV196" s="34">
        <f t="shared" si="204"/>
        <v>0</v>
      </c>
      <c r="AW196" s="34">
        <f t="shared" si="205"/>
        <v>0</v>
      </c>
      <c r="AX196" s="34">
        <f t="shared" si="206"/>
        <v>0</v>
      </c>
      <c r="AY196" s="34">
        <f t="shared" si="207"/>
        <v>0</v>
      </c>
    </row>
    <row r="197" spans="6:51">
      <c r="F197" s="82">
        <v>265</v>
      </c>
      <c r="G197" s="78">
        <f>Inputs!C196</f>
        <v>6.5960745999999997</v>
      </c>
      <c r="H197" s="78">
        <f>Inputs!D196</f>
        <v>1.804691</v>
      </c>
      <c r="I197" s="78">
        <f>Inputs!E196</f>
        <v>0.69870244999999997</v>
      </c>
      <c r="J197" s="78">
        <f>Inputs!F196</f>
        <v>1.5139668999999999E-4</v>
      </c>
      <c r="K197" s="78">
        <f>Inputs!G196</f>
        <v>1.4886438</v>
      </c>
      <c r="L197" s="78">
        <f t="shared" si="181"/>
        <v>1.4910661470399999E-2</v>
      </c>
      <c r="M197" s="78">
        <f>Inputs!H196</f>
        <v>1.7588625</v>
      </c>
      <c r="N197" s="78">
        <f>Inputs!I196</f>
        <v>1.3025633000000001</v>
      </c>
      <c r="O197" s="78">
        <f>Inputs!J196</f>
        <v>0.38824199999999998</v>
      </c>
      <c r="P197" s="83">
        <f>Inputs!K196</f>
        <v>4.0000002999999999E-2</v>
      </c>
      <c r="Q197" s="83">
        <f t="shared" si="208"/>
        <v>14.077931049689999</v>
      </c>
      <c r="R197" s="83"/>
      <c r="S197" s="82">
        <v>237</v>
      </c>
      <c r="T197" s="78">
        <f t="shared" si="182"/>
        <v>0</v>
      </c>
      <c r="U197" s="78">
        <f t="shared" si="183"/>
        <v>0</v>
      </c>
      <c r="V197" s="78">
        <f t="shared" si="184"/>
        <v>0</v>
      </c>
      <c r="W197" s="78">
        <f t="shared" si="185"/>
        <v>0</v>
      </c>
      <c r="X197" s="78">
        <f t="shared" si="186"/>
        <v>0</v>
      </c>
      <c r="Y197" s="78">
        <f t="shared" si="187"/>
        <v>0</v>
      </c>
      <c r="Z197" s="78">
        <f t="shared" si="188"/>
        <v>0</v>
      </c>
      <c r="AA197" s="78">
        <f t="shared" si="189"/>
        <v>0</v>
      </c>
      <c r="AB197" s="78">
        <f t="shared" si="190"/>
        <v>0</v>
      </c>
      <c r="AC197" s="83">
        <f t="shared" si="191"/>
        <v>0</v>
      </c>
      <c r="AE197" s="103">
        <v>237</v>
      </c>
      <c r="AF197" s="34">
        <v>0</v>
      </c>
      <c r="AG197" s="34">
        <v>0</v>
      </c>
      <c r="AH197" s="34">
        <v>0</v>
      </c>
      <c r="AI197" s="34">
        <v>0</v>
      </c>
      <c r="AJ197" s="34">
        <v>0</v>
      </c>
      <c r="AK197" s="34">
        <v>0</v>
      </c>
      <c r="AL197" s="34">
        <v>0</v>
      </c>
      <c r="AM197" s="34">
        <v>0</v>
      </c>
      <c r="AN197" s="34">
        <v>0</v>
      </c>
      <c r="AP197" s="103">
        <v>237</v>
      </c>
      <c r="AQ197" s="34">
        <f t="shared" si="200"/>
        <v>0</v>
      </c>
      <c r="AR197" s="34">
        <f t="shared" si="201"/>
        <v>0</v>
      </c>
      <c r="AS197" s="34">
        <f t="shared" si="202"/>
        <v>0</v>
      </c>
      <c r="AT197" s="34">
        <f t="shared" si="203"/>
        <v>0</v>
      </c>
      <c r="AU197" s="34">
        <f t="shared" si="209"/>
        <v>0</v>
      </c>
      <c r="AV197" s="34">
        <f t="shared" si="204"/>
        <v>0</v>
      </c>
      <c r="AW197" s="34">
        <f t="shared" si="205"/>
        <v>0</v>
      </c>
      <c r="AX197" s="34">
        <f t="shared" si="206"/>
        <v>0</v>
      </c>
      <c r="AY197" s="34">
        <f t="shared" si="207"/>
        <v>0</v>
      </c>
    </row>
    <row r="198" spans="6:51">
      <c r="F198" s="82">
        <v>266</v>
      </c>
      <c r="G198" s="78">
        <f>Inputs!C197</f>
        <v>11.434500999999999</v>
      </c>
      <c r="H198" s="78">
        <f>Inputs!D197</f>
        <v>6.1256250000000003</v>
      </c>
      <c r="I198" s="78">
        <f>Inputs!E197</f>
        <v>1.9397811</v>
      </c>
      <c r="J198" s="78">
        <f>Inputs!F197</f>
        <v>0</v>
      </c>
      <c r="K198" s="78">
        <f>Inputs!G197</f>
        <v>0</v>
      </c>
      <c r="L198" s="78">
        <f t="shared" si="181"/>
        <v>0</v>
      </c>
      <c r="M198" s="78">
        <f>Inputs!H197</f>
        <v>1.5315266999999999</v>
      </c>
      <c r="N198" s="78">
        <f>Inputs!I197</f>
        <v>2.0420356000000002</v>
      </c>
      <c r="O198" s="78">
        <f>Inputs!J197</f>
        <v>1.4753704999999999</v>
      </c>
      <c r="P198" s="83">
        <f>Inputs!K197</f>
        <v>0</v>
      </c>
      <c r="Q198" s="83">
        <f t="shared" si="208"/>
        <v>24.548839900000001</v>
      </c>
      <c r="R198" s="83"/>
      <c r="S198" s="82">
        <v>238</v>
      </c>
      <c r="T198" s="78">
        <f t="shared" si="182"/>
        <v>1.023600928</v>
      </c>
      <c r="U198" s="78">
        <f t="shared" si="183"/>
        <v>0.49851803</v>
      </c>
      <c r="V198" s="78">
        <f t="shared" si="184"/>
        <v>8.2798853400000011E-3</v>
      </c>
      <c r="W198" s="78">
        <f t="shared" si="185"/>
        <v>0</v>
      </c>
      <c r="X198" s="78">
        <f t="shared" si="186"/>
        <v>0</v>
      </c>
      <c r="Y198" s="78">
        <f t="shared" si="187"/>
        <v>0</v>
      </c>
      <c r="Z198" s="78">
        <f t="shared" si="188"/>
        <v>0.33356647500000003</v>
      </c>
      <c r="AA198" s="78">
        <f t="shared" si="189"/>
        <v>0.96734280000000006</v>
      </c>
      <c r="AB198" s="78">
        <f t="shared" si="190"/>
        <v>6.8000005099999993E-3</v>
      </c>
      <c r="AC198" s="83">
        <f t="shared" si="191"/>
        <v>2.8381081188500001</v>
      </c>
      <c r="AE198" s="103">
        <v>238</v>
      </c>
      <c r="AF198" s="34">
        <v>1.023600928</v>
      </c>
      <c r="AG198" s="34">
        <v>0.49851803</v>
      </c>
      <c r="AH198" s="34">
        <v>8.2798853399999994E-3</v>
      </c>
      <c r="AI198" s="34">
        <v>0</v>
      </c>
      <c r="AJ198" s="34">
        <v>0</v>
      </c>
      <c r="AK198" s="34">
        <v>0</v>
      </c>
      <c r="AL198" s="34">
        <v>0.33356647499999997</v>
      </c>
      <c r="AM198" s="34">
        <v>0.96734279999999995</v>
      </c>
      <c r="AN198" s="34">
        <v>0</v>
      </c>
      <c r="AP198" s="103">
        <v>238</v>
      </c>
      <c r="AQ198" s="34">
        <f t="shared" si="200"/>
        <v>0</v>
      </c>
      <c r="AR198" s="34">
        <f t="shared" si="201"/>
        <v>0</v>
      </c>
      <c r="AS198" s="34">
        <f t="shared" si="202"/>
        <v>1.7347234759768071E-18</v>
      </c>
      <c r="AT198" s="34">
        <f t="shared" si="203"/>
        <v>0</v>
      </c>
      <c r="AU198" s="34">
        <f t="shared" si="209"/>
        <v>0</v>
      </c>
      <c r="AV198" s="34">
        <f t="shared" si="204"/>
        <v>0</v>
      </c>
      <c r="AW198" s="34">
        <f t="shared" si="205"/>
        <v>5.5511151231257827E-17</v>
      </c>
      <c r="AX198" s="34">
        <f t="shared" si="206"/>
        <v>1.1102230246251565E-16</v>
      </c>
      <c r="AY198" s="34">
        <f t="shared" si="207"/>
        <v>6.8000005099999993E-3</v>
      </c>
    </row>
    <row r="199" spans="6:51">
      <c r="F199" s="82">
        <v>267</v>
      </c>
      <c r="G199" s="78">
        <f>Inputs!C198</f>
        <v>10.919948</v>
      </c>
      <c r="H199" s="78">
        <f>Inputs!D198</f>
        <v>4.5672670000000002</v>
      </c>
      <c r="I199" s="78">
        <f>Inputs!E198</f>
        <v>0.65209322999999997</v>
      </c>
      <c r="J199" s="78">
        <f>Inputs!F198</f>
        <v>1.2835639999999999E-4</v>
      </c>
      <c r="K199" s="78">
        <f>Inputs!G198</f>
        <v>1.2742302000000001</v>
      </c>
      <c r="L199" s="78">
        <f t="shared" si="181"/>
        <v>1.2762839024000001E-2</v>
      </c>
      <c r="M199" s="78">
        <f>Inputs!H198</f>
        <v>1.8378321</v>
      </c>
      <c r="N199" s="78">
        <f>Inputs!I198</f>
        <v>1.5315264</v>
      </c>
      <c r="O199" s="78">
        <f>Inputs!J198</f>
        <v>1.3783741</v>
      </c>
      <c r="P199" s="83">
        <f>Inputs!K198</f>
        <v>0</v>
      </c>
      <c r="Q199" s="83">
        <f t="shared" si="208"/>
        <v>22.161399386399999</v>
      </c>
      <c r="R199" s="83"/>
      <c r="S199" s="82">
        <v>239</v>
      </c>
      <c r="T199" s="78">
        <f t="shared" si="182"/>
        <v>0.68079056000000004</v>
      </c>
      <c r="U199" s="78">
        <f t="shared" si="183"/>
        <v>0.95078339499999998</v>
      </c>
      <c r="V199" s="78">
        <f t="shared" si="184"/>
        <v>0.12420580320000001</v>
      </c>
      <c r="W199" s="78">
        <f t="shared" si="185"/>
        <v>0</v>
      </c>
      <c r="X199" s="78">
        <f t="shared" si="186"/>
        <v>0</v>
      </c>
      <c r="Y199" s="78">
        <f t="shared" si="187"/>
        <v>0.65586460000000002</v>
      </c>
      <c r="Z199" s="78">
        <f t="shared" si="188"/>
        <v>0</v>
      </c>
      <c r="AA199" s="78">
        <f t="shared" si="189"/>
        <v>0.18296637999999998</v>
      </c>
      <c r="AB199" s="78">
        <f t="shared" si="190"/>
        <v>0.51000003400000005</v>
      </c>
      <c r="AC199" s="83">
        <f t="shared" si="191"/>
        <v>3.1046107721999996</v>
      </c>
      <c r="AE199" s="103">
        <v>239</v>
      </c>
      <c r="AF199" s="34">
        <v>0.68079056000000004</v>
      </c>
      <c r="AG199" s="34">
        <v>0.95078339499999998</v>
      </c>
      <c r="AH199" s="34">
        <v>0.12420580320000001</v>
      </c>
      <c r="AI199" s="34">
        <v>0</v>
      </c>
      <c r="AJ199" s="34">
        <v>0</v>
      </c>
      <c r="AK199" s="34">
        <v>1.3225899999999999</v>
      </c>
      <c r="AL199" s="34">
        <v>0</v>
      </c>
      <c r="AM199" s="34">
        <v>0.18296638000000001</v>
      </c>
      <c r="AN199" s="34">
        <v>0</v>
      </c>
      <c r="AP199" s="103">
        <v>239</v>
      </c>
      <c r="AQ199" s="34">
        <f t="shared" si="200"/>
        <v>0</v>
      </c>
      <c r="AR199" s="34">
        <f t="shared" si="201"/>
        <v>0</v>
      </c>
      <c r="AS199" s="34">
        <f t="shared" si="202"/>
        <v>0</v>
      </c>
      <c r="AT199" s="34">
        <f t="shared" si="203"/>
        <v>0</v>
      </c>
      <c r="AU199" s="34">
        <f t="shared" si="209"/>
        <v>0</v>
      </c>
      <c r="AV199" s="34">
        <f t="shared" si="204"/>
        <v>-0.66672539999999991</v>
      </c>
      <c r="AW199" s="34">
        <f t="shared" si="205"/>
        <v>0</v>
      </c>
      <c r="AX199" s="34">
        <f t="shared" si="206"/>
        <v>-2.7755575615628914E-17</v>
      </c>
      <c r="AY199" s="34">
        <f t="shared" si="207"/>
        <v>0.51000003400000005</v>
      </c>
    </row>
    <row r="200" spans="6:51">
      <c r="F200" s="82">
        <v>268</v>
      </c>
      <c r="G200" s="78">
        <f>Inputs!C199</f>
        <v>10.536892999999999</v>
      </c>
      <c r="H200" s="78">
        <f>Inputs!D199</f>
        <v>5.7159440000000004</v>
      </c>
      <c r="I200" s="78">
        <f>Inputs!E199</f>
        <v>1.1725045000000001</v>
      </c>
      <c r="J200" s="78">
        <f>Inputs!F199</f>
        <v>1.4839280000000001E-4</v>
      </c>
      <c r="K200" s="78">
        <f>Inputs!G199</f>
        <v>1.6126971999999999</v>
      </c>
      <c r="L200" s="78">
        <f t="shared" si="181"/>
        <v>1.6150714848E-2</v>
      </c>
      <c r="M200" s="78">
        <f>Inputs!H199</f>
        <v>1.5179343000000001</v>
      </c>
      <c r="N200" s="78">
        <f>Inputs!I199</f>
        <v>1.2171808</v>
      </c>
      <c r="O200" s="78">
        <f>Inputs!J199</f>
        <v>1.5315266000000001</v>
      </c>
      <c r="P200" s="83">
        <f>Inputs!K199</f>
        <v>0</v>
      </c>
      <c r="Q200" s="83">
        <f t="shared" si="208"/>
        <v>23.304828792799999</v>
      </c>
      <c r="R200" s="83"/>
      <c r="S200" s="82">
        <v>240</v>
      </c>
      <c r="T200" s="78">
        <f t="shared" si="182"/>
        <v>1.2963456000000002E-2</v>
      </c>
      <c r="U200" s="78">
        <f t="shared" si="183"/>
        <v>0</v>
      </c>
      <c r="V200" s="78">
        <f t="shared" si="184"/>
        <v>0</v>
      </c>
      <c r="W200" s="78">
        <f t="shared" si="185"/>
        <v>0</v>
      </c>
      <c r="X200" s="78">
        <f t="shared" si="186"/>
        <v>0</v>
      </c>
      <c r="Y200" s="78">
        <f t="shared" si="187"/>
        <v>0</v>
      </c>
      <c r="Z200" s="78">
        <f t="shared" si="188"/>
        <v>0</v>
      </c>
      <c r="AA200" s="78">
        <f t="shared" si="189"/>
        <v>0</v>
      </c>
      <c r="AB200" s="78">
        <f t="shared" si="190"/>
        <v>0</v>
      </c>
      <c r="AC200" s="83">
        <f t="shared" si="191"/>
        <v>1.2963456000000002E-2</v>
      </c>
      <c r="AE200" s="103">
        <v>240</v>
      </c>
      <c r="AF200" s="34">
        <v>1.2963456E-2</v>
      </c>
      <c r="AG200" s="34">
        <v>0</v>
      </c>
      <c r="AH200" s="34">
        <v>0</v>
      </c>
      <c r="AI200" s="34">
        <v>0</v>
      </c>
      <c r="AJ200" s="34">
        <v>0</v>
      </c>
      <c r="AK200" s="34">
        <v>0</v>
      </c>
      <c r="AL200" s="34">
        <v>0</v>
      </c>
      <c r="AM200" s="34">
        <v>0</v>
      </c>
      <c r="AN200" s="34">
        <v>0</v>
      </c>
      <c r="AP200" s="103">
        <v>240</v>
      </c>
      <c r="AQ200" s="34">
        <f t="shared" si="200"/>
        <v>1.7347234759768071E-18</v>
      </c>
      <c r="AR200" s="34">
        <f t="shared" si="201"/>
        <v>0</v>
      </c>
      <c r="AS200" s="34">
        <f t="shared" si="202"/>
        <v>0</v>
      </c>
      <c r="AT200" s="34">
        <f t="shared" si="203"/>
        <v>0</v>
      </c>
      <c r="AU200" s="34">
        <f t="shared" si="209"/>
        <v>0</v>
      </c>
      <c r="AV200" s="34">
        <f t="shared" si="204"/>
        <v>0</v>
      </c>
      <c r="AW200" s="34">
        <f t="shared" si="205"/>
        <v>0</v>
      </c>
      <c r="AX200" s="34">
        <f t="shared" si="206"/>
        <v>0</v>
      </c>
      <c r="AY200" s="34">
        <f t="shared" si="207"/>
        <v>0</v>
      </c>
    </row>
    <row r="201" spans="6:51">
      <c r="F201" s="82">
        <v>269</v>
      </c>
      <c r="G201" s="78">
        <f>Inputs!C200</f>
        <v>22.738320999999999</v>
      </c>
      <c r="H201" s="78">
        <f>Inputs!D200</f>
        <v>11.535778000000001</v>
      </c>
      <c r="I201" s="78">
        <f>Inputs!E200</f>
        <v>1.7968502</v>
      </c>
      <c r="J201" s="78">
        <f>Inputs!F200</f>
        <v>0</v>
      </c>
      <c r="K201" s="78">
        <f>Inputs!G200</f>
        <v>0</v>
      </c>
      <c r="L201" s="78">
        <f t="shared" ref="L201:L264" si="210">W214+X214</f>
        <v>0</v>
      </c>
      <c r="M201" s="78">
        <f>Inputs!H200</f>
        <v>7.872312</v>
      </c>
      <c r="N201" s="78">
        <f>Inputs!I200</f>
        <v>12.85811</v>
      </c>
      <c r="O201" s="78">
        <f>Inputs!J200</f>
        <v>5.4742290000000002</v>
      </c>
      <c r="P201" s="83">
        <f>Inputs!K200</f>
        <v>0</v>
      </c>
      <c r="Q201" s="83">
        <f t="shared" si="208"/>
        <v>62.275600200000007</v>
      </c>
      <c r="R201" s="83"/>
      <c r="S201" s="82">
        <v>241</v>
      </c>
      <c r="T201" s="78">
        <f t="shared" si="182"/>
        <v>0.465743568</v>
      </c>
      <c r="U201" s="78">
        <f t="shared" si="183"/>
        <v>0.47652458599999997</v>
      </c>
      <c r="V201" s="78">
        <f t="shared" si="184"/>
        <v>9.3148704000000013E-3</v>
      </c>
      <c r="W201" s="78">
        <f t="shared" si="185"/>
        <v>4.5950068800000011E-5</v>
      </c>
      <c r="X201" s="78">
        <f t="shared" si="186"/>
        <v>7.4125880000000005E-2</v>
      </c>
      <c r="Y201" s="78">
        <f t="shared" si="187"/>
        <v>0</v>
      </c>
      <c r="Z201" s="78">
        <f t="shared" si="188"/>
        <v>0</v>
      </c>
      <c r="AA201" s="78">
        <f t="shared" si="189"/>
        <v>0</v>
      </c>
      <c r="AB201" s="78">
        <f t="shared" si="190"/>
        <v>0.51000003400000005</v>
      </c>
      <c r="AC201" s="83">
        <f t="shared" si="191"/>
        <v>1.5357548884688002</v>
      </c>
      <c r="AE201" s="103">
        <v>241</v>
      </c>
      <c r="AF201" s="34">
        <v>0.465743568</v>
      </c>
      <c r="AG201" s="34">
        <v>0.47652458600000003</v>
      </c>
      <c r="AH201" s="34">
        <v>9.3148703999999995E-3</v>
      </c>
      <c r="AI201" s="34">
        <v>4.5950068799999998E-5</v>
      </c>
      <c r="AJ201" s="34">
        <v>0.13007667000000001</v>
      </c>
      <c r="AK201" s="34">
        <v>0</v>
      </c>
      <c r="AL201" s="34">
        <v>0</v>
      </c>
      <c r="AM201" s="34">
        <v>0</v>
      </c>
      <c r="AN201" s="34">
        <v>0</v>
      </c>
      <c r="AP201" s="103">
        <v>241</v>
      </c>
      <c r="AQ201" s="34">
        <f t="shared" si="200"/>
        <v>0</v>
      </c>
      <c r="AR201" s="34">
        <f t="shared" si="201"/>
        <v>-5.5511151231257827E-17</v>
      </c>
      <c r="AS201" s="34">
        <f t="shared" si="202"/>
        <v>1.7347234759768071E-18</v>
      </c>
      <c r="AT201" s="34">
        <f t="shared" si="203"/>
        <v>1.3552527156068805E-20</v>
      </c>
      <c r="AU201" s="34">
        <f t="shared" si="209"/>
        <v>-5.595079E-2</v>
      </c>
      <c r="AV201" s="34">
        <f t="shared" si="204"/>
        <v>0</v>
      </c>
      <c r="AW201" s="34">
        <f t="shared" si="205"/>
        <v>0</v>
      </c>
      <c r="AX201" s="34">
        <f t="shared" si="206"/>
        <v>0</v>
      </c>
      <c r="AY201" s="34">
        <f t="shared" si="207"/>
        <v>0.51000003400000005</v>
      </c>
    </row>
    <row r="202" spans="6:51">
      <c r="F202" s="82">
        <v>270</v>
      </c>
      <c r="G202" s="78">
        <f>Inputs!C201</f>
        <v>4.8919240000000004</v>
      </c>
      <c r="H202" s="78">
        <f>Inputs!D201</f>
        <v>1.6335</v>
      </c>
      <c r="I202" s="78">
        <f>Inputs!E201</f>
        <v>0.67283870000000001</v>
      </c>
      <c r="J202" s="78">
        <f>Inputs!F201</f>
        <v>8.4801550000000001E-5</v>
      </c>
      <c r="K202" s="78">
        <f>Inputs!G201</f>
        <v>0.62537335999999999</v>
      </c>
      <c r="L202" s="78">
        <f t="shared" si="210"/>
        <v>6.2673018480000004E-3</v>
      </c>
      <c r="M202" s="78">
        <f>Inputs!H201</f>
        <v>12.382391</v>
      </c>
      <c r="N202" s="78">
        <f>Inputs!I201</f>
        <v>7.54915</v>
      </c>
      <c r="O202" s="78">
        <f>Inputs!J201</f>
        <v>6.4706999999999999</v>
      </c>
      <c r="P202" s="83">
        <f>Inputs!K201</f>
        <v>0.5</v>
      </c>
      <c r="Q202" s="83">
        <f t="shared" si="208"/>
        <v>34.725961861549997</v>
      </c>
      <c r="R202" s="83"/>
      <c r="S202" s="82">
        <v>242</v>
      </c>
      <c r="T202" s="78">
        <f t="shared" si="182"/>
        <v>0.465743568</v>
      </c>
      <c r="U202" s="78">
        <f t="shared" si="183"/>
        <v>0.47652458599999997</v>
      </c>
      <c r="V202" s="78">
        <f t="shared" si="184"/>
        <v>0</v>
      </c>
      <c r="W202" s="78">
        <f t="shared" si="185"/>
        <v>3.4462548800000008E-5</v>
      </c>
      <c r="X202" s="78">
        <f t="shared" si="186"/>
        <v>3.7062940000000003E-2</v>
      </c>
      <c r="Y202" s="78">
        <f t="shared" si="187"/>
        <v>0</v>
      </c>
      <c r="Z202" s="78">
        <f t="shared" si="188"/>
        <v>0</v>
      </c>
      <c r="AA202" s="78">
        <f t="shared" si="189"/>
        <v>0</v>
      </c>
      <c r="AB202" s="78">
        <f t="shared" si="190"/>
        <v>0</v>
      </c>
      <c r="AC202" s="83">
        <f t="shared" si="191"/>
        <v>0.97936555654879998</v>
      </c>
      <c r="AE202" s="103">
        <v>242</v>
      </c>
      <c r="AF202" s="34">
        <v>0.465743568</v>
      </c>
      <c r="AG202" s="34">
        <v>0.47652458600000003</v>
      </c>
      <c r="AH202" s="34">
        <v>0</v>
      </c>
      <c r="AI202" s="34">
        <v>3.4462548800000002E-5</v>
      </c>
      <c r="AJ202" s="34">
        <v>8.1570149999999994E-2</v>
      </c>
      <c r="AK202" s="34">
        <v>0</v>
      </c>
      <c r="AL202" s="34">
        <v>0</v>
      </c>
      <c r="AM202" s="34">
        <v>0</v>
      </c>
      <c r="AN202" s="34">
        <v>0</v>
      </c>
      <c r="AP202" s="103">
        <v>242</v>
      </c>
      <c r="AQ202" s="34">
        <f t="shared" si="200"/>
        <v>0</v>
      </c>
      <c r="AR202" s="34">
        <f t="shared" si="201"/>
        <v>-5.5511151231257827E-17</v>
      </c>
      <c r="AS202" s="34">
        <f t="shared" si="202"/>
        <v>0</v>
      </c>
      <c r="AT202" s="34">
        <f t="shared" si="203"/>
        <v>6.7762635780344027E-21</v>
      </c>
      <c r="AU202" s="34">
        <f t="shared" si="209"/>
        <v>-4.4507209999999992E-2</v>
      </c>
      <c r="AV202" s="34">
        <f t="shared" si="204"/>
        <v>0</v>
      </c>
      <c r="AW202" s="34">
        <f t="shared" si="205"/>
        <v>0</v>
      </c>
      <c r="AX202" s="34">
        <f t="shared" si="206"/>
        <v>0</v>
      </c>
      <c r="AY202" s="34">
        <f t="shared" si="207"/>
        <v>0</v>
      </c>
    </row>
    <row r="203" spans="6:51">
      <c r="F203" s="82">
        <v>272</v>
      </c>
      <c r="G203" s="78">
        <f>Inputs!C202</f>
        <v>2.0582101000000002</v>
      </c>
      <c r="H203" s="78">
        <f>Inputs!D202</f>
        <v>0</v>
      </c>
      <c r="I203" s="78">
        <f>Inputs!E202</f>
        <v>0</v>
      </c>
      <c r="J203" s="78">
        <f>Inputs!F202</f>
        <v>0</v>
      </c>
      <c r="K203" s="78">
        <f>Inputs!G202</f>
        <v>0</v>
      </c>
      <c r="L203" s="78">
        <f t="shared" si="210"/>
        <v>0</v>
      </c>
      <c r="M203" s="78">
        <f>Inputs!H202</f>
        <v>2.6546460000000001E-2</v>
      </c>
      <c r="N203" s="78">
        <f>Inputs!I202</f>
        <v>0</v>
      </c>
      <c r="O203" s="78">
        <f>Inputs!J202</f>
        <v>4.1351213999999997E-2</v>
      </c>
      <c r="P203" s="83">
        <f>Inputs!K202</f>
        <v>0.5</v>
      </c>
      <c r="Q203" s="83">
        <f t="shared" si="208"/>
        <v>2.6261077740000003</v>
      </c>
      <c r="R203" s="83"/>
      <c r="S203" s="82">
        <v>243</v>
      </c>
      <c r="T203" s="78">
        <f t="shared" si="182"/>
        <v>4.484937600000001E-2</v>
      </c>
      <c r="U203" s="78">
        <f t="shared" si="183"/>
        <v>0</v>
      </c>
      <c r="V203" s="78">
        <f t="shared" si="184"/>
        <v>0.291288186</v>
      </c>
      <c r="W203" s="78">
        <f t="shared" si="185"/>
        <v>0</v>
      </c>
      <c r="X203" s="78">
        <f t="shared" si="186"/>
        <v>0</v>
      </c>
      <c r="Y203" s="78">
        <f t="shared" si="187"/>
        <v>0</v>
      </c>
      <c r="Z203" s="78">
        <f t="shared" si="188"/>
        <v>0.98827500000000013</v>
      </c>
      <c r="AA203" s="78">
        <f t="shared" si="189"/>
        <v>0.86837549999999997</v>
      </c>
      <c r="AB203" s="78">
        <f t="shared" si="190"/>
        <v>0.51000003400000005</v>
      </c>
      <c r="AC203" s="83">
        <f t="shared" si="191"/>
        <v>2.7027880959999999</v>
      </c>
      <c r="AE203" s="103">
        <v>243</v>
      </c>
      <c r="AF203" s="34">
        <v>4.4849376000000003E-2</v>
      </c>
      <c r="AG203" s="34">
        <v>0</v>
      </c>
      <c r="AH203" s="34">
        <v>0.291288186</v>
      </c>
      <c r="AI203" s="34">
        <v>0</v>
      </c>
      <c r="AJ203" s="34">
        <v>0</v>
      </c>
      <c r="AK203" s="34">
        <v>0</v>
      </c>
      <c r="AL203" s="34">
        <v>0.98827500000000001</v>
      </c>
      <c r="AM203" s="34">
        <v>0.86837549999999997</v>
      </c>
      <c r="AN203" s="34">
        <v>0</v>
      </c>
      <c r="AP203" s="103">
        <v>243</v>
      </c>
      <c r="AQ203" s="34">
        <f t="shared" si="200"/>
        <v>6.9388939039072284E-18</v>
      </c>
      <c r="AR203" s="34">
        <f t="shared" si="201"/>
        <v>0</v>
      </c>
      <c r="AS203" s="34">
        <f t="shared" si="202"/>
        <v>0</v>
      </c>
      <c r="AT203" s="34">
        <f t="shared" si="203"/>
        <v>0</v>
      </c>
      <c r="AU203" s="34">
        <f t="shared" si="209"/>
        <v>0</v>
      </c>
      <c r="AV203" s="34">
        <f t="shared" si="204"/>
        <v>0</v>
      </c>
      <c r="AW203" s="34">
        <f t="shared" si="205"/>
        <v>1.1102230246251565E-16</v>
      </c>
      <c r="AX203" s="34">
        <f t="shared" si="206"/>
        <v>0</v>
      </c>
      <c r="AY203" s="34">
        <f t="shared" si="207"/>
        <v>0.51000003400000005</v>
      </c>
    </row>
    <row r="204" spans="6:51">
      <c r="F204" s="82">
        <v>273</v>
      </c>
      <c r="G204" s="78">
        <f>Inputs!C203</f>
        <v>4.3124393999999997</v>
      </c>
      <c r="H204" s="78">
        <f>Inputs!D203</f>
        <v>5.4532765999999997</v>
      </c>
      <c r="I204" s="78">
        <f>Inputs!E203</f>
        <v>0.51291900000000001</v>
      </c>
      <c r="J204" s="78">
        <f>Inputs!F203</f>
        <v>6.6646580000000004E-4</v>
      </c>
      <c r="K204" s="78">
        <f>Inputs!G203</f>
        <v>5.2929554000000003</v>
      </c>
      <c r="L204" s="78">
        <f t="shared" si="210"/>
        <v>5.3036188528000003E-2</v>
      </c>
      <c r="M204" s="78">
        <f>Inputs!H203</f>
        <v>0</v>
      </c>
      <c r="N204" s="78">
        <f>Inputs!I203</f>
        <v>29.40531</v>
      </c>
      <c r="O204" s="78">
        <f>Inputs!J203</f>
        <v>5.8534955999999996</v>
      </c>
      <c r="P204" s="83">
        <f>Inputs!K203</f>
        <v>0.5</v>
      </c>
      <c r="Q204" s="83">
        <f t="shared" si="208"/>
        <v>51.331062465800002</v>
      </c>
      <c r="R204" s="83"/>
      <c r="S204" s="82">
        <v>260</v>
      </c>
      <c r="T204" s="78">
        <f t="shared" si="182"/>
        <v>0.26397361600000002</v>
      </c>
      <c r="U204" s="78">
        <f t="shared" si="183"/>
        <v>0</v>
      </c>
      <c r="V204" s="78">
        <f t="shared" si="184"/>
        <v>0</v>
      </c>
      <c r="W204" s="78">
        <f t="shared" si="185"/>
        <v>0</v>
      </c>
      <c r="X204" s="78">
        <f t="shared" si="186"/>
        <v>0</v>
      </c>
      <c r="Y204" s="78">
        <f t="shared" si="187"/>
        <v>1.4708784000000001E-2</v>
      </c>
      <c r="Z204" s="78">
        <f t="shared" si="188"/>
        <v>3.6771960000000006E-3</v>
      </c>
      <c r="AA204" s="78">
        <f t="shared" si="189"/>
        <v>1.2257320000000002E-2</v>
      </c>
      <c r="AB204" s="78">
        <f t="shared" si="190"/>
        <v>0</v>
      </c>
      <c r="AC204" s="83">
        <f t="shared" si="191"/>
        <v>0.29461691600000001</v>
      </c>
      <c r="AE204" s="103">
        <v>260</v>
      </c>
      <c r="AF204" s="34">
        <v>0.26397361600000002</v>
      </c>
      <c r="AG204" s="34">
        <v>0</v>
      </c>
      <c r="AH204" s="34">
        <v>0</v>
      </c>
      <c r="AI204" s="34">
        <v>0</v>
      </c>
      <c r="AJ204" s="34">
        <v>0</v>
      </c>
      <c r="AK204" s="34">
        <v>1.7168105999999999E-2</v>
      </c>
      <c r="AL204" s="34">
        <v>3.6771960000000002E-3</v>
      </c>
      <c r="AM204" s="34">
        <v>1.225732E-2</v>
      </c>
      <c r="AN204" s="34">
        <v>0</v>
      </c>
      <c r="AP204" s="103">
        <v>260</v>
      </c>
      <c r="AQ204" s="34">
        <f t="shared" si="200"/>
        <v>0</v>
      </c>
      <c r="AR204" s="34">
        <f t="shared" si="201"/>
        <v>0</v>
      </c>
      <c r="AS204" s="34">
        <f t="shared" si="202"/>
        <v>0</v>
      </c>
      <c r="AT204" s="34">
        <f t="shared" si="203"/>
        <v>0</v>
      </c>
      <c r="AU204" s="34">
        <f t="shared" si="209"/>
        <v>0</v>
      </c>
      <c r="AV204" s="34">
        <f t="shared" si="204"/>
        <v>-2.4593219999999982E-3</v>
      </c>
      <c r="AW204" s="34">
        <f t="shared" si="205"/>
        <v>4.3368086899420177E-19</v>
      </c>
      <c r="AX204" s="34">
        <f t="shared" si="206"/>
        <v>1.7347234759768071E-18</v>
      </c>
      <c r="AY204" s="34">
        <f t="shared" si="207"/>
        <v>0</v>
      </c>
    </row>
    <row r="205" spans="6:51">
      <c r="F205" s="82">
        <v>274</v>
      </c>
      <c r="G205" s="78">
        <f>Inputs!C204</f>
        <v>11.434500999999999</v>
      </c>
      <c r="H205" s="78">
        <f>Inputs!D204</f>
        <v>10.333958000000001</v>
      </c>
      <c r="I205" s="78">
        <f>Inputs!E204</f>
        <v>4.081137</v>
      </c>
      <c r="J205" s="78">
        <f>Inputs!F204</f>
        <v>0</v>
      </c>
      <c r="K205" s="78">
        <f>Inputs!G204</f>
        <v>0</v>
      </c>
      <c r="L205" s="78">
        <f t="shared" si="210"/>
        <v>0</v>
      </c>
      <c r="M205" s="78">
        <f>Inputs!H204</f>
        <v>1.1125795999999999</v>
      </c>
      <c r="N205" s="78">
        <f>Inputs!I204</f>
        <v>1.5553701</v>
      </c>
      <c r="O205" s="78">
        <f>Inputs!J204</f>
        <v>1.4964054</v>
      </c>
      <c r="P205" s="83">
        <f>Inputs!K204</f>
        <v>3.0000002000000001</v>
      </c>
      <c r="Q205" s="83">
        <f t="shared" si="208"/>
        <v>33.013951300000002</v>
      </c>
      <c r="R205" s="83"/>
      <c r="S205" s="82">
        <v>261</v>
      </c>
      <c r="T205" s="78">
        <f t="shared" si="182"/>
        <v>0</v>
      </c>
      <c r="U205" s="78">
        <f t="shared" si="183"/>
        <v>0</v>
      </c>
      <c r="V205" s="78">
        <f t="shared" si="184"/>
        <v>0</v>
      </c>
      <c r="W205" s="78">
        <f t="shared" si="185"/>
        <v>0</v>
      </c>
      <c r="X205" s="78">
        <f t="shared" si="186"/>
        <v>0</v>
      </c>
      <c r="Y205" s="78">
        <f t="shared" si="187"/>
        <v>0</v>
      </c>
      <c r="Z205" s="78">
        <f t="shared" si="188"/>
        <v>0</v>
      </c>
      <c r="AA205" s="78">
        <f t="shared" si="189"/>
        <v>0</v>
      </c>
      <c r="AB205" s="78">
        <f t="shared" si="190"/>
        <v>0</v>
      </c>
      <c r="AC205" s="83">
        <f t="shared" si="191"/>
        <v>0</v>
      </c>
      <c r="AE205" s="103">
        <v>261</v>
      </c>
      <c r="AF205" s="34">
        <v>0</v>
      </c>
      <c r="AG205" s="34">
        <v>0</v>
      </c>
      <c r="AH205" s="34">
        <v>0</v>
      </c>
      <c r="AI205" s="34">
        <v>0</v>
      </c>
      <c r="AJ205" s="34">
        <v>0</v>
      </c>
      <c r="AK205" s="34">
        <v>0</v>
      </c>
      <c r="AL205" s="34">
        <v>0</v>
      </c>
      <c r="AM205" s="34">
        <v>0</v>
      </c>
      <c r="AN205" s="34">
        <v>0</v>
      </c>
      <c r="AP205" s="103">
        <v>261</v>
      </c>
      <c r="AQ205" s="34">
        <f t="shared" si="200"/>
        <v>0</v>
      </c>
      <c r="AR205" s="34">
        <f t="shared" si="201"/>
        <v>0</v>
      </c>
      <c r="AS205" s="34">
        <f t="shared" si="202"/>
        <v>0</v>
      </c>
      <c r="AT205" s="34">
        <f t="shared" si="203"/>
        <v>0</v>
      </c>
      <c r="AU205" s="34">
        <f t="shared" si="209"/>
        <v>0</v>
      </c>
      <c r="AV205" s="34">
        <f t="shared" si="204"/>
        <v>0</v>
      </c>
      <c r="AW205" s="34">
        <f t="shared" si="205"/>
        <v>0</v>
      </c>
      <c r="AX205" s="34">
        <f t="shared" si="206"/>
        <v>0</v>
      </c>
      <c r="AY205" s="34">
        <f t="shared" si="207"/>
        <v>0</v>
      </c>
    </row>
    <row r="206" spans="6:51">
      <c r="F206" s="82">
        <v>275</v>
      </c>
      <c r="G206" s="78">
        <f>Inputs!C205</f>
        <v>8.4941999999999993</v>
      </c>
      <c r="H206" s="78">
        <f>Inputs!D205</f>
        <v>3.1853250000000002</v>
      </c>
      <c r="I206" s="78">
        <f>Inputs!E205</f>
        <v>2.0010374</v>
      </c>
      <c r="J206" s="78">
        <f>Inputs!F205</f>
        <v>0</v>
      </c>
      <c r="K206" s="78">
        <f>Inputs!G205</f>
        <v>0</v>
      </c>
      <c r="L206" s="78">
        <f t="shared" si="210"/>
        <v>0</v>
      </c>
      <c r="M206" s="78">
        <f>Inputs!H205</f>
        <v>2.9510622</v>
      </c>
      <c r="N206" s="78">
        <f>Inputs!I205</f>
        <v>0.73372910000000002</v>
      </c>
      <c r="O206" s="78">
        <f>Inputs!J205</f>
        <v>2.7788016999999998</v>
      </c>
      <c r="P206" s="83">
        <f>Inputs!K205</f>
        <v>0</v>
      </c>
      <c r="Q206" s="83">
        <f t="shared" si="208"/>
        <v>20.144155399999999</v>
      </c>
      <c r="R206" s="83"/>
      <c r="S206" s="82">
        <v>262</v>
      </c>
      <c r="T206" s="78">
        <f t="shared" si="182"/>
        <v>0</v>
      </c>
      <c r="U206" s="78">
        <f t="shared" si="183"/>
        <v>0</v>
      </c>
      <c r="V206" s="78">
        <f t="shared" si="184"/>
        <v>0</v>
      </c>
      <c r="W206" s="78">
        <f t="shared" si="185"/>
        <v>0</v>
      </c>
      <c r="X206" s="78">
        <f t="shared" si="186"/>
        <v>0</v>
      </c>
      <c r="Y206" s="78">
        <f t="shared" si="187"/>
        <v>0</v>
      </c>
      <c r="Z206" s="78">
        <f t="shared" si="188"/>
        <v>0</v>
      </c>
      <c r="AA206" s="78">
        <f t="shared" si="189"/>
        <v>0</v>
      </c>
      <c r="AB206" s="78">
        <f t="shared" si="190"/>
        <v>0</v>
      </c>
      <c r="AC206" s="83">
        <f t="shared" si="191"/>
        <v>0</v>
      </c>
      <c r="AE206" s="103">
        <v>262</v>
      </c>
      <c r="AF206" s="34">
        <v>0</v>
      </c>
      <c r="AG206" s="34">
        <v>0</v>
      </c>
      <c r="AH206" s="34">
        <v>0</v>
      </c>
      <c r="AI206" s="34">
        <v>0</v>
      </c>
      <c r="AJ206" s="34">
        <v>0</v>
      </c>
      <c r="AK206" s="34">
        <v>0</v>
      </c>
      <c r="AL206" s="34">
        <v>0</v>
      </c>
      <c r="AM206" s="34">
        <v>0</v>
      </c>
      <c r="AN206" s="34">
        <v>0</v>
      </c>
      <c r="AP206" s="103">
        <v>262</v>
      </c>
      <c r="AQ206" s="34">
        <f t="shared" si="200"/>
        <v>0</v>
      </c>
      <c r="AR206" s="34">
        <f t="shared" si="201"/>
        <v>0</v>
      </c>
      <c r="AS206" s="34">
        <f t="shared" si="202"/>
        <v>0</v>
      </c>
      <c r="AT206" s="34">
        <f t="shared" si="203"/>
        <v>0</v>
      </c>
      <c r="AU206" s="34">
        <f t="shared" si="209"/>
        <v>0</v>
      </c>
      <c r="AV206" s="34">
        <f t="shared" si="204"/>
        <v>0</v>
      </c>
      <c r="AW206" s="34">
        <f t="shared" si="205"/>
        <v>0</v>
      </c>
      <c r="AX206" s="34">
        <f t="shared" si="206"/>
        <v>0</v>
      </c>
      <c r="AY206" s="34">
        <f t="shared" si="207"/>
        <v>0</v>
      </c>
    </row>
    <row r="207" spans="6:51">
      <c r="F207" s="82">
        <v>276</v>
      </c>
      <c r="G207" s="78">
        <f>Inputs!C206</f>
        <v>7.3638186000000001</v>
      </c>
      <c r="H207" s="78">
        <f>Inputs!D206</f>
        <v>10.291051</v>
      </c>
      <c r="I207" s="78">
        <f>Inputs!E206</f>
        <v>1.8857126</v>
      </c>
      <c r="J207" s="78">
        <f>Inputs!F206</f>
        <v>0</v>
      </c>
      <c r="K207" s="78">
        <f>Inputs!G206</f>
        <v>0</v>
      </c>
      <c r="L207" s="78">
        <f t="shared" si="210"/>
        <v>0</v>
      </c>
      <c r="M207" s="78">
        <f>Inputs!H206</f>
        <v>8.821593</v>
      </c>
      <c r="N207" s="78">
        <f>Inputs!I206</f>
        <v>17.643187000000001</v>
      </c>
      <c r="O207" s="78">
        <f>Inputs!J206</f>
        <v>15.437787</v>
      </c>
      <c r="P207" s="83">
        <f>Inputs!K206</f>
        <v>4.0000002999999999E-2</v>
      </c>
      <c r="Q207" s="83">
        <f t="shared" si="208"/>
        <v>61.483149203000004</v>
      </c>
      <c r="R207" s="83"/>
      <c r="S207" s="82">
        <v>263</v>
      </c>
      <c r="T207" s="78">
        <f t="shared" ref="T207:T212" si="211">($C$2*G195*$B$5)+($C$2*G195*$C$5)</f>
        <v>5.2272000000000004E-3</v>
      </c>
      <c r="U207" s="78">
        <f t="shared" si="183"/>
        <v>0</v>
      </c>
      <c r="V207" s="78">
        <f t="shared" si="184"/>
        <v>0</v>
      </c>
      <c r="W207" s="78">
        <f t="shared" si="185"/>
        <v>0</v>
      </c>
      <c r="X207" s="78">
        <f t="shared" si="186"/>
        <v>0</v>
      </c>
      <c r="Y207" s="78">
        <f t="shared" si="187"/>
        <v>8.1681420000000008E-4</v>
      </c>
      <c r="Z207" s="78">
        <f t="shared" si="188"/>
        <v>0</v>
      </c>
      <c r="AA207" s="78">
        <f t="shared" si="189"/>
        <v>0</v>
      </c>
      <c r="AB207" s="78">
        <f t="shared" si="190"/>
        <v>0</v>
      </c>
      <c r="AC207" s="83">
        <f t="shared" si="191"/>
        <v>6.0440142000000004E-3</v>
      </c>
      <c r="AE207" s="103">
        <v>263</v>
      </c>
      <c r="AF207" s="34">
        <v>5.2272000000000004E-3</v>
      </c>
      <c r="AG207" s="34">
        <v>0</v>
      </c>
      <c r="AH207" s="34">
        <v>0</v>
      </c>
      <c r="AI207" s="34">
        <v>0</v>
      </c>
      <c r="AJ207" s="34">
        <v>0</v>
      </c>
      <c r="AK207" s="34">
        <v>9.5338629999999996E-4</v>
      </c>
      <c r="AL207" s="34">
        <v>0</v>
      </c>
      <c r="AM207" s="34">
        <v>0</v>
      </c>
      <c r="AN207" s="34">
        <v>0</v>
      </c>
      <c r="AP207" s="103">
        <v>263</v>
      </c>
      <c r="AQ207" s="34">
        <f t="shared" si="200"/>
        <v>0</v>
      </c>
      <c r="AR207" s="34">
        <f t="shared" si="201"/>
        <v>0</v>
      </c>
      <c r="AS207" s="34">
        <f t="shared" si="202"/>
        <v>0</v>
      </c>
      <c r="AT207" s="34">
        <f t="shared" si="203"/>
        <v>0</v>
      </c>
      <c r="AU207" s="34">
        <f t="shared" si="209"/>
        <v>0</v>
      </c>
      <c r="AV207" s="34">
        <f t="shared" si="204"/>
        <v>-1.3657209999999988E-4</v>
      </c>
      <c r="AW207" s="34">
        <f t="shared" si="205"/>
        <v>0</v>
      </c>
      <c r="AX207" s="34">
        <f t="shared" si="206"/>
        <v>0</v>
      </c>
      <c r="AY207" s="34">
        <f t="shared" si="207"/>
        <v>0</v>
      </c>
    </row>
    <row r="208" spans="6:51">
      <c r="F208" s="82">
        <v>279</v>
      </c>
      <c r="G208" s="78">
        <f>Inputs!C207</f>
        <v>3.9890075</v>
      </c>
      <c r="H208" s="78">
        <f>Inputs!D207</f>
        <v>1.8225505</v>
      </c>
      <c r="I208" s="78">
        <f>Inputs!E207</f>
        <v>0</v>
      </c>
      <c r="J208" s="78">
        <f>Inputs!F207</f>
        <v>1.6376832E-4</v>
      </c>
      <c r="K208" s="78">
        <f>Inputs!G207</f>
        <v>1.8378317</v>
      </c>
      <c r="L208" s="78">
        <f t="shared" si="210"/>
        <v>1.84045199312E-2</v>
      </c>
      <c r="M208" s="78">
        <f>Inputs!H207</f>
        <v>0</v>
      </c>
      <c r="N208" s="78">
        <f>Inputs!I207</f>
        <v>3.6756635000000002</v>
      </c>
      <c r="O208" s="78">
        <f>Inputs!J207</f>
        <v>1.8378317</v>
      </c>
      <c r="P208" s="83">
        <f>Inputs!K207</f>
        <v>0.5</v>
      </c>
      <c r="Q208" s="83">
        <f t="shared" si="208"/>
        <v>13.66304866832</v>
      </c>
      <c r="R208" s="83"/>
      <c r="S208" s="82">
        <v>264</v>
      </c>
      <c r="T208" s="78">
        <f t="shared" si="211"/>
        <v>1.264982448</v>
      </c>
      <c r="U208" s="78">
        <f t="shared" si="183"/>
        <v>0.30338183000000002</v>
      </c>
      <c r="V208" s="78">
        <f t="shared" si="184"/>
        <v>0.14696167500000001</v>
      </c>
      <c r="W208" s="78">
        <f t="shared" si="185"/>
        <v>0</v>
      </c>
      <c r="X208" s="78">
        <f t="shared" si="186"/>
        <v>0</v>
      </c>
      <c r="Y208" s="78">
        <f t="shared" si="187"/>
        <v>4.9008850000000007E-3</v>
      </c>
      <c r="Z208" s="78">
        <f t="shared" si="188"/>
        <v>1.5634334E-2</v>
      </c>
      <c r="AA208" s="78">
        <f t="shared" si="189"/>
        <v>2.5014937000000001E-2</v>
      </c>
      <c r="AB208" s="78">
        <f t="shared" si="190"/>
        <v>5.0999999999999997E-2</v>
      </c>
      <c r="AC208" s="83">
        <f t="shared" si="191"/>
        <v>1.811876109</v>
      </c>
      <c r="AE208" s="103">
        <v>264</v>
      </c>
      <c r="AF208" s="34">
        <v>1.264982448</v>
      </c>
      <c r="AG208" s="34">
        <v>0.30338183000000002</v>
      </c>
      <c r="AH208" s="34">
        <v>0.14696167500000001</v>
      </c>
      <c r="AI208" s="34">
        <v>0</v>
      </c>
      <c r="AJ208" s="34">
        <v>0</v>
      </c>
      <c r="AK208" s="34">
        <v>1.2068954E-2</v>
      </c>
      <c r="AL208" s="34">
        <v>1.5634334E-2</v>
      </c>
      <c r="AM208" s="34">
        <v>2.5014937000000001E-2</v>
      </c>
      <c r="AN208" s="34">
        <v>0</v>
      </c>
      <c r="AP208" s="103">
        <v>264</v>
      </c>
      <c r="AQ208" s="34">
        <f t="shared" si="200"/>
        <v>0</v>
      </c>
      <c r="AR208" s="34">
        <f t="shared" si="201"/>
        <v>0</v>
      </c>
      <c r="AS208" s="34">
        <f t="shared" si="202"/>
        <v>0</v>
      </c>
      <c r="AT208" s="34">
        <f t="shared" si="203"/>
        <v>0</v>
      </c>
      <c r="AU208" s="34">
        <f t="shared" si="209"/>
        <v>0</v>
      </c>
      <c r="AV208" s="34">
        <f t="shared" si="204"/>
        <v>-7.1680689999999991E-3</v>
      </c>
      <c r="AW208" s="34">
        <f t="shared" si="205"/>
        <v>0</v>
      </c>
      <c r="AX208" s="34">
        <f t="shared" si="206"/>
        <v>0</v>
      </c>
      <c r="AY208" s="34">
        <f t="shared" si="207"/>
        <v>5.0999999999999997E-2</v>
      </c>
    </row>
    <row r="209" spans="6:51">
      <c r="F209" s="82">
        <v>280</v>
      </c>
      <c r="G209" s="78">
        <f>Inputs!C208</f>
        <v>0</v>
      </c>
      <c r="H209" s="78">
        <f>Inputs!D208</f>
        <v>0</v>
      </c>
      <c r="I209" s="78">
        <f>Inputs!E208</f>
        <v>0</v>
      </c>
      <c r="J209" s="78">
        <f>Inputs!F208</f>
        <v>0</v>
      </c>
      <c r="K209" s="78">
        <f>Inputs!G208</f>
        <v>0</v>
      </c>
      <c r="L209" s="78">
        <f t="shared" si="210"/>
        <v>0</v>
      </c>
      <c r="M209" s="78">
        <f>Inputs!H208</f>
        <v>0</v>
      </c>
      <c r="N209" s="78">
        <f>Inputs!I208</f>
        <v>0</v>
      </c>
      <c r="O209" s="78">
        <f>Inputs!J208</f>
        <v>0</v>
      </c>
      <c r="P209" s="83">
        <f>Inputs!K208</f>
        <v>0</v>
      </c>
      <c r="Q209" s="83">
        <f t="shared" si="208"/>
        <v>0</v>
      </c>
      <c r="R209" s="83"/>
      <c r="S209" s="82">
        <v>265</v>
      </c>
      <c r="T209" s="78">
        <f t="shared" si="211"/>
        <v>1.055371936</v>
      </c>
      <c r="U209" s="78">
        <f t="shared" si="183"/>
        <v>0.30679747000000007</v>
      </c>
      <c r="V209" s="78">
        <f t="shared" si="184"/>
        <v>0.12576644100000001</v>
      </c>
      <c r="W209" s="78">
        <f t="shared" si="185"/>
        <v>2.42234704E-5</v>
      </c>
      <c r="X209" s="78">
        <f t="shared" si="186"/>
        <v>1.4886437999999998E-2</v>
      </c>
      <c r="Y209" s="78">
        <f t="shared" si="187"/>
        <v>1.7588625000000004E-2</v>
      </c>
      <c r="Z209" s="78">
        <f t="shared" si="188"/>
        <v>6.5128165000000016E-2</v>
      </c>
      <c r="AA209" s="78">
        <f t="shared" si="189"/>
        <v>3.8824200000000003E-2</v>
      </c>
      <c r="AB209" s="78">
        <f t="shared" si="190"/>
        <v>6.8000005099999993E-3</v>
      </c>
      <c r="AC209" s="83">
        <f t="shared" si="191"/>
        <v>1.6311874989804001</v>
      </c>
      <c r="AE209" s="103">
        <v>265</v>
      </c>
      <c r="AF209" s="34">
        <v>1.055371936</v>
      </c>
      <c r="AG209" s="34">
        <v>0.30679747000000002</v>
      </c>
      <c r="AH209" s="34">
        <v>0.12576644100000001</v>
      </c>
      <c r="AI209" s="34">
        <v>2.42234704E-5</v>
      </c>
      <c r="AJ209" s="34">
        <v>2.0178600000000001E-2</v>
      </c>
      <c r="AK209" s="34">
        <v>2.8713055000000001E-2</v>
      </c>
      <c r="AL209" s="34">
        <v>6.5128165000000002E-2</v>
      </c>
      <c r="AM209" s="34">
        <v>3.8824200000000003E-2</v>
      </c>
      <c r="AN209" s="34">
        <v>0</v>
      </c>
      <c r="AP209" s="103">
        <v>265</v>
      </c>
      <c r="AQ209" s="34">
        <f t="shared" si="200"/>
        <v>0</v>
      </c>
      <c r="AR209" s="34">
        <f t="shared" si="201"/>
        <v>5.5511151231257827E-17</v>
      </c>
      <c r="AS209" s="34">
        <f t="shared" si="202"/>
        <v>0</v>
      </c>
      <c r="AT209" s="34">
        <f t="shared" si="203"/>
        <v>0</v>
      </c>
      <c r="AU209" s="34">
        <f t="shared" si="209"/>
        <v>-5.292162000000003E-3</v>
      </c>
      <c r="AV209" s="34">
        <f t="shared" si="204"/>
        <v>-1.1124429999999998E-2</v>
      </c>
      <c r="AW209" s="34">
        <f t="shared" si="205"/>
        <v>1.3877787807814457E-17</v>
      </c>
      <c r="AX209" s="34">
        <f t="shared" si="206"/>
        <v>0</v>
      </c>
      <c r="AY209" s="34">
        <f t="shared" si="207"/>
        <v>6.8000005099999993E-3</v>
      </c>
    </row>
    <row r="210" spans="6:51">
      <c r="F210" s="82">
        <v>281</v>
      </c>
      <c r="G210" s="78">
        <f>Inputs!C209</f>
        <v>7.6447797</v>
      </c>
      <c r="H210" s="78">
        <f>Inputs!D209</f>
        <v>0</v>
      </c>
      <c r="I210" s="78">
        <f>Inputs!E209</f>
        <v>1.8295201000000001</v>
      </c>
      <c r="J210" s="78">
        <f>Inputs!F209</f>
        <v>3.5601810000000003E-5</v>
      </c>
      <c r="K210" s="78">
        <f>Inputs!G209</f>
        <v>0.45945796</v>
      </c>
      <c r="L210" s="78">
        <f t="shared" si="210"/>
        <v>4.6002758895999996E-3</v>
      </c>
      <c r="M210" s="78">
        <f>Inputs!H209</f>
        <v>1.0337803000000001</v>
      </c>
      <c r="N210" s="78">
        <f>Inputs!I209</f>
        <v>1.6540486000000001</v>
      </c>
      <c r="O210" s="78">
        <f>Inputs!J209</f>
        <v>0.45945796</v>
      </c>
      <c r="P210" s="83">
        <f>Inputs!K209</f>
        <v>0</v>
      </c>
      <c r="Q210" s="83">
        <f t="shared" si="208"/>
        <v>13.08108022181</v>
      </c>
      <c r="R210" s="83"/>
      <c r="S210" s="82">
        <v>266</v>
      </c>
      <c r="T210" s="78">
        <f t="shared" si="211"/>
        <v>1.82952016</v>
      </c>
      <c r="U210" s="78">
        <f t="shared" si="183"/>
        <v>1.0413562500000002</v>
      </c>
      <c r="V210" s="78">
        <f t="shared" si="184"/>
        <v>0.34916059799999999</v>
      </c>
      <c r="W210" s="78">
        <f t="shared" si="185"/>
        <v>0</v>
      </c>
      <c r="X210" s="78">
        <f t="shared" si="186"/>
        <v>0</v>
      </c>
      <c r="Y210" s="78">
        <f t="shared" si="187"/>
        <v>1.5315266999999999E-2</v>
      </c>
      <c r="Z210" s="78">
        <f t="shared" si="188"/>
        <v>0.10210178000000003</v>
      </c>
      <c r="AA210" s="78">
        <f t="shared" si="189"/>
        <v>0.14753705</v>
      </c>
      <c r="AB210" s="78">
        <f t="shared" si="190"/>
        <v>0</v>
      </c>
      <c r="AC210" s="83">
        <f t="shared" si="191"/>
        <v>3.4849911050000002</v>
      </c>
      <c r="AE210" s="103">
        <v>266</v>
      </c>
      <c r="AF210" s="34">
        <v>1.82952016</v>
      </c>
      <c r="AG210" s="34">
        <v>1.04135625</v>
      </c>
      <c r="AH210" s="34">
        <v>0.34916059799999999</v>
      </c>
      <c r="AI210" s="34">
        <v>0</v>
      </c>
      <c r="AJ210" s="34">
        <v>0</v>
      </c>
      <c r="AK210" s="34">
        <v>3.3420339E-2</v>
      </c>
      <c r="AL210" s="34">
        <v>0.10210178</v>
      </c>
      <c r="AM210" s="34">
        <v>0.14753705</v>
      </c>
      <c r="AN210" s="34">
        <v>0</v>
      </c>
      <c r="AP210" s="103">
        <v>266</v>
      </c>
      <c r="AQ210" s="34">
        <f t="shared" si="200"/>
        <v>0</v>
      </c>
      <c r="AR210" s="34">
        <f t="shared" si="201"/>
        <v>2.2204460492503131E-16</v>
      </c>
      <c r="AS210" s="34">
        <f t="shared" si="202"/>
        <v>0</v>
      </c>
      <c r="AT210" s="34">
        <f t="shared" si="203"/>
        <v>0</v>
      </c>
      <c r="AU210" s="34">
        <f t="shared" si="209"/>
        <v>0</v>
      </c>
      <c r="AV210" s="34">
        <f t="shared" si="204"/>
        <v>-1.8105072E-2</v>
      </c>
      <c r="AW210" s="34">
        <f t="shared" si="205"/>
        <v>2.7755575615628914E-17</v>
      </c>
      <c r="AX210" s="34">
        <f t="shared" si="206"/>
        <v>0</v>
      </c>
      <c r="AY210" s="34">
        <f t="shared" si="207"/>
        <v>0</v>
      </c>
    </row>
    <row r="211" spans="6:51">
      <c r="F211" s="82">
        <v>282</v>
      </c>
      <c r="G211" s="78">
        <f>Inputs!C210</f>
        <v>4.8299326999999996</v>
      </c>
      <c r="H211" s="78">
        <f>Inputs!D210</f>
        <v>3.0415773000000002</v>
      </c>
      <c r="I211" s="78">
        <f>Inputs!E210</f>
        <v>1.0890001</v>
      </c>
      <c r="J211" s="78">
        <f>Inputs!F210</f>
        <v>3.8568632999999999E-5</v>
      </c>
      <c r="K211" s="78">
        <f>Inputs!G210</f>
        <v>0.66366153999999999</v>
      </c>
      <c r="L211" s="78">
        <f t="shared" si="210"/>
        <v>6.6427863812799992E-3</v>
      </c>
      <c r="M211" s="78">
        <f>Inputs!H210</f>
        <v>0</v>
      </c>
      <c r="N211" s="78">
        <f>Inputs!I210</f>
        <v>1.2252213999999999</v>
      </c>
      <c r="O211" s="78">
        <f>Inputs!J210</f>
        <v>1.0210178000000001</v>
      </c>
      <c r="P211" s="83">
        <f>Inputs!K210</f>
        <v>0</v>
      </c>
      <c r="Q211" s="83">
        <f t="shared" si="208"/>
        <v>11.870449408633</v>
      </c>
      <c r="R211" s="83"/>
      <c r="S211" s="82">
        <v>267</v>
      </c>
      <c r="T211" s="78">
        <f t="shared" si="211"/>
        <v>1.7471916799999998</v>
      </c>
      <c r="U211" s="78">
        <f t="shared" si="183"/>
        <v>0.77643539000000006</v>
      </c>
      <c r="V211" s="78">
        <f t="shared" si="184"/>
        <v>0.1173767814</v>
      </c>
      <c r="W211" s="78">
        <f t="shared" si="185"/>
        <v>2.0537023999999999E-5</v>
      </c>
      <c r="X211" s="78">
        <f t="shared" si="186"/>
        <v>1.2742302000000002E-2</v>
      </c>
      <c r="Y211" s="78">
        <f t="shared" si="187"/>
        <v>1.8378321E-2</v>
      </c>
      <c r="Z211" s="78">
        <f t="shared" si="188"/>
        <v>7.6576320000000003E-2</v>
      </c>
      <c r="AA211" s="78">
        <f t="shared" si="189"/>
        <v>0.13783741000000002</v>
      </c>
      <c r="AB211" s="78">
        <f t="shared" si="190"/>
        <v>0</v>
      </c>
      <c r="AC211" s="83">
        <f t="shared" si="191"/>
        <v>2.8865587414239999</v>
      </c>
      <c r="AE211" s="103">
        <v>267</v>
      </c>
      <c r="AF211" s="34">
        <v>1.74719168</v>
      </c>
      <c r="AG211" s="34">
        <v>0.77643538999999995</v>
      </c>
      <c r="AH211" s="34">
        <v>0.1173767814</v>
      </c>
      <c r="AI211" s="34">
        <v>2.0537023999999999E-5</v>
      </c>
      <c r="AJ211" s="34">
        <v>1.9059000999999999E-2</v>
      </c>
      <c r="AK211" s="34">
        <v>3.5939827000000001E-2</v>
      </c>
      <c r="AL211" s="34">
        <v>7.6576320000000003E-2</v>
      </c>
      <c r="AM211" s="34">
        <v>0.13783740999999999</v>
      </c>
      <c r="AN211" s="34">
        <v>0</v>
      </c>
      <c r="AP211" s="103">
        <v>267</v>
      </c>
      <c r="AQ211" s="34">
        <f t="shared" si="200"/>
        <v>-2.2204460492503131E-16</v>
      </c>
      <c r="AR211" s="34">
        <f t="shared" si="201"/>
        <v>1.1102230246251565E-16</v>
      </c>
      <c r="AS211" s="34">
        <f t="shared" si="202"/>
        <v>0</v>
      </c>
      <c r="AT211" s="34">
        <f t="shared" si="203"/>
        <v>0</v>
      </c>
      <c r="AU211" s="34">
        <f t="shared" si="209"/>
        <v>-6.3166989999999968E-3</v>
      </c>
      <c r="AV211" s="34">
        <f t="shared" si="204"/>
        <v>-1.7561506000000001E-2</v>
      </c>
      <c r="AW211" s="34">
        <f t="shared" si="205"/>
        <v>0</v>
      </c>
      <c r="AX211" s="34">
        <f t="shared" si="206"/>
        <v>2.7755575615628914E-17</v>
      </c>
      <c r="AY211" s="34">
        <f t="shared" si="207"/>
        <v>0</v>
      </c>
    </row>
    <row r="212" spans="6:51">
      <c r="F212" s="82">
        <v>283</v>
      </c>
      <c r="G212" s="78">
        <f>Inputs!C211</f>
        <v>11.434500999999999</v>
      </c>
      <c r="H212" s="78">
        <f>Inputs!D211</f>
        <v>7.8408011999999996</v>
      </c>
      <c r="I212" s="78">
        <f>Inputs!E211</f>
        <v>3.8795625999999999</v>
      </c>
      <c r="J212" s="78">
        <f>Inputs!F211</f>
        <v>0</v>
      </c>
      <c r="K212" s="78">
        <f>Inputs!G211</f>
        <v>0</v>
      </c>
      <c r="L212" s="78">
        <f t="shared" si="210"/>
        <v>0</v>
      </c>
      <c r="M212" s="78">
        <f>Inputs!H211</f>
        <v>0.81681409999999999</v>
      </c>
      <c r="N212" s="78">
        <f>Inputs!I211</f>
        <v>1.6336282</v>
      </c>
      <c r="O212" s="78">
        <f>Inputs!J211</f>
        <v>0.81681409999999999</v>
      </c>
      <c r="P212" s="83">
        <f>Inputs!K211</f>
        <v>0.3</v>
      </c>
      <c r="Q212" s="83">
        <f t="shared" si="208"/>
        <v>26.722121199999997</v>
      </c>
      <c r="R212" s="83"/>
      <c r="S212" s="82">
        <v>268</v>
      </c>
      <c r="T212" s="78">
        <f t="shared" si="211"/>
        <v>1.68590288</v>
      </c>
      <c r="U212" s="78">
        <f t="shared" si="183"/>
        <v>0.97171048000000004</v>
      </c>
      <c r="V212" s="78">
        <f t="shared" si="184"/>
        <v>0.21105081000000001</v>
      </c>
      <c r="W212" s="78">
        <f t="shared" si="185"/>
        <v>2.3742848E-5</v>
      </c>
      <c r="X212" s="78">
        <f t="shared" si="186"/>
        <v>1.6126972E-2</v>
      </c>
      <c r="Y212" s="78">
        <f t="shared" si="187"/>
        <v>1.5179343E-2</v>
      </c>
      <c r="Z212" s="78">
        <f t="shared" si="188"/>
        <v>6.0859040000000003E-2</v>
      </c>
      <c r="AA212" s="78">
        <f t="shared" si="189"/>
        <v>0.15315266000000002</v>
      </c>
      <c r="AB212" s="78">
        <f t="shared" si="190"/>
        <v>0</v>
      </c>
      <c r="AC212" s="83">
        <f t="shared" si="191"/>
        <v>3.1140059278479999</v>
      </c>
      <c r="AE212" s="103">
        <v>268</v>
      </c>
      <c r="AF212" s="110">
        <v>1.68590288</v>
      </c>
      <c r="AG212" s="110">
        <v>0.97171048000000004</v>
      </c>
      <c r="AH212" s="110">
        <v>0.21105081000000001</v>
      </c>
      <c r="AI212" s="112">
        <v>2.3742848E-5</v>
      </c>
      <c r="AJ212" s="110">
        <v>2.1860147E-2</v>
      </c>
      <c r="AK212" s="112">
        <v>2.8086090000000001E-2</v>
      </c>
      <c r="AL212" s="110">
        <v>6.0859040000000003E-2</v>
      </c>
      <c r="AM212" s="110">
        <v>0.15315266</v>
      </c>
      <c r="AN212" s="110">
        <v>0</v>
      </c>
      <c r="AP212" s="103">
        <v>268</v>
      </c>
      <c r="AQ212" s="34">
        <f t="shared" si="200"/>
        <v>0</v>
      </c>
      <c r="AR212" s="34">
        <f t="shared" si="201"/>
        <v>0</v>
      </c>
      <c r="AS212" s="34">
        <f t="shared" si="202"/>
        <v>0</v>
      </c>
      <c r="AT212" s="34">
        <f t="shared" si="203"/>
        <v>0</v>
      </c>
      <c r="AU212" s="34">
        <f t="shared" si="209"/>
        <v>-5.7331750000000001E-3</v>
      </c>
      <c r="AV212" s="34">
        <f t="shared" si="204"/>
        <v>-1.2906747000000001E-2</v>
      </c>
      <c r="AW212" s="34">
        <f t="shared" si="205"/>
        <v>0</v>
      </c>
      <c r="AX212" s="34">
        <f t="shared" si="206"/>
        <v>2.7755575615628914E-17</v>
      </c>
      <c r="AY212" s="34">
        <f t="shared" si="207"/>
        <v>0</v>
      </c>
    </row>
    <row r="213" spans="6:51">
      <c r="F213" s="82">
        <v>284</v>
      </c>
      <c r="G213" s="78">
        <f>Inputs!C212</f>
        <v>9.8010000000000002</v>
      </c>
      <c r="H213" s="78">
        <f>Inputs!D212</f>
        <v>8.7120010000000008</v>
      </c>
      <c r="I213" s="78">
        <f>Inputs!E212</f>
        <v>2.7932855999999999</v>
      </c>
      <c r="J213" s="78">
        <f>Inputs!F212</f>
        <v>0</v>
      </c>
      <c r="K213" s="78">
        <f>Inputs!G212</f>
        <v>0</v>
      </c>
      <c r="L213" s="78">
        <f t="shared" si="210"/>
        <v>0</v>
      </c>
      <c r="M213" s="78">
        <f>Inputs!H212</f>
        <v>0</v>
      </c>
      <c r="N213" s="78">
        <f>Inputs!I212</f>
        <v>0</v>
      </c>
      <c r="O213" s="78">
        <f>Inputs!J212</f>
        <v>0</v>
      </c>
      <c r="P213" s="83">
        <f>Inputs!K212</f>
        <v>0</v>
      </c>
      <c r="Q213" s="83">
        <f t="shared" si="208"/>
        <v>21.306286600000004</v>
      </c>
      <c r="R213" s="83"/>
      <c r="T213" s="78"/>
      <c r="U213" s="78"/>
      <c r="V213" s="78"/>
      <c r="W213" s="78"/>
      <c r="X213" s="78"/>
      <c r="Y213" s="78"/>
      <c r="Z213" s="78"/>
      <c r="AA213" s="78"/>
      <c r="AB213" s="78"/>
      <c r="AC213" s="83"/>
      <c r="AF213" s="34"/>
      <c r="AG213" s="34"/>
      <c r="AH213" s="34"/>
      <c r="AI213" s="112">
        <v>0.02</v>
      </c>
      <c r="AJ213" s="34"/>
      <c r="AK213" s="112">
        <v>0.02</v>
      </c>
      <c r="AL213" s="34"/>
      <c r="AM213" s="34"/>
      <c r="AN213" s="34"/>
      <c r="AU213" s="34" t="str">
        <f t="shared" si="209"/>
        <v/>
      </c>
    </row>
    <row r="214" spans="6:51">
      <c r="F214" s="82">
        <v>286</v>
      </c>
      <c r="G214" s="78">
        <f>Inputs!C213</f>
        <v>0.73311479999999996</v>
      </c>
      <c r="H214" s="78">
        <f>Inputs!D213</f>
        <v>3.0187081999999998</v>
      </c>
      <c r="I214" s="78">
        <f>Inputs!E213</f>
        <v>0</v>
      </c>
      <c r="J214" s="78">
        <f>Inputs!F213</f>
        <v>0</v>
      </c>
      <c r="K214" s="78">
        <f>Inputs!G213</f>
        <v>0</v>
      </c>
      <c r="L214" s="78">
        <f t="shared" si="210"/>
        <v>0</v>
      </c>
      <c r="M214" s="78">
        <f>Inputs!H213</f>
        <v>0</v>
      </c>
      <c r="N214" s="78">
        <f>Inputs!I213</f>
        <v>3.1013411999999998</v>
      </c>
      <c r="O214" s="78">
        <f>Inputs!J213</f>
        <v>3.6182313000000002</v>
      </c>
      <c r="P214" s="83">
        <f>Inputs!K213</f>
        <v>3.0000002000000001</v>
      </c>
      <c r="Q214" s="83">
        <f t="shared" si="208"/>
        <v>13.4713957</v>
      </c>
      <c r="R214" s="83"/>
      <c r="S214" s="82">
        <v>269</v>
      </c>
      <c r="T214" s="78">
        <f t="shared" ref="T214:T245" si="212">($C$2*G201*$B$5)+($C$2*G201*$C$5)</f>
        <v>3.63813136</v>
      </c>
      <c r="U214" s="78">
        <f t="shared" ref="U214:U277" si="213">($C$2*H201*$B$6)+($C$2*H201*$C$6)</f>
        <v>1.9610822600000004</v>
      </c>
      <c r="V214" s="78">
        <f t="shared" ref="V214:V277" si="214">($C$2*I201*$B$7)+($C$2*I201*$C$7)</f>
        <v>0.32343303600000001</v>
      </c>
      <c r="W214" s="78">
        <f t="shared" ref="W214:W277" si="215">($C$2*J201*$B$8)+($C$2*J201*$C$8)+($C$2*J201*$D$8)</f>
        <v>0</v>
      </c>
      <c r="X214" s="78">
        <f t="shared" ref="X214:X277" si="216">($C$2*K201*$B$9)+($C$2*K201*$C$9)+($C$2*K201*$D$9)</f>
        <v>0</v>
      </c>
      <c r="Y214" s="78">
        <f t="shared" ref="Y214:Y277" si="217">($C$2*M201*$B$10)+($C$2*M201*$C$10)+($C$2*M201*$D$10)</f>
        <v>7.8723119999999994E-2</v>
      </c>
      <c r="Z214" s="78">
        <f t="shared" ref="Z214:Z277" si="218">($C$2*N201*$B$11)+($C$2*N201*$C$11)+($C$2*N201*$D$11)</f>
        <v>0.64290550000000002</v>
      </c>
      <c r="AA214" s="78">
        <f t="shared" ref="AA214:AA277" si="219">($C$2*O201*$B$12)+($C$2*O201*$C$12)+($C$2*O201*$D$12)</f>
        <v>0.54742290000000005</v>
      </c>
      <c r="AB214" s="78">
        <f t="shared" ref="AB214:AB277" si="220">($C$2*P201*$B$13)+($C$2*P201*$C$13)</f>
        <v>0</v>
      </c>
      <c r="AC214" s="83">
        <f t="shared" ref="AC214:AC277" si="221">SUM(T214,U214,V214,W214,X214,Y214,Z214,AA214,AB214)</f>
        <v>7.1916981760000009</v>
      </c>
      <c r="AE214" s="103">
        <v>269</v>
      </c>
      <c r="AF214" s="34">
        <v>3.63813136</v>
      </c>
      <c r="AG214" s="34">
        <v>1.96108226</v>
      </c>
      <c r="AH214" s="34">
        <v>0.32343303600000001</v>
      </c>
      <c r="AI214" s="34">
        <v>0</v>
      </c>
      <c r="AJ214" s="34">
        <v>0</v>
      </c>
      <c r="AK214" s="34">
        <v>0.13690720000000001</v>
      </c>
      <c r="AL214" s="34">
        <v>0.64290550000000002</v>
      </c>
      <c r="AM214" s="34">
        <v>0.54742290000000005</v>
      </c>
      <c r="AN214" s="34">
        <v>0</v>
      </c>
      <c r="AP214" s="103">
        <v>269</v>
      </c>
      <c r="AQ214" s="34">
        <f t="shared" ref="AQ214:AQ231" si="222">IF(T214="","",(T214-AF214))</f>
        <v>0</v>
      </c>
      <c r="AR214" s="34">
        <f t="shared" ref="AR214:AR231" si="223">IF(U214="","",(U214-AG214))</f>
        <v>4.4408920985006262E-16</v>
      </c>
      <c r="AS214" s="34">
        <f t="shared" ref="AS214:AS231" si="224">IF(V214="","",(V214-AH214))</f>
        <v>0</v>
      </c>
      <c r="AT214" s="34">
        <f t="shared" ref="AT214:AT231" si="225">IF(W214="","",(W214-AI214))</f>
        <v>0</v>
      </c>
      <c r="AU214" s="34">
        <f t="shared" si="209"/>
        <v>0</v>
      </c>
      <c r="AV214" s="34">
        <f t="shared" ref="AV214:AV231" si="226">IF(Y214="","",(Y214-AK214))</f>
        <v>-5.8184080000000013E-2</v>
      </c>
      <c r="AW214" s="34">
        <f t="shared" ref="AW214:AW231" si="227">IF(Z214="","",(Z214-AL214))</f>
        <v>0</v>
      </c>
      <c r="AX214" s="34">
        <f t="shared" ref="AX214:AX231" si="228">IF(AA214="","",(AA214-AM214))</f>
        <v>0</v>
      </c>
      <c r="AY214" s="34">
        <f t="shared" ref="AY214:AY231" si="229">IF(AB214="","",(AB214-AN214))</f>
        <v>0</v>
      </c>
    </row>
    <row r="215" spans="6:51">
      <c r="F215" s="82">
        <v>287</v>
      </c>
      <c r="G215" s="78">
        <f>Inputs!C214</f>
        <v>5.8948660000000004</v>
      </c>
      <c r="H215" s="78">
        <f>Inputs!D214</f>
        <v>5.1220026000000001</v>
      </c>
      <c r="I215" s="78">
        <f>Inputs!E214</f>
        <v>2.0819937999999998</v>
      </c>
      <c r="J215" s="78">
        <f>Inputs!F214</f>
        <v>8.1453969999999994E-5</v>
      </c>
      <c r="K215" s="78">
        <f>Inputs!G214</f>
        <v>1.0512017</v>
      </c>
      <c r="L215" s="78">
        <f t="shared" si="210"/>
        <v>1.0525049635200002E-2</v>
      </c>
      <c r="M215" s="78">
        <f>Inputs!H214</f>
        <v>0.45945793000000001</v>
      </c>
      <c r="N215" s="78">
        <f>Inputs!I214</f>
        <v>2.1024034</v>
      </c>
      <c r="O215" s="78">
        <f>Inputs!J214</f>
        <v>1.0512017</v>
      </c>
      <c r="P215" s="83">
        <f>Inputs!K214</f>
        <v>3.0000002000000001</v>
      </c>
      <c r="Q215" s="83">
        <f t="shared" si="208"/>
        <v>20.763208783969997</v>
      </c>
      <c r="R215" s="83"/>
      <c r="S215" s="82">
        <v>270</v>
      </c>
      <c r="T215" s="78">
        <f t="shared" si="212"/>
        <v>0.78270784000000015</v>
      </c>
      <c r="U215" s="78">
        <f t="shared" si="213"/>
        <v>0.27769499999999997</v>
      </c>
      <c r="V215" s="78">
        <f t="shared" si="214"/>
        <v>0.12111096600000001</v>
      </c>
      <c r="W215" s="78">
        <f t="shared" si="215"/>
        <v>1.3568248000000001E-5</v>
      </c>
      <c r="X215" s="78">
        <f t="shared" si="216"/>
        <v>6.2537336000000002E-3</v>
      </c>
      <c r="Y215" s="78">
        <f t="shared" si="217"/>
        <v>0.12382391000000001</v>
      </c>
      <c r="Z215" s="78">
        <f t="shared" si="218"/>
        <v>0.3774575</v>
      </c>
      <c r="AA215" s="78">
        <f t="shared" si="219"/>
        <v>0.64707000000000003</v>
      </c>
      <c r="AB215" s="78">
        <f t="shared" si="220"/>
        <v>8.500000000000002E-2</v>
      </c>
      <c r="AC215" s="83">
        <f t="shared" si="221"/>
        <v>2.4211325178480001</v>
      </c>
      <c r="AE215" s="103">
        <v>270</v>
      </c>
      <c r="AF215" s="34">
        <v>0.78270784000000004</v>
      </c>
      <c r="AG215" s="34">
        <v>0.27769500000000003</v>
      </c>
      <c r="AH215" s="34">
        <v>0.121110966</v>
      </c>
      <c r="AI215" s="34">
        <v>1.3568248E-5</v>
      </c>
      <c r="AJ215" s="34">
        <v>8.8861823E-3</v>
      </c>
      <c r="AK215" s="34">
        <v>0.25737117999999998</v>
      </c>
      <c r="AL215" s="34">
        <v>0.3774575</v>
      </c>
      <c r="AM215" s="34">
        <v>0.64707000000000003</v>
      </c>
      <c r="AN215" s="34">
        <v>0</v>
      </c>
      <c r="AP215" s="103">
        <v>270</v>
      </c>
      <c r="AQ215" s="34">
        <f t="shared" si="222"/>
        <v>1.1102230246251565E-16</v>
      </c>
      <c r="AR215" s="34">
        <f t="shared" si="223"/>
        <v>-5.5511151231257827E-17</v>
      </c>
      <c r="AS215" s="34">
        <f t="shared" si="224"/>
        <v>1.3877787807814457E-17</v>
      </c>
      <c r="AT215" s="34">
        <f t="shared" si="225"/>
        <v>1.6940658945086007E-21</v>
      </c>
      <c r="AU215" s="34">
        <f t="shared" si="209"/>
        <v>-2.6324486999999997E-3</v>
      </c>
      <c r="AV215" s="34">
        <f t="shared" si="226"/>
        <v>-0.13354726999999997</v>
      </c>
      <c r="AW215" s="34">
        <f t="shared" si="227"/>
        <v>0</v>
      </c>
      <c r="AX215" s="34">
        <f t="shared" si="228"/>
        <v>0</v>
      </c>
      <c r="AY215" s="34">
        <f t="shared" si="229"/>
        <v>8.500000000000002E-2</v>
      </c>
    </row>
    <row r="216" spans="6:51">
      <c r="F216" s="82">
        <v>288</v>
      </c>
      <c r="G216" s="78">
        <f>Inputs!C215</f>
        <v>8.3426109999999998</v>
      </c>
      <c r="H216" s="78">
        <f>Inputs!D215</f>
        <v>2.833796</v>
      </c>
      <c r="I216" s="78">
        <f>Inputs!E215</f>
        <v>0</v>
      </c>
      <c r="J216" s="78">
        <f>Inputs!F215</f>
        <v>0</v>
      </c>
      <c r="K216" s="78">
        <f>Inputs!G215</f>
        <v>0</v>
      </c>
      <c r="L216" s="78">
        <f t="shared" si="210"/>
        <v>0</v>
      </c>
      <c r="M216" s="78">
        <f>Inputs!H215</f>
        <v>2.3524248999999999</v>
      </c>
      <c r="N216" s="78">
        <f>Inputs!I215</f>
        <v>1.9603541</v>
      </c>
      <c r="O216" s="78">
        <f>Inputs!J215</f>
        <v>1.5682833</v>
      </c>
      <c r="P216" s="83">
        <f>Inputs!K215</f>
        <v>4.0000002999999999E-2</v>
      </c>
      <c r="Q216" s="83">
        <f t="shared" si="208"/>
        <v>17.097469303</v>
      </c>
      <c r="R216" s="83"/>
      <c r="S216" s="82">
        <v>272</v>
      </c>
      <c r="T216" s="78">
        <f t="shared" si="212"/>
        <v>0.32931361600000009</v>
      </c>
      <c r="U216" s="78">
        <f t="shared" si="213"/>
        <v>0</v>
      </c>
      <c r="V216" s="78">
        <f t="shared" si="214"/>
        <v>0</v>
      </c>
      <c r="W216" s="78">
        <f t="shared" si="215"/>
        <v>0</v>
      </c>
      <c r="X216" s="78">
        <f t="shared" si="216"/>
        <v>0</v>
      </c>
      <c r="Y216" s="78">
        <f t="shared" si="217"/>
        <v>2.6546460000000002E-4</v>
      </c>
      <c r="Z216" s="78">
        <f t="shared" si="218"/>
        <v>0</v>
      </c>
      <c r="AA216" s="78">
        <f t="shared" si="219"/>
        <v>4.1351214000000004E-3</v>
      </c>
      <c r="AB216" s="78">
        <f t="shared" si="220"/>
        <v>8.500000000000002E-2</v>
      </c>
      <c r="AC216" s="83">
        <f t="shared" si="221"/>
        <v>0.41871420200000009</v>
      </c>
      <c r="AE216" s="103">
        <v>272</v>
      </c>
      <c r="AF216" s="34">
        <v>0.32931361599999998</v>
      </c>
      <c r="AG216" s="34">
        <v>0</v>
      </c>
      <c r="AH216" s="34">
        <v>0</v>
      </c>
      <c r="AI216" s="34">
        <v>0</v>
      </c>
      <c r="AJ216" s="34">
        <v>0</v>
      </c>
      <c r="AK216" s="34">
        <v>5.7432244999999999E-4</v>
      </c>
      <c r="AL216" s="34">
        <v>0</v>
      </c>
      <c r="AM216" s="34">
        <v>4.1351214000000004E-3</v>
      </c>
      <c r="AN216" s="34">
        <v>0</v>
      </c>
      <c r="AP216" s="103">
        <v>272</v>
      </c>
      <c r="AQ216" s="34">
        <f t="shared" si="222"/>
        <v>1.1102230246251565E-16</v>
      </c>
      <c r="AR216" s="34">
        <f t="shared" si="223"/>
        <v>0</v>
      </c>
      <c r="AS216" s="34">
        <f t="shared" si="224"/>
        <v>0</v>
      </c>
      <c r="AT216" s="34">
        <f t="shared" si="225"/>
        <v>0</v>
      </c>
      <c r="AU216" s="34">
        <f t="shared" si="209"/>
        <v>0</v>
      </c>
      <c r="AV216" s="34">
        <f t="shared" si="226"/>
        <v>-3.0885784999999997E-4</v>
      </c>
      <c r="AW216" s="34">
        <f t="shared" si="227"/>
        <v>0</v>
      </c>
      <c r="AX216" s="34">
        <f t="shared" si="228"/>
        <v>0</v>
      </c>
      <c r="AY216" s="34">
        <f t="shared" si="229"/>
        <v>8.500000000000002E-2</v>
      </c>
    </row>
    <row r="217" spans="6:51">
      <c r="F217" s="82">
        <v>289</v>
      </c>
      <c r="G217" s="78">
        <f>Inputs!C216</f>
        <v>8.62488E-2</v>
      </c>
      <c r="H217" s="78">
        <f>Inputs!D216</f>
        <v>0</v>
      </c>
      <c r="I217" s="78">
        <f>Inputs!E216</f>
        <v>0</v>
      </c>
      <c r="J217" s="78">
        <f>Inputs!F216</f>
        <v>0</v>
      </c>
      <c r="K217" s="78">
        <f>Inputs!G216</f>
        <v>0</v>
      </c>
      <c r="L217" s="78">
        <f t="shared" si="210"/>
        <v>0</v>
      </c>
      <c r="M217" s="78">
        <f>Inputs!H216</f>
        <v>0</v>
      </c>
      <c r="N217" s="78">
        <f>Inputs!I216</f>
        <v>0</v>
      </c>
      <c r="O217" s="78">
        <f>Inputs!J216</f>
        <v>0</v>
      </c>
      <c r="P217" s="83">
        <f>Inputs!K216</f>
        <v>0</v>
      </c>
      <c r="Q217" s="83">
        <f t="shared" si="208"/>
        <v>8.62488E-2</v>
      </c>
      <c r="R217" s="83"/>
      <c r="S217" s="82">
        <v>273</v>
      </c>
      <c r="T217" s="78">
        <f t="shared" si="212"/>
        <v>0.68999030400000005</v>
      </c>
      <c r="U217" s="78">
        <f t="shared" si="213"/>
        <v>0.92705702200000006</v>
      </c>
      <c r="V217" s="78">
        <f t="shared" si="214"/>
        <v>9.2325420000000005E-2</v>
      </c>
      <c r="W217" s="78">
        <f t="shared" si="215"/>
        <v>1.0663452800000001E-4</v>
      </c>
      <c r="X217" s="78">
        <f t="shared" si="216"/>
        <v>5.2929554000000004E-2</v>
      </c>
      <c r="Y217" s="78">
        <f t="shared" si="217"/>
        <v>0</v>
      </c>
      <c r="Z217" s="78">
        <f t="shared" si="218"/>
        <v>1.4702655</v>
      </c>
      <c r="AA217" s="78">
        <f t="shared" si="219"/>
        <v>0.58534956000000005</v>
      </c>
      <c r="AB217" s="78">
        <f t="shared" si="220"/>
        <v>8.500000000000002E-2</v>
      </c>
      <c r="AC217" s="83">
        <f t="shared" si="221"/>
        <v>3.9030239945280005</v>
      </c>
      <c r="AE217" s="103">
        <v>273</v>
      </c>
      <c r="AF217" s="34">
        <v>0.68999030400000005</v>
      </c>
      <c r="AG217" s="34">
        <v>0.92705702199999995</v>
      </c>
      <c r="AH217" s="34">
        <v>9.2325420000000005E-2</v>
      </c>
      <c r="AI217" s="34">
        <v>1.06634528E-4</v>
      </c>
      <c r="AJ217" s="34">
        <v>7.3230530000000002E-2</v>
      </c>
      <c r="AK217" s="34">
        <v>0</v>
      </c>
      <c r="AL217" s="34">
        <v>1.4702655</v>
      </c>
      <c r="AM217" s="34">
        <v>0.58534956000000005</v>
      </c>
      <c r="AN217" s="34">
        <v>0</v>
      </c>
      <c r="AP217" s="103">
        <v>273</v>
      </c>
      <c r="AQ217" s="34">
        <f t="shared" si="222"/>
        <v>0</v>
      </c>
      <c r="AR217" s="34">
        <f t="shared" si="223"/>
        <v>1.1102230246251565E-16</v>
      </c>
      <c r="AS217" s="34">
        <f t="shared" si="224"/>
        <v>0</v>
      </c>
      <c r="AT217" s="34">
        <f t="shared" si="225"/>
        <v>1.3552527156068805E-20</v>
      </c>
      <c r="AU217" s="34">
        <f t="shared" si="209"/>
        <v>-2.0300975999999998E-2</v>
      </c>
      <c r="AV217" s="34">
        <f t="shared" si="226"/>
        <v>0</v>
      </c>
      <c r="AW217" s="34">
        <f t="shared" si="227"/>
        <v>0</v>
      </c>
      <c r="AX217" s="34">
        <f t="shared" si="228"/>
        <v>0</v>
      </c>
      <c r="AY217" s="34">
        <f t="shared" si="229"/>
        <v>8.500000000000002E-2</v>
      </c>
    </row>
    <row r="218" spans="6:51">
      <c r="F218" s="82">
        <v>291</v>
      </c>
      <c r="G218" s="78">
        <f>Inputs!C217</f>
        <v>2.4796531000000002</v>
      </c>
      <c r="H218" s="78">
        <f>Inputs!D217</f>
        <v>0</v>
      </c>
      <c r="I218" s="78">
        <f>Inputs!E217</f>
        <v>3.5626640000000001E-2</v>
      </c>
      <c r="J218" s="78">
        <f>Inputs!F217</f>
        <v>0</v>
      </c>
      <c r="K218" s="78">
        <f>Inputs!G217</f>
        <v>0</v>
      </c>
      <c r="L218" s="78">
        <f t="shared" si="210"/>
        <v>0</v>
      </c>
      <c r="M218" s="78">
        <f>Inputs!H217</f>
        <v>0</v>
      </c>
      <c r="N218" s="78">
        <f>Inputs!I217</f>
        <v>1.5437789</v>
      </c>
      <c r="O218" s="78">
        <f>Inputs!J217</f>
        <v>0.91891604999999998</v>
      </c>
      <c r="P218" s="83">
        <f>Inputs!K217</f>
        <v>0</v>
      </c>
      <c r="Q218" s="83">
        <f t="shared" si="208"/>
        <v>4.9779746899999999</v>
      </c>
      <c r="R218" s="83"/>
      <c r="S218" s="82">
        <v>274</v>
      </c>
      <c r="T218" s="78">
        <f t="shared" si="212"/>
        <v>1.82952016</v>
      </c>
      <c r="U218" s="78">
        <f t="shared" si="213"/>
        <v>1.7567728600000003</v>
      </c>
      <c r="V218" s="78">
        <f t="shared" si="214"/>
        <v>0.73460466000000002</v>
      </c>
      <c r="W218" s="78">
        <f t="shared" si="215"/>
        <v>0</v>
      </c>
      <c r="X218" s="78">
        <f t="shared" si="216"/>
        <v>0</v>
      </c>
      <c r="Y218" s="78">
        <f t="shared" si="217"/>
        <v>1.1125795999999999E-2</v>
      </c>
      <c r="Z218" s="78">
        <f t="shared" si="218"/>
        <v>7.7768505000000002E-2</v>
      </c>
      <c r="AA218" s="78">
        <f t="shared" si="219"/>
        <v>0.14964054000000002</v>
      </c>
      <c r="AB218" s="78">
        <f t="shared" si="220"/>
        <v>0.51000003400000005</v>
      </c>
      <c r="AC218" s="83">
        <f t="shared" si="221"/>
        <v>5.0694325549999997</v>
      </c>
      <c r="AE218" s="103">
        <v>274</v>
      </c>
      <c r="AF218" s="34">
        <v>1.82952016</v>
      </c>
      <c r="AG218" s="34">
        <v>1.7567728600000001</v>
      </c>
      <c r="AH218" s="34">
        <v>0.73460466000000002</v>
      </c>
      <c r="AI218" s="34">
        <v>0</v>
      </c>
      <c r="AJ218" s="34">
        <v>0</v>
      </c>
      <c r="AK218" s="34">
        <v>3.0331925999999999E-2</v>
      </c>
      <c r="AL218" s="34">
        <v>7.7768505000000002E-2</v>
      </c>
      <c r="AM218" s="34">
        <v>0.14964053999999999</v>
      </c>
      <c r="AN218" s="34">
        <v>0</v>
      </c>
      <c r="AP218" s="103">
        <v>274</v>
      </c>
      <c r="AQ218" s="34">
        <f t="shared" si="222"/>
        <v>0</v>
      </c>
      <c r="AR218" s="34">
        <f t="shared" si="223"/>
        <v>2.2204460492503131E-16</v>
      </c>
      <c r="AS218" s="34">
        <f t="shared" si="224"/>
        <v>0</v>
      </c>
      <c r="AT218" s="34">
        <f t="shared" si="225"/>
        <v>0</v>
      </c>
      <c r="AU218" s="34">
        <f t="shared" si="209"/>
        <v>0</v>
      </c>
      <c r="AV218" s="34">
        <f t="shared" si="226"/>
        <v>-1.9206130000000002E-2</v>
      </c>
      <c r="AW218" s="34">
        <f t="shared" si="227"/>
        <v>0</v>
      </c>
      <c r="AX218" s="34">
        <f t="shared" si="228"/>
        <v>2.7755575615628914E-17</v>
      </c>
      <c r="AY218" s="34">
        <f t="shared" si="229"/>
        <v>0.51000003400000005</v>
      </c>
    </row>
    <row r="219" spans="6:51">
      <c r="F219" s="82">
        <v>301</v>
      </c>
      <c r="G219" s="78">
        <f>Inputs!C218</f>
        <v>10.977119999999999</v>
      </c>
      <c r="H219" s="78">
        <f>Inputs!D218</f>
        <v>1.9166399000000001</v>
      </c>
      <c r="I219" s="78">
        <f>Inputs!E218</f>
        <v>0</v>
      </c>
      <c r="J219" s="78">
        <f>Inputs!F218</f>
        <v>0</v>
      </c>
      <c r="K219" s="78">
        <f>Inputs!G218</f>
        <v>0</v>
      </c>
      <c r="L219" s="78">
        <f t="shared" si="210"/>
        <v>0</v>
      </c>
      <c r="M219" s="78">
        <f>Inputs!H218</f>
        <v>0</v>
      </c>
      <c r="N219" s="78">
        <f>Inputs!I218</f>
        <v>0</v>
      </c>
      <c r="O219" s="78">
        <f>Inputs!J218</f>
        <v>0</v>
      </c>
      <c r="P219" s="83">
        <f>Inputs!K218</f>
        <v>0</v>
      </c>
      <c r="Q219" s="83">
        <f t="shared" si="208"/>
        <v>12.893759899999999</v>
      </c>
      <c r="R219" s="83"/>
      <c r="S219" s="82">
        <v>275</v>
      </c>
      <c r="T219" s="78">
        <f t="shared" si="212"/>
        <v>1.3590720000000001</v>
      </c>
      <c r="U219" s="78">
        <f t="shared" si="213"/>
        <v>0.54150525000000016</v>
      </c>
      <c r="V219" s="78">
        <f t="shared" si="214"/>
        <v>0.36018673200000001</v>
      </c>
      <c r="W219" s="78">
        <f t="shared" si="215"/>
        <v>0</v>
      </c>
      <c r="X219" s="78">
        <f t="shared" si="216"/>
        <v>0</v>
      </c>
      <c r="Y219" s="78">
        <f t="shared" si="217"/>
        <v>2.9510622E-2</v>
      </c>
      <c r="Z219" s="78">
        <f t="shared" si="218"/>
        <v>3.6686455E-2</v>
      </c>
      <c r="AA219" s="78">
        <f t="shared" si="219"/>
        <v>0.27788016999999998</v>
      </c>
      <c r="AB219" s="78">
        <f t="shared" si="220"/>
        <v>0</v>
      </c>
      <c r="AC219" s="83">
        <f t="shared" si="221"/>
        <v>2.6048412290000003</v>
      </c>
      <c r="AE219" s="103">
        <v>275</v>
      </c>
      <c r="AF219" s="34">
        <v>1.3590720000000001</v>
      </c>
      <c r="AG219" s="34">
        <v>0.54150525000000005</v>
      </c>
      <c r="AH219" s="34">
        <v>0.36018673200000001</v>
      </c>
      <c r="AI219" s="34">
        <v>0</v>
      </c>
      <c r="AJ219" s="34">
        <v>0</v>
      </c>
      <c r="AK219" s="34">
        <v>6.3083410000000006E-2</v>
      </c>
      <c r="AL219" s="34">
        <v>3.6686455E-2</v>
      </c>
      <c r="AM219" s="34">
        <v>0.27788016999999998</v>
      </c>
      <c r="AN219" s="34">
        <v>0</v>
      </c>
      <c r="AP219" s="103">
        <v>275</v>
      </c>
      <c r="AQ219" s="34">
        <f t="shared" si="222"/>
        <v>0</v>
      </c>
      <c r="AR219" s="34">
        <f t="shared" si="223"/>
        <v>1.1102230246251565E-16</v>
      </c>
      <c r="AS219" s="34">
        <f t="shared" si="224"/>
        <v>0</v>
      </c>
      <c r="AT219" s="34">
        <f t="shared" si="225"/>
        <v>0</v>
      </c>
      <c r="AU219" s="34">
        <f t="shared" si="209"/>
        <v>0</v>
      </c>
      <c r="AV219" s="34">
        <f t="shared" si="226"/>
        <v>-3.3572788000000006E-2</v>
      </c>
      <c r="AW219" s="34">
        <f t="shared" si="227"/>
        <v>0</v>
      </c>
      <c r="AX219" s="34">
        <f t="shared" si="228"/>
        <v>0</v>
      </c>
      <c r="AY219" s="34">
        <f t="shared" si="229"/>
        <v>0</v>
      </c>
    </row>
    <row r="220" spans="6:51">
      <c r="F220" s="82">
        <v>302</v>
      </c>
      <c r="G220" s="78">
        <f>Inputs!C219</f>
        <v>0</v>
      </c>
      <c r="H220" s="78">
        <f>Inputs!D219</f>
        <v>0</v>
      </c>
      <c r="I220" s="78">
        <f>Inputs!E219</f>
        <v>0</v>
      </c>
      <c r="J220" s="78">
        <f>Inputs!F219</f>
        <v>0</v>
      </c>
      <c r="K220" s="78">
        <f>Inputs!G219</f>
        <v>0</v>
      </c>
      <c r="L220" s="78">
        <f t="shared" si="210"/>
        <v>0</v>
      </c>
      <c r="M220" s="78">
        <f>Inputs!H219</f>
        <v>0</v>
      </c>
      <c r="N220" s="78">
        <f>Inputs!I219</f>
        <v>0</v>
      </c>
      <c r="O220" s="78">
        <f>Inputs!J219</f>
        <v>0</v>
      </c>
      <c r="P220" s="83">
        <f>Inputs!K219</f>
        <v>0</v>
      </c>
      <c r="Q220" s="83">
        <f t="shared" si="208"/>
        <v>0</v>
      </c>
      <c r="R220" s="83"/>
      <c r="S220" s="82">
        <v>276</v>
      </c>
      <c r="T220" s="78">
        <f t="shared" si="212"/>
        <v>1.1782109760000001</v>
      </c>
      <c r="U220" s="78">
        <f t="shared" si="213"/>
        <v>1.7494786700000002</v>
      </c>
      <c r="V220" s="78">
        <f t="shared" si="214"/>
        <v>0.33942826800000003</v>
      </c>
      <c r="W220" s="78">
        <f t="shared" si="215"/>
        <v>0</v>
      </c>
      <c r="X220" s="78">
        <f t="shared" si="216"/>
        <v>0</v>
      </c>
      <c r="Y220" s="78">
        <f t="shared" si="217"/>
        <v>8.8215930000000012E-2</v>
      </c>
      <c r="Z220" s="78">
        <f t="shared" si="218"/>
        <v>0.88215935000000023</v>
      </c>
      <c r="AA220" s="78">
        <f t="shared" si="219"/>
        <v>1.5437787000000003</v>
      </c>
      <c r="AB220" s="78">
        <f t="shared" si="220"/>
        <v>6.8000005099999993E-3</v>
      </c>
      <c r="AC220" s="83">
        <f t="shared" si="221"/>
        <v>5.7880718945100016</v>
      </c>
      <c r="AE220" s="103">
        <v>276</v>
      </c>
      <c r="AF220" s="34">
        <v>1.1782109759999999</v>
      </c>
      <c r="AG220" s="34">
        <v>1.74947867</v>
      </c>
      <c r="AH220" s="34">
        <v>0.33942826799999998</v>
      </c>
      <c r="AI220" s="34">
        <v>0</v>
      </c>
      <c r="AJ220" s="34">
        <v>0</v>
      </c>
      <c r="AK220" s="34">
        <v>0.1985094</v>
      </c>
      <c r="AL220" s="34">
        <v>0.88215935000000001</v>
      </c>
      <c r="AM220" s="34">
        <v>1.5437787000000001</v>
      </c>
      <c r="AN220" s="34">
        <v>0</v>
      </c>
      <c r="AP220" s="103">
        <v>276</v>
      </c>
      <c r="AQ220" s="34">
        <f t="shared" si="222"/>
        <v>2.2204460492503131E-16</v>
      </c>
      <c r="AR220" s="34">
        <f t="shared" si="223"/>
        <v>2.2204460492503131E-16</v>
      </c>
      <c r="AS220" s="34">
        <f t="shared" si="224"/>
        <v>5.5511151231257827E-17</v>
      </c>
      <c r="AT220" s="34">
        <f t="shared" si="225"/>
        <v>0</v>
      </c>
      <c r="AU220" s="34">
        <f t="shared" si="209"/>
        <v>0</v>
      </c>
      <c r="AV220" s="34">
        <f t="shared" si="226"/>
        <v>-0.11029346999999999</v>
      </c>
      <c r="AW220" s="34">
        <f t="shared" si="227"/>
        <v>2.2204460492503131E-16</v>
      </c>
      <c r="AX220" s="34">
        <f t="shared" si="228"/>
        <v>2.2204460492503131E-16</v>
      </c>
      <c r="AY220" s="34">
        <f t="shared" si="229"/>
        <v>6.8000005099999993E-3</v>
      </c>
    </row>
    <row r="221" spans="6:51">
      <c r="F221" s="82">
        <v>303</v>
      </c>
      <c r="G221" s="78">
        <f>Inputs!C220</f>
        <v>5.4885599999999997</v>
      </c>
      <c r="H221" s="78">
        <f>Inputs!D220</f>
        <v>2.4393601</v>
      </c>
      <c r="I221" s="78">
        <f>Inputs!E220</f>
        <v>0</v>
      </c>
      <c r="J221" s="78">
        <f>Inputs!F220</f>
        <v>0</v>
      </c>
      <c r="K221" s="78">
        <f>Inputs!G220</f>
        <v>0</v>
      </c>
      <c r="L221" s="78">
        <f t="shared" si="210"/>
        <v>0</v>
      </c>
      <c r="M221" s="78">
        <f>Inputs!H220</f>
        <v>0</v>
      </c>
      <c r="N221" s="78">
        <f>Inputs!I220</f>
        <v>0</v>
      </c>
      <c r="O221" s="78">
        <f>Inputs!J220</f>
        <v>0</v>
      </c>
      <c r="P221" s="83">
        <f>Inputs!K220</f>
        <v>0</v>
      </c>
      <c r="Q221" s="83">
        <f t="shared" si="208"/>
        <v>7.9279200999999997</v>
      </c>
      <c r="R221" s="83"/>
      <c r="S221" s="82">
        <v>279</v>
      </c>
      <c r="T221" s="78">
        <f t="shared" si="212"/>
        <v>0.63824119999999995</v>
      </c>
      <c r="U221" s="78">
        <f t="shared" si="213"/>
        <v>0.30983358499999997</v>
      </c>
      <c r="V221" s="78">
        <f t="shared" si="214"/>
        <v>0</v>
      </c>
      <c r="W221" s="78">
        <f t="shared" si="215"/>
        <v>2.6202931199999997E-5</v>
      </c>
      <c r="X221" s="78">
        <f t="shared" si="216"/>
        <v>1.8378317000000002E-2</v>
      </c>
      <c r="Y221" s="78">
        <f t="shared" si="217"/>
        <v>0</v>
      </c>
      <c r="Z221" s="78">
        <f t="shared" si="218"/>
        <v>0.18378317500000002</v>
      </c>
      <c r="AA221" s="78">
        <f t="shared" si="219"/>
        <v>0.18378317</v>
      </c>
      <c r="AB221" s="78">
        <f t="shared" si="220"/>
        <v>8.500000000000002E-2</v>
      </c>
      <c r="AC221" s="83">
        <f t="shared" si="221"/>
        <v>1.4190456499312001</v>
      </c>
      <c r="AE221" s="103">
        <v>279</v>
      </c>
      <c r="AF221" s="34">
        <v>0.63824119999999995</v>
      </c>
      <c r="AG221" s="34">
        <v>0.30983358500000002</v>
      </c>
      <c r="AH221" s="34">
        <v>0</v>
      </c>
      <c r="AI221" s="34">
        <v>2.6202931200000001E-5</v>
      </c>
      <c r="AJ221" s="34">
        <v>3.3261618999999999E-2</v>
      </c>
      <c r="AK221" s="34">
        <v>0</v>
      </c>
      <c r="AL221" s="34">
        <v>0.18378317499999999</v>
      </c>
      <c r="AM221" s="34">
        <v>0.18378317</v>
      </c>
      <c r="AN221" s="34">
        <v>0</v>
      </c>
      <c r="AP221" s="103">
        <v>279</v>
      </c>
      <c r="AQ221" s="34">
        <f t="shared" si="222"/>
        <v>0</v>
      </c>
      <c r="AR221" s="34">
        <f t="shared" si="223"/>
        <v>-5.5511151231257827E-17</v>
      </c>
      <c r="AS221" s="34">
        <f t="shared" si="224"/>
        <v>0</v>
      </c>
      <c r="AT221" s="34">
        <f t="shared" si="225"/>
        <v>-3.3881317890172014E-21</v>
      </c>
      <c r="AU221" s="34">
        <f t="shared" si="209"/>
        <v>-1.4883301999999998E-2</v>
      </c>
      <c r="AV221" s="34">
        <f t="shared" si="226"/>
        <v>0</v>
      </c>
      <c r="AW221" s="34">
        <f t="shared" si="227"/>
        <v>2.7755575615628914E-17</v>
      </c>
      <c r="AX221" s="34">
        <f t="shared" si="228"/>
        <v>0</v>
      </c>
      <c r="AY221" s="34">
        <f t="shared" si="229"/>
        <v>8.500000000000002E-2</v>
      </c>
    </row>
    <row r="222" spans="6:51">
      <c r="F222" s="82">
        <v>304</v>
      </c>
      <c r="G222" s="78">
        <f>Inputs!C221</f>
        <v>3.0187081999999998</v>
      </c>
      <c r="H222" s="78">
        <f>Inputs!D221</f>
        <v>1.2074833</v>
      </c>
      <c r="I222" s="78">
        <f>Inputs!E221</f>
        <v>0</v>
      </c>
      <c r="J222" s="78">
        <f>Inputs!F221</f>
        <v>1.3101464999999999E-4</v>
      </c>
      <c r="K222" s="78">
        <f>Inputs!G221</f>
        <v>1.4702653000000001</v>
      </c>
      <c r="L222" s="78">
        <f t="shared" si="210"/>
        <v>1.4723615344000003E-2</v>
      </c>
      <c r="M222" s="78">
        <f>Inputs!H221</f>
        <v>0</v>
      </c>
      <c r="N222" s="78">
        <f>Inputs!I221</f>
        <v>1.9603541</v>
      </c>
      <c r="O222" s="78">
        <f>Inputs!J221</f>
        <v>1.6336282</v>
      </c>
      <c r="P222" s="83">
        <f>Inputs!K221</f>
        <v>0.5</v>
      </c>
      <c r="Q222" s="83">
        <f t="shared" si="208"/>
        <v>9.7905701146500004</v>
      </c>
      <c r="R222" s="83"/>
      <c r="S222" s="82">
        <v>280</v>
      </c>
      <c r="T222" s="78">
        <f t="shared" si="212"/>
        <v>0</v>
      </c>
      <c r="U222" s="78">
        <f t="shared" si="213"/>
        <v>0</v>
      </c>
      <c r="V222" s="78">
        <f t="shared" si="214"/>
        <v>0</v>
      </c>
      <c r="W222" s="78">
        <f t="shared" si="215"/>
        <v>0</v>
      </c>
      <c r="X222" s="78">
        <f t="shared" si="216"/>
        <v>0</v>
      </c>
      <c r="Y222" s="78">
        <f t="shared" si="217"/>
        <v>0</v>
      </c>
      <c r="Z222" s="78">
        <f t="shared" si="218"/>
        <v>0</v>
      </c>
      <c r="AA222" s="78">
        <f t="shared" si="219"/>
        <v>0</v>
      </c>
      <c r="AB222" s="78">
        <f t="shared" si="220"/>
        <v>0</v>
      </c>
      <c r="AC222" s="83">
        <f t="shared" si="221"/>
        <v>0</v>
      </c>
      <c r="AE222" s="103">
        <v>280</v>
      </c>
      <c r="AF222" s="34">
        <v>0</v>
      </c>
      <c r="AG222" s="34">
        <v>0</v>
      </c>
      <c r="AH222" s="34">
        <v>0</v>
      </c>
      <c r="AI222" s="34">
        <v>0</v>
      </c>
      <c r="AJ222" s="34">
        <v>0</v>
      </c>
      <c r="AK222" s="34">
        <v>0</v>
      </c>
      <c r="AL222" s="34">
        <v>0</v>
      </c>
      <c r="AM222" s="34">
        <v>0</v>
      </c>
      <c r="AN222" s="34">
        <v>0</v>
      </c>
      <c r="AP222" s="103">
        <v>280</v>
      </c>
      <c r="AQ222" s="34">
        <f t="shared" si="222"/>
        <v>0</v>
      </c>
      <c r="AR222" s="34">
        <f t="shared" si="223"/>
        <v>0</v>
      </c>
      <c r="AS222" s="34">
        <f t="shared" si="224"/>
        <v>0</v>
      </c>
      <c r="AT222" s="34">
        <f t="shared" si="225"/>
        <v>0</v>
      </c>
      <c r="AU222" s="34">
        <f t="shared" si="209"/>
        <v>0</v>
      </c>
      <c r="AV222" s="34">
        <f t="shared" si="226"/>
        <v>0</v>
      </c>
      <c r="AW222" s="34">
        <f t="shared" si="227"/>
        <v>0</v>
      </c>
      <c r="AX222" s="34">
        <f t="shared" si="228"/>
        <v>0</v>
      </c>
      <c r="AY222" s="34">
        <f t="shared" si="229"/>
        <v>0</v>
      </c>
    </row>
    <row r="223" spans="6:51">
      <c r="F223" s="82">
        <v>305</v>
      </c>
      <c r="G223" s="78">
        <f>Inputs!C222</f>
        <v>9.2835059999999991</v>
      </c>
      <c r="H223" s="78">
        <f>Inputs!D222</f>
        <v>3.8027883</v>
      </c>
      <c r="I223" s="78">
        <f>Inputs!E222</f>
        <v>0.34029076000000003</v>
      </c>
      <c r="J223" s="78">
        <f>Inputs!F222</f>
        <v>0</v>
      </c>
      <c r="K223" s="78">
        <f>Inputs!G222</f>
        <v>0</v>
      </c>
      <c r="L223" s="78">
        <f t="shared" si="210"/>
        <v>0</v>
      </c>
      <c r="M223" s="78">
        <f>Inputs!H222</f>
        <v>0.88215922999999996</v>
      </c>
      <c r="N223" s="78">
        <f>Inputs!I222</f>
        <v>0.25014936999999998</v>
      </c>
      <c r="O223" s="78">
        <f>Inputs!J222</f>
        <v>1.1762124</v>
      </c>
      <c r="P223" s="83">
        <f>Inputs!K222</f>
        <v>0</v>
      </c>
      <c r="Q223" s="83">
        <f t="shared" si="208"/>
        <v>15.73510606</v>
      </c>
      <c r="R223" s="83"/>
      <c r="S223" s="82">
        <v>281</v>
      </c>
      <c r="T223" s="78">
        <f t="shared" si="212"/>
        <v>1.223164752</v>
      </c>
      <c r="U223" s="78">
        <f t="shared" si="213"/>
        <v>0</v>
      </c>
      <c r="V223" s="78">
        <f t="shared" si="214"/>
        <v>0.32931361800000003</v>
      </c>
      <c r="W223" s="78">
        <f t="shared" si="215"/>
        <v>5.6962896000000012E-6</v>
      </c>
      <c r="X223" s="78">
        <f t="shared" si="216"/>
        <v>4.5945795999999999E-3</v>
      </c>
      <c r="Y223" s="78">
        <f t="shared" si="217"/>
        <v>1.0337803000000001E-2</v>
      </c>
      <c r="Z223" s="78">
        <f t="shared" si="218"/>
        <v>8.2702430000000021E-2</v>
      </c>
      <c r="AA223" s="78">
        <f t="shared" si="219"/>
        <v>4.5945796000000011E-2</v>
      </c>
      <c r="AB223" s="78">
        <f t="shared" si="220"/>
        <v>0</v>
      </c>
      <c r="AC223" s="83">
        <f t="shared" si="221"/>
        <v>1.6960646748896002</v>
      </c>
      <c r="AE223" s="103">
        <v>281</v>
      </c>
      <c r="AF223" s="34">
        <v>1.223164752</v>
      </c>
      <c r="AG223" s="34">
        <v>0</v>
      </c>
      <c r="AH223" s="34">
        <v>0.32931361799999997</v>
      </c>
      <c r="AI223" s="34">
        <v>5.6962896000000004E-6</v>
      </c>
      <c r="AJ223" s="34">
        <v>8.7743720000000008E-3</v>
      </c>
      <c r="AK223" s="34">
        <v>2.5457944999999999E-2</v>
      </c>
      <c r="AL223" s="34">
        <v>8.2702429999999993E-2</v>
      </c>
      <c r="AM223" s="34">
        <v>4.5945795999999997E-2</v>
      </c>
      <c r="AN223" s="34">
        <v>0</v>
      </c>
      <c r="AP223" s="103">
        <v>281</v>
      </c>
      <c r="AQ223" s="34">
        <f t="shared" si="222"/>
        <v>0</v>
      </c>
      <c r="AR223" s="34">
        <f t="shared" si="223"/>
        <v>0</v>
      </c>
      <c r="AS223" s="34">
        <f t="shared" si="224"/>
        <v>5.5511151231257827E-17</v>
      </c>
      <c r="AT223" s="34">
        <f t="shared" si="225"/>
        <v>8.4703294725430034E-22</v>
      </c>
      <c r="AU223" s="34">
        <f t="shared" si="209"/>
        <v>-4.1797924000000009E-3</v>
      </c>
      <c r="AV223" s="34">
        <f t="shared" si="226"/>
        <v>-1.5120141999999998E-2</v>
      </c>
      <c r="AW223" s="34">
        <f t="shared" si="227"/>
        <v>2.7755575615628914E-17</v>
      </c>
      <c r="AX223" s="34">
        <f t="shared" si="228"/>
        <v>1.3877787807814457E-17</v>
      </c>
      <c r="AY223" s="34">
        <f t="shared" si="229"/>
        <v>0</v>
      </c>
    </row>
    <row r="224" spans="6:51">
      <c r="F224" s="82">
        <v>306</v>
      </c>
      <c r="G224" s="78">
        <f>Inputs!C223</f>
        <v>0.6899904</v>
      </c>
      <c r="H224" s="78">
        <f>Inputs!D223</f>
        <v>2.2999681999999999</v>
      </c>
      <c r="I224" s="78">
        <f>Inputs!E223</f>
        <v>0.40249443000000001</v>
      </c>
      <c r="J224" s="78">
        <f>Inputs!F223</f>
        <v>0</v>
      </c>
      <c r="K224" s="78">
        <f>Inputs!G223</f>
        <v>0</v>
      </c>
      <c r="L224" s="78">
        <f t="shared" si="210"/>
        <v>0</v>
      </c>
      <c r="M224" s="78">
        <f>Inputs!H223</f>
        <v>0</v>
      </c>
      <c r="N224" s="78">
        <f>Inputs!I223</f>
        <v>3.1013411999999998</v>
      </c>
      <c r="O224" s="78">
        <f>Inputs!J223</f>
        <v>3.6182313000000002</v>
      </c>
      <c r="P224" s="83">
        <f>Inputs!K223</f>
        <v>3.0000002000000001</v>
      </c>
      <c r="Q224" s="83">
        <f t="shared" si="208"/>
        <v>13.112025730000001</v>
      </c>
      <c r="R224" s="83"/>
      <c r="S224" s="82">
        <v>282</v>
      </c>
      <c r="T224" s="78">
        <f t="shared" si="212"/>
        <v>0.77278923200000005</v>
      </c>
      <c r="U224" s="78">
        <f t="shared" si="213"/>
        <v>0.51706814100000009</v>
      </c>
      <c r="V224" s="78">
        <f t="shared" si="214"/>
        <v>0.19602001800000002</v>
      </c>
      <c r="W224" s="78">
        <f t="shared" si="215"/>
        <v>6.1709812799999989E-6</v>
      </c>
      <c r="X224" s="78">
        <f t="shared" si="216"/>
        <v>6.6366153999999995E-3</v>
      </c>
      <c r="Y224" s="78">
        <f t="shared" si="217"/>
        <v>0</v>
      </c>
      <c r="Z224" s="78">
        <f t="shared" si="218"/>
        <v>6.1261070000000008E-2</v>
      </c>
      <c r="AA224" s="78">
        <f t="shared" si="219"/>
        <v>0.10210178000000003</v>
      </c>
      <c r="AB224" s="78">
        <f t="shared" si="220"/>
        <v>0</v>
      </c>
      <c r="AC224" s="83">
        <f t="shared" si="221"/>
        <v>1.6558830273812801</v>
      </c>
      <c r="AE224" s="103">
        <v>282</v>
      </c>
      <c r="AF224" s="34">
        <v>0.77278923200000005</v>
      </c>
      <c r="AG224" s="34">
        <v>0.51706814099999998</v>
      </c>
      <c r="AH224" s="34">
        <v>0.19602001799999999</v>
      </c>
      <c r="AI224" s="34">
        <v>6.1709812799999997E-6</v>
      </c>
      <c r="AJ224" s="34">
        <v>1.2674092E-2</v>
      </c>
      <c r="AK224" s="34">
        <v>0</v>
      </c>
      <c r="AL224" s="34">
        <v>6.1261070000000001E-2</v>
      </c>
      <c r="AM224" s="34">
        <v>0.10210178</v>
      </c>
      <c r="AN224" s="34">
        <v>0</v>
      </c>
      <c r="AP224" s="103">
        <v>282</v>
      </c>
      <c r="AQ224" s="34">
        <f t="shared" si="222"/>
        <v>0</v>
      </c>
      <c r="AR224" s="34">
        <f t="shared" si="223"/>
        <v>1.1102230246251565E-16</v>
      </c>
      <c r="AS224" s="34">
        <f t="shared" si="224"/>
        <v>2.7755575615628914E-17</v>
      </c>
      <c r="AT224" s="34">
        <f t="shared" si="225"/>
        <v>-8.4703294725430034E-22</v>
      </c>
      <c r="AU224" s="34">
        <f t="shared" si="209"/>
        <v>-6.0374766000000002E-3</v>
      </c>
      <c r="AV224" s="34">
        <f t="shared" si="226"/>
        <v>0</v>
      </c>
      <c r="AW224" s="34">
        <f t="shared" si="227"/>
        <v>6.9388939039072284E-18</v>
      </c>
      <c r="AX224" s="34">
        <f t="shared" si="228"/>
        <v>2.7755575615628914E-17</v>
      </c>
      <c r="AY224" s="34">
        <f t="shared" si="229"/>
        <v>0</v>
      </c>
    </row>
    <row r="225" spans="6:51">
      <c r="F225" s="82">
        <v>307</v>
      </c>
      <c r="G225" s="78">
        <f>Inputs!C224</f>
        <v>0</v>
      </c>
      <c r="H225" s="78">
        <f>Inputs!D224</f>
        <v>0</v>
      </c>
      <c r="I225" s="78">
        <f>Inputs!E224</f>
        <v>0</v>
      </c>
      <c r="J225" s="78">
        <f>Inputs!F224</f>
        <v>0</v>
      </c>
      <c r="K225" s="78">
        <f>Inputs!G224</f>
        <v>0</v>
      </c>
      <c r="L225" s="78">
        <f t="shared" si="210"/>
        <v>0</v>
      </c>
      <c r="M225" s="78">
        <f>Inputs!H224</f>
        <v>0</v>
      </c>
      <c r="N225" s="78">
        <f>Inputs!I224</f>
        <v>0</v>
      </c>
      <c r="O225" s="78">
        <f>Inputs!J224</f>
        <v>0</v>
      </c>
      <c r="P225" s="83">
        <f>Inputs!K224</f>
        <v>0</v>
      </c>
      <c r="Q225" s="83">
        <f t="shared" si="208"/>
        <v>0</v>
      </c>
      <c r="R225" s="83"/>
      <c r="S225" s="82">
        <v>283</v>
      </c>
      <c r="T225" s="78">
        <f t="shared" si="212"/>
        <v>1.82952016</v>
      </c>
      <c r="U225" s="78">
        <f t="shared" si="213"/>
        <v>1.3329362040000001</v>
      </c>
      <c r="V225" s="78">
        <f t="shared" si="214"/>
        <v>0.69832126799999994</v>
      </c>
      <c r="W225" s="78">
        <f t="shared" si="215"/>
        <v>0</v>
      </c>
      <c r="X225" s="78">
        <f t="shared" si="216"/>
        <v>0</v>
      </c>
      <c r="Y225" s="78">
        <f t="shared" si="217"/>
        <v>8.168141000000002E-3</v>
      </c>
      <c r="Z225" s="78">
        <f t="shared" si="218"/>
        <v>8.168141000000001E-2</v>
      </c>
      <c r="AA225" s="78">
        <f t="shared" si="219"/>
        <v>8.168141000000001E-2</v>
      </c>
      <c r="AB225" s="78">
        <f t="shared" si="220"/>
        <v>5.0999999999999997E-2</v>
      </c>
      <c r="AC225" s="83">
        <f t="shared" si="221"/>
        <v>4.0833085929999999</v>
      </c>
      <c r="AE225" s="103">
        <v>283</v>
      </c>
      <c r="AF225" s="34">
        <v>1.82952016</v>
      </c>
      <c r="AG225" s="34">
        <v>1.3329362039999999</v>
      </c>
      <c r="AH225" s="34">
        <v>0.69832126800000005</v>
      </c>
      <c r="AI225" s="34">
        <v>0</v>
      </c>
      <c r="AJ225" s="34">
        <v>0</v>
      </c>
      <c r="AK225" s="34">
        <v>1.7976893000000001E-2</v>
      </c>
      <c r="AL225" s="34">
        <v>8.1681409999999996E-2</v>
      </c>
      <c r="AM225" s="34">
        <v>8.1681409999999996E-2</v>
      </c>
      <c r="AN225" s="34">
        <v>0</v>
      </c>
      <c r="AP225" s="103">
        <v>283</v>
      </c>
      <c r="AQ225" s="34">
        <f t="shared" si="222"/>
        <v>0</v>
      </c>
      <c r="AR225" s="34">
        <f t="shared" si="223"/>
        <v>2.2204460492503131E-16</v>
      </c>
      <c r="AS225" s="34">
        <f t="shared" si="224"/>
        <v>-1.1102230246251565E-16</v>
      </c>
      <c r="AT225" s="34">
        <f t="shared" si="225"/>
        <v>0</v>
      </c>
      <c r="AU225" s="34">
        <f t="shared" si="209"/>
        <v>0</v>
      </c>
      <c r="AV225" s="34">
        <f t="shared" si="226"/>
        <v>-9.8087519999999987E-3</v>
      </c>
      <c r="AW225" s="34">
        <f t="shared" si="227"/>
        <v>1.3877787807814457E-17</v>
      </c>
      <c r="AX225" s="34">
        <f t="shared" si="228"/>
        <v>1.3877787807814457E-17</v>
      </c>
      <c r="AY225" s="34">
        <f t="shared" si="229"/>
        <v>5.0999999999999997E-2</v>
      </c>
    </row>
    <row r="226" spans="6:51">
      <c r="F226" s="82">
        <v>308</v>
      </c>
      <c r="G226" s="78">
        <f>Inputs!C225</f>
        <v>0</v>
      </c>
      <c r="H226" s="78">
        <f>Inputs!D225</f>
        <v>0</v>
      </c>
      <c r="I226" s="78">
        <f>Inputs!E225</f>
        <v>0</v>
      </c>
      <c r="J226" s="78">
        <f>Inputs!F225</f>
        <v>0</v>
      </c>
      <c r="K226" s="78">
        <f>Inputs!G225</f>
        <v>0</v>
      </c>
      <c r="L226" s="78">
        <f t="shared" si="210"/>
        <v>0</v>
      </c>
      <c r="M226" s="78">
        <f>Inputs!H225</f>
        <v>0</v>
      </c>
      <c r="N226" s="78">
        <f>Inputs!I225</f>
        <v>0</v>
      </c>
      <c r="O226" s="78">
        <f>Inputs!J225</f>
        <v>0</v>
      </c>
      <c r="P226" s="83">
        <f>Inputs!K225</f>
        <v>0</v>
      </c>
      <c r="Q226" s="83">
        <f t="shared" si="208"/>
        <v>0</v>
      </c>
      <c r="R226" s="83"/>
      <c r="S226" s="82">
        <v>284</v>
      </c>
      <c r="T226" s="78">
        <f t="shared" si="212"/>
        <v>1.56816</v>
      </c>
      <c r="U226" s="78">
        <f t="shared" si="213"/>
        <v>1.4810401700000004</v>
      </c>
      <c r="V226" s="78">
        <f t="shared" si="214"/>
        <v>0.502791408</v>
      </c>
      <c r="W226" s="78">
        <f t="shared" si="215"/>
        <v>0</v>
      </c>
      <c r="X226" s="78">
        <f t="shared" si="216"/>
        <v>0</v>
      </c>
      <c r="Y226" s="78">
        <f t="shared" si="217"/>
        <v>0</v>
      </c>
      <c r="Z226" s="78">
        <f t="shared" si="218"/>
        <v>0</v>
      </c>
      <c r="AA226" s="78">
        <f t="shared" si="219"/>
        <v>0</v>
      </c>
      <c r="AB226" s="78">
        <f t="shared" si="220"/>
        <v>0</v>
      </c>
      <c r="AC226" s="83">
        <f t="shared" si="221"/>
        <v>3.5519915780000009</v>
      </c>
      <c r="AE226" s="103">
        <v>284</v>
      </c>
      <c r="AF226" s="34">
        <v>1.56816</v>
      </c>
      <c r="AG226" s="34">
        <v>1.48104017</v>
      </c>
      <c r="AH226" s="34">
        <v>0.502791408</v>
      </c>
      <c r="AI226" s="34">
        <v>0</v>
      </c>
      <c r="AJ226" s="34">
        <v>0</v>
      </c>
      <c r="AK226" s="34">
        <v>0</v>
      </c>
      <c r="AL226" s="34">
        <v>0</v>
      </c>
      <c r="AM226" s="34">
        <v>0</v>
      </c>
      <c r="AN226" s="34">
        <v>0</v>
      </c>
      <c r="AP226" s="103">
        <v>284</v>
      </c>
      <c r="AQ226" s="34">
        <f t="shared" si="222"/>
        <v>0</v>
      </c>
      <c r="AR226" s="34">
        <f t="shared" si="223"/>
        <v>4.4408920985006262E-16</v>
      </c>
      <c r="AS226" s="34">
        <f t="shared" si="224"/>
        <v>0</v>
      </c>
      <c r="AT226" s="34">
        <f t="shared" si="225"/>
        <v>0</v>
      </c>
      <c r="AU226" s="34">
        <f t="shared" si="209"/>
        <v>0</v>
      </c>
      <c r="AV226" s="34">
        <f t="shared" si="226"/>
        <v>0</v>
      </c>
      <c r="AW226" s="34">
        <f t="shared" si="227"/>
        <v>0</v>
      </c>
      <c r="AX226" s="34">
        <f t="shared" si="228"/>
        <v>0</v>
      </c>
      <c r="AY226" s="34">
        <f t="shared" si="229"/>
        <v>0</v>
      </c>
    </row>
    <row r="227" spans="6:51">
      <c r="F227" s="82">
        <v>309</v>
      </c>
      <c r="G227" s="78">
        <f>Inputs!C226</f>
        <v>0</v>
      </c>
      <c r="H227" s="78">
        <f>Inputs!D226</f>
        <v>0</v>
      </c>
      <c r="I227" s="78">
        <f>Inputs!E226</f>
        <v>0</v>
      </c>
      <c r="J227" s="78">
        <f>Inputs!F226</f>
        <v>0</v>
      </c>
      <c r="K227" s="78">
        <f>Inputs!G226</f>
        <v>0</v>
      </c>
      <c r="L227" s="78">
        <f t="shared" si="210"/>
        <v>0</v>
      </c>
      <c r="M227" s="78">
        <f>Inputs!H226</f>
        <v>0</v>
      </c>
      <c r="N227" s="78">
        <f>Inputs!I226</f>
        <v>0</v>
      </c>
      <c r="O227" s="78">
        <f>Inputs!J226</f>
        <v>0</v>
      </c>
      <c r="P227" s="83">
        <f>Inputs!K226</f>
        <v>0</v>
      </c>
      <c r="Q227" s="83">
        <f t="shared" si="208"/>
        <v>0</v>
      </c>
      <c r="R227" s="83"/>
      <c r="S227" s="82">
        <v>286</v>
      </c>
      <c r="T227" s="78">
        <f t="shared" si="212"/>
        <v>0.117298368</v>
      </c>
      <c r="U227" s="78">
        <f t="shared" si="213"/>
        <v>0.51318039400000004</v>
      </c>
      <c r="V227" s="78">
        <f t="shared" si="214"/>
        <v>0</v>
      </c>
      <c r="W227" s="78">
        <f t="shared" si="215"/>
        <v>0</v>
      </c>
      <c r="X227" s="78">
        <f t="shared" si="216"/>
        <v>0</v>
      </c>
      <c r="Y227" s="78">
        <f t="shared" si="217"/>
        <v>0</v>
      </c>
      <c r="Z227" s="78">
        <f t="shared" si="218"/>
        <v>0.15506706000000003</v>
      </c>
      <c r="AA227" s="78">
        <f t="shared" si="219"/>
        <v>0.3618231300000001</v>
      </c>
      <c r="AB227" s="78">
        <f t="shared" si="220"/>
        <v>0.51000003400000005</v>
      </c>
      <c r="AC227" s="83">
        <f t="shared" si="221"/>
        <v>1.6573689860000003</v>
      </c>
      <c r="AE227" s="103">
        <v>286</v>
      </c>
      <c r="AF227" s="34">
        <v>0.117298368</v>
      </c>
      <c r="AG227" s="34">
        <v>0.51318039400000004</v>
      </c>
      <c r="AH227" s="34">
        <v>0</v>
      </c>
      <c r="AI227" s="34">
        <v>0</v>
      </c>
      <c r="AJ227" s="34">
        <v>0</v>
      </c>
      <c r="AK227" s="34">
        <v>0</v>
      </c>
      <c r="AL227" s="34">
        <v>0.15506706000000001</v>
      </c>
      <c r="AM227" s="34">
        <v>0.36182312999999999</v>
      </c>
      <c r="AN227" s="34">
        <v>0</v>
      </c>
      <c r="AP227" s="103">
        <v>286</v>
      </c>
      <c r="AQ227" s="34">
        <f t="shared" si="222"/>
        <v>0</v>
      </c>
      <c r="AR227" s="34">
        <f t="shared" si="223"/>
        <v>0</v>
      </c>
      <c r="AS227" s="34">
        <f t="shared" si="224"/>
        <v>0</v>
      </c>
      <c r="AT227" s="34">
        <f t="shared" si="225"/>
        <v>0</v>
      </c>
      <c r="AU227" s="34">
        <f t="shared" si="209"/>
        <v>0</v>
      </c>
      <c r="AV227" s="34">
        <f t="shared" si="226"/>
        <v>0</v>
      </c>
      <c r="AW227" s="34">
        <f t="shared" si="227"/>
        <v>2.7755575615628914E-17</v>
      </c>
      <c r="AX227" s="34">
        <f t="shared" si="228"/>
        <v>1.1102230246251565E-16</v>
      </c>
      <c r="AY227" s="34">
        <f t="shared" si="229"/>
        <v>0.51000003400000005</v>
      </c>
    </row>
    <row r="228" spans="6:51">
      <c r="F228" s="82">
        <v>310</v>
      </c>
      <c r="G228" s="78">
        <f>Inputs!C227</f>
        <v>0</v>
      </c>
      <c r="H228" s="78">
        <f>Inputs!D227</f>
        <v>0</v>
      </c>
      <c r="I228" s="78">
        <f>Inputs!E227</f>
        <v>0</v>
      </c>
      <c r="J228" s="78">
        <f>Inputs!F227</f>
        <v>0</v>
      </c>
      <c r="K228" s="78">
        <f>Inputs!G227</f>
        <v>0</v>
      </c>
      <c r="L228" s="78">
        <f t="shared" si="210"/>
        <v>0</v>
      </c>
      <c r="M228" s="78">
        <f>Inputs!H227</f>
        <v>0</v>
      </c>
      <c r="N228" s="78">
        <f>Inputs!I227</f>
        <v>0</v>
      </c>
      <c r="O228" s="78">
        <f>Inputs!J227</f>
        <v>0</v>
      </c>
      <c r="P228" s="83">
        <f>Inputs!K227</f>
        <v>0</v>
      </c>
      <c r="Q228" s="83">
        <f t="shared" si="208"/>
        <v>0</v>
      </c>
      <c r="R228" s="83"/>
      <c r="S228" s="82">
        <v>287</v>
      </c>
      <c r="T228" s="78">
        <f t="shared" si="212"/>
        <v>0.94317856000000011</v>
      </c>
      <c r="U228" s="78">
        <f t="shared" si="213"/>
        <v>0.87074044200000011</v>
      </c>
      <c r="V228" s="78">
        <f t="shared" si="214"/>
        <v>0.37475888399999996</v>
      </c>
      <c r="W228" s="78">
        <f t="shared" si="215"/>
        <v>1.30326352E-5</v>
      </c>
      <c r="X228" s="78">
        <f t="shared" si="216"/>
        <v>1.0512017000000002E-2</v>
      </c>
      <c r="Y228" s="78">
        <f t="shared" si="217"/>
        <v>4.5945793000000002E-3</v>
      </c>
      <c r="Z228" s="78">
        <f t="shared" si="218"/>
        <v>0.10512017000000003</v>
      </c>
      <c r="AA228" s="78">
        <f t="shared" si="219"/>
        <v>0.10512017000000003</v>
      </c>
      <c r="AB228" s="78">
        <f t="shared" si="220"/>
        <v>0.51000003400000005</v>
      </c>
      <c r="AC228" s="83">
        <f t="shared" si="221"/>
        <v>2.9240378889352003</v>
      </c>
      <c r="AE228" s="103">
        <v>287</v>
      </c>
      <c r="AF228" s="34">
        <v>0.94317856</v>
      </c>
      <c r="AG228" s="34">
        <v>0.870740442</v>
      </c>
      <c r="AH228" s="34">
        <v>0.37475888400000001</v>
      </c>
      <c r="AI228" s="34">
        <v>1.30326352E-5</v>
      </c>
      <c r="AJ228" s="34">
        <v>1.4838677999999999E-2</v>
      </c>
      <c r="AK228" s="34">
        <v>9.0038544000000005E-3</v>
      </c>
      <c r="AL228" s="34">
        <v>0.10512017</v>
      </c>
      <c r="AM228" s="34">
        <v>0.10512017</v>
      </c>
      <c r="AN228" s="34">
        <v>0</v>
      </c>
      <c r="AP228" s="103">
        <v>287</v>
      </c>
      <c r="AQ228" s="34">
        <f t="shared" si="222"/>
        <v>1.1102230246251565E-16</v>
      </c>
      <c r="AR228" s="34">
        <f t="shared" si="223"/>
        <v>1.1102230246251565E-16</v>
      </c>
      <c r="AS228" s="34">
        <f t="shared" si="224"/>
        <v>-5.5511151231257827E-17</v>
      </c>
      <c r="AT228" s="34">
        <f t="shared" si="225"/>
        <v>0</v>
      </c>
      <c r="AU228" s="34">
        <f t="shared" si="209"/>
        <v>-4.3266609999999973E-3</v>
      </c>
      <c r="AV228" s="34">
        <f t="shared" si="226"/>
        <v>-4.4092751000000003E-3</v>
      </c>
      <c r="AW228" s="34">
        <f t="shared" si="227"/>
        <v>2.7755575615628914E-17</v>
      </c>
      <c r="AX228" s="34">
        <f t="shared" si="228"/>
        <v>2.7755575615628914E-17</v>
      </c>
      <c r="AY228" s="34">
        <f t="shared" si="229"/>
        <v>0.51000003400000005</v>
      </c>
    </row>
    <row r="229" spans="6:51">
      <c r="F229" s="82">
        <v>311</v>
      </c>
      <c r="G229" s="78">
        <f>Inputs!C228</f>
        <v>0</v>
      </c>
      <c r="H229" s="78">
        <f>Inputs!D228</f>
        <v>0</v>
      </c>
      <c r="I229" s="78">
        <f>Inputs!E228</f>
        <v>0</v>
      </c>
      <c r="J229" s="78">
        <f>Inputs!F228</f>
        <v>0</v>
      </c>
      <c r="K229" s="78">
        <f>Inputs!G228</f>
        <v>0</v>
      </c>
      <c r="L229" s="78">
        <f t="shared" si="210"/>
        <v>0</v>
      </c>
      <c r="M229" s="78">
        <f>Inputs!H228</f>
        <v>0</v>
      </c>
      <c r="N229" s="78">
        <f>Inputs!I228</f>
        <v>0</v>
      </c>
      <c r="O229" s="78">
        <f>Inputs!J228</f>
        <v>0</v>
      </c>
      <c r="P229" s="83">
        <f>Inputs!K228</f>
        <v>0</v>
      </c>
      <c r="Q229" s="83">
        <f t="shared" si="208"/>
        <v>0</v>
      </c>
      <c r="R229" s="83"/>
      <c r="S229" s="82">
        <v>288</v>
      </c>
      <c r="T229" s="78">
        <f t="shared" si="212"/>
        <v>1.33481776</v>
      </c>
      <c r="U229" s="78">
        <f t="shared" si="213"/>
        <v>0.48174532000000003</v>
      </c>
      <c r="V229" s="78">
        <f t="shared" si="214"/>
        <v>0</v>
      </c>
      <c r="W229" s="78">
        <f t="shared" si="215"/>
        <v>0</v>
      </c>
      <c r="X229" s="78">
        <f t="shared" si="216"/>
        <v>0</v>
      </c>
      <c r="Y229" s="78">
        <f t="shared" si="217"/>
        <v>2.3524249000000001E-2</v>
      </c>
      <c r="Z229" s="78">
        <f t="shared" si="218"/>
        <v>9.8017705000000011E-2</v>
      </c>
      <c r="AA229" s="78">
        <f t="shared" si="219"/>
        <v>0.15682833000000002</v>
      </c>
      <c r="AB229" s="78">
        <f t="shared" si="220"/>
        <v>6.8000005099999993E-3</v>
      </c>
      <c r="AC229" s="83">
        <f t="shared" si="221"/>
        <v>2.1017333645100003</v>
      </c>
      <c r="AE229" s="103">
        <v>288</v>
      </c>
      <c r="AF229" s="34">
        <v>1.33481776</v>
      </c>
      <c r="AG229" s="34">
        <v>0.48174531999999998</v>
      </c>
      <c r="AH229" s="34">
        <v>0</v>
      </c>
      <c r="AI229" s="34">
        <v>0</v>
      </c>
      <c r="AJ229" s="34">
        <v>0</v>
      </c>
      <c r="AK229" s="34">
        <v>4.1820889999999999E-2</v>
      </c>
      <c r="AL229" s="34">
        <v>9.8017704999999997E-2</v>
      </c>
      <c r="AM229" s="34">
        <v>0.15682832999999999</v>
      </c>
      <c r="AN229" s="34">
        <v>0</v>
      </c>
      <c r="AP229" s="103">
        <v>288</v>
      </c>
      <c r="AQ229" s="34">
        <f t="shared" si="222"/>
        <v>0</v>
      </c>
      <c r="AR229" s="34">
        <f t="shared" si="223"/>
        <v>5.5511151231257827E-17</v>
      </c>
      <c r="AS229" s="34">
        <f t="shared" si="224"/>
        <v>0</v>
      </c>
      <c r="AT229" s="34">
        <f t="shared" si="225"/>
        <v>0</v>
      </c>
      <c r="AU229" s="34">
        <f t="shared" si="209"/>
        <v>0</v>
      </c>
      <c r="AV229" s="34">
        <f t="shared" si="226"/>
        <v>-1.8296640999999999E-2</v>
      </c>
      <c r="AW229" s="34">
        <f t="shared" si="227"/>
        <v>1.3877787807814457E-17</v>
      </c>
      <c r="AX229" s="34">
        <f t="shared" si="228"/>
        <v>2.7755575615628914E-17</v>
      </c>
      <c r="AY229" s="34">
        <f t="shared" si="229"/>
        <v>6.8000005099999993E-3</v>
      </c>
    </row>
    <row r="230" spans="6:51">
      <c r="F230" s="82">
        <v>312</v>
      </c>
      <c r="G230" s="78">
        <f>Inputs!C229</f>
        <v>0.39203995000000003</v>
      </c>
      <c r="H230" s="78">
        <f>Inputs!D229</f>
        <v>2.2215601999999999</v>
      </c>
      <c r="I230" s="78">
        <f>Inputs!E229</f>
        <v>6.1746299999999996</v>
      </c>
      <c r="J230" s="78">
        <f>Inputs!F229</f>
        <v>0</v>
      </c>
      <c r="K230" s="78">
        <f>Inputs!G229</f>
        <v>0</v>
      </c>
      <c r="L230" s="78">
        <f t="shared" si="210"/>
        <v>0</v>
      </c>
      <c r="M230" s="78">
        <f>Inputs!H229</f>
        <v>0</v>
      </c>
      <c r="N230" s="78">
        <f>Inputs!I229</f>
        <v>0</v>
      </c>
      <c r="O230" s="78">
        <f>Inputs!J229</f>
        <v>0</v>
      </c>
      <c r="P230" s="83">
        <f>Inputs!K229</f>
        <v>0</v>
      </c>
      <c r="Q230" s="83">
        <f t="shared" si="208"/>
        <v>8.7882301500000004</v>
      </c>
      <c r="R230" s="83"/>
      <c r="S230" s="82">
        <v>289</v>
      </c>
      <c r="T230" s="78">
        <f t="shared" si="212"/>
        <v>1.3799807999999998E-2</v>
      </c>
      <c r="U230" s="78">
        <f t="shared" si="213"/>
        <v>0</v>
      </c>
      <c r="V230" s="78">
        <f t="shared" si="214"/>
        <v>0</v>
      </c>
      <c r="W230" s="78">
        <f t="shared" si="215"/>
        <v>0</v>
      </c>
      <c r="X230" s="78">
        <f t="shared" si="216"/>
        <v>0</v>
      </c>
      <c r="Y230" s="78">
        <f t="shared" si="217"/>
        <v>0</v>
      </c>
      <c r="Z230" s="78">
        <f t="shared" si="218"/>
        <v>0</v>
      </c>
      <c r="AA230" s="78">
        <f t="shared" si="219"/>
        <v>0</v>
      </c>
      <c r="AB230" s="78">
        <f t="shared" si="220"/>
        <v>0</v>
      </c>
      <c r="AC230" s="83">
        <f t="shared" si="221"/>
        <v>1.3799807999999998E-2</v>
      </c>
      <c r="AE230" s="103">
        <v>289</v>
      </c>
      <c r="AF230" s="34">
        <v>1.3799808E-2</v>
      </c>
      <c r="AG230" s="34">
        <v>0</v>
      </c>
      <c r="AH230" s="34">
        <v>0</v>
      </c>
      <c r="AI230" s="34">
        <v>0</v>
      </c>
      <c r="AJ230" s="34">
        <v>0</v>
      </c>
      <c r="AK230" s="34">
        <v>0</v>
      </c>
      <c r="AL230" s="34">
        <v>0</v>
      </c>
      <c r="AM230" s="34">
        <v>0</v>
      </c>
      <c r="AN230" s="34">
        <v>0</v>
      </c>
      <c r="AP230" s="103">
        <v>289</v>
      </c>
      <c r="AQ230" s="34">
        <f t="shared" si="222"/>
        <v>-1.7347234759768071E-18</v>
      </c>
      <c r="AR230" s="34">
        <f t="shared" si="223"/>
        <v>0</v>
      </c>
      <c r="AS230" s="34">
        <f t="shared" si="224"/>
        <v>0</v>
      </c>
      <c r="AT230" s="34">
        <f t="shared" si="225"/>
        <v>0</v>
      </c>
      <c r="AU230" s="34">
        <f t="shared" si="209"/>
        <v>0</v>
      </c>
      <c r="AV230" s="34">
        <f t="shared" si="226"/>
        <v>0</v>
      </c>
      <c r="AW230" s="34">
        <f t="shared" si="227"/>
        <v>0</v>
      </c>
      <c r="AX230" s="34">
        <f t="shared" si="228"/>
        <v>0</v>
      </c>
      <c r="AY230" s="34">
        <f t="shared" si="229"/>
        <v>0</v>
      </c>
    </row>
    <row r="231" spans="6:51">
      <c r="F231" s="82">
        <v>313</v>
      </c>
      <c r="G231" s="78">
        <f>Inputs!C230</f>
        <v>2.1780000000000001E-2</v>
      </c>
      <c r="H231" s="78">
        <f>Inputs!D230</f>
        <v>0.37025999999999998</v>
      </c>
      <c r="I231" s="78">
        <f>Inputs!E230</f>
        <v>1.0291051</v>
      </c>
      <c r="J231" s="78">
        <f>Inputs!F230</f>
        <v>0</v>
      </c>
      <c r="K231" s="78">
        <f>Inputs!G230</f>
        <v>0</v>
      </c>
      <c r="L231" s="78">
        <f t="shared" si="210"/>
        <v>0</v>
      </c>
      <c r="M231" s="78">
        <f>Inputs!H230</f>
        <v>0</v>
      </c>
      <c r="N231" s="78">
        <f>Inputs!I230</f>
        <v>0</v>
      </c>
      <c r="O231" s="78">
        <f>Inputs!J230</f>
        <v>0</v>
      </c>
      <c r="P231" s="83">
        <f>Inputs!K230</f>
        <v>0</v>
      </c>
      <c r="Q231" s="83">
        <f t="shared" si="208"/>
        <v>1.4211450999999999</v>
      </c>
      <c r="R231" s="83"/>
      <c r="S231" s="82">
        <v>291</v>
      </c>
      <c r="T231" s="78">
        <f t="shared" si="212"/>
        <v>0.39674449600000006</v>
      </c>
      <c r="U231" s="78">
        <f t="shared" si="213"/>
        <v>0</v>
      </c>
      <c r="V231" s="78">
        <f t="shared" si="214"/>
        <v>6.4127951999999998E-3</v>
      </c>
      <c r="W231" s="78">
        <f t="shared" si="215"/>
        <v>0</v>
      </c>
      <c r="X231" s="78">
        <f t="shared" si="216"/>
        <v>0</v>
      </c>
      <c r="Y231" s="78">
        <f t="shared" si="217"/>
        <v>0</v>
      </c>
      <c r="Z231" s="78">
        <f t="shared" si="218"/>
        <v>7.7188945000000009E-2</v>
      </c>
      <c r="AA231" s="78">
        <f t="shared" si="219"/>
        <v>9.1891604999999987E-2</v>
      </c>
      <c r="AB231" s="78">
        <f t="shared" si="220"/>
        <v>0</v>
      </c>
      <c r="AC231" s="83">
        <f t="shared" si="221"/>
        <v>0.57223784119999999</v>
      </c>
      <c r="AE231" s="103">
        <v>291</v>
      </c>
      <c r="AF231" s="34">
        <v>0.396744496</v>
      </c>
      <c r="AG231" s="34">
        <v>0</v>
      </c>
      <c r="AH231" s="34">
        <v>6.4127951999999998E-3</v>
      </c>
      <c r="AI231" s="34">
        <v>0</v>
      </c>
      <c r="AJ231" s="34">
        <v>0</v>
      </c>
      <c r="AK231" s="34">
        <v>0</v>
      </c>
      <c r="AL231" s="34">
        <v>7.7188944999999995E-2</v>
      </c>
      <c r="AM231" s="34">
        <v>9.1891605000000001E-2</v>
      </c>
      <c r="AN231" s="34">
        <v>0</v>
      </c>
      <c r="AP231" s="103">
        <v>291</v>
      </c>
      <c r="AQ231" s="34">
        <f t="shared" si="222"/>
        <v>5.5511151231257827E-17</v>
      </c>
      <c r="AR231" s="34">
        <f t="shared" si="223"/>
        <v>0</v>
      </c>
      <c r="AS231" s="34">
        <f t="shared" si="224"/>
        <v>0</v>
      </c>
      <c r="AT231" s="34">
        <f t="shared" si="225"/>
        <v>0</v>
      </c>
      <c r="AU231" s="34">
        <f t="shared" si="209"/>
        <v>0</v>
      </c>
      <c r="AV231" s="34">
        <f t="shared" si="226"/>
        <v>0</v>
      </c>
      <c r="AW231" s="34">
        <f t="shared" si="227"/>
        <v>1.3877787807814457E-17</v>
      </c>
      <c r="AX231" s="34">
        <f t="shared" si="228"/>
        <v>-1.3877787807814457E-17</v>
      </c>
      <c r="AY231" s="34">
        <f t="shared" si="229"/>
        <v>0</v>
      </c>
    </row>
    <row r="232" spans="6:51">
      <c r="F232" s="82">
        <v>314</v>
      </c>
      <c r="G232" s="78">
        <f>Inputs!C231</f>
        <v>5.0311804000000002</v>
      </c>
      <c r="H232" s="78">
        <f>Inputs!D231</f>
        <v>0</v>
      </c>
      <c r="I232" s="78">
        <f>Inputs!E231</f>
        <v>2.4149668000000002</v>
      </c>
      <c r="J232" s="78">
        <f>Inputs!F231</f>
        <v>1.9150927E-3</v>
      </c>
      <c r="K232" s="78">
        <f>Inputs!G231</f>
        <v>16.074902000000002</v>
      </c>
      <c r="L232" s="78">
        <f t="shared" si="210"/>
        <v>0.16105543483200002</v>
      </c>
      <c r="M232" s="78">
        <f>Inputs!H231</f>
        <v>0</v>
      </c>
      <c r="N232" s="78">
        <f>Inputs!I231</f>
        <v>26.791505999999998</v>
      </c>
      <c r="O232" s="78">
        <f>Inputs!J231</f>
        <v>4.4107966000000003</v>
      </c>
      <c r="P232" s="83">
        <f>Inputs!K231</f>
        <v>0.5</v>
      </c>
      <c r="Q232" s="83">
        <f t="shared" si="208"/>
        <v>55.225266892699999</v>
      </c>
      <c r="R232" s="83"/>
      <c r="S232" s="82">
        <v>301</v>
      </c>
      <c r="T232" s="78">
        <f t="shared" si="212"/>
        <v>1.7563392</v>
      </c>
      <c r="U232" s="78">
        <f t="shared" si="213"/>
        <v>0.32582878300000001</v>
      </c>
      <c r="V232" s="78">
        <f t="shared" si="214"/>
        <v>0</v>
      </c>
      <c r="W232" s="78">
        <f t="shared" si="215"/>
        <v>0</v>
      </c>
      <c r="X232" s="78">
        <f t="shared" si="216"/>
        <v>0</v>
      </c>
      <c r="Y232" s="78">
        <f t="shared" si="217"/>
        <v>0</v>
      </c>
      <c r="Z232" s="78">
        <f t="shared" si="218"/>
        <v>0</v>
      </c>
      <c r="AA232" s="78">
        <f t="shared" si="219"/>
        <v>0</v>
      </c>
      <c r="AB232" s="78">
        <f t="shared" si="220"/>
        <v>0</v>
      </c>
      <c r="AC232" s="83">
        <f t="shared" si="221"/>
        <v>2.0821679830000002</v>
      </c>
      <c r="AU232" s="103"/>
    </row>
    <row r="233" spans="6:51">
      <c r="F233" s="82">
        <v>315</v>
      </c>
      <c r="G233" s="78">
        <f>Inputs!C232</f>
        <v>0</v>
      </c>
      <c r="H233" s="78">
        <f>Inputs!D232</f>
        <v>0</v>
      </c>
      <c r="I233" s="78">
        <f>Inputs!E232</f>
        <v>0</v>
      </c>
      <c r="J233" s="78">
        <f>Inputs!F232</f>
        <v>0</v>
      </c>
      <c r="K233" s="78">
        <f>Inputs!G232</f>
        <v>0</v>
      </c>
      <c r="L233" s="78">
        <f t="shared" si="210"/>
        <v>0</v>
      </c>
      <c r="M233" s="78">
        <f>Inputs!H232</f>
        <v>0</v>
      </c>
      <c r="N233" s="78">
        <f>Inputs!I232</f>
        <v>0</v>
      </c>
      <c r="O233" s="78">
        <f>Inputs!J232</f>
        <v>0</v>
      </c>
      <c r="P233" s="83">
        <f>Inputs!K232</f>
        <v>0</v>
      </c>
      <c r="Q233" s="83">
        <f t="shared" si="208"/>
        <v>0</v>
      </c>
      <c r="R233" s="83"/>
      <c r="S233" s="82">
        <v>302</v>
      </c>
      <c r="T233" s="78">
        <f t="shared" si="212"/>
        <v>0</v>
      </c>
      <c r="U233" s="78">
        <f t="shared" si="213"/>
        <v>0</v>
      </c>
      <c r="V233" s="78">
        <f t="shared" si="214"/>
        <v>0</v>
      </c>
      <c r="W233" s="78">
        <f t="shared" si="215"/>
        <v>0</v>
      </c>
      <c r="X233" s="78">
        <f t="shared" si="216"/>
        <v>0</v>
      </c>
      <c r="Y233" s="78">
        <f t="shared" si="217"/>
        <v>0</v>
      </c>
      <c r="Z233" s="78">
        <f t="shared" si="218"/>
        <v>0</v>
      </c>
      <c r="AA233" s="78">
        <f t="shared" si="219"/>
        <v>0</v>
      </c>
      <c r="AB233" s="78">
        <f t="shared" si="220"/>
        <v>0</v>
      </c>
      <c r="AC233" s="83">
        <f t="shared" si="221"/>
        <v>0</v>
      </c>
      <c r="AU233" s="103"/>
    </row>
    <row r="234" spans="6:51">
      <c r="F234" s="82">
        <v>316</v>
      </c>
      <c r="G234" s="78">
        <f>Inputs!C233</f>
        <v>0</v>
      </c>
      <c r="H234" s="78">
        <f>Inputs!D233</f>
        <v>0</v>
      </c>
      <c r="I234" s="78">
        <f>Inputs!E233</f>
        <v>0</v>
      </c>
      <c r="J234" s="78">
        <f>Inputs!F233</f>
        <v>0</v>
      </c>
      <c r="K234" s="78">
        <f>Inputs!G233</f>
        <v>0</v>
      </c>
      <c r="L234" s="78">
        <f t="shared" si="210"/>
        <v>0</v>
      </c>
      <c r="M234" s="78">
        <f>Inputs!H233</f>
        <v>0</v>
      </c>
      <c r="N234" s="78">
        <f>Inputs!I233</f>
        <v>0</v>
      </c>
      <c r="O234" s="78">
        <f>Inputs!J233</f>
        <v>0</v>
      </c>
      <c r="P234" s="83">
        <f>Inputs!K233</f>
        <v>0</v>
      </c>
      <c r="Q234" s="83">
        <f t="shared" si="208"/>
        <v>0</v>
      </c>
      <c r="R234" s="83"/>
      <c r="S234" s="82">
        <v>303</v>
      </c>
      <c r="T234" s="78">
        <f t="shared" si="212"/>
        <v>0.87816959999999999</v>
      </c>
      <c r="U234" s="78">
        <f t="shared" si="213"/>
        <v>0.414691217</v>
      </c>
      <c r="V234" s="78">
        <f t="shared" si="214"/>
        <v>0</v>
      </c>
      <c r="W234" s="78">
        <f t="shared" si="215"/>
        <v>0</v>
      </c>
      <c r="X234" s="78">
        <f t="shared" si="216"/>
        <v>0</v>
      </c>
      <c r="Y234" s="78">
        <f t="shared" si="217"/>
        <v>0</v>
      </c>
      <c r="Z234" s="78">
        <f t="shared" si="218"/>
        <v>0</v>
      </c>
      <c r="AA234" s="78">
        <f t="shared" si="219"/>
        <v>0</v>
      </c>
      <c r="AB234" s="78">
        <f t="shared" si="220"/>
        <v>0</v>
      </c>
      <c r="AC234" s="83">
        <f t="shared" si="221"/>
        <v>1.292860817</v>
      </c>
      <c r="AU234" s="103"/>
    </row>
    <row r="235" spans="6:51">
      <c r="F235" s="82">
        <v>317</v>
      </c>
      <c r="G235" s="78">
        <f>Inputs!C234</f>
        <v>0.70697880000000002</v>
      </c>
      <c r="H235" s="78">
        <f>Inputs!D234</f>
        <v>0</v>
      </c>
      <c r="I235" s="78">
        <f>Inputs!E234</f>
        <v>8.62488E-2</v>
      </c>
      <c r="J235" s="78">
        <f>Inputs!F234</f>
        <v>0</v>
      </c>
      <c r="K235" s="78">
        <f>Inputs!G234</f>
        <v>0</v>
      </c>
      <c r="L235" s="78">
        <f t="shared" si="210"/>
        <v>0</v>
      </c>
      <c r="M235" s="78">
        <f>Inputs!H234</f>
        <v>0.88215922999999996</v>
      </c>
      <c r="N235" s="78">
        <f>Inputs!I234</f>
        <v>0.25014936999999998</v>
      </c>
      <c r="O235" s="78">
        <f>Inputs!J234</f>
        <v>1.1762124</v>
      </c>
      <c r="P235" s="83">
        <f>Inputs!K234</f>
        <v>0</v>
      </c>
      <c r="Q235" s="83">
        <f t="shared" si="208"/>
        <v>3.1017485999999996</v>
      </c>
      <c r="R235" s="83"/>
      <c r="S235" s="82">
        <v>304</v>
      </c>
      <c r="T235" s="78">
        <f t="shared" si="212"/>
        <v>0.48299331199999995</v>
      </c>
      <c r="U235" s="78">
        <f t="shared" si="213"/>
        <v>0.20527216100000004</v>
      </c>
      <c r="V235" s="78">
        <f t="shared" si="214"/>
        <v>0</v>
      </c>
      <c r="W235" s="78">
        <f t="shared" si="215"/>
        <v>2.0962344000000001E-5</v>
      </c>
      <c r="X235" s="78">
        <f t="shared" si="216"/>
        <v>1.4702653000000003E-2</v>
      </c>
      <c r="Y235" s="78">
        <f t="shared" si="217"/>
        <v>0</v>
      </c>
      <c r="Z235" s="78">
        <f t="shared" si="218"/>
        <v>9.8017705000000011E-2</v>
      </c>
      <c r="AA235" s="78">
        <f t="shared" si="219"/>
        <v>0.16336282000000002</v>
      </c>
      <c r="AB235" s="78">
        <f t="shared" si="220"/>
        <v>8.500000000000002E-2</v>
      </c>
      <c r="AC235" s="83">
        <f t="shared" si="221"/>
        <v>1.049369613344</v>
      </c>
      <c r="AU235" s="103"/>
    </row>
    <row r="236" spans="6:51">
      <c r="F236" s="82">
        <v>318</v>
      </c>
      <c r="G236" s="78">
        <f>Inputs!C235</f>
        <v>0</v>
      </c>
      <c r="H236" s="78">
        <f>Inputs!D235</f>
        <v>0</v>
      </c>
      <c r="I236" s="78">
        <f>Inputs!E235</f>
        <v>0</v>
      </c>
      <c r="J236" s="78">
        <f>Inputs!F235</f>
        <v>0</v>
      </c>
      <c r="K236" s="78">
        <f>Inputs!G235</f>
        <v>0</v>
      </c>
      <c r="L236" s="78">
        <f t="shared" si="210"/>
        <v>0</v>
      </c>
      <c r="M236" s="78">
        <f>Inputs!H235</f>
        <v>0</v>
      </c>
      <c r="N236" s="78">
        <f>Inputs!I235</f>
        <v>0</v>
      </c>
      <c r="O236" s="78">
        <f>Inputs!J235</f>
        <v>0</v>
      </c>
      <c r="P236" s="83">
        <f>Inputs!K235</f>
        <v>0</v>
      </c>
      <c r="Q236" s="83">
        <f t="shared" si="208"/>
        <v>0</v>
      </c>
      <c r="R236" s="83"/>
      <c r="S236" s="82">
        <v>305</v>
      </c>
      <c r="T236" s="78">
        <f t="shared" si="212"/>
        <v>1.48536096</v>
      </c>
      <c r="U236" s="78">
        <f t="shared" si="213"/>
        <v>0.64647401100000013</v>
      </c>
      <c r="V236" s="78">
        <f t="shared" si="214"/>
        <v>6.1252336800000008E-2</v>
      </c>
      <c r="W236" s="78">
        <f t="shared" si="215"/>
        <v>0</v>
      </c>
      <c r="X236" s="78">
        <f t="shared" si="216"/>
        <v>0</v>
      </c>
      <c r="Y236" s="78">
        <f t="shared" si="217"/>
        <v>8.8215923000000002E-3</v>
      </c>
      <c r="Z236" s="78">
        <f t="shared" si="218"/>
        <v>1.25074685E-2</v>
      </c>
      <c r="AA236" s="78">
        <f t="shared" si="219"/>
        <v>0.11762124000000003</v>
      </c>
      <c r="AB236" s="78">
        <f t="shared" si="220"/>
        <v>0</v>
      </c>
      <c r="AC236" s="83">
        <f t="shared" si="221"/>
        <v>2.3320376085999999</v>
      </c>
      <c r="AU236" s="103"/>
    </row>
    <row r="237" spans="6:51">
      <c r="F237" s="82">
        <v>319</v>
      </c>
      <c r="G237" s="78">
        <f>Inputs!C236</f>
        <v>1.9837224</v>
      </c>
      <c r="H237" s="78">
        <f>Inputs!D236</f>
        <v>0</v>
      </c>
      <c r="I237" s="78">
        <f>Inputs!E236</f>
        <v>0.34303504000000001</v>
      </c>
      <c r="J237" s="78">
        <f>Inputs!F236</f>
        <v>0</v>
      </c>
      <c r="K237" s="78">
        <f>Inputs!G236</f>
        <v>0</v>
      </c>
      <c r="L237" s="78">
        <f t="shared" si="210"/>
        <v>0</v>
      </c>
      <c r="M237" s="78">
        <f>Inputs!H236</f>
        <v>0</v>
      </c>
      <c r="N237" s="78">
        <f>Inputs!I236</f>
        <v>0</v>
      </c>
      <c r="O237" s="78">
        <f>Inputs!J236</f>
        <v>0</v>
      </c>
      <c r="P237" s="83">
        <f>Inputs!K236</f>
        <v>0</v>
      </c>
      <c r="Q237" s="83">
        <f t="shared" si="208"/>
        <v>2.3267574400000002</v>
      </c>
      <c r="R237" s="83"/>
      <c r="S237" s="82">
        <v>306</v>
      </c>
      <c r="T237" s="78">
        <f t="shared" si="212"/>
        <v>0.11039846399999999</v>
      </c>
      <c r="U237" s="78">
        <f t="shared" si="213"/>
        <v>0.39099459400000003</v>
      </c>
      <c r="V237" s="78">
        <f t="shared" si="214"/>
        <v>7.2448997400000006E-2</v>
      </c>
      <c r="W237" s="78">
        <f t="shared" si="215"/>
        <v>0</v>
      </c>
      <c r="X237" s="78">
        <f t="shared" si="216"/>
        <v>0</v>
      </c>
      <c r="Y237" s="78">
        <f t="shared" si="217"/>
        <v>0</v>
      </c>
      <c r="Z237" s="78">
        <f t="shared" si="218"/>
        <v>0.15506706000000003</v>
      </c>
      <c r="AA237" s="78">
        <f t="shared" si="219"/>
        <v>0.3618231300000001</v>
      </c>
      <c r="AB237" s="78">
        <f t="shared" si="220"/>
        <v>0.51000003400000005</v>
      </c>
      <c r="AC237" s="83">
        <f t="shared" si="221"/>
        <v>1.6007322794000003</v>
      </c>
      <c r="AU237" s="103"/>
    </row>
    <row r="238" spans="6:51">
      <c r="F238" s="82">
        <v>320</v>
      </c>
      <c r="G238" s="78">
        <f>Inputs!C237</f>
        <v>7.6977057000000002</v>
      </c>
      <c r="H238" s="78">
        <f>Inputs!D237</f>
        <v>1.1643589999999999</v>
      </c>
      <c r="I238" s="78">
        <f>Inputs!E237</f>
        <v>5.0311808E-2</v>
      </c>
      <c r="J238" s="78">
        <f>Inputs!F237</f>
        <v>0</v>
      </c>
      <c r="K238" s="78">
        <f>Inputs!G237</f>
        <v>0</v>
      </c>
      <c r="L238" s="78">
        <f t="shared" si="210"/>
        <v>0</v>
      </c>
      <c r="M238" s="78">
        <f>Inputs!H237</f>
        <v>0.5513496</v>
      </c>
      <c r="N238" s="78">
        <f>Inputs!I237</f>
        <v>0</v>
      </c>
      <c r="O238" s="78">
        <f>Inputs!J237</f>
        <v>0.5513496</v>
      </c>
      <c r="P238" s="83">
        <f>Inputs!K237</f>
        <v>3.0000002000000001</v>
      </c>
      <c r="Q238" s="83">
        <f t="shared" si="208"/>
        <v>13.015075908</v>
      </c>
      <c r="R238" s="83"/>
      <c r="S238" s="82">
        <v>307</v>
      </c>
      <c r="T238" s="78">
        <f t="shared" si="212"/>
        <v>0</v>
      </c>
      <c r="U238" s="78">
        <f t="shared" si="213"/>
        <v>0</v>
      </c>
      <c r="V238" s="78">
        <f t="shared" si="214"/>
        <v>0</v>
      </c>
      <c r="W238" s="78">
        <f t="shared" si="215"/>
        <v>0</v>
      </c>
      <c r="X238" s="78">
        <f t="shared" si="216"/>
        <v>0</v>
      </c>
      <c r="Y238" s="78">
        <f t="shared" si="217"/>
        <v>0</v>
      </c>
      <c r="Z238" s="78">
        <f t="shared" si="218"/>
        <v>0</v>
      </c>
      <c r="AA238" s="78">
        <f t="shared" si="219"/>
        <v>0</v>
      </c>
      <c r="AB238" s="78">
        <f t="shared" si="220"/>
        <v>0</v>
      </c>
      <c r="AC238" s="83">
        <f t="shared" si="221"/>
        <v>0</v>
      </c>
      <c r="AU238" s="103"/>
    </row>
    <row r="239" spans="6:51">
      <c r="F239" s="82">
        <v>401</v>
      </c>
      <c r="G239" s="78">
        <f>Inputs!C238</f>
        <v>0.18687239999999999</v>
      </c>
      <c r="H239" s="78">
        <f>Inputs!D238</f>
        <v>0</v>
      </c>
      <c r="I239" s="78">
        <f>Inputs!E238</f>
        <v>0</v>
      </c>
      <c r="J239" s="78">
        <f>Inputs!F238</f>
        <v>0</v>
      </c>
      <c r="K239" s="78">
        <f>Inputs!G238</f>
        <v>0</v>
      </c>
      <c r="L239" s="78">
        <f t="shared" si="210"/>
        <v>0</v>
      </c>
      <c r="M239" s="78">
        <f>Inputs!H238</f>
        <v>0</v>
      </c>
      <c r="N239" s="78">
        <f>Inputs!I238</f>
        <v>0</v>
      </c>
      <c r="O239" s="78">
        <f>Inputs!J238</f>
        <v>0</v>
      </c>
      <c r="P239" s="83">
        <f>Inputs!K238</f>
        <v>0</v>
      </c>
      <c r="Q239" s="83">
        <f t="shared" si="208"/>
        <v>0.18687239999999999</v>
      </c>
      <c r="R239" s="83"/>
      <c r="S239" s="82">
        <v>308</v>
      </c>
      <c r="T239" s="78">
        <f t="shared" si="212"/>
        <v>0</v>
      </c>
      <c r="U239" s="78">
        <f t="shared" si="213"/>
        <v>0</v>
      </c>
      <c r="V239" s="78">
        <f t="shared" si="214"/>
        <v>0</v>
      </c>
      <c r="W239" s="78">
        <f t="shared" si="215"/>
        <v>0</v>
      </c>
      <c r="X239" s="78">
        <f t="shared" si="216"/>
        <v>0</v>
      </c>
      <c r="Y239" s="78">
        <f t="shared" si="217"/>
        <v>0</v>
      </c>
      <c r="Z239" s="78">
        <f t="shared" si="218"/>
        <v>0</v>
      </c>
      <c r="AA239" s="78">
        <f t="shared" si="219"/>
        <v>0</v>
      </c>
      <c r="AB239" s="78">
        <f t="shared" si="220"/>
        <v>0</v>
      </c>
      <c r="AC239" s="83">
        <f t="shared" si="221"/>
        <v>0</v>
      </c>
      <c r="AU239" s="103"/>
    </row>
    <row r="240" spans="6:51">
      <c r="F240" s="82">
        <v>402</v>
      </c>
      <c r="G240" s="78">
        <f>Inputs!C239</f>
        <v>0.40249443000000001</v>
      </c>
      <c r="H240" s="78">
        <f>Inputs!D239</f>
        <v>0</v>
      </c>
      <c r="I240" s="78">
        <f>Inputs!E239</f>
        <v>0</v>
      </c>
      <c r="J240" s="78">
        <f>Inputs!F239</f>
        <v>0</v>
      </c>
      <c r="K240" s="78">
        <f>Inputs!G239</f>
        <v>0</v>
      </c>
      <c r="L240" s="78">
        <f t="shared" si="210"/>
        <v>0</v>
      </c>
      <c r="M240" s="78">
        <f>Inputs!H239</f>
        <v>0</v>
      </c>
      <c r="N240" s="78">
        <f>Inputs!I239</f>
        <v>0</v>
      </c>
      <c r="O240" s="78">
        <f>Inputs!J239</f>
        <v>0</v>
      </c>
      <c r="P240" s="83">
        <f>Inputs!K239</f>
        <v>3.0000002000000001</v>
      </c>
      <c r="Q240" s="83">
        <f t="shared" si="208"/>
        <v>3.4024946300000001</v>
      </c>
      <c r="R240" s="83"/>
      <c r="S240" s="82">
        <v>309</v>
      </c>
      <c r="T240" s="78">
        <f t="shared" si="212"/>
        <v>0</v>
      </c>
      <c r="U240" s="78">
        <f t="shared" si="213"/>
        <v>0</v>
      </c>
      <c r="V240" s="78">
        <f t="shared" si="214"/>
        <v>0</v>
      </c>
      <c r="W240" s="78">
        <f t="shared" si="215"/>
        <v>0</v>
      </c>
      <c r="X240" s="78">
        <f t="shared" si="216"/>
        <v>0</v>
      </c>
      <c r="Y240" s="78">
        <f t="shared" si="217"/>
        <v>0</v>
      </c>
      <c r="Z240" s="78">
        <f t="shared" si="218"/>
        <v>0</v>
      </c>
      <c r="AA240" s="78">
        <f t="shared" si="219"/>
        <v>0</v>
      </c>
      <c r="AB240" s="78">
        <f t="shared" si="220"/>
        <v>0</v>
      </c>
      <c r="AC240" s="83">
        <f t="shared" si="221"/>
        <v>0</v>
      </c>
      <c r="AU240" s="103"/>
    </row>
    <row r="241" spans="6:47">
      <c r="F241" s="82">
        <v>403</v>
      </c>
      <c r="G241" s="78">
        <f>Inputs!C240</f>
        <v>2.1235499999999998</v>
      </c>
      <c r="H241" s="78">
        <f>Inputs!D240</f>
        <v>0.46963129999999997</v>
      </c>
      <c r="I241" s="78">
        <f>Inputs!E240</f>
        <v>0</v>
      </c>
      <c r="J241" s="78">
        <f>Inputs!F240</f>
        <v>0</v>
      </c>
      <c r="K241" s="78">
        <f>Inputs!G240</f>
        <v>0</v>
      </c>
      <c r="L241" s="78">
        <f t="shared" si="210"/>
        <v>0</v>
      </c>
      <c r="M241" s="78">
        <f>Inputs!H240</f>
        <v>0</v>
      </c>
      <c r="N241" s="78">
        <f>Inputs!I240</f>
        <v>0</v>
      </c>
      <c r="O241" s="78">
        <f>Inputs!J240</f>
        <v>0</v>
      </c>
      <c r="P241" s="83">
        <f>Inputs!K240</f>
        <v>0.5</v>
      </c>
      <c r="Q241" s="83">
        <f t="shared" si="208"/>
        <v>3.0931812999999999</v>
      </c>
      <c r="R241" s="83"/>
      <c r="S241" s="82">
        <v>310</v>
      </c>
      <c r="T241" s="78">
        <f t="shared" si="212"/>
        <v>0</v>
      </c>
      <c r="U241" s="78">
        <f t="shared" si="213"/>
        <v>0</v>
      </c>
      <c r="V241" s="78">
        <f t="shared" si="214"/>
        <v>0</v>
      </c>
      <c r="W241" s="78">
        <f t="shared" si="215"/>
        <v>0</v>
      </c>
      <c r="X241" s="78">
        <f t="shared" si="216"/>
        <v>0</v>
      </c>
      <c r="Y241" s="78">
        <f t="shared" si="217"/>
        <v>0</v>
      </c>
      <c r="Z241" s="78">
        <f t="shared" si="218"/>
        <v>0</v>
      </c>
      <c r="AA241" s="78">
        <f t="shared" si="219"/>
        <v>0</v>
      </c>
      <c r="AB241" s="78">
        <f t="shared" si="220"/>
        <v>0</v>
      </c>
      <c r="AC241" s="83">
        <f t="shared" si="221"/>
        <v>0</v>
      </c>
      <c r="AU241" s="103"/>
    </row>
    <row r="242" spans="6:47">
      <c r="F242" s="82">
        <v>404</v>
      </c>
      <c r="G242" s="78">
        <f>Inputs!C241</f>
        <v>22.738320999999999</v>
      </c>
      <c r="H242" s="78">
        <f>Inputs!D241</f>
        <v>11.134722</v>
      </c>
      <c r="I242" s="78">
        <f>Inputs!E241</f>
        <v>5.1455260000000003</v>
      </c>
      <c r="J242" s="78">
        <f>Inputs!F241</f>
        <v>0</v>
      </c>
      <c r="K242" s="78">
        <f>Inputs!G241</f>
        <v>0</v>
      </c>
      <c r="L242" s="78">
        <f t="shared" si="210"/>
        <v>0</v>
      </c>
      <c r="M242" s="78">
        <f>Inputs!H241</f>
        <v>0.8585159</v>
      </c>
      <c r="N242" s="78">
        <f>Inputs!I241</f>
        <v>0.80128149999999998</v>
      </c>
      <c r="O242" s="78">
        <f>Inputs!J241</f>
        <v>0.62957839999999998</v>
      </c>
      <c r="P242" s="83">
        <f>Inputs!K241</f>
        <v>0</v>
      </c>
      <c r="Q242" s="83">
        <f t="shared" si="208"/>
        <v>41.307944800000001</v>
      </c>
      <c r="R242" s="83"/>
      <c r="S242" s="82">
        <v>311</v>
      </c>
      <c r="T242" s="78">
        <f t="shared" si="212"/>
        <v>0</v>
      </c>
      <c r="U242" s="78">
        <f t="shared" si="213"/>
        <v>0</v>
      </c>
      <c r="V242" s="78">
        <f t="shared" si="214"/>
        <v>0</v>
      </c>
      <c r="W242" s="78">
        <f t="shared" si="215"/>
        <v>0</v>
      </c>
      <c r="X242" s="78">
        <f t="shared" si="216"/>
        <v>0</v>
      </c>
      <c r="Y242" s="78">
        <f t="shared" si="217"/>
        <v>0</v>
      </c>
      <c r="Z242" s="78">
        <f t="shared" si="218"/>
        <v>0</v>
      </c>
      <c r="AA242" s="78">
        <f t="shared" si="219"/>
        <v>0</v>
      </c>
      <c r="AB242" s="78">
        <f t="shared" si="220"/>
        <v>0</v>
      </c>
      <c r="AC242" s="83">
        <f t="shared" si="221"/>
        <v>0</v>
      </c>
      <c r="AU242" s="103"/>
    </row>
    <row r="243" spans="6:47">
      <c r="F243" s="82">
        <v>405</v>
      </c>
      <c r="G243" s="78">
        <f>Inputs!C242</f>
        <v>5.8397620000000003</v>
      </c>
      <c r="H243" s="78">
        <f>Inputs!D242</f>
        <v>0.44921252</v>
      </c>
      <c r="I243" s="78">
        <f>Inputs!E242</f>
        <v>0</v>
      </c>
      <c r="J243" s="78">
        <f>Inputs!F242</f>
        <v>0</v>
      </c>
      <c r="K243" s="78">
        <f>Inputs!G242</f>
        <v>0</v>
      </c>
      <c r="L243" s="78">
        <f t="shared" si="210"/>
        <v>0</v>
      </c>
      <c r="M243" s="78">
        <f>Inputs!H242</f>
        <v>0</v>
      </c>
      <c r="N243" s="78">
        <f>Inputs!I242</f>
        <v>0</v>
      </c>
      <c r="O243" s="78">
        <f>Inputs!J242</f>
        <v>0</v>
      </c>
      <c r="P243" s="83">
        <f>Inputs!K242</f>
        <v>0.5</v>
      </c>
      <c r="Q243" s="83">
        <f t="shared" si="208"/>
        <v>6.78897452</v>
      </c>
      <c r="R243" s="83"/>
      <c r="S243" s="82">
        <v>312</v>
      </c>
      <c r="T243" s="78">
        <f t="shared" si="212"/>
        <v>6.2726392000000006E-2</v>
      </c>
      <c r="U243" s="78">
        <f t="shared" si="213"/>
        <v>0.37766523400000002</v>
      </c>
      <c r="V243" s="78">
        <f t="shared" si="214"/>
        <v>1.1114333999999999</v>
      </c>
      <c r="W243" s="78">
        <f t="shared" si="215"/>
        <v>0</v>
      </c>
      <c r="X243" s="78">
        <f t="shared" si="216"/>
        <v>0</v>
      </c>
      <c r="Y243" s="78">
        <f t="shared" si="217"/>
        <v>0</v>
      </c>
      <c r="Z243" s="78">
        <f t="shared" si="218"/>
        <v>0</v>
      </c>
      <c r="AA243" s="78">
        <f t="shared" si="219"/>
        <v>0</v>
      </c>
      <c r="AB243" s="78">
        <f t="shared" si="220"/>
        <v>0</v>
      </c>
      <c r="AC243" s="83">
        <f t="shared" si="221"/>
        <v>1.5518250259999999</v>
      </c>
      <c r="AU243" s="103"/>
    </row>
    <row r="244" spans="6:47">
      <c r="F244" s="82">
        <v>406</v>
      </c>
      <c r="G244" s="78">
        <f>Inputs!C243</f>
        <v>9.1476009999999999</v>
      </c>
      <c r="H244" s="78">
        <f>Inputs!D243</f>
        <v>10.291051</v>
      </c>
      <c r="I244" s="78">
        <f>Inputs!E243</f>
        <v>2.0827127000000001</v>
      </c>
      <c r="J244" s="78">
        <f>Inputs!F243</f>
        <v>0</v>
      </c>
      <c r="K244" s="78">
        <f>Inputs!G243</f>
        <v>0</v>
      </c>
      <c r="L244" s="78">
        <f t="shared" si="210"/>
        <v>0</v>
      </c>
      <c r="M244" s="78">
        <f>Inputs!H243</f>
        <v>2.8327743999999999</v>
      </c>
      <c r="N244" s="78">
        <f>Inputs!I243</f>
        <v>2.8327743999999999</v>
      </c>
      <c r="O244" s="78">
        <f>Inputs!J243</f>
        <v>2.4786774999999999</v>
      </c>
      <c r="P244" s="83">
        <f>Inputs!K243</f>
        <v>0</v>
      </c>
      <c r="Q244" s="83">
        <f t="shared" si="208"/>
        <v>29.665590999999996</v>
      </c>
      <c r="R244" s="83"/>
      <c r="S244" s="82">
        <v>313</v>
      </c>
      <c r="T244" s="78">
        <f t="shared" si="212"/>
        <v>3.4848000000000006E-3</v>
      </c>
      <c r="U244" s="78">
        <f t="shared" si="213"/>
        <v>6.2944199999999992E-2</v>
      </c>
      <c r="V244" s="78">
        <f t="shared" si="214"/>
        <v>0.185238918</v>
      </c>
      <c r="W244" s="78">
        <f t="shared" si="215"/>
        <v>0</v>
      </c>
      <c r="X244" s="78">
        <f t="shared" si="216"/>
        <v>0</v>
      </c>
      <c r="Y244" s="78">
        <f t="shared" si="217"/>
        <v>0</v>
      </c>
      <c r="Z244" s="78">
        <f t="shared" si="218"/>
        <v>0</v>
      </c>
      <c r="AA244" s="78">
        <f t="shared" si="219"/>
        <v>0</v>
      </c>
      <c r="AB244" s="78">
        <f t="shared" si="220"/>
        <v>0</v>
      </c>
      <c r="AC244" s="83">
        <f t="shared" si="221"/>
        <v>0.25166791799999999</v>
      </c>
      <c r="AU244" s="103"/>
    </row>
    <row r="245" spans="6:47">
      <c r="F245" s="82">
        <v>407</v>
      </c>
      <c r="G245" s="78">
        <f>Inputs!C244</f>
        <v>13.186266</v>
      </c>
      <c r="H245" s="78">
        <f>Inputs!D244</f>
        <v>4.3559999999999999</v>
      </c>
      <c r="I245" s="78">
        <f>Inputs!E244</f>
        <v>0.65340005999999995</v>
      </c>
      <c r="J245" s="78">
        <f>Inputs!F244</f>
        <v>0</v>
      </c>
      <c r="K245" s="78">
        <f>Inputs!G244</f>
        <v>0</v>
      </c>
      <c r="L245" s="78">
        <f t="shared" si="210"/>
        <v>0</v>
      </c>
      <c r="M245" s="78">
        <f>Inputs!H244</f>
        <v>9.5720420000000001E-2</v>
      </c>
      <c r="N245" s="78">
        <f>Inputs!I244</f>
        <v>9.5720420000000001E-2</v>
      </c>
      <c r="O245" s="78">
        <f>Inputs!J244</f>
        <v>9.5720420000000001E-2</v>
      </c>
      <c r="P245" s="83">
        <f>Inputs!K244</f>
        <v>0</v>
      </c>
      <c r="Q245" s="83">
        <f t="shared" si="208"/>
        <v>18.482827319999995</v>
      </c>
      <c r="R245" s="83"/>
      <c r="S245" s="82">
        <v>314</v>
      </c>
      <c r="T245" s="78">
        <f t="shared" si="212"/>
        <v>0.80498886400000014</v>
      </c>
      <c r="U245" s="78">
        <f t="shared" si="213"/>
        <v>0</v>
      </c>
      <c r="V245" s="78">
        <f t="shared" si="214"/>
        <v>0.43469402400000001</v>
      </c>
      <c r="W245" s="78">
        <f t="shared" si="215"/>
        <v>3.0641483200000001E-4</v>
      </c>
      <c r="X245" s="78">
        <f t="shared" si="216"/>
        <v>0.16074902000000002</v>
      </c>
      <c r="Y245" s="78">
        <f t="shared" si="217"/>
        <v>0</v>
      </c>
      <c r="Z245" s="78">
        <f t="shared" si="218"/>
        <v>1.3395752999999999</v>
      </c>
      <c r="AA245" s="78">
        <f t="shared" si="219"/>
        <v>0.4410796600000001</v>
      </c>
      <c r="AB245" s="78">
        <f t="shared" si="220"/>
        <v>8.500000000000002E-2</v>
      </c>
      <c r="AC245" s="83">
        <f t="shared" si="221"/>
        <v>3.2663932828320004</v>
      </c>
      <c r="AU245" s="103"/>
    </row>
    <row r="246" spans="6:47">
      <c r="F246" s="82">
        <v>408</v>
      </c>
      <c r="G246" s="78">
        <f>Inputs!C245</f>
        <v>4.8024898</v>
      </c>
      <c r="H246" s="78">
        <f>Inputs!D245</f>
        <v>1.2741301</v>
      </c>
      <c r="I246" s="78">
        <f>Inputs!E245</f>
        <v>0</v>
      </c>
      <c r="J246" s="78">
        <f>Inputs!F245</f>
        <v>0</v>
      </c>
      <c r="K246" s="78">
        <f>Inputs!G245</f>
        <v>0</v>
      </c>
      <c r="L246" s="78">
        <f t="shared" si="210"/>
        <v>0</v>
      </c>
      <c r="M246" s="78">
        <f>Inputs!H245</f>
        <v>0.110269904</v>
      </c>
      <c r="N246" s="78">
        <f>Inputs!I245</f>
        <v>7.6576340000000007E-2</v>
      </c>
      <c r="O246" s="78">
        <f>Inputs!J245</f>
        <v>4.0840710000000002E-2</v>
      </c>
      <c r="P246" s="83">
        <f>Inputs!K245</f>
        <v>0</v>
      </c>
      <c r="Q246" s="83">
        <f t="shared" si="208"/>
        <v>6.304306854</v>
      </c>
      <c r="R246" s="83"/>
      <c r="S246" s="82">
        <v>315</v>
      </c>
      <c r="T246" s="78">
        <f t="shared" ref="T246:T277" si="230">($C$2*G233*$B$5)+($C$2*G233*$C$5)</f>
        <v>0</v>
      </c>
      <c r="U246" s="78">
        <f t="shared" si="213"/>
        <v>0</v>
      </c>
      <c r="V246" s="78">
        <f t="shared" si="214"/>
        <v>0</v>
      </c>
      <c r="W246" s="78">
        <f t="shared" si="215"/>
        <v>0</v>
      </c>
      <c r="X246" s="78">
        <f t="shared" si="216"/>
        <v>0</v>
      </c>
      <c r="Y246" s="78">
        <f t="shared" si="217"/>
        <v>0</v>
      </c>
      <c r="Z246" s="78">
        <f t="shared" si="218"/>
        <v>0</v>
      </c>
      <c r="AA246" s="78">
        <f t="shared" si="219"/>
        <v>0</v>
      </c>
      <c r="AB246" s="78">
        <f t="shared" si="220"/>
        <v>0</v>
      </c>
      <c r="AC246" s="83">
        <f t="shared" si="221"/>
        <v>0</v>
      </c>
      <c r="AU246" s="103"/>
    </row>
    <row r="247" spans="6:47">
      <c r="F247" s="82">
        <v>409</v>
      </c>
      <c r="G247" s="78">
        <f>Inputs!C246</f>
        <v>2.5351922999999998</v>
      </c>
      <c r="H247" s="78">
        <f>Inputs!D246</f>
        <v>0</v>
      </c>
      <c r="I247" s="78">
        <f>Inputs!E246</f>
        <v>0</v>
      </c>
      <c r="J247" s="78">
        <f>Inputs!F246</f>
        <v>0</v>
      </c>
      <c r="K247" s="78">
        <f>Inputs!G246</f>
        <v>0</v>
      </c>
      <c r="L247" s="78">
        <f t="shared" si="210"/>
        <v>0</v>
      </c>
      <c r="M247" s="78">
        <f>Inputs!H246</f>
        <v>0</v>
      </c>
      <c r="N247" s="78">
        <f>Inputs!I246</f>
        <v>0</v>
      </c>
      <c r="O247" s="78">
        <f>Inputs!J246</f>
        <v>0</v>
      </c>
      <c r="P247" s="83">
        <f>Inputs!K246</f>
        <v>0</v>
      </c>
      <c r="Q247" s="83">
        <f t="shared" si="208"/>
        <v>2.5351922999999998</v>
      </c>
      <c r="R247" s="83"/>
      <c r="S247" s="82">
        <v>316</v>
      </c>
      <c r="T247" s="78">
        <f t="shared" si="230"/>
        <v>0</v>
      </c>
      <c r="U247" s="78">
        <f t="shared" si="213"/>
        <v>0</v>
      </c>
      <c r="V247" s="78">
        <f t="shared" si="214"/>
        <v>0</v>
      </c>
      <c r="W247" s="78">
        <f t="shared" si="215"/>
        <v>0</v>
      </c>
      <c r="X247" s="78">
        <f t="shared" si="216"/>
        <v>0</v>
      </c>
      <c r="Y247" s="78">
        <f t="shared" si="217"/>
        <v>0</v>
      </c>
      <c r="Z247" s="78">
        <f t="shared" si="218"/>
        <v>0</v>
      </c>
      <c r="AA247" s="78">
        <f t="shared" si="219"/>
        <v>0</v>
      </c>
      <c r="AB247" s="78">
        <f t="shared" si="220"/>
        <v>0</v>
      </c>
      <c r="AC247" s="83">
        <f t="shared" si="221"/>
        <v>0</v>
      </c>
      <c r="AU247" s="103"/>
    </row>
    <row r="248" spans="6:47">
      <c r="F248" s="82">
        <v>410</v>
      </c>
      <c r="G248" s="78">
        <f>Inputs!C247</f>
        <v>2.8162850000000001</v>
      </c>
      <c r="H248" s="78">
        <f>Inputs!D247</f>
        <v>0.4767207</v>
      </c>
      <c r="I248" s="78">
        <f>Inputs!E247</f>
        <v>0</v>
      </c>
      <c r="J248" s="78">
        <f>Inputs!F247</f>
        <v>0</v>
      </c>
      <c r="K248" s="78">
        <f>Inputs!G247</f>
        <v>0</v>
      </c>
      <c r="L248" s="78">
        <f t="shared" si="210"/>
        <v>0</v>
      </c>
      <c r="M248" s="78">
        <f>Inputs!H247</f>
        <v>0.10005973999999999</v>
      </c>
      <c r="N248" s="78">
        <f>Inputs!I247</f>
        <v>0.10005973999999999</v>
      </c>
      <c r="O248" s="78">
        <f>Inputs!J247</f>
        <v>0.10005973999999999</v>
      </c>
      <c r="P248" s="83">
        <f>Inputs!K247</f>
        <v>3.0000002000000001</v>
      </c>
      <c r="Q248" s="83">
        <f t="shared" si="208"/>
        <v>6.5931851199999993</v>
      </c>
      <c r="R248" s="83"/>
      <c r="S248" s="82">
        <v>317</v>
      </c>
      <c r="T248" s="78">
        <f t="shared" si="230"/>
        <v>0.11311660800000001</v>
      </c>
      <c r="U248" s="78">
        <f t="shared" si="213"/>
        <v>0</v>
      </c>
      <c r="V248" s="78">
        <f t="shared" si="214"/>
        <v>1.5524783999999998E-2</v>
      </c>
      <c r="W248" s="78">
        <f t="shared" si="215"/>
        <v>0</v>
      </c>
      <c r="X248" s="78">
        <f t="shared" si="216"/>
        <v>0</v>
      </c>
      <c r="Y248" s="78">
        <f t="shared" si="217"/>
        <v>8.8215923000000002E-3</v>
      </c>
      <c r="Z248" s="78">
        <f t="shared" si="218"/>
        <v>1.25074685E-2</v>
      </c>
      <c r="AA248" s="78">
        <f t="shared" si="219"/>
        <v>0.11762124000000003</v>
      </c>
      <c r="AB248" s="78">
        <f t="shared" si="220"/>
        <v>0</v>
      </c>
      <c r="AC248" s="83">
        <f t="shared" si="221"/>
        <v>0.2675916928</v>
      </c>
      <c r="AU248" s="103"/>
    </row>
    <row r="249" spans="6:47">
      <c r="F249" s="82">
        <v>411</v>
      </c>
      <c r="G249" s="78">
        <f>Inputs!C248</f>
        <v>1.9602002000000001</v>
      </c>
      <c r="H249" s="78">
        <f>Inputs!D248</f>
        <v>0.29947504000000003</v>
      </c>
      <c r="I249" s="78">
        <f>Inputs!E248</f>
        <v>0</v>
      </c>
      <c r="J249" s="78">
        <f>Inputs!F248</f>
        <v>0</v>
      </c>
      <c r="K249" s="78">
        <f>Inputs!G248</f>
        <v>0</v>
      </c>
      <c r="L249" s="78">
        <f t="shared" si="210"/>
        <v>0</v>
      </c>
      <c r="M249" s="78">
        <f>Inputs!H248</f>
        <v>0</v>
      </c>
      <c r="N249" s="78">
        <f>Inputs!I248</f>
        <v>8.6275994999999994E-2</v>
      </c>
      <c r="O249" s="78">
        <f>Inputs!J248</f>
        <v>6.4706996000000003E-2</v>
      </c>
      <c r="P249" s="83">
        <f>Inputs!K248</f>
        <v>0</v>
      </c>
      <c r="Q249" s="83">
        <f t="shared" si="208"/>
        <v>2.4106582309999998</v>
      </c>
      <c r="R249" s="83"/>
      <c r="S249" s="82">
        <v>318</v>
      </c>
      <c r="T249" s="78">
        <f t="shared" si="230"/>
        <v>0</v>
      </c>
      <c r="U249" s="78">
        <f t="shared" si="213"/>
        <v>0</v>
      </c>
      <c r="V249" s="78">
        <f t="shared" si="214"/>
        <v>0</v>
      </c>
      <c r="W249" s="78">
        <f t="shared" si="215"/>
        <v>0</v>
      </c>
      <c r="X249" s="78">
        <f t="shared" si="216"/>
        <v>0</v>
      </c>
      <c r="Y249" s="78">
        <f t="shared" si="217"/>
        <v>0</v>
      </c>
      <c r="Z249" s="78">
        <f t="shared" si="218"/>
        <v>0</v>
      </c>
      <c r="AA249" s="78">
        <f t="shared" si="219"/>
        <v>0</v>
      </c>
      <c r="AB249" s="78">
        <f t="shared" si="220"/>
        <v>0</v>
      </c>
      <c r="AC249" s="83">
        <f t="shared" si="221"/>
        <v>0</v>
      </c>
      <c r="AU249" s="103"/>
    </row>
    <row r="250" spans="6:47">
      <c r="F250" s="82">
        <v>412</v>
      </c>
      <c r="G250" s="78">
        <f>Inputs!C249</f>
        <v>0.39530703</v>
      </c>
      <c r="H250" s="78">
        <f>Inputs!D249</f>
        <v>0</v>
      </c>
      <c r="I250" s="78">
        <f>Inputs!E249</f>
        <v>0</v>
      </c>
      <c r="J250" s="78">
        <f>Inputs!F249</f>
        <v>0</v>
      </c>
      <c r="K250" s="78">
        <f>Inputs!G249</f>
        <v>0</v>
      </c>
      <c r="L250" s="78">
        <f t="shared" si="210"/>
        <v>0</v>
      </c>
      <c r="M250" s="78">
        <f>Inputs!H249</f>
        <v>0</v>
      </c>
      <c r="N250" s="78">
        <f>Inputs!I249</f>
        <v>0</v>
      </c>
      <c r="O250" s="78">
        <f>Inputs!J249</f>
        <v>0</v>
      </c>
      <c r="P250" s="83">
        <f>Inputs!K249</f>
        <v>0</v>
      </c>
      <c r="Q250" s="83">
        <f t="shared" si="208"/>
        <v>0.39530703</v>
      </c>
      <c r="R250" s="83"/>
      <c r="S250" s="82">
        <v>319</v>
      </c>
      <c r="T250" s="78">
        <f t="shared" si="230"/>
        <v>0.31739558400000001</v>
      </c>
      <c r="U250" s="78">
        <f t="shared" si="213"/>
        <v>0</v>
      </c>
      <c r="V250" s="78">
        <f t="shared" si="214"/>
        <v>6.1746307200000003E-2</v>
      </c>
      <c r="W250" s="78">
        <f t="shared" si="215"/>
        <v>0</v>
      </c>
      <c r="X250" s="78">
        <f t="shared" si="216"/>
        <v>0</v>
      </c>
      <c r="Y250" s="78">
        <f t="shared" si="217"/>
        <v>0</v>
      </c>
      <c r="Z250" s="78">
        <f t="shared" si="218"/>
        <v>0</v>
      </c>
      <c r="AA250" s="78">
        <f t="shared" si="219"/>
        <v>0</v>
      </c>
      <c r="AB250" s="78">
        <f t="shared" si="220"/>
        <v>0</v>
      </c>
      <c r="AC250" s="83">
        <f t="shared" si="221"/>
        <v>0.37914189120000003</v>
      </c>
      <c r="AU250" s="103"/>
    </row>
    <row r="251" spans="6:47">
      <c r="F251" s="82">
        <v>413</v>
      </c>
      <c r="G251" s="78">
        <f>Inputs!C250</f>
        <v>6.3510479999999996</v>
      </c>
      <c r="H251" s="78">
        <f>Inputs!D250</f>
        <v>0</v>
      </c>
      <c r="I251" s="78">
        <f>Inputs!E250</f>
        <v>0</v>
      </c>
      <c r="J251" s="78">
        <f>Inputs!F250</f>
        <v>0</v>
      </c>
      <c r="K251" s="78">
        <f>Inputs!G250</f>
        <v>0</v>
      </c>
      <c r="L251" s="78">
        <f t="shared" si="210"/>
        <v>0</v>
      </c>
      <c r="M251" s="78">
        <f>Inputs!H250</f>
        <v>0.65345140000000002</v>
      </c>
      <c r="N251" s="78">
        <f>Inputs!I250</f>
        <v>1.0005974</v>
      </c>
      <c r="O251" s="78">
        <f>Inputs!J250</f>
        <v>0.50029869999999999</v>
      </c>
      <c r="P251" s="83">
        <f>Inputs!K250</f>
        <v>0</v>
      </c>
      <c r="Q251" s="83">
        <f t="shared" si="208"/>
        <v>8.5053954999999988</v>
      </c>
      <c r="R251" s="83"/>
      <c r="S251" s="82">
        <v>320</v>
      </c>
      <c r="T251" s="78">
        <f t="shared" si="230"/>
        <v>1.2316329120000002</v>
      </c>
      <c r="U251" s="78">
        <f t="shared" si="213"/>
        <v>0.19794103000000002</v>
      </c>
      <c r="V251" s="78">
        <f t="shared" si="214"/>
        <v>9.0561254399999999E-3</v>
      </c>
      <c r="W251" s="78">
        <f t="shared" si="215"/>
        <v>0</v>
      </c>
      <c r="X251" s="78">
        <f t="shared" si="216"/>
        <v>0</v>
      </c>
      <c r="Y251" s="78">
        <f t="shared" si="217"/>
        <v>5.5134959999999997E-3</v>
      </c>
      <c r="Z251" s="78">
        <f t="shared" si="218"/>
        <v>0</v>
      </c>
      <c r="AA251" s="78">
        <f t="shared" si="219"/>
        <v>5.5134960000000011E-2</v>
      </c>
      <c r="AB251" s="78">
        <f t="shared" si="220"/>
        <v>0.51000003400000005</v>
      </c>
      <c r="AC251" s="83">
        <f t="shared" si="221"/>
        <v>2.0092785574400001</v>
      </c>
      <c r="AU251" s="103"/>
    </row>
    <row r="252" spans="6:47">
      <c r="F252" s="82">
        <v>414</v>
      </c>
      <c r="G252" s="78">
        <f>Inputs!C251</f>
        <v>3.2539321999999999</v>
      </c>
      <c r="H252" s="78">
        <f>Inputs!D251</f>
        <v>1.1512907999999999</v>
      </c>
      <c r="I252" s="78">
        <f>Inputs!E251</f>
        <v>0</v>
      </c>
      <c r="J252" s="78">
        <f>Inputs!F251</f>
        <v>0</v>
      </c>
      <c r="K252" s="78">
        <f>Inputs!G251</f>
        <v>0</v>
      </c>
      <c r="L252" s="78">
        <f t="shared" si="210"/>
        <v>0</v>
      </c>
      <c r="M252" s="78">
        <f>Inputs!H251</f>
        <v>7.6773880000000003E-2</v>
      </c>
      <c r="N252" s="78">
        <f>Inputs!I251</f>
        <v>6.5806194999999998E-2</v>
      </c>
      <c r="O252" s="78">
        <f>Inputs!J251</f>
        <v>6.5806194999999998E-2</v>
      </c>
      <c r="P252" s="83">
        <f>Inputs!K251</f>
        <v>0</v>
      </c>
      <c r="Q252" s="83">
        <f t="shared" si="208"/>
        <v>4.6136092700000004</v>
      </c>
      <c r="R252" s="83"/>
      <c r="S252" s="82">
        <v>401</v>
      </c>
      <c r="T252" s="78">
        <f t="shared" si="230"/>
        <v>2.9899584E-2</v>
      </c>
      <c r="U252" s="78">
        <f t="shared" si="213"/>
        <v>0</v>
      </c>
      <c r="V252" s="78">
        <f t="shared" si="214"/>
        <v>0</v>
      </c>
      <c r="W252" s="78">
        <f t="shared" si="215"/>
        <v>0</v>
      </c>
      <c r="X252" s="78">
        <f t="shared" si="216"/>
        <v>0</v>
      </c>
      <c r="Y252" s="78">
        <f t="shared" si="217"/>
        <v>0</v>
      </c>
      <c r="Z252" s="78">
        <f t="shared" si="218"/>
        <v>0</v>
      </c>
      <c r="AA252" s="78">
        <f t="shared" si="219"/>
        <v>0</v>
      </c>
      <c r="AB252" s="78">
        <f t="shared" si="220"/>
        <v>0</v>
      </c>
      <c r="AC252" s="83">
        <f t="shared" si="221"/>
        <v>2.9899584E-2</v>
      </c>
      <c r="AU252" s="103"/>
    </row>
    <row r="253" spans="6:47">
      <c r="F253" s="82">
        <v>415</v>
      </c>
      <c r="G253" s="78">
        <f>Inputs!C252</f>
        <v>0.14374802</v>
      </c>
      <c r="H253" s="78">
        <f>Inputs!D252</f>
        <v>0</v>
      </c>
      <c r="I253" s="78">
        <f>Inputs!E252</f>
        <v>0</v>
      </c>
      <c r="J253" s="78">
        <f>Inputs!F252</f>
        <v>0</v>
      </c>
      <c r="K253" s="78">
        <f>Inputs!G252</f>
        <v>0</v>
      </c>
      <c r="L253" s="78">
        <f t="shared" si="210"/>
        <v>0</v>
      </c>
      <c r="M253" s="78">
        <f>Inputs!H252</f>
        <v>0</v>
      </c>
      <c r="N253" s="78">
        <f>Inputs!I252</f>
        <v>0</v>
      </c>
      <c r="O253" s="78">
        <f>Inputs!J252</f>
        <v>0</v>
      </c>
      <c r="P253" s="83">
        <f>Inputs!K252</f>
        <v>0</v>
      </c>
      <c r="Q253" s="83">
        <f t="shared" si="208"/>
        <v>0.14374802</v>
      </c>
      <c r="R253" s="83"/>
      <c r="S253" s="82">
        <v>402</v>
      </c>
      <c r="T253" s="78">
        <f t="shared" si="230"/>
        <v>6.4399108800000007E-2</v>
      </c>
      <c r="U253" s="78">
        <f t="shared" si="213"/>
        <v>0</v>
      </c>
      <c r="V253" s="78">
        <f t="shared" si="214"/>
        <v>0</v>
      </c>
      <c r="W253" s="78">
        <f t="shared" si="215"/>
        <v>0</v>
      </c>
      <c r="X253" s="78">
        <f t="shared" si="216"/>
        <v>0</v>
      </c>
      <c r="Y253" s="78">
        <f t="shared" si="217"/>
        <v>0</v>
      </c>
      <c r="Z253" s="78">
        <f t="shared" si="218"/>
        <v>0</v>
      </c>
      <c r="AA253" s="78">
        <f t="shared" si="219"/>
        <v>0</v>
      </c>
      <c r="AB253" s="78">
        <f t="shared" si="220"/>
        <v>0.51000003400000005</v>
      </c>
      <c r="AC253" s="83">
        <f t="shared" si="221"/>
        <v>0.57439914280000004</v>
      </c>
      <c r="AU253" s="103"/>
    </row>
    <row r="254" spans="6:47">
      <c r="F254" s="82">
        <v>416</v>
      </c>
      <c r="G254" s="78">
        <f>Inputs!C253</f>
        <v>1.4701500999999999</v>
      </c>
      <c r="H254" s="78">
        <f>Inputs!D253</f>
        <v>0.14819112000000001</v>
      </c>
      <c r="I254" s="78">
        <f>Inputs!E253</f>
        <v>0</v>
      </c>
      <c r="J254" s="78">
        <f>Inputs!F253</f>
        <v>0</v>
      </c>
      <c r="K254" s="78">
        <f>Inputs!G253</f>
        <v>0</v>
      </c>
      <c r="L254" s="78">
        <f t="shared" si="210"/>
        <v>0</v>
      </c>
      <c r="M254" s="78">
        <f>Inputs!H253</f>
        <v>0</v>
      </c>
      <c r="N254" s="78">
        <f>Inputs!I253</f>
        <v>0</v>
      </c>
      <c r="O254" s="78">
        <f>Inputs!J253</f>
        <v>0</v>
      </c>
      <c r="P254" s="83">
        <f>Inputs!K253</f>
        <v>0</v>
      </c>
      <c r="Q254" s="83">
        <f t="shared" si="208"/>
        <v>1.61834122</v>
      </c>
      <c r="R254" s="83"/>
      <c r="S254" s="82">
        <v>403</v>
      </c>
      <c r="T254" s="78">
        <f t="shared" si="230"/>
        <v>0.33976800000000001</v>
      </c>
      <c r="U254" s="78">
        <f t="shared" si="213"/>
        <v>7.9837321000000017E-2</v>
      </c>
      <c r="V254" s="78">
        <f t="shared" si="214"/>
        <v>0</v>
      </c>
      <c r="W254" s="78">
        <f t="shared" si="215"/>
        <v>0</v>
      </c>
      <c r="X254" s="78">
        <f t="shared" si="216"/>
        <v>0</v>
      </c>
      <c r="Y254" s="78">
        <f t="shared" si="217"/>
        <v>0</v>
      </c>
      <c r="Z254" s="78">
        <f t="shared" si="218"/>
        <v>0</v>
      </c>
      <c r="AA254" s="78">
        <f t="shared" si="219"/>
        <v>0</v>
      </c>
      <c r="AB254" s="78">
        <f t="shared" si="220"/>
        <v>8.500000000000002E-2</v>
      </c>
      <c r="AC254" s="83">
        <f t="shared" si="221"/>
        <v>0.50460532100000011</v>
      </c>
      <c r="AU254" s="103"/>
    </row>
    <row r="255" spans="6:47">
      <c r="F255" s="82">
        <v>417</v>
      </c>
      <c r="G255" s="78">
        <f>Inputs!C254</f>
        <v>0.19928699999999999</v>
      </c>
      <c r="H255" s="78">
        <f>Inputs!D254</f>
        <v>0</v>
      </c>
      <c r="I255" s="78">
        <f>Inputs!E254</f>
        <v>0</v>
      </c>
      <c r="J255" s="78">
        <f>Inputs!F254</f>
        <v>0</v>
      </c>
      <c r="K255" s="78">
        <f>Inputs!G254</f>
        <v>0</v>
      </c>
      <c r="L255" s="78">
        <f t="shared" si="210"/>
        <v>0</v>
      </c>
      <c r="M255" s="78">
        <f>Inputs!H254</f>
        <v>0</v>
      </c>
      <c r="N255" s="78">
        <f>Inputs!I254</f>
        <v>0</v>
      </c>
      <c r="O255" s="78">
        <f>Inputs!J254</f>
        <v>0</v>
      </c>
      <c r="P255" s="83">
        <f>Inputs!K254</f>
        <v>0</v>
      </c>
      <c r="Q255" s="83">
        <f t="shared" si="208"/>
        <v>0.19928699999999999</v>
      </c>
      <c r="R255" s="83"/>
      <c r="S255" s="82">
        <v>404</v>
      </c>
      <c r="T255" s="78">
        <f t="shared" si="230"/>
        <v>3.63813136</v>
      </c>
      <c r="U255" s="78">
        <f t="shared" si="213"/>
        <v>1.8929027400000005</v>
      </c>
      <c r="V255" s="78">
        <f t="shared" si="214"/>
        <v>0.92619468000000005</v>
      </c>
      <c r="W255" s="78">
        <f t="shared" si="215"/>
        <v>0</v>
      </c>
      <c r="X255" s="78">
        <f t="shared" si="216"/>
        <v>0</v>
      </c>
      <c r="Y255" s="78">
        <f t="shared" si="217"/>
        <v>8.5851590000000002E-3</v>
      </c>
      <c r="Z255" s="78">
        <f t="shared" si="218"/>
        <v>4.0064075000000005E-2</v>
      </c>
      <c r="AA255" s="78">
        <f t="shared" si="219"/>
        <v>6.2957840000000015E-2</v>
      </c>
      <c r="AB255" s="78">
        <f t="shared" si="220"/>
        <v>0</v>
      </c>
      <c r="AC255" s="83">
        <f t="shared" si="221"/>
        <v>6.5688358540000005</v>
      </c>
      <c r="AU255" s="103"/>
    </row>
    <row r="256" spans="6:47">
      <c r="F256" s="82">
        <v>418</v>
      </c>
      <c r="G256" s="78">
        <f>Inputs!C255</f>
        <v>0.61452280000000004</v>
      </c>
      <c r="H256" s="78">
        <f>Inputs!D255</f>
        <v>0</v>
      </c>
      <c r="I256" s="78">
        <f>Inputs!E255</f>
        <v>0</v>
      </c>
      <c r="J256" s="78">
        <f>Inputs!F255</f>
        <v>0</v>
      </c>
      <c r="K256" s="78">
        <f>Inputs!G255</f>
        <v>0</v>
      </c>
      <c r="L256" s="78">
        <f t="shared" si="210"/>
        <v>0</v>
      </c>
      <c r="M256" s="78">
        <f>Inputs!H255</f>
        <v>0</v>
      </c>
      <c r="N256" s="78">
        <f>Inputs!I255</f>
        <v>0</v>
      </c>
      <c r="O256" s="78">
        <f>Inputs!J255</f>
        <v>0</v>
      </c>
      <c r="P256" s="83">
        <f>Inputs!K255</f>
        <v>0</v>
      </c>
      <c r="Q256" s="83">
        <f t="shared" si="208"/>
        <v>0.61452280000000004</v>
      </c>
      <c r="R256" s="83"/>
      <c r="S256" s="82">
        <v>405</v>
      </c>
      <c r="T256" s="78">
        <f t="shared" si="230"/>
        <v>0.93436192000000018</v>
      </c>
      <c r="U256" s="78">
        <f t="shared" si="213"/>
        <v>7.6366128400000011E-2</v>
      </c>
      <c r="V256" s="78">
        <f t="shared" si="214"/>
        <v>0</v>
      </c>
      <c r="W256" s="78">
        <f t="shared" si="215"/>
        <v>0</v>
      </c>
      <c r="X256" s="78">
        <f t="shared" si="216"/>
        <v>0</v>
      </c>
      <c r="Y256" s="78">
        <f t="shared" si="217"/>
        <v>0</v>
      </c>
      <c r="Z256" s="78">
        <f t="shared" si="218"/>
        <v>0</v>
      </c>
      <c r="AA256" s="78">
        <f t="shared" si="219"/>
        <v>0</v>
      </c>
      <c r="AB256" s="78">
        <f t="shared" si="220"/>
        <v>8.500000000000002E-2</v>
      </c>
      <c r="AC256" s="83">
        <f t="shared" si="221"/>
        <v>1.0957280484000003</v>
      </c>
      <c r="AU256" s="103"/>
    </row>
    <row r="257" spans="6:47">
      <c r="F257" s="82">
        <v>419</v>
      </c>
      <c r="G257" s="78">
        <f>Inputs!C256</f>
        <v>1.9602001</v>
      </c>
      <c r="H257" s="78">
        <f>Inputs!D256</f>
        <v>0.32670002999999997</v>
      </c>
      <c r="I257" s="78">
        <f>Inputs!E256</f>
        <v>0</v>
      </c>
      <c r="J257" s="78">
        <f>Inputs!F256</f>
        <v>0</v>
      </c>
      <c r="K257" s="78">
        <f>Inputs!G256</f>
        <v>0</v>
      </c>
      <c r="L257" s="78">
        <f t="shared" si="210"/>
        <v>0</v>
      </c>
      <c r="M257" s="78">
        <f>Inputs!H256</f>
        <v>0</v>
      </c>
      <c r="N257" s="78">
        <f>Inputs!I256</f>
        <v>8.6275994999999994E-2</v>
      </c>
      <c r="O257" s="78">
        <f>Inputs!J256</f>
        <v>6.4706996000000003E-2</v>
      </c>
      <c r="P257" s="83">
        <f>Inputs!K256</f>
        <v>0</v>
      </c>
      <c r="Q257" s="83">
        <f t="shared" si="208"/>
        <v>2.4378831209999996</v>
      </c>
      <c r="R257" s="83"/>
      <c r="S257" s="82">
        <v>406</v>
      </c>
      <c r="T257" s="78">
        <f t="shared" si="230"/>
        <v>1.4636161600000002</v>
      </c>
      <c r="U257" s="78">
        <f t="shared" si="213"/>
        <v>1.7494786700000002</v>
      </c>
      <c r="V257" s="78">
        <f t="shared" si="214"/>
        <v>0.37488828600000002</v>
      </c>
      <c r="W257" s="78">
        <f t="shared" si="215"/>
        <v>0</v>
      </c>
      <c r="X257" s="78">
        <f t="shared" si="216"/>
        <v>0</v>
      </c>
      <c r="Y257" s="78">
        <f t="shared" si="217"/>
        <v>2.8327743999999998E-2</v>
      </c>
      <c r="Z257" s="78">
        <f t="shared" si="218"/>
        <v>0.14163872</v>
      </c>
      <c r="AA257" s="78">
        <f t="shared" si="219"/>
        <v>0.24786775</v>
      </c>
      <c r="AB257" s="78">
        <f t="shared" si="220"/>
        <v>0</v>
      </c>
      <c r="AC257" s="83">
        <f t="shared" si="221"/>
        <v>4.0058173300000002</v>
      </c>
      <c r="AU257" s="103"/>
    </row>
    <row r="258" spans="6:47">
      <c r="F258" s="82">
        <v>420</v>
      </c>
      <c r="G258" s="78">
        <f>Inputs!C257</f>
        <v>0</v>
      </c>
      <c r="H258" s="78">
        <f>Inputs!D257</f>
        <v>0</v>
      </c>
      <c r="I258" s="78">
        <f>Inputs!E257</f>
        <v>0</v>
      </c>
      <c r="J258" s="78">
        <f>Inputs!F257</f>
        <v>0</v>
      </c>
      <c r="K258" s="78">
        <f>Inputs!G257</f>
        <v>0</v>
      </c>
      <c r="L258" s="78">
        <f t="shared" si="210"/>
        <v>0</v>
      </c>
      <c r="M258" s="78">
        <f>Inputs!H257</f>
        <v>0</v>
      </c>
      <c r="N258" s="78">
        <f>Inputs!I257</f>
        <v>0</v>
      </c>
      <c r="O258" s="78">
        <f>Inputs!J257</f>
        <v>0</v>
      </c>
      <c r="P258" s="83">
        <f>Inputs!K257</f>
        <v>0</v>
      </c>
      <c r="Q258" s="83">
        <f t="shared" si="208"/>
        <v>0</v>
      </c>
      <c r="R258" s="83"/>
      <c r="S258" s="82">
        <v>407</v>
      </c>
      <c r="T258" s="78">
        <f t="shared" si="230"/>
        <v>2.1098025599999999</v>
      </c>
      <c r="U258" s="78">
        <f t="shared" si="213"/>
        <v>0.74052000000000007</v>
      </c>
      <c r="V258" s="78">
        <f t="shared" si="214"/>
        <v>0.11761201079999997</v>
      </c>
      <c r="W258" s="78">
        <f t="shared" si="215"/>
        <v>0</v>
      </c>
      <c r="X258" s="78">
        <f t="shared" si="216"/>
        <v>0</v>
      </c>
      <c r="Y258" s="78">
        <f t="shared" si="217"/>
        <v>9.572042000000002E-4</v>
      </c>
      <c r="Z258" s="78">
        <f t="shared" si="218"/>
        <v>4.7860210000000014E-3</v>
      </c>
      <c r="AA258" s="78">
        <f t="shared" si="219"/>
        <v>9.5720420000000028E-3</v>
      </c>
      <c r="AB258" s="78">
        <f t="shared" si="220"/>
        <v>0</v>
      </c>
      <c r="AC258" s="83">
        <f t="shared" si="221"/>
        <v>2.9832498379999999</v>
      </c>
      <c r="AU258" s="103"/>
    </row>
    <row r="259" spans="6:47">
      <c r="F259" s="82">
        <v>421</v>
      </c>
      <c r="G259" s="78">
        <f>Inputs!C258</f>
        <v>8.8209</v>
      </c>
      <c r="H259" s="78">
        <f>Inputs!D258</f>
        <v>1.9602002999999999</v>
      </c>
      <c r="I259" s="78">
        <f>Inputs!E258</f>
        <v>0</v>
      </c>
      <c r="J259" s="78">
        <f>Inputs!F258</f>
        <v>0</v>
      </c>
      <c r="K259" s="78">
        <f>Inputs!G258</f>
        <v>0</v>
      </c>
      <c r="L259" s="78">
        <f t="shared" si="210"/>
        <v>0</v>
      </c>
      <c r="M259" s="78">
        <f>Inputs!H258</f>
        <v>7.6773880000000003E-2</v>
      </c>
      <c r="N259" s="78">
        <f>Inputs!I258</f>
        <v>6.5806194999999998E-2</v>
      </c>
      <c r="O259" s="78">
        <f>Inputs!J258</f>
        <v>6.5806194999999998E-2</v>
      </c>
      <c r="P259" s="83">
        <f>Inputs!K258</f>
        <v>0</v>
      </c>
      <c r="Q259" s="83">
        <f t="shared" ref="Q259:Q322" si="231">SUM(G259,H259,I259,J259,K259,M259,N259,O259,P259)</f>
        <v>10.98948657</v>
      </c>
      <c r="R259" s="83"/>
      <c r="S259" s="82">
        <v>408</v>
      </c>
      <c r="T259" s="78">
        <f t="shared" si="230"/>
        <v>0.76839836800000005</v>
      </c>
      <c r="U259" s="78">
        <f t="shared" si="213"/>
        <v>0.21660211700000007</v>
      </c>
      <c r="V259" s="78">
        <f t="shared" si="214"/>
        <v>0</v>
      </c>
      <c r="W259" s="78">
        <f t="shared" si="215"/>
        <v>0</v>
      </c>
      <c r="X259" s="78">
        <f t="shared" si="216"/>
        <v>0</v>
      </c>
      <c r="Y259" s="78">
        <f t="shared" si="217"/>
        <v>1.10269904E-3</v>
      </c>
      <c r="Z259" s="78">
        <f t="shared" si="218"/>
        <v>3.8288170000000009E-3</v>
      </c>
      <c r="AA259" s="78">
        <f t="shared" si="219"/>
        <v>4.0840710000000016E-3</v>
      </c>
      <c r="AB259" s="78">
        <f t="shared" si="220"/>
        <v>0</v>
      </c>
      <c r="AC259" s="83">
        <f t="shared" si="221"/>
        <v>0.9940160720400002</v>
      </c>
      <c r="AU259" s="103"/>
    </row>
    <row r="260" spans="6:47">
      <c r="F260" s="82">
        <v>422</v>
      </c>
      <c r="G260" s="78">
        <f>Inputs!C259</f>
        <v>1.7641802</v>
      </c>
      <c r="H260" s="78">
        <f>Inputs!D259</f>
        <v>0</v>
      </c>
      <c r="I260" s="78">
        <f>Inputs!E259</f>
        <v>0</v>
      </c>
      <c r="J260" s="78">
        <f>Inputs!F259</f>
        <v>0</v>
      </c>
      <c r="K260" s="78">
        <f>Inputs!G259</f>
        <v>0</v>
      </c>
      <c r="L260" s="78">
        <f t="shared" si="210"/>
        <v>0</v>
      </c>
      <c r="M260" s="78">
        <f>Inputs!H259</f>
        <v>0</v>
      </c>
      <c r="N260" s="78">
        <f>Inputs!I259</f>
        <v>0</v>
      </c>
      <c r="O260" s="78">
        <f>Inputs!J259</f>
        <v>0</v>
      </c>
      <c r="P260" s="83">
        <f>Inputs!K259</f>
        <v>0</v>
      </c>
      <c r="Q260" s="83">
        <f t="shared" si="231"/>
        <v>1.7641802</v>
      </c>
      <c r="R260" s="83"/>
      <c r="S260" s="82">
        <v>409</v>
      </c>
      <c r="T260" s="78">
        <f t="shared" si="230"/>
        <v>0.40563076799999997</v>
      </c>
      <c r="U260" s="78">
        <f t="shared" si="213"/>
        <v>0</v>
      </c>
      <c r="V260" s="78">
        <f t="shared" si="214"/>
        <v>0</v>
      </c>
      <c r="W260" s="78">
        <f t="shared" si="215"/>
        <v>0</v>
      </c>
      <c r="X260" s="78">
        <f t="shared" si="216"/>
        <v>0</v>
      </c>
      <c r="Y260" s="78">
        <f t="shared" si="217"/>
        <v>0</v>
      </c>
      <c r="Z260" s="78">
        <f t="shared" si="218"/>
        <v>0</v>
      </c>
      <c r="AA260" s="78">
        <f t="shared" si="219"/>
        <v>0</v>
      </c>
      <c r="AB260" s="78">
        <f t="shared" si="220"/>
        <v>0</v>
      </c>
      <c r="AC260" s="83">
        <f t="shared" si="221"/>
        <v>0.40563076799999997</v>
      </c>
      <c r="AU260" s="103"/>
    </row>
    <row r="261" spans="6:47">
      <c r="F261" s="82">
        <v>423</v>
      </c>
      <c r="G261" s="78">
        <f>Inputs!C260</f>
        <v>1.9602002000000001</v>
      </c>
      <c r="H261" s="78">
        <f>Inputs!D260</f>
        <v>0</v>
      </c>
      <c r="I261" s="78">
        <f>Inputs!E260</f>
        <v>0</v>
      </c>
      <c r="J261" s="78">
        <f>Inputs!F260</f>
        <v>0</v>
      </c>
      <c r="K261" s="78">
        <f>Inputs!G260</f>
        <v>0</v>
      </c>
      <c r="L261" s="78">
        <f t="shared" si="210"/>
        <v>0</v>
      </c>
      <c r="M261" s="78">
        <f>Inputs!H260</f>
        <v>0</v>
      </c>
      <c r="N261" s="78">
        <f>Inputs!I260</f>
        <v>0</v>
      </c>
      <c r="O261" s="78">
        <f>Inputs!J260</f>
        <v>0</v>
      </c>
      <c r="P261" s="83">
        <f>Inputs!K260</f>
        <v>0</v>
      </c>
      <c r="Q261" s="83">
        <f t="shared" si="231"/>
        <v>1.9602002000000001</v>
      </c>
      <c r="R261" s="83"/>
      <c r="S261" s="82">
        <v>410</v>
      </c>
      <c r="T261" s="78">
        <f t="shared" si="230"/>
        <v>0.4506056</v>
      </c>
      <c r="U261" s="78">
        <f t="shared" si="213"/>
        <v>8.1042519000000007E-2</v>
      </c>
      <c r="V261" s="78">
        <f t="shared" si="214"/>
        <v>0</v>
      </c>
      <c r="W261" s="78">
        <f t="shared" si="215"/>
        <v>0</v>
      </c>
      <c r="X261" s="78">
        <f t="shared" si="216"/>
        <v>0</v>
      </c>
      <c r="Y261" s="78">
        <f t="shared" si="217"/>
        <v>1.0005974000000001E-3</v>
      </c>
      <c r="Z261" s="78">
        <f t="shared" si="218"/>
        <v>5.0029870000000004E-3</v>
      </c>
      <c r="AA261" s="78">
        <f t="shared" si="219"/>
        <v>1.0005974000000001E-2</v>
      </c>
      <c r="AB261" s="78">
        <f t="shared" si="220"/>
        <v>0.51000003400000005</v>
      </c>
      <c r="AC261" s="83">
        <f t="shared" si="221"/>
        <v>1.0576577114000001</v>
      </c>
      <c r="AU261" s="103"/>
    </row>
    <row r="262" spans="6:47">
      <c r="F262" s="82">
        <v>424</v>
      </c>
      <c r="G262" s="78">
        <f>Inputs!C261</f>
        <v>5.4277934999999999</v>
      </c>
      <c r="H262" s="78">
        <f>Inputs!D261</f>
        <v>5.7172502999999999</v>
      </c>
      <c r="I262" s="78">
        <f>Inputs!E261</f>
        <v>0</v>
      </c>
      <c r="J262" s="78">
        <f>Inputs!F261</f>
        <v>0</v>
      </c>
      <c r="K262" s="78">
        <f>Inputs!G261</f>
        <v>0</v>
      </c>
      <c r="L262" s="78">
        <f t="shared" si="210"/>
        <v>0</v>
      </c>
      <c r="M262" s="78">
        <f>Inputs!H261</f>
        <v>0.17969911999999999</v>
      </c>
      <c r="N262" s="78">
        <f>Inputs!I261</f>
        <v>0.14702655000000001</v>
      </c>
      <c r="O262" s="78">
        <f>Inputs!J261</f>
        <v>0.13069026</v>
      </c>
      <c r="P262" s="83">
        <f>Inputs!K261</f>
        <v>0</v>
      </c>
      <c r="Q262" s="83">
        <f t="shared" si="231"/>
        <v>11.60245973</v>
      </c>
      <c r="R262" s="83"/>
      <c r="S262" s="82">
        <v>411</v>
      </c>
      <c r="T262" s="78">
        <f t="shared" si="230"/>
        <v>0.31363203200000006</v>
      </c>
      <c r="U262" s="78">
        <f t="shared" si="213"/>
        <v>5.0910756800000012E-2</v>
      </c>
      <c r="V262" s="78">
        <f t="shared" si="214"/>
        <v>0</v>
      </c>
      <c r="W262" s="78">
        <f t="shared" si="215"/>
        <v>0</v>
      </c>
      <c r="X262" s="78">
        <f t="shared" si="216"/>
        <v>0</v>
      </c>
      <c r="Y262" s="78">
        <f t="shared" si="217"/>
        <v>0</v>
      </c>
      <c r="Z262" s="78">
        <f t="shared" si="218"/>
        <v>4.3137997499999997E-3</v>
      </c>
      <c r="AA262" s="78">
        <f t="shared" si="219"/>
        <v>6.4706996000000018E-3</v>
      </c>
      <c r="AB262" s="78">
        <f t="shared" si="220"/>
        <v>0</v>
      </c>
      <c r="AC262" s="83">
        <f t="shared" si="221"/>
        <v>0.3753272881500001</v>
      </c>
      <c r="AU262" s="103"/>
    </row>
    <row r="263" spans="6:47">
      <c r="F263" s="82">
        <v>425</v>
      </c>
      <c r="G263" s="78">
        <f>Inputs!C262</f>
        <v>9.1476000000000006</v>
      </c>
      <c r="H263" s="78">
        <f>Inputs!D262</f>
        <v>9.8010020000000004</v>
      </c>
      <c r="I263" s="78">
        <f>Inputs!E262</f>
        <v>2.9403005000000002</v>
      </c>
      <c r="J263" s="78">
        <f>Inputs!F262</f>
        <v>0</v>
      </c>
      <c r="K263" s="78">
        <f>Inputs!G262</f>
        <v>0</v>
      </c>
      <c r="L263" s="78">
        <f t="shared" si="210"/>
        <v>0</v>
      </c>
      <c r="M263" s="78">
        <f>Inputs!H262</f>
        <v>0.58810616000000004</v>
      </c>
      <c r="N263" s="78">
        <f>Inputs!I262</f>
        <v>0.66161939999999997</v>
      </c>
      <c r="O263" s="78">
        <f>Inputs!J262</f>
        <v>0.58810616000000004</v>
      </c>
      <c r="P263" s="83">
        <f>Inputs!K262</f>
        <v>3.0000002000000001</v>
      </c>
      <c r="Q263" s="83">
        <f t="shared" si="231"/>
        <v>26.726734419999996</v>
      </c>
      <c r="R263" s="83"/>
      <c r="S263" s="82">
        <v>412</v>
      </c>
      <c r="T263" s="78">
        <f t="shared" si="230"/>
        <v>6.3249124800000001E-2</v>
      </c>
      <c r="U263" s="78">
        <f t="shared" si="213"/>
        <v>0</v>
      </c>
      <c r="V263" s="78">
        <f t="shared" si="214"/>
        <v>0</v>
      </c>
      <c r="W263" s="78">
        <f t="shared" si="215"/>
        <v>0</v>
      </c>
      <c r="X263" s="78">
        <f t="shared" si="216"/>
        <v>0</v>
      </c>
      <c r="Y263" s="78">
        <f t="shared" si="217"/>
        <v>0</v>
      </c>
      <c r="Z263" s="78">
        <f t="shared" si="218"/>
        <v>0</v>
      </c>
      <c r="AA263" s="78">
        <f t="shared" si="219"/>
        <v>0</v>
      </c>
      <c r="AB263" s="78">
        <f t="shared" si="220"/>
        <v>0</v>
      </c>
      <c r="AC263" s="83">
        <f t="shared" si="221"/>
        <v>6.3249124800000001E-2</v>
      </c>
      <c r="AU263" s="103"/>
    </row>
    <row r="264" spans="6:47">
      <c r="F264" s="82">
        <v>426</v>
      </c>
      <c r="G264" s="78">
        <f>Inputs!C263</f>
        <v>10.29105</v>
      </c>
      <c r="H264" s="78">
        <f>Inputs!D263</f>
        <v>0.98010014999999995</v>
      </c>
      <c r="I264" s="78">
        <f>Inputs!E263</f>
        <v>0</v>
      </c>
      <c r="J264" s="78">
        <f>Inputs!F263</f>
        <v>0</v>
      </c>
      <c r="K264" s="78">
        <f>Inputs!G263</f>
        <v>0</v>
      </c>
      <c r="L264" s="78">
        <f t="shared" si="210"/>
        <v>0</v>
      </c>
      <c r="M264" s="78">
        <f>Inputs!H263</f>
        <v>7.5491495000000006E-2</v>
      </c>
      <c r="N264" s="78">
        <f>Inputs!I263</f>
        <v>4.3137996999999997E-2</v>
      </c>
      <c r="O264" s="78">
        <f>Inputs!J263</f>
        <v>4.3137996999999997E-2</v>
      </c>
      <c r="P264" s="83">
        <f>Inputs!K263</f>
        <v>0</v>
      </c>
      <c r="Q264" s="83">
        <f t="shared" si="231"/>
        <v>11.432917639000001</v>
      </c>
      <c r="R264" s="83"/>
      <c r="S264" s="82">
        <v>413</v>
      </c>
      <c r="T264" s="78">
        <f t="shared" si="230"/>
        <v>1.0161676799999999</v>
      </c>
      <c r="U264" s="78">
        <f t="shared" si="213"/>
        <v>0</v>
      </c>
      <c r="V264" s="78">
        <f t="shared" si="214"/>
        <v>0</v>
      </c>
      <c r="W264" s="78">
        <f t="shared" si="215"/>
        <v>0</v>
      </c>
      <c r="X264" s="78">
        <f t="shared" si="216"/>
        <v>0</v>
      </c>
      <c r="Y264" s="78">
        <f t="shared" si="217"/>
        <v>6.5345140000000017E-3</v>
      </c>
      <c r="Z264" s="78">
        <f t="shared" si="218"/>
        <v>5.0029870000000004E-2</v>
      </c>
      <c r="AA264" s="78">
        <f t="shared" si="219"/>
        <v>5.0029870000000004E-2</v>
      </c>
      <c r="AB264" s="78">
        <f t="shared" si="220"/>
        <v>0</v>
      </c>
      <c r="AC264" s="83">
        <f t="shared" si="221"/>
        <v>1.1227619339999997</v>
      </c>
      <c r="AU264" s="103"/>
    </row>
    <row r="265" spans="6:47">
      <c r="F265" s="82">
        <v>427</v>
      </c>
      <c r="G265" s="78">
        <f>Inputs!C264</f>
        <v>5.8087263</v>
      </c>
      <c r="H265" s="78">
        <f>Inputs!D264</f>
        <v>0.95483523999999997</v>
      </c>
      <c r="I265" s="78">
        <f>Inputs!E264</f>
        <v>0</v>
      </c>
      <c r="J265" s="78">
        <f>Inputs!F264</f>
        <v>0</v>
      </c>
      <c r="K265" s="78">
        <f>Inputs!G264</f>
        <v>0</v>
      </c>
      <c r="L265" s="78">
        <f t="shared" ref="L265:L328" si="232">W278+X278</f>
        <v>0</v>
      </c>
      <c r="M265" s="78">
        <f>Inputs!H264</f>
        <v>0</v>
      </c>
      <c r="N265" s="78">
        <f>Inputs!I264</f>
        <v>0.36756638000000003</v>
      </c>
      <c r="O265" s="78">
        <f>Inputs!J264</f>
        <v>0.36756638000000003</v>
      </c>
      <c r="P265" s="83">
        <f>Inputs!K264</f>
        <v>0.5</v>
      </c>
      <c r="Q265" s="83">
        <f t="shared" si="231"/>
        <v>7.9986943000000004</v>
      </c>
      <c r="R265" s="83"/>
      <c r="S265" s="82">
        <v>414</v>
      </c>
      <c r="T265" s="78">
        <f t="shared" si="230"/>
        <v>0.52062915200000004</v>
      </c>
      <c r="U265" s="78">
        <f t="shared" si="213"/>
        <v>0.195719436</v>
      </c>
      <c r="V265" s="78">
        <f t="shared" si="214"/>
        <v>0</v>
      </c>
      <c r="W265" s="78">
        <f t="shared" si="215"/>
        <v>0</v>
      </c>
      <c r="X265" s="78">
        <f t="shared" si="216"/>
        <v>0</v>
      </c>
      <c r="Y265" s="78">
        <f t="shared" si="217"/>
        <v>7.6773879999999996E-4</v>
      </c>
      <c r="Z265" s="78">
        <f t="shared" si="218"/>
        <v>3.29030975E-3</v>
      </c>
      <c r="AA265" s="78">
        <f t="shared" si="219"/>
        <v>6.5806195E-3</v>
      </c>
      <c r="AB265" s="78">
        <f t="shared" si="220"/>
        <v>0</v>
      </c>
      <c r="AC265" s="83">
        <f t="shared" si="221"/>
        <v>0.72698725605000003</v>
      </c>
      <c r="AU265" s="103"/>
    </row>
    <row r="266" spans="6:47">
      <c r="F266" s="82">
        <v>428</v>
      </c>
      <c r="G266" s="78">
        <f>Inputs!C265</f>
        <v>19.882307000000001</v>
      </c>
      <c r="H266" s="78">
        <f>Inputs!D265</f>
        <v>0</v>
      </c>
      <c r="I266" s="78">
        <f>Inputs!E265</f>
        <v>0</v>
      </c>
      <c r="J266" s="78">
        <f>Inputs!F265</f>
        <v>0</v>
      </c>
      <c r="K266" s="78">
        <f>Inputs!G265</f>
        <v>0</v>
      </c>
      <c r="L266" s="78">
        <f t="shared" si="232"/>
        <v>0</v>
      </c>
      <c r="M266" s="78">
        <f>Inputs!H265</f>
        <v>0</v>
      </c>
      <c r="N266" s="78">
        <f>Inputs!I265</f>
        <v>0</v>
      </c>
      <c r="O266" s="78">
        <f>Inputs!J265</f>
        <v>0</v>
      </c>
      <c r="P266" s="83">
        <f>Inputs!K265</f>
        <v>0.1</v>
      </c>
      <c r="Q266" s="83">
        <f t="shared" si="231"/>
        <v>19.982307000000002</v>
      </c>
      <c r="R266" s="83"/>
      <c r="S266" s="82">
        <v>415</v>
      </c>
      <c r="T266" s="78">
        <f t="shared" si="230"/>
        <v>2.2999683200000003E-2</v>
      </c>
      <c r="U266" s="78">
        <f t="shared" si="213"/>
        <v>0</v>
      </c>
      <c r="V266" s="78">
        <f t="shared" si="214"/>
        <v>0</v>
      </c>
      <c r="W266" s="78">
        <f t="shared" si="215"/>
        <v>0</v>
      </c>
      <c r="X266" s="78">
        <f t="shared" si="216"/>
        <v>0</v>
      </c>
      <c r="Y266" s="78">
        <f t="shared" si="217"/>
        <v>0</v>
      </c>
      <c r="Z266" s="78">
        <f t="shared" si="218"/>
        <v>0</v>
      </c>
      <c r="AA266" s="78">
        <f t="shared" si="219"/>
        <v>0</v>
      </c>
      <c r="AB266" s="78">
        <f t="shared" si="220"/>
        <v>0</v>
      </c>
      <c r="AC266" s="83">
        <f t="shared" si="221"/>
        <v>2.2999683200000003E-2</v>
      </c>
      <c r="AU266" s="103"/>
    </row>
    <row r="267" spans="6:47">
      <c r="F267" s="82">
        <v>429</v>
      </c>
      <c r="G267" s="78">
        <f>Inputs!C266</f>
        <v>8.1675009999999997</v>
      </c>
      <c r="H267" s="78">
        <f>Inputs!D266</f>
        <v>4.1855172999999999</v>
      </c>
      <c r="I267" s="78">
        <f>Inputs!E266</f>
        <v>1.3884751</v>
      </c>
      <c r="J267" s="78">
        <f>Inputs!F266</f>
        <v>0</v>
      </c>
      <c r="K267" s="78">
        <f>Inputs!G266</f>
        <v>0</v>
      </c>
      <c r="L267" s="78">
        <f t="shared" si="232"/>
        <v>0</v>
      </c>
      <c r="M267" s="78">
        <f>Inputs!H266</f>
        <v>1.7867812000000001</v>
      </c>
      <c r="N267" s="78">
        <f>Inputs!I266</f>
        <v>0</v>
      </c>
      <c r="O267" s="78">
        <f>Inputs!J266</f>
        <v>0</v>
      </c>
      <c r="P267" s="83">
        <f>Inputs!K266</f>
        <v>0</v>
      </c>
      <c r="Q267" s="83">
        <f t="shared" si="231"/>
        <v>15.5282746</v>
      </c>
      <c r="R267" s="83"/>
      <c r="S267" s="82">
        <v>416</v>
      </c>
      <c r="T267" s="78">
        <f t="shared" si="230"/>
        <v>0.23522401600000001</v>
      </c>
      <c r="U267" s="78">
        <f t="shared" si="213"/>
        <v>2.5192490400000007E-2</v>
      </c>
      <c r="V267" s="78">
        <f t="shared" si="214"/>
        <v>0</v>
      </c>
      <c r="W267" s="78">
        <f t="shared" si="215"/>
        <v>0</v>
      </c>
      <c r="X267" s="78">
        <f t="shared" si="216"/>
        <v>0</v>
      </c>
      <c r="Y267" s="78">
        <f t="shared" si="217"/>
        <v>0</v>
      </c>
      <c r="Z267" s="78">
        <f t="shared" si="218"/>
        <v>0</v>
      </c>
      <c r="AA267" s="78">
        <f t="shared" si="219"/>
        <v>0</v>
      </c>
      <c r="AB267" s="78">
        <f t="shared" si="220"/>
        <v>0</v>
      </c>
      <c r="AC267" s="83">
        <f t="shared" si="221"/>
        <v>0.26041650640000003</v>
      </c>
      <c r="AU267" s="103"/>
    </row>
    <row r="268" spans="6:47">
      <c r="F268" s="82">
        <v>430</v>
      </c>
      <c r="G268" s="78">
        <f>Inputs!C267</f>
        <v>11.761202000000001</v>
      </c>
      <c r="H268" s="78">
        <f>Inputs!D267</f>
        <v>2.0691000000000002</v>
      </c>
      <c r="I268" s="78">
        <f>Inputs!E267</f>
        <v>1.4810399999999999</v>
      </c>
      <c r="J268" s="78">
        <f>Inputs!F267</f>
        <v>0</v>
      </c>
      <c r="K268" s="78">
        <f>Inputs!G267</f>
        <v>0</v>
      </c>
      <c r="L268" s="78">
        <f t="shared" si="232"/>
        <v>0</v>
      </c>
      <c r="M268" s="78">
        <f>Inputs!H267</f>
        <v>0.1960354</v>
      </c>
      <c r="N268" s="78">
        <f>Inputs!I267</f>
        <v>0.35939824999999997</v>
      </c>
      <c r="O268" s="78">
        <f>Inputs!J267</f>
        <v>0.16336285</v>
      </c>
      <c r="P268" s="83">
        <f>Inputs!K267</f>
        <v>0</v>
      </c>
      <c r="Q268" s="83">
        <f t="shared" si="231"/>
        <v>16.0301385</v>
      </c>
      <c r="R268" s="83"/>
      <c r="S268" s="82">
        <v>417</v>
      </c>
      <c r="T268" s="78">
        <f t="shared" si="230"/>
        <v>3.1885919999999998E-2</v>
      </c>
      <c r="U268" s="78">
        <f t="shared" si="213"/>
        <v>0</v>
      </c>
      <c r="V268" s="78">
        <f t="shared" si="214"/>
        <v>0</v>
      </c>
      <c r="W268" s="78">
        <f t="shared" si="215"/>
        <v>0</v>
      </c>
      <c r="X268" s="78">
        <f t="shared" si="216"/>
        <v>0</v>
      </c>
      <c r="Y268" s="78">
        <f t="shared" si="217"/>
        <v>0</v>
      </c>
      <c r="Z268" s="78">
        <f t="shared" si="218"/>
        <v>0</v>
      </c>
      <c r="AA268" s="78">
        <f t="shared" si="219"/>
        <v>0</v>
      </c>
      <c r="AB268" s="78">
        <f t="shared" si="220"/>
        <v>0</v>
      </c>
      <c r="AC268" s="83">
        <f t="shared" si="221"/>
        <v>3.1885919999999998E-2</v>
      </c>
      <c r="AU268" s="103"/>
    </row>
    <row r="269" spans="6:47">
      <c r="F269" s="82">
        <v>431</v>
      </c>
      <c r="G269" s="78">
        <f>Inputs!C268</f>
        <v>14.007262000000001</v>
      </c>
      <c r="H269" s="78">
        <f>Inputs!D268</f>
        <v>0.81674999999999998</v>
      </c>
      <c r="I269" s="78">
        <f>Inputs!E268</f>
        <v>0</v>
      </c>
      <c r="J269" s="78">
        <f>Inputs!F268</f>
        <v>0</v>
      </c>
      <c r="K269" s="78">
        <f>Inputs!G268</f>
        <v>0</v>
      </c>
      <c r="L269" s="78">
        <f t="shared" si="232"/>
        <v>0</v>
      </c>
      <c r="M269" s="78">
        <f>Inputs!H268</f>
        <v>0</v>
      </c>
      <c r="N269" s="78">
        <f>Inputs!I268</f>
        <v>0</v>
      </c>
      <c r="O269" s="78">
        <f>Inputs!J268</f>
        <v>0</v>
      </c>
      <c r="P269" s="83">
        <f>Inputs!K268</f>
        <v>0</v>
      </c>
      <c r="Q269" s="83">
        <f t="shared" si="231"/>
        <v>14.824012000000002</v>
      </c>
      <c r="R269" s="83"/>
      <c r="S269" s="82">
        <v>418</v>
      </c>
      <c r="T269" s="78">
        <f t="shared" si="230"/>
        <v>9.8323648000000013E-2</v>
      </c>
      <c r="U269" s="78">
        <f t="shared" si="213"/>
        <v>0</v>
      </c>
      <c r="V269" s="78">
        <f t="shared" si="214"/>
        <v>0</v>
      </c>
      <c r="W269" s="78">
        <f t="shared" si="215"/>
        <v>0</v>
      </c>
      <c r="X269" s="78">
        <f t="shared" si="216"/>
        <v>0</v>
      </c>
      <c r="Y269" s="78">
        <f t="shared" si="217"/>
        <v>0</v>
      </c>
      <c r="Z269" s="78">
        <f t="shared" si="218"/>
        <v>0</v>
      </c>
      <c r="AA269" s="78">
        <f t="shared" si="219"/>
        <v>0</v>
      </c>
      <c r="AB269" s="78">
        <f t="shared" si="220"/>
        <v>0</v>
      </c>
      <c r="AC269" s="83">
        <f t="shared" si="221"/>
        <v>9.8323648000000013E-2</v>
      </c>
      <c r="AU269" s="103"/>
    </row>
    <row r="270" spans="6:47">
      <c r="F270" s="82">
        <v>432</v>
      </c>
      <c r="G270" s="78">
        <f>Inputs!C269</f>
        <v>4.5006199999999996</v>
      </c>
      <c r="H270" s="78">
        <f>Inputs!D269</f>
        <v>1.7151749999999999</v>
      </c>
      <c r="I270" s="78">
        <f>Inputs!E269</f>
        <v>0</v>
      </c>
      <c r="J270" s="78">
        <f>Inputs!F269</f>
        <v>0</v>
      </c>
      <c r="K270" s="78">
        <f>Inputs!G269</f>
        <v>0</v>
      </c>
      <c r="L270" s="78">
        <f t="shared" si="232"/>
        <v>0</v>
      </c>
      <c r="M270" s="78">
        <f>Inputs!H269</f>
        <v>0</v>
      </c>
      <c r="N270" s="78">
        <f>Inputs!I269</f>
        <v>0</v>
      </c>
      <c r="O270" s="78">
        <f>Inputs!J269</f>
        <v>0</v>
      </c>
      <c r="P270" s="83">
        <f>Inputs!K269</f>
        <v>4.0000002999999999E-2</v>
      </c>
      <c r="Q270" s="83">
        <f t="shared" si="231"/>
        <v>6.2557950030000002</v>
      </c>
      <c r="R270" s="83"/>
      <c r="S270" s="82">
        <v>419</v>
      </c>
      <c r="T270" s="78">
        <f t="shared" si="230"/>
        <v>0.31363201600000001</v>
      </c>
      <c r="U270" s="78">
        <f t="shared" si="213"/>
        <v>5.5539005099999997E-2</v>
      </c>
      <c r="V270" s="78">
        <f t="shared" si="214"/>
        <v>0</v>
      </c>
      <c r="W270" s="78">
        <f t="shared" si="215"/>
        <v>0</v>
      </c>
      <c r="X270" s="78">
        <f t="shared" si="216"/>
        <v>0</v>
      </c>
      <c r="Y270" s="78">
        <f t="shared" si="217"/>
        <v>0</v>
      </c>
      <c r="Z270" s="78">
        <f t="shared" si="218"/>
        <v>4.3137997499999997E-3</v>
      </c>
      <c r="AA270" s="78">
        <f t="shared" si="219"/>
        <v>6.4706996000000018E-3</v>
      </c>
      <c r="AB270" s="78">
        <f t="shared" si="220"/>
        <v>0</v>
      </c>
      <c r="AC270" s="83">
        <f t="shared" si="221"/>
        <v>0.37995552045000003</v>
      </c>
      <c r="AU270" s="103"/>
    </row>
    <row r="271" spans="6:47">
      <c r="F271" s="82">
        <v>433</v>
      </c>
      <c r="G271" s="78">
        <f>Inputs!C270</f>
        <v>0.79714799999999997</v>
      </c>
      <c r="H271" s="78">
        <f>Inputs!D270</f>
        <v>0</v>
      </c>
      <c r="I271" s="78">
        <f>Inputs!E270</f>
        <v>0</v>
      </c>
      <c r="J271" s="78">
        <f>Inputs!F270</f>
        <v>0</v>
      </c>
      <c r="K271" s="78">
        <f>Inputs!G270</f>
        <v>0</v>
      </c>
      <c r="L271" s="78">
        <f t="shared" si="232"/>
        <v>0</v>
      </c>
      <c r="M271" s="78">
        <f>Inputs!H270</f>
        <v>0</v>
      </c>
      <c r="N271" s="78">
        <f>Inputs!I270</f>
        <v>6.8918690000000001E-3</v>
      </c>
      <c r="O271" s="78">
        <f>Inputs!J270</f>
        <v>4.59458E-3</v>
      </c>
      <c r="P271" s="83">
        <f>Inputs!K270</f>
        <v>0</v>
      </c>
      <c r="Q271" s="83">
        <f t="shared" si="231"/>
        <v>0.80863444900000003</v>
      </c>
      <c r="R271" s="83"/>
      <c r="S271" s="82">
        <v>420</v>
      </c>
      <c r="T271" s="78">
        <f t="shared" si="230"/>
        <v>0</v>
      </c>
      <c r="U271" s="78">
        <f t="shared" si="213"/>
        <v>0</v>
      </c>
      <c r="V271" s="78">
        <f t="shared" si="214"/>
        <v>0</v>
      </c>
      <c r="W271" s="78">
        <f t="shared" si="215"/>
        <v>0</v>
      </c>
      <c r="X271" s="78">
        <f t="shared" si="216"/>
        <v>0</v>
      </c>
      <c r="Y271" s="78">
        <f t="shared" si="217"/>
        <v>0</v>
      </c>
      <c r="Z271" s="78">
        <f t="shared" si="218"/>
        <v>0</v>
      </c>
      <c r="AA271" s="78">
        <f t="shared" si="219"/>
        <v>0</v>
      </c>
      <c r="AB271" s="78">
        <f t="shared" si="220"/>
        <v>0</v>
      </c>
      <c r="AC271" s="83">
        <f t="shared" si="221"/>
        <v>0</v>
      </c>
      <c r="AU271" s="103"/>
    </row>
    <row r="272" spans="6:47">
      <c r="F272" s="82">
        <v>434</v>
      </c>
      <c r="G272" s="78">
        <f>Inputs!C271</f>
        <v>6.5339999999999998</v>
      </c>
      <c r="H272" s="78">
        <f>Inputs!D271</f>
        <v>0</v>
      </c>
      <c r="I272" s="78">
        <f>Inputs!E271</f>
        <v>0</v>
      </c>
      <c r="J272" s="78">
        <f>Inputs!F271</f>
        <v>0</v>
      </c>
      <c r="K272" s="78">
        <f>Inputs!G271</f>
        <v>0</v>
      </c>
      <c r="L272" s="78">
        <f t="shared" si="232"/>
        <v>0</v>
      </c>
      <c r="M272" s="78">
        <f>Inputs!H271</f>
        <v>0.65345140000000002</v>
      </c>
      <c r="N272" s="78">
        <f>Inputs!I271</f>
        <v>0.50029869999999999</v>
      </c>
      <c r="O272" s="78">
        <f>Inputs!J271</f>
        <v>0.50029869999999999</v>
      </c>
      <c r="P272" s="83">
        <f>Inputs!K271</f>
        <v>0</v>
      </c>
      <c r="Q272" s="83">
        <f t="shared" si="231"/>
        <v>8.1880487999999989</v>
      </c>
      <c r="R272" s="83"/>
      <c r="S272" s="82">
        <v>421</v>
      </c>
      <c r="T272" s="78">
        <f t="shared" ref="T272:T335" si="233">($C$2*G259*$B$5)+($C$2*G259*$C$5)</f>
        <v>1.4113440000000002</v>
      </c>
      <c r="U272" s="78">
        <f t="shared" si="213"/>
        <v>0.33323405100000003</v>
      </c>
      <c r="V272" s="78">
        <f t="shared" si="214"/>
        <v>0</v>
      </c>
      <c r="W272" s="78">
        <f t="shared" si="215"/>
        <v>0</v>
      </c>
      <c r="X272" s="78">
        <f t="shared" si="216"/>
        <v>0</v>
      </c>
      <c r="Y272" s="78">
        <f t="shared" si="217"/>
        <v>7.6773879999999996E-4</v>
      </c>
      <c r="Z272" s="78">
        <f t="shared" si="218"/>
        <v>3.29030975E-3</v>
      </c>
      <c r="AA272" s="78">
        <f t="shared" si="219"/>
        <v>6.5806195E-3</v>
      </c>
      <c r="AB272" s="78">
        <f t="shared" si="220"/>
        <v>0</v>
      </c>
      <c r="AC272" s="83">
        <f t="shared" si="221"/>
        <v>1.7552167190500003</v>
      </c>
      <c r="AU272" s="103"/>
    </row>
    <row r="273" spans="6:47">
      <c r="F273" s="82">
        <v>435</v>
      </c>
      <c r="G273" s="78">
        <f>Inputs!C272</f>
        <v>0</v>
      </c>
      <c r="H273" s="78">
        <f>Inputs!D272</f>
        <v>0</v>
      </c>
      <c r="I273" s="78">
        <f>Inputs!E272</f>
        <v>0</v>
      </c>
      <c r="J273" s="78">
        <f>Inputs!F272</f>
        <v>0</v>
      </c>
      <c r="K273" s="78">
        <f>Inputs!G272</f>
        <v>0</v>
      </c>
      <c r="L273" s="78">
        <f t="shared" si="232"/>
        <v>0</v>
      </c>
      <c r="M273" s="78">
        <f>Inputs!H272</f>
        <v>0</v>
      </c>
      <c r="N273" s="78">
        <f>Inputs!I272</f>
        <v>0</v>
      </c>
      <c r="O273" s="78">
        <f>Inputs!J272</f>
        <v>0</v>
      </c>
      <c r="P273" s="83">
        <f>Inputs!K272</f>
        <v>0</v>
      </c>
      <c r="Q273" s="83">
        <f t="shared" si="231"/>
        <v>0</v>
      </c>
      <c r="R273" s="83"/>
      <c r="S273" s="82">
        <v>422</v>
      </c>
      <c r="T273" s="78">
        <f t="shared" si="233"/>
        <v>0.28226883199999997</v>
      </c>
      <c r="U273" s="78">
        <f t="shared" si="213"/>
        <v>0</v>
      </c>
      <c r="V273" s="78">
        <f t="shared" si="214"/>
        <v>0</v>
      </c>
      <c r="W273" s="78">
        <f t="shared" si="215"/>
        <v>0</v>
      </c>
      <c r="X273" s="78">
        <f t="shared" si="216"/>
        <v>0</v>
      </c>
      <c r="Y273" s="78">
        <f t="shared" si="217"/>
        <v>0</v>
      </c>
      <c r="Z273" s="78">
        <f t="shared" si="218"/>
        <v>0</v>
      </c>
      <c r="AA273" s="78">
        <f t="shared" si="219"/>
        <v>0</v>
      </c>
      <c r="AB273" s="78">
        <f t="shared" si="220"/>
        <v>0</v>
      </c>
      <c r="AC273" s="83">
        <f t="shared" si="221"/>
        <v>0.28226883199999997</v>
      </c>
      <c r="AU273" s="103"/>
    </row>
    <row r="274" spans="6:47">
      <c r="F274" s="82">
        <v>436</v>
      </c>
      <c r="G274" s="78">
        <f>Inputs!C273</f>
        <v>0</v>
      </c>
      <c r="H274" s="78">
        <f>Inputs!D273</f>
        <v>0</v>
      </c>
      <c r="I274" s="78">
        <f>Inputs!E273</f>
        <v>0</v>
      </c>
      <c r="J274" s="78">
        <f>Inputs!F273</f>
        <v>0</v>
      </c>
      <c r="K274" s="78">
        <f>Inputs!G273</f>
        <v>0</v>
      </c>
      <c r="L274" s="78">
        <f t="shared" si="232"/>
        <v>0</v>
      </c>
      <c r="M274" s="78">
        <f>Inputs!H273</f>
        <v>0</v>
      </c>
      <c r="N274" s="78">
        <f>Inputs!I273</f>
        <v>0</v>
      </c>
      <c r="O274" s="78">
        <f>Inputs!J273</f>
        <v>0</v>
      </c>
      <c r="P274" s="83">
        <f>Inputs!K273</f>
        <v>0</v>
      </c>
      <c r="Q274" s="83">
        <f t="shared" si="231"/>
        <v>0</v>
      </c>
      <c r="R274" s="83"/>
      <c r="S274" s="82">
        <v>423</v>
      </c>
      <c r="T274" s="78">
        <f t="shared" si="233"/>
        <v>0.31363203200000006</v>
      </c>
      <c r="U274" s="78">
        <f t="shared" si="213"/>
        <v>0</v>
      </c>
      <c r="V274" s="78">
        <f t="shared" si="214"/>
        <v>0</v>
      </c>
      <c r="W274" s="78">
        <f t="shared" si="215"/>
        <v>0</v>
      </c>
      <c r="X274" s="78">
        <f t="shared" si="216"/>
        <v>0</v>
      </c>
      <c r="Y274" s="78">
        <f t="shared" si="217"/>
        <v>0</v>
      </c>
      <c r="Z274" s="78">
        <f t="shared" si="218"/>
        <v>0</v>
      </c>
      <c r="AA274" s="78">
        <f t="shared" si="219"/>
        <v>0</v>
      </c>
      <c r="AB274" s="78">
        <f t="shared" si="220"/>
        <v>0</v>
      </c>
      <c r="AC274" s="83">
        <f t="shared" si="221"/>
        <v>0.31363203200000006</v>
      </c>
      <c r="AU274" s="103"/>
    </row>
    <row r="275" spans="6:47">
      <c r="F275" s="82">
        <v>437</v>
      </c>
      <c r="G275" s="78">
        <f>Inputs!C274</f>
        <v>0</v>
      </c>
      <c r="H275" s="78">
        <f>Inputs!D274</f>
        <v>0</v>
      </c>
      <c r="I275" s="78">
        <f>Inputs!E274</f>
        <v>0</v>
      </c>
      <c r="J275" s="78">
        <f>Inputs!F274</f>
        <v>0</v>
      </c>
      <c r="K275" s="78">
        <f>Inputs!G274</f>
        <v>0</v>
      </c>
      <c r="L275" s="78">
        <f t="shared" si="232"/>
        <v>0</v>
      </c>
      <c r="M275" s="78">
        <f>Inputs!H274</f>
        <v>0</v>
      </c>
      <c r="N275" s="78">
        <f>Inputs!I274</f>
        <v>0</v>
      </c>
      <c r="O275" s="78">
        <f>Inputs!J274</f>
        <v>0</v>
      </c>
      <c r="P275" s="83">
        <f>Inputs!K274</f>
        <v>0</v>
      </c>
      <c r="Q275" s="83">
        <f t="shared" si="231"/>
        <v>0</v>
      </c>
      <c r="R275" s="83"/>
      <c r="S275" s="82">
        <v>424</v>
      </c>
      <c r="T275" s="78">
        <f t="shared" si="233"/>
        <v>0.86844695999999999</v>
      </c>
      <c r="U275" s="78">
        <f t="shared" si="213"/>
        <v>0.97193255099999998</v>
      </c>
      <c r="V275" s="78">
        <f t="shared" si="214"/>
        <v>0</v>
      </c>
      <c r="W275" s="78">
        <f t="shared" si="215"/>
        <v>0</v>
      </c>
      <c r="X275" s="78">
        <f t="shared" si="216"/>
        <v>0</v>
      </c>
      <c r="Y275" s="78">
        <f t="shared" si="217"/>
        <v>1.7969912E-3</v>
      </c>
      <c r="Z275" s="78">
        <f t="shared" si="218"/>
        <v>7.3513275000000019E-3</v>
      </c>
      <c r="AA275" s="78">
        <f t="shared" si="219"/>
        <v>1.3069026000000003E-2</v>
      </c>
      <c r="AB275" s="78">
        <f t="shared" si="220"/>
        <v>0</v>
      </c>
      <c r="AC275" s="83">
        <f t="shared" si="221"/>
        <v>1.8625968556999999</v>
      </c>
      <c r="AU275" s="103"/>
    </row>
    <row r="276" spans="6:47">
      <c r="F276" s="82">
        <v>438</v>
      </c>
      <c r="G276" s="78">
        <f>Inputs!C275</f>
        <v>2.803086</v>
      </c>
      <c r="H276" s="78">
        <f>Inputs!D275</f>
        <v>3.6342660000000002</v>
      </c>
      <c r="I276" s="78">
        <f>Inputs!E275</f>
        <v>0</v>
      </c>
      <c r="J276" s="78">
        <f>Inputs!F275</f>
        <v>0</v>
      </c>
      <c r="K276" s="78">
        <f>Inputs!G275</f>
        <v>0</v>
      </c>
      <c r="L276" s="78">
        <f t="shared" si="232"/>
        <v>0</v>
      </c>
      <c r="M276" s="78">
        <f>Inputs!H275</f>
        <v>0.17969911999999999</v>
      </c>
      <c r="N276" s="78">
        <f>Inputs!I275</f>
        <v>0.14702655000000001</v>
      </c>
      <c r="O276" s="78">
        <f>Inputs!J275</f>
        <v>0.13069026</v>
      </c>
      <c r="P276" s="83">
        <f>Inputs!K275</f>
        <v>4.0000002999999999E-2</v>
      </c>
      <c r="Q276" s="83">
        <f t="shared" si="231"/>
        <v>6.9347679330000007</v>
      </c>
      <c r="R276" s="83"/>
      <c r="S276" s="82">
        <v>425</v>
      </c>
      <c r="T276" s="78">
        <f t="shared" si="233"/>
        <v>1.4636160000000003</v>
      </c>
      <c r="U276" s="78">
        <f t="shared" si="213"/>
        <v>1.6661703400000003</v>
      </c>
      <c r="V276" s="78">
        <f t="shared" si="214"/>
        <v>0.52925409000000012</v>
      </c>
      <c r="W276" s="78">
        <f t="shared" si="215"/>
        <v>0</v>
      </c>
      <c r="X276" s="78">
        <f t="shared" si="216"/>
        <v>0</v>
      </c>
      <c r="Y276" s="78">
        <f t="shared" si="217"/>
        <v>5.881061600000001E-3</v>
      </c>
      <c r="Z276" s="78">
        <f t="shared" si="218"/>
        <v>3.3080970000000001E-2</v>
      </c>
      <c r="AA276" s="78">
        <f t="shared" si="219"/>
        <v>5.881061600000001E-2</v>
      </c>
      <c r="AB276" s="78">
        <f t="shared" si="220"/>
        <v>0.51000003400000005</v>
      </c>
      <c r="AC276" s="83">
        <f t="shared" si="221"/>
        <v>4.2668131116000012</v>
      </c>
      <c r="AU276" s="103"/>
    </row>
    <row r="277" spans="6:47">
      <c r="F277" s="82">
        <v>439</v>
      </c>
      <c r="G277" s="78">
        <f>Inputs!C276</f>
        <v>0.57499206000000003</v>
      </c>
      <c r="H277" s="78">
        <f>Inputs!D276</f>
        <v>0</v>
      </c>
      <c r="I277" s="78">
        <f>Inputs!E276</f>
        <v>0</v>
      </c>
      <c r="J277" s="78">
        <f>Inputs!F276</f>
        <v>0</v>
      </c>
      <c r="K277" s="78">
        <f>Inputs!G276</f>
        <v>0</v>
      </c>
      <c r="L277" s="78">
        <f t="shared" si="232"/>
        <v>0</v>
      </c>
      <c r="M277" s="78">
        <f>Inputs!H276</f>
        <v>0</v>
      </c>
      <c r="N277" s="78">
        <f>Inputs!I276</f>
        <v>0</v>
      </c>
      <c r="O277" s="78">
        <f>Inputs!J276</f>
        <v>0</v>
      </c>
      <c r="P277" s="83">
        <f>Inputs!K276</f>
        <v>0</v>
      </c>
      <c r="Q277" s="83">
        <f t="shared" si="231"/>
        <v>0.57499206000000003</v>
      </c>
      <c r="R277" s="83"/>
      <c r="S277" s="82">
        <v>426</v>
      </c>
      <c r="T277" s="78">
        <f t="shared" si="233"/>
        <v>1.6465680000000003</v>
      </c>
      <c r="U277" s="78">
        <f t="shared" si="213"/>
        <v>0.16661702550000002</v>
      </c>
      <c r="V277" s="78">
        <f t="shared" si="214"/>
        <v>0</v>
      </c>
      <c r="W277" s="78">
        <f t="shared" si="215"/>
        <v>0</v>
      </c>
      <c r="X277" s="78">
        <f t="shared" si="216"/>
        <v>0</v>
      </c>
      <c r="Y277" s="78">
        <f t="shared" si="217"/>
        <v>7.5491495000000008E-4</v>
      </c>
      <c r="Z277" s="78">
        <f t="shared" si="218"/>
        <v>2.15689985E-3</v>
      </c>
      <c r="AA277" s="78">
        <f t="shared" si="219"/>
        <v>4.3137996999999999E-3</v>
      </c>
      <c r="AB277" s="78">
        <f t="shared" si="220"/>
        <v>0</v>
      </c>
      <c r="AC277" s="83">
        <f t="shared" si="221"/>
        <v>1.82041064</v>
      </c>
      <c r="AU277" s="103"/>
    </row>
    <row r="278" spans="6:47">
      <c r="F278" s="82">
        <v>440</v>
      </c>
      <c r="G278" s="78">
        <f>Inputs!C277</f>
        <v>7.3572844999999996</v>
      </c>
      <c r="H278" s="78">
        <f>Inputs!D277</f>
        <v>3.4303503000000002</v>
      </c>
      <c r="I278" s="78">
        <f>Inputs!E277</f>
        <v>0</v>
      </c>
      <c r="J278" s="78">
        <f>Inputs!F277</f>
        <v>0</v>
      </c>
      <c r="K278" s="78">
        <f>Inputs!G277</f>
        <v>0</v>
      </c>
      <c r="L278" s="78">
        <f t="shared" si="232"/>
        <v>0</v>
      </c>
      <c r="M278" s="78">
        <f>Inputs!H277</f>
        <v>0.53909739999999995</v>
      </c>
      <c r="N278" s="78">
        <f>Inputs!I277</f>
        <v>0.73513280000000003</v>
      </c>
      <c r="O278" s="78">
        <f>Inputs!J277</f>
        <v>0.39207082999999998</v>
      </c>
      <c r="P278" s="83">
        <f>Inputs!K277</f>
        <v>4.0000002999999999E-2</v>
      </c>
      <c r="Q278" s="83">
        <f t="shared" si="231"/>
        <v>12.493935832999998</v>
      </c>
      <c r="R278" s="83"/>
      <c r="S278" s="82">
        <v>427</v>
      </c>
      <c r="T278" s="78">
        <f t="shared" si="233"/>
        <v>0.929396208</v>
      </c>
      <c r="U278" s="78">
        <f t="shared" ref="U278:U341" si="234">($C$2*H265*$B$6)+($C$2*H265*$C$6)</f>
        <v>0.16232199080000004</v>
      </c>
      <c r="V278" s="78">
        <f t="shared" ref="V278:V341" si="235">($C$2*I265*$B$7)+($C$2*I265*$C$7)</f>
        <v>0</v>
      </c>
      <c r="W278" s="78">
        <f t="shared" ref="W278:W341" si="236">($C$2*J265*$B$8)+($C$2*J265*$C$8)+($C$2*J265*$D$8)</f>
        <v>0</v>
      </c>
      <c r="X278" s="78">
        <f t="shared" ref="X278:X341" si="237">($C$2*K265*$B$9)+($C$2*K265*$C$9)+($C$2*K265*$D$9)</f>
        <v>0</v>
      </c>
      <c r="Y278" s="78">
        <f t="shared" ref="Y278:Y341" si="238">($C$2*M265*$B$10)+($C$2*M265*$C$10)+($C$2*M265*$D$10)</f>
        <v>0</v>
      </c>
      <c r="Z278" s="78">
        <f t="shared" ref="Z278:Z341" si="239">($C$2*N265*$B$11)+($C$2*N265*$C$11)+($C$2*N265*$D$11)</f>
        <v>1.8378319000000004E-2</v>
      </c>
      <c r="AA278" s="78">
        <f t="shared" ref="AA278:AA341" si="240">($C$2*O265*$B$12)+($C$2*O265*$C$12)+($C$2*O265*$D$12)</f>
        <v>3.6756638000000008E-2</v>
      </c>
      <c r="AB278" s="78">
        <f t="shared" ref="AB278:AB341" si="241">($C$2*P265*$B$13)+($C$2*P265*$C$13)</f>
        <v>8.500000000000002E-2</v>
      </c>
      <c r="AC278" s="83">
        <f t="shared" ref="AC278:AC341" si="242">SUM(T278,U278,V278,W278,X278,Y278,Z278,AA278,AB278)</f>
        <v>1.2318531557999999</v>
      </c>
      <c r="AU278" s="103"/>
    </row>
    <row r="279" spans="6:47">
      <c r="F279" s="82">
        <v>441</v>
      </c>
      <c r="G279" s="78">
        <f>Inputs!C278</f>
        <v>0</v>
      </c>
      <c r="H279" s="78">
        <f>Inputs!D278</f>
        <v>0</v>
      </c>
      <c r="I279" s="78">
        <f>Inputs!E278</f>
        <v>0.77591259999999995</v>
      </c>
      <c r="J279" s="78">
        <f>Inputs!F278</f>
        <v>0</v>
      </c>
      <c r="K279" s="78">
        <f>Inputs!G278</f>
        <v>0</v>
      </c>
      <c r="L279" s="78">
        <f t="shared" si="232"/>
        <v>0</v>
      </c>
      <c r="M279" s="78">
        <f>Inputs!H278</f>
        <v>3.4122560000000002</v>
      </c>
      <c r="N279" s="78">
        <f>Inputs!I278</f>
        <v>6.2995489999999998</v>
      </c>
      <c r="O279" s="78">
        <f>Inputs!J278</f>
        <v>2.8872936</v>
      </c>
      <c r="P279" s="83">
        <f>Inputs!K278</f>
        <v>0</v>
      </c>
      <c r="Q279" s="83">
        <f t="shared" si="231"/>
        <v>13.375011199999999</v>
      </c>
      <c r="R279" s="83"/>
      <c r="S279" s="82">
        <v>428</v>
      </c>
      <c r="T279" s="78">
        <f t="shared" si="233"/>
        <v>3.1811691200000003</v>
      </c>
      <c r="U279" s="78">
        <f t="shared" si="234"/>
        <v>0</v>
      </c>
      <c r="V279" s="78">
        <f t="shared" si="235"/>
        <v>0</v>
      </c>
      <c r="W279" s="78">
        <f t="shared" si="236"/>
        <v>0</v>
      </c>
      <c r="X279" s="78">
        <f t="shared" si="237"/>
        <v>0</v>
      </c>
      <c r="Y279" s="78">
        <f t="shared" si="238"/>
        <v>0</v>
      </c>
      <c r="Z279" s="78">
        <f t="shared" si="239"/>
        <v>0</v>
      </c>
      <c r="AA279" s="78">
        <f t="shared" si="240"/>
        <v>0</v>
      </c>
      <c r="AB279" s="78">
        <f t="shared" si="241"/>
        <v>1.7000000000000005E-2</v>
      </c>
      <c r="AC279" s="83">
        <f t="shared" si="242"/>
        <v>3.1981691200000002</v>
      </c>
      <c r="AU279" s="103"/>
    </row>
    <row r="280" spans="6:47">
      <c r="F280" s="82">
        <v>442</v>
      </c>
      <c r="G280" s="78">
        <f>Inputs!C279</f>
        <v>0</v>
      </c>
      <c r="H280" s="78">
        <f>Inputs!D279</f>
        <v>0</v>
      </c>
      <c r="I280" s="78">
        <f>Inputs!E279</f>
        <v>0</v>
      </c>
      <c r="J280" s="78">
        <f>Inputs!F279</f>
        <v>0</v>
      </c>
      <c r="K280" s="78">
        <f>Inputs!G279</f>
        <v>0</v>
      </c>
      <c r="L280" s="78">
        <f t="shared" si="232"/>
        <v>0</v>
      </c>
      <c r="M280" s="78">
        <f>Inputs!H279</f>
        <v>0</v>
      </c>
      <c r="N280" s="78">
        <f>Inputs!I279</f>
        <v>0</v>
      </c>
      <c r="O280" s="78">
        <f>Inputs!J279</f>
        <v>0</v>
      </c>
      <c r="P280" s="83">
        <f>Inputs!K279</f>
        <v>0</v>
      </c>
      <c r="Q280" s="83">
        <f t="shared" si="231"/>
        <v>0</v>
      </c>
      <c r="R280" s="83"/>
      <c r="S280" s="82">
        <v>429</v>
      </c>
      <c r="T280" s="78">
        <f t="shared" si="233"/>
        <v>1.3068001600000001</v>
      </c>
      <c r="U280" s="78">
        <f t="shared" si="234"/>
        <v>0.71153794100000001</v>
      </c>
      <c r="V280" s="78">
        <f t="shared" si="235"/>
        <v>0.24992551800000001</v>
      </c>
      <c r="W280" s="78">
        <f t="shared" si="236"/>
        <v>0</v>
      </c>
      <c r="X280" s="78">
        <f t="shared" si="237"/>
        <v>0</v>
      </c>
      <c r="Y280" s="78">
        <f t="shared" si="238"/>
        <v>1.7867812000000004E-2</v>
      </c>
      <c r="Z280" s="78">
        <f t="shared" si="239"/>
        <v>0</v>
      </c>
      <c r="AA280" s="78">
        <f t="shared" si="240"/>
        <v>0</v>
      </c>
      <c r="AB280" s="78">
        <f t="shared" si="241"/>
        <v>0</v>
      </c>
      <c r="AC280" s="83">
        <f t="shared" si="242"/>
        <v>2.2861314310000003</v>
      </c>
      <c r="AU280" s="103"/>
    </row>
    <row r="281" spans="6:47">
      <c r="F281" s="82">
        <v>443</v>
      </c>
      <c r="G281" s="78">
        <f>Inputs!C280</f>
        <v>0</v>
      </c>
      <c r="H281" s="78">
        <f>Inputs!D280</f>
        <v>0</v>
      </c>
      <c r="I281" s="78">
        <f>Inputs!E280</f>
        <v>0</v>
      </c>
      <c r="J281" s="78">
        <f>Inputs!F280</f>
        <v>0</v>
      </c>
      <c r="K281" s="78">
        <f>Inputs!G280</f>
        <v>0</v>
      </c>
      <c r="L281" s="78">
        <f t="shared" si="232"/>
        <v>0</v>
      </c>
      <c r="M281" s="78">
        <f>Inputs!H280</f>
        <v>0</v>
      </c>
      <c r="N281" s="78">
        <f>Inputs!I280</f>
        <v>0</v>
      </c>
      <c r="O281" s="78">
        <f>Inputs!J280</f>
        <v>0</v>
      </c>
      <c r="P281" s="83">
        <f>Inputs!K280</f>
        <v>0</v>
      </c>
      <c r="Q281" s="83">
        <f t="shared" si="231"/>
        <v>0</v>
      </c>
      <c r="R281" s="83"/>
      <c r="S281" s="82">
        <v>430</v>
      </c>
      <c r="T281" s="78">
        <f t="shared" si="233"/>
        <v>1.8817923200000002</v>
      </c>
      <c r="U281" s="78">
        <f t="shared" si="234"/>
        <v>0.35174700000000009</v>
      </c>
      <c r="V281" s="78">
        <f t="shared" si="235"/>
        <v>0.26658719999999997</v>
      </c>
      <c r="W281" s="78">
        <f t="shared" si="236"/>
        <v>0</v>
      </c>
      <c r="X281" s="78">
        <f t="shared" si="237"/>
        <v>0</v>
      </c>
      <c r="Y281" s="78">
        <f t="shared" si="238"/>
        <v>1.9603540000000001E-3</v>
      </c>
      <c r="Z281" s="78">
        <f t="shared" si="239"/>
        <v>1.7969912500000004E-2</v>
      </c>
      <c r="AA281" s="78">
        <f t="shared" si="240"/>
        <v>1.6336285000000006E-2</v>
      </c>
      <c r="AB281" s="78">
        <f t="shared" si="241"/>
        <v>0</v>
      </c>
      <c r="AC281" s="83">
        <f t="shared" si="242"/>
        <v>2.5363930715</v>
      </c>
      <c r="AU281" s="103"/>
    </row>
    <row r="282" spans="6:47">
      <c r="F282" s="82">
        <v>445</v>
      </c>
      <c r="G282" s="78">
        <f>Inputs!C281</f>
        <v>0</v>
      </c>
      <c r="H282" s="78">
        <f>Inputs!D281</f>
        <v>0</v>
      </c>
      <c r="I282" s="78">
        <f>Inputs!E281</f>
        <v>0</v>
      </c>
      <c r="J282" s="78">
        <f>Inputs!F281</f>
        <v>0</v>
      </c>
      <c r="K282" s="78">
        <f>Inputs!G281</f>
        <v>0</v>
      </c>
      <c r="L282" s="78">
        <f t="shared" si="232"/>
        <v>0</v>
      </c>
      <c r="M282" s="78">
        <f>Inputs!H281</f>
        <v>0</v>
      </c>
      <c r="N282" s="78">
        <f>Inputs!I281</f>
        <v>0</v>
      </c>
      <c r="O282" s="78">
        <f>Inputs!J281</f>
        <v>0</v>
      </c>
      <c r="P282" s="83">
        <f>Inputs!K281</f>
        <v>0</v>
      </c>
      <c r="Q282" s="83">
        <f t="shared" si="231"/>
        <v>0</v>
      </c>
      <c r="R282" s="83"/>
      <c r="S282" s="82">
        <v>431</v>
      </c>
      <c r="T282" s="78">
        <f t="shared" si="233"/>
        <v>2.2411619200000006</v>
      </c>
      <c r="U282" s="78">
        <f t="shared" si="234"/>
        <v>0.13884749999999998</v>
      </c>
      <c r="V282" s="78">
        <f t="shared" si="235"/>
        <v>0</v>
      </c>
      <c r="W282" s="78">
        <f t="shared" si="236"/>
        <v>0</v>
      </c>
      <c r="X282" s="78">
        <f t="shared" si="237"/>
        <v>0</v>
      </c>
      <c r="Y282" s="78">
        <f t="shared" si="238"/>
        <v>0</v>
      </c>
      <c r="Z282" s="78">
        <f t="shared" si="239"/>
        <v>0</v>
      </c>
      <c r="AA282" s="78">
        <f t="shared" si="240"/>
        <v>0</v>
      </c>
      <c r="AB282" s="78">
        <f t="shared" si="241"/>
        <v>0</v>
      </c>
      <c r="AC282" s="83">
        <f t="shared" si="242"/>
        <v>2.3800094200000004</v>
      </c>
      <c r="AU282" s="103"/>
    </row>
    <row r="283" spans="6:47">
      <c r="F283" s="82">
        <v>448</v>
      </c>
      <c r="G283" s="78">
        <f>Inputs!C282</f>
        <v>7.6774506999999996</v>
      </c>
      <c r="H283" s="78">
        <f>Inputs!D282</f>
        <v>3.2670002</v>
      </c>
      <c r="I283" s="78">
        <f>Inputs!E282</f>
        <v>0</v>
      </c>
      <c r="J283" s="78">
        <f>Inputs!F282</f>
        <v>0</v>
      </c>
      <c r="K283" s="78">
        <f>Inputs!G282</f>
        <v>0</v>
      </c>
      <c r="L283" s="78">
        <f t="shared" si="232"/>
        <v>0</v>
      </c>
      <c r="M283" s="78">
        <f>Inputs!H282</f>
        <v>2.067561</v>
      </c>
      <c r="N283" s="78">
        <f>Inputs!I282</f>
        <v>1.7229673999999999</v>
      </c>
      <c r="O283" s="78">
        <f>Inputs!J282</f>
        <v>1.3783738999999999</v>
      </c>
      <c r="P283" s="83">
        <f>Inputs!K282</f>
        <v>0.3</v>
      </c>
      <c r="Q283" s="83">
        <f t="shared" si="231"/>
        <v>16.4133532</v>
      </c>
      <c r="R283" s="83"/>
      <c r="S283" s="82">
        <v>432</v>
      </c>
      <c r="T283" s="78">
        <f t="shared" si="233"/>
        <v>0.72009919999999994</v>
      </c>
      <c r="U283" s="78">
        <f t="shared" si="234"/>
        <v>0.29157975000000003</v>
      </c>
      <c r="V283" s="78">
        <f t="shared" si="235"/>
        <v>0</v>
      </c>
      <c r="W283" s="78">
        <f t="shared" si="236"/>
        <v>0</v>
      </c>
      <c r="X283" s="78">
        <f t="shared" si="237"/>
        <v>0</v>
      </c>
      <c r="Y283" s="78">
        <f t="shared" si="238"/>
        <v>0</v>
      </c>
      <c r="Z283" s="78">
        <f t="shared" si="239"/>
        <v>0</v>
      </c>
      <c r="AA283" s="78">
        <f t="shared" si="240"/>
        <v>0</v>
      </c>
      <c r="AB283" s="78">
        <f t="shared" si="241"/>
        <v>6.8000005099999993E-3</v>
      </c>
      <c r="AC283" s="83">
        <f t="shared" si="242"/>
        <v>1.0184789505099998</v>
      </c>
      <c r="AU283" s="103"/>
    </row>
    <row r="284" spans="6:47">
      <c r="F284" s="82">
        <v>449</v>
      </c>
      <c r="G284" s="78">
        <f>Inputs!C283</f>
        <v>12.5779505</v>
      </c>
      <c r="H284" s="78">
        <f>Inputs!D283</f>
        <v>4.9005003</v>
      </c>
      <c r="I284" s="78">
        <f>Inputs!E283</f>
        <v>0.57172509999999999</v>
      </c>
      <c r="J284" s="78">
        <f>Inputs!F283</f>
        <v>0</v>
      </c>
      <c r="K284" s="78">
        <f>Inputs!G283</f>
        <v>0</v>
      </c>
      <c r="L284" s="78">
        <f t="shared" si="232"/>
        <v>0</v>
      </c>
      <c r="M284" s="78">
        <f>Inputs!H283</f>
        <v>1.0291859000000001</v>
      </c>
      <c r="N284" s="78">
        <f>Inputs!I283</f>
        <v>2.5729644</v>
      </c>
      <c r="O284" s="78">
        <f>Inputs!J283</f>
        <v>1.0291859000000001</v>
      </c>
      <c r="P284" s="83">
        <f>Inputs!K283</f>
        <v>0.3</v>
      </c>
      <c r="Q284" s="83">
        <f t="shared" si="231"/>
        <v>22.981512100000003</v>
      </c>
      <c r="R284" s="83"/>
      <c r="S284" s="82">
        <v>433</v>
      </c>
      <c r="T284" s="78">
        <f t="shared" si="233"/>
        <v>0.12754367999999999</v>
      </c>
      <c r="U284" s="78">
        <f t="shared" si="234"/>
        <v>0</v>
      </c>
      <c r="V284" s="78">
        <f t="shared" si="235"/>
        <v>0</v>
      </c>
      <c r="W284" s="78">
        <f t="shared" si="236"/>
        <v>0</v>
      </c>
      <c r="X284" s="78">
        <f t="shared" si="237"/>
        <v>0</v>
      </c>
      <c r="Y284" s="78">
        <f t="shared" si="238"/>
        <v>0</v>
      </c>
      <c r="Z284" s="78">
        <f t="shared" si="239"/>
        <v>3.4459344999999996E-4</v>
      </c>
      <c r="AA284" s="78">
        <f t="shared" si="240"/>
        <v>4.594580000000001E-4</v>
      </c>
      <c r="AB284" s="78">
        <f t="shared" si="241"/>
        <v>0</v>
      </c>
      <c r="AC284" s="83">
        <f t="shared" si="242"/>
        <v>0.12834773145</v>
      </c>
      <c r="AU284" s="103"/>
    </row>
    <row r="285" spans="6:47">
      <c r="F285" s="82">
        <v>450</v>
      </c>
      <c r="G285" s="78">
        <f>Inputs!C284</f>
        <v>5.8806004999999999</v>
      </c>
      <c r="H285" s="78">
        <f>Inputs!D284</f>
        <v>1.1434500000000001</v>
      </c>
      <c r="I285" s="78">
        <f>Inputs!E284</f>
        <v>0</v>
      </c>
      <c r="J285" s="78">
        <f>Inputs!F284</f>
        <v>0</v>
      </c>
      <c r="K285" s="78">
        <f>Inputs!G284</f>
        <v>0</v>
      </c>
      <c r="L285" s="78">
        <f t="shared" si="232"/>
        <v>0</v>
      </c>
      <c r="M285" s="78">
        <f>Inputs!H284</f>
        <v>0</v>
      </c>
      <c r="N285" s="78">
        <f>Inputs!I284</f>
        <v>8.6275994999999994E-2</v>
      </c>
      <c r="O285" s="78">
        <f>Inputs!J284</f>
        <v>6.4706996000000003E-2</v>
      </c>
      <c r="P285" s="83">
        <f>Inputs!K284</f>
        <v>0</v>
      </c>
      <c r="Q285" s="83">
        <f t="shared" si="231"/>
        <v>7.1750334909999998</v>
      </c>
      <c r="R285" s="83"/>
      <c r="S285" s="82">
        <v>434</v>
      </c>
      <c r="T285" s="78">
        <f t="shared" si="233"/>
        <v>1.0454399999999999</v>
      </c>
      <c r="U285" s="78">
        <f t="shared" si="234"/>
        <v>0</v>
      </c>
      <c r="V285" s="78">
        <f t="shared" si="235"/>
        <v>0</v>
      </c>
      <c r="W285" s="78">
        <f t="shared" si="236"/>
        <v>0</v>
      </c>
      <c r="X285" s="78">
        <f t="shared" si="237"/>
        <v>0</v>
      </c>
      <c r="Y285" s="78">
        <f t="shared" si="238"/>
        <v>6.5345140000000017E-3</v>
      </c>
      <c r="Z285" s="78">
        <f t="shared" si="239"/>
        <v>2.5014935000000002E-2</v>
      </c>
      <c r="AA285" s="78">
        <f t="shared" si="240"/>
        <v>5.0029870000000004E-2</v>
      </c>
      <c r="AB285" s="78">
        <f t="shared" si="241"/>
        <v>0</v>
      </c>
      <c r="AC285" s="83">
        <f t="shared" si="242"/>
        <v>1.1270193189999997</v>
      </c>
      <c r="AU285" s="103"/>
    </row>
    <row r="286" spans="6:47">
      <c r="F286" s="82">
        <v>451</v>
      </c>
      <c r="G286" s="78">
        <f>Inputs!C285</f>
        <v>5.4449997000000003</v>
      </c>
      <c r="H286" s="78">
        <f>Inputs!D285</f>
        <v>1.3068001</v>
      </c>
      <c r="I286" s="78">
        <f>Inputs!E285</f>
        <v>0</v>
      </c>
      <c r="J286" s="78">
        <f>Inputs!F285</f>
        <v>0</v>
      </c>
      <c r="K286" s="78">
        <f>Inputs!G285</f>
        <v>0</v>
      </c>
      <c r="L286" s="78">
        <f t="shared" si="232"/>
        <v>0</v>
      </c>
      <c r="M286" s="78">
        <f>Inputs!H285</f>
        <v>0</v>
      </c>
      <c r="N286" s="78">
        <f>Inputs!I285</f>
        <v>8.6275994999999994E-2</v>
      </c>
      <c r="O286" s="78">
        <f>Inputs!J285</f>
        <v>6.4707000000000001E-2</v>
      </c>
      <c r="P286" s="83">
        <f>Inputs!K285</f>
        <v>0</v>
      </c>
      <c r="Q286" s="83">
        <f t="shared" si="231"/>
        <v>6.9027827950000011</v>
      </c>
      <c r="R286" s="83"/>
      <c r="S286" s="82">
        <v>435</v>
      </c>
      <c r="T286" s="78">
        <f t="shared" si="233"/>
        <v>0</v>
      </c>
      <c r="U286" s="78">
        <f t="shared" si="234"/>
        <v>0</v>
      </c>
      <c r="V286" s="78">
        <f t="shared" si="235"/>
        <v>0</v>
      </c>
      <c r="W286" s="78">
        <f t="shared" si="236"/>
        <v>0</v>
      </c>
      <c r="X286" s="78">
        <f t="shared" si="237"/>
        <v>0</v>
      </c>
      <c r="Y286" s="78">
        <f t="shared" si="238"/>
        <v>0</v>
      </c>
      <c r="Z286" s="78">
        <f t="shared" si="239"/>
        <v>0</v>
      </c>
      <c r="AA286" s="78">
        <f t="shared" si="240"/>
        <v>0</v>
      </c>
      <c r="AB286" s="78">
        <f t="shared" si="241"/>
        <v>0</v>
      </c>
      <c r="AC286" s="83">
        <f t="shared" si="242"/>
        <v>0</v>
      </c>
      <c r="AU286" s="103"/>
    </row>
    <row r="287" spans="6:47">
      <c r="F287" s="82">
        <v>453</v>
      </c>
      <c r="G287" s="78">
        <f>Inputs!C286</f>
        <v>1.1290753</v>
      </c>
      <c r="H287" s="78">
        <f>Inputs!D286</f>
        <v>0</v>
      </c>
      <c r="I287" s="78">
        <f>Inputs!E286</f>
        <v>0</v>
      </c>
      <c r="J287" s="78">
        <f>Inputs!F286</f>
        <v>0</v>
      </c>
      <c r="K287" s="78">
        <f>Inputs!G286</f>
        <v>0</v>
      </c>
      <c r="L287" s="78">
        <f t="shared" si="232"/>
        <v>0</v>
      </c>
      <c r="M287" s="78">
        <f>Inputs!H286</f>
        <v>0</v>
      </c>
      <c r="N287" s="78">
        <f>Inputs!I286</f>
        <v>0</v>
      </c>
      <c r="O287" s="78">
        <f>Inputs!J286</f>
        <v>0</v>
      </c>
      <c r="P287" s="83">
        <f>Inputs!K286</f>
        <v>0</v>
      </c>
      <c r="Q287" s="83">
        <f t="shared" si="231"/>
        <v>1.1290753</v>
      </c>
      <c r="R287" s="83"/>
      <c r="S287" s="82">
        <v>436</v>
      </c>
      <c r="T287" s="78">
        <f t="shared" si="233"/>
        <v>0</v>
      </c>
      <c r="U287" s="78">
        <f t="shared" si="234"/>
        <v>0</v>
      </c>
      <c r="V287" s="78">
        <f t="shared" si="235"/>
        <v>0</v>
      </c>
      <c r="W287" s="78">
        <f t="shared" si="236"/>
        <v>0</v>
      </c>
      <c r="X287" s="78">
        <f t="shared" si="237"/>
        <v>0</v>
      </c>
      <c r="Y287" s="78">
        <f t="shared" si="238"/>
        <v>0</v>
      </c>
      <c r="Z287" s="78">
        <f t="shared" si="239"/>
        <v>0</v>
      </c>
      <c r="AA287" s="78">
        <f t="shared" si="240"/>
        <v>0</v>
      </c>
      <c r="AB287" s="78">
        <f t="shared" si="241"/>
        <v>0</v>
      </c>
      <c r="AC287" s="83">
        <f t="shared" si="242"/>
        <v>0</v>
      </c>
      <c r="AU287" s="103"/>
    </row>
    <row r="288" spans="6:47">
      <c r="F288" s="82">
        <v>454</v>
      </c>
      <c r="G288" s="78">
        <f>Inputs!C287</f>
        <v>5.2271995999999996</v>
      </c>
      <c r="H288" s="78">
        <f>Inputs!D287</f>
        <v>5.9894996000000003</v>
      </c>
      <c r="I288" s="78">
        <f>Inputs!E287</f>
        <v>1.6770601000000001</v>
      </c>
      <c r="J288" s="78">
        <f>Inputs!F287</f>
        <v>0</v>
      </c>
      <c r="K288" s="78">
        <f>Inputs!G287</f>
        <v>0</v>
      </c>
      <c r="L288" s="78">
        <f t="shared" si="232"/>
        <v>0</v>
      </c>
      <c r="M288" s="78">
        <f>Inputs!H287</f>
        <v>1.0691189999999999</v>
      </c>
      <c r="N288" s="78">
        <f>Inputs!I287</f>
        <v>0.66819923999999997</v>
      </c>
      <c r="O288" s="78">
        <f>Inputs!J287</f>
        <v>0.53455949999999997</v>
      </c>
      <c r="P288" s="83">
        <f>Inputs!K287</f>
        <v>3.0000002000000001</v>
      </c>
      <c r="Q288" s="83">
        <f t="shared" si="231"/>
        <v>18.165637240000002</v>
      </c>
      <c r="R288" s="83"/>
      <c r="S288" s="82">
        <v>437</v>
      </c>
      <c r="T288" s="78">
        <f t="shared" si="233"/>
        <v>0</v>
      </c>
      <c r="U288" s="78">
        <f t="shared" si="234"/>
        <v>0</v>
      </c>
      <c r="V288" s="78">
        <f t="shared" si="235"/>
        <v>0</v>
      </c>
      <c r="W288" s="78">
        <f t="shared" si="236"/>
        <v>0</v>
      </c>
      <c r="X288" s="78">
        <f t="shared" si="237"/>
        <v>0</v>
      </c>
      <c r="Y288" s="78">
        <f t="shared" si="238"/>
        <v>0</v>
      </c>
      <c r="Z288" s="78">
        <f t="shared" si="239"/>
        <v>0</v>
      </c>
      <c r="AA288" s="78">
        <f t="shared" si="240"/>
        <v>0</v>
      </c>
      <c r="AB288" s="78">
        <f t="shared" si="241"/>
        <v>0</v>
      </c>
      <c r="AC288" s="83">
        <f t="shared" si="242"/>
        <v>0</v>
      </c>
      <c r="AU288" s="103"/>
    </row>
    <row r="289" spans="6:47">
      <c r="F289" s="82">
        <v>455</v>
      </c>
      <c r="G289" s="78">
        <f>Inputs!C288</f>
        <v>8.9932350000000003</v>
      </c>
      <c r="H289" s="78">
        <f>Inputs!D288</f>
        <v>1.0732096</v>
      </c>
      <c r="I289" s="78">
        <f>Inputs!E288</f>
        <v>0.5194531</v>
      </c>
      <c r="J289" s="78">
        <f>Inputs!F288</f>
        <v>0</v>
      </c>
      <c r="K289" s="78">
        <f>Inputs!G288</f>
        <v>0</v>
      </c>
      <c r="L289" s="78">
        <f t="shared" si="232"/>
        <v>0</v>
      </c>
      <c r="M289" s="78">
        <f>Inputs!H288</f>
        <v>0</v>
      </c>
      <c r="N289" s="78">
        <f>Inputs!I288</f>
        <v>0</v>
      </c>
      <c r="O289" s="78">
        <f>Inputs!J288</f>
        <v>0</v>
      </c>
      <c r="P289" s="83">
        <f>Inputs!K288</f>
        <v>0</v>
      </c>
      <c r="Q289" s="83">
        <f t="shared" si="231"/>
        <v>10.5858977</v>
      </c>
      <c r="R289" s="83"/>
      <c r="S289" s="82">
        <v>438</v>
      </c>
      <c r="T289" s="78">
        <f t="shared" si="233"/>
        <v>0.44849376000000002</v>
      </c>
      <c r="U289" s="78">
        <f t="shared" si="234"/>
        <v>0.61782522000000006</v>
      </c>
      <c r="V289" s="78">
        <f t="shared" si="235"/>
        <v>0</v>
      </c>
      <c r="W289" s="78">
        <f t="shared" si="236"/>
        <v>0</v>
      </c>
      <c r="X289" s="78">
        <f t="shared" si="237"/>
        <v>0</v>
      </c>
      <c r="Y289" s="78">
        <f t="shared" si="238"/>
        <v>1.7969912E-3</v>
      </c>
      <c r="Z289" s="78">
        <f t="shared" si="239"/>
        <v>7.3513275000000019E-3</v>
      </c>
      <c r="AA289" s="78">
        <f t="shared" si="240"/>
        <v>1.3069026000000003E-2</v>
      </c>
      <c r="AB289" s="78">
        <f t="shared" si="241"/>
        <v>6.8000005099999993E-3</v>
      </c>
      <c r="AC289" s="83">
        <f t="shared" si="242"/>
        <v>1.0953363252099999</v>
      </c>
      <c r="AU289" s="103"/>
    </row>
    <row r="290" spans="6:47">
      <c r="F290" s="82">
        <v>456</v>
      </c>
      <c r="G290" s="78">
        <f>Inputs!C289</f>
        <v>7.1874003000000002</v>
      </c>
      <c r="H290" s="78">
        <f>Inputs!D289</f>
        <v>0</v>
      </c>
      <c r="I290" s="78">
        <f>Inputs!E289</f>
        <v>0</v>
      </c>
      <c r="J290" s="78">
        <f>Inputs!F289</f>
        <v>0</v>
      </c>
      <c r="K290" s="78">
        <f>Inputs!G289</f>
        <v>0</v>
      </c>
      <c r="L290" s="78">
        <f t="shared" si="232"/>
        <v>0</v>
      </c>
      <c r="M290" s="78">
        <f>Inputs!H289</f>
        <v>0</v>
      </c>
      <c r="N290" s="78">
        <f>Inputs!I289</f>
        <v>0</v>
      </c>
      <c r="O290" s="78">
        <f>Inputs!J289</f>
        <v>0</v>
      </c>
      <c r="P290" s="83">
        <f>Inputs!K289</f>
        <v>0</v>
      </c>
      <c r="Q290" s="83">
        <f t="shared" si="231"/>
        <v>7.1874003000000002</v>
      </c>
      <c r="R290" s="83"/>
      <c r="S290" s="82">
        <v>439</v>
      </c>
      <c r="T290" s="78">
        <f t="shared" si="233"/>
        <v>9.1998729600000009E-2</v>
      </c>
      <c r="U290" s="78">
        <f t="shared" si="234"/>
        <v>0</v>
      </c>
      <c r="V290" s="78">
        <f t="shared" si="235"/>
        <v>0</v>
      </c>
      <c r="W290" s="78">
        <f t="shared" si="236"/>
        <v>0</v>
      </c>
      <c r="X290" s="78">
        <f t="shared" si="237"/>
        <v>0</v>
      </c>
      <c r="Y290" s="78">
        <f t="shared" si="238"/>
        <v>0</v>
      </c>
      <c r="Z290" s="78">
        <f t="shared" si="239"/>
        <v>0</v>
      </c>
      <c r="AA290" s="78">
        <f t="shared" si="240"/>
        <v>0</v>
      </c>
      <c r="AB290" s="78">
        <f t="shared" si="241"/>
        <v>0</v>
      </c>
      <c r="AC290" s="83">
        <f t="shared" si="242"/>
        <v>9.1998729600000009E-2</v>
      </c>
      <c r="AU290" s="103"/>
    </row>
    <row r="291" spans="6:47">
      <c r="F291" s="82">
        <v>457</v>
      </c>
      <c r="G291" s="78">
        <f>Inputs!C290</f>
        <v>3.0491999999999999</v>
      </c>
      <c r="H291" s="78">
        <f>Inputs!D290</f>
        <v>3.6753757</v>
      </c>
      <c r="I291" s="78">
        <f>Inputs!E290</f>
        <v>0</v>
      </c>
      <c r="J291" s="78">
        <f>Inputs!F290</f>
        <v>0</v>
      </c>
      <c r="K291" s="78">
        <f>Inputs!G290</f>
        <v>0</v>
      </c>
      <c r="L291" s="78">
        <f t="shared" si="232"/>
        <v>0</v>
      </c>
      <c r="M291" s="78">
        <f>Inputs!H290</f>
        <v>0</v>
      </c>
      <c r="N291" s="78">
        <f>Inputs!I290</f>
        <v>0.65345140000000002</v>
      </c>
      <c r="O291" s="78">
        <f>Inputs!J290</f>
        <v>0.65345140000000002</v>
      </c>
      <c r="P291" s="83">
        <f>Inputs!K290</f>
        <v>4.0000002999999999E-2</v>
      </c>
      <c r="Q291" s="83">
        <f t="shared" si="231"/>
        <v>8.0714785029999998</v>
      </c>
      <c r="R291" s="83"/>
      <c r="S291" s="82">
        <v>440</v>
      </c>
      <c r="T291" s="78">
        <f t="shared" si="233"/>
        <v>1.17716552</v>
      </c>
      <c r="U291" s="78">
        <f t="shared" si="234"/>
        <v>0.58315955100000005</v>
      </c>
      <c r="V291" s="78">
        <f t="shared" si="235"/>
        <v>0</v>
      </c>
      <c r="W291" s="78">
        <f t="shared" si="236"/>
        <v>0</v>
      </c>
      <c r="X291" s="78">
        <f t="shared" si="237"/>
        <v>0</v>
      </c>
      <c r="Y291" s="78">
        <f t="shared" si="238"/>
        <v>5.3909739999999998E-3</v>
      </c>
      <c r="Z291" s="78">
        <f t="shared" si="239"/>
        <v>3.6756640000000007E-2</v>
      </c>
      <c r="AA291" s="78">
        <f t="shared" si="240"/>
        <v>3.9207083000000004E-2</v>
      </c>
      <c r="AB291" s="78">
        <f t="shared" si="241"/>
        <v>6.8000005099999993E-3</v>
      </c>
      <c r="AC291" s="83">
        <f t="shared" si="242"/>
        <v>1.8484797685100001</v>
      </c>
      <c r="AU291" s="103"/>
    </row>
    <row r="292" spans="6:47">
      <c r="F292" s="82">
        <v>458</v>
      </c>
      <c r="G292" s="78">
        <f>Inputs!C291</f>
        <v>0</v>
      </c>
      <c r="H292" s="78">
        <f>Inputs!D291</f>
        <v>0</v>
      </c>
      <c r="I292" s="78">
        <f>Inputs!E291</f>
        <v>0</v>
      </c>
      <c r="J292" s="78">
        <f>Inputs!F291</f>
        <v>0</v>
      </c>
      <c r="K292" s="78">
        <f>Inputs!G291</f>
        <v>0</v>
      </c>
      <c r="L292" s="78">
        <f t="shared" si="232"/>
        <v>0</v>
      </c>
      <c r="M292" s="78">
        <f>Inputs!H291</f>
        <v>0</v>
      </c>
      <c r="N292" s="78">
        <f>Inputs!I291</f>
        <v>0</v>
      </c>
      <c r="O292" s="78">
        <f>Inputs!J291</f>
        <v>0</v>
      </c>
      <c r="P292" s="83">
        <f>Inputs!K291</f>
        <v>0</v>
      </c>
      <c r="Q292" s="83">
        <f t="shared" si="231"/>
        <v>0</v>
      </c>
      <c r="R292" s="83"/>
      <c r="S292" s="82">
        <v>441</v>
      </c>
      <c r="T292" s="78">
        <f t="shared" si="233"/>
        <v>0</v>
      </c>
      <c r="U292" s="78">
        <f t="shared" si="234"/>
        <v>0</v>
      </c>
      <c r="V292" s="78">
        <f t="shared" si="235"/>
        <v>0.13966426799999998</v>
      </c>
      <c r="W292" s="78">
        <f t="shared" si="236"/>
        <v>0</v>
      </c>
      <c r="X292" s="78">
        <f t="shared" si="237"/>
        <v>0</v>
      </c>
      <c r="Y292" s="78">
        <f t="shared" si="238"/>
        <v>3.4122560000000003E-2</v>
      </c>
      <c r="Z292" s="78">
        <f t="shared" si="239"/>
        <v>0.31497744999999999</v>
      </c>
      <c r="AA292" s="78">
        <f t="shared" si="240"/>
        <v>0.28872936000000005</v>
      </c>
      <c r="AB292" s="78">
        <f t="shared" si="241"/>
        <v>0</v>
      </c>
      <c r="AC292" s="83">
        <f t="shared" si="242"/>
        <v>0.77749363800000004</v>
      </c>
      <c r="AU292" s="103"/>
    </row>
    <row r="293" spans="6:47">
      <c r="F293" s="82">
        <v>501</v>
      </c>
      <c r="G293" s="78">
        <f>Inputs!C292</f>
        <v>1.0436106000000001</v>
      </c>
      <c r="H293" s="78">
        <f>Inputs!D292</f>
        <v>0</v>
      </c>
      <c r="I293" s="78">
        <f>Inputs!E292</f>
        <v>0.28749603000000001</v>
      </c>
      <c r="J293" s="78">
        <f>Inputs!F292</f>
        <v>0</v>
      </c>
      <c r="K293" s="78">
        <f>Inputs!G292</f>
        <v>0</v>
      </c>
      <c r="L293" s="78">
        <f t="shared" si="232"/>
        <v>0</v>
      </c>
      <c r="M293" s="78">
        <f>Inputs!H292</f>
        <v>0</v>
      </c>
      <c r="N293" s="78">
        <f>Inputs!I292</f>
        <v>5.3909739999999999</v>
      </c>
      <c r="O293" s="78">
        <f>Inputs!J292</f>
        <v>1.2252213999999999</v>
      </c>
      <c r="P293" s="83">
        <f>Inputs!K292</f>
        <v>0</v>
      </c>
      <c r="Q293" s="83">
        <f t="shared" si="231"/>
        <v>7.9473020299999995</v>
      </c>
      <c r="R293" s="83"/>
      <c r="S293" s="82">
        <v>442</v>
      </c>
      <c r="T293" s="78">
        <f t="shared" si="233"/>
        <v>0</v>
      </c>
      <c r="U293" s="78">
        <f t="shared" si="234"/>
        <v>0</v>
      </c>
      <c r="V293" s="78">
        <f t="shared" si="235"/>
        <v>0</v>
      </c>
      <c r="W293" s="78">
        <f t="shared" si="236"/>
        <v>0</v>
      </c>
      <c r="X293" s="78">
        <f t="shared" si="237"/>
        <v>0</v>
      </c>
      <c r="Y293" s="78">
        <f t="shared" si="238"/>
        <v>0</v>
      </c>
      <c r="Z293" s="78">
        <f t="shared" si="239"/>
        <v>0</v>
      </c>
      <c r="AA293" s="78">
        <f t="shared" si="240"/>
        <v>0</v>
      </c>
      <c r="AB293" s="78">
        <f t="shared" si="241"/>
        <v>0</v>
      </c>
      <c r="AC293" s="83">
        <f t="shared" si="242"/>
        <v>0</v>
      </c>
      <c r="AU293" s="103"/>
    </row>
    <row r="294" spans="6:47">
      <c r="F294" s="82">
        <v>502</v>
      </c>
      <c r="G294" s="78">
        <f>Inputs!C293</f>
        <v>1.0436106000000001</v>
      </c>
      <c r="H294" s="78">
        <f>Inputs!D293</f>
        <v>0</v>
      </c>
      <c r="I294" s="78">
        <f>Inputs!E293</f>
        <v>0.28749603000000001</v>
      </c>
      <c r="J294" s="78">
        <f>Inputs!F293</f>
        <v>0</v>
      </c>
      <c r="K294" s="78">
        <f>Inputs!G293</f>
        <v>0</v>
      </c>
      <c r="L294" s="78">
        <f t="shared" si="232"/>
        <v>0</v>
      </c>
      <c r="M294" s="78">
        <f>Inputs!H293</f>
        <v>0</v>
      </c>
      <c r="N294" s="78">
        <f>Inputs!I293</f>
        <v>26.954868000000001</v>
      </c>
      <c r="O294" s="78">
        <f>Inputs!J293</f>
        <v>2.695487</v>
      </c>
      <c r="P294" s="83">
        <f>Inputs!K293</f>
        <v>0</v>
      </c>
      <c r="Q294" s="83">
        <f t="shared" si="231"/>
        <v>30.981461630000002</v>
      </c>
      <c r="R294" s="83"/>
      <c r="S294" s="82">
        <v>443</v>
      </c>
      <c r="T294" s="78">
        <f t="shared" si="233"/>
        <v>0</v>
      </c>
      <c r="U294" s="78">
        <f t="shared" si="234"/>
        <v>0</v>
      </c>
      <c r="V294" s="78">
        <f t="shared" si="235"/>
        <v>0</v>
      </c>
      <c r="W294" s="78">
        <f t="shared" si="236"/>
        <v>0</v>
      </c>
      <c r="X294" s="78">
        <f t="shared" si="237"/>
        <v>0</v>
      </c>
      <c r="Y294" s="78">
        <f t="shared" si="238"/>
        <v>0</v>
      </c>
      <c r="Z294" s="78">
        <f t="shared" si="239"/>
        <v>0</v>
      </c>
      <c r="AA294" s="78">
        <f t="shared" si="240"/>
        <v>0</v>
      </c>
      <c r="AB294" s="78">
        <f t="shared" si="241"/>
        <v>0</v>
      </c>
      <c r="AC294" s="83">
        <f t="shared" si="242"/>
        <v>0</v>
      </c>
      <c r="AU294" s="103"/>
    </row>
    <row r="295" spans="6:47">
      <c r="F295" s="82">
        <v>503</v>
      </c>
      <c r="G295" s="78">
        <f>Inputs!C294</f>
        <v>1.1772962</v>
      </c>
      <c r="H295" s="78">
        <f>Inputs!D294</f>
        <v>0</v>
      </c>
      <c r="I295" s="78">
        <f>Inputs!E294</f>
        <v>0.16710705000000001</v>
      </c>
      <c r="J295" s="78">
        <f>Inputs!F294</f>
        <v>0</v>
      </c>
      <c r="K295" s="78">
        <f>Inputs!G294</f>
        <v>0</v>
      </c>
      <c r="L295" s="78">
        <f t="shared" si="232"/>
        <v>0</v>
      </c>
      <c r="M295" s="78">
        <f>Inputs!H294</f>
        <v>0</v>
      </c>
      <c r="N295" s="78">
        <f>Inputs!I294</f>
        <v>26.954868000000001</v>
      </c>
      <c r="O295" s="78">
        <f>Inputs!J294</f>
        <v>2.695487</v>
      </c>
      <c r="P295" s="83">
        <f>Inputs!K294</f>
        <v>0</v>
      </c>
      <c r="Q295" s="83">
        <f t="shared" si="231"/>
        <v>30.99475825</v>
      </c>
      <c r="R295" s="83"/>
      <c r="S295" s="82">
        <v>445</v>
      </c>
      <c r="T295" s="78">
        <f t="shared" si="233"/>
        <v>0</v>
      </c>
      <c r="U295" s="78">
        <f t="shared" si="234"/>
        <v>0</v>
      </c>
      <c r="V295" s="78">
        <f t="shared" si="235"/>
        <v>0</v>
      </c>
      <c r="W295" s="78">
        <f t="shared" si="236"/>
        <v>0</v>
      </c>
      <c r="X295" s="78">
        <f t="shared" si="237"/>
        <v>0</v>
      </c>
      <c r="Y295" s="78">
        <f t="shared" si="238"/>
        <v>0</v>
      </c>
      <c r="Z295" s="78">
        <f t="shared" si="239"/>
        <v>0</v>
      </c>
      <c r="AA295" s="78">
        <f t="shared" si="240"/>
        <v>0</v>
      </c>
      <c r="AB295" s="78">
        <f t="shared" si="241"/>
        <v>0</v>
      </c>
      <c r="AC295" s="83">
        <f t="shared" si="242"/>
        <v>0</v>
      </c>
      <c r="AU295" s="103"/>
    </row>
    <row r="296" spans="6:47">
      <c r="F296" s="82">
        <v>504</v>
      </c>
      <c r="G296" s="78">
        <f>Inputs!C295</f>
        <v>0.98036140000000005</v>
      </c>
      <c r="H296" s="78">
        <f>Inputs!D295</f>
        <v>0</v>
      </c>
      <c r="I296" s="78">
        <f>Inputs!E295</f>
        <v>0.11499841</v>
      </c>
      <c r="J296" s="78">
        <f>Inputs!F295</f>
        <v>0</v>
      </c>
      <c r="K296" s="78">
        <f>Inputs!G295</f>
        <v>0</v>
      </c>
      <c r="L296" s="78">
        <f t="shared" si="232"/>
        <v>0</v>
      </c>
      <c r="M296" s="78">
        <f>Inputs!H295</f>
        <v>0</v>
      </c>
      <c r="N296" s="78">
        <f>Inputs!I295</f>
        <v>5.3909739999999999</v>
      </c>
      <c r="O296" s="78">
        <f>Inputs!J295</f>
        <v>2.695487</v>
      </c>
      <c r="P296" s="83">
        <f>Inputs!K295</f>
        <v>0</v>
      </c>
      <c r="Q296" s="83">
        <f t="shared" si="231"/>
        <v>9.1818208099999996</v>
      </c>
      <c r="R296" s="83"/>
      <c r="S296" s="82">
        <v>448</v>
      </c>
      <c r="T296" s="78">
        <f t="shared" si="233"/>
        <v>1.2283921120000001</v>
      </c>
      <c r="U296" s="78">
        <f t="shared" si="234"/>
        <v>0.55539003400000009</v>
      </c>
      <c r="V296" s="78">
        <f t="shared" si="235"/>
        <v>0</v>
      </c>
      <c r="W296" s="78">
        <f t="shared" si="236"/>
        <v>0</v>
      </c>
      <c r="X296" s="78">
        <f t="shared" si="237"/>
        <v>0</v>
      </c>
      <c r="Y296" s="78">
        <f t="shared" si="238"/>
        <v>2.0675609999999997E-2</v>
      </c>
      <c r="Z296" s="78">
        <f t="shared" si="239"/>
        <v>8.6148370000000002E-2</v>
      </c>
      <c r="AA296" s="78">
        <f t="shared" si="240"/>
        <v>0.13783739</v>
      </c>
      <c r="AB296" s="78">
        <f t="shared" si="241"/>
        <v>5.0999999999999997E-2</v>
      </c>
      <c r="AC296" s="83">
        <f t="shared" si="242"/>
        <v>2.0794435160000004</v>
      </c>
      <c r="AU296" s="103"/>
    </row>
    <row r="297" spans="6:47">
      <c r="F297" s="82">
        <v>505</v>
      </c>
      <c r="G297" s="78">
        <f>Inputs!C296</f>
        <v>1.0806974</v>
      </c>
      <c r="H297" s="78">
        <f>Inputs!D296</f>
        <v>0</v>
      </c>
      <c r="I297" s="78">
        <f>Inputs!E296</f>
        <v>0.25515272999999999</v>
      </c>
      <c r="J297" s="78">
        <f>Inputs!F296</f>
        <v>0</v>
      </c>
      <c r="K297" s="78">
        <f>Inputs!G296</f>
        <v>0</v>
      </c>
      <c r="L297" s="78">
        <f t="shared" si="232"/>
        <v>0</v>
      </c>
      <c r="M297" s="78">
        <f>Inputs!H296</f>
        <v>0</v>
      </c>
      <c r="N297" s="78">
        <f>Inputs!I296</f>
        <v>1.3804158</v>
      </c>
      <c r="O297" s="78">
        <f>Inputs!J296</f>
        <v>2.695487</v>
      </c>
      <c r="P297" s="83">
        <f>Inputs!K296</f>
        <v>0</v>
      </c>
      <c r="Q297" s="83">
        <f t="shared" si="231"/>
        <v>5.4117529300000005</v>
      </c>
      <c r="R297" s="83"/>
      <c r="S297" s="82">
        <v>449</v>
      </c>
      <c r="T297" s="78">
        <f t="shared" si="233"/>
        <v>2.0124720800000002</v>
      </c>
      <c r="U297" s="78">
        <f t="shared" si="234"/>
        <v>0.83308505100000008</v>
      </c>
      <c r="V297" s="78">
        <f t="shared" si="235"/>
        <v>0.10291051800000001</v>
      </c>
      <c r="W297" s="78">
        <f t="shared" si="236"/>
        <v>0</v>
      </c>
      <c r="X297" s="78">
        <f t="shared" si="237"/>
        <v>0</v>
      </c>
      <c r="Y297" s="78">
        <f t="shared" si="238"/>
        <v>1.0291859000000002E-2</v>
      </c>
      <c r="Z297" s="78">
        <f t="shared" si="239"/>
        <v>0.12864822000000004</v>
      </c>
      <c r="AA297" s="78">
        <f t="shared" si="240"/>
        <v>0.10291859000000003</v>
      </c>
      <c r="AB297" s="78">
        <f t="shared" si="241"/>
        <v>5.0999999999999997E-2</v>
      </c>
      <c r="AC297" s="83">
        <f t="shared" si="242"/>
        <v>3.2413263180000005</v>
      </c>
      <c r="AU297" s="103"/>
    </row>
    <row r="298" spans="6:47">
      <c r="F298" s="82">
        <v>506</v>
      </c>
      <c r="G298" s="78">
        <f>Inputs!C297</f>
        <v>0.93579953999999999</v>
      </c>
      <c r="H298" s="78">
        <f>Inputs!D297</f>
        <v>0</v>
      </c>
      <c r="I298" s="78">
        <f>Inputs!E297</f>
        <v>0.2242469</v>
      </c>
      <c r="J298" s="78">
        <f>Inputs!F297</f>
        <v>0</v>
      </c>
      <c r="K298" s="78">
        <f>Inputs!G297</f>
        <v>0</v>
      </c>
      <c r="L298" s="78">
        <f t="shared" si="232"/>
        <v>0</v>
      </c>
      <c r="M298" s="78">
        <f>Inputs!H297</f>
        <v>0</v>
      </c>
      <c r="N298" s="78">
        <f>Inputs!I297</f>
        <v>1.3804159</v>
      </c>
      <c r="O298" s="78">
        <f>Inputs!J297</f>
        <v>2.695487</v>
      </c>
      <c r="P298" s="83">
        <f>Inputs!K297</f>
        <v>0</v>
      </c>
      <c r="Q298" s="83">
        <f t="shared" si="231"/>
        <v>5.2359493399999995</v>
      </c>
      <c r="R298" s="83"/>
      <c r="S298" s="82">
        <v>450</v>
      </c>
      <c r="T298" s="78">
        <f t="shared" si="233"/>
        <v>0.94089608000000002</v>
      </c>
      <c r="U298" s="78">
        <f t="shared" si="234"/>
        <v>0.19438650000000005</v>
      </c>
      <c r="V298" s="78">
        <f t="shared" si="235"/>
        <v>0</v>
      </c>
      <c r="W298" s="78">
        <f t="shared" si="236"/>
        <v>0</v>
      </c>
      <c r="X298" s="78">
        <f t="shared" si="237"/>
        <v>0</v>
      </c>
      <c r="Y298" s="78">
        <f t="shared" si="238"/>
        <v>0</v>
      </c>
      <c r="Z298" s="78">
        <f t="shared" si="239"/>
        <v>4.3137997499999997E-3</v>
      </c>
      <c r="AA298" s="78">
        <f t="shared" si="240"/>
        <v>6.4706996000000018E-3</v>
      </c>
      <c r="AB298" s="78">
        <f t="shared" si="241"/>
        <v>0</v>
      </c>
      <c r="AC298" s="83">
        <f t="shared" si="242"/>
        <v>1.1460670793500001</v>
      </c>
      <c r="AU298" s="103"/>
    </row>
    <row r="299" spans="6:47">
      <c r="F299" s="82">
        <v>507</v>
      </c>
      <c r="G299" s="78">
        <f>Inputs!C298</f>
        <v>1.943473</v>
      </c>
      <c r="H299" s="78">
        <f>Inputs!D298</f>
        <v>0</v>
      </c>
      <c r="I299" s="78">
        <f>Inputs!E298</f>
        <v>0.20412216999999999</v>
      </c>
      <c r="J299" s="78">
        <f>Inputs!F298</f>
        <v>4.2722168000000001E-5</v>
      </c>
      <c r="K299" s="78">
        <f>Inputs!G298</f>
        <v>0.5513496</v>
      </c>
      <c r="L299" s="78">
        <f t="shared" si="232"/>
        <v>5.5203315468799995E-3</v>
      </c>
      <c r="M299" s="78">
        <f>Inputs!H298</f>
        <v>0</v>
      </c>
      <c r="N299" s="78">
        <f>Inputs!I298</f>
        <v>12.007168999999999</v>
      </c>
      <c r="O299" s="78">
        <f>Inputs!J298</f>
        <v>0</v>
      </c>
      <c r="P299" s="83">
        <f>Inputs!K298</f>
        <v>3.0000002000000001</v>
      </c>
      <c r="Q299" s="83">
        <f t="shared" si="231"/>
        <v>17.706156692167998</v>
      </c>
      <c r="R299" s="83"/>
      <c r="S299" s="82">
        <v>451</v>
      </c>
      <c r="T299" s="78">
        <f t="shared" si="233"/>
        <v>0.87119995200000011</v>
      </c>
      <c r="U299" s="78">
        <f t="shared" si="234"/>
        <v>0.22215601700000004</v>
      </c>
      <c r="V299" s="78">
        <f t="shared" si="235"/>
        <v>0</v>
      </c>
      <c r="W299" s="78">
        <f t="shared" si="236"/>
        <v>0</v>
      </c>
      <c r="X299" s="78">
        <f t="shared" si="237"/>
        <v>0</v>
      </c>
      <c r="Y299" s="78">
        <f t="shared" si="238"/>
        <v>0</v>
      </c>
      <c r="Z299" s="78">
        <f t="shared" si="239"/>
        <v>4.3137997499999997E-3</v>
      </c>
      <c r="AA299" s="78">
        <f t="shared" si="240"/>
        <v>6.4707000000000002E-3</v>
      </c>
      <c r="AB299" s="78">
        <f t="shared" si="241"/>
        <v>0</v>
      </c>
      <c r="AC299" s="83">
        <f t="shared" si="242"/>
        <v>1.10414046875</v>
      </c>
      <c r="AU299" s="103"/>
    </row>
    <row r="300" spans="6:47">
      <c r="F300" s="82">
        <v>508</v>
      </c>
      <c r="G300" s="78">
        <f>Inputs!C299</f>
        <v>1.943473</v>
      </c>
      <c r="H300" s="78">
        <f>Inputs!D299</f>
        <v>0</v>
      </c>
      <c r="I300" s="78">
        <f>Inputs!E299</f>
        <v>0.20412216999999999</v>
      </c>
      <c r="J300" s="78">
        <f>Inputs!F299</f>
        <v>4.2722168000000001E-5</v>
      </c>
      <c r="K300" s="78">
        <f>Inputs!G299</f>
        <v>0.5513496</v>
      </c>
      <c r="L300" s="78">
        <f t="shared" si="232"/>
        <v>5.5203315468799995E-3</v>
      </c>
      <c r="M300" s="78">
        <f>Inputs!H299</f>
        <v>0</v>
      </c>
      <c r="N300" s="78">
        <f>Inputs!I299</f>
        <v>0</v>
      </c>
      <c r="O300" s="78">
        <f>Inputs!J299</f>
        <v>0</v>
      </c>
      <c r="P300" s="83">
        <f>Inputs!K299</f>
        <v>3.0000002000000001</v>
      </c>
      <c r="Q300" s="83">
        <f t="shared" si="231"/>
        <v>5.6989876921680001</v>
      </c>
      <c r="R300" s="83"/>
      <c r="S300" s="82">
        <v>453</v>
      </c>
      <c r="T300" s="78">
        <f t="shared" si="233"/>
        <v>0.18065204800000001</v>
      </c>
      <c r="U300" s="78">
        <f t="shared" si="234"/>
        <v>0</v>
      </c>
      <c r="V300" s="78">
        <f t="shared" si="235"/>
        <v>0</v>
      </c>
      <c r="W300" s="78">
        <f t="shared" si="236"/>
        <v>0</v>
      </c>
      <c r="X300" s="78">
        <f t="shared" si="237"/>
        <v>0</v>
      </c>
      <c r="Y300" s="78">
        <f t="shared" si="238"/>
        <v>0</v>
      </c>
      <c r="Z300" s="78">
        <f t="shared" si="239"/>
        <v>0</v>
      </c>
      <c r="AA300" s="78">
        <f t="shared" si="240"/>
        <v>0</v>
      </c>
      <c r="AB300" s="78">
        <f t="shared" si="241"/>
        <v>0</v>
      </c>
      <c r="AC300" s="83">
        <f t="shared" si="242"/>
        <v>0.18065204800000001</v>
      </c>
      <c r="AU300" s="103"/>
    </row>
    <row r="301" spans="6:47">
      <c r="F301" s="82">
        <v>509</v>
      </c>
      <c r="G301" s="78">
        <f>Inputs!C300</f>
        <v>1.2350829999999999</v>
      </c>
      <c r="H301" s="78">
        <f>Inputs!D300</f>
        <v>0.57409359999999998</v>
      </c>
      <c r="I301" s="78">
        <f>Inputs!E300</f>
        <v>0.6558503</v>
      </c>
      <c r="J301" s="78">
        <f>Inputs!F300</f>
        <v>0</v>
      </c>
      <c r="K301" s="78">
        <f>Inputs!G300</f>
        <v>0</v>
      </c>
      <c r="L301" s="78">
        <f t="shared" si="232"/>
        <v>0</v>
      </c>
      <c r="M301" s="78">
        <f>Inputs!H300</f>
        <v>0</v>
      </c>
      <c r="N301" s="78">
        <f>Inputs!I300</f>
        <v>1.0353119</v>
      </c>
      <c r="O301" s="78">
        <f>Inputs!J300</f>
        <v>2.0216150000000002</v>
      </c>
      <c r="P301" s="83">
        <f>Inputs!K300</f>
        <v>3.0000002000000001</v>
      </c>
      <c r="Q301" s="83">
        <f t="shared" si="231"/>
        <v>8.5219540000000009</v>
      </c>
      <c r="R301" s="83"/>
      <c r="S301" s="82">
        <v>454</v>
      </c>
      <c r="T301" s="78">
        <f t="shared" si="233"/>
        <v>0.83635193600000002</v>
      </c>
      <c r="U301" s="78">
        <f t="shared" si="234"/>
        <v>1.018214932</v>
      </c>
      <c r="V301" s="78">
        <f t="shared" si="235"/>
        <v>0.30187081800000004</v>
      </c>
      <c r="W301" s="78">
        <f t="shared" si="236"/>
        <v>0</v>
      </c>
      <c r="X301" s="78">
        <f t="shared" si="237"/>
        <v>0</v>
      </c>
      <c r="Y301" s="78">
        <f t="shared" si="238"/>
        <v>1.0691190000000001E-2</v>
      </c>
      <c r="Z301" s="78">
        <f t="shared" si="239"/>
        <v>3.3409962000000001E-2</v>
      </c>
      <c r="AA301" s="78">
        <f t="shared" si="240"/>
        <v>5.3455950000000002E-2</v>
      </c>
      <c r="AB301" s="78">
        <f t="shared" si="241"/>
        <v>0.51000003400000005</v>
      </c>
      <c r="AC301" s="83">
        <f t="shared" si="242"/>
        <v>2.7639948220000004</v>
      </c>
      <c r="AU301" s="103"/>
    </row>
    <row r="302" spans="6:47">
      <c r="F302" s="82">
        <v>510</v>
      </c>
      <c r="G302" s="78">
        <f>Inputs!C301</f>
        <v>2.7208622</v>
      </c>
      <c r="H302" s="78">
        <f>Inputs!D301</f>
        <v>0</v>
      </c>
      <c r="I302" s="78">
        <f>Inputs!E301</f>
        <v>0.22963745999999999</v>
      </c>
      <c r="J302" s="78">
        <f>Inputs!F301</f>
        <v>4.2029919999999997E-5</v>
      </c>
      <c r="K302" s="78">
        <f>Inputs!G301</f>
        <v>0.54241569999999995</v>
      </c>
      <c r="L302" s="78">
        <f t="shared" si="232"/>
        <v>5.4308817871999999E-3</v>
      </c>
      <c r="M302" s="78">
        <f>Inputs!H301</f>
        <v>0</v>
      </c>
      <c r="N302" s="78">
        <f>Inputs!I301</f>
        <v>12.007168999999999</v>
      </c>
      <c r="O302" s="78">
        <f>Inputs!J301</f>
        <v>0</v>
      </c>
      <c r="P302" s="83">
        <f>Inputs!K301</f>
        <v>3.0000002000000001</v>
      </c>
      <c r="Q302" s="83">
        <f t="shared" si="231"/>
        <v>18.500126589919997</v>
      </c>
      <c r="R302" s="83"/>
      <c r="S302" s="82">
        <v>455</v>
      </c>
      <c r="T302" s="78">
        <f t="shared" si="233"/>
        <v>1.4389176000000001</v>
      </c>
      <c r="U302" s="78">
        <f t="shared" si="234"/>
        <v>0.18244563200000002</v>
      </c>
      <c r="V302" s="78">
        <f t="shared" si="235"/>
        <v>9.3501557999999999E-2</v>
      </c>
      <c r="W302" s="78">
        <f t="shared" si="236"/>
        <v>0</v>
      </c>
      <c r="X302" s="78">
        <f t="shared" si="237"/>
        <v>0</v>
      </c>
      <c r="Y302" s="78">
        <f t="shared" si="238"/>
        <v>0</v>
      </c>
      <c r="Z302" s="78">
        <f t="shared" si="239"/>
        <v>0</v>
      </c>
      <c r="AA302" s="78">
        <f t="shared" si="240"/>
        <v>0</v>
      </c>
      <c r="AB302" s="78">
        <f t="shared" si="241"/>
        <v>0</v>
      </c>
      <c r="AC302" s="83">
        <f t="shared" si="242"/>
        <v>1.7148647900000002</v>
      </c>
      <c r="AU302" s="103"/>
    </row>
    <row r="303" spans="6:47">
      <c r="F303" s="82">
        <v>511</v>
      </c>
      <c r="G303" s="78">
        <f>Inputs!C302</f>
        <v>2.7208622</v>
      </c>
      <c r="H303" s="78">
        <f>Inputs!D302</f>
        <v>0</v>
      </c>
      <c r="I303" s="78">
        <f>Inputs!E302</f>
        <v>0.22963745999999999</v>
      </c>
      <c r="J303" s="78">
        <f>Inputs!F302</f>
        <v>4.2029919999999997E-5</v>
      </c>
      <c r="K303" s="78">
        <f>Inputs!G302</f>
        <v>0.54241569999999995</v>
      </c>
      <c r="L303" s="78">
        <f t="shared" si="232"/>
        <v>5.4308817871999999E-3</v>
      </c>
      <c r="M303" s="78">
        <f>Inputs!H302</f>
        <v>0</v>
      </c>
      <c r="N303" s="78">
        <f>Inputs!I302</f>
        <v>0</v>
      </c>
      <c r="O303" s="78">
        <f>Inputs!J302</f>
        <v>0</v>
      </c>
      <c r="P303" s="83">
        <f>Inputs!K302</f>
        <v>3.0000002000000001</v>
      </c>
      <c r="Q303" s="83">
        <f t="shared" si="231"/>
        <v>6.4929575899199996</v>
      </c>
      <c r="R303" s="83"/>
      <c r="S303" s="82">
        <v>456</v>
      </c>
      <c r="T303" s="78">
        <f t="shared" si="233"/>
        <v>1.1499840480000001</v>
      </c>
      <c r="U303" s="78">
        <f t="shared" si="234"/>
        <v>0</v>
      </c>
      <c r="V303" s="78">
        <f t="shared" si="235"/>
        <v>0</v>
      </c>
      <c r="W303" s="78">
        <f t="shared" si="236"/>
        <v>0</v>
      </c>
      <c r="X303" s="78">
        <f t="shared" si="237"/>
        <v>0</v>
      </c>
      <c r="Y303" s="78">
        <f t="shared" si="238"/>
        <v>0</v>
      </c>
      <c r="Z303" s="78">
        <f t="shared" si="239"/>
        <v>0</v>
      </c>
      <c r="AA303" s="78">
        <f t="shared" si="240"/>
        <v>0</v>
      </c>
      <c r="AB303" s="78">
        <f t="shared" si="241"/>
        <v>0</v>
      </c>
      <c r="AC303" s="83">
        <f t="shared" si="242"/>
        <v>1.1499840480000001</v>
      </c>
      <c r="AU303" s="103"/>
    </row>
    <row r="304" spans="6:47">
      <c r="F304" s="82">
        <v>512</v>
      </c>
      <c r="G304" s="78">
        <f>Inputs!C303</f>
        <v>1.0694851999999999</v>
      </c>
      <c r="H304" s="78">
        <f>Inputs!D303</f>
        <v>0.55630480000000004</v>
      </c>
      <c r="I304" s="78">
        <f>Inputs!E303</f>
        <v>0.58038259999999997</v>
      </c>
      <c r="J304" s="78">
        <f>Inputs!F303</f>
        <v>0</v>
      </c>
      <c r="K304" s="78">
        <f>Inputs!G303</f>
        <v>0</v>
      </c>
      <c r="L304" s="78">
        <f t="shared" si="232"/>
        <v>0</v>
      </c>
      <c r="M304" s="78">
        <f>Inputs!H303</f>
        <v>0</v>
      </c>
      <c r="N304" s="78">
        <f>Inputs!I303</f>
        <v>1.0353119</v>
      </c>
      <c r="O304" s="78">
        <f>Inputs!J303</f>
        <v>2.0216150000000002</v>
      </c>
      <c r="P304" s="83">
        <f>Inputs!K303</f>
        <v>3.0000002000000001</v>
      </c>
      <c r="Q304" s="83">
        <f t="shared" si="231"/>
        <v>8.2630996999999997</v>
      </c>
      <c r="R304" s="83"/>
      <c r="S304" s="82">
        <v>457</v>
      </c>
      <c r="T304" s="78">
        <f t="shared" si="233"/>
        <v>0.48787200000000003</v>
      </c>
      <c r="U304" s="78">
        <f t="shared" si="234"/>
        <v>0.62481386900000013</v>
      </c>
      <c r="V304" s="78">
        <f t="shared" si="235"/>
        <v>0</v>
      </c>
      <c r="W304" s="78">
        <f t="shared" si="236"/>
        <v>0</v>
      </c>
      <c r="X304" s="78">
        <f t="shared" si="237"/>
        <v>0</v>
      </c>
      <c r="Y304" s="78">
        <f t="shared" si="238"/>
        <v>0</v>
      </c>
      <c r="Z304" s="78">
        <f t="shared" si="239"/>
        <v>3.2672570000000012E-2</v>
      </c>
      <c r="AA304" s="78">
        <f t="shared" si="240"/>
        <v>6.5345140000000024E-2</v>
      </c>
      <c r="AB304" s="78">
        <f t="shared" si="241"/>
        <v>6.8000005099999993E-3</v>
      </c>
      <c r="AC304" s="83">
        <f t="shared" si="242"/>
        <v>1.2175035795100002</v>
      </c>
      <c r="AU304" s="103"/>
    </row>
    <row r="305" spans="6:47">
      <c r="F305" s="82">
        <v>513</v>
      </c>
      <c r="G305" s="78">
        <f>Inputs!C304</f>
        <v>1.3380064</v>
      </c>
      <c r="H305" s="78">
        <f>Inputs!D304</f>
        <v>0.45927491999999998</v>
      </c>
      <c r="I305" s="78">
        <f>Inputs!E304</f>
        <v>0.1509354</v>
      </c>
      <c r="J305" s="78">
        <f>Inputs!F304</f>
        <v>0</v>
      </c>
      <c r="K305" s="78">
        <f>Inputs!G304</f>
        <v>0</v>
      </c>
      <c r="L305" s="78">
        <f t="shared" si="232"/>
        <v>0</v>
      </c>
      <c r="M305" s="78">
        <f>Inputs!H304</f>
        <v>0.52276104999999995</v>
      </c>
      <c r="N305" s="78">
        <f>Inputs!I304</f>
        <v>1.1578339</v>
      </c>
      <c r="O305" s="78">
        <f>Inputs!J304</f>
        <v>1.1578339</v>
      </c>
      <c r="P305" s="83">
        <f>Inputs!K304</f>
        <v>3.0000002000000001</v>
      </c>
      <c r="Q305" s="83">
        <f t="shared" si="231"/>
        <v>7.7866457699999998</v>
      </c>
      <c r="R305" s="83"/>
      <c r="S305" s="82">
        <v>458</v>
      </c>
      <c r="T305" s="78">
        <f t="shared" si="233"/>
        <v>0</v>
      </c>
      <c r="U305" s="78">
        <f t="shared" si="234"/>
        <v>0</v>
      </c>
      <c r="V305" s="78">
        <f t="shared" si="235"/>
        <v>0</v>
      </c>
      <c r="W305" s="78">
        <f t="shared" si="236"/>
        <v>0</v>
      </c>
      <c r="X305" s="78">
        <f t="shared" si="237"/>
        <v>0</v>
      </c>
      <c r="Y305" s="78">
        <f t="shared" si="238"/>
        <v>0</v>
      </c>
      <c r="Z305" s="78">
        <f t="shared" si="239"/>
        <v>0</v>
      </c>
      <c r="AA305" s="78">
        <f t="shared" si="240"/>
        <v>0</v>
      </c>
      <c r="AB305" s="78">
        <f t="shared" si="241"/>
        <v>0</v>
      </c>
      <c r="AC305" s="83">
        <f t="shared" si="242"/>
        <v>0</v>
      </c>
      <c r="AU305" s="103"/>
    </row>
    <row r="306" spans="6:47">
      <c r="F306" s="82">
        <v>514</v>
      </c>
      <c r="G306" s="78">
        <f>Inputs!C305</f>
        <v>3.8524468000000001</v>
      </c>
      <c r="H306" s="78">
        <f>Inputs!D305</f>
        <v>0</v>
      </c>
      <c r="I306" s="78">
        <f>Inputs!E305</f>
        <v>0.12757636999999999</v>
      </c>
      <c r="J306" s="78">
        <f>Inputs!F305</f>
        <v>2.9074815999999999E-5</v>
      </c>
      <c r="K306" s="78">
        <f>Inputs!G305</f>
        <v>0.37522404999999998</v>
      </c>
      <c r="L306" s="78">
        <f t="shared" si="232"/>
        <v>3.7568924705599998E-3</v>
      </c>
      <c r="M306" s="78">
        <f>Inputs!H305</f>
        <v>0.45741597000000001</v>
      </c>
      <c r="N306" s="78">
        <f>Inputs!I305</f>
        <v>0</v>
      </c>
      <c r="O306" s="78">
        <f>Inputs!J305</f>
        <v>1.6009557999999999</v>
      </c>
      <c r="P306" s="83">
        <f>Inputs!K305</f>
        <v>3.0000002000000001</v>
      </c>
      <c r="Q306" s="83">
        <f t="shared" si="231"/>
        <v>9.4136482648160005</v>
      </c>
      <c r="R306" s="83"/>
      <c r="S306" s="82">
        <v>501</v>
      </c>
      <c r="T306" s="78">
        <f t="shared" si="233"/>
        <v>0.16697769600000001</v>
      </c>
      <c r="U306" s="78">
        <f t="shared" si="234"/>
        <v>0</v>
      </c>
      <c r="V306" s="78">
        <f t="shared" si="235"/>
        <v>5.1749285400000004E-2</v>
      </c>
      <c r="W306" s="78">
        <f t="shared" si="236"/>
        <v>0</v>
      </c>
      <c r="X306" s="78">
        <f t="shared" si="237"/>
        <v>0</v>
      </c>
      <c r="Y306" s="78">
        <f t="shared" si="238"/>
        <v>0</v>
      </c>
      <c r="Z306" s="78">
        <f t="shared" si="239"/>
        <v>0.26954870000000009</v>
      </c>
      <c r="AA306" s="78">
        <f t="shared" si="240"/>
        <v>0.12252214000000002</v>
      </c>
      <c r="AB306" s="78">
        <f t="shared" si="241"/>
        <v>0</v>
      </c>
      <c r="AC306" s="83">
        <f t="shared" si="242"/>
        <v>0.61079782140000016</v>
      </c>
      <c r="AU306" s="103"/>
    </row>
    <row r="307" spans="6:47">
      <c r="F307" s="82">
        <v>515</v>
      </c>
      <c r="G307" s="78">
        <f>Inputs!C306</f>
        <v>3.8524468000000001</v>
      </c>
      <c r="H307" s="78">
        <f>Inputs!D306</f>
        <v>0</v>
      </c>
      <c r="I307" s="78">
        <f>Inputs!E306</f>
        <v>0.12757636999999999</v>
      </c>
      <c r="J307" s="78">
        <f>Inputs!F306</f>
        <v>2.9074815999999999E-5</v>
      </c>
      <c r="K307" s="78">
        <f>Inputs!G306</f>
        <v>0.37522404999999998</v>
      </c>
      <c r="L307" s="78">
        <f t="shared" si="232"/>
        <v>3.7568924705599998E-3</v>
      </c>
      <c r="M307" s="78">
        <f>Inputs!H306</f>
        <v>0.45741594000000002</v>
      </c>
      <c r="N307" s="78">
        <f>Inputs!I306</f>
        <v>0</v>
      </c>
      <c r="O307" s="78">
        <f>Inputs!J306</f>
        <v>0</v>
      </c>
      <c r="P307" s="83">
        <f>Inputs!K306</f>
        <v>3.0000002000000001</v>
      </c>
      <c r="Q307" s="83">
        <f t="shared" si="231"/>
        <v>7.8126924348160003</v>
      </c>
      <c r="R307" s="83"/>
      <c r="S307" s="82">
        <v>502</v>
      </c>
      <c r="T307" s="78">
        <f t="shared" si="233"/>
        <v>0.16697769600000001</v>
      </c>
      <c r="U307" s="78">
        <f t="shared" si="234"/>
        <v>0</v>
      </c>
      <c r="V307" s="78">
        <f t="shared" si="235"/>
        <v>5.1749285400000004E-2</v>
      </c>
      <c r="W307" s="78">
        <f t="shared" si="236"/>
        <v>0</v>
      </c>
      <c r="X307" s="78">
        <f t="shared" si="237"/>
        <v>0</v>
      </c>
      <c r="Y307" s="78">
        <f t="shared" si="238"/>
        <v>0</v>
      </c>
      <c r="Z307" s="78">
        <f t="shared" si="239"/>
        <v>1.3477434000000001</v>
      </c>
      <c r="AA307" s="78">
        <f t="shared" si="240"/>
        <v>0.26954870000000009</v>
      </c>
      <c r="AB307" s="78">
        <f t="shared" si="241"/>
        <v>0</v>
      </c>
      <c r="AC307" s="83">
        <f t="shared" si="242"/>
        <v>1.8360190814000004</v>
      </c>
      <c r="AU307" s="103"/>
    </row>
    <row r="308" spans="6:47">
      <c r="F308" s="82">
        <v>516</v>
      </c>
      <c r="G308" s="78">
        <f>Inputs!C307</f>
        <v>3.8524468000000001</v>
      </c>
      <c r="H308" s="78">
        <f>Inputs!D307</f>
        <v>0</v>
      </c>
      <c r="I308" s="78">
        <f>Inputs!E307</f>
        <v>0.12757636999999999</v>
      </c>
      <c r="J308" s="78">
        <f>Inputs!F307</f>
        <v>2.9074815999999999E-5</v>
      </c>
      <c r="K308" s="78">
        <f>Inputs!G307</f>
        <v>0.37522404999999998</v>
      </c>
      <c r="L308" s="78">
        <f t="shared" si="232"/>
        <v>3.7568924705599998E-3</v>
      </c>
      <c r="M308" s="78">
        <f>Inputs!H307</f>
        <v>0.45741597000000001</v>
      </c>
      <c r="N308" s="78">
        <f>Inputs!I307</f>
        <v>0</v>
      </c>
      <c r="O308" s="78">
        <f>Inputs!J307</f>
        <v>1.6009557999999999</v>
      </c>
      <c r="P308" s="83">
        <f>Inputs!K307</f>
        <v>3.0000002000000001</v>
      </c>
      <c r="Q308" s="83">
        <f t="shared" si="231"/>
        <v>9.4136482648160005</v>
      </c>
      <c r="R308" s="83"/>
      <c r="S308" s="82">
        <v>503</v>
      </c>
      <c r="T308" s="78">
        <f t="shared" si="233"/>
        <v>0.18836739200000002</v>
      </c>
      <c r="U308" s="78">
        <f t="shared" si="234"/>
        <v>0</v>
      </c>
      <c r="V308" s="78">
        <f t="shared" si="235"/>
        <v>3.0079269000000002E-2</v>
      </c>
      <c r="W308" s="78">
        <f t="shared" si="236"/>
        <v>0</v>
      </c>
      <c r="X308" s="78">
        <f t="shared" si="237"/>
        <v>0</v>
      </c>
      <c r="Y308" s="78">
        <f t="shared" si="238"/>
        <v>0</v>
      </c>
      <c r="Z308" s="78">
        <f t="shared" si="239"/>
        <v>1.3477434000000001</v>
      </c>
      <c r="AA308" s="78">
        <f t="shared" si="240"/>
        <v>0.26954870000000009</v>
      </c>
      <c r="AB308" s="78">
        <f t="shared" si="241"/>
        <v>0</v>
      </c>
      <c r="AC308" s="83">
        <f t="shared" si="242"/>
        <v>1.8357387610000002</v>
      </c>
      <c r="AU308" s="103"/>
    </row>
    <row r="309" spans="6:47">
      <c r="F309" s="82">
        <v>517</v>
      </c>
      <c r="G309" s="78">
        <f>Inputs!C308</f>
        <v>7.2578370000000003</v>
      </c>
      <c r="H309" s="78">
        <f>Inputs!D308</f>
        <v>0</v>
      </c>
      <c r="I309" s="78">
        <f>Inputs!E308</f>
        <v>1.8687240000000001</v>
      </c>
      <c r="J309" s="78">
        <f>Inputs!F308</f>
        <v>0</v>
      </c>
      <c r="K309" s="78">
        <f>Inputs!G308</f>
        <v>0</v>
      </c>
      <c r="L309" s="78">
        <f t="shared" si="232"/>
        <v>0</v>
      </c>
      <c r="M309" s="78">
        <f>Inputs!H308</f>
        <v>1.7643184999999999</v>
      </c>
      <c r="N309" s="78">
        <f>Inputs!I308</f>
        <v>4.4230489999999998</v>
      </c>
      <c r="O309" s="78">
        <f>Inputs!J308</f>
        <v>2.948699</v>
      </c>
      <c r="P309" s="83">
        <f>Inputs!K308</f>
        <v>0.5</v>
      </c>
      <c r="Q309" s="83">
        <f t="shared" si="231"/>
        <v>18.762627500000001</v>
      </c>
      <c r="R309" s="83"/>
      <c r="S309" s="82">
        <v>504</v>
      </c>
      <c r="T309" s="78">
        <f t="shared" si="233"/>
        <v>0.15685782400000003</v>
      </c>
      <c r="U309" s="78">
        <f t="shared" si="234"/>
        <v>0</v>
      </c>
      <c r="V309" s="78">
        <f t="shared" si="235"/>
        <v>2.0699713800000002E-2</v>
      </c>
      <c r="W309" s="78">
        <f t="shared" si="236"/>
        <v>0</v>
      </c>
      <c r="X309" s="78">
        <f t="shared" si="237"/>
        <v>0</v>
      </c>
      <c r="Y309" s="78">
        <f t="shared" si="238"/>
        <v>0</v>
      </c>
      <c r="Z309" s="78">
        <f t="shared" si="239"/>
        <v>0.26954870000000009</v>
      </c>
      <c r="AA309" s="78">
        <f t="shared" si="240"/>
        <v>0.26954870000000009</v>
      </c>
      <c r="AB309" s="78">
        <f t="shared" si="241"/>
        <v>0</v>
      </c>
      <c r="AC309" s="83">
        <f t="shared" si="242"/>
        <v>0.71665493780000022</v>
      </c>
      <c r="AU309" s="103"/>
    </row>
    <row r="310" spans="6:47">
      <c r="F310" s="82">
        <v>518</v>
      </c>
      <c r="G310" s="78">
        <f>Inputs!C309</f>
        <v>1.470542</v>
      </c>
      <c r="H310" s="78">
        <f>Inputs!D309</f>
        <v>3.8075972</v>
      </c>
      <c r="I310" s="78">
        <f>Inputs!E309</f>
        <v>0.66483455999999996</v>
      </c>
      <c r="J310" s="78">
        <f>Inputs!F309</f>
        <v>1.8987631999999998E-5</v>
      </c>
      <c r="K310" s="78">
        <f>Inputs!G309</f>
        <v>0.24504426000000001</v>
      </c>
      <c r="L310" s="78">
        <f t="shared" si="232"/>
        <v>2.4534806211200006E-3</v>
      </c>
      <c r="M310" s="78">
        <f>Inputs!H309</f>
        <v>0.24504426000000001</v>
      </c>
      <c r="N310" s="78">
        <f>Inputs!I309</f>
        <v>0.74432189999999998</v>
      </c>
      <c r="O310" s="78">
        <f>Inputs!J309</f>
        <v>0.92146850000000002</v>
      </c>
      <c r="P310" s="83">
        <f>Inputs!K309</f>
        <v>3.0000002000000001</v>
      </c>
      <c r="Q310" s="83">
        <f t="shared" si="231"/>
        <v>11.098871867632001</v>
      </c>
      <c r="R310" s="83"/>
      <c r="S310" s="82">
        <v>505</v>
      </c>
      <c r="T310" s="78">
        <f t="shared" si="233"/>
        <v>0.17291158400000001</v>
      </c>
      <c r="U310" s="78">
        <f t="shared" si="234"/>
        <v>0</v>
      </c>
      <c r="V310" s="78">
        <f t="shared" si="235"/>
        <v>4.5927491400000006E-2</v>
      </c>
      <c r="W310" s="78">
        <f t="shared" si="236"/>
        <v>0</v>
      </c>
      <c r="X310" s="78">
        <f t="shared" si="237"/>
        <v>0</v>
      </c>
      <c r="Y310" s="78">
        <f t="shared" si="238"/>
        <v>0</v>
      </c>
      <c r="Z310" s="78">
        <f t="shared" si="239"/>
        <v>6.9020789999999999E-2</v>
      </c>
      <c r="AA310" s="78">
        <f t="shared" si="240"/>
        <v>0.26954870000000009</v>
      </c>
      <c r="AB310" s="78">
        <f t="shared" si="241"/>
        <v>0</v>
      </c>
      <c r="AC310" s="83">
        <f t="shared" si="242"/>
        <v>0.55740856540000006</v>
      </c>
      <c r="AU310" s="103"/>
    </row>
    <row r="311" spans="6:47">
      <c r="F311" s="82">
        <v>519</v>
      </c>
      <c r="G311" s="78">
        <f>Inputs!C310</f>
        <v>7.0207962999999998</v>
      </c>
      <c r="H311" s="78">
        <f>Inputs!D310</f>
        <v>1.4288552999999999</v>
      </c>
      <c r="I311" s="78">
        <f>Inputs!E310</f>
        <v>0.21849698000000001</v>
      </c>
      <c r="J311" s="78">
        <f>Inputs!F310</f>
        <v>1.06218016E-4</v>
      </c>
      <c r="K311" s="78">
        <f>Inputs!G310</f>
        <v>1.4059412</v>
      </c>
      <c r="L311" s="78">
        <f t="shared" si="232"/>
        <v>1.407640688256E-2</v>
      </c>
      <c r="M311" s="78">
        <f>Inputs!H310</f>
        <v>0.74432189999999998</v>
      </c>
      <c r="N311" s="78">
        <f>Inputs!I310</f>
        <v>0.33080969999999998</v>
      </c>
      <c r="O311" s="78">
        <f>Inputs!J310</f>
        <v>0</v>
      </c>
      <c r="P311" s="83">
        <f>Inputs!K310</f>
        <v>3.0000002000000001</v>
      </c>
      <c r="Q311" s="83">
        <f t="shared" si="231"/>
        <v>14.149327798015998</v>
      </c>
      <c r="R311" s="83"/>
      <c r="S311" s="82">
        <v>506</v>
      </c>
      <c r="T311" s="78">
        <f t="shared" si="233"/>
        <v>0.14972792640000002</v>
      </c>
      <c r="U311" s="78">
        <f t="shared" si="234"/>
        <v>0</v>
      </c>
      <c r="V311" s="78">
        <f t="shared" si="235"/>
        <v>4.0364442E-2</v>
      </c>
      <c r="W311" s="78">
        <f t="shared" si="236"/>
        <v>0</v>
      </c>
      <c r="X311" s="78">
        <f t="shared" si="237"/>
        <v>0</v>
      </c>
      <c r="Y311" s="78">
        <f t="shared" si="238"/>
        <v>0</v>
      </c>
      <c r="Z311" s="78">
        <f t="shared" si="239"/>
        <v>6.9020795000000024E-2</v>
      </c>
      <c r="AA311" s="78">
        <f t="shared" si="240"/>
        <v>0.26954870000000009</v>
      </c>
      <c r="AB311" s="78">
        <f t="shared" si="241"/>
        <v>0</v>
      </c>
      <c r="AC311" s="83">
        <f t="shared" si="242"/>
        <v>0.5286618634000001</v>
      </c>
      <c r="AU311" s="103"/>
    </row>
    <row r="312" spans="6:47">
      <c r="F312" s="82">
        <v>520</v>
      </c>
      <c r="G312" s="78">
        <f>Inputs!C311</f>
        <v>5.9367929999999998</v>
      </c>
      <c r="H312" s="78">
        <f>Inputs!D311</f>
        <v>0</v>
      </c>
      <c r="I312" s="78">
        <f>Inputs!E311</f>
        <v>0.42549409999999999</v>
      </c>
      <c r="J312" s="78">
        <f>Inputs!F311</f>
        <v>3.1112028E-5</v>
      </c>
      <c r="K312" s="78">
        <f>Inputs!G311</f>
        <v>0.40151522000000001</v>
      </c>
      <c r="L312" s="78">
        <f t="shared" si="232"/>
        <v>4.0201301244800003E-3</v>
      </c>
      <c r="M312" s="78">
        <f>Inputs!H311</f>
        <v>0.36756638000000003</v>
      </c>
      <c r="N312" s="78">
        <f>Inputs!I311</f>
        <v>0</v>
      </c>
      <c r="O312" s="78">
        <f>Inputs!J311</f>
        <v>0.57891700000000001</v>
      </c>
      <c r="P312" s="83">
        <f>Inputs!K311</f>
        <v>0.5</v>
      </c>
      <c r="Q312" s="83">
        <f t="shared" si="231"/>
        <v>8.210316812028001</v>
      </c>
      <c r="R312" s="83"/>
      <c r="S312" s="82">
        <v>507</v>
      </c>
      <c r="T312" s="78">
        <f t="shared" si="233"/>
        <v>0.31095568000000001</v>
      </c>
      <c r="U312" s="78">
        <f t="shared" si="234"/>
        <v>0</v>
      </c>
      <c r="V312" s="78">
        <f t="shared" si="235"/>
        <v>3.6741990599999996E-2</v>
      </c>
      <c r="W312" s="78">
        <f t="shared" si="236"/>
        <v>6.8355468800000007E-6</v>
      </c>
      <c r="X312" s="78">
        <f t="shared" si="237"/>
        <v>5.5134959999999997E-3</v>
      </c>
      <c r="Y312" s="78">
        <f t="shared" si="238"/>
        <v>0</v>
      </c>
      <c r="Z312" s="78">
        <f t="shared" si="239"/>
        <v>0.6003584500000001</v>
      </c>
      <c r="AA312" s="78">
        <f t="shared" si="240"/>
        <v>0</v>
      </c>
      <c r="AB312" s="78">
        <f t="shared" si="241"/>
        <v>0.51000003400000005</v>
      </c>
      <c r="AC312" s="83">
        <f t="shared" si="242"/>
        <v>1.4635764861468803</v>
      </c>
      <c r="AU312" s="103"/>
    </row>
    <row r="313" spans="6:47">
      <c r="F313" s="82">
        <v>521</v>
      </c>
      <c r="G313" s="78">
        <f>Inputs!C312</f>
        <v>5.0311804000000002</v>
      </c>
      <c r="H313" s="78">
        <f>Inputs!D312</f>
        <v>0</v>
      </c>
      <c r="I313" s="78">
        <f>Inputs!E312</f>
        <v>0.42549409999999999</v>
      </c>
      <c r="J313" s="78">
        <f>Inputs!F312</f>
        <v>3.1112028E-5</v>
      </c>
      <c r="K313" s="78">
        <f>Inputs!G312</f>
        <v>0.40151522000000001</v>
      </c>
      <c r="L313" s="78">
        <f t="shared" si="232"/>
        <v>4.0201301244800003E-3</v>
      </c>
      <c r="M313" s="78">
        <f>Inputs!H312</f>
        <v>0.36756638000000003</v>
      </c>
      <c r="N313" s="78">
        <f>Inputs!I312</f>
        <v>0</v>
      </c>
      <c r="O313" s="78">
        <f>Inputs!J312</f>
        <v>0.57891700000000001</v>
      </c>
      <c r="P313" s="83">
        <f>Inputs!K312</f>
        <v>0.5</v>
      </c>
      <c r="Q313" s="83">
        <f t="shared" si="231"/>
        <v>7.3047042120280006</v>
      </c>
      <c r="R313" s="83"/>
      <c r="S313" s="82">
        <v>508</v>
      </c>
      <c r="T313" s="78">
        <f t="shared" si="233"/>
        <v>0.31095568000000001</v>
      </c>
      <c r="U313" s="78">
        <f t="shared" si="234"/>
        <v>0</v>
      </c>
      <c r="V313" s="78">
        <f t="shared" si="235"/>
        <v>3.6741990599999996E-2</v>
      </c>
      <c r="W313" s="78">
        <f t="shared" si="236"/>
        <v>6.8355468800000007E-6</v>
      </c>
      <c r="X313" s="78">
        <f t="shared" si="237"/>
        <v>5.5134959999999997E-3</v>
      </c>
      <c r="Y313" s="78">
        <f t="shared" si="238"/>
        <v>0</v>
      </c>
      <c r="Z313" s="78">
        <f t="shared" si="239"/>
        <v>0</v>
      </c>
      <c r="AA313" s="78">
        <f t="shared" si="240"/>
        <v>0</v>
      </c>
      <c r="AB313" s="78">
        <f t="shared" si="241"/>
        <v>0.51000003400000005</v>
      </c>
      <c r="AC313" s="83">
        <f t="shared" si="242"/>
        <v>0.86321803614688009</v>
      </c>
      <c r="AU313" s="103"/>
    </row>
    <row r="314" spans="6:47">
      <c r="F314" s="82">
        <v>522</v>
      </c>
      <c r="G314" s="78">
        <f>Inputs!C313</f>
        <v>2.7240248</v>
      </c>
      <c r="H314" s="78">
        <f>Inputs!D313</f>
        <v>7.9061409999999999</v>
      </c>
      <c r="I314" s="78">
        <f>Inputs!E313</f>
        <v>0.25874645000000002</v>
      </c>
      <c r="J314" s="78">
        <f>Inputs!F313</f>
        <v>0</v>
      </c>
      <c r="K314" s="78">
        <f>Inputs!G313</f>
        <v>0</v>
      </c>
      <c r="L314" s="78">
        <f t="shared" si="232"/>
        <v>0</v>
      </c>
      <c r="M314" s="78">
        <f>Inputs!H313</f>
        <v>0.60035850000000002</v>
      </c>
      <c r="N314" s="78">
        <f>Inputs!I313</f>
        <v>2.948699</v>
      </c>
      <c r="O314" s="78">
        <f>Inputs!J313</f>
        <v>1.842937</v>
      </c>
      <c r="P314" s="83">
        <f>Inputs!K313</f>
        <v>3.0000002000000001</v>
      </c>
      <c r="Q314" s="83">
        <f t="shared" si="231"/>
        <v>19.280906949999999</v>
      </c>
      <c r="R314" s="83"/>
      <c r="S314" s="82">
        <v>509</v>
      </c>
      <c r="T314" s="78">
        <f t="shared" si="233"/>
        <v>0.19761328</v>
      </c>
      <c r="U314" s="78">
        <f t="shared" si="234"/>
        <v>9.7595912000000007E-2</v>
      </c>
      <c r="V314" s="78">
        <f t="shared" si="235"/>
        <v>0.11805305399999999</v>
      </c>
      <c r="W314" s="78">
        <f t="shared" si="236"/>
        <v>0</v>
      </c>
      <c r="X314" s="78">
        <f t="shared" si="237"/>
        <v>0</v>
      </c>
      <c r="Y314" s="78">
        <f t="shared" si="238"/>
        <v>0</v>
      </c>
      <c r="Z314" s="78">
        <f t="shared" si="239"/>
        <v>5.1765595000000005E-2</v>
      </c>
      <c r="AA314" s="78">
        <f t="shared" si="240"/>
        <v>0.20216150000000002</v>
      </c>
      <c r="AB314" s="78">
        <f t="shared" si="241"/>
        <v>0.51000003400000005</v>
      </c>
      <c r="AC314" s="83">
        <f t="shared" si="242"/>
        <v>1.1771893750000002</v>
      </c>
      <c r="AU314" s="103"/>
    </row>
    <row r="315" spans="6:47">
      <c r="F315" s="82">
        <v>523</v>
      </c>
      <c r="G315" s="78">
        <f>Inputs!C314</f>
        <v>3.8136345999999999</v>
      </c>
      <c r="H315" s="78">
        <f>Inputs!D314</f>
        <v>0</v>
      </c>
      <c r="I315" s="78">
        <f>Inputs!E314</f>
        <v>0.43124402000000001</v>
      </c>
      <c r="J315" s="78">
        <f>Inputs!F314</f>
        <v>0</v>
      </c>
      <c r="K315" s="78">
        <f>Inputs!G314</f>
        <v>0</v>
      </c>
      <c r="L315" s="78">
        <f t="shared" si="232"/>
        <v>0</v>
      </c>
      <c r="M315" s="78">
        <f>Inputs!H314</f>
        <v>0.60035850000000002</v>
      </c>
      <c r="N315" s="78">
        <f>Inputs!I314</f>
        <v>1.4743495</v>
      </c>
      <c r="O315" s="78">
        <f>Inputs!J314</f>
        <v>0.92146850000000002</v>
      </c>
      <c r="P315" s="83">
        <f>Inputs!K314</f>
        <v>3.0000002000000001</v>
      </c>
      <c r="Q315" s="83">
        <f t="shared" si="231"/>
        <v>10.241055320000001</v>
      </c>
      <c r="R315" s="83"/>
      <c r="S315" s="82">
        <v>510</v>
      </c>
      <c r="T315" s="78">
        <f t="shared" si="233"/>
        <v>0.43533795199999997</v>
      </c>
      <c r="U315" s="78">
        <f t="shared" si="234"/>
        <v>0</v>
      </c>
      <c r="V315" s="78">
        <f t="shared" si="235"/>
        <v>4.1334742799999998E-2</v>
      </c>
      <c r="W315" s="78">
        <f t="shared" si="236"/>
        <v>6.7247871999999997E-6</v>
      </c>
      <c r="X315" s="78">
        <f t="shared" si="237"/>
        <v>5.4241569999999998E-3</v>
      </c>
      <c r="Y315" s="78">
        <f t="shared" si="238"/>
        <v>0</v>
      </c>
      <c r="Z315" s="78">
        <f t="shared" si="239"/>
        <v>0.6003584500000001</v>
      </c>
      <c r="AA315" s="78">
        <f t="shared" si="240"/>
        <v>0</v>
      </c>
      <c r="AB315" s="78">
        <f t="shared" si="241"/>
        <v>0.51000003400000005</v>
      </c>
      <c r="AC315" s="83">
        <f t="shared" si="242"/>
        <v>1.5924620605872</v>
      </c>
      <c r="AU315" s="103"/>
    </row>
    <row r="316" spans="6:47">
      <c r="F316" s="82">
        <v>524</v>
      </c>
      <c r="G316" s="78">
        <f>Inputs!C315</f>
        <v>3.8057287</v>
      </c>
      <c r="H316" s="78">
        <f>Inputs!D315</f>
        <v>0</v>
      </c>
      <c r="I316" s="78">
        <f>Inputs!E315</f>
        <v>0.2299968</v>
      </c>
      <c r="J316" s="78">
        <f>Inputs!F315</f>
        <v>0</v>
      </c>
      <c r="K316" s="78">
        <f>Inputs!G315</f>
        <v>0</v>
      </c>
      <c r="L316" s="78">
        <f t="shared" si="232"/>
        <v>0</v>
      </c>
      <c r="M316" s="78">
        <f>Inputs!H315</f>
        <v>0</v>
      </c>
      <c r="N316" s="78">
        <f>Inputs!I315</f>
        <v>0.59014820000000001</v>
      </c>
      <c r="O316" s="78">
        <f>Inputs!J315</f>
        <v>0.29507410000000001</v>
      </c>
      <c r="P316" s="83">
        <f>Inputs!K315</f>
        <v>0.5</v>
      </c>
      <c r="Q316" s="83">
        <f t="shared" si="231"/>
        <v>5.4209477999999995</v>
      </c>
      <c r="R316" s="83"/>
      <c r="S316" s="82">
        <v>511</v>
      </c>
      <c r="T316" s="78">
        <f t="shared" si="233"/>
        <v>0.43533795199999997</v>
      </c>
      <c r="U316" s="78">
        <f t="shared" si="234"/>
        <v>0</v>
      </c>
      <c r="V316" s="78">
        <f t="shared" si="235"/>
        <v>4.1334742799999998E-2</v>
      </c>
      <c r="W316" s="78">
        <f t="shared" si="236"/>
        <v>6.7247871999999997E-6</v>
      </c>
      <c r="X316" s="78">
        <f t="shared" si="237"/>
        <v>5.4241569999999998E-3</v>
      </c>
      <c r="Y316" s="78">
        <f t="shared" si="238"/>
        <v>0</v>
      </c>
      <c r="Z316" s="78">
        <f t="shared" si="239"/>
        <v>0</v>
      </c>
      <c r="AA316" s="78">
        <f t="shared" si="240"/>
        <v>0</v>
      </c>
      <c r="AB316" s="78">
        <f t="shared" si="241"/>
        <v>0.51000003400000005</v>
      </c>
      <c r="AC316" s="83">
        <f t="shared" si="242"/>
        <v>0.99210361058719998</v>
      </c>
      <c r="AU316" s="103"/>
    </row>
    <row r="317" spans="6:47">
      <c r="F317" s="82">
        <v>525</v>
      </c>
      <c r="G317" s="78">
        <f>Inputs!C316</f>
        <v>4.9474473000000003</v>
      </c>
      <c r="H317" s="78">
        <f>Inputs!D316</f>
        <v>0</v>
      </c>
      <c r="I317" s="78">
        <f>Inputs!E316</f>
        <v>0.20124722</v>
      </c>
      <c r="J317" s="78">
        <f>Inputs!F316</f>
        <v>0</v>
      </c>
      <c r="K317" s="78">
        <f>Inputs!G316</f>
        <v>0</v>
      </c>
      <c r="L317" s="78">
        <f t="shared" si="232"/>
        <v>0</v>
      </c>
      <c r="M317" s="78">
        <f>Inputs!H316</f>
        <v>0</v>
      </c>
      <c r="N317" s="78">
        <f>Inputs!I316</f>
        <v>1.0327595000000001</v>
      </c>
      <c r="O317" s="78">
        <f>Inputs!J316</f>
        <v>0.29507410000000001</v>
      </c>
      <c r="P317" s="83">
        <f>Inputs!K316</f>
        <v>0.5</v>
      </c>
      <c r="Q317" s="83">
        <f t="shared" si="231"/>
        <v>6.9765281200000002</v>
      </c>
      <c r="R317" s="83"/>
      <c r="S317" s="82">
        <v>512</v>
      </c>
      <c r="T317" s="78">
        <f t="shared" si="233"/>
        <v>0.17111763199999999</v>
      </c>
      <c r="U317" s="78">
        <f t="shared" si="234"/>
        <v>9.4571816000000017E-2</v>
      </c>
      <c r="V317" s="78">
        <f t="shared" si="235"/>
        <v>0.10446886799999999</v>
      </c>
      <c r="W317" s="78">
        <f t="shared" si="236"/>
        <v>0</v>
      </c>
      <c r="X317" s="78">
        <f t="shared" si="237"/>
        <v>0</v>
      </c>
      <c r="Y317" s="78">
        <f t="shared" si="238"/>
        <v>0</v>
      </c>
      <c r="Z317" s="78">
        <f t="shared" si="239"/>
        <v>5.1765595000000005E-2</v>
      </c>
      <c r="AA317" s="78">
        <f t="shared" si="240"/>
        <v>0.20216150000000002</v>
      </c>
      <c r="AB317" s="78">
        <f t="shared" si="241"/>
        <v>0.51000003400000005</v>
      </c>
      <c r="AC317" s="83">
        <f t="shared" si="242"/>
        <v>1.1340854450000002</v>
      </c>
      <c r="AU317" s="103"/>
    </row>
    <row r="318" spans="6:47">
      <c r="F318" s="82">
        <v>526</v>
      </c>
      <c r="G318" s="78">
        <f>Inputs!C317</f>
        <v>4.9474473000000003</v>
      </c>
      <c r="H318" s="78">
        <f>Inputs!D317</f>
        <v>0</v>
      </c>
      <c r="I318" s="78">
        <f>Inputs!E317</f>
        <v>0.20124722</v>
      </c>
      <c r="J318" s="78">
        <f>Inputs!F317</f>
        <v>0</v>
      </c>
      <c r="K318" s="78">
        <f>Inputs!G317</f>
        <v>0</v>
      </c>
      <c r="L318" s="78">
        <f t="shared" si="232"/>
        <v>0</v>
      </c>
      <c r="M318" s="78">
        <f>Inputs!H317</f>
        <v>0</v>
      </c>
      <c r="N318" s="78">
        <f>Inputs!I317</f>
        <v>1.0327595000000001</v>
      </c>
      <c r="O318" s="78">
        <f>Inputs!J317</f>
        <v>0.29507410000000001</v>
      </c>
      <c r="P318" s="83">
        <f>Inputs!K317</f>
        <v>0.5</v>
      </c>
      <c r="Q318" s="83">
        <f t="shared" si="231"/>
        <v>6.9765281200000002</v>
      </c>
      <c r="R318" s="83"/>
      <c r="S318" s="82">
        <v>513</v>
      </c>
      <c r="T318" s="78">
        <f t="shared" si="233"/>
        <v>0.21408102399999998</v>
      </c>
      <c r="U318" s="78">
        <f t="shared" si="234"/>
        <v>7.8076736399999999E-2</v>
      </c>
      <c r="V318" s="78">
        <f t="shared" si="235"/>
        <v>2.7168372000000003E-2</v>
      </c>
      <c r="W318" s="78">
        <f t="shared" si="236"/>
        <v>0</v>
      </c>
      <c r="X318" s="78">
        <f t="shared" si="237"/>
        <v>0</v>
      </c>
      <c r="Y318" s="78">
        <f t="shared" si="238"/>
        <v>5.2276104999999995E-3</v>
      </c>
      <c r="Z318" s="78">
        <f t="shared" si="239"/>
        <v>5.7891695E-2</v>
      </c>
      <c r="AA318" s="78">
        <f t="shared" si="240"/>
        <v>0.11578339</v>
      </c>
      <c r="AB318" s="78">
        <f t="shared" si="241"/>
        <v>0.51000003400000005</v>
      </c>
      <c r="AC318" s="83">
        <f t="shared" si="242"/>
        <v>1.0082288618999999</v>
      </c>
      <c r="AU318" s="103"/>
    </row>
    <row r="319" spans="6:47">
      <c r="F319" s="82">
        <v>527</v>
      </c>
      <c r="G319" s="78">
        <f>Inputs!C318</f>
        <v>7.2448997000000004</v>
      </c>
      <c r="H319" s="78">
        <f>Inputs!D318</f>
        <v>2.9784586000000002</v>
      </c>
      <c r="I319" s="78">
        <f>Inputs!E318</f>
        <v>0.81936359999999997</v>
      </c>
      <c r="J319" s="78">
        <f>Inputs!F318</f>
        <v>1.7444885E-4</v>
      </c>
      <c r="K319" s="78">
        <f>Inputs!G318</f>
        <v>2.2513443999999998</v>
      </c>
      <c r="L319" s="78">
        <f t="shared" si="232"/>
        <v>2.2541355815999999E-2</v>
      </c>
      <c r="M319" s="78">
        <f>Inputs!H318</f>
        <v>1.8010752999999999</v>
      </c>
      <c r="N319" s="78">
        <f>Inputs!I318</f>
        <v>2.6464777000000002</v>
      </c>
      <c r="O319" s="78">
        <f>Inputs!J318</f>
        <v>1.7367511</v>
      </c>
      <c r="P319" s="83">
        <f>Inputs!K318</f>
        <v>3.0000002000000001</v>
      </c>
      <c r="Q319" s="83">
        <f t="shared" si="231"/>
        <v>22.478545048849998</v>
      </c>
      <c r="R319" s="83"/>
      <c r="S319" s="82">
        <v>514</v>
      </c>
      <c r="T319" s="78">
        <f t="shared" si="233"/>
        <v>0.61639148799999999</v>
      </c>
      <c r="U319" s="78">
        <f t="shared" si="234"/>
        <v>0</v>
      </c>
      <c r="V319" s="78">
        <f t="shared" si="235"/>
        <v>2.2963746600000001E-2</v>
      </c>
      <c r="W319" s="78">
        <f t="shared" si="236"/>
        <v>4.6519705599999996E-6</v>
      </c>
      <c r="X319" s="78">
        <f t="shared" si="237"/>
        <v>3.7522404999999997E-3</v>
      </c>
      <c r="Y319" s="78">
        <f t="shared" si="238"/>
        <v>4.5741597000000002E-3</v>
      </c>
      <c r="Z319" s="78">
        <f t="shared" si="239"/>
        <v>0</v>
      </c>
      <c r="AA319" s="78">
        <f t="shared" si="240"/>
        <v>0.16009558000000002</v>
      </c>
      <c r="AB319" s="78">
        <f t="shared" si="241"/>
        <v>0.51000003400000005</v>
      </c>
      <c r="AC319" s="83">
        <f t="shared" si="242"/>
        <v>1.31778190077056</v>
      </c>
      <c r="AU319" s="103"/>
    </row>
    <row r="320" spans="6:47">
      <c r="F320" s="82">
        <v>528</v>
      </c>
      <c r="G320" s="78">
        <f>Inputs!C319</f>
        <v>6.1290554999999998</v>
      </c>
      <c r="H320" s="78">
        <f>Inputs!D319</f>
        <v>1.7034138000000001</v>
      </c>
      <c r="I320" s="78">
        <f>Inputs!E319</f>
        <v>0.1149984</v>
      </c>
      <c r="J320" s="78">
        <f>Inputs!F319</f>
        <v>1.7088867E-3</v>
      </c>
      <c r="K320" s="78">
        <f>Inputs!G319</f>
        <v>22.053982000000001</v>
      </c>
      <c r="L320" s="78">
        <f t="shared" si="232"/>
        <v>0.22081324187200002</v>
      </c>
      <c r="M320" s="78">
        <f>Inputs!H319</f>
        <v>23.156680999999999</v>
      </c>
      <c r="N320" s="78">
        <f>Inputs!I319</f>
        <v>7.4661920000000004</v>
      </c>
      <c r="O320" s="78">
        <f>Inputs!J319</f>
        <v>0.89727029999999997</v>
      </c>
      <c r="P320" s="83">
        <f>Inputs!K319</f>
        <v>0.5</v>
      </c>
      <c r="Q320" s="83">
        <f t="shared" si="231"/>
        <v>62.023301886700004</v>
      </c>
      <c r="R320" s="83"/>
      <c r="S320" s="82">
        <v>515</v>
      </c>
      <c r="T320" s="78">
        <f t="shared" si="233"/>
        <v>0.61639148799999999</v>
      </c>
      <c r="U320" s="78">
        <f t="shared" si="234"/>
        <v>0</v>
      </c>
      <c r="V320" s="78">
        <f t="shared" si="235"/>
        <v>2.2963746600000001E-2</v>
      </c>
      <c r="W320" s="78">
        <f t="shared" si="236"/>
        <v>4.6519705599999996E-6</v>
      </c>
      <c r="X320" s="78">
        <f t="shared" si="237"/>
        <v>3.7522404999999997E-3</v>
      </c>
      <c r="Y320" s="78">
        <f t="shared" si="238"/>
        <v>4.5741594000000005E-3</v>
      </c>
      <c r="Z320" s="78">
        <f t="shared" si="239"/>
        <v>0</v>
      </c>
      <c r="AA320" s="78">
        <f t="shared" si="240"/>
        <v>0</v>
      </c>
      <c r="AB320" s="78">
        <f t="shared" si="241"/>
        <v>0.51000003400000005</v>
      </c>
      <c r="AC320" s="83">
        <f t="shared" si="242"/>
        <v>1.1576863204705601</v>
      </c>
      <c r="AU320" s="103"/>
    </row>
    <row r="321" spans="6:47">
      <c r="F321" s="82">
        <v>529</v>
      </c>
      <c r="G321" s="78">
        <f>Inputs!C320</f>
        <v>4.8223859999999998</v>
      </c>
      <c r="H321" s="78">
        <f>Inputs!D320</f>
        <v>0</v>
      </c>
      <c r="I321" s="78">
        <f>Inputs!E320</f>
        <v>0.107811004</v>
      </c>
      <c r="J321" s="78">
        <f>Inputs!F320</f>
        <v>0</v>
      </c>
      <c r="K321" s="78">
        <f>Inputs!G320</f>
        <v>0</v>
      </c>
      <c r="L321" s="78">
        <f t="shared" si="232"/>
        <v>0</v>
      </c>
      <c r="M321" s="78">
        <f>Inputs!H320</f>
        <v>0</v>
      </c>
      <c r="N321" s="78">
        <f>Inputs!I320</f>
        <v>0</v>
      </c>
      <c r="O321" s="78">
        <f>Inputs!J320</f>
        <v>2.9979629999999999</v>
      </c>
      <c r="P321" s="83">
        <f>Inputs!K320</f>
        <v>3.0000002000000001</v>
      </c>
      <c r="Q321" s="83">
        <f t="shared" si="231"/>
        <v>10.928160204000001</v>
      </c>
      <c r="R321" s="83"/>
      <c r="S321" s="82">
        <v>516</v>
      </c>
      <c r="T321" s="78">
        <f t="shared" si="233"/>
        <v>0.61639148799999999</v>
      </c>
      <c r="U321" s="78">
        <f t="shared" si="234"/>
        <v>0</v>
      </c>
      <c r="V321" s="78">
        <f t="shared" si="235"/>
        <v>2.2963746600000001E-2</v>
      </c>
      <c r="W321" s="78">
        <f t="shared" si="236"/>
        <v>4.6519705599999996E-6</v>
      </c>
      <c r="X321" s="78">
        <f t="shared" si="237"/>
        <v>3.7522404999999997E-3</v>
      </c>
      <c r="Y321" s="78">
        <f t="shared" si="238"/>
        <v>4.5741597000000002E-3</v>
      </c>
      <c r="Z321" s="78">
        <f t="shared" si="239"/>
        <v>0</v>
      </c>
      <c r="AA321" s="78">
        <f t="shared" si="240"/>
        <v>0.16009558000000002</v>
      </c>
      <c r="AB321" s="78">
        <f t="shared" si="241"/>
        <v>0.51000003400000005</v>
      </c>
      <c r="AC321" s="83">
        <f t="shared" si="242"/>
        <v>1.31778190077056</v>
      </c>
      <c r="AU321" s="103"/>
    </row>
    <row r="322" spans="6:47">
      <c r="F322" s="82">
        <v>530</v>
      </c>
      <c r="G322" s="78">
        <f>Inputs!C321</f>
        <v>6.741962</v>
      </c>
      <c r="H322" s="78">
        <f>Inputs!D321</f>
        <v>1.7034138000000001</v>
      </c>
      <c r="I322" s="78">
        <f>Inputs!E321</f>
        <v>0.1149984</v>
      </c>
      <c r="J322" s="78">
        <f>Inputs!F321</f>
        <v>2.6701355999999999E-3</v>
      </c>
      <c r="K322" s="78">
        <f>Inputs!G321</f>
        <v>34.459347000000001</v>
      </c>
      <c r="L322" s="78">
        <f t="shared" si="232"/>
        <v>0.34502069169600003</v>
      </c>
      <c r="M322" s="78">
        <f>Inputs!H321</f>
        <v>20.583715000000002</v>
      </c>
      <c r="N322" s="78">
        <f>Inputs!I321</f>
        <v>11.199286000000001</v>
      </c>
      <c r="O322" s="78">
        <f>Inputs!J321</f>
        <v>1.9066995</v>
      </c>
      <c r="P322" s="83">
        <f>Inputs!K321</f>
        <v>0.5</v>
      </c>
      <c r="Q322" s="83">
        <f t="shared" si="231"/>
        <v>77.212091835600006</v>
      </c>
      <c r="R322" s="83"/>
      <c r="S322" s="82">
        <v>517</v>
      </c>
      <c r="T322" s="78">
        <f t="shared" si="233"/>
        <v>1.1612539200000001</v>
      </c>
      <c r="U322" s="78">
        <f t="shared" si="234"/>
        <v>0</v>
      </c>
      <c r="V322" s="78">
        <f t="shared" si="235"/>
        <v>0.33637032</v>
      </c>
      <c r="W322" s="78">
        <f t="shared" si="236"/>
        <v>0</v>
      </c>
      <c r="X322" s="78">
        <f t="shared" si="237"/>
        <v>0</v>
      </c>
      <c r="Y322" s="78">
        <f t="shared" si="238"/>
        <v>1.7643185000000002E-2</v>
      </c>
      <c r="Z322" s="78">
        <f t="shared" si="239"/>
        <v>0.22115245</v>
      </c>
      <c r="AA322" s="78">
        <f t="shared" si="240"/>
        <v>0.29486990000000002</v>
      </c>
      <c r="AB322" s="78">
        <f t="shared" si="241"/>
        <v>8.500000000000002E-2</v>
      </c>
      <c r="AC322" s="83">
        <f t="shared" si="242"/>
        <v>2.1162897749999998</v>
      </c>
      <c r="AU322" s="103"/>
    </row>
    <row r="323" spans="6:47">
      <c r="F323" s="82">
        <v>531</v>
      </c>
      <c r="G323" s="78">
        <f>Inputs!C322</f>
        <v>4.8223859999999998</v>
      </c>
      <c r="H323" s="78">
        <f>Inputs!D322</f>
        <v>0</v>
      </c>
      <c r="I323" s="78">
        <f>Inputs!E322</f>
        <v>0.16171653999999999</v>
      </c>
      <c r="J323" s="78">
        <f>Inputs!F322</f>
        <v>0</v>
      </c>
      <c r="K323" s="78">
        <f>Inputs!G322</f>
        <v>0</v>
      </c>
      <c r="L323" s="78">
        <f t="shared" si="232"/>
        <v>0</v>
      </c>
      <c r="M323" s="78">
        <f>Inputs!H322</f>
        <v>0</v>
      </c>
      <c r="N323" s="78">
        <f>Inputs!I322</f>
        <v>0</v>
      </c>
      <c r="O323" s="78">
        <f>Inputs!J322</f>
        <v>1.0337803000000001</v>
      </c>
      <c r="P323" s="83">
        <f>Inputs!K322</f>
        <v>3.0000002000000001</v>
      </c>
      <c r="Q323" s="83">
        <f t="shared" ref="Q323:Q386" si="243">SUM(G323,H323,I323,J323,K323,M323,N323,O323,P323)</f>
        <v>9.0178830399999992</v>
      </c>
      <c r="R323" s="83"/>
      <c r="S323" s="82">
        <v>518</v>
      </c>
      <c r="T323" s="78">
        <f t="shared" si="233"/>
        <v>0.23528671999999998</v>
      </c>
      <c r="U323" s="78">
        <f t="shared" si="234"/>
        <v>0.64729152400000012</v>
      </c>
      <c r="V323" s="78">
        <f t="shared" si="235"/>
        <v>0.11967022079999999</v>
      </c>
      <c r="W323" s="78">
        <f t="shared" si="236"/>
        <v>3.0380211199999995E-6</v>
      </c>
      <c r="X323" s="78">
        <f t="shared" si="237"/>
        <v>2.4504426000000004E-3</v>
      </c>
      <c r="Y323" s="78">
        <f t="shared" si="238"/>
        <v>2.4504426000000004E-3</v>
      </c>
      <c r="Z323" s="78">
        <f t="shared" si="239"/>
        <v>3.7216094999999998E-2</v>
      </c>
      <c r="AA323" s="78">
        <f t="shared" si="240"/>
        <v>9.2146850000000002E-2</v>
      </c>
      <c r="AB323" s="78">
        <f t="shared" si="241"/>
        <v>0.51000003400000005</v>
      </c>
      <c r="AC323" s="83">
        <f t="shared" si="242"/>
        <v>1.6465153670211201</v>
      </c>
      <c r="AU323" s="103"/>
    </row>
    <row r="324" spans="6:47">
      <c r="F324" s="82">
        <v>532</v>
      </c>
      <c r="G324" s="78">
        <f>Inputs!C323</f>
        <v>5.8217949999999998</v>
      </c>
      <c r="H324" s="78">
        <f>Inputs!D323</f>
        <v>7.9780154000000003</v>
      </c>
      <c r="I324" s="78">
        <f>Inputs!E323</f>
        <v>0.81936359999999997</v>
      </c>
      <c r="J324" s="78">
        <f>Inputs!F323</f>
        <v>1.0288925E-3</v>
      </c>
      <c r="K324" s="78">
        <f>Inputs!G323</f>
        <v>13.278337000000001</v>
      </c>
      <c r="L324" s="78">
        <f t="shared" si="232"/>
        <v>0.13294799280000003</v>
      </c>
      <c r="M324" s="78">
        <f>Inputs!H323</f>
        <v>10.327593999999999</v>
      </c>
      <c r="N324" s="78">
        <f>Inputs!I323</f>
        <v>2.6464777000000002</v>
      </c>
      <c r="O324" s="78">
        <f>Inputs!J323</f>
        <v>1.7367511</v>
      </c>
      <c r="P324" s="83">
        <f>Inputs!K323</f>
        <v>3.0000002000000001</v>
      </c>
      <c r="Q324" s="83">
        <f t="shared" si="243"/>
        <v>45.609362892500002</v>
      </c>
      <c r="R324" s="83"/>
      <c r="S324" s="82">
        <v>519</v>
      </c>
      <c r="T324" s="78">
        <f t="shared" si="233"/>
        <v>1.1233274080000002</v>
      </c>
      <c r="U324" s="78">
        <f t="shared" si="234"/>
        <v>0.24290540100000005</v>
      </c>
      <c r="V324" s="78">
        <f t="shared" si="235"/>
        <v>3.9329456399999997E-2</v>
      </c>
      <c r="W324" s="78">
        <f t="shared" si="236"/>
        <v>1.699488256E-5</v>
      </c>
      <c r="X324" s="78">
        <f t="shared" si="237"/>
        <v>1.4059412E-2</v>
      </c>
      <c r="Y324" s="78">
        <f t="shared" si="238"/>
        <v>7.4432189999999992E-3</v>
      </c>
      <c r="Z324" s="78">
        <f t="shared" si="239"/>
        <v>1.6540485000000001E-2</v>
      </c>
      <c r="AA324" s="78">
        <f t="shared" si="240"/>
        <v>0</v>
      </c>
      <c r="AB324" s="78">
        <f t="shared" si="241"/>
        <v>0.51000003400000005</v>
      </c>
      <c r="AC324" s="83">
        <f t="shared" si="242"/>
        <v>1.9536224102825601</v>
      </c>
      <c r="AU324" s="103"/>
    </row>
    <row r="325" spans="6:47">
      <c r="F325" s="82">
        <v>533</v>
      </c>
      <c r="G325" s="78">
        <f>Inputs!C324</f>
        <v>0</v>
      </c>
      <c r="H325" s="78">
        <f>Inputs!D324</f>
        <v>0</v>
      </c>
      <c r="I325" s="78">
        <f>Inputs!E324</f>
        <v>0.45065</v>
      </c>
      <c r="J325" s="78">
        <f>Inputs!F324</f>
        <v>0</v>
      </c>
      <c r="K325" s="78">
        <f>Inputs!G324</f>
        <v>0</v>
      </c>
      <c r="L325" s="78">
        <f t="shared" si="232"/>
        <v>0</v>
      </c>
      <c r="M325" s="78">
        <f>Inputs!H324</f>
        <v>18.378316999999999</v>
      </c>
      <c r="N325" s="78">
        <f>Inputs!I324</f>
        <v>18.378316999999999</v>
      </c>
      <c r="O325" s="78">
        <f>Inputs!J324</f>
        <v>0</v>
      </c>
      <c r="P325" s="83">
        <f>Inputs!K324</f>
        <v>0</v>
      </c>
      <c r="Q325" s="83">
        <f t="shared" si="243"/>
        <v>37.207284000000001</v>
      </c>
      <c r="R325" s="83"/>
      <c r="S325" s="82">
        <v>520</v>
      </c>
      <c r="T325" s="78">
        <f t="shared" si="233"/>
        <v>0.94988687999999999</v>
      </c>
      <c r="U325" s="78">
        <f t="shared" si="234"/>
        <v>0</v>
      </c>
      <c r="V325" s="78">
        <f t="shared" si="235"/>
        <v>7.6588937999999995E-2</v>
      </c>
      <c r="W325" s="78">
        <f t="shared" si="236"/>
        <v>4.9779244800000001E-6</v>
      </c>
      <c r="X325" s="78">
        <f t="shared" si="237"/>
        <v>4.0151522000000002E-3</v>
      </c>
      <c r="Y325" s="78">
        <f t="shared" si="238"/>
        <v>3.6756637999999999E-3</v>
      </c>
      <c r="Z325" s="78">
        <f t="shared" si="239"/>
        <v>0</v>
      </c>
      <c r="AA325" s="78">
        <f t="shared" si="240"/>
        <v>5.7891700000000004E-2</v>
      </c>
      <c r="AB325" s="78">
        <f t="shared" si="241"/>
        <v>8.500000000000002E-2</v>
      </c>
      <c r="AC325" s="83">
        <f t="shared" si="242"/>
        <v>1.17706331192448</v>
      </c>
      <c r="AU325" s="103"/>
    </row>
    <row r="326" spans="6:47">
      <c r="F326" s="82">
        <v>534</v>
      </c>
      <c r="G326" s="78">
        <f>Inputs!C325</f>
        <v>0</v>
      </c>
      <c r="H326" s="78">
        <f>Inputs!D325</f>
        <v>0</v>
      </c>
      <c r="I326" s="78">
        <f>Inputs!E325</f>
        <v>0.45065</v>
      </c>
      <c r="J326" s="78">
        <f>Inputs!F325</f>
        <v>0</v>
      </c>
      <c r="K326" s="78">
        <f>Inputs!G325</f>
        <v>0</v>
      </c>
      <c r="L326" s="78">
        <f t="shared" si="232"/>
        <v>0</v>
      </c>
      <c r="M326" s="78">
        <f>Inputs!H325</f>
        <v>0.73513275</v>
      </c>
      <c r="N326" s="78">
        <f>Inputs!I325</f>
        <v>1.1026993</v>
      </c>
      <c r="O326" s="78">
        <f>Inputs!J325</f>
        <v>0</v>
      </c>
      <c r="P326" s="83">
        <f>Inputs!K325</f>
        <v>0</v>
      </c>
      <c r="Q326" s="83">
        <f t="shared" si="243"/>
        <v>2.2884820499999998</v>
      </c>
      <c r="R326" s="83"/>
      <c r="S326" s="82">
        <v>521</v>
      </c>
      <c r="T326" s="78">
        <f t="shared" si="233"/>
        <v>0.80498886400000014</v>
      </c>
      <c r="U326" s="78">
        <f t="shared" si="234"/>
        <v>0</v>
      </c>
      <c r="V326" s="78">
        <f t="shared" si="235"/>
        <v>7.6588937999999995E-2</v>
      </c>
      <c r="W326" s="78">
        <f t="shared" si="236"/>
        <v>4.9779244800000001E-6</v>
      </c>
      <c r="X326" s="78">
        <f t="shared" si="237"/>
        <v>4.0151522000000002E-3</v>
      </c>
      <c r="Y326" s="78">
        <f t="shared" si="238"/>
        <v>3.6756637999999999E-3</v>
      </c>
      <c r="Z326" s="78">
        <f t="shared" si="239"/>
        <v>0</v>
      </c>
      <c r="AA326" s="78">
        <f t="shared" si="240"/>
        <v>5.7891700000000004E-2</v>
      </c>
      <c r="AB326" s="78">
        <f t="shared" si="241"/>
        <v>8.500000000000002E-2</v>
      </c>
      <c r="AC326" s="83">
        <f t="shared" si="242"/>
        <v>1.03216529592448</v>
      </c>
      <c r="AU326" s="103"/>
    </row>
    <row r="327" spans="6:47">
      <c r="F327" s="82">
        <v>535</v>
      </c>
      <c r="G327" s="78">
        <f>Inputs!C326</f>
        <v>4.3124409999999997</v>
      </c>
      <c r="H327" s="78">
        <f>Inputs!D326</f>
        <v>0</v>
      </c>
      <c r="I327" s="78">
        <f>Inputs!E326</f>
        <v>0</v>
      </c>
      <c r="J327" s="78">
        <f>Inputs!F326</f>
        <v>0</v>
      </c>
      <c r="K327" s="78">
        <f>Inputs!G326</f>
        <v>0</v>
      </c>
      <c r="L327" s="78">
        <f t="shared" si="232"/>
        <v>0</v>
      </c>
      <c r="M327" s="78">
        <f>Inputs!H326</f>
        <v>0</v>
      </c>
      <c r="N327" s="78">
        <f>Inputs!I326</f>
        <v>1.8378319000000001</v>
      </c>
      <c r="O327" s="78">
        <f>Inputs!J326</f>
        <v>0.91891590000000001</v>
      </c>
      <c r="P327" s="83">
        <f>Inputs!K326</f>
        <v>0</v>
      </c>
      <c r="Q327" s="83">
        <f t="shared" si="243"/>
        <v>7.0691888000000001</v>
      </c>
      <c r="R327" s="83"/>
      <c r="S327" s="82">
        <v>522</v>
      </c>
      <c r="T327" s="78">
        <f t="shared" si="233"/>
        <v>0.43584396800000003</v>
      </c>
      <c r="U327" s="78">
        <f t="shared" si="234"/>
        <v>1.34404397</v>
      </c>
      <c r="V327" s="78">
        <f t="shared" si="235"/>
        <v>4.6574361000000002E-2</v>
      </c>
      <c r="W327" s="78">
        <f t="shared" si="236"/>
        <v>0</v>
      </c>
      <c r="X327" s="78">
        <f t="shared" si="237"/>
        <v>0</v>
      </c>
      <c r="Y327" s="78">
        <f t="shared" si="238"/>
        <v>6.0035850000000005E-3</v>
      </c>
      <c r="Z327" s="78">
        <f t="shared" si="239"/>
        <v>0.14743495000000001</v>
      </c>
      <c r="AA327" s="78">
        <f t="shared" si="240"/>
        <v>0.1842937</v>
      </c>
      <c r="AB327" s="78">
        <f t="shared" si="241"/>
        <v>0.51000003400000005</v>
      </c>
      <c r="AC327" s="83">
        <f t="shared" si="242"/>
        <v>2.6741945679999999</v>
      </c>
      <c r="AU327" s="103"/>
    </row>
    <row r="328" spans="6:47">
      <c r="F328" s="82">
        <v>536</v>
      </c>
      <c r="G328" s="78">
        <f>Inputs!C327</f>
        <v>4.3124409999999997</v>
      </c>
      <c r="H328" s="78">
        <f>Inputs!D327</f>
        <v>0</v>
      </c>
      <c r="I328" s="78">
        <f>Inputs!E327</f>
        <v>0</v>
      </c>
      <c r="J328" s="78">
        <f>Inputs!F327</f>
        <v>0</v>
      </c>
      <c r="K328" s="78">
        <f>Inputs!G327</f>
        <v>0</v>
      </c>
      <c r="L328" s="78">
        <f t="shared" si="232"/>
        <v>0</v>
      </c>
      <c r="M328" s="78">
        <f>Inputs!H327</f>
        <v>0</v>
      </c>
      <c r="N328" s="78">
        <f>Inputs!I327</f>
        <v>1.8378319000000001</v>
      </c>
      <c r="O328" s="78">
        <f>Inputs!J327</f>
        <v>0.91891590000000001</v>
      </c>
      <c r="P328" s="83">
        <f>Inputs!K327</f>
        <v>0</v>
      </c>
      <c r="Q328" s="83">
        <f t="shared" si="243"/>
        <v>7.0691888000000001</v>
      </c>
      <c r="R328" s="83"/>
      <c r="S328" s="82">
        <v>523</v>
      </c>
      <c r="T328" s="78">
        <f t="shared" si="233"/>
        <v>0.61018153600000002</v>
      </c>
      <c r="U328" s="78">
        <f t="shared" si="234"/>
        <v>0</v>
      </c>
      <c r="V328" s="78">
        <f t="shared" si="235"/>
        <v>7.7623923600000005E-2</v>
      </c>
      <c r="W328" s="78">
        <f t="shared" si="236"/>
        <v>0</v>
      </c>
      <c r="X328" s="78">
        <f t="shared" si="237"/>
        <v>0</v>
      </c>
      <c r="Y328" s="78">
        <f t="shared" si="238"/>
        <v>6.0035850000000005E-3</v>
      </c>
      <c r="Z328" s="78">
        <f t="shared" si="239"/>
        <v>7.3717475000000005E-2</v>
      </c>
      <c r="AA328" s="78">
        <f t="shared" si="240"/>
        <v>9.2146850000000002E-2</v>
      </c>
      <c r="AB328" s="78">
        <f t="shared" si="241"/>
        <v>0.51000003400000005</v>
      </c>
      <c r="AC328" s="83">
        <f t="shared" si="242"/>
        <v>1.3696734036000002</v>
      </c>
      <c r="AU328" s="103"/>
    </row>
    <row r="329" spans="6:47">
      <c r="F329" s="82">
        <v>537</v>
      </c>
      <c r="G329" s="78">
        <f>Inputs!C328</f>
        <v>6.0374165</v>
      </c>
      <c r="H329" s="78">
        <f>Inputs!D328</f>
        <v>0.86248815000000001</v>
      </c>
      <c r="I329" s="78">
        <f>Inputs!E328</f>
        <v>0.20124722</v>
      </c>
      <c r="J329" s="78">
        <f>Inputs!F328</f>
        <v>0</v>
      </c>
      <c r="K329" s="78">
        <f>Inputs!G328</f>
        <v>0</v>
      </c>
      <c r="L329" s="78">
        <f t="shared" ref="L329:L392" si="244">W342+X342</f>
        <v>0</v>
      </c>
      <c r="M329" s="78">
        <f>Inputs!H328</f>
        <v>0</v>
      </c>
      <c r="N329" s="78">
        <f>Inputs!I328</f>
        <v>1.8378319000000001</v>
      </c>
      <c r="O329" s="78">
        <f>Inputs!J328</f>
        <v>0.91891590000000001</v>
      </c>
      <c r="P329" s="83">
        <f>Inputs!K328</f>
        <v>0.5</v>
      </c>
      <c r="Q329" s="83">
        <f t="shared" si="243"/>
        <v>10.35789967</v>
      </c>
      <c r="R329" s="83"/>
      <c r="S329" s="82">
        <v>524</v>
      </c>
      <c r="T329" s="78">
        <f t="shared" si="233"/>
        <v>0.60891659200000003</v>
      </c>
      <c r="U329" s="78">
        <f t="shared" si="234"/>
        <v>0</v>
      </c>
      <c r="V329" s="78">
        <f t="shared" si="235"/>
        <v>4.1399424000000004E-2</v>
      </c>
      <c r="W329" s="78">
        <f t="shared" si="236"/>
        <v>0</v>
      </c>
      <c r="X329" s="78">
        <f t="shared" si="237"/>
        <v>0</v>
      </c>
      <c r="Y329" s="78">
        <f t="shared" si="238"/>
        <v>0</v>
      </c>
      <c r="Z329" s="78">
        <f t="shared" si="239"/>
        <v>2.9507410000000005E-2</v>
      </c>
      <c r="AA329" s="78">
        <f t="shared" si="240"/>
        <v>2.9507410000000005E-2</v>
      </c>
      <c r="AB329" s="78">
        <f t="shared" si="241"/>
        <v>8.500000000000002E-2</v>
      </c>
      <c r="AC329" s="83">
        <f t="shared" si="242"/>
        <v>0.7943308360000001</v>
      </c>
      <c r="AU329" s="103"/>
    </row>
    <row r="330" spans="6:47">
      <c r="F330" s="82">
        <v>538</v>
      </c>
      <c r="G330" s="78">
        <f>Inputs!C329</f>
        <v>0</v>
      </c>
      <c r="H330" s="78">
        <f>Inputs!D329</f>
        <v>0.81936370000000003</v>
      </c>
      <c r="I330" s="78">
        <f>Inputs!E329</f>
        <v>0.19118484999999999</v>
      </c>
      <c r="J330" s="78">
        <f>Inputs!F329</f>
        <v>0</v>
      </c>
      <c r="K330" s="78">
        <f>Inputs!G329</f>
        <v>0</v>
      </c>
      <c r="L330" s="78">
        <f t="shared" si="244"/>
        <v>0</v>
      </c>
      <c r="M330" s="78">
        <f>Inputs!H329</f>
        <v>0</v>
      </c>
      <c r="N330" s="78">
        <f>Inputs!I329</f>
        <v>0.91891590000000001</v>
      </c>
      <c r="O330" s="78">
        <f>Inputs!J329</f>
        <v>0.36756638000000003</v>
      </c>
      <c r="P330" s="83">
        <f>Inputs!K329</f>
        <v>3.0000002000000001</v>
      </c>
      <c r="Q330" s="83">
        <f t="shared" si="243"/>
        <v>5.2970310300000003</v>
      </c>
      <c r="R330" s="83"/>
      <c r="S330" s="82">
        <v>525</v>
      </c>
      <c r="T330" s="78">
        <f t="shared" si="233"/>
        <v>0.79159156800000008</v>
      </c>
      <c r="U330" s="78">
        <f t="shared" si="234"/>
        <v>0</v>
      </c>
      <c r="V330" s="78">
        <f t="shared" si="235"/>
        <v>3.6224499600000001E-2</v>
      </c>
      <c r="W330" s="78">
        <f t="shared" si="236"/>
        <v>0</v>
      </c>
      <c r="X330" s="78">
        <f t="shared" si="237"/>
        <v>0</v>
      </c>
      <c r="Y330" s="78">
        <f t="shared" si="238"/>
        <v>0</v>
      </c>
      <c r="Z330" s="78">
        <f t="shared" si="239"/>
        <v>5.163797500000001E-2</v>
      </c>
      <c r="AA330" s="78">
        <f t="shared" si="240"/>
        <v>2.9507410000000005E-2</v>
      </c>
      <c r="AB330" s="78">
        <f t="shared" si="241"/>
        <v>8.500000000000002E-2</v>
      </c>
      <c r="AC330" s="83">
        <f t="shared" si="242"/>
        <v>0.99396145260000002</v>
      </c>
      <c r="AU330" s="103"/>
    </row>
    <row r="331" spans="6:47">
      <c r="F331" s="82">
        <v>539</v>
      </c>
      <c r="G331" s="78">
        <f>Inputs!C330</f>
        <v>4.7436850000000002</v>
      </c>
      <c r="H331" s="78">
        <f>Inputs!D330</f>
        <v>0</v>
      </c>
      <c r="I331" s="78">
        <f>Inputs!E330</f>
        <v>0.20124722</v>
      </c>
      <c r="J331" s="78">
        <f>Inputs!F330</f>
        <v>0</v>
      </c>
      <c r="K331" s="78">
        <f>Inputs!G330</f>
        <v>0</v>
      </c>
      <c r="L331" s="78">
        <f t="shared" si="244"/>
        <v>0</v>
      </c>
      <c r="M331" s="78">
        <f>Inputs!H330</f>
        <v>0</v>
      </c>
      <c r="N331" s="78">
        <f>Inputs!I330</f>
        <v>0.73513262999999995</v>
      </c>
      <c r="O331" s="78">
        <f>Inputs!J330</f>
        <v>0.18378316</v>
      </c>
      <c r="P331" s="83">
        <f>Inputs!K330</f>
        <v>3.0000002000000001</v>
      </c>
      <c r="Q331" s="83">
        <f t="shared" si="243"/>
        <v>8.8638482100000004</v>
      </c>
      <c r="R331" s="83"/>
      <c r="S331" s="82">
        <v>526</v>
      </c>
      <c r="T331" s="78">
        <f t="shared" si="233"/>
        <v>0.79159156800000008</v>
      </c>
      <c r="U331" s="78">
        <f t="shared" si="234"/>
        <v>0</v>
      </c>
      <c r="V331" s="78">
        <f t="shared" si="235"/>
        <v>3.6224499600000001E-2</v>
      </c>
      <c r="W331" s="78">
        <f t="shared" si="236"/>
        <v>0</v>
      </c>
      <c r="X331" s="78">
        <f t="shared" si="237"/>
        <v>0</v>
      </c>
      <c r="Y331" s="78">
        <f t="shared" si="238"/>
        <v>0</v>
      </c>
      <c r="Z331" s="78">
        <f t="shared" si="239"/>
        <v>5.163797500000001E-2</v>
      </c>
      <c r="AA331" s="78">
        <f t="shared" si="240"/>
        <v>2.9507410000000005E-2</v>
      </c>
      <c r="AB331" s="78">
        <f t="shared" si="241"/>
        <v>8.500000000000002E-2</v>
      </c>
      <c r="AC331" s="83">
        <f t="shared" si="242"/>
        <v>0.99396145260000002</v>
      </c>
      <c r="AU331" s="103"/>
    </row>
    <row r="332" spans="6:47">
      <c r="F332" s="82">
        <v>540</v>
      </c>
      <c r="G332" s="78">
        <f>Inputs!C331</f>
        <v>4.7436850000000002</v>
      </c>
      <c r="H332" s="78">
        <f>Inputs!D331</f>
        <v>0</v>
      </c>
      <c r="I332" s="78">
        <f>Inputs!E331</f>
        <v>0.20124722</v>
      </c>
      <c r="J332" s="78">
        <f>Inputs!F331</f>
        <v>0</v>
      </c>
      <c r="K332" s="78">
        <f>Inputs!G331</f>
        <v>0</v>
      </c>
      <c r="L332" s="78">
        <f t="shared" si="244"/>
        <v>0</v>
      </c>
      <c r="M332" s="78">
        <f>Inputs!H331</f>
        <v>0</v>
      </c>
      <c r="N332" s="78">
        <f>Inputs!I331</f>
        <v>0.73513262999999995</v>
      </c>
      <c r="O332" s="78">
        <f>Inputs!J331</f>
        <v>0.18378316</v>
      </c>
      <c r="P332" s="83">
        <f>Inputs!K331</f>
        <v>3.0000002000000001</v>
      </c>
      <c r="Q332" s="83">
        <f t="shared" si="243"/>
        <v>8.8638482100000004</v>
      </c>
      <c r="R332" s="83"/>
      <c r="S332" s="82">
        <v>527</v>
      </c>
      <c r="T332" s="78">
        <f t="shared" si="233"/>
        <v>1.159183952</v>
      </c>
      <c r="U332" s="78">
        <f t="shared" si="234"/>
        <v>0.50633796200000003</v>
      </c>
      <c r="V332" s="78">
        <f t="shared" si="235"/>
        <v>0.14748544799999999</v>
      </c>
      <c r="W332" s="78">
        <f t="shared" si="236"/>
        <v>2.7911816E-5</v>
      </c>
      <c r="X332" s="78">
        <f t="shared" si="237"/>
        <v>2.2513444000000001E-2</v>
      </c>
      <c r="Y332" s="78">
        <f t="shared" si="238"/>
        <v>1.8010753000000001E-2</v>
      </c>
      <c r="Z332" s="78">
        <f t="shared" si="239"/>
        <v>0.13232388500000003</v>
      </c>
      <c r="AA332" s="78">
        <f t="shared" si="240"/>
        <v>0.17367511000000002</v>
      </c>
      <c r="AB332" s="78">
        <f t="shared" si="241"/>
        <v>0.51000003400000005</v>
      </c>
      <c r="AC332" s="83">
        <f t="shared" si="242"/>
        <v>2.6695584998160005</v>
      </c>
      <c r="AU332" s="103"/>
    </row>
    <row r="333" spans="6:47">
      <c r="F333" s="82">
        <v>541</v>
      </c>
      <c r="G333" s="78">
        <f>Inputs!C332</f>
        <v>7.4461469999999998</v>
      </c>
      <c r="H333" s="78">
        <f>Inputs!D332</f>
        <v>1.5524785999999999</v>
      </c>
      <c r="I333" s="78">
        <f>Inputs!E332</f>
        <v>0.1724976</v>
      </c>
      <c r="J333" s="78">
        <f>Inputs!F332</f>
        <v>0</v>
      </c>
      <c r="K333" s="78">
        <f>Inputs!G332</f>
        <v>0</v>
      </c>
      <c r="L333" s="78">
        <f t="shared" si="244"/>
        <v>0</v>
      </c>
      <c r="M333" s="78">
        <f>Inputs!H332</f>
        <v>0.73513275</v>
      </c>
      <c r="N333" s="78">
        <f>Inputs!I332</f>
        <v>1.4702653000000001</v>
      </c>
      <c r="O333" s="78">
        <f>Inputs!J332</f>
        <v>0.91891590000000001</v>
      </c>
      <c r="P333" s="83">
        <f>Inputs!K332</f>
        <v>3.0000002000000001</v>
      </c>
      <c r="Q333" s="83">
        <f t="shared" si="243"/>
        <v>15.29543735</v>
      </c>
      <c r="R333" s="83"/>
      <c r="S333" s="82">
        <v>528</v>
      </c>
      <c r="T333" s="78">
        <f t="shared" si="233"/>
        <v>0.98064888000000006</v>
      </c>
      <c r="U333" s="78">
        <f t="shared" si="234"/>
        <v>0.28958034599999999</v>
      </c>
      <c r="V333" s="78">
        <f t="shared" si="235"/>
        <v>2.0699712000000002E-2</v>
      </c>
      <c r="W333" s="78">
        <f t="shared" si="236"/>
        <v>2.7342187200000002E-4</v>
      </c>
      <c r="X333" s="78">
        <f t="shared" si="237"/>
        <v>0.22053982000000003</v>
      </c>
      <c r="Y333" s="78">
        <f t="shared" si="238"/>
        <v>0.23156680999999998</v>
      </c>
      <c r="Z333" s="78">
        <f t="shared" si="239"/>
        <v>0.37330960000000002</v>
      </c>
      <c r="AA333" s="78">
        <f t="shared" si="240"/>
        <v>8.9727030000000013E-2</v>
      </c>
      <c r="AB333" s="78">
        <f t="shared" si="241"/>
        <v>8.500000000000002E-2</v>
      </c>
      <c r="AC333" s="83">
        <f t="shared" si="242"/>
        <v>2.2913456198720001</v>
      </c>
      <c r="AU333" s="103"/>
    </row>
    <row r="334" spans="6:47">
      <c r="F334" s="82">
        <v>542</v>
      </c>
      <c r="G334" s="78">
        <f>Inputs!C333</f>
        <v>4.7436850000000002</v>
      </c>
      <c r="H334" s="78">
        <f>Inputs!D333</f>
        <v>0</v>
      </c>
      <c r="I334" s="78">
        <f>Inputs!E333</f>
        <v>0.10062361</v>
      </c>
      <c r="J334" s="78">
        <f>Inputs!F333</f>
        <v>2.0506642999999999E-4</v>
      </c>
      <c r="K334" s="78">
        <f>Inputs!G333</f>
        <v>2.6464777000000002</v>
      </c>
      <c r="L334" s="78">
        <f t="shared" si="244"/>
        <v>2.6497587628800001E-2</v>
      </c>
      <c r="M334" s="78">
        <f>Inputs!H333</f>
        <v>7.3513273999999997</v>
      </c>
      <c r="N334" s="78">
        <f>Inputs!I333</f>
        <v>4.9008855999999996</v>
      </c>
      <c r="O334" s="78">
        <f>Inputs!J333</f>
        <v>2.5525448000000002</v>
      </c>
      <c r="P334" s="83">
        <f>Inputs!K333</f>
        <v>3.0000002000000001</v>
      </c>
      <c r="Q334" s="83">
        <f t="shared" si="243"/>
        <v>25.295749376429999</v>
      </c>
      <c r="R334" s="83"/>
      <c r="S334" s="82">
        <v>529</v>
      </c>
      <c r="T334" s="78">
        <f t="shared" si="233"/>
        <v>0.77158176000000001</v>
      </c>
      <c r="U334" s="78">
        <f t="shared" si="234"/>
        <v>0</v>
      </c>
      <c r="V334" s="78">
        <f t="shared" si="235"/>
        <v>1.940598072E-2</v>
      </c>
      <c r="W334" s="78">
        <f t="shared" si="236"/>
        <v>0</v>
      </c>
      <c r="X334" s="78">
        <f t="shared" si="237"/>
        <v>0</v>
      </c>
      <c r="Y334" s="78">
        <f t="shared" si="238"/>
        <v>0</v>
      </c>
      <c r="Z334" s="78">
        <f t="shared" si="239"/>
        <v>0</v>
      </c>
      <c r="AA334" s="78">
        <f t="shared" si="240"/>
        <v>0.29979630000000002</v>
      </c>
      <c r="AB334" s="78">
        <f t="shared" si="241"/>
        <v>0.51000003400000005</v>
      </c>
      <c r="AC334" s="83">
        <f t="shared" si="242"/>
        <v>1.6007840747199999</v>
      </c>
      <c r="AU334" s="103"/>
    </row>
    <row r="335" spans="6:47">
      <c r="F335" s="82">
        <v>543</v>
      </c>
      <c r="G335" s="78">
        <f>Inputs!C334</f>
        <v>4.7436850000000002</v>
      </c>
      <c r="H335" s="78">
        <f>Inputs!D334</f>
        <v>0</v>
      </c>
      <c r="I335" s="78">
        <f>Inputs!E334</f>
        <v>0.10062361</v>
      </c>
      <c r="J335" s="78">
        <f>Inputs!F334</f>
        <v>2.0506642999999999E-4</v>
      </c>
      <c r="K335" s="78">
        <f>Inputs!G334</f>
        <v>2.6464777000000002</v>
      </c>
      <c r="L335" s="78">
        <f t="shared" si="244"/>
        <v>2.6497587628800001E-2</v>
      </c>
      <c r="M335" s="78">
        <f>Inputs!H334</f>
        <v>7.3513273999999997</v>
      </c>
      <c r="N335" s="78">
        <f>Inputs!I334</f>
        <v>3.2672569999999999</v>
      </c>
      <c r="O335" s="78">
        <f>Inputs!J334</f>
        <v>2.5525448000000002</v>
      </c>
      <c r="P335" s="83">
        <f>Inputs!K334</f>
        <v>3.0000002000000001</v>
      </c>
      <c r="Q335" s="83">
        <f t="shared" si="243"/>
        <v>23.662120776430001</v>
      </c>
      <c r="R335" s="83"/>
      <c r="S335" s="82">
        <v>530</v>
      </c>
      <c r="T335" s="78">
        <f t="shared" si="233"/>
        <v>1.07871392</v>
      </c>
      <c r="U335" s="78">
        <f t="shared" si="234"/>
        <v>0.28958034599999999</v>
      </c>
      <c r="V335" s="78">
        <f t="shared" si="235"/>
        <v>2.0699712000000002E-2</v>
      </c>
      <c r="W335" s="78">
        <f t="shared" si="236"/>
        <v>4.2722169600000002E-4</v>
      </c>
      <c r="X335" s="78">
        <f t="shared" si="237"/>
        <v>0.34459347000000001</v>
      </c>
      <c r="Y335" s="78">
        <f t="shared" si="238"/>
        <v>0.20583715000000002</v>
      </c>
      <c r="Z335" s="78">
        <f t="shared" si="239"/>
        <v>0.55996430000000008</v>
      </c>
      <c r="AA335" s="78">
        <f t="shared" si="240"/>
        <v>0.19066995000000003</v>
      </c>
      <c r="AB335" s="78">
        <f t="shared" si="241"/>
        <v>8.500000000000002E-2</v>
      </c>
      <c r="AC335" s="83">
        <f t="shared" si="242"/>
        <v>2.775486069696</v>
      </c>
      <c r="AU335" s="103"/>
    </row>
    <row r="336" spans="6:47">
      <c r="F336" s="82">
        <v>544</v>
      </c>
      <c r="G336" s="78">
        <f>Inputs!C335</f>
        <v>14.087304</v>
      </c>
      <c r="H336" s="78">
        <f>Inputs!D335</f>
        <v>6.3249124999999999</v>
      </c>
      <c r="I336" s="78">
        <f>Inputs!E335</f>
        <v>0.45999362999999999</v>
      </c>
      <c r="J336" s="78">
        <f>Inputs!F335</f>
        <v>1.1867271E-5</v>
      </c>
      <c r="K336" s="78">
        <f>Inputs!G335</f>
        <v>0.15315266999999999</v>
      </c>
      <c r="L336" s="78">
        <f t="shared" si="244"/>
        <v>1.5334254633600003E-3</v>
      </c>
      <c r="M336" s="78">
        <f>Inputs!H335</f>
        <v>0.73513275</v>
      </c>
      <c r="N336" s="78">
        <f>Inputs!I335</f>
        <v>1.4702655</v>
      </c>
      <c r="O336" s="78">
        <f>Inputs!J335</f>
        <v>0.91891586999999997</v>
      </c>
      <c r="P336" s="83">
        <f>Inputs!K335</f>
        <v>0.5</v>
      </c>
      <c r="Q336" s="83">
        <f t="shared" si="243"/>
        <v>24.649688787271</v>
      </c>
      <c r="R336" s="83"/>
      <c r="S336" s="82">
        <v>531</v>
      </c>
      <c r="T336" s="78">
        <f t="shared" ref="T336:T399" si="245">($C$2*G323*$B$5)+($C$2*G323*$C$5)</f>
        <v>0.77158176000000001</v>
      </c>
      <c r="U336" s="78">
        <f t="shared" si="234"/>
        <v>0</v>
      </c>
      <c r="V336" s="78">
        <f t="shared" si="235"/>
        <v>2.91089772E-2</v>
      </c>
      <c r="W336" s="78">
        <f t="shared" si="236"/>
        <v>0</v>
      </c>
      <c r="X336" s="78">
        <f t="shared" si="237"/>
        <v>0</v>
      </c>
      <c r="Y336" s="78">
        <f t="shared" si="238"/>
        <v>0</v>
      </c>
      <c r="Z336" s="78">
        <f t="shared" si="239"/>
        <v>0</v>
      </c>
      <c r="AA336" s="78">
        <f t="shared" si="240"/>
        <v>0.10337803000000001</v>
      </c>
      <c r="AB336" s="78">
        <f t="shared" si="241"/>
        <v>0.51000003400000005</v>
      </c>
      <c r="AC336" s="83">
        <f t="shared" si="242"/>
        <v>1.4140688012</v>
      </c>
      <c r="AU336" s="103"/>
    </row>
    <row r="337" spans="6:47">
      <c r="F337" s="82">
        <v>545</v>
      </c>
      <c r="G337" s="78">
        <f>Inputs!C336</f>
        <v>6.986154</v>
      </c>
      <c r="H337" s="78">
        <f>Inputs!D336</f>
        <v>3.9782267</v>
      </c>
      <c r="I337" s="78">
        <f>Inputs!E336</f>
        <v>0.82276139999999998</v>
      </c>
      <c r="J337" s="78">
        <f>Inputs!F336</f>
        <v>1.7302479E-3</v>
      </c>
      <c r="K337" s="78">
        <f>Inputs!G336</f>
        <v>22.329657000000001</v>
      </c>
      <c r="L337" s="78">
        <f t="shared" si="244"/>
        <v>0.22357340966400002</v>
      </c>
      <c r="M337" s="78">
        <f>Inputs!H336</f>
        <v>0</v>
      </c>
      <c r="N337" s="78">
        <f>Inputs!I336</f>
        <v>39.697166000000003</v>
      </c>
      <c r="O337" s="78">
        <f>Inputs!J336</f>
        <v>46.313366000000002</v>
      </c>
      <c r="P337" s="83">
        <f>Inputs!K336</f>
        <v>0.5</v>
      </c>
      <c r="Q337" s="83">
        <f t="shared" si="243"/>
        <v>120.62906134790001</v>
      </c>
      <c r="R337" s="83"/>
      <c r="S337" s="82">
        <v>532</v>
      </c>
      <c r="T337" s="78">
        <f t="shared" si="245"/>
        <v>0.93148719999999985</v>
      </c>
      <c r="U337" s="78">
        <f t="shared" si="234"/>
        <v>1.3562626180000001</v>
      </c>
      <c r="V337" s="78">
        <f t="shared" si="235"/>
        <v>0.14748544799999999</v>
      </c>
      <c r="W337" s="78">
        <f t="shared" si="236"/>
        <v>1.6462280000000001E-4</v>
      </c>
      <c r="X337" s="78">
        <f t="shared" si="237"/>
        <v>0.13278337000000001</v>
      </c>
      <c r="Y337" s="78">
        <f t="shared" si="238"/>
        <v>0.10327594000000001</v>
      </c>
      <c r="Z337" s="78">
        <f t="shared" si="239"/>
        <v>0.13232388500000003</v>
      </c>
      <c r="AA337" s="78">
        <f t="shared" si="240"/>
        <v>0.17367511000000002</v>
      </c>
      <c r="AB337" s="78">
        <f t="shared" si="241"/>
        <v>0.51000003400000005</v>
      </c>
      <c r="AC337" s="83">
        <f t="shared" si="242"/>
        <v>3.4874582277999995</v>
      </c>
      <c r="AU337" s="103"/>
    </row>
    <row r="338" spans="6:47">
      <c r="F338" s="82">
        <v>546</v>
      </c>
      <c r="G338" s="78">
        <f>Inputs!C337</f>
        <v>13.972308</v>
      </c>
      <c r="H338" s="78">
        <f>Inputs!D337</f>
        <v>5.3043016999999999</v>
      </c>
      <c r="I338" s="78">
        <f>Inputs!E337</f>
        <v>0.66849360000000002</v>
      </c>
      <c r="J338" s="78">
        <f>Inputs!F337</f>
        <v>1.7302479E-3</v>
      </c>
      <c r="K338" s="78">
        <f>Inputs!G337</f>
        <v>22.329657000000001</v>
      </c>
      <c r="L338" s="78">
        <f t="shared" si="244"/>
        <v>0.22357340966400002</v>
      </c>
      <c r="M338" s="78">
        <f>Inputs!H337</f>
        <v>0</v>
      </c>
      <c r="N338" s="78">
        <f>Inputs!I337</f>
        <v>39.697166000000003</v>
      </c>
      <c r="O338" s="78">
        <f>Inputs!J337</f>
        <v>46.313366000000002</v>
      </c>
      <c r="P338" s="83">
        <f>Inputs!K337</f>
        <v>0.5</v>
      </c>
      <c r="Q338" s="83">
        <f t="shared" si="243"/>
        <v>128.78702254789999</v>
      </c>
      <c r="R338" s="83"/>
      <c r="S338" s="82">
        <v>533</v>
      </c>
      <c r="T338" s="78">
        <f t="shared" si="245"/>
        <v>0</v>
      </c>
      <c r="U338" s="78">
        <f t="shared" si="234"/>
        <v>0</v>
      </c>
      <c r="V338" s="78">
        <f t="shared" si="235"/>
        <v>8.1116999999999995E-2</v>
      </c>
      <c r="W338" s="78">
        <f t="shared" si="236"/>
        <v>0</v>
      </c>
      <c r="X338" s="78">
        <f t="shared" si="237"/>
        <v>0</v>
      </c>
      <c r="Y338" s="78">
        <f t="shared" si="238"/>
        <v>0.18378317</v>
      </c>
      <c r="Z338" s="78">
        <f t="shared" si="239"/>
        <v>0.91891584999999998</v>
      </c>
      <c r="AA338" s="78">
        <f t="shared" si="240"/>
        <v>0</v>
      </c>
      <c r="AB338" s="78">
        <f t="shared" si="241"/>
        <v>0</v>
      </c>
      <c r="AC338" s="83">
        <f t="shared" si="242"/>
        <v>1.1838160200000001</v>
      </c>
      <c r="AU338" s="103"/>
    </row>
    <row r="339" spans="6:47">
      <c r="F339" s="82">
        <v>547</v>
      </c>
      <c r="G339" s="78">
        <f>Inputs!C338</f>
        <v>0</v>
      </c>
      <c r="H339" s="78">
        <f>Inputs!D338</f>
        <v>0</v>
      </c>
      <c r="I339" s="78">
        <f>Inputs!E338</f>
        <v>0.94873697000000001</v>
      </c>
      <c r="J339" s="78">
        <f>Inputs!F338</f>
        <v>0</v>
      </c>
      <c r="K339" s="78">
        <f>Inputs!G338</f>
        <v>0</v>
      </c>
      <c r="L339" s="78">
        <f t="shared" si="244"/>
        <v>0</v>
      </c>
      <c r="M339" s="78">
        <f>Inputs!H338</f>
        <v>0</v>
      </c>
      <c r="N339" s="78">
        <f>Inputs!I338</f>
        <v>8.1681410000000003</v>
      </c>
      <c r="O339" s="78">
        <f>Inputs!J338</f>
        <v>0</v>
      </c>
      <c r="P339" s="83">
        <f>Inputs!K338</f>
        <v>3.0000002000000001</v>
      </c>
      <c r="Q339" s="83">
        <f t="shared" si="243"/>
        <v>12.116878170000001</v>
      </c>
      <c r="R339" s="83"/>
      <c r="S339" s="82">
        <v>534</v>
      </c>
      <c r="T339" s="78">
        <f t="shared" si="245"/>
        <v>0</v>
      </c>
      <c r="U339" s="78">
        <f t="shared" si="234"/>
        <v>0</v>
      </c>
      <c r="V339" s="78">
        <f t="shared" si="235"/>
        <v>8.1116999999999995E-2</v>
      </c>
      <c r="W339" s="78">
        <f t="shared" si="236"/>
        <v>0</v>
      </c>
      <c r="X339" s="78">
        <f t="shared" si="237"/>
        <v>0</v>
      </c>
      <c r="Y339" s="78">
        <f t="shared" si="238"/>
        <v>7.3513275000000001E-3</v>
      </c>
      <c r="Z339" s="78">
        <f t="shared" si="239"/>
        <v>5.5134965000000015E-2</v>
      </c>
      <c r="AA339" s="78">
        <f t="shared" si="240"/>
        <v>0</v>
      </c>
      <c r="AB339" s="78">
        <f t="shared" si="241"/>
        <v>0</v>
      </c>
      <c r="AC339" s="83">
        <f t="shared" si="242"/>
        <v>0.14360329250000001</v>
      </c>
      <c r="AU339" s="103"/>
    </row>
    <row r="340" spans="6:47">
      <c r="F340" s="82">
        <v>548</v>
      </c>
      <c r="G340" s="78">
        <f>Inputs!C339</f>
        <v>0</v>
      </c>
      <c r="H340" s="78">
        <f>Inputs!D339</f>
        <v>0</v>
      </c>
      <c r="I340" s="78">
        <f>Inputs!E339</f>
        <v>0.47436847999999998</v>
      </c>
      <c r="J340" s="78">
        <f>Inputs!F339</f>
        <v>0</v>
      </c>
      <c r="K340" s="78">
        <f>Inputs!G339</f>
        <v>0</v>
      </c>
      <c r="L340" s="78">
        <f t="shared" si="244"/>
        <v>0</v>
      </c>
      <c r="M340" s="78">
        <f>Inputs!H339</f>
        <v>9.1891580000000008</v>
      </c>
      <c r="N340" s="78">
        <f>Inputs!I339</f>
        <v>18.378316999999999</v>
      </c>
      <c r="O340" s="78">
        <f>Inputs!J339</f>
        <v>0</v>
      </c>
      <c r="P340" s="83">
        <f>Inputs!K339</f>
        <v>0</v>
      </c>
      <c r="Q340" s="83">
        <f t="shared" si="243"/>
        <v>28.041843480000001</v>
      </c>
      <c r="R340" s="83"/>
      <c r="S340" s="82">
        <v>535</v>
      </c>
      <c r="T340" s="78">
        <f t="shared" si="245"/>
        <v>0.68999056000000003</v>
      </c>
      <c r="U340" s="78">
        <f t="shared" si="234"/>
        <v>0</v>
      </c>
      <c r="V340" s="78">
        <f t="shared" si="235"/>
        <v>0</v>
      </c>
      <c r="W340" s="78">
        <f t="shared" si="236"/>
        <v>0</v>
      </c>
      <c r="X340" s="78">
        <f t="shared" si="237"/>
        <v>0</v>
      </c>
      <c r="Y340" s="78">
        <f t="shared" si="238"/>
        <v>0</v>
      </c>
      <c r="Z340" s="78">
        <f t="shared" si="239"/>
        <v>9.1891594999999993E-2</v>
      </c>
      <c r="AA340" s="78">
        <f t="shared" si="240"/>
        <v>9.1891589999999995E-2</v>
      </c>
      <c r="AB340" s="78">
        <f t="shared" si="241"/>
        <v>0</v>
      </c>
      <c r="AC340" s="83">
        <f t="shared" si="242"/>
        <v>0.87377374500000005</v>
      </c>
      <c r="AU340" s="103"/>
    </row>
    <row r="341" spans="6:47">
      <c r="F341" s="82">
        <v>549</v>
      </c>
      <c r="G341" s="78">
        <f>Inputs!C340</f>
        <v>5.1749289999999997</v>
      </c>
      <c r="H341" s="78">
        <f>Inputs!D340</f>
        <v>0</v>
      </c>
      <c r="I341" s="78">
        <f>Inputs!E340</f>
        <v>0</v>
      </c>
      <c r="J341" s="78">
        <f>Inputs!F340</f>
        <v>0</v>
      </c>
      <c r="K341" s="78">
        <f>Inputs!G340</f>
        <v>0</v>
      </c>
      <c r="L341" s="78">
        <f t="shared" si="244"/>
        <v>0</v>
      </c>
      <c r="M341" s="78">
        <f>Inputs!H340</f>
        <v>0</v>
      </c>
      <c r="N341" s="78">
        <f>Inputs!I340</f>
        <v>1.8378319000000001</v>
      </c>
      <c r="O341" s="78">
        <f>Inputs!J340</f>
        <v>0.91891590000000001</v>
      </c>
      <c r="P341" s="83">
        <f>Inputs!K340</f>
        <v>0</v>
      </c>
      <c r="Q341" s="83">
        <f t="shared" si="243"/>
        <v>7.9316768</v>
      </c>
      <c r="R341" s="83"/>
      <c r="S341" s="82">
        <v>536</v>
      </c>
      <c r="T341" s="78">
        <f t="shared" si="245"/>
        <v>0.68999056000000003</v>
      </c>
      <c r="U341" s="78">
        <f t="shared" si="234"/>
        <v>0</v>
      </c>
      <c r="V341" s="78">
        <f t="shared" si="235"/>
        <v>0</v>
      </c>
      <c r="W341" s="78">
        <f t="shared" si="236"/>
        <v>0</v>
      </c>
      <c r="X341" s="78">
        <f t="shared" si="237"/>
        <v>0</v>
      </c>
      <c r="Y341" s="78">
        <f t="shared" si="238"/>
        <v>0</v>
      </c>
      <c r="Z341" s="78">
        <f t="shared" si="239"/>
        <v>9.1891594999999993E-2</v>
      </c>
      <c r="AA341" s="78">
        <f t="shared" si="240"/>
        <v>9.1891589999999995E-2</v>
      </c>
      <c r="AB341" s="78">
        <f t="shared" si="241"/>
        <v>0</v>
      </c>
      <c r="AC341" s="83">
        <f t="shared" si="242"/>
        <v>0.87377374500000005</v>
      </c>
      <c r="AU341" s="103"/>
    </row>
    <row r="342" spans="6:47">
      <c r="F342" s="82">
        <v>550</v>
      </c>
      <c r="G342" s="78">
        <f>Inputs!C341</f>
        <v>5.1749289999999997</v>
      </c>
      <c r="H342" s="78">
        <f>Inputs!D341</f>
        <v>0</v>
      </c>
      <c r="I342" s="78">
        <f>Inputs!E341</f>
        <v>0</v>
      </c>
      <c r="J342" s="78">
        <f>Inputs!F341</f>
        <v>0</v>
      </c>
      <c r="K342" s="78">
        <f>Inputs!G341</f>
        <v>0</v>
      </c>
      <c r="L342" s="78">
        <f t="shared" si="244"/>
        <v>0</v>
      </c>
      <c r="M342" s="78">
        <f>Inputs!H341</f>
        <v>0</v>
      </c>
      <c r="N342" s="78">
        <f>Inputs!I341</f>
        <v>0</v>
      </c>
      <c r="O342" s="78">
        <f>Inputs!J341</f>
        <v>0</v>
      </c>
      <c r="P342" s="83">
        <f>Inputs!K341</f>
        <v>0</v>
      </c>
      <c r="Q342" s="83">
        <f t="shared" si="243"/>
        <v>5.1749289999999997</v>
      </c>
      <c r="R342" s="83"/>
      <c r="S342" s="82">
        <v>537</v>
      </c>
      <c r="T342" s="78">
        <f t="shared" si="245"/>
        <v>0.96598664000000012</v>
      </c>
      <c r="U342" s="78">
        <f t="shared" ref="U342:U405" si="246">($C$2*H329*$B$6)+($C$2*H329*$C$6)</f>
        <v>0.14662298550000002</v>
      </c>
      <c r="V342" s="78">
        <f t="shared" ref="V342:V405" si="247">($C$2*I329*$B$7)+($C$2*I329*$C$7)</f>
        <v>3.6224499600000001E-2</v>
      </c>
      <c r="W342" s="78">
        <f t="shared" ref="W342:W405" si="248">($C$2*J329*$B$8)+($C$2*J329*$C$8)+($C$2*J329*$D$8)</f>
        <v>0</v>
      </c>
      <c r="X342" s="78">
        <f t="shared" ref="X342:X405" si="249">($C$2*K329*$B$9)+($C$2*K329*$C$9)+($C$2*K329*$D$9)</f>
        <v>0</v>
      </c>
      <c r="Y342" s="78">
        <f t="shared" ref="Y342:Y405" si="250">($C$2*M329*$B$10)+($C$2*M329*$C$10)+($C$2*M329*$D$10)</f>
        <v>0</v>
      </c>
      <c r="Z342" s="78">
        <f t="shared" ref="Z342:Z405" si="251">($C$2*N329*$B$11)+($C$2*N329*$C$11)+($C$2*N329*$D$11)</f>
        <v>9.1891594999999993E-2</v>
      </c>
      <c r="AA342" s="78">
        <f t="shared" ref="AA342:AA405" si="252">($C$2*O329*$B$12)+($C$2*O329*$C$12)+($C$2*O329*$D$12)</f>
        <v>9.1891589999999995E-2</v>
      </c>
      <c r="AB342" s="78">
        <f t="shared" ref="AB342:AB405" si="253">($C$2*P329*$B$13)+($C$2*P329*$C$13)</f>
        <v>8.500000000000002E-2</v>
      </c>
      <c r="AC342" s="83">
        <f t="shared" ref="AC342:AC405" si="254">SUM(T342,U342,V342,W342,X342,Y342,Z342,AA342,AB342)</f>
        <v>1.4176173101000002</v>
      </c>
      <c r="AU342" s="103"/>
    </row>
    <row r="343" spans="6:47">
      <c r="F343" s="82">
        <v>551</v>
      </c>
      <c r="G343" s="78">
        <f>Inputs!C342</f>
        <v>6.0374165</v>
      </c>
      <c r="H343" s="78">
        <f>Inputs!D342</f>
        <v>1.7249763</v>
      </c>
      <c r="I343" s="78">
        <f>Inputs!E342</f>
        <v>0.2299968</v>
      </c>
      <c r="J343" s="78">
        <f>Inputs!F342</f>
        <v>0</v>
      </c>
      <c r="K343" s="78">
        <f>Inputs!G342</f>
        <v>0</v>
      </c>
      <c r="L343" s="78">
        <f t="shared" si="244"/>
        <v>0</v>
      </c>
      <c r="M343" s="78">
        <f>Inputs!H342</f>
        <v>0</v>
      </c>
      <c r="N343" s="78">
        <f>Inputs!I342</f>
        <v>1.8378319000000001</v>
      </c>
      <c r="O343" s="78">
        <f>Inputs!J342</f>
        <v>0.91891590000000001</v>
      </c>
      <c r="P343" s="83">
        <f>Inputs!K342</f>
        <v>0.5</v>
      </c>
      <c r="Q343" s="83">
        <f t="shared" si="243"/>
        <v>11.2491374</v>
      </c>
      <c r="R343" s="83"/>
      <c r="S343" s="82">
        <v>538</v>
      </c>
      <c r="T343" s="78">
        <f t="shared" si="245"/>
        <v>0</v>
      </c>
      <c r="U343" s="78">
        <f t="shared" si="246"/>
        <v>0.13929182900000003</v>
      </c>
      <c r="V343" s="78">
        <f t="shared" si="247"/>
        <v>3.4413273000000001E-2</v>
      </c>
      <c r="W343" s="78">
        <f t="shared" si="248"/>
        <v>0</v>
      </c>
      <c r="X343" s="78">
        <f t="shared" si="249"/>
        <v>0</v>
      </c>
      <c r="Y343" s="78">
        <f t="shared" si="250"/>
        <v>0</v>
      </c>
      <c r="Z343" s="78">
        <f t="shared" si="251"/>
        <v>4.5945794999999998E-2</v>
      </c>
      <c r="AA343" s="78">
        <f t="shared" si="252"/>
        <v>3.6756638000000008E-2</v>
      </c>
      <c r="AB343" s="78">
        <f t="shared" si="253"/>
        <v>0.51000003400000005</v>
      </c>
      <c r="AC343" s="83">
        <f t="shared" si="254"/>
        <v>0.76640756900000007</v>
      </c>
      <c r="AU343" s="103"/>
    </row>
    <row r="344" spans="6:47">
      <c r="F344" s="82">
        <v>552</v>
      </c>
      <c r="G344" s="78">
        <f>Inputs!C343</f>
        <v>5.433675</v>
      </c>
      <c r="H344" s="78">
        <f>Inputs!D343</f>
        <v>1.4662298</v>
      </c>
      <c r="I344" s="78">
        <f>Inputs!E343</f>
        <v>0.2299968</v>
      </c>
      <c r="J344" s="78">
        <f>Inputs!F343</f>
        <v>0</v>
      </c>
      <c r="K344" s="78">
        <f>Inputs!G343</f>
        <v>0</v>
      </c>
      <c r="L344" s="78">
        <f t="shared" si="244"/>
        <v>0</v>
      </c>
      <c r="M344" s="78">
        <f>Inputs!H343</f>
        <v>0</v>
      </c>
      <c r="N344" s="78">
        <f>Inputs!I343</f>
        <v>0</v>
      </c>
      <c r="O344" s="78">
        <f>Inputs!J343</f>
        <v>0</v>
      </c>
      <c r="P344" s="83">
        <f>Inputs!K343</f>
        <v>3.0000002000000001</v>
      </c>
      <c r="Q344" s="83">
        <f t="shared" si="243"/>
        <v>10.129901800000001</v>
      </c>
      <c r="R344" s="83"/>
      <c r="S344" s="82">
        <v>539</v>
      </c>
      <c r="T344" s="78">
        <f t="shared" si="245"/>
        <v>0.75898960000000004</v>
      </c>
      <c r="U344" s="78">
        <f t="shared" si="246"/>
        <v>0</v>
      </c>
      <c r="V344" s="78">
        <f t="shared" si="247"/>
        <v>3.6224499600000001E-2</v>
      </c>
      <c r="W344" s="78">
        <f t="shared" si="248"/>
        <v>0</v>
      </c>
      <c r="X344" s="78">
        <f t="shared" si="249"/>
        <v>0</v>
      </c>
      <c r="Y344" s="78">
        <f t="shared" si="250"/>
        <v>0</v>
      </c>
      <c r="Z344" s="78">
        <f t="shared" si="251"/>
        <v>3.6756631499999998E-2</v>
      </c>
      <c r="AA344" s="78">
        <f t="shared" si="252"/>
        <v>1.8378316000000002E-2</v>
      </c>
      <c r="AB344" s="78">
        <f t="shared" si="253"/>
        <v>0.51000003400000005</v>
      </c>
      <c r="AC344" s="83">
        <f t="shared" si="254"/>
        <v>1.3603490810999999</v>
      </c>
      <c r="AU344" s="103"/>
    </row>
    <row r="345" spans="6:47">
      <c r="F345" s="82">
        <v>553</v>
      </c>
      <c r="G345" s="78">
        <f>Inputs!C344</f>
        <v>5.3186764999999996</v>
      </c>
      <c r="H345" s="78">
        <f>Inputs!D344</f>
        <v>0</v>
      </c>
      <c r="I345" s="78">
        <f>Inputs!E344</f>
        <v>0.2299968</v>
      </c>
      <c r="J345" s="78">
        <f>Inputs!F344</f>
        <v>0</v>
      </c>
      <c r="K345" s="78">
        <f>Inputs!G344</f>
        <v>0</v>
      </c>
      <c r="L345" s="78">
        <f t="shared" si="244"/>
        <v>0</v>
      </c>
      <c r="M345" s="78">
        <f>Inputs!H344</f>
        <v>0</v>
      </c>
      <c r="N345" s="78">
        <f>Inputs!I344</f>
        <v>0.73513275</v>
      </c>
      <c r="O345" s="78">
        <f>Inputs!J344</f>
        <v>0.91891590000000001</v>
      </c>
      <c r="P345" s="83">
        <f>Inputs!K344</f>
        <v>0.5</v>
      </c>
      <c r="Q345" s="83">
        <f t="shared" si="243"/>
        <v>7.7027219499999999</v>
      </c>
      <c r="R345" s="83"/>
      <c r="S345" s="82">
        <v>540</v>
      </c>
      <c r="T345" s="78">
        <f t="shared" si="245"/>
        <v>0.75898960000000004</v>
      </c>
      <c r="U345" s="78">
        <f t="shared" si="246"/>
        <v>0</v>
      </c>
      <c r="V345" s="78">
        <f t="shared" si="247"/>
        <v>3.6224499600000001E-2</v>
      </c>
      <c r="W345" s="78">
        <f t="shared" si="248"/>
        <v>0</v>
      </c>
      <c r="X345" s="78">
        <f t="shared" si="249"/>
        <v>0</v>
      </c>
      <c r="Y345" s="78">
        <f t="shared" si="250"/>
        <v>0</v>
      </c>
      <c r="Z345" s="78">
        <f t="shared" si="251"/>
        <v>3.6756631499999998E-2</v>
      </c>
      <c r="AA345" s="78">
        <f t="shared" si="252"/>
        <v>1.8378316000000002E-2</v>
      </c>
      <c r="AB345" s="78">
        <f t="shared" si="253"/>
        <v>0.51000003400000005</v>
      </c>
      <c r="AC345" s="83">
        <f t="shared" si="254"/>
        <v>1.3603490810999999</v>
      </c>
      <c r="AU345" s="103"/>
    </row>
    <row r="346" spans="6:47">
      <c r="F346" s="82">
        <v>554</v>
      </c>
      <c r="G346" s="78">
        <f>Inputs!C345</f>
        <v>6.3824120000000004</v>
      </c>
      <c r="H346" s="78">
        <f>Inputs!D345</f>
        <v>0</v>
      </c>
      <c r="I346" s="78">
        <f>Inputs!E345</f>
        <v>0.2299968</v>
      </c>
      <c r="J346" s="78">
        <f>Inputs!F345</f>
        <v>0</v>
      </c>
      <c r="K346" s="78">
        <f>Inputs!G345</f>
        <v>0</v>
      </c>
      <c r="L346" s="78">
        <f t="shared" si="244"/>
        <v>0</v>
      </c>
      <c r="M346" s="78">
        <f>Inputs!H345</f>
        <v>0</v>
      </c>
      <c r="N346" s="78">
        <f>Inputs!I345</f>
        <v>0</v>
      </c>
      <c r="O346" s="78">
        <f>Inputs!J345</f>
        <v>0</v>
      </c>
      <c r="P346" s="83">
        <f>Inputs!K345</f>
        <v>0.5</v>
      </c>
      <c r="Q346" s="83">
        <f t="shared" si="243"/>
        <v>7.1124088000000008</v>
      </c>
      <c r="R346" s="83"/>
      <c r="S346" s="82">
        <v>541</v>
      </c>
      <c r="T346" s="78">
        <f t="shared" si="245"/>
        <v>1.19138352</v>
      </c>
      <c r="U346" s="78">
        <f t="shared" si="246"/>
        <v>0.26392136200000005</v>
      </c>
      <c r="V346" s="78">
        <f t="shared" si="247"/>
        <v>3.1049567999999996E-2</v>
      </c>
      <c r="W346" s="78">
        <f t="shared" si="248"/>
        <v>0</v>
      </c>
      <c r="X346" s="78">
        <f t="shared" si="249"/>
        <v>0</v>
      </c>
      <c r="Y346" s="78">
        <f t="shared" si="250"/>
        <v>7.3513275000000001E-3</v>
      </c>
      <c r="Z346" s="78">
        <f t="shared" si="251"/>
        <v>7.3513265000000022E-2</v>
      </c>
      <c r="AA346" s="78">
        <f t="shared" si="252"/>
        <v>9.1891589999999995E-2</v>
      </c>
      <c r="AB346" s="78">
        <f t="shared" si="253"/>
        <v>0.51000003400000005</v>
      </c>
      <c r="AC346" s="83">
        <f t="shared" si="254"/>
        <v>2.1691106665</v>
      </c>
      <c r="AU346" s="103"/>
    </row>
    <row r="347" spans="6:47">
      <c r="F347" s="82">
        <v>555</v>
      </c>
      <c r="G347" s="78">
        <f>Inputs!C346</f>
        <v>7.4461469999999998</v>
      </c>
      <c r="H347" s="78">
        <f>Inputs!D346</f>
        <v>1.5524787</v>
      </c>
      <c r="I347" s="78">
        <f>Inputs!E346</f>
        <v>0.20699713</v>
      </c>
      <c r="J347" s="78">
        <f>Inputs!F346</f>
        <v>8.9004533999999998E-5</v>
      </c>
      <c r="K347" s="78">
        <f>Inputs!G346</f>
        <v>1.1486449999999999</v>
      </c>
      <c r="L347" s="78">
        <f t="shared" si="244"/>
        <v>1.1500690725440001E-2</v>
      </c>
      <c r="M347" s="78">
        <f>Inputs!H346</f>
        <v>2.2972899999999998</v>
      </c>
      <c r="N347" s="78">
        <f>Inputs!I346</f>
        <v>0.73513262999999995</v>
      </c>
      <c r="O347" s="78">
        <f>Inputs!J346</f>
        <v>0.91891590000000001</v>
      </c>
      <c r="P347" s="83">
        <f>Inputs!K346</f>
        <v>3.0000002000000001</v>
      </c>
      <c r="Q347" s="83">
        <f t="shared" si="243"/>
        <v>17.305695564534002</v>
      </c>
      <c r="R347" s="83"/>
      <c r="S347" s="82">
        <v>542</v>
      </c>
      <c r="T347" s="78">
        <f t="shared" si="245"/>
        <v>0.75898960000000004</v>
      </c>
      <c r="U347" s="78">
        <f t="shared" si="246"/>
        <v>0</v>
      </c>
      <c r="V347" s="78">
        <f t="shared" si="247"/>
        <v>1.8112249800000001E-2</v>
      </c>
      <c r="W347" s="78">
        <f t="shared" si="248"/>
        <v>3.2810628800000003E-5</v>
      </c>
      <c r="X347" s="78">
        <f t="shared" si="249"/>
        <v>2.6464777000000002E-2</v>
      </c>
      <c r="Y347" s="78">
        <f t="shared" si="250"/>
        <v>7.3513274000000003E-2</v>
      </c>
      <c r="Z347" s="78">
        <f t="shared" si="251"/>
        <v>0.24504428000000003</v>
      </c>
      <c r="AA347" s="78">
        <f t="shared" si="252"/>
        <v>0.25525448000000001</v>
      </c>
      <c r="AB347" s="78">
        <f t="shared" si="253"/>
        <v>0.51000003400000005</v>
      </c>
      <c r="AC347" s="83">
        <f t="shared" si="254"/>
        <v>1.8874115054288003</v>
      </c>
      <c r="AU347" s="103"/>
    </row>
    <row r="348" spans="6:47">
      <c r="F348" s="82">
        <v>556</v>
      </c>
      <c r="G348" s="78">
        <f>Inputs!C347</f>
        <v>7.4461469999999998</v>
      </c>
      <c r="H348" s="78">
        <f>Inputs!D347</f>
        <v>1.5524787</v>
      </c>
      <c r="I348" s="78">
        <f>Inputs!E347</f>
        <v>0.20699713</v>
      </c>
      <c r="J348" s="78">
        <f>Inputs!F347</f>
        <v>0</v>
      </c>
      <c r="K348" s="78">
        <f>Inputs!G347</f>
        <v>0</v>
      </c>
      <c r="L348" s="78">
        <f t="shared" si="244"/>
        <v>0</v>
      </c>
      <c r="M348" s="78">
        <f>Inputs!H347</f>
        <v>0</v>
      </c>
      <c r="N348" s="78">
        <f>Inputs!I347</f>
        <v>0</v>
      </c>
      <c r="O348" s="78">
        <f>Inputs!J347</f>
        <v>0</v>
      </c>
      <c r="P348" s="83">
        <f>Inputs!K347</f>
        <v>3.0000002000000001</v>
      </c>
      <c r="Q348" s="83">
        <f t="shared" si="243"/>
        <v>12.20562303</v>
      </c>
      <c r="R348" s="83"/>
      <c r="S348" s="82">
        <v>543</v>
      </c>
      <c r="T348" s="78">
        <f t="shared" si="245"/>
        <v>0.75898960000000004</v>
      </c>
      <c r="U348" s="78">
        <f t="shared" si="246"/>
        <v>0</v>
      </c>
      <c r="V348" s="78">
        <f t="shared" si="247"/>
        <v>1.8112249800000001E-2</v>
      </c>
      <c r="W348" s="78">
        <f t="shared" si="248"/>
        <v>3.2810628800000003E-5</v>
      </c>
      <c r="X348" s="78">
        <f t="shared" si="249"/>
        <v>2.6464777000000002E-2</v>
      </c>
      <c r="Y348" s="78">
        <f t="shared" si="250"/>
        <v>7.3513274000000003E-2</v>
      </c>
      <c r="Z348" s="78">
        <f t="shared" si="251"/>
        <v>0.16336285</v>
      </c>
      <c r="AA348" s="78">
        <f t="shared" si="252"/>
        <v>0.25525448000000001</v>
      </c>
      <c r="AB348" s="78">
        <f t="shared" si="253"/>
        <v>0.51000003400000005</v>
      </c>
      <c r="AC348" s="83">
        <f t="shared" si="254"/>
        <v>1.8057300754288002</v>
      </c>
      <c r="AU348" s="103"/>
    </row>
    <row r="349" spans="6:47">
      <c r="F349" s="82">
        <v>557</v>
      </c>
      <c r="G349" s="78">
        <f>Inputs!C348</f>
        <v>6.0374169999999996</v>
      </c>
      <c r="H349" s="78">
        <f>Inputs!D348</f>
        <v>0</v>
      </c>
      <c r="I349" s="78">
        <f>Inputs!E348</f>
        <v>0.10349856</v>
      </c>
      <c r="J349" s="78">
        <f>Inputs!F348</f>
        <v>0</v>
      </c>
      <c r="K349" s="78">
        <f>Inputs!G348</f>
        <v>0</v>
      </c>
      <c r="L349" s="78">
        <f t="shared" si="244"/>
        <v>0</v>
      </c>
      <c r="M349" s="78">
        <f>Inputs!H348</f>
        <v>3.6756636999999999</v>
      </c>
      <c r="N349" s="78">
        <f>Inputs!I348</f>
        <v>2.4504427999999998</v>
      </c>
      <c r="O349" s="78">
        <f>Inputs!J348</f>
        <v>1.0210178000000001</v>
      </c>
      <c r="P349" s="83">
        <f>Inputs!K348</f>
        <v>3.0000002000000001</v>
      </c>
      <c r="Q349" s="83">
        <f t="shared" si="243"/>
        <v>16.288040059999997</v>
      </c>
      <c r="R349" s="83"/>
      <c r="S349" s="82">
        <v>544</v>
      </c>
      <c r="T349" s="78">
        <f t="shared" si="245"/>
        <v>2.2539686400000001</v>
      </c>
      <c r="U349" s="78">
        <f t="shared" si="246"/>
        <v>1.0752351250000001</v>
      </c>
      <c r="V349" s="78">
        <f t="shared" si="247"/>
        <v>8.2798853399999997E-2</v>
      </c>
      <c r="W349" s="78">
        <f t="shared" si="248"/>
        <v>1.89876336E-6</v>
      </c>
      <c r="X349" s="78">
        <f t="shared" si="249"/>
        <v>1.5315267000000003E-3</v>
      </c>
      <c r="Y349" s="78">
        <f t="shared" si="250"/>
        <v>7.3513275000000001E-3</v>
      </c>
      <c r="Z349" s="78">
        <f t="shared" si="251"/>
        <v>7.3513275000000017E-2</v>
      </c>
      <c r="AA349" s="78">
        <f t="shared" si="252"/>
        <v>9.1891586999999997E-2</v>
      </c>
      <c r="AB349" s="78">
        <f t="shared" si="253"/>
        <v>8.500000000000002E-2</v>
      </c>
      <c r="AC349" s="83">
        <f t="shared" si="254"/>
        <v>3.6712922333633595</v>
      </c>
      <c r="AU349" s="103"/>
    </row>
    <row r="350" spans="6:47">
      <c r="F350" s="82">
        <v>558</v>
      </c>
      <c r="G350" s="78">
        <f>Inputs!C349</f>
        <v>6.0374169999999996</v>
      </c>
      <c r="H350" s="78">
        <f>Inputs!D349</f>
        <v>0</v>
      </c>
      <c r="I350" s="78">
        <f>Inputs!E349</f>
        <v>0.10349856</v>
      </c>
      <c r="J350" s="78">
        <f>Inputs!F349</f>
        <v>0</v>
      </c>
      <c r="K350" s="78">
        <f>Inputs!G349</f>
        <v>0</v>
      </c>
      <c r="L350" s="78">
        <f t="shared" si="244"/>
        <v>0</v>
      </c>
      <c r="M350" s="78">
        <f>Inputs!H349</f>
        <v>3.6756636999999999</v>
      </c>
      <c r="N350" s="78">
        <f>Inputs!I349</f>
        <v>2.4504427999999998</v>
      </c>
      <c r="O350" s="78">
        <f>Inputs!J349</f>
        <v>1.0210178000000001</v>
      </c>
      <c r="P350" s="83">
        <f>Inputs!K349</f>
        <v>3.0000002000000001</v>
      </c>
      <c r="Q350" s="83">
        <f t="shared" si="243"/>
        <v>16.288040059999997</v>
      </c>
      <c r="R350" s="83"/>
      <c r="S350" s="82">
        <v>545</v>
      </c>
      <c r="T350" s="78">
        <f t="shared" si="245"/>
        <v>1.11778464</v>
      </c>
      <c r="U350" s="78">
        <f t="shared" si="246"/>
        <v>0.67629853900000014</v>
      </c>
      <c r="V350" s="78">
        <f t="shared" si="247"/>
        <v>0.14809705199999998</v>
      </c>
      <c r="W350" s="78">
        <f t="shared" si="248"/>
        <v>2.7683966400000003E-4</v>
      </c>
      <c r="X350" s="78">
        <f t="shared" si="249"/>
        <v>0.22329657000000003</v>
      </c>
      <c r="Y350" s="78">
        <f t="shared" si="250"/>
        <v>0</v>
      </c>
      <c r="Z350" s="78">
        <f t="shared" si="251"/>
        <v>1.9848583000000002</v>
      </c>
      <c r="AA350" s="78">
        <f t="shared" si="252"/>
        <v>4.6313366</v>
      </c>
      <c r="AB350" s="78">
        <f t="shared" si="253"/>
        <v>8.500000000000002E-2</v>
      </c>
      <c r="AC350" s="83">
        <f t="shared" si="254"/>
        <v>8.8669485406640014</v>
      </c>
      <c r="AU350" s="103"/>
    </row>
    <row r="351" spans="6:47">
      <c r="F351" s="82">
        <v>559</v>
      </c>
      <c r="G351" s="78">
        <f>Inputs!C350</f>
        <v>13.799809</v>
      </c>
      <c r="H351" s="78">
        <f>Inputs!D350</f>
        <v>4.5065007000000001</v>
      </c>
      <c r="I351" s="78">
        <f>Inputs!E350</f>
        <v>0.28462110000000002</v>
      </c>
      <c r="J351" s="78">
        <f>Inputs!F350</f>
        <v>7.1203616E-4</v>
      </c>
      <c r="K351" s="78">
        <f>Inputs!G350</f>
        <v>9.1891580000000008</v>
      </c>
      <c r="L351" s="78">
        <f t="shared" si="244"/>
        <v>9.2005505785600017E-2</v>
      </c>
      <c r="M351" s="78">
        <f>Inputs!H350</f>
        <v>27.567475999999999</v>
      </c>
      <c r="N351" s="78">
        <f>Inputs!I350</f>
        <v>2.5525448000000002</v>
      </c>
      <c r="O351" s="78">
        <f>Inputs!J350</f>
        <v>0.91891590000000001</v>
      </c>
      <c r="P351" s="83">
        <f>Inputs!K350</f>
        <v>0.5</v>
      </c>
      <c r="Q351" s="83">
        <f t="shared" si="243"/>
        <v>59.319737536159998</v>
      </c>
      <c r="R351" s="83"/>
      <c r="S351" s="82">
        <v>546</v>
      </c>
      <c r="T351" s="78">
        <f t="shared" si="245"/>
        <v>2.23556928</v>
      </c>
      <c r="U351" s="78">
        <f t="shared" si="246"/>
        <v>0.9017312890000001</v>
      </c>
      <c r="V351" s="78">
        <f t="shared" si="247"/>
        <v>0.12032884800000002</v>
      </c>
      <c r="W351" s="78">
        <f t="shared" si="248"/>
        <v>2.7683966400000003E-4</v>
      </c>
      <c r="X351" s="78">
        <f t="shared" si="249"/>
        <v>0.22329657000000003</v>
      </c>
      <c r="Y351" s="78">
        <f t="shared" si="250"/>
        <v>0</v>
      </c>
      <c r="Z351" s="78">
        <f t="shared" si="251"/>
        <v>1.9848583000000002</v>
      </c>
      <c r="AA351" s="78">
        <f t="shared" si="252"/>
        <v>4.6313366</v>
      </c>
      <c r="AB351" s="78">
        <f t="shared" si="253"/>
        <v>8.500000000000002E-2</v>
      </c>
      <c r="AC351" s="83">
        <f t="shared" si="254"/>
        <v>10.182397726664002</v>
      </c>
      <c r="AU351" s="103"/>
    </row>
    <row r="352" spans="6:47">
      <c r="F352" s="82">
        <v>560</v>
      </c>
      <c r="G352" s="78">
        <f>Inputs!C351</f>
        <v>6.7274070000000004</v>
      </c>
      <c r="H352" s="78">
        <f>Inputs!D351</f>
        <v>2.4149666000000001</v>
      </c>
      <c r="I352" s="78">
        <f>Inputs!E351</f>
        <v>0.28462110000000002</v>
      </c>
      <c r="J352" s="78">
        <f>Inputs!F351</f>
        <v>2.306997E-4</v>
      </c>
      <c r="K352" s="78">
        <f>Inputs!G351</f>
        <v>2.9772875000000001</v>
      </c>
      <c r="L352" s="78">
        <f t="shared" si="244"/>
        <v>2.9809786952000001E-2</v>
      </c>
      <c r="M352" s="78">
        <f>Inputs!H351</f>
        <v>0</v>
      </c>
      <c r="N352" s="78">
        <f>Inputs!I351</f>
        <v>1.9848584</v>
      </c>
      <c r="O352" s="78">
        <f>Inputs!J351</f>
        <v>1.4886438</v>
      </c>
      <c r="P352" s="83">
        <f>Inputs!K351</f>
        <v>0.5</v>
      </c>
      <c r="Q352" s="83">
        <f t="shared" si="243"/>
        <v>16.378015099700001</v>
      </c>
      <c r="R352" s="83"/>
      <c r="S352" s="82">
        <v>547</v>
      </c>
      <c r="T352" s="78">
        <f t="shared" si="245"/>
        <v>0</v>
      </c>
      <c r="U352" s="78">
        <f t="shared" si="246"/>
        <v>0</v>
      </c>
      <c r="V352" s="78">
        <f t="shared" si="247"/>
        <v>0.17077265460000002</v>
      </c>
      <c r="W352" s="78">
        <f t="shared" si="248"/>
        <v>0</v>
      </c>
      <c r="X352" s="78">
        <f t="shared" si="249"/>
        <v>0</v>
      </c>
      <c r="Y352" s="78">
        <f t="shared" si="250"/>
        <v>0</v>
      </c>
      <c r="Z352" s="78">
        <f t="shared" si="251"/>
        <v>0.40840705000000005</v>
      </c>
      <c r="AA352" s="78">
        <f t="shared" si="252"/>
        <v>0</v>
      </c>
      <c r="AB352" s="78">
        <f t="shared" si="253"/>
        <v>0.51000003400000005</v>
      </c>
      <c r="AC352" s="83">
        <f t="shared" si="254"/>
        <v>1.0891797385999999</v>
      </c>
      <c r="AU352" s="103"/>
    </row>
    <row r="353" spans="6:47">
      <c r="F353" s="82">
        <v>561</v>
      </c>
      <c r="G353" s="78">
        <f>Inputs!C352</f>
        <v>13.799809</v>
      </c>
      <c r="H353" s="78">
        <f>Inputs!D352</f>
        <v>8.1936359999999997</v>
      </c>
      <c r="I353" s="78">
        <f>Inputs!E352</f>
        <v>1.3972306999999999</v>
      </c>
      <c r="J353" s="78">
        <f>Inputs!F352</f>
        <v>5.7674927E-4</v>
      </c>
      <c r="K353" s="78">
        <f>Inputs!G352</f>
        <v>7.4432179999999999</v>
      </c>
      <c r="L353" s="78">
        <f t="shared" si="244"/>
        <v>7.45244598832E-2</v>
      </c>
      <c r="M353" s="78">
        <f>Inputs!H352</f>
        <v>19.848585</v>
      </c>
      <c r="N353" s="78">
        <f>Inputs!I352</f>
        <v>34.735019999999999</v>
      </c>
      <c r="O353" s="78">
        <f>Inputs!J352</f>
        <v>39.697166000000003</v>
      </c>
      <c r="P353" s="83">
        <f>Inputs!K352</f>
        <v>0.5</v>
      </c>
      <c r="Q353" s="83">
        <f t="shared" si="243"/>
        <v>125.61524144927</v>
      </c>
      <c r="R353" s="83"/>
      <c r="S353" s="82">
        <v>548</v>
      </c>
      <c r="T353" s="78">
        <f t="shared" si="245"/>
        <v>0</v>
      </c>
      <c r="U353" s="78">
        <f t="shared" si="246"/>
        <v>0</v>
      </c>
      <c r="V353" s="78">
        <f t="shared" si="247"/>
        <v>8.5386326400000004E-2</v>
      </c>
      <c r="W353" s="78">
        <f t="shared" si="248"/>
        <v>0</v>
      </c>
      <c r="X353" s="78">
        <f t="shared" si="249"/>
        <v>0</v>
      </c>
      <c r="Y353" s="78">
        <f t="shared" si="250"/>
        <v>9.1891580000000014E-2</v>
      </c>
      <c r="Z353" s="78">
        <f t="shared" si="251"/>
        <v>0.91891584999999998</v>
      </c>
      <c r="AA353" s="78">
        <f t="shared" si="252"/>
        <v>0</v>
      </c>
      <c r="AB353" s="78">
        <f t="shared" si="253"/>
        <v>0</v>
      </c>
      <c r="AC353" s="83">
        <f t="shared" si="254"/>
        <v>1.0961937563999999</v>
      </c>
      <c r="AU353" s="103"/>
    </row>
    <row r="354" spans="6:47">
      <c r="F354" s="82">
        <v>562</v>
      </c>
      <c r="G354" s="78">
        <f>Inputs!C353</f>
        <v>0.19758816000000001</v>
      </c>
      <c r="H354" s="78">
        <f>Inputs!D353</f>
        <v>0</v>
      </c>
      <c r="I354" s="78">
        <f>Inputs!E353</f>
        <v>0.53479164999999995</v>
      </c>
      <c r="J354" s="78">
        <f>Inputs!F353</f>
        <v>0</v>
      </c>
      <c r="K354" s="78">
        <f>Inputs!G353</f>
        <v>0</v>
      </c>
      <c r="L354" s="78">
        <f t="shared" si="244"/>
        <v>0</v>
      </c>
      <c r="M354" s="78">
        <f>Inputs!H353</f>
        <v>0</v>
      </c>
      <c r="N354" s="78">
        <f>Inputs!I353</f>
        <v>0</v>
      </c>
      <c r="O354" s="78">
        <f>Inputs!J353</f>
        <v>0</v>
      </c>
      <c r="P354" s="83">
        <f>Inputs!K353</f>
        <v>3.0000002000000001</v>
      </c>
      <c r="Q354" s="83">
        <f t="shared" si="243"/>
        <v>3.73238001</v>
      </c>
      <c r="R354" s="83"/>
      <c r="S354" s="82">
        <v>549</v>
      </c>
      <c r="T354" s="78">
        <f t="shared" si="245"/>
        <v>0.82798864000000005</v>
      </c>
      <c r="U354" s="78">
        <f t="shared" si="246"/>
        <v>0</v>
      </c>
      <c r="V354" s="78">
        <f t="shared" si="247"/>
        <v>0</v>
      </c>
      <c r="W354" s="78">
        <f t="shared" si="248"/>
        <v>0</v>
      </c>
      <c r="X354" s="78">
        <f t="shared" si="249"/>
        <v>0</v>
      </c>
      <c r="Y354" s="78">
        <f t="shared" si="250"/>
        <v>0</v>
      </c>
      <c r="Z354" s="78">
        <f t="shared" si="251"/>
        <v>9.1891594999999993E-2</v>
      </c>
      <c r="AA354" s="78">
        <f t="shared" si="252"/>
        <v>9.1891589999999995E-2</v>
      </c>
      <c r="AB354" s="78">
        <f t="shared" si="253"/>
        <v>0</v>
      </c>
      <c r="AC354" s="83">
        <f t="shared" si="254"/>
        <v>1.0117718250000001</v>
      </c>
      <c r="AU354" s="103"/>
    </row>
    <row r="355" spans="6:47">
      <c r="F355" s="82">
        <v>563</v>
      </c>
      <c r="G355" s="78">
        <f>Inputs!C354</f>
        <v>1.5790500000000001</v>
      </c>
      <c r="H355" s="78">
        <f>Inputs!D354</f>
        <v>0</v>
      </c>
      <c r="I355" s="78">
        <f>Inputs!E354</f>
        <v>0</v>
      </c>
      <c r="J355" s="78">
        <f>Inputs!F354</f>
        <v>0</v>
      </c>
      <c r="K355" s="78">
        <f>Inputs!G354</f>
        <v>0</v>
      </c>
      <c r="L355" s="78">
        <f t="shared" si="244"/>
        <v>0</v>
      </c>
      <c r="M355" s="78">
        <f>Inputs!H354</f>
        <v>1.5688008</v>
      </c>
      <c r="N355" s="78">
        <f>Inputs!I354</f>
        <v>3.1376018999999999</v>
      </c>
      <c r="O355" s="78">
        <f>Inputs!J354</f>
        <v>3.1376016</v>
      </c>
      <c r="P355" s="83">
        <f>Inputs!K354</f>
        <v>3.0000002000000001</v>
      </c>
      <c r="Q355" s="83">
        <f t="shared" si="243"/>
        <v>12.423054500000001</v>
      </c>
      <c r="R355" s="83"/>
      <c r="S355" s="82">
        <v>550</v>
      </c>
      <c r="T355" s="78">
        <f t="shared" si="245"/>
        <v>0.82798864000000005</v>
      </c>
      <c r="U355" s="78">
        <f t="shared" si="246"/>
        <v>0</v>
      </c>
      <c r="V355" s="78">
        <f t="shared" si="247"/>
        <v>0</v>
      </c>
      <c r="W355" s="78">
        <f t="shared" si="248"/>
        <v>0</v>
      </c>
      <c r="X355" s="78">
        <f t="shared" si="249"/>
        <v>0</v>
      </c>
      <c r="Y355" s="78">
        <f t="shared" si="250"/>
        <v>0</v>
      </c>
      <c r="Z355" s="78">
        <f t="shared" si="251"/>
        <v>0</v>
      </c>
      <c r="AA355" s="78">
        <f t="shared" si="252"/>
        <v>0</v>
      </c>
      <c r="AB355" s="78">
        <f t="shared" si="253"/>
        <v>0</v>
      </c>
      <c r="AC355" s="83">
        <f t="shared" si="254"/>
        <v>0.82798864000000005</v>
      </c>
      <c r="AU355" s="103"/>
    </row>
    <row r="356" spans="6:47">
      <c r="F356" s="82">
        <v>564</v>
      </c>
      <c r="G356" s="78">
        <f>Inputs!C355</f>
        <v>0</v>
      </c>
      <c r="H356" s="78">
        <f>Inputs!D355</f>
        <v>0</v>
      </c>
      <c r="I356" s="78">
        <f>Inputs!E355</f>
        <v>2.5357148999999999</v>
      </c>
      <c r="J356" s="78">
        <f>Inputs!F355</f>
        <v>0</v>
      </c>
      <c r="K356" s="78">
        <f>Inputs!G355</f>
        <v>0</v>
      </c>
      <c r="L356" s="78">
        <f t="shared" si="244"/>
        <v>0</v>
      </c>
      <c r="M356" s="78">
        <f>Inputs!H355</f>
        <v>0</v>
      </c>
      <c r="N356" s="78">
        <f>Inputs!I355</f>
        <v>0</v>
      </c>
      <c r="O356" s="78">
        <f>Inputs!J355</f>
        <v>0</v>
      </c>
      <c r="P356" s="83">
        <f>Inputs!K355</f>
        <v>0.5</v>
      </c>
      <c r="Q356" s="83">
        <f t="shared" si="243"/>
        <v>3.0357148999999999</v>
      </c>
      <c r="R356" s="83"/>
      <c r="S356" s="82">
        <v>551</v>
      </c>
      <c r="T356" s="78">
        <f t="shared" si="245"/>
        <v>0.96598664000000012</v>
      </c>
      <c r="U356" s="78">
        <f t="shared" si="246"/>
        <v>0.29324597100000005</v>
      </c>
      <c r="V356" s="78">
        <f t="shared" si="247"/>
        <v>4.1399424000000004E-2</v>
      </c>
      <c r="W356" s="78">
        <f t="shared" si="248"/>
        <v>0</v>
      </c>
      <c r="X356" s="78">
        <f t="shared" si="249"/>
        <v>0</v>
      </c>
      <c r="Y356" s="78">
        <f t="shared" si="250"/>
        <v>0</v>
      </c>
      <c r="Z356" s="78">
        <f t="shared" si="251"/>
        <v>9.1891594999999993E-2</v>
      </c>
      <c r="AA356" s="78">
        <f t="shared" si="252"/>
        <v>9.1891589999999995E-2</v>
      </c>
      <c r="AB356" s="78">
        <f t="shared" si="253"/>
        <v>8.500000000000002E-2</v>
      </c>
      <c r="AC356" s="83">
        <f t="shared" si="254"/>
        <v>1.5694152200000002</v>
      </c>
      <c r="AU356" s="103"/>
    </row>
    <row r="357" spans="6:47">
      <c r="F357" s="82">
        <v>565</v>
      </c>
      <c r="G357" s="78">
        <f>Inputs!C356</f>
        <v>0</v>
      </c>
      <c r="H357" s="78">
        <f>Inputs!D356</f>
        <v>0</v>
      </c>
      <c r="I357" s="78">
        <f>Inputs!E356</f>
        <v>2.5357148999999999</v>
      </c>
      <c r="J357" s="78">
        <f>Inputs!F356</f>
        <v>0</v>
      </c>
      <c r="K357" s="78">
        <f>Inputs!G356</f>
        <v>0</v>
      </c>
      <c r="L357" s="78">
        <f t="shared" si="244"/>
        <v>0</v>
      </c>
      <c r="M357" s="78">
        <f>Inputs!H356</f>
        <v>38.594462999999998</v>
      </c>
      <c r="N357" s="78">
        <f>Inputs!I356</f>
        <v>1.1486448</v>
      </c>
      <c r="O357" s="78">
        <f>Inputs!J356</f>
        <v>0.86148360000000002</v>
      </c>
      <c r="P357" s="83">
        <f>Inputs!K356</f>
        <v>3.0000002000000001</v>
      </c>
      <c r="Q357" s="83">
        <f t="shared" si="243"/>
        <v>46.140306500000001</v>
      </c>
      <c r="R357" s="83"/>
      <c r="S357" s="82">
        <v>552</v>
      </c>
      <c r="T357" s="78">
        <f t="shared" si="245"/>
        <v>0.86938800000000005</v>
      </c>
      <c r="U357" s="78">
        <f t="shared" si="246"/>
        <v>0.24925906600000003</v>
      </c>
      <c r="V357" s="78">
        <f t="shared" si="247"/>
        <v>4.1399424000000004E-2</v>
      </c>
      <c r="W357" s="78">
        <f t="shared" si="248"/>
        <v>0</v>
      </c>
      <c r="X357" s="78">
        <f t="shared" si="249"/>
        <v>0</v>
      </c>
      <c r="Y357" s="78">
        <f t="shared" si="250"/>
        <v>0</v>
      </c>
      <c r="Z357" s="78">
        <f t="shared" si="251"/>
        <v>0</v>
      </c>
      <c r="AA357" s="78">
        <f t="shared" si="252"/>
        <v>0</v>
      </c>
      <c r="AB357" s="78">
        <f t="shared" si="253"/>
        <v>0.51000003400000005</v>
      </c>
      <c r="AC357" s="83">
        <f t="shared" si="254"/>
        <v>1.670046524</v>
      </c>
      <c r="AU357" s="103"/>
    </row>
    <row r="358" spans="6:47">
      <c r="F358" s="82">
        <v>566</v>
      </c>
      <c r="G358" s="78">
        <f>Inputs!C357</f>
        <v>3.5656694999999998</v>
      </c>
      <c r="H358" s="78">
        <f>Inputs!D357</f>
        <v>5.1210230000000001</v>
      </c>
      <c r="I358" s="78">
        <f>Inputs!E357</f>
        <v>1.8399745000000001</v>
      </c>
      <c r="J358" s="78">
        <f>Inputs!F357</f>
        <v>0</v>
      </c>
      <c r="K358" s="78">
        <f>Inputs!G357</f>
        <v>0</v>
      </c>
      <c r="L358" s="78">
        <f t="shared" si="244"/>
        <v>0</v>
      </c>
      <c r="M358" s="78">
        <f>Inputs!H357</f>
        <v>0</v>
      </c>
      <c r="N358" s="78">
        <f>Inputs!I357</f>
        <v>1.8296638000000001</v>
      </c>
      <c r="O358" s="78">
        <f>Inputs!J357</f>
        <v>1.3722478</v>
      </c>
      <c r="P358" s="83">
        <f>Inputs!K357</f>
        <v>3.0000002000000001</v>
      </c>
      <c r="Q358" s="83">
        <f t="shared" si="243"/>
        <v>16.728578800000001</v>
      </c>
      <c r="R358" s="83"/>
      <c r="S358" s="82">
        <v>553</v>
      </c>
      <c r="T358" s="78">
        <f t="shared" si="245"/>
        <v>0.85098823999999995</v>
      </c>
      <c r="U358" s="78">
        <f t="shared" si="246"/>
        <v>0</v>
      </c>
      <c r="V358" s="78">
        <f t="shared" si="247"/>
        <v>4.1399424000000004E-2</v>
      </c>
      <c r="W358" s="78">
        <f t="shared" si="248"/>
        <v>0</v>
      </c>
      <c r="X358" s="78">
        <f t="shared" si="249"/>
        <v>0</v>
      </c>
      <c r="Y358" s="78">
        <f t="shared" si="250"/>
        <v>0</v>
      </c>
      <c r="Z358" s="78">
        <f t="shared" si="251"/>
        <v>3.6756637500000008E-2</v>
      </c>
      <c r="AA358" s="78">
        <f t="shared" si="252"/>
        <v>9.1891589999999995E-2</v>
      </c>
      <c r="AB358" s="78">
        <f t="shared" si="253"/>
        <v>8.500000000000002E-2</v>
      </c>
      <c r="AC358" s="83">
        <f t="shared" si="254"/>
        <v>1.1060358914999999</v>
      </c>
      <c r="AU358" s="103"/>
    </row>
    <row r="359" spans="6:47">
      <c r="F359" s="82">
        <v>567</v>
      </c>
      <c r="G359" s="78">
        <f>Inputs!C358</f>
        <v>0</v>
      </c>
      <c r="H359" s="78">
        <f>Inputs!D358</f>
        <v>11.445936</v>
      </c>
      <c r="I359" s="78">
        <f>Inputs!E358</f>
        <v>1.4087305000000001</v>
      </c>
      <c r="J359" s="78">
        <f>Inputs!F358</f>
        <v>0</v>
      </c>
      <c r="K359" s="78">
        <f>Inputs!G358</f>
        <v>0</v>
      </c>
      <c r="L359" s="78">
        <f t="shared" si="244"/>
        <v>0</v>
      </c>
      <c r="M359" s="78">
        <f>Inputs!H358</f>
        <v>0</v>
      </c>
      <c r="N359" s="78">
        <f>Inputs!I358</f>
        <v>0</v>
      </c>
      <c r="O359" s="78">
        <f>Inputs!J358</f>
        <v>1.2405364999999999</v>
      </c>
      <c r="P359" s="83">
        <f>Inputs!K358</f>
        <v>3.0000002000000001</v>
      </c>
      <c r="Q359" s="83">
        <f t="shared" si="243"/>
        <v>17.0952032</v>
      </c>
      <c r="R359" s="83"/>
      <c r="S359" s="82">
        <v>554</v>
      </c>
      <c r="T359" s="78">
        <f t="shared" si="245"/>
        <v>1.0211859200000002</v>
      </c>
      <c r="U359" s="78">
        <f t="shared" si="246"/>
        <v>0</v>
      </c>
      <c r="V359" s="78">
        <f t="shared" si="247"/>
        <v>4.1399424000000004E-2</v>
      </c>
      <c r="W359" s="78">
        <f t="shared" si="248"/>
        <v>0</v>
      </c>
      <c r="X359" s="78">
        <f t="shared" si="249"/>
        <v>0</v>
      </c>
      <c r="Y359" s="78">
        <f t="shared" si="250"/>
        <v>0</v>
      </c>
      <c r="Z359" s="78">
        <f t="shared" si="251"/>
        <v>0</v>
      </c>
      <c r="AA359" s="78">
        <f t="shared" si="252"/>
        <v>0</v>
      </c>
      <c r="AB359" s="78">
        <f t="shared" si="253"/>
        <v>8.500000000000002E-2</v>
      </c>
      <c r="AC359" s="83">
        <f t="shared" si="254"/>
        <v>1.1475853440000001</v>
      </c>
      <c r="AU359" s="103"/>
    </row>
    <row r="360" spans="6:47">
      <c r="F360" s="82">
        <v>568</v>
      </c>
      <c r="G360" s="78">
        <f>Inputs!C359</f>
        <v>11.345311000000001</v>
      </c>
      <c r="H360" s="78">
        <f>Inputs!D359</f>
        <v>4.8622769999999997</v>
      </c>
      <c r="I360" s="78">
        <f>Inputs!E359</f>
        <v>0.32415178</v>
      </c>
      <c r="J360" s="78">
        <f>Inputs!F359</f>
        <v>0</v>
      </c>
      <c r="K360" s="78">
        <f>Inputs!G359</f>
        <v>0</v>
      </c>
      <c r="L360" s="78">
        <f t="shared" si="244"/>
        <v>0</v>
      </c>
      <c r="M360" s="78">
        <f>Inputs!H359</f>
        <v>2.0420356000000002</v>
      </c>
      <c r="N360" s="78">
        <f>Inputs!I359</f>
        <v>1.8296638000000001</v>
      </c>
      <c r="O360" s="78">
        <f>Inputs!J359</f>
        <v>0.22972897</v>
      </c>
      <c r="P360" s="83">
        <f>Inputs!K359</f>
        <v>3.0000002000000001</v>
      </c>
      <c r="Q360" s="83">
        <f t="shared" si="243"/>
        <v>23.633168349999998</v>
      </c>
      <c r="R360" s="83"/>
      <c r="S360" s="82">
        <v>555</v>
      </c>
      <c r="T360" s="78">
        <f t="shared" si="245"/>
        <v>1.19138352</v>
      </c>
      <c r="U360" s="78">
        <f t="shared" si="246"/>
        <v>0.26392137900000001</v>
      </c>
      <c r="V360" s="78">
        <f t="shared" si="247"/>
        <v>3.7259483400000001E-2</v>
      </c>
      <c r="W360" s="78">
        <f t="shared" si="248"/>
        <v>1.4240725440000002E-5</v>
      </c>
      <c r="X360" s="78">
        <f t="shared" si="249"/>
        <v>1.148645E-2</v>
      </c>
      <c r="Y360" s="78">
        <f t="shared" si="250"/>
        <v>2.2972900000000001E-2</v>
      </c>
      <c r="Z360" s="78">
        <f t="shared" si="251"/>
        <v>3.6756631499999998E-2</v>
      </c>
      <c r="AA360" s="78">
        <f t="shared" si="252"/>
        <v>9.1891589999999995E-2</v>
      </c>
      <c r="AB360" s="78">
        <f t="shared" si="253"/>
        <v>0.51000003400000005</v>
      </c>
      <c r="AC360" s="83">
        <f t="shared" si="254"/>
        <v>2.1656862286254404</v>
      </c>
      <c r="AU360" s="103"/>
    </row>
    <row r="361" spans="6:47">
      <c r="F361" s="82">
        <v>569</v>
      </c>
      <c r="G361" s="78">
        <f>Inputs!C360</f>
        <v>16.387274000000001</v>
      </c>
      <c r="H361" s="78">
        <f>Inputs!D360</f>
        <v>12.074833999999999</v>
      </c>
      <c r="I361" s="78">
        <f>Inputs!E360</f>
        <v>1.0062361</v>
      </c>
      <c r="J361" s="78">
        <f>Inputs!F360</f>
        <v>0</v>
      </c>
      <c r="K361" s="78">
        <f>Inputs!G360</f>
        <v>0</v>
      </c>
      <c r="L361" s="78">
        <f t="shared" si="244"/>
        <v>0</v>
      </c>
      <c r="M361" s="78">
        <f>Inputs!H360</f>
        <v>2.0420356000000002</v>
      </c>
      <c r="N361" s="78">
        <f>Inputs!I360</f>
        <v>5.4889913000000004</v>
      </c>
      <c r="O361" s="78">
        <f>Inputs!J360</f>
        <v>0.22972897</v>
      </c>
      <c r="P361" s="83">
        <f>Inputs!K360</f>
        <v>3.0000002000000001</v>
      </c>
      <c r="Q361" s="83">
        <f t="shared" si="243"/>
        <v>40.229100170000002</v>
      </c>
      <c r="R361" s="83"/>
      <c r="S361" s="82">
        <v>556</v>
      </c>
      <c r="T361" s="78">
        <f t="shared" si="245"/>
        <v>1.19138352</v>
      </c>
      <c r="U361" s="78">
        <f t="shared" si="246"/>
        <v>0.26392137900000001</v>
      </c>
      <c r="V361" s="78">
        <f t="shared" si="247"/>
        <v>3.7259483400000001E-2</v>
      </c>
      <c r="W361" s="78">
        <f t="shared" si="248"/>
        <v>0</v>
      </c>
      <c r="X361" s="78">
        <f t="shared" si="249"/>
        <v>0</v>
      </c>
      <c r="Y361" s="78">
        <f t="shared" si="250"/>
        <v>0</v>
      </c>
      <c r="Z361" s="78">
        <f t="shared" si="251"/>
        <v>0</v>
      </c>
      <c r="AA361" s="78">
        <f t="shared" si="252"/>
        <v>0</v>
      </c>
      <c r="AB361" s="78">
        <f t="shared" si="253"/>
        <v>0.51000003400000005</v>
      </c>
      <c r="AC361" s="83">
        <f t="shared" si="254"/>
        <v>2.0025644164000003</v>
      </c>
      <c r="AU361" s="103"/>
    </row>
    <row r="362" spans="6:47">
      <c r="F362" s="82">
        <v>570</v>
      </c>
      <c r="G362" s="78">
        <f>Inputs!C361</f>
        <v>18.152498000000001</v>
      </c>
      <c r="H362" s="78">
        <f>Inputs!D361</f>
        <v>10.464855999999999</v>
      </c>
      <c r="I362" s="78">
        <f>Inputs!E361</f>
        <v>1.0062361</v>
      </c>
      <c r="J362" s="78">
        <f>Inputs!F361</f>
        <v>0</v>
      </c>
      <c r="K362" s="78">
        <f>Inputs!G361</f>
        <v>0</v>
      </c>
      <c r="L362" s="78">
        <f t="shared" si="244"/>
        <v>0</v>
      </c>
      <c r="M362" s="78">
        <f>Inputs!H361</f>
        <v>2.0420356000000002</v>
      </c>
      <c r="N362" s="78">
        <f>Inputs!I361</f>
        <v>5.4889913000000004</v>
      </c>
      <c r="O362" s="78">
        <f>Inputs!J361</f>
        <v>0.22972897</v>
      </c>
      <c r="P362" s="83">
        <f>Inputs!K361</f>
        <v>3.0000002000000001</v>
      </c>
      <c r="Q362" s="83">
        <f t="shared" si="243"/>
        <v>40.384346170000001</v>
      </c>
      <c r="R362" s="83"/>
      <c r="S362" s="82">
        <v>557</v>
      </c>
      <c r="T362" s="78">
        <f t="shared" si="245"/>
        <v>0.96598672000000008</v>
      </c>
      <c r="U362" s="78">
        <f t="shared" si="246"/>
        <v>0</v>
      </c>
      <c r="V362" s="78">
        <f t="shared" si="247"/>
        <v>1.8629740800000003E-2</v>
      </c>
      <c r="W362" s="78">
        <f t="shared" si="248"/>
        <v>0</v>
      </c>
      <c r="X362" s="78">
        <f t="shared" si="249"/>
        <v>0</v>
      </c>
      <c r="Y362" s="78">
        <f t="shared" si="250"/>
        <v>3.6756637000000002E-2</v>
      </c>
      <c r="Z362" s="78">
        <f t="shared" si="251"/>
        <v>0.12252214000000002</v>
      </c>
      <c r="AA362" s="78">
        <f t="shared" si="252"/>
        <v>0.10210178000000003</v>
      </c>
      <c r="AB362" s="78">
        <f t="shared" si="253"/>
        <v>0.51000003400000005</v>
      </c>
      <c r="AC362" s="83">
        <f t="shared" si="254"/>
        <v>1.7559970518000001</v>
      </c>
      <c r="AU362" s="103"/>
    </row>
    <row r="363" spans="6:47">
      <c r="F363" s="82">
        <v>571</v>
      </c>
      <c r="G363" s="78">
        <f>Inputs!C362</f>
        <v>18.687239999999999</v>
      </c>
      <c r="H363" s="78">
        <f>Inputs!D362</f>
        <v>0</v>
      </c>
      <c r="I363" s="78">
        <f>Inputs!E362</f>
        <v>0.37374481999999998</v>
      </c>
      <c r="J363" s="78">
        <f>Inputs!F362</f>
        <v>4.2722182000000001E-4</v>
      </c>
      <c r="K363" s="78">
        <f>Inputs!G362</f>
        <v>3.6756641999999999</v>
      </c>
      <c r="L363" s="78">
        <f t="shared" si="244"/>
        <v>3.6824997491200002E-2</v>
      </c>
      <c r="M363" s="78">
        <f>Inputs!H362</f>
        <v>0</v>
      </c>
      <c r="N363" s="78">
        <f>Inputs!I362</f>
        <v>4.2116984999999998</v>
      </c>
      <c r="O363" s="78">
        <f>Inputs!J362</f>
        <v>1.9756693999999999</v>
      </c>
      <c r="P363" s="83">
        <f>Inputs!K362</f>
        <v>3.0000002000000001</v>
      </c>
      <c r="Q363" s="83">
        <f t="shared" si="243"/>
        <v>31.924444341819999</v>
      </c>
      <c r="R363" s="83"/>
      <c r="S363" s="82">
        <v>558</v>
      </c>
      <c r="T363" s="78">
        <f t="shared" si="245"/>
        <v>0.96598672000000008</v>
      </c>
      <c r="U363" s="78">
        <f t="shared" si="246"/>
        <v>0</v>
      </c>
      <c r="V363" s="78">
        <f t="shared" si="247"/>
        <v>1.8629740800000003E-2</v>
      </c>
      <c r="W363" s="78">
        <f t="shared" si="248"/>
        <v>0</v>
      </c>
      <c r="X363" s="78">
        <f t="shared" si="249"/>
        <v>0</v>
      </c>
      <c r="Y363" s="78">
        <f t="shared" si="250"/>
        <v>3.6756637000000002E-2</v>
      </c>
      <c r="Z363" s="78">
        <f t="shared" si="251"/>
        <v>0.12252214000000002</v>
      </c>
      <c r="AA363" s="78">
        <f t="shared" si="252"/>
        <v>0.10210178000000003</v>
      </c>
      <c r="AB363" s="78">
        <f t="shared" si="253"/>
        <v>0.51000003400000005</v>
      </c>
      <c r="AC363" s="83">
        <f t="shared" si="254"/>
        <v>1.7559970518000001</v>
      </c>
      <c r="AU363" s="103"/>
    </row>
    <row r="364" spans="6:47">
      <c r="F364" s="82">
        <v>572</v>
      </c>
      <c r="G364" s="78">
        <f>Inputs!C363</f>
        <v>0.91476005000000005</v>
      </c>
      <c r="H364" s="78">
        <f>Inputs!D363</f>
        <v>0</v>
      </c>
      <c r="I364" s="78">
        <f>Inputs!E363</f>
        <v>2.0582104000000001</v>
      </c>
      <c r="J364" s="78">
        <f>Inputs!F363</f>
        <v>0</v>
      </c>
      <c r="K364" s="78">
        <f>Inputs!G363</f>
        <v>0</v>
      </c>
      <c r="L364" s="78">
        <f t="shared" si="244"/>
        <v>0</v>
      </c>
      <c r="M364" s="78">
        <f>Inputs!H363</f>
        <v>0</v>
      </c>
      <c r="N364" s="78">
        <f>Inputs!I363</f>
        <v>0</v>
      </c>
      <c r="O364" s="78">
        <f>Inputs!J363</f>
        <v>0</v>
      </c>
      <c r="P364" s="83">
        <f>Inputs!K363</f>
        <v>3.0000002000000001</v>
      </c>
      <c r="Q364" s="83">
        <f t="shared" si="243"/>
        <v>5.9729706500000006</v>
      </c>
      <c r="R364" s="83"/>
      <c r="S364" s="82">
        <v>559</v>
      </c>
      <c r="T364" s="78">
        <f t="shared" si="245"/>
        <v>2.2079694400000003</v>
      </c>
      <c r="U364" s="78">
        <f t="shared" si="246"/>
        <v>0.76610511900000011</v>
      </c>
      <c r="V364" s="78">
        <f t="shared" si="247"/>
        <v>5.1231798000000002E-2</v>
      </c>
      <c r="W364" s="78">
        <f t="shared" si="248"/>
        <v>1.139257856E-4</v>
      </c>
      <c r="X364" s="78">
        <f t="shared" si="249"/>
        <v>9.1891580000000014E-2</v>
      </c>
      <c r="Y364" s="78">
        <f t="shared" si="250"/>
        <v>0.27567476000000002</v>
      </c>
      <c r="Z364" s="78">
        <f t="shared" si="251"/>
        <v>0.12762724</v>
      </c>
      <c r="AA364" s="78">
        <f t="shared" si="252"/>
        <v>9.1891589999999995E-2</v>
      </c>
      <c r="AB364" s="78">
        <f t="shared" si="253"/>
        <v>8.500000000000002E-2</v>
      </c>
      <c r="AC364" s="83">
        <f t="shared" si="254"/>
        <v>3.6975054527856002</v>
      </c>
      <c r="AU364" s="103"/>
    </row>
    <row r="365" spans="6:47">
      <c r="F365" s="82">
        <v>573</v>
      </c>
      <c r="G365" s="78">
        <f>Inputs!C364</f>
        <v>0</v>
      </c>
      <c r="H365" s="78">
        <f>Inputs!D364</f>
        <v>0</v>
      </c>
      <c r="I365" s="78">
        <f>Inputs!E364</f>
        <v>0.89842509999999998</v>
      </c>
      <c r="J365" s="78">
        <f>Inputs!F364</f>
        <v>0</v>
      </c>
      <c r="K365" s="78">
        <f>Inputs!G364</f>
        <v>0</v>
      </c>
      <c r="L365" s="78">
        <f t="shared" si="244"/>
        <v>0</v>
      </c>
      <c r="M365" s="78">
        <f>Inputs!H364</f>
        <v>45.945796999999999</v>
      </c>
      <c r="N365" s="78">
        <f>Inputs!I364</f>
        <v>2.7567477</v>
      </c>
      <c r="O365" s="78">
        <f>Inputs!J364</f>
        <v>0</v>
      </c>
      <c r="P365" s="83">
        <f>Inputs!K364</f>
        <v>3.0000002000000001</v>
      </c>
      <c r="Q365" s="83">
        <f t="shared" si="243"/>
        <v>52.600969999999997</v>
      </c>
      <c r="R365" s="83"/>
      <c r="S365" s="82">
        <v>560</v>
      </c>
      <c r="T365" s="78">
        <f t="shared" si="245"/>
        <v>1.0763851200000001</v>
      </c>
      <c r="U365" s="78">
        <f t="shared" si="246"/>
        <v>0.41054432200000007</v>
      </c>
      <c r="V365" s="78">
        <f t="shared" si="247"/>
        <v>5.1231798000000002E-2</v>
      </c>
      <c r="W365" s="78">
        <f t="shared" si="248"/>
        <v>3.6911952000000004E-5</v>
      </c>
      <c r="X365" s="78">
        <f t="shared" si="249"/>
        <v>2.9772875000000001E-2</v>
      </c>
      <c r="Y365" s="78">
        <f t="shared" si="250"/>
        <v>0</v>
      </c>
      <c r="Z365" s="78">
        <f t="shared" si="251"/>
        <v>9.9242920000000012E-2</v>
      </c>
      <c r="AA365" s="78">
        <f t="shared" si="252"/>
        <v>0.14886437999999999</v>
      </c>
      <c r="AB365" s="78">
        <f t="shared" si="253"/>
        <v>8.500000000000002E-2</v>
      </c>
      <c r="AC365" s="83">
        <f t="shared" si="254"/>
        <v>1.9010783269520002</v>
      </c>
      <c r="AU365" s="103"/>
    </row>
    <row r="366" spans="6:47">
      <c r="F366" s="82">
        <v>574</v>
      </c>
      <c r="G366" s="78">
        <f>Inputs!C365</f>
        <v>1.7249762</v>
      </c>
      <c r="H366" s="78">
        <f>Inputs!D365</f>
        <v>2.6650882</v>
      </c>
      <c r="I366" s="78">
        <f>Inputs!E365</f>
        <v>0</v>
      </c>
      <c r="J366" s="78">
        <f>Inputs!F365</f>
        <v>0</v>
      </c>
      <c r="K366" s="78">
        <f>Inputs!G365</f>
        <v>0</v>
      </c>
      <c r="L366" s="78">
        <f t="shared" si="244"/>
        <v>0</v>
      </c>
      <c r="M366" s="78">
        <f>Inputs!H365</f>
        <v>6.8918689999999998</v>
      </c>
      <c r="N366" s="78">
        <f>Inputs!I365</f>
        <v>2.0101285</v>
      </c>
      <c r="O366" s="78">
        <f>Inputs!J365</f>
        <v>8.0405139999999999</v>
      </c>
      <c r="P366" s="83">
        <f>Inputs!K365</f>
        <v>0.5</v>
      </c>
      <c r="Q366" s="83">
        <f t="shared" si="243"/>
        <v>21.832575900000002</v>
      </c>
      <c r="R366" s="83"/>
      <c r="S366" s="82">
        <v>561</v>
      </c>
      <c r="T366" s="78">
        <f t="shared" si="245"/>
        <v>2.2079694400000003</v>
      </c>
      <c r="U366" s="78">
        <f t="shared" si="246"/>
        <v>1.39291812</v>
      </c>
      <c r="V366" s="78">
        <f t="shared" si="247"/>
        <v>0.25150152600000003</v>
      </c>
      <c r="W366" s="78">
        <f t="shared" si="248"/>
        <v>9.2279883199999994E-5</v>
      </c>
      <c r="X366" s="78">
        <f t="shared" si="249"/>
        <v>7.4432180000000001E-2</v>
      </c>
      <c r="Y366" s="78">
        <f t="shared" si="250"/>
        <v>0.19848585000000002</v>
      </c>
      <c r="Z366" s="78">
        <f t="shared" si="251"/>
        <v>1.7367509999999999</v>
      </c>
      <c r="AA366" s="78">
        <f t="shared" si="252"/>
        <v>3.9697166000000004</v>
      </c>
      <c r="AB366" s="78">
        <f t="shared" si="253"/>
        <v>8.500000000000002E-2</v>
      </c>
      <c r="AC366" s="83">
        <f t="shared" si="254"/>
        <v>9.9168669958832023</v>
      </c>
      <c r="AU366" s="103"/>
    </row>
    <row r="367" spans="6:47">
      <c r="F367" s="82">
        <v>575</v>
      </c>
      <c r="G367" s="78">
        <f>Inputs!C366</f>
        <v>5.7499203999999997</v>
      </c>
      <c r="H367" s="78">
        <f>Inputs!D366</f>
        <v>6.1279782999999997</v>
      </c>
      <c r="I367" s="78">
        <f>Inputs!E366</f>
        <v>0.56751715999999996</v>
      </c>
      <c r="J367" s="78">
        <f>Inputs!F366</f>
        <v>0</v>
      </c>
      <c r="K367" s="78">
        <f>Inputs!G366</f>
        <v>0</v>
      </c>
      <c r="L367" s="78">
        <f t="shared" si="244"/>
        <v>0</v>
      </c>
      <c r="M367" s="78">
        <f>Inputs!H366</f>
        <v>0</v>
      </c>
      <c r="N367" s="78">
        <f>Inputs!I366</f>
        <v>0</v>
      </c>
      <c r="O367" s="78">
        <f>Inputs!J366</f>
        <v>0</v>
      </c>
      <c r="P367" s="83">
        <f>Inputs!K366</f>
        <v>3.0000002000000001</v>
      </c>
      <c r="Q367" s="83">
        <f t="shared" si="243"/>
        <v>15.445416059999999</v>
      </c>
      <c r="R367" s="83"/>
      <c r="S367" s="82">
        <v>562</v>
      </c>
      <c r="T367" s="78">
        <f t="shared" si="245"/>
        <v>3.1614105600000005E-2</v>
      </c>
      <c r="U367" s="78">
        <f t="shared" si="246"/>
        <v>0</v>
      </c>
      <c r="V367" s="78">
        <f t="shared" si="247"/>
        <v>9.6262496999999989E-2</v>
      </c>
      <c r="W367" s="78">
        <f t="shared" si="248"/>
        <v>0</v>
      </c>
      <c r="X367" s="78">
        <f t="shared" si="249"/>
        <v>0</v>
      </c>
      <c r="Y367" s="78">
        <f t="shared" si="250"/>
        <v>0</v>
      </c>
      <c r="Z367" s="78">
        <f t="shared" si="251"/>
        <v>0</v>
      </c>
      <c r="AA367" s="78">
        <f t="shared" si="252"/>
        <v>0</v>
      </c>
      <c r="AB367" s="78">
        <f t="shared" si="253"/>
        <v>0.51000003400000005</v>
      </c>
      <c r="AC367" s="83">
        <f t="shared" si="254"/>
        <v>0.63787663660000005</v>
      </c>
      <c r="AU367" s="103"/>
    </row>
    <row r="368" spans="6:47">
      <c r="F368" s="82">
        <v>576</v>
      </c>
      <c r="G368" s="78">
        <f>Inputs!C367</f>
        <v>4.3124409999999997</v>
      </c>
      <c r="H368" s="78">
        <f>Inputs!D367</f>
        <v>4.5999365000000001</v>
      </c>
      <c r="I368" s="78">
        <f>Inputs!E367</f>
        <v>2.2640313999999999</v>
      </c>
      <c r="J368" s="78">
        <f>Inputs!F367</f>
        <v>0</v>
      </c>
      <c r="K368" s="78">
        <f>Inputs!G367</f>
        <v>0</v>
      </c>
      <c r="L368" s="78">
        <f t="shared" si="244"/>
        <v>0</v>
      </c>
      <c r="M368" s="78">
        <f>Inputs!H367</f>
        <v>36.756633999999998</v>
      </c>
      <c r="N368" s="78">
        <f>Inputs!I367</f>
        <v>5.5134954</v>
      </c>
      <c r="O368" s="78">
        <f>Inputs!J367</f>
        <v>2.2053983000000001</v>
      </c>
      <c r="P368" s="83">
        <f>Inputs!K367</f>
        <v>0.5</v>
      </c>
      <c r="Q368" s="83">
        <f t="shared" si="243"/>
        <v>56.151936599999999</v>
      </c>
      <c r="R368" s="83"/>
      <c r="S368" s="82">
        <v>563</v>
      </c>
      <c r="T368" s="78">
        <f t="shared" si="245"/>
        <v>0.25264800000000004</v>
      </c>
      <c r="U368" s="78">
        <f t="shared" si="246"/>
        <v>0</v>
      </c>
      <c r="V368" s="78">
        <f t="shared" si="247"/>
        <v>0</v>
      </c>
      <c r="W368" s="78">
        <f t="shared" si="248"/>
        <v>0</v>
      </c>
      <c r="X368" s="78">
        <f t="shared" si="249"/>
        <v>0</v>
      </c>
      <c r="Y368" s="78">
        <f t="shared" si="250"/>
        <v>1.5688008E-2</v>
      </c>
      <c r="Z368" s="78">
        <f t="shared" si="251"/>
        <v>0.156880095</v>
      </c>
      <c r="AA368" s="78">
        <f t="shared" si="252"/>
        <v>0.31376015999999995</v>
      </c>
      <c r="AB368" s="78">
        <f t="shared" si="253"/>
        <v>0.51000003400000005</v>
      </c>
      <c r="AC368" s="83">
        <f t="shared" si="254"/>
        <v>1.248976297</v>
      </c>
      <c r="AU368" s="103"/>
    </row>
    <row r="369" spans="6:47">
      <c r="F369" s="82">
        <v>577</v>
      </c>
      <c r="G369" s="78">
        <f>Inputs!C368</f>
        <v>4.87737</v>
      </c>
      <c r="H369" s="78">
        <f>Inputs!D368</f>
        <v>14.942608</v>
      </c>
      <c r="I369" s="78">
        <f>Inputs!E368</f>
        <v>0.38524467000000001</v>
      </c>
      <c r="J369" s="78">
        <f>Inputs!F368</f>
        <v>5.0706625999999996E-4</v>
      </c>
      <c r="K369" s="78">
        <f>Inputs!G368</f>
        <v>4.6328680000000002</v>
      </c>
      <c r="L369" s="78">
        <f t="shared" si="244"/>
        <v>4.6409810601600009E-2</v>
      </c>
      <c r="M369" s="78">
        <f>Inputs!H368</f>
        <v>23.524248</v>
      </c>
      <c r="N369" s="78">
        <f>Inputs!I368</f>
        <v>7.3513273999999997</v>
      </c>
      <c r="O369" s="78">
        <f>Inputs!J368</f>
        <v>2.2053983000000001</v>
      </c>
      <c r="P369" s="83">
        <f>Inputs!K368</f>
        <v>0.5</v>
      </c>
      <c r="Q369" s="83">
        <f t="shared" si="243"/>
        <v>58.41957143626</v>
      </c>
      <c r="R369" s="83"/>
      <c r="S369" s="82">
        <v>564</v>
      </c>
      <c r="T369" s="78">
        <f t="shared" si="245"/>
        <v>0</v>
      </c>
      <c r="U369" s="78">
        <f t="shared" si="246"/>
        <v>0</v>
      </c>
      <c r="V369" s="78">
        <f t="shared" si="247"/>
        <v>0.45642868200000003</v>
      </c>
      <c r="W369" s="78">
        <f t="shared" si="248"/>
        <v>0</v>
      </c>
      <c r="X369" s="78">
        <f t="shared" si="249"/>
        <v>0</v>
      </c>
      <c r="Y369" s="78">
        <f t="shared" si="250"/>
        <v>0</v>
      </c>
      <c r="Z369" s="78">
        <f t="shared" si="251"/>
        <v>0</v>
      </c>
      <c r="AA369" s="78">
        <f t="shared" si="252"/>
        <v>0</v>
      </c>
      <c r="AB369" s="78">
        <f t="shared" si="253"/>
        <v>8.500000000000002E-2</v>
      </c>
      <c r="AC369" s="83">
        <f t="shared" si="254"/>
        <v>0.54142868200000005</v>
      </c>
      <c r="AU369" s="103"/>
    </row>
    <row r="370" spans="6:47">
      <c r="F370" s="82">
        <v>578</v>
      </c>
      <c r="G370" s="78">
        <f>Inputs!C369</f>
        <v>4.87737</v>
      </c>
      <c r="H370" s="78">
        <f>Inputs!D369</f>
        <v>10.867350999999999</v>
      </c>
      <c r="I370" s="78">
        <f>Inputs!E369</f>
        <v>0.77048934000000002</v>
      </c>
      <c r="J370" s="78">
        <f>Inputs!F369</f>
        <v>0</v>
      </c>
      <c r="K370" s="78">
        <f>Inputs!G369</f>
        <v>0</v>
      </c>
      <c r="L370" s="78">
        <f t="shared" si="244"/>
        <v>0</v>
      </c>
      <c r="M370" s="78">
        <f>Inputs!H369</f>
        <v>23.524248</v>
      </c>
      <c r="N370" s="78">
        <f>Inputs!I369</f>
        <v>13.232388500000001</v>
      </c>
      <c r="O370" s="78">
        <f>Inputs!J369</f>
        <v>2.5729644</v>
      </c>
      <c r="P370" s="83">
        <f>Inputs!K369</f>
        <v>0.5</v>
      </c>
      <c r="Q370" s="83">
        <f t="shared" si="243"/>
        <v>56.344811239999999</v>
      </c>
      <c r="R370" s="83"/>
      <c r="S370" s="82">
        <v>565</v>
      </c>
      <c r="T370" s="78">
        <f t="shared" si="245"/>
        <v>0</v>
      </c>
      <c r="U370" s="78">
        <f t="shared" si="246"/>
        <v>0</v>
      </c>
      <c r="V370" s="78">
        <f t="shared" si="247"/>
        <v>0.45642868200000003</v>
      </c>
      <c r="W370" s="78">
        <f t="shared" si="248"/>
        <v>0</v>
      </c>
      <c r="X370" s="78">
        <f t="shared" si="249"/>
        <v>0</v>
      </c>
      <c r="Y370" s="78">
        <f t="shared" si="250"/>
        <v>0.38594463000000001</v>
      </c>
      <c r="Z370" s="78">
        <f t="shared" si="251"/>
        <v>5.7432240000000009E-2</v>
      </c>
      <c r="AA370" s="78">
        <f t="shared" si="252"/>
        <v>8.6148360000000007E-2</v>
      </c>
      <c r="AB370" s="78">
        <f t="shared" si="253"/>
        <v>0.51000003400000005</v>
      </c>
      <c r="AC370" s="83">
        <f t="shared" si="254"/>
        <v>1.4959539460000002</v>
      </c>
      <c r="AU370" s="103"/>
    </row>
    <row r="371" spans="6:47">
      <c r="F371" s="82">
        <v>579</v>
      </c>
      <c r="G371" s="78">
        <f>Inputs!C370</f>
        <v>7.4209905000000003</v>
      </c>
      <c r="H371" s="78">
        <f>Inputs!D370</f>
        <v>0</v>
      </c>
      <c r="I371" s="78">
        <f>Inputs!E370</f>
        <v>3.6526372</v>
      </c>
      <c r="J371" s="78">
        <f>Inputs!F370</f>
        <v>1.9150927E-3</v>
      </c>
      <c r="K371" s="78">
        <f>Inputs!G370</f>
        <v>16.074902000000002</v>
      </c>
      <c r="L371" s="78">
        <f t="shared" si="244"/>
        <v>0.16105543483200002</v>
      </c>
      <c r="M371" s="78">
        <f>Inputs!H370</f>
        <v>0</v>
      </c>
      <c r="N371" s="78">
        <f>Inputs!I370</f>
        <v>26.791505999999998</v>
      </c>
      <c r="O371" s="78">
        <f>Inputs!J370</f>
        <v>4.4107966000000003</v>
      </c>
      <c r="P371" s="83">
        <f>Inputs!K370</f>
        <v>0.5</v>
      </c>
      <c r="Q371" s="83">
        <f t="shared" si="243"/>
        <v>58.852747392699996</v>
      </c>
      <c r="R371" s="83"/>
      <c r="S371" s="82">
        <v>566</v>
      </c>
      <c r="T371" s="78">
        <f t="shared" si="245"/>
        <v>0.57050712000000003</v>
      </c>
      <c r="U371" s="78">
        <f t="shared" si="246"/>
        <v>0.87057391000000006</v>
      </c>
      <c r="V371" s="78">
        <f t="shared" si="247"/>
        <v>0.33119541000000002</v>
      </c>
      <c r="W371" s="78">
        <f t="shared" si="248"/>
        <v>0</v>
      </c>
      <c r="X371" s="78">
        <f t="shared" si="249"/>
        <v>0</v>
      </c>
      <c r="Y371" s="78">
        <f t="shared" si="250"/>
        <v>0</v>
      </c>
      <c r="Z371" s="78">
        <f t="shared" si="251"/>
        <v>9.1483189999999992E-2</v>
      </c>
      <c r="AA371" s="78">
        <f t="shared" si="252"/>
        <v>0.13722478000000005</v>
      </c>
      <c r="AB371" s="78">
        <f t="shared" si="253"/>
        <v>0.51000003400000005</v>
      </c>
      <c r="AC371" s="83">
        <f t="shared" si="254"/>
        <v>2.510984444</v>
      </c>
      <c r="AU371" s="103"/>
    </row>
    <row r="372" spans="6:47">
      <c r="F372" s="82">
        <v>580</v>
      </c>
      <c r="G372" s="78">
        <f>Inputs!C371</f>
        <v>3.4499523999999999</v>
      </c>
      <c r="H372" s="78">
        <f>Inputs!D371</f>
        <v>0</v>
      </c>
      <c r="I372" s="78">
        <f>Inputs!E371</f>
        <v>0.31193320000000002</v>
      </c>
      <c r="J372" s="78">
        <f>Inputs!F371</f>
        <v>0</v>
      </c>
      <c r="K372" s="78">
        <f>Inputs!G371</f>
        <v>0</v>
      </c>
      <c r="L372" s="78">
        <f t="shared" si="244"/>
        <v>0</v>
      </c>
      <c r="M372" s="78">
        <f>Inputs!H371</f>
        <v>42.866405</v>
      </c>
      <c r="N372" s="78">
        <f>Inputs!I371</f>
        <v>42.866410000000002</v>
      </c>
      <c r="O372" s="78">
        <f>Inputs!J371</f>
        <v>4.4107966000000003</v>
      </c>
      <c r="P372" s="83">
        <f>Inputs!K371</f>
        <v>3.0000002000000001</v>
      </c>
      <c r="Q372" s="83">
        <f t="shared" si="243"/>
        <v>96.905497400000002</v>
      </c>
      <c r="R372" s="83"/>
      <c r="S372" s="82">
        <v>567</v>
      </c>
      <c r="T372" s="78">
        <f t="shared" si="245"/>
        <v>0</v>
      </c>
      <c r="U372" s="78">
        <f t="shared" si="246"/>
        <v>1.9458091200000003</v>
      </c>
      <c r="V372" s="78">
        <f t="shared" si="247"/>
        <v>0.25357149000000007</v>
      </c>
      <c r="W372" s="78">
        <f t="shared" si="248"/>
        <v>0</v>
      </c>
      <c r="X372" s="78">
        <f t="shared" si="249"/>
        <v>0</v>
      </c>
      <c r="Y372" s="78">
        <f t="shared" si="250"/>
        <v>0</v>
      </c>
      <c r="Z372" s="78">
        <f t="shared" si="251"/>
        <v>0</v>
      </c>
      <c r="AA372" s="78">
        <f t="shared" si="252"/>
        <v>0.12405365000000002</v>
      </c>
      <c r="AB372" s="78">
        <f t="shared" si="253"/>
        <v>0.51000003400000005</v>
      </c>
      <c r="AC372" s="83">
        <f t="shared" si="254"/>
        <v>2.8334342940000004</v>
      </c>
      <c r="AU372" s="103"/>
    </row>
    <row r="373" spans="6:47">
      <c r="F373" s="82">
        <v>581</v>
      </c>
      <c r="G373" s="78">
        <f>Inputs!C372</f>
        <v>3.9458828000000001</v>
      </c>
      <c r="H373" s="78">
        <f>Inputs!D372</f>
        <v>3.3960469</v>
      </c>
      <c r="I373" s="78">
        <f>Inputs!E372</f>
        <v>0.85350380000000003</v>
      </c>
      <c r="J373" s="78">
        <f>Inputs!F372</f>
        <v>4.2573839999999998E-5</v>
      </c>
      <c r="K373" s="78">
        <f>Inputs!G372</f>
        <v>0.35735624999999999</v>
      </c>
      <c r="L373" s="78">
        <f t="shared" si="244"/>
        <v>3.5803743143999998E-3</v>
      </c>
      <c r="M373" s="78">
        <f>Inputs!H372</f>
        <v>8.821593</v>
      </c>
      <c r="N373" s="78">
        <f>Inputs!I372</f>
        <v>10.716602</v>
      </c>
      <c r="O373" s="78">
        <f>Inputs!J372</f>
        <v>13.232388500000001</v>
      </c>
      <c r="P373" s="83">
        <f>Inputs!K372</f>
        <v>3.0000002000000001</v>
      </c>
      <c r="Q373" s="83">
        <f t="shared" si="243"/>
        <v>44.323416023840004</v>
      </c>
      <c r="R373" s="83"/>
      <c r="S373" s="82">
        <v>568</v>
      </c>
      <c r="T373" s="78">
        <f t="shared" si="245"/>
        <v>1.8152497599999999</v>
      </c>
      <c r="U373" s="78">
        <f t="shared" si="246"/>
        <v>0.82658709000000008</v>
      </c>
      <c r="V373" s="78">
        <f t="shared" si="247"/>
        <v>5.8347320400000006E-2</v>
      </c>
      <c r="W373" s="78">
        <f t="shared" si="248"/>
        <v>0</v>
      </c>
      <c r="X373" s="78">
        <f t="shared" si="249"/>
        <v>0</v>
      </c>
      <c r="Y373" s="78">
        <f t="shared" si="250"/>
        <v>2.0420356000000004E-2</v>
      </c>
      <c r="Z373" s="78">
        <f t="shared" si="251"/>
        <v>9.1483189999999992E-2</v>
      </c>
      <c r="AA373" s="78">
        <f t="shared" si="252"/>
        <v>2.2972897000000006E-2</v>
      </c>
      <c r="AB373" s="78">
        <f t="shared" si="253"/>
        <v>0.51000003400000005</v>
      </c>
      <c r="AC373" s="83">
        <f t="shared" si="254"/>
        <v>3.3450606473999991</v>
      </c>
      <c r="AU373" s="103"/>
    </row>
    <row r="374" spans="6:47">
      <c r="F374" s="82">
        <v>582</v>
      </c>
      <c r="G374" s="78">
        <f>Inputs!C373</f>
        <v>0</v>
      </c>
      <c r="H374" s="78">
        <f>Inputs!D373</f>
        <v>0</v>
      </c>
      <c r="I374" s="78">
        <f>Inputs!E373</f>
        <v>0</v>
      </c>
      <c r="J374" s="78">
        <f>Inputs!F373</f>
        <v>0</v>
      </c>
      <c r="K374" s="78">
        <f>Inputs!G373</f>
        <v>0</v>
      </c>
      <c r="L374" s="78">
        <f t="shared" si="244"/>
        <v>0</v>
      </c>
      <c r="M374" s="78">
        <f>Inputs!H373</f>
        <v>0</v>
      </c>
      <c r="N374" s="78">
        <f>Inputs!I373</f>
        <v>0</v>
      </c>
      <c r="O374" s="78">
        <f>Inputs!J373</f>
        <v>0</v>
      </c>
      <c r="P374" s="83">
        <f>Inputs!K373</f>
        <v>0</v>
      </c>
      <c r="Q374" s="83">
        <f t="shared" si="243"/>
        <v>0</v>
      </c>
      <c r="R374" s="83"/>
      <c r="S374" s="82">
        <v>569</v>
      </c>
      <c r="T374" s="78">
        <f t="shared" si="245"/>
        <v>2.6219638400000003</v>
      </c>
      <c r="U374" s="78">
        <f t="shared" si="246"/>
        <v>2.0527217800000002</v>
      </c>
      <c r="V374" s="78">
        <f t="shared" si="247"/>
        <v>0.18112249799999999</v>
      </c>
      <c r="W374" s="78">
        <f t="shared" si="248"/>
        <v>0</v>
      </c>
      <c r="X374" s="78">
        <f t="shared" si="249"/>
        <v>0</v>
      </c>
      <c r="Y374" s="78">
        <f t="shared" si="250"/>
        <v>2.0420356000000004E-2</v>
      </c>
      <c r="Z374" s="78">
        <f t="shared" si="251"/>
        <v>0.27444956500000001</v>
      </c>
      <c r="AA374" s="78">
        <f t="shared" si="252"/>
        <v>2.2972897000000006E-2</v>
      </c>
      <c r="AB374" s="78">
        <f t="shared" si="253"/>
        <v>0.51000003400000005</v>
      </c>
      <c r="AC374" s="83">
        <f t="shared" si="254"/>
        <v>5.6836509699999995</v>
      </c>
      <c r="AU374" s="103"/>
    </row>
    <row r="375" spans="6:47">
      <c r="F375" s="82">
        <v>583</v>
      </c>
      <c r="G375" s="78">
        <f>Inputs!C374</f>
        <v>0</v>
      </c>
      <c r="H375" s="78">
        <f>Inputs!D374</f>
        <v>0</v>
      </c>
      <c r="I375" s="78">
        <f>Inputs!E374</f>
        <v>0</v>
      </c>
      <c r="J375" s="78">
        <f>Inputs!F374</f>
        <v>0</v>
      </c>
      <c r="K375" s="78">
        <f>Inputs!G374</f>
        <v>0</v>
      </c>
      <c r="L375" s="78">
        <f t="shared" si="244"/>
        <v>0</v>
      </c>
      <c r="M375" s="78">
        <f>Inputs!H374</f>
        <v>0</v>
      </c>
      <c r="N375" s="78">
        <f>Inputs!I374</f>
        <v>0</v>
      </c>
      <c r="O375" s="78">
        <f>Inputs!J374</f>
        <v>0</v>
      </c>
      <c r="P375" s="83">
        <f>Inputs!K374</f>
        <v>0</v>
      </c>
      <c r="Q375" s="83">
        <f t="shared" si="243"/>
        <v>0</v>
      </c>
      <c r="R375" s="83"/>
      <c r="S375" s="82">
        <v>570</v>
      </c>
      <c r="T375" s="78">
        <f t="shared" si="245"/>
        <v>2.90439968</v>
      </c>
      <c r="U375" s="78">
        <f t="shared" si="246"/>
        <v>1.77902552</v>
      </c>
      <c r="V375" s="78">
        <f t="shared" si="247"/>
        <v>0.18112249799999999</v>
      </c>
      <c r="W375" s="78">
        <f t="shared" si="248"/>
        <v>0</v>
      </c>
      <c r="X375" s="78">
        <f t="shared" si="249"/>
        <v>0</v>
      </c>
      <c r="Y375" s="78">
        <f t="shared" si="250"/>
        <v>2.0420356000000004E-2</v>
      </c>
      <c r="Z375" s="78">
        <f t="shared" si="251"/>
        <v>0.27444956500000001</v>
      </c>
      <c r="AA375" s="78">
        <f t="shared" si="252"/>
        <v>2.2972897000000006E-2</v>
      </c>
      <c r="AB375" s="78">
        <f t="shared" si="253"/>
        <v>0.51000003400000005</v>
      </c>
      <c r="AC375" s="83">
        <f t="shared" si="254"/>
        <v>5.6923905499999998</v>
      </c>
      <c r="AU375" s="103"/>
    </row>
    <row r="376" spans="6:47">
      <c r="F376" s="82">
        <v>584</v>
      </c>
      <c r="G376" s="78">
        <f>Inputs!C375</f>
        <v>0</v>
      </c>
      <c r="H376" s="78">
        <f>Inputs!D375</f>
        <v>0</v>
      </c>
      <c r="I376" s="78">
        <f>Inputs!E375</f>
        <v>0</v>
      </c>
      <c r="J376" s="78">
        <f>Inputs!F375</f>
        <v>0</v>
      </c>
      <c r="K376" s="78">
        <f>Inputs!G375</f>
        <v>0</v>
      </c>
      <c r="L376" s="78">
        <f t="shared" si="244"/>
        <v>0</v>
      </c>
      <c r="M376" s="78">
        <f>Inputs!H375</f>
        <v>0</v>
      </c>
      <c r="N376" s="78">
        <f>Inputs!I375</f>
        <v>0</v>
      </c>
      <c r="O376" s="78">
        <f>Inputs!J375</f>
        <v>0</v>
      </c>
      <c r="P376" s="83">
        <f>Inputs!K375</f>
        <v>0</v>
      </c>
      <c r="Q376" s="83">
        <f t="shared" si="243"/>
        <v>0</v>
      </c>
      <c r="R376" s="83"/>
      <c r="S376" s="82">
        <v>571</v>
      </c>
      <c r="T376" s="78">
        <f t="shared" si="245"/>
        <v>2.9899583999999999</v>
      </c>
      <c r="U376" s="78">
        <f t="shared" si="246"/>
        <v>0</v>
      </c>
      <c r="V376" s="78">
        <f t="shared" si="247"/>
        <v>6.7274067599999987E-2</v>
      </c>
      <c r="W376" s="78">
        <f t="shared" si="248"/>
        <v>6.8355491200000005E-5</v>
      </c>
      <c r="X376" s="78">
        <f t="shared" si="249"/>
        <v>3.6756641999999999E-2</v>
      </c>
      <c r="Y376" s="78">
        <f t="shared" si="250"/>
        <v>0</v>
      </c>
      <c r="Z376" s="78">
        <f t="shared" si="251"/>
        <v>0.21058492500000003</v>
      </c>
      <c r="AA376" s="78">
        <f t="shared" si="252"/>
        <v>0.19756694000000002</v>
      </c>
      <c r="AB376" s="78">
        <f t="shared" si="253"/>
        <v>0.51000003400000005</v>
      </c>
      <c r="AC376" s="83">
        <f t="shared" si="254"/>
        <v>4.0122093640912002</v>
      </c>
      <c r="AU376" s="103"/>
    </row>
    <row r="377" spans="6:47">
      <c r="F377" s="82">
        <v>585</v>
      </c>
      <c r="G377" s="78">
        <f>Inputs!C376</f>
        <v>6.0138930000000004</v>
      </c>
      <c r="H377" s="78">
        <f>Inputs!D376</f>
        <v>6.1680964999999999</v>
      </c>
      <c r="I377" s="78">
        <f>Inputs!E376</f>
        <v>0</v>
      </c>
      <c r="J377" s="78">
        <f>Inputs!F376</f>
        <v>0</v>
      </c>
      <c r="K377" s="78">
        <f>Inputs!G376</f>
        <v>0</v>
      </c>
      <c r="L377" s="78">
        <f t="shared" si="244"/>
        <v>0</v>
      </c>
      <c r="M377" s="78">
        <f>Inputs!H376</f>
        <v>0</v>
      </c>
      <c r="N377" s="78">
        <f>Inputs!I376</f>
        <v>0</v>
      </c>
      <c r="O377" s="78">
        <f>Inputs!J376</f>
        <v>0</v>
      </c>
      <c r="P377" s="83">
        <f>Inputs!K376</f>
        <v>3.0000002000000001</v>
      </c>
      <c r="Q377" s="83">
        <f t="shared" si="243"/>
        <v>15.181989700000001</v>
      </c>
      <c r="R377" s="83"/>
      <c r="S377" s="82">
        <v>572</v>
      </c>
      <c r="T377" s="78">
        <f t="shared" si="245"/>
        <v>0.146361608</v>
      </c>
      <c r="U377" s="78">
        <f t="shared" si="246"/>
        <v>0</v>
      </c>
      <c r="V377" s="78">
        <f t="shared" si="247"/>
        <v>0.37047787199999999</v>
      </c>
      <c r="W377" s="78">
        <f t="shared" si="248"/>
        <v>0</v>
      </c>
      <c r="X377" s="78">
        <f t="shared" si="249"/>
        <v>0</v>
      </c>
      <c r="Y377" s="78">
        <f t="shared" si="250"/>
        <v>0</v>
      </c>
      <c r="Z377" s="78">
        <f t="shared" si="251"/>
        <v>0</v>
      </c>
      <c r="AA377" s="78">
        <f t="shared" si="252"/>
        <v>0</v>
      </c>
      <c r="AB377" s="78">
        <f t="shared" si="253"/>
        <v>0.51000003400000005</v>
      </c>
      <c r="AC377" s="83">
        <f t="shared" si="254"/>
        <v>1.0268395140000002</v>
      </c>
      <c r="AU377" s="103"/>
    </row>
    <row r="378" spans="6:47">
      <c r="F378" s="82">
        <v>586</v>
      </c>
      <c r="G378" s="78">
        <f>Inputs!C377</f>
        <v>20.229265000000002</v>
      </c>
      <c r="H378" s="78">
        <f>Inputs!D377</f>
        <v>9.1933380000000007</v>
      </c>
      <c r="I378" s="78">
        <f>Inputs!E377</f>
        <v>0.73389894</v>
      </c>
      <c r="J378" s="78">
        <f>Inputs!F377</f>
        <v>0</v>
      </c>
      <c r="K378" s="78">
        <f>Inputs!G377</f>
        <v>0</v>
      </c>
      <c r="L378" s="78">
        <f t="shared" si="244"/>
        <v>0</v>
      </c>
      <c r="M378" s="78">
        <f>Inputs!H377</f>
        <v>0.88215922999999996</v>
      </c>
      <c r="N378" s="78">
        <f>Inputs!I377</f>
        <v>0.25014936999999998</v>
      </c>
      <c r="O378" s="78">
        <f>Inputs!J377</f>
        <v>1.1762124</v>
      </c>
      <c r="P378" s="83">
        <f>Inputs!K377</f>
        <v>0</v>
      </c>
      <c r="Q378" s="83">
        <f t="shared" si="243"/>
        <v>32.465022939999997</v>
      </c>
      <c r="R378" s="83"/>
      <c r="S378" s="82">
        <v>573</v>
      </c>
      <c r="T378" s="78">
        <f t="shared" si="245"/>
        <v>0</v>
      </c>
      <c r="U378" s="78">
        <f t="shared" si="246"/>
        <v>0</v>
      </c>
      <c r="V378" s="78">
        <f t="shared" si="247"/>
        <v>0.161716518</v>
      </c>
      <c r="W378" s="78">
        <f t="shared" si="248"/>
        <v>0</v>
      </c>
      <c r="X378" s="78">
        <f t="shared" si="249"/>
        <v>0</v>
      </c>
      <c r="Y378" s="78">
        <f t="shared" si="250"/>
        <v>0.45945796999999999</v>
      </c>
      <c r="Z378" s="78">
        <f t="shared" si="251"/>
        <v>0.13783738500000001</v>
      </c>
      <c r="AA378" s="78">
        <f t="shared" si="252"/>
        <v>0</v>
      </c>
      <c r="AB378" s="78">
        <f t="shared" si="253"/>
        <v>0.51000003400000005</v>
      </c>
      <c r="AC378" s="83">
        <f t="shared" si="254"/>
        <v>1.2690119069999999</v>
      </c>
      <c r="AU378" s="103"/>
    </row>
    <row r="379" spans="6:47">
      <c r="F379" s="82">
        <v>587</v>
      </c>
      <c r="G379" s="78">
        <f>Inputs!C378</f>
        <v>2.5227776</v>
      </c>
      <c r="H379" s="78">
        <f>Inputs!D378</f>
        <v>2.5874643000000002</v>
      </c>
      <c r="I379" s="78">
        <f>Inputs!E378</f>
        <v>1.8687241999999999</v>
      </c>
      <c r="J379" s="78">
        <f>Inputs!F378</f>
        <v>0</v>
      </c>
      <c r="K379" s="78">
        <f>Inputs!G378</f>
        <v>0</v>
      </c>
      <c r="L379" s="78">
        <f t="shared" si="244"/>
        <v>0</v>
      </c>
      <c r="M379" s="78">
        <f>Inputs!H378</f>
        <v>22.115245999999999</v>
      </c>
      <c r="N379" s="78">
        <f>Inputs!I378</f>
        <v>13.822027</v>
      </c>
      <c r="O379" s="78">
        <f>Inputs!J378</f>
        <v>8.2702430000000007</v>
      </c>
      <c r="P379" s="83">
        <f>Inputs!K378</f>
        <v>3.0000002000000001</v>
      </c>
      <c r="Q379" s="83">
        <f t="shared" si="243"/>
        <v>54.186482300000002</v>
      </c>
      <c r="R379" s="83"/>
      <c r="S379" s="82">
        <v>574</v>
      </c>
      <c r="T379" s="78">
        <f t="shared" si="245"/>
        <v>0.27599619200000003</v>
      </c>
      <c r="U379" s="78">
        <f t="shared" si="246"/>
        <v>0.45306499400000005</v>
      </c>
      <c r="V379" s="78">
        <f t="shared" si="247"/>
        <v>0</v>
      </c>
      <c r="W379" s="78">
        <f t="shared" si="248"/>
        <v>0</v>
      </c>
      <c r="X379" s="78">
        <f t="shared" si="249"/>
        <v>0</v>
      </c>
      <c r="Y379" s="78">
        <f t="shared" si="250"/>
        <v>6.8918690000000005E-2</v>
      </c>
      <c r="Z379" s="78">
        <f t="shared" si="251"/>
        <v>0.10050642500000001</v>
      </c>
      <c r="AA379" s="78">
        <f t="shared" si="252"/>
        <v>0.80405140000000008</v>
      </c>
      <c r="AB379" s="78">
        <f t="shared" si="253"/>
        <v>8.500000000000002E-2</v>
      </c>
      <c r="AC379" s="83">
        <f t="shared" si="254"/>
        <v>1.7875377010000002</v>
      </c>
      <c r="AU379" s="103"/>
    </row>
    <row r="380" spans="6:47">
      <c r="F380" s="82">
        <v>588</v>
      </c>
      <c r="G380" s="78">
        <f>Inputs!C379</f>
        <v>9.3148719999999994</v>
      </c>
      <c r="H380" s="78">
        <f>Inputs!D379</f>
        <v>9.5412750000000006</v>
      </c>
      <c r="I380" s="78">
        <f>Inputs!E379</f>
        <v>0</v>
      </c>
      <c r="J380" s="78">
        <f>Inputs!F379</f>
        <v>6.4980439999999997E-3</v>
      </c>
      <c r="K380" s="78">
        <f>Inputs!G379</f>
        <v>62.118713</v>
      </c>
      <c r="L380" s="78">
        <f t="shared" si="244"/>
        <v>0.62222681704000005</v>
      </c>
      <c r="M380" s="78">
        <f>Inputs!H379</f>
        <v>62.118713</v>
      </c>
      <c r="N380" s="78">
        <f>Inputs!I379</f>
        <v>9.3178079999999994</v>
      </c>
      <c r="O380" s="78">
        <f>Inputs!J379</f>
        <v>6.4011683000000001</v>
      </c>
      <c r="P380" s="83">
        <f>Inputs!K379</f>
        <v>0.5</v>
      </c>
      <c r="Q380" s="83">
        <f t="shared" si="243"/>
        <v>159.31904734400001</v>
      </c>
      <c r="R380" s="83"/>
      <c r="S380" s="82">
        <v>575</v>
      </c>
      <c r="T380" s="78">
        <f t="shared" si="245"/>
        <v>0.91998726399999997</v>
      </c>
      <c r="U380" s="78">
        <f t="shared" si="246"/>
        <v>1.0417563110000001</v>
      </c>
      <c r="V380" s="78">
        <f t="shared" si="247"/>
        <v>0.1021530888</v>
      </c>
      <c r="W380" s="78">
        <f t="shared" si="248"/>
        <v>0</v>
      </c>
      <c r="X380" s="78">
        <f t="shared" si="249"/>
        <v>0</v>
      </c>
      <c r="Y380" s="78">
        <f t="shared" si="250"/>
        <v>0</v>
      </c>
      <c r="Z380" s="78">
        <f t="shared" si="251"/>
        <v>0</v>
      </c>
      <c r="AA380" s="78">
        <f t="shared" si="252"/>
        <v>0</v>
      </c>
      <c r="AB380" s="78">
        <f t="shared" si="253"/>
        <v>0.51000003400000005</v>
      </c>
      <c r="AC380" s="83">
        <f t="shared" si="254"/>
        <v>2.5738966978</v>
      </c>
      <c r="AU380" s="103"/>
    </row>
    <row r="381" spans="6:47">
      <c r="F381" s="82">
        <v>589</v>
      </c>
      <c r="G381" s="78">
        <f>Inputs!C380</f>
        <v>0.216197</v>
      </c>
      <c r="H381" s="78">
        <f>Inputs!D380</f>
        <v>0</v>
      </c>
      <c r="I381" s="78">
        <f>Inputs!E380</f>
        <v>0.50239929999999999</v>
      </c>
      <c r="J381" s="78">
        <f>Inputs!F380</f>
        <v>0</v>
      </c>
      <c r="K381" s="78">
        <f>Inputs!G380</f>
        <v>0</v>
      </c>
      <c r="L381" s="78">
        <f t="shared" si="244"/>
        <v>0</v>
      </c>
      <c r="M381" s="78">
        <f>Inputs!H380</f>
        <v>0</v>
      </c>
      <c r="N381" s="78">
        <f>Inputs!I380</f>
        <v>22.972897</v>
      </c>
      <c r="O381" s="78">
        <f>Inputs!J380</f>
        <v>0</v>
      </c>
      <c r="P381" s="83">
        <f>Inputs!K380</f>
        <v>3.0000002000000001</v>
      </c>
      <c r="Q381" s="83">
        <f t="shared" si="243"/>
        <v>26.6914935</v>
      </c>
      <c r="R381" s="83"/>
      <c r="S381" s="82">
        <v>576</v>
      </c>
      <c r="T381" s="78">
        <f t="shared" si="245"/>
        <v>0.68999056000000003</v>
      </c>
      <c r="U381" s="78">
        <f t="shared" si="246"/>
        <v>0.78198920500000013</v>
      </c>
      <c r="V381" s="78">
        <f t="shared" si="247"/>
        <v>0.40752565200000002</v>
      </c>
      <c r="W381" s="78">
        <f t="shared" si="248"/>
        <v>0</v>
      </c>
      <c r="X381" s="78">
        <f t="shared" si="249"/>
        <v>0</v>
      </c>
      <c r="Y381" s="78">
        <f t="shared" si="250"/>
        <v>0.36756633999999999</v>
      </c>
      <c r="Z381" s="78">
        <f t="shared" si="251"/>
        <v>0.27567477000000001</v>
      </c>
      <c r="AA381" s="78">
        <f t="shared" si="252"/>
        <v>0.22053983000000005</v>
      </c>
      <c r="AB381" s="78">
        <f t="shared" si="253"/>
        <v>8.500000000000002E-2</v>
      </c>
      <c r="AC381" s="83">
        <f t="shared" si="254"/>
        <v>2.8282863570000005</v>
      </c>
      <c r="AU381" s="103"/>
    </row>
    <row r="382" spans="6:47">
      <c r="F382" s="82">
        <v>590</v>
      </c>
      <c r="G382" s="78">
        <f>Inputs!C381</f>
        <v>1.0752349999999999</v>
      </c>
      <c r="H382" s="78">
        <f>Inputs!D381</f>
        <v>0</v>
      </c>
      <c r="I382" s="78">
        <f>Inputs!E381</f>
        <v>0.50239929999999999</v>
      </c>
      <c r="J382" s="78">
        <f>Inputs!F381</f>
        <v>0</v>
      </c>
      <c r="K382" s="78">
        <f>Inputs!G381</f>
        <v>0</v>
      </c>
      <c r="L382" s="78">
        <f t="shared" si="244"/>
        <v>0</v>
      </c>
      <c r="M382" s="78">
        <f>Inputs!H381</f>
        <v>0</v>
      </c>
      <c r="N382" s="78">
        <f>Inputs!I381</f>
        <v>10.751315999999999</v>
      </c>
      <c r="O382" s="78">
        <f>Inputs!J381</f>
        <v>0</v>
      </c>
      <c r="P382" s="83">
        <f>Inputs!K381</f>
        <v>3.0000002000000001</v>
      </c>
      <c r="Q382" s="83">
        <f t="shared" si="243"/>
        <v>15.328950499999999</v>
      </c>
      <c r="R382" s="83"/>
      <c r="S382" s="82">
        <v>577</v>
      </c>
      <c r="T382" s="78">
        <f t="shared" si="245"/>
        <v>0.78037920000000005</v>
      </c>
      <c r="U382" s="78">
        <f t="shared" si="246"/>
        <v>2.5402433600000003</v>
      </c>
      <c r="V382" s="78">
        <f t="shared" si="247"/>
        <v>6.9344040600000004E-2</v>
      </c>
      <c r="W382" s="78">
        <f t="shared" si="248"/>
        <v>8.1130601600000005E-5</v>
      </c>
      <c r="X382" s="78">
        <f t="shared" si="249"/>
        <v>4.6328680000000011E-2</v>
      </c>
      <c r="Y382" s="78">
        <f t="shared" si="250"/>
        <v>0.23524248</v>
      </c>
      <c r="Z382" s="78">
        <f t="shared" si="251"/>
        <v>0.36756637000000003</v>
      </c>
      <c r="AA382" s="78">
        <f t="shared" si="252"/>
        <v>0.22053983000000005</v>
      </c>
      <c r="AB382" s="78">
        <f t="shared" si="253"/>
        <v>8.500000000000002E-2</v>
      </c>
      <c r="AC382" s="83">
        <f t="shared" si="254"/>
        <v>4.3447250912016004</v>
      </c>
      <c r="AU382" s="103"/>
    </row>
    <row r="383" spans="6:47">
      <c r="F383" s="82">
        <v>591</v>
      </c>
      <c r="G383" s="78">
        <f>Inputs!C382</f>
        <v>6.9890284999999999</v>
      </c>
      <c r="H383" s="78">
        <f>Inputs!D382</f>
        <v>0</v>
      </c>
      <c r="I383" s="78">
        <f>Inputs!E382</f>
        <v>0.13397315000000001</v>
      </c>
      <c r="J383" s="78">
        <f>Inputs!F382</f>
        <v>0</v>
      </c>
      <c r="K383" s="78">
        <f>Inputs!G382</f>
        <v>0</v>
      </c>
      <c r="L383" s="78">
        <f t="shared" si="244"/>
        <v>0</v>
      </c>
      <c r="M383" s="78">
        <f>Inputs!H382</f>
        <v>0</v>
      </c>
      <c r="N383" s="78">
        <f>Inputs!I382</f>
        <v>0</v>
      </c>
      <c r="O383" s="78">
        <f>Inputs!J382</f>
        <v>1.2405366</v>
      </c>
      <c r="P383" s="83">
        <f>Inputs!K382</f>
        <v>3.0000002000000001</v>
      </c>
      <c r="Q383" s="83">
        <f t="shared" si="243"/>
        <v>11.36353845</v>
      </c>
      <c r="R383" s="83"/>
      <c r="S383" s="82">
        <v>578</v>
      </c>
      <c r="T383" s="78">
        <f t="shared" si="245"/>
        <v>0.78037920000000005</v>
      </c>
      <c r="U383" s="78">
        <f t="shared" si="246"/>
        <v>1.8474496700000003</v>
      </c>
      <c r="V383" s="78">
        <f t="shared" si="247"/>
        <v>0.13868808120000001</v>
      </c>
      <c r="W383" s="78">
        <f t="shared" si="248"/>
        <v>0</v>
      </c>
      <c r="X383" s="78">
        <f t="shared" si="249"/>
        <v>0</v>
      </c>
      <c r="Y383" s="78">
        <f t="shared" si="250"/>
        <v>0.23524248</v>
      </c>
      <c r="Z383" s="78">
        <f t="shared" si="251"/>
        <v>0.66161942500000004</v>
      </c>
      <c r="AA383" s="78">
        <f t="shared" si="252"/>
        <v>0.25729644000000007</v>
      </c>
      <c r="AB383" s="78">
        <f t="shared" si="253"/>
        <v>8.500000000000002E-2</v>
      </c>
      <c r="AC383" s="83">
        <f t="shared" si="254"/>
        <v>4.0056752962000006</v>
      </c>
      <c r="AU383" s="103"/>
    </row>
    <row r="384" spans="6:47">
      <c r="F384" s="82">
        <v>592</v>
      </c>
      <c r="G384" s="78">
        <f>Inputs!C383</f>
        <v>10.08033</v>
      </c>
      <c r="H384" s="78">
        <f>Inputs!D383</f>
        <v>0</v>
      </c>
      <c r="I384" s="78">
        <f>Inputs!E383</f>
        <v>1.7583977</v>
      </c>
      <c r="J384" s="78">
        <f>Inputs!F383</f>
        <v>0</v>
      </c>
      <c r="K384" s="78">
        <f>Inputs!G383</f>
        <v>0</v>
      </c>
      <c r="L384" s="78">
        <f t="shared" si="244"/>
        <v>0</v>
      </c>
      <c r="M384" s="78">
        <f>Inputs!H383</f>
        <v>0</v>
      </c>
      <c r="N384" s="78">
        <f>Inputs!I383</f>
        <v>4.1351212999999998</v>
      </c>
      <c r="O384" s="78">
        <f>Inputs!J383</f>
        <v>1.2405366</v>
      </c>
      <c r="P384" s="83">
        <f>Inputs!K383</f>
        <v>3.0000002000000001</v>
      </c>
      <c r="Q384" s="83">
        <f t="shared" si="243"/>
        <v>20.214385799999999</v>
      </c>
      <c r="R384" s="83"/>
      <c r="S384" s="82">
        <v>579</v>
      </c>
      <c r="T384" s="78">
        <f t="shared" si="245"/>
        <v>1.1873584800000001</v>
      </c>
      <c r="U384" s="78">
        <f t="shared" si="246"/>
        <v>0</v>
      </c>
      <c r="V384" s="78">
        <f t="shared" si="247"/>
        <v>0.65747469599999997</v>
      </c>
      <c r="W384" s="78">
        <f t="shared" si="248"/>
        <v>3.0641483200000001E-4</v>
      </c>
      <c r="X384" s="78">
        <f t="shared" si="249"/>
        <v>0.16074902000000002</v>
      </c>
      <c r="Y384" s="78">
        <f t="shared" si="250"/>
        <v>0</v>
      </c>
      <c r="Z384" s="78">
        <f t="shared" si="251"/>
        <v>1.3395752999999999</v>
      </c>
      <c r="AA384" s="78">
        <f t="shared" si="252"/>
        <v>0.4410796600000001</v>
      </c>
      <c r="AB384" s="78">
        <f t="shared" si="253"/>
        <v>8.500000000000002E-2</v>
      </c>
      <c r="AC384" s="83">
        <f t="shared" si="254"/>
        <v>3.8715435708320003</v>
      </c>
      <c r="AU384" s="103"/>
    </row>
    <row r="385" spans="6:47">
      <c r="F385" s="82">
        <v>593</v>
      </c>
      <c r="G385" s="78">
        <f>Inputs!C384</f>
        <v>13.104426</v>
      </c>
      <c r="H385" s="78">
        <f>Inputs!D384</f>
        <v>4.6100706999999996</v>
      </c>
      <c r="I385" s="78">
        <f>Inputs!E384</f>
        <v>0</v>
      </c>
      <c r="J385" s="78">
        <f>Inputs!F384</f>
        <v>0</v>
      </c>
      <c r="K385" s="78">
        <f>Inputs!G384</f>
        <v>0</v>
      </c>
      <c r="L385" s="78">
        <f t="shared" si="244"/>
        <v>0</v>
      </c>
      <c r="M385" s="78">
        <f>Inputs!H384</f>
        <v>11.909151</v>
      </c>
      <c r="N385" s="78">
        <f>Inputs!I384</f>
        <v>12.405366000000001</v>
      </c>
      <c r="O385" s="78">
        <f>Inputs!J384</f>
        <v>2.8945851</v>
      </c>
      <c r="P385" s="83">
        <f>Inputs!K384</f>
        <v>3.0000002000000001</v>
      </c>
      <c r="Q385" s="83">
        <f t="shared" si="243"/>
        <v>47.923599000000003</v>
      </c>
      <c r="R385" s="83"/>
      <c r="S385" s="82">
        <v>580</v>
      </c>
      <c r="T385" s="78">
        <f t="shared" si="245"/>
        <v>0.55199238400000006</v>
      </c>
      <c r="U385" s="78">
        <f t="shared" si="246"/>
        <v>0</v>
      </c>
      <c r="V385" s="78">
        <f t="shared" si="247"/>
        <v>5.6147976000000009E-2</v>
      </c>
      <c r="W385" s="78">
        <f t="shared" si="248"/>
        <v>0</v>
      </c>
      <c r="X385" s="78">
        <f t="shared" si="249"/>
        <v>0</v>
      </c>
      <c r="Y385" s="78">
        <f t="shared" si="250"/>
        <v>0.42866404999999996</v>
      </c>
      <c r="Z385" s="78">
        <f t="shared" si="251"/>
        <v>2.1433205000000002</v>
      </c>
      <c r="AA385" s="78">
        <f t="shared" si="252"/>
        <v>0.4410796600000001</v>
      </c>
      <c r="AB385" s="78">
        <f t="shared" si="253"/>
        <v>0.51000003400000005</v>
      </c>
      <c r="AC385" s="83">
        <f t="shared" si="254"/>
        <v>4.1312046040000006</v>
      </c>
      <c r="AU385" s="103"/>
    </row>
    <row r="386" spans="6:47">
      <c r="F386" s="82">
        <v>594</v>
      </c>
      <c r="G386" s="78">
        <f>Inputs!C385</f>
        <v>13.547961000000001</v>
      </c>
      <c r="H386" s="78">
        <f>Inputs!D385</f>
        <v>1.0214734000000001</v>
      </c>
      <c r="I386" s="78">
        <f>Inputs!E385</f>
        <v>0</v>
      </c>
      <c r="J386" s="78">
        <f>Inputs!F385</f>
        <v>0</v>
      </c>
      <c r="K386" s="78">
        <f>Inputs!G385</f>
        <v>0</v>
      </c>
      <c r="L386" s="78">
        <f t="shared" si="244"/>
        <v>0</v>
      </c>
      <c r="M386" s="78">
        <f>Inputs!H385</f>
        <v>11.909151</v>
      </c>
      <c r="N386" s="78">
        <f>Inputs!I385</f>
        <v>12.405366000000001</v>
      </c>
      <c r="O386" s="78">
        <f>Inputs!J385</f>
        <v>2.8945851</v>
      </c>
      <c r="P386" s="83">
        <f>Inputs!K385</f>
        <v>3.0000002000000001</v>
      </c>
      <c r="Q386" s="83">
        <f t="shared" si="243"/>
        <v>44.778536700000004</v>
      </c>
      <c r="R386" s="83"/>
      <c r="S386" s="82">
        <v>581</v>
      </c>
      <c r="T386" s="78">
        <f t="shared" si="245"/>
        <v>0.63134124800000002</v>
      </c>
      <c r="U386" s="78">
        <f t="shared" si="246"/>
        <v>0.57732797300000016</v>
      </c>
      <c r="V386" s="78">
        <f t="shared" si="247"/>
        <v>0.15363068399999999</v>
      </c>
      <c r="W386" s="78">
        <f t="shared" si="248"/>
        <v>6.8118143999999995E-6</v>
      </c>
      <c r="X386" s="78">
        <f t="shared" si="249"/>
        <v>3.5735624999999999E-3</v>
      </c>
      <c r="Y386" s="78">
        <f t="shared" si="250"/>
        <v>8.8215930000000012E-2</v>
      </c>
      <c r="Z386" s="78">
        <f t="shared" si="251"/>
        <v>0.53583010000000009</v>
      </c>
      <c r="AA386" s="78">
        <f t="shared" si="252"/>
        <v>1.3232388500000001</v>
      </c>
      <c r="AB386" s="78">
        <f t="shared" si="253"/>
        <v>0.51000003400000005</v>
      </c>
      <c r="AC386" s="83">
        <f t="shared" si="254"/>
        <v>3.8231651933144004</v>
      </c>
      <c r="AU386" s="103"/>
    </row>
    <row r="387" spans="6:47">
      <c r="F387" s="82">
        <v>595</v>
      </c>
      <c r="G387" s="78">
        <f>Inputs!C386</f>
        <v>0.57499206000000003</v>
      </c>
      <c r="H387" s="78">
        <f>Inputs!D386</f>
        <v>0</v>
      </c>
      <c r="I387" s="78">
        <f>Inputs!E386</f>
        <v>0.30187081999999998</v>
      </c>
      <c r="J387" s="78">
        <f>Inputs!F386</f>
        <v>0</v>
      </c>
      <c r="K387" s="78">
        <f>Inputs!G386</f>
        <v>0</v>
      </c>
      <c r="L387" s="78">
        <f t="shared" si="244"/>
        <v>0</v>
      </c>
      <c r="M387" s="78">
        <f>Inputs!H386</f>
        <v>3.5547751999999999</v>
      </c>
      <c r="N387" s="78">
        <f>Inputs!I386</f>
        <v>5.3909735999999997</v>
      </c>
      <c r="O387" s="78">
        <f>Inputs!J386</f>
        <v>0</v>
      </c>
      <c r="P387" s="83">
        <f>Inputs!K386</f>
        <v>3.0000002000000001</v>
      </c>
      <c r="Q387" s="83">
        <f t="shared" ref="Q387:Q450" si="255">SUM(G387,H387,I387,J387,K387,M387,N387,O387,P387)</f>
        <v>12.82261188</v>
      </c>
      <c r="R387" s="83"/>
      <c r="S387" s="82">
        <v>582</v>
      </c>
      <c r="T387" s="78">
        <f t="shared" si="245"/>
        <v>0</v>
      </c>
      <c r="U387" s="78">
        <f t="shared" si="246"/>
        <v>0</v>
      </c>
      <c r="V387" s="78">
        <f t="shared" si="247"/>
        <v>0</v>
      </c>
      <c r="W387" s="78">
        <f t="shared" si="248"/>
        <v>0</v>
      </c>
      <c r="X387" s="78">
        <f t="shared" si="249"/>
        <v>0</v>
      </c>
      <c r="Y387" s="78">
        <f t="shared" si="250"/>
        <v>0</v>
      </c>
      <c r="Z387" s="78">
        <f t="shared" si="251"/>
        <v>0</v>
      </c>
      <c r="AA387" s="78">
        <f t="shared" si="252"/>
        <v>0</v>
      </c>
      <c r="AB387" s="78">
        <f t="shared" si="253"/>
        <v>0</v>
      </c>
      <c r="AC387" s="83">
        <f t="shared" si="254"/>
        <v>0</v>
      </c>
      <c r="AU387" s="103"/>
    </row>
    <row r="388" spans="6:47">
      <c r="F388" s="82">
        <v>596</v>
      </c>
      <c r="G388" s="78">
        <f>Inputs!C387</f>
        <v>0.57499206000000003</v>
      </c>
      <c r="H388" s="78">
        <f>Inputs!D387</f>
        <v>0</v>
      </c>
      <c r="I388" s="78">
        <f>Inputs!E387</f>
        <v>0.30187081999999998</v>
      </c>
      <c r="J388" s="78">
        <f>Inputs!F387</f>
        <v>0</v>
      </c>
      <c r="K388" s="78">
        <f>Inputs!G387</f>
        <v>0</v>
      </c>
      <c r="L388" s="78">
        <f t="shared" si="244"/>
        <v>0</v>
      </c>
      <c r="M388" s="78">
        <f>Inputs!H387</f>
        <v>0.41820887000000001</v>
      </c>
      <c r="N388" s="78">
        <f>Inputs!I387</f>
        <v>0</v>
      </c>
      <c r="O388" s="78">
        <f>Inputs!J387</f>
        <v>0</v>
      </c>
      <c r="P388" s="83">
        <f>Inputs!K387</f>
        <v>3.0000002000000001</v>
      </c>
      <c r="Q388" s="83">
        <f t="shared" si="255"/>
        <v>4.2950719500000005</v>
      </c>
      <c r="R388" s="83"/>
      <c r="S388" s="82">
        <v>583</v>
      </c>
      <c r="T388" s="78">
        <f t="shared" si="245"/>
        <v>0</v>
      </c>
      <c r="U388" s="78">
        <f t="shared" si="246"/>
        <v>0</v>
      </c>
      <c r="V388" s="78">
        <f t="shared" si="247"/>
        <v>0</v>
      </c>
      <c r="W388" s="78">
        <f t="shared" si="248"/>
        <v>0</v>
      </c>
      <c r="X388" s="78">
        <f t="shared" si="249"/>
        <v>0</v>
      </c>
      <c r="Y388" s="78">
        <f t="shared" si="250"/>
        <v>0</v>
      </c>
      <c r="Z388" s="78">
        <f t="shared" si="251"/>
        <v>0</v>
      </c>
      <c r="AA388" s="78">
        <f t="shared" si="252"/>
        <v>0</v>
      </c>
      <c r="AB388" s="78">
        <f t="shared" si="253"/>
        <v>0</v>
      </c>
      <c r="AC388" s="83">
        <f t="shared" si="254"/>
        <v>0</v>
      </c>
      <c r="AU388" s="103"/>
    </row>
    <row r="389" spans="6:47">
      <c r="F389" s="82">
        <v>597</v>
      </c>
      <c r="G389" s="78">
        <f>Inputs!C388</f>
        <v>1.6099777</v>
      </c>
      <c r="H389" s="78">
        <f>Inputs!D388</f>
        <v>0</v>
      </c>
      <c r="I389" s="78">
        <f>Inputs!E388</f>
        <v>0.43124404999999999</v>
      </c>
      <c r="J389" s="78">
        <f>Inputs!F388</f>
        <v>0</v>
      </c>
      <c r="K389" s="78">
        <f>Inputs!G388</f>
        <v>0</v>
      </c>
      <c r="L389" s="78">
        <f t="shared" si="244"/>
        <v>0</v>
      </c>
      <c r="M389" s="78">
        <f>Inputs!H388</f>
        <v>0.52276104999999995</v>
      </c>
      <c r="N389" s="78">
        <f>Inputs!I388</f>
        <v>1.0781946</v>
      </c>
      <c r="O389" s="78">
        <f>Inputs!J388</f>
        <v>1.0781946</v>
      </c>
      <c r="P389" s="83">
        <f>Inputs!K388</f>
        <v>3.0000002000000001</v>
      </c>
      <c r="Q389" s="83">
        <f t="shared" si="255"/>
        <v>7.7203721999999999</v>
      </c>
      <c r="R389" s="83"/>
      <c r="S389" s="82">
        <v>584</v>
      </c>
      <c r="T389" s="78">
        <f t="shared" si="245"/>
        <v>0</v>
      </c>
      <c r="U389" s="78">
        <f t="shared" si="246"/>
        <v>0</v>
      </c>
      <c r="V389" s="78">
        <f t="shared" si="247"/>
        <v>0</v>
      </c>
      <c r="W389" s="78">
        <f t="shared" si="248"/>
        <v>0</v>
      </c>
      <c r="X389" s="78">
        <f t="shared" si="249"/>
        <v>0</v>
      </c>
      <c r="Y389" s="78">
        <f t="shared" si="250"/>
        <v>0</v>
      </c>
      <c r="Z389" s="78">
        <f t="shared" si="251"/>
        <v>0</v>
      </c>
      <c r="AA389" s="78">
        <f t="shared" si="252"/>
        <v>0</v>
      </c>
      <c r="AB389" s="78">
        <f t="shared" si="253"/>
        <v>0</v>
      </c>
      <c r="AC389" s="83">
        <f t="shared" si="254"/>
        <v>0</v>
      </c>
      <c r="AU389" s="103"/>
    </row>
    <row r="390" spans="6:47">
      <c r="F390" s="82">
        <v>598</v>
      </c>
      <c r="G390" s="78">
        <f>Inputs!C389</f>
        <v>3.2774548999999999</v>
      </c>
      <c r="H390" s="78">
        <f>Inputs!D389</f>
        <v>0.68999049999999995</v>
      </c>
      <c r="I390" s="78">
        <f>Inputs!E389</f>
        <v>0.43124404999999999</v>
      </c>
      <c r="J390" s="78">
        <f>Inputs!F389</f>
        <v>0</v>
      </c>
      <c r="K390" s="78">
        <f>Inputs!G389</f>
        <v>0</v>
      </c>
      <c r="L390" s="78">
        <f t="shared" si="244"/>
        <v>0</v>
      </c>
      <c r="M390" s="78">
        <f>Inputs!H389</f>
        <v>0.31365665999999998</v>
      </c>
      <c r="N390" s="78">
        <f>Inputs!I389</f>
        <v>0.5390973</v>
      </c>
      <c r="O390" s="78">
        <f>Inputs!J389</f>
        <v>0.5390973</v>
      </c>
      <c r="P390" s="83">
        <f>Inputs!K389</f>
        <v>3.0000002000000001</v>
      </c>
      <c r="Q390" s="83">
        <f t="shared" si="255"/>
        <v>8.7905409100000007</v>
      </c>
      <c r="R390" s="83"/>
      <c r="S390" s="82">
        <v>585</v>
      </c>
      <c r="T390" s="78">
        <f t="shared" si="245"/>
        <v>0.96222288000000022</v>
      </c>
      <c r="U390" s="78">
        <f t="shared" si="246"/>
        <v>1.0485764050000002</v>
      </c>
      <c r="V390" s="78">
        <f t="shared" si="247"/>
        <v>0</v>
      </c>
      <c r="W390" s="78">
        <f t="shared" si="248"/>
        <v>0</v>
      </c>
      <c r="X390" s="78">
        <f t="shared" si="249"/>
        <v>0</v>
      </c>
      <c r="Y390" s="78">
        <f t="shared" si="250"/>
        <v>0</v>
      </c>
      <c r="Z390" s="78">
        <f t="shared" si="251"/>
        <v>0</v>
      </c>
      <c r="AA390" s="78">
        <f t="shared" si="252"/>
        <v>0</v>
      </c>
      <c r="AB390" s="78">
        <f t="shared" si="253"/>
        <v>0.51000003400000005</v>
      </c>
      <c r="AC390" s="83">
        <f t="shared" si="254"/>
        <v>2.5207993190000004</v>
      </c>
      <c r="AU390" s="103"/>
    </row>
    <row r="391" spans="6:47">
      <c r="F391" s="82">
        <v>599</v>
      </c>
      <c r="G391" s="78">
        <f>Inputs!C390</f>
        <v>2.1849699999999999</v>
      </c>
      <c r="H391" s="78">
        <f>Inputs!D390</f>
        <v>0</v>
      </c>
      <c r="I391" s="78">
        <f>Inputs!E390</f>
        <v>0.17249763000000001</v>
      </c>
      <c r="J391" s="78">
        <f>Inputs!F390</f>
        <v>0</v>
      </c>
      <c r="K391" s="78">
        <f>Inputs!G390</f>
        <v>0</v>
      </c>
      <c r="L391" s="78">
        <f t="shared" si="244"/>
        <v>0</v>
      </c>
      <c r="M391" s="78">
        <f>Inputs!H390</f>
        <v>0.31365665999999998</v>
      </c>
      <c r="N391" s="78">
        <f>Inputs!I390</f>
        <v>0</v>
      </c>
      <c r="O391" s="78">
        <f>Inputs!J390</f>
        <v>0</v>
      </c>
      <c r="P391" s="83">
        <f>Inputs!K390</f>
        <v>3.0000002000000001</v>
      </c>
      <c r="Q391" s="83">
        <f t="shared" si="255"/>
        <v>5.6711244900000004</v>
      </c>
      <c r="R391" s="83"/>
      <c r="S391" s="82">
        <v>586</v>
      </c>
      <c r="T391" s="78">
        <f t="shared" si="245"/>
        <v>3.2366823999999998</v>
      </c>
      <c r="U391" s="78">
        <f t="shared" si="246"/>
        <v>1.5628674600000001</v>
      </c>
      <c r="V391" s="78">
        <f t="shared" si="247"/>
        <v>0.1321018092</v>
      </c>
      <c r="W391" s="78">
        <f t="shared" si="248"/>
        <v>0</v>
      </c>
      <c r="X391" s="78">
        <f t="shared" si="249"/>
        <v>0</v>
      </c>
      <c r="Y391" s="78">
        <f t="shared" si="250"/>
        <v>8.8215923000000002E-3</v>
      </c>
      <c r="Z391" s="78">
        <f t="shared" si="251"/>
        <v>1.25074685E-2</v>
      </c>
      <c r="AA391" s="78">
        <f t="shared" si="252"/>
        <v>0.11762124000000003</v>
      </c>
      <c r="AB391" s="78">
        <f t="shared" si="253"/>
        <v>0</v>
      </c>
      <c r="AC391" s="83">
        <f t="shared" si="254"/>
        <v>5.0706019700000002</v>
      </c>
      <c r="AU391" s="103"/>
    </row>
    <row r="392" spans="6:47">
      <c r="F392" s="82">
        <v>600</v>
      </c>
      <c r="G392" s="78">
        <f>Inputs!C391</f>
        <v>5.6349220000000004</v>
      </c>
      <c r="H392" s="78">
        <f>Inputs!D391</f>
        <v>1.4662297</v>
      </c>
      <c r="I392" s="78">
        <f>Inputs!E391</f>
        <v>0.17249763000000001</v>
      </c>
      <c r="J392" s="78">
        <f>Inputs!F391</f>
        <v>0</v>
      </c>
      <c r="K392" s="78">
        <f>Inputs!G391</f>
        <v>0</v>
      </c>
      <c r="L392" s="78">
        <f t="shared" si="244"/>
        <v>0</v>
      </c>
      <c r="M392" s="78">
        <f>Inputs!H391</f>
        <v>19.603539999999999</v>
      </c>
      <c r="N392" s="78">
        <f>Inputs!I391</f>
        <v>0.32345843000000002</v>
      </c>
      <c r="O392" s="78">
        <f>Inputs!J391</f>
        <v>0.32345843000000002</v>
      </c>
      <c r="P392" s="83">
        <f>Inputs!K391</f>
        <v>3.0000002000000001</v>
      </c>
      <c r="Q392" s="83">
        <f t="shared" si="255"/>
        <v>30.524106389999996</v>
      </c>
      <c r="R392" s="83"/>
      <c r="S392" s="82">
        <v>587</v>
      </c>
      <c r="T392" s="78">
        <f t="shared" si="245"/>
        <v>0.40364441600000001</v>
      </c>
      <c r="U392" s="78">
        <f t="shared" si="246"/>
        <v>0.43986893100000002</v>
      </c>
      <c r="V392" s="78">
        <f t="shared" si="247"/>
        <v>0.33637035599999998</v>
      </c>
      <c r="W392" s="78">
        <f t="shared" si="248"/>
        <v>0</v>
      </c>
      <c r="X392" s="78">
        <f t="shared" si="249"/>
        <v>0</v>
      </c>
      <c r="Y392" s="78">
        <f t="shared" si="250"/>
        <v>0.22115246000000002</v>
      </c>
      <c r="Z392" s="78">
        <f t="shared" si="251"/>
        <v>0.69110135000000006</v>
      </c>
      <c r="AA392" s="78">
        <f t="shared" si="252"/>
        <v>0.82702430000000016</v>
      </c>
      <c r="AB392" s="78">
        <f t="shared" si="253"/>
        <v>0.51000003400000005</v>
      </c>
      <c r="AC392" s="83">
        <f t="shared" si="254"/>
        <v>3.429161847</v>
      </c>
      <c r="AU392" s="103"/>
    </row>
    <row r="393" spans="6:47">
      <c r="F393" s="82">
        <v>601</v>
      </c>
      <c r="G393" s="78">
        <f>Inputs!C392</f>
        <v>6.0374165</v>
      </c>
      <c r="H393" s="78">
        <f>Inputs!D392</f>
        <v>1.4662297</v>
      </c>
      <c r="I393" s="78">
        <f>Inputs!E392</f>
        <v>0.17249763000000001</v>
      </c>
      <c r="J393" s="78">
        <f>Inputs!F392</f>
        <v>0</v>
      </c>
      <c r="K393" s="78">
        <f>Inputs!G392</f>
        <v>0</v>
      </c>
      <c r="L393" s="78">
        <f t="shared" ref="L393:L456" si="256">W406+X406</f>
        <v>0</v>
      </c>
      <c r="M393" s="78">
        <f>Inputs!H392</f>
        <v>19.603539999999999</v>
      </c>
      <c r="N393" s="78">
        <f>Inputs!I392</f>
        <v>0.32345843000000002</v>
      </c>
      <c r="O393" s="78">
        <f>Inputs!J392</f>
        <v>0.32345843000000002</v>
      </c>
      <c r="P393" s="83">
        <f>Inputs!K392</f>
        <v>3.0000002000000001</v>
      </c>
      <c r="Q393" s="83">
        <f t="shared" si="255"/>
        <v>30.926600889999996</v>
      </c>
      <c r="R393" s="83"/>
      <c r="S393" s="82">
        <v>588</v>
      </c>
      <c r="T393" s="78">
        <f t="shared" si="245"/>
        <v>1.4903795200000001</v>
      </c>
      <c r="U393" s="78">
        <f t="shared" si="246"/>
        <v>1.6220167500000002</v>
      </c>
      <c r="V393" s="78">
        <f t="shared" si="247"/>
        <v>0</v>
      </c>
      <c r="W393" s="78">
        <f t="shared" si="248"/>
        <v>1.0396870400000001E-3</v>
      </c>
      <c r="X393" s="78">
        <f t="shared" si="249"/>
        <v>0.62118713000000003</v>
      </c>
      <c r="Y393" s="78">
        <f t="shared" si="250"/>
        <v>0.62118713000000003</v>
      </c>
      <c r="Z393" s="78">
        <f t="shared" si="251"/>
        <v>0.46589039999999998</v>
      </c>
      <c r="AA393" s="78">
        <f t="shared" si="252"/>
        <v>0.64011683000000019</v>
      </c>
      <c r="AB393" s="78">
        <f t="shared" si="253"/>
        <v>8.500000000000002E-2</v>
      </c>
      <c r="AC393" s="83">
        <f t="shared" si="254"/>
        <v>5.5468174470400005</v>
      </c>
      <c r="AU393" s="103"/>
    </row>
    <row r="394" spans="6:47">
      <c r="F394" s="82">
        <v>602</v>
      </c>
      <c r="G394" s="78">
        <f>Inputs!C393</f>
        <v>5.6061725999999998</v>
      </c>
      <c r="H394" s="78">
        <f>Inputs!D393</f>
        <v>0.97748643000000002</v>
      </c>
      <c r="I394" s="78">
        <f>Inputs!E393</f>
        <v>0.17249763000000001</v>
      </c>
      <c r="J394" s="78">
        <f>Inputs!F393</f>
        <v>7.1203616E-4</v>
      </c>
      <c r="K394" s="78">
        <f>Inputs!G393</f>
        <v>9.1891590000000001</v>
      </c>
      <c r="L394" s="78">
        <f t="shared" si="256"/>
        <v>9.2005515785600012E-2</v>
      </c>
      <c r="M394" s="78">
        <f>Inputs!H393</f>
        <v>19.603539999999999</v>
      </c>
      <c r="N394" s="78">
        <f>Inputs!I393</f>
        <v>5.3909735999999997</v>
      </c>
      <c r="O394" s="78">
        <f>Inputs!J393</f>
        <v>2.1563892</v>
      </c>
      <c r="P394" s="83">
        <f>Inputs!K393</f>
        <v>3.0000002000000001</v>
      </c>
      <c r="Q394" s="83">
        <f t="shared" si="255"/>
        <v>46.096930696160001</v>
      </c>
      <c r="R394" s="83"/>
      <c r="S394" s="82">
        <v>589</v>
      </c>
      <c r="T394" s="78">
        <f t="shared" si="245"/>
        <v>3.4591520000000001E-2</v>
      </c>
      <c r="U394" s="78">
        <f t="shared" si="246"/>
        <v>0</v>
      </c>
      <c r="V394" s="78">
        <f t="shared" si="247"/>
        <v>9.0431874000000009E-2</v>
      </c>
      <c r="W394" s="78">
        <f t="shared" si="248"/>
        <v>0</v>
      </c>
      <c r="X394" s="78">
        <f t="shared" si="249"/>
        <v>0</v>
      </c>
      <c r="Y394" s="78">
        <f t="shared" si="250"/>
        <v>0</v>
      </c>
      <c r="Z394" s="78">
        <f t="shared" si="251"/>
        <v>1.1486448499999999</v>
      </c>
      <c r="AA394" s="78">
        <f t="shared" si="252"/>
        <v>0</v>
      </c>
      <c r="AB394" s="78">
        <f t="shared" si="253"/>
        <v>0.51000003400000005</v>
      </c>
      <c r="AC394" s="83">
        <f t="shared" si="254"/>
        <v>1.7836682779999999</v>
      </c>
      <c r="AU394" s="103"/>
    </row>
    <row r="395" spans="6:47">
      <c r="F395" s="82">
        <v>603</v>
      </c>
      <c r="G395" s="78">
        <f>Inputs!C394</f>
        <v>6.6798387000000004</v>
      </c>
      <c r="H395" s="78">
        <f>Inputs!D394</f>
        <v>0</v>
      </c>
      <c r="I395" s="78">
        <f>Inputs!E394</f>
        <v>0.60847879999999999</v>
      </c>
      <c r="J395" s="78">
        <f>Inputs!F394</f>
        <v>4.3871822999999999E-5</v>
      </c>
      <c r="K395" s="78">
        <f>Inputs!G394</f>
        <v>0.37745747000000002</v>
      </c>
      <c r="L395" s="78">
        <f t="shared" si="256"/>
        <v>3.781594191680001E-3</v>
      </c>
      <c r="M395" s="78">
        <f>Inputs!H394</f>
        <v>6.5345129999999996</v>
      </c>
      <c r="N395" s="78">
        <f>Inputs!I394</f>
        <v>0.37745747000000002</v>
      </c>
      <c r="O395" s="78">
        <f>Inputs!J394</f>
        <v>0.26961249999999998</v>
      </c>
      <c r="P395" s="83">
        <f>Inputs!K394</f>
        <v>3.0000002000000001</v>
      </c>
      <c r="Q395" s="83">
        <f t="shared" si="255"/>
        <v>17.847402011823</v>
      </c>
      <c r="R395" s="83"/>
      <c r="S395" s="82">
        <v>590</v>
      </c>
      <c r="T395" s="78">
        <f t="shared" si="245"/>
        <v>0.17203759999999998</v>
      </c>
      <c r="U395" s="78">
        <f t="shared" si="246"/>
        <v>0</v>
      </c>
      <c r="V395" s="78">
        <f t="shared" si="247"/>
        <v>9.0431874000000009E-2</v>
      </c>
      <c r="W395" s="78">
        <f t="shared" si="248"/>
        <v>0</v>
      </c>
      <c r="X395" s="78">
        <f t="shared" si="249"/>
        <v>0</v>
      </c>
      <c r="Y395" s="78">
        <f t="shared" si="250"/>
        <v>0</v>
      </c>
      <c r="Z395" s="78">
        <f t="shared" si="251"/>
        <v>0.53756579999999998</v>
      </c>
      <c r="AA395" s="78">
        <f t="shared" si="252"/>
        <v>0</v>
      </c>
      <c r="AB395" s="78">
        <f t="shared" si="253"/>
        <v>0.51000003400000005</v>
      </c>
      <c r="AC395" s="83">
        <f t="shared" si="254"/>
        <v>1.310035308</v>
      </c>
      <c r="AU395" s="103"/>
    </row>
    <row r="396" spans="6:47">
      <c r="F396" s="82">
        <v>604</v>
      </c>
      <c r="G396" s="78">
        <f>Inputs!C395</f>
        <v>0</v>
      </c>
      <c r="H396" s="78">
        <f>Inputs!D395</f>
        <v>0</v>
      </c>
      <c r="I396" s="78">
        <f>Inputs!E395</f>
        <v>1.4348665</v>
      </c>
      <c r="J396" s="78">
        <f>Inputs!F395</f>
        <v>0</v>
      </c>
      <c r="K396" s="78">
        <f>Inputs!G395</f>
        <v>0</v>
      </c>
      <c r="L396" s="78">
        <f t="shared" si="256"/>
        <v>0</v>
      </c>
      <c r="M396" s="78">
        <f>Inputs!H395</f>
        <v>39.207084999999999</v>
      </c>
      <c r="N396" s="78">
        <f>Inputs!I395</f>
        <v>0</v>
      </c>
      <c r="O396" s="78">
        <f>Inputs!J395</f>
        <v>0</v>
      </c>
      <c r="P396" s="83">
        <f>Inputs!K395</f>
        <v>3.0000002000000001</v>
      </c>
      <c r="Q396" s="83">
        <f t="shared" si="255"/>
        <v>43.6419517</v>
      </c>
      <c r="R396" s="83"/>
      <c r="S396" s="82">
        <v>591</v>
      </c>
      <c r="T396" s="78">
        <f t="shared" si="245"/>
        <v>1.1182445600000002</v>
      </c>
      <c r="U396" s="78">
        <f t="shared" si="246"/>
        <v>0</v>
      </c>
      <c r="V396" s="78">
        <f t="shared" si="247"/>
        <v>2.4115167000000003E-2</v>
      </c>
      <c r="W396" s="78">
        <f t="shared" si="248"/>
        <v>0</v>
      </c>
      <c r="X396" s="78">
        <f t="shared" si="249"/>
        <v>0</v>
      </c>
      <c r="Y396" s="78">
        <f t="shared" si="250"/>
        <v>0</v>
      </c>
      <c r="Z396" s="78">
        <f t="shared" si="251"/>
        <v>0</v>
      </c>
      <c r="AA396" s="78">
        <f t="shared" si="252"/>
        <v>0.12405366000000001</v>
      </c>
      <c r="AB396" s="78">
        <f t="shared" si="253"/>
        <v>0.51000003400000005</v>
      </c>
      <c r="AC396" s="83">
        <f t="shared" si="254"/>
        <v>1.776413421</v>
      </c>
      <c r="AU396" s="103"/>
    </row>
    <row r="397" spans="6:47">
      <c r="F397" s="82">
        <v>605</v>
      </c>
      <c r="G397" s="78">
        <f>Inputs!C396</f>
        <v>6.6798387000000004</v>
      </c>
      <c r="H397" s="78">
        <f>Inputs!D396</f>
        <v>0</v>
      </c>
      <c r="I397" s="78">
        <f>Inputs!E396</f>
        <v>0.60847879999999999</v>
      </c>
      <c r="J397" s="78">
        <f>Inputs!F396</f>
        <v>4.3871822999999999E-5</v>
      </c>
      <c r="K397" s="78">
        <f>Inputs!G396</f>
        <v>0.37745747000000002</v>
      </c>
      <c r="L397" s="78">
        <f t="shared" si="256"/>
        <v>3.781594191680001E-3</v>
      </c>
      <c r="M397" s="78">
        <f>Inputs!H396</f>
        <v>6.5345129999999996</v>
      </c>
      <c r="N397" s="78">
        <f>Inputs!I396</f>
        <v>0.37745747000000002</v>
      </c>
      <c r="O397" s="78">
        <f>Inputs!J396</f>
        <v>0.26961249999999998</v>
      </c>
      <c r="P397" s="83">
        <f>Inputs!K396</f>
        <v>0</v>
      </c>
      <c r="Q397" s="83">
        <f t="shared" si="255"/>
        <v>14.847401811823</v>
      </c>
      <c r="R397" s="83"/>
      <c r="S397" s="82">
        <v>592</v>
      </c>
      <c r="T397" s="78">
        <f t="shared" si="245"/>
        <v>1.6128527999999998</v>
      </c>
      <c r="U397" s="78">
        <f t="shared" si="246"/>
        <v>0</v>
      </c>
      <c r="V397" s="78">
        <f t="shared" si="247"/>
        <v>0.31651158599999996</v>
      </c>
      <c r="W397" s="78">
        <f t="shared" si="248"/>
        <v>0</v>
      </c>
      <c r="X397" s="78">
        <f t="shared" si="249"/>
        <v>0</v>
      </c>
      <c r="Y397" s="78">
        <f t="shared" si="250"/>
        <v>0</v>
      </c>
      <c r="Z397" s="78">
        <f t="shared" si="251"/>
        <v>0.20675606499999999</v>
      </c>
      <c r="AA397" s="78">
        <f t="shared" si="252"/>
        <v>0.12405366000000001</v>
      </c>
      <c r="AB397" s="78">
        <f t="shared" si="253"/>
        <v>0.51000003400000005</v>
      </c>
      <c r="AC397" s="83">
        <f t="shared" si="254"/>
        <v>2.7701741449999995</v>
      </c>
      <c r="AU397" s="103"/>
    </row>
    <row r="398" spans="6:47">
      <c r="F398" s="82">
        <v>606</v>
      </c>
      <c r="G398" s="78">
        <f>Inputs!C397</f>
        <v>5.6192403000000004</v>
      </c>
      <c r="H398" s="78">
        <f>Inputs!D397</f>
        <v>6.5108050000000004</v>
      </c>
      <c r="I398" s="78">
        <f>Inputs!E397</f>
        <v>0.10349071</v>
      </c>
      <c r="J398" s="78">
        <f>Inputs!F397</f>
        <v>3.1013135000000001E-4</v>
      </c>
      <c r="K398" s="78">
        <f>Inputs!G397</f>
        <v>4.0023900000000001</v>
      </c>
      <c r="L398" s="78">
        <f t="shared" si="256"/>
        <v>4.0073521016000001E-2</v>
      </c>
      <c r="M398" s="78">
        <f>Inputs!H397</f>
        <v>0</v>
      </c>
      <c r="N398" s="78">
        <f>Inputs!I397</f>
        <v>0</v>
      </c>
      <c r="O398" s="78">
        <f>Inputs!J397</f>
        <v>7.8221563999999999</v>
      </c>
      <c r="P398" s="83">
        <f>Inputs!K397</f>
        <v>0</v>
      </c>
      <c r="Q398" s="83">
        <f t="shared" si="255"/>
        <v>24.058392541350003</v>
      </c>
      <c r="R398" s="83"/>
      <c r="S398" s="82">
        <v>593</v>
      </c>
      <c r="T398" s="78">
        <f t="shared" si="245"/>
        <v>2.0967081599999999</v>
      </c>
      <c r="U398" s="78">
        <f t="shared" si="246"/>
        <v>0.78371201899999998</v>
      </c>
      <c r="V398" s="78">
        <f t="shared" si="247"/>
        <v>0</v>
      </c>
      <c r="W398" s="78">
        <f t="shared" si="248"/>
        <v>0</v>
      </c>
      <c r="X398" s="78">
        <f t="shared" si="249"/>
        <v>0</v>
      </c>
      <c r="Y398" s="78">
        <f t="shared" si="250"/>
        <v>0.11909151</v>
      </c>
      <c r="Z398" s="78">
        <f t="shared" si="251"/>
        <v>0.62026830000000011</v>
      </c>
      <c r="AA398" s="78">
        <f t="shared" si="252"/>
        <v>0.28945851</v>
      </c>
      <c r="AB398" s="78">
        <f t="shared" si="253"/>
        <v>0.51000003400000005</v>
      </c>
      <c r="AC398" s="83">
        <f t="shared" si="254"/>
        <v>4.4192385329999997</v>
      </c>
      <c r="AU398" s="103"/>
    </row>
    <row r="399" spans="6:47">
      <c r="F399" s="82">
        <v>607</v>
      </c>
      <c r="G399" s="78">
        <f>Inputs!C398</f>
        <v>8.3372790000000006</v>
      </c>
      <c r="H399" s="78">
        <f>Inputs!D398</f>
        <v>1.9602002000000001</v>
      </c>
      <c r="I399" s="78">
        <f>Inputs!E398</f>
        <v>0.22869001</v>
      </c>
      <c r="J399" s="78">
        <f>Inputs!F398</f>
        <v>0</v>
      </c>
      <c r="K399" s="78">
        <f>Inputs!G398</f>
        <v>0</v>
      </c>
      <c r="L399" s="78">
        <f t="shared" si="256"/>
        <v>0</v>
      </c>
      <c r="M399" s="78">
        <f>Inputs!H398</f>
        <v>2.7797204999999998</v>
      </c>
      <c r="N399" s="78">
        <f>Inputs!I398</f>
        <v>2.7797204999999998</v>
      </c>
      <c r="O399" s="78">
        <f>Inputs!J398</f>
        <v>0</v>
      </c>
      <c r="P399" s="83">
        <f>Inputs!K398</f>
        <v>3.0000002000000001</v>
      </c>
      <c r="Q399" s="83">
        <f t="shared" si="255"/>
        <v>19.085610409999997</v>
      </c>
      <c r="R399" s="83"/>
      <c r="S399" s="82">
        <v>594</v>
      </c>
      <c r="T399" s="78">
        <f t="shared" si="245"/>
        <v>2.1676737600000004</v>
      </c>
      <c r="U399" s="78">
        <f t="shared" si="246"/>
        <v>0.17365047800000005</v>
      </c>
      <c r="V399" s="78">
        <f t="shared" si="247"/>
        <v>0</v>
      </c>
      <c r="W399" s="78">
        <f t="shared" si="248"/>
        <v>0</v>
      </c>
      <c r="X399" s="78">
        <f t="shared" si="249"/>
        <v>0</v>
      </c>
      <c r="Y399" s="78">
        <f t="shared" si="250"/>
        <v>0.11909151</v>
      </c>
      <c r="Z399" s="78">
        <f t="shared" si="251"/>
        <v>0.62026830000000011</v>
      </c>
      <c r="AA399" s="78">
        <f t="shared" si="252"/>
        <v>0.28945851</v>
      </c>
      <c r="AB399" s="78">
        <f t="shared" si="253"/>
        <v>0.51000003400000005</v>
      </c>
      <c r="AC399" s="83">
        <f t="shared" si="254"/>
        <v>3.8801425920000003</v>
      </c>
      <c r="AU399" s="103"/>
    </row>
    <row r="400" spans="6:47">
      <c r="F400" s="82">
        <v>608</v>
      </c>
      <c r="G400" s="78">
        <f>Inputs!C399</f>
        <v>9.6871120000000008</v>
      </c>
      <c r="H400" s="78">
        <f>Inputs!D399</f>
        <v>0</v>
      </c>
      <c r="I400" s="78">
        <f>Inputs!E399</f>
        <v>0.98010003999999995</v>
      </c>
      <c r="J400" s="78">
        <f>Inputs!F399</f>
        <v>0</v>
      </c>
      <c r="K400" s="78">
        <f>Inputs!G399</f>
        <v>0</v>
      </c>
      <c r="L400" s="78">
        <f t="shared" si="256"/>
        <v>0</v>
      </c>
      <c r="M400" s="78">
        <f>Inputs!H399</f>
        <v>9.7290220000000005</v>
      </c>
      <c r="N400" s="78">
        <f>Inputs!I399</f>
        <v>2.7797203000000001</v>
      </c>
      <c r="O400" s="78">
        <f>Inputs!J399</f>
        <v>0.58810616000000004</v>
      </c>
      <c r="P400" s="83">
        <f>Inputs!K399</f>
        <v>3.0000002000000001</v>
      </c>
      <c r="Q400" s="83">
        <f t="shared" si="255"/>
        <v>26.764060700000002</v>
      </c>
      <c r="R400" s="83"/>
      <c r="S400" s="82">
        <v>595</v>
      </c>
      <c r="T400" s="78">
        <f t="shared" ref="T400:T463" si="257">($C$2*G387*$B$5)+($C$2*G387*$C$5)</f>
        <v>9.1998729600000009E-2</v>
      </c>
      <c r="U400" s="78">
        <f t="shared" si="246"/>
        <v>0</v>
      </c>
      <c r="V400" s="78">
        <f t="shared" si="247"/>
        <v>5.4336747599999999E-2</v>
      </c>
      <c r="W400" s="78">
        <f t="shared" si="248"/>
        <v>0</v>
      </c>
      <c r="X400" s="78">
        <f t="shared" si="249"/>
        <v>0</v>
      </c>
      <c r="Y400" s="78">
        <f t="shared" si="250"/>
        <v>3.5547752000000002E-2</v>
      </c>
      <c r="Z400" s="78">
        <f t="shared" si="251"/>
        <v>0.26954867999999998</v>
      </c>
      <c r="AA400" s="78">
        <f t="shared" si="252"/>
        <v>0</v>
      </c>
      <c r="AB400" s="78">
        <f t="shared" si="253"/>
        <v>0.51000003400000005</v>
      </c>
      <c r="AC400" s="83">
        <f t="shared" si="254"/>
        <v>0.96143194320000003</v>
      </c>
      <c r="AU400" s="103"/>
    </row>
    <row r="401" spans="6:47">
      <c r="F401" s="82">
        <v>609</v>
      </c>
      <c r="G401" s="78">
        <f>Inputs!C400</f>
        <v>9.6871120000000008</v>
      </c>
      <c r="H401" s="78">
        <f>Inputs!D400</f>
        <v>2.6447539999999998</v>
      </c>
      <c r="I401" s="78">
        <f>Inputs!E400</f>
        <v>0.29128572000000003</v>
      </c>
      <c r="J401" s="78">
        <f>Inputs!F400</f>
        <v>0</v>
      </c>
      <c r="K401" s="78">
        <f>Inputs!G400</f>
        <v>0</v>
      </c>
      <c r="L401" s="78">
        <f t="shared" si="256"/>
        <v>0</v>
      </c>
      <c r="M401" s="78">
        <f>Inputs!H400</f>
        <v>2.7797203000000001</v>
      </c>
      <c r="N401" s="78">
        <f>Inputs!I400</f>
        <v>2.7797203000000001</v>
      </c>
      <c r="O401" s="78">
        <f>Inputs!J400</f>
        <v>0.58810616000000004</v>
      </c>
      <c r="P401" s="83">
        <f>Inputs!K400</f>
        <v>3.0000002000000001</v>
      </c>
      <c r="Q401" s="83">
        <f t="shared" si="255"/>
        <v>21.770698679999999</v>
      </c>
      <c r="R401" s="83"/>
      <c r="S401" s="82">
        <v>596</v>
      </c>
      <c r="T401" s="78">
        <f t="shared" si="257"/>
        <v>9.1998729600000009E-2</v>
      </c>
      <c r="U401" s="78">
        <f t="shared" si="246"/>
        <v>0</v>
      </c>
      <c r="V401" s="78">
        <f t="shared" si="247"/>
        <v>5.4336747599999999E-2</v>
      </c>
      <c r="W401" s="78">
        <f t="shared" si="248"/>
        <v>0</v>
      </c>
      <c r="X401" s="78">
        <f t="shared" si="249"/>
        <v>0</v>
      </c>
      <c r="Y401" s="78">
        <f t="shared" si="250"/>
        <v>4.1820887000000003E-3</v>
      </c>
      <c r="Z401" s="78">
        <f t="shared" si="251"/>
        <v>0</v>
      </c>
      <c r="AA401" s="78">
        <f t="shared" si="252"/>
        <v>0</v>
      </c>
      <c r="AB401" s="78">
        <f t="shared" si="253"/>
        <v>0.51000003400000005</v>
      </c>
      <c r="AC401" s="83">
        <f t="shared" si="254"/>
        <v>0.66051759990000003</v>
      </c>
      <c r="AU401" s="103"/>
    </row>
    <row r="402" spans="6:47">
      <c r="F402" s="82">
        <v>610</v>
      </c>
      <c r="G402" s="78">
        <f>Inputs!C401</f>
        <v>26.668666999999999</v>
      </c>
      <c r="H402" s="78">
        <f>Inputs!D401</f>
        <v>6.0081439999999997</v>
      </c>
      <c r="I402" s="78">
        <f>Inputs!E401</f>
        <v>0.33495897000000002</v>
      </c>
      <c r="J402" s="78">
        <f>Inputs!F401</f>
        <v>0</v>
      </c>
      <c r="K402" s="78">
        <f>Inputs!G401</f>
        <v>0</v>
      </c>
      <c r="L402" s="78">
        <f t="shared" si="256"/>
        <v>0</v>
      </c>
      <c r="M402" s="78">
        <f>Inputs!H401</f>
        <v>6.7540326000000004</v>
      </c>
      <c r="N402" s="78">
        <f>Inputs!I401</f>
        <v>6.0035850000000002</v>
      </c>
      <c r="O402" s="78">
        <f>Inputs!J401</f>
        <v>0.50029873999999996</v>
      </c>
      <c r="P402" s="83">
        <f>Inputs!K401</f>
        <v>3.0000002000000001</v>
      </c>
      <c r="Q402" s="83">
        <f t="shared" si="255"/>
        <v>49.269686510000007</v>
      </c>
      <c r="R402" s="83"/>
      <c r="S402" s="82">
        <v>597</v>
      </c>
      <c r="T402" s="78">
        <f t="shared" si="257"/>
        <v>0.25759643199999999</v>
      </c>
      <c r="U402" s="78">
        <f t="shared" si="246"/>
        <v>0</v>
      </c>
      <c r="V402" s="78">
        <f t="shared" si="247"/>
        <v>7.7623929000000008E-2</v>
      </c>
      <c r="W402" s="78">
        <f t="shared" si="248"/>
        <v>0</v>
      </c>
      <c r="X402" s="78">
        <f t="shared" si="249"/>
        <v>0</v>
      </c>
      <c r="Y402" s="78">
        <f t="shared" si="250"/>
        <v>5.2276104999999995E-3</v>
      </c>
      <c r="Z402" s="78">
        <f t="shared" si="251"/>
        <v>5.3909730000000003E-2</v>
      </c>
      <c r="AA402" s="78">
        <f t="shared" si="252"/>
        <v>0.10781946000000001</v>
      </c>
      <c r="AB402" s="78">
        <f t="shared" si="253"/>
        <v>0.51000003400000005</v>
      </c>
      <c r="AC402" s="83">
        <f t="shared" si="254"/>
        <v>1.0121771955000001</v>
      </c>
      <c r="AU402" s="103"/>
    </row>
    <row r="403" spans="6:47">
      <c r="F403" s="82">
        <v>611</v>
      </c>
      <c r="G403" s="78">
        <f>Inputs!C402</f>
        <v>5.3337345000000003</v>
      </c>
      <c r="H403" s="78">
        <f>Inputs!D402</f>
        <v>0.75101799999999996</v>
      </c>
      <c r="I403" s="78">
        <f>Inputs!E402</f>
        <v>1.1761201999999999</v>
      </c>
      <c r="J403" s="78">
        <f>Inputs!F402</f>
        <v>0</v>
      </c>
      <c r="K403" s="78">
        <f>Inputs!G402</f>
        <v>0</v>
      </c>
      <c r="L403" s="78">
        <f t="shared" si="256"/>
        <v>0</v>
      </c>
      <c r="M403" s="78">
        <f>Inputs!H402</f>
        <v>18.010753999999999</v>
      </c>
      <c r="N403" s="78">
        <f>Inputs!I402</f>
        <v>18.010756000000001</v>
      </c>
      <c r="O403" s="78">
        <f>Inputs!J402</f>
        <v>0</v>
      </c>
      <c r="P403" s="83">
        <f>Inputs!K402</f>
        <v>3.0000002000000001</v>
      </c>
      <c r="Q403" s="83">
        <f t="shared" si="255"/>
        <v>46.282382900000002</v>
      </c>
      <c r="R403" s="83"/>
      <c r="S403" s="82">
        <v>598</v>
      </c>
      <c r="T403" s="78">
        <f t="shared" si="257"/>
        <v>0.524392784</v>
      </c>
      <c r="U403" s="78">
        <f t="shared" si="246"/>
        <v>0.11729838499999999</v>
      </c>
      <c r="V403" s="78">
        <f t="shared" si="247"/>
        <v>7.7623929000000008E-2</v>
      </c>
      <c r="W403" s="78">
        <f t="shared" si="248"/>
        <v>0</v>
      </c>
      <c r="X403" s="78">
        <f t="shared" si="249"/>
        <v>0</v>
      </c>
      <c r="Y403" s="78">
        <f t="shared" si="250"/>
        <v>3.1365666000000001E-3</v>
      </c>
      <c r="Z403" s="78">
        <f t="shared" si="251"/>
        <v>2.6954865000000001E-2</v>
      </c>
      <c r="AA403" s="78">
        <f t="shared" si="252"/>
        <v>5.3909730000000003E-2</v>
      </c>
      <c r="AB403" s="78">
        <f t="shared" si="253"/>
        <v>0.51000003400000005</v>
      </c>
      <c r="AC403" s="83">
        <f t="shared" si="254"/>
        <v>1.3133162936</v>
      </c>
      <c r="AU403" s="103"/>
    </row>
    <row r="404" spans="6:47">
      <c r="F404" s="82">
        <v>612</v>
      </c>
      <c r="G404" s="78">
        <f>Inputs!C403</f>
        <v>1.7350384000000001</v>
      </c>
      <c r="H404" s="78">
        <f>Inputs!D403</f>
        <v>6.9574040000000004</v>
      </c>
      <c r="I404" s="78">
        <f>Inputs!E403</f>
        <v>0.57499206000000003</v>
      </c>
      <c r="J404" s="78">
        <f>Inputs!F403</f>
        <v>3.2810627000000002E-3</v>
      </c>
      <c r="K404" s="78">
        <f>Inputs!G403</f>
        <v>42.343643</v>
      </c>
      <c r="L404" s="78">
        <f t="shared" si="256"/>
        <v>0.423961400032</v>
      </c>
      <c r="M404" s="78">
        <f>Inputs!H403</f>
        <v>47.636600000000001</v>
      </c>
      <c r="N404" s="78">
        <f>Inputs!I403</f>
        <v>9.3178079999999994</v>
      </c>
      <c r="O404" s="78">
        <f>Inputs!J403</f>
        <v>6.4011683000000001</v>
      </c>
      <c r="P404" s="83">
        <f>Inputs!K403</f>
        <v>0.5</v>
      </c>
      <c r="Q404" s="83">
        <f t="shared" si="255"/>
        <v>115.4699348227</v>
      </c>
      <c r="R404" s="83"/>
      <c r="S404" s="82">
        <v>599</v>
      </c>
      <c r="T404" s="78">
        <f t="shared" si="257"/>
        <v>0.34959519999999999</v>
      </c>
      <c r="U404" s="78">
        <f t="shared" si="246"/>
        <v>0</v>
      </c>
      <c r="V404" s="78">
        <f t="shared" si="247"/>
        <v>3.1049573400000002E-2</v>
      </c>
      <c r="W404" s="78">
        <f t="shared" si="248"/>
        <v>0</v>
      </c>
      <c r="X404" s="78">
        <f t="shared" si="249"/>
        <v>0</v>
      </c>
      <c r="Y404" s="78">
        <f t="shared" si="250"/>
        <v>3.1365666000000001E-3</v>
      </c>
      <c r="Z404" s="78">
        <f t="shared" si="251"/>
        <v>0</v>
      </c>
      <c r="AA404" s="78">
        <f t="shared" si="252"/>
        <v>0</v>
      </c>
      <c r="AB404" s="78">
        <f t="shared" si="253"/>
        <v>0.51000003400000005</v>
      </c>
      <c r="AC404" s="83">
        <f t="shared" si="254"/>
        <v>0.89378137400000002</v>
      </c>
      <c r="AU404" s="103"/>
    </row>
    <row r="405" spans="6:47">
      <c r="F405" s="82">
        <v>613</v>
      </c>
      <c r="G405" s="78">
        <f>Inputs!C404</f>
        <v>1.4662297</v>
      </c>
      <c r="H405" s="78">
        <f>Inputs!D404</f>
        <v>0</v>
      </c>
      <c r="I405" s="78">
        <f>Inputs!E404</f>
        <v>5.3905505999999999E-2</v>
      </c>
      <c r="J405" s="78">
        <f>Inputs!F404</f>
        <v>0</v>
      </c>
      <c r="K405" s="78">
        <f>Inputs!G404</f>
        <v>0</v>
      </c>
      <c r="L405" s="78">
        <f t="shared" si="256"/>
        <v>0</v>
      </c>
      <c r="M405" s="78">
        <f>Inputs!H404</f>
        <v>0</v>
      </c>
      <c r="N405" s="78">
        <f>Inputs!I404</f>
        <v>6.4706999999999999</v>
      </c>
      <c r="O405" s="78">
        <f>Inputs!J404</f>
        <v>1.2252213999999999</v>
      </c>
      <c r="P405" s="83">
        <f>Inputs!K404</f>
        <v>0</v>
      </c>
      <c r="Q405" s="83">
        <f t="shared" si="255"/>
        <v>9.2160566060000004</v>
      </c>
      <c r="R405" s="83"/>
      <c r="S405" s="82">
        <v>600</v>
      </c>
      <c r="T405" s="78">
        <f t="shared" si="257"/>
        <v>0.90158752000000009</v>
      </c>
      <c r="U405" s="78">
        <f t="shared" si="246"/>
        <v>0.24925904899999998</v>
      </c>
      <c r="V405" s="78">
        <f t="shared" si="247"/>
        <v>3.1049573400000002E-2</v>
      </c>
      <c r="W405" s="78">
        <f t="shared" si="248"/>
        <v>0</v>
      </c>
      <c r="X405" s="78">
        <f t="shared" si="249"/>
        <v>0</v>
      </c>
      <c r="Y405" s="78">
        <f t="shared" si="250"/>
        <v>0.1960354</v>
      </c>
      <c r="Z405" s="78">
        <f t="shared" si="251"/>
        <v>1.6172921500000007E-2</v>
      </c>
      <c r="AA405" s="78">
        <f t="shared" si="252"/>
        <v>3.2345843000000013E-2</v>
      </c>
      <c r="AB405" s="78">
        <f t="shared" si="253"/>
        <v>0.51000003400000005</v>
      </c>
      <c r="AC405" s="83">
        <f t="shared" si="254"/>
        <v>1.9364503409</v>
      </c>
      <c r="AU405" s="103"/>
    </row>
    <row r="406" spans="6:47">
      <c r="F406" s="82">
        <v>614</v>
      </c>
      <c r="G406" s="78">
        <f>Inputs!C405</f>
        <v>0.90561247</v>
      </c>
      <c r="H406" s="78">
        <f>Inputs!D405</f>
        <v>0</v>
      </c>
      <c r="I406" s="78">
        <f>Inputs!E405</f>
        <v>3.3421411999999998E-2</v>
      </c>
      <c r="J406" s="78">
        <f>Inputs!F405</f>
        <v>0</v>
      </c>
      <c r="K406" s="78">
        <f>Inputs!G405</f>
        <v>0</v>
      </c>
      <c r="L406" s="78">
        <f t="shared" si="256"/>
        <v>0</v>
      </c>
      <c r="M406" s="78">
        <f>Inputs!H405</f>
        <v>0</v>
      </c>
      <c r="N406" s="78">
        <f>Inputs!I405</f>
        <v>2.4157278999999998</v>
      </c>
      <c r="O406" s="78">
        <f>Inputs!J405</f>
        <v>1.0455220999999999</v>
      </c>
      <c r="P406" s="83">
        <f>Inputs!K405</f>
        <v>0</v>
      </c>
      <c r="Q406" s="83">
        <f t="shared" si="255"/>
        <v>4.4002838820000001</v>
      </c>
      <c r="R406" s="83"/>
      <c r="S406" s="82">
        <v>601</v>
      </c>
      <c r="T406" s="78">
        <f t="shared" si="257"/>
        <v>0.96598664000000012</v>
      </c>
      <c r="U406" s="78">
        <f t="shared" ref="U406:U469" si="258">($C$2*H393*$B$6)+($C$2*H393*$C$6)</f>
        <v>0.24925904899999998</v>
      </c>
      <c r="V406" s="78">
        <f t="shared" ref="V406:V469" si="259">($C$2*I393*$B$7)+($C$2*I393*$C$7)</f>
        <v>3.1049573400000002E-2</v>
      </c>
      <c r="W406" s="78">
        <f t="shared" ref="W406:W469" si="260">($C$2*J393*$B$8)+($C$2*J393*$C$8)+($C$2*J393*$D$8)</f>
        <v>0</v>
      </c>
      <c r="X406" s="78">
        <f t="shared" ref="X406:X469" si="261">($C$2*K393*$B$9)+($C$2*K393*$C$9)+($C$2*K393*$D$9)</f>
        <v>0</v>
      </c>
      <c r="Y406" s="78">
        <f t="shared" ref="Y406:Y469" si="262">($C$2*M393*$B$10)+($C$2*M393*$C$10)+($C$2*M393*$D$10)</f>
        <v>0.1960354</v>
      </c>
      <c r="Z406" s="78">
        <f t="shared" ref="Z406:Z469" si="263">($C$2*N393*$B$11)+($C$2*N393*$C$11)+($C$2*N393*$D$11)</f>
        <v>1.6172921500000007E-2</v>
      </c>
      <c r="AA406" s="78">
        <f t="shared" ref="AA406:AA469" si="264">($C$2*O393*$B$12)+($C$2*O393*$C$12)+($C$2*O393*$D$12)</f>
        <v>3.2345843000000013E-2</v>
      </c>
      <c r="AB406" s="78">
        <f t="shared" ref="AB406:AB469" si="265">($C$2*P393*$B$13)+($C$2*P393*$C$13)</f>
        <v>0.51000003400000005</v>
      </c>
      <c r="AC406" s="83">
        <f t="shared" ref="AC406:AC469" si="266">SUM(T406,U406,V406,W406,X406,Y406,Z406,AA406,AB406)</f>
        <v>2.0008494609</v>
      </c>
      <c r="AU406" s="103"/>
    </row>
    <row r="407" spans="6:47">
      <c r="F407" s="82">
        <v>615</v>
      </c>
      <c r="G407" s="78">
        <f>Inputs!C406</f>
        <v>1.4662297</v>
      </c>
      <c r="H407" s="78">
        <f>Inputs!D406</f>
        <v>0</v>
      </c>
      <c r="I407" s="78">
        <f>Inputs!E406</f>
        <v>2.6952752999999999E-2</v>
      </c>
      <c r="J407" s="78">
        <f>Inputs!F406</f>
        <v>0</v>
      </c>
      <c r="K407" s="78">
        <f>Inputs!G406</f>
        <v>0</v>
      </c>
      <c r="L407" s="78">
        <f t="shared" si="256"/>
        <v>0</v>
      </c>
      <c r="M407" s="78">
        <f>Inputs!H406</f>
        <v>0</v>
      </c>
      <c r="N407" s="78">
        <f>Inputs!I406</f>
        <v>2.2398574</v>
      </c>
      <c r="O407" s="78">
        <f>Inputs!J406</f>
        <v>1.2252213999999999</v>
      </c>
      <c r="P407" s="83">
        <f>Inputs!K406</f>
        <v>0</v>
      </c>
      <c r="Q407" s="83">
        <f t="shared" si="255"/>
        <v>4.9582612529999999</v>
      </c>
      <c r="R407" s="83"/>
      <c r="S407" s="82">
        <v>602</v>
      </c>
      <c r="T407" s="78">
        <f t="shared" si="257"/>
        <v>0.8969876160000001</v>
      </c>
      <c r="U407" s="78">
        <f t="shared" si="258"/>
        <v>0.16617269310000002</v>
      </c>
      <c r="V407" s="78">
        <f t="shared" si="259"/>
        <v>3.1049573400000002E-2</v>
      </c>
      <c r="W407" s="78">
        <f t="shared" si="260"/>
        <v>1.139257856E-4</v>
      </c>
      <c r="X407" s="78">
        <f t="shared" si="261"/>
        <v>9.1891590000000009E-2</v>
      </c>
      <c r="Y407" s="78">
        <f t="shared" si="262"/>
        <v>0.1960354</v>
      </c>
      <c r="Z407" s="78">
        <f t="shared" si="263"/>
        <v>0.26954867999999998</v>
      </c>
      <c r="AA407" s="78">
        <f t="shared" si="264"/>
        <v>0.21563892000000001</v>
      </c>
      <c r="AB407" s="78">
        <f t="shared" si="265"/>
        <v>0.51000003400000005</v>
      </c>
      <c r="AC407" s="83">
        <f t="shared" si="266"/>
        <v>2.3774384322855999</v>
      </c>
      <c r="AU407" s="103"/>
    </row>
    <row r="408" spans="6:47">
      <c r="F408" s="82">
        <v>616</v>
      </c>
      <c r="G408" s="78">
        <f>Inputs!C407</f>
        <v>0.90561247</v>
      </c>
      <c r="H408" s="78">
        <f>Inputs!D407</f>
        <v>0</v>
      </c>
      <c r="I408" s="78">
        <f>Inputs!E407</f>
        <v>2.1562201999999999E-2</v>
      </c>
      <c r="J408" s="78">
        <f>Inputs!F407</f>
        <v>0</v>
      </c>
      <c r="K408" s="78">
        <f>Inputs!G407</f>
        <v>0</v>
      </c>
      <c r="L408" s="78">
        <f t="shared" si="256"/>
        <v>0</v>
      </c>
      <c r="M408" s="78">
        <f>Inputs!H407</f>
        <v>0</v>
      </c>
      <c r="N408" s="78">
        <f>Inputs!I407</f>
        <v>2.4157278999999998</v>
      </c>
      <c r="O408" s="78">
        <f>Inputs!J407</f>
        <v>1.0455220999999999</v>
      </c>
      <c r="P408" s="83">
        <f>Inputs!K407</f>
        <v>0</v>
      </c>
      <c r="Q408" s="83">
        <f t="shared" si="255"/>
        <v>4.3884246719999993</v>
      </c>
      <c r="R408" s="83"/>
      <c r="S408" s="82">
        <v>603</v>
      </c>
      <c r="T408" s="78">
        <f t="shared" si="257"/>
        <v>1.068774192</v>
      </c>
      <c r="U408" s="78">
        <f t="shared" si="258"/>
        <v>0</v>
      </c>
      <c r="V408" s="78">
        <f t="shared" si="259"/>
        <v>0.109526184</v>
      </c>
      <c r="W408" s="78">
        <f t="shared" si="260"/>
        <v>7.0194916799999998E-6</v>
      </c>
      <c r="X408" s="78">
        <f t="shared" si="261"/>
        <v>3.7745747000000008E-3</v>
      </c>
      <c r="Y408" s="78">
        <f t="shared" si="262"/>
        <v>6.5345130000000001E-2</v>
      </c>
      <c r="Z408" s="78">
        <f t="shared" si="263"/>
        <v>1.8872873500000002E-2</v>
      </c>
      <c r="AA408" s="78">
        <f t="shared" si="264"/>
        <v>2.6961249999999999E-2</v>
      </c>
      <c r="AB408" s="78">
        <f t="shared" si="265"/>
        <v>0.51000003400000005</v>
      </c>
      <c r="AC408" s="83">
        <f t="shared" si="266"/>
        <v>1.80326125769168</v>
      </c>
      <c r="AU408" s="103"/>
    </row>
    <row r="409" spans="6:47">
      <c r="F409" s="82">
        <v>617</v>
      </c>
      <c r="G409" s="78">
        <f>Inputs!C408</f>
        <v>0.90561247</v>
      </c>
      <c r="H409" s="78">
        <f>Inputs!D408</f>
        <v>0</v>
      </c>
      <c r="I409" s="78">
        <f>Inputs!E408</f>
        <v>3.3421411999999998E-2</v>
      </c>
      <c r="J409" s="78">
        <f>Inputs!F408</f>
        <v>0</v>
      </c>
      <c r="K409" s="78">
        <f>Inputs!G408</f>
        <v>0</v>
      </c>
      <c r="L409" s="78">
        <f t="shared" si="256"/>
        <v>0</v>
      </c>
      <c r="M409" s="78">
        <f>Inputs!H408</f>
        <v>0</v>
      </c>
      <c r="N409" s="78">
        <f>Inputs!I408</f>
        <v>1.7255199999999999</v>
      </c>
      <c r="O409" s="78">
        <f>Inputs!J408</f>
        <v>1.0455220999999999</v>
      </c>
      <c r="P409" s="83">
        <f>Inputs!K408</f>
        <v>0</v>
      </c>
      <c r="Q409" s="83">
        <f t="shared" si="255"/>
        <v>3.7100759819999998</v>
      </c>
      <c r="R409" s="83"/>
      <c r="S409" s="82">
        <v>604</v>
      </c>
      <c r="T409" s="78">
        <f t="shared" si="257"/>
        <v>0</v>
      </c>
      <c r="U409" s="78">
        <f t="shared" si="258"/>
        <v>0</v>
      </c>
      <c r="V409" s="78">
        <f t="shared" si="259"/>
        <v>0.25827597000000002</v>
      </c>
      <c r="W409" s="78">
        <f t="shared" si="260"/>
        <v>0</v>
      </c>
      <c r="X409" s="78">
        <f t="shared" si="261"/>
        <v>0</v>
      </c>
      <c r="Y409" s="78">
        <f t="shared" si="262"/>
        <v>0.39207085000000003</v>
      </c>
      <c r="Z409" s="78">
        <f t="shared" si="263"/>
        <v>0</v>
      </c>
      <c r="AA409" s="78">
        <f t="shared" si="264"/>
        <v>0</v>
      </c>
      <c r="AB409" s="78">
        <f t="shared" si="265"/>
        <v>0.51000003400000005</v>
      </c>
      <c r="AC409" s="83">
        <f t="shared" si="266"/>
        <v>1.1603468540000001</v>
      </c>
      <c r="AU409" s="103"/>
    </row>
    <row r="410" spans="6:47">
      <c r="F410" s="82">
        <v>618</v>
      </c>
      <c r="G410" s="78">
        <f>Inputs!C409</f>
        <v>0.90561247</v>
      </c>
      <c r="H410" s="78">
        <f>Inputs!D409</f>
        <v>0</v>
      </c>
      <c r="I410" s="78">
        <f>Inputs!E409</f>
        <v>4.3124403999999998E-2</v>
      </c>
      <c r="J410" s="78">
        <f>Inputs!F409</f>
        <v>0</v>
      </c>
      <c r="K410" s="78">
        <f>Inputs!G409</f>
        <v>0</v>
      </c>
      <c r="L410" s="78">
        <f t="shared" si="256"/>
        <v>0</v>
      </c>
      <c r="M410" s="78">
        <f>Inputs!H409</f>
        <v>0</v>
      </c>
      <c r="N410" s="78">
        <f>Inputs!I409</f>
        <v>2.4157278999999998</v>
      </c>
      <c r="O410" s="78">
        <f>Inputs!J409</f>
        <v>1.0455220999999999</v>
      </c>
      <c r="P410" s="83">
        <f>Inputs!K409</f>
        <v>3.0000002000000001</v>
      </c>
      <c r="Q410" s="83">
        <f t="shared" si="255"/>
        <v>7.409987074</v>
      </c>
      <c r="R410" s="83"/>
      <c r="S410" s="82">
        <v>605</v>
      </c>
      <c r="T410" s="78">
        <f t="shared" si="257"/>
        <v>1.068774192</v>
      </c>
      <c r="U410" s="78">
        <f t="shared" si="258"/>
        <v>0</v>
      </c>
      <c r="V410" s="78">
        <f t="shared" si="259"/>
        <v>0.109526184</v>
      </c>
      <c r="W410" s="78">
        <f t="shared" si="260"/>
        <v>7.0194916799999998E-6</v>
      </c>
      <c r="X410" s="78">
        <f t="shared" si="261"/>
        <v>3.7745747000000008E-3</v>
      </c>
      <c r="Y410" s="78">
        <f t="shared" si="262"/>
        <v>6.5345130000000001E-2</v>
      </c>
      <c r="Z410" s="78">
        <f t="shared" si="263"/>
        <v>1.8872873500000002E-2</v>
      </c>
      <c r="AA410" s="78">
        <f t="shared" si="264"/>
        <v>2.6961249999999999E-2</v>
      </c>
      <c r="AB410" s="78">
        <f t="shared" si="265"/>
        <v>0</v>
      </c>
      <c r="AC410" s="83">
        <f t="shared" si="266"/>
        <v>1.2932612236916801</v>
      </c>
      <c r="AU410" s="103"/>
    </row>
    <row r="411" spans="6:47">
      <c r="F411" s="82">
        <v>619</v>
      </c>
      <c r="G411" s="78">
        <f>Inputs!C410</f>
        <v>1.2506077</v>
      </c>
      <c r="H411" s="78">
        <f>Inputs!D410</f>
        <v>0</v>
      </c>
      <c r="I411" s="78">
        <f>Inputs!E410</f>
        <v>0.1509354</v>
      </c>
      <c r="J411" s="78">
        <f>Inputs!F410</f>
        <v>0</v>
      </c>
      <c r="K411" s="78">
        <f>Inputs!G410</f>
        <v>0</v>
      </c>
      <c r="L411" s="78">
        <f t="shared" si="256"/>
        <v>0</v>
      </c>
      <c r="M411" s="78">
        <f>Inputs!H410</f>
        <v>0</v>
      </c>
      <c r="N411" s="78">
        <f>Inputs!I410</f>
        <v>0</v>
      </c>
      <c r="O411" s="78">
        <f>Inputs!J410</f>
        <v>6.9184159999999997</v>
      </c>
      <c r="P411" s="83">
        <f>Inputs!K410</f>
        <v>3.0000002000000001</v>
      </c>
      <c r="Q411" s="83">
        <f t="shared" si="255"/>
        <v>11.319959300000001</v>
      </c>
      <c r="R411" s="83"/>
      <c r="S411" s="82">
        <v>606</v>
      </c>
      <c r="T411" s="78">
        <f t="shared" si="257"/>
        <v>0.89907844800000003</v>
      </c>
      <c r="U411" s="78">
        <f t="shared" si="258"/>
        <v>1.1068368500000003</v>
      </c>
      <c r="V411" s="78">
        <f t="shared" si="259"/>
        <v>1.86283278E-2</v>
      </c>
      <c r="W411" s="78">
        <f t="shared" si="260"/>
        <v>4.9621016000000009E-5</v>
      </c>
      <c r="X411" s="78">
        <f t="shared" si="261"/>
        <v>4.0023900000000001E-2</v>
      </c>
      <c r="Y411" s="78">
        <f t="shared" si="262"/>
        <v>0</v>
      </c>
      <c r="Z411" s="78">
        <f t="shared" si="263"/>
        <v>0</v>
      </c>
      <c r="AA411" s="78">
        <f t="shared" si="264"/>
        <v>0.78221563999999999</v>
      </c>
      <c r="AB411" s="78">
        <f t="shared" si="265"/>
        <v>0</v>
      </c>
      <c r="AC411" s="83">
        <f t="shared" si="266"/>
        <v>2.8468327868160008</v>
      </c>
      <c r="AU411" s="103"/>
    </row>
    <row r="412" spans="6:47">
      <c r="F412" s="82">
        <v>620</v>
      </c>
      <c r="G412" s="78">
        <f>Inputs!C411</f>
        <v>1.2506077</v>
      </c>
      <c r="H412" s="78">
        <f>Inputs!D411</f>
        <v>0</v>
      </c>
      <c r="I412" s="78">
        <f>Inputs!E411</f>
        <v>0.31193320000000002</v>
      </c>
      <c r="J412" s="78">
        <f>Inputs!F411</f>
        <v>0</v>
      </c>
      <c r="K412" s="78">
        <f>Inputs!G411</f>
        <v>0</v>
      </c>
      <c r="L412" s="78">
        <f t="shared" si="256"/>
        <v>0</v>
      </c>
      <c r="M412" s="78">
        <f>Inputs!H411</f>
        <v>0</v>
      </c>
      <c r="N412" s="78">
        <f>Inputs!I411</f>
        <v>2.4157278999999998</v>
      </c>
      <c r="O412" s="78">
        <f>Inputs!J411</f>
        <v>1.0455220999999999</v>
      </c>
      <c r="P412" s="83">
        <f>Inputs!K411</f>
        <v>0</v>
      </c>
      <c r="Q412" s="83">
        <f t="shared" si="255"/>
        <v>5.0237908999999998</v>
      </c>
      <c r="R412" s="83"/>
      <c r="S412" s="82">
        <v>607</v>
      </c>
      <c r="T412" s="78">
        <f t="shared" si="257"/>
        <v>1.3339646400000003</v>
      </c>
      <c r="U412" s="78">
        <f t="shared" si="258"/>
        <v>0.33323403400000007</v>
      </c>
      <c r="V412" s="78">
        <f t="shared" si="259"/>
        <v>4.1164201800000001E-2</v>
      </c>
      <c r="W412" s="78">
        <f t="shared" si="260"/>
        <v>0</v>
      </c>
      <c r="X412" s="78">
        <f t="shared" si="261"/>
        <v>0</v>
      </c>
      <c r="Y412" s="78">
        <f t="shared" si="262"/>
        <v>2.7797204999999995E-2</v>
      </c>
      <c r="Z412" s="78">
        <f t="shared" si="263"/>
        <v>0.13898602500000001</v>
      </c>
      <c r="AA412" s="78">
        <f t="shared" si="264"/>
        <v>0</v>
      </c>
      <c r="AB412" s="78">
        <f t="shared" si="265"/>
        <v>0.51000003400000005</v>
      </c>
      <c r="AC412" s="83">
        <f t="shared" si="266"/>
        <v>2.3851461398000002</v>
      </c>
      <c r="AU412" s="103"/>
    </row>
    <row r="413" spans="6:47">
      <c r="F413" s="82">
        <v>621</v>
      </c>
      <c r="G413" s="78">
        <f>Inputs!C412</f>
        <v>1.2506077</v>
      </c>
      <c r="H413" s="78">
        <f>Inputs!D412</f>
        <v>0</v>
      </c>
      <c r="I413" s="78">
        <f>Inputs!E412</f>
        <v>0.31193320000000002</v>
      </c>
      <c r="J413" s="78">
        <f>Inputs!F412</f>
        <v>0</v>
      </c>
      <c r="K413" s="78">
        <f>Inputs!G412</f>
        <v>0</v>
      </c>
      <c r="L413" s="78">
        <f t="shared" si="256"/>
        <v>0</v>
      </c>
      <c r="M413" s="78">
        <f>Inputs!H412</f>
        <v>0</v>
      </c>
      <c r="N413" s="78">
        <f>Inputs!I412</f>
        <v>2.4157278999999998</v>
      </c>
      <c r="O413" s="78">
        <f>Inputs!J412</f>
        <v>1.0455220999999999</v>
      </c>
      <c r="P413" s="83">
        <f>Inputs!K412</f>
        <v>3.0000002000000001</v>
      </c>
      <c r="Q413" s="83">
        <f t="shared" si="255"/>
        <v>8.0237911000000004</v>
      </c>
      <c r="R413" s="83"/>
      <c r="S413" s="82">
        <v>608</v>
      </c>
      <c r="T413" s="78">
        <f t="shared" si="257"/>
        <v>1.5499379200000003</v>
      </c>
      <c r="U413" s="78">
        <f t="shared" si="258"/>
        <v>0</v>
      </c>
      <c r="V413" s="78">
        <f t="shared" si="259"/>
        <v>0.1764180072</v>
      </c>
      <c r="W413" s="78">
        <f t="shared" si="260"/>
        <v>0</v>
      </c>
      <c r="X413" s="78">
        <f t="shared" si="261"/>
        <v>0</v>
      </c>
      <c r="Y413" s="78">
        <f t="shared" si="262"/>
        <v>9.7290220000000011E-2</v>
      </c>
      <c r="Z413" s="78">
        <f t="shared" si="263"/>
        <v>0.13898601500000002</v>
      </c>
      <c r="AA413" s="78">
        <f t="shared" si="264"/>
        <v>5.881061600000001E-2</v>
      </c>
      <c r="AB413" s="78">
        <f t="shared" si="265"/>
        <v>0.51000003400000005</v>
      </c>
      <c r="AC413" s="83">
        <f t="shared" si="266"/>
        <v>2.5314428122000003</v>
      </c>
      <c r="AU413" s="103"/>
    </row>
    <row r="414" spans="6:47">
      <c r="F414" s="82">
        <v>622</v>
      </c>
      <c r="G414" s="78">
        <f>Inputs!C413</f>
        <v>1.2506077</v>
      </c>
      <c r="H414" s="78">
        <f>Inputs!D413</f>
        <v>0</v>
      </c>
      <c r="I414" s="78">
        <f>Inputs!E413</f>
        <v>0.53905499999999995</v>
      </c>
      <c r="J414" s="78">
        <f>Inputs!F413</f>
        <v>0</v>
      </c>
      <c r="K414" s="78">
        <f>Inputs!G413</f>
        <v>0</v>
      </c>
      <c r="L414" s="78">
        <f t="shared" si="256"/>
        <v>0</v>
      </c>
      <c r="M414" s="78">
        <f>Inputs!H413</f>
        <v>0</v>
      </c>
      <c r="N414" s="78">
        <f>Inputs!I413</f>
        <v>0</v>
      </c>
      <c r="O414" s="78">
        <f>Inputs!J413</f>
        <v>6.9184159999999997</v>
      </c>
      <c r="P414" s="83">
        <f>Inputs!K413</f>
        <v>3.0000002000000001</v>
      </c>
      <c r="Q414" s="83">
        <f t="shared" si="255"/>
        <v>11.7080789</v>
      </c>
      <c r="R414" s="83"/>
      <c r="S414" s="82">
        <v>609</v>
      </c>
      <c r="T414" s="78">
        <f t="shared" si="257"/>
        <v>1.5499379200000003</v>
      </c>
      <c r="U414" s="78">
        <f t="shared" si="258"/>
        <v>0.44960817999999997</v>
      </c>
      <c r="V414" s="78">
        <f t="shared" si="259"/>
        <v>5.243142960000001E-2</v>
      </c>
      <c r="W414" s="78">
        <f t="shared" si="260"/>
        <v>0</v>
      </c>
      <c r="X414" s="78">
        <f t="shared" si="261"/>
        <v>0</v>
      </c>
      <c r="Y414" s="78">
        <f t="shared" si="262"/>
        <v>2.7797203000000003E-2</v>
      </c>
      <c r="Z414" s="78">
        <f t="shared" si="263"/>
        <v>0.13898601500000002</v>
      </c>
      <c r="AA414" s="78">
        <f t="shared" si="264"/>
        <v>5.881061600000001E-2</v>
      </c>
      <c r="AB414" s="78">
        <f t="shared" si="265"/>
        <v>0.51000003400000005</v>
      </c>
      <c r="AC414" s="83">
        <f t="shared" si="266"/>
        <v>2.7875713976000003</v>
      </c>
      <c r="AU414" s="103"/>
    </row>
    <row r="415" spans="6:47">
      <c r="F415" s="82">
        <v>623</v>
      </c>
      <c r="G415" s="78">
        <f>Inputs!C414</f>
        <v>1.2506077</v>
      </c>
      <c r="H415" s="78">
        <f>Inputs!D414</f>
        <v>0</v>
      </c>
      <c r="I415" s="78">
        <f>Inputs!E414</f>
        <v>0.77983290000000005</v>
      </c>
      <c r="J415" s="78">
        <f>Inputs!F414</f>
        <v>0</v>
      </c>
      <c r="K415" s="78">
        <f>Inputs!G414</f>
        <v>0</v>
      </c>
      <c r="L415" s="78">
        <f t="shared" si="256"/>
        <v>0</v>
      </c>
      <c r="M415" s="78">
        <f>Inputs!H414</f>
        <v>0</v>
      </c>
      <c r="N415" s="78">
        <f>Inputs!I414</f>
        <v>2.4157278999999998</v>
      </c>
      <c r="O415" s="78">
        <f>Inputs!J414</f>
        <v>1.0455220999999999</v>
      </c>
      <c r="P415" s="83">
        <f>Inputs!K414</f>
        <v>3.0000002000000001</v>
      </c>
      <c r="Q415" s="83">
        <f t="shared" si="255"/>
        <v>8.4916908000000006</v>
      </c>
      <c r="R415" s="83"/>
      <c r="S415" s="82">
        <v>610</v>
      </c>
      <c r="T415" s="78">
        <f t="shared" si="257"/>
        <v>4.2669867200000002</v>
      </c>
      <c r="U415" s="78">
        <f t="shared" si="258"/>
        <v>1.02138448</v>
      </c>
      <c r="V415" s="78">
        <f t="shared" si="259"/>
        <v>6.0292614600000009E-2</v>
      </c>
      <c r="W415" s="78">
        <f t="shared" si="260"/>
        <v>0</v>
      </c>
      <c r="X415" s="78">
        <f t="shared" si="261"/>
        <v>0</v>
      </c>
      <c r="Y415" s="78">
        <f t="shared" si="262"/>
        <v>6.7540326000000012E-2</v>
      </c>
      <c r="Z415" s="78">
        <f t="shared" si="263"/>
        <v>0.30017925000000001</v>
      </c>
      <c r="AA415" s="78">
        <f t="shared" si="264"/>
        <v>5.0029874000000002E-2</v>
      </c>
      <c r="AB415" s="78">
        <f t="shared" si="265"/>
        <v>0.51000003400000005</v>
      </c>
      <c r="AC415" s="83">
        <f t="shared" si="266"/>
        <v>6.2764132985999996</v>
      </c>
      <c r="AU415" s="103"/>
    </row>
    <row r="416" spans="6:47">
      <c r="F416" s="82">
        <v>624</v>
      </c>
      <c r="G416" s="78">
        <f>Inputs!C415</f>
        <v>1.2506077</v>
      </c>
      <c r="H416" s="78">
        <f>Inputs!D415</f>
        <v>0</v>
      </c>
      <c r="I416" s="78">
        <f>Inputs!E415</f>
        <v>0.77983290000000005</v>
      </c>
      <c r="J416" s="78">
        <f>Inputs!F415</f>
        <v>0</v>
      </c>
      <c r="K416" s="78">
        <f>Inputs!G415</f>
        <v>0</v>
      </c>
      <c r="L416" s="78">
        <f t="shared" si="256"/>
        <v>0</v>
      </c>
      <c r="M416" s="78">
        <f>Inputs!H415</f>
        <v>0</v>
      </c>
      <c r="N416" s="78">
        <f>Inputs!I415</f>
        <v>2.4157278999999998</v>
      </c>
      <c r="O416" s="78">
        <f>Inputs!J415</f>
        <v>1.0455220999999999</v>
      </c>
      <c r="P416" s="83">
        <f>Inputs!K415</f>
        <v>3.0000002000000001</v>
      </c>
      <c r="Q416" s="83">
        <f t="shared" si="255"/>
        <v>8.4916908000000006</v>
      </c>
      <c r="R416" s="83"/>
      <c r="S416" s="82">
        <v>611</v>
      </c>
      <c r="T416" s="78">
        <f t="shared" si="257"/>
        <v>0.85339752000000002</v>
      </c>
      <c r="U416" s="78">
        <f t="shared" si="258"/>
        <v>0.12767306</v>
      </c>
      <c r="V416" s="78">
        <f t="shared" si="259"/>
        <v>0.211701636</v>
      </c>
      <c r="W416" s="78">
        <f t="shared" si="260"/>
        <v>0</v>
      </c>
      <c r="X416" s="78">
        <f t="shared" si="261"/>
        <v>0</v>
      </c>
      <c r="Y416" s="78">
        <f t="shared" si="262"/>
        <v>0.18010754000000001</v>
      </c>
      <c r="Z416" s="78">
        <f t="shared" si="263"/>
        <v>0.90053780000000017</v>
      </c>
      <c r="AA416" s="78">
        <f t="shared" si="264"/>
        <v>0</v>
      </c>
      <c r="AB416" s="78">
        <f t="shared" si="265"/>
        <v>0.51000003400000005</v>
      </c>
      <c r="AC416" s="83">
        <f t="shared" si="266"/>
        <v>2.78341759</v>
      </c>
      <c r="AU416" s="103"/>
    </row>
    <row r="417" spans="6:47">
      <c r="F417" s="82">
        <v>625</v>
      </c>
      <c r="G417" s="78">
        <f>Inputs!C416</f>
        <v>1.6171651</v>
      </c>
      <c r="H417" s="78">
        <f>Inputs!D416</f>
        <v>0</v>
      </c>
      <c r="I417" s="78">
        <f>Inputs!E416</f>
        <v>0.6468661</v>
      </c>
      <c r="J417" s="78">
        <f>Inputs!F416</f>
        <v>0</v>
      </c>
      <c r="K417" s="78">
        <f>Inputs!G416</f>
        <v>0</v>
      </c>
      <c r="L417" s="78">
        <f t="shared" si="256"/>
        <v>0</v>
      </c>
      <c r="M417" s="78">
        <f>Inputs!H416</f>
        <v>0</v>
      </c>
      <c r="N417" s="78">
        <f>Inputs!I416</f>
        <v>0.86480199999999996</v>
      </c>
      <c r="O417" s="78">
        <f>Inputs!J416</f>
        <v>0.32121217000000002</v>
      </c>
      <c r="P417" s="83">
        <f>Inputs!K416</f>
        <v>3.0000002000000001</v>
      </c>
      <c r="Q417" s="83">
        <f t="shared" si="255"/>
        <v>6.4500455700000003</v>
      </c>
      <c r="R417" s="83"/>
      <c r="S417" s="82">
        <v>612</v>
      </c>
      <c r="T417" s="78">
        <f t="shared" si="257"/>
        <v>0.27760614400000005</v>
      </c>
      <c r="U417" s="78">
        <f t="shared" si="258"/>
        <v>1.1827586800000001</v>
      </c>
      <c r="V417" s="78">
        <f t="shared" si="259"/>
        <v>0.10349857080000001</v>
      </c>
      <c r="W417" s="78">
        <f t="shared" si="260"/>
        <v>5.2497003200000002E-4</v>
      </c>
      <c r="X417" s="78">
        <f t="shared" si="261"/>
        <v>0.42343642999999997</v>
      </c>
      <c r="Y417" s="78">
        <f t="shared" si="262"/>
        <v>0.47636600000000001</v>
      </c>
      <c r="Z417" s="78">
        <f t="shared" si="263"/>
        <v>0.46589039999999998</v>
      </c>
      <c r="AA417" s="78">
        <f t="shared" si="264"/>
        <v>0.64011683000000019</v>
      </c>
      <c r="AB417" s="78">
        <f t="shared" si="265"/>
        <v>8.500000000000002E-2</v>
      </c>
      <c r="AC417" s="83">
        <f t="shared" si="266"/>
        <v>3.6551980248320004</v>
      </c>
      <c r="AU417" s="103"/>
    </row>
    <row r="418" spans="6:47">
      <c r="F418" s="82">
        <v>626</v>
      </c>
      <c r="G418" s="78">
        <f>Inputs!C417</f>
        <v>1.6171651</v>
      </c>
      <c r="H418" s="78">
        <f>Inputs!D417</f>
        <v>0</v>
      </c>
      <c r="I418" s="78">
        <f>Inputs!E417</f>
        <v>0.66842820000000003</v>
      </c>
      <c r="J418" s="78">
        <f>Inputs!F417</f>
        <v>0</v>
      </c>
      <c r="K418" s="78">
        <f>Inputs!G417</f>
        <v>0</v>
      </c>
      <c r="L418" s="78">
        <f t="shared" si="256"/>
        <v>0</v>
      </c>
      <c r="M418" s="78">
        <f>Inputs!H417</f>
        <v>0</v>
      </c>
      <c r="N418" s="78">
        <f>Inputs!I417</f>
        <v>1.2078639</v>
      </c>
      <c r="O418" s="78">
        <f>Inputs!J417</f>
        <v>3.6593274999999998</v>
      </c>
      <c r="P418" s="83">
        <f>Inputs!K417</f>
        <v>3.0000002000000001</v>
      </c>
      <c r="Q418" s="83">
        <f t="shared" si="255"/>
        <v>10.1527849</v>
      </c>
      <c r="R418" s="83"/>
      <c r="S418" s="82">
        <v>613</v>
      </c>
      <c r="T418" s="78">
        <f t="shared" si="257"/>
        <v>0.23459675199999996</v>
      </c>
      <c r="U418" s="78">
        <f t="shared" si="258"/>
        <v>0</v>
      </c>
      <c r="V418" s="78">
        <f t="shared" si="259"/>
        <v>9.7029910800000008E-3</v>
      </c>
      <c r="W418" s="78">
        <f t="shared" si="260"/>
        <v>0</v>
      </c>
      <c r="X418" s="78">
        <f t="shared" si="261"/>
        <v>0</v>
      </c>
      <c r="Y418" s="78">
        <f t="shared" si="262"/>
        <v>0</v>
      </c>
      <c r="Z418" s="78">
        <f t="shared" si="263"/>
        <v>0.32353500000000002</v>
      </c>
      <c r="AA418" s="78">
        <f t="shared" si="264"/>
        <v>0.12252214000000002</v>
      </c>
      <c r="AB418" s="78">
        <f t="shared" si="265"/>
        <v>0</v>
      </c>
      <c r="AC418" s="83">
        <f t="shared" si="266"/>
        <v>0.69035688307999998</v>
      </c>
      <c r="AU418" s="103"/>
    </row>
    <row r="419" spans="6:47">
      <c r="F419" s="82">
        <v>627</v>
      </c>
      <c r="G419" s="78">
        <f>Inputs!C418</f>
        <v>1.6171651</v>
      </c>
      <c r="H419" s="78">
        <f>Inputs!D418</f>
        <v>0</v>
      </c>
      <c r="I419" s="78">
        <f>Inputs!E418</f>
        <v>0.66842820000000003</v>
      </c>
      <c r="J419" s="78">
        <f>Inputs!F418</f>
        <v>0</v>
      </c>
      <c r="K419" s="78">
        <f>Inputs!G418</f>
        <v>0</v>
      </c>
      <c r="L419" s="78">
        <f t="shared" si="256"/>
        <v>0</v>
      </c>
      <c r="M419" s="78">
        <f>Inputs!H418</f>
        <v>0</v>
      </c>
      <c r="N419" s="78">
        <f>Inputs!I418</f>
        <v>1.2078639</v>
      </c>
      <c r="O419" s="78">
        <f>Inputs!J418</f>
        <v>3.6593274999999998</v>
      </c>
      <c r="P419" s="83">
        <f>Inputs!K418</f>
        <v>3.0000002000000001</v>
      </c>
      <c r="Q419" s="83">
        <f t="shared" si="255"/>
        <v>10.1527849</v>
      </c>
      <c r="R419" s="83"/>
      <c r="S419" s="82">
        <v>614</v>
      </c>
      <c r="T419" s="78">
        <f t="shared" si="257"/>
        <v>0.14489799520000002</v>
      </c>
      <c r="U419" s="78">
        <f t="shared" si="258"/>
        <v>0</v>
      </c>
      <c r="V419" s="78">
        <f t="shared" si="259"/>
        <v>6.0158541599999995E-3</v>
      </c>
      <c r="W419" s="78">
        <f t="shared" si="260"/>
        <v>0</v>
      </c>
      <c r="X419" s="78">
        <f t="shared" si="261"/>
        <v>0</v>
      </c>
      <c r="Y419" s="78">
        <f t="shared" si="262"/>
        <v>0</v>
      </c>
      <c r="Z419" s="78">
        <f t="shared" si="263"/>
        <v>0.12078639499999999</v>
      </c>
      <c r="AA419" s="78">
        <f t="shared" si="264"/>
        <v>0.10455221000000001</v>
      </c>
      <c r="AB419" s="78">
        <f t="shared" si="265"/>
        <v>0</v>
      </c>
      <c r="AC419" s="83">
        <f t="shared" si="266"/>
        <v>0.37625245435999999</v>
      </c>
      <c r="AU419" s="103"/>
    </row>
    <row r="420" spans="6:47">
      <c r="F420" s="82">
        <v>628</v>
      </c>
      <c r="G420" s="78">
        <f>Inputs!C419</f>
        <v>1.6171651</v>
      </c>
      <c r="H420" s="78">
        <f>Inputs!D419</f>
        <v>0.99186134000000004</v>
      </c>
      <c r="I420" s="78">
        <f>Inputs!E419</f>
        <v>1.0349858000000001</v>
      </c>
      <c r="J420" s="78">
        <f>Inputs!F419</f>
        <v>0</v>
      </c>
      <c r="K420" s="78">
        <f>Inputs!G419</f>
        <v>0</v>
      </c>
      <c r="L420" s="78">
        <f t="shared" si="256"/>
        <v>0</v>
      </c>
      <c r="M420" s="78">
        <f>Inputs!H419</f>
        <v>0</v>
      </c>
      <c r="N420" s="78">
        <f>Inputs!I419</f>
        <v>0.49621460000000001</v>
      </c>
      <c r="O420" s="78">
        <f>Inputs!J419</f>
        <v>0.21502631999999999</v>
      </c>
      <c r="P420" s="83">
        <f>Inputs!K419</f>
        <v>3.0000002000000001</v>
      </c>
      <c r="Q420" s="83">
        <f t="shared" si="255"/>
        <v>7.3552533600000007</v>
      </c>
      <c r="R420" s="83"/>
      <c r="S420" s="82">
        <v>615</v>
      </c>
      <c r="T420" s="78">
        <f t="shared" si="257"/>
        <v>0.23459675199999996</v>
      </c>
      <c r="U420" s="78">
        <f t="shared" si="258"/>
        <v>0</v>
      </c>
      <c r="V420" s="78">
        <f t="shared" si="259"/>
        <v>4.8514955400000004E-3</v>
      </c>
      <c r="W420" s="78">
        <f t="shared" si="260"/>
        <v>0</v>
      </c>
      <c r="X420" s="78">
        <f t="shared" si="261"/>
        <v>0</v>
      </c>
      <c r="Y420" s="78">
        <f t="shared" si="262"/>
        <v>0</v>
      </c>
      <c r="Z420" s="78">
        <f t="shared" si="263"/>
        <v>0.11199287000000002</v>
      </c>
      <c r="AA420" s="78">
        <f t="shared" si="264"/>
        <v>0.12252214000000002</v>
      </c>
      <c r="AB420" s="78">
        <f t="shared" si="265"/>
        <v>0</v>
      </c>
      <c r="AC420" s="83">
        <f t="shared" si="266"/>
        <v>0.47396325753999996</v>
      </c>
      <c r="AU420" s="103"/>
    </row>
    <row r="421" spans="6:47">
      <c r="F421" s="82">
        <v>629</v>
      </c>
      <c r="G421" s="78">
        <f>Inputs!C420</f>
        <v>4.8223859999999998</v>
      </c>
      <c r="H421" s="78">
        <f>Inputs!D420</f>
        <v>0</v>
      </c>
      <c r="I421" s="78">
        <f>Inputs!E420</f>
        <v>0.107811004</v>
      </c>
      <c r="J421" s="78">
        <f>Inputs!F420</f>
        <v>0</v>
      </c>
      <c r="K421" s="78">
        <f>Inputs!G420</f>
        <v>0</v>
      </c>
      <c r="L421" s="78">
        <f t="shared" si="256"/>
        <v>0</v>
      </c>
      <c r="M421" s="78">
        <f>Inputs!H420</f>
        <v>0</v>
      </c>
      <c r="N421" s="78">
        <f>Inputs!I420</f>
        <v>0</v>
      </c>
      <c r="O421" s="78">
        <f>Inputs!J420</f>
        <v>2.9979629999999999</v>
      </c>
      <c r="P421" s="83">
        <f>Inputs!K420</f>
        <v>3.0000002000000001</v>
      </c>
      <c r="Q421" s="83">
        <f t="shared" si="255"/>
        <v>10.928160204000001</v>
      </c>
      <c r="R421" s="83"/>
      <c r="S421" s="82">
        <v>616</v>
      </c>
      <c r="T421" s="78">
        <f t="shared" si="257"/>
        <v>0.14489799520000002</v>
      </c>
      <c r="U421" s="78">
        <f t="shared" si="258"/>
        <v>0</v>
      </c>
      <c r="V421" s="78">
        <f t="shared" si="259"/>
        <v>3.8811963599999998E-3</v>
      </c>
      <c r="W421" s="78">
        <f t="shared" si="260"/>
        <v>0</v>
      </c>
      <c r="X421" s="78">
        <f t="shared" si="261"/>
        <v>0</v>
      </c>
      <c r="Y421" s="78">
        <f t="shared" si="262"/>
        <v>0</v>
      </c>
      <c r="Z421" s="78">
        <f t="shared" si="263"/>
        <v>0.12078639499999999</v>
      </c>
      <c r="AA421" s="78">
        <f t="shared" si="264"/>
        <v>0.10455221000000001</v>
      </c>
      <c r="AB421" s="78">
        <f t="shared" si="265"/>
        <v>0</v>
      </c>
      <c r="AC421" s="83">
        <f t="shared" si="266"/>
        <v>0.37411779655999999</v>
      </c>
      <c r="AU421" s="103"/>
    </row>
    <row r="422" spans="6:47">
      <c r="F422" s="82">
        <v>630</v>
      </c>
      <c r="G422" s="78">
        <f>Inputs!C421</f>
        <v>1.3799809000000001</v>
      </c>
      <c r="H422" s="78">
        <f>Inputs!D421</f>
        <v>1.5179788000000001</v>
      </c>
      <c r="I422" s="78">
        <f>Inputs!E421</f>
        <v>0.56061720000000004</v>
      </c>
      <c r="J422" s="78">
        <f>Inputs!F421</f>
        <v>8.9746229999999993E-5</v>
      </c>
      <c r="K422" s="78">
        <f>Inputs!G421</f>
        <v>1.5442891000000001</v>
      </c>
      <c r="L422" s="78">
        <f t="shared" si="256"/>
        <v>1.5457250396800003E-2</v>
      </c>
      <c r="M422" s="78">
        <f>Inputs!H421</f>
        <v>1.5442891000000001</v>
      </c>
      <c r="N422" s="78">
        <f>Inputs!I421</f>
        <v>7.7214464999999999</v>
      </c>
      <c r="O422" s="78">
        <f>Inputs!J421</f>
        <v>1.1381794999999999</v>
      </c>
      <c r="P422" s="83">
        <f>Inputs!K421</f>
        <v>0.5</v>
      </c>
      <c r="Q422" s="83">
        <f t="shared" si="255"/>
        <v>15.906870846229999</v>
      </c>
      <c r="R422" s="83"/>
      <c r="S422" s="82">
        <v>617</v>
      </c>
      <c r="T422" s="78">
        <f t="shared" si="257"/>
        <v>0.14489799520000002</v>
      </c>
      <c r="U422" s="78">
        <f t="shared" si="258"/>
        <v>0</v>
      </c>
      <c r="V422" s="78">
        <f t="shared" si="259"/>
        <v>6.0158541599999995E-3</v>
      </c>
      <c r="W422" s="78">
        <f t="shared" si="260"/>
        <v>0</v>
      </c>
      <c r="X422" s="78">
        <f t="shared" si="261"/>
        <v>0</v>
      </c>
      <c r="Y422" s="78">
        <f t="shared" si="262"/>
        <v>0</v>
      </c>
      <c r="Z422" s="78">
        <f t="shared" si="263"/>
        <v>8.6276000000000019E-2</v>
      </c>
      <c r="AA422" s="78">
        <f t="shared" si="264"/>
        <v>0.10455221000000001</v>
      </c>
      <c r="AB422" s="78">
        <f t="shared" si="265"/>
        <v>0</v>
      </c>
      <c r="AC422" s="83">
        <f t="shared" si="266"/>
        <v>0.34174205936000002</v>
      </c>
      <c r="AU422" s="103"/>
    </row>
    <row r="423" spans="6:47">
      <c r="F423" s="82">
        <v>631</v>
      </c>
      <c r="G423" s="78">
        <f>Inputs!C422</f>
        <v>4.8223859999999998</v>
      </c>
      <c r="H423" s="78">
        <f>Inputs!D422</f>
        <v>0</v>
      </c>
      <c r="I423" s="78">
        <f>Inputs!E422</f>
        <v>0.16171653999999999</v>
      </c>
      <c r="J423" s="78">
        <f>Inputs!F422</f>
        <v>0</v>
      </c>
      <c r="K423" s="78">
        <f>Inputs!G422</f>
        <v>0</v>
      </c>
      <c r="L423" s="78">
        <f t="shared" si="256"/>
        <v>0</v>
      </c>
      <c r="M423" s="78">
        <f>Inputs!H422</f>
        <v>0</v>
      </c>
      <c r="N423" s="78">
        <f>Inputs!I422</f>
        <v>0</v>
      </c>
      <c r="O423" s="78">
        <f>Inputs!J422</f>
        <v>1.0337803000000001</v>
      </c>
      <c r="P423" s="83">
        <f>Inputs!K422</f>
        <v>3.0000002000000001</v>
      </c>
      <c r="Q423" s="83">
        <f t="shared" si="255"/>
        <v>9.0178830399999992</v>
      </c>
      <c r="R423" s="83"/>
      <c r="S423" s="82">
        <v>618</v>
      </c>
      <c r="T423" s="78">
        <f t="shared" si="257"/>
        <v>0.14489799520000002</v>
      </c>
      <c r="U423" s="78">
        <f t="shared" si="258"/>
        <v>0</v>
      </c>
      <c r="V423" s="78">
        <f t="shared" si="259"/>
        <v>7.7623927199999996E-3</v>
      </c>
      <c r="W423" s="78">
        <f t="shared" si="260"/>
        <v>0</v>
      </c>
      <c r="X423" s="78">
        <f t="shared" si="261"/>
        <v>0</v>
      </c>
      <c r="Y423" s="78">
        <f t="shared" si="262"/>
        <v>0</v>
      </c>
      <c r="Z423" s="78">
        <f t="shared" si="263"/>
        <v>0.12078639499999999</v>
      </c>
      <c r="AA423" s="78">
        <f t="shared" si="264"/>
        <v>0.10455221000000001</v>
      </c>
      <c r="AB423" s="78">
        <f t="shared" si="265"/>
        <v>0.51000003400000005</v>
      </c>
      <c r="AC423" s="83">
        <f t="shared" si="266"/>
        <v>0.8879990269200001</v>
      </c>
      <c r="AU423" s="103"/>
    </row>
    <row r="424" spans="6:47">
      <c r="F424" s="82">
        <v>632</v>
      </c>
      <c r="G424" s="78">
        <f>Inputs!C423</f>
        <v>1.7249762</v>
      </c>
      <c r="H424" s="78">
        <f>Inputs!D423</f>
        <v>1.2477328000000001</v>
      </c>
      <c r="I424" s="78">
        <f>Inputs!E423</f>
        <v>0.109176606</v>
      </c>
      <c r="J424" s="78">
        <f>Inputs!F423</f>
        <v>0</v>
      </c>
      <c r="K424" s="78">
        <f>Inputs!G423</f>
        <v>0</v>
      </c>
      <c r="L424" s="78">
        <f t="shared" si="256"/>
        <v>0</v>
      </c>
      <c r="M424" s="78">
        <f>Inputs!H423</f>
        <v>0</v>
      </c>
      <c r="N424" s="78">
        <f>Inputs!I423</f>
        <v>0.43240099999999998</v>
      </c>
      <c r="O424" s="78">
        <f>Inputs!J423</f>
        <v>0.16060609000000001</v>
      </c>
      <c r="P424" s="83">
        <f>Inputs!K423</f>
        <v>3.0000002000000001</v>
      </c>
      <c r="Q424" s="83">
        <f t="shared" si="255"/>
        <v>6.6748928960000002</v>
      </c>
      <c r="R424" s="83"/>
      <c r="S424" s="82">
        <v>619</v>
      </c>
      <c r="T424" s="78">
        <f t="shared" si="257"/>
        <v>0.20009723200000001</v>
      </c>
      <c r="U424" s="78">
        <f t="shared" si="258"/>
        <v>0</v>
      </c>
      <c r="V424" s="78">
        <f t="shared" si="259"/>
        <v>2.7168372000000003E-2</v>
      </c>
      <c r="W424" s="78">
        <f t="shared" si="260"/>
        <v>0</v>
      </c>
      <c r="X424" s="78">
        <f t="shared" si="261"/>
        <v>0</v>
      </c>
      <c r="Y424" s="78">
        <f t="shared" si="262"/>
        <v>0</v>
      </c>
      <c r="Z424" s="78">
        <f t="shared" si="263"/>
        <v>0</v>
      </c>
      <c r="AA424" s="78">
        <f t="shared" si="264"/>
        <v>0.69184160000000006</v>
      </c>
      <c r="AB424" s="78">
        <f t="shared" si="265"/>
        <v>0.51000003400000005</v>
      </c>
      <c r="AC424" s="83">
        <f t="shared" si="266"/>
        <v>1.4291072380000003</v>
      </c>
      <c r="AU424" s="103"/>
    </row>
    <row r="425" spans="6:47">
      <c r="F425" s="82">
        <v>633</v>
      </c>
      <c r="G425" s="78">
        <f>Inputs!C424</f>
        <v>1.7249762</v>
      </c>
      <c r="H425" s="78">
        <f>Inputs!D424</f>
        <v>1.2477328000000001</v>
      </c>
      <c r="I425" s="78">
        <f>Inputs!E424</f>
        <v>0.109176606</v>
      </c>
      <c r="J425" s="78">
        <f>Inputs!F424</f>
        <v>0</v>
      </c>
      <c r="K425" s="78">
        <f>Inputs!G424</f>
        <v>0</v>
      </c>
      <c r="L425" s="78">
        <f t="shared" si="256"/>
        <v>0</v>
      </c>
      <c r="M425" s="78">
        <f>Inputs!H424</f>
        <v>0</v>
      </c>
      <c r="N425" s="78">
        <f>Inputs!I424</f>
        <v>0.43240099999999998</v>
      </c>
      <c r="O425" s="78">
        <f>Inputs!J424</f>
        <v>0.16060609000000001</v>
      </c>
      <c r="P425" s="83">
        <f>Inputs!K424</f>
        <v>3.0000002000000001</v>
      </c>
      <c r="Q425" s="83">
        <f t="shared" si="255"/>
        <v>6.6748928960000002</v>
      </c>
      <c r="R425" s="83"/>
      <c r="S425" s="82">
        <v>620</v>
      </c>
      <c r="T425" s="78">
        <f t="shared" si="257"/>
        <v>0.20009723200000001</v>
      </c>
      <c r="U425" s="78">
        <f t="shared" si="258"/>
        <v>0</v>
      </c>
      <c r="V425" s="78">
        <f t="shared" si="259"/>
        <v>5.6147976000000009E-2</v>
      </c>
      <c r="W425" s="78">
        <f t="shared" si="260"/>
        <v>0</v>
      </c>
      <c r="X425" s="78">
        <f t="shared" si="261"/>
        <v>0</v>
      </c>
      <c r="Y425" s="78">
        <f t="shared" si="262"/>
        <v>0</v>
      </c>
      <c r="Z425" s="78">
        <f t="shared" si="263"/>
        <v>0.12078639499999999</v>
      </c>
      <c r="AA425" s="78">
        <f t="shared" si="264"/>
        <v>0.10455221000000001</v>
      </c>
      <c r="AB425" s="78">
        <f t="shared" si="265"/>
        <v>0</v>
      </c>
      <c r="AC425" s="83">
        <f t="shared" si="266"/>
        <v>0.48158381299999997</v>
      </c>
      <c r="AU425" s="103"/>
    </row>
    <row r="426" spans="6:47">
      <c r="F426" s="82">
        <v>634</v>
      </c>
      <c r="G426" s="78">
        <f>Inputs!C425</f>
        <v>1.7249762</v>
      </c>
      <c r="H426" s="78">
        <f>Inputs!D425</f>
        <v>3.1049568999999999</v>
      </c>
      <c r="I426" s="78">
        <f>Inputs!E425</f>
        <v>5.2827394999999999E-2</v>
      </c>
      <c r="J426" s="78">
        <f>Inputs!F425</f>
        <v>0</v>
      </c>
      <c r="K426" s="78">
        <f>Inputs!G425</f>
        <v>0</v>
      </c>
      <c r="L426" s="78">
        <f t="shared" si="256"/>
        <v>0</v>
      </c>
      <c r="M426" s="78">
        <f>Inputs!H425</f>
        <v>0</v>
      </c>
      <c r="N426" s="78">
        <f>Inputs!I425</f>
        <v>0.49621460000000001</v>
      </c>
      <c r="O426" s="78">
        <f>Inputs!J425</f>
        <v>0.13007766000000001</v>
      </c>
      <c r="P426" s="83">
        <f>Inputs!K425</f>
        <v>3.0000002000000001</v>
      </c>
      <c r="Q426" s="83">
        <f t="shared" si="255"/>
        <v>8.5090529549999996</v>
      </c>
      <c r="R426" s="83"/>
      <c r="S426" s="82">
        <v>621</v>
      </c>
      <c r="T426" s="78">
        <f t="shared" si="257"/>
        <v>0.20009723200000001</v>
      </c>
      <c r="U426" s="78">
        <f t="shared" si="258"/>
        <v>0</v>
      </c>
      <c r="V426" s="78">
        <f t="shared" si="259"/>
        <v>5.6147976000000009E-2</v>
      </c>
      <c r="W426" s="78">
        <f t="shared" si="260"/>
        <v>0</v>
      </c>
      <c r="X426" s="78">
        <f t="shared" si="261"/>
        <v>0</v>
      </c>
      <c r="Y426" s="78">
        <f t="shared" si="262"/>
        <v>0</v>
      </c>
      <c r="Z426" s="78">
        <f t="shared" si="263"/>
        <v>0.12078639499999999</v>
      </c>
      <c r="AA426" s="78">
        <f t="shared" si="264"/>
        <v>0.10455221000000001</v>
      </c>
      <c r="AB426" s="78">
        <f t="shared" si="265"/>
        <v>0.51000003400000005</v>
      </c>
      <c r="AC426" s="83">
        <f t="shared" si="266"/>
        <v>0.99158384700000002</v>
      </c>
      <c r="AU426" s="103"/>
    </row>
    <row r="427" spans="6:47">
      <c r="F427" s="82">
        <v>635</v>
      </c>
      <c r="G427" s="78">
        <f>Inputs!C426</f>
        <v>1.7249762</v>
      </c>
      <c r="H427" s="78">
        <f>Inputs!D426</f>
        <v>4.1665359999999998</v>
      </c>
      <c r="I427" s="78">
        <f>Inputs!E426</f>
        <v>0</v>
      </c>
      <c r="J427" s="78">
        <f>Inputs!F426</f>
        <v>0</v>
      </c>
      <c r="K427" s="78">
        <f>Inputs!G426</f>
        <v>0</v>
      </c>
      <c r="L427" s="78">
        <f t="shared" si="256"/>
        <v>0</v>
      </c>
      <c r="M427" s="78">
        <f>Inputs!H426</f>
        <v>0</v>
      </c>
      <c r="N427" s="78">
        <f>Inputs!I426</f>
        <v>0.49621460000000001</v>
      </c>
      <c r="O427" s="78">
        <f>Inputs!J426</f>
        <v>0.13007766000000001</v>
      </c>
      <c r="P427" s="83">
        <f>Inputs!K426</f>
        <v>3.0000002000000001</v>
      </c>
      <c r="Q427" s="83">
        <f t="shared" si="255"/>
        <v>9.5178046599999995</v>
      </c>
      <c r="R427" s="83"/>
      <c r="S427" s="82">
        <v>622</v>
      </c>
      <c r="T427" s="78">
        <f t="shared" si="257"/>
        <v>0.20009723200000001</v>
      </c>
      <c r="U427" s="78">
        <f t="shared" si="258"/>
        <v>0</v>
      </c>
      <c r="V427" s="78">
        <f t="shared" si="259"/>
        <v>9.7029899999999988E-2</v>
      </c>
      <c r="W427" s="78">
        <f t="shared" si="260"/>
        <v>0</v>
      </c>
      <c r="X427" s="78">
        <f t="shared" si="261"/>
        <v>0</v>
      </c>
      <c r="Y427" s="78">
        <f t="shared" si="262"/>
        <v>0</v>
      </c>
      <c r="Z427" s="78">
        <f t="shared" si="263"/>
        <v>0</v>
      </c>
      <c r="AA427" s="78">
        <f t="shared" si="264"/>
        <v>0.69184160000000006</v>
      </c>
      <c r="AB427" s="78">
        <f t="shared" si="265"/>
        <v>0.51000003400000005</v>
      </c>
      <c r="AC427" s="83">
        <f t="shared" si="266"/>
        <v>1.498968766</v>
      </c>
      <c r="AU427" s="103"/>
    </row>
    <row r="428" spans="6:47">
      <c r="F428" s="82">
        <v>636</v>
      </c>
      <c r="G428" s="78">
        <f>Inputs!C427</f>
        <v>1.7249762</v>
      </c>
      <c r="H428" s="78">
        <f>Inputs!D427</f>
        <v>4.0321316999999999</v>
      </c>
      <c r="I428" s="78">
        <f>Inputs!E427</f>
        <v>0.54983616000000002</v>
      </c>
      <c r="J428" s="78">
        <f>Inputs!F427</f>
        <v>0</v>
      </c>
      <c r="K428" s="78">
        <f>Inputs!G427</f>
        <v>0</v>
      </c>
      <c r="L428" s="78">
        <f t="shared" si="256"/>
        <v>0</v>
      </c>
      <c r="M428" s="78">
        <f>Inputs!H427</f>
        <v>0</v>
      </c>
      <c r="N428" s="78">
        <f>Inputs!I427</f>
        <v>0.49621460000000001</v>
      </c>
      <c r="O428" s="78">
        <f>Inputs!J427</f>
        <v>0.42474335000000002</v>
      </c>
      <c r="P428" s="83">
        <f>Inputs!K427</f>
        <v>0.5</v>
      </c>
      <c r="Q428" s="83">
        <f t="shared" si="255"/>
        <v>7.7279020099999993</v>
      </c>
      <c r="R428" s="83"/>
      <c r="S428" s="82">
        <v>623</v>
      </c>
      <c r="T428" s="78">
        <f t="shared" si="257"/>
        <v>0.20009723200000001</v>
      </c>
      <c r="U428" s="78">
        <f t="shared" si="258"/>
        <v>0</v>
      </c>
      <c r="V428" s="78">
        <f t="shared" si="259"/>
        <v>0.14036992200000001</v>
      </c>
      <c r="W428" s="78">
        <f t="shared" si="260"/>
        <v>0</v>
      </c>
      <c r="X428" s="78">
        <f t="shared" si="261"/>
        <v>0</v>
      </c>
      <c r="Y428" s="78">
        <f t="shared" si="262"/>
        <v>0</v>
      </c>
      <c r="Z428" s="78">
        <f t="shared" si="263"/>
        <v>0.12078639499999999</v>
      </c>
      <c r="AA428" s="78">
        <f t="shared" si="264"/>
        <v>0.10455221000000001</v>
      </c>
      <c r="AB428" s="78">
        <f t="shared" si="265"/>
        <v>0.51000003400000005</v>
      </c>
      <c r="AC428" s="83">
        <f t="shared" si="266"/>
        <v>1.0758057930000002</v>
      </c>
      <c r="AU428" s="103"/>
    </row>
    <row r="429" spans="6:47">
      <c r="F429" s="82">
        <v>637</v>
      </c>
      <c r="G429" s="78">
        <f>Inputs!C428</f>
        <v>1.3799809000000001</v>
      </c>
      <c r="H429" s="78">
        <f>Inputs!D428</f>
        <v>4.4964374999999999</v>
      </c>
      <c r="I429" s="78">
        <f>Inputs!E428</f>
        <v>0.24492700000000001</v>
      </c>
      <c r="J429" s="78">
        <f>Inputs!F428</f>
        <v>0</v>
      </c>
      <c r="K429" s="78">
        <f>Inputs!G428</f>
        <v>0</v>
      </c>
      <c r="L429" s="78">
        <f t="shared" si="256"/>
        <v>0</v>
      </c>
      <c r="M429" s="78">
        <f>Inputs!H428</f>
        <v>0</v>
      </c>
      <c r="N429" s="78">
        <f>Inputs!I428</f>
        <v>1.8608047000000001</v>
      </c>
      <c r="O429" s="78">
        <f>Inputs!J428</f>
        <v>0</v>
      </c>
      <c r="P429" s="83">
        <f>Inputs!K428</f>
        <v>3.0000002000000001</v>
      </c>
      <c r="Q429" s="83">
        <f t="shared" si="255"/>
        <v>10.982150300000001</v>
      </c>
      <c r="R429" s="83"/>
      <c r="S429" s="82">
        <v>624</v>
      </c>
      <c r="T429" s="78">
        <f t="shared" si="257"/>
        <v>0.20009723200000001</v>
      </c>
      <c r="U429" s="78">
        <f t="shared" si="258"/>
        <v>0</v>
      </c>
      <c r="V429" s="78">
        <f t="shared" si="259"/>
        <v>0.14036992200000001</v>
      </c>
      <c r="W429" s="78">
        <f t="shared" si="260"/>
        <v>0</v>
      </c>
      <c r="X429" s="78">
        <f t="shared" si="261"/>
        <v>0</v>
      </c>
      <c r="Y429" s="78">
        <f t="shared" si="262"/>
        <v>0</v>
      </c>
      <c r="Z429" s="78">
        <f t="shared" si="263"/>
        <v>0.12078639499999999</v>
      </c>
      <c r="AA429" s="78">
        <f t="shared" si="264"/>
        <v>0.10455221000000001</v>
      </c>
      <c r="AB429" s="78">
        <f t="shared" si="265"/>
        <v>0.51000003400000005</v>
      </c>
      <c r="AC429" s="83">
        <f t="shared" si="266"/>
        <v>1.0758057930000002</v>
      </c>
      <c r="AU429" s="103"/>
    </row>
    <row r="430" spans="6:47">
      <c r="F430" s="82">
        <v>638</v>
      </c>
      <c r="G430" s="78">
        <f>Inputs!C429</f>
        <v>1.7249762</v>
      </c>
      <c r="H430" s="78">
        <f>Inputs!D429</f>
        <v>2.0498466</v>
      </c>
      <c r="I430" s="78">
        <f>Inputs!E429</f>
        <v>0.109176606</v>
      </c>
      <c r="J430" s="78">
        <f>Inputs!F429</f>
        <v>0</v>
      </c>
      <c r="K430" s="78">
        <f>Inputs!G429</f>
        <v>0</v>
      </c>
      <c r="L430" s="78">
        <f t="shared" si="256"/>
        <v>0</v>
      </c>
      <c r="M430" s="78">
        <f>Inputs!H429</f>
        <v>0</v>
      </c>
      <c r="N430" s="78">
        <f>Inputs!I429</f>
        <v>0.44107962000000001</v>
      </c>
      <c r="O430" s="78">
        <f>Inputs!J429</f>
        <v>0.19113450000000001</v>
      </c>
      <c r="P430" s="83">
        <f>Inputs!K429</f>
        <v>3.0000002000000001</v>
      </c>
      <c r="Q430" s="83">
        <f t="shared" si="255"/>
        <v>7.5162137260000002</v>
      </c>
      <c r="R430" s="83"/>
      <c r="S430" s="82">
        <v>625</v>
      </c>
      <c r="T430" s="78">
        <f t="shared" si="257"/>
        <v>0.25874641600000003</v>
      </c>
      <c r="U430" s="78">
        <f t="shared" si="258"/>
        <v>0</v>
      </c>
      <c r="V430" s="78">
        <f t="shared" si="259"/>
        <v>0.11643589800000001</v>
      </c>
      <c r="W430" s="78">
        <f t="shared" si="260"/>
        <v>0</v>
      </c>
      <c r="X430" s="78">
        <f t="shared" si="261"/>
        <v>0</v>
      </c>
      <c r="Y430" s="78">
        <f t="shared" si="262"/>
        <v>0</v>
      </c>
      <c r="Z430" s="78">
        <f t="shared" si="263"/>
        <v>4.3240100000000004E-2</v>
      </c>
      <c r="AA430" s="78">
        <f t="shared" si="264"/>
        <v>3.2121217000000001E-2</v>
      </c>
      <c r="AB430" s="78">
        <f t="shared" si="265"/>
        <v>0.51000003400000005</v>
      </c>
      <c r="AC430" s="83">
        <f t="shared" si="266"/>
        <v>0.9605436650000001</v>
      </c>
      <c r="AU430" s="103"/>
    </row>
    <row r="431" spans="6:47">
      <c r="F431" s="82">
        <v>639</v>
      </c>
      <c r="G431" s="78">
        <f>Inputs!C430</f>
        <v>0.86248809999999998</v>
      </c>
      <c r="H431" s="78">
        <f>Inputs!D430</f>
        <v>2.7628365000000001</v>
      </c>
      <c r="I431" s="78">
        <f>Inputs!E430</f>
        <v>0</v>
      </c>
      <c r="J431" s="78">
        <f>Inputs!F430</f>
        <v>3.0039029999999998E-4</v>
      </c>
      <c r="K431" s="78">
        <f>Inputs!G430</f>
        <v>5.1689014000000002</v>
      </c>
      <c r="L431" s="78">
        <f t="shared" si="256"/>
        <v>5.1737076448000005E-2</v>
      </c>
      <c r="M431" s="78">
        <f>Inputs!H430</f>
        <v>10.337802999999999</v>
      </c>
      <c r="N431" s="78">
        <f>Inputs!I430</f>
        <v>1960.3541</v>
      </c>
      <c r="O431" s="78">
        <f>Inputs!J430</f>
        <v>3.2672564999999998</v>
      </c>
      <c r="P431" s="83">
        <f>Inputs!K430</f>
        <v>3.0000002000000001</v>
      </c>
      <c r="Q431" s="83">
        <f t="shared" si="255"/>
        <v>1985.7536860902999</v>
      </c>
      <c r="R431" s="83"/>
      <c r="S431" s="82">
        <v>626</v>
      </c>
      <c r="T431" s="78">
        <f t="shared" si="257"/>
        <v>0.25874641600000003</v>
      </c>
      <c r="U431" s="78">
        <f t="shared" si="258"/>
        <v>0</v>
      </c>
      <c r="V431" s="78">
        <f t="shared" si="259"/>
        <v>0.12031707600000001</v>
      </c>
      <c r="W431" s="78">
        <f t="shared" si="260"/>
        <v>0</v>
      </c>
      <c r="X431" s="78">
        <f t="shared" si="261"/>
        <v>0</v>
      </c>
      <c r="Y431" s="78">
        <f t="shared" si="262"/>
        <v>0</v>
      </c>
      <c r="Z431" s="78">
        <f t="shared" si="263"/>
        <v>6.0393195000000011E-2</v>
      </c>
      <c r="AA431" s="78">
        <f t="shared" si="264"/>
        <v>0.36593275000000003</v>
      </c>
      <c r="AB431" s="78">
        <f t="shared" si="265"/>
        <v>0.51000003400000005</v>
      </c>
      <c r="AC431" s="83">
        <f t="shared" si="266"/>
        <v>1.315389471</v>
      </c>
      <c r="AU431" s="103"/>
    </row>
    <row r="432" spans="6:47">
      <c r="F432" s="82">
        <v>640</v>
      </c>
      <c r="G432" s="78">
        <f>Inputs!C431</f>
        <v>1.7249762</v>
      </c>
      <c r="H432" s="78">
        <f>Inputs!D431</f>
        <v>7.57552</v>
      </c>
      <c r="I432" s="78">
        <f>Inputs!E431</f>
        <v>0</v>
      </c>
      <c r="J432" s="78">
        <f>Inputs!F431</f>
        <v>0</v>
      </c>
      <c r="K432" s="78">
        <f>Inputs!G431</f>
        <v>0</v>
      </c>
      <c r="L432" s="78">
        <f t="shared" si="256"/>
        <v>0</v>
      </c>
      <c r="M432" s="78">
        <f>Inputs!H431</f>
        <v>0</v>
      </c>
      <c r="N432" s="78">
        <f>Inputs!I431</f>
        <v>4.0840709999999998</v>
      </c>
      <c r="O432" s="78">
        <f>Inputs!J431</f>
        <v>1.3069028</v>
      </c>
      <c r="P432" s="83">
        <f>Inputs!K431</f>
        <v>3.0000002000000001</v>
      </c>
      <c r="Q432" s="83">
        <f t="shared" si="255"/>
        <v>17.691470199999998</v>
      </c>
      <c r="R432" s="83"/>
      <c r="S432" s="82">
        <v>627</v>
      </c>
      <c r="T432" s="78">
        <f t="shared" si="257"/>
        <v>0.25874641600000003</v>
      </c>
      <c r="U432" s="78">
        <f t="shared" si="258"/>
        <v>0</v>
      </c>
      <c r="V432" s="78">
        <f t="shared" si="259"/>
        <v>0.12031707600000001</v>
      </c>
      <c r="W432" s="78">
        <f t="shared" si="260"/>
        <v>0</v>
      </c>
      <c r="X432" s="78">
        <f t="shared" si="261"/>
        <v>0</v>
      </c>
      <c r="Y432" s="78">
        <f t="shared" si="262"/>
        <v>0</v>
      </c>
      <c r="Z432" s="78">
        <f t="shared" si="263"/>
        <v>6.0393195000000011E-2</v>
      </c>
      <c r="AA432" s="78">
        <f t="shared" si="264"/>
        <v>0.36593275000000003</v>
      </c>
      <c r="AB432" s="78">
        <f t="shared" si="265"/>
        <v>0.51000003400000005</v>
      </c>
      <c r="AC432" s="83">
        <f t="shared" si="266"/>
        <v>1.315389471</v>
      </c>
      <c r="AU432" s="103"/>
    </row>
    <row r="433" spans="6:47">
      <c r="F433" s="82">
        <v>641</v>
      </c>
      <c r="G433" s="78">
        <f>Inputs!C432</f>
        <v>1.7249762</v>
      </c>
      <c r="H433" s="78">
        <f>Inputs!D432</f>
        <v>5.1246166000000004</v>
      </c>
      <c r="I433" s="78">
        <f>Inputs!E432</f>
        <v>0.11140471</v>
      </c>
      <c r="J433" s="78">
        <f>Inputs!F432</f>
        <v>0</v>
      </c>
      <c r="K433" s="78">
        <f>Inputs!G432</f>
        <v>0</v>
      </c>
      <c r="L433" s="78">
        <f t="shared" si="256"/>
        <v>0</v>
      </c>
      <c r="M433" s="78">
        <f>Inputs!H432</f>
        <v>0</v>
      </c>
      <c r="N433" s="78">
        <f>Inputs!I432</f>
        <v>0.49621460000000001</v>
      </c>
      <c r="O433" s="78">
        <f>Inputs!J432</f>
        <v>0.13007766000000001</v>
      </c>
      <c r="P433" s="83">
        <f>Inputs!K432</f>
        <v>3.0000002000000001</v>
      </c>
      <c r="Q433" s="83">
        <f t="shared" si="255"/>
        <v>10.58728997</v>
      </c>
      <c r="R433" s="83"/>
      <c r="S433" s="82">
        <v>628</v>
      </c>
      <c r="T433" s="78">
        <f t="shared" si="257"/>
        <v>0.25874641600000003</v>
      </c>
      <c r="U433" s="78">
        <f t="shared" si="258"/>
        <v>0.16861642780000002</v>
      </c>
      <c r="V433" s="78">
        <f t="shared" si="259"/>
        <v>0.18629744400000001</v>
      </c>
      <c r="W433" s="78">
        <f t="shared" si="260"/>
        <v>0</v>
      </c>
      <c r="X433" s="78">
        <f t="shared" si="261"/>
        <v>0</v>
      </c>
      <c r="Y433" s="78">
        <f t="shared" si="262"/>
        <v>0</v>
      </c>
      <c r="Z433" s="78">
        <f t="shared" si="263"/>
        <v>2.4810730000000003E-2</v>
      </c>
      <c r="AA433" s="78">
        <f t="shared" si="264"/>
        <v>2.1502632000000001E-2</v>
      </c>
      <c r="AB433" s="78">
        <f t="shared" si="265"/>
        <v>0.51000003400000005</v>
      </c>
      <c r="AC433" s="83">
        <f t="shared" si="266"/>
        <v>1.1699736838000001</v>
      </c>
      <c r="AU433" s="103"/>
    </row>
    <row r="434" spans="6:47">
      <c r="F434" s="82">
        <v>642</v>
      </c>
      <c r="G434" s="78">
        <f>Inputs!C433</f>
        <v>3.2343304000000002</v>
      </c>
      <c r="H434" s="78">
        <f>Inputs!D433</f>
        <v>1.18089</v>
      </c>
      <c r="I434" s="78">
        <f>Inputs!E433</f>
        <v>0.11499841</v>
      </c>
      <c r="J434" s="78">
        <f>Inputs!F433</f>
        <v>0</v>
      </c>
      <c r="K434" s="78">
        <f>Inputs!G433</f>
        <v>0</v>
      </c>
      <c r="L434" s="78">
        <f t="shared" si="256"/>
        <v>0</v>
      </c>
      <c r="M434" s="78">
        <f>Inputs!H433</f>
        <v>0</v>
      </c>
      <c r="N434" s="78">
        <f>Inputs!I433</f>
        <v>1.3783738999999999</v>
      </c>
      <c r="O434" s="78">
        <f>Inputs!J433</f>
        <v>0.51050890000000004</v>
      </c>
      <c r="P434" s="83">
        <f>Inputs!K433</f>
        <v>0.5</v>
      </c>
      <c r="Q434" s="83">
        <f t="shared" si="255"/>
        <v>6.9191016100000002</v>
      </c>
      <c r="R434" s="83"/>
      <c r="S434" s="82">
        <v>629</v>
      </c>
      <c r="T434" s="78">
        <f t="shared" si="257"/>
        <v>0.77158176000000001</v>
      </c>
      <c r="U434" s="78">
        <f t="shared" si="258"/>
        <v>0</v>
      </c>
      <c r="V434" s="78">
        <f t="shared" si="259"/>
        <v>1.940598072E-2</v>
      </c>
      <c r="W434" s="78">
        <f t="shared" si="260"/>
        <v>0</v>
      </c>
      <c r="X434" s="78">
        <f t="shared" si="261"/>
        <v>0</v>
      </c>
      <c r="Y434" s="78">
        <f t="shared" si="262"/>
        <v>0</v>
      </c>
      <c r="Z434" s="78">
        <f t="shared" si="263"/>
        <v>0</v>
      </c>
      <c r="AA434" s="78">
        <f t="shared" si="264"/>
        <v>0.29979630000000002</v>
      </c>
      <c r="AB434" s="78">
        <f t="shared" si="265"/>
        <v>0.51000003400000005</v>
      </c>
      <c r="AC434" s="83">
        <f t="shared" si="266"/>
        <v>1.6007840747199999</v>
      </c>
      <c r="AU434" s="103"/>
    </row>
    <row r="435" spans="6:47">
      <c r="F435" s="82">
        <v>643</v>
      </c>
      <c r="G435" s="78">
        <f>Inputs!C434</f>
        <v>3.2343304000000002</v>
      </c>
      <c r="H435" s="78">
        <f>Inputs!D434</f>
        <v>2.2855932999999999</v>
      </c>
      <c r="I435" s="78">
        <f>Inputs!E434</f>
        <v>0.10781101</v>
      </c>
      <c r="J435" s="78">
        <f>Inputs!F434</f>
        <v>0</v>
      </c>
      <c r="K435" s="78">
        <f>Inputs!G434</f>
        <v>0</v>
      </c>
      <c r="L435" s="78">
        <f t="shared" si="256"/>
        <v>0</v>
      </c>
      <c r="M435" s="78">
        <f>Inputs!H434</f>
        <v>0</v>
      </c>
      <c r="N435" s="78">
        <f>Inputs!I434</f>
        <v>1.3783738999999999</v>
      </c>
      <c r="O435" s="78">
        <f>Inputs!J434</f>
        <v>0.51050890000000004</v>
      </c>
      <c r="P435" s="83">
        <f>Inputs!K434</f>
        <v>0.5</v>
      </c>
      <c r="Q435" s="83">
        <f t="shared" si="255"/>
        <v>8.0166175099999997</v>
      </c>
      <c r="R435" s="83"/>
      <c r="S435" s="82">
        <v>630</v>
      </c>
      <c r="T435" s="78">
        <f t="shared" si="257"/>
        <v>0.22079694400000002</v>
      </c>
      <c r="U435" s="78">
        <f t="shared" si="258"/>
        <v>0.25805639600000008</v>
      </c>
      <c r="V435" s="78">
        <f t="shared" si="259"/>
        <v>0.10091109600000002</v>
      </c>
      <c r="W435" s="78">
        <f t="shared" si="260"/>
        <v>1.43593968E-5</v>
      </c>
      <c r="X435" s="78">
        <f t="shared" si="261"/>
        <v>1.5442891000000004E-2</v>
      </c>
      <c r="Y435" s="78">
        <f t="shared" si="262"/>
        <v>1.5442891000000004E-2</v>
      </c>
      <c r="Z435" s="78">
        <f t="shared" si="263"/>
        <v>0.38607232500000005</v>
      </c>
      <c r="AA435" s="78">
        <f t="shared" si="264"/>
        <v>0.11381795</v>
      </c>
      <c r="AB435" s="78">
        <f t="shared" si="265"/>
        <v>8.500000000000002E-2</v>
      </c>
      <c r="AC435" s="83">
        <f t="shared" si="266"/>
        <v>1.1955548523968</v>
      </c>
      <c r="AU435" s="103"/>
    </row>
    <row r="436" spans="6:47">
      <c r="F436" s="82">
        <v>644</v>
      </c>
      <c r="G436" s="78">
        <f>Inputs!C435</f>
        <v>5.3905500000000002</v>
      </c>
      <c r="H436" s="78">
        <f>Inputs!D435</f>
        <v>1.1427966000000001</v>
      </c>
      <c r="I436" s="78">
        <f>Inputs!E435</f>
        <v>0.10565479</v>
      </c>
      <c r="J436" s="78">
        <f>Inputs!F435</f>
        <v>0</v>
      </c>
      <c r="K436" s="78">
        <f>Inputs!G435</f>
        <v>0</v>
      </c>
      <c r="L436" s="78">
        <f t="shared" si="256"/>
        <v>0</v>
      </c>
      <c r="M436" s="78">
        <f>Inputs!H435</f>
        <v>0</v>
      </c>
      <c r="N436" s="78">
        <f>Inputs!I435</f>
        <v>1.3783738999999999</v>
      </c>
      <c r="O436" s="78">
        <f>Inputs!J435</f>
        <v>0.51050890000000004</v>
      </c>
      <c r="P436" s="83">
        <f>Inputs!K435</f>
        <v>0.5</v>
      </c>
      <c r="Q436" s="83">
        <f t="shared" si="255"/>
        <v>9.02788419</v>
      </c>
      <c r="R436" s="83"/>
      <c r="S436" s="82">
        <v>631</v>
      </c>
      <c r="T436" s="78">
        <f t="shared" si="257"/>
        <v>0.77158176000000001</v>
      </c>
      <c r="U436" s="78">
        <f t="shared" si="258"/>
        <v>0</v>
      </c>
      <c r="V436" s="78">
        <f t="shared" si="259"/>
        <v>2.91089772E-2</v>
      </c>
      <c r="W436" s="78">
        <f t="shared" si="260"/>
        <v>0</v>
      </c>
      <c r="X436" s="78">
        <f t="shared" si="261"/>
        <v>0</v>
      </c>
      <c r="Y436" s="78">
        <f t="shared" si="262"/>
        <v>0</v>
      </c>
      <c r="Z436" s="78">
        <f t="shared" si="263"/>
        <v>0</v>
      </c>
      <c r="AA436" s="78">
        <f t="shared" si="264"/>
        <v>0.10337803000000001</v>
      </c>
      <c r="AB436" s="78">
        <f t="shared" si="265"/>
        <v>0.51000003400000005</v>
      </c>
      <c r="AC436" s="83">
        <f t="shared" si="266"/>
        <v>1.4140688012</v>
      </c>
      <c r="AU436" s="103"/>
    </row>
    <row r="437" spans="6:47">
      <c r="F437" s="82">
        <v>645</v>
      </c>
      <c r="G437" s="78">
        <f>Inputs!C436</f>
        <v>7.7623924999999998</v>
      </c>
      <c r="H437" s="78">
        <f>Inputs!D436</f>
        <v>0</v>
      </c>
      <c r="I437" s="78">
        <f>Inputs!E436</f>
        <v>0</v>
      </c>
      <c r="J437" s="78">
        <f>Inputs!F436</f>
        <v>0</v>
      </c>
      <c r="K437" s="78">
        <f>Inputs!G436</f>
        <v>0</v>
      </c>
      <c r="L437" s="78">
        <f t="shared" si="256"/>
        <v>0</v>
      </c>
      <c r="M437" s="78">
        <f>Inputs!H436</f>
        <v>4.9008849999999997</v>
      </c>
      <c r="N437" s="78">
        <f>Inputs!I436</f>
        <v>11.026991000000001</v>
      </c>
      <c r="O437" s="78">
        <f>Inputs!J436</f>
        <v>2.0420356000000002</v>
      </c>
      <c r="P437" s="83">
        <f>Inputs!K436</f>
        <v>0.5</v>
      </c>
      <c r="Q437" s="83">
        <f t="shared" si="255"/>
        <v>26.2323041</v>
      </c>
      <c r="R437" s="83"/>
      <c r="S437" s="82">
        <v>632</v>
      </c>
      <c r="T437" s="78">
        <f t="shared" si="257"/>
        <v>0.27599619200000003</v>
      </c>
      <c r="U437" s="78">
        <f t="shared" si="258"/>
        <v>0.21211457600000005</v>
      </c>
      <c r="V437" s="78">
        <f t="shared" si="259"/>
        <v>1.9651789079999999E-2</v>
      </c>
      <c r="W437" s="78">
        <f t="shared" si="260"/>
        <v>0</v>
      </c>
      <c r="X437" s="78">
        <f t="shared" si="261"/>
        <v>0</v>
      </c>
      <c r="Y437" s="78">
        <f t="shared" si="262"/>
        <v>0</v>
      </c>
      <c r="Z437" s="78">
        <f t="shared" si="263"/>
        <v>2.1620050000000002E-2</v>
      </c>
      <c r="AA437" s="78">
        <f t="shared" si="264"/>
        <v>1.6060609000000003E-2</v>
      </c>
      <c r="AB437" s="78">
        <f t="shared" si="265"/>
        <v>0.51000003400000005</v>
      </c>
      <c r="AC437" s="83">
        <f t="shared" si="266"/>
        <v>1.0554432500800002</v>
      </c>
      <c r="AU437" s="103"/>
    </row>
    <row r="438" spans="6:47">
      <c r="F438" s="82">
        <v>646</v>
      </c>
      <c r="G438" s="78">
        <f>Inputs!C437</f>
        <v>6.6842829999999998</v>
      </c>
      <c r="H438" s="78">
        <f>Inputs!D437</f>
        <v>0</v>
      </c>
      <c r="I438" s="78">
        <f>Inputs!E437</f>
        <v>0.11140471</v>
      </c>
      <c r="J438" s="78">
        <f>Inputs!F437</f>
        <v>3.0380214000000003E-4</v>
      </c>
      <c r="K438" s="78">
        <f>Inputs!G437</f>
        <v>5.2276109999999996</v>
      </c>
      <c r="L438" s="78">
        <f t="shared" si="256"/>
        <v>5.2324718342400003E-2</v>
      </c>
      <c r="M438" s="78">
        <f>Inputs!H437</f>
        <v>10.455221999999999</v>
      </c>
      <c r="N438" s="78">
        <f>Inputs!I437</f>
        <v>7.54915</v>
      </c>
      <c r="O438" s="78">
        <f>Inputs!J437</f>
        <v>26.138051999999998</v>
      </c>
      <c r="P438" s="83">
        <f>Inputs!K437</f>
        <v>0.5</v>
      </c>
      <c r="Q438" s="83">
        <f t="shared" si="255"/>
        <v>56.66602651214</v>
      </c>
      <c r="R438" s="83"/>
      <c r="S438" s="82">
        <v>633</v>
      </c>
      <c r="T438" s="78">
        <f t="shared" si="257"/>
        <v>0.27599619200000003</v>
      </c>
      <c r="U438" s="78">
        <f t="shared" si="258"/>
        <v>0.21211457600000005</v>
      </c>
      <c r="V438" s="78">
        <f t="shared" si="259"/>
        <v>1.9651789079999999E-2</v>
      </c>
      <c r="W438" s="78">
        <f t="shared" si="260"/>
        <v>0</v>
      </c>
      <c r="X438" s="78">
        <f t="shared" si="261"/>
        <v>0</v>
      </c>
      <c r="Y438" s="78">
        <f t="shared" si="262"/>
        <v>0</v>
      </c>
      <c r="Z438" s="78">
        <f t="shared" si="263"/>
        <v>2.1620050000000002E-2</v>
      </c>
      <c r="AA438" s="78">
        <f t="shared" si="264"/>
        <v>1.6060609000000003E-2</v>
      </c>
      <c r="AB438" s="78">
        <f t="shared" si="265"/>
        <v>0.51000003400000005</v>
      </c>
      <c r="AC438" s="83">
        <f t="shared" si="266"/>
        <v>1.0554432500800002</v>
      </c>
      <c r="AU438" s="103"/>
    </row>
    <row r="439" spans="6:47">
      <c r="F439" s="82">
        <v>647</v>
      </c>
      <c r="G439" s="78">
        <f>Inputs!C438</f>
        <v>0.60374159999999999</v>
      </c>
      <c r="H439" s="78">
        <f>Inputs!D438</f>
        <v>0</v>
      </c>
      <c r="I439" s="78">
        <f>Inputs!E438</f>
        <v>0.66411589999999998</v>
      </c>
      <c r="J439" s="78">
        <f>Inputs!F438</f>
        <v>0</v>
      </c>
      <c r="K439" s="78">
        <f>Inputs!G438</f>
        <v>0</v>
      </c>
      <c r="L439" s="78">
        <f t="shared" si="256"/>
        <v>0</v>
      </c>
      <c r="M439" s="78">
        <f>Inputs!H438</f>
        <v>0</v>
      </c>
      <c r="N439" s="78">
        <f>Inputs!I438</f>
        <v>2.070624</v>
      </c>
      <c r="O439" s="78">
        <f>Inputs!J438</f>
        <v>0</v>
      </c>
      <c r="P439" s="83">
        <f>Inputs!K438</f>
        <v>3.0000002000000001</v>
      </c>
      <c r="Q439" s="83">
        <f t="shared" si="255"/>
        <v>6.3384817</v>
      </c>
      <c r="R439" s="83"/>
      <c r="S439" s="82">
        <v>634</v>
      </c>
      <c r="T439" s="78">
        <f t="shared" si="257"/>
        <v>0.27599619200000003</v>
      </c>
      <c r="U439" s="78">
        <f t="shared" si="258"/>
        <v>0.52784267299999998</v>
      </c>
      <c r="V439" s="78">
        <f t="shared" si="259"/>
        <v>9.5089310999999996E-3</v>
      </c>
      <c r="W439" s="78">
        <f t="shared" si="260"/>
        <v>0</v>
      </c>
      <c r="X439" s="78">
        <f t="shared" si="261"/>
        <v>0</v>
      </c>
      <c r="Y439" s="78">
        <f t="shared" si="262"/>
        <v>0</v>
      </c>
      <c r="Z439" s="78">
        <f t="shared" si="263"/>
        <v>2.4810730000000003E-2</v>
      </c>
      <c r="AA439" s="78">
        <f t="shared" si="264"/>
        <v>1.3007766000000002E-2</v>
      </c>
      <c r="AB439" s="78">
        <f t="shared" si="265"/>
        <v>0.51000003400000005</v>
      </c>
      <c r="AC439" s="83">
        <f t="shared" si="266"/>
        <v>1.3611663261</v>
      </c>
      <c r="AU439" s="103"/>
    </row>
    <row r="440" spans="6:47">
      <c r="F440" s="82">
        <v>648</v>
      </c>
      <c r="G440" s="78">
        <f>Inputs!C439</f>
        <v>0.60374159999999999</v>
      </c>
      <c r="H440" s="78">
        <f>Inputs!D439</f>
        <v>0</v>
      </c>
      <c r="I440" s="78">
        <f>Inputs!E439</f>
        <v>0.72449005</v>
      </c>
      <c r="J440" s="78">
        <f>Inputs!F439</f>
        <v>0</v>
      </c>
      <c r="K440" s="78">
        <f>Inputs!G439</f>
        <v>0</v>
      </c>
      <c r="L440" s="78">
        <f t="shared" si="256"/>
        <v>0</v>
      </c>
      <c r="M440" s="78">
        <f>Inputs!H439</f>
        <v>39.697173999999997</v>
      </c>
      <c r="N440" s="78">
        <f>Inputs!I439</f>
        <v>10.353120000000001</v>
      </c>
      <c r="O440" s="78">
        <f>Inputs!J439</f>
        <v>0</v>
      </c>
      <c r="P440" s="83">
        <f>Inputs!K439</f>
        <v>3.0000002000000001</v>
      </c>
      <c r="Q440" s="83">
        <f t="shared" si="255"/>
        <v>54.378525850000003</v>
      </c>
      <c r="R440" s="83"/>
      <c r="S440" s="82">
        <v>635</v>
      </c>
      <c r="T440" s="78">
        <f t="shared" si="257"/>
        <v>0.27599619200000003</v>
      </c>
      <c r="U440" s="78">
        <f t="shared" si="258"/>
        <v>0.70831112000000007</v>
      </c>
      <c r="V440" s="78">
        <f t="shared" si="259"/>
        <v>0</v>
      </c>
      <c r="W440" s="78">
        <f t="shared" si="260"/>
        <v>0</v>
      </c>
      <c r="X440" s="78">
        <f t="shared" si="261"/>
        <v>0</v>
      </c>
      <c r="Y440" s="78">
        <f t="shared" si="262"/>
        <v>0</v>
      </c>
      <c r="Z440" s="78">
        <f t="shared" si="263"/>
        <v>2.4810730000000003E-2</v>
      </c>
      <c r="AA440" s="78">
        <f t="shared" si="264"/>
        <v>1.3007766000000002E-2</v>
      </c>
      <c r="AB440" s="78">
        <f t="shared" si="265"/>
        <v>0.51000003400000005</v>
      </c>
      <c r="AC440" s="83">
        <f t="shared" si="266"/>
        <v>1.5321258420000001</v>
      </c>
      <c r="AU440" s="103"/>
    </row>
    <row r="441" spans="6:47">
      <c r="F441" s="82">
        <v>649</v>
      </c>
      <c r="G441" s="78">
        <f>Inputs!C440</f>
        <v>0.29755837000000002</v>
      </c>
      <c r="H441" s="78">
        <f>Inputs!D440</f>
        <v>2.1325020000000001</v>
      </c>
      <c r="I441" s="78">
        <f>Inputs!E440</f>
        <v>3.4589364999999997E-2</v>
      </c>
      <c r="J441" s="78">
        <f>Inputs!F440</f>
        <v>0</v>
      </c>
      <c r="K441" s="78">
        <f>Inputs!G440</f>
        <v>0</v>
      </c>
      <c r="L441" s="78">
        <f t="shared" si="256"/>
        <v>0</v>
      </c>
      <c r="M441" s="78">
        <f>Inputs!H440</f>
        <v>0</v>
      </c>
      <c r="N441" s="78">
        <f>Inputs!I440</f>
        <v>2.070624</v>
      </c>
      <c r="O441" s="78">
        <f>Inputs!J440</f>
        <v>0</v>
      </c>
      <c r="P441" s="83">
        <f>Inputs!K440</f>
        <v>3.0000002000000001</v>
      </c>
      <c r="Q441" s="83">
        <f t="shared" si="255"/>
        <v>7.5352739350000011</v>
      </c>
      <c r="R441" s="83"/>
      <c r="S441" s="82">
        <v>636</v>
      </c>
      <c r="T441" s="78">
        <f t="shared" si="257"/>
        <v>0.27599619200000003</v>
      </c>
      <c r="U441" s="78">
        <f t="shared" si="258"/>
        <v>0.68546238900000001</v>
      </c>
      <c r="V441" s="78">
        <f t="shared" si="259"/>
        <v>9.8970508800000009E-2</v>
      </c>
      <c r="W441" s="78">
        <f t="shared" si="260"/>
        <v>0</v>
      </c>
      <c r="X441" s="78">
        <f t="shared" si="261"/>
        <v>0</v>
      </c>
      <c r="Y441" s="78">
        <f t="shared" si="262"/>
        <v>0</v>
      </c>
      <c r="Z441" s="78">
        <f t="shared" si="263"/>
        <v>2.4810730000000003E-2</v>
      </c>
      <c r="AA441" s="78">
        <f t="shared" si="264"/>
        <v>4.2474335000000002E-2</v>
      </c>
      <c r="AB441" s="78">
        <f t="shared" si="265"/>
        <v>8.500000000000002E-2</v>
      </c>
      <c r="AC441" s="83">
        <f t="shared" si="266"/>
        <v>1.2127141548</v>
      </c>
      <c r="AU441" s="103"/>
    </row>
    <row r="442" spans="6:47">
      <c r="F442" s="82">
        <v>650</v>
      </c>
      <c r="G442" s="78">
        <f>Inputs!C441</f>
        <v>0.29755837000000002</v>
      </c>
      <c r="H442" s="78">
        <f>Inputs!D441</f>
        <v>2.1325020000000001</v>
      </c>
      <c r="I442" s="78">
        <f>Inputs!E441</f>
        <v>3.4589364999999997E-2</v>
      </c>
      <c r="J442" s="78">
        <f>Inputs!F441</f>
        <v>0</v>
      </c>
      <c r="K442" s="78">
        <f>Inputs!G441</f>
        <v>0</v>
      </c>
      <c r="L442" s="78">
        <f t="shared" si="256"/>
        <v>0</v>
      </c>
      <c r="M442" s="78">
        <f>Inputs!H441</f>
        <v>0</v>
      </c>
      <c r="N442" s="78">
        <f>Inputs!I441</f>
        <v>41.412475999999998</v>
      </c>
      <c r="O442" s="78">
        <f>Inputs!J441</f>
        <v>2.5882800000000001</v>
      </c>
      <c r="P442" s="83">
        <f>Inputs!K441</f>
        <v>3.0000002000000001</v>
      </c>
      <c r="Q442" s="83">
        <f t="shared" si="255"/>
        <v>49.465405935</v>
      </c>
      <c r="R442" s="83"/>
      <c r="S442" s="82">
        <v>637</v>
      </c>
      <c r="T442" s="78">
        <f t="shared" si="257"/>
        <v>0.22079694400000002</v>
      </c>
      <c r="U442" s="78">
        <f t="shared" si="258"/>
        <v>0.76439437499999996</v>
      </c>
      <c r="V442" s="78">
        <f t="shared" si="259"/>
        <v>4.4086860000000005E-2</v>
      </c>
      <c r="W442" s="78">
        <f t="shared" si="260"/>
        <v>0</v>
      </c>
      <c r="X442" s="78">
        <f t="shared" si="261"/>
        <v>0</v>
      </c>
      <c r="Y442" s="78">
        <f t="shared" si="262"/>
        <v>0</v>
      </c>
      <c r="Z442" s="78">
        <f t="shared" si="263"/>
        <v>9.3040235000000013E-2</v>
      </c>
      <c r="AA442" s="78">
        <f t="shared" si="264"/>
        <v>0</v>
      </c>
      <c r="AB442" s="78">
        <f t="shared" si="265"/>
        <v>0.51000003400000005</v>
      </c>
      <c r="AC442" s="83">
        <f t="shared" si="266"/>
        <v>1.6323184479999999</v>
      </c>
      <c r="AU442" s="103"/>
    </row>
    <row r="443" spans="6:47">
      <c r="F443" s="82">
        <v>651</v>
      </c>
      <c r="G443" s="78">
        <f>Inputs!C442</f>
        <v>0.29755837000000002</v>
      </c>
      <c r="H443" s="78">
        <f>Inputs!D442</f>
        <v>2.1325020000000001</v>
      </c>
      <c r="I443" s="78">
        <f>Inputs!E442</f>
        <v>3.4589364999999997E-2</v>
      </c>
      <c r="J443" s="78">
        <f>Inputs!F442</f>
        <v>0</v>
      </c>
      <c r="K443" s="78">
        <f>Inputs!G442</f>
        <v>0</v>
      </c>
      <c r="L443" s="78">
        <f t="shared" si="256"/>
        <v>0</v>
      </c>
      <c r="M443" s="78">
        <f>Inputs!H442</f>
        <v>0</v>
      </c>
      <c r="N443" s="78">
        <f>Inputs!I442</f>
        <v>41.412475999999998</v>
      </c>
      <c r="O443" s="78">
        <f>Inputs!J442</f>
        <v>2.5882800000000001</v>
      </c>
      <c r="P443" s="83">
        <f>Inputs!K442</f>
        <v>3.0000002000000001</v>
      </c>
      <c r="Q443" s="83">
        <f t="shared" si="255"/>
        <v>49.465405935</v>
      </c>
      <c r="R443" s="83"/>
      <c r="S443" s="82">
        <v>638</v>
      </c>
      <c r="T443" s="78">
        <f t="shared" si="257"/>
        <v>0.27599619200000003</v>
      </c>
      <c r="U443" s="78">
        <f t="shared" si="258"/>
        <v>0.34847392200000005</v>
      </c>
      <c r="V443" s="78">
        <f t="shared" si="259"/>
        <v>1.9651789079999999E-2</v>
      </c>
      <c r="W443" s="78">
        <f t="shared" si="260"/>
        <v>0</v>
      </c>
      <c r="X443" s="78">
        <f t="shared" si="261"/>
        <v>0</v>
      </c>
      <c r="Y443" s="78">
        <f t="shared" si="262"/>
        <v>0</v>
      </c>
      <c r="Z443" s="78">
        <f t="shared" si="263"/>
        <v>2.2053981E-2</v>
      </c>
      <c r="AA443" s="78">
        <f t="shared" si="264"/>
        <v>1.9113450000000004E-2</v>
      </c>
      <c r="AB443" s="78">
        <f t="shared" si="265"/>
        <v>0.51000003400000005</v>
      </c>
      <c r="AC443" s="83">
        <f t="shared" si="266"/>
        <v>1.1952893680800001</v>
      </c>
      <c r="AU443" s="103"/>
    </row>
    <row r="444" spans="6:47">
      <c r="F444" s="82">
        <v>652</v>
      </c>
      <c r="G444" s="78">
        <f>Inputs!C443</f>
        <v>0.53725814999999999</v>
      </c>
      <c r="H444" s="78">
        <f>Inputs!D443</f>
        <v>4.0177565</v>
      </c>
      <c r="I444" s="78">
        <f>Inputs!E443</f>
        <v>1.9316139E-2</v>
      </c>
      <c r="J444" s="78">
        <f>Inputs!F443</f>
        <v>0</v>
      </c>
      <c r="K444" s="78">
        <f>Inputs!G443</f>
        <v>0</v>
      </c>
      <c r="L444" s="78">
        <f t="shared" si="256"/>
        <v>0</v>
      </c>
      <c r="M444" s="78">
        <f>Inputs!H443</f>
        <v>0</v>
      </c>
      <c r="N444" s="78">
        <f>Inputs!I443</f>
        <v>1.035312</v>
      </c>
      <c r="O444" s="78">
        <f>Inputs!J443</f>
        <v>0.51765600000000001</v>
      </c>
      <c r="P444" s="83">
        <f>Inputs!K443</f>
        <v>4.0000002999999999E-2</v>
      </c>
      <c r="Q444" s="83">
        <f t="shared" si="255"/>
        <v>6.1672987920000004</v>
      </c>
      <c r="R444" s="83"/>
      <c r="S444" s="82">
        <v>639</v>
      </c>
      <c r="T444" s="78">
        <f t="shared" si="257"/>
        <v>0.13799809600000001</v>
      </c>
      <c r="U444" s="78">
        <f t="shared" si="258"/>
        <v>0.46968220500000007</v>
      </c>
      <c r="V444" s="78">
        <f t="shared" si="259"/>
        <v>0</v>
      </c>
      <c r="W444" s="78">
        <f t="shared" si="260"/>
        <v>4.8062447999999994E-5</v>
      </c>
      <c r="X444" s="78">
        <f t="shared" si="261"/>
        <v>5.1689014000000005E-2</v>
      </c>
      <c r="Y444" s="78">
        <f t="shared" si="262"/>
        <v>0.10337803</v>
      </c>
      <c r="Z444" s="78">
        <f t="shared" si="263"/>
        <v>98.017705000000007</v>
      </c>
      <c r="AA444" s="78">
        <f t="shared" si="264"/>
        <v>0.32672564999999998</v>
      </c>
      <c r="AB444" s="78">
        <f t="shared" si="265"/>
        <v>0.51000003400000005</v>
      </c>
      <c r="AC444" s="83">
        <f t="shared" si="266"/>
        <v>99.617226091448003</v>
      </c>
      <c r="AU444" s="103"/>
    </row>
    <row r="445" spans="6:47">
      <c r="F445" s="82">
        <v>653</v>
      </c>
      <c r="G445" s="78">
        <f>Inputs!C444</f>
        <v>0.53725814999999999</v>
      </c>
      <c r="H445" s="78">
        <f>Inputs!D444</f>
        <v>4.0177565</v>
      </c>
      <c r="I445" s="78">
        <f>Inputs!E444</f>
        <v>1.9316139E-2</v>
      </c>
      <c r="J445" s="78">
        <f>Inputs!F444</f>
        <v>0</v>
      </c>
      <c r="K445" s="78">
        <f>Inputs!G444</f>
        <v>0</v>
      </c>
      <c r="L445" s="78">
        <f t="shared" si="256"/>
        <v>0</v>
      </c>
      <c r="M445" s="78">
        <f>Inputs!H444</f>
        <v>0</v>
      </c>
      <c r="N445" s="78">
        <f>Inputs!I444</f>
        <v>10.353119</v>
      </c>
      <c r="O445" s="78">
        <f>Inputs!J444</f>
        <v>3.8824200000000002</v>
      </c>
      <c r="P445" s="83">
        <f>Inputs!K444</f>
        <v>4.0000002999999999E-2</v>
      </c>
      <c r="Q445" s="83">
        <f t="shared" si="255"/>
        <v>18.849869792</v>
      </c>
      <c r="R445" s="83"/>
      <c r="S445" s="82">
        <v>640</v>
      </c>
      <c r="T445" s="78">
        <f t="shared" si="257"/>
        <v>0.27599619200000003</v>
      </c>
      <c r="U445" s="78">
        <f t="shared" si="258"/>
        <v>1.2878384</v>
      </c>
      <c r="V445" s="78">
        <f t="shared" si="259"/>
        <v>0</v>
      </c>
      <c r="W445" s="78">
        <f t="shared" si="260"/>
        <v>0</v>
      </c>
      <c r="X445" s="78">
        <f t="shared" si="261"/>
        <v>0</v>
      </c>
      <c r="Y445" s="78">
        <f t="shared" si="262"/>
        <v>0</v>
      </c>
      <c r="Z445" s="78">
        <f t="shared" si="263"/>
        <v>0.20420355000000001</v>
      </c>
      <c r="AA445" s="78">
        <f t="shared" si="264"/>
        <v>0.13069028000000005</v>
      </c>
      <c r="AB445" s="78">
        <f t="shared" si="265"/>
        <v>0.51000003400000005</v>
      </c>
      <c r="AC445" s="83">
        <f t="shared" si="266"/>
        <v>2.408728456</v>
      </c>
      <c r="AU445" s="103"/>
    </row>
    <row r="446" spans="6:47">
      <c r="F446" s="82">
        <v>654</v>
      </c>
      <c r="G446" s="78">
        <f>Inputs!C445</f>
        <v>0.53725814999999999</v>
      </c>
      <c r="H446" s="78">
        <f>Inputs!D445</f>
        <v>4.0177565</v>
      </c>
      <c r="I446" s="78">
        <f>Inputs!E445</f>
        <v>1.9316139E-2</v>
      </c>
      <c r="J446" s="78">
        <f>Inputs!F445</f>
        <v>0</v>
      </c>
      <c r="K446" s="78">
        <f>Inputs!G445</f>
        <v>0</v>
      </c>
      <c r="L446" s="78">
        <f t="shared" si="256"/>
        <v>0</v>
      </c>
      <c r="M446" s="78">
        <f>Inputs!H445</f>
        <v>0</v>
      </c>
      <c r="N446" s="78">
        <f>Inputs!I445</f>
        <v>10.353119</v>
      </c>
      <c r="O446" s="78">
        <f>Inputs!J445</f>
        <v>3.8824200000000002</v>
      </c>
      <c r="P446" s="83">
        <f>Inputs!K445</f>
        <v>4.0000002999999999E-2</v>
      </c>
      <c r="Q446" s="83">
        <f t="shared" si="255"/>
        <v>18.849869792</v>
      </c>
      <c r="R446" s="83"/>
      <c r="S446" s="82">
        <v>641</v>
      </c>
      <c r="T446" s="78">
        <f t="shared" si="257"/>
        <v>0.27599619200000003</v>
      </c>
      <c r="U446" s="78">
        <f t="shared" si="258"/>
        <v>0.87118482200000014</v>
      </c>
      <c r="V446" s="78">
        <f t="shared" si="259"/>
        <v>2.0052847800000002E-2</v>
      </c>
      <c r="W446" s="78">
        <f t="shared" si="260"/>
        <v>0</v>
      </c>
      <c r="X446" s="78">
        <f t="shared" si="261"/>
        <v>0</v>
      </c>
      <c r="Y446" s="78">
        <f t="shared" si="262"/>
        <v>0</v>
      </c>
      <c r="Z446" s="78">
        <f t="shared" si="263"/>
        <v>2.4810730000000003E-2</v>
      </c>
      <c r="AA446" s="78">
        <f t="shared" si="264"/>
        <v>1.3007766000000002E-2</v>
      </c>
      <c r="AB446" s="78">
        <f t="shared" si="265"/>
        <v>0.51000003400000005</v>
      </c>
      <c r="AC446" s="83">
        <f t="shared" si="266"/>
        <v>1.7150523918</v>
      </c>
      <c r="AU446" s="103"/>
    </row>
    <row r="447" spans="6:47">
      <c r="F447" s="82">
        <v>655</v>
      </c>
      <c r="G447" s="78">
        <f>Inputs!C446</f>
        <v>0.49593058000000001</v>
      </c>
      <c r="H447" s="78">
        <f>Inputs!D446</f>
        <v>0</v>
      </c>
      <c r="I447" s="78">
        <f>Inputs!E446</f>
        <v>1.9152625999999999</v>
      </c>
      <c r="J447" s="78">
        <f>Inputs!F446</f>
        <v>0</v>
      </c>
      <c r="K447" s="78">
        <f>Inputs!G446</f>
        <v>0</v>
      </c>
      <c r="L447" s="78">
        <f t="shared" si="256"/>
        <v>0</v>
      </c>
      <c r="M447" s="78">
        <f>Inputs!H446</f>
        <v>0</v>
      </c>
      <c r="N447" s="78">
        <f>Inputs!I446</f>
        <v>41.412475999999998</v>
      </c>
      <c r="O447" s="78">
        <f>Inputs!J446</f>
        <v>2.5882800000000001</v>
      </c>
      <c r="P447" s="83">
        <f>Inputs!K446</f>
        <v>3.0000002000000001</v>
      </c>
      <c r="Q447" s="83">
        <f t="shared" si="255"/>
        <v>49.411949379999996</v>
      </c>
      <c r="R447" s="83"/>
      <c r="S447" s="82">
        <v>642</v>
      </c>
      <c r="T447" s="78">
        <f t="shared" si="257"/>
        <v>0.51749286400000005</v>
      </c>
      <c r="U447" s="78">
        <f t="shared" si="258"/>
        <v>0.20075130000000002</v>
      </c>
      <c r="V447" s="78">
        <f t="shared" si="259"/>
        <v>2.0699713800000002E-2</v>
      </c>
      <c r="W447" s="78">
        <f t="shared" si="260"/>
        <v>0</v>
      </c>
      <c r="X447" s="78">
        <f t="shared" si="261"/>
        <v>0</v>
      </c>
      <c r="Y447" s="78">
        <f t="shared" si="262"/>
        <v>0</v>
      </c>
      <c r="Z447" s="78">
        <f t="shared" si="263"/>
        <v>6.8918695000000002E-2</v>
      </c>
      <c r="AA447" s="78">
        <f t="shared" si="264"/>
        <v>5.1050890000000015E-2</v>
      </c>
      <c r="AB447" s="78">
        <f t="shared" si="265"/>
        <v>8.500000000000002E-2</v>
      </c>
      <c r="AC447" s="83">
        <f t="shared" si="266"/>
        <v>0.9439134628000001</v>
      </c>
      <c r="AU447" s="103"/>
    </row>
    <row r="448" spans="6:47">
      <c r="F448" s="82">
        <v>656</v>
      </c>
      <c r="G448" s="78">
        <f>Inputs!C447</f>
        <v>3.1822216999999999</v>
      </c>
      <c r="H448" s="78">
        <f>Inputs!D447</f>
        <v>0.61811643999999999</v>
      </c>
      <c r="I448" s="78">
        <f>Inputs!E447</f>
        <v>1.9316139E-2</v>
      </c>
      <c r="J448" s="78">
        <f>Inputs!F447</f>
        <v>1.4240725000000001E-5</v>
      </c>
      <c r="K448" s="78">
        <f>Inputs!G447</f>
        <v>0.36756638000000003</v>
      </c>
      <c r="L448" s="78">
        <f t="shared" si="256"/>
        <v>3.6779423160000001E-3</v>
      </c>
      <c r="M448" s="78">
        <f>Inputs!H447</f>
        <v>0</v>
      </c>
      <c r="N448" s="78">
        <f>Inputs!I447</f>
        <v>0</v>
      </c>
      <c r="O448" s="78">
        <f>Inputs!J447</f>
        <v>0.51765600000000001</v>
      </c>
      <c r="P448" s="83">
        <f>Inputs!K447</f>
        <v>0.5</v>
      </c>
      <c r="Q448" s="83">
        <f t="shared" si="255"/>
        <v>5.2048908997250001</v>
      </c>
      <c r="R448" s="83"/>
      <c r="S448" s="82">
        <v>643</v>
      </c>
      <c r="T448" s="78">
        <f t="shared" si="257"/>
        <v>0.51749286400000005</v>
      </c>
      <c r="U448" s="78">
        <f t="shared" si="258"/>
        <v>0.38855086100000003</v>
      </c>
      <c r="V448" s="78">
        <f t="shared" si="259"/>
        <v>1.9405981800000003E-2</v>
      </c>
      <c r="W448" s="78">
        <f t="shared" si="260"/>
        <v>0</v>
      </c>
      <c r="X448" s="78">
        <f t="shared" si="261"/>
        <v>0</v>
      </c>
      <c r="Y448" s="78">
        <f t="shared" si="262"/>
        <v>0</v>
      </c>
      <c r="Z448" s="78">
        <f t="shared" si="263"/>
        <v>6.8918695000000002E-2</v>
      </c>
      <c r="AA448" s="78">
        <f t="shared" si="264"/>
        <v>5.1050890000000015E-2</v>
      </c>
      <c r="AB448" s="78">
        <f t="shared" si="265"/>
        <v>8.500000000000002E-2</v>
      </c>
      <c r="AC448" s="83">
        <f t="shared" si="266"/>
        <v>1.1304192918</v>
      </c>
      <c r="AU448" s="103"/>
    </row>
    <row r="449" spans="6:47">
      <c r="F449" s="82">
        <v>657</v>
      </c>
      <c r="G449" s="78">
        <f>Inputs!C448</f>
        <v>2.6036358000000002</v>
      </c>
      <c r="H449" s="78">
        <f>Inputs!D448</f>
        <v>0.61811643999999999</v>
      </c>
      <c r="I449" s="78">
        <f>Inputs!E448</f>
        <v>1.9316139E-2</v>
      </c>
      <c r="J449" s="78">
        <f>Inputs!F448</f>
        <v>1.4240725000000001E-5</v>
      </c>
      <c r="K449" s="78">
        <f>Inputs!G448</f>
        <v>0.36756638000000003</v>
      </c>
      <c r="L449" s="78">
        <f t="shared" si="256"/>
        <v>3.6779423160000001E-3</v>
      </c>
      <c r="M449" s="78">
        <f>Inputs!H448</f>
        <v>0</v>
      </c>
      <c r="N449" s="78">
        <f>Inputs!I448</f>
        <v>0</v>
      </c>
      <c r="O449" s="78">
        <f>Inputs!J448</f>
        <v>2.5882800000000001</v>
      </c>
      <c r="P449" s="83">
        <f>Inputs!K448</f>
        <v>0.5</v>
      </c>
      <c r="Q449" s="83">
        <f t="shared" si="255"/>
        <v>6.6969289997250003</v>
      </c>
      <c r="R449" s="83"/>
      <c r="S449" s="82">
        <v>644</v>
      </c>
      <c r="T449" s="78">
        <f t="shared" si="257"/>
        <v>0.86248800000000014</v>
      </c>
      <c r="U449" s="78">
        <f t="shared" si="258"/>
        <v>0.19427542200000003</v>
      </c>
      <c r="V449" s="78">
        <f t="shared" si="259"/>
        <v>1.9017862199999999E-2</v>
      </c>
      <c r="W449" s="78">
        <f t="shared" si="260"/>
        <v>0</v>
      </c>
      <c r="X449" s="78">
        <f t="shared" si="261"/>
        <v>0</v>
      </c>
      <c r="Y449" s="78">
        <f t="shared" si="262"/>
        <v>0</v>
      </c>
      <c r="Z449" s="78">
        <f t="shared" si="263"/>
        <v>6.8918695000000002E-2</v>
      </c>
      <c r="AA449" s="78">
        <f t="shared" si="264"/>
        <v>5.1050890000000015E-2</v>
      </c>
      <c r="AB449" s="78">
        <f t="shared" si="265"/>
        <v>8.500000000000002E-2</v>
      </c>
      <c r="AC449" s="83">
        <f t="shared" si="266"/>
        <v>1.2807508692</v>
      </c>
      <c r="AU449" s="103"/>
    </row>
    <row r="450" spans="6:47">
      <c r="F450" s="82">
        <v>658</v>
      </c>
      <c r="G450" s="78">
        <f>Inputs!C449</f>
        <v>2.8929288</v>
      </c>
      <c r="H450" s="78">
        <f>Inputs!D449</f>
        <v>0.38632280000000002</v>
      </c>
      <c r="I450" s="78">
        <f>Inputs!E449</f>
        <v>0.16998202000000001</v>
      </c>
      <c r="J450" s="78">
        <f>Inputs!F449</f>
        <v>4.5570315999999997E-5</v>
      </c>
      <c r="K450" s="78">
        <f>Inputs!G449</f>
        <v>1.1762123</v>
      </c>
      <c r="L450" s="78">
        <f t="shared" si="256"/>
        <v>1.176941425056E-2</v>
      </c>
      <c r="M450" s="78">
        <f>Inputs!H449</f>
        <v>0</v>
      </c>
      <c r="N450" s="78">
        <f>Inputs!I449</f>
        <v>1.5682834000000001</v>
      </c>
      <c r="O450" s="78">
        <f>Inputs!J449</f>
        <v>1.5682833</v>
      </c>
      <c r="P450" s="83">
        <f>Inputs!K449</f>
        <v>3.0000002000000001</v>
      </c>
      <c r="Q450" s="83">
        <f t="shared" si="255"/>
        <v>10.762058390316</v>
      </c>
      <c r="R450" s="83"/>
      <c r="S450" s="82">
        <v>645</v>
      </c>
      <c r="T450" s="78">
        <f t="shared" si="257"/>
        <v>1.2419827999999999</v>
      </c>
      <c r="U450" s="78">
        <f t="shared" si="258"/>
        <v>0</v>
      </c>
      <c r="V450" s="78">
        <f t="shared" si="259"/>
        <v>0</v>
      </c>
      <c r="W450" s="78">
        <f t="shared" si="260"/>
        <v>0</v>
      </c>
      <c r="X450" s="78">
        <f t="shared" si="261"/>
        <v>0</v>
      </c>
      <c r="Y450" s="78">
        <f t="shared" si="262"/>
        <v>4.900885E-2</v>
      </c>
      <c r="Z450" s="78">
        <f t="shared" si="263"/>
        <v>0.55134955000000008</v>
      </c>
      <c r="AA450" s="78">
        <f t="shared" si="264"/>
        <v>0.20420356000000006</v>
      </c>
      <c r="AB450" s="78">
        <f t="shared" si="265"/>
        <v>8.500000000000002E-2</v>
      </c>
      <c r="AC450" s="83">
        <f t="shared" si="266"/>
        <v>2.1315447600000001</v>
      </c>
      <c r="AU450" s="103"/>
    </row>
    <row r="451" spans="6:47">
      <c r="F451" s="82">
        <v>659</v>
      </c>
      <c r="G451" s="78">
        <f>Inputs!C450</f>
        <v>2.8929288</v>
      </c>
      <c r="H451" s="78">
        <f>Inputs!D450</f>
        <v>0.38632280000000002</v>
      </c>
      <c r="I451" s="78">
        <f>Inputs!E450</f>
        <v>0.16998202000000001</v>
      </c>
      <c r="J451" s="78">
        <f>Inputs!F450</f>
        <v>0</v>
      </c>
      <c r="K451" s="78">
        <f>Inputs!G450</f>
        <v>0</v>
      </c>
      <c r="L451" s="78">
        <f t="shared" si="256"/>
        <v>0</v>
      </c>
      <c r="M451" s="78">
        <f>Inputs!H450</f>
        <v>1.1762123</v>
      </c>
      <c r="N451" s="78">
        <f>Inputs!I450</f>
        <v>1.5682834000000001</v>
      </c>
      <c r="O451" s="78">
        <f>Inputs!J450</f>
        <v>1.5682833</v>
      </c>
      <c r="P451" s="83">
        <f>Inputs!K450</f>
        <v>3.0000002000000001</v>
      </c>
      <c r="Q451" s="83">
        <f t="shared" ref="Q451:Q514" si="267">SUM(G451,H451,I451,J451,K451,M451,N451,O451,P451)</f>
        <v>10.762012820000001</v>
      </c>
      <c r="R451" s="83"/>
      <c r="S451" s="82">
        <v>646</v>
      </c>
      <c r="T451" s="78">
        <f t="shared" si="257"/>
        <v>1.0694852799999999</v>
      </c>
      <c r="U451" s="78">
        <f t="shared" si="258"/>
        <v>0</v>
      </c>
      <c r="V451" s="78">
        <f t="shared" si="259"/>
        <v>2.0052847800000002E-2</v>
      </c>
      <c r="W451" s="78">
        <f t="shared" si="260"/>
        <v>4.8608342400000001E-5</v>
      </c>
      <c r="X451" s="78">
        <f t="shared" si="261"/>
        <v>5.2276110000000001E-2</v>
      </c>
      <c r="Y451" s="78">
        <f t="shared" si="262"/>
        <v>0.10455222</v>
      </c>
      <c r="Z451" s="78">
        <f t="shared" si="263"/>
        <v>0.3774575</v>
      </c>
      <c r="AA451" s="78">
        <f t="shared" si="264"/>
        <v>2.6138051999999998</v>
      </c>
      <c r="AB451" s="78">
        <f t="shared" si="265"/>
        <v>8.500000000000002E-2</v>
      </c>
      <c r="AC451" s="83">
        <f t="shared" si="266"/>
        <v>4.3226777661423998</v>
      </c>
      <c r="AU451" s="103"/>
    </row>
    <row r="452" spans="6:47">
      <c r="F452" s="82">
        <v>660</v>
      </c>
      <c r="G452" s="78">
        <f>Inputs!C451</f>
        <v>0.79780139999999999</v>
      </c>
      <c r="H452" s="78">
        <f>Inputs!D451</f>
        <v>0</v>
      </c>
      <c r="I452" s="78">
        <f>Inputs!E451</f>
        <v>0.33690940000000003</v>
      </c>
      <c r="J452" s="78">
        <f>Inputs!F451</f>
        <v>7.6899900000000006E-5</v>
      </c>
      <c r="K452" s="78">
        <f>Inputs!G451</f>
        <v>1.1026992</v>
      </c>
      <c r="L452" s="78">
        <f t="shared" si="256"/>
        <v>1.1039295983999999E-2</v>
      </c>
      <c r="M452" s="78">
        <f>Inputs!H451</f>
        <v>7.1675443999999997</v>
      </c>
      <c r="N452" s="78">
        <f>Inputs!I451</f>
        <v>1.6540484</v>
      </c>
      <c r="O452" s="78">
        <f>Inputs!J451</f>
        <v>0</v>
      </c>
      <c r="P452" s="83">
        <f>Inputs!K451</f>
        <v>3.0000002000000001</v>
      </c>
      <c r="Q452" s="83">
        <f t="shared" si="267"/>
        <v>14.0590798999</v>
      </c>
      <c r="R452" s="83"/>
      <c r="S452" s="82">
        <v>647</v>
      </c>
      <c r="T452" s="78">
        <f t="shared" si="257"/>
        <v>9.6598656000000005E-2</v>
      </c>
      <c r="U452" s="78">
        <f t="shared" si="258"/>
        <v>0</v>
      </c>
      <c r="V452" s="78">
        <f t="shared" si="259"/>
        <v>0.119540862</v>
      </c>
      <c r="W452" s="78">
        <f t="shared" si="260"/>
        <v>0</v>
      </c>
      <c r="X452" s="78">
        <f t="shared" si="261"/>
        <v>0</v>
      </c>
      <c r="Y452" s="78">
        <f t="shared" si="262"/>
        <v>0</v>
      </c>
      <c r="Z452" s="78">
        <f t="shared" si="263"/>
        <v>0.1035312</v>
      </c>
      <c r="AA452" s="78">
        <f t="shared" si="264"/>
        <v>0</v>
      </c>
      <c r="AB452" s="78">
        <f t="shared" si="265"/>
        <v>0.51000003400000005</v>
      </c>
      <c r="AC452" s="83">
        <f t="shared" si="266"/>
        <v>0.82967075200000007</v>
      </c>
      <c r="AU452" s="103"/>
    </row>
    <row r="453" spans="6:47">
      <c r="F453" s="82">
        <v>661</v>
      </c>
      <c r="G453" s="78">
        <f>Inputs!C452</f>
        <v>0.79780139999999999</v>
      </c>
      <c r="H453" s="78">
        <f>Inputs!D452</f>
        <v>0.99365806999999995</v>
      </c>
      <c r="I453" s="78">
        <f>Inputs!E452</f>
        <v>2.8318359000000001E-2</v>
      </c>
      <c r="J453" s="78">
        <f>Inputs!F452</f>
        <v>0</v>
      </c>
      <c r="K453" s="78">
        <f>Inputs!G452</f>
        <v>0</v>
      </c>
      <c r="L453" s="78">
        <f t="shared" si="256"/>
        <v>0</v>
      </c>
      <c r="M453" s="78">
        <f>Inputs!H452</f>
        <v>0.95567250000000004</v>
      </c>
      <c r="N453" s="78">
        <f>Inputs!I452</f>
        <v>7.1675443999999997</v>
      </c>
      <c r="O453" s="78">
        <f>Inputs!J452</f>
        <v>0.44107962000000001</v>
      </c>
      <c r="P453" s="83">
        <f>Inputs!K452</f>
        <v>3.0000002000000001</v>
      </c>
      <c r="Q453" s="83">
        <f t="shared" si="267"/>
        <v>13.384074548999999</v>
      </c>
      <c r="R453" s="83"/>
      <c r="S453" s="82">
        <v>648</v>
      </c>
      <c r="T453" s="78">
        <f t="shared" si="257"/>
        <v>9.6598656000000005E-2</v>
      </c>
      <c r="U453" s="78">
        <f t="shared" si="258"/>
        <v>0</v>
      </c>
      <c r="V453" s="78">
        <f t="shared" si="259"/>
        <v>0.130408209</v>
      </c>
      <c r="W453" s="78">
        <f t="shared" si="260"/>
        <v>0</v>
      </c>
      <c r="X453" s="78">
        <f t="shared" si="261"/>
        <v>0</v>
      </c>
      <c r="Y453" s="78">
        <f t="shared" si="262"/>
        <v>0.39697174000000002</v>
      </c>
      <c r="Z453" s="78">
        <f t="shared" si="263"/>
        <v>0.51765600000000001</v>
      </c>
      <c r="AA453" s="78">
        <f t="shared" si="264"/>
        <v>0</v>
      </c>
      <c r="AB453" s="78">
        <f t="shared" si="265"/>
        <v>0.51000003400000005</v>
      </c>
      <c r="AC453" s="83">
        <f t="shared" si="266"/>
        <v>1.6516346390000001</v>
      </c>
      <c r="AU453" s="103"/>
    </row>
    <row r="454" spans="6:47">
      <c r="F454" s="82">
        <v>662</v>
      </c>
      <c r="G454" s="78">
        <f>Inputs!C453</f>
        <v>0.79780139999999999</v>
      </c>
      <c r="H454" s="78">
        <f>Inputs!D453</f>
        <v>1.6324384000000001</v>
      </c>
      <c r="I454" s="78">
        <f>Inputs!E453</f>
        <v>0.40249443000000001</v>
      </c>
      <c r="J454" s="78">
        <f>Inputs!F453</f>
        <v>0</v>
      </c>
      <c r="K454" s="78">
        <f>Inputs!G453</f>
        <v>0</v>
      </c>
      <c r="L454" s="78">
        <f t="shared" si="256"/>
        <v>0</v>
      </c>
      <c r="M454" s="78">
        <f>Inputs!H453</f>
        <v>5.4241570000000001</v>
      </c>
      <c r="N454" s="78">
        <f>Inputs!I453</f>
        <v>2.7567477</v>
      </c>
      <c r="O454" s="78">
        <f>Inputs!J453</f>
        <v>1.1026992</v>
      </c>
      <c r="P454" s="83">
        <f>Inputs!K453</f>
        <v>3.0000002000000001</v>
      </c>
      <c r="Q454" s="83">
        <f t="shared" si="267"/>
        <v>15.116338330000001</v>
      </c>
      <c r="R454" s="83"/>
      <c r="S454" s="82">
        <v>649</v>
      </c>
      <c r="T454" s="78">
        <f t="shared" si="257"/>
        <v>4.7609339200000003E-2</v>
      </c>
      <c r="U454" s="78">
        <f t="shared" si="258"/>
        <v>0.36252534000000008</v>
      </c>
      <c r="V454" s="78">
        <f t="shared" si="259"/>
        <v>6.2260856999999999E-3</v>
      </c>
      <c r="W454" s="78">
        <f t="shared" si="260"/>
        <v>0</v>
      </c>
      <c r="X454" s="78">
        <f t="shared" si="261"/>
        <v>0</v>
      </c>
      <c r="Y454" s="78">
        <f t="shared" si="262"/>
        <v>0</v>
      </c>
      <c r="Z454" s="78">
        <f t="shared" si="263"/>
        <v>0.1035312</v>
      </c>
      <c r="AA454" s="78">
        <f t="shared" si="264"/>
        <v>0</v>
      </c>
      <c r="AB454" s="78">
        <f t="shared" si="265"/>
        <v>0.51000003400000005</v>
      </c>
      <c r="AC454" s="83">
        <f t="shared" si="266"/>
        <v>1.0298919989000002</v>
      </c>
      <c r="AU454" s="103"/>
    </row>
    <row r="455" spans="6:47">
      <c r="F455" s="82">
        <v>663</v>
      </c>
      <c r="G455" s="78">
        <f>Inputs!C454</f>
        <v>0.79780139999999999</v>
      </c>
      <c r="H455" s="78">
        <f>Inputs!D454</f>
        <v>1.6324384000000001</v>
      </c>
      <c r="I455" s="78">
        <f>Inputs!E454</f>
        <v>0.40249443000000001</v>
      </c>
      <c r="J455" s="78">
        <f>Inputs!F454</f>
        <v>0</v>
      </c>
      <c r="K455" s="78">
        <f>Inputs!G454</f>
        <v>0</v>
      </c>
      <c r="L455" s="78">
        <f t="shared" si="256"/>
        <v>0</v>
      </c>
      <c r="M455" s="78">
        <f>Inputs!H454</f>
        <v>5.4241570000000001</v>
      </c>
      <c r="N455" s="78">
        <f>Inputs!I454</f>
        <v>2.7567477</v>
      </c>
      <c r="O455" s="78">
        <f>Inputs!J454</f>
        <v>1.1026992</v>
      </c>
      <c r="P455" s="83">
        <f>Inputs!K454</f>
        <v>3.0000002000000001</v>
      </c>
      <c r="Q455" s="83">
        <f t="shared" si="267"/>
        <v>15.116338330000001</v>
      </c>
      <c r="R455" s="83"/>
      <c r="S455" s="82">
        <v>650</v>
      </c>
      <c r="T455" s="78">
        <f t="shared" si="257"/>
        <v>4.7609339200000003E-2</v>
      </c>
      <c r="U455" s="78">
        <f t="shared" si="258"/>
        <v>0.36252534000000008</v>
      </c>
      <c r="V455" s="78">
        <f t="shared" si="259"/>
        <v>6.2260856999999999E-3</v>
      </c>
      <c r="W455" s="78">
        <f t="shared" si="260"/>
        <v>0</v>
      </c>
      <c r="X455" s="78">
        <f t="shared" si="261"/>
        <v>0</v>
      </c>
      <c r="Y455" s="78">
        <f t="shared" si="262"/>
        <v>0</v>
      </c>
      <c r="Z455" s="78">
        <f t="shared" si="263"/>
        <v>2.0706237999999999</v>
      </c>
      <c r="AA455" s="78">
        <f t="shared" si="264"/>
        <v>0.258828</v>
      </c>
      <c r="AB455" s="78">
        <f t="shared" si="265"/>
        <v>0.51000003400000005</v>
      </c>
      <c r="AC455" s="83">
        <f t="shared" si="266"/>
        <v>3.2558125989</v>
      </c>
      <c r="AU455" s="103"/>
    </row>
    <row r="456" spans="6:47">
      <c r="F456" s="82">
        <v>664</v>
      </c>
      <c r="G456" s="78">
        <f>Inputs!C455</f>
        <v>0.79780139999999999</v>
      </c>
      <c r="H456" s="78">
        <f>Inputs!D455</f>
        <v>1.3485361</v>
      </c>
      <c r="I456" s="78">
        <f>Inputs!E455</f>
        <v>0.14159179</v>
      </c>
      <c r="J456" s="78">
        <f>Inputs!F455</f>
        <v>0</v>
      </c>
      <c r="K456" s="78">
        <f>Inputs!G455</f>
        <v>0</v>
      </c>
      <c r="L456" s="78">
        <f t="shared" si="256"/>
        <v>0</v>
      </c>
      <c r="M456" s="78">
        <f>Inputs!H455</f>
        <v>5.4241570000000001</v>
      </c>
      <c r="N456" s="78">
        <f>Inputs!I455</f>
        <v>2.7567477</v>
      </c>
      <c r="O456" s="78">
        <f>Inputs!J455</f>
        <v>1.1026992</v>
      </c>
      <c r="P456" s="83">
        <f>Inputs!K455</f>
        <v>3.0000002000000001</v>
      </c>
      <c r="Q456" s="83">
        <f t="shared" si="267"/>
        <v>14.571533390000001</v>
      </c>
      <c r="R456" s="83"/>
      <c r="S456" s="82">
        <v>651</v>
      </c>
      <c r="T456" s="78">
        <f t="shared" si="257"/>
        <v>4.7609339200000003E-2</v>
      </c>
      <c r="U456" s="78">
        <f t="shared" si="258"/>
        <v>0.36252534000000008</v>
      </c>
      <c r="V456" s="78">
        <f t="shared" si="259"/>
        <v>6.2260856999999999E-3</v>
      </c>
      <c r="W456" s="78">
        <f t="shared" si="260"/>
        <v>0</v>
      </c>
      <c r="X456" s="78">
        <f t="shared" si="261"/>
        <v>0</v>
      </c>
      <c r="Y456" s="78">
        <f t="shared" si="262"/>
        <v>0</v>
      </c>
      <c r="Z456" s="78">
        <f t="shared" si="263"/>
        <v>2.0706237999999999</v>
      </c>
      <c r="AA456" s="78">
        <f t="shared" si="264"/>
        <v>0.258828</v>
      </c>
      <c r="AB456" s="78">
        <f t="shared" si="265"/>
        <v>0.51000003400000005</v>
      </c>
      <c r="AC456" s="83">
        <f t="shared" si="266"/>
        <v>3.2558125989</v>
      </c>
      <c r="AU456" s="103"/>
    </row>
    <row r="457" spans="6:47">
      <c r="F457" s="82">
        <v>665</v>
      </c>
      <c r="G457" s="78">
        <f>Inputs!C456</f>
        <v>4.3879085</v>
      </c>
      <c r="H457" s="78">
        <f>Inputs!D456</f>
        <v>0.6245851</v>
      </c>
      <c r="I457" s="78">
        <f>Inputs!E456</f>
        <v>0.35218263</v>
      </c>
      <c r="J457" s="78">
        <f>Inputs!F456</f>
        <v>0</v>
      </c>
      <c r="K457" s="78">
        <f>Inputs!G456</f>
        <v>0</v>
      </c>
      <c r="L457" s="78">
        <f t="shared" ref="L457:L520" si="268">W470+X470</f>
        <v>0</v>
      </c>
      <c r="M457" s="78">
        <f>Inputs!H456</f>
        <v>3.0630533999999998</v>
      </c>
      <c r="N457" s="78">
        <f>Inputs!I456</f>
        <v>1.6540484</v>
      </c>
      <c r="O457" s="78">
        <f>Inputs!J456</f>
        <v>0.44107962000000001</v>
      </c>
      <c r="P457" s="83">
        <f>Inputs!K456</f>
        <v>0.5</v>
      </c>
      <c r="Q457" s="83">
        <f t="shared" si="267"/>
        <v>11.022857650000001</v>
      </c>
      <c r="R457" s="83"/>
      <c r="S457" s="82">
        <v>652</v>
      </c>
      <c r="T457" s="78">
        <f t="shared" si="257"/>
        <v>8.5961304000000002E-2</v>
      </c>
      <c r="U457" s="78">
        <f t="shared" si="258"/>
        <v>0.68301860500000011</v>
      </c>
      <c r="V457" s="78">
        <f t="shared" si="259"/>
        <v>3.4769050200000001E-3</v>
      </c>
      <c r="W457" s="78">
        <f t="shared" si="260"/>
        <v>0</v>
      </c>
      <c r="X457" s="78">
        <f t="shared" si="261"/>
        <v>0</v>
      </c>
      <c r="Y457" s="78">
        <f t="shared" si="262"/>
        <v>0</v>
      </c>
      <c r="Z457" s="78">
        <f t="shared" si="263"/>
        <v>5.1765600000000002E-2</v>
      </c>
      <c r="AA457" s="78">
        <f t="shared" si="264"/>
        <v>5.1765600000000002E-2</v>
      </c>
      <c r="AB457" s="78">
        <f t="shared" si="265"/>
        <v>6.8000005099999993E-3</v>
      </c>
      <c r="AC457" s="83">
        <f t="shared" si="266"/>
        <v>0.88278801453</v>
      </c>
      <c r="AU457" s="103"/>
    </row>
    <row r="458" spans="6:47">
      <c r="F458" s="82">
        <v>666</v>
      </c>
      <c r="G458" s="78">
        <f>Inputs!C457</f>
        <v>4.3879085</v>
      </c>
      <c r="H458" s="78">
        <f>Inputs!D457</f>
        <v>0.6245851</v>
      </c>
      <c r="I458" s="78">
        <f>Inputs!E457</f>
        <v>0.35218263</v>
      </c>
      <c r="J458" s="78">
        <f>Inputs!F457</f>
        <v>0</v>
      </c>
      <c r="K458" s="78">
        <f>Inputs!G457</f>
        <v>0</v>
      </c>
      <c r="L458" s="78">
        <f t="shared" si="268"/>
        <v>0</v>
      </c>
      <c r="M458" s="78">
        <f>Inputs!H457</f>
        <v>3.0630533999999998</v>
      </c>
      <c r="N458" s="78">
        <f>Inputs!I457</f>
        <v>1.6540484</v>
      </c>
      <c r="O458" s="78">
        <f>Inputs!J457</f>
        <v>0.44107962000000001</v>
      </c>
      <c r="P458" s="83">
        <f>Inputs!K457</f>
        <v>0.5</v>
      </c>
      <c r="Q458" s="83">
        <f t="shared" si="267"/>
        <v>11.022857650000001</v>
      </c>
      <c r="R458" s="83"/>
      <c r="S458" s="82">
        <v>653</v>
      </c>
      <c r="T458" s="78">
        <f t="shared" si="257"/>
        <v>8.5961304000000002E-2</v>
      </c>
      <c r="U458" s="78">
        <f t="shared" si="258"/>
        <v>0.68301860500000011</v>
      </c>
      <c r="V458" s="78">
        <f t="shared" si="259"/>
        <v>3.4769050200000001E-3</v>
      </c>
      <c r="W458" s="78">
        <f t="shared" si="260"/>
        <v>0</v>
      </c>
      <c r="X458" s="78">
        <f t="shared" si="261"/>
        <v>0</v>
      </c>
      <c r="Y458" s="78">
        <f t="shared" si="262"/>
        <v>0</v>
      </c>
      <c r="Z458" s="78">
        <f t="shared" si="263"/>
        <v>0.51765594999999998</v>
      </c>
      <c r="AA458" s="78">
        <f t="shared" si="264"/>
        <v>0.38824200000000003</v>
      </c>
      <c r="AB458" s="78">
        <f t="shared" si="265"/>
        <v>6.8000005099999993E-3</v>
      </c>
      <c r="AC458" s="83">
        <f t="shared" si="266"/>
        <v>1.68515476453</v>
      </c>
      <c r="AU458" s="103"/>
    </row>
    <row r="459" spans="6:47">
      <c r="F459" s="82">
        <v>667</v>
      </c>
      <c r="G459" s="78">
        <f>Inputs!C458</f>
        <v>1.5956028</v>
      </c>
      <c r="H459" s="78">
        <f>Inputs!D458</f>
        <v>2.7254621999999999</v>
      </c>
      <c r="I459" s="78">
        <f>Inputs!E458</f>
        <v>0.17968501000000001</v>
      </c>
      <c r="J459" s="78">
        <f>Inputs!F458</f>
        <v>0</v>
      </c>
      <c r="K459" s="78">
        <f>Inputs!G458</f>
        <v>0</v>
      </c>
      <c r="L459" s="78">
        <f t="shared" si="268"/>
        <v>0</v>
      </c>
      <c r="M459" s="78">
        <f>Inputs!H458</f>
        <v>5.4241570000000001</v>
      </c>
      <c r="N459" s="78">
        <f>Inputs!I458</f>
        <v>2.7567477</v>
      </c>
      <c r="O459" s="78">
        <f>Inputs!J458</f>
        <v>1.1026992</v>
      </c>
      <c r="P459" s="83">
        <f>Inputs!K458</f>
        <v>0.5</v>
      </c>
      <c r="Q459" s="83">
        <f t="shared" si="267"/>
        <v>14.28435391</v>
      </c>
      <c r="R459" s="83"/>
      <c r="S459" s="82">
        <v>654</v>
      </c>
      <c r="T459" s="78">
        <f t="shared" si="257"/>
        <v>8.5961304000000002E-2</v>
      </c>
      <c r="U459" s="78">
        <f t="shared" si="258"/>
        <v>0.68301860500000011</v>
      </c>
      <c r="V459" s="78">
        <f t="shared" si="259"/>
        <v>3.4769050200000001E-3</v>
      </c>
      <c r="W459" s="78">
        <f t="shared" si="260"/>
        <v>0</v>
      </c>
      <c r="X459" s="78">
        <f t="shared" si="261"/>
        <v>0</v>
      </c>
      <c r="Y459" s="78">
        <f t="shared" si="262"/>
        <v>0</v>
      </c>
      <c r="Z459" s="78">
        <f t="shared" si="263"/>
        <v>0.51765594999999998</v>
      </c>
      <c r="AA459" s="78">
        <f t="shared" si="264"/>
        <v>0.38824200000000003</v>
      </c>
      <c r="AB459" s="78">
        <f t="shared" si="265"/>
        <v>6.8000005099999993E-3</v>
      </c>
      <c r="AC459" s="83">
        <f t="shared" si="266"/>
        <v>1.68515476453</v>
      </c>
      <c r="AU459" s="103"/>
    </row>
    <row r="460" spans="6:47">
      <c r="F460" s="82">
        <v>668</v>
      </c>
      <c r="G460" s="78">
        <f>Inputs!C459</f>
        <v>7.0450897000000001</v>
      </c>
      <c r="H460" s="78">
        <f>Inputs!D459</f>
        <v>0.98108010000000001</v>
      </c>
      <c r="I460" s="78">
        <f>Inputs!E459</f>
        <v>0.14374802</v>
      </c>
      <c r="J460" s="78">
        <f>Inputs!F459</f>
        <v>3.955757E-5</v>
      </c>
      <c r="K460" s="78">
        <f>Inputs!G459</f>
        <v>0.51050890000000004</v>
      </c>
      <c r="L460" s="78">
        <f t="shared" si="268"/>
        <v>5.1114182112000014E-3</v>
      </c>
      <c r="M460" s="78">
        <f>Inputs!H459</f>
        <v>2.5525448000000002</v>
      </c>
      <c r="N460" s="78">
        <f>Inputs!I459</f>
        <v>1.6540484</v>
      </c>
      <c r="O460" s="78">
        <f>Inputs!J459</f>
        <v>0.44107962000000001</v>
      </c>
      <c r="P460" s="83">
        <f>Inputs!K459</f>
        <v>3.0000002000000001</v>
      </c>
      <c r="Q460" s="83">
        <f t="shared" si="267"/>
        <v>16.328139297570001</v>
      </c>
      <c r="R460" s="83"/>
      <c r="S460" s="82">
        <v>655</v>
      </c>
      <c r="T460" s="78">
        <f t="shared" si="257"/>
        <v>7.9348892800000015E-2</v>
      </c>
      <c r="U460" s="78">
        <f t="shared" si="258"/>
        <v>0</v>
      </c>
      <c r="V460" s="78">
        <f t="shared" si="259"/>
        <v>0.344747268</v>
      </c>
      <c r="W460" s="78">
        <f t="shared" si="260"/>
        <v>0</v>
      </c>
      <c r="X460" s="78">
        <f t="shared" si="261"/>
        <v>0</v>
      </c>
      <c r="Y460" s="78">
        <f t="shared" si="262"/>
        <v>0</v>
      </c>
      <c r="Z460" s="78">
        <f t="shared" si="263"/>
        <v>2.0706237999999999</v>
      </c>
      <c r="AA460" s="78">
        <f t="shared" si="264"/>
        <v>0.258828</v>
      </c>
      <c r="AB460" s="78">
        <f t="shared" si="265"/>
        <v>0.51000003400000005</v>
      </c>
      <c r="AC460" s="83">
        <f t="shared" si="266"/>
        <v>3.2635479947999997</v>
      </c>
      <c r="AU460" s="103"/>
    </row>
    <row r="461" spans="6:47">
      <c r="F461" s="82">
        <v>669</v>
      </c>
      <c r="G461" s="78">
        <f>Inputs!C460</f>
        <v>0.29899585000000001</v>
      </c>
      <c r="H461" s="78">
        <f>Inputs!D460</f>
        <v>0.17681005999999999</v>
      </c>
      <c r="I461" s="78">
        <f>Inputs!E460</f>
        <v>1.1643589999999999</v>
      </c>
      <c r="J461" s="78">
        <f>Inputs!F460</f>
        <v>3.3821726999999998E-4</v>
      </c>
      <c r="K461" s="78">
        <f>Inputs!G460</f>
        <v>5.8198013</v>
      </c>
      <c r="L461" s="78">
        <f t="shared" si="268"/>
        <v>5.8252127763199997E-2</v>
      </c>
      <c r="M461" s="78">
        <f>Inputs!H460</f>
        <v>13.069025999999999</v>
      </c>
      <c r="N461" s="78">
        <f>Inputs!I460</f>
        <v>1.8531470000000001</v>
      </c>
      <c r="O461" s="78">
        <f>Inputs!J460</f>
        <v>0.61261069999999995</v>
      </c>
      <c r="P461" s="83">
        <f>Inputs!K460</f>
        <v>3.0000002000000001</v>
      </c>
      <c r="Q461" s="83">
        <f t="shared" si="267"/>
        <v>25.995088327269997</v>
      </c>
      <c r="R461" s="83"/>
      <c r="S461" s="82">
        <v>656</v>
      </c>
      <c r="T461" s="78">
        <f t="shared" si="257"/>
        <v>0.509155472</v>
      </c>
      <c r="U461" s="78">
        <f t="shared" si="258"/>
        <v>0.1050797948</v>
      </c>
      <c r="V461" s="78">
        <f t="shared" si="259"/>
        <v>3.4769050200000001E-3</v>
      </c>
      <c r="W461" s="78">
        <f t="shared" si="260"/>
        <v>2.2785160000000003E-6</v>
      </c>
      <c r="X461" s="78">
        <f t="shared" si="261"/>
        <v>3.6756637999999999E-3</v>
      </c>
      <c r="Y461" s="78">
        <f t="shared" si="262"/>
        <v>0</v>
      </c>
      <c r="Z461" s="78">
        <f t="shared" si="263"/>
        <v>0</v>
      </c>
      <c r="AA461" s="78">
        <f t="shared" si="264"/>
        <v>5.1765600000000002E-2</v>
      </c>
      <c r="AB461" s="78">
        <f t="shared" si="265"/>
        <v>8.500000000000002E-2</v>
      </c>
      <c r="AC461" s="83">
        <f t="shared" si="266"/>
        <v>0.7581557141359998</v>
      </c>
      <c r="AU461" s="103"/>
    </row>
    <row r="462" spans="6:47">
      <c r="F462" s="82">
        <v>670</v>
      </c>
      <c r="G462" s="78">
        <f>Inputs!C461</f>
        <v>0.28030860000000002</v>
      </c>
      <c r="H462" s="78">
        <f>Inputs!D461</f>
        <v>0</v>
      </c>
      <c r="I462" s="78">
        <f>Inputs!E461</f>
        <v>0.97029907000000004</v>
      </c>
      <c r="J462" s="78">
        <f>Inputs!F461</f>
        <v>0</v>
      </c>
      <c r="K462" s="78">
        <f>Inputs!G461</f>
        <v>0</v>
      </c>
      <c r="L462" s="78">
        <f t="shared" si="268"/>
        <v>0</v>
      </c>
      <c r="M462" s="78">
        <f>Inputs!H461</f>
        <v>0</v>
      </c>
      <c r="N462" s="78">
        <f>Inputs!I461</f>
        <v>3.7062938000000001</v>
      </c>
      <c r="O462" s="78">
        <f>Inputs!J461</f>
        <v>0.61261063999999998</v>
      </c>
      <c r="P462" s="83">
        <f>Inputs!K461</f>
        <v>3.0000002000000001</v>
      </c>
      <c r="Q462" s="83">
        <f t="shared" si="267"/>
        <v>8.5695123100000004</v>
      </c>
      <c r="R462" s="83"/>
      <c r="S462" s="82">
        <v>657</v>
      </c>
      <c r="T462" s="78">
        <f t="shared" si="257"/>
        <v>0.41658172800000004</v>
      </c>
      <c r="U462" s="78">
        <f t="shared" si="258"/>
        <v>0.1050797948</v>
      </c>
      <c r="V462" s="78">
        <f t="shared" si="259"/>
        <v>3.4769050200000001E-3</v>
      </c>
      <c r="W462" s="78">
        <f t="shared" si="260"/>
        <v>2.2785160000000003E-6</v>
      </c>
      <c r="X462" s="78">
        <f t="shared" si="261"/>
        <v>3.6756637999999999E-3</v>
      </c>
      <c r="Y462" s="78">
        <f t="shared" si="262"/>
        <v>0</v>
      </c>
      <c r="Z462" s="78">
        <f t="shared" si="263"/>
        <v>0</v>
      </c>
      <c r="AA462" s="78">
        <f t="shared" si="264"/>
        <v>0.258828</v>
      </c>
      <c r="AB462" s="78">
        <f t="shared" si="265"/>
        <v>8.500000000000002E-2</v>
      </c>
      <c r="AC462" s="83">
        <f t="shared" si="266"/>
        <v>0.87264437013599983</v>
      </c>
      <c r="AU462" s="103"/>
    </row>
    <row r="463" spans="6:47">
      <c r="F463" s="82">
        <v>671</v>
      </c>
      <c r="G463" s="78">
        <f>Inputs!C462</f>
        <v>0.28030860000000002</v>
      </c>
      <c r="H463" s="78">
        <f>Inputs!D462</f>
        <v>2.8462106999999999</v>
      </c>
      <c r="I463" s="78">
        <f>Inputs!E462</f>
        <v>3.6655746000000003E-2</v>
      </c>
      <c r="J463" s="78">
        <f>Inputs!F462</f>
        <v>8.9004525000000007E-6</v>
      </c>
      <c r="K463" s="78">
        <f>Inputs!G462</f>
        <v>0.15315269000000001</v>
      </c>
      <c r="L463" s="78">
        <f t="shared" si="268"/>
        <v>1.5329509724000001E-3</v>
      </c>
      <c r="M463" s="78">
        <f>Inputs!H462</f>
        <v>0.45945802000000002</v>
      </c>
      <c r="N463" s="78">
        <f>Inputs!I462</f>
        <v>7.4125880000000004</v>
      </c>
      <c r="O463" s="78">
        <f>Inputs!J462</f>
        <v>9.1483179999999997</v>
      </c>
      <c r="P463" s="83">
        <f>Inputs!K462</f>
        <v>3.0000002000000001</v>
      </c>
      <c r="Q463" s="83">
        <f t="shared" si="267"/>
        <v>23.336700856452499</v>
      </c>
      <c r="R463" s="83"/>
      <c r="S463" s="82">
        <v>658</v>
      </c>
      <c r="T463" s="78">
        <f t="shared" si="257"/>
        <v>0.46286860800000001</v>
      </c>
      <c r="U463" s="78">
        <f t="shared" si="258"/>
        <v>6.5674876000000007E-2</v>
      </c>
      <c r="V463" s="78">
        <f t="shared" si="259"/>
        <v>3.05967636E-2</v>
      </c>
      <c r="W463" s="78">
        <f t="shared" si="260"/>
        <v>7.2912505600000002E-6</v>
      </c>
      <c r="X463" s="78">
        <f t="shared" si="261"/>
        <v>1.1762123000000001E-2</v>
      </c>
      <c r="Y463" s="78">
        <f t="shared" si="262"/>
        <v>0</v>
      </c>
      <c r="Z463" s="78">
        <f t="shared" si="263"/>
        <v>7.8414170000000005E-2</v>
      </c>
      <c r="AA463" s="78">
        <f t="shared" si="264"/>
        <v>0.15682833000000002</v>
      </c>
      <c r="AB463" s="78">
        <f t="shared" si="265"/>
        <v>0.51000003400000005</v>
      </c>
      <c r="AC463" s="83">
        <f t="shared" si="266"/>
        <v>1.31615219585056</v>
      </c>
      <c r="AU463" s="103"/>
    </row>
    <row r="464" spans="6:47">
      <c r="F464" s="82">
        <v>672</v>
      </c>
      <c r="G464" s="78">
        <f>Inputs!C463</f>
        <v>0.28030860000000002</v>
      </c>
      <c r="H464" s="78">
        <f>Inputs!D463</f>
        <v>1.7869675</v>
      </c>
      <c r="I464" s="78">
        <f>Inputs!E463</f>
        <v>0.81756680000000004</v>
      </c>
      <c r="J464" s="78">
        <f>Inputs!F463</f>
        <v>0</v>
      </c>
      <c r="K464" s="78">
        <f>Inputs!G463</f>
        <v>0</v>
      </c>
      <c r="L464" s="78">
        <f t="shared" si="268"/>
        <v>0</v>
      </c>
      <c r="M464" s="78">
        <f>Inputs!H463</f>
        <v>0</v>
      </c>
      <c r="N464" s="78">
        <f>Inputs!I463</f>
        <v>2.5525445000000001E-2</v>
      </c>
      <c r="O464" s="78">
        <f>Inputs!J463</f>
        <v>2.2237765999999999</v>
      </c>
      <c r="P464" s="83">
        <f>Inputs!K463</f>
        <v>3.0000002000000001</v>
      </c>
      <c r="Q464" s="83">
        <f t="shared" si="267"/>
        <v>8.1341451449999997</v>
      </c>
      <c r="R464" s="83"/>
      <c r="S464" s="82">
        <v>659</v>
      </c>
      <c r="T464" s="78">
        <f t="shared" ref="T464:T527" si="269">($C$2*G451*$B$5)+($C$2*G451*$C$5)</f>
        <v>0.46286860800000001</v>
      </c>
      <c r="U464" s="78">
        <f t="shared" si="258"/>
        <v>6.5674876000000007E-2</v>
      </c>
      <c r="V464" s="78">
        <f t="shared" si="259"/>
        <v>3.05967636E-2</v>
      </c>
      <c r="W464" s="78">
        <f t="shared" si="260"/>
        <v>0</v>
      </c>
      <c r="X464" s="78">
        <f t="shared" si="261"/>
        <v>0</v>
      </c>
      <c r="Y464" s="78">
        <f t="shared" si="262"/>
        <v>1.1762123000000001E-2</v>
      </c>
      <c r="Z464" s="78">
        <f t="shared" si="263"/>
        <v>7.8414170000000005E-2</v>
      </c>
      <c r="AA464" s="78">
        <f t="shared" si="264"/>
        <v>0.15682833000000002</v>
      </c>
      <c r="AB464" s="78">
        <f t="shared" si="265"/>
        <v>0.51000003400000005</v>
      </c>
      <c r="AC464" s="83">
        <f t="shared" si="266"/>
        <v>1.3161449046000002</v>
      </c>
      <c r="AU464" s="103"/>
    </row>
    <row r="465" spans="6:47">
      <c r="F465" s="82">
        <v>673</v>
      </c>
      <c r="G465" s="78">
        <f>Inputs!C464</f>
        <v>6.3051475999999997</v>
      </c>
      <c r="H465" s="78">
        <f>Inputs!D464</f>
        <v>0.75467706000000001</v>
      </c>
      <c r="I465" s="78">
        <f>Inputs!E464</f>
        <v>3.0546455E-2</v>
      </c>
      <c r="J465" s="78">
        <f>Inputs!F464</f>
        <v>3.3821723999999999E-4</v>
      </c>
      <c r="K465" s="78">
        <f>Inputs!G464</f>
        <v>5.819801</v>
      </c>
      <c r="L465" s="78">
        <f t="shared" si="268"/>
        <v>5.8252124758399998E-2</v>
      </c>
      <c r="M465" s="78">
        <f>Inputs!H464</f>
        <v>1.9399337000000001</v>
      </c>
      <c r="N465" s="78">
        <f>Inputs!I464</f>
        <v>0</v>
      </c>
      <c r="O465" s="78">
        <f>Inputs!J464</f>
        <v>0</v>
      </c>
      <c r="P465" s="83">
        <f>Inputs!K464</f>
        <v>3.0000002000000001</v>
      </c>
      <c r="Q465" s="83">
        <f t="shared" si="267"/>
        <v>17.850444232239997</v>
      </c>
      <c r="R465" s="83"/>
      <c r="S465" s="82">
        <v>660</v>
      </c>
      <c r="T465" s="78">
        <f t="shared" si="269"/>
        <v>0.127648224</v>
      </c>
      <c r="U465" s="78">
        <f t="shared" si="258"/>
        <v>0</v>
      </c>
      <c r="V465" s="78">
        <f t="shared" si="259"/>
        <v>6.0643692000000006E-2</v>
      </c>
      <c r="W465" s="78">
        <f t="shared" si="260"/>
        <v>1.2303983999999999E-5</v>
      </c>
      <c r="X465" s="78">
        <f t="shared" si="261"/>
        <v>1.1026991999999999E-2</v>
      </c>
      <c r="Y465" s="78">
        <f t="shared" si="262"/>
        <v>7.1675444000000005E-2</v>
      </c>
      <c r="Z465" s="78">
        <f t="shared" si="263"/>
        <v>8.2702419999999999E-2</v>
      </c>
      <c r="AA465" s="78">
        <f t="shared" si="264"/>
        <v>0</v>
      </c>
      <c r="AB465" s="78">
        <f t="shared" si="265"/>
        <v>0.51000003400000005</v>
      </c>
      <c r="AC465" s="83">
        <f t="shared" si="266"/>
        <v>0.86370910998399997</v>
      </c>
      <c r="AU465" s="103"/>
    </row>
    <row r="466" spans="6:47">
      <c r="F466" s="82">
        <v>674</v>
      </c>
      <c r="G466" s="78">
        <f>Inputs!C465</f>
        <v>6.3051475999999997</v>
      </c>
      <c r="H466" s="78">
        <f>Inputs!D465</f>
        <v>0.75467706000000001</v>
      </c>
      <c r="I466" s="78">
        <f>Inputs!E465</f>
        <v>3.0546455E-2</v>
      </c>
      <c r="J466" s="78">
        <f>Inputs!F465</f>
        <v>3.3821723999999999E-4</v>
      </c>
      <c r="K466" s="78">
        <f>Inputs!G465</f>
        <v>5.819801</v>
      </c>
      <c r="L466" s="78">
        <f t="shared" si="268"/>
        <v>5.8252124758399998E-2</v>
      </c>
      <c r="M466" s="78">
        <f>Inputs!H465</f>
        <v>1.9399337000000001</v>
      </c>
      <c r="N466" s="78">
        <f>Inputs!I465</f>
        <v>0</v>
      </c>
      <c r="O466" s="78">
        <f>Inputs!J465</f>
        <v>0</v>
      </c>
      <c r="P466" s="83">
        <f>Inputs!K465</f>
        <v>3.0000002000000001</v>
      </c>
      <c r="Q466" s="83">
        <f t="shared" si="267"/>
        <v>17.850444232239997</v>
      </c>
      <c r="R466" s="83"/>
      <c r="S466" s="82">
        <v>661</v>
      </c>
      <c r="T466" s="78">
        <f t="shared" si="269"/>
        <v>0.127648224</v>
      </c>
      <c r="U466" s="78">
        <f t="shared" si="258"/>
        <v>0.16892187190000002</v>
      </c>
      <c r="V466" s="78">
        <f t="shared" si="259"/>
        <v>5.0973046199999997E-3</v>
      </c>
      <c r="W466" s="78">
        <f t="shared" si="260"/>
        <v>0</v>
      </c>
      <c r="X466" s="78">
        <f t="shared" si="261"/>
        <v>0</v>
      </c>
      <c r="Y466" s="78">
        <f t="shared" si="262"/>
        <v>9.5567250000000003E-3</v>
      </c>
      <c r="Z466" s="78">
        <f t="shared" si="263"/>
        <v>0.35837722000000005</v>
      </c>
      <c r="AA466" s="78">
        <f t="shared" si="264"/>
        <v>4.4107962000000001E-2</v>
      </c>
      <c r="AB466" s="78">
        <f t="shared" si="265"/>
        <v>0.51000003400000005</v>
      </c>
      <c r="AC466" s="83">
        <f t="shared" si="266"/>
        <v>1.2237093415200002</v>
      </c>
      <c r="AU466" s="103"/>
    </row>
    <row r="467" spans="6:47">
      <c r="F467" s="82">
        <v>675</v>
      </c>
      <c r="G467" s="78">
        <f>Inputs!C466</f>
        <v>6.4686604000000001</v>
      </c>
      <c r="H467" s="78">
        <f>Inputs!D466</f>
        <v>2.2424688000000002</v>
      </c>
      <c r="I467" s="78">
        <f>Inputs!E466</f>
        <v>0.117298394</v>
      </c>
      <c r="J467" s="78">
        <f>Inputs!F466</f>
        <v>0</v>
      </c>
      <c r="K467" s="78">
        <f>Inputs!G466</f>
        <v>0</v>
      </c>
      <c r="L467" s="78">
        <f t="shared" si="268"/>
        <v>0</v>
      </c>
      <c r="M467" s="78">
        <f>Inputs!H466</f>
        <v>0.5513496</v>
      </c>
      <c r="N467" s="78">
        <f>Inputs!I466</f>
        <v>3.0630533999999998</v>
      </c>
      <c r="O467" s="78">
        <f>Inputs!J466</f>
        <v>0</v>
      </c>
      <c r="P467" s="83">
        <f>Inputs!K466</f>
        <v>3.0000002000000001</v>
      </c>
      <c r="Q467" s="83">
        <f t="shared" si="267"/>
        <v>15.442830794000001</v>
      </c>
      <c r="R467" s="83"/>
      <c r="S467" s="82">
        <v>662</v>
      </c>
      <c r="T467" s="78">
        <f t="shared" si="269"/>
        <v>0.127648224</v>
      </c>
      <c r="U467" s="78">
        <f t="shared" si="258"/>
        <v>0.27751452800000009</v>
      </c>
      <c r="V467" s="78">
        <f t="shared" si="259"/>
        <v>7.2448997400000006E-2</v>
      </c>
      <c r="W467" s="78">
        <f t="shared" si="260"/>
        <v>0</v>
      </c>
      <c r="X467" s="78">
        <f t="shared" si="261"/>
        <v>0</v>
      </c>
      <c r="Y467" s="78">
        <f t="shared" si="262"/>
        <v>5.4241570000000003E-2</v>
      </c>
      <c r="Z467" s="78">
        <f t="shared" si="263"/>
        <v>0.13783738500000001</v>
      </c>
      <c r="AA467" s="78">
        <f t="shared" si="264"/>
        <v>0.11026992000000002</v>
      </c>
      <c r="AB467" s="78">
        <f t="shared" si="265"/>
        <v>0.51000003400000005</v>
      </c>
      <c r="AC467" s="83">
        <f t="shared" si="266"/>
        <v>1.2899606584000001</v>
      </c>
      <c r="AU467" s="103"/>
    </row>
    <row r="468" spans="6:47">
      <c r="F468" s="82">
        <v>676</v>
      </c>
      <c r="G468" s="78">
        <f>Inputs!C467</f>
        <v>9.4873689999999993</v>
      </c>
      <c r="H468" s="78">
        <f>Inputs!D467</f>
        <v>1.8678258999999999</v>
      </c>
      <c r="I468" s="78">
        <f>Inputs!E467</f>
        <v>3.2343303000000002E-3</v>
      </c>
      <c r="J468" s="78">
        <f>Inputs!F467</f>
        <v>6.8355475000000005E-5</v>
      </c>
      <c r="K468" s="78">
        <f>Inputs!G467</f>
        <v>0.88215922999999996</v>
      </c>
      <c r="L468" s="78">
        <f t="shared" si="268"/>
        <v>8.8325291759999997E-3</v>
      </c>
      <c r="M468" s="78">
        <f>Inputs!H467</f>
        <v>0.30630534999999998</v>
      </c>
      <c r="N468" s="78">
        <f>Inputs!I467</f>
        <v>1.6336284999999999</v>
      </c>
      <c r="O468" s="78">
        <f>Inputs!J467</f>
        <v>0.91891590000000001</v>
      </c>
      <c r="P468" s="83">
        <f>Inputs!K467</f>
        <v>3.0000002000000001</v>
      </c>
      <c r="Q468" s="83">
        <f t="shared" si="267"/>
        <v>18.099506765774997</v>
      </c>
      <c r="R468" s="83"/>
      <c r="S468" s="82">
        <v>663</v>
      </c>
      <c r="T468" s="78">
        <f t="shared" si="269"/>
        <v>0.127648224</v>
      </c>
      <c r="U468" s="78">
        <f t="shared" si="258"/>
        <v>0.27751452800000009</v>
      </c>
      <c r="V468" s="78">
        <f t="shared" si="259"/>
        <v>7.2448997400000006E-2</v>
      </c>
      <c r="W468" s="78">
        <f t="shared" si="260"/>
        <v>0</v>
      </c>
      <c r="X468" s="78">
        <f t="shared" si="261"/>
        <v>0</v>
      </c>
      <c r="Y468" s="78">
        <f t="shared" si="262"/>
        <v>5.4241570000000003E-2</v>
      </c>
      <c r="Z468" s="78">
        <f t="shared" si="263"/>
        <v>0.13783738500000001</v>
      </c>
      <c r="AA468" s="78">
        <f t="shared" si="264"/>
        <v>0.11026992000000002</v>
      </c>
      <c r="AB468" s="78">
        <f t="shared" si="265"/>
        <v>0.51000003400000005</v>
      </c>
      <c r="AC468" s="83">
        <f t="shared" si="266"/>
        <v>1.2899606584000001</v>
      </c>
      <c r="AU468" s="103"/>
    </row>
    <row r="469" spans="6:47">
      <c r="F469" s="82">
        <v>677</v>
      </c>
      <c r="G469" s="78">
        <f>Inputs!C468</f>
        <v>9.4873689999999993</v>
      </c>
      <c r="H469" s="78">
        <f>Inputs!D468</f>
        <v>1.8678258999999999</v>
      </c>
      <c r="I469" s="78">
        <f>Inputs!E468</f>
        <v>3.2343303000000002E-3</v>
      </c>
      <c r="J469" s="78">
        <f>Inputs!F468</f>
        <v>6.8355475000000005E-5</v>
      </c>
      <c r="K469" s="78">
        <f>Inputs!G468</f>
        <v>0.88215922999999996</v>
      </c>
      <c r="L469" s="78">
        <f t="shared" si="268"/>
        <v>8.8325291759999997E-3</v>
      </c>
      <c r="M469" s="78">
        <f>Inputs!H468</f>
        <v>0.30630534999999998</v>
      </c>
      <c r="N469" s="78">
        <f>Inputs!I468</f>
        <v>1.3273231000000001</v>
      </c>
      <c r="O469" s="78">
        <f>Inputs!J468</f>
        <v>0.91891590000000001</v>
      </c>
      <c r="P469" s="83">
        <f>Inputs!K468</f>
        <v>3.0000002000000001</v>
      </c>
      <c r="Q469" s="83">
        <f t="shared" si="267"/>
        <v>17.793201365774998</v>
      </c>
      <c r="R469" s="83"/>
      <c r="S469" s="82">
        <v>664</v>
      </c>
      <c r="T469" s="78">
        <f t="shared" si="269"/>
        <v>0.127648224</v>
      </c>
      <c r="U469" s="78">
        <f t="shared" si="258"/>
        <v>0.22925113700000002</v>
      </c>
      <c r="V469" s="78">
        <f t="shared" si="259"/>
        <v>2.54865222E-2</v>
      </c>
      <c r="W469" s="78">
        <f t="shared" si="260"/>
        <v>0</v>
      </c>
      <c r="X469" s="78">
        <f t="shared" si="261"/>
        <v>0</v>
      </c>
      <c r="Y469" s="78">
        <f t="shared" si="262"/>
        <v>5.4241570000000003E-2</v>
      </c>
      <c r="Z469" s="78">
        <f t="shared" si="263"/>
        <v>0.13783738500000001</v>
      </c>
      <c r="AA469" s="78">
        <f t="shared" si="264"/>
        <v>0.11026992000000002</v>
      </c>
      <c r="AB469" s="78">
        <f t="shared" si="265"/>
        <v>0.51000003400000005</v>
      </c>
      <c r="AC469" s="83">
        <f t="shared" si="266"/>
        <v>1.1947347922000002</v>
      </c>
      <c r="AU469" s="103"/>
    </row>
    <row r="470" spans="6:47">
      <c r="F470" s="82">
        <v>678</v>
      </c>
      <c r="G470" s="78">
        <f>Inputs!C469</f>
        <v>3.8811965000000002</v>
      </c>
      <c r="H470" s="78">
        <f>Inputs!D469</f>
        <v>2.1562199999999998</v>
      </c>
      <c r="I470" s="78">
        <f>Inputs!E469</f>
        <v>3.0546455E-2</v>
      </c>
      <c r="J470" s="78">
        <f>Inputs!F469</f>
        <v>0</v>
      </c>
      <c r="K470" s="78">
        <f>Inputs!G469</f>
        <v>0</v>
      </c>
      <c r="L470" s="78">
        <f t="shared" si="268"/>
        <v>0</v>
      </c>
      <c r="M470" s="78">
        <f>Inputs!H469</f>
        <v>0.32672570000000001</v>
      </c>
      <c r="N470" s="78">
        <f>Inputs!I469</f>
        <v>6.0035844000000003</v>
      </c>
      <c r="O470" s="78">
        <f>Inputs!J469</f>
        <v>2.0910441999999998</v>
      </c>
      <c r="P470" s="83">
        <f>Inputs!K469</f>
        <v>3.0000002000000001</v>
      </c>
      <c r="Q470" s="83">
        <f t="shared" si="267"/>
        <v>17.489317454999998</v>
      </c>
      <c r="R470" s="83"/>
      <c r="S470" s="82">
        <v>665</v>
      </c>
      <c r="T470" s="78">
        <f t="shared" si="269"/>
        <v>0.70206536000000008</v>
      </c>
      <c r="U470" s="78">
        <f t="shared" ref="U470:U533" si="270">($C$2*H457*$B$6)+($C$2*H457*$C$6)</f>
        <v>0.106179467</v>
      </c>
      <c r="V470" s="78">
        <f t="shared" ref="V470:V533" si="271">($C$2*I457*$B$7)+($C$2*I457*$C$7)</f>
        <v>6.3392873399999994E-2</v>
      </c>
      <c r="W470" s="78">
        <f t="shared" ref="W470:W533" si="272">($C$2*J457*$B$8)+($C$2*J457*$C$8)+($C$2*J457*$D$8)</f>
        <v>0</v>
      </c>
      <c r="X470" s="78">
        <f t="shared" ref="X470:X533" si="273">($C$2*K457*$B$9)+($C$2*K457*$C$9)+($C$2*K457*$D$9)</f>
        <v>0</v>
      </c>
      <c r="Y470" s="78">
        <f t="shared" ref="Y470:Y533" si="274">($C$2*M457*$B$10)+($C$2*M457*$C$10)+($C$2*M457*$D$10)</f>
        <v>3.0630533999999997E-2</v>
      </c>
      <c r="Z470" s="78">
        <f t="shared" ref="Z470:Z533" si="275">($C$2*N457*$B$11)+($C$2*N457*$C$11)+($C$2*N457*$D$11)</f>
        <v>8.2702419999999999E-2</v>
      </c>
      <c r="AA470" s="78">
        <f t="shared" ref="AA470:AA533" si="276">($C$2*O457*$B$12)+($C$2*O457*$C$12)+($C$2*O457*$D$12)</f>
        <v>4.4107962000000001E-2</v>
      </c>
      <c r="AB470" s="78">
        <f t="shared" ref="AB470:AB533" si="277">($C$2*P457*$B$13)+($C$2*P457*$C$13)</f>
        <v>8.500000000000002E-2</v>
      </c>
      <c r="AC470" s="83">
        <f t="shared" ref="AC470:AC533" si="278">SUM(T470,U470,V470,W470,X470,Y470,Z470,AA470,AB470)</f>
        <v>1.1140786164000001</v>
      </c>
      <c r="AU470" s="103"/>
    </row>
    <row r="471" spans="6:47">
      <c r="F471" s="82">
        <v>679</v>
      </c>
      <c r="G471" s="78">
        <f>Inputs!C470</f>
        <v>4.5280623000000002</v>
      </c>
      <c r="H471" s="78">
        <f>Inputs!D470</f>
        <v>2.1562199999999998</v>
      </c>
      <c r="I471" s="78">
        <f>Inputs!E470</f>
        <v>0.12218582</v>
      </c>
      <c r="J471" s="78">
        <f>Inputs!F470</f>
        <v>5.6393269999999999E-5</v>
      </c>
      <c r="K471" s="78">
        <f>Inputs!G470</f>
        <v>0.88215922999999996</v>
      </c>
      <c r="L471" s="78">
        <f t="shared" si="268"/>
        <v>8.8306152232000001E-3</v>
      </c>
      <c r="M471" s="78">
        <f>Inputs!H470</f>
        <v>0.36756632</v>
      </c>
      <c r="N471" s="78">
        <f>Inputs!I470</f>
        <v>2.4014337000000001</v>
      </c>
      <c r="O471" s="78">
        <f>Inputs!J470</f>
        <v>0</v>
      </c>
      <c r="P471" s="83">
        <f>Inputs!K470</f>
        <v>3.0000002000000001</v>
      </c>
      <c r="Q471" s="83">
        <f t="shared" si="267"/>
        <v>13.457683963270002</v>
      </c>
      <c r="R471" s="83"/>
      <c r="S471" s="82">
        <v>666</v>
      </c>
      <c r="T471" s="78">
        <f t="shared" si="269"/>
        <v>0.70206536000000008</v>
      </c>
      <c r="U471" s="78">
        <f t="shared" si="270"/>
        <v>0.106179467</v>
      </c>
      <c r="V471" s="78">
        <f t="shared" si="271"/>
        <v>6.3392873399999994E-2</v>
      </c>
      <c r="W471" s="78">
        <f t="shared" si="272"/>
        <v>0</v>
      </c>
      <c r="X471" s="78">
        <f t="shared" si="273"/>
        <v>0</v>
      </c>
      <c r="Y471" s="78">
        <f t="shared" si="274"/>
        <v>3.0630533999999997E-2</v>
      </c>
      <c r="Z471" s="78">
        <f t="shared" si="275"/>
        <v>8.2702419999999999E-2</v>
      </c>
      <c r="AA471" s="78">
        <f t="shared" si="276"/>
        <v>4.4107962000000001E-2</v>
      </c>
      <c r="AB471" s="78">
        <f t="shared" si="277"/>
        <v>8.500000000000002E-2</v>
      </c>
      <c r="AC471" s="83">
        <f t="shared" si="278"/>
        <v>1.1140786164000001</v>
      </c>
      <c r="AU471" s="103"/>
    </row>
    <row r="472" spans="6:47">
      <c r="F472" s="82">
        <v>680</v>
      </c>
      <c r="G472" s="78">
        <f>Inputs!C471</f>
        <v>8.5781620000000007</v>
      </c>
      <c r="H472" s="78">
        <f>Inputs!D471</f>
        <v>0.89123774</v>
      </c>
      <c r="I472" s="78">
        <f>Inputs!E471</f>
        <v>6.109291E-2</v>
      </c>
      <c r="J472" s="78">
        <f>Inputs!F471</f>
        <v>6.3228813999999998E-5</v>
      </c>
      <c r="K472" s="78">
        <f>Inputs!G471</f>
        <v>0.88215929999999998</v>
      </c>
      <c r="L472" s="78">
        <f t="shared" si="268"/>
        <v>8.8317096102399992E-3</v>
      </c>
      <c r="M472" s="78">
        <f>Inputs!H471</f>
        <v>0.36756632</v>
      </c>
      <c r="N472" s="78">
        <f>Inputs!I471</f>
        <v>3.0017922000000001</v>
      </c>
      <c r="O472" s="78">
        <f>Inputs!J471</f>
        <v>0</v>
      </c>
      <c r="P472" s="83">
        <f>Inputs!K471</f>
        <v>0.5</v>
      </c>
      <c r="Q472" s="83">
        <f t="shared" si="267"/>
        <v>14.282073698813999</v>
      </c>
      <c r="R472" s="83"/>
      <c r="S472" s="82">
        <v>667</v>
      </c>
      <c r="T472" s="78">
        <f t="shared" si="269"/>
        <v>0.25529644800000001</v>
      </c>
      <c r="U472" s="78">
        <f t="shared" si="270"/>
        <v>0.46332857400000005</v>
      </c>
      <c r="V472" s="78">
        <f t="shared" si="271"/>
        <v>3.2343301800000002E-2</v>
      </c>
      <c r="W472" s="78">
        <f t="shared" si="272"/>
        <v>0</v>
      </c>
      <c r="X472" s="78">
        <f t="shared" si="273"/>
        <v>0</v>
      </c>
      <c r="Y472" s="78">
        <f t="shared" si="274"/>
        <v>5.4241570000000003E-2</v>
      </c>
      <c r="Z472" s="78">
        <f t="shared" si="275"/>
        <v>0.13783738500000001</v>
      </c>
      <c r="AA472" s="78">
        <f t="shared" si="276"/>
        <v>0.11026992000000002</v>
      </c>
      <c r="AB472" s="78">
        <f t="shared" si="277"/>
        <v>8.500000000000002E-2</v>
      </c>
      <c r="AC472" s="83">
        <f t="shared" si="278"/>
        <v>1.1383171988</v>
      </c>
      <c r="AU472" s="103"/>
    </row>
    <row r="473" spans="6:47">
      <c r="F473" s="82">
        <v>681</v>
      </c>
      <c r="G473" s="78">
        <f>Inputs!C472</f>
        <v>7.3527117000000004</v>
      </c>
      <c r="H473" s="78">
        <f>Inputs!D472</f>
        <v>0.17824754000000001</v>
      </c>
      <c r="I473" s="78">
        <f>Inputs!E472</f>
        <v>1.832787E-2</v>
      </c>
      <c r="J473" s="78">
        <f>Inputs!F472</f>
        <v>5.1266605000000002E-5</v>
      </c>
      <c r="K473" s="78">
        <f>Inputs!G472</f>
        <v>0.88215929999999998</v>
      </c>
      <c r="L473" s="78">
        <f t="shared" si="268"/>
        <v>8.8297956567999995E-3</v>
      </c>
      <c r="M473" s="78">
        <f>Inputs!H472</f>
        <v>0.36756632</v>
      </c>
      <c r="N473" s="78">
        <f>Inputs!I472</f>
        <v>3.0017922000000001</v>
      </c>
      <c r="O473" s="78">
        <f>Inputs!J472</f>
        <v>0</v>
      </c>
      <c r="P473" s="83">
        <f>Inputs!K472</f>
        <v>0.5</v>
      </c>
      <c r="Q473" s="83">
        <f t="shared" si="267"/>
        <v>12.300856196605002</v>
      </c>
      <c r="R473" s="83"/>
      <c r="S473" s="82">
        <v>668</v>
      </c>
      <c r="T473" s="78">
        <f t="shared" si="269"/>
        <v>1.127214352</v>
      </c>
      <c r="U473" s="78">
        <f t="shared" si="270"/>
        <v>0.16678361700000002</v>
      </c>
      <c r="V473" s="78">
        <f t="shared" si="271"/>
        <v>2.58746436E-2</v>
      </c>
      <c r="W473" s="78">
        <f t="shared" si="272"/>
        <v>6.3292112000000011E-6</v>
      </c>
      <c r="X473" s="78">
        <f t="shared" si="273"/>
        <v>5.105089000000001E-3</v>
      </c>
      <c r="Y473" s="78">
        <f t="shared" si="274"/>
        <v>2.5525448000000003E-2</v>
      </c>
      <c r="Z473" s="78">
        <f t="shared" si="275"/>
        <v>8.2702419999999999E-2</v>
      </c>
      <c r="AA473" s="78">
        <f t="shared" si="276"/>
        <v>4.4107962000000001E-2</v>
      </c>
      <c r="AB473" s="78">
        <f t="shared" si="277"/>
        <v>0.51000003400000005</v>
      </c>
      <c r="AC473" s="83">
        <f t="shared" si="278"/>
        <v>1.9873198948112001</v>
      </c>
      <c r="AU473" s="103"/>
    </row>
    <row r="474" spans="6:47">
      <c r="F474" s="82">
        <v>682</v>
      </c>
      <c r="G474" s="78">
        <f>Inputs!C473</f>
        <v>9.3579969999999992</v>
      </c>
      <c r="H474" s="78">
        <f>Inputs!D473</f>
        <v>1.7824755000000001</v>
      </c>
      <c r="I474" s="78">
        <f>Inputs!E473</f>
        <v>0.58649180000000001</v>
      </c>
      <c r="J474" s="78">
        <f>Inputs!F473</f>
        <v>6.3228813999999998E-5</v>
      </c>
      <c r="K474" s="78">
        <f>Inputs!G473</f>
        <v>0.88215929999999998</v>
      </c>
      <c r="L474" s="78">
        <f t="shared" si="268"/>
        <v>8.8317096102399992E-3</v>
      </c>
      <c r="M474" s="78">
        <f>Inputs!H473</f>
        <v>0.88215929999999998</v>
      </c>
      <c r="N474" s="78">
        <f>Inputs!I473</f>
        <v>0.29405310000000001</v>
      </c>
      <c r="O474" s="78">
        <f>Inputs!J473</f>
        <v>0.3502091</v>
      </c>
      <c r="P474" s="83">
        <f>Inputs!K473</f>
        <v>3.0000002000000001</v>
      </c>
      <c r="Q474" s="83">
        <f t="shared" si="267"/>
        <v>17.135608528813997</v>
      </c>
      <c r="R474" s="83"/>
      <c r="S474" s="82">
        <v>669</v>
      </c>
      <c r="T474" s="78">
        <f t="shared" si="269"/>
        <v>4.7839336000000003E-2</v>
      </c>
      <c r="U474" s="78">
        <f t="shared" si="270"/>
        <v>3.0057710200000001E-2</v>
      </c>
      <c r="V474" s="78">
        <f t="shared" si="271"/>
        <v>0.20958462</v>
      </c>
      <c r="W474" s="78">
        <f t="shared" si="272"/>
        <v>5.4114763200000001E-5</v>
      </c>
      <c r="X474" s="78">
        <f t="shared" si="273"/>
        <v>5.8198013E-2</v>
      </c>
      <c r="Y474" s="78">
        <f t="shared" si="274"/>
        <v>0.13069026</v>
      </c>
      <c r="Z474" s="78">
        <f t="shared" si="275"/>
        <v>9.2657350000000027E-2</v>
      </c>
      <c r="AA474" s="78">
        <f t="shared" si="276"/>
        <v>6.1261070000000008E-2</v>
      </c>
      <c r="AB474" s="78">
        <f t="shared" si="277"/>
        <v>0.51000003400000005</v>
      </c>
      <c r="AC474" s="83">
        <f t="shared" si="278"/>
        <v>1.1403425079631999</v>
      </c>
      <c r="AU474" s="103"/>
    </row>
    <row r="475" spans="6:47">
      <c r="F475" s="82">
        <v>683</v>
      </c>
      <c r="G475" s="78">
        <f>Inputs!C474</f>
        <v>6.2386629999999998</v>
      </c>
      <c r="H475" s="78">
        <f>Inputs!D474</f>
        <v>0.15524784999999999</v>
      </c>
      <c r="I475" s="78">
        <f>Inputs!E474</f>
        <v>1.832787E-2</v>
      </c>
      <c r="J475" s="78">
        <f>Inputs!F474</f>
        <v>0</v>
      </c>
      <c r="K475" s="78">
        <f>Inputs!G474</f>
        <v>0</v>
      </c>
      <c r="L475" s="78">
        <f t="shared" si="268"/>
        <v>0</v>
      </c>
      <c r="M475" s="78">
        <f>Inputs!H474</f>
        <v>0.88215922999999996</v>
      </c>
      <c r="N475" s="78">
        <f>Inputs!I474</f>
        <v>0</v>
      </c>
      <c r="O475" s="78">
        <f>Inputs!J474</f>
        <v>1.8296638000000001</v>
      </c>
      <c r="P475" s="83">
        <f>Inputs!K474</f>
        <v>3.0000002000000001</v>
      </c>
      <c r="Q475" s="83">
        <f t="shared" si="267"/>
        <v>12.124061950000002</v>
      </c>
      <c r="R475" s="83"/>
      <c r="S475" s="82">
        <v>670</v>
      </c>
      <c r="T475" s="78">
        <f t="shared" si="269"/>
        <v>4.484937600000001E-2</v>
      </c>
      <c r="U475" s="78">
        <f t="shared" si="270"/>
        <v>0</v>
      </c>
      <c r="V475" s="78">
        <f t="shared" si="271"/>
        <v>0.1746538326</v>
      </c>
      <c r="W475" s="78">
        <f t="shared" si="272"/>
        <v>0</v>
      </c>
      <c r="X475" s="78">
        <f t="shared" si="273"/>
        <v>0</v>
      </c>
      <c r="Y475" s="78">
        <f t="shared" si="274"/>
        <v>0</v>
      </c>
      <c r="Z475" s="78">
        <f t="shared" si="275"/>
        <v>0.18531469</v>
      </c>
      <c r="AA475" s="78">
        <f t="shared" si="276"/>
        <v>6.1261064000000011E-2</v>
      </c>
      <c r="AB475" s="78">
        <f t="shared" si="277"/>
        <v>0.51000003400000005</v>
      </c>
      <c r="AC475" s="83">
        <f t="shared" si="278"/>
        <v>0.97607899660000008</v>
      </c>
      <c r="AU475" s="103"/>
    </row>
    <row r="476" spans="6:47">
      <c r="F476" s="82">
        <v>684</v>
      </c>
      <c r="G476" s="78">
        <f>Inputs!C475</f>
        <v>6.2386629999999998</v>
      </c>
      <c r="H476" s="78">
        <f>Inputs!D475</f>
        <v>0.15524784999999999</v>
      </c>
      <c r="I476" s="78">
        <f>Inputs!E475</f>
        <v>1.832787E-2</v>
      </c>
      <c r="J476" s="78">
        <f>Inputs!F475</f>
        <v>0</v>
      </c>
      <c r="K476" s="78">
        <f>Inputs!G475</f>
        <v>0</v>
      </c>
      <c r="L476" s="78">
        <f t="shared" si="268"/>
        <v>0</v>
      </c>
      <c r="M476" s="78">
        <f>Inputs!H475</f>
        <v>0.88215922999999996</v>
      </c>
      <c r="N476" s="78">
        <f>Inputs!I475</f>
        <v>0</v>
      </c>
      <c r="O476" s="78">
        <f>Inputs!J475</f>
        <v>1.8296638000000001</v>
      </c>
      <c r="P476" s="83">
        <f>Inputs!K475</f>
        <v>3.0000002000000001</v>
      </c>
      <c r="Q476" s="83">
        <f t="shared" si="267"/>
        <v>12.124061950000002</v>
      </c>
      <c r="R476" s="83"/>
      <c r="S476" s="82">
        <v>671</v>
      </c>
      <c r="T476" s="78">
        <f t="shared" si="269"/>
        <v>4.484937600000001E-2</v>
      </c>
      <c r="U476" s="78">
        <f t="shared" si="270"/>
        <v>0.48385581900000002</v>
      </c>
      <c r="V476" s="78">
        <f t="shared" si="271"/>
        <v>6.5980342800000006E-3</v>
      </c>
      <c r="W476" s="78">
        <f t="shared" si="272"/>
        <v>1.4240724000000003E-6</v>
      </c>
      <c r="X476" s="78">
        <f t="shared" si="273"/>
        <v>1.5315269000000002E-3</v>
      </c>
      <c r="Y476" s="78">
        <f t="shared" si="274"/>
        <v>4.594580200000001E-3</v>
      </c>
      <c r="Z476" s="78">
        <f t="shared" si="275"/>
        <v>0.37062940000000011</v>
      </c>
      <c r="AA476" s="78">
        <f t="shared" si="276"/>
        <v>0.91483179999999997</v>
      </c>
      <c r="AB476" s="78">
        <f t="shared" si="277"/>
        <v>0.51000003400000005</v>
      </c>
      <c r="AC476" s="83">
        <f t="shared" si="278"/>
        <v>2.3368919944524</v>
      </c>
      <c r="AU476" s="103"/>
    </row>
    <row r="477" spans="6:47">
      <c r="F477" s="82">
        <v>685</v>
      </c>
      <c r="G477" s="78">
        <f>Inputs!C476</f>
        <v>7.1155267000000002</v>
      </c>
      <c r="H477" s="78">
        <f>Inputs!D476</f>
        <v>2.0376281999999999</v>
      </c>
      <c r="I477" s="78">
        <f>Inputs!E476</f>
        <v>0.12937320999999999</v>
      </c>
      <c r="J477" s="78">
        <f>Inputs!F476</f>
        <v>6.8355475000000005E-5</v>
      </c>
      <c r="K477" s="78">
        <f>Inputs!G476</f>
        <v>0.88215922999999996</v>
      </c>
      <c r="L477" s="78">
        <f t="shared" si="268"/>
        <v>8.8325291759999997E-3</v>
      </c>
      <c r="M477" s="78">
        <f>Inputs!H476</f>
        <v>0.30630534999999998</v>
      </c>
      <c r="N477" s="78">
        <f>Inputs!I476</f>
        <v>1.6336284999999999</v>
      </c>
      <c r="O477" s="78">
        <f>Inputs!J476</f>
        <v>0.91891590000000001</v>
      </c>
      <c r="P477" s="83">
        <f>Inputs!K476</f>
        <v>3.0000002000000001</v>
      </c>
      <c r="Q477" s="83">
        <f t="shared" si="267"/>
        <v>16.023605645475001</v>
      </c>
      <c r="R477" s="83"/>
      <c r="S477" s="82">
        <v>672</v>
      </c>
      <c r="T477" s="78">
        <f t="shared" si="269"/>
        <v>4.484937600000001E-2</v>
      </c>
      <c r="U477" s="78">
        <f t="shared" si="270"/>
        <v>0.30378447500000005</v>
      </c>
      <c r="V477" s="78">
        <f t="shared" si="271"/>
        <v>0.147162024</v>
      </c>
      <c r="W477" s="78">
        <f t="shared" si="272"/>
        <v>0</v>
      </c>
      <c r="X477" s="78">
        <f t="shared" si="273"/>
        <v>0</v>
      </c>
      <c r="Y477" s="78">
        <f t="shared" si="274"/>
        <v>0</v>
      </c>
      <c r="Z477" s="78">
        <f t="shared" si="275"/>
        <v>1.27627225E-3</v>
      </c>
      <c r="AA477" s="78">
        <f t="shared" si="276"/>
        <v>0.22237766000000003</v>
      </c>
      <c r="AB477" s="78">
        <f t="shared" si="277"/>
        <v>0.51000003400000005</v>
      </c>
      <c r="AC477" s="83">
        <f t="shared" si="278"/>
        <v>1.2294498412500001</v>
      </c>
      <c r="AU477" s="103"/>
    </row>
    <row r="478" spans="6:47">
      <c r="F478" s="82">
        <v>686</v>
      </c>
      <c r="G478" s="78">
        <f>Inputs!C477</f>
        <v>4.1686926</v>
      </c>
      <c r="H478" s="78">
        <f>Inputs!D477</f>
        <v>0.43124407999999997</v>
      </c>
      <c r="I478" s="78">
        <f>Inputs!E477</f>
        <v>0</v>
      </c>
      <c r="J478" s="78">
        <f>Inputs!F477</f>
        <v>0</v>
      </c>
      <c r="K478" s="78">
        <f>Inputs!G477</f>
        <v>0</v>
      </c>
      <c r="L478" s="78">
        <f t="shared" si="268"/>
        <v>0</v>
      </c>
      <c r="M478" s="78">
        <f>Inputs!H477</f>
        <v>0</v>
      </c>
      <c r="N478" s="78">
        <f>Inputs!I477</f>
        <v>0</v>
      </c>
      <c r="O478" s="78">
        <f>Inputs!J477</f>
        <v>3.6756636999999999</v>
      </c>
      <c r="P478" s="83">
        <f>Inputs!K477</f>
        <v>4.0000002999999999E-2</v>
      </c>
      <c r="Q478" s="83">
        <f t="shared" si="267"/>
        <v>8.3156003829999996</v>
      </c>
      <c r="R478" s="83"/>
      <c r="S478" s="82">
        <v>673</v>
      </c>
      <c r="T478" s="78">
        <f t="shared" si="269"/>
        <v>1.0088236160000001</v>
      </c>
      <c r="U478" s="78">
        <f t="shared" si="270"/>
        <v>0.12829510020000001</v>
      </c>
      <c r="V478" s="78">
        <f t="shared" si="271"/>
        <v>5.4983619000000001E-3</v>
      </c>
      <c r="W478" s="78">
        <f t="shared" si="272"/>
        <v>5.4114758400000004E-5</v>
      </c>
      <c r="X478" s="78">
        <f t="shared" si="273"/>
        <v>5.8198009999999994E-2</v>
      </c>
      <c r="Y478" s="78">
        <f t="shared" si="274"/>
        <v>1.9399337000000003E-2</v>
      </c>
      <c r="Z478" s="78">
        <f t="shared" si="275"/>
        <v>0</v>
      </c>
      <c r="AA478" s="78">
        <f t="shared" si="276"/>
        <v>0</v>
      </c>
      <c r="AB478" s="78">
        <f t="shared" si="277"/>
        <v>0.51000003400000005</v>
      </c>
      <c r="AC478" s="83">
        <f t="shared" si="278"/>
        <v>1.7302685738584</v>
      </c>
      <c r="AU478" s="103"/>
    </row>
    <row r="479" spans="6:47">
      <c r="F479" s="82">
        <v>687</v>
      </c>
      <c r="G479" s="78">
        <f>Inputs!C478</f>
        <v>5.0024303999999997</v>
      </c>
      <c r="H479" s="78">
        <f>Inputs!D478</f>
        <v>0.53905499999999995</v>
      </c>
      <c r="I479" s="78">
        <f>Inputs!E478</f>
        <v>6.378818E-2</v>
      </c>
      <c r="J479" s="78">
        <f>Inputs!F478</f>
        <v>0</v>
      </c>
      <c r="K479" s="78">
        <f>Inputs!G478</f>
        <v>0</v>
      </c>
      <c r="L479" s="78">
        <f t="shared" si="268"/>
        <v>0</v>
      </c>
      <c r="M479" s="78">
        <f>Inputs!H478</f>
        <v>0</v>
      </c>
      <c r="N479" s="78">
        <f>Inputs!I478</f>
        <v>0</v>
      </c>
      <c r="O479" s="78">
        <f>Inputs!J478</f>
        <v>0.91891590000000001</v>
      </c>
      <c r="P479" s="83">
        <f>Inputs!K478</f>
        <v>3.0000002000000001</v>
      </c>
      <c r="Q479" s="83">
        <f t="shared" si="267"/>
        <v>9.524189680000001</v>
      </c>
      <c r="R479" s="83"/>
      <c r="S479" s="82">
        <v>674</v>
      </c>
      <c r="T479" s="78">
        <f t="shared" si="269"/>
        <v>1.0088236160000001</v>
      </c>
      <c r="U479" s="78">
        <f t="shared" si="270"/>
        <v>0.12829510020000001</v>
      </c>
      <c r="V479" s="78">
        <f t="shared" si="271"/>
        <v>5.4983619000000001E-3</v>
      </c>
      <c r="W479" s="78">
        <f t="shared" si="272"/>
        <v>5.4114758400000004E-5</v>
      </c>
      <c r="X479" s="78">
        <f t="shared" si="273"/>
        <v>5.8198009999999994E-2</v>
      </c>
      <c r="Y479" s="78">
        <f t="shared" si="274"/>
        <v>1.9399337000000003E-2</v>
      </c>
      <c r="Z479" s="78">
        <f t="shared" si="275"/>
        <v>0</v>
      </c>
      <c r="AA479" s="78">
        <f t="shared" si="276"/>
        <v>0</v>
      </c>
      <c r="AB479" s="78">
        <f t="shared" si="277"/>
        <v>0.51000003400000005</v>
      </c>
      <c r="AC479" s="83">
        <f t="shared" si="278"/>
        <v>1.7302685738584</v>
      </c>
      <c r="AU479" s="103"/>
    </row>
    <row r="480" spans="6:47">
      <c r="F480" s="82">
        <v>688</v>
      </c>
      <c r="G480" s="78">
        <f>Inputs!C479</f>
        <v>4.1686926</v>
      </c>
      <c r="H480" s="78">
        <f>Inputs!D479</f>
        <v>0.43124407999999997</v>
      </c>
      <c r="I480" s="78">
        <f>Inputs!E479</f>
        <v>0</v>
      </c>
      <c r="J480" s="78">
        <f>Inputs!F479</f>
        <v>0</v>
      </c>
      <c r="K480" s="78">
        <f>Inputs!G479</f>
        <v>0</v>
      </c>
      <c r="L480" s="78">
        <f t="shared" si="268"/>
        <v>0</v>
      </c>
      <c r="M480" s="78">
        <f>Inputs!H479</f>
        <v>0</v>
      </c>
      <c r="N480" s="78">
        <f>Inputs!I479</f>
        <v>0</v>
      </c>
      <c r="O480" s="78">
        <f>Inputs!J479</f>
        <v>3.6756636999999999</v>
      </c>
      <c r="P480" s="83">
        <f>Inputs!K479</f>
        <v>0.5</v>
      </c>
      <c r="Q480" s="83">
        <f t="shared" si="267"/>
        <v>8.7756003800000002</v>
      </c>
      <c r="R480" s="83"/>
      <c r="S480" s="82">
        <v>675</v>
      </c>
      <c r="T480" s="78">
        <f t="shared" si="269"/>
        <v>1.0349856640000001</v>
      </c>
      <c r="U480" s="78">
        <f t="shared" si="270"/>
        <v>0.38121969600000011</v>
      </c>
      <c r="V480" s="78">
        <f t="shared" si="271"/>
        <v>2.1113710920000001E-2</v>
      </c>
      <c r="W480" s="78">
        <f t="shared" si="272"/>
        <v>0</v>
      </c>
      <c r="X480" s="78">
        <f t="shared" si="273"/>
        <v>0</v>
      </c>
      <c r="Y480" s="78">
        <f t="shared" si="274"/>
        <v>5.5134959999999997E-3</v>
      </c>
      <c r="Z480" s="78">
        <f t="shared" si="275"/>
        <v>0.15315266999999999</v>
      </c>
      <c r="AA480" s="78">
        <f t="shared" si="276"/>
        <v>0</v>
      </c>
      <c r="AB480" s="78">
        <f t="shared" si="277"/>
        <v>0.51000003400000005</v>
      </c>
      <c r="AC480" s="83">
        <f t="shared" si="278"/>
        <v>2.1059852709200002</v>
      </c>
      <c r="AU480" s="103"/>
    </row>
    <row r="481" spans="6:47">
      <c r="F481" s="82">
        <v>689</v>
      </c>
      <c r="G481" s="78">
        <f>Inputs!C480</f>
        <v>0.44921254999999999</v>
      </c>
      <c r="H481" s="78">
        <f>Inputs!D480</f>
        <v>0</v>
      </c>
      <c r="I481" s="78">
        <f>Inputs!E480</f>
        <v>2.5357148999999999</v>
      </c>
      <c r="J481" s="78">
        <f>Inputs!F480</f>
        <v>0</v>
      </c>
      <c r="K481" s="78">
        <f>Inputs!G480</f>
        <v>0</v>
      </c>
      <c r="L481" s="78">
        <f t="shared" si="268"/>
        <v>0</v>
      </c>
      <c r="M481" s="78">
        <f>Inputs!H480</f>
        <v>61.751143999999996</v>
      </c>
      <c r="N481" s="78">
        <f>Inputs!I480</f>
        <v>6.6161941999999998</v>
      </c>
      <c r="O481" s="78">
        <f>Inputs!J480</f>
        <v>4.0023900000000001</v>
      </c>
      <c r="P481" s="83">
        <f>Inputs!K480</f>
        <v>3.0000002000000001</v>
      </c>
      <c r="Q481" s="83">
        <f t="shared" si="267"/>
        <v>78.35465585</v>
      </c>
      <c r="R481" s="83"/>
      <c r="S481" s="82">
        <v>676</v>
      </c>
      <c r="T481" s="78">
        <f t="shared" si="269"/>
        <v>1.5179790399999999</v>
      </c>
      <c r="U481" s="78">
        <f t="shared" si="270"/>
        <v>0.31753040299999996</v>
      </c>
      <c r="V481" s="78">
        <f t="shared" si="271"/>
        <v>5.8217945399999997E-4</v>
      </c>
      <c r="W481" s="78">
        <f t="shared" si="272"/>
        <v>1.0936876000000001E-5</v>
      </c>
      <c r="X481" s="78">
        <f t="shared" si="273"/>
        <v>8.8215923000000002E-3</v>
      </c>
      <c r="Y481" s="78">
        <f t="shared" si="274"/>
        <v>3.0630535000000002E-3</v>
      </c>
      <c r="Z481" s="78">
        <f t="shared" si="275"/>
        <v>8.1681425000000002E-2</v>
      </c>
      <c r="AA481" s="78">
        <f t="shared" si="276"/>
        <v>9.1891589999999995E-2</v>
      </c>
      <c r="AB481" s="78">
        <f t="shared" si="277"/>
        <v>0.51000003400000005</v>
      </c>
      <c r="AC481" s="83">
        <f t="shared" si="278"/>
        <v>2.5315602541299995</v>
      </c>
      <c r="AU481" s="103"/>
    </row>
    <row r="482" spans="6:47">
      <c r="F482" s="82">
        <v>690</v>
      </c>
      <c r="G482" s="78">
        <f>Inputs!C481</f>
        <v>0.17968500000000001</v>
      </c>
      <c r="H482" s="78">
        <f>Inputs!D481</f>
        <v>0</v>
      </c>
      <c r="I482" s="78">
        <f>Inputs!E481</f>
        <v>1.9319732999999999</v>
      </c>
      <c r="J482" s="78">
        <f>Inputs!F481</f>
        <v>0</v>
      </c>
      <c r="K482" s="78">
        <f>Inputs!G481</f>
        <v>0</v>
      </c>
      <c r="L482" s="78">
        <f t="shared" si="268"/>
        <v>0</v>
      </c>
      <c r="M482" s="78">
        <f>Inputs!H481</f>
        <v>1.7643184999999999</v>
      </c>
      <c r="N482" s="78">
        <f>Inputs!I481</f>
        <v>0.39207082999999998</v>
      </c>
      <c r="O482" s="78">
        <f>Inputs!J481</f>
        <v>1.2007169</v>
      </c>
      <c r="P482" s="83">
        <f>Inputs!K481</f>
        <v>3.0000002000000001</v>
      </c>
      <c r="Q482" s="83">
        <f t="shared" si="267"/>
        <v>8.4687647300000002</v>
      </c>
      <c r="R482" s="83"/>
      <c r="S482" s="82">
        <v>677</v>
      </c>
      <c r="T482" s="78">
        <f t="shared" si="269"/>
        <v>1.5179790399999999</v>
      </c>
      <c r="U482" s="78">
        <f t="shared" si="270"/>
        <v>0.31753040299999996</v>
      </c>
      <c r="V482" s="78">
        <f t="shared" si="271"/>
        <v>5.8217945399999997E-4</v>
      </c>
      <c r="W482" s="78">
        <f t="shared" si="272"/>
        <v>1.0936876000000001E-5</v>
      </c>
      <c r="X482" s="78">
        <f t="shared" si="273"/>
        <v>8.8215923000000002E-3</v>
      </c>
      <c r="Y482" s="78">
        <f t="shared" si="274"/>
        <v>3.0630535000000002E-3</v>
      </c>
      <c r="Z482" s="78">
        <f t="shared" si="275"/>
        <v>6.636615500000001E-2</v>
      </c>
      <c r="AA482" s="78">
        <f t="shared" si="276"/>
        <v>9.1891589999999995E-2</v>
      </c>
      <c r="AB482" s="78">
        <f t="shared" si="277"/>
        <v>0.51000003400000005</v>
      </c>
      <c r="AC482" s="83">
        <f t="shared" si="278"/>
        <v>2.5162449841299996</v>
      </c>
      <c r="AU482" s="103"/>
    </row>
    <row r="483" spans="6:47">
      <c r="F483" s="82">
        <v>691</v>
      </c>
      <c r="G483" s="78">
        <f>Inputs!C482</f>
        <v>0.44921254999999999</v>
      </c>
      <c r="H483" s="78">
        <f>Inputs!D482</f>
        <v>1.8629743000000001</v>
      </c>
      <c r="I483" s="78">
        <f>Inputs!E482</f>
        <v>0.1308107</v>
      </c>
      <c r="J483" s="78">
        <f>Inputs!F482</f>
        <v>0</v>
      </c>
      <c r="K483" s="78">
        <f>Inputs!G482</f>
        <v>0</v>
      </c>
      <c r="L483" s="78">
        <f t="shared" si="268"/>
        <v>0</v>
      </c>
      <c r="M483" s="78">
        <f>Inputs!H482</f>
        <v>0</v>
      </c>
      <c r="N483" s="78">
        <f>Inputs!I482</f>
        <v>1.9603539999999999</v>
      </c>
      <c r="O483" s="78">
        <f>Inputs!J482</f>
        <v>2.4014337000000001</v>
      </c>
      <c r="P483" s="83">
        <f>Inputs!K482</f>
        <v>3.0000002000000001</v>
      </c>
      <c r="Q483" s="83">
        <f t="shared" si="267"/>
        <v>9.8047854500000007</v>
      </c>
      <c r="R483" s="83"/>
      <c r="S483" s="82">
        <v>678</v>
      </c>
      <c r="T483" s="78">
        <f t="shared" si="269"/>
        <v>0.62099144000000006</v>
      </c>
      <c r="U483" s="78">
        <f t="shared" si="270"/>
        <v>0.36655739999999998</v>
      </c>
      <c r="V483" s="78">
        <f t="shared" si="271"/>
        <v>5.4983619000000001E-3</v>
      </c>
      <c r="W483" s="78">
        <f t="shared" si="272"/>
        <v>0</v>
      </c>
      <c r="X483" s="78">
        <f t="shared" si="273"/>
        <v>0</v>
      </c>
      <c r="Y483" s="78">
        <f t="shared" si="274"/>
        <v>3.2672570000000008E-3</v>
      </c>
      <c r="Z483" s="78">
        <f t="shared" si="275"/>
        <v>0.30017922000000002</v>
      </c>
      <c r="AA483" s="78">
        <f t="shared" si="276"/>
        <v>0.20910442000000001</v>
      </c>
      <c r="AB483" s="78">
        <f t="shared" si="277"/>
        <v>0.51000003400000005</v>
      </c>
      <c r="AC483" s="83">
        <f t="shared" si="278"/>
        <v>2.0155981329000001</v>
      </c>
      <c r="AU483" s="103"/>
    </row>
    <row r="484" spans="6:47">
      <c r="F484" s="82">
        <v>692</v>
      </c>
      <c r="G484" s="78">
        <f>Inputs!C483</f>
        <v>0.17968500000000001</v>
      </c>
      <c r="H484" s="78">
        <f>Inputs!D483</f>
        <v>1.8629743000000001</v>
      </c>
      <c r="I484" s="78">
        <f>Inputs!E483</f>
        <v>0</v>
      </c>
      <c r="J484" s="78">
        <f>Inputs!F483</f>
        <v>0</v>
      </c>
      <c r="K484" s="78">
        <f>Inputs!G483</f>
        <v>0</v>
      </c>
      <c r="L484" s="78">
        <f t="shared" si="268"/>
        <v>0</v>
      </c>
      <c r="M484" s="78">
        <f>Inputs!H483</f>
        <v>0</v>
      </c>
      <c r="N484" s="78">
        <f>Inputs!I483</f>
        <v>0.39207082999999998</v>
      </c>
      <c r="O484" s="78">
        <f>Inputs!J483</f>
        <v>3.6021510000000001</v>
      </c>
      <c r="P484" s="83">
        <f>Inputs!K483</f>
        <v>3.0000002000000001</v>
      </c>
      <c r="Q484" s="83">
        <f t="shared" si="267"/>
        <v>9.0368813299999999</v>
      </c>
      <c r="R484" s="83"/>
      <c r="S484" s="82">
        <v>679</v>
      </c>
      <c r="T484" s="78">
        <f t="shared" si="269"/>
        <v>0.7244899680000001</v>
      </c>
      <c r="U484" s="78">
        <f t="shared" si="270"/>
        <v>0.36655739999999998</v>
      </c>
      <c r="V484" s="78">
        <f t="shared" si="271"/>
        <v>2.19934476E-2</v>
      </c>
      <c r="W484" s="78">
        <f t="shared" si="272"/>
        <v>9.0229232000000008E-6</v>
      </c>
      <c r="X484" s="78">
        <f t="shared" si="273"/>
        <v>8.8215923000000002E-3</v>
      </c>
      <c r="Y484" s="78">
        <f t="shared" si="274"/>
        <v>3.675663200000001E-3</v>
      </c>
      <c r="Z484" s="78">
        <f t="shared" si="275"/>
        <v>0.12007168500000003</v>
      </c>
      <c r="AA484" s="78">
        <f t="shared" si="276"/>
        <v>0</v>
      </c>
      <c r="AB484" s="78">
        <f t="shared" si="277"/>
        <v>0.51000003400000005</v>
      </c>
      <c r="AC484" s="83">
        <f t="shared" si="278"/>
        <v>1.7556188130232</v>
      </c>
      <c r="AU484" s="103"/>
    </row>
    <row r="485" spans="6:47">
      <c r="F485" s="82">
        <v>693</v>
      </c>
      <c r="G485" s="78">
        <f>Inputs!C484</f>
        <v>0.62889755000000003</v>
      </c>
      <c r="H485" s="78">
        <f>Inputs!D484</f>
        <v>1.8629743000000001</v>
      </c>
      <c r="I485" s="78">
        <f>Inputs!E484</f>
        <v>0.1308107</v>
      </c>
      <c r="J485" s="78">
        <f>Inputs!F484</f>
        <v>0</v>
      </c>
      <c r="K485" s="78">
        <f>Inputs!G484</f>
        <v>0</v>
      </c>
      <c r="L485" s="78">
        <f t="shared" si="268"/>
        <v>0</v>
      </c>
      <c r="M485" s="78">
        <f>Inputs!H484</f>
        <v>0</v>
      </c>
      <c r="N485" s="78">
        <f>Inputs!I484</f>
        <v>1.9603539999999999</v>
      </c>
      <c r="O485" s="78">
        <f>Inputs!J484</f>
        <v>2.4014337000000001</v>
      </c>
      <c r="P485" s="83">
        <f>Inputs!K484</f>
        <v>3.0000002000000001</v>
      </c>
      <c r="Q485" s="83">
        <f t="shared" si="267"/>
        <v>9.9844704499999999</v>
      </c>
      <c r="R485" s="83"/>
      <c r="S485" s="82">
        <v>680</v>
      </c>
      <c r="T485" s="78">
        <f t="shared" si="269"/>
        <v>1.3725059200000003</v>
      </c>
      <c r="U485" s="78">
        <f t="shared" si="270"/>
        <v>0.15151041580000002</v>
      </c>
      <c r="V485" s="78">
        <f t="shared" si="271"/>
        <v>1.09967238E-2</v>
      </c>
      <c r="W485" s="78">
        <f t="shared" si="272"/>
        <v>1.0116610240000001E-5</v>
      </c>
      <c r="X485" s="78">
        <f t="shared" si="273"/>
        <v>8.8215929999999991E-3</v>
      </c>
      <c r="Y485" s="78">
        <f t="shared" si="274"/>
        <v>3.675663200000001E-3</v>
      </c>
      <c r="Z485" s="78">
        <f t="shared" si="275"/>
        <v>0.15008961000000001</v>
      </c>
      <c r="AA485" s="78">
        <f t="shared" si="276"/>
        <v>0</v>
      </c>
      <c r="AB485" s="78">
        <f t="shared" si="277"/>
        <v>8.500000000000002E-2</v>
      </c>
      <c r="AC485" s="83">
        <f t="shared" si="278"/>
        <v>1.78261004241024</v>
      </c>
      <c r="AU485" s="103"/>
    </row>
    <row r="486" spans="6:47">
      <c r="F486" s="82">
        <v>694</v>
      </c>
      <c r="G486" s="78">
        <f>Inputs!C485</f>
        <v>0.44921254999999999</v>
      </c>
      <c r="H486" s="78">
        <f>Inputs!D485</f>
        <v>2.2769686999999998</v>
      </c>
      <c r="I486" s="78">
        <f>Inputs!E485</f>
        <v>6.0374163000000002E-2</v>
      </c>
      <c r="J486" s="78">
        <f>Inputs!F485</f>
        <v>0</v>
      </c>
      <c r="K486" s="78">
        <f>Inputs!G485</f>
        <v>0</v>
      </c>
      <c r="L486" s="78">
        <f t="shared" si="268"/>
        <v>0</v>
      </c>
      <c r="M486" s="78">
        <f>Inputs!H485</f>
        <v>0</v>
      </c>
      <c r="N486" s="78">
        <f>Inputs!I485</f>
        <v>1.9603539999999999</v>
      </c>
      <c r="O486" s="78">
        <f>Inputs!J485</f>
        <v>2.4014337000000001</v>
      </c>
      <c r="P486" s="83">
        <f>Inputs!K485</f>
        <v>3.0000002000000001</v>
      </c>
      <c r="Q486" s="83">
        <f t="shared" si="267"/>
        <v>10.148343313</v>
      </c>
      <c r="R486" s="83"/>
      <c r="S486" s="82">
        <v>681</v>
      </c>
      <c r="T486" s="78">
        <f t="shared" si="269"/>
        <v>1.1764338720000003</v>
      </c>
      <c r="U486" s="78">
        <f t="shared" si="270"/>
        <v>3.0302081800000005E-2</v>
      </c>
      <c r="V486" s="78">
        <f t="shared" si="271"/>
        <v>3.2990165999999999E-3</v>
      </c>
      <c r="W486" s="78">
        <f t="shared" si="272"/>
        <v>8.2026567999999994E-6</v>
      </c>
      <c r="X486" s="78">
        <f t="shared" si="273"/>
        <v>8.8215929999999991E-3</v>
      </c>
      <c r="Y486" s="78">
        <f t="shared" si="274"/>
        <v>3.675663200000001E-3</v>
      </c>
      <c r="Z486" s="78">
        <f t="shared" si="275"/>
        <v>0.15008961000000001</v>
      </c>
      <c r="AA486" s="78">
        <f t="shared" si="276"/>
        <v>0</v>
      </c>
      <c r="AB486" s="78">
        <f t="shared" si="277"/>
        <v>8.500000000000002E-2</v>
      </c>
      <c r="AC486" s="83">
        <f t="shared" si="278"/>
        <v>1.4576300392568</v>
      </c>
      <c r="AU486" s="103"/>
    </row>
    <row r="487" spans="6:47">
      <c r="F487" s="82">
        <v>695</v>
      </c>
      <c r="G487" s="78">
        <f>Inputs!C486</f>
        <v>0.17968500000000001</v>
      </c>
      <c r="H487" s="78">
        <f>Inputs!D486</f>
        <v>2.2769686999999998</v>
      </c>
      <c r="I487" s="78">
        <f>Inputs!E486</f>
        <v>6.0374163000000002E-2</v>
      </c>
      <c r="J487" s="78">
        <f>Inputs!F486</f>
        <v>0</v>
      </c>
      <c r="K487" s="78">
        <f>Inputs!G486</f>
        <v>0</v>
      </c>
      <c r="L487" s="78">
        <f t="shared" si="268"/>
        <v>0</v>
      </c>
      <c r="M487" s="78">
        <f>Inputs!H486</f>
        <v>0</v>
      </c>
      <c r="N487" s="78">
        <f>Inputs!I486</f>
        <v>0.39207082999999998</v>
      </c>
      <c r="O487" s="78">
        <f>Inputs!J486</f>
        <v>1.2007169</v>
      </c>
      <c r="P487" s="83">
        <f>Inputs!K486</f>
        <v>3.0000002000000001</v>
      </c>
      <c r="Q487" s="83">
        <f t="shared" si="267"/>
        <v>7.1098157929999992</v>
      </c>
      <c r="R487" s="83"/>
      <c r="S487" s="82">
        <v>682</v>
      </c>
      <c r="T487" s="78">
        <f t="shared" si="269"/>
        <v>1.49727952</v>
      </c>
      <c r="U487" s="78">
        <f t="shared" si="270"/>
        <v>0.3030208350000001</v>
      </c>
      <c r="V487" s="78">
        <f t="shared" si="271"/>
        <v>0.105568524</v>
      </c>
      <c r="W487" s="78">
        <f t="shared" si="272"/>
        <v>1.0116610240000001E-5</v>
      </c>
      <c r="X487" s="78">
        <f t="shared" si="273"/>
        <v>8.8215929999999991E-3</v>
      </c>
      <c r="Y487" s="78">
        <f t="shared" si="274"/>
        <v>8.8215929999999991E-3</v>
      </c>
      <c r="Z487" s="78">
        <f t="shared" si="275"/>
        <v>1.4702655000000004E-2</v>
      </c>
      <c r="AA487" s="78">
        <f t="shared" si="276"/>
        <v>3.5020910000000002E-2</v>
      </c>
      <c r="AB487" s="78">
        <f t="shared" si="277"/>
        <v>0.51000003400000005</v>
      </c>
      <c r="AC487" s="83">
        <f t="shared" si="278"/>
        <v>2.4832457806102401</v>
      </c>
      <c r="AU487" s="103"/>
    </row>
    <row r="488" spans="6:47">
      <c r="F488" s="82">
        <v>696</v>
      </c>
      <c r="G488" s="78">
        <f>Inputs!C487</f>
        <v>3.2343299999999999</v>
      </c>
      <c r="H488" s="78">
        <f>Inputs!D487</f>
        <v>1.2376704000000001</v>
      </c>
      <c r="I488" s="78">
        <f>Inputs!E487</f>
        <v>3.4499521999999998E-2</v>
      </c>
      <c r="J488" s="78">
        <f>Inputs!F487</f>
        <v>3.0261542999999999E-5</v>
      </c>
      <c r="K488" s="78">
        <f>Inputs!G487</f>
        <v>0.45945802000000002</v>
      </c>
      <c r="L488" s="78">
        <f t="shared" si="268"/>
        <v>4.5994220468800013E-3</v>
      </c>
      <c r="M488" s="78">
        <f>Inputs!H487</f>
        <v>0</v>
      </c>
      <c r="N488" s="78">
        <f>Inputs!I487</f>
        <v>0</v>
      </c>
      <c r="O488" s="78">
        <f>Inputs!J487</f>
        <v>1.0210178999999999</v>
      </c>
      <c r="P488" s="83">
        <f>Inputs!K487</f>
        <v>3.0000002000000001</v>
      </c>
      <c r="Q488" s="83">
        <f t="shared" si="267"/>
        <v>8.9870063035430015</v>
      </c>
      <c r="R488" s="83"/>
      <c r="S488" s="82">
        <v>683</v>
      </c>
      <c r="T488" s="78">
        <f t="shared" si="269"/>
        <v>0.99818607999999998</v>
      </c>
      <c r="U488" s="78">
        <f t="shared" si="270"/>
        <v>2.6392134500000001E-2</v>
      </c>
      <c r="V488" s="78">
        <f t="shared" si="271"/>
        <v>3.2990165999999999E-3</v>
      </c>
      <c r="W488" s="78">
        <f t="shared" si="272"/>
        <v>0</v>
      </c>
      <c r="X488" s="78">
        <f t="shared" si="273"/>
        <v>0</v>
      </c>
      <c r="Y488" s="78">
        <f t="shared" si="274"/>
        <v>8.8215923000000002E-3</v>
      </c>
      <c r="Z488" s="78">
        <f t="shared" si="275"/>
        <v>0</v>
      </c>
      <c r="AA488" s="78">
        <f t="shared" si="276"/>
        <v>0.18296637999999998</v>
      </c>
      <c r="AB488" s="78">
        <f t="shared" si="277"/>
        <v>0.51000003400000005</v>
      </c>
      <c r="AC488" s="83">
        <f t="shared" si="278"/>
        <v>1.7296652373999999</v>
      </c>
      <c r="AU488" s="103"/>
    </row>
    <row r="489" spans="6:47">
      <c r="F489" s="82">
        <v>697</v>
      </c>
      <c r="G489" s="78">
        <f>Inputs!C488</f>
        <v>3.1049568999999999</v>
      </c>
      <c r="H489" s="78">
        <f>Inputs!D488</f>
        <v>1.4144806000000001</v>
      </c>
      <c r="I489" s="78">
        <f>Inputs!E488</f>
        <v>3.6655739999999999E-2</v>
      </c>
      <c r="J489" s="78">
        <f>Inputs!F488</f>
        <v>2.8481450000000002E-5</v>
      </c>
      <c r="K489" s="78">
        <f>Inputs!G488</f>
        <v>0.45945796</v>
      </c>
      <c r="L489" s="78">
        <f t="shared" si="268"/>
        <v>4.5991366320000003E-3</v>
      </c>
      <c r="M489" s="78">
        <f>Inputs!H488</f>
        <v>0</v>
      </c>
      <c r="N489" s="78">
        <f>Inputs!I488</f>
        <v>0</v>
      </c>
      <c r="O489" s="78">
        <f>Inputs!J488</f>
        <v>0</v>
      </c>
      <c r="P489" s="83">
        <f>Inputs!K488</f>
        <v>3.0000002000000001</v>
      </c>
      <c r="Q489" s="83">
        <f t="shared" si="267"/>
        <v>8.0155798814499999</v>
      </c>
      <c r="R489" s="83"/>
      <c r="S489" s="82">
        <v>684</v>
      </c>
      <c r="T489" s="78">
        <f t="shared" si="269"/>
        <v>0.99818607999999998</v>
      </c>
      <c r="U489" s="78">
        <f t="shared" si="270"/>
        <v>2.6392134500000001E-2</v>
      </c>
      <c r="V489" s="78">
        <f t="shared" si="271"/>
        <v>3.2990165999999999E-3</v>
      </c>
      <c r="W489" s="78">
        <f t="shared" si="272"/>
        <v>0</v>
      </c>
      <c r="X489" s="78">
        <f t="shared" si="273"/>
        <v>0</v>
      </c>
      <c r="Y489" s="78">
        <f t="shared" si="274"/>
        <v>8.8215923000000002E-3</v>
      </c>
      <c r="Z489" s="78">
        <f t="shared" si="275"/>
        <v>0</v>
      </c>
      <c r="AA489" s="78">
        <f t="shared" si="276"/>
        <v>0.18296637999999998</v>
      </c>
      <c r="AB489" s="78">
        <f t="shared" si="277"/>
        <v>0.51000003400000005</v>
      </c>
      <c r="AC489" s="83">
        <f t="shared" si="278"/>
        <v>1.7296652373999999</v>
      </c>
      <c r="AU489" s="103"/>
    </row>
    <row r="490" spans="6:47">
      <c r="F490" s="82">
        <v>698</v>
      </c>
      <c r="G490" s="78">
        <f>Inputs!C489</f>
        <v>4.8514957000000001</v>
      </c>
      <c r="H490" s="78">
        <f>Inputs!D489</f>
        <v>1.6128528</v>
      </c>
      <c r="I490" s="78">
        <f>Inputs!E489</f>
        <v>7.7623919999999999E-2</v>
      </c>
      <c r="J490" s="78">
        <f>Inputs!F489</f>
        <v>3.9874026999999999E-5</v>
      </c>
      <c r="K490" s="78">
        <f>Inputs!G489</f>
        <v>0.73513275</v>
      </c>
      <c r="L490" s="78">
        <f t="shared" si="268"/>
        <v>7.3577073443200003E-3</v>
      </c>
      <c r="M490" s="78">
        <f>Inputs!H489</f>
        <v>4.0840708000000003E-2</v>
      </c>
      <c r="N490" s="78">
        <f>Inputs!I489</f>
        <v>0</v>
      </c>
      <c r="O490" s="78">
        <f>Inputs!J489</f>
        <v>0.51050890000000004</v>
      </c>
      <c r="P490" s="83">
        <f>Inputs!K489</f>
        <v>3.0000002000000001</v>
      </c>
      <c r="Q490" s="83">
        <f t="shared" si="267"/>
        <v>10.828494852027001</v>
      </c>
      <c r="R490" s="83"/>
      <c r="S490" s="82">
        <v>685</v>
      </c>
      <c r="T490" s="78">
        <f t="shared" si="269"/>
        <v>1.1384842720000001</v>
      </c>
      <c r="U490" s="78">
        <f t="shared" si="270"/>
        <v>0.34639679400000006</v>
      </c>
      <c r="V490" s="78">
        <f t="shared" si="271"/>
        <v>2.3287177799999999E-2</v>
      </c>
      <c r="W490" s="78">
        <f t="shared" si="272"/>
        <v>1.0936876000000001E-5</v>
      </c>
      <c r="X490" s="78">
        <f t="shared" si="273"/>
        <v>8.8215923000000002E-3</v>
      </c>
      <c r="Y490" s="78">
        <f t="shared" si="274"/>
        <v>3.0630535000000002E-3</v>
      </c>
      <c r="Z490" s="78">
        <f t="shared" si="275"/>
        <v>8.1681425000000002E-2</v>
      </c>
      <c r="AA490" s="78">
        <f t="shared" si="276"/>
        <v>9.1891589999999995E-2</v>
      </c>
      <c r="AB490" s="78">
        <f t="shared" si="277"/>
        <v>0.51000003400000005</v>
      </c>
      <c r="AC490" s="83">
        <f t="shared" si="278"/>
        <v>2.2036368754760001</v>
      </c>
      <c r="AU490" s="103"/>
    </row>
    <row r="491" spans="6:47">
      <c r="F491" s="82">
        <v>699</v>
      </c>
      <c r="G491" s="78">
        <f>Inputs!C490</f>
        <v>3.5937003999999999</v>
      </c>
      <c r="H491" s="78">
        <f>Inputs!D490</f>
        <v>0.74748963000000002</v>
      </c>
      <c r="I491" s="78">
        <f>Inputs!E490</f>
        <v>3.881196E-2</v>
      </c>
      <c r="J491" s="78">
        <f>Inputs!F490</f>
        <v>0</v>
      </c>
      <c r="K491" s="78">
        <f>Inputs!G490</f>
        <v>0</v>
      </c>
      <c r="L491" s="78">
        <f t="shared" si="268"/>
        <v>0</v>
      </c>
      <c r="M491" s="78">
        <f>Inputs!H490</f>
        <v>0</v>
      </c>
      <c r="N491" s="78">
        <f>Inputs!I490</f>
        <v>0</v>
      </c>
      <c r="O491" s="78">
        <f>Inputs!J490</f>
        <v>0.20420356000000001</v>
      </c>
      <c r="P491" s="83">
        <f>Inputs!K490</f>
        <v>3.0000002000000001</v>
      </c>
      <c r="Q491" s="83">
        <f t="shared" si="267"/>
        <v>7.5842057500000006</v>
      </c>
      <c r="R491" s="83"/>
      <c r="S491" s="82">
        <v>686</v>
      </c>
      <c r="T491" s="78">
        <f t="shared" si="269"/>
        <v>0.6669908160000001</v>
      </c>
      <c r="U491" s="78">
        <f t="shared" si="270"/>
        <v>7.3311493599999999E-2</v>
      </c>
      <c r="V491" s="78">
        <f t="shared" si="271"/>
        <v>0</v>
      </c>
      <c r="W491" s="78">
        <f t="shared" si="272"/>
        <v>0</v>
      </c>
      <c r="X491" s="78">
        <f t="shared" si="273"/>
        <v>0</v>
      </c>
      <c r="Y491" s="78">
        <f t="shared" si="274"/>
        <v>0</v>
      </c>
      <c r="Z491" s="78">
        <f t="shared" si="275"/>
        <v>0</v>
      </c>
      <c r="AA491" s="78">
        <f t="shared" si="276"/>
        <v>0.36756637000000003</v>
      </c>
      <c r="AB491" s="78">
        <f t="shared" si="277"/>
        <v>6.8000005099999993E-3</v>
      </c>
      <c r="AC491" s="83">
        <f t="shared" si="278"/>
        <v>1.1146686801100001</v>
      </c>
      <c r="AU491" s="103"/>
    </row>
    <row r="492" spans="6:47">
      <c r="F492" s="82">
        <v>700</v>
      </c>
      <c r="G492" s="78">
        <f>Inputs!C491</f>
        <v>3.7949473999999999</v>
      </c>
      <c r="H492" s="78">
        <f>Inputs!D491</f>
        <v>0.51749283000000001</v>
      </c>
      <c r="I492" s="78">
        <f>Inputs!E491</f>
        <v>2.8030863E-2</v>
      </c>
      <c r="J492" s="78">
        <f>Inputs!F491</f>
        <v>0</v>
      </c>
      <c r="K492" s="78">
        <f>Inputs!G491</f>
        <v>0</v>
      </c>
      <c r="L492" s="78">
        <f t="shared" si="268"/>
        <v>0</v>
      </c>
      <c r="M492" s="78">
        <f>Inputs!H491</f>
        <v>0</v>
      </c>
      <c r="N492" s="78">
        <f>Inputs!I491</f>
        <v>0</v>
      </c>
      <c r="O492" s="78">
        <f>Inputs!J491</f>
        <v>0.29405308000000002</v>
      </c>
      <c r="P492" s="83">
        <f>Inputs!K491</f>
        <v>0.5</v>
      </c>
      <c r="Q492" s="83">
        <f t="shared" si="267"/>
        <v>5.134524173</v>
      </c>
      <c r="R492" s="83"/>
      <c r="S492" s="82">
        <v>687</v>
      </c>
      <c r="T492" s="78">
        <f t="shared" si="269"/>
        <v>0.80038886399999998</v>
      </c>
      <c r="U492" s="78">
        <f t="shared" si="270"/>
        <v>9.1639349999999994E-2</v>
      </c>
      <c r="V492" s="78">
        <f t="shared" si="271"/>
        <v>1.1481872400000001E-2</v>
      </c>
      <c r="W492" s="78">
        <f t="shared" si="272"/>
        <v>0</v>
      </c>
      <c r="X492" s="78">
        <f t="shared" si="273"/>
        <v>0</v>
      </c>
      <c r="Y492" s="78">
        <f t="shared" si="274"/>
        <v>0</v>
      </c>
      <c r="Z492" s="78">
        <f t="shared" si="275"/>
        <v>0</v>
      </c>
      <c r="AA492" s="78">
        <f t="shared" si="276"/>
        <v>9.1891589999999995E-2</v>
      </c>
      <c r="AB492" s="78">
        <f t="shared" si="277"/>
        <v>0.51000003400000005</v>
      </c>
      <c r="AC492" s="83">
        <f t="shared" si="278"/>
        <v>1.5054017104000001</v>
      </c>
      <c r="AU492" s="103"/>
    </row>
    <row r="493" spans="6:47">
      <c r="F493" s="82">
        <v>701</v>
      </c>
      <c r="G493" s="78">
        <f>Inputs!C492</f>
        <v>3.7949473999999999</v>
      </c>
      <c r="H493" s="78">
        <f>Inputs!D492</f>
        <v>0.51749283000000001</v>
      </c>
      <c r="I493" s="78">
        <f>Inputs!E492</f>
        <v>2.8030863E-2</v>
      </c>
      <c r="J493" s="78">
        <f>Inputs!F492</f>
        <v>0</v>
      </c>
      <c r="K493" s="78">
        <f>Inputs!G492</f>
        <v>0</v>
      </c>
      <c r="L493" s="78">
        <f t="shared" si="268"/>
        <v>0</v>
      </c>
      <c r="M493" s="78">
        <f>Inputs!H492</f>
        <v>0</v>
      </c>
      <c r="N493" s="78">
        <f>Inputs!I492</f>
        <v>0.45945802000000002</v>
      </c>
      <c r="O493" s="78">
        <f>Inputs!J492</f>
        <v>0.29405308000000002</v>
      </c>
      <c r="P493" s="83">
        <f>Inputs!K492</f>
        <v>0.5</v>
      </c>
      <c r="Q493" s="83">
        <f t="shared" si="267"/>
        <v>5.5939821929999995</v>
      </c>
      <c r="R493" s="83"/>
      <c r="S493" s="82">
        <v>688</v>
      </c>
      <c r="T493" s="78">
        <f t="shared" si="269"/>
        <v>0.6669908160000001</v>
      </c>
      <c r="U493" s="78">
        <f t="shared" si="270"/>
        <v>7.3311493599999999E-2</v>
      </c>
      <c r="V493" s="78">
        <f t="shared" si="271"/>
        <v>0</v>
      </c>
      <c r="W493" s="78">
        <f t="shared" si="272"/>
        <v>0</v>
      </c>
      <c r="X493" s="78">
        <f t="shared" si="273"/>
        <v>0</v>
      </c>
      <c r="Y493" s="78">
        <f t="shared" si="274"/>
        <v>0</v>
      </c>
      <c r="Z493" s="78">
        <f t="shared" si="275"/>
        <v>0</v>
      </c>
      <c r="AA493" s="78">
        <f t="shared" si="276"/>
        <v>0.36756637000000003</v>
      </c>
      <c r="AB493" s="78">
        <f t="shared" si="277"/>
        <v>8.500000000000002E-2</v>
      </c>
      <c r="AC493" s="83">
        <f t="shared" si="278"/>
        <v>1.1928686796000001</v>
      </c>
      <c r="AU493" s="103"/>
    </row>
    <row r="494" spans="6:47">
      <c r="F494" s="82">
        <v>702</v>
      </c>
      <c r="G494" s="78">
        <f>Inputs!C493</f>
        <v>6.8424060000000004</v>
      </c>
      <c r="H494" s="78">
        <f>Inputs!D493</f>
        <v>1.3799808</v>
      </c>
      <c r="I494" s="78">
        <f>Inputs!E493</f>
        <v>4.2693160000000001E-2</v>
      </c>
      <c r="J494" s="78">
        <f>Inputs!F493</f>
        <v>1.0917891E-4</v>
      </c>
      <c r="K494" s="78">
        <f>Inputs!G493</f>
        <v>2.0420356000000002</v>
      </c>
      <c r="L494" s="78">
        <f t="shared" si="268"/>
        <v>2.0437824625600003E-2</v>
      </c>
      <c r="M494" s="78">
        <f>Inputs!H493</f>
        <v>0.22972897</v>
      </c>
      <c r="N494" s="78">
        <f>Inputs!I493</f>
        <v>0</v>
      </c>
      <c r="O494" s="78">
        <f>Inputs!J493</f>
        <v>0.22053981</v>
      </c>
      <c r="P494" s="83">
        <f>Inputs!K493</f>
        <v>4.0000002999999999E-2</v>
      </c>
      <c r="Q494" s="83">
        <f t="shared" si="267"/>
        <v>10.797493521910001</v>
      </c>
      <c r="R494" s="83"/>
      <c r="S494" s="82">
        <v>689</v>
      </c>
      <c r="T494" s="78">
        <f t="shared" si="269"/>
        <v>7.1874008000000003E-2</v>
      </c>
      <c r="U494" s="78">
        <f t="shared" si="270"/>
        <v>0</v>
      </c>
      <c r="V494" s="78">
        <f t="shared" si="271"/>
        <v>0.45642868200000003</v>
      </c>
      <c r="W494" s="78">
        <f t="shared" si="272"/>
        <v>0</v>
      </c>
      <c r="X494" s="78">
        <f t="shared" si="273"/>
        <v>0</v>
      </c>
      <c r="Y494" s="78">
        <f t="shared" si="274"/>
        <v>0.61751144000000002</v>
      </c>
      <c r="Z494" s="78">
        <f t="shared" si="275"/>
        <v>0.33080971000000003</v>
      </c>
      <c r="AA494" s="78">
        <f t="shared" si="276"/>
        <v>0.40023900000000001</v>
      </c>
      <c r="AB494" s="78">
        <f t="shared" si="277"/>
        <v>0.51000003400000005</v>
      </c>
      <c r="AC494" s="83">
        <f t="shared" si="278"/>
        <v>2.3868628740000002</v>
      </c>
      <c r="AU494" s="103"/>
    </row>
    <row r="495" spans="6:47">
      <c r="F495" s="82">
        <v>703</v>
      </c>
      <c r="G495" s="78">
        <f>Inputs!C494</f>
        <v>9.6598659999999992</v>
      </c>
      <c r="H495" s="78">
        <f>Inputs!D494</f>
        <v>2.2999681999999999</v>
      </c>
      <c r="I495" s="78">
        <f>Inputs!E494</f>
        <v>6.2099135999999999E-2</v>
      </c>
      <c r="J495" s="78">
        <f>Inputs!F494</f>
        <v>0</v>
      </c>
      <c r="K495" s="78">
        <f>Inputs!G494</f>
        <v>0</v>
      </c>
      <c r="L495" s="78">
        <f t="shared" si="268"/>
        <v>0</v>
      </c>
      <c r="M495" s="78">
        <f>Inputs!H494</f>
        <v>0.22972897</v>
      </c>
      <c r="N495" s="78">
        <f>Inputs!I494</f>
        <v>1.6540486000000001</v>
      </c>
      <c r="O495" s="78">
        <f>Inputs!J494</f>
        <v>0.58810616000000004</v>
      </c>
      <c r="P495" s="83">
        <f>Inputs!K494</f>
        <v>3.0000002000000001</v>
      </c>
      <c r="Q495" s="83">
        <f t="shared" si="267"/>
        <v>17.493817266000001</v>
      </c>
      <c r="R495" s="83"/>
      <c r="S495" s="82">
        <v>690</v>
      </c>
      <c r="T495" s="78">
        <f t="shared" si="269"/>
        <v>2.8749600000000004E-2</v>
      </c>
      <c r="U495" s="78">
        <f t="shared" si="270"/>
        <v>0</v>
      </c>
      <c r="V495" s="78">
        <f t="shared" si="271"/>
        <v>0.34775519399999999</v>
      </c>
      <c r="W495" s="78">
        <f t="shared" si="272"/>
        <v>0</v>
      </c>
      <c r="X495" s="78">
        <f t="shared" si="273"/>
        <v>0</v>
      </c>
      <c r="Y495" s="78">
        <f t="shared" si="274"/>
        <v>1.7643185000000002E-2</v>
      </c>
      <c r="Z495" s="78">
        <f t="shared" si="275"/>
        <v>1.9603541500000002E-2</v>
      </c>
      <c r="AA495" s="78">
        <f t="shared" si="276"/>
        <v>0.12007169000000002</v>
      </c>
      <c r="AB495" s="78">
        <f t="shared" si="277"/>
        <v>0.51000003400000005</v>
      </c>
      <c r="AC495" s="83">
        <f t="shared" si="278"/>
        <v>1.0438232445</v>
      </c>
      <c r="AU495" s="103"/>
    </row>
    <row r="496" spans="6:47">
      <c r="F496" s="82">
        <v>704</v>
      </c>
      <c r="G496" s="78">
        <f>Inputs!C495</f>
        <v>5.1318039999999998</v>
      </c>
      <c r="H496" s="78">
        <f>Inputs!D495</f>
        <v>0.91998729999999995</v>
      </c>
      <c r="I496" s="78">
        <f>Inputs!E495</f>
        <v>2.8462103999999998E-2</v>
      </c>
      <c r="J496" s="78">
        <f>Inputs!F495</f>
        <v>2.1835777999999998E-5</v>
      </c>
      <c r="K496" s="78">
        <f>Inputs!G495</f>
        <v>0.40840712000000001</v>
      </c>
      <c r="L496" s="78">
        <f t="shared" si="268"/>
        <v>4.0875649244799996E-3</v>
      </c>
      <c r="M496" s="78">
        <f>Inputs!H495</f>
        <v>0.11486448</v>
      </c>
      <c r="N496" s="78">
        <f>Inputs!I495</f>
        <v>1.4702656000000001</v>
      </c>
      <c r="O496" s="78">
        <f>Inputs!J495</f>
        <v>0.44107962000000001</v>
      </c>
      <c r="P496" s="83">
        <f>Inputs!K495</f>
        <v>0.5</v>
      </c>
      <c r="Q496" s="83">
        <f t="shared" si="267"/>
        <v>9.0148920597779991</v>
      </c>
      <c r="R496" s="83"/>
      <c r="S496" s="82">
        <v>691</v>
      </c>
      <c r="T496" s="78">
        <f t="shared" si="269"/>
        <v>7.1874008000000003E-2</v>
      </c>
      <c r="U496" s="78">
        <f t="shared" si="270"/>
        <v>0.31670563099999999</v>
      </c>
      <c r="V496" s="78">
        <f t="shared" si="271"/>
        <v>2.3545925999999998E-2</v>
      </c>
      <c r="W496" s="78">
        <f t="shared" si="272"/>
        <v>0</v>
      </c>
      <c r="X496" s="78">
        <f t="shared" si="273"/>
        <v>0</v>
      </c>
      <c r="Y496" s="78">
        <f t="shared" si="274"/>
        <v>0</v>
      </c>
      <c r="Z496" s="78">
        <f t="shared" si="275"/>
        <v>9.8017700000000013E-2</v>
      </c>
      <c r="AA496" s="78">
        <f t="shared" si="276"/>
        <v>0.24014337000000005</v>
      </c>
      <c r="AB496" s="78">
        <f t="shared" si="277"/>
        <v>0.51000003400000005</v>
      </c>
      <c r="AC496" s="83">
        <f t="shared" si="278"/>
        <v>1.2602866690000001</v>
      </c>
      <c r="AU496" s="103"/>
    </row>
    <row r="497" spans="6:47">
      <c r="F497" s="82">
        <v>705</v>
      </c>
      <c r="G497" s="78">
        <f>Inputs!C496</f>
        <v>0.22999676999999999</v>
      </c>
      <c r="H497" s="78">
        <f>Inputs!D496</f>
        <v>0</v>
      </c>
      <c r="I497" s="78">
        <f>Inputs!E496</f>
        <v>0.96598667000000005</v>
      </c>
      <c r="J497" s="78">
        <f>Inputs!F496</f>
        <v>0</v>
      </c>
      <c r="K497" s="78">
        <f>Inputs!G496</f>
        <v>0</v>
      </c>
      <c r="L497" s="78">
        <f t="shared" si="268"/>
        <v>0</v>
      </c>
      <c r="M497" s="78">
        <f>Inputs!H496</f>
        <v>39.207079999999998</v>
      </c>
      <c r="N497" s="78">
        <f>Inputs!I496</f>
        <v>0.91891590000000001</v>
      </c>
      <c r="O497" s="78">
        <f>Inputs!J496</f>
        <v>0</v>
      </c>
      <c r="P497" s="83">
        <f>Inputs!K496</f>
        <v>3.0000002000000001</v>
      </c>
      <c r="Q497" s="83">
        <f t="shared" si="267"/>
        <v>44.321979540000001</v>
      </c>
      <c r="R497" s="83"/>
      <c r="S497" s="82">
        <v>692</v>
      </c>
      <c r="T497" s="78">
        <f t="shared" si="269"/>
        <v>2.8749600000000004E-2</v>
      </c>
      <c r="U497" s="78">
        <f t="shared" si="270"/>
        <v>0.31670563099999999</v>
      </c>
      <c r="V497" s="78">
        <f t="shared" si="271"/>
        <v>0</v>
      </c>
      <c r="W497" s="78">
        <f t="shared" si="272"/>
        <v>0</v>
      </c>
      <c r="X497" s="78">
        <f t="shared" si="273"/>
        <v>0</v>
      </c>
      <c r="Y497" s="78">
        <f t="shared" si="274"/>
        <v>0</v>
      </c>
      <c r="Z497" s="78">
        <f t="shared" si="275"/>
        <v>1.9603541500000002E-2</v>
      </c>
      <c r="AA497" s="78">
        <f t="shared" si="276"/>
        <v>0.36021510000000001</v>
      </c>
      <c r="AB497" s="78">
        <f t="shared" si="277"/>
        <v>0.51000003400000005</v>
      </c>
      <c r="AC497" s="83">
        <f t="shared" si="278"/>
        <v>1.2352739065</v>
      </c>
      <c r="AU497" s="103"/>
    </row>
    <row r="498" spans="6:47">
      <c r="F498" s="82">
        <v>706</v>
      </c>
      <c r="G498" s="78">
        <f>Inputs!C497</f>
        <v>0.22999676999999999</v>
      </c>
      <c r="H498" s="78">
        <f>Inputs!D497</f>
        <v>0</v>
      </c>
      <c r="I498" s="78">
        <f>Inputs!E497</f>
        <v>0.96598667000000005</v>
      </c>
      <c r="J498" s="78">
        <f>Inputs!F497</f>
        <v>0</v>
      </c>
      <c r="K498" s="78">
        <f>Inputs!G497</f>
        <v>0</v>
      </c>
      <c r="L498" s="78">
        <f t="shared" si="268"/>
        <v>0</v>
      </c>
      <c r="M498" s="78">
        <f>Inputs!H497</f>
        <v>2.9405313</v>
      </c>
      <c r="N498" s="78">
        <f>Inputs!I497</f>
        <v>0.91891590000000001</v>
      </c>
      <c r="O498" s="78">
        <f>Inputs!J497</f>
        <v>0</v>
      </c>
      <c r="P498" s="83">
        <f>Inputs!K497</f>
        <v>3.0000002000000001</v>
      </c>
      <c r="Q498" s="83">
        <f t="shared" si="267"/>
        <v>8.0554308399999996</v>
      </c>
      <c r="R498" s="83"/>
      <c r="S498" s="82">
        <v>693</v>
      </c>
      <c r="T498" s="78">
        <f t="shared" si="269"/>
        <v>0.10062360800000002</v>
      </c>
      <c r="U498" s="78">
        <f t="shared" si="270"/>
        <v>0.31670563099999999</v>
      </c>
      <c r="V498" s="78">
        <f t="shared" si="271"/>
        <v>2.3545925999999998E-2</v>
      </c>
      <c r="W498" s="78">
        <f t="shared" si="272"/>
        <v>0</v>
      </c>
      <c r="X498" s="78">
        <f t="shared" si="273"/>
        <v>0</v>
      </c>
      <c r="Y498" s="78">
        <f t="shared" si="274"/>
        <v>0</v>
      </c>
      <c r="Z498" s="78">
        <f t="shared" si="275"/>
        <v>9.8017700000000013E-2</v>
      </c>
      <c r="AA498" s="78">
        <f t="shared" si="276"/>
        <v>0.24014337000000005</v>
      </c>
      <c r="AB498" s="78">
        <f t="shared" si="277"/>
        <v>0.51000003400000005</v>
      </c>
      <c r="AC498" s="83">
        <f t="shared" si="278"/>
        <v>1.2890362690000001</v>
      </c>
      <c r="AU498" s="103"/>
    </row>
    <row r="499" spans="6:47">
      <c r="F499" s="82">
        <v>707</v>
      </c>
      <c r="G499" s="78">
        <f>Inputs!C498</f>
        <v>0.22999676999999999</v>
      </c>
      <c r="H499" s="78">
        <f>Inputs!D498</f>
        <v>0.52899264999999995</v>
      </c>
      <c r="I499" s="78">
        <f>Inputs!E498</f>
        <v>1.2879821</v>
      </c>
      <c r="J499" s="78">
        <f>Inputs!F498</f>
        <v>0</v>
      </c>
      <c r="K499" s="78">
        <f>Inputs!G498</f>
        <v>0</v>
      </c>
      <c r="L499" s="78">
        <f t="shared" si="268"/>
        <v>0</v>
      </c>
      <c r="M499" s="78">
        <f>Inputs!H498</f>
        <v>0</v>
      </c>
      <c r="N499" s="78">
        <f>Inputs!I498</f>
        <v>4.9008849999999997</v>
      </c>
      <c r="O499" s="78">
        <f>Inputs!J498</f>
        <v>0</v>
      </c>
      <c r="P499" s="83">
        <f>Inputs!K498</f>
        <v>3.0000002000000001</v>
      </c>
      <c r="Q499" s="83">
        <f t="shared" si="267"/>
        <v>9.9478567200000008</v>
      </c>
      <c r="R499" s="83"/>
      <c r="S499" s="82">
        <v>694</v>
      </c>
      <c r="T499" s="78">
        <f t="shared" si="269"/>
        <v>7.1874008000000003E-2</v>
      </c>
      <c r="U499" s="78">
        <f t="shared" si="270"/>
        <v>0.38708467899999999</v>
      </c>
      <c r="V499" s="78">
        <f t="shared" si="271"/>
        <v>1.086734934E-2</v>
      </c>
      <c r="W499" s="78">
        <f t="shared" si="272"/>
        <v>0</v>
      </c>
      <c r="X499" s="78">
        <f t="shared" si="273"/>
        <v>0</v>
      </c>
      <c r="Y499" s="78">
        <f t="shared" si="274"/>
        <v>0</v>
      </c>
      <c r="Z499" s="78">
        <f t="shared" si="275"/>
        <v>9.8017700000000013E-2</v>
      </c>
      <c r="AA499" s="78">
        <f t="shared" si="276"/>
        <v>0.24014337000000005</v>
      </c>
      <c r="AB499" s="78">
        <f t="shared" si="277"/>
        <v>0.51000003400000005</v>
      </c>
      <c r="AC499" s="83">
        <f t="shared" si="278"/>
        <v>1.3179871403400001</v>
      </c>
      <c r="AU499" s="103"/>
    </row>
    <row r="500" spans="6:47">
      <c r="F500" s="82">
        <v>708</v>
      </c>
      <c r="G500" s="78">
        <f>Inputs!C499</f>
        <v>0.22999676999999999</v>
      </c>
      <c r="H500" s="78">
        <f>Inputs!D499</f>
        <v>0.52899264999999995</v>
      </c>
      <c r="I500" s="78">
        <f>Inputs!E499</f>
        <v>1.1959834</v>
      </c>
      <c r="J500" s="78">
        <f>Inputs!F499</f>
        <v>0</v>
      </c>
      <c r="K500" s="78">
        <f>Inputs!G499</f>
        <v>0</v>
      </c>
      <c r="L500" s="78">
        <f t="shared" si="268"/>
        <v>0</v>
      </c>
      <c r="M500" s="78">
        <f>Inputs!H499</f>
        <v>0</v>
      </c>
      <c r="N500" s="78">
        <f>Inputs!I499</f>
        <v>0.91891590000000001</v>
      </c>
      <c r="O500" s="78">
        <f>Inputs!J499</f>
        <v>0</v>
      </c>
      <c r="P500" s="83">
        <f>Inputs!K499</f>
        <v>3.0000002000000001</v>
      </c>
      <c r="Q500" s="83">
        <f t="shared" si="267"/>
        <v>5.8738889200000006</v>
      </c>
      <c r="R500" s="83"/>
      <c r="S500" s="82">
        <v>695</v>
      </c>
      <c r="T500" s="78">
        <f t="shared" si="269"/>
        <v>2.8749600000000004E-2</v>
      </c>
      <c r="U500" s="78">
        <f t="shared" si="270"/>
        <v>0.38708467899999999</v>
      </c>
      <c r="V500" s="78">
        <f t="shared" si="271"/>
        <v>1.086734934E-2</v>
      </c>
      <c r="W500" s="78">
        <f t="shared" si="272"/>
        <v>0</v>
      </c>
      <c r="X500" s="78">
        <f t="shared" si="273"/>
        <v>0</v>
      </c>
      <c r="Y500" s="78">
        <f t="shared" si="274"/>
        <v>0</v>
      </c>
      <c r="Z500" s="78">
        <f t="shared" si="275"/>
        <v>1.9603541500000002E-2</v>
      </c>
      <c r="AA500" s="78">
        <f t="shared" si="276"/>
        <v>0.12007169000000002</v>
      </c>
      <c r="AB500" s="78">
        <f t="shared" si="277"/>
        <v>0.51000003400000005</v>
      </c>
      <c r="AC500" s="83">
        <f t="shared" si="278"/>
        <v>1.07637689384</v>
      </c>
      <c r="AU500" s="103"/>
    </row>
    <row r="501" spans="6:47">
      <c r="F501" s="82">
        <v>709</v>
      </c>
      <c r="G501" s="78">
        <f>Inputs!C500</f>
        <v>0.22999676999999999</v>
      </c>
      <c r="H501" s="78">
        <f>Inputs!D500</f>
        <v>0.52899264999999995</v>
      </c>
      <c r="I501" s="78">
        <f>Inputs!E500</f>
        <v>1.2879821</v>
      </c>
      <c r="J501" s="78">
        <f>Inputs!F500</f>
        <v>0</v>
      </c>
      <c r="K501" s="78">
        <f>Inputs!G500</f>
        <v>0</v>
      </c>
      <c r="L501" s="78">
        <f t="shared" si="268"/>
        <v>0</v>
      </c>
      <c r="M501" s="78">
        <f>Inputs!H500</f>
        <v>0</v>
      </c>
      <c r="N501" s="78">
        <f>Inputs!I500</f>
        <v>4.9008849999999997</v>
      </c>
      <c r="O501" s="78">
        <f>Inputs!J500</f>
        <v>0</v>
      </c>
      <c r="P501" s="83">
        <f>Inputs!K500</f>
        <v>3.0000002000000001</v>
      </c>
      <c r="Q501" s="83">
        <f t="shared" si="267"/>
        <v>9.9478567200000008</v>
      </c>
      <c r="R501" s="83"/>
      <c r="S501" s="82">
        <v>696</v>
      </c>
      <c r="T501" s="78">
        <f t="shared" si="269"/>
        <v>0.51749279999999998</v>
      </c>
      <c r="U501" s="78">
        <f t="shared" si="270"/>
        <v>0.21040396800000005</v>
      </c>
      <c r="V501" s="78">
        <f t="shared" si="271"/>
        <v>6.2099139599999997E-3</v>
      </c>
      <c r="W501" s="78">
        <f t="shared" si="272"/>
        <v>4.8418468799999998E-6</v>
      </c>
      <c r="X501" s="78">
        <f t="shared" si="273"/>
        <v>4.594580200000001E-3</v>
      </c>
      <c r="Y501" s="78">
        <f t="shared" si="274"/>
        <v>0</v>
      </c>
      <c r="Z501" s="78">
        <f t="shared" si="275"/>
        <v>0</v>
      </c>
      <c r="AA501" s="78">
        <f t="shared" si="276"/>
        <v>0.10210179</v>
      </c>
      <c r="AB501" s="78">
        <f t="shared" si="277"/>
        <v>0.51000003400000005</v>
      </c>
      <c r="AC501" s="83">
        <f t="shared" si="278"/>
        <v>1.3508079280068801</v>
      </c>
      <c r="AU501" s="103"/>
    </row>
    <row r="502" spans="6:47">
      <c r="F502" s="82">
        <v>710</v>
      </c>
      <c r="G502" s="78">
        <f>Inputs!C501</f>
        <v>0.22999676999999999</v>
      </c>
      <c r="H502" s="78">
        <f>Inputs!D501</f>
        <v>1.5869783</v>
      </c>
      <c r="I502" s="78">
        <f>Inputs!E501</f>
        <v>1.4489801</v>
      </c>
      <c r="J502" s="78">
        <f>Inputs!F501</f>
        <v>6.3292110000000004E-6</v>
      </c>
      <c r="K502" s="78">
        <f>Inputs!G501</f>
        <v>0.10210176</v>
      </c>
      <c r="L502" s="78">
        <f t="shared" si="268"/>
        <v>1.0220302737600001E-3</v>
      </c>
      <c r="M502" s="78">
        <f>Inputs!H501</f>
        <v>0.45741594000000002</v>
      </c>
      <c r="N502" s="78">
        <f>Inputs!I501</f>
        <v>3.6756636999999999</v>
      </c>
      <c r="O502" s="78">
        <f>Inputs!J501</f>
        <v>0.20420356000000001</v>
      </c>
      <c r="P502" s="83">
        <f>Inputs!K501</f>
        <v>3.0000002000000001</v>
      </c>
      <c r="Q502" s="83">
        <f t="shared" si="267"/>
        <v>10.705346659211001</v>
      </c>
      <c r="R502" s="83"/>
      <c r="S502" s="82">
        <v>697</v>
      </c>
      <c r="T502" s="78">
        <f t="shared" si="269"/>
        <v>0.49679310399999999</v>
      </c>
      <c r="U502" s="78">
        <f t="shared" si="270"/>
        <v>0.24046170200000005</v>
      </c>
      <c r="V502" s="78">
        <f t="shared" si="271"/>
        <v>6.5980331999999997E-3</v>
      </c>
      <c r="W502" s="78">
        <f t="shared" si="272"/>
        <v>4.5570320000000006E-6</v>
      </c>
      <c r="X502" s="78">
        <f t="shared" si="273"/>
        <v>4.5945795999999999E-3</v>
      </c>
      <c r="Y502" s="78">
        <f t="shared" si="274"/>
        <v>0</v>
      </c>
      <c r="Z502" s="78">
        <f t="shared" si="275"/>
        <v>0</v>
      </c>
      <c r="AA502" s="78">
        <f t="shared" si="276"/>
        <v>0</v>
      </c>
      <c r="AB502" s="78">
        <f t="shared" si="277"/>
        <v>0.51000003400000005</v>
      </c>
      <c r="AC502" s="83">
        <f t="shared" si="278"/>
        <v>1.258452009832</v>
      </c>
      <c r="AU502" s="103"/>
    </row>
    <row r="503" spans="6:47">
      <c r="F503" s="82">
        <v>711</v>
      </c>
      <c r="G503" s="78">
        <f>Inputs!C502</f>
        <v>0.22999676999999999</v>
      </c>
      <c r="H503" s="78">
        <f>Inputs!D502</f>
        <v>0.22999681999999999</v>
      </c>
      <c r="I503" s="78">
        <f>Inputs!E502</f>
        <v>1.9319732999999999</v>
      </c>
      <c r="J503" s="78">
        <f>Inputs!F502</f>
        <v>0</v>
      </c>
      <c r="K503" s="78">
        <f>Inputs!G502</f>
        <v>0</v>
      </c>
      <c r="L503" s="78">
        <f t="shared" si="268"/>
        <v>0</v>
      </c>
      <c r="M503" s="78">
        <f>Inputs!H502</f>
        <v>0</v>
      </c>
      <c r="N503" s="78">
        <f>Inputs!I502</f>
        <v>0</v>
      </c>
      <c r="O503" s="78">
        <f>Inputs!J502</f>
        <v>0.20420358</v>
      </c>
      <c r="P503" s="83">
        <f>Inputs!K502</f>
        <v>3.0000002000000001</v>
      </c>
      <c r="Q503" s="83">
        <f t="shared" si="267"/>
        <v>5.5961706700000002</v>
      </c>
      <c r="R503" s="83"/>
      <c r="S503" s="82">
        <v>698</v>
      </c>
      <c r="T503" s="78">
        <f t="shared" si="269"/>
        <v>0.77623931200000007</v>
      </c>
      <c r="U503" s="78">
        <f t="shared" si="270"/>
        <v>0.27418497599999997</v>
      </c>
      <c r="V503" s="78">
        <f t="shared" si="271"/>
        <v>1.39723056E-2</v>
      </c>
      <c r="W503" s="78">
        <f t="shared" si="272"/>
        <v>6.379844320000001E-6</v>
      </c>
      <c r="X503" s="78">
        <f t="shared" si="273"/>
        <v>7.3513275000000001E-3</v>
      </c>
      <c r="Y503" s="78">
        <f t="shared" si="274"/>
        <v>4.0840708000000007E-4</v>
      </c>
      <c r="Z503" s="78">
        <f t="shared" si="275"/>
        <v>0</v>
      </c>
      <c r="AA503" s="78">
        <f t="shared" si="276"/>
        <v>5.1050890000000015E-2</v>
      </c>
      <c r="AB503" s="78">
        <f t="shared" si="277"/>
        <v>0.51000003400000005</v>
      </c>
      <c r="AC503" s="83">
        <f t="shared" si="278"/>
        <v>1.63321363202432</v>
      </c>
      <c r="AU503" s="103"/>
    </row>
    <row r="504" spans="6:47">
      <c r="F504" s="82">
        <v>712</v>
      </c>
      <c r="G504" s="78">
        <f>Inputs!C503</f>
        <v>0.70240504000000004</v>
      </c>
      <c r="H504" s="78">
        <f>Inputs!D503</f>
        <v>2.3640015000000001</v>
      </c>
      <c r="I504" s="78">
        <f>Inputs!E503</f>
        <v>5.4754928000000001E-2</v>
      </c>
      <c r="J504" s="78">
        <f>Inputs!F503</f>
        <v>1.26831455E-5</v>
      </c>
      <c r="K504" s="78">
        <f>Inputs!G503</f>
        <v>0.17229673000000001</v>
      </c>
      <c r="L504" s="78">
        <f t="shared" si="268"/>
        <v>1.7249966032800003E-3</v>
      </c>
      <c r="M504" s="78">
        <f>Inputs!H503</f>
        <v>1.6336283E-2</v>
      </c>
      <c r="N504" s="78">
        <f>Inputs!I503</f>
        <v>0</v>
      </c>
      <c r="O504" s="78">
        <f>Inputs!J503</f>
        <v>0</v>
      </c>
      <c r="P504" s="83">
        <f>Inputs!K503</f>
        <v>0.5</v>
      </c>
      <c r="Q504" s="83">
        <f t="shared" si="267"/>
        <v>3.8098071641454996</v>
      </c>
      <c r="R504" s="83"/>
      <c r="S504" s="82">
        <v>699</v>
      </c>
      <c r="T504" s="78">
        <f t="shared" si="269"/>
        <v>0.57499206400000002</v>
      </c>
      <c r="U504" s="78">
        <f t="shared" si="270"/>
        <v>0.12707323710000001</v>
      </c>
      <c r="V504" s="78">
        <f t="shared" si="271"/>
        <v>6.9861528000000001E-3</v>
      </c>
      <c r="W504" s="78">
        <f t="shared" si="272"/>
        <v>0</v>
      </c>
      <c r="X504" s="78">
        <f t="shared" si="273"/>
        <v>0</v>
      </c>
      <c r="Y504" s="78">
        <f t="shared" si="274"/>
        <v>0</v>
      </c>
      <c r="Z504" s="78">
        <f t="shared" si="275"/>
        <v>0</v>
      </c>
      <c r="AA504" s="78">
        <f t="shared" si="276"/>
        <v>2.0420356000000001E-2</v>
      </c>
      <c r="AB504" s="78">
        <f t="shared" si="277"/>
        <v>0.51000003400000005</v>
      </c>
      <c r="AC504" s="83">
        <f t="shared" si="278"/>
        <v>1.2394718439000001</v>
      </c>
      <c r="AU504" s="103"/>
    </row>
    <row r="505" spans="6:47">
      <c r="F505" s="82">
        <v>713</v>
      </c>
      <c r="G505" s="78">
        <f>Inputs!C504</f>
        <v>0.70240504000000004</v>
      </c>
      <c r="H505" s="78">
        <f>Inputs!D504</f>
        <v>2.3640015000000001</v>
      </c>
      <c r="I505" s="78">
        <f>Inputs!E504</f>
        <v>5.4754928000000001E-2</v>
      </c>
      <c r="J505" s="78">
        <f>Inputs!F504</f>
        <v>1.26831455E-5</v>
      </c>
      <c r="K505" s="78">
        <f>Inputs!G504</f>
        <v>0.17229673000000001</v>
      </c>
      <c r="L505" s="78">
        <f t="shared" si="268"/>
        <v>1.7249966032800003E-3</v>
      </c>
      <c r="M505" s="78">
        <f>Inputs!H504</f>
        <v>1.6336283E-2</v>
      </c>
      <c r="N505" s="78">
        <f>Inputs!I504</f>
        <v>0</v>
      </c>
      <c r="O505" s="78">
        <f>Inputs!J504</f>
        <v>0</v>
      </c>
      <c r="P505" s="83">
        <f>Inputs!K504</f>
        <v>0.5</v>
      </c>
      <c r="Q505" s="83">
        <f t="shared" si="267"/>
        <v>3.8098071641454996</v>
      </c>
      <c r="R505" s="83"/>
      <c r="S505" s="82">
        <v>700</v>
      </c>
      <c r="T505" s="78">
        <f t="shared" si="269"/>
        <v>0.60719158400000006</v>
      </c>
      <c r="U505" s="78">
        <f t="shared" si="270"/>
        <v>8.7973781100000023E-2</v>
      </c>
      <c r="V505" s="78">
        <f t="shared" si="271"/>
        <v>5.0455553400000006E-3</v>
      </c>
      <c r="W505" s="78">
        <f t="shared" si="272"/>
        <v>0</v>
      </c>
      <c r="X505" s="78">
        <f t="shared" si="273"/>
        <v>0</v>
      </c>
      <c r="Y505" s="78">
        <f t="shared" si="274"/>
        <v>0</v>
      </c>
      <c r="Z505" s="78">
        <f t="shared" si="275"/>
        <v>0</v>
      </c>
      <c r="AA505" s="78">
        <f t="shared" si="276"/>
        <v>2.9405308000000005E-2</v>
      </c>
      <c r="AB505" s="78">
        <f t="shared" si="277"/>
        <v>8.500000000000002E-2</v>
      </c>
      <c r="AC505" s="83">
        <f t="shared" si="278"/>
        <v>0.81461622844000003</v>
      </c>
      <c r="AU505" s="103"/>
    </row>
    <row r="506" spans="6:47">
      <c r="F506" s="82">
        <v>714</v>
      </c>
      <c r="G506" s="78">
        <f>Inputs!C505</f>
        <v>1.4048101</v>
      </c>
      <c r="H506" s="78">
        <f>Inputs!D505</f>
        <v>2.7580016000000001</v>
      </c>
      <c r="I506" s="78">
        <f>Inputs!E505</f>
        <v>5.4754928000000001E-2</v>
      </c>
      <c r="J506" s="78">
        <f>Inputs!F505</f>
        <v>1.26831455E-5</v>
      </c>
      <c r="K506" s="78">
        <f>Inputs!G505</f>
        <v>0.17229673000000001</v>
      </c>
      <c r="L506" s="78">
        <f t="shared" si="268"/>
        <v>1.7249966032800003E-3</v>
      </c>
      <c r="M506" s="78">
        <f>Inputs!H505</f>
        <v>8.1681414999999993E-2</v>
      </c>
      <c r="N506" s="78">
        <f>Inputs!I505</f>
        <v>0.34459347000000001</v>
      </c>
      <c r="O506" s="78">
        <f>Inputs!J505</f>
        <v>0</v>
      </c>
      <c r="P506" s="83">
        <f>Inputs!K505</f>
        <v>0.5</v>
      </c>
      <c r="Q506" s="83">
        <f t="shared" si="267"/>
        <v>5.3161509261455011</v>
      </c>
      <c r="R506" s="83"/>
      <c r="S506" s="82">
        <v>701</v>
      </c>
      <c r="T506" s="78">
        <f t="shared" si="269"/>
        <v>0.60719158400000006</v>
      </c>
      <c r="U506" s="78">
        <f t="shared" si="270"/>
        <v>8.7973781100000023E-2</v>
      </c>
      <c r="V506" s="78">
        <f t="shared" si="271"/>
        <v>5.0455553400000006E-3</v>
      </c>
      <c r="W506" s="78">
        <f t="shared" si="272"/>
        <v>0</v>
      </c>
      <c r="X506" s="78">
        <f t="shared" si="273"/>
        <v>0</v>
      </c>
      <c r="Y506" s="78">
        <f t="shared" si="274"/>
        <v>0</v>
      </c>
      <c r="Z506" s="78">
        <f t="shared" si="275"/>
        <v>2.2972901000000004E-2</v>
      </c>
      <c r="AA506" s="78">
        <f t="shared" si="276"/>
        <v>2.9405308000000005E-2</v>
      </c>
      <c r="AB506" s="78">
        <f t="shared" si="277"/>
        <v>8.500000000000002E-2</v>
      </c>
      <c r="AC506" s="83">
        <f t="shared" si="278"/>
        <v>0.83758912943999997</v>
      </c>
      <c r="AU506" s="103"/>
    </row>
    <row r="507" spans="6:47">
      <c r="F507" s="82">
        <v>715</v>
      </c>
      <c r="G507" s="78">
        <f>Inputs!C506</f>
        <v>2.1072153999999998</v>
      </c>
      <c r="H507" s="78">
        <f>Inputs!D506</f>
        <v>0.3283335</v>
      </c>
      <c r="I507" s="78">
        <f>Inputs!E506</f>
        <v>2.7377464000000001E-2</v>
      </c>
      <c r="J507" s="78">
        <f>Inputs!F506</f>
        <v>0</v>
      </c>
      <c r="K507" s="78">
        <f>Inputs!G506</f>
        <v>0</v>
      </c>
      <c r="L507" s="78">
        <f t="shared" si="268"/>
        <v>0</v>
      </c>
      <c r="M507" s="78">
        <f>Inputs!H506</f>
        <v>0</v>
      </c>
      <c r="N507" s="78">
        <f>Inputs!I506</f>
        <v>0.58810620000000002</v>
      </c>
      <c r="O507" s="78">
        <f>Inputs!J506</f>
        <v>0</v>
      </c>
      <c r="P507" s="83">
        <f>Inputs!K506</f>
        <v>3.0000002000000001</v>
      </c>
      <c r="Q507" s="83">
        <f t="shared" si="267"/>
        <v>6.0510327640000003</v>
      </c>
      <c r="R507" s="83"/>
      <c r="S507" s="82">
        <v>702</v>
      </c>
      <c r="T507" s="78">
        <f t="shared" si="269"/>
        <v>1.0947849600000001</v>
      </c>
      <c r="U507" s="78">
        <f t="shared" si="270"/>
        <v>0.234596736</v>
      </c>
      <c r="V507" s="78">
        <f t="shared" si="271"/>
        <v>7.6847688000000009E-3</v>
      </c>
      <c r="W507" s="78">
        <f t="shared" si="272"/>
        <v>1.7468625600000002E-5</v>
      </c>
      <c r="X507" s="78">
        <f t="shared" si="273"/>
        <v>2.0420356000000004E-2</v>
      </c>
      <c r="Y507" s="78">
        <f t="shared" si="274"/>
        <v>2.2972897000000003E-3</v>
      </c>
      <c r="Z507" s="78">
        <f t="shared" si="275"/>
        <v>0</v>
      </c>
      <c r="AA507" s="78">
        <f t="shared" si="276"/>
        <v>2.2053981E-2</v>
      </c>
      <c r="AB507" s="78">
        <f t="shared" si="277"/>
        <v>6.8000005099999993E-3</v>
      </c>
      <c r="AC507" s="83">
        <f t="shared" si="278"/>
        <v>1.3886555606356001</v>
      </c>
      <c r="AU507" s="103"/>
    </row>
    <row r="508" spans="6:47">
      <c r="F508" s="82">
        <v>716</v>
      </c>
      <c r="G508" s="78">
        <f>Inputs!C507</f>
        <v>2.1072153999999998</v>
      </c>
      <c r="H508" s="78">
        <f>Inputs!D507</f>
        <v>0.3283335</v>
      </c>
      <c r="I508" s="78">
        <f>Inputs!E507</f>
        <v>2.7377464000000001E-2</v>
      </c>
      <c r="J508" s="78">
        <f>Inputs!F507</f>
        <v>0</v>
      </c>
      <c r="K508" s="78">
        <f>Inputs!G507</f>
        <v>0</v>
      </c>
      <c r="L508" s="78">
        <f t="shared" si="268"/>
        <v>0</v>
      </c>
      <c r="M508" s="78">
        <f>Inputs!H507</f>
        <v>0</v>
      </c>
      <c r="N508" s="78">
        <f>Inputs!I507</f>
        <v>0.58810620000000002</v>
      </c>
      <c r="O508" s="78">
        <f>Inputs!J507</f>
        <v>0</v>
      </c>
      <c r="P508" s="83">
        <f>Inputs!K507</f>
        <v>3.0000002000000001</v>
      </c>
      <c r="Q508" s="83">
        <f t="shared" si="267"/>
        <v>6.0510327640000003</v>
      </c>
      <c r="R508" s="83"/>
      <c r="S508" s="82">
        <v>703</v>
      </c>
      <c r="T508" s="78">
        <f t="shared" si="269"/>
        <v>1.5455785599999998</v>
      </c>
      <c r="U508" s="78">
        <f t="shared" si="270"/>
        <v>0.39099459400000003</v>
      </c>
      <c r="V508" s="78">
        <f t="shared" si="271"/>
        <v>1.1177844480000001E-2</v>
      </c>
      <c r="W508" s="78">
        <f t="shared" si="272"/>
        <v>0</v>
      </c>
      <c r="X508" s="78">
        <f t="shared" si="273"/>
        <v>0</v>
      </c>
      <c r="Y508" s="78">
        <f t="shared" si="274"/>
        <v>2.2972897000000003E-3</v>
      </c>
      <c r="Z508" s="78">
        <f t="shared" si="275"/>
        <v>8.2702430000000021E-2</v>
      </c>
      <c r="AA508" s="78">
        <f t="shared" si="276"/>
        <v>5.881061600000001E-2</v>
      </c>
      <c r="AB508" s="78">
        <f t="shared" si="277"/>
        <v>0.51000003400000005</v>
      </c>
      <c r="AC508" s="83">
        <f t="shared" si="278"/>
        <v>2.6015613681800001</v>
      </c>
      <c r="AU508" s="103"/>
    </row>
    <row r="509" spans="6:47">
      <c r="F509" s="82">
        <v>717</v>
      </c>
      <c r="G509" s="78">
        <f>Inputs!C508</f>
        <v>4.2765035999999998</v>
      </c>
      <c r="H509" s="78">
        <f>Inputs!D508</f>
        <v>0.36655742000000002</v>
      </c>
      <c r="I509" s="78">
        <f>Inputs!E508</f>
        <v>5.4754928000000001E-2</v>
      </c>
      <c r="J509" s="78">
        <f>Inputs!F508</f>
        <v>2.2829658000000001E-5</v>
      </c>
      <c r="K509" s="78">
        <f>Inputs!G508</f>
        <v>0.31013416999999999</v>
      </c>
      <c r="L509" s="78">
        <f t="shared" si="268"/>
        <v>3.1049944452800002E-3</v>
      </c>
      <c r="M509" s="78">
        <f>Inputs!H508</f>
        <v>4.0840708000000003E-2</v>
      </c>
      <c r="N509" s="78">
        <f>Inputs!I508</f>
        <v>1.4702656000000001</v>
      </c>
      <c r="O509" s="78">
        <f>Inputs!J508</f>
        <v>0.29405310000000001</v>
      </c>
      <c r="P509" s="83">
        <f>Inputs!K508</f>
        <v>3.0000002000000001</v>
      </c>
      <c r="Q509" s="83">
        <f t="shared" si="267"/>
        <v>9.8131325556580009</v>
      </c>
      <c r="R509" s="83"/>
      <c r="S509" s="82">
        <v>704</v>
      </c>
      <c r="T509" s="78">
        <f t="shared" si="269"/>
        <v>0.82108863999999993</v>
      </c>
      <c r="U509" s="78">
        <f t="shared" si="270"/>
        <v>0.15639784100000001</v>
      </c>
      <c r="V509" s="78">
        <f t="shared" si="271"/>
        <v>5.1231787200000005E-3</v>
      </c>
      <c r="W509" s="78">
        <f t="shared" si="272"/>
        <v>3.49372448E-6</v>
      </c>
      <c r="X509" s="78">
        <f t="shared" si="273"/>
        <v>4.0840712E-3</v>
      </c>
      <c r="Y509" s="78">
        <f t="shared" si="274"/>
        <v>1.1486448000000002E-3</v>
      </c>
      <c r="Z509" s="78">
        <f t="shared" si="275"/>
        <v>7.3513280000000014E-2</v>
      </c>
      <c r="AA509" s="78">
        <f t="shared" si="276"/>
        <v>4.4107962000000001E-2</v>
      </c>
      <c r="AB509" s="78">
        <f t="shared" si="277"/>
        <v>8.500000000000002E-2</v>
      </c>
      <c r="AC509" s="83">
        <f t="shared" si="278"/>
        <v>1.1904671114444798</v>
      </c>
      <c r="AU509" s="103"/>
    </row>
    <row r="510" spans="6:47">
      <c r="F510" s="82">
        <v>718</v>
      </c>
      <c r="G510" s="78">
        <f>Inputs!C509</f>
        <v>4.1507240000000003</v>
      </c>
      <c r="H510" s="78">
        <f>Inputs!D509</f>
        <v>0.48514953</v>
      </c>
      <c r="I510" s="78">
        <f>Inputs!E509</f>
        <v>4.5999363000000001E-2</v>
      </c>
      <c r="J510" s="78">
        <f>Inputs!F509</f>
        <v>0</v>
      </c>
      <c r="K510" s="78">
        <f>Inputs!G509</f>
        <v>0</v>
      </c>
      <c r="L510" s="78">
        <f t="shared" si="268"/>
        <v>0</v>
      </c>
      <c r="M510" s="78">
        <f>Inputs!H509</f>
        <v>0</v>
      </c>
      <c r="N510" s="78">
        <f>Inputs!I509</f>
        <v>0.58810620000000002</v>
      </c>
      <c r="O510" s="78">
        <f>Inputs!J509</f>
        <v>0</v>
      </c>
      <c r="P510" s="83">
        <f>Inputs!K509</f>
        <v>3.0000002000000001</v>
      </c>
      <c r="Q510" s="83">
        <f t="shared" si="267"/>
        <v>8.2699792930000005</v>
      </c>
      <c r="R510" s="83"/>
      <c r="S510" s="82">
        <v>705</v>
      </c>
      <c r="T510" s="78">
        <f t="shared" si="269"/>
        <v>3.6799483200000004E-2</v>
      </c>
      <c r="U510" s="78">
        <f t="shared" si="270"/>
        <v>0</v>
      </c>
      <c r="V510" s="78">
        <f t="shared" si="271"/>
        <v>0.17387760060000002</v>
      </c>
      <c r="W510" s="78">
        <f t="shared" si="272"/>
        <v>0</v>
      </c>
      <c r="X510" s="78">
        <f t="shared" si="273"/>
        <v>0</v>
      </c>
      <c r="Y510" s="78">
        <f t="shared" si="274"/>
        <v>0.3920708</v>
      </c>
      <c r="Z510" s="78">
        <f t="shared" si="275"/>
        <v>4.5945794999999998E-2</v>
      </c>
      <c r="AA510" s="78">
        <f t="shared" si="276"/>
        <v>0</v>
      </c>
      <c r="AB510" s="78">
        <f t="shared" si="277"/>
        <v>0.51000003400000005</v>
      </c>
      <c r="AC510" s="83">
        <f t="shared" si="278"/>
        <v>1.1586937127999999</v>
      </c>
      <c r="AU510" s="103"/>
    </row>
    <row r="511" spans="6:47">
      <c r="F511" s="82">
        <v>719</v>
      </c>
      <c r="G511" s="78">
        <f>Inputs!C510</f>
        <v>9.7748650000000001</v>
      </c>
      <c r="H511" s="78">
        <f>Inputs!D510</f>
        <v>0.36655742000000002</v>
      </c>
      <c r="I511" s="78">
        <f>Inputs!E510</f>
        <v>0</v>
      </c>
      <c r="J511" s="78">
        <f>Inputs!F510</f>
        <v>7.6098862999999996E-6</v>
      </c>
      <c r="K511" s="78">
        <f>Inputs!G510</f>
        <v>0.10337803</v>
      </c>
      <c r="L511" s="78">
        <f t="shared" si="268"/>
        <v>1.0349978818079998E-3</v>
      </c>
      <c r="M511" s="78">
        <f>Inputs!H510</f>
        <v>0.1378374</v>
      </c>
      <c r="N511" s="78">
        <f>Inputs!I510</f>
        <v>1.4702656000000001</v>
      </c>
      <c r="O511" s="78">
        <f>Inputs!J510</f>
        <v>0.52276104999999995</v>
      </c>
      <c r="P511" s="83">
        <f>Inputs!K510</f>
        <v>0.5</v>
      </c>
      <c r="Q511" s="83">
        <f t="shared" si="267"/>
        <v>12.875672109886299</v>
      </c>
      <c r="R511" s="83"/>
      <c r="S511" s="82">
        <v>706</v>
      </c>
      <c r="T511" s="78">
        <f t="shared" si="269"/>
        <v>3.6799483200000004E-2</v>
      </c>
      <c r="U511" s="78">
        <f t="shared" si="270"/>
        <v>0</v>
      </c>
      <c r="V511" s="78">
        <f t="shared" si="271"/>
        <v>0.17387760060000002</v>
      </c>
      <c r="W511" s="78">
        <f t="shared" si="272"/>
        <v>0</v>
      </c>
      <c r="X511" s="78">
        <f t="shared" si="273"/>
        <v>0</v>
      </c>
      <c r="Y511" s="78">
        <f t="shared" si="274"/>
        <v>2.9405312999999999E-2</v>
      </c>
      <c r="Z511" s="78">
        <f t="shared" si="275"/>
        <v>4.5945794999999998E-2</v>
      </c>
      <c r="AA511" s="78">
        <f t="shared" si="276"/>
        <v>0</v>
      </c>
      <c r="AB511" s="78">
        <f t="shared" si="277"/>
        <v>0.51000003400000005</v>
      </c>
      <c r="AC511" s="83">
        <f t="shared" si="278"/>
        <v>0.79602822579999999</v>
      </c>
      <c r="AU511" s="103"/>
    </row>
    <row r="512" spans="6:47">
      <c r="F512" s="82">
        <v>720</v>
      </c>
      <c r="G512" s="78">
        <f>Inputs!C511</f>
        <v>0.20699711000000001</v>
      </c>
      <c r="H512" s="78">
        <f>Inputs!D511</f>
        <v>0</v>
      </c>
      <c r="I512" s="78">
        <f>Inputs!E511</f>
        <v>1.0263608</v>
      </c>
      <c r="J512" s="78">
        <f>Inputs!F511</f>
        <v>0</v>
      </c>
      <c r="K512" s="78">
        <f>Inputs!G511</f>
        <v>0</v>
      </c>
      <c r="L512" s="78">
        <f t="shared" si="268"/>
        <v>0</v>
      </c>
      <c r="M512" s="78">
        <f>Inputs!H511</f>
        <v>3.2672563000000001</v>
      </c>
      <c r="N512" s="78">
        <f>Inputs!I511</f>
        <v>1.8010752999999999</v>
      </c>
      <c r="O512" s="78">
        <f>Inputs!J511</f>
        <v>0</v>
      </c>
      <c r="P512" s="83">
        <f>Inputs!K511</f>
        <v>3.0000002000000001</v>
      </c>
      <c r="Q512" s="83">
        <f t="shared" si="267"/>
        <v>9.3016897099999998</v>
      </c>
      <c r="R512" s="83"/>
      <c r="S512" s="82">
        <v>707</v>
      </c>
      <c r="T512" s="78">
        <f t="shared" si="269"/>
        <v>3.6799483200000004E-2</v>
      </c>
      <c r="U512" s="78">
        <f t="shared" si="270"/>
        <v>8.9928750500000001E-2</v>
      </c>
      <c r="V512" s="78">
        <f t="shared" si="271"/>
        <v>0.23183677799999997</v>
      </c>
      <c r="W512" s="78">
        <f t="shared" si="272"/>
        <v>0</v>
      </c>
      <c r="X512" s="78">
        <f t="shared" si="273"/>
        <v>0</v>
      </c>
      <c r="Y512" s="78">
        <f t="shared" si="274"/>
        <v>0</v>
      </c>
      <c r="Z512" s="78">
        <f t="shared" si="275"/>
        <v>0.24504425000000002</v>
      </c>
      <c r="AA512" s="78">
        <f t="shared" si="276"/>
        <v>0</v>
      </c>
      <c r="AB512" s="78">
        <f t="shared" si="277"/>
        <v>0.51000003400000005</v>
      </c>
      <c r="AC512" s="83">
        <f t="shared" si="278"/>
        <v>1.1136092956999999</v>
      </c>
      <c r="AU512" s="103"/>
    </row>
    <row r="513" spans="6:47">
      <c r="F513" s="82">
        <v>721</v>
      </c>
      <c r="G513" s="78">
        <f>Inputs!C512</f>
        <v>0.20699711000000001</v>
      </c>
      <c r="H513" s="78">
        <f>Inputs!D512</f>
        <v>3.9846944999999998</v>
      </c>
      <c r="I513" s="78">
        <f>Inputs!E512</f>
        <v>7.3311490000000007E-2</v>
      </c>
      <c r="J513" s="78">
        <f>Inputs!F512</f>
        <v>0</v>
      </c>
      <c r="K513" s="78">
        <f>Inputs!G512</f>
        <v>0</v>
      </c>
      <c r="L513" s="78">
        <f t="shared" si="268"/>
        <v>0</v>
      </c>
      <c r="M513" s="78">
        <f>Inputs!H512</f>
        <v>0</v>
      </c>
      <c r="N513" s="78">
        <f>Inputs!I512</f>
        <v>0.81681409999999999</v>
      </c>
      <c r="O513" s="78">
        <f>Inputs!J512</f>
        <v>0.80047789999999996</v>
      </c>
      <c r="P513" s="83">
        <f>Inputs!K512</f>
        <v>3.0000002000000001</v>
      </c>
      <c r="Q513" s="83">
        <f t="shared" si="267"/>
        <v>8.8822952999999991</v>
      </c>
      <c r="R513" s="83"/>
      <c r="S513" s="82">
        <v>708</v>
      </c>
      <c r="T513" s="78">
        <f t="shared" si="269"/>
        <v>3.6799483200000004E-2</v>
      </c>
      <c r="U513" s="78">
        <f t="shared" si="270"/>
        <v>8.9928750500000001E-2</v>
      </c>
      <c r="V513" s="78">
        <f t="shared" si="271"/>
        <v>0.21527701200000002</v>
      </c>
      <c r="W513" s="78">
        <f t="shared" si="272"/>
        <v>0</v>
      </c>
      <c r="X513" s="78">
        <f t="shared" si="273"/>
        <v>0</v>
      </c>
      <c r="Y513" s="78">
        <f t="shared" si="274"/>
        <v>0</v>
      </c>
      <c r="Z513" s="78">
        <f t="shared" si="275"/>
        <v>4.5945794999999998E-2</v>
      </c>
      <c r="AA513" s="78">
        <f t="shared" si="276"/>
        <v>0</v>
      </c>
      <c r="AB513" s="78">
        <f t="shared" si="277"/>
        <v>0.51000003400000005</v>
      </c>
      <c r="AC513" s="83">
        <f t="shared" si="278"/>
        <v>0.89795107470000013</v>
      </c>
      <c r="AU513" s="103"/>
    </row>
    <row r="514" spans="6:47">
      <c r="F514" s="82">
        <v>722</v>
      </c>
      <c r="G514" s="78">
        <f>Inputs!C513</f>
        <v>5.9871049999999997</v>
      </c>
      <c r="H514" s="78">
        <f>Inputs!D513</f>
        <v>0.85386320000000004</v>
      </c>
      <c r="I514" s="78">
        <f>Inputs!E513</f>
        <v>2.0124719999999999E-2</v>
      </c>
      <c r="J514" s="78">
        <f>Inputs!F513</f>
        <v>0</v>
      </c>
      <c r="K514" s="78">
        <f>Inputs!G513</f>
        <v>0</v>
      </c>
      <c r="L514" s="78">
        <f t="shared" si="268"/>
        <v>0</v>
      </c>
      <c r="M514" s="78">
        <f>Inputs!H513</f>
        <v>2.756748</v>
      </c>
      <c r="N514" s="78">
        <f>Inputs!I513</f>
        <v>4.5945799999999997</v>
      </c>
      <c r="O514" s="78">
        <f>Inputs!J513</f>
        <v>0.58810620000000002</v>
      </c>
      <c r="P514" s="83">
        <f>Inputs!K513</f>
        <v>3.0000002000000001</v>
      </c>
      <c r="Q514" s="83">
        <f t="shared" si="267"/>
        <v>17.80052732</v>
      </c>
      <c r="R514" s="83"/>
      <c r="S514" s="82">
        <v>709</v>
      </c>
      <c r="T514" s="78">
        <f t="shared" si="269"/>
        <v>3.6799483200000004E-2</v>
      </c>
      <c r="U514" s="78">
        <f t="shared" si="270"/>
        <v>8.9928750500000001E-2</v>
      </c>
      <c r="V514" s="78">
        <f t="shared" si="271"/>
        <v>0.23183677799999997</v>
      </c>
      <c r="W514" s="78">
        <f t="shared" si="272"/>
        <v>0</v>
      </c>
      <c r="X514" s="78">
        <f t="shared" si="273"/>
        <v>0</v>
      </c>
      <c r="Y514" s="78">
        <f t="shared" si="274"/>
        <v>0</v>
      </c>
      <c r="Z514" s="78">
        <f t="shared" si="275"/>
        <v>0.24504425000000002</v>
      </c>
      <c r="AA514" s="78">
        <f t="shared" si="276"/>
        <v>0</v>
      </c>
      <c r="AB514" s="78">
        <f t="shared" si="277"/>
        <v>0.51000003400000005</v>
      </c>
      <c r="AC514" s="83">
        <f t="shared" si="278"/>
        <v>1.1136092956999999</v>
      </c>
      <c r="AU514" s="103"/>
    </row>
    <row r="515" spans="6:47">
      <c r="F515" s="82">
        <v>723</v>
      </c>
      <c r="G515" s="78">
        <f>Inputs!C514</f>
        <v>7.6977057000000002</v>
      </c>
      <c r="H515" s="78">
        <f>Inputs!D514</f>
        <v>1.1643589999999999</v>
      </c>
      <c r="I515" s="78">
        <f>Inputs!E514</f>
        <v>5.0311808E-2</v>
      </c>
      <c r="J515" s="78">
        <f>Inputs!F514</f>
        <v>0</v>
      </c>
      <c r="K515" s="78">
        <f>Inputs!G514</f>
        <v>0</v>
      </c>
      <c r="L515" s="78">
        <f t="shared" si="268"/>
        <v>0</v>
      </c>
      <c r="M515" s="78">
        <f>Inputs!H514</f>
        <v>0.5513496</v>
      </c>
      <c r="N515" s="78">
        <f>Inputs!I514</f>
        <v>0</v>
      </c>
      <c r="O515" s="78">
        <f>Inputs!J514</f>
        <v>0.5513496</v>
      </c>
      <c r="P515" s="83">
        <f>Inputs!K514</f>
        <v>3.0000002000000001</v>
      </c>
      <c r="Q515" s="83">
        <f t="shared" ref="Q515:Q578" si="279">SUM(G515,H515,I515,J515,K515,M515,N515,O515,P515)</f>
        <v>13.015075908</v>
      </c>
      <c r="R515" s="83"/>
      <c r="S515" s="82">
        <v>710</v>
      </c>
      <c r="T515" s="78">
        <f t="shared" si="269"/>
        <v>3.6799483200000004E-2</v>
      </c>
      <c r="U515" s="78">
        <f t="shared" si="270"/>
        <v>0.26978631100000006</v>
      </c>
      <c r="V515" s="78">
        <f t="shared" si="271"/>
        <v>0.26081641799999999</v>
      </c>
      <c r="W515" s="78">
        <f t="shared" si="272"/>
        <v>1.0126737600000002E-6</v>
      </c>
      <c r="X515" s="78">
        <f t="shared" si="273"/>
        <v>1.0210176000000001E-3</v>
      </c>
      <c r="Y515" s="78">
        <f t="shared" si="274"/>
        <v>4.5741594000000005E-3</v>
      </c>
      <c r="Z515" s="78">
        <f t="shared" si="275"/>
        <v>0.18378318500000002</v>
      </c>
      <c r="AA515" s="78">
        <f t="shared" si="276"/>
        <v>2.0420356000000001E-2</v>
      </c>
      <c r="AB515" s="78">
        <f t="shared" si="277"/>
        <v>0.51000003400000005</v>
      </c>
      <c r="AC515" s="83">
        <f t="shared" si="278"/>
        <v>1.2872019768737601</v>
      </c>
      <c r="AU515" s="103"/>
    </row>
    <row r="516" spans="6:47">
      <c r="F516" s="82">
        <v>724</v>
      </c>
      <c r="G516" s="78">
        <f>Inputs!C515</f>
        <v>1.0960785</v>
      </c>
      <c r="H516" s="78">
        <f>Inputs!D515</f>
        <v>0</v>
      </c>
      <c r="I516" s="78">
        <f>Inputs!E515</f>
        <v>0.23359052999999999</v>
      </c>
      <c r="J516" s="78">
        <f>Inputs!F515</f>
        <v>0</v>
      </c>
      <c r="K516" s="78">
        <f>Inputs!G515</f>
        <v>0</v>
      </c>
      <c r="L516" s="78">
        <f t="shared" si="268"/>
        <v>0</v>
      </c>
      <c r="M516" s="78">
        <f>Inputs!H515</f>
        <v>0</v>
      </c>
      <c r="N516" s="78">
        <f>Inputs!I515</f>
        <v>0</v>
      </c>
      <c r="O516" s="78">
        <f>Inputs!J515</f>
        <v>0</v>
      </c>
      <c r="P516" s="83">
        <f>Inputs!K515</f>
        <v>3.0000002000000001</v>
      </c>
      <c r="Q516" s="83">
        <f t="shared" si="279"/>
        <v>4.3296692300000004</v>
      </c>
      <c r="R516" s="83"/>
      <c r="S516" s="82">
        <v>711</v>
      </c>
      <c r="T516" s="78">
        <f t="shared" si="269"/>
        <v>3.6799483200000004E-2</v>
      </c>
      <c r="U516" s="78">
        <f t="shared" si="270"/>
        <v>3.9099459400000001E-2</v>
      </c>
      <c r="V516" s="78">
        <f t="shared" si="271"/>
        <v>0.34775519399999999</v>
      </c>
      <c r="W516" s="78">
        <f t="shared" si="272"/>
        <v>0</v>
      </c>
      <c r="X516" s="78">
        <f t="shared" si="273"/>
        <v>0</v>
      </c>
      <c r="Y516" s="78">
        <f t="shared" si="274"/>
        <v>0</v>
      </c>
      <c r="Z516" s="78">
        <f t="shared" si="275"/>
        <v>0</v>
      </c>
      <c r="AA516" s="78">
        <f t="shared" si="276"/>
        <v>2.0420358E-2</v>
      </c>
      <c r="AB516" s="78">
        <f t="shared" si="277"/>
        <v>0.51000003400000005</v>
      </c>
      <c r="AC516" s="83">
        <f t="shared" si="278"/>
        <v>0.95407452860000008</v>
      </c>
      <c r="AU516" s="103"/>
    </row>
    <row r="517" spans="6:47">
      <c r="F517" s="82">
        <v>725</v>
      </c>
      <c r="G517" s="78">
        <f>Inputs!C516</f>
        <v>2.2011409999999998</v>
      </c>
      <c r="H517" s="78">
        <f>Inputs!D516</f>
        <v>0</v>
      </c>
      <c r="I517" s="78">
        <f>Inputs!E516</f>
        <v>1.3081069999999999</v>
      </c>
      <c r="J517" s="78">
        <f>Inputs!F516</f>
        <v>8.5634226E-4</v>
      </c>
      <c r="K517" s="78">
        <f>Inputs!G516</f>
        <v>16.074902000000002</v>
      </c>
      <c r="L517" s="78">
        <f t="shared" si="268"/>
        <v>0.16088603476160002</v>
      </c>
      <c r="M517" s="78">
        <f>Inputs!H516</f>
        <v>0</v>
      </c>
      <c r="N517" s="78">
        <f>Inputs!I516</f>
        <v>26.791505999999998</v>
      </c>
      <c r="O517" s="78">
        <f>Inputs!J516</f>
        <v>4.4107966000000003</v>
      </c>
      <c r="P517" s="83">
        <f>Inputs!K516</f>
        <v>0.5</v>
      </c>
      <c r="Q517" s="83">
        <f t="shared" si="279"/>
        <v>51.287308942259997</v>
      </c>
      <c r="R517" s="83"/>
      <c r="S517" s="82">
        <v>712</v>
      </c>
      <c r="T517" s="78">
        <f t="shared" si="269"/>
        <v>0.11238480640000001</v>
      </c>
      <c r="U517" s="78">
        <f t="shared" si="270"/>
        <v>0.40188025500000008</v>
      </c>
      <c r="V517" s="78">
        <f t="shared" si="271"/>
        <v>9.8558870400000005E-3</v>
      </c>
      <c r="W517" s="78">
        <f t="shared" si="272"/>
        <v>2.0293032800000002E-6</v>
      </c>
      <c r="X517" s="78">
        <f t="shared" si="273"/>
        <v>1.7229673000000003E-3</v>
      </c>
      <c r="Y517" s="78">
        <f t="shared" si="274"/>
        <v>1.6336283E-4</v>
      </c>
      <c r="Z517" s="78">
        <f t="shared" si="275"/>
        <v>0</v>
      </c>
      <c r="AA517" s="78">
        <f t="shared" si="276"/>
        <v>0</v>
      </c>
      <c r="AB517" s="78">
        <f t="shared" si="277"/>
        <v>8.500000000000002E-2</v>
      </c>
      <c r="AC517" s="83">
        <f t="shared" si="278"/>
        <v>0.61100930787327989</v>
      </c>
      <c r="AU517" s="103"/>
    </row>
    <row r="518" spans="6:47">
      <c r="F518" s="82">
        <v>726</v>
      </c>
      <c r="G518" s="78">
        <f>Inputs!C517</f>
        <v>0</v>
      </c>
      <c r="H518" s="78">
        <f>Inputs!D517</f>
        <v>0</v>
      </c>
      <c r="I518" s="78">
        <f>Inputs!E517</f>
        <v>0</v>
      </c>
      <c r="J518" s="78">
        <f>Inputs!F517</f>
        <v>0</v>
      </c>
      <c r="K518" s="78">
        <f>Inputs!G517</f>
        <v>0</v>
      </c>
      <c r="L518" s="78">
        <f t="shared" si="268"/>
        <v>0</v>
      </c>
      <c r="M518" s="78">
        <f>Inputs!H517</f>
        <v>0</v>
      </c>
      <c r="N518" s="78">
        <f>Inputs!I517</f>
        <v>0</v>
      </c>
      <c r="O518" s="78">
        <f>Inputs!J517</f>
        <v>0</v>
      </c>
      <c r="P518" s="83">
        <f>Inputs!K517</f>
        <v>0</v>
      </c>
      <c r="Q518" s="83">
        <f t="shared" si="279"/>
        <v>0</v>
      </c>
      <c r="R518" s="83"/>
      <c r="S518" s="82">
        <v>713</v>
      </c>
      <c r="T518" s="78">
        <f t="shared" si="269"/>
        <v>0.11238480640000001</v>
      </c>
      <c r="U518" s="78">
        <f t="shared" si="270"/>
        <v>0.40188025500000008</v>
      </c>
      <c r="V518" s="78">
        <f t="shared" si="271"/>
        <v>9.8558870400000005E-3</v>
      </c>
      <c r="W518" s="78">
        <f t="shared" si="272"/>
        <v>2.0293032800000002E-6</v>
      </c>
      <c r="X518" s="78">
        <f t="shared" si="273"/>
        <v>1.7229673000000003E-3</v>
      </c>
      <c r="Y518" s="78">
        <f t="shared" si="274"/>
        <v>1.6336283E-4</v>
      </c>
      <c r="Z518" s="78">
        <f t="shared" si="275"/>
        <v>0</v>
      </c>
      <c r="AA518" s="78">
        <f t="shared" si="276"/>
        <v>0</v>
      </c>
      <c r="AB518" s="78">
        <f t="shared" si="277"/>
        <v>8.500000000000002E-2</v>
      </c>
      <c r="AC518" s="83">
        <f t="shared" si="278"/>
        <v>0.61100930787327989</v>
      </c>
      <c r="AU518" s="103"/>
    </row>
    <row r="519" spans="6:47">
      <c r="F519" s="82">
        <v>727</v>
      </c>
      <c r="G519" s="78">
        <f>Inputs!C518</f>
        <v>0</v>
      </c>
      <c r="H519" s="78">
        <f>Inputs!D518</f>
        <v>0</v>
      </c>
      <c r="I519" s="78">
        <f>Inputs!E518</f>
        <v>0</v>
      </c>
      <c r="J519" s="78">
        <f>Inputs!F518</f>
        <v>0</v>
      </c>
      <c r="K519" s="78">
        <f>Inputs!G518</f>
        <v>0</v>
      </c>
      <c r="L519" s="78">
        <f t="shared" si="268"/>
        <v>0</v>
      </c>
      <c r="M519" s="78">
        <f>Inputs!H518</f>
        <v>0</v>
      </c>
      <c r="N519" s="78">
        <f>Inputs!I518</f>
        <v>0</v>
      </c>
      <c r="O519" s="78">
        <f>Inputs!J518</f>
        <v>0</v>
      </c>
      <c r="P519" s="83">
        <f>Inputs!K518</f>
        <v>0</v>
      </c>
      <c r="Q519" s="83">
        <f t="shared" si="279"/>
        <v>0</v>
      </c>
      <c r="R519" s="83"/>
      <c r="S519" s="82">
        <v>714</v>
      </c>
      <c r="T519" s="78">
        <f t="shared" si="269"/>
        <v>0.22476961599999998</v>
      </c>
      <c r="U519" s="78">
        <f t="shared" si="270"/>
        <v>0.46886027200000002</v>
      </c>
      <c r="V519" s="78">
        <f t="shared" si="271"/>
        <v>9.8558870400000005E-3</v>
      </c>
      <c r="W519" s="78">
        <f t="shared" si="272"/>
        <v>2.0293032800000002E-6</v>
      </c>
      <c r="X519" s="78">
        <f t="shared" si="273"/>
        <v>1.7229673000000003E-3</v>
      </c>
      <c r="Y519" s="78">
        <f t="shared" si="274"/>
        <v>8.1681414999999996E-4</v>
      </c>
      <c r="Z519" s="78">
        <f t="shared" si="275"/>
        <v>1.7229673500000001E-2</v>
      </c>
      <c r="AA519" s="78">
        <f t="shared" si="276"/>
        <v>0</v>
      </c>
      <c r="AB519" s="78">
        <f t="shared" si="277"/>
        <v>8.500000000000002E-2</v>
      </c>
      <c r="AC519" s="83">
        <f t="shared" si="278"/>
        <v>0.80825725929327996</v>
      </c>
      <c r="AU519" s="103"/>
    </row>
    <row r="520" spans="6:47">
      <c r="F520" s="82">
        <v>728</v>
      </c>
      <c r="G520" s="78">
        <f>Inputs!C519</f>
        <v>0</v>
      </c>
      <c r="H520" s="78">
        <f>Inputs!D519</f>
        <v>0</v>
      </c>
      <c r="I520" s="78">
        <f>Inputs!E519</f>
        <v>0</v>
      </c>
      <c r="J520" s="78">
        <f>Inputs!F519</f>
        <v>0</v>
      </c>
      <c r="K520" s="78">
        <f>Inputs!G519</f>
        <v>0</v>
      </c>
      <c r="L520" s="78">
        <f t="shared" si="268"/>
        <v>0</v>
      </c>
      <c r="M520" s="78">
        <f>Inputs!H519</f>
        <v>0</v>
      </c>
      <c r="N520" s="78">
        <f>Inputs!I519</f>
        <v>0</v>
      </c>
      <c r="O520" s="78">
        <f>Inputs!J519</f>
        <v>0</v>
      </c>
      <c r="P520" s="83">
        <f>Inputs!K519</f>
        <v>0</v>
      </c>
      <c r="Q520" s="83">
        <f t="shared" si="279"/>
        <v>0</v>
      </c>
      <c r="R520" s="83"/>
      <c r="S520" s="82">
        <v>715</v>
      </c>
      <c r="T520" s="78">
        <f t="shared" si="269"/>
        <v>0.33715446399999999</v>
      </c>
      <c r="U520" s="78">
        <f t="shared" si="270"/>
        <v>5.5816695000000006E-2</v>
      </c>
      <c r="V520" s="78">
        <f t="shared" si="271"/>
        <v>4.9279435200000003E-3</v>
      </c>
      <c r="W520" s="78">
        <f t="shared" si="272"/>
        <v>0</v>
      </c>
      <c r="X520" s="78">
        <f t="shared" si="273"/>
        <v>0</v>
      </c>
      <c r="Y520" s="78">
        <f t="shared" si="274"/>
        <v>0</v>
      </c>
      <c r="Z520" s="78">
        <f t="shared" si="275"/>
        <v>2.9405310000000007E-2</v>
      </c>
      <c r="AA520" s="78">
        <f t="shared" si="276"/>
        <v>0</v>
      </c>
      <c r="AB520" s="78">
        <f t="shared" si="277"/>
        <v>0.51000003400000005</v>
      </c>
      <c r="AC520" s="83">
        <f t="shared" si="278"/>
        <v>0.93730444652</v>
      </c>
      <c r="AU520" s="103"/>
    </row>
    <row r="521" spans="6:47">
      <c r="F521" s="82">
        <v>729</v>
      </c>
      <c r="G521" s="78">
        <f>Inputs!C520</f>
        <v>0</v>
      </c>
      <c r="H521" s="78">
        <f>Inputs!D520</f>
        <v>0</v>
      </c>
      <c r="I521" s="78">
        <f>Inputs!E520</f>
        <v>0</v>
      </c>
      <c r="J521" s="78">
        <f>Inputs!F520</f>
        <v>0</v>
      </c>
      <c r="K521" s="78">
        <f>Inputs!G520</f>
        <v>0</v>
      </c>
      <c r="L521" s="78">
        <f t="shared" ref="L521:L584" si="280">W534+X534</f>
        <v>0</v>
      </c>
      <c r="M521" s="78">
        <f>Inputs!H520</f>
        <v>0</v>
      </c>
      <c r="N521" s="78">
        <f>Inputs!I520</f>
        <v>0</v>
      </c>
      <c r="O521" s="78">
        <f>Inputs!J520</f>
        <v>0</v>
      </c>
      <c r="P521" s="83">
        <f>Inputs!K520</f>
        <v>0</v>
      </c>
      <c r="Q521" s="83">
        <f t="shared" si="279"/>
        <v>0</v>
      </c>
      <c r="R521" s="83"/>
      <c r="S521" s="82">
        <v>716</v>
      </c>
      <c r="T521" s="78">
        <f t="shared" si="269"/>
        <v>0.33715446399999999</v>
      </c>
      <c r="U521" s="78">
        <f t="shared" si="270"/>
        <v>5.5816695000000006E-2</v>
      </c>
      <c r="V521" s="78">
        <f t="shared" si="271"/>
        <v>4.9279435200000003E-3</v>
      </c>
      <c r="W521" s="78">
        <f t="shared" si="272"/>
        <v>0</v>
      </c>
      <c r="X521" s="78">
        <f t="shared" si="273"/>
        <v>0</v>
      </c>
      <c r="Y521" s="78">
        <f t="shared" si="274"/>
        <v>0</v>
      </c>
      <c r="Z521" s="78">
        <f t="shared" si="275"/>
        <v>2.9405310000000007E-2</v>
      </c>
      <c r="AA521" s="78">
        <f t="shared" si="276"/>
        <v>0</v>
      </c>
      <c r="AB521" s="78">
        <f t="shared" si="277"/>
        <v>0.51000003400000005</v>
      </c>
      <c r="AC521" s="83">
        <f t="shared" si="278"/>
        <v>0.93730444652</v>
      </c>
      <c r="AU521" s="103"/>
    </row>
    <row r="522" spans="6:47">
      <c r="F522" s="82">
        <v>730</v>
      </c>
      <c r="G522" s="78">
        <f>Inputs!C521</f>
        <v>0.43124404999999999</v>
      </c>
      <c r="H522" s="78">
        <f>Inputs!D521</f>
        <v>0</v>
      </c>
      <c r="I522" s="78">
        <f>Inputs!E521</f>
        <v>0</v>
      </c>
      <c r="J522" s="78">
        <f>Inputs!F521</f>
        <v>0</v>
      </c>
      <c r="K522" s="78">
        <f>Inputs!G521</f>
        <v>0</v>
      </c>
      <c r="L522" s="78">
        <f t="shared" si="280"/>
        <v>0</v>
      </c>
      <c r="M522" s="78">
        <f>Inputs!H521</f>
        <v>0</v>
      </c>
      <c r="N522" s="78">
        <f>Inputs!I521</f>
        <v>0</v>
      </c>
      <c r="O522" s="78">
        <f>Inputs!J521</f>
        <v>0</v>
      </c>
      <c r="P522" s="83">
        <f>Inputs!K521</f>
        <v>0</v>
      </c>
      <c r="Q522" s="83">
        <f t="shared" si="279"/>
        <v>0.43124404999999999</v>
      </c>
      <c r="R522" s="83"/>
      <c r="S522" s="82">
        <v>717</v>
      </c>
      <c r="T522" s="78">
        <f t="shared" si="269"/>
        <v>0.6842405760000001</v>
      </c>
      <c r="U522" s="78">
        <f t="shared" si="270"/>
        <v>6.2314761400000009E-2</v>
      </c>
      <c r="V522" s="78">
        <f t="shared" si="271"/>
        <v>9.8558870400000005E-3</v>
      </c>
      <c r="W522" s="78">
        <f t="shared" si="272"/>
        <v>3.6527452799999997E-6</v>
      </c>
      <c r="X522" s="78">
        <f t="shared" si="273"/>
        <v>3.1013417000000003E-3</v>
      </c>
      <c r="Y522" s="78">
        <f t="shared" si="274"/>
        <v>4.0840708000000007E-4</v>
      </c>
      <c r="Z522" s="78">
        <f t="shared" si="275"/>
        <v>7.3513280000000014E-2</v>
      </c>
      <c r="AA522" s="78">
        <f t="shared" si="276"/>
        <v>2.9405310000000007E-2</v>
      </c>
      <c r="AB522" s="78">
        <f t="shared" si="277"/>
        <v>0.51000003400000005</v>
      </c>
      <c r="AC522" s="83">
        <f t="shared" si="278"/>
        <v>1.3728432499652801</v>
      </c>
      <c r="AU522" s="103"/>
    </row>
    <row r="523" spans="6:47">
      <c r="F523" s="82">
        <v>731</v>
      </c>
      <c r="G523" s="78">
        <f>Inputs!C522</f>
        <v>1.6994937999999999</v>
      </c>
      <c r="H523" s="78">
        <f>Inputs!D522</f>
        <v>0</v>
      </c>
      <c r="I523" s="78">
        <f>Inputs!E522</f>
        <v>0</v>
      </c>
      <c r="J523" s="78">
        <f>Inputs!F522</f>
        <v>0</v>
      </c>
      <c r="K523" s="78">
        <f>Inputs!G522</f>
        <v>0</v>
      </c>
      <c r="L523" s="78">
        <f t="shared" si="280"/>
        <v>0</v>
      </c>
      <c r="M523" s="78">
        <f>Inputs!H522</f>
        <v>0</v>
      </c>
      <c r="N523" s="78">
        <f>Inputs!I522</f>
        <v>0</v>
      </c>
      <c r="O523" s="78">
        <f>Inputs!J522</f>
        <v>0</v>
      </c>
      <c r="P523" s="83">
        <f>Inputs!K522</f>
        <v>0</v>
      </c>
      <c r="Q523" s="83">
        <f t="shared" si="279"/>
        <v>1.6994937999999999</v>
      </c>
      <c r="R523" s="83"/>
      <c r="S523" s="82">
        <v>718</v>
      </c>
      <c r="T523" s="78">
        <f t="shared" si="269"/>
        <v>0.66411584000000012</v>
      </c>
      <c r="U523" s="78">
        <f t="shared" si="270"/>
        <v>8.2475420100000002E-2</v>
      </c>
      <c r="V523" s="78">
        <f t="shared" si="271"/>
        <v>8.2798853400000011E-3</v>
      </c>
      <c r="W523" s="78">
        <f t="shared" si="272"/>
        <v>0</v>
      </c>
      <c r="X523" s="78">
        <f t="shared" si="273"/>
        <v>0</v>
      </c>
      <c r="Y523" s="78">
        <f t="shared" si="274"/>
        <v>0</v>
      </c>
      <c r="Z523" s="78">
        <f t="shared" si="275"/>
        <v>2.9405310000000007E-2</v>
      </c>
      <c r="AA523" s="78">
        <f t="shared" si="276"/>
        <v>0</v>
      </c>
      <c r="AB523" s="78">
        <f t="shared" si="277"/>
        <v>0.51000003400000005</v>
      </c>
      <c r="AC523" s="83">
        <f t="shared" si="278"/>
        <v>1.2942764894400001</v>
      </c>
      <c r="AU523" s="103"/>
    </row>
    <row r="524" spans="6:47">
      <c r="F524" s="82">
        <v>732</v>
      </c>
      <c r="G524" s="78">
        <f>Inputs!C523</f>
        <v>0</v>
      </c>
      <c r="H524" s="78">
        <f>Inputs!D523</f>
        <v>0</v>
      </c>
      <c r="I524" s="78">
        <f>Inputs!E523</f>
        <v>0</v>
      </c>
      <c r="J524" s="78">
        <f>Inputs!F523</f>
        <v>0</v>
      </c>
      <c r="K524" s="78">
        <f>Inputs!G523</f>
        <v>0</v>
      </c>
      <c r="L524" s="78">
        <f t="shared" si="280"/>
        <v>0</v>
      </c>
      <c r="M524" s="78">
        <f>Inputs!H523</f>
        <v>0</v>
      </c>
      <c r="N524" s="78">
        <f>Inputs!I523</f>
        <v>0</v>
      </c>
      <c r="O524" s="78">
        <f>Inputs!J523</f>
        <v>0</v>
      </c>
      <c r="P524" s="83">
        <f>Inputs!K523</f>
        <v>0</v>
      </c>
      <c r="Q524" s="83">
        <f t="shared" si="279"/>
        <v>0</v>
      </c>
      <c r="R524" s="83"/>
      <c r="S524" s="82">
        <v>719</v>
      </c>
      <c r="T524" s="78">
        <f t="shared" si="269"/>
        <v>1.5639784000000001</v>
      </c>
      <c r="U524" s="78">
        <f t="shared" si="270"/>
        <v>6.2314761400000009E-2</v>
      </c>
      <c r="V524" s="78">
        <f t="shared" si="271"/>
        <v>0</v>
      </c>
      <c r="W524" s="78">
        <f t="shared" si="272"/>
        <v>1.2175818080000001E-6</v>
      </c>
      <c r="X524" s="78">
        <f t="shared" si="273"/>
        <v>1.0337802999999999E-3</v>
      </c>
      <c r="Y524" s="78">
        <f t="shared" si="274"/>
        <v>1.3783739999999999E-3</v>
      </c>
      <c r="Z524" s="78">
        <f t="shared" si="275"/>
        <v>7.3513280000000014E-2</v>
      </c>
      <c r="AA524" s="78">
        <f t="shared" si="276"/>
        <v>5.2276105000000003E-2</v>
      </c>
      <c r="AB524" s="78">
        <f t="shared" si="277"/>
        <v>8.500000000000002E-2</v>
      </c>
      <c r="AC524" s="83">
        <f t="shared" si="278"/>
        <v>1.839495918281808</v>
      </c>
      <c r="AU524" s="103"/>
    </row>
    <row r="525" spans="6:47">
      <c r="F525" s="82">
        <v>733</v>
      </c>
      <c r="G525" s="78">
        <f>Inputs!C524</f>
        <v>0</v>
      </c>
      <c r="H525" s="78">
        <f>Inputs!D524</f>
        <v>0</v>
      </c>
      <c r="I525" s="78">
        <f>Inputs!E524</f>
        <v>0</v>
      </c>
      <c r="J525" s="78">
        <f>Inputs!F524</f>
        <v>0</v>
      </c>
      <c r="K525" s="78">
        <f>Inputs!G524</f>
        <v>0</v>
      </c>
      <c r="L525" s="78">
        <f t="shared" si="280"/>
        <v>0</v>
      </c>
      <c r="M525" s="78">
        <f>Inputs!H524</f>
        <v>0</v>
      </c>
      <c r="N525" s="78">
        <f>Inputs!I524</f>
        <v>0</v>
      </c>
      <c r="O525" s="78">
        <f>Inputs!J524</f>
        <v>0</v>
      </c>
      <c r="P525" s="83">
        <f>Inputs!K524</f>
        <v>0</v>
      </c>
      <c r="Q525" s="83">
        <f t="shared" si="279"/>
        <v>0</v>
      </c>
      <c r="R525" s="83"/>
      <c r="S525" s="82">
        <v>720</v>
      </c>
      <c r="T525" s="78">
        <f t="shared" si="269"/>
        <v>3.3119537600000006E-2</v>
      </c>
      <c r="U525" s="78">
        <f t="shared" si="270"/>
        <v>0</v>
      </c>
      <c r="V525" s="78">
        <f t="shared" si="271"/>
        <v>0.18474494400000002</v>
      </c>
      <c r="W525" s="78">
        <f t="shared" si="272"/>
        <v>0</v>
      </c>
      <c r="X525" s="78">
        <f t="shared" si="273"/>
        <v>0</v>
      </c>
      <c r="Y525" s="78">
        <f t="shared" si="274"/>
        <v>3.2672563000000002E-2</v>
      </c>
      <c r="Z525" s="78">
        <f t="shared" si="275"/>
        <v>9.0053765000000008E-2</v>
      </c>
      <c r="AA525" s="78">
        <f t="shared" si="276"/>
        <v>0</v>
      </c>
      <c r="AB525" s="78">
        <f t="shared" si="277"/>
        <v>0.51000003400000005</v>
      </c>
      <c r="AC525" s="83">
        <f t="shared" si="278"/>
        <v>0.85059084360000003</v>
      </c>
      <c r="AU525" s="103"/>
    </row>
    <row r="526" spans="6:47">
      <c r="F526" s="82">
        <v>734</v>
      </c>
      <c r="G526" s="78">
        <f>Inputs!C525</f>
        <v>0</v>
      </c>
      <c r="H526" s="78">
        <f>Inputs!D525</f>
        <v>0</v>
      </c>
      <c r="I526" s="78">
        <f>Inputs!E525</f>
        <v>0</v>
      </c>
      <c r="J526" s="78">
        <f>Inputs!F525</f>
        <v>0</v>
      </c>
      <c r="K526" s="78">
        <f>Inputs!G525</f>
        <v>0</v>
      </c>
      <c r="L526" s="78">
        <f t="shared" si="280"/>
        <v>0</v>
      </c>
      <c r="M526" s="78">
        <f>Inputs!H525</f>
        <v>0</v>
      </c>
      <c r="N526" s="78">
        <f>Inputs!I525</f>
        <v>0</v>
      </c>
      <c r="O526" s="78">
        <f>Inputs!J525</f>
        <v>0</v>
      </c>
      <c r="P526" s="83">
        <f>Inputs!K525</f>
        <v>0</v>
      </c>
      <c r="Q526" s="83">
        <f t="shared" si="279"/>
        <v>0</v>
      </c>
      <c r="R526" s="83"/>
      <c r="S526" s="82">
        <v>721</v>
      </c>
      <c r="T526" s="78">
        <f t="shared" si="269"/>
        <v>3.3119537600000006E-2</v>
      </c>
      <c r="U526" s="78">
        <f t="shared" si="270"/>
        <v>0.67739806499999999</v>
      </c>
      <c r="V526" s="78">
        <f t="shared" si="271"/>
        <v>1.3196068200000001E-2</v>
      </c>
      <c r="W526" s="78">
        <f t="shared" si="272"/>
        <v>0</v>
      </c>
      <c r="X526" s="78">
        <f t="shared" si="273"/>
        <v>0</v>
      </c>
      <c r="Y526" s="78">
        <f t="shared" si="274"/>
        <v>0</v>
      </c>
      <c r="Z526" s="78">
        <f t="shared" si="275"/>
        <v>4.0840705000000005E-2</v>
      </c>
      <c r="AA526" s="78">
        <f t="shared" si="276"/>
        <v>8.0047790000000008E-2</v>
      </c>
      <c r="AB526" s="78">
        <f t="shared" si="277"/>
        <v>0.51000003400000005</v>
      </c>
      <c r="AC526" s="83">
        <f t="shared" si="278"/>
        <v>1.3546021998</v>
      </c>
      <c r="AU526" s="103"/>
    </row>
    <row r="527" spans="6:47">
      <c r="F527" s="82">
        <v>735</v>
      </c>
      <c r="G527" s="78">
        <f>Inputs!C526</f>
        <v>0</v>
      </c>
      <c r="H527" s="78">
        <f>Inputs!D526</f>
        <v>0</v>
      </c>
      <c r="I527" s="78">
        <f>Inputs!E526</f>
        <v>0</v>
      </c>
      <c r="J527" s="78">
        <f>Inputs!F526</f>
        <v>0</v>
      </c>
      <c r="K527" s="78">
        <f>Inputs!G526</f>
        <v>0</v>
      </c>
      <c r="L527" s="78">
        <f t="shared" si="280"/>
        <v>0</v>
      </c>
      <c r="M527" s="78">
        <f>Inputs!H526</f>
        <v>0</v>
      </c>
      <c r="N527" s="78">
        <f>Inputs!I526</f>
        <v>0</v>
      </c>
      <c r="O527" s="78">
        <f>Inputs!J526</f>
        <v>0</v>
      </c>
      <c r="P527" s="83">
        <f>Inputs!K526</f>
        <v>0</v>
      </c>
      <c r="Q527" s="83">
        <f t="shared" si="279"/>
        <v>0</v>
      </c>
      <c r="R527" s="83"/>
      <c r="S527" s="82">
        <v>722</v>
      </c>
      <c r="T527" s="78">
        <f t="shared" si="269"/>
        <v>0.95793680000000003</v>
      </c>
      <c r="U527" s="78">
        <f t="shared" si="270"/>
        <v>0.14515674400000003</v>
      </c>
      <c r="V527" s="78">
        <f t="shared" si="271"/>
        <v>3.6224495999999996E-3</v>
      </c>
      <c r="W527" s="78">
        <f t="shared" si="272"/>
        <v>0</v>
      </c>
      <c r="X527" s="78">
        <f t="shared" si="273"/>
        <v>0</v>
      </c>
      <c r="Y527" s="78">
        <f t="shared" si="274"/>
        <v>2.7567479999999998E-2</v>
      </c>
      <c r="Z527" s="78">
        <f t="shared" si="275"/>
        <v>0.22972900000000002</v>
      </c>
      <c r="AA527" s="78">
        <f t="shared" si="276"/>
        <v>5.8810620000000015E-2</v>
      </c>
      <c r="AB527" s="78">
        <f t="shared" si="277"/>
        <v>0.51000003400000005</v>
      </c>
      <c r="AC527" s="83">
        <f t="shared" si="278"/>
        <v>1.9328231276000003</v>
      </c>
      <c r="AU527" s="103"/>
    </row>
    <row r="528" spans="6:47">
      <c r="F528" s="82">
        <v>736</v>
      </c>
      <c r="G528" s="78">
        <f>Inputs!C527</f>
        <v>0</v>
      </c>
      <c r="H528" s="78">
        <f>Inputs!D527</f>
        <v>0</v>
      </c>
      <c r="I528" s="78">
        <f>Inputs!E527</f>
        <v>0</v>
      </c>
      <c r="J528" s="78">
        <f>Inputs!F527</f>
        <v>0</v>
      </c>
      <c r="K528" s="78">
        <f>Inputs!G527</f>
        <v>0</v>
      </c>
      <c r="L528" s="78">
        <f t="shared" si="280"/>
        <v>0</v>
      </c>
      <c r="M528" s="78">
        <f>Inputs!H527</f>
        <v>0</v>
      </c>
      <c r="N528" s="78">
        <f>Inputs!I527</f>
        <v>0</v>
      </c>
      <c r="O528" s="78">
        <f>Inputs!J527</f>
        <v>0</v>
      </c>
      <c r="P528" s="83">
        <f>Inputs!K527</f>
        <v>0</v>
      </c>
      <c r="Q528" s="83">
        <f t="shared" si="279"/>
        <v>0</v>
      </c>
      <c r="R528" s="83"/>
      <c r="S528" s="82">
        <v>723</v>
      </c>
      <c r="T528" s="78">
        <f t="shared" ref="T528:T591" si="281">($C$2*G515*$B$5)+($C$2*G515*$C$5)</f>
        <v>1.2316329120000002</v>
      </c>
      <c r="U528" s="78">
        <f t="shared" si="270"/>
        <v>0.19794103000000002</v>
      </c>
      <c r="V528" s="78">
        <f t="shared" si="271"/>
        <v>9.0561254399999999E-3</v>
      </c>
      <c r="W528" s="78">
        <f t="shared" si="272"/>
        <v>0</v>
      </c>
      <c r="X528" s="78">
        <f t="shared" si="273"/>
        <v>0</v>
      </c>
      <c r="Y528" s="78">
        <f t="shared" si="274"/>
        <v>5.5134959999999997E-3</v>
      </c>
      <c r="Z528" s="78">
        <f t="shared" si="275"/>
        <v>0</v>
      </c>
      <c r="AA528" s="78">
        <f t="shared" si="276"/>
        <v>5.5134960000000011E-2</v>
      </c>
      <c r="AB528" s="78">
        <f t="shared" si="277"/>
        <v>0.51000003400000005</v>
      </c>
      <c r="AC528" s="83">
        <f t="shared" si="278"/>
        <v>2.0092785574400001</v>
      </c>
      <c r="AU528" s="103"/>
    </row>
    <row r="529" spans="6:47">
      <c r="F529" s="82">
        <v>737</v>
      </c>
      <c r="G529" s="78">
        <f>Inputs!C528</f>
        <v>0</v>
      </c>
      <c r="H529" s="78">
        <f>Inputs!D528</f>
        <v>0</v>
      </c>
      <c r="I529" s="78">
        <f>Inputs!E528</f>
        <v>0</v>
      </c>
      <c r="J529" s="78">
        <f>Inputs!F528</f>
        <v>0</v>
      </c>
      <c r="K529" s="78">
        <f>Inputs!G528</f>
        <v>0</v>
      </c>
      <c r="L529" s="78">
        <f t="shared" si="280"/>
        <v>0</v>
      </c>
      <c r="M529" s="78">
        <f>Inputs!H528</f>
        <v>0</v>
      </c>
      <c r="N529" s="78">
        <f>Inputs!I528</f>
        <v>0</v>
      </c>
      <c r="O529" s="78">
        <f>Inputs!J528</f>
        <v>0</v>
      </c>
      <c r="P529" s="83">
        <f>Inputs!K528</f>
        <v>0</v>
      </c>
      <c r="Q529" s="83">
        <f t="shared" si="279"/>
        <v>0</v>
      </c>
      <c r="R529" s="83"/>
      <c r="S529" s="82">
        <v>724</v>
      </c>
      <c r="T529" s="78">
        <f t="shared" si="281"/>
        <v>0.17537256000000001</v>
      </c>
      <c r="U529" s="78">
        <f t="shared" si="270"/>
        <v>0</v>
      </c>
      <c r="V529" s="78">
        <f t="shared" si="271"/>
        <v>4.2046295400000003E-2</v>
      </c>
      <c r="W529" s="78">
        <f t="shared" si="272"/>
        <v>0</v>
      </c>
      <c r="X529" s="78">
        <f t="shared" si="273"/>
        <v>0</v>
      </c>
      <c r="Y529" s="78">
        <f t="shared" si="274"/>
        <v>0</v>
      </c>
      <c r="Z529" s="78">
        <f t="shared" si="275"/>
        <v>0</v>
      </c>
      <c r="AA529" s="78">
        <f t="shared" si="276"/>
        <v>0</v>
      </c>
      <c r="AB529" s="78">
        <f t="shared" si="277"/>
        <v>0.51000003400000005</v>
      </c>
      <c r="AC529" s="83">
        <f t="shared" si="278"/>
        <v>0.72741888939999999</v>
      </c>
      <c r="AU529" s="103"/>
    </row>
    <row r="530" spans="6:47">
      <c r="F530" s="82">
        <v>738</v>
      </c>
      <c r="G530" s="78">
        <f>Inputs!C529</f>
        <v>0</v>
      </c>
      <c r="H530" s="78">
        <f>Inputs!D529</f>
        <v>0</v>
      </c>
      <c r="I530" s="78">
        <f>Inputs!E529</f>
        <v>0</v>
      </c>
      <c r="J530" s="78">
        <f>Inputs!F529</f>
        <v>0</v>
      </c>
      <c r="K530" s="78">
        <f>Inputs!G529</f>
        <v>0</v>
      </c>
      <c r="L530" s="78">
        <f t="shared" si="280"/>
        <v>0</v>
      </c>
      <c r="M530" s="78">
        <f>Inputs!H529</f>
        <v>0</v>
      </c>
      <c r="N530" s="78">
        <f>Inputs!I529</f>
        <v>0</v>
      </c>
      <c r="O530" s="78">
        <f>Inputs!J529</f>
        <v>0</v>
      </c>
      <c r="P530" s="83">
        <f>Inputs!K529</f>
        <v>0</v>
      </c>
      <c r="Q530" s="83">
        <f t="shared" si="279"/>
        <v>0</v>
      </c>
      <c r="R530" s="83"/>
      <c r="S530" s="82">
        <v>725</v>
      </c>
      <c r="T530" s="78">
        <f t="shared" si="281"/>
        <v>0.35218255999999998</v>
      </c>
      <c r="U530" s="78">
        <f t="shared" si="270"/>
        <v>0</v>
      </c>
      <c r="V530" s="78">
        <f t="shared" si="271"/>
        <v>0.23545926</v>
      </c>
      <c r="W530" s="78">
        <f t="shared" si="272"/>
        <v>1.3701476160000002E-4</v>
      </c>
      <c r="X530" s="78">
        <f t="shared" si="273"/>
        <v>0.16074902000000002</v>
      </c>
      <c r="Y530" s="78">
        <f t="shared" si="274"/>
        <v>0</v>
      </c>
      <c r="Z530" s="78">
        <f t="shared" si="275"/>
        <v>1.3395752999999999</v>
      </c>
      <c r="AA530" s="78">
        <f t="shared" si="276"/>
        <v>0.4410796600000001</v>
      </c>
      <c r="AB530" s="78">
        <f t="shared" si="277"/>
        <v>8.500000000000002E-2</v>
      </c>
      <c r="AC530" s="83">
        <f t="shared" si="278"/>
        <v>2.6141828147616</v>
      </c>
      <c r="AU530" s="103"/>
    </row>
    <row r="531" spans="6:47">
      <c r="F531" s="82">
        <v>739</v>
      </c>
      <c r="G531" s="78">
        <f>Inputs!C530</f>
        <v>0</v>
      </c>
      <c r="H531" s="78">
        <f>Inputs!D530</f>
        <v>0</v>
      </c>
      <c r="I531" s="78">
        <f>Inputs!E530</f>
        <v>0</v>
      </c>
      <c r="J531" s="78">
        <f>Inputs!F530</f>
        <v>0</v>
      </c>
      <c r="K531" s="78">
        <f>Inputs!G530</f>
        <v>0</v>
      </c>
      <c r="L531" s="78">
        <f t="shared" si="280"/>
        <v>0</v>
      </c>
      <c r="M531" s="78">
        <f>Inputs!H530</f>
        <v>0</v>
      </c>
      <c r="N531" s="78">
        <f>Inputs!I530</f>
        <v>0</v>
      </c>
      <c r="O531" s="78">
        <f>Inputs!J530</f>
        <v>0</v>
      </c>
      <c r="P531" s="83">
        <f>Inputs!K530</f>
        <v>0</v>
      </c>
      <c r="Q531" s="83">
        <f t="shared" si="279"/>
        <v>0</v>
      </c>
      <c r="R531" s="83"/>
      <c r="S531" s="82">
        <v>726</v>
      </c>
      <c r="T531" s="78">
        <f t="shared" si="281"/>
        <v>0</v>
      </c>
      <c r="U531" s="78">
        <f t="shared" si="270"/>
        <v>0</v>
      </c>
      <c r="V531" s="78">
        <f t="shared" si="271"/>
        <v>0</v>
      </c>
      <c r="W531" s="78">
        <f t="shared" si="272"/>
        <v>0</v>
      </c>
      <c r="X531" s="78">
        <f t="shared" si="273"/>
        <v>0</v>
      </c>
      <c r="Y531" s="78">
        <f t="shared" si="274"/>
        <v>0</v>
      </c>
      <c r="Z531" s="78">
        <f t="shared" si="275"/>
        <v>0</v>
      </c>
      <c r="AA531" s="78">
        <f t="shared" si="276"/>
        <v>0</v>
      </c>
      <c r="AB531" s="78">
        <f t="shared" si="277"/>
        <v>0</v>
      </c>
      <c r="AC531" s="83">
        <f t="shared" si="278"/>
        <v>0</v>
      </c>
      <c r="AU531" s="103"/>
    </row>
    <row r="532" spans="6:47">
      <c r="F532" s="82">
        <v>740</v>
      </c>
      <c r="G532" s="78">
        <f>Inputs!C531</f>
        <v>0</v>
      </c>
      <c r="H532" s="78">
        <f>Inputs!D531</f>
        <v>0</v>
      </c>
      <c r="I532" s="78">
        <f>Inputs!E531</f>
        <v>0</v>
      </c>
      <c r="J532" s="78">
        <f>Inputs!F531</f>
        <v>0</v>
      </c>
      <c r="K532" s="78">
        <f>Inputs!G531</f>
        <v>0</v>
      </c>
      <c r="L532" s="78">
        <f t="shared" si="280"/>
        <v>0</v>
      </c>
      <c r="M532" s="78">
        <f>Inputs!H531</f>
        <v>0</v>
      </c>
      <c r="N532" s="78">
        <f>Inputs!I531</f>
        <v>0</v>
      </c>
      <c r="O532" s="78">
        <f>Inputs!J531</f>
        <v>0</v>
      </c>
      <c r="P532" s="83">
        <f>Inputs!K531</f>
        <v>0</v>
      </c>
      <c r="Q532" s="83">
        <f t="shared" si="279"/>
        <v>0</v>
      </c>
      <c r="R532" s="83"/>
      <c r="S532" s="82">
        <v>727</v>
      </c>
      <c r="T532" s="78">
        <f t="shared" si="281"/>
        <v>0</v>
      </c>
      <c r="U532" s="78">
        <f t="shared" si="270"/>
        <v>0</v>
      </c>
      <c r="V532" s="78">
        <f t="shared" si="271"/>
        <v>0</v>
      </c>
      <c r="W532" s="78">
        <f t="shared" si="272"/>
        <v>0</v>
      </c>
      <c r="X532" s="78">
        <f t="shared" si="273"/>
        <v>0</v>
      </c>
      <c r="Y532" s="78">
        <f t="shared" si="274"/>
        <v>0</v>
      </c>
      <c r="Z532" s="78">
        <f t="shared" si="275"/>
        <v>0</v>
      </c>
      <c r="AA532" s="78">
        <f t="shared" si="276"/>
        <v>0</v>
      </c>
      <c r="AB532" s="78">
        <f t="shared" si="277"/>
        <v>0</v>
      </c>
      <c r="AC532" s="83">
        <f t="shared" si="278"/>
        <v>0</v>
      </c>
      <c r="AU532" s="103"/>
    </row>
    <row r="533" spans="6:47">
      <c r="F533" s="82">
        <v>741</v>
      </c>
      <c r="G533" s="78">
        <f>Inputs!C532</f>
        <v>19.441265000000001</v>
      </c>
      <c r="H533" s="78">
        <f>Inputs!D532</f>
        <v>8.7245240000000006</v>
      </c>
      <c r="I533" s="78">
        <f>Inputs!E532</f>
        <v>0.51363780000000003</v>
      </c>
      <c r="J533" s="78">
        <f>Inputs!F532</f>
        <v>0</v>
      </c>
      <c r="K533" s="78">
        <f>Inputs!G532</f>
        <v>0</v>
      </c>
      <c r="L533" s="78">
        <f t="shared" si="280"/>
        <v>0</v>
      </c>
      <c r="M533" s="78">
        <f>Inputs!H532</f>
        <v>0.88215922999999996</v>
      </c>
      <c r="N533" s="78">
        <f>Inputs!I532</f>
        <v>0.25014936999999998</v>
      </c>
      <c r="O533" s="78">
        <f>Inputs!J532</f>
        <v>1.1762124</v>
      </c>
      <c r="P533" s="83">
        <f>Inputs!K532</f>
        <v>0</v>
      </c>
      <c r="Q533" s="83">
        <f t="shared" si="279"/>
        <v>30.987947800000004</v>
      </c>
      <c r="R533" s="83"/>
      <c r="S533" s="82">
        <v>728</v>
      </c>
      <c r="T533" s="78">
        <f t="shared" si="281"/>
        <v>0</v>
      </c>
      <c r="U533" s="78">
        <f t="shared" si="270"/>
        <v>0</v>
      </c>
      <c r="V533" s="78">
        <f t="shared" si="271"/>
        <v>0</v>
      </c>
      <c r="W533" s="78">
        <f t="shared" si="272"/>
        <v>0</v>
      </c>
      <c r="X533" s="78">
        <f t="shared" si="273"/>
        <v>0</v>
      </c>
      <c r="Y533" s="78">
        <f t="shared" si="274"/>
        <v>0</v>
      </c>
      <c r="Z533" s="78">
        <f t="shared" si="275"/>
        <v>0</v>
      </c>
      <c r="AA533" s="78">
        <f t="shared" si="276"/>
        <v>0</v>
      </c>
      <c r="AB533" s="78">
        <f t="shared" si="277"/>
        <v>0</v>
      </c>
      <c r="AC533" s="83">
        <f t="shared" si="278"/>
        <v>0</v>
      </c>
      <c r="AU533" s="103"/>
    </row>
    <row r="534" spans="6:47">
      <c r="F534" s="82">
        <v>742</v>
      </c>
      <c r="G534" s="78">
        <f>Inputs!C533</f>
        <v>0</v>
      </c>
      <c r="H534" s="78">
        <f>Inputs!D533</f>
        <v>0</v>
      </c>
      <c r="I534" s="78">
        <f>Inputs!E533</f>
        <v>0</v>
      </c>
      <c r="J534" s="78">
        <f>Inputs!F533</f>
        <v>0</v>
      </c>
      <c r="K534" s="78">
        <f>Inputs!G533</f>
        <v>0</v>
      </c>
      <c r="L534" s="78">
        <f t="shared" si="280"/>
        <v>0</v>
      </c>
      <c r="M534" s="78">
        <f>Inputs!H533</f>
        <v>0</v>
      </c>
      <c r="N534" s="78">
        <f>Inputs!I533</f>
        <v>0</v>
      </c>
      <c r="O534" s="78">
        <f>Inputs!J533</f>
        <v>0</v>
      </c>
      <c r="P534" s="83">
        <f>Inputs!K533</f>
        <v>0</v>
      </c>
      <c r="Q534" s="83">
        <f t="shared" si="279"/>
        <v>0</v>
      </c>
      <c r="R534" s="83"/>
      <c r="S534" s="82">
        <v>729</v>
      </c>
      <c r="T534" s="78">
        <f t="shared" si="281"/>
        <v>0</v>
      </c>
      <c r="U534" s="78">
        <f t="shared" ref="U534:U597" si="282">($C$2*H521*$B$6)+($C$2*H521*$C$6)</f>
        <v>0</v>
      </c>
      <c r="V534" s="78">
        <f t="shared" ref="V534:V597" si="283">($C$2*I521*$B$7)+($C$2*I521*$C$7)</f>
        <v>0</v>
      </c>
      <c r="W534" s="78">
        <f t="shared" ref="W534:W597" si="284">($C$2*J521*$B$8)+($C$2*J521*$C$8)+($C$2*J521*$D$8)</f>
        <v>0</v>
      </c>
      <c r="X534" s="78">
        <f t="shared" ref="X534:X597" si="285">($C$2*K521*$B$9)+($C$2*K521*$C$9)+($C$2*K521*$D$9)</f>
        <v>0</v>
      </c>
      <c r="Y534" s="78">
        <f t="shared" ref="Y534:Y597" si="286">($C$2*M521*$B$10)+($C$2*M521*$C$10)+($C$2*M521*$D$10)</f>
        <v>0</v>
      </c>
      <c r="Z534" s="78">
        <f t="shared" ref="Z534:Z597" si="287">($C$2*N521*$B$11)+($C$2*N521*$C$11)+($C$2*N521*$D$11)</f>
        <v>0</v>
      </c>
      <c r="AA534" s="78">
        <f t="shared" ref="AA534:AA597" si="288">($C$2*O521*$B$12)+($C$2*O521*$C$12)+($C$2*O521*$D$12)</f>
        <v>0</v>
      </c>
      <c r="AB534" s="78">
        <f t="shared" ref="AB534:AB597" si="289">($C$2*P521*$B$13)+($C$2*P521*$C$13)</f>
        <v>0</v>
      </c>
      <c r="AC534" s="83">
        <f t="shared" ref="AC534:AC597" si="290">SUM(T534,U534,V534,W534,X534,Y534,Z534,AA534,AB534)</f>
        <v>0</v>
      </c>
      <c r="AU534" s="103"/>
    </row>
    <row r="535" spans="6:47">
      <c r="F535" s="82">
        <v>743</v>
      </c>
      <c r="G535" s="78">
        <f>Inputs!C534</f>
        <v>1.9837224</v>
      </c>
      <c r="H535" s="78">
        <f>Inputs!D534</f>
        <v>0</v>
      </c>
      <c r="I535" s="78">
        <f>Inputs!E534</f>
        <v>0.34303504000000001</v>
      </c>
      <c r="J535" s="78">
        <f>Inputs!F534</f>
        <v>0</v>
      </c>
      <c r="K535" s="78">
        <f>Inputs!G534</f>
        <v>0</v>
      </c>
      <c r="L535" s="78">
        <f t="shared" si="280"/>
        <v>0</v>
      </c>
      <c r="M535" s="78">
        <f>Inputs!H534</f>
        <v>0</v>
      </c>
      <c r="N535" s="78">
        <f>Inputs!I534</f>
        <v>0</v>
      </c>
      <c r="O535" s="78">
        <f>Inputs!J534</f>
        <v>0</v>
      </c>
      <c r="P535" s="83">
        <f>Inputs!K534</f>
        <v>0</v>
      </c>
      <c r="Q535" s="83">
        <f t="shared" si="279"/>
        <v>2.3267574400000002</v>
      </c>
      <c r="R535" s="83"/>
      <c r="S535" s="82">
        <v>730</v>
      </c>
      <c r="T535" s="78">
        <f t="shared" si="281"/>
        <v>6.8999048000000007E-2</v>
      </c>
      <c r="U535" s="78">
        <f t="shared" si="282"/>
        <v>0</v>
      </c>
      <c r="V535" s="78">
        <f t="shared" si="283"/>
        <v>0</v>
      </c>
      <c r="W535" s="78">
        <f t="shared" si="284"/>
        <v>0</v>
      </c>
      <c r="X535" s="78">
        <f t="shared" si="285"/>
        <v>0</v>
      </c>
      <c r="Y535" s="78">
        <f t="shared" si="286"/>
        <v>0</v>
      </c>
      <c r="Z535" s="78">
        <f t="shared" si="287"/>
        <v>0</v>
      </c>
      <c r="AA535" s="78">
        <f t="shared" si="288"/>
        <v>0</v>
      </c>
      <c r="AB535" s="78">
        <f t="shared" si="289"/>
        <v>0</v>
      </c>
      <c r="AC535" s="83">
        <f t="shared" si="290"/>
        <v>6.8999048000000007E-2</v>
      </c>
      <c r="AU535" s="103"/>
    </row>
    <row r="536" spans="6:47">
      <c r="F536" s="82">
        <v>744</v>
      </c>
      <c r="G536" s="78">
        <f>Inputs!C535</f>
        <v>6.6798387000000004</v>
      </c>
      <c r="H536" s="78">
        <f>Inputs!D535</f>
        <v>0</v>
      </c>
      <c r="I536" s="78">
        <f>Inputs!E535</f>
        <v>0.60847879999999999</v>
      </c>
      <c r="J536" s="78">
        <f>Inputs!F535</f>
        <v>4.3871822999999999E-5</v>
      </c>
      <c r="K536" s="78">
        <f>Inputs!G535</f>
        <v>0.37745747000000002</v>
      </c>
      <c r="L536" s="78">
        <f t="shared" si="280"/>
        <v>3.781594191680001E-3</v>
      </c>
      <c r="M536" s="78">
        <f>Inputs!H535</f>
        <v>6.5345129999999996</v>
      </c>
      <c r="N536" s="78">
        <f>Inputs!I535</f>
        <v>0.37745747000000002</v>
      </c>
      <c r="O536" s="78">
        <f>Inputs!J535</f>
        <v>0.26961249999999998</v>
      </c>
      <c r="P536" s="83">
        <f>Inputs!K535</f>
        <v>0</v>
      </c>
      <c r="Q536" s="83">
        <f t="shared" si="279"/>
        <v>14.847401811823</v>
      </c>
      <c r="R536" s="83"/>
      <c r="S536" s="82">
        <v>731</v>
      </c>
      <c r="T536" s="78">
        <f t="shared" si="281"/>
        <v>0.27191900800000002</v>
      </c>
      <c r="U536" s="78">
        <f t="shared" si="282"/>
        <v>0</v>
      </c>
      <c r="V536" s="78">
        <f t="shared" si="283"/>
        <v>0</v>
      </c>
      <c r="W536" s="78">
        <f t="shared" si="284"/>
        <v>0</v>
      </c>
      <c r="X536" s="78">
        <f t="shared" si="285"/>
        <v>0</v>
      </c>
      <c r="Y536" s="78">
        <f t="shared" si="286"/>
        <v>0</v>
      </c>
      <c r="Z536" s="78">
        <f t="shared" si="287"/>
        <v>0</v>
      </c>
      <c r="AA536" s="78">
        <f t="shared" si="288"/>
        <v>0</v>
      </c>
      <c r="AB536" s="78">
        <f t="shared" si="289"/>
        <v>0</v>
      </c>
      <c r="AC536" s="83">
        <f t="shared" si="290"/>
        <v>0.27191900800000002</v>
      </c>
      <c r="AU536" s="103"/>
    </row>
    <row r="537" spans="6:47">
      <c r="F537" s="82">
        <v>745</v>
      </c>
      <c r="G537" s="78">
        <f>Inputs!C536</f>
        <v>0.34700763000000001</v>
      </c>
      <c r="H537" s="78">
        <f>Inputs!D536</f>
        <v>5.2180530000000003</v>
      </c>
      <c r="I537" s="78">
        <f>Inputs!E536</f>
        <v>0.28749603000000001</v>
      </c>
      <c r="J537" s="78">
        <f>Inputs!F536</f>
        <v>1.4440096E-3</v>
      </c>
      <c r="K537" s="78">
        <f>Inputs!G536</f>
        <v>18.635615999999999</v>
      </c>
      <c r="L537" s="78">
        <f t="shared" si="280"/>
        <v>0.186587201536</v>
      </c>
      <c r="M537" s="78">
        <f>Inputs!H536</f>
        <v>0</v>
      </c>
      <c r="N537" s="78">
        <f>Inputs!I536</f>
        <v>9.3178079999999994</v>
      </c>
      <c r="O537" s="78">
        <f>Inputs!J536</f>
        <v>6.4011683000000001</v>
      </c>
      <c r="P537" s="83">
        <f>Inputs!K536</f>
        <v>0.5</v>
      </c>
      <c r="Q537" s="83">
        <f t="shared" si="279"/>
        <v>40.708592969599998</v>
      </c>
      <c r="R537" s="83"/>
      <c r="S537" s="82">
        <v>732</v>
      </c>
      <c r="T537" s="78">
        <f t="shared" si="281"/>
        <v>0</v>
      </c>
      <c r="U537" s="78">
        <f t="shared" si="282"/>
        <v>0</v>
      </c>
      <c r="V537" s="78">
        <f t="shared" si="283"/>
        <v>0</v>
      </c>
      <c r="W537" s="78">
        <f t="shared" si="284"/>
        <v>0</v>
      </c>
      <c r="X537" s="78">
        <f t="shared" si="285"/>
        <v>0</v>
      </c>
      <c r="Y537" s="78">
        <f t="shared" si="286"/>
        <v>0</v>
      </c>
      <c r="Z537" s="78">
        <f t="shared" si="287"/>
        <v>0</v>
      </c>
      <c r="AA537" s="78">
        <f t="shared" si="288"/>
        <v>0</v>
      </c>
      <c r="AB537" s="78">
        <f t="shared" si="289"/>
        <v>0</v>
      </c>
      <c r="AC537" s="83">
        <f t="shared" si="290"/>
        <v>0</v>
      </c>
      <c r="AU537" s="103"/>
    </row>
    <row r="538" spans="6:47">
      <c r="F538" s="82">
        <v>801</v>
      </c>
      <c r="G538" s="78">
        <f>Inputs!C537</f>
        <v>1.0436106000000001</v>
      </c>
      <c r="H538" s="78">
        <f>Inputs!D537</f>
        <v>0</v>
      </c>
      <c r="I538" s="78">
        <f>Inputs!E537</f>
        <v>0.28749603000000001</v>
      </c>
      <c r="J538" s="78">
        <f>Inputs!F537</f>
        <v>0</v>
      </c>
      <c r="K538" s="78">
        <f>Inputs!G537</f>
        <v>0</v>
      </c>
      <c r="L538" s="78">
        <f t="shared" si="280"/>
        <v>0</v>
      </c>
      <c r="M538" s="78">
        <f>Inputs!H537</f>
        <v>0</v>
      </c>
      <c r="N538" s="78">
        <f>Inputs!I537</f>
        <v>5.3909739999999999</v>
      </c>
      <c r="O538" s="78">
        <f>Inputs!J537</f>
        <v>1.2252213999999999</v>
      </c>
      <c r="P538" s="83">
        <f>Inputs!K537</f>
        <v>0</v>
      </c>
      <c r="Q538" s="83">
        <f t="shared" si="279"/>
        <v>7.9473020299999995</v>
      </c>
      <c r="R538" s="83"/>
      <c r="S538" s="82">
        <v>733</v>
      </c>
      <c r="T538" s="78">
        <f t="shared" si="281"/>
        <v>0</v>
      </c>
      <c r="U538" s="78">
        <f t="shared" si="282"/>
        <v>0</v>
      </c>
      <c r="V538" s="78">
        <f t="shared" si="283"/>
        <v>0</v>
      </c>
      <c r="W538" s="78">
        <f t="shared" si="284"/>
        <v>0</v>
      </c>
      <c r="X538" s="78">
        <f t="shared" si="285"/>
        <v>0</v>
      </c>
      <c r="Y538" s="78">
        <f t="shared" si="286"/>
        <v>0</v>
      </c>
      <c r="Z538" s="78">
        <f t="shared" si="287"/>
        <v>0</v>
      </c>
      <c r="AA538" s="78">
        <f t="shared" si="288"/>
        <v>0</v>
      </c>
      <c r="AB538" s="78">
        <f t="shared" si="289"/>
        <v>0</v>
      </c>
      <c r="AC538" s="83">
        <f t="shared" si="290"/>
        <v>0</v>
      </c>
      <c r="AU538" s="103"/>
    </row>
    <row r="539" spans="6:47">
      <c r="F539" s="82">
        <v>802</v>
      </c>
      <c r="G539" s="78">
        <f>Inputs!C538</f>
        <v>1.0436106000000001</v>
      </c>
      <c r="H539" s="78">
        <f>Inputs!D538</f>
        <v>0</v>
      </c>
      <c r="I539" s="78">
        <f>Inputs!E538</f>
        <v>0.28749603000000001</v>
      </c>
      <c r="J539" s="78">
        <f>Inputs!F538</f>
        <v>0</v>
      </c>
      <c r="K539" s="78">
        <f>Inputs!G538</f>
        <v>0</v>
      </c>
      <c r="L539" s="78">
        <f t="shared" si="280"/>
        <v>0</v>
      </c>
      <c r="M539" s="78">
        <f>Inputs!H538</f>
        <v>0</v>
      </c>
      <c r="N539" s="78">
        <f>Inputs!I538</f>
        <v>26.954868000000001</v>
      </c>
      <c r="O539" s="78">
        <f>Inputs!J538</f>
        <v>2.695487</v>
      </c>
      <c r="P539" s="83">
        <f>Inputs!K538</f>
        <v>0</v>
      </c>
      <c r="Q539" s="83">
        <f t="shared" si="279"/>
        <v>30.981461630000002</v>
      </c>
      <c r="R539" s="83"/>
      <c r="S539" s="82">
        <v>734</v>
      </c>
      <c r="T539" s="78">
        <f t="shared" si="281"/>
        <v>0</v>
      </c>
      <c r="U539" s="78">
        <f t="shared" si="282"/>
        <v>0</v>
      </c>
      <c r="V539" s="78">
        <f t="shared" si="283"/>
        <v>0</v>
      </c>
      <c r="W539" s="78">
        <f t="shared" si="284"/>
        <v>0</v>
      </c>
      <c r="X539" s="78">
        <f t="shared" si="285"/>
        <v>0</v>
      </c>
      <c r="Y539" s="78">
        <f t="shared" si="286"/>
        <v>0</v>
      </c>
      <c r="Z539" s="78">
        <f t="shared" si="287"/>
        <v>0</v>
      </c>
      <c r="AA539" s="78">
        <f t="shared" si="288"/>
        <v>0</v>
      </c>
      <c r="AB539" s="78">
        <f t="shared" si="289"/>
        <v>0</v>
      </c>
      <c r="AC539" s="83">
        <f t="shared" si="290"/>
        <v>0</v>
      </c>
      <c r="AU539" s="103"/>
    </row>
    <row r="540" spans="6:47">
      <c r="F540" s="82">
        <v>803</v>
      </c>
      <c r="G540" s="78">
        <f>Inputs!C539</f>
        <v>1.1772962</v>
      </c>
      <c r="H540" s="78">
        <f>Inputs!D539</f>
        <v>0</v>
      </c>
      <c r="I540" s="78">
        <f>Inputs!E539</f>
        <v>0.16710705000000001</v>
      </c>
      <c r="J540" s="78">
        <f>Inputs!F539</f>
        <v>0</v>
      </c>
      <c r="K540" s="78">
        <f>Inputs!G539</f>
        <v>0</v>
      </c>
      <c r="L540" s="78">
        <f t="shared" si="280"/>
        <v>0</v>
      </c>
      <c r="M540" s="78">
        <f>Inputs!H539</f>
        <v>0</v>
      </c>
      <c r="N540" s="78">
        <f>Inputs!I539</f>
        <v>26.954868000000001</v>
      </c>
      <c r="O540" s="78">
        <f>Inputs!J539</f>
        <v>2.695487</v>
      </c>
      <c r="P540" s="83">
        <f>Inputs!K539</f>
        <v>0</v>
      </c>
      <c r="Q540" s="83">
        <f t="shared" si="279"/>
        <v>30.99475825</v>
      </c>
      <c r="R540" s="83"/>
      <c r="S540" s="82">
        <v>735</v>
      </c>
      <c r="T540" s="78">
        <f t="shared" si="281"/>
        <v>0</v>
      </c>
      <c r="U540" s="78">
        <f t="shared" si="282"/>
        <v>0</v>
      </c>
      <c r="V540" s="78">
        <f t="shared" si="283"/>
        <v>0</v>
      </c>
      <c r="W540" s="78">
        <f t="shared" si="284"/>
        <v>0</v>
      </c>
      <c r="X540" s="78">
        <f t="shared" si="285"/>
        <v>0</v>
      </c>
      <c r="Y540" s="78">
        <f t="shared" si="286"/>
        <v>0</v>
      </c>
      <c r="Z540" s="78">
        <f t="shared" si="287"/>
        <v>0</v>
      </c>
      <c r="AA540" s="78">
        <f t="shared" si="288"/>
        <v>0</v>
      </c>
      <c r="AB540" s="78">
        <f t="shared" si="289"/>
        <v>0</v>
      </c>
      <c r="AC540" s="83">
        <f t="shared" si="290"/>
        <v>0</v>
      </c>
      <c r="AU540" s="103"/>
    </row>
    <row r="541" spans="6:47">
      <c r="F541" s="82">
        <v>804</v>
      </c>
      <c r="G541" s="78">
        <f>Inputs!C540</f>
        <v>0.98036140000000005</v>
      </c>
      <c r="H541" s="78">
        <f>Inputs!D540</f>
        <v>0</v>
      </c>
      <c r="I541" s="78">
        <f>Inputs!E540</f>
        <v>0.11499841</v>
      </c>
      <c r="J541" s="78">
        <f>Inputs!F540</f>
        <v>0</v>
      </c>
      <c r="K541" s="78">
        <f>Inputs!G540</f>
        <v>0</v>
      </c>
      <c r="L541" s="78">
        <f t="shared" si="280"/>
        <v>0</v>
      </c>
      <c r="M541" s="78">
        <f>Inputs!H540</f>
        <v>0</v>
      </c>
      <c r="N541" s="78">
        <f>Inputs!I540</f>
        <v>5.3909739999999999</v>
      </c>
      <c r="O541" s="78">
        <f>Inputs!J540</f>
        <v>2.695487</v>
      </c>
      <c r="P541" s="83">
        <f>Inputs!K540</f>
        <v>0</v>
      </c>
      <c r="Q541" s="83">
        <f t="shared" si="279"/>
        <v>9.1818208099999996</v>
      </c>
      <c r="R541" s="83"/>
      <c r="S541" s="82">
        <v>736</v>
      </c>
      <c r="T541" s="78">
        <f t="shared" si="281"/>
        <v>0</v>
      </c>
      <c r="U541" s="78">
        <f t="shared" si="282"/>
        <v>0</v>
      </c>
      <c r="V541" s="78">
        <f t="shared" si="283"/>
        <v>0</v>
      </c>
      <c r="W541" s="78">
        <f t="shared" si="284"/>
        <v>0</v>
      </c>
      <c r="X541" s="78">
        <f t="shared" si="285"/>
        <v>0</v>
      </c>
      <c r="Y541" s="78">
        <f t="shared" si="286"/>
        <v>0</v>
      </c>
      <c r="Z541" s="78">
        <f t="shared" si="287"/>
        <v>0</v>
      </c>
      <c r="AA541" s="78">
        <f t="shared" si="288"/>
        <v>0</v>
      </c>
      <c r="AB541" s="78">
        <f t="shared" si="289"/>
        <v>0</v>
      </c>
      <c r="AC541" s="83">
        <f t="shared" si="290"/>
        <v>0</v>
      </c>
      <c r="AU541" s="103"/>
    </row>
    <row r="542" spans="6:47">
      <c r="F542" s="82">
        <v>805</v>
      </c>
      <c r="G542" s="78">
        <f>Inputs!C541</f>
        <v>1.0806974</v>
      </c>
      <c r="H542" s="78">
        <f>Inputs!D541</f>
        <v>0</v>
      </c>
      <c r="I542" s="78">
        <f>Inputs!E541</f>
        <v>0.25515272999999999</v>
      </c>
      <c r="J542" s="78">
        <f>Inputs!F541</f>
        <v>0</v>
      </c>
      <c r="K542" s="78">
        <f>Inputs!G541</f>
        <v>0</v>
      </c>
      <c r="L542" s="78">
        <f t="shared" si="280"/>
        <v>0</v>
      </c>
      <c r="M542" s="78">
        <f>Inputs!H541</f>
        <v>0</v>
      </c>
      <c r="N542" s="78">
        <f>Inputs!I541</f>
        <v>1.3804158</v>
      </c>
      <c r="O542" s="78">
        <f>Inputs!J541</f>
        <v>2.695487</v>
      </c>
      <c r="P542" s="83">
        <f>Inputs!K541</f>
        <v>0</v>
      </c>
      <c r="Q542" s="83">
        <f t="shared" si="279"/>
        <v>5.4117529300000005</v>
      </c>
      <c r="R542" s="83"/>
      <c r="S542" s="82">
        <v>737</v>
      </c>
      <c r="T542" s="78">
        <f t="shared" si="281"/>
        <v>0</v>
      </c>
      <c r="U542" s="78">
        <f t="shared" si="282"/>
        <v>0</v>
      </c>
      <c r="V542" s="78">
        <f t="shared" si="283"/>
        <v>0</v>
      </c>
      <c r="W542" s="78">
        <f t="shared" si="284"/>
        <v>0</v>
      </c>
      <c r="X542" s="78">
        <f t="shared" si="285"/>
        <v>0</v>
      </c>
      <c r="Y542" s="78">
        <f t="shared" si="286"/>
        <v>0</v>
      </c>
      <c r="Z542" s="78">
        <f t="shared" si="287"/>
        <v>0</v>
      </c>
      <c r="AA542" s="78">
        <f t="shared" si="288"/>
        <v>0</v>
      </c>
      <c r="AB542" s="78">
        <f t="shared" si="289"/>
        <v>0</v>
      </c>
      <c r="AC542" s="83">
        <f t="shared" si="290"/>
        <v>0</v>
      </c>
      <c r="AU542" s="103"/>
    </row>
    <row r="543" spans="6:47">
      <c r="F543" s="82">
        <v>806</v>
      </c>
      <c r="G543" s="78">
        <f>Inputs!C542</f>
        <v>0.93579953999999999</v>
      </c>
      <c r="H543" s="78">
        <f>Inputs!D542</f>
        <v>0</v>
      </c>
      <c r="I543" s="78">
        <f>Inputs!E542</f>
        <v>0.2242469</v>
      </c>
      <c r="J543" s="78">
        <f>Inputs!F542</f>
        <v>0</v>
      </c>
      <c r="K543" s="78">
        <f>Inputs!G542</f>
        <v>0</v>
      </c>
      <c r="L543" s="78">
        <f t="shared" si="280"/>
        <v>0</v>
      </c>
      <c r="M543" s="78">
        <f>Inputs!H542</f>
        <v>0</v>
      </c>
      <c r="N543" s="78">
        <f>Inputs!I542</f>
        <v>1.3804159</v>
      </c>
      <c r="O543" s="78">
        <f>Inputs!J542</f>
        <v>2.695487</v>
      </c>
      <c r="P543" s="83">
        <f>Inputs!K542</f>
        <v>0</v>
      </c>
      <c r="Q543" s="83">
        <f t="shared" si="279"/>
        <v>5.2359493399999995</v>
      </c>
      <c r="R543" s="83"/>
      <c r="S543" s="82">
        <v>738</v>
      </c>
      <c r="T543" s="78">
        <f t="shared" si="281"/>
        <v>0</v>
      </c>
      <c r="U543" s="78">
        <f t="shared" si="282"/>
        <v>0</v>
      </c>
      <c r="V543" s="78">
        <f t="shared" si="283"/>
        <v>0</v>
      </c>
      <c r="W543" s="78">
        <f t="shared" si="284"/>
        <v>0</v>
      </c>
      <c r="X543" s="78">
        <f t="shared" si="285"/>
        <v>0</v>
      </c>
      <c r="Y543" s="78">
        <f t="shared" si="286"/>
        <v>0</v>
      </c>
      <c r="Z543" s="78">
        <f t="shared" si="287"/>
        <v>0</v>
      </c>
      <c r="AA543" s="78">
        <f t="shared" si="288"/>
        <v>0</v>
      </c>
      <c r="AB543" s="78">
        <f t="shared" si="289"/>
        <v>0</v>
      </c>
      <c r="AC543" s="83">
        <f t="shared" si="290"/>
        <v>0</v>
      </c>
      <c r="AU543" s="103"/>
    </row>
    <row r="544" spans="6:47">
      <c r="F544" s="82">
        <v>807</v>
      </c>
      <c r="G544" s="78">
        <f>Inputs!C543</f>
        <v>9.7058660000000003</v>
      </c>
      <c r="H544" s="78">
        <f>Inputs!D543</f>
        <v>0</v>
      </c>
      <c r="I544" s="78">
        <f>Inputs!E543</f>
        <v>0.20412216999999999</v>
      </c>
      <c r="J544" s="78">
        <f>Inputs!F543</f>
        <v>4.2722168000000001E-5</v>
      </c>
      <c r="K544" s="78">
        <f>Inputs!G543</f>
        <v>0.5513496</v>
      </c>
      <c r="L544" s="78">
        <f t="shared" si="280"/>
        <v>5.5203315468799995E-3</v>
      </c>
      <c r="M544" s="78">
        <f>Inputs!H543</f>
        <v>0</v>
      </c>
      <c r="N544" s="78">
        <f>Inputs!I543</f>
        <v>12.007168999999999</v>
      </c>
      <c r="O544" s="78">
        <f>Inputs!J543</f>
        <v>0</v>
      </c>
      <c r="P544" s="83">
        <f>Inputs!K543</f>
        <v>3.0000002000000001</v>
      </c>
      <c r="Q544" s="83">
        <f t="shared" si="279"/>
        <v>25.468549692168001</v>
      </c>
      <c r="R544" s="83"/>
      <c r="S544" s="82">
        <v>739</v>
      </c>
      <c r="T544" s="78">
        <f t="shared" si="281"/>
        <v>0</v>
      </c>
      <c r="U544" s="78">
        <f t="shared" si="282"/>
        <v>0</v>
      </c>
      <c r="V544" s="78">
        <f t="shared" si="283"/>
        <v>0</v>
      </c>
      <c r="W544" s="78">
        <f t="shared" si="284"/>
        <v>0</v>
      </c>
      <c r="X544" s="78">
        <f t="shared" si="285"/>
        <v>0</v>
      </c>
      <c r="Y544" s="78">
        <f t="shared" si="286"/>
        <v>0</v>
      </c>
      <c r="Z544" s="78">
        <f t="shared" si="287"/>
        <v>0</v>
      </c>
      <c r="AA544" s="78">
        <f t="shared" si="288"/>
        <v>0</v>
      </c>
      <c r="AB544" s="78">
        <f t="shared" si="289"/>
        <v>0</v>
      </c>
      <c r="AC544" s="83">
        <f t="shared" si="290"/>
        <v>0</v>
      </c>
      <c r="AU544" s="103"/>
    </row>
    <row r="545" spans="6:47">
      <c r="F545" s="82">
        <v>808</v>
      </c>
      <c r="G545" s="78">
        <f>Inputs!C544</f>
        <v>1.943473</v>
      </c>
      <c r="H545" s="78">
        <f>Inputs!D544</f>
        <v>0</v>
      </c>
      <c r="I545" s="78">
        <f>Inputs!E544</f>
        <v>0.20412216999999999</v>
      </c>
      <c r="J545" s="78">
        <f>Inputs!F544</f>
        <v>4.2722168000000001E-5</v>
      </c>
      <c r="K545" s="78">
        <f>Inputs!G544</f>
        <v>0.5513496</v>
      </c>
      <c r="L545" s="78">
        <f t="shared" si="280"/>
        <v>5.5203315468799995E-3</v>
      </c>
      <c r="M545" s="78">
        <f>Inputs!H544</f>
        <v>0</v>
      </c>
      <c r="N545" s="78">
        <f>Inputs!I544</f>
        <v>0</v>
      </c>
      <c r="O545" s="78">
        <f>Inputs!J544</f>
        <v>0</v>
      </c>
      <c r="P545" s="83">
        <f>Inputs!K544</f>
        <v>3.0000002000000001</v>
      </c>
      <c r="Q545" s="83">
        <f t="shared" si="279"/>
        <v>5.6989876921680001</v>
      </c>
      <c r="R545" s="83"/>
      <c r="S545" s="82">
        <v>740</v>
      </c>
      <c r="T545" s="78">
        <f t="shared" si="281"/>
        <v>0</v>
      </c>
      <c r="U545" s="78">
        <f t="shared" si="282"/>
        <v>0</v>
      </c>
      <c r="V545" s="78">
        <f t="shared" si="283"/>
        <v>0</v>
      </c>
      <c r="W545" s="78">
        <f t="shared" si="284"/>
        <v>0</v>
      </c>
      <c r="X545" s="78">
        <f t="shared" si="285"/>
        <v>0</v>
      </c>
      <c r="Y545" s="78">
        <f t="shared" si="286"/>
        <v>0</v>
      </c>
      <c r="Z545" s="78">
        <f t="shared" si="287"/>
        <v>0</v>
      </c>
      <c r="AA545" s="78">
        <f t="shared" si="288"/>
        <v>0</v>
      </c>
      <c r="AB545" s="78">
        <f t="shared" si="289"/>
        <v>0</v>
      </c>
      <c r="AC545" s="83">
        <f t="shared" si="290"/>
        <v>0</v>
      </c>
      <c r="AU545" s="103"/>
    </row>
    <row r="546" spans="6:47">
      <c r="F546" s="82">
        <v>809</v>
      </c>
      <c r="G546" s="78">
        <f>Inputs!C545</f>
        <v>1.2350829999999999</v>
      </c>
      <c r="H546" s="78">
        <f>Inputs!D545</f>
        <v>0.57409359999999998</v>
      </c>
      <c r="I546" s="78">
        <f>Inputs!E545</f>
        <v>0.6558503</v>
      </c>
      <c r="J546" s="78">
        <f>Inputs!F545</f>
        <v>0</v>
      </c>
      <c r="K546" s="78">
        <f>Inputs!G545</f>
        <v>0</v>
      </c>
      <c r="L546" s="78">
        <f t="shared" si="280"/>
        <v>0</v>
      </c>
      <c r="M546" s="78">
        <f>Inputs!H545</f>
        <v>0</v>
      </c>
      <c r="N546" s="78">
        <f>Inputs!I545</f>
        <v>1.0353119</v>
      </c>
      <c r="O546" s="78">
        <f>Inputs!J545</f>
        <v>2.0216150000000002</v>
      </c>
      <c r="P546" s="83">
        <f>Inputs!K545</f>
        <v>3.0000002000000001</v>
      </c>
      <c r="Q546" s="83">
        <f t="shared" si="279"/>
        <v>8.5219540000000009</v>
      </c>
      <c r="R546" s="83"/>
      <c r="S546" s="82">
        <v>741</v>
      </c>
      <c r="T546" s="78">
        <f t="shared" si="281"/>
        <v>3.1106024000000003</v>
      </c>
      <c r="U546" s="78">
        <f t="shared" si="282"/>
        <v>1.4831690800000004</v>
      </c>
      <c r="V546" s="78">
        <f t="shared" si="283"/>
        <v>9.2454804000000002E-2</v>
      </c>
      <c r="W546" s="78">
        <f t="shared" si="284"/>
        <v>0</v>
      </c>
      <c r="X546" s="78">
        <f t="shared" si="285"/>
        <v>0</v>
      </c>
      <c r="Y546" s="78">
        <f t="shared" si="286"/>
        <v>8.8215923000000002E-3</v>
      </c>
      <c r="Z546" s="78">
        <f t="shared" si="287"/>
        <v>1.25074685E-2</v>
      </c>
      <c r="AA546" s="78">
        <f t="shared" si="288"/>
        <v>0.11762124000000003</v>
      </c>
      <c r="AB546" s="78">
        <f t="shared" si="289"/>
        <v>0</v>
      </c>
      <c r="AC546" s="83">
        <f t="shared" si="290"/>
        <v>4.8251765848000012</v>
      </c>
      <c r="AU546" s="103"/>
    </row>
    <row r="547" spans="6:47">
      <c r="F547" s="82">
        <v>810</v>
      </c>
      <c r="G547" s="78">
        <f>Inputs!C546</f>
        <v>2.7208622</v>
      </c>
      <c r="H547" s="78">
        <f>Inputs!D546</f>
        <v>0</v>
      </c>
      <c r="I547" s="78">
        <f>Inputs!E546</f>
        <v>0.22963745999999999</v>
      </c>
      <c r="J547" s="78">
        <f>Inputs!F546</f>
        <v>4.2029919999999997E-5</v>
      </c>
      <c r="K547" s="78">
        <f>Inputs!G546</f>
        <v>0.54241569999999995</v>
      </c>
      <c r="L547" s="78">
        <f t="shared" si="280"/>
        <v>5.4308817871999999E-3</v>
      </c>
      <c r="M547" s="78">
        <f>Inputs!H546</f>
        <v>0</v>
      </c>
      <c r="N547" s="78">
        <f>Inputs!I546</f>
        <v>12.007168999999999</v>
      </c>
      <c r="O547" s="78">
        <f>Inputs!J546</f>
        <v>0</v>
      </c>
      <c r="P547" s="83">
        <f>Inputs!K546</f>
        <v>3.0000002000000001</v>
      </c>
      <c r="Q547" s="83">
        <f t="shared" si="279"/>
        <v>18.500126589919997</v>
      </c>
      <c r="R547" s="83"/>
      <c r="S547" s="82">
        <v>742</v>
      </c>
      <c r="T547" s="78">
        <f t="shared" si="281"/>
        <v>0</v>
      </c>
      <c r="U547" s="78">
        <f t="shared" si="282"/>
        <v>0</v>
      </c>
      <c r="V547" s="78">
        <f t="shared" si="283"/>
        <v>0</v>
      </c>
      <c r="W547" s="78">
        <f t="shared" si="284"/>
        <v>0</v>
      </c>
      <c r="X547" s="78">
        <f t="shared" si="285"/>
        <v>0</v>
      </c>
      <c r="Y547" s="78">
        <f t="shared" si="286"/>
        <v>0</v>
      </c>
      <c r="Z547" s="78">
        <f t="shared" si="287"/>
        <v>0</v>
      </c>
      <c r="AA547" s="78">
        <f t="shared" si="288"/>
        <v>0</v>
      </c>
      <c r="AB547" s="78">
        <f t="shared" si="289"/>
        <v>0</v>
      </c>
      <c r="AC547" s="83">
        <f t="shared" si="290"/>
        <v>0</v>
      </c>
      <c r="AU547" s="103"/>
    </row>
    <row r="548" spans="6:47">
      <c r="F548" s="82">
        <v>811</v>
      </c>
      <c r="G548" s="78">
        <f>Inputs!C547</f>
        <v>13.588212</v>
      </c>
      <c r="H548" s="78">
        <f>Inputs!D547</f>
        <v>0</v>
      </c>
      <c r="I548" s="78">
        <f>Inputs!E547</f>
        <v>0.22963745999999999</v>
      </c>
      <c r="J548" s="78">
        <f>Inputs!F547</f>
        <v>4.2029919999999997E-5</v>
      </c>
      <c r="K548" s="78">
        <f>Inputs!G547</f>
        <v>0.54241569999999995</v>
      </c>
      <c r="L548" s="78">
        <f t="shared" si="280"/>
        <v>5.4308817871999999E-3</v>
      </c>
      <c r="M548" s="78">
        <f>Inputs!H547</f>
        <v>0</v>
      </c>
      <c r="N548" s="78">
        <f>Inputs!I547</f>
        <v>0</v>
      </c>
      <c r="O548" s="78">
        <f>Inputs!J547</f>
        <v>0</v>
      </c>
      <c r="P548" s="83">
        <f>Inputs!K547</f>
        <v>3.0000002000000001</v>
      </c>
      <c r="Q548" s="83">
        <f t="shared" si="279"/>
        <v>17.360307389919999</v>
      </c>
      <c r="R548" s="83"/>
      <c r="S548" s="82">
        <v>743</v>
      </c>
      <c r="T548" s="78">
        <f t="shared" si="281"/>
        <v>0.31739558400000001</v>
      </c>
      <c r="U548" s="78">
        <f t="shared" si="282"/>
        <v>0</v>
      </c>
      <c r="V548" s="78">
        <f t="shared" si="283"/>
        <v>6.1746307200000003E-2</v>
      </c>
      <c r="W548" s="78">
        <f t="shared" si="284"/>
        <v>0</v>
      </c>
      <c r="X548" s="78">
        <f t="shared" si="285"/>
        <v>0</v>
      </c>
      <c r="Y548" s="78">
        <f t="shared" si="286"/>
        <v>0</v>
      </c>
      <c r="Z548" s="78">
        <f t="shared" si="287"/>
        <v>0</v>
      </c>
      <c r="AA548" s="78">
        <f t="shared" si="288"/>
        <v>0</v>
      </c>
      <c r="AB548" s="78">
        <f t="shared" si="289"/>
        <v>0</v>
      </c>
      <c r="AC548" s="83">
        <f t="shared" si="290"/>
        <v>0.37914189120000003</v>
      </c>
      <c r="AU548" s="103"/>
    </row>
    <row r="549" spans="6:47">
      <c r="F549" s="82">
        <v>812</v>
      </c>
      <c r="G549" s="78">
        <f>Inputs!C548</f>
        <v>1.0694851999999999</v>
      </c>
      <c r="H549" s="78">
        <f>Inputs!D548</f>
        <v>0.55630480000000004</v>
      </c>
      <c r="I549" s="78">
        <f>Inputs!E548</f>
        <v>0.58038259999999997</v>
      </c>
      <c r="J549" s="78">
        <f>Inputs!F548</f>
        <v>0</v>
      </c>
      <c r="K549" s="78">
        <f>Inputs!G548</f>
        <v>0</v>
      </c>
      <c r="L549" s="78">
        <f t="shared" si="280"/>
        <v>0</v>
      </c>
      <c r="M549" s="78">
        <f>Inputs!H548</f>
        <v>0</v>
      </c>
      <c r="N549" s="78">
        <f>Inputs!I548</f>
        <v>1.0353119</v>
      </c>
      <c r="O549" s="78">
        <f>Inputs!J548</f>
        <v>2.0216150000000002</v>
      </c>
      <c r="P549" s="83">
        <f>Inputs!K548</f>
        <v>3.0000002000000001</v>
      </c>
      <c r="Q549" s="83">
        <f t="shared" si="279"/>
        <v>8.2630996999999997</v>
      </c>
      <c r="R549" s="83"/>
      <c r="S549" s="82">
        <v>744</v>
      </c>
      <c r="T549" s="78">
        <f t="shared" si="281"/>
        <v>1.068774192</v>
      </c>
      <c r="U549" s="78">
        <f t="shared" si="282"/>
        <v>0</v>
      </c>
      <c r="V549" s="78">
        <f t="shared" si="283"/>
        <v>0.109526184</v>
      </c>
      <c r="W549" s="78">
        <f t="shared" si="284"/>
        <v>7.0194916799999998E-6</v>
      </c>
      <c r="X549" s="78">
        <f t="shared" si="285"/>
        <v>3.7745747000000008E-3</v>
      </c>
      <c r="Y549" s="78">
        <f t="shared" si="286"/>
        <v>6.5345130000000001E-2</v>
      </c>
      <c r="Z549" s="78">
        <f t="shared" si="287"/>
        <v>1.8872873500000002E-2</v>
      </c>
      <c r="AA549" s="78">
        <f t="shared" si="288"/>
        <v>2.6961249999999999E-2</v>
      </c>
      <c r="AB549" s="78">
        <f t="shared" si="289"/>
        <v>0</v>
      </c>
      <c r="AC549" s="83">
        <f t="shared" si="290"/>
        <v>1.2932612236916801</v>
      </c>
      <c r="AU549" s="103"/>
    </row>
    <row r="550" spans="6:47">
      <c r="F550" s="82">
        <v>813</v>
      </c>
      <c r="G550" s="78">
        <f>Inputs!C549</f>
        <v>1.3380064</v>
      </c>
      <c r="H550" s="78">
        <f>Inputs!D549</f>
        <v>0.45927491999999998</v>
      </c>
      <c r="I550" s="78">
        <f>Inputs!E549</f>
        <v>0.1509354</v>
      </c>
      <c r="J550" s="78">
        <f>Inputs!F549</f>
        <v>0</v>
      </c>
      <c r="K550" s="78">
        <f>Inputs!G549</f>
        <v>0</v>
      </c>
      <c r="L550" s="78">
        <f t="shared" si="280"/>
        <v>0</v>
      </c>
      <c r="M550" s="78">
        <f>Inputs!H549</f>
        <v>0.52276104999999995</v>
      </c>
      <c r="N550" s="78">
        <f>Inputs!I549</f>
        <v>1.1578339</v>
      </c>
      <c r="O550" s="78">
        <f>Inputs!J549</f>
        <v>1.1578339</v>
      </c>
      <c r="P550" s="83">
        <f>Inputs!K549</f>
        <v>3.0000002000000001</v>
      </c>
      <c r="Q550" s="83">
        <f t="shared" si="279"/>
        <v>7.7866457699999998</v>
      </c>
      <c r="R550" s="83"/>
      <c r="S550" s="82">
        <v>745</v>
      </c>
      <c r="T550" s="78">
        <f t="shared" si="281"/>
        <v>5.5521220800000007E-2</v>
      </c>
      <c r="U550" s="78">
        <f t="shared" si="282"/>
        <v>0.88706901000000005</v>
      </c>
      <c r="V550" s="78">
        <f t="shared" si="283"/>
        <v>5.1749285400000004E-2</v>
      </c>
      <c r="W550" s="78">
        <f t="shared" si="284"/>
        <v>2.31041536E-4</v>
      </c>
      <c r="X550" s="78">
        <f t="shared" si="285"/>
        <v>0.18635615999999999</v>
      </c>
      <c r="Y550" s="78">
        <f t="shared" si="286"/>
        <v>0</v>
      </c>
      <c r="Z550" s="78">
        <f t="shared" si="287"/>
        <v>0.46589039999999998</v>
      </c>
      <c r="AA550" s="78">
        <f t="shared" si="288"/>
        <v>0.64011683000000019</v>
      </c>
      <c r="AB550" s="78">
        <f t="shared" si="289"/>
        <v>8.500000000000002E-2</v>
      </c>
      <c r="AC550" s="83">
        <f t="shared" si="290"/>
        <v>2.3719339477360002</v>
      </c>
      <c r="AU550" s="103"/>
    </row>
    <row r="551" spans="6:47">
      <c r="F551" s="82">
        <v>814</v>
      </c>
      <c r="G551" s="78">
        <f>Inputs!C550</f>
        <v>3.8524468000000001</v>
      </c>
      <c r="H551" s="78">
        <f>Inputs!D550</f>
        <v>0</v>
      </c>
      <c r="I551" s="78">
        <f>Inputs!E550</f>
        <v>0.12757636999999999</v>
      </c>
      <c r="J551" s="78">
        <f>Inputs!F550</f>
        <v>2.9074815999999999E-5</v>
      </c>
      <c r="K551" s="78">
        <f>Inputs!G550</f>
        <v>0.37522404999999998</v>
      </c>
      <c r="L551" s="78">
        <f t="shared" si="280"/>
        <v>3.7568924705599998E-3</v>
      </c>
      <c r="M551" s="78">
        <f>Inputs!H550</f>
        <v>0.45741597000000001</v>
      </c>
      <c r="N551" s="78">
        <f>Inputs!I550</f>
        <v>0</v>
      </c>
      <c r="O551" s="78">
        <f>Inputs!J550</f>
        <v>1.6009557999999999</v>
      </c>
      <c r="P551" s="83">
        <f>Inputs!K550</f>
        <v>3.0000002000000001</v>
      </c>
      <c r="Q551" s="83">
        <f t="shared" si="279"/>
        <v>9.4136482648160005</v>
      </c>
      <c r="R551" s="83"/>
      <c r="S551" s="82">
        <v>801</v>
      </c>
      <c r="T551" s="78">
        <f t="shared" si="281"/>
        <v>0.16697769600000001</v>
      </c>
      <c r="U551" s="78">
        <f t="shared" si="282"/>
        <v>0</v>
      </c>
      <c r="V551" s="78">
        <f t="shared" si="283"/>
        <v>5.1749285400000004E-2</v>
      </c>
      <c r="W551" s="78">
        <f t="shared" si="284"/>
        <v>0</v>
      </c>
      <c r="X551" s="78">
        <f t="shared" si="285"/>
        <v>0</v>
      </c>
      <c r="Y551" s="78">
        <f t="shared" si="286"/>
        <v>0</v>
      </c>
      <c r="Z551" s="78">
        <f t="shared" si="287"/>
        <v>0.26954870000000009</v>
      </c>
      <c r="AA551" s="78">
        <f t="shared" si="288"/>
        <v>0.12252214000000002</v>
      </c>
      <c r="AB551" s="78">
        <f t="shared" si="289"/>
        <v>0</v>
      </c>
      <c r="AC551" s="83">
        <f t="shared" si="290"/>
        <v>0.61079782140000016</v>
      </c>
      <c r="AU551" s="103"/>
    </row>
    <row r="552" spans="6:47">
      <c r="F552" s="82">
        <v>815</v>
      </c>
      <c r="G552" s="78">
        <f>Inputs!C551</f>
        <v>3.8524468000000001</v>
      </c>
      <c r="H552" s="78">
        <f>Inputs!D551</f>
        <v>0</v>
      </c>
      <c r="I552" s="78">
        <f>Inputs!E551</f>
        <v>0.12757636999999999</v>
      </c>
      <c r="J552" s="78">
        <f>Inputs!F551</f>
        <v>2.9074815999999999E-5</v>
      </c>
      <c r="K552" s="78">
        <f>Inputs!G551</f>
        <v>0.37522404999999998</v>
      </c>
      <c r="L552" s="78">
        <f t="shared" si="280"/>
        <v>3.7568924705599998E-3</v>
      </c>
      <c r="M552" s="78">
        <f>Inputs!H551</f>
        <v>0.45741594000000002</v>
      </c>
      <c r="N552" s="78">
        <f>Inputs!I551</f>
        <v>0</v>
      </c>
      <c r="O552" s="78">
        <f>Inputs!J551</f>
        <v>0</v>
      </c>
      <c r="P552" s="83">
        <f>Inputs!K551</f>
        <v>3.0000002000000001</v>
      </c>
      <c r="Q552" s="83">
        <f t="shared" si="279"/>
        <v>7.8126924348160003</v>
      </c>
      <c r="R552" s="83"/>
      <c r="S552" s="82">
        <v>802</v>
      </c>
      <c r="T552" s="78">
        <f t="shared" si="281"/>
        <v>0.16697769600000001</v>
      </c>
      <c r="U552" s="78">
        <f t="shared" si="282"/>
        <v>0</v>
      </c>
      <c r="V552" s="78">
        <f t="shared" si="283"/>
        <v>5.1749285400000004E-2</v>
      </c>
      <c r="W552" s="78">
        <f t="shared" si="284"/>
        <v>0</v>
      </c>
      <c r="X552" s="78">
        <f t="shared" si="285"/>
        <v>0</v>
      </c>
      <c r="Y552" s="78">
        <f t="shared" si="286"/>
        <v>0</v>
      </c>
      <c r="Z552" s="78">
        <f t="shared" si="287"/>
        <v>1.3477434000000001</v>
      </c>
      <c r="AA552" s="78">
        <f t="shared" si="288"/>
        <v>0.26954870000000009</v>
      </c>
      <c r="AB552" s="78">
        <f t="shared" si="289"/>
        <v>0</v>
      </c>
      <c r="AC552" s="83">
        <f t="shared" si="290"/>
        <v>1.8360190814000004</v>
      </c>
      <c r="AU552" s="103"/>
    </row>
    <row r="553" spans="6:47">
      <c r="F553" s="82">
        <v>816</v>
      </c>
      <c r="G553" s="78">
        <f>Inputs!C552</f>
        <v>3.8524468000000001</v>
      </c>
      <c r="H553" s="78">
        <f>Inputs!D552</f>
        <v>0</v>
      </c>
      <c r="I553" s="78">
        <f>Inputs!E552</f>
        <v>0.12757636999999999</v>
      </c>
      <c r="J553" s="78">
        <f>Inputs!F552</f>
        <v>2.9074815999999999E-5</v>
      </c>
      <c r="K553" s="78">
        <f>Inputs!G552</f>
        <v>0.37522404999999998</v>
      </c>
      <c r="L553" s="78">
        <f t="shared" si="280"/>
        <v>3.7568924705599998E-3</v>
      </c>
      <c r="M553" s="78">
        <f>Inputs!H552</f>
        <v>0.45741597000000001</v>
      </c>
      <c r="N553" s="78">
        <f>Inputs!I552</f>
        <v>0</v>
      </c>
      <c r="O553" s="78">
        <f>Inputs!J552</f>
        <v>1.6009557999999999</v>
      </c>
      <c r="P553" s="83">
        <f>Inputs!K552</f>
        <v>3.0000002000000001</v>
      </c>
      <c r="Q553" s="83">
        <f t="shared" si="279"/>
        <v>9.4136482648160005</v>
      </c>
      <c r="R553" s="83"/>
      <c r="S553" s="82">
        <v>803</v>
      </c>
      <c r="T553" s="78">
        <f t="shared" si="281"/>
        <v>0.18836739200000002</v>
      </c>
      <c r="U553" s="78">
        <f t="shared" si="282"/>
        <v>0</v>
      </c>
      <c r="V553" s="78">
        <f t="shared" si="283"/>
        <v>3.0079269000000002E-2</v>
      </c>
      <c r="W553" s="78">
        <f t="shared" si="284"/>
        <v>0</v>
      </c>
      <c r="X553" s="78">
        <f t="shared" si="285"/>
        <v>0</v>
      </c>
      <c r="Y553" s="78">
        <f t="shared" si="286"/>
        <v>0</v>
      </c>
      <c r="Z553" s="78">
        <f t="shared" si="287"/>
        <v>1.3477434000000001</v>
      </c>
      <c r="AA553" s="78">
        <f t="shared" si="288"/>
        <v>0.26954870000000009</v>
      </c>
      <c r="AB553" s="78">
        <f t="shared" si="289"/>
        <v>0</v>
      </c>
      <c r="AC553" s="83">
        <f t="shared" si="290"/>
        <v>1.8357387610000002</v>
      </c>
      <c r="AU553" s="103"/>
    </row>
    <row r="554" spans="6:47">
      <c r="F554" s="82">
        <v>817</v>
      </c>
      <c r="G554" s="78">
        <f>Inputs!C553</f>
        <v>7.2578370000000003</v>
      </c>
      <c r="H554" s="78">
        <f>Inputs!D553</f>
        <v>0</v>
      </c>
      <c r="I554" s="78">
        <f>Inputs!E553</f>
        <v>1.8687240000000001</v>
      </c>
      <c r="J554" s="78">
        <f>Inputs!F553</f>
        <v>0</v>
      </c>
      <c r="K554" s="78">
        <f>Inputs!G553</f>
        <v>0</v>
      </c>
      <c r="L554" s="78">
        <f t="shared" si="280"/>
        <v>0</v>
      </c>
      <c r="M554" s="78">
        <f>Inputs!H553</f>
        <v>1.7643184999999999</v>
      </c>
      <c r="N554" s="78">
        <f>Inputs!I553</f>
        <v>4.4230489999999998</v>
      </c>
      <c r="O554" s="78">
        <f>Inputs!J553</f>
        <v>2.948699</v>
      </c>
      <c r="P554" s="83">
        <f>Inputs!K553</f>
        <v>0.5</v>
      </c>
      <c r="Q554" s="83">
        <f t="shared" si="279"/>
        <v>18.762627500000001</v>
      </c>
      <c r="R554" s="83"/>
      <c r="S554" s="82">
        <v>804</v>
      </c>
      <c r="T554" s="78">
        <f t="shared" si="281"/>
        <v>0.15685782400000003</v>
      </c>
      <c r="U554" s="78">
        <f t="shared" si="282"/>
        <v>0</v>
      </c>
      <c r="V554" s="78">
        <f t="shared" si="283"/>
        <v>2.0699713800000002E-2</v>
      </c>
      <c r="W554" s="78">
        <f t="shared" si="284"/>
        <v>0</v>
      </c>
      <c r="X554" s="78">
        <f t="shared" si="285"/>
        <v>0</v>
      </c>
      <c r="Y554" s="78">
        <f t="shared" si="286"/>
        <v>0</v>
      </c>
      <c r="Z554" s="78">
        <f t="shared" si="287"/>
        <v>0.26954870000000009</v>
      </c>
      <c r="AA554" s="78">
        <f t="shared" si="288"/>
        <v>0.26954870000000009</v>
      </c>
      <c r="AB554" s="78">
        <f t="shared" si="289"/>
        <v>0</v>
      </c>
      <c r="AC554" s="83">
        <f t="shared" si="290"/>
        <v>0.71665493780000022</v>
      </c>
      <c r="AU554" s="103"/>
    </row>
    <row r="555" spans="6:47">
      <c r="F555" s="82">
        <v>818</v>
      </c>
      <c r="G555" s="78">
        <f>Inputs!C554</f>
        <v>1.470542</v>
      </c>
      <c r="H555" s="78">
        <f>Inputs!D554</f>
        <v>3.8075972</v>
      </c>
      <c r="I555" s="78">
        <f>Inputs!E554</f>
        <v>0.66483455999999996</v>
      </c>
      <c r="J555" s="78">
        <f>Inputs!F554</f>
        <v>1.8987631999999998E-5</v>
      </c>
      <c r="K555" s="78">
        <f>Inputs!G554</f>
        <v>0.24504426000000001</v>
      </c>
      <c r="L555" s="78">
        <f t="shared" si="280"/>
        <v>2.4534806211200006E-3</v>
      </c>
      <c r="M555" s="78">
        <f>Inputs!H554</f>
        <v>0.24504426000000001</v>
      </c>
      <c r="N555" s="78">
        <f>Inputs!I554</f>
        <v>0.74432189999999998</v>
      </c>
      <c r="O555" s="78">
        <f>Inputs!J554</f>
        <v>0.92146850000000002</v>
      </c>
      <c r="P555" s="83">
        <f>Inputs!K554</f>
        <v>3.0000002000000001</v>
      </c>
      <c r="Q555" s="83">
        <f t="shared" si="279"/>
        <v>11.098871867632001</v>
      </c>
      <c r="R555" s="83"/>
      <c r="S555" s="82">
        <v>805</v>
      </c>
      <c r="T555" s="78">
        <f t="shared" si="281"/>
        <v>0.17291158400000001</v>
      </c>
      <c r="U555" s="78">
        <f t="shared" si="282"/>
        <v>0</v>
      </c>
      <c r="V555" s="78">
        <f t="shared" si="283"/>
        <v>4.5927491400000006E-2</v>
      </c>
      <c r="W555" s="78">
        <f t="shared" si="284"/>
        <v>0</v>
      </c>
      <c r="X555" s="78">
        <f t="shared" si="285"/>
        <v>0</v>
      </c>
      <c r="Y555" s="78">
        <f t="shared" si="286"/>
        <v>0</v>
      </c>
      <c r="Z555" s="78">
        <f t="shared" si="287"/>
        <v>6.9020789999999999E-2</v>
      </c>
      <c r="AA555" s="78">
        <f t="shared" si="288"/>
        <v>0.26954870000000009</v>
      </c>
      <c r="AB555" s="78">
        <f t="shared" si="289"/>
        <v>0</v>
      </c>
      <c r="AC555" s="83">
        <f t="shared" si="290"/>
        <v>0.55740856540000006</v>
      </c>
      <c r="AU555" s="103"/>
    </row>
    <row r="556" spans="6:47">
      <c r="F556" s="82">
        <v>819</v>
      </c>
      <c r="G556" s="78">
        <f>Inputs!C555</f>
        <v>7.0207962999999998</v>
      </c>
      <c r="H556" s="78">
        <f>Inputs!D555</f>
        <v>1.4288552999999999</v>
      </c>
      <c r="I556" s="78">
        <f>Inputs!E555</f>
        <v>0.21849698000000001</v>
      </c>
      <c r="J556" s="78">
        <f>Inputs!F555</f>
        <v>1.06218016E-4</v>
      </c>
      <c r="K556" s="78">
        <f>Inputs!G555</f>
        <v>1.4059412</v>
      </c>
      <c r="L556" s="78">
        <f t="shared" si="280"/>
        <v>1.407640688256E-2</v>
      </c>
      <c r="M556" s="78">
        <f>Inputs!H555</f>
        <v>0.74432189999999998</v>
      </c>
      <c r="N556" s="78">
        <f>Inputs!I555</f>
        <v>0.33080969999999998</v>
      </c>
      <c r="O556" s="78">
        <f>Inputs!J555</f>
        <v>0</v>
      </c>
      <c r="P556" s="83">
        <f>Inputs!K555</f>
        <v>3.0000002000000001</v>
      </c>
      <c r="Q556" s="83">
        <f t="shared" si="279"/>
        <v>14.149327798015998</v>
      </c>
      <c r="R556" s="83"/>
      <c r="S556" s="82">
        <v>806</v>
      </c>
      <c r="T556" s="78">
        <f t="shared" si="281"/>
        <v>0.14972792640000002</v>
      </c>
      <c r="U556" s="78">
        <f t="shared" si="282"/>
        <v>0</v>
      </c>
      <c r="V556" s="78">
        <f t="shared" si="283"/>
        <v>4.0364442E-2</v>
      </c>
      <c r="W556" s="78">
        <f t="shared" si="284"/>
        <v>0</v>
      </c>
      <c r="X556" s="78">
        <f t="shared" si="285"/>
        <v>0</v>
      </c>
      <c r="Y556" s="78">
        <f t="shared" si="286"/>
        <v>0</v>
      </c>
      <c r="Z556" s="78">
        <f t="shared" si="287"/>
        <v>6.9020795000000024E-2</v>
      </c>
      <c r="AA556" s="78">
        <f t="shared" si="288"/>
        <v>0.26954870000000009</v>
      </c>
      <c r="AB556" s="78">
        <f t="shared" si="289"/>
        <v>0</v>
      </c>
      <c r="AC556" s="83">
        <f t="shared" si="290"/>
        <v>0.5286618634000001</v>
      </c>
      <c r="AU556" s="103"/>
    </row>
    <row r="557" spans="6:47">
      <c r="F557" s="82">
        <v>820</v>
      </c>
      <c r="G557" s="78">
        <f>Inputs!C556</f>
        <v>5.9367929999999998</v>
      </c>
      <c r="H557" s="78">
        <f>Inputs!D556</f>
        <v>0</v>
      </c>
      <c r="I557" s="78">
        <f>Inputs!E556</f>
        <v>0.42549409999999999</v>
      </c>
      <c r="J557" s="78">
        <f>Inputs!F556</f>
        <v>3.1112028E-5</v>
      </c>
      <c r="K557" s="78">
        <f>Inputs!G556</f>
        <v>0.40151522000000001</v>
      </c>
      <c r="L557" s="78">
        <f t="shared" si="280"/>
        <v>4.0201301244800003E-3</v>
      </c>
      <c r="M557" s="78">
        <f>Inputs!H556</f>
        <v>0.36756638000000003</v>
      </c>
      <c r="N557" s="78">
        <f>Inputs!I556</f>
        <v>0</v>
      </c>
      <c r="O557" s="78">
        <f>Inputs!J556</f>
        <v>0.57891700000000001</v>
      </c>
      <c r="P557" s="83">
        <f>Inputs!K556</f>
        <v>0.5</v>
      </c>
      <c r="Q557" s="83">
        <f t="shared" si="279"/>
        <v>8.210316812028001</v>
      </c>
      <c r="R557" s="83"/>
      <c r="S557" s="82">
        <v>807</v>
      </c>
      <c r="T557" s="78">
        <f t="shared" si="281"/>
        <v>1.5529385600000003</v>
      </c>
      <c r="U557" s="78">
        <f t="shared" si="282"/>
        <v>0</v>
      </c>
      <c r="V557" s="78">
        <f t="shared" si="283"/>
        <v>3.6741990599999996E-2</v>
      </c>
      <c r="W557" s="78">
        <f t="shared" si="284"/>
        <v>6.8355468800000007E-6</v>
      </c>
      <c r="X557" s="78">
        <f t="shared" si="285"/>
        <v>5.5134959999999997E-3</v>
      </c>
      <c r="Y557" s="78">
        <f t="shared" si="286"/>
        <v>0</v>
      </c>
      <c r="Z557" s="78">
        <f t="shared" si="287"/>
        <v>0.6003584500000001</v>
      </c>
      <c r="AA557" s="78">
        <f t="shared" si="288"/>
        <v>0</v>
      </c>
      <c r="AB557" s="78">
        <f t="shared" si="289"/>
        <v>0.51000003400000005</v>
      </c>
      <c r="AC557" s="83">
        <f t="shared" si="290"/>
        <v>2.7055593661468804</v>
      </c>
      <c r="AU557" s="103"/>
    </row>
    <row r="558" spans="6:47">
      <c r="F558" s="82">
        <v>821</v>
      </c>
      <c r="G558" s="78">
        <f>Inputs!C557</f>
        <v>5.0311804000000002</v>
      </c>
      <c r="H558" s="78">
        <f>Inputs!D557</f>
        <v>0</v>
      </c>
      <c r="I558" s="78">
        <f>Inputs!E557</f>
        <v>0.42549409999999999</v>
      </c>
      <c r="J558" s="78">
        <f>Inputs!F557</f>
        <v>3.1112028E-5</v>
      </c>
      <c r="K558" s="78">
        <f>Inputs!G557</f>
        <v>0.40151522000000001</v>
      </c>
      <c r="L558" s="78">
        <f t="shared" si="280"/>
        <v>4.0201301244800003E-3</v>
      </c>
      <c r="M558" s="78">
        <f>Inputs!H557</f>
        <v>0.36756638000000003</v>
      </c>
      <c r="N558" s="78">
        <f>Inputs!I557</f>
        <v>0</v>
      </c>
      <c r="O558" s="78">
        <f>Inputs!J557</f>
        <v>0.57891700000000001</v>
      </c>
      <c r="P558" s="83">
        <f>Inputs!K557</f>
        <v>0.5</v>
      </c>
      <c r="Q558" s="83">
        <f t="shared" si="279"/>
        <v>7.3047042120280006</v>
      </c>
      <c r="R558" s="83"/>
      <c r="S558" s="82">
        <v>808</v>
      </c>
      <c r="T558" s="78">
        <f t="shared" si="281"/>
        <v>0.31095568000000001</v>
      </c>
      <c r="U558" s="78">
        <f t="shared" si="282"/>
        <v>0</v>
      </c>
      <c r="V558" s="78">
        <f t="shared" si="283"/>
        <v>3.6741990599999996E-2</v>
      </c>
      <c r="W558" s="78">
        <f t="shared" si="284"/>
        <v>6.8355468800000007E-6</v>
      </c>
      <c r="X558" s="78">
        <f t="shared" si="285"/>
        <v>5.5134959999999997E-3</v>
      </c>
      <c r="Y558" s="78">
        <f t="shared" si="286"/>
        <v>0</v>
      </c>
      <c r="Z558" s="78">
        <f t="shared" si="287"/>
        <v>0</v>
      </c>
      <c r="AA558" s="78">
        <f t="shared" si="288"/>
        <v>0</v>
      </c>
      <c r="AB558" s="78">
        <f t="shared" si="289"/>
        <v>0.51000003400000005</v>
      </c>
      <c r="AC558" s="83">
        <f t="shared" si="290"/>
        <v>0.86321803614688009</v>
      </c>
      <c r="AU558" s="103"/>
    </row>
    <row r="559" spans="6:47">
      <c r="F559" s="82">
        <v>822</v>
      </c>
      <c r="G559" s="78">
        <f>Inputs!C558</f>
        <v>2.7240248</v>
      </c>
      <c r="H559" s="78">
        <f>Inputs!D558</f>
        <v>7.9061409999999999</v>
      </c>
      <c r="I559" s="78">
        <f>Inputs!E558</f>
        <v>0.25874645000000002</v>
      </c>
      <c r="J559" s="78">
        <f>Inputs!F558</f>
        <v>0</v>
      </c>
      <c r="K559" s="78">
        <f>Inputs!G558</f>
        <v>0</v>
      </c>
      <c r="L559" s="78">
        <f t="shared" si="280"/>
        <v>0</v>
      </c>
      <c r="M559" s="78">
        <f>Inputs!H558</f>
        <v>0.60035850000000002</v>
      </c>
      <c r="N559" s="78">
        <f>Inputs!I558</f>
        <v>2.948699</v>
      </c>
      <c r="O559" s="78">
        <f>Inputs!J558</f>
        <v>1.842937</v>
      </c>
      <c r="P559" s="83">
        <f>Inputs!K558</f>
        <v>3.0000002000000001</v>
      </c>
      <c r="Q559" s="83">
        <f t="shared" si="279"/>
        <v>19.280906949999999</v>
      </c>
      <c r="R559" s="83"/>
      <c r="S559" s="82">
        <v>809</v>
      </c>
      <c r="T559" s="78">
        <f t="shared" si="281"/>
        <v>0.19761328</v>
      </c>
      <c r="U559" s="78">
        <f t="shared" si="282"/>
        <v>9.7595912000000007E-2</v>
      </c>
      <c r="V559" s="78">
        <f t="shared" si="283"/>
        <v>0.11805305399999999</v>
      </c>
      <c r="W559" s="78">
        <f t="shared" si="284"/>
        <v>0</v>
      </c>
      <c r="X559" s="78">
        <f t="shared" si="285"/>
        <v>0</v>
      </c>
      <c r="Y559" s="78">
        <f t="shared" si="286"/>
        <v>0</v>
      </c>
      <c r="Z559" s="78">
        <f t="shared" si="287"/>
        <v>5.1765595000000005E-2</v>
      </c>
      <c r="AA559" s="78">
        <f t="shared" si="288"/>
        <v>0.20216150000000002</v>
      </c>
      <c r="AB559" s="78">
        <f t="shared" si="289"/>
        <v>0.51000003400000005</v>
      </c>
      <c r="AC559" s="83">
        <f t="shared" si="290"/>
        <v>1.1771893750000002</v>
      </c>
      <c r="AU559" s="103"/>
    </row>
    <row r="560" spans="6:47">
      <c r="F560" s="82">
        <v>823</v>
      </c>
      <c r="G560" s="78">
        <f>Inputs!C559</f>
        <v>3.8136345999999999</v>
      </c>
      <c r="H560" s="78">
        <f>Inputs!D559</f>
        <v>0</v>
      </c>
      <c r="I560" s="78">
        <f>Inputs!E559</f>
        <v>0.43124402000000001</v>
      </c>
      <c r="J560" s="78">
        <f>Inputs!F559</f>
        <v>0</v>
      </c>
      <c r="K560" s="78">
        <f>Inputs!G559</f>
        <v>0</v>
      </c>
      <c r="L560" s="78">
        <f t="shared" si="280"/>
        <v>0</v>
      </c>
      <c r="M560" s="78">
        <f>Inputs!H559</f>
        <v>0.60035850000000002</v>
      </c>
      <c r="N560" s="78">
        <f>Inputs!I559</f>
        <v>1.4743495</v>
      </c>
      <c r="O560" s="78">
        <f>Inputs!J559</f>
        <v>0.92146850000000002</v>
      </c>
      <c r="P560" s="83">
        <f>Inputs!K559</f>
        <v>3.0000002000000001</v>
      </c>
      <c r="Q560" s="83">
        <f t="shared" si="279"/>
        <v>10.241055320000001</v>
      </c>
      <c r="R560" s="83"/>
      <c r="S560" s="82">
        <v>810</v>
      </c>
      <c r="T560" s="78">
        <f t="shared" si="281"/>
        <v>0.43533795199999997</v>
      </c>
      <c r="U560" s="78">
        <f t="shared" si="282"/>
        <v>0</v>
      </c>
      <c r="V560" s="78">
        <f t="shared" si="283"/>
        <v>4.1334742799999998E-2</v>
      </c>
      <c r="W560" s="78">
        <f t="shared" si="284"/>
        <v>6.7247871999999997E-6</v>
      </c>
      <c r="X560" s="78">
        <f t="shared" si="285"/>
        <v>5.4241569999999998E-3</v>
      </c>
      <c r="Y560" s="78">
        <f t="shared" si="286"/>
        <v>0</v>
      </c>
      <c r="Z560" s="78">
        <f t="shared" si="287"/>
        <v>0.6003584500000001</v>
      </c>
      <c r="AA560" s="78">
        <f t="shared" si="288"/>
        <v>0</v>
      </c>
      <c r="AB560" s="78">
        <f t="shared" si="289"/>
        <v>0.51000003400000005</v>
      </c>
      <c r="AC560" s="83">
        <f t="shared" si="290"/>
        <v>1.5924620605872</v>
      </c>
      <c r="AU560" s="103"/>
    </row>
    <row r="561" spans="6:47">
      <c r="F561" s="82">
        <v>824</v>
      </c>
      <c r="G561" s="78">
        <f>Inputs!C560</f>
        <v>3.8057287</v>
      </c>
      <c r="H561" s="78">
        <f>Inputs!D560</f>
        <v>0</v>
      </c>
      <c r="I561" s="78">
        <f>Inputs!E560</f>
        <v>0.2299968</v>
      </c>
      <c r="J561" s="78">
        <f>Inputs!F560</f>
        <v>0</v>
      </c>
      <c r="K561" s="78">
        <f>Inputs!G560</f>
        <v>0</v>
      </c>
      <c r="L561" s="78">
        <f t="shared" si="280"/>
        <v>0</v>
      </c>
      <c r="M561" s="78">
        <f>Inputs!H560</f>
        <v>0</v>
      </c>
      <c r="N561" s="78">
        <f>Inputs!I560</f>
        <v>0.59014820000000001</v>
      </c>
      <c r="O561" s="78">
        <f>Inputs!J560</f>
        <v>0.29507410000000001</v>
      </c>
      <c r="P561" s="83">
        <f>Inputs!K560</f>
        <v>0.5</v>
      </c>
      <c r="Q561" s="83">
        <f t="shared" si="279"/>
        <v>5.4209477999999995</v>
      </c>
      <c r="R561" s="83"/>
      <c r="S561" s="82">
        <v>811</v>
      </c>
      <c r="T561" s="78">
        <f t="shared" si="281"/>
        <v>2.1741139200000004</v>
      </c>
      <c r="U561" s="78">
        <f t="shared" si="282"/>
        <v>0</v>
      </c>
      <c r="V561" s="78">
        <f t="shared" si="283"/>
        <v>4.1334742799999998E-2</v>
      </c>
      <c r="W561" s="78">
        <f t="shared" si="284"/>
        <v>6.7247871999999997E-6</v>
      </c>
      <c r="X561" s="78">
        <f t="shared" si="285"/>
        <v>5.4241569999999998E-3</v>
      </c>
      <c r="Y561" s="78">
        <f t="shared" si="286"/>
        <v>0</v>
      </c>
      <c r="Z561" s="78">
        <f t="shared" si="287"/>
        <v>0</v>
      </c>
      <c r="AA561" s="78">
        <f t="shared" si="288"/>
        <v>0</v>
      </c>
      <c r="AB561" s="78">
        <f t="shared" si="289"/>
        <v>0.51000003400000005</v>
      </c>
      <c r="AC561" s="83">
        <f t="shared" si="290"/>
        <v>2.7308795785872007</v>
      </c>
      <c r="AU561" s="103"/>
    </row>
    <row r="562" spans="6:47">
      <c r="F562" s="82">
        <v>825</v>
      </c>
      <c r="G562" s="78">
        <f>Inputs!C561</f>
        <v>4.9474473000000003</v>
      </c>
      <c r="H562" s="78">
        <f>Inputs!D561</f>
        <v>0</v>
      </c>
      <c r="I562" s="78">
        <f>Inputs!E561</f>
        <v>0.20124722</v>
      </c>
      <c r="J562" s="78">
        <f>Inputs!F561</f>
        <v>0</v>
      </c>
      <c r="K562" s="78">
        <f>Inputs!G561</f>
        <v>0</v>
      </c>
      <c r="L562" s="78">
        <f t="shared" si="280"/>
        <v>0</v>
      </c>
      <c r="M562" s="78">
        <f>Inputs!H561</f>
        <v>0</v>
      </c>
      <c r="N562" s="78">
        <f>Inputs!I561</f>
        <v>1.0327595000000001</v>
      </c>
      <c r="O562" s="78">
        <f>Inputs!J561</f>
        <v>0.29507410000000001</v>
      </c>
      <c r="P562" s="83">
        <f>Inputs!K561</f>
        <v>0.5</v>
      </c>
      <c r="Q562" s="83">
        <f t="shared" si="279"/>
        <v>6.9765281200000002</v>
      </c>
      <c r="R562" s="83"/>
      <c r="S562" s="82">
        <v>812</v>
      </c>
      <c r="T562" s="78">
        <f t="shared" si="281"/>
        <v>0.17111763199999999</v>
      </c>
      <c r="U562" s="78">
        <f t="shared" si="282"/>
        <v>9.4571816000000017E-2</v>
      </c>
      <c r="V562" s="78">
        <f t="shared" si="283"/>
        <v>0.10446886799999999</v>
      </c>
      <c r="W562" s="78">
        <f t="shared" si="284"/>
        <v>0</v>
      </c>
      <c r="X562" s="78">
        <f t="shared" si="285"/>
        <v>0</v>
      </c>
      <c r="Y562" s="78">
        <f t="shared" si="286"/>
        <v>0</v>
      </c>
      <c r="Z562" s="78">
        <f t="shared" si="287"/>
        <v>5.1765595000000005E-2</v>
      </c>
      <c r="AA562" s="78">
        <f t="shared" si="288"/>
        <v>0.20216150000000002</v>
      </c>
      <c r="AB562" s="78">
        <f t="shared" si="289"/>
        <v>0.51000003400000005</v>
      </c>
      <c r="AC562" s="83">
        <f t="shared" si="290"/>
        <v>1.1340854450000002</v>
      </c>
      <c r="AU562" s="103"/>
    </row>
    <row r="563" spans="6:47">
      <c r="F563" s="82">
        <v>826</v>
      </c>
      <c r="G563" s="78">
        <f>Inputs!C562</f>
        <v>4.9474473000000003</v>
      </c>
      <c r="H563" s="78">
        <f>Inputs!D562</f>
        <v>0</v>
      </c>
      <c r="I563" s="78">
        <f>Inputs!E562</f>
        <v>0.20124722</v>
      </c>
      <c r="J563" s="78">
        <f>Inputs!F562</f>
        <v>0</v>
      </c>
      <c r="K563" s="78">
        <f>Inputs!G562</f>
        <v>0</v>
      </c>
      <c r="L563" s="78">
        <f t="shared" si="280"/>
        <v>0</v>
      </c>
      <c r="M563" s="78">
        <f>Inputs!H562</f>
        <v>0</v>
      </c>
      <c r="N563" s="78">
        <f>Inputs!I562</f>
        <v>1.0327595000000001</v>
      </c>
      <c r="O563" s="78">
        <f>Inputs!J562</f>
        <v>0.29507410000000001</v>
      </c>
      <c r="P563" s="83">
        <f>Inputs!K562</f>
        <v>0.5</v>
      </c>
      <c r="Q563" s="83">
        <f t="shared" si="279"/>
        <v>6.9765281200000002</v>
      </c>
      <c r="R563" s="83"/>
      <c r="S563" s="82">
        <v>813</v>
      </c>
      <c r="T563" s="78">
        <f t="shared" si="281"/>
        <v>0.21408102399999998</v>
      </c>
      <c r="U563" s="78">
        <f t="shared" si="282"/>
        <v>7.8076736399999999E-2</v>
      </c>
      <c r="V563" s="78">
        <f t="shared" si="283"/>
        <v>2.7168372000000003E-2</v>
      </c>
      <c r="W563" s="78">
        <f t="shared" si="284"/>
        <v>0</v>
      </c>
      <c r="X563" s="78">
        <f t="shared" si="285"/>
        <v>0</v>
      </c>
      <c r="Y563" s="78">
        <f t="shared" si="286"/>
        <v>5.2276104999999995E-3</v>
      </c>
      <c r="Z563" s="78">
        <f t="shared" si="287"/>
        <v>5.7891695E-2</v>
      </c>
      <c r="AA563" s="78">
        <f t="shared" si="288"/>
        <v>0.11578339</v>
      </c>
      <c r="AB563" s="78">
        <f t="shared" si="289"/>
        <v>0.51000003400000005</v>
      </c>
      <c r="AC563" s="83">
        <f t="shared" si="290"/>
        <v>1.0082288618999999</v>
      </c>
      <c r="AU563" s="103"/>
    </row>
    <row r="564" spans="6:47">
      <c r="F564" s="82">
        <v>827</v>
      </c>
      <c r="G564" s="78">
        <f>Inputs!C563</f>
        <v>7.2448997000000004</v>
      </c>
      <c r="H564" s="78">
        <f>Inputs!D563</f>
        <v>2.9784586000000002</v>
      </c>
      <c r="I564" s="78">
        <f>Inputs!E563</f>
        <v>0.81936359999999997</v>
      </c>
      <c r="J564" s="78">
        <f>Inputs!F563</f>
        <v>1.7444885E-4</v>
      </c>
      <c r="K564" s="78">
        <f>Inputs!G563</f>
        <v>2.2513443999999998</v>
      </c>
      <c r="L564" s="78">
        <f t="shared" si="280"/>
        <v>2.2541355815999999E-2</v>
      </c>
      <c r="M564" s="78">
        <f>Inputs!H563</f>
        <v>1.8010752999999999</v>
      </c>
      <c r="N564" s="78">
        <f>Inputs!I563</f>
        <v>2.6464777000000002</v>
      </c>
      <c r="O564" s="78">
        <f>Inputs!J563</f>
        <v>1.7367511</v>
      </c>
      <c r="P564" s="83">
        <f>Inputs!K563</f>
        <v>3.0000002000000001</v>
      </c>
      <c r="Q564" s="83">
        <f t="shared" si="279"/>
        <v>22.478545048849998</v>
      </c>
      <c r="R564" s="83"/>
      <c r="S564" s="82">
        <v>814</v>
      </c>
      <c r="T564" s="78">
        <f t="shared" si="281"/>
        <v>0.61639148799999999</v>
      </c>
      <c r="U564" s="78">
        <f t="shared" si="282"/>
        <v>0</v>
      </c>
      <c r="V564" s="78">
        <f t="shared" si="283"/>
        <v>2.2963746600000001E-2</v>
      </c>
      <c r="W564" s="78">
        <f t="shared" si="284"/>
        <v>4.6519705599999996E-6</v>
      </c>
      <c r="X564" s="78">
        <f t="shared" si="285"/>
        <v>3.7522404999999997E-3</v>
      </c>
      <c r="Y564" s="78">
        <f t="shared" si="286"/>
        <v>4.5741597000000002E-3</v>
      </c>
      <c r="Z564" s="78">
        <f t="shared" si="287"/>
        <v>0</v>
      </c>
      <c r="AA564" s="78">
        <f t="shared" si="288"/>
        <v>0.16009558000000002</v>
      </c>
      <c r="AB564" s="78">
        <f t="shared" si="289"/>
        <v>0.51000003400000005</v>
      </c>
      <c r="AC564" s="83">
        <f t="shared" si="290"/>
        <v>1.31778190077056</v>
      </c>
      <c r="AU564" s="103"/>
    </row>
    <row r="565" spans="6:47">
      <c r="F565" s="82">
        <v>828</v>
      </c>
      <c r="G565" s="78">
        <f>Inputs!C564</f>
        <v>6.1290554999999998</v>
      </c>
      <c r="H565" s="78">
        <f>Inputs!D564</f>
        <v>1.7034138000000001</v>
      </c>
      <c r="I565" s="78">
        <f>Inputs!E564</f>
        <v>0.1149984</v>
      </c>
      <c r="J565" s="78">
        <f>Inputs!F564</f>
        <v>1.7088867E-3</v>
      </c>
      <c r="K565" s="78">
        <f>Inputs!G564</f>
        <v>22.053982000000001</v>
      </c>
      <c r="L565" s="78">
        <f t="shared" si="280"/>
        <v>0.22081324187200002</v>
      </c>
      <c r="M565" s="78">
        <f>Inputs!H564</f>
        <v>23.156680999999999</v>
      </c>
      <c r="N565" s="78">
        <f>Inputs!I564</f>
        <v>7.4661920000000004</v>
      </c>
      <c r="O565" s="78">
        <f>Inputs!J564</f>
        <v>0.89727029999999997</v>
      </c>
      <c r="P565" s="83">
        <f>Inputs!K564</f>
        <v>0.5</v>
      </c>
      <c r="Q565" s="83">
        <f t="shared" si="279"/>
        <v>62.023301886700004</v>
      </c>
      <c r="R565" s="83"/>
      <c r="S565" s="82">
        <v>815</v>
      </c>
      <c r="T565" s="78">
        <f t="shared" si="281"/>
        <v>0.61639148799999999</v>
      </c>
      <c r="U565" s="78">
        <f t="shared" si="282"/>
        <v>0</v>
      </c>
      <c r="V565" s="78">
        <f t="shared" si="283"/>
        <v>2.2963746600000001E-2</v>
      </c>
      <c r="W565" s="78">
        <f t="shared" si="284"/>
        <v>4.6519705599999996E-6</v>
      </c>
      <c r="X565" s="78">
        <f t="shared" si="285"/>
        <v>3.7522404999999997E-3</v>
      </c>
      <c r="Y565" s="78">
        <f t="shared" si="286"/>
        <v>4.5741594000000005E-3</v>
      </c>
      <c r="Z565" s="78">
        <f t="shared" si="287"/>
        <v>0</v>
      </c>
      <c r="AA565" s="78">
        <f t="shared" si="288"/>
        <v>0</v>
      </c>
      <c r="AB565" s="78">
        <f t="shared" si="289"/>
        <v>0.51000003400000005</v>
      </c>
      <c r="AC565" s="83">
        <f t="shared" si="290"/>
        <v>1.1576863204705601</v>
      </c>
      <c r="AU565" s="103"/>
    </row>
    <row r="566" spans="6:47">
      <c r="F566" s="82">
        <v>829</v>
      </c>
      <c r="G566" s="78">
        <f>Inputs!C565</f>
        <v>4.8223859999999998</v>
      </c>
      <c r="H566" s="78">
        <f>Inputs!D565</f>
        <v>0</v>
      </c>
      <c r="I566" s="78">
        <f>Inputs!E565</f>
        <v>0.107811004</v>
      </c>
      <c r="J566" s="78">
        <f>Inputs!F565</f>
        <v>0</v>
      </c>
      <c r="K566" s="78">
        <f>Inputs!G565</f>
        <v>0</v>
      </c>
      <c r="L566" s="78">
        <f t="shared" si="280"/>
        <v>0</v>
      </c>
      <c r="M566" s="78">
        <f>Inputs!H565</f>
        <v>0</v>
      </c>
      <c r="N566" s="78">
        <f>Inputs!I565</f>
        <v>0</v>
      </c>
      <c r="O566" s="78">
        <f>Inputs!J565</f>
        <v>2.9979629999999999</v>
      </c>
      <c r="P566" s="83">
        <f>Inputs!K565</f>
        <v>3.0000002000000001</v>
      </c>
      <c r="Q566" s="83">
        <f t="shared" si="279"/>
        <v>10.928160204000001</v>
      </c>
      <c r="R566" s="83"/>
      <c r="S566" s="82">
        <v>816</v>
      </c>
      <c r="T566" s="78">
        <f t="shared" si="281"/>
        <v>0.61639148799999999</v>
      </c>
      <c r="U566" s="78">
        <f t="shared" si="282"/>
        <v>0</v>
      </c>
      <c r="V566" s="78">
        <f t="shared" si="283"/>
        <v>2.2963746600000001E-2</v>
      </c>
      <c r="W566" s="78">
        <f t="shared" si="284"/>
        <v>4.6519705599999996E-6</v>
      </c>
      <c r="X566" s="78">
        <f t="shared" si="285"/>
        <v>3.7522404999999997E-3</v>
      </c>
      <c r="Y566" s="78">
        <f t="shared" si="286"/>
        <v>4.5741597000000002E-3</v>
      </c>
      <c r="Z566" s="78">
        <f t="shared" si="287"/>
        <v>0</v>
      </c>
      <c r="AA566" s="78">
        <f t="shared" si="288"/>
        <v>0.16009558000000002</v>
      </c>
      <c r="AB566" s="78">
        <f t="shared" si="289"/>
        <v>0.51000003400000005</v>
      </c>
      <c r="AC566" s="83">
        <f t="shared" si="290"/>
        <v>1.31778190077056</v>
      </c>
      <c r="AU566" s="103"/>
    </row>
    <row r="567" spans="6:47">
      <c r="F567" s="82">
        <v>830</v>
      </c>
      <c r="G567" s="78">
        <f>Inputs!C566</f>
        <v>6.741962</v>
      </c>
      <c r="H567" s="78">
        <f>Inputs!D566</f>
        <v>1.7034138000000001</v>
      </c>
      <c r="I567" s="78">
        <f>Inputs!E566</f>
        <v>0.1149984</v>
      </c>
      <c r="J567" s="78">
        <f>Inputs!F566</f>
        <v>2.6701355999999999E-3</v>
      </c>
      <c r="K567" s="78">
        <f>Inputs!G566</f>
        <v>34.459347000000001</v>
      </c>
      <c r="L567" s="78">
        <f t="shared" si="280"/>
        <v>0.34502069169600003</v>
      </c>
      <c r="M567" s="78">
        <f>Inputs!H566</f>
        <v>20.583715000000002</v>
      </c>
      <c r="N567" s="78">
        <f>Inputs!I566</f>
        <v>11.199286000000001</v>
      </c>
      <c r="O567" s="78">
        <f>Inputs!J566</f>
        <v>1.9066995</v>
      </c>
      <c r="P567" s="83">
        <f>Inputs!K566</f>
        <v>0.5</v>
      </c>
      <c r="Q567" s="83">
        <f t="shared" si="279"/>
        <v>77.212091835600006</v>
      </c>
      <c r="R567" s="83"/>
      <c r="S567" s="82">
        <v>817</v>
      </c>
      <c r="T567" s="78">
        <f t="shared" si="281"/>
        <v>1.1612539200000001</v>
      </c>
      <c r="U567" s="78">
        <f t="shared" si="282"/>
        <v>0</v>
      </c>
      <c r="V567" s="78">
        <f t="shared" si="283"/>
        <v>0.33637032</v>
      </c>
      <c r="W567" s="78">
        <f t="shared" si="284"/>
        <v>0</v>
      </c>
      <c r="X567" s="78">
        <f t="shared" si="285"/>
        <v>0</v>
      </c>
      <c r="Y567" s="78">
        <f t="shared" si="286"/>
        <v>1.7643185000000002E-2</v>
      </c>
      <c r="Z567" s="78">
        <f t="shared" si="287"/>
        <v>0.22115245</v>
      </c>
      <c r="AA567" s="78">
        <f t="shared" si="288"/>
        <v>0.29486990000000002</v>
      </c>
      <c r="AB567" s="78">
        <f t="shared" si="289"/>
        <v>8.500000000000002E-2</v>
      </c>
      <c r="AC567" s="83">
        <f t="shared" si="290"/>
        <v>2.1162897749999998</v>
      </c>
      <c r="AU567" s="103"/>
    </row>
    <row r="568" spans="6:47">
      <c r="F568" s="82">
        <v>831</v>
      </c>
      <c r="G568" s="78">
        <f>Inputs!C567</f>
        <v>4.8223859999999998</v>
      </c>
      <c r="H568" s="78">
        <f>Inputs!D567</f>
        <v>0</v>
      </c>
      <c r="I568" s="78">
        <f>Inputs!E567</f>
        <v>0.16171653999999999</v>
      </c>
      <c r="J568" s="78">
        <f>Inputs!F567</f>
        <v>0</v>
      </c>
      <c r="K568" s="78">
        <f>Inputs!G567</f>
        <v>0</v>
      </c>
      <c r="L568" s="78">
        <f t="shared" si="280"/>
        <v>0</v>
      </c>
      <c r="M568" s="78">
        <f>Inputs!H567</f>
        <v>0</v>
      </c>
      <c r="N568" s="78">
        <f>Inputs!I567</f>
        <v>0</v>
      </c>
      <c r="O568" s="78">
        <f>Inputs!J567</f>
        <v>1.0337803000000001</v>
      </c>
      <c r="P568" s="83">
        <f>Inputs!K567</f>
        <v>3.0000002000000001</v>
      </c>
      <c r="Q568" s="83">
        <f t="shared" si="279"/>
        <v>9.0178830399999992</v>
      </c>
      <c r="R568" s="83"/>
      <c r="S568" s="82">
        <v>818</v>
      </c>
      <c r="T568" s="78">
        <f t="shared" si="281"/>
        <v>0.23528671999999998</v>
      </c>
      <c r="U568" s="78">
        <f t="shared" si="282"/>
        <v>0.64729152400000012</v>
      </c>
      <c r="V568" s="78">
        <f t="shared" si="283"/>
        <v>0.11967022079999999</v>
      </c>
      <c r="W568" s="78">
        <f t="shared" si="284"/>
        <v>3.0380211199999995E-6</v>
      </c>
      <c r="X568" s="78">
        <f t="shared" si="285"/>
        <v>2.4504426000000004E-3</v>
      </c>
      <c r="Y568" s="78">
        <f t="shared" si="286"/>
        <v>2.4504426000000004E-3</v>
      </c>
      <c r="Z568" s="78">
        <f t="shared" si="287"/>
        <v>3.7216094999999998E-2</v>
      </c>
      <c r="AA568" s="78">
        <f t="shared" si="288"/>
        <v>9.2146850000000002E-2</v>
      </c>
      <c r="AB568" s="78">
        <f t="shared" si="289"/>
        <v>0.51000003400000005</v>
      </c>
      <c r="AC568" s="83">
        <f t="shared" si="290"/>
        <v>1.6465153670211201</v>
      </c>
      <c r="AU568" s="103"/>
    </row>
    <row r="569" spans="6:47">
      <c r="F569" s="82">
        <v>832</v>
      </c>
      <c r="G569" s="78">
        <f>Inputs!C568</f>
        <v>5.8217949999999998</v>
      </c>
      <c r="H569" s="78">
        <f>Inputs!D568</f>
        <v>7.9780154000000003</v>
      </c>
      <c r="I569" s="78">
        <f>Inputs!E568</f>
        <v>0.81936359999999997</v>
      </c>
      <c r="J569" s="78">
        <f>Inputs!F568</f>
        <v>1.0288925E-3</v>
      </c>
      <c r="K569" s="78">
        <f>Inputs!G568</f>
        <v>13.278337000000001</v>
      </c>
      <c r="L569" s="78">
        <f t="shared" si="280"/>
        <v>0.13294799280000003</v>
      </c>
      <c r="M569" s="78">
        <f>Inputs!H568</f>
        <v>10.327593999999999</v>
      </c>
      <c r="N569" s="78">
        <f>Inputs!I568</f>
        <v>2.6464777000000002</v>
      </c>
      <c r="O569" s="78">
        <f>Inputs!J568</f>
        <v>1.7367511</v>
      </c>
      <c r="P569" s="83">
        <f>Inputs!K568</f>
        <v>3.0000002000000001</v>
      </c>
      <c r="Q569" s="83">
        <f t="shared" si="279"/>
        <v>45.609362892500002</v>
      </c>
      <c r="R569" s="83"/>
      <c r="S569" s="82">
        <v>819</v>
      </c>
      <c r="T569" s="78">
        <f t="shared" si="281"/>
        <v>1.1233274080000002</v>
      </c>
      <c r="U569" s="78">
        <f t="shared" si="282"/>
        <v>0.24290540100000005</v>
      </c>
      <c r="V569" s="78">
        <f t="shared" si="283"/>
        <v>3.9329456399999997E-2</v>
      </c>
      <c r="W569" s="78">
        <f t="shared" si="284"/>
        <v>1.699488256E-5</v>
      </c>
      <c r="X569" s="78">
        <f t="shared" si="285"/>
        <v>1.4059412E-2</v>
      </c>
      <c r="Y569" s="78">
        <f t="shared" si="286"/>
        <v>7.4432189999999992E-3</v>
      </c>
      <c r="Z569" s="78">
        <f t="shared" si="287"/>
        <v>1.6540485000000001E-2</v>
      </c>
      <c r="AA569" s="78">
        <f t="shared" si="288"/>
        <v>0</v>
      </c>
      <c r="AB569" s="78">
        <f t="shared" si="289"/>
        <v>0.51000003400000005</v>
      </c>
      <c r="AC569" s="83">
        <f t="shared" si="290"/>
        <v>1.9536224102825601</v>
      </c>
      <c r="AU569" s="103"/>
    </row>
    <row r="570" spans="6:47">
      <c r="F570" s="82">
        <v>847</v>
      </c>
      <c r="G570" s="78">
        <f>Inputs!C569</f>
        <v>0</v>
      </c>
      <c r="H570" s="78">
        <f>Inputs!D569</f>
        <v>0</v>
      </c>
      <c r="I570" s="78">
        <f>Inputs!E569</f>
        <v>0.94873697000000001</v>
      </c>
      <c r="J570" s="78">
        <f>Inputs!F569</f>
        <v>0</v>
      </c>
      <c r="K570" s="78">
        <f>Inputs!G569</f>
        <v>0</v>
      </c>
      <c r="L570" s="78">
        <f t="shared" si="280"/>
        <v>0</v>
      </c>
      <c r="M570" s="78">
        <f>Inputs!H569</f>
        <v>0</v>
      </c>
      <c r="N570" s="78">
        <f>Inputs!I569</f>
        <v>8.1681410000000003</v>
      </c>
      <c r="O570" s="78">
        <f>Inputs!J569</f>
        <v>0</v>
      </c>
      <c r="P570" s="83">
        <f>Inputs!K569</f>
        <v>3.0000002000000001</v>
      </c>
      <c r="Q570" s="83">
        <f t="shared" si="279"/>
        <v>12.116878170000001</v>
      </c>
      <c r="R570" s="83"/>
      <c r="S570" s="82">
        <v>820</v>
      </c>
      <c r="T570" s="78">
        <f t="shared" si="281"/>
        <v>0.94988687999999999</v>
      </c>
      <c r="U570" s="78">
        <f t="shared" si="282"/>
        <v>0</v>
      </c>
      <c r="V570" s="78">
        <f t="shared" si="283"/>
        <v>7.6588937999999995E-2</v>
      </c>
      <c r="W570" s="78">
        <f t="shared" si="284"/>
        <v>4.9779244800000001E-6</v>
      </c>
      <c r="X570" s="78">
        <f t="shared" si="285"/>
        <v>4.0151522000000002E-3</v>
      </c>
      <c r="Y570" s="78">
        <f t="shared" si="286"/>
        <v>3.6756637999999999E-3</v>
      </c>
      <c r="Z570" s="78">
        <f t="shared" si="287"/>
        <v>0</v>
      </c>
      <c r="AA570" s="78">
        <f t="shared" si="288"/>
        <v>5.7891700000000004E-2</v>
      </c>
      <c r="AB570" s="78">
        <f t="shared" si="289"/>
        <v>8.500000000000002E-2</v>
      </c>
      <c r="AC570" s="83">
        <f t="shared" si="290"/>
        <v>1.17706331192448</v>
      </c>
      <c r="AU570" s="103"/>
    </row>
    <row r="571" spans="6:47">
      <c r="F571" s="82">
        <v>848</v>
      </c>
      <c r="G571" s="78">
        <f>Inputs!C570</f>
        <v>0</v>
      </c>
      <c r="H571" s="78">
        <f>Inputs!D570</f>
        <v>0</v>
      </c>
      <c r="I571" s="78">
        <f>Inputs!E570</f>
        <v>0.47436847999999998</v>
      </c>
      <c r="J571" s="78">
        <f>Inputs!F570</f>
        <v>0</v>
      </c>
      <c r="K571" s="78">
        <f>Inputs!G570</f>
        <v>0</v>
      </c>
      <c r="L571" s="78">
        <f t="shared" si="280"/>
        <v>0</v>
      </c>
      <c r="M571" s="78">
        <f>Inputs!H570</f>
        <v>9.1891580000000008</v>
      </c>
      <c r="N571" s="78">
        <f>Inputs!I570</f>
        <v>18.378316999999999</v>
      </c>
      <c r="O571" s="78">
        <f>Inputs!J570</f>
        <v>0</v>
      </c>
      <c r="P571" s="83">
        <f>Inputs!K570</f>
        <v>0</v>
      </c>
      <c r="Q571" s="83">
        <f t="shared" si="279"/>
        <v>28.041843480000001</v>
      </c>
      <c r="R571" s="83"/>
      <c r="S571" s="82">
        <v>821</v>
      </c>
      <c r="T571" s="78">
        <f t="shared" si="281"/>
        <v>0.80498886400000014</v>
      </c>
      <c r="U571" s="78">
        <f t="shared" si="282"/>
        <v>0</v>
      </c>
      <c r="V571" s="78">
        <f t="shared" si="283"/>
        <v>7.6588937999999995E-2</v>
      </c>
      <c r="W571" s="78">
        <f t="shared" si="284"/>
        <v>4.9779244800000001E-6</v>
      </c>
      <c r="X571" s="78">
        <f t="shared" si="285"/>
        <v>4.0151522000000002E-3</v>
      </c>
      <c r="Y571" s="78">
        <f t="shared" si="286"/>
        <v>3.6756637999999999E-3</v>
      </c>
      <c r="Z571" s="78">
        <f t="shared" si="287"/>
        <v>0</v>
      </c>
      <c r="AA571" s="78">
        <f t="shared" si="288"/>
        <v>5.7891700000000004E-2</v>
      </c>
      <c r="AB571" s="78">
        <f t="shared" si="289"/>
        <v>8.500000000000002E-2</v>
      </c>
      <c r="AC571" s="83">
        <f t="shared" si="290"/>
        <v>1.03216529592448</v>
      </c>
      <c r="AU571" s="103"/>
    </row>
    <row r="572" spans="6:47">
      <c r="F572" s="82">
        <v>849</v>
      </c>
      <c r="G572" s="78">
        <f>Inputs!C571</f>
        <v>5.1749289999999997</v>
      </c>
      <c r="H572" s="78">
        <f>Inputs!D571</f>
        <v>0</v>
      </c>
      <c r="I572" s="78">
        <f>Inputs!E571</f>
        <v>0</v>
      </c>
      <c r="J572" s="78">
        <f>Inputs!F571</f>
        <v>0</v>
      </c>
      <c r="K572" s="78">
        <f>Inputs!G571</f>
        <v>0</v>
      </c>
      <c r="L572" s="78">
        <f t="shared" si="280"/>
        <v>0</v>
      </c>
      <c r="M572" s="78">
        <f>Inputs!H571</f>
        <v>0</v>
      </c>
      <c r="N572" s="78">
        <f>Inputs!I571</f>
        <v>1.8378319000000001</v>
      </c>
      <c r="O572" s="78">
        <f>Inputs!J571</f>
        <v>0.91891590000000001</v>
      </c>
      <c r="P572" s="83">
        <f>Inputs!K571</f>
        <v>0</v>
      </c>
      <c r="Q572" s="83">
        <f t="shared" si="279"/>
        <v>7.9316768</v>
      </c>
      <c r="R572" s="83"/>
      <c r="S572" s="82">
        <v>822</v>
      </c>
      <c r="T572" s="78">
        <f t="shared" si="281"/>
        <v>0.43584396800000003</v>
      </c>
      <c r="U572" s="78">
        <f t="shared" si="282"/>
        <v>1.34404397</v>
      </c>
      <c r="V572" s="78">
        <f t="shared" si="283"/>
        <v>4.6574361000000002E-2</v>
      </c>
      <c r="W572" s="78">
        <f t="shared" si="284"/>
        <v>0</v>
      </c>
      <c r="X572" s="78">
        <f t="shared" si="285"/>
        <v>0</v>
      </c>
      <c r="Y572" s="78">
        <f t="shared" si="286"/>
        <v>6.0035850000000005E-3</v>
      </c>
      <c r="Z572" s="78">
        <f t="shared" si="287"/>
        <v>0.14743495000000001</v>
      </c>
      <c r="AA572" s="78">
        <f t="shared" si="288"/>
        <v>0.1842937</v>
      </c>
      <c r="AB572" s="78">
        <f t="shared" si="289"/>
        <v>0.51000003400000005</v>
      </c>
      <c r="AC572" s="83">
        <f t="shared" si="290"/>
        <v>2.6741945679999999</v>
      </c>
      <c r="AU572" s="103"/>
    </row>
    <row r="573" spans="6:47">
      <c r="F573" s="82">
        <v>850</v>
      </c>
      <c r="G573" s="78">
        <f>Inputs!C572</f>
        <v>5.1749289999999997</v>
      </c>
      <c r="H573" s="78">
        <f>Inputs!D572</f>
        <v>0</v>
      </c>
      <c r="I573" s="78">
        <f>Inputs!E572</f>
        <v>0</v>
      </c>
      <c r="J573" s="78">
        <f>Inputs!F572</f>
        <v>0</v>
      </c>
      <c r="K573" s="78">
        <f>Inputs!G572</f>
        <v>0</v>
      </c>
      <c r="L573" s="78">
        <f t="shared" si="280"/>
        <v>0</v>
      </c>
      <c r="M573" s="78">
        <f>Inputs!H572</f>
        <v>0</v>
      </c>
      <c r="N573" s="78">
        <f>Inputs!I572</f>
        <v>0</v>
      </c>
      <c r="O573" s="78">
        <f>Inputs!J572</f>
        <v>0</v>
      </c>
      <c r="P573" s="83">
        <f>Inputs!K572</f>
        <v>0</v>
      </c>
      <c r="Q573" s="83">
        <f t="shared" si="279"/>
        <v>5.1749289999999997</v>
      </c>
      <c r="R573" s="83"/>
      <c r="S573" s="82">
        <v>823</v>
      </c>
      <c r="T573" s="78">
        <f t="shared" si="281"/>
        <v>0.61018153600000002</v>
      </c>
      <c r="U573" s="78">
        <f t="shared" si="282"/>
        <v>0</v>
      </c>
      <c r="V573" s="78">
        <f t="shared" si="283"/>
        <v>7.7623923600000005E-2</v>
      </c>
      <c r="W573" s="78">
        <f t="shared" si="284"/>
        <v>0</v>
      </c>
      <c r="X573" s="78">
        <f t="shared" si="285"/>
        <v>0</v>
      </c>
      <c r="Y573" s="78">
        <f t="shared" si="286"/>
        <v>6.0035850000000005E-3</v>
      </c>
      <c r="Z573" s="78">
        <f t="shared" si="287"/>
        <v>7.3717475000000005E-2</v>
      </c>
      <c r="AA573" s="78">
        <f t="shared" si="288"/>
        <v>9.2146850000000002E-2</v>
      </c>
      <c r="AB573" s="78">
        <f t="shared" si="289"/>
        <v>0.51000003400000005</v>
      </c>
      <c r="AC573" s="83">
        <f t="shared" si="290"/>
        <v>1.3696734036000002</v>
      </c>
      <c r="AU573" s="103"/>
    </row>
    <row r="574" spans="6:47">
      <c r="F574" s="82">
        <v>851</v>
      </c>
      <c r="G574" s="78">
        <f>Inputs!C573</f>
        <v>6.0374165</v>
      </c>
      <c r="H574" s="78">
        <f>Inputs!D573</f>
        <v>1.7249763</v>
      </c>
      <c r="I574" s="78">
        <f>Inputs!E573</f>
        <v>0.2299968</v>
      </c>
      <c r="J574" s="78">
        <f>Inputs!F573</f>
        <v>0</v>
      </c>
      <c r="K574" s="78">
        <f>Inputs!G573</f>
        <v>0</v>
      </c>
      <c r="L574" s="78">
        <f t="shared" si="280"/>
        <v>0</v>
      </c>
      <c r="M574" s="78">
        <f>Inputs!H573</f>
        <v>0</v>
      </c>
      <c r="N574" s="78">
        <f>Inputs!I573</f>
        <v>1.8378319000000001</v>
      </c>
      <c r="O574" s="78">
        <f>Inputs!J573</f>
        <v>0.91891590000000001</v>
      </c>
      <c r="P574" s="83">
        <f>Inputs!K573</f>
        <v>0.5</v>
      </c>
      <c r="Q574" s="83">
        <f t="shared" si="279"/>
        <v>11.2491374</v>
      </c>
      <c r="R574" s="83"/>
      <c r="S574" s="82">
        <v>824</v>
      </c>
      <c r="T574" s="78">
        <f t="shared" si="281"/>
        <v>0.60891659200000003</v>
      </c>
      <c r="U574" s="78">
        <f t="shared" si="282"/>
        <v>0</v>
      </c>
      <c r="V574" s="78">
        <f t="shared" si="283"/>
        <v>4.1399424000000004E-2</v>
      </c>
      <c r="W574" s="78">
        <f t="shared" si="284"/>
        <v>0</v>
      </c>
      <c r="X574" s="78">
        <f t="shared" si="285"/>
        <v>0</v>
      </c>
      <c r="Y574" s="78">
        <f t="shared" si="286"/>
        <v>0</v>
      </c>
      <c r="Z574" s="78">
        <f t="shared" si="287"/>
        <v>2.9507410000000005E-2</v>
      </c>
      <c r="AA574" s="78">
        <f t="shared" si="288"/>
        <v>2.9507410000000005E-2</v>
      </c>
      <c r="AB574" s="78">
        <f t="shared" si="289"/>
        <v>8.500000000000002E-2</v>
      </c>
      <c r="AC574" s="83">
        <f t="shared" si="290"/>
        <v>0.7943308360000001</v>
      </c>
      <c r="AU574" s="103"/>
    </row>
    <row r="575" spans="6:47">
      <c r="F575" s="82">
        <v>852</v>
      </c>
      <c r="G575" s="78">
        <f>Inputs!C574</f>
        <v>5.433675</v>
      </c>
      <c r="H575" s="78">
        <f>Inputs!D574</f>
        <v>1.4662298</v>
      </c>
      <c r="I575" s="78">
        <f>Inputs!E574</f>
        <v>0.2299968</v>
      </c>
      <c r="J575" s="78">
        <f>Inputs!F574</f>
        <v>0</v>
      </c>
      <c r="K575" s="78">
        <f>Inputs!G574</f>
        <v>0</v>
      </c>
      <c r="L575" s="78">
        <f t="shared" si="280"/>
        <v>0</v>
      </c>
      <c r="M575" s="78">
        <f>Inputs!H574</f>
        <v>0</v>
      </c>
      <c r="N575" s="78">
        <f>Inputs!I574</f>
        <v>0</v>
      </c>
      <c r="O575" s="78">
        <f>Inputs!J574</f>
        <v>0</v>
      </c>
      <c r="P575" s="83">
        <f>Inputs!K574</f>
        <v>3.0000002000000001</v>
      </c>
      <c r="Q575" s="83">
        <f t="shared" si="279"/>
        <v>10.129901800000001</v>
      </c>
      <c r="R575" s="83"/>
      <c r="S575" s="82">
        <v>825</v>
      </c>
      <c r="T575" s="78">
        <f t="shared" si="281"/>
        <v>0.79159156800000008</v>
      </c>
      <c r="U575" s="78">
        <f t="shared" si="282"/>
        <v>0</v>
      </c>
      <c r="V575" s="78">
        <f t="shared" si="283"/>
        <v>3.6224499600000001E-2</v>
      </c>
      <c r="W575" s="78">
        <f t="shared" si="284"/>
        <v>0</v>
      </c>
      <c r="X575" s="78">
        <f t="shared" si="285"/>
        <v>0</v>
      </c>
      <c r="Y575" s="78">
        <f t="shared" si="286"/>
        <v>0</v>
      </c>
      <c r="Z575" s="78">
        <f t="shared" si="287"/>
        <v>5.163797500000001E-2</v>
      </c>
      <c r="AA575" s="78">
        <f t="shared" si="288"/>
        <v>2.9507410000000005E-2</v>
      </c>
      <c r="AB575" s="78">
        <f t="shared" si="289"/>
        <v>8.500000000000002E-2</v>
      </c>
      <c r="AC575" s="83">
        <f t="shared" si="290"/>
        <v>0.99396145260000002</v>
      </c>
      <c r="AU575" s="103"/>
    </row>
    <row r="576" spans="6:47">
      <c r="F576" s="82">
        <v>853</v>
      </c>
      <c r="G576" s="78">
        <f>Inputs!C575</f>
        <v>5.3186764999999996</v>
      </c>
      <c r="H576" s="78">
        <f>Inputs!D575</f>
        <v>0</v>
      </c>
      <c r="I576" s="78">
        <f>Inputs!E575</f>
        <v>0.2299968</v>
      </c>
      <c r="J576" s="78">
        <f>Inputs!F575</f>
        <v>0</v>
      </c>
      <c r="K576" s="78">
        <f>Inputs!G575</f>
        <v>0</v>
      </c>
      <c r="L576" s="78">
        <f t="shared" si="280"/>
        <v>0</v>
      </c>
      <c r="M576" s="78">
        <f>Inputs!H575</f>
        <v>0</v>
      </c>
      <c r="N576" s="78">
        <f>Inputs!I575</f>
        <v>0.73513275</v>
      </c>
      <c r="O576" s="78">
        <f>Inputs!J575</f>
        <v>0.91891590000000001</v>
      </c>
      <c r="P576" s="83">
        <f>Inputs!K575</f>
        <v>0.5</v>
      </c>
      <c r="Q576" s="83">
        <f t="shared" si="279"/>
        <v>7.7027219499999999</v>
      </c>
      <c r="R576" s="83"/>
      <c r="S576" s="82">
        <v>826</v>
      </c>
      <c r="T576" s="78">
        <f t="shared" si="281"/>
        <v>0.79159156800000008</v>
      </c>
      <c r="U576" s="78">
        <f t="shared" si="282"/>
        <v>0</v>
      </c>
      <c r="V576" s="78">
        <f t="shared" si="283"/>
        <v>3.6224499600000001E-2</v>
      </c>
      <c r="W576" s="78">
        <f t="shared" si="284"/>
        <v>0</v>
      </c>
      <c r="X576" s="78">
        <f t="shared" si="285"/>
        <v>0</v>
      </c>
      <c r="Y576" s="78">
        <f t="shared" si="286"/>
        <v>0</v>
      </c>
      <c r="Z576" s="78">
        <f t="shared" si="287"/>
        <v>5.163797500000001E-2</v>
      </c>
      <c r="AA576" s="78">
        <f t="shared" si="288"/>
        <v>2.9507410000000005E-2</v>
      </c>
      <c r="AB576" s="78">
        <f t="shared" si="289"/>
        <v>8.500000000000002E-2</v>
      </c>
      <c r="AC576" s="83">
        <f t="shared" si="290"/>
        <v>0.99396145260000002</v>
      </c>
      <c r="AU576" s="103"/>
    </row>
    <row r="577" spans="6:47">
      <c r="F577" s="82">
        <v>854</v>
      </c>
      <c r="G577" s="78">
        <f>Inputs!C576</f>
        <v>6.3824120000000004</v>
      </c>
      <c r="H577" s="78">
        <f>Inputs!D576</f>
        <v>0</v>
      </c>
      <c r="I577" s="78">
        <f>Inputs!E576</f>
        <v>0.2299968</v>
      </c>
      <c r="J577" s="78">
        <f>Inputs!F576</f>
        <v>0</v>
      </c>
      <c r="K577" s="78">
        <f>Inputs!G576</f>
        <v>0</v>
      </c>
      <c r="L577" s="78">
        <f t="shared" si="280"/>
        <v>0</v>
      </c>
      <c r="M577" s="78">
        <f>Inputs!H576</f>
        <v>0</v>
      </c>
      <c r="N577" s="78">
        <f>Inputs!I576</f>
        <v>0</v>
      </c>
      <c r="O577" s="78">
        <f>Inputs!J576</f>
        <v>0</v>
      </c>
      <c r="P577" s="83">
        <f>Inputs!K576</f>
        <v>0.5</v>
      </c>
      <c r="Q577" s="83">
        <f t="shared" si="279"/>
        <v>7.1124088000000008</v>
      </c>
      <c r="R577" s="83"/>
      <c r="S577" s="82">
        <v>827</v>
      </c>
      <c r="T577" s="78">
        <f t="shared" si="281"/>
        <v>1.159183952</v>
      </c>
      <c r="U577" s="78">
        <f t="shared" si="282"/>
        <v>0.50633796200000003</v>
      </c>
      <c r="V577" s="78">
        <f t="shared" si="283"/>
        <v>0.14748544799999999</v>
      </c>
      <c r="W577" s="78">
        <f t="shared" si="284"/>
        <v>2.7911816E-5</v>
      </c>
      <c r="X577" s="78">
        <f t="shared" si="285"/>
        <v>2.2513444000000001E-2</v>
      </c>
      <c r="Y577" s="78">
        <f t="shared" si="286"/>
        <v>1.8010753000000001E-2</v>
      </c>
      <c r="Z577" s="78">
        <f t="shared" si="287"/>
        <v>0.13232388500000003</v>
      </c>
      <c r="AA577" s="78">
        <f t="shared" si="288"/>
        <v>0.17367511000000002</v>
      </c>
      <c r="AB577" s="78">
        <f t="shared" si="289"/>
        <v>0.51000003400000005</v>
      </c>
      <c r="AC577" s="83">
        <f t="shared" si="290"/>
        <v>2.6695584998160005</v>
      </c>
      <c r="AU577" s="103"/>
    </row>
    <row r="578" spans="6:47">
      <c r="F578" s="82">
        <v>855</v>
      </c>
      <c r="G578" s="78">
        <f>Inputs!C577</f>
        <v>7.4461469999999998</v>
      </c>
      <c r="H578" s="78">
        <f>Inputs!D577</f>
        <v>1.5524787</v>
      </c>
      <c r="I578" s="78">
        <f>Inputs!E577</f>
        <v>0.20699713</v>
      </c>
      <c r="J578" s="78">
        <f>Inputs!F577</f>
        <v>8.9004533999999998E-5</v>
      </c>
      <c r="K578" s="78">
        <f>Inputs!G577</f>
        <v>1.1486449999999999</v>
      </c>
      <c r="L578" s="78">
        <f t="shared" si="280"/>
        <v>1.1500690725440001E-2</v>
      </c>
      <c r="M578" s="78">
        <f>Inputs!H577</f>
        <v>2.2972899999999998</v>
      </c>
      <c r="N578" s="78">
        <f>Inputs!I577</f>
        <v>0.73513262999999995</v>
      </c>
      <c r="O578" s="78">
        <f>Inputs!J577</f>
        <v>0.91891590000000001</v>
      </c>
      <c r="P578" s="83">
        <f>Inputs!K577</f>
        <v>3.0000002000000001</v>
      </c>
      <c r="Q578" s="83">
        <f t="shared" si="279"/>
        <v>17.305695564534002</v>
      </c>
      <c r="R578" s="83"/>
      <c r="S578" s="82">
        <v>828</v>
      </c>
      <c r="T578" s="78">
        <f t="shared" si="281"/>
        <v>0.98064888000000006</v>
      </c>
      <c r="U578" s="78">
        <f t="shared" si="282"/>
        <v>0.28958034599999999</v>
      </c>
      <c r="V578" s="78">
        <f t="shared" si="283"/>
        <v>2.0699712000000002E-2</v>
      </c>
      <c r="W578" s="78">
        <f t="shared" si="284"/>
        <v>2.7342187200000002E-4</v>
      </c>
      <c r="X578" s="78">
        <f t="shared" si="285"/>
        <v>0.22053982000000003</v>
      </c>
      <c r="Y578" s="78">
        <f t="shared" si="286"/>
        <v>0.23156680999999998</v>
      </c>
      <c r="Z578" s="78">
        <f t="shared" si="287"/>
        <v>0.37330960000000002</v>
      </c>
      <c r="AA578" s="78">
        <f t="shared" si="288"/>
        <v>8.9727030000000013E-2</v>
      </c>
      <c r="AB578" s="78">
        <f t="shared" si="289"/>
        <v>8.500000000000002E-2</v>
      </c>
      <c r="AC578" s="83">
        <f t="shared" si="290"/>
        <v>2.2913456198720001</v>
      </c>
      <c r="AU578" s="103"/>
    </row>
    <row r="579" spans="6:47">
      <c r="F579" s="82">
        <v>856</v>
      </c>
      <c r="G579" s="78">
        <f>Inputs!C578</f>
        <v>7.4461469999999998</v>
      </c>
      <c r="H579" s="78">
        <f>Inputs!D578</f>
        <v>1.5524787</v>
      </c>
      <c r="I579" s="78">
        <f>Inputs!E578</f>
        <v>0.20699713</v>
      </c>
      <c r="J579" s="78">
        <f>Inputs!F578</f>
        <v>8.9004533999999998E-5</v>
      </c>
      <c r="K579" s="78">
        <f>Inputs!G578</f>
        <v>1.1486449999999999</v>
      </c>
      <c r="L579" s="78">
        <f t="shared" si="280"/>
        <v>1.1500690725440001E-2</v>
      </c>
      <c r="M579" s="78">
        <f>Inputs!H578</f>
        <v>18.378319999999999</v>
      </c>
      <c r="N579" s="78">
        <f>Inputs!I578</f>
        <v>0</v>
      </c>
      <c r="O579" s="78">
        <f>Inputs!J578</f>
        <v>0</v>
      </c>
      <c r="P579" s="83">
        <f>Inputs!K578</f>
        <v>3.0000002000000001</v>
      </c>
      <c r="Q579" s="83">
        <f t="shared" ref="Q579:Q642" si="291">SUM(G579,H579,I579,J579,K579,M579,N579,O579,P579)</f>
        <v>31.732677034533996</v>
      </c>
      <c r="R579" s="83"/>
      <c r="S579" s="82">
        <v>829</v>
      </c>
      <c r="T579" s="78">
        <f t="shared" si="281"/>
        <v>0.77158176000000001</v>
      </c>
      <c r="U579" s="78">
        <f t="shared" si="282"/>
        <v>0</v>
      </c>
      <c r="V579" s="78">
        <f t="shared" si="283"/>
        <v>1.940598072E-2</v>
      </c>
      <c r="W579" s="78">
        <f t="shared" si="284"/>
        <v>0</v>
      </c>
      <c r="X579" s="78">
        <f t="shared" si="285"/>
        <v>0</v>
      </c>
      <c r="Y579" s="78">
        <f t="shared" si="286"/>
        <v>0</v>
      </c>
      <c r="Z579" s="78">
        <f t="shared" si="287"/>
        <v>0</v>
      </c>
      <c r="AA579" s="78">
        <f t="shared" si="288"/>
        <v>0.29979630000000002</v>
      </c>
      <c r="AB579" s="78">
        <f t="shared" si="289"/>
        <v>0.51000003400000005</v>
      </c>
      <c r="AC579" s="83">
        <f t="shared" si="290"/>
        <v>1.6007840747199999</v>
      </c>
      <c r="AU579" s="103"/>
    </row>
    <row r="580" spans="6:47">
      <c r="F580" s="82">
        <v>857</v>
      </c>
      <c r="G580" s="78">
        <f>Inputs!C579</f>
        <v>6.0374169999999996</v>
      </c>
      <c r="H580" s="78">
        <f>Inputs!D579</f>
        <v>0</v>
      </c>
      <c r="I580" s="78">
        <f>Inputs!E579</f>
        <v>0.10349856</v>
      </c>
      <c r="J580" s="78">
        <f>Inputs!F579</f>
        <v>0</v>
      </c>
      <c r="K580" s="78">
        <f>Inputs!G579</f>
        <v>0</v>
      </c>
      <c r="L580" s="78">
        <f t="shared" si="280"/>
        <v>0</v>
      </c>
      <c r="M580" s="78">
        <f>Inputs!H579</f>
        <v>3.6756636999999999</v>
      </c>
      <c r="N580" s="78">
        <f>Inputs!I579</f>
        <v>2.4504427999999998</v>
      </c>
      <c r="O580" s="78">
        <f>Inputs!J579</f>
        <v>1.0210178000000001</v>
      </c>
      <c r="P580" s="83">
        <f>Inputs!K579</f>
        <v>3.0000002000000001</v>
      </c>
      <c r="Q580" s="83">
        <f t="shared" si="291"/>
        <v>16.288040059999997</v>
      </c>
      <c r="R580" s="83"/>
      <c r="S580" s="82">
        <v>830</v>
      </c>
      <c r="T580" s="78">
        <f t="shared" si="281"/>
        <v>1.07871392</v>
      </c>
      <c r="U580" s="78">
        <f t="shared" si="282"/>
        <v>0.28958034599999999</v>
      </c>
      <c r="V580" s="78">
        <f t="shared" si="283"/>
        <v>2.0699712000000002E-2</v>
      </c>
      <c r="W580" s="78">
        <f t="shared" si="284"/>
        <v>4.2722169600000002E-4</v>
      </c>
      <c r="X580" s="78">
        <f t="shared" si="285"/>
        <v>0.34459347000000001</v>
      </c>
      <c r="Y580" s="78">
        <f t="shared" si="286"/>
        <v>0.20583715000000002</v>
      </c>
      <c r="Z580" s="78">
        <f t="shared" si="287"/>
        <v>0.55996430000000008</v>
      </c>
      <c r="AA580" s="78">
        <f t="shared" si="288"/>
        <v>0.19066995000000003</v>
      </c>
      <c r="AB580" s="78">
        <f t="shared" si="289"/>
        <v>8.500000000000002E-2</v>
      </c>
      <c r="AC580" s="83">
        <f t="shared" si="290"/>
        <v>2.775486069696</v>
      </c>
      <c r="AU580" s="103"/>
    </row>
    <row r="581" spans="6:47">
      <c r="F581" s="82">
        <v>858</v>
      </c>
      <c r="G581" s="78">
        <f>Inputs!C580</f>
        <v>6.0374169999999996</v>
      </c>
      <c r="H581" s="78">
        <f>Inputs!D580</f>
        <v>0</v>
      </c>
      <c r="I581" s="78">
        <f>Inputs!E580</f>
        <v>0.10349856</v>
      </c>
      <c r="J581" s="78">
        <f>Inputs!F580</f>
        <v>0</v>
      </c>
      <c r="K581" s="78">
        <f>Inputs!G580</f>
        <v>0</v>
      </c>
      <c r="L581" s="78">
        <f t="shared" si="280"/>
        <v>0</v>
      </c>
      <c r="M581" s="78">
        <f>Inputs!H580</f>
        <v>3.6756636999999999</v>
      </c>
      <c r="N581" s="78">
        <f>Inputs!I580</f>
        <v>2.4504427999999998</v>
      </c>
      <c r="O581" s="78">
        <f>Inputs!J580</f>
        <v>1.0210178000000001</v>
      </c>
      <c r="P581" s="83">
        <f>Inputs!K580</f>
        <v>3.0000002000000001</v>
      </c>
      <c r="Q581" s="83">
        <f t="shared" si="291"/>
        <v>16.288040059999997</v>
      </c>
      <c r="R581" s="83"/>
      <c r="S581" s="82">
        <v>831</v>
      </c>
      <c r="T581" s="78">
        <f t="shared" si="281"/>
        <v>0.77158176000000001</v>
      </c>
      <c r="U581" s="78">
        <f t="shared" si="282"/>
        <v>0</v>
      </c>
      <c r="V581" s="78">
        <f t="shared" si="283"/>
        <v>2.91089772E-2</v>
      </c>
      <c r="W581" s="78">
        <f t="shared" si="284"/>
        <v>0</v>
      </c>
      <c r="X581" s="78">
        <f t="shared" si="285"/>
        <v>0</v>
      </c>
      <c r="Y581" s="78">
        <f t="shared" si="286"/>
        <v>0</v>
      </c>
      <c r="Z581" s="78">
        <f t="shared" si="287"/>
        <v>0</v>
      </c>
      <c r="AA581" s="78">
        <f t="shared" si="288"/>
        <v>0.10337803000000001</v>
      </c>
      <c r="AB581" s="78">
        <f t="shared" si="289"/>
        <v>0.51000003400000005</v>
      </c>
      <c r="AC581" s="83">
        <f t="shared" si="290"/>
        <v>1.4140688012</v>
      </c>
      <c r="AU581" s="103"/>
    </row>
    <row r="582" spans="6:47">
      <c r="F582" s="82">
        <v>859</v>
      </c>
      <c r="G582" s="78">
        <f>Inputs!C581</f>
        <v>13.799809</v>
      </c>
      <c r="H582" s="78">
        <f>Inputs!D581</f>
        <v>4.5065007000000001</v>
      </c>
      <c r="I582" s="78">
        <f>Inputs!E581</f>
        <v>0.28462110000000002</v>
      </c>
      <c r="J582" s="78">
        <f>Inputs!F581</f>
        <v>7.1203616E-4</v>
      </c>
      <c r="K582" s="78">
        <f>Inputs!G581</f>
        <v>9.1891580000000008</v>
      </c>
      <c r="L582" s="78">
        <f t="shared" si="280"/>
        <v>9.2005505785600017E-2</v>
      </c>
      <c r="M582" s="78">
        <f>Inputs!H581</f>
        <v>27.567475999999999</v>
      </c>
      <c r="N582" s="78">
        <f>Inputs!I581</f>
        <v>2.5525448000000002</v>
      </c>
      <c r="O582" s="78">
        <f>Inputs!J581</f>
        <v>0.91891590000000001</v>
      </c>
      <c r="P582" s="83">
        <f>Inputs!K581</f>
        <v>0.5</v>
      </c>
      <c r="Q582" s="83">
        <f t="shared" si="291"/>
        <v>59.319737536159998</v>
      </c>
      <c r="R582" s="83"/>
      <c r="S582" s="82">
        <v>832</v>
      </c>
      <c r="T582" s="78">
        <f t="shared" si="281"/>
        <v>0.93148719999999985</v>
      </c>
      <c r="U582" s="78">
        <f t="shared" si="282"/>
        <v>1.3562626180000001</v>
      </c>
      <c r="V582" s="78">
        <f t="shared" si="283"/>
        <v>0.14748544799999999</v>
      </c>
      <c r="W582" s="78">
        <f t="shared" si="284"/>
        <v>1.6462280000000001E-4</v>
      </c>
      <c r="X582" s="78">
        <f t="shared" si="285"/>
        <v>0.13278337000000001</v>
      </c>
      <c r="Y582" s="78">
        <f t="shared" si="286"/>
        <v>0.10327594000000001</v>
      </c>
      <c r="Z582" s="78">
        <f t="shared" si="287"/>
        <v>0.13232388500000003</v>
      </c>
      <c r="AA582" s="78">
        <f t="shared" si="288"/>
        <v>0.17367511000000002</v>
      </c>
      <c r="AB582" s="78">
        <f t="shared" si="289"/>
        <v>0.51000003400000005</v>
      </c>
      <c r="AC582" s="83">
        <f t="shared" si="290"/>
        <v>3.4874582277999995</v>
      </c>
      <c r="AU582" s="103"/>
    </row>
    <row r="583" spans="6:47">
      <c r="F583" s="82">
        <v>860</v>
      </c>
      <c r="G583" s="78">
        <f>Inputs!C582</f>
        <v>6.7274070000000004</v>
      </c>
      <c r="H583" s="78">
        <f>Inputs!D582</f>
        <v>2.4149666000000001</v>
      </c>
      <c r="I583" s="78">
        <f>Inputs!E582</f>
        <v>0.28462110000000002</v>
      </c>
      <c r="J583" s="78">
        <f>Inputs!F582</f>
        <v>2.306997E-4</v>
      </c>
      <c r="K583" s="78">
        <f>Inputs!G582</f>
        <v>2.9772875000000001</v>
      </c>
      <c r="L583" s="78">
        <f t="shared" si="280"/>
        <v>2.9809786952000001E-2</v>
      </c>
      <c r="M583" s="78">
        <f>Inputs!H582</f>
        <v>2.6464777000000002</v>
      </c>
      <c r="N583" s="78">
        <f>Inputs!I582</f>
        <v>1.9848584</v>
      </c>
      <c r="O583" s="78">
        <f>Inputs!J582</f>
        <v>1.4886438</v>
      </c>
      <c r="P583" s="83">
        <f>Inputs!K582</f>
        <v>0.5</v>
      </c>
      <c r="Q583" s="83">
        <f t="shared" si="291"/>
        <v>19.024492799699999</v>
      </c>
      <c r="R583" s="83"/>
      <c r="S583" s="82">
        <v>847</v>
      </c>
      <c r="T583" s="78">
        <f t="shared" si="281"/>
        <v>0</v>
      </c>
      <c r="U583" s="78">
        <f t="shared" si="282"/>
        <v>0</v>
      </c>
      <c r="V583" s="78">
        <f t="shared" si="283"/>
        <v>0.17077265460000002</v>
      </c>
      <c r="W583" s="78">
        <f t="shared" si="284"/>
        <v>0</v>
      </c>
      <c r="X583" s="78">
        <f t="shared" si="285"/>
        <v>0</v>
      </c>
      <c r="Y583" s="78">
        <f t="shared" si="286"/>
        <v>0</v>
      </c>
      <c r="Z583" s="78">
        <f t="shared" si="287"/>
        <v>0.40840705000000005</v>
      </c>
      <c r="AA583" s="78">
        <f t="shared" si="288"/>
        <v>0</v>
      </c>
      <c r="AB583" s="78">
        <f t="shared" si="289"/>
        <v>0.51000003400000005</v>
      </c>
      <c r="AC583" s="83">
        <f t="shared" si="290"/>
        <v>1.0891797385999999</v>
      </c>
      <c r="AU583" s="103"/>
    </row>
    <row r="584" spans="6:47">
      <c r="F584" s="82">
        <v>861</v>
      </c>
      <c r="G584" s="78">
        <f>Inputs!C583</f>
        <v>13.799809</v>
      </c>
      <c r="H584" s="78">
        <f>Inputs!D583</f>
        <v>8.1936359999999997</v>
      </c>
      <c r="I584" s="78">
        <f>Inputs!E583</f>
        <v>1.3972306999999999</v>
      </c>
      <c r="J584" s="78">
        <f>Inputs!F583</f>
        <v>5.7674927E-4</v>
      </c>
      <c r="K584" s="78">
        <f>Inputs!G583</f>
        <v>7.4432179999999999</v>
      </c>
      <c r="L584" s="78">
        <f t="shared" si="280"/>
        <v>7.45244598832E-2</v>
      </c>
      <c r="M584" s="78">
        <f>Inputs!H583</f>
        <v>19.848585</v>
      </c>
      <c r="N584" s="78">
        <f>Inputs!I583</f>
        <v>34.735019999999999</v>
      </c>
      <c r="O584" s="78">
        <f>Inputs!J583</f>
        <v>39.697166000000003</v>
      </c>
      <c r="P584" s="83">
        <f>Inputs!K583</f>
        <v>0.5</v>
      </c>
      <c r="Q584" s="83">
        <f t="shared" si="291"/>
        <v>125.61524144927</v>
      </c>
      <c r="R584" s="83"/>
      <c r="S584" s="82">
        <v>848</v>
      </c>
      <c r="T584" s="78">
        <f t="shared" si="281"/>
        <v>0</v>
      </c>
      <c r="U584" s="78">
        <f t="shared" si="282"/>
        <v>0</v>
      </c>
      <c r="V584" s="78">
        <f t="shared" si="283"/>
        <v>8.5386326400000004E-2</v>
      </c>
      <c r="W584" s="78">
        <f t="shared" si="284"/>
        <v>0</v>
      </c>
      <c r="X584" s="78">
        <f t="shared" si="285"/>
        <v>0</v>
      </c>
      <c r="Y584" s="78">
        <f t="shared" si="286"/>
        <v>9.1891580000000014E-2</v>
      </c>
      <c r="Z584" s="78">
        <f t="shared" si="287"/>
        <v>0.91891584999999998</v>
      </c>
      <c r="AA584" s="78">
        <f t="shared" si="288"/>
        <v>0</v>
      </c>
      <c r="AB584" s="78">
        <f t="shared" si="289"/>
        <v>0</v>
      </c>
      <c r="AC584" s="83">
        <f t="shared" si="290"/>
        <v>1.0961937563999999</v>
      </c>
      <c r="AU584" s="103"/>
    </row>
    <row r="585" spans="6:47">
      <c r="F585" s="82">
        <v>864</v>
      </c>
      <c r="G585" s="78">
        <f>Inputs!C584</f>
        <v>0</v>
      </c>
      <c r="H585" s="78">
        <f>Inputs!D584</f>
        <v>0</v>
      </c>
      <c r="I585" s="78">
        <f>Inputs!E584</f>
        <v>2.5357148999999999</v>
      </c>
      <c r="J585" s="78">
        <f>Inputs!F584</f>
        <v>0</v>
      </c>
      <c r="K585" s="78">
        <f>Inputs!G584</f>
        <v>0</v>
      </c>
      <c r="L585" s="78">
        <f t="shared" ref="L585:L648" si="292">W598+X598</f>
        <v>0</v>
      </c>
      <c r="M585" s="78">
        <f>Inputs!H584</f>
        <v>0</v>
      </c>
      <c r="N585" s="78">
        <f>Inputs!I584</f>
        <v>0</v>
      </c>
      <c r="O585" s="78">
        <f>Inputs!J584</f>
        <v>0</v>
      </c>
      <c r="P585" s="83">
        <f>Inputs!K584</f>
        <v>0.5</v>
      </c>
      <c r="Q585" s="83">
        <f t="shared" si="291"/>
        <v>3.0357148999999999</v>
      </c>
      <c r="R585" s="83"/>
      <c r="S585" s="82">
        <v>849</v>
      </c>
      <c r="T585" s="78">
        <f t="shared" si="281"/>
        <v>0.82798864000000005</v>
      </c>
      <c r="U585" s="78">
        <f t="shared" si="282"/>
        <v>0</v>
      </c>
      <c r="V585" s="78">
        <f t="shared" si="283"/>
        <v>0</v>
      </c>
      <c r="W585" s="78">
        <f t="shared" si="284"/>
        <v>0</v>
      </c>
      <c r="X585" s="78">
        <f t="shared" si="285"/>
        <v>0</v>
      </c>
      <c r="Y585" s="78">
        <f t="shared" si="286"/>
        <v>0</v>
      </c>
      <c r="Z585" s="78">
        <f t="shared" si="287"/>
        <v>9.1891594999999993E-2</v>
      </c>
      <c r="AA585" s="78">
        <f t="shared" si="288"/>
        <v>9.1891589999999995E-2</v>
      </c>
      <c r="AB585" s="78">
        <f t="shared" si="289"/>
        <v>0</v>
      </c>
      <c r="AC585" s="83">
        <f t="shared" si="290"/>
        <v>1.0117718250000001</v>
      </c>
      <c r="AU585" s="103"/>
    </row>
    <row r="586" spans="6:47">
      <c r="F586" s="82">
        <v>865</v>
      </c>
      <c r="G586" s="78">
        <f>Inputs!C585</f>
        <v>0</v>
      </c>
      <c r="H586" s="78">
        <f>Inputs!D585</f>
        <v>0</v>
      </c>
      <c r="I586" s="78">
        <f>Inputs!E585</f>
        <v>2.5357148999999999</v>
      </c>
      <c r="J586" s="78">
        <f>Inputs!F585</f>
        <v>0</v>
      </c>
      <c r="K586" s="78">
        <f>Inputs!G585</f>
        <v>0</v>
      </c>
      <c r="L586" s="78">
        <f t="shared" si="292"/>
        <v>0</v>
      </c>
      <c r="M586" s="78">
        <f>Inputs!H585</f>
        <v>38.594462999999998</v>
      </c>
      <c r="N586" s="78">
        <f>Inputs!I585</f>
        <v>1.1486448</v>
      </c>
      <c r="O586" s="78">
        <f>Inputs!J585</f>
        <v>0.86148362999999994</v>
      </c>
      <c r="P586" s="83">
        <f>Inputs!K585</f>
        <v>3.0000002000000001</v>
      </c>
      <c r="Q586" s="83">
        <f t="shared" si="291"/>
        <v>46.140306530000004</v>
      </c>
      <c r="R586" s="83"/>
      <c r="S586" s="82">
        <v>850</v>
      </c>
      <c r="T586" s="78">
        <f t="shared" si="281"/>
        <v>0.82798864000000005</v>
      </c>
      <c r="U586" s="78">
        <f t="shared" si="282"/>
        <v>0</v>
      </c>
      <c r="V586" s="78">
        <f t="shared" si="283"/>
        <v>0</v>
      </c>
      <c r="W586" s="78">
        <f t="shared" si="284"/>
        <v>0</v>
      </c>
      <c r="X586" s="78">
        <f t="shared" si="285"/>
        <v>0</v>
      </c>
      <c r="Y586" s="78">
        <f t="shared" si="286"/>
        <v>0</v>
      </c>
      <c r="Z586" s="78">
        <f t="shared" si="287"/>
        <v>0</v>
      </c>
      <c r="AA586" s="78">
        <f t="shared" si="288"/>
        <v>0</v>
      </c>
      <c r="AB586" s="78">
        <f t="shared" si="289"/>
        <v>0</v>
      </c>
      <c r="AC586" s="83">
        <f t="shared" si="290"/>
        <v>0.82798864000000005</v>
      </c>
      <c r="AU586" s="103"/>
    </row>
    <row r="587" spans="6:47">
      <c r="F587" s="82">
        <v>866</v>
      </c>
      <c r="G587" s="78">
        <f>Inputs!C586</f>
        <v>3.5656694999999998</v>
      </c>
      <c r="H587" s="78">
        <f>Inputs!D586</f>
        <v>5.1210230000000001</v>
      </c>
      <c r="I587" s="78">
        <f>Inputs!E586</f>
        <v>1.8399745000000001</v>
      </c>
      <c r="J587" s="78">
        <f>Inputs!F586</f>
        <v>0</v>
      </c>
      <c r="K587" s="78">
        <f>Inputs!G586</f>
        <v>0</v>
      </c>
      <c r="L587" s="78">
        <f t="shared" si="292"/>
        <v>0</v>
      </c>
      <c r="M587" s="78">
        <f>Inputs!H586</f>
        <v>0</v>
      </c>
      <c r="N587" s="78">
        <f>Inputs!I586</f>
        <v>1.8296638000000001</v>
      </c>
      <c r="O587" s="78">
        <f>Inputs!J586</f>
        <v>1.3722478</v>
      </c>
      <c r="P587" s="83">
        <f>Inputs!K586</f>
        <v>3.0000002000000001</v>
      </c>
      <c r="Q587" s="83">
        <f t="shared" si="291"/>
        <v>16.728578800000001</v>
      </c>
      <c r="R587" s="83"/>
      <c r="S587" s="82">
        <v>851</v>
      </c>
      <c r="T587" s="78">
        <f t="shared" si="281"/>
        <v>0.96598664000000012</v>
      </c>
      <c r="U587" s="78">
        <f t="shared" si="282"/>
        <v>0.29324597100000005</v>
      </c>
      <c r="V587" s="78">
        <f t="shared" si="283"/>
        <v>4.1399424000000004E-2</v>
      </c>
      <c r="W587" s="78">
        <f t="shared" si="284"/>
        <v>0</v>
      </c>
      <c r="X587" s="78">
        <f t="shared" si="285"/>
        <v>0</v>
      </c>
      <c r="Y587" s="78">
        <f t="shared" si="286"/>
        <v>0</v>
      </c>
      <c r="Z587" s="78">
        <f t="shared" si="287"/>
        <v>9.1891594999999993E-2</v>
      </c>
      <c r="AA587" s="78">
        <f t="shared" si="288"/>
        <v>9.1891589999999995E-2</v>
      </c>
      <c r="AB587" s="78">
        <f t="shared" si="289"/>
        <v>8.500000000000002E-2</v>
      </c>
      <c r="AC587" s="83">
        <f t="shared" si="290"/>
        <v>1.5694152200000002</v>
      </c>
      <c r="AU587" s="103"/>
    </row>
    <row r="588" spans="6:47">
      <c r="F588" s="82">
        <v>867</v>
      </c>
      <c r="G588" s="78">
        <f>Inputs!C587</f>
        <v>0</v>
      </c>
      <c r="H588" s="78">
        <f>Inputs!D587</f>
        <v>11.445936</v>
      </c>
      <c r="I588" s="78">
        <f>Inputs!E587</f>
        <v>1.4087305000000001</v>
      </c>
      <c r="J588" s="78">
        <f>Inputs!F587</f>
        <v>0</v>
      </c>
      <c r="K588" s="78">
        <f>Inputs!G587</f>
        <v>0</v>
      </c>
      <c r="L588" s="78">
        <f t="shared" si="292"/>
        <v>0</v>
      </c>
      <c r="M588" s="78">
        <f>Inputs!H587</f>
        <v>0</v>
      </c>
      <c r="N588" s="78">
        <f>Inputs!I587</f>
        <v>0</v>
      </c>
      <c r="O588" s="78">
        <f>Inputs!J587</f>
        <v>1.2405364999999999</v>
      </c>
      <c r="P588" s="83">
        <f>Inputs!K587</f>
        <v>3.0000002000000001</v>
      </c>
      <c r="Q588" s="83">
        <f t="shared" si="291"/>
        <v>17.0952032</v>
      </c>
      <c r="R588" s="83"/>
      <c r="S588" s="82">
        <v>852</v>
      </c>
      <c r="T588" s="78">
        <f t="shared" si="281"/>
        <v>0.86938800000000005</v>
      </c>
      <c r="U588" s="78">
        <f t="shared" si="282"/>
        <v>0.24925906600000003</v>
      </c>
      <c r="V588" s="78">
        <f t="shared" si="283"/>
        <v>4.1399424000000004E-2</v>
      </c>
      <c r="W588" s="78">
        <f t="shared" si="284"/>
        <v>0</v>
      </c>
      <c r="X588" s="78">
        <f t="shared" si="285"/>
        <v>0</v>
      </c>
      <c r="Y588" s="78">
        <f t="shared" si="286"/>
        <v>0</v>
      </c>
      <c r="Z588" s="78">
        <f t="shared" si="287"/>
        <v>0</v>
      </c>
      <c r="AA588" s="78">
        <f t="shared" si="288"/>
        <v>0</v>
      </c>
      <c r="AB588" s="78">
        <f t="shared" si="289"/>
        <v>0.51000003400000005</v>
      </c>
      <c r="AC588" s="83">
        <f t="shared" si="290"/>
        <v>1.670046524</v>
      </c>
      <c r="AU588" s="103"/>
    </row>
    <row r="589" spans="6:47">
      <c r="F589" s="82">
        <v>868</v>
      </c>
      <c r="G589" s="78">
        <f>Inputs!C588</f>
        <v>11.345311000000001</v>
      </c>
      <c r="H589" s="78">
        <f>Inputs!D588</f>
        <v>4.8622769999999997</v>
      </c>
      <c r="I589" s="78">
        <f>Inputs!E588</f>
        <v>0.32415178</v>
      </c>
      <c r="J589" s="78">
        <f>Inputs!F588</f>
        <v>0</v>
      </c>
      <c r="K589" s="78">
        <f>Inputs!G588</f>
        <v>0</v>
      </c>
      <c r="L589" s="78">
        <f t="shared" si="292"/>
        <v>0</v>
      </c>
      <c r="M589" s="78">
        <f>Inputs!H588</f>
        <v>2.0420356000000002</v>
      </c>
      <c r="N589" s="78">
        <f>Inputs!I588</f>
        <v>1.8296638000000001</v>
      </c>
      <c r="O589" s="78">
        <f>Inputs!J588</f>
        <v>0.22972897</v>
      </c>
      <c r="P589" s="83">
        <f>Inputs!K588</f>
        <v>3.0000002000000001</v>
      </c>
      <c r="Q589" s="83">
        <f t="shared" si="291"/>
        <v>23.633168349999998</v>
      </c>
      <c r="R589" s="83"/>
      <c r="S589" s="82">
        <v>853</v>
      </c>
      <c r="T589" s="78">
        <f t="shared" si="281"/>
        <v>0.85098823999999995</v>
      </c>
      <c r="U589" s="78">
        <f t="shared" si="282"/>
        <v>0</v>
      </c>
      <c r="V589" s="78">
        <f t="shared" si="283"/>
        <v>4.1399424000000004E-2</v>
      </c>
      <c r="W589" s="78">
        <f t="shared" si="284"/>
        <v>0</v>
      </c>
      <c r="X589" s="78">
        <f t="shared" si="285"/>
        <v>0</v>
      </c>
      <c r="Y589" s="78">
        <f t="shared" si="286"/>
        <v>0</v>
      </c>
      <c r="Z589" s="78">
        <f t="shared" si="287"/>
        <v>3.6756637500000008E-2</v>
      </c>
      <c r="AA589" s="78">
        <f t="shared" si="288"/>
        <v>9.1891589999999995E-2</v>
      </c>
      <c r="AB589" s="78">
        <f t="shared" si="289"/>
        <v>8.500000000000002E-2</v>
      </c>
      <c r="AC589" s="83">
        <f t="shared" si="290"/>
        <v>1.1060358914999999</v>
      </c>
      <c r="AU589" s="103"/>
    </row>
    <row r="590" spans="6:47">
      <c r="F590" s="82">
        <v>869</v>
      </c>
      <c r="G590" s="78">
        <f>Inputs!C589</f>
        <v>16.387274000000001</v>
      </c>
      <c r="H590" s="78">
        <f>Inputs!D589</f>
        <v>12.074833999999999</v>
      </c>
      <c r="I590" s="78">
        <f>Inputs!E589</f>
        <v>1.0062361</v>
      </c>
      <c r="J590" s="78">
        <f>Inputs!F589</f>
        <v>0</v>
      </c>
      <c r="K590" s="78">
        <f>Inputs!G589</f>
        <v>0</v>
      </c>
      <c r="L590" s="78">
        <f t="shared" si="292"/>
        <v>0</v>
      </c>
      <c r="M590" s="78">
        <f>Inputs!H589</f>
        <v>2.0420356000000002</v>
      </c>
      <c r="N590" s="78">
        <f>Inputs!I589</f>
        <v>5.4889913000000004</v>
      </c>
      <c r="O590" s="78">
        <f>Inputs!J589</f>
        <v>0.22972897</v>
      </c>
      <c r="P590" s="83">
        <f>Inputs!K589</f>
        <v>3.0000002000000001</v>
      </c>
      <c r="Q590" s="83">
        <f t="shared" si="291"/>
        <v>40.229100170000002</v>
      </c>
      <c r="R590" s="83"/>
      <c r="S590" s="82">
        <v>854</v>
      </c>
      <c r="T590" s="78">
        <f t="shared" si="281"/>
        <v>1.0211859200000002</v>
      </c>
      <c r="U590" s="78">
        <f t="shared" si="282"/>
        <v>0</v>
      </c>
      <c r="V590" s="78">
        <f t="shared" si="283"/>
        <v>4.1399424000000004E-2</v>
      </c>
      <c r="W590" s="78">
        <f t="shared" si="284"/>
        <v>0</v>
      </c>
      <c r="X590" s="78">
        <f t="shared" si="285"/>
        <v>0</v>
      </c>
      <c r="Y590" s="78">
        <f t="shared" si="286"/>
        <v>0</v>
      </c>
      <c r="Z590" s="78">
        <f t="shared" si="287"/>
        <v>0</v>
      </c>
      <c r="AA590" s="78">
        <f t="shared" si="288"/>
        <v>0</v>
      </c>
      <c r="AB590" s="78">
        <f t="shared" si="289"/>
        <v>8.500000000000002E-2</v>
      </c>
      <c r="AC590" s="83">
        <f t="shared" si="290"/>
        <v>1.1475853440000001</v>
      </c>
      <c r="AU590" s="103"/>
    </row>
    <row r="591" spans="6:47">
      <c r="F591" s="82">
        <v>870</v>
      </c>
      <c r="G591" s="78">
        <f>Inputs!C590</f>
        <v>18.152498000000001</v>
      </c>
      <c r="H591" s="78">
        <f>Inputs!D590</f>
        <v>10.464855999999999</v>
      </c>
      <c r="I591" s="78">
        <f>Inputs!E590</f>
        <v>1.0062361</v>
      </c>
      <c r="J591" s="78">
        <f>Inputs!F590</f>
        <v>0</v>
      </c>
      <c r="K591" s="78">
        <f>Inputs!G590</f>
        <v>0</v>
      </c>
      <c r="L591" s="78">
        <f t="shared" si="292"/>
        <v>0</v>
      </c>
      <c r="M591" s="78">
        <f>Inputs!H590</f>
        <v>2.0420356000000002</v>
      </c>
      <c r="N591" s="78">
        <f>Inputs!I590</f>
        <v>5.4889913000000004</v>
      </c>
      <c r="O591" s="78">
        <f>Inputs!J590</f>
        <v>0.22972897</v>
      </c>
      <c r="P591" s="83">
        <f>Inputs!K590</f>
        <v>3.0000002000000001</v>
      </c>
      <c r="Q591" s="83">
        <f t="shared" si="291"/>
        <v>40.384346170000001</v>
      </c>
      <c r="R591" s="83"/>
      <c r="S591" s="82">
        <v>855</v>
      </c>
      <c r="T591" s="78">
        <f t="shared" si="281"/>
        <v>1.19138352</v>
      </c>
      <c r="U591" s="78">
        <f t="shared" si="282"/>
        <v>0.26392137900000001</v>
      </c>
      <c r="V591" s="78">
        <f t="shared" si="283"/>
        <v>3.7259483400000001E-2</v>
      </c>
      <c r="W591" s="78">
        <f t="shared" si="284"/>
        <v>1.4240725440000002E-5</v>
      </c>
      <c r="X591" s="78">
        <f t="shared" si="285"/>
        <v>1.148645E-2</v>
      </c>
      <c r="Y591" s="78">
        <f t="shared" si="286"/>
        <v>2.2972900000000001E-2</v>
      </c>
      <c r="Z591" s="78">
        <f t="shared" si="287"/>
        <v>3.6756631499999998E-2</v>
      </c>
      <c r="AA591" s="78">
        <f t="shared" si="288"/>
        <v>9.1891589999999995E-2</v>
      </c>
      <c r="AB591" s="78">
        <f t="shared" si="289"/>
        <v>0.51000003400000005</v>
      </c>
      <c r="AC591" s="83">
        <f t="shared" si="290"/>
        <v>2.1656862286254404</v>
      </c>
      <c r="AU591" s="103"/>
    </row>
    <row r="592" spans="6:47">
      <c r="F592" s="82">
        <v>871</v>
      </c>
      <c r="G592" s="78">
        <f>Inputs!C591</f>
        <v>18.687239999999999</v>
      </c>
      <c r="H592" s="78">
        <f>Inputs!D591</f>
        <v>0</v>
      </c>
      <c r="I592" s="78">
        <f>Inputs!E591</f>
        <v>0.37374481999999998</v>
      </c>
      <c r="J592" s="78">
        <f>Inputs!F591</f>
        <v>4.2722182000000001E-4</v>
      </c>
      <c r="K592" s="78">
        <f>Inputs!G591</f>
        <v>3.6756641999999999</v>
      </c>
      <c r="L592" s="78">
        <f t="shared" si="292"/>
        <v>3.6824997491200002E-2</v>
      </c>
      <c r="M592" s="78">
        <f>Inputs!H591</f>
        <v>0</v>
      </c>
      <c r="N592" s="78">
        <f>Inputs!I591</f>
        <v>4.2116984999999998</v>
      </c>
      <c r="O592" s="78">
        <f>Inputs!J591</f>
        <v>1.9756693999999999</v>
      </c>
      <c r="P592" s="83">
        <f>Inputs!K591</f>
        <v>3.0000002000000001</v>
      </c>
      <c r="Q592" s="83">
        <f t="shared" si="291"/>
        <v>31.924444341819999</v>
      </c>
      <c r="R592" s="83"/>
      <c r="S592" s="82">
        <v>856</v>
      </c>
      <c r="T592" s="78">
        <f t="shared" ref="T592:T655" si="293">($C$2*G579*$B$5)+($C$2*G579*$C$5)</f>
        <v>1.19138352</v>
      </c>
      <c r="U592" s="78">
        <f t="shared" si="282"/>
        <v>0.26392137900000001</v>
      </c>
      <c r="V592" s="78">
        <f t="shared" si="283"/>
        <v>3.7259483400000001E-2</v>
      </c>
      <c r="W592" s="78">
        <f t="shared" si="284"/>
        <v>1.4240725440000002E-5</v>
      </c>
      <c r="X592" s="78">
        <f t="shared" si="285"/>
        <v>1.148645E-2</v>
      </c>
      <c r="Y592" s="78">
        <f t="shared" si="286"/>
        <v>0.18378320000000001</v>
      </c>
      <c r="Z592" s="78">
        <f t="shared" si="287"/>
        <v>0</v>
      </c>
      <c r="AA592" s="78">
        <f t="shared" si="288"/>
        <v>0</v>
      </c>
      <c r="AB592" s="78">
        <f t="shared" si="289"/>
        <v>0.51000003400000005</v>
      </c>
      <c r="AC592" s="83">
        <f t="shared" si="290"/>
        <v>2.1978483071254402</v>
      </c>
      <c r="AU592" s="103"/>
    </row>
    <row r="593" spans="6:47">
      <c r="F593" s="82">
        <v>872</v>
      </c>
      <c r="G593" s="78">
        <f>Inputs!C592</f>
        <v>0.91476005000000005</v>
      </c>
      <c r="H593" s="78">
        <f>Inputs!D592</f>
        <v>0</v>
      </c>
      <c r="I593" s="78">
        <f>Inputs!E592</f>
        <v>2.0582104000000001</v>
      </c>
      <c r="J593" s="78">
        <f>Inputs!F592</f>
        <v>0</v>
      </c>
      <c r="K593" s="78">
        <f>Inputs!G592</f>
        <v>0</v>
      </c>
      <c r="L593" s="78">
        <f t="shared" si="292"/>
        <v>0</v>
      </c>
      <c r="M593" s="78">
        <f>Inputs!H592</f>
        <v>0</v>
      </c>
      <c r="N593" s="78">
        <f>Inputs!I592</f>
        <v>0</v>
      </c>
      <c r="O593" s="78">
        <f>Inputs!J592</f>
        <v>0</v>
      </c>
      <c r="P593" s="83">
        <f>Inputs!K592</f>
        <v>3.0000002000000001</v>
      </c>
      <c r="Q593" s="83">
        <f t="shared" si="291"/>
        <v>5.9729706500000006</v>
      </c>
      <c r="R593" s="83"/>
      <c r="S593" s="82">
        <v>857</v>
      </c>
      <c r="T593" s="78">
        <f t="shared" si="293"/>
        <v>0.96598672000000008</v>
      </c>
      <c r="U593" s="78">
        <f t="shared" si="282"/>
        <v>0</v>
      </c>
      <c r="V593" s="78">
        <f t="shared" si="283"/>
        <v>1.8629740800000003E-2</v>
      </c>
      <c r="W593" s="78">
        <f t="shared" si="284"/>
        <v>0</v>
      </c>
      <c r="X593" s="78">
        <f t="shared" si="285"/>
        <v>0</v>
      </c>
      <c r="Y593" s="78">
        <f t="shared" si="286"/>
        <v>3.6756637000000002E-2</v>
      </c>
      <c r="Z593" s="78">
        <f t="shared" si="287"/>
        <v>0.12252214000000002</v>
      </c>
      <c r="AA593" s="78">
        <f t="shared" si="288"/>
        <v>0.10210178000000003</v>
      </c>
      <c r="AB593" s="78">
        <f t="shared" si="289"/>
        <v>0.51000003400000005</v>
      </c>
      <c r="AC593" s="83">
        <f t="shared" si="290"/>
        <v>1.7559970518000001</v>
      </c>
      <c r="AU593" s="103"/>
    </row>
    <row r="594" spans="6:47">
      <c r="F594" s="82">
        <v>873</v>
      </c>
      <c r="G594" s="78">
        <f>Inputs!C593</f>
        <v>0</v>
      </c>
      <c r="H594" s="78">
        <f>Inputs!D593</f>
        <v>0</v>
      </c>
      <c r="I594" s="78">
        <f>Inputs!E593</f>
        <v>0.71874004999999996</v>
      </c>
      <c r="J594" s="78">
        <f>Inputs!F593</f>
        <v>0</v>
      </c>
      <c r="K594" s="78">
        <f>Inputs!G593</f>
        <v>0</v>
      </c>
      <c r="L594" s="78">
        <f t="shared" si="292"/>
        <v>0</v>
      </c>
      <c r="M594" s="78">
        <f>Inputs!H593</f>
        <v>45.945796999999999</v>
      </c>
      <c r="N594" s="78">
        <f>Inputs!I593</f>
        <v>2.7567477</v>
      </c>
      <c r="O594" s="78">
        <f>Inputs!J593</f>
        <v>0</v>
      </c>
      <c r="P594" s="83">
        <f>Inputs!K593</f>
        <v>3.0000002000000001</v>
      </c>
      <c r="Q594" s="83">
        <f t="shared" si="291"/>
        <v>52.42128495</v>
      </c>
      <c r="R594" s="83"/>
      <c r="S594" s="82">
        <v>858</v>
      </c>
      <c r="T594" s="78">
        <f t="shared" si="293"/>
        <v>0.96598672000000008</v>
      </c>
      <c r="U594" s="78">
        <f t="shared" si="282"/>
        <v>0</v>
      </c>
      <c r="V594" s="78">
        <f t="shared" si="283"/>
        <v>1.8629740800000003E-2</v>
      </c>
      <c r="W594" s="78">
        <f t="shared" si="284"/>
        <v>0</v>
      </c>
      <c r="X594" s="78">
        <f t="shared" si="285"/>
        <v>0</v>
      </c>
      <c r="Y594" s="78">
        <f t="shared" si="286"/>
        <v>3.6756637000000002E-2</v>
      </c>
      <c r="Z594" s="78">
        <f t="shared" si="287"/>
        <v>0.12252214000000002</v>
      </c>
      <c r="AA594" s="78">
        <f t="shared" si="288"/>
        <v>0.10210178000000003</v>
      </c>
      <c r="AB594" s="78">
        <f t="shared" si="289"/>
        <v>0.51000003400000005</v>
      </c>
      <c r="AC594" s="83">
        <f t="shared" si="290"/>
        <v>1.7559970518000001</v>
      </c>
      <c r="AU594" s="103"/>
    </row>
    <row r="595" spans="6:47">
      <c r="F595" s="82">
        <v>874</v>
      </c>
      <c r="G595" s="78">
        <f>Inputs!C594</f>
        <v>1.7249762</v>
      </c>
      <c r="H595" s="78">
        <f>Inputs!D594</f>
        <v>2.5874646000000001</v>
      </c>
      <c r="I595" s="78">
        <f>Inputs!E594</f>
        <v>0</v>
      </c>
      <c r="J595" s="78">
        <f>Inputs!F594</f>
        <v>0</v>
      </c>
      <c r="K595" s="78">
        <f>Inputs!G594</f>
        <v>0</v>
      </c>
      <c r="L595" s="78">
        <f t="shared" si="292"/>
        <v>0</v>
      </c>
      <c r="M595" s="78">
        <f>Inputs!H594</f>
        <v>6.8918689999999998</v>
      </c>
      <c r="N595" s="78">
        <f>Inputs!I594</f>
        <v>2.0101285</v>
      </c>
      <c r="O595" s="78">
        <f>Inputs!J594</f>
        <v>8.0405139999999999</v>
      </c>
      <c r="P595" s="83">
        <f>Inputs!K594</f>
        <v>0.5</v>
      </c>
      <c r="Q595" s="83">
        <f t="shared" si="291"/>
        <v>21.754952299999999</v>
      </c>
      <c r="R595" s="83"/>
      <c r="S595" s="82">
        <v>859</v>
      </c>
      <c r="T595" s="78">
        <f t="shared" si="293"/>
        <v>2.2079694400000003</v>
      </c>
      <c r="U595" s="78">
        <f t="shared" si="282"/>
        <v>0.76610511900000011</v>
      </c>
      <c r="V595" s="78">
        <f t="shared" si="283"/>
        <v>5.1231798000000002E-2</v>
      </c>
      <c r="W595" s="78">
        <f t="shared" si="284"/>
        <v>1.139257856E-4</v>
      </c>
      <c r="X595" s="78">
        <f t="shared" si="285"/>
        <v>9.1891580000000014E-2</v>
      </c>
      <c r="Y595" s="78">
        <f t="shared" si="286"/>
        <v>0.27567476000000002</v>
      </c>
      <c r="Z595" s="78">
        <f t="shared" si="287"/>
        <v>0.12762724</v>
      </c>
      <c r="AA595" s="78">
        <f t="shared" si="288"/>
        <v>9.1891589999999995E-2</v>
      </c>
      <c r="AB595" s="78">
        <f t="shared" si="289"/>
        <v>8.500000000000002E-2</v>
      </c>
      <c r="AC595" s="83">
        <f t="shared" si="290"/>
        <v>3.6975054527856002</v>
      </c>
      <c r="AU595" s="103"/>
    </row>
    <row r="596" spans="6:47">
      <c r="F596" s="82">
        <v>875</v>
      </c>
      <c r="G596" s="78">
        <f>Inputs!C595</f>
        <v>5.7499203999999997</v>
      </c>
      <c r="H596" s="78">
        <f>Inputs!D595</f>
        <v>6.1279782999999997</v>
      </c>
      <c r="I596" s="78">
        <f>Inputs!E595</f>
        <v>0.56751715999999996</v>
      </c>
      <c r="J596" s="78">
        <f>Inputs!F595</f>
        <v>0</v>
      </c>
      <c r="K596" s="78">
        <f>Inputs!G595</f>
        <v>0</v>
      </c>
      <c r="L596" s="78">
        <f t="shared" si="292"/>
        <v>0</v>
      </c>
      <c r="M596" s="78">
        <f>Inputs!H595</f>
        <v>0</v>
      </c>
      <c r="N596" s="78">
        <f>Inputs!I595</f>
        <v>1.7229673000000001</v>
      </c>
      <c r="O596" s="78">
        <f>Inputs!J595</f>
        <v>1.1486448</v>
      </c>
      <c r="P596" s="83">
        <f>Inputs!K595</f>
        <v>3.0000002000000001</v>
      </c>
      <c r="Q596" s="83">
        <f t="shared" si="291"/>
        <v>18.31702816</v>
      </c>
      <c r="R596" s="83"/>
      <c r="S596" s="82">
        <v>860</v>
      </c>
      <c r="T596" s="78">
        <f t="shared" si="293"/>
        <v>1.0763851200000001</v>
      </c>
      <c r="U596" s="78">
        <f t="shared" si="282"/>
        <v>0.41054432200000007</v>
      </c>
      <c r="V596" s="78">
        <f t="shared" si="283"/>
        <v>5.1231798000000002E-2</v>
      </c>
      <c r="W596" s="78">
        <f t="shared" si="284"/>
        <v>3.6911952000000004E-5</v>
      </c>
      <c r="X596" s="78">
        <f t="shared" si="285"/>
        <v>2.9772875000000001E-2</v>
      </c>
      <c r="Y596" s="78">
        <f t="shared" si="286"/>
        <v>2.6464777000000002E-2</v>
      </c>
      <c r="Z596" s="78">
        <f t="shared" si="287"/>
        <v>9.9242920000000012E-2</v>
      </c>
      <c r="AA596" s="78">
        <f t="shared" si="288"/>
        <v>0.14886437999999999</v>
      </c>
      <c r="AB596" s="78">
        <f t="shared" si="289"/>
        <v>8.500000000000002E-2</v>
      </c>
      <c r="AC596" s="83">
        <f t="shared" si="290"/>
        <v>1.9275431039520001</v>
      </c>
      <c r="AU596" s="103"/>
    </row>
    <row r="597" spans="6:47">
      <c r="F597" s="82">
        <v>876</v>
      </c>
      <c r="G597" s="78">
        <f>Inputs!C596</f>
        <v>4.3124409999999997</v>
      </c>
      <c r="H597" s="78">
        <f>Inputs!D596</f>
        <v>4.5999365000000001</v>
      </c>
      <c r="I597" s="78">
        <f>Inputs!E596</f>
        <v>2.2640313999999999</v>
      </c>
      <c r="J597" s="78">
        <f>Inputs!F596</f>
        <v>0</v>
      </c>
      <c r="K597" s="78">
        <f>Inputs!G596</f>
        <v>0</v>
      </c>
      <c r="L597" s="78">
        <f t="shared" si="292"/>
        <v>0</v>
      </c>
      <c r="M597" s="78">
        <f>Inputs!H596</f>
        <v>36.756633999999998</v>
      </c>
      <c r="N597" s="78">
        <f>Inputs!I596</f>
        <v>5.5134954</v>
      </c>
      <c r="O597" s="78">
        <f>Inputs!J596</f>
        <v>2.2053983000000001</v>
      </c>
      <c r="P597" s="83">
        <f>Inputs!K596</f>
        <v>0.5</v>
      </c>
      <c r="Q597" s="83">
        <f t="shared" si="291"/>
        <v>56.151936599999999</v>
      </c>
      <c r="R597" s="83"/>
      <c r="S597" s="82">
        <v>861</v>
      </c>
      <c r="T597" s="78">
        <f t="shared" si="293"/>
        <v>2.2079694400000003</v>
      </c>
      <c r="U597" s="78">
        <f t="shared" si="282"/>
        <v>1.39291812</v>
      </c>
      <c r="V597" s="78">
        <f t="shared" si="283"/>
        <v>0.25150152600000003</v>
      </c>
      <c r="W597" s="78">
        <f t="shared" si="284"/>
        <v>9.2279883199999994E-5</v>
      </c>
      <c r="X597" s="78">
        <f t="shared" si="285"/>
        <v>7.4432180000000001E-2</v>
      </c>
      <c r="Y597" s="78">
        <f t="shared" si="286"/>
        <v>0.19848585000000002</v>
      </c>
      <c r="Z597" s="78">
        <f t="shared" si="287"/>
        <v>1.7367509999999999</v>
      </c>
      <c r="AA597" s="78">
        <f t="shared" si="288"/>
        <v>3.9697166000000004</v>
      </c>
      <c r="AB597" s="78">
        <f t="shared" si="289"/>
        <v>8.500000000000002E-2</v>
      </c>
      <c r="AC597" s="83">
        <f t="shared" si="290"/>
        <v>9.9168669958832023</v>
      </c>
      <c r="AU597" s="103"/>
    </row>
    <row r="598" spans="6:47">
      <c r="F598" s="82">
        <v>877</v>
      </c>
      <c r="G598" s="78">
        <f>Inputs!C597</f>
        <v>4.87737</v>
      </c>
      <c r="H598" s="78">
        <f>Inputs!D597</f>
        <v>14.942608</v>
      </c>
      <c r="I598" s="78">
        <f>Inputs!E597</f>
        <v>0.38524467000000001</v>
      </c>
      <c r="J598" s="78">
        <f>Inputs!F597</f>
        <v>5.0706625999999996E-4</v>
      </c>
      <c r="K598" s="78">
        <f>Inputs!G597</f>
        <v>4.6328680000000002</v>
      </c>
      <c r="L598" s="78">
        <f t="shared" si="292"/>
        <v>4.6409810601600009E-2</v>
      </c>
      <c r="M598" s="78">
        <f>Inputs!H597</f>
        <v>23.524248</v>
      </c>
      <c r="N598" s="78">
        <f>Inputs!I597</f>
        <v>7.3513273999999997</v>
      </c>
      <c r="O598" s="78">
        <f>Inputs!J597</f>
        <v>2.2053983000000001</v>
      </c>
      <c r="P598" s="83">
        <f>Inputs!K597</f>
        <v>0.5</v>
      </c>
      <c r="Q598" s="83">
        <f t="shared" si="291"/>
        <v>58.41957143626</v>
      </c>
      <c r="R598" s="83"/>
      <c r="S598" s="82">
        <v>864</v>
      </c>
      <c r="T598" s="78">
        <f t="shared" si="293"/>
        <v>0</v>
      </c>
      <c r="U598" s="78">
        <f t="shared" ref="U598:U661" si="294">($C$2*H585*$B$6)+($C$2*H585*$C$6)</f>
        <v>0</v>
      </c>
      <c r="V598" s="78">
        <f t="shared" ref="V598:V661" si="295">($C$2*I585*$B$7)+($C$2*I585*$C$7)</f>
        <v>0.45642868200000003</v>
      </c>
      <c r="W598" s="78">
        <f t="shared" ref="W598:W661" si="296">($C$2*J585*$B$8)+($C$2*J585*$C$8)+($C$2*J585*$D$8)</f>
        <v>0</v>
      </c>
      <c r="X598" s="78">
        <f t="shared" ref="X598:X661" si="297">($C$2*K585*$B$9)+($C$2*K585*$C$9)+($C$2*K585*$D$9)</f>
        <v>0</v>
      </c>
      <c r="Y598" s="78">
        <f t="shared" ref="Y598:Y661" si="298">($C$2*M585*$B$10)+($C$2*M585*$C$10)+($C$2*M585*$D$10)</f>
        <v>0</v>
      </c>
      <c r="Z598" s="78">
        <f t="shared" ref="Z598:Z661" si="299">($C$2*N585*$B$11)+($C$2*N585*$C$11)+($C$2*N585*$D$11)</f>
        <v>0</v>
      </c>
      <c r="AA598" s="78">
        <f t="shared" ref="AA598:AA661" si="300">($C$2*O585*$B$12)+($C$2*O585*$C$12)+($C$2*O585*$D$12)</f>
        <v>0</v>
      </c>
      <c r="AB598" s="78">
        <f t="shared" ref="AB598:AB661" si="301">($C$2*P585*$B$13)+($C$2*P585*$C$13)</f>
        <v>8.500000000000002E-2</v>
      </c>
      <c r="AC598" s="83">
        <f t="shared" ref="AC598:AC661" si="302">SUM(T598,U598,V598,W598,X598,Y598,Z598,AA598,AB598)</f>
        <v>0.54142868200000005</v>
      </c>
      <c r="AU598" s="103"/>
    </row>
    <row r="599" spans="6:47">
      <c r="F599" s="82">
        <v>878</v>
      </c>
      <c r="G599" s="78">
        <f>Inputs!C598</f>
        <v>4.87737</v>
      </c>
      <c r="H599" s="78">
        <f>Inputs!D598</f>
        <v>10.867350999999999</v>
      </c>
      <c r="I599" s="78">
        <f>Inputs!E598</f>
        <v>0.77048934000000002</v>
      </c>
      <c r="J599" s="78">
        <f>Inputs!F598</f>
        <v>0</v>
      </c>
      <c r="K599" s="78">
        <f>Inputs!G598</f>
        <v>0</v>
      </c>
      <c r="L599" s="78">
        <f t="shared" si="292"/>
        <v>0</v>
      </c>
      <c r="M599" s="78">
        <f>Inputs!H598</f>
        <v>23.524248</v>
      </c>
      <c r="N599" s="78">
        <f>Inputs!I598</f>
        <v>13.232388500000001</v>
      </c>
      <c r="O599" s="78">
        <f>Inputs!J598</f>
        <v>2.5729644</v>
      </c>
      <c r="P599" s="83">
        <f>Inputs!K598</f>
        <v>0.5</v>
      </c>
      <c r="Q599" s="83">
        <f t="shared" si="291"/>
        <v>56.344811239999999</v>
      </c>
      <c r="R599" s="83"/>
      <c r="S599" s="82">
        <v>865</v>
      </c>
      <c r="T599" s="78">
        <f t="shared" si="293"/>
        <v>0</v>
      </c>
      <c r="U599" s="78">
        <f t="shared" si="294"/>
        <v>0</v>
      </c>
      <c r="V599" s="78">
        <f t="shared" si="295"/>
        <v>0.45642868200000003</v>
      </c>
      <c r="W599" s="78">
        <f t="shared" si="296"/>
        <v>0</v>
      </c>
      <c r="X599" s="78">
        <f t="shared" si="297"/>
        <v>0</v>
      </c>
      <c r="Y599" s="78">
        <f t="shared" si="298"/>
        <v>0.38594463000000001</v>
      </c>
      <c r="Z599" s="78">
        <f t="shared" si="299"/>
        <v>5.7432240000000009E-2</v>
      </c>
      <c r="AA599" s="78">
        <f t="shared" si="300"/>
        <v>8.6148363000000006E-2</v>
      </c>
      <c r="AB599" s="78">
        <f t="shared" si="301"/>
        <v>0.51000003400000005</v>
      </c>
      <c r="AC599" s="83">
        <f t="shared" si="302"/>
        <v>1.495953949</v>
      </c>
      <c r="AU599" s="103"/>
    </row>
    <row r="600" spans="6:47">
      <c r="F600" s="82">
        <v>889</v>
      </c>
      <c r="G600" s="78">
        <f>Inputs!C599</f>
        <v>0.216197</v>
      </c>
      <c r="H600" s="78">
        <f>Inputs!D599</f>
        <v>0</v>
      </c>
      <c r="I600" s="78">
        <f>Inputs!E599</f>
        <v>0.50239929999999999</v>
      </c>
      <c r="J600" s="78">
        <f>Inputs!F599</f>
        <v>0</v>
      </c>
      <c r="K600" s="78">
        <f>Inputs!G599</f>
        <v>0</v>
      </c>
      <c r="L600" s="78">
        <f t="shared" si="292"/>
        <v>0</v>
      </c>
      <c r="M600" s="78">
        <f>Inputs!H599</f>
        <v>0</v>
      </c>
      <c r="N600" s="78">
        <f>Inputs!I599</f>
        <v>22.972897</v>
      </c>
      <c r="O600" s="78">
        <f>Inputs!J599</f>
        <v>0</v>
      </c>
      <c r="P600" s="83">
        <f>Inputs!K599</f>
        <v>3.0000002000000001</v>
      </c>
      <c r="Q600" s="83">
        <f t="shared" si="291"/>
        <v>26.6914935</v>
      </c>
      <c r="R600" s="83"/>
      <c r="S600" s="82">
        <v>866</v>
      </c>
      <c r="T600" s="78">
        <f t="shared" si="293"/>
        <v>0.57050712000000003</v>
      </c>
      <c r="U600" s="78">
        <f t="shared" si="294"/>
        <v>0.87057391000000006</v>
      </c>
      <c r="V600" s="78">
        <f t="shared" si="295"/>
        <v>0.33119541000000002</v>
      </c>
      <c r="W600" s="78">
        <f t="shared" si="296"/>
        <v>0</v>
      </c>
      <c r="X600" s="78">
        <f t="shared" si="297"/>
        <v>0</v>
      </c>
      <c r="Y600" s="78">
        <f t="shared" si="298"/>
        <v>0</v>
      </c>
      <c r="Z600" s="78">
        <f t="shared" si="299"/>
        <v>9.1483189999999992E-2</v>
      </c>
      <c r="AA600" s="78">
        <f t="shared" si="300"/>
        <v>0.13722478000000005</v>
      </c>
      <c r="AB600" s="78">
        <f t="shared" si="301"/>
        <v>0.51000003400000005</v>
      </c>
      <c r="AC600" s="83">
        <f t="shared" si="302"/>
        <v>2.510984444</v>
      </c>
      <c r="AU600" s="103"/>
    </row>
    <row r="601" spans="6:47">
      <c r="F601" s="82">
        <v>890</v>
      </c>
      <c r="G601" s="78">
        <f>Inputs!C600</f>
        <v>1.0752349999999999</v>
      </c>
      <c r="H601" s="78">
        <f>Inputs!D600</f>
        <v>0</v>
      </c>
      <c r="I601" s="78">
        <f>Inputs!E600</f>
        <v>0.50239929999999999</v>
      </c>
      <c r="J601" s="78">
        <f>Inputs!F600</f>
        <v>0</v>
      </c>
      <c r="K601" s="78">
        <f>Inputs!G600</f>
        <v>0</v>
      </c>
      <c r="L601" s="78">
        <f t="shared" si="292"/>
        <v>0</v>
      </c>
      <c r="M601" s="78">
        <f>Inputs!H600</f>
        <v>0</v>
      </c>
      <c r="N601" s="78">
        <f>Inputs!I600</f>
        <v>10.751315999999999</v>
      </c>
      <c r="O601" s="78">
        <f>Inputs!J600</f>
        <v>0</v>
      </c>
      <c r="P601" s="83">
        <f>Inputs!K600</f>
        <v>3.0000002000000001</v>
      </c>
      <c r="Q601" s="83">
        <f t="shared" si="291"/>
        <v>15.328950499999999</v>
      </c>
      <c r="R601" s="83"/>
      <c r="S601" s="82">
        <v>867</v>
      </c>
      <c r="T601" s="78">
        <f t="shared" si="293"/>
        <v>0</v>
      </c>
      <c r="U601" s="78">
        <f t="shared" si="294"/>
        <v>1.9458091200000003</v>
      </c>
      <c r="V601" s="78">
        <f t="shared" si="295"/>
        <v>0.25357149000000007</v>
      </c>
      <c r="W601" s="78">
        <f t="shared" si="296"/>
        <v>0</v>
      </c>
      <c r="X601" s="78">
        <f t="shared" si="297"/>
        <v>0</v>
      </c>
      <c r="Y601" s="78">
        <f t="shared" si="298"/>
        <v>0</v>
      </c>
      <c r="Z601" s="78">
        <f t="shared" si="299"/>
        <v>0</v>
      </c>
      <c r="AA601" s="78">
        <f t="shared" si="300"/>
        <v>0.12405365000000002</v>
      </c>
      <c r="AB601" s="78">
        <f t="shared" si="301"/>
        <v>0.51000003400000005</v>
      </c>
      <c r="AC601" s="83">
        <f t="shared" si="302"/>
        <v>2.8334342940000004</v>
      </c>
      <c r="AU601" s="103"/>
    </row>
    <row r="602" spans="6:47">
      <c r="F602" s="82">
        <v>891</v>
      </c>
      <c r="G602" s="78">
        <f>Inputs!C601</f>
        <v>6.9890284999999999</v>
      </c>
      <c r="H602" s="78">
        <f>Inputs!D601</f>
        <v>0</v>
      </c>
      <c r="I602" s="78">
        <f>Inputs!E601</f>
        <v>0.13397315000000001</v>
      </c>
      <c r="J602" s="78">
        <f>Inputs!F601</f>
        <v>0</v>
      </c>
      <c r="K602" s="78">
        <f>Inputs!G601</f>
        <v>0</v>
      </c>
      <c r="L602" s="78">
        <f t="shared" si="292"/>
        <v>0</v>
      </c>
      <c r="M602" s="78">
        <f>Inputs!H601</f>
        <v>0</v>
      </c>
      <c r="N602" s="78">
        <f>Inputs!I601</f>
        <v>0</v>
      </c>
      <c r="O602" s="78">
        <f>Inputs!J601</f>
        <v>1.2405366</v>
      </c>
      <c r="P602" s="83">
        <f>Inputs!K601</f>
        <v>3.0000002000000001</v>
      </c>
      <c r="Q602" s="83">
        <f t="shared" si="291"/>
        <v>11.36353845</v>
      </c>
      <c r="R602" s="83"/>
      <c r="S602" s="82">
        <v>868</v>
      </c>
      <c r="T602" s="78">
        <f t="shared" si="293"/>
        <v>1.8152497599999999</v>
      </c>
      <c r="U602" s="78">
        <f t="shared" si="294"/>
        <v>0.82658709000000008</v>
      </c>
      <c r="V602" s="78">
        <f t="shared" si="295"/>
        <v>5.8347320400000006E-2</v>
      </c>
      <c r="W602" s="78">
        <f t="shared" si="296"/>
        <v>0</v>
      </c>
      <c r="X602" s="78">
        <f t="shared" si="297"/>
        <v>0</v>
      </c>
      <c r="Y602" s="78">
        <f t="shared" si="298"/>
        <v>2.0420356000000004E-2</v>
      </c>
      <c r="Z602" s="78">
        <f t="shared" si="299"/>
        <v>9.1483189999999992E-2</v>
      </c>
      <c r="AA602" s="78">
        <f t="shared" si="300"/>
        <v>2.2972897000000006E-2</v>
      </c>
      <c r="AB602" s="78">
        <f t="shared" si="301"/>
        <v>0.51000003400000005</v>
      </c>
      <c r="AC602" s="83">
        <f t="shared" si="302"/>
        <v>3.3450606473999991</v>
      </c>
    </row>
    <row r="603" spans="6:47">
      <c r="F603" s="82">
        <v>892</v>
      </c>
      <c r="G603" s="78">
        <f>Inputs!C602</f>
        <v>10.08033</v>
      </c>
      <c r="H603" s="78">
        <f>Inputs!D602</f>
        <v>0</v>
      </c>
      <c r="I603" s="78">
        <f>Inputs!E602</f>
        <v>1.7583977</v>
      </c>
      <c r="J603" s="78">
        <f>Inputs!F602</f>
        <v>0</v>
      </c>
      <c r="K603" s="78">
        <f>Inputs!G602</f>
        <v>0</v>
      </c>
      <c r="L603" s="78">
        <f t="shared" si="292"/>
        <v>0</v>
      </c>
      <c r="M603" s="78">
        <f>Inputs!H602</f>
        <v>0</v>
      </c>
      <c r="N603" s="78">
        <f>Inputs!I602</f>
        <v>4.1351212999999998</v>
      </c>
      <c r="O603" s="78">
        <f>Inputs!J602</f>
        <v>1.2405366</v>
      </c>
      <c r="P603" s="83">
        <f>Inputs!K602</f>
        <v>3.0000002000000001</v>
      </c>
      <c r="Q603" s="83">
        <f t="shared" si="291"/>
        <v>20.214385799999999</v>
      </c>
      <c r="R603" s="83"/>
      <c r="S603" s="82">
        <v>869</v>
      </c>
      <c r="T603" s="78">
        <f t="shared" si="293"/>
        <v>2.6219638400000003</v>
      </c>
      <c r="U603" s="78">
        <f t="shared" si="294"/>
        <v>2.0527217800000002</v>
      </c>
      <c r="V603" s="78">
        <f t="shared" si="295"/>
        <v>0.18112249799999999</v>
      </c>
      <c r="W603" s="78">
        <f t="shared" si="296"/>
        <v>0</v>
      </c>
      <c r="X603" s="78">
        <f t="shared" si="297"/>
        <v>0</v>
      </c>
      <c r="Y603" s="78">
        <f t="shared" si="298"/>
        <v>2.0420356000000004E-2</v>
      </c>
      <c r="Z603" s="78">
        <f t="shared" si="299"/>
        <v>0.27444956500000001</v>
      </c>
      <c r="AA603" s="78">
        <f t="shared" si="300"/>
        <v>2.2972897000000006E-2</v>
      </c>
      <c r="AB603" s="78">
        <f t="shared" si="301"/>
        <v>0.51000003400000005</v>
      </c>
      <c r="AC603" s="83">
        <f t="shared" si="302"/>
        <v>5.6836509699999995</v>
      </c>
    </row>
    <row r="604" spans="6:47">
      <c r="F604" s="82">
        <v>893</v>
      </c>
      <c r="G604" s="78">
        <f>Inputs!C603</f>
        <v>13.104426</v>
      </c>
      <c r="H604" s="78">
        <f>Inputs!D603</f>
        <v>4.6100706999999996</v>
      </c>
      <c r="I604" s="78">
        <f>Inputs!E603</f>
        <v>0</v>
      </c>
      <c r="J604" s="78">
        <f>Inputs!F603</f>
        <v>0</v>
      </c>
      <c r="K604" s="78">
        <f>Inputs!G603</f>
        <v>0</v>
      </c>
      <c r="L604" s="78">
        <f t="shared" si="292"/>
        <v>0</v>
      </c>
      <c r="M604" s="78">
        <f>Inputs!H603</f>
        <v>11.909151</v>
      </c>
      <c r="N604" s="78">
        <f>Inputs!I603</f>
        <v>12.405366000000001</v>
      </c>
      <c r="O604" s="78">
        <f>Inputs!J603</f>
        <v>2.8945851</v>
      </c>
      <c r="P604" s="83">
        <f>Inputs!K603</f>
        <v>3.0000002000000001</v>
      </c>
      <c r="Q604" s="83">
        <f t="shared" si="291"/>
        <v>47.923599000000003</v>
      </c>
      <c r="R604" s="83"/>
      <c r="S604" s="82">
        <v>870</v>
      </c>
      <c r="T604" s="78">
        <f t="shared" si="293"/>
        <v>2.90439968</v>
      </c>
      <c r="U604" s="78">
        <f t="shared" si="294"/>
        <v>1.77902552</v>
      </c>
      <c r="V604" s="78">
        <f t="shared" si="295"/>
        <v>0.18112249799999999</v>
      </c>
      <c r="W604" s="78">
        <f t="shared" si="296"/>
        <v>0</v>
      </c>
      <c r="X604" s="78">
        <f t="shared" si="297"/>
        <v>0</v>
      </c>
      <c r="Y604" s="78">
        <f t="shared" si="298"/>
        <v>2.0420356000000004E-2</v>
      </c>
      <c r="Z604" s="78">
        <f t="shared" si="299"/>
        <v>0.27444956500000001</v>
      </c>
      <c r="AA604" s="78">
        <f t="shared" si="300"/>
        <v>2.2972897000000006E-2</v>
      </c>
      <c r="AB604" s="78">
        <f t="shared" si="301"/>
        <v>0.51000003400000005</v>
      </c>
      <c r="AC604" s="83">
        <f t="shared" si="302"/>
        <v>5.6923905499999998</v>
      </c>
    </row>
    <row r="605" spans="6:47">
      <c r="F605" s="82">
        <v>894</v>
      </c>
      <c r="G605" s="78">
        <f>Inputs!C604</f>
        <v>13.547961000000001</v>
      </c>
      <c r="H605" s="78">
        <f>Inputs!D604</f>
        <v>1.0214734000000001</v>
      </c>
      <c r="I605" s="78">
        <f>Inputs!E604</f>
        <v>0</v>
      </c>
      <c r="J605" s="78">
        <f>Inputs!F604</f>
        <v>0</v>
      </c>
      <c r="K605" s="78">
        <f>Inputs!G604</f>
        <v>0</v>
      </c>
      <c r="L605" s="78">
        <f t="shared" si="292"/>
        <v>0</v>
      </c>
      <c r="M605" s="78">
        <f>Inputs!H604</f>
        <v>11.909151</v>
      </c>
      <c r="N605" s="78">
        <f>Inputs!I604</f>
        <v>12.405366000000001</v>
      </c>
      <c r="O605" s="78">
        <f>Inputs!J604</f>
        <v>2.8945851</v>
      </c>
      <c r="P605" s="83">
        <f>Inputs!K604</f>
        <v>3.0000002000000001</v>
      </c>
      <c r="Q605" s="83">
        <f t="shared" si="291"/>
        <v>44.778536700000004</v>
      </c>
      <c r="R605" s="83"/>
      <c r="S605" s="82">
        <v>871</v>
      </c>
      <c r="T605" s="78">
        <f t="shared" si="293"/>
        <v>2.9899583999999999</v>
      </c>
      <c r="U605" s="78">
        <f t="shared" si="294"/>
        <v>0</v>
      </c>
      <c r="V605" s="78">
        <f t="shared" si="295"/>
        <v>6.7274067599999987E-2</v>
      </c>
      <c r="W605" s="78">
        <f t="shared" si="296"/>
        <v>6.8355491200000005E-5</v>
      </c>
      <c r="X605" s="78">
        <f t="shared" si="297"/>
        <v>3.6756641999999999E-2</v>
      </c>
      <c r="Y605" s="78">
        <f t="shared" si="298"/>
        <v>0</v>
      </c>
      <c r="Z605" s="78">
        <f t="shared" si="299"/>
        <v>0.21058492500000003</v>
      </c>
      <c r="AA605" s="78">
        <f t="shared" si="300"/>
        <v>0.19756694000000002</v>
      </c>
      <c r="AB605" s="78">
        <f t="shared" si="301"/>
        <v>0.51000003400000005</v>
      </c>
      <c r="AC605" s="83">
        <f t="shared" si="302"/>
        <v>4.0122093640912002</v>
      </c>
    </row>
    <row r="606" spans="6:47">
      <c r="F606" s="82">
        <v>895</v>
      </c>
      <c r="G606" s="78">
        <f>Inputs!C605</f>
        <v>0.57499206000000003</v>
      </c>
      <c r="H606" s="78">
        <f>Inputs!D605</f>
        <v>0</v>
      </c>
      <c r="I606" s="78">
        <f>Inputs!E605</f>
        <v>0.30187081999999998</v>
      </c>
      <c r="J606" s="78">
        <f>Inputs!F605</f>
        <v>0</v>
      </c>
      <c r="K606" s="78">
        <f>Inputs!G605</f>
        <v>0</v>
      </c>
      <c r="L606" s="78">
        <f t="shared" si="292"/>
        <v>0</v>
      </c>
      <c r="M606" s="78">
        <f>Inputs!H605</f>
        <v>3.5547751999999999</v>
      </c>
      <c r="N606" s="78">
        <f>Inputs!I605</f>
        <v>5.3909735999999997</v>
      </c>
      <c r="O606" s="78">
        <f>Inputs!J605</f>
        <v>0</v>
      </c>
      <c r="P606" s="83">
        <f>Inputs!K605</f>
        <v>3.0000002000000001</v>
      </c>
      <c r="Q606" s="83">
        <f t="shared" si="291"/>
        <v>12.82261188</v>
      </c>
      <c r="R606" s="83"/>
      <c r="S606" s="82">
        <v>872</v>
      </c>
      <c r="T606" s="78">
        <f t="shared" si="293"/>
        <v>0.146361608</v>
      </c>
      <c r="U606" s="78">
        <f t="shared" si="294"/>
        <v>0</v>
      </c>
      <c r="V606" s="78">
        <f t="shared" si="295"/>
        <v>0.37047787199999999</v>
      </c>
      <c r="W606" s="78">
        <f t="shared" si="296"/>
        <v>0</v>
      </c>
      <c r="X606" s="78">
        <f t="shared" si="297"/>
        <v>0</v>
      </c>
      <c r="Y606" s="78">
        <f t="shared" si="298"/>
        <v>0</v>
      </c>
      <c r="Z606" s="78">
        <f t="shared" si="299"/>
        <v>0</v>
      </c>
      <c r="AA606" s="78">
        <f t="shared" si="300"/>
        <v>0</v>
      </c>
      <c r="AB606" s="78">
        <f t="shared" si="301"/>
        <v>0.51000003400000005</v>
      </c>
      <c r="AC606" s="83">
        <f t="shared" si="302"/>
        <v>1.0268395140000002</v>
      </c>
    </row>
    <row r="607" spans="6:47">
      <c r="F607" s="82">
        <v>896</v>
      </c>
      <c r="G607" s="78">
        <f>Inputs!C606</f>
        <v>0.57499206000000003</v>
      </c>
      <c r="H607" s="78">
        <f>Inputs!D606</f>
        <v>0</v>
      </c>
      <c r="I607" s="78">
        <f>Inputs!E606</f>
        <v>0.30187081999999998</v>
      </c>
      <c r="J607" s="78">
        <f>Inputs!F606</f>
        <v>0</v>
      </c>
      <c r="K607" s="78">
        <f>Inputs!G606</f>
        <v>0</v>
      </c>
      <c r="L607" s="78">
        <f t="shared" si="292"/>
        <v>0</v>
      </c>
      <c r="M607" s="78">
        <f>Inputs!H606</f>
        <v>0.41820887000000001</v>
      </c>
      <c r="N607" s="78">
        <f>Inputs!I606</f>
        <v>0</v>
      </c>
      <c r="O607" s="78">
        <f>Inputs!J606</f>
        <v>0</v>
      </c>
      <c r="P607" s="83">
        <f>Inputs!K606</f>
        <v>3.0000002000000001</v>
      </c>
      <c r="Q607" s="83">
        <f t="shared" si="291"/>
        <v>4.2950719500000005</v>
      </c>
      <c r="R607" s="83"/>
      <c r="S607" s="82">
        <v>873</v>
      </c>
      <c r="T607" s="78">
        <f t="shared" si="293"/>
        <v>0</v>
      </c>
      <c r="U607" s="78">
        <f t="shared" si="294"/>
        <v>0</v>
      </c>
      <c r="V607" s="78">
        <f t="shared" si="295"/>
        <v>0.12937320900000002</v>
      </c>
      <c r="W607" s="78">
        <f t="shared" si="296"/>
        <v>0</v>
      </c>
      <c r="X607" s="78">
        <f t="shared" si="297"/>
        <v>0</v>
      </c>
      <c r="Y607" s="78">
        <f t="shared" si="298"/>
        <v>0.45945796999999999</v>
      </c>
      <c r="Z607" s="78">
        <f t="shared" si="299"/>
        <v>0.13783738500000001</v>
      </c>
      <c r="AA607" s="78">
        <f t="shared" si="300"/>
        <v>0</v>
      </c>
      <c r="AB607" s="78">
        <f t="shared" si="301"/>
        <v>0.51000003400000005</v>
      </c>
      <c r="AC607" s="83">
        <f t="shared" si="302"/>
        <v>1.2366685980000001</v>
      </c>
    </row>
    <row r="608" spans="6:47">
      <c r="F608" s="82">
        <v>897</v>
      </c>
      <c r="G608" s="78">
        <f>Inputs!C607</f>
        <v>1.6099777</v>
      </c>
      <c r="H608" s="78">
        <f>Inputs!D607</f>
        <v>0</v>
      </c>
      <c r="I608" s="78">
        <f>Inputs!E607</f>
        <v>0.43124404999999999</v>
      </c>
      <c r="J608" s="78">
        <f>Inputs!F607</f>
        <v>0</v>
      </c>
      <c r="K608" s="78">
        <f>Inputs!G607</f>
        <v>0</v>
      </c>
      <c r="L608" s="78">
        <f t="shared" si="292"/>
        <v>0</v>
      </c>
      <c r="M608" s="78">
        <f>Inputs!H607</f>
        <v>0.52276104999999995</v>
      </c>
      <c r="N608" s="78">
        <f>Inputs!I607</f>
        <v>1.0781946</v>
      </c>
      <c r="O608" s="78">
        <f>Inputs!J607</f>
        <v>1.0781946</v>
      </c>
      <c r="P608" s="83">
        <f>Inputs!K607</f>
        <v>3.0000002000000001</v>
      </c>
      <c r="Q608" s="83">
        <f t="shared" si="291"/>
        <v>7.7203721999999999</v>
      </c>
      <c r="R608" s="83"/>
      <c r="S608" s="82">
        <v>874</v>
      </c>
      <c r="T608" s="78">
        <f t="shared" si="293"/>
        <v>0.27599619200000003</v>
      </c>
      <c r="U608" s="78">
        <f t="shared" si="294"/>
        <v>0.43986898200000002</v>
      </c>
      <c r="V608" s="78">
        <f t="shared" si="295"/>
        <v>0</v>
      </c>
      <c r="W608" s="78">
        <f t="shared" si="296"/>
        <v>0</v>
      </c>
      <c r="X608" s="78">
        <f t="shared" si="297"/>
        <v>0</v>
      </c>
      <c r="Y608" s="78">
        <f t="shared" si="298"/>
        <v>6.8918690000000005E-2</v>
      </c>
      <c r="Z608" s="78">
        <f t="shared" si="299"/>
        <v>0.10050642500000001</v>
      </c>
      <c r="AA608" s="78">
        <f t="shared" si="300"/>
        <v>0.80405140000000008</v>
      </c>
      <c r="AB608" s="78">
        <f t="shared" si="301"/>
        <v>8.500000000000002E-2</v>
      </c>
      <c r="AC608" s="83">
        <f t="shared" si="302"/>
        <v>1.7743416890000001</v>
      </c>
    </row>
    <row r="609" spans="6:29">
      <c r="F609" s="82">
        <v>898</v>
      </c>
      <c r="G609" s="78">
        <f>Inputs!C608</f>
        <v>3.2774548999999999</v>
      </c>
      <c r="H609" s="78">
        <f>Inputs!D608</f>
        <v>0.68999049999999995</v>
      </c>
      <c r="I609" s="78">
        <f>Inputs!E608</f>
        <v>0.43124404999999999</v>
      </c>
      <c r="J609" s="78">
        <f>Inputs!F608</f>
        <v>0</v>
      </c>
      <c r="K609" s="78">
        <f>Inputs!G608</f>
        <v>0</v>
      </c>
      <c r="L609" s="78">
        <f t="shared" si="292"/>
        <v>0</v>
      </c>
      <c r="M609" s="78">
        <f>Inputs!H608</f>
        <v>0.31365665999999998</v>
      </c>
      <c r="N609" s="78">
        <f>Inputs!I608</f>
        <v>0.5390973</v>
      </c>
      <c r="O609" s="78">
        <f>Inputs!J608</f>
        <v>0.5390973</v>
      </c>
      <c r="P609" s="83">
        <f>Inputs!K608</f>
        <v>3.0000002000000001</v>
      </c>
      <c r="Q609" s="83">
        <f t="shared" si="291"/>
        <v>8.7905409100000007</v>
      </c>
      <c r="R609" s="83"/>
      <c r="S609" s="82">
        <v>875</v>
      </c>
      <c r="T609" s="78">
        <f t="shared" si="293"/>
        <v>0.91998726399999997</v>
      </c>
      <c r="U609" s="78">
        <f t="shared" si="294"/>
        <v>1.0417563110000001</v>
      </c>
      <c r="V609" s="78">
        <f t="shared" si="295"/>
        <v>0.1021530888</v>
      </c>
      <c r="W609" s="78">
        <f t="shared" si="296"/>
        <v>0</v>
      </c>
      <c r="X609" s="78">
        <f t="shared" si="297"/>
        <v>0</v>
      </c>
      <c r="Y609" s="78">
        <f t="shared" si="298"/>
        <v>0</v>
      </c>
      <c r="Z609" s="78">
        <f t="shared" si="299"/>
        <v>8.6148365000000005E-2</v>
      </c>
      <c r="AA609" s="78">
        <f t="shared" si="300"/>
        <v>0.11486448000000002</v>
      </c>
      <c r="AB609" s="78">
        <f t="shared" si="301"/>
        <v>0.51000003400000005</v>
      </c>
      <c r="AC609" s="83">
        <f t="shared" si="302"/>
        <v>2.7749095428000001</v>
      </c>
    </row>
    <row r="610" spans="6:29">
      <c r="F610" s="82">
        <v>899</v>
      </c>
      <c r="G610" s="78">
        <f>Inputs!C609</f>
        <v>2.1849699999999999</v>
      </c>
      <c r="H610" s="78">
        <f>Inputs!D609</f>
        <v>0</v>
      </c>
      <c r="I610" s="78">
        <f>Inputs!E609</f>
        <v>0.17249763000000001</v>
      </c>
      <c r="J610" s="78">
        <f>Inputs!F609</f>
        <v>0</v>
      </c>
      <c r="K610" s="78">
        <f>Inputs!G609</f>
        <v>0</v>
      </c>
      <c r="L610" s="78">
        <f t="shared" si="292"/>
        <v>0</v>
      </c>
      <c r="M610" s="78">
        <f>Inputs!H609</f>
        <v>0.31365665999999998</v>
      </c>
      <c r="N610" s="78">
        <f>Inputs!I609</f>
        <v>0.5390973</v>
      </c>
      <c r="O610" s="78">
        <f>Inputs!J609</f>
        <v>0.5390973</v>
      </c>
      <c r="P610" s="83">
        <f>Inputs!K609</f>
        <v>3.0000002000000001</v>
      </c>
      <c r="Q610" s="83">
        <f t="shared" si="291"/>
        <v>6.7493190900000002</v>
      </c>
      <c r="R610" s="83"/>
      <c r="S610" s="82">
        <v>876</v>
      </c>
      <c r="T610" s="78">
        <f t="shared" si="293"/>
        <v>0.68999056000000003</v>
      </c>
      <c r="U610" s="78">
        <f t="shared" si="294"/>
        <v>0.78198920500000013</v>
      </c>
      <c r="V610" s="78">
        <f t="shared" si="295"/>
        <v>0.40752565200000002</v>
      </c>
      <c r="W610" s="78">
        <f t="shared" si="296"/>
        <v>0</v>
      </c>
      <c r="X610" s="78">
        <f t="shared" si="297"/>
        <v>0</v>
      </c>
      <c r="Y610" s="78">
        <f t="shared" si="298"/>
        <v>0.36756633999999999</v>
      </c>
      <c r="Z610" s="78">
        <f t="shared" si="299"/>
        <v>0.27567477000000001</v>
      </c>
      <c r="AA610" s="78">
        <f t="shared" si="300"/>
        <v>0.22053983000000005</v>
      </c>
      <c r="AB610" s="78">
        <f t="shared" si="301"/>
        <v>8.500000000000002E-2</v>
      </c>
      <c r="AC610" s="83">
        <f t="shared" si="302"/>
        <v>2.8282863570000005</v>
      </c>
    </row>
    <row r="611" spans="6:29">
      <c r="F611" s="82">
        <v>900</v>
      </c>
      <c r="G611" s="78">
        <f>Inputs!C610</f>
        <v>5.6349220000000004</v>
      </c>
      <c r="H611" s="78">
        <f>Inputs!D610</f>
        <v>1.4662297</v>
      </c>
      <c r="I611" s="78">
        <f>Inputs!E610</f>
        <v>0.17249763000000001</v>
      </c>
      <c r="J611" s="78">
        <f>Inputs!F610</f>
        <v>0</v>
      </c>
      <c r="K611" s="78">
        <f>Inputs!G610</f>
        <v>0</v>
      </c>
      <c r="L611" s="78">
        <f t="shared" si="292"/>
        <v>0</v>
      </c>
      <c r="M611" s="78">
        <f>Inputs!H610</f>
        <v>19.603539999999999</v>
      </c>
      <c r="N611" s="78">
        <f>Inputs!I610</f>
        <v>0.32345843000000002</v>
      </c>
      <c r="O611" s="78">
        <f>Inputs!J610</f>
        <v>0.32345843000000002</v>
      </c>
      <c r="P611" s="83">
        <f>Inputs!K610</f>
        <v>3.0000002000000001</v>
      </c>
      <c r="Q611" s="83">
        <f t="shared" si="291"/>
        <v>30.524106389999996</v>
      </c>
      <c r="R611" s="83"/>
      <c r="S611" s="82">
        <v>877</v>
      </c>
      <c r="T611" s="78">
        <f t="shared" si="293"/>
        <v>0.78037920000000005</v>
      </c>
      <c r="U611" s="78">
        <f t="shared" si="294"/>
        <v>2.5402433600000003</v>
      </c>
      <c r="V611" s="78">
        <f t="shared" si="295"/>
        <v>6.9344040600000004E-2</v>
      </c>
      <c r="W611" s="78">
        <f t="shared" si="296"/>
        <v>8.1130601600000005E-5</v>
      </c>
      <c r="X611" s="78">
        <f t="shared" si="297"/>
        <v>4.6328680000000011E-2</v>
      </c>
      <c r="Y611" s="78">
        <f t="shared" si="298"/>
        <v>0.23524248</v>
      </c>
      <c r="Z611" s="78">
        <f t="shared" si="299"/>
        <v>0.36756637000000003</v>
      </c>
      <c r="AA611" s="78">
        <f t="shared" si="300"/>
        <v>0.22053983000000005</v>
      </c>
      <c r="AB611" s="78">
        <f t="shared" si="301"/>
        <v>8.500000000000002E-2</v>
      </c>
      <c r="AC611" s="83">
        <f t="shared" si="302"/>
        <v>4.3447250912016004</v>
      </c>
    </row>
    <row r="612" spans="6:29">
      <c r="F612" s="82">
        <v>901</v>
      </c>
      <c r="G612" s="78">
        <f>Inputs!C611</f>
        <v>6.0374165</v>
      </c>
      <c r="H612" s="78">
        <f>Inputs!D611</f>
        <v>1.4662297</v>
      </c>
      <c r="I612" s="78">
        <f>Inputs!E611</f>
        <v>0.17249763000000001</v>
      </c>
      <c r="J612" s="78">
        <f>Inputs!F611</f>
        <v>0</v>
      </c>
      <c r="K612" s="78">
        <f>Inputs!G611</f>
        <v>0</v>
      </c>
      <c r="L612" s="78">
        <f t="shared" si="292"/>
        <v>0</v>
      </c>
      <c r="M612" s="78">
        <f>Inputs!H611</f>
        <v>19.603539999999999</v>
      </c>
      <c r="N612" s="78">
        <f>Inputs!I611</f>
        <v>0.32345843000000002</v>
      </c>
      <c r="O612" s="78">
        <f>Inputs!J611</f>
        <v>0.32345843000000002</v>
      </c>
      <c r="P612" s="83">
        <f>Inputs!K611</f>
        <v>3.0000002000000001</v>
      </c>
      <c r="Q612" s="83">
        <f t="shared" si="291"/>
        <v>30.926600889999996</v>
      </c>
      <c r="R612" s="83"/>
      <c r="S612" s="82">
        <v>878</v>
      </c>
      <c r="T612" s="78">
        <f t="shared" si="293"/>
        <v>0.78037920000000005</v>
      </c>
      <c r="U612" s="78">
        <f t="shared" si="294"/>
        <v>1.8474496700000003</v>
      </c>
      <c r="V612" s="78">
        <f t="shared" si="295"/>
        <v>0.13868808120000001</v>
      </c>
      <c r="W612" s="78">
        <f t="shared" si="296"/>
        <v>0</v>
      </c>
      <c r="X612" s="78">
        <f t="shared" si="297"/>
        <v>0</v>
      </c>
      <c r="Y612" s="78">
        <f t="shared" si="298"/>
        <v>0.23524248</v>
      </c>
      <c r="Z612" s="78">
        <f t="shared" si="299"/>
        <v>0.66161942500000004</v>
      </c>
      <c r="AA612" s="78">
        <f t="shared" si="300"/>
        <v>0.25729644000000007</v>
      </c>
      <c r="AB612" s="78">
        <f t="shared" si="301"/>
        <v>8.500000000000002E-2</v>
      </c>
      <c r="AC612" s="83">
        <f t="shared" si="302"/>
        <v>4.0056752962000006</v>
      </c>
    </row>
    <row r="613" spans="6:29">
      <c r="F613" s="82">
        <v>902</v>
      </c>
      <c r="G613" s="78">
        <f>Inputs!C612</f>
        <v>5.6061725999999998</v>
      </c>
      <c r="H613" s="78">
        <f>Inputs!D612</f>
        <v>0.97748643000000002</v>
      </c>
      <c r="I613" s="78">
        <f>Inputs!E612</f>
        <v>0.17249763000000001</v>
      </c>
      <c r="J613" s="78">
        <f>Inputs!F612</f>
        <v>7.1203616E-4</v>
      </c>
      <c r="K613" s="78">
        <f>Inputs!G612</f>
        <v>9.1891590000000001</v>
      </c>
      <c r="L613" s="78">
        <f t="shared" si="292"/>
        <v>9.2005515785600012E-2</v>
      </c>
      <c r="M613" s="78">
        <f>Inputs!H612</f>
        <v>19.603539999999999</v>
      </c>
      <c r="N613" s="78">
        <f>Inputs!I612</f>
        <v>5.3909735999999997</v>
      </c>
      <c r="O613" s="78">
        <f>Inputs!J612</f>
        <v>2.1563892</v>
      </c>
      <c r="P613" s="83">
        <f>Inputs!K612</f>
        <v>3.0000002000000001</v>
      </c>
      <c r="Q613" s="83">
        <f t="shared" si="291"/>
        <v>46.096930696160001</v>
      </c>
      <c r="R613" s="83"/>
      <c r="S613" s="82">
        <v>889</v>
      </c>
      <c r="T613" s="78">
        <f t="shared" si="293"/>
        <v>3.4591520000000001E-2</v>
      </c>
      <c r="U613" s="78">
        <f t="shared" si="294"/>
        <v>0</v>
      </c>
      <c r="V613" s="78">
        <f t="shared" si="295"/>
        <v>9.0431874000000009E-2</v>
      </c>
      <c r="W613" s="78">
        <f t="shared" si="296"/>
        <v>0</v>
      </c>
      <c r="X613" s="78">
        <f t="shared" si="297"/>
        <v>0</v>
      </c>
      <c r="Y613" s="78">
        <f t="shared" si="298"/>
        <v>0</v>
      </c>
      <c r="Z613" s="78">
        <f t="shared" si="299"/>
        <v>1.1486448499999999</v>
      </c>
      <c r="AA613" s="78">
        <f t="shared" si="300"/>
        <v>0</v>
      </c>
      <c r="AB613" s="78">
        <f t="shared" si="301"/>
        <v>0.51000003400000005</v>
      </c>
      <c r="AC613" s="83">
        <f t="shared" si="302"/>
        <v>1.7836682779999999</v>
      </c>
    </row>
    <row r="614" spans="6:29">
      <c r="F614" s="82">
        <v>913</v>
      </c>
      <c r="G614" s="78">
        <f>Inputs!C613</f>
        <v>0.90561247</v>
      </c>
      <c r="H614" s="78">
        <f>Inputs!D613</f>
        <v>0</v>
      </c>
      <c r="I614" s="78">
        <f>Inputs!E613</f>
        <v>3.5577631999999998E-2</v>
      </c>
      <c r="J614" s="78">
        <f>Inputs!F613</f>
        <v>0</v>
      </c>
      <c r="K614" s="78">
        <f>Inputs!G613</f>
        <v>0</v>
      </c>
      <c r="L614" s="78">
        <f t="shared" si="292"/>
        <v>0</v>
      </c>
      <c r="M614" s="78">
        <f>Inputs!H613</f>
        <v>0</v>
      </c>
      <c r="N614" s="78">
        <f>Inputs!I613</f>
        <v>1.7255199999999999</v>
      </c>
      <c r="O614" s="78">
        <f>Inputs!J613</f>
        <v>1.0455220999999999</v>
      </c>
      <c r="P614" s="83">
        <f>Inputs!K613</f>
        <v>0</v>
      </c>
      <c r="Q614" s="83">
        <f t="shared" si="291"/>
        <v>3.7122322019999996</v>
      </c>
      <c r="R614" s="83"/>
      <c r="S614" s="82">
        <v>890</v>
      </c>
      <c r="T614" s="78">
        <f t="shared" si="293"/>
        <v>0.17203759999999998</v>
      </c>
      <c r="U614" s="78">
        <f t="shared" si="294"/>
        <v>0</v>
      </c>
      <c r="V614" s="78">
        <f t="shared" si="295"/>
        <v>9.0431874000000009E-2</v>
      </c>
      <c r="W614" s="78">
        <f t="shared" si="296"/>
        <v>0</v>
      </c>
      <c r="X614" s="78">
        <f t="shared" si="297"/>
        <v>0</v>
      </c>
      <c r="Y614" s="78">
        <f t="shared" si="298"/>
        <v>0</v>
      </c>
      <c r="Z614" s="78">
        <f t="shared" si="299"/>
        <v>0.53756579999999998</v>
      </c>
      <c r="AA614" s="78">
        <f t="shared" si="300"/>
        <v>0</v>
      </c>
      <c r="AB614" s="78">
        <f t="shared" si="301"/>
        <v>0.51000003400000005</v>
      </c>
      <c r="AC614" s="83">
        <f t="shared" si="302"/>
        <v>1.310035308</v>
      </c>
    </row>
    <row r="615" spans="6:29">
      <c r="F615" s="82">
        <v>914</v>
      </c>
      <c r="G615" s="78">
        <f>Inputs!C614</f>
        <v>0.90561247</v>
      </c>
      <c r="H615" s="78">
        <f>Inputs!D614</f>
        <v>0</v>
      </c>
      <c r="I615" s="78">
        <f>Inputs!E614</f>
        <v>7.1155264999999995E-2</v>
      </c>
      <c r="J615" s="78">
        <f>Inputs!F614</f>
        <v>0</v>
      </c>
      <c r="K615" s="78">
        <f>Inputs!G614</f>
        <v>0</v>
      </c>
      <c r="L615" s="78">
        <f t="shared" si="292"/>
        <v>0</v>
      </c>
      <c r="M615" s="78">
        <f>Inputs!H614</f>
        <v>0</v>
      </c>
      <c r="N615" s="78">
        <f>Inputs!I614</f>
        <v>1.7255199999999999</v>
      </c>
      <c r="O615" s="78">
        <f>Inputs!J614</f>
        <v>1.0455220999999999</v>
      </c>
      <c r="P615" s="83">
        <f>Inputs!K614</f>
        <v>0</v>
      </c>
      <c r="Q615" s="83">
        <f t="shared" si="291"/>
        <v>3.747809835</v>
      </c>
      <c r="R615" s="83"/>
      <c r="S615" s="82">
        <v>891</v>
      </c>
      <c r="T615" s="78">
        <f t="shared" si="293"/>
        <v>1.1182445600000002</v>
      </c>
      <c r="U615" s="78">
        <f t="shared" si="294"/>
        <v>0</v>
      </c>
      <c r="V615" s="78">
        <f t="shared" si="295"/>
        <v>2.4115167000000003E-2</v>
      </c>
      <c r="W615" s="78">
        <f t="shared" si="296"/>
        <v>0</v>
      </c>
      <c r="X615" s="78">
        <f t="shared" si="297"/>
        <v>0</v>
      </c>
      <c r="Y615" s="78">
        <f t="shared" si="298"/>
        <v>0</v>
      </c>
      <c r="Z615" s="78">
        <f t="shared" si="299"/>
        <v>0</v>
      </c>
      <c r="AA615" s="78">
        <f t="shared" si="300"/>
        <v>0.12405366000000001</v>
      </c>
      <c r="AB615" s="78">
        <f t="shared" si="301"/>
        <v>0.51000003400000005</v>
      </c>
      <c r="AC615" s="83">
        <f t="shared" si="302"/>
        <v>1.776413421</v>
      </c>
    </row>
    <row r="616" spans="6:29">
      <c r="F616" s="82">
        <v>915</v>
      </c>
      <c r="G616" s="78">
        <f>Inputs!C615</f>
        <v>0.90561247</v>
      </c>
      <c r="H616" s="78">
        <f>Inputs!D615</f>
        <v>0</v>
      </c>
      <c r="I616" s="78">
        <f>Inputs!E615</f>
        <v>4.7436844999999998E-2</v>
      </c>
      <c r="J616" s="78">
        <f>Inputs!F615</f>
        <v>0</v>
      </c>
      <c r="K616" s="78">
        <f>Inputs!G615</f>
        <v>0</v>
      </c>
      <c r="L616" s="78">
        <f t="shared" si="292"/>
        <v>0</v>
      </c>
      <c r="M616" s="78">
        <f>Inputs!H615</f>
        <v>0</v>
      </c>
      <c r="N616" s="78">
        <f>Inputs!I615</f>
        <v>2.4157278999999998</v>
      </c>
      <c r="O616" s="78">
        <f>Inputs!J615</f>
        <v>1.0455220999999999</v>
      </c>
      <c r="P616" s="83">
        <f>Inputs!K615</f>
        <v>3.0000002000000001</v>
      </c>
      <c r="Q616" s="83">
        <f t="shared" si="291"/>
        <v>7.4142995149999997</v>
      </c>
      <c r="R616" s="83"/>
      <c r="S616" s="82">
        <v>892</v>
      </c>
      <c r="T616" s="78">
        <f t="shared" si="293"/>
        <v>1.6128527999999998</v>
      </c>
      <c r="U616" s="78">
        <f t="shared" si="294"/>
        <v>0</v>
      </c>
      <c r="V616" s="78">
        <f t="shared" si="295"/>
        <v>0.31651158599999996</v>
      </c>
      <c r="W616" s="78">
        <f t="shared" si="296"/>
        <v>0</v>
      </c>
      <c r="X616" s="78">
        <f t="shared" si="297"/>
        <v>0</v>
      </c>
      <c r="Y616" s="78">
        <f t="shared" si="298"/>
        <v>0</v>
      </c>
      <c r="Z616" s="78">
        <f t="shared" si="299"/>
        <v>0.20675606499999999</v>
      </c>
      <c r="AA616" s="78">
        <f t="shared" si="300"/>
        <v>0.12405366000000001</v>
      </c>
      <c r="AB616" s="78">
        <f t="shared" si="301"/>
        <v>0.51000003400000005</v>
      </c>
      <c r="AC616" s="83">
        <f t="shared" si="302"/>
        <v>2.7701741449999995</v>
      </c>
    </row>
    <row r="617" spans="6:29">
      <c r="F617" s="82">
        <v>916</v>
      </c>
      <c r="G617" s="78">
        <f>Inputs!C616</f>
        <v>0.90561247</v>
      </c>
      <c r="H617" s="78">
        <f>Inputs!D616</f>
        <v>0</v>
      </c>
      <c r="I617" s="78">
        <f>Inputs!E616</f>
        <v>2.134658E-2</v>
      </c>
      <c r="J617" s="78">
        <f>Inputs!F616</f>
        <v>0</v>
      </c>
      <c r="K617" s="78">
        <f>Inputs!G616</f>
        <v>0</v>
      </c>
      <c r="L617" s="78">
        <f t="shared" si="292"/>
        <v>0</v>
      </c>
      <c r="M617" s="78">
        <f>Inputs!H616</f>
        <v>0</v>
      </c>
      <c r="N617" s="78">
        <f>Inputs!I616</f>
        <v>1.7255199999999999</v>
      </c>
      <c r="O617" s="78">
        <f>Inputs!J616</f>
        <v>1.0455220999999999</v>
      </c>
      <c r="P617" s="83">
        <f>Inputs!K616</f>
        <v>0</v>
      </c>
      <c r="Q617" s="83">
        <f t="shared" si="291"/>
        <v>3.6980011500000001</v>
      </c>
      <c r="R617" s="83"/>
      <c r="S617" s="82">
        <v>893</v>
      </c>
      <c r="T617" s="78">
        <f t="shared" si="293"/>
        <v>2.0967081599999999</v>
      </c>
      <c r="U617" s="78">
        <f t="shared" si="294"/>
        <v>0.78371201899999998</v>
      </c>
      <c r="V617" s="78">
        <f t="shared" si="295"/>
        <v>0</v>
      </c>
      <c r="W617" s="78">
        <f t="shared" si="296"/>
        <v>0</v>
      </c>
      <c r="X617" s="78">
        <f t="shared" si="297"/>
        <v>0</v>
      </c>
      <c r="Y617" s="78">
        <f t="shared" si="298"/>
        <v>0.11909151</v>
      </c>
      <c r="Z617" s="78">
        <f t="shared" si="299"/>
        <v>0.62026830000000011</v>
      </c>
      <c r="AA617" s="78">
        <f t="shared" si="300"/>
        <v>0.28945851</v>
      </c>
      <c r="AB617" s="78">
        <f t="shared" si="301"/>
        <v>0.51000003400000005</v>
      </c>
      <c r="AC617" s="83">
        <f t="shared" si="302"/>
        <v>4.4192385329999997</v>
      </c>
    </row>
    <row r="618" spans="6:29">
      <c r="F618" s="82">
        <v>917</v>
      </c>
      <c r="G618" s="78">
        <f>Inputs!C617</f>
        <v>1.2506077</v>
      </c>
      <c r="H618" s="78">
        <f>Inputs!D617</f>
        <v>0</v>
      </c>
      <c r="I618" s="78">
        <f>Inputs!E617</f>
        <v>0.33205785999999998</v>
      </c>
      <c r="J618" s="78">
        <f>Inputs!F617</f>
        <v>0</v>
      </c>
      <c r="K618" s="78">
        <f>Inputs!G617</f>
        <v>0</v>
      </c>
      <c r="L618" s="78">
        <f t="shared" si="292"/>
        <v>0</v>
      </c>
      <c r="M618" s="78">
        <f>Inputs!H617</f>
        <v>0</v>
      </c>
      <c r="N618" s="78">
        <f>Inputs!I617</f>
        <v>2.4157278999999998</v>
      </c>
      <c r="O618" s="78">
        <f>Inputs!J617</f>
        <v>1.0455220999999999</v>
      </c>
      <c r="P618" s="83">
        <f>Inputs!K617</f>
        <v>0</v>
      </c>
      <c r="Q618" s="83">
        <f t="shared" si="291"/>
        <v>5.0439155600000003</v>
      </c>
      <c r="R618" s="83"/>
      <c r="S618" s="82">
        <v>894</v>
      </c>
      <c r="T618" s="78">
        <f t="shared" si="293"/>
        <v>2.1676737600000004</v>
      </c>
      <c r="U618" s="78">
        <f t="shared" si="294"/>
        <v>0.17365047800000005</v>
      </c>
      <c r="V618" s="78">
        <f t="shared" si="295"/>
        <v>0</v>
      </c>
      <c r="W618" s="78">
        <f t="shared" si="296"/>
        <v>0</v>
      </c>
      <c r="X618" s="78">
        <f t="shared" si="297"/>
        <v>0</v>
      </c>
      <c r="Y618" s="78">
        <f t="shared" si="298"/>
        <v>0.11909151</v>
      </c>
      <c r="Z618" s="78">
        <f t="shared" si="299"/>
        <v>0.62026830000000011</v>
      </c>
      <c r="AA618" s="78">
        <f t="shared" si="300"/>
        <v>0.28945851</v>
      </c>
      <c r="AB618" s="78">
        <f t="shared" si="301"/>
        <v>0.51000003400000005</v>
      </c>
      <c r="AC618" s="83">
        <f t="shared" si="302"/>
        <v>3.8801425920000003</v>
      </c>
    </row>
    <row r="619" spans="6:29">
      <c r="F619" s="82">
        <v>918</v>
      </c>
      <c r="G619" s="78">
        <f>Inputs!C618</f>
        <v>1.2506077</v>
      </c>
      <c r="H619" s="78">
        <f>Inputs!D618</f>
        <v>0</v>
      </c>
      <c r="I619" s="78">
        <f>Inputs!E618</f>
        <v>0.33205785999999998</v>
      </c>
      <c r="J619" s="78">
        <f>Inputs!F618</f>
        <v>1.4685746E-5</v>
      </c>
      <c r="K619" s="78">
        <f>Inputs!G618</f>
        <v>0.22972897</v>
      </c>
      <c r="L619" s="78">
        <f t="shared" si="292"/>
        <v>2.2996394193600003E-3</v>
      </c>
      <c r="M619" s="78">
        <f>Inputs!H618</f>
        <v>0</v>
      </c>
      <c r="N619" s="78">
        <f>Inputs!I618</f>
        <v>2.4157278999999998</v>
      </c>
      <c r="O619" s="78">
        <f>Inputs!J618</f>
        <v>1.0455220999999999</v>
      </c>
      <c r="P619" s="83">
        <f>Inputs!K618</f>
        <v>0</v>
      </c>
      <c r="Q619" s="83">
        <f t="shared" si="291"/>
        <v>5.2736592157459992</v>
      </c>
      <c r="R619" s="83"/>
      <c r="S619" s="82">
        <v>895</v>
      </c>
      <c r="T619" s="78">
        <f t="shared" si="293"/>
        <v>9.1998729600000009E-2</v>
      </c>
      <c r="U619" s="78">
        <f t="shared" si="294"/>
        <v>0</v>
      </c>
      <c r="V619" s="78">
        <f t="shared" si="295"/>
        <v>5.4336747599999999E-2</v>
      </c>
      <c r="W619" s="78">
        <f t="shared" si="296"/>
        <v>0</v>
      </c>
      <c r="X619" s="78">
        <f t="shared" si="297"/>
        <v>0</v>
      </c>
      <c r="Y619" s="78">
        <f t="shared" si="298"/>
        <v>3.5547752000000002E-2</v>
      </c>
      <c r="Z619" s="78">
        <f t="shared" si="299"/>
        <v>0.26954867999999998</v>
      </c>
      <c r="AA619" s="78">
        <f t="shared" si="300"/>
        <v>0</v>
      </c>
      <c r="AB619" s="78">
        <f t="shared" si="301"/>
        <v>0.51000003400000005</v>
      </c>
      <c r="AC619" s="83">
        <f t="shared" si="302"/>
        <v>0.96143194320000003</v>
      </c>
    </row>
    <row r="620" spans="6:29">
      <c r="F620" s="82">
        <v>920</v>
      </c>
      <c r="G620" s="78">
        <f>Inputs!C619</f>
        <v>1.6171651</v>
      </c>
      <c r="H620" s="78">
        <f>Inputs!D619</f>
        <v>0</v>
      </c>
      <c r="I620" s="78">
        <f>Inputs!E619</f>
        <v>0.94873684999999996</v>
      </c>
      <c r="J620" s="78">
        <f>Inputs!F619</f>
        <v>0</v>
      </c>
      <c r="K620" s="78">
        <f>Inputs!G619</f>
        <v>0</v>
      </c>
      <c r="L620" s="78">
        <f t="shared" si="292"/>
        <v>0</v>
      </c>
      <c r="M620" s="78">
        <f>Inputs!H619</f>
        <v>0</v>
      </c>
      <c r="N620" s="78">
        <f>Inputs!I619</f>
        <v>1.2078639</v>
      </c>
      <c r="O620" s="78">
        <f>Inputs!J619</f>
        <v>3.6593274999999998</v>
      </c>
      <c r="P620" s="83">
        <f>Inputs!K619</f>
        <v>3.0000002000000001</v>
      </c>
      <c r="Q620" s="83">
        <f t="shared" si="291"/>
        <v>10.433093550000001</v>
      </c>
      <c r="R620" s="83"/>
      <c r="S620" s="82">
        <v>896</v>
      </c>
      <c r="T620" s="78">
        <f t="shared" si="293"/>
        <v>9.1998729600000009E-2</v>
      </c>
      <c r="U620" s="78">
        <f t="shared" si="294"/>
        <v>0</v>
      </c>
      <c r="V620" s="78">
        <f t="shared" si="295"/>
        <v>5.4336747599999999E-2</v>
      </c>
      <c r="W620" s="78">
        <f t="shared" si="296"/>
        <v>0</v>
      </c>
      <c r="X620" s="78">
        <f t="shared" si="297"/>
        <v>0</v>
      </c>
      <c r="Y620" s="78">
        <f t="shared" si="298"/>
        <v>4.1820887000000003E-3</v>
      </c>
      <c r="Z620" s="78">
        <f t="shared" si="299"/>
        <v>0</v>
      </c>
      <c r="AA620" s="78">
        <f t="shared" si="300"/>
        <v>0</v>
      </c>
      <c r="AB620" s="78">
        <f t="shared" si="301"/>
        <v>0.51000003400000005</v>
      </c>
      <c r="AC620" s="83">
        <f t="shared" si="302"/>
        <v>0.66051759990000003</v>
      </c>
    </row>
    <row r="621" spans="6:29">
      <c r="F621" s="82">
        <v>921</v>
      </c>
      <c r="G621" s="78">
        <f>Inputs!C620</f>
        <v>1.6171651</v>
      </c>
      <c r="H621" s="78">
        <f>Inputs!D620</f>
        <v>0</v>
      </c>
      <c r="I621" s="78">
        <f>Inputs!E620</f>
        <v>0.28462110000000002</v>
      </c>
      <c r="J621" s="78">
        <f>Inputs!F620</f>
        <v>0</v>
      </c>
      <c r="K621" s="78">
        <f>Inputs!G620</f>
        <v>0</v>
      </c>
      <c r="L621" s="78">
        <f t="shared" si="292"/>
        <v>0</v>
      </c>
      <c r="M621" s="78">
        <f>Inputs!H620</f>
        <v>0</v>
      </c>
      <c r="N621" s="78">
        <f>Inputs!I620</f>
        <v>1.2078639</v>
      </c>
      <c r="O621" s="78">
        <f>Inputs!J620</f>
        <v>3.6593274999999998</v>
      </c>
      <c r="P621" s="83">
        <f>Inputs!K620</f>
        <v>3.0000002000000001</v>
      </c>
      <c r="Q621" s="83">
        <f t="shared" si="291"/>
        <v>9.7689778</v>
      </c>
      <c r="R621" s="83"/>
      <c r="S621" s="82">
        <v>897</v>
      </c>
      <c r="T621" s="78">
        <f t="shared" si="293"/>
        <v>0.25759643199999999</v>
      </c>
      <c r="U621" s="78">
        <f t="shared" si="294"/>
        <v>0</v>
      </c>
      <c r="V621" s="78">
        <f t="shared" si="295"/>
        <v>7.7623929000000008E-2</v>
      </c>
      <c r="W621" s="78">
        <f t="shared" si="296"/>
        <v>0</v>
      </c>
      <c r="X621" s="78">
        <f t="shared" si="297"/>
        <v>0</v>
      </c>
      <c r="Y621" s="78">
        <f t="shared" si="298"/>
        <v>5.2276104999999995E-3</v>
      </c>
      <c r="Z621" s="78">
        <f t="shared" si="299"/>
        <v>5.3909730000000003E-2</v>
      </c>
      <c r="AA621" s="78">
        <f t="shared" si="300"/>
        <v>0.10781946000000001</v>
      </c>
      <c r="AB621" s="78">
        <f t="shared" si="301"/>
        <v>0.51000003400000005</v>
      </c>
      <c r="AC621" s="83">
        <f t="shared" si="302"/>
        <v>1.0121771955000001</v>
      </c>
    </row>
    <row r="622" spans="6:29">
      <c r="F622" s="82">
        <v>923</v>
      </c>
      <c r="G622" s="78">
        <f>Inputs!C621</f>
        <v>1.7249762</v>
      </c>
      <c r="H622" s="78">
        <f>Inputs!D621</f>
        <v>3.1308319999999998</v>
      </c>
      <c r="I622" s="78">
        <f>Inputs!E621</f>
        <v>5.9296053000000001E-2</v>
      </c>
      <c r="J622" s="78">
        <f>Inputs!F621</f>
        <v>0</v>
      </c>
      <c r="K622" s="78">
        <f>Inputs!G621</f>
        <v>0</v>
      </c>
      <c r="L622" s="78">
        <f t="shared" si="292"/>
        <v>0</v>
      </c>
      <c r="M622" s="78">
        <f>Inputs!H621</f>
        <v>0</v>
      </c>
      <c r="N622" s="78">
        <f>Inputs!I621</f>
        <v>0.49621460000000001</v>
      </c>
      <c r="O622" s="78">
        <f>Inputs!J621</f>
        <v>0.13007766000000001</v>
      </c>
      <c r="P622" s="83">
        <f>Inputs!K621</f>
        <v>3.0000002000000001</v>
      </c>
      <c r="Q622" s="83">
        <f t="shared" si="291"/>
        <v>8.541396713000001</v>
      </c>
      <c r="R622" s="83"/>
      <c r="S622" s="82">
        <v>898</v>
      </c>
      <c r="T622" s="78">
        <f t="shared" si="293"/>
        <v>0.524392784</v>
      </c>
      <c r="U622" s="78">
        <f t="shared" si="294"/>
        <v>0.11729838499999999</v>
      </c>
      <c r="V622" s="78">
        <f t="shared" si="295"/>
        <v>7.7623929000000008E-2</v>
      </c>
      <c r="W622" s="78">
        <f t="shared" si="296"/>
        <v>0</v>
      </c>
      <c r="X622" s="78">
        <f t="shared" si="297"/>
        <v>0</v>
      </c>
      <c r="Y622" s="78">
        <f t="shared" si="298"/>
        <v>3.1365666000000001E-3</v>
      </c>
      <c r="Z622" s="78">
        <f t="shared" si="299"/>
        <v>2.6954865000000001E-2</v>
      </c>
      <c r="AA622" s="78">
        <f t="shared" si="300"/>
        <v>5.3909730000000003E-2</v>
      </c>
      <c r="AB622" s="78">
        <f t="shared" si="301"/>
        <v>0.51000003400000005</v>
      </c>
      <c r="AC622" s="83">
        <f t="shared" si="302"/>
        <v>1.3133162936</v>
      </c>
    </row>
    <row r="623" spans="6:29">
      <c r="F623" s="82">
        <v>924</v>
      </c>
      <c r="G623" s="78">
        <f>Inputs!C622</f>
        <v>1.7249762</v>
      </c>
      <c r="H623" s="78">
        <f>Inputs!D622</f>
        <v>2.8462106999999999</v>
      </c>
      <c r="I623" s="78">
        <f>Inputs!E622</f>
        <v>3.5577631999999998E-2</v>
      </c>
      <c r="J623" s="78">
        <f>Inputs!F622</f>
        <v>0</v>
      </c>
      <c r="K623" s="78">
        <f>Inputs!G622</f>
        <v>0</v>
      </c>
      <c r="L623" s="78">
        <f t="shared" si="292"/>
        <v>0</v>
      </c>
      <c r="M623" s="78">
        <f>Inputs!H622</f>
        <v>0.41351213999999997</v>
      </c>
      <c r="N623" s="78">
        <f>Inputs!I622</f>
        <v>0.2481073</v>
      </c>
      <c r="O623" s="78">
        <f>Inputs!J622</f>
        <v>6.5038830000000006E-2</v>
      </c>
      <c r="P623" s="83">
        <f>Inputs!K622</f>
        <v>3.0000002000000001</v>
      </c>
      <c r="Q623" s="83">
        <f t="shared" si="291"/>
        <v>8.333423002</v>
      </c>
      <c r="R623" s="83"/>
      <c r="S623" s="82">
        <v>899</v>
      </c>
      <c r="T623" s="78">
        <f t="shared" si="293"/>
        <v>0.34959519999999999</v>
      </c>
      <c r="U623" s="78">
        <f t="shared" si="294"/>
        <v>0</v>
      </c>
      <c r="V623" s="78">
        <f t="shared" si="295"/>
        <v>3.1049573400000002E-2</v>
      </c>
      <c r="W623" s="78">
        <f t="shared" si="296"/>
        <v>0</v>
      </c>
      <c r="X623" s="78">
        <f t="shared" si="297"/>
        <v>0</v>
      </c>
      <c r="Y623" s="78">
        <f t="shared" si="298"/>
        <v>3.1365666000000001E-3</v>
      </c>
      <c r="Z623" s="78">
        <f t="shared" si="299"/>
        <v>2.6954865000000001E-2</v>
      </c>
      <c r="AA623" s="78">
        <f t="shared" si="300"/>
        <v>5.3909730000000003E-2</v>
      </c>
      <c r="AB623" s="78">
        <f t="shared" si="301"/>
        <v>0.51000003400000005</v>
      </c>
      <c r="AC623" s="83">
        <f t="shared" si="302"/>
        <v>0.974645969</v>
      </c>
    </row>
    <row r="624" spans="6:29">
      <c r="F624" s="82">
        <v>925</v>
      </c>
      <c r="G624" s="78">
        <f>Inputs!C623</f>
        <v>1.7249762</v>
      </c>
      <c r="H624" s="78">
        <f>Inputs!D623</f>
        <v>1.1859211000000001</v>
      </c>
      <c r="I624" s="78">
        <f>Inputs!E623</f>
        <v>3.5577631999999998E-2</v>
      </c>
      <c r="J624" s="78">
        <f>Inputs!F623</f>
        <v>0</v>
      </c>
      <c r="K624" s="78">
        <f>Inputs!G623</f>
        <v>0</v>
      </c>
      <c r="L624" s="78">
        <f t="shared" si="292"/>
        <v>0</v>
      </c>
      <c r="M624" s="78">
        <f>Inputs!H623</f>
        <v>0.41351213999999997</v>
      </c>
      <c r="N624" s="78">
        <f>Inputs!I623</f>
        <v>0.2481073</v>
      </c>
      <c r="O624" s="78">
        <f>Inputs!J623</f>
        <v>6.5038830000000006E-2</v>
      </c>
      <c r="P624" s="83">
        <f>Inputs!K623</f>
        <v>3.0000002000000001</v>
      </c>
      <c r="Q624" s="83">
        <f t="shared" si="291"/>
        <v>6.6731334020000004</v>
      </c>
      <c r="R624" s="83"/>
      <c r="S624" s="82">
        <v>900</v>
      </c>
      <c r="T624" s="78">
        <f t="shared" si="293"/>
        <v>0.90158752000000009</v>
      </c>
      <c r="U624" s="78">
        <f t="shared" si="294"/>
        <v>0.24925904899999998</v>
      </c>
      <c r="V624" s="78">
        <f t="shared" si="295"/>
        <v>3.1049573400000002E-2</v>
      </c>
      <c r="W624" s="78">
        <f t="shared" si="296"/>
        <v>0</v>
      </c>
      <c r="X624" s="78">
        <f t="shared" si="297"/>
        <v>0</v>
      </c>
      <c r="Y624" s="78">
        <f t="shared" si="298"/>
        <v>0.1960354</v>
      </c>
      <c r="Z624" s="78">
        <f t="shared" si="299"/>
        <v>1.6172921500000007E-2</v>
      </c>
      <c r="AA624" s="78">
        <f t="shared" si="300"/>
        <v>3.2345843000000013E-2</v>
      </c>
      <c r="AB624" s="78">
        <f t="shared" si="301"/>
        <v>0.51000003400000005</v>
      </c>
      <c r="AC624" s="83">
        <f t="shared" si="302"/>
        <v>1.9364503409</v>
      </c>
    </row>
    <row r="625" spans="6:29">
      <c r="F625" s="82">
        <v>926</v>
      </c>
      <c r="G625" s="78">
        <f>Inputs!C624</f>
        <v>1.7249762</v>
      </c>
      <c r="H625" s="78">
        <f>Inputs!D624</f>
        <v>1.1859211000000001</v>
      </c>
      <c r="I625" s="78">
        <f>Inputs!E624</f>
        <v>3.5577631999999998E-2</v>
      </c>
      <c r="J625" s="78">
        <f>Inputs!F624</f>
        <v>0</v>
      </c>
      <c r="K625" s="78">
        <f>Inputs!G624</f>
        <v>0</v>
      </c>
      <c r="L625" s="78">
        <f t="shared" si="292"/>
        <v>0</v>
      </c>
      <c r="M625" s="78">
        <f>Inputs!H624</f>
        <v>0</v>
      </c>
      <c r="N625" s="78">
        <f>Inputs!I624</f>
        <v>1.2078639</v>
      </c>
      <c r="O625" s="78">
        <f>Inputs!J624</f>
        <v>3.6593274999999998</v>
      </c>
      <c r="P625" s="83">
        <f>Inputs!K624</f>
        <v>3.0000002000000001</v>
      </c>
      <c r="Q625" s="83">
        <f t="shared" si="291"/>
        <v>10.813666532000001</v>
      </c>
      <c r="R625" s="83"/>
      <c r="S625" s="82">
        <v>901</v>
      </c>
      <c r="T625" s="78">
        <f t="shared" si="293"/>
        <v>0.96598664000000012</v>
      </c>
      <c r="U625" s="78">
        <f t="shared" si="294"/>
        <v>0.24925904899999998</v>
      </c>
      <c r="V625" s="78">
        <f t="shared" si="295"/>
        <v>3.1049573400000002E-2</v>
      </c>
      <c r="W625" s="78">
        <f t="shared" si="296"/>
        <v>0</v>
      </c>
      <c r="X625" s="78">
        <f t="shared" si="297"/>
        <v>0</v>
      </c>
      <c r="Y625" s="78">
        <f t="shared" si="298"/>
        <v>0.1960354</v>
      </c>
      <c r="Z625" s="78">
        <f t="shared" si="299"/>
        <v>1.6172921500000007E-2</v>
      </c>
      <c r="AA625" s="78">
        <f t="shared" si="300"/>
        <v>3.2345843000000013E-2</v>
      </c>
      <c r="AB625" s="78">
        <f t="shared" si="301"/>
        <v>0.51000003400000005</v>
      </c>
      <c r="AC625" s="83">
        <f t="shared" si="302"/>
        <v>2.0008494609</v>
      </c>
    </row>
    <row r="626" spans="6:29">
      <c r="F626" s="82">
        <v>927</v>
      </c>
      <c r="G626" s="78">
        <f>Inputs!C625</f>
        <v>1.7249762</v>
      </c>
      <c r="H626" s="78">
        <f>Inputs!D625</f>
        <v>6.6411575999999997</v>
      </c>
      <c r="I626" s="78">
        <f>Inputs!E625</f>
        <v>0.35577629999999999</v>
      </c>
      <c r="J626" s="78">
        <f>Inputs!F625</f>
        <v>0</v>
      </c>
      <c r="K626" s="78">
        <f>Inputs!G625</f>
        <v>0</v>
      </c>
      <c r="L626" s="78">
        <f t="shared" si="292"/>
        <v>0</v>
      </c>
      <c r="M626" s="78">
        <f>Inputs!H625</f>
        <v>0</v>
      </c>
      <c r="N626" s="78">
        <f>Inputs!I625</f>
        <v>4.0840709999999998</v>
      </c>
      <c r="O626" s="78">
        <f>Inputs!J625</f>
        <v>1.3069028</v>
      </c>
      <c r="P626" s="83">
        <f>Inputs!K625</f>
        <v>3.0000002000000001</v>
      </c>
      <c r="Q626" s="83">
        <f t="shared" si="291"/>
        <v>17.112884099999999</v>
      </c>
      <c r="R626" s="83"/>
      <c r="S626" s="82">
        <v>902</v>
      </c>
      <c r="T626" s="78">
        <f t="shared" si="293"/>
        <v>0.8969876160000001</v>
      </c>
      <c r="U626" s="78">
        <f t="shared" si="294"/>
        <v>0.16617269310000002</v>
      </c>
      <c r="V626" s="78">
        <f t="shared" si="295"/>
        <v>3.1049573400000002E-2</v>
      </c>
      <c r="W626" s="78">
        <f t="shared" si="296"/>
        <v>1.139257856E-4</v>
      </c>
      <c r="X626" s="78">
        <f t="shared" si="297"/>
        <v>9.1891590000000009E-2</v>
      </c>
      <c r="Y626" s="78">
        <f t="shared" si="298"/>
        <v>0.1960354</v>
      </c>
      <c r="Z626" s="78">
        <f t="shared" si="299"/>
        <v>0.26954867999999998</v>
      </c>
      <c r="AA626" s="78">
        <f t="shared" si="300"/>
        <v>0.21563892000000001</v>
      </c>
      <c r="AB626" s="78">
        <f t="shared" si="301"/>
        <v>0.51000003400000005</v>
      </c>
      <c r="AC626" s="83">
        <f t="shared" si="302"/>
        <v>2.3774384322855999</v>
      </c>
    </row>
    <row r="627" spans="6:29">
      <c r="F627" s="82">
        <v>928</v>
      </c>
      <c r="G627" s="78">
        <f>Inputs!C626</f>
        <v>1.7249762</v>
      </c>
      <c r="H627" s="78">
        <f>Inputs!D626</f>
        <v>6.6411575999999997</v>
      </c>
      <c r="I627" s="78">
        <f>Inputs!E626</f>
        <v>0.35577629999999999</v>
      </c>
      <c r="J627" s="78">
        <f>Inputs!F626</f>
        <v>0</v>
      </c>
      <c r="K627" s="78">
        <f>Inputs!G626</f>
        <v>0</v>
      </c>
      <c r="L627" s="78">
        <f t="shared" si="292"/>
        <v>0</v>
      </c>
      <c r="M627" s="78">
        <f>Inputs!H626</f>
        <v>0.41351213999999997</v>
      </c>
      <c r="N627" s="78">
        <f>Inputs!I626</f>
        <v>0.2481073</v>
      </c>
      <c r="O627" s="78">
        <f>Inputs!J626</f>
        <v>6.5038830000000006E-2</v>
      </c>
      <c r="P627" s="83">
        <f>Inputs!K626</f>
        <v>3.0000002000000001</v>
      </c>
      <c r="Q627" s="83">
        <f t="shared" si="291"/>
        <v>12.448568570000001</v>
      </c>
      <c r="R627" s="83"/>
      <c r="S627" s="82">
        <v>913</v>
      </c>
      <c r="T627" s="78">
        <f t="shared" si="293"/>
        <v>0.14489799520000002</v>
      </c>
      <c r="U627" s="78">
        <f t="shared" si="294"/>
        <v>0</v>
      </c>
      <c r="V627" s="78">
        <f t="shared" si="295"/>
        <v>6.4039737599999999E-3</v>
      </c>
      <c r="W627" s="78">
        <f t="shared" si="296"/>
        <v>0</v>
      </c>
      <c r="X627" s="78">
        <f t="shared" si="297"/>
        <v>0</v>
      </c>
      <c r="Y627" s="78">
        <f t="shared" si="298"/>
        <v>0</v>
      </c>
      <c r="Z627" s="78">
        <f t="shared" si="299"/>
        <v>8.6276000000000019E-2</v>
      </c>
      <c r="AA627" s="78">
        <f t="shared" si="300"/>
        <v>0.10455221000000001</v>
      </c>
      <c r="AB627" s="78">
        <f t="shared" si="301"/>
        <v>0</v>
      </c>
      <c r="AC627" s="83">
        <f t="shared" si="302"/>
        <v>0.34213017896000003</v>
      </c>
    </row>
    <row r="628" spans="6:29">
      <c r="F628" s="82">
        <v>929</v>
      </c>
      <c r="G628" s="78">
        <f>Inputs!C627</f>
        <v>1.7249762</v>
      </c>
      <c r="H628" s="78">
        <f>Inputs!D627</f>
        <v>2.3718420999999998</v>
      </c>
      <c r="I628" s="78">
        <f>Inputs!E627</f>
        <v>0.35577629999999999</v>
      </c>
      <c r="J628" s="78">
        <f>Inputs!F627</f>
        <v>0</v>
      </c>
      <c r="K628" s="78">
        <f>Inputs!G627</f>
        <v>0</v>
      </c>
      <c r="L628" s="78">
        <f t="shared" si="292"/>
        <v>0</v>
      </c>
      <c r="M628" s="78">
        <f>Inputs!H627</f>
        <v>0.41351213999999997</v>
      </c>
      <c r="N628" s="78">
        <f>Inputs!I627</f>
        <v>0.2481073</v>
      </c>
      <c r="O628" s="78">
        <f>Inputs!J627</f>
        <v>6.5038830000000006E-2</v>
      </c>
      <c r="P628" s="83">
        <f>Inputs!K627</f>
        <v>3.0000002000000001</v>
      </c>
      <c r="Q628" s="83">
        <f t="shared" si="291"/>
        <v>8.1792530699999997</v>
      </c>
      <c r="R628" s="83"/>
      <c r="S628" s="82">
        <v>914</v>
      </c>
      <c r="T628" s="78">
        <f t="shared" si="293"/>
        <v>0.14489799520000002</v>
      </c>
      <c r="U628" s="78">
        <f t="shared" si="294"/>
        <v>0</v>
      </c>
      <c r="V628" s="78">
        <f t="shared" si="295"/>
        <v>1.2807947700000001E-2</v>
      </c>
      <c r="W628" s="78">
        <f t="shared" si="296"/>
        <v>0</v>
      </c>
      <c r="X628" s="78">
        <f t="shared" si="297"/>
        <v>0</v>
      </c>
      <c r="Y628" s="78">
        <f t="shared" si="298"/>
        <v>0</v>
      </c>
      <c r="Z628" s="78">
        <f t="shared" si="299"/>
        <v>8.6276000000000019E-2</v>
      </c>
      <c r="AA628" s="78">
        <f t="shared" si="300"/>
        <v>0.10455221000000001</v>
      </c>
      <c r="AB628" s="78">
        <f t="shared" si="301"/>
        <v>0</v>
      </c>
      <c r="AC628" s="83">
        <f t="shared" si="302"/>
        <v>0.3485341529</v>
      </c>
    </row>
    <row r="629" spans="6:29">
      <c r="F629" s="82">
        <v>930</v>
      </c>
      <c r="G629" s="78">
        <f>Inputs!C628</f>
        <v>1.7249762</v>
      </c>
      <c r="H629" s="78">
        <f>Inputs!D628</f>
        <v>2.3718420999999998</v>
      </c>
      <c r="I629" s="78">
        <f>Inputs!E628</f>
        <v>0.35577629999999999</v>
      </c>
      <c r="J629" s="78">
        <f>Inputs!F628</f>
        <v>0</v>
      </c>
      <c r="K629" s="78">
        <f>Inputs!G628</f>
        <v>0</v>
      </c>
      <c r="L629" s="78">
        <f t="shared" si="292"/>
        <v>0</v>
      </c>
      <c r="M629" s="78">
        <f>Inputs!H628</f>
        <v>0</v>
      </c>
      <c r="N629" s="78">
        <f>Inputs!I628</f>
        <v>1.2078639</v>
      </c>
      <c r="O629" s="78">
        <f>Inputs!J628</f>
        <v>3.6593274999999998</v>
      </c>
      <c r="P629" s="83">
        <f>Inputs!K628</f>
        <v>3.0000002000000001</v>
      </c>
      <c r="Q629" s="83">
        <f t="shared" si="291"/>
        <v>12.319786199999999</v>
      </c>
      <c r="R629" s="83"/>
      <c r="S629" s="82">
        <v>915</v>
      </c>
      <c r="T629" s="78">
        <f t="shared" si="293"/>
        <v>0.14489799520000002</v>
      </c>
      <c r="U629" s="78">
        <f t="shared" si="294"/>
        <v>0</v>
      </c>
      <c r="V629" s="78">
        <f t="shared" si="295"/>
        <v>8.5386321000000005E-3</v>
      </c>
      <c r="W629" s="78">
        <f t="shared" si="296"/>
        <v>0</v>
      </c>
      <c r="X629" s="78">
        <f t="shared" si="297"/>
        <v>0</v>
      </c>
      <c r="Y629" s="78">
        <f t="shared" si="298"/>
        <v>0</v>
      </c>
      <c r="Z629" s="78">
        <f t="shared" si="299"/>
        <v>0.12078639499999999</v>
      </c>
      <c r="AA629" s="78">
        <f t="shared" si="300"/>
        <v>0.10455221000000001</v>
      </c>
      <c r="AB629" s="78">
        <f t="shared" si="301"/>
        <v>0.51000003400000005</v>
      </c>
      <c r="AC629" s="83">
        <f t="shared" si="302"/>
        <v>0.88877526630000003</v>
      </c>
    </row>
    <row r="630" spans="6:29">
      <c r="F630" s="82">
        <v>931</v>
      </c>
      <c r="G630" s="78">
        <f>Inputs!C629</f>
        <v>1.7249762</v>
      </c>
      <c r="H630" s="78">
        <f>Inputs!D629</f>
        <v>9.9617369999999994</v>
      </c>
      <c r="I630" s="78">
        <f>Inputs!E629</f>
        <v>0.17788814999999999</v>
      </c>
      <c r="J630" s="78">
        <f>Inputs!F629</f>
        <v>0</v>
      </c>
      <c r="K630" s="78">
        <f>Inputs!G629</f>
        <v>0</v>
      </c>
      <c r="L630" s="78">
        <f t="shared" si="292"/>
        <v>0</v>
      </c>
      <c r="M630" s="78">
        <f>Inputs!H629</f>
        <v>0.41351213999999997</v>
      </c>
      <c r="N630" s="78">
        <f>Inputs!I629</f>
        <v>0.2481073</v>
      </c>
      <c r="O630" s="78">
        <f>Inputs!J629</f>
        <v>6.5038830000000006E-2</v>
      </c>
      <c r="P630" s="83">
        <f>Inputs!K629</f>
        <v>3.0000002000000001</v>
      </c>
      <c r="Q630" s="83">
        <f t="shared" si="291"/>
        <v>15.591259819999999</v>
      </c>
      <c r="R630" s="83"/>
      <c r="S630" s="82">
        <v>916</v>
      </c>
      <c r="T630" s="78">
        <f t="shared" si="293"/>
        <v>0.14489799520000002</v>
      </c>
      <c r="U630" s="78">
        <f t="shared" si="294"/>
        <v>0</v>
      </c>
      <c r="V630" s="78">
        <f t="shared" si="295"/>
        <v>3.8423844000000005E-3</v>
      </c>
      <c r="W630" s="78">
        <f t="shared" si="296"/>
        <v>0</v>
      </c>
      <c r="X630" s="78">
        <f t="shared" si="297"/>
        <v>0</v>
      </c>
      <c r="Y630" s="78">
        <f t="shared" si="298"/>
        <v>0</v>
      </c>
      <c r="Z630" s="78">
        <f t="shared" si="299"/>
        <v>8.6276000000000019E-2</v>
      </c>
      <c r="AA630" s="78">
        <f t="shared" si="300"/>
        <v>0.10455221000000001</v>
      </c>
      <c r="AB630" s="78">
        <f t="shared" si="301"/>
        <v>0</v>
      </c>
      <c r="AC630" s="83">
        <f t="shared" si="302"/>
        <v>0.33956858960000003</v>
      </c>
    </row>
    <row r="631" spans="6:29">
      <c r="F631" s="82">
        <v>933</v>
      </c>
      <c r="G631" s="78">
        <f>Inputs!C630</f>
        <v>1.7249762</v>
      </c>
      <c r="H631" s="78">
        <f>Inputs!D630</f>
        <v>3.5577633</v>
      </c>
      <c r="I631" s="78">
        <f>Inputs!E630</f>
        <v>0.17788814999999999</v>
      </c>
      <c r="J631" s="78">
        <f>Inputs!F630</f>
        <v>0</v>
      </c>
      <c r="K631" s="78">
        <f>Inputs!G630</f>
        <v>0</v>
      </c>
      <c r="L631" s="78">
        <f t="shared" si="292"/>
        <v>0</v>
      </c>
      <c r="M631" s="78">
        <f>Inputs!H630</f>
        <v>0.41351213999999997</v>
      </c>
      <c r="N631" s="78">
        <f>Inputs!I630</f>
        <v>0.2481073</v>
      </c>
      <c r="O631" s="78">
        <f>Inputs!J630</f>
        <v>6.5038830000000006E-2</v>
      </c>
      <c r="P631" s="83">
        <f>Inputs!K630</f>
        <v>3.0000002000000001</v>
      </c>
      <c r="Q631" s="83">
        <f t="shared" si="291"/>
        <v>9.1872861199999996</v>
      </c>
      <c r="R631" s="83"/>
      <c r="S631" s="82">
        <v>917</v>
      </c>
      <c r="T631" s="78">
        <f t="shared" si="293"/>
        <v>0.20009723200000001</v>
      </c>
      <c r="U631" s="78">
        <f t="shared" si="294"/>
        <v>0</v>
      </c>
      <c r="V631" s="78">
        <f t="shared" si="295"/>
        <v>5.9770414799999998E-2</v>
      </c>
      <c r="W631" s="78">
        <f t="shared" si="296"/>
        <v>0</v>
      </c>
      <c r="X631" s="78">
        <f t="shared" si="297"/>
        <v>0</v>
      </c>
      <c r="Y631" s="78">
        <f t="shared" si="298"/>
        <v>0</v>
      </c>
      <c r="Z631" s="78">
        <f t="shared" si="299"/>
        <v>0.12078639499999999</v>
      </c>
      <c r="AA631" s="78">
        <f t="shared" si="300"/>
        <v>0.10455221000000001</v>
      </c>
      <c r="AB631" s="78">
        <f t="shared" si="301"/>
        <v>0</v>
      </c>
      <c r="AC631" s="83">
        <f t="shared" si="302"/>
        <v>0.48520625179999999</v>
      </c>
    </row>
    <row r="632" spans="6:29">
      <c r="F632" s="82">
        <v>934</v>
      </c>
      <c r="G632" s="78">
        <f>Inputs!C631</f>
        <v>1.7249762</v>
      </c>
      <c r="H632" s="78">
        <f>Inputs!D631</f>
        <v>4.2693167000000001</v>
      </c>
      <c r="I632" s="78">
        <f>Inputs!E631</f>
        <v>0.17788814999999999</v>
      </c>
      <c r="J632" s="78">
        <f>Inputs!F631</f>
        <v>0</v>
      </c>
      <c r="K632" s="78">
        <f>Inputs!G631</f>
        <v>0</v>
      </c>
      <c r="L632" s="78">
        <f t="shared" si="292"/>
        <v>0</v>
      </c>
      <c r="M632" s="78">
        <f>Inputs!H631</f>
        <v>0</v>
      </c>
      <c r="N632" s="78">
        <f>Inputs!I631</f>
        <v>1.2078639</v>
      </c>
      <c r="O632" s="78">
        <f>Inputs!J631</f>
        <v>3.6593274999999998</v>
      </c>
      <c r="P632" s="83">
        <f>Inputs!K631</f>
        <v>3.0000002000000001</v>
      </c>
      <c r="Q632" s="83">
        <f t="shared" si="291"/>
        <v>14.039372650000001</v>
      </c>
      <c r="R632" s="83"/>
      <c r="S632" s="82">
        <v>918</v>
      </c>
      <c r="T632" s="78">
        <f t="shared" si="293"/>
        <v>0.20009723200000001</v>
      </c>
      <c r="U632" s="78">
        <f t="shared" si="294"/>
        <v>0</v>
      </c>
      <c r="V632" s="78">
        <f t="shared" si="295"/>
        <v>5.9770414799999998E-2</v>
      </c>
      <c r="W632" s="78">
        <f t="shared" si="296"/>
        <v>2.3497193600000001E-6</v>
      </c>
      <c r="X632" s="78">
        <f t="shared" si="297"/>
        <v>2.2972897000000003E-3</v>
      </c>
      <c r="Y632" s="78">
        <f t="shared" si="298"/>
        <v>0</v>
      </c>
      <c r="Z632" s="78">
        <f t="shared" si="299"/>
        <v>0.12078639499999999</v>
      </c>
      <c r="AA632" s="78">
        <f t="shared" si="300"/>
        <v>0.10455221000000001</v>
      </c>
      <c r="AB632" s="78">
        <f t="shared" si="301"/>
        <v>0</v>
      </c>
      <c r="AC632" s="83">
        <f t="shared" si="302"/>
        <v>0.48750589121935994</v>
      </c>
    </row>
    <row r="633" spans="6:29">
      <c r="F633" s="82">
        <v>969</v>
      </c>
      <c r="G633" s="78">
        <f>Inputs!C632</f>
        <v>0.29899585000000001</v>
      </c>
      <c r="H633" s="78">
        <f>Inputs!D632</f>
        <v>0.17681005999999999</v>
      </c>
      <c r="I633" s="78">
        <f>Inputs!E632</f>
        <v>1.1643589999999999</v>
      </c>
      <c r="J633" s="78">
        <f>Inputs!F632</f>
        <v>3.3821726999999998E-4</v>
      </c>
      <c r="K633" s="78">
        <f>Inputs!G632</f>
        <v>5.8198013</v>
      </c>
      <c r="L633" s="78">
        <f t="shared" si="292"/>
        <v>5.8252127763199997E-2</v>
      </c>
      <c r="M633" s="78">
        <f>Inputs!H632</f>
        <v>13.069025999999999</v>
      </c>
      <c r="N633" s="78">
        <f>Inputs!I632</f>
        <v>1.8531470000000001</v>
      </c>
      <c r="O633" s="78">
        <f>Inputs!J632</f>
        <v>0.61261069999999995</v>
      </c>
      <c r="P633" s="83">
        <f>Inputs!K632</f>
        <v>3.0000002000000001</v>
      </c>
      <c r="Q633" s="83">
        <f t="shared" si="291"/>
        <v>25.995088327269997</v>
      </c>
      <c r="R633" s="83"/>
      <c r="S633" s="82">
        <v>920</v>
      </c>
      <c r="T633" s="78">
        <f t="shared" si="293"/>
        <v>0.25874641600000003</v>
      </c>
      <c r="U633" s="78">
        <f t="shared" si="294"/>
        <v>0</v>
      </c>
      <c r="V633" s="78">
        <f t="shared" si="295"/>
        <v>0.17077263300000001</v>
      </c>
      <c r="W633" s="78">
        <f t="shared" si="296"/>
        <v>0</v>
      </c>
      <c r="X633" s="78">
        <f t="shared" si="297"/>
        <v>0</v>
      </c>
      <c r="Y633" s="78">
        <f t="shared" si="298"/>
        <v>0</v>
      </c>
      <c r="Z633" s="78">
        <f t="shared" si="299"/>
        <v>6.0393195000000011E-2</v>
      </c>
      <c r="AA633" s="78">
        <f t="shared" si="300"/>
        <v>0.36593275000000003</v>
      </c>
      <c r="AB633" s="78">
        <f t="shared" si="301"/>
        <v>0.51000003400000005</v>
      </c>
      <c r="AC633" s="83">
        <f t="shared" si="302"/>
        <v>1.3658450280000003</v>
      </c>
    </row>
    <row r="634" spans="6:29">
      <c r="F634" s="82">
        <v>970</v>
      </c>
      <c r="G634" s="78">
        <f>Inputs!C633</f>
        <v>0.28030860000000002</v>
      </c>
      <c r="H634" s="78">
        <f>Inputs!D633</f>
        <v>0</v>
      </c>
      <c r="I634" s="78">
        <f>Inputs!E633</f>
        <v>0.97029907000000004</v>
      </c>
      <c r="J634" s="78">
        <f>Inputs!F633</f>
        <v>0</v>
      </c>
      <c r="K634" s="78">
        <f>Inputs!G633</f>
        <v>0</v>
      </c>
      <c r="L634" s="78">
        <f t="shared" si="292"/>
        <v>0</v>
      </c>
      <c r="M634" s="78">
        <f>Inputs!H633</f>
        <v>0</v>
      </c>
      <c r="N634" s="78">
        <f>Inputs!I633</f>
        <v>3.7062938000000001</v>
      </c>
      <c r="O634" s="78">
        <f>Inputs!J633</f>
        <v>0.61261063999999998</v>
      </c>
      <c r="P634" s="83">
        <f>Inputs!K633</f>
        <v>3.0000002000000001</v>
      </c>
      <c r="Q634" s="83">
        <f t="shared" si="291"/>
        <v>8.5695123100000004</v>
      </c>
      <c r="R634" s="83"/>
      <c r="S634" s="82">
        <v>921</v>
      </c>
      <c r="T634" s="78">
        <f t="shared" si="293"/>
        <v>0.25874641600000003</v>
      </c>
      <c r="U634" s="78">
        <f t="shared" si="294"/>
        <v>0</v>
      </c>
      <c r="V634" s="78">
        <f t="shared" si="295"/>
        <v>5.1231798000000002E-2</v>
      </c>
      <c r="W634" s="78">
        <f t="shared" si="296"/>
        <v>0</v>
      </c>
      <c r="X634" s="78">
        <f t="shared" si="297"/>
        <v>0</v>
      </c>
      <c r="Y634" s="78">
        <f t="shared" si="298"/>
        <v>0</v>
      </c>
      <c r="Z634" s="78">
        <f t="shared" si="299"/>
        <v>6.0393195000000011E-2</v>
      </c>
      <c r="AA634" s="78">
        <f t="shared" si="300"/>
        <v>0.36593275000000003</v>
      </c>
      <c r="AB634" s="78">
        <f t="shared" si="301"/>
        <v>0.51000003400000005</v>
      </c>
      <c r="AC634" s="83">
        <f t="shared" si="302"/>
        <v>1.2463041930000003</v>
      </c>
    </row>
    <row r="635" spans="6:29">
      <c r="F635" s="82">
        <v>971</v>
      </c>
      <c r="G635" s="78">
        <f>Inputs!C634</f>
        <v>0.28030860000000002</v>
      </c>
      <c r="H635" s="78">
        <f>Inputs!D634</f>
        <v>2.8462106999999999</v>
      </c>
      <c r="I635" s="78">
        <f>Inputs!E634</f>
        <v>4.7436850000000003E-2</v>
      </c>
      <c r="J635" s="78">
        <f>Inputs!F634</f>
        <v>8.9004525000000007E-6</v>
      </c>
      <c r="K635" s="78">
        <f>Inputs!G634</f>
        <v>0.15315269000000001</v>
      </c>
      <c r="L635" s="78">
        <f t="shared" si="292"/>
        <v>1.5329509724000001E-3</v>
      </c>
      <c r="M635" s="78">
        <f>Inputs!H634</f>
        <v>0.45945802000000002</v>
      </c>
      <c r="N635" s="78">
        <f>Inputs!I634</f>
        <v>7.4125880000000004</v>
      </c>
      <c r="O635" s="78">
        <f>Inputs!J634</f>
        <v>9.1483179999999997</v>
      </c>
      <c r="P635" s="83">
        <f>Inputs!K634</f>
        <v>3.0000002000000001</v>
      </c>
      <c r="Q635" s="83">
        <f t="shared" si="291"/>
        <v>23.347481960452498</v>
      </c>
      <c r="R635" s="83"/>
      <c r="S635" s="82">
        <v>923</v>
      </c>
      <c r="T635" s="78">
        <f t="shared" si="293"/>
        <v>0.27599619200000003</v>
      </c>
      <c r="U635" s="78">
        <f t="shared" si="294"/>
        <v>0.53224143999999995</v>
      </c>
      <c r="V635" s="78">
        <f t="shared" si="295"/>
        <v>1.0673289540000002E-2</v>
      </c>
      <c r="W635" s="78">
        <f t="shared" si="296"/>
        <v>0</v>
      </c>
      <c r="X635" s="78">
        <f t="shared" si="297"/>
        <v>0</v>
      </c>
      <c r="Y635" s="78">
        <f t="shared" si="298"/>
        <v>0</v>
      </c>
      <c r="Z635" s="78">
        <f t="shared" si="299"/>
        <v>2.4810730000000003E-2</v>
      </c>
      <c r="AA635" s="78">
        <f t="shared" si="300"/>
        <v>1.3007766000000002E-2</v>
      </c>
      <c r="AB635" s="78">
        <f t="shared" si="301"/>
        <v>0.51000003400000005</v>
      </c>
      <c r="AC635" s="83">
        <f t="shared" si="302"/>
        <v>1.3667294515399999</v>
      </c>
    </row>
    <row r="636" spans="6:29">
      <c r="F636" s="82">
        <v>972</v>
      </c>
      <c r="G636" s="78">
        <f>Inputs!C635</f>
        <v>0.28030860000000002</v>
      </c>
      <c r="H636" s="78">
        <f>Inputs!D635</f>
        <v>1.7869675</v>
      </c>
      <c r="I636" s="78">
        <f>Inputs!E635</f>
        <v>0.81756680000000004</v>
      </c>
      <c r="J636" s="78">
        <f>Inputs!F635</f>
        <v>0</v>
      </c>
      <c r="K636" s="78">
        <f>Inputs!G635</f>
        <v>0</v>
      </c>
      <c r="L636" s="78">
        <f t="shared" si="292"/>
        <v>0</v>
      </c>
      <c r="M636" s="78">
        <f>Inputs!H635</f>
        <v>0</v>
      </c>
      <c r="N636" s="78">
        <f>Inputs!I635</f>
        <v>2.5525445000000001E-2</v>
      </c>
      <c r="O636" s="78">
        <f>Inputs!J635</f>
        <v>2.2237765999999999</v>
      </c>
      <c r="P636" s="83">
        <f>Inputs!K635</f>
        <v>3.0000002000000001</v>
      </c>
      <c r="Q636" s="83">
        <f t="shared" si="291"/>
        <v>8.1341451449999997</v>
      </c>
      <c r="R636" s="83"/>
      <c r="S636" s="82">
        <v>924</v>
      </c>
      <c r="T636" s="78">
        <f t="shared" si="293"/>
        <v>0.27599619200000003</v>
      </c>
      <c r="U636" s="78">
        <f t="shared" si="294"/>
        <v>0.48385581900000002</v>
      </c>
      <c r="V636" s="78">
        <f t="shared" si="295"/>
        <v>6.4039737599999999E-3</v>
      </c>
      <c r="W636" s="78">
        <f t="shared" si="296"/>
        <v>0</v>
      </c>
      <c r="X636" s="78">
        <f t="shared" si="297"/>
        <v>0</v>
      </c>
      <c r="Y636" s="78">
        <f t="shared" si="298"/>
        <v>4.1351213999999996E-3</v>
      </c>
      <c r="Z636" s="78">
        <f t="shared" si="299"/>
        <v>1.2405365000000002E-2</v>
      </c>
      <c r="AA636" s="78">
        <f t="shared" si="300"/>
        <v>6.5038830000000011E-3</v>
      </c>
      <c r="AB636" s="78">
        <f t="shared" si="301"/>
        <v>0.51000003400000005</v>
      </c>
      <c r="AC636" s="83">
        <f t="shared" si="302"/>
        <v>1.2993003881600003</v>
      </c>
    </row>
    <row r="637" spans="6:29">
      <c r="F637" s="82">
        <v>973</v>
      </c>
      <c r="G637" s="78">
        <f>Inputs!C636</f>
        <v>6.3051475999999997</v>
      </c>
      <c r="H637" s="78">
        <f>Inputs!D636</f>
        <v>0.75467706000000001</v>
      </c>
      <c r="I637" s="78">
        <f>Inputs!E636</f>
        <v>3.9530705999999999E-2</v>
      </c>
      <c r="J637" s="78">
        <f>Inputs!F636</f>
        <v>3.833129E-4</v>
      </c>
      <c r="K637" s="78">
        <f>Inputs!G636</f>
        <v>5.819801</v>
      </c>
      <c r="L637" s="78">
        <f t="shared" si="292"/>
        <v>5.8259340063999993E-2</v>
      </c>
      <c r="M637" s="78">
        <f>Inputs!H636</f>
        <v>1.9399337000000001</v>
      </c>
      <c r="N637" s="78">
        <f>Inputs!I636</f>
        <v>0</v>
      </c>
      <c r="O637" s="78">
        <f>Inputs!J636</f>
        <v>0</v>
      </c>
      <c r="P637" s="83">
        <f>Inputs!K636</f>
        <v>3.0000002000000001</v>
      </c>
      <c r="Q637" s="83">
        <f t="shared" si="291"/>
        <v>17.859473578899998</v>
      </c>
      <c r="R637" s="83"/>
      <c r="S637" s="82">
        <v>925</v>
      </c>
      <c r="T637" s="78">
        <f t="shared" si="293"/>
        <v>0.27599619200000003</v>
      </c>
      <c r="U637" s="78">
        <f t="shared" si="294"/>
        <v>0.20160658700000003</v>
      </c>
      <c r="V637" s="78">
        <f t="shared" si="295"/>
        <v>6.4039737599999999E-3</v>
      </c>
      <c r="W637" s="78">
        <f t="shared" si="296"/>
        <v>0</v>
      </c>
      <c r="X637" s="78">
        <f t="shared" si="297"/>
        <v>0</v>
      </c>
      <c r="Y637" s="78">
        <f t="shared" si="298"/>
        <v>4.1351213999999996E-3</v>
      </c>
      <c r="Z637" s="78">
        <f t="shared" si="299"/>
        <v>1.2405365000000002E-2</v>
      </c>
      <c r="AA637" s="78">
        <f t="shared" si="300"/>
        <v>6.5038830000000011E-3</v>
      </c>
      <c r="AB637" s="78">
        <f t="shared" si="301"/>
        <v>0.51000003400000005</v>
      </c>
      <c r="AC637" s="83">
        <f t="shared" si="302"/>
        <v>1.0170511561600002</v>
      </c>
    </row>
    <row r="638" spans="6:29">
      <c r="F638" s="82">
        <v>974</v>
      </c>
      <c r="G638" s="78">
        <f>Inputs!C637</f>
        <v>6.3051475999999997</v>
      </c>
      <c r="H638" s="78">
        <f>Inputs!D637</f>
        <v>0.75467706000000001</v>
      </c>
      <c r="I638" s="78">
        <f>Inputs!E637</f>
        <v>3.9530705999999999E-2</v>
      </c>
      <c r="J638" s="78">
        <f>Inputs!F637</f>
        <v>3.833129E-4</v>
      </c>
      <c r="K638" s="78">
        <f>Inputs!G637</f>
        <v>5.819801</v>
      </c>
      <c r="L638" s="78">
        <f t="shared" si="292"/>
        <v>5.8259340063999993E-2</v>
      </c>
      <c r="M638" s="78">
        <f>Inputs!H637</f>
        <v>1.9399337000000001</v>
      </c>
      <c r="N638" s="78">
        <f>Inputs!I637</f>
        <v>0</v>
      </c>
      <c r="O638" s="78">
        <f>Inputs!J637</f>
        <v>0</v>
      </c>
      <c r="P638" s="83">
        <f>Inputs!K637</f>
        <v>3.0000002000000001</v>
      </c>
      <c r="Q638" s="83">
        <f t="shared" si="291"/>
        <v>17.859473578899998</v>
      </c>
      <c r="R638" s="83"/>
      <c r="S638" s="82">
        <v>926</v>
      </c>
      <c r="T638" s="78">
        <f t="shared" si="293"/>
        <v>0.27599619200000003</v>
      </c>
      <c r="U638" s="78">
        <f t="shared" si="294"/>
        <v>0.20160658700000003</v>
      </c>
      <c r="V638" s="78">
        <f t="shared" si="295"/>
        <v>6.4039737599999999E-3</v>
      </c>
      <c r="W638" s="78">
        <f t="shared" si="296"/>
        <v>0</v>
      </c>
      <c r="X638" s="78">
        <f t="shared" si="297"/>
        <v>0</v>
      </c>
      <c r="Y638" s="78">
        <f t="shared" si="298"/>
        <v>0</v>
      </c>
      <c r="Z638" s="78">
        <f t="shared" si="299"/>
        <v>6.0393195000000011E-2</v>
      </c>
      <c r="AA638" s="78">
        <f t="shared" si="300"/>
        <v>0.36593275000000003</v>
      </c>
      <c r="AB638" s="78">
        <f t="shared" si="301"/>
        <v>0.51000003400000005</v>
      </c>
      <c r="AC638" s="83">
        <f t="shared" si="302"/>
        <v>1.4203327317600003</v>
      </c>
    </row>
    <row r="639" spans="6:29">
      <c r="F639" s="82">
        <v>975</v>
      </c>
      <c r="G639" s="78">
        <f>Inputs!C638</f>
        <v>6.4686604000000001</v>
      </c>
      <c r="H639" s="78">
        <f>Inputs!D638</f>
        <v>2.2424688000000002</v>
      </c>
      <c r="I639" s="78">
        <f>Inputs!E638</f>
        <v>0.15179792</v>
      </c>
      <c r="J639" s="78">
        <f>Inputs!F638</f>
        <v>0</v>
      </c>
      <c r="K639" s="78">
        <f>Inputs!G638</f>
        <v>0</v>
      </c>
      <c r="L639" s="78">
        <f t="shared" si="292"/>
        <v>0</v>
      </c>
      <c r="M639" s="78">
        <f>Inputs!H638</f>
        <v>0.5513496</v>
      </c>
      <c r="N639" s="78">
        <f>Inputs!I638</f>
        <v>3.0630533999999998</v>
      </c>
      <c r="O639" s="78">
        <f>Inputs!J638</f>
        <v>0</v>
      </c>
      <c r="P639" s="83">
        <f>Inputs!K638</f>
        <v>3.0000002000000001</v>
      </c>
      <c r="Q639" s="83">
        <f t="shared" si="291"/>
        <v>15.47733032</v>
      </c>
      <c r="R639" s="83"/>
      <c r="S639" s="82">
        <v>927</v>
      </c>
      <c r="T639" s="78">
        <f t="shared" si="293"/>
        <v>0.27599619200000003</v>
      </c>
      <c r="U639" s="78">
        <f t="shared" si="294"/>
        <v>1.1289967920000001</v>
      </c>
      <c r="V639" s="78">
        <f t="shared" si="295"/>
        <v>6.4039734000000001E-2</v>
      </c>
      <c r="W639" s="78">
        <f t="shared" si="296"/>
        <v>0</v>
      </c>
      <c r="X639" s="78">
        <f t="shared" si="297"/>
        <v>0</v>
      </c>
      <c r="Y639" s="78">
        <f t="shared" si="298"/>
        <v>0</v>
      </c>
      <c r="Z639" s="78">
        <f t="shared" si="299"/>
        <v>0.20420355000000001</v>
      </c>
      <c r="AA639" s="78">
        <f t="shared" si="300"/>
        <v>0.13069028000000005</v>
      </c>
      <c r="AB639" s="78">
        <f t="shared" si="301"/>
        <v>0.51000003400000005</v>
      </c>
      <c r="AC639" s="83">
        <f t="shared" si="302"/>
        <v>2.3139265820000001</v>
      </c>
    </row>
    <row r="640" spans="6:29">
      <c r="F640" s="82">
        <v>976</v>
      </c>
      <c r="G640" s="78">
        <f>Inputs!C639</f>
        <v>9.4873689999999993</v>
      </c>
      <c r="H640" s="78">
        <f>Inputs!D639</f>
        <v>1.8678258999999999</v>
      </c>
      <c r="I640" s="78">
        <f>Inputs!E639</f>
        <v>3.2343303000000002E-3</v>
      </c>
      <c r="J640" s="78">
        <f>Inputs!F639</f>
        <v>6.8355475000000005E-5</v>
      </c>
      <c r="K640" s="78">
        <f>Inputs!G639</f>
        <v>0.88215922999999996</v>
      </c>
      <c r="L640" s="78">
        <f t="shared" si="292"/>
        <v>8.8325291759999997E-3</v>
      </c>
      <c r="M640" s="78">
        <f>Inputs!H639</f>
        <v>0.30630534999999998</v>
      </c>
      <c r="N640" s="78">
        <f>Inputs!I639</f>
        <v>1.6336284999999999</v>
      </c>
      <c r="O640" s="78">
        <f>Inputs!J639</f>
        <v>0.91891590000000001</v>
      </c>
      <c r="P640" s="83">
        <f>Inputs!K639</f>
        <v>3.0000002000000001</v>
      </c>
      <c r="Q640" s="83">
        <f t="shared" si="291"/>
        <v>18.099506765774997</v>
      </c>
      <c r="R640" s="83"/>
      <c r="S640" s="82">
        <v>928</v>
      </c>
      <c r="T640" s="78">
        <f t="shared" si="293"/>
        <v>0.27599619200000003</v>
      </c>
      <c r="U640" s="78">
        <f t="shared" si="294"/>
        <v>1.1289967920000001</v>
      </c>
      <c r="V640" s="78">
        <f t="shared" si="295"/>
        <v>6.4039734000000001E-2</v>
      </c>
      <c r="W640" s="78">
        <f t="shared" si="296"/>
        <v>0</v>
      </c>
      <c r="X640" s="78">
        <f t="shared" si="297"/>
        <v>0</v>
      </c>
      <c r="Y640" s="78">
        <f t="shared" si="298"/>
        <v>4.1351213999999996E-3</v>
      </c>
      <c r="Z640" s="78">
        <f t="shared" si="299"/>
        <v>1.2405365000000002E-2</v>
      </c>
      <c r="AA640" s="78">
        <f t="shared" si="300"/>
        <v>6.5038830000000011E-3</v>
      </c>
      <c r="AB640" s="78">
        <f t="shared" si="301"/>
        <v>0.51000003400000005</v>
      </c>
      <c r="AC640" s="83">
        <f t="shared" si="302"/>
        <v>2.0020771214000002</v>
      </c>
    </row>
    <row r="641" spans="6:29">
      <c r="F641" s="82">
        <v>977</v>
      </c>
      <c r="G641" s="78">
        <f>Inputs!C640</f>
        <v>9.4873689999999993</v>
      </c>
      <c r="H641" s="78">
        <f>Inputs!D640</f>
        <v>1.8678258999999999</v>
      </c>
      <c r="I641" s="78">
        <f>Inputs!E640</f>
        <v>3.2343303000000002E-3</v>
      </c>
      <c r="J641" s="78">
        <f>Inputs!F640</f>
        <v>6.8355475000000005E-5</v>
      </c>
      <c r="K641" s="78">
        <f>Inputs!G640</f>
        <v>0.88215922999999996</v>
      </c>
      <c r="L641" s="78">
        <f t="shared" si="292"/>
        <v>8.8325291759999997E-3</v>
      </c>
      <c r="M641" s="78">
        <f>Inputs!H640</f>
        <v>0.30630534999999998</v>
      </c>
      <c r="N641" s="78">
        <f>Inputs!I640</f>
        <v>1.3273231000000001</v>
      </c>
      <c r="O641" s="78">
        <f>Inputs!J640</f>
        <v>0.91891590000000001</v>
      </c>
      <c r="P641" s="83">
        <f>Inputs!K640</f>
        <v>3.0000002000000001</v>
      </c>
      <c r="Q641" s="83">
        <f t="shared" si="291"/>
        <v>17.793201365774998</v>
      </c>
      <c r="R641" s="83"/>
      <c r="S641" s="82">
        <v>929</v>
      </c>
      <c r="T641" s="78">
        <f t="shared" si="293"/>
        <v>0.27599619200000003</v>
      </c>
      <c r="U641" s="78">
        <f t="shared" si="294"/>
        <v>0.40321315700000004</v>
      </c>
      <c r="V641" s="78">
        <f t="shared" si="295"/>
        <v>6.4039734000000001E-2</v>
      </c>
      <c r="W641" s="78">
        <f t="shared" si="296"/>
        <v>0</v>
      </c>
      <c r="X641" s="78">
        <f t="shared" si="297"/>
        <v>0</v>
      </c>
      <c r="Y641" s="78">
        <f t="shared" si="298"/>
        <v>4.1351213999999996E-3</v>
      </c>
      <c r="Z641" s="78">
        <f t="shared" si="299"/>
        <v>1.2405365000000002E-2</v>
      </c>
      <c r="AA641" s="78">
        <f t="shared" si="300"/>
        <v>6.5038830000000011E-3</v>
      </c>
      <c r="AB641" s="78">
        <f t="shared" si="301"/>
        <v>0.51000003400000005</v>
      </c>
      <c r="AC641" s="83">
        <f t="shared" si="302"/>
        <v>1.2762934864000002</v>
      </c>
    </row>
    <row r="642" spans="6:29">
      <c r="F642" s="82">
        <v>978</v>
      </c>
      <c r="G642" s="78">
        <f>Inputs!C641</f>
        <v>3.8811965000000002</v>
      </c>
      <c r="H642" s="78">
        <f>Inputs!D641</f>
        <v>2.1562199999999998</v>
      </c>
      <c r="I642" s="78">
        <f>Inputs!E641</f>
        <v>3.9530705999999999E-2</v>
      </c>
      <c r="J642" s="78">
        <f>Inputs!F641</f>
        <v>0</v>
      </c>
      <c r="K642" s="78">
        <f>Inputs!G641</f>
        <v>0</v>
      </c>
      <c r="L642" s="78">
        <f t="shared" si="292"/>
        <v>0</v>
      </c>
      <c r="M642" s="78">
        <f>Inputs!H641</f>
        <v>0.32672570000000001</v>
      </c>
      <c r="N642" s="78">
        <f>Inputs!I641</f>
        <v>6.0035844000000003</v>
      </c>
      <c r="O642" s="78">
        <f>Inputs!J641</f>
        <v>2.0910441999999998</v>
      </c>
      <c r="P642" s="83">
        <f>Inputs!K641</f>
        <v>3.0000002000000001</v>
      </c>
      <c r="Q642" s="83">
        <f t="shared" si="291"/>
        <v>17.498301705999999</v>
      </c>
      <c r="R642" s="83"/>
      <c r="S642" s="82">
        <v>930</v>
      </c>
      <c r="T642" s="78">
        <f t="shared" si="293"/>
        <v>0.27599619200000003</v>
      </c>
      <c r="U642" s="78">
        <f t="shared" si="294"/>
        <v>0.40321315700000004</v>
      </c>
      <c r="V642" s="78">
        <f t="shared" si="295"/>
        <v>6.4039734000000001E-2</v>
      </c>
      <c r="W642" s="78">
        <f t="shared" si="296"/>
        <v>0</v>
      </c>
      <c r="X642" s="78">
        <f t="shared" si="297"/>
        <v>0</v>
      </c>
      <c r="Y642" s="78">
        <f t="shared" si="298"/>
        <v>0</v>
      </c>
      <c r="Z642" s="78">
        <f t="shared" si="299"/>
        <v>6.0393195000000011E-2</v>
      </c>
      <c r="AA642" s="78">
        <f t="shared" si="300"/>
        <v>0.36593275000000003</v>
      </c>
      <c r="AB642" s="78">
        <f t="shared" si="301"/>
        <v>0.51000003400000005</v>
      </c>
      <c r="AC642" s="83">
        <f t="shared" si="302"/>
        <v>1.6795750620000001</v>
      </c>
    </row>
    <row r="643" spans="6:29">
      <c r="F643" s="82">
        <v>979</v>
      </c>
      <c r="G643" s="78">
        <f>Inputs!C642</f>
        <v>4.5280623000000002</v>
      </c>
      <c r="H643" s="78">
        <f>Inputs!D642</f>
        <v>2.1562199999999998</v>
      </c>
      <c r="I643" s="78">
        <f>Inputs!E642</f>
        <v>0.15812282</v>
      </c>
      <c r="J643" s="78">
        <f>Inputs!F642</f>
        <v>4.9557715000000003E-5</v>
      </c>
      <c r="K643" s="78">
        <f>Inputs!G642</f>
        <v>0.88215922999999996</v>
      </c>
      <c r="L643" s="78">
        <f t="shared" si="292"/>
        <v>8.8295215343999998E-3</v>
      </c>
      <c r="M643" s="78">
        <f>Inputs!H642</f>
        <v>0.36756638000000003</v>
      </c>
      <c r="N643" s="78">
        <f>Inputs!I642</f>
        <v>2.4014340000000001</v>
      </c>
      <c r="O643" s="78">
        <f>Inputs!J642</f>
        <v>0</v>
      </c>
      <c r="P643" s="83">
        <f>Inputs!K642</f>
        <v>3.0000002000000001</v>
      </c>
      <c r="Q643" s="83">
        <f t="shared" ref="Q643:Q706" si="303">SUM(G643,H643,I643,J643,K643,M643,N643,O643,P643)</f>
        <v>13.493614487715</v>
      </c>
      <c r="R643" s="83"/>
      <c r="S643" s="82">
        <v>931</v>
      </c>
      <c r="T643" s="78">
        <f t="shared" si="293"/>
        <v>0.27599619200000003</v>
      </c>
      <c r="U643" s="78">
        <f t="shared" si="294"/>
        <v>1.69349529</v>
      </c>
      <c r="V643" s="78">
        <f t="shared" si="295"/>
        <v>3.2019867E-2</v>
      </c>
      <c r="W643" s="78">
        <f t="shared" si="296"/>
        <v>0</v>
      </c>
      <c r="X643" s="78">
        <f t="shared" si="297"/>
        <v>0</v>
      </c>
      <c r="Y643" s="78">
        <f t="shared" si="298"/>
        <v>4.1351213999999996E-3</v>
      </c>
      <c r="Z643" s="78">
        <f t="shared" si="299"/>
        <v>1.2405365000000002E-2</v>
      </c>
      <c r="AA643" s="78">
        <f t="shared" si="300"/>
        <v>6.5038830000000011E-3</v>
      </c>
      <c r="AB643" s="78">
        <f t="shared" si="301"/>
        <v>0.51000003400000005</v>
      </c>
      <c r="AC643" s="83">
        <f t="shared" si="302"/>
        <v>2.5345557523999998</v>
      </c>
    </row>
    <row r="644" spans="6:29">
      <c r="F644" s="82">
        <v>980</v>
      </c>
      <c r="G644" s="78">
        <f>Inputs!C643</f>
        <v>8.5781620000000007</v>
      </c>
      <c r="H644" s="78">
        <f>Inputs!D643</f>
        <v>0.89123774</v>
      </c>
      <c r="I644" s="78">
        <f>Inputs!E643</f>
        <v>7.9061409999999999E-2</v>
      </c>
      <c r="J644" s="78">
        <f>Inputs!F643</f>
        <v>6.3228813999999998E-5</v>
      </c>
      <c r="K644" s="78">
        <f>Inputs!G643</f>
        <v>0.88215929999999998</v>
      </c>
      <c r="L644" s="78">
        <f t="shared" si="292"/>
        <v>8.8317096102399992E-3</v>
      </c>
      <c r="M644" s="78">
        <f>Inputs!H643</f>
        <v>0.36756632</v>
      </c>
      <c r="N644" s="78">
        <f>Inputs!I643</f>
        <v>3.0017922000000001</v>
      </c>
      <c r="O644" s="78">
        <f>Inputs!J643</f>
        <v>0</v>
      </c>
      <c r="P644" s="83">
        <f>Inputs!K643</f>
        <v>0.5</v>
      </c>
      <c r="Q644" s="83">
        <f t="shared" si="303"/>
        <v>14.300042198813999</v>
      </c>
      <c r="R644" s="83"/>
      <c r="S644" s="82">
        <v>933</v>
      </c>
      <c r="T644" s="78">
        <f t="shared" si="293"/>
        <v>0.27599619200000003</v>
      </c>
      <c r="U644" s="78">
        <f t="shared" si="294"/>
        <v>0.60481976100000012</v>
      </c>
      <c r="V644" s="78">
        <f t="shared" si="295"/>
        <v>3.2019867E-2</v>
      </c>
      <c r="W644" s="78">
        <f t="shared" si="296"/>
        <v>0</v>
      </c>
      <c r="X644" s="78">
        <f t="shared" si="297"/>
        <v>0</v>
      </c>
      <c r="Y644" s="78">
        <f t="shared" si="298"/>
        <v>4.1351213999999996E-3</v>
      </c>
      <c r="Z644" s="78">
        <f t="shared" si="299"/>
        <v>1.2405365000000002E-2</v>
      </c>
      <c r="AA644" s="78">
        <f t="shared" si="300"/>
        <v>6.5038830000000011E-3</v>
      </c>
      <c r="AB644" s="78">
        <f t="shared" si="301"/>
        <v>0.51000003400000005</v>
      </c>
      <c r="AC644" s="83">
        <f t="shared" si="302"/>
        <v>1.4458802234000003</v>
      </c>
    </row>
    <row r="645" spans="6:29">
      <c r="F645" s="82">
        <v>981</v>
      </c>
      <c r="G645" s="78">
        <f>Inputs!C644</f>
        <v>7.3527117000000004</v>
      </c>
      <c r="H645" s="78">
        <f>Inputs!D644</f>
        <v>0.17824754000000001</v>
      </c>
      <c r="I645" s="78">
        <f>Inputs!E644</f>
        <v>2.3718421999999999E-2</v>
      </c>
      <c r="J645" s="78">
        <f>Inputs!F644</f>
        <v>4.9557715000000003E-5</v>
      </c>
      <c r="K645" s="78">
        <f>Inputs!G644</f>
        <v>0.88215922999999996</v>
      </c>
      <c r="L645" s="78">
        <f t="shared" si="292"/>
        <v>8.8295215343999998E-3</v>
      </c>
      <c r="M645" s="78">
        <f>Inputs!H644</f>
        <v>0.36756632</v>
      </c>
      <c r="N645" s="78">
        <f>Inputs!I644</f>
        <v>3.0017922000000001</v>
      </c>
      <c r="O645" s="78">
        <f>Inputs!J644</f>
        <v>0</v>
      </c>
      <c r="P645" s="83">
        <f>Inputs!K644</f>
        <v>0.5</v>
      </c>
      <c r="Q645" s="83">
        <f t="shared" si="303"/>
        <v>12.306244969715001</v>
      </c>
      <c r="R645" s="83"/>
      <c r="S645" s="82">
        <v>934</v>
      </c>
      <c r="T645" s="78">
        <f t="shared" si="293"/>
        <v>0.27599619200000003</v>
      </c>
      <c r="U645" s="78">
        <f t="shared" si="294"/>
        <v>0.7257838390000001</v>
      </c>
      <c r="V645" s="78">
        <f t="shared" si="295"/>
        <v>3.2019867E-2</v>
      </c>
      <c r="W645" s="78">
        <f t="shared" si="296"/>
        <v>0</v>
      </c>
      <c r="X645" s="78">
        <f t="shared" si="297"/>
        <v>0</v>
      </c>
      <c r="Y645" s="78">
        <f t="shared" si="298"/>
        <v>0</v>
      </c>
      <c r="Z645" s="78">
        <f t="shared" si="299"/>
        <v>6.0393195000000011E-2</v>
      </c>
      <c r="AA645" s="78">
        <f t="shared" si="300"/>
        <v>0.36593275000000003</v>
      </c>
      <c r="AB645" s="78">
        <f t="shared" si="301"/>
        <v>0.51000003400000005</v>
      </c>
      <c r="AC645" s="83">
        <f t="shared" si="302"/>
        <v>1.9701258770000001</v>
      </c>
    </row>
    <row r="646" spans="6:29">
      <c r="F646" s="82">
        <v>982</v>
      </c>
      <c r="G646" s="78">
        <f>Inputs!C645</f>
        <v>9.3579969999999992</v>
      </c>
      <c r="H646" s="78">
        <f>Inputs!D645</f>
        <v>1.7824755000000001</v>
      </c>
      <c r="I646" s="78">
        <f>Inputs!E645</f>
        <v>0.75898949999999998</v>
      </c>
      <c r="J646" s="78">
        <f>Inputs!F645</f>
        <v>6.3228813999999998E-5</v>
      </c>
      <c r="K646" s="78">
        <f>Inputs!G645</f>
        <v>0.88215929999999998</v>
      </c>
      <c r="L646" s="78">
        <f t="shared" si="292"/>
        <v>8.8317096102399992E-3</v>
      </c>
      <c r="M646" s="78">
        <f>Inputs!H645</f>
        <v>0.88215929999999998</v>
      </c>
      <c r="N646" s="78">
        <f>Inputs!I645</f>
        <v>0.29405310000000001</v>
      </c>
      <c r="O646" s="78">
        <f>Inputs!J645</f>
        <v>0.3502091</v>
      </c>
      <c r="P646" s="83">
        <f>Inputs!K645</f>
        <v>3.0000002000000001</v>
      </c>
      <c r="Q646" s="83">
        <f t="shared" si="303"/>
        <v>17.308106228813998</v>
      </c>
      <c r="R646" s="83"/>
      <c r="S646" s="82">
        <v>969</v>
      </c>
      <c r="T646" s="78">
        <f t="shared" si="293"/>
        <v>4.7839336000000003E-2</v>
      </c>
      <c r="U646" s="78">
        <f t="shared" si="294"/>
        <v>3.0057710200000001E-2</v>
      </c>
      <c r="V646" s="78">
        <f t="shared" si="295"/>
        <v>0.20958462</v>
      </c>
      <c r="W646" s="78">
        <f t="shared" si="296"/>
        <v>5.4114763200000001E-5</v>
      </c>
      <c r="X646" s="78">
        <f t="shared" si="297"/>
        <v>5.8198013E-2</v>
      </c>
      <c r="Y646" s="78">
        <f t="shared" si="298"/>
        <v>0.13069026</v>
      </c>
      <c r="Z646" s="78">
        <f t="shared" si="299"/>
        <v>9.2657350000000027E-2</v>
      </c>
      <c r="AA646" s="78">
        <f t="shared" si="300"/>
        <v>6.1261070000000008E-2</v>
      </c>
      <c r="AB646" s="78">
        <f t="shared" si="301"/>
        <v>0.51000003400000005</v>
      </c>
      <c r="AC646" s="83">
        <f t="shared" si="302"/>
        <v>1.1403425079631999</v>
      </c>
    </row>
    <row r="647" spans="6:29">
      <c r="F647" s="82">
        <v>983</v>
      </c>
      <c r="G647" s="78">
        <f>Inputs!C646</f>
        <v>6.2386629999999998</v>
      </c>
      <c r="H647" s="78">
        <f>Inputs!D646</f>
        <v>0.15524784999999999</v>
      </c>
      <c r="I647" s="78">
        <f>Inputs!E646</f>
        <v>2.3718421999999999E-2</v>
      </c>
      <c r="J647" s="78">
        <f>Inputs!F646</f>
        <v>0</v>
      </c>
      <c r="K647" s="78">
        <f>Inputs!G646</f>
        <v>0</v>
      </c>
      <c r="L647" s="78">
        <f t="shared" si="292"/>
        <v>0</v>
      </c>
      <c r="M647" s="78">
        <f>Inputs!H646</f>
        <v>0.88215922999999996</v>
      </c>
      <c r="N647" s="78">
        <f>Inputs!I646</f>
        <v>4.1351215999999996E-3</v>
      </c>
      <c r="O647" s="78">
        <f>Inputs!J646</f>
        <v>1.8296638000000001</v>
      </c>
      <c r="P647" s="83">
        <f>Inputs!K646</f>
        <v>3.0000002000000001</v>
      </c>
      <c r="Q647" s="83">
        <f t="shared" si="303"/>
        <v>12.1335876236</v>
      </c>
      <c r="R647" s="83"/>
      <c r="S647" s="82">
        <v>970</v>
      </c>
      <c r="T647" s="78">
        <f t="shared" si="293"/>
        <v>4.484937600000001E-2</v>
      </c>
      <c r="U647" s="78">
        <f t="shared" si="294"/>
        <v>0</v>
      </c>
      <c r="V647" s="78">
        <f t="shared" si="295"/>
        <v>0.1746538326</v>
      </c>
      <c r="W647" s="78">
        <f t="shared" si="296"/>
        <v>0</v>
      </c>
      <c r="X647" s="78">
        <f t="shared" si="297"/>
        <v>0</v>
      </c>
      <c r="Y647" s="78">
        <f t="shared" si="298"/>
        <v>0</v>
      </c>
      <c r="Z647" s="78">
        <f t="shared" si="299"/>
        <v>0.18531469</v>
      </c>
      <c r="AA647" s="78">
        <f t="shared" si="300"/>
        <v>6.1261064000000011E-2</v>
      </c>
      <c r="AB647" s="78">
        <f t="shared" si="301"/>
        <v>0.51000003400000005</v>
      </c>
      <c r="AC647" s="83">
        <f t="shared" si="302"/>
        <v>0.97607899660000008</v>
      </c>
    </row>
    <row r="648" spans="6:29">
      <c r="F648" s="82">
        <v>984</v>
      </c>
      <c r="G648" s="78">
        <f>Inputs!C647</f>
        <v>6.2386629999999998</v>
      </c>
      <c r="H648" s="78">
        <f>Inputs!D647</f>
        <v>0.15524784999999999</v>
      </c>
      <c r="I648" s="78">
        <f>Inputs!E647</f>
        <v>2.3718421999999999E-2</v>
      </c>
      <c r="J648" s="78">
        <f>Inputs!F647</f>
        <v>0</v>
      </c>
      <c r="K648" s="78">
        <f>Inputs!G647</f>
        <v>0</v>
      </c>
      <c r="L648" s="78">
        <f t="shared" si="292"/>
        <v>0</v>
      </c>
      <c r="M648" s="78">
        <f>Inputs!H647</f>
        <v>0.88215922999999996</v>
      </c>
      <c r="N648" s="78">
        <f>Inputs!I647</f>
        <v>0</v>
      </c>
      <c r="O648" s="78">
        <f>Inputs!J647</f>
        <v>1.8296638000000001</v>
      </c>
      <c r="P648" s="83">
        <f>Inputs!K647</f>
        <v>3.0000002000000001</v>
      </c>
      <c r="Q648" s="83">
        <f t="shared" si="303"/>
        <v>12.129452502000001</v>
      </c>
      <c r="R648" s="83"/>
      <c r="S648" s="82">
        <v>971</v>
      </c>
      <c r="T648" s="78">
        <f t="shared" si="293"/>
        <v>4.484937600000001E-2</v>
      </c>
      <c r="U648" s="78">
        <f t="shared" si="294"/>
        <v>0.48385581900000002</v>
      </c>
      <c r="V648" s="78">
        <f t="shared" si="295"/>
        <v>8.5386330000000021E-3</v>
      </c>
      <c r="W648" s="78">
        <f t="shared" si="296"/>
        <v>1.4240724000000003E-6</v>
      </c>
      <c r="X648" s="78">
        <f t="shared" si="297"/>
        <v>1.5315269000000002E-3</v>
      </c>
      <c r="Y648" s="78">
        <f t="shared" si="298"/>
        <v>4.594580200000001E-3</v>
      </c>
      <c r="Z648" s="78">
        <f t="shared" si="299"/>
        <v>0.37062940000000011</v>
      </c>
      <c r="AA648" s="78">
        <f t="shared" si="300"/>
        <v>0.91483179999999997</v>
      </c>
      <c r="AB648" s="78">
        <f t="shared" si="301"/>
        <v>0.51000003400000005</v>
      </c>
      <c r="AC648" s="83">
        <f t="shared" si="302"/>
        <v>2.3388325931724001</v>
      </c>
    </row>
    <row r="649" spans="6:29">
      <c r="F649" s="82">
        <v>985</v>
      </c>
      <c r="G649" s="78">
        <f>Inputs!C648</f>
        <v>7.1155267000000002</v>
      </c>
      <c r="H649" s="78">
        <f>Inputs!D648</f>
        <v>2.0376281999999999</v>
      </c>
      <c r="I649" s="78">
        <f>Inputs!E648</f>
        <v>0.12937320999999999</v>
      </c>
      <c r="J649" s="78">
        <f>Inputs!F648</f>
        <v>6.8355475000000005E-5</v>
      </c>
      <c r="K649" s="78">
        <f>Inputs!G648</f>
        <v>0.88215922999999996</v>
      </c>
      <c r="L649" s="78">
        <f t="shared" ref="L649:L712" si="304">W662+X662</f>
        <v>8.8325291759999997E-3</v>
      </c>
      <c r="M649" s="78">
        <f>Inputs!H648</f>
        <v>0.30630534999999998</v>
      </c>
      <c r="N649" s="78">
        <f>Inputs!I648</f>
        <v>1.6336284999999999</v>
      </c>
      <c r="O649" s="78">
        <f>Inputs!J648</f>
        <v>0.91891590000000001</v>
      </c>
      <c r="P649" s="83">
        <f>Inputs!K648</f>
        <v>3.0000002000000001</v>
      </c>
      <c r="Q649" s="83">
        <f t="shared" si="303"/>
        <v>16.023605645475001</v>
      </c>
      <c r="R649" s="83"/>
      <c r="S649" s="82">
        <v>972</v>
      </c>
      <c r="T649" s="78">
        <f t="shared" si="293"/>
        <v>4.484937600000001E-2</v>
      </c>
      <c r="U649" s="78">
        <f t="shared" si="294"/>
        <v>0.30378447500000005</v>
      </c>
      <c r="V649" s="78">
        <f t="shared" si="295"/>
        <v>0.147162024</v>
      </c>
      <c r="W649" s="78">
        <f t="shared" si="296"/>
        <v>0</v>
      </c>
      <c r="X649" s="78">
        <f t="shared" si="297"/>
        <v>0</v>
      </c>
      <c r="Y649" s="78">
        <f t="shared" si="298"/>
        <v>0</v>
      </c>
      <c r="Z649" s="78">
        <f t="shared" si="299"/>
        <v>1.27627225E-3</v>
      </c>
      <c r="AA649" s="78">
        <f t="shared" si="300"/>
        <v>0.22237766000000003</v>
      </c>
      <c r="AB649" s="78">
        <f t="shared" si="301"/>
        <v>0.51000003400000005</v>
      </c>
      <c r="AC649" s="83">
        <f t="shared" si="302"/>
        <v>1.2294498412500001</v>
      </c>
    </row>
    <row r="650" spans="6:29">
      <c r="F650" s="82">
        <v>986</v>
      </c>
      <c r="G650" s="78">
        <f>Inputs!C649</f>
        <v>4.1686926</v>
      </c>
      <c r="H650" s="78">
        <f>Inputs!D649</f>
        <v>0.43124407999999997</v>
      </c>
      <c r="I650" s="78">
        <f>Inputs!E649</f>
        <v>0</v>
      </c>
      <c r="J650" s="78">
        <f>Inputs!F649</f>
        <v>0</v>
      </c>
      <c r="K650" s="78">
        <f>Inputs!G649</f>
        <v>0</v>
      </c>
      <c r="L650" s="78">
        <f t="shared" si="304"/>
        <v>0</v>
      </c>
      <c r="M650" s="78">
        <f>Inputs!H649</f>
        <v>0</v>
      </c>
      <c r="N650" s="78">
        <f>Inputs!I649</f>
        <v>0</v>
      </c>
      <c r="O650" s="78">
        <f>Inputs!J649</f>
        <v>3.6756641999999999</v>
      </c>
      <c r="P650" s="83">
        <f>Inputs!K649</f>
        <v>4.0000002999999999E-2</v>
      </c>
      <c r="Q650" s="83">
        <f t="shared" si="303"/>
        <v>8.3156008829999983</v>
      </c>
      <c r="R650" s="83"/>
      <c r="S650" s="82">
        <v>973</v>
      </c>
      <c r="T650" s="78">
        <f t="shared" si="293"/>
        <v>1.0088236160000001</v>
      </c>
      <c r="U650" s="78">
        <f t="shared" si="294"/>
        <v>0.12829510020000001</v>
      </c>
      <c r="V650" s="78">
        <f t="shared" si="295"/>
        <v>7.1155270799999988E-3</v>
      </c>
      <c r="W650" s="78">
        <f t="shared" si="296"/>
        <v>6.1330063999999999E-5</v>
      </c>
      <c r="X650" s="78">
        <f t="shared" si="297"/>
        <v>5.8198009999999994E-2</v>
      </c>
      <c r="Y650" s="78">
        <f t="shared" si="298"/>
        <v>1.9399337000000003E-2</v>
      </c>
      <c r="Z650" s="78">
        <f t="shared" si="299"/>
        <v>0</v>
      </c>
      <c r="AA650" s="78">
        <f t="shared" si="300"/>
        <v>0</v>
      </c>
      <c r="AB650" s="78">
        <f t="shared" si="301"/>
        <v>0.51000003400000005</v>
      </c>
      <c r="AC650" s="83">
        <f t="shared" si="302"/>
        <v>1.7318929543440005</v>
      </c>
    </row>
    <row r="651" spans="6:29">
      <c r="F651" s="82">
        <v>987</v>
      </c>
      <c r="G651" s="78">
        <f>Inputs!C650</f>
        <v>5.0024303999999997</v>
      </c>
      <c r="H651" s="78">
        <f>Inputs!D650</f>
        <v>0.53905499999999995</v>
      </c>
      <c r="I651" s="78">
        <f>Inputs!E650</f>
        <v>6.378818E-2</v>
      </c>
      <c r="J651" s="78">
        <f>Inputs!F650</f>
        <v>0</v>
      </c>
      <c r="K651" s="78">
        <f>Inputs!G650</f>
        <v>0</v>
      </c>
      <c r="L651" s="78">
        <f t="shared" si="304"/>
        <v>0</v>
      </c>
      <c r="M651" s="78">
        <f>Inputs!H650</f>
        <v>0</v>
      </c>
      <c r="N651" s="78">
        <f>Inputs!I650</f>
        <v>0</v>
      </c>
      <c r="O651" s="78">
        <f>Inputs!J650</f>
        <v>0.91891590000000001</v>
      </c>
      <c r="P651" s="83">
        <f>Inputs!K650</f>
        <v>3.0000002000000001</v>
      </c>
      <c r="Q651" s="83">
        <f t="shared" si="303"/>
        <v>9.524189680000001</v>
      </c>
      <c r="R651" s="83"/>
      <c r="S651" s="82">
        <v>974</v>
      </c>
      <c r="T651" s="78">
        <f t="shared" si="293"/>
        <v>1.0088236160000001</v>
      </c>
      <c r="U651" s="78">
        <f t="shared" si="294"/>
        <v>0.12829510020000001</v>
      </c>
      <c r="V651" s="78">
        <f t="shared" si="295"/>
        <v>7.1155270799999988E-3</v>
      </c>
      <c r="W651" s="78">
        <f t="shared" si="296"/>
        <v>6.1330063999999999E-5</v>
      </c>
      <c r="X651" s="78">
        <f t="shared" si="297"/>
        <v>5.8198009999999994E-2</v>
      </c>
      <c r="Y651" s="78">
        <f t="shared" si="298"/>
        <v>1.9399337000000003E-2</v>
      </c>
      <c r="Z651" s="78">
        <f t="shared" si="299"/>
        <v>0</v>
      </c>
      <c r="AA651" s="78">
        <f t="shared" si="300"/>
        <v>0</v>
      </c>
      <c r="AB651" s="78">
        <f t="shared" si="301"/>
        <v>0.51000003400000005</v>
      </c>
      <c r="AC651" s="83">
        <f t="shared" si="302"/>
        <v>1.7318929543440005</v>
      </c>
    </row>
    <row r="652" spans="6:29">
      <c r="F652" s="82">
        <v>988</v>
      </c>
      <c r="G652" s="78">
        <f>Inputs!C651</f>
        <v>4.1686926</v>
      </c>
      <c r="H652" s="78">
        <f>Inputs!D651</f>
        <v>0.43124407999999997</v>
      </c>
      <c r="I652" s="78">
        <f>Inputs!E651</f>
        <v>0</v>
      </c>
      <c r="J652" s="78">
        <f>Inputs!F651</f>
        <v>0</v>
      </c>
      <c r="K652" s="78">
        <f>Inputs!G651</f>
        <v>0</v>
      </c>
      <c r="L652" s="78">
        <f t="shared" si="304"/>
        <v>0</v>
      </c>
      <c r="M652" s="78">
        <f>Inputs!H651</f>
        <v>0</v>
      </c>
      <c r="N652" s="78">
        <f>Inputs!I651</f>
        <v>0</v>
      </c>
      <c r="O652" s="78">
        <f>Inputs!J651</f>
        <v>3.6756641999999999</v>
      </c>
      <c r="P652" s="83">
        <f>Inputs!K651</f>
        <v>0.5</v>
      </c>
      <c r="Q652" s="83">
        <f t="shared" si="303"/>
        <v>8.7756008799999989</v>
      </c>
      <c r="R652" s="83"/>
      <c r="S652" s="82">
        <v>975</v>
      </c>
      <c r="T652" s="78">
        <f t="shared" si="293"/>
        <v>1.0349856640000001</v>
      </c>
      <c r="U652" s="78">
        <f t="shared" si="294"/>
        <v>0.38121969600000011</v>
      </c>
      <c r="V652" s="78">
        <f t="shared" si="295"/>
        <v>2.7323625599999998E-2</v>
      </c>
      <c r="W652" s="78">
        <f t="shared" si="296"/>
        <v>0</v>
      </c>
      <c r="X652" s="78">
        <f t="shared" si="297"/>
        <v>0</v>
      </c>
      <c r="Y652" s="78">
        <f t="shared" si="298"/>
        <v>5.5134959999999997E-3</v>
      </c>
      <c r="Z652" s="78">
        <f t="shared" si="299"/>
        <v>0.15315266999999999</v>
      </c>
      <c r="AA652" s="78">
        <f t="shared" si="300"/>
        <v>0</v>
      </c>
      <c r="AB652" s="78">
        <f t="shared" si="301"/>
        <v>0.51000003400000005</v>
      </c>
      <c r="AC652" s="83">
        <f t="shared" si="302"/>
        <v>2.1121951856000001</v>
      </c>
    </row>
    <row r="653" spans="6:29">
      <c r="F653" s="82">
        <v>989</v>
      </c>
      <c r="G653" s="78">
        <f>Inputs!C652</f>
        <v>0</v>
      </c>
      <c r="H653" s="78">
        <f>Inputs!D652</f>
        <v>0</v>
      </c>
      <c r="I653" s="78">
        <f>Inputs!E652</f>
        <v>1.0421731000000001</v>
      </c>
      <c r="J653" s="78">
        <f>Inputs!F652</f>
        <v>0</v>
      </c>
      <c r="K653" s="78">
        <f>Inputs!G652</f>
        <v>0</v>
      </c>
      <c r="L653" s="78">
        <f t="shared" si="304"/>
        <v>0</v>
      </c>
      <c r="M653" s="78">
        <f>Inputs!H652</f>
        <v>45.945793000000002</v>
      </c>
      <c r="N653" s="78">
        <f>Inputs!I652</f>
        <v>1.6081027000000001</v>
      </c>
      <c r="O653" s="78">
        <f>Inputs!J652</f>
        <v>0</v>
      </c>
      <c r="P653" s="83">
        <f>Inputs!K652</f>
        <v>3.0000002000000001</v>
      </c>
      <c r="Q653" s="83">
        <f t="shared" si="303"/>
        <v>51.596069000000007</v>
      </c>
      <c r="R653" s="83"/>
      <c r="S653" s="82">
        <v>976</v>
      </c>
      <c r="T653" s="78">
        <f t="shared" si="293"/>
        <v>1.5179790399999999</v>
      </c>
      <c r="U653" s="78">
        <f t="shared" si="294"/>
        <v>0.31753040299999996</v>
      </c>
      <c r="V653" s="78">
        <f t="shared" si="295"/>
        <v>5.8217945399999997E-4</v>
      </c>
      <c r="W653" s="78">
        <f t="shared" si="296"/>
        <v>1.0936876000000001E-5</v>
      </c>
      <c r="X653" s="78">
        <f t="shared" si="297"/>
        <v>8.8215923000000002E-3</v>
      </c>
      <c r="Y653" s="78">
        <f t="shared" si="298"/>
        <v>3.0630535000000002E-3</v>
      </c>
      <c r="Z653" s="78">
        <f t="shared" si="299"/>
        <v>8.1681425000000002E-2</v>
      </c>
      <c r="AA653" s="78">
        <f t="shared" si="300"/>
        <v>9.1891589999999995E-2</v>
      </c>
      <c r="AB653" s="78">
        <f t="shared" si="301"/>
        <v>0.51000003400000005</v>
      </c>
      <c r="AC653" s="83">
        <f t="shared" si="302"/>
        <v>2.5315602541299995</v>
      </c>
    </row>
    <row r="654" spans="6:29">
      <c r="F654" s="82">
        <v>990</v>
      </c>
      <c r="G654" s="78">
        <f>Inputs!C653</f>
        <v>4.3843145000000003</v>
      </c>
      <c r="H654" s="78">
        <f>Inputs!D653</f>
        <v>6.7187824000000003</v>
      </c>
      <c r="I654" s="78">
        <f>Inputs!E653</f>
        <v>0</v>
      </c>
      <c r="J654" s="78">
        <f>Inputs!F653</f>
        <v>0</v>
      </c>
      <c r="K654" s="78">
        <f>Inputs!G653</f>
        <v>0</v>
      </c>
      <c r="L654" s="78">
        <f t="shared" si="304"/>
        <v>0</v>
      </c>
      <c r="M654" s="78">
        <f>Inputs!H653</f>
        <v>0.34459347000000001</v>
      </c>
      <c r="N654" s="78">
        <f>Inputs!I653</f>
        <v>1.1486448</v>
      </c>
      <c r="O654" s="78">
        <f>Inputs!J653</f>
        <v>0.57432240000000001</v>
      </c>
      <c r="P654" s="83">
        <f>Inputs!K653</f>
        <v>0.5</v>
      </c>
      <c r="Q654" s="83">
        <f t="shared" si="303"/>
        <v>13.670657569999999</v>
      </c>
      <c r="R654" s="83"/>
      <c r="S654" s="82">
        <v>977</v>
      </c>
      <c r="T654" s="78">
        <f t="shared" si="293"/>
        <v>1.5179790399999999</v>
      </c>
      <c r="U654" s="78">
        <f t="shared" si="294"/>
        <v>0.31753040299999996</v>
      </c>
      <c r="V654" s="78">
        <f t="shared" si="295"/>
        <v>5.8217945399999997E-4</v>
      </c>
      <c r="W654" s="78">
        <f t="shared" si="296"/>
        <v>1.0936876000000001E-5</v>
      </c>
      <c r="X654" s="78">
        <f t="shared" si="297"/>
        <v>8.8215923000000002E-3</v>
      </c>
      <c r="Y654" s="78">
        <f t="shared" si="298"/>
        <v>3.0630535000000002E-3</v>
      </c>
      <c r="Z654" s="78">
        <f t="shared" si="299"/>
        <v>6.636615500000001E-2</v>
      </c>
      <c r="AA654" s="78">
        <f t="shared" si="300"/>
        <v>9.1891589999999995E-2</v>
      </c>
      <c r="AB654" s="78">
        <f t="shared" si="301"/>
        <v>0.51000003400000005</v>
      </c>
      <c r="AC654" s="83">
        <f t="shared" si="302"/>
        <v>2.5162449841299996</v>
      </c>
    </row>
    <row r="655" spans="6:29">
      <c r="F655" s="82">
        <v>991</v>
      </c>
      <c r="G655" s="78">
        <f>Inputs!C654</f>
        <v>10.873100000000001</v>
      </c>
      <c r="H655" s="78">
        <f>Inputs!D654</f>
        <v>12.363769</v>
      </c>
      <c r="I655" s="78">
        <f>Inputs!E654</f>
        <v>0.52611774</v>
      </c>
      <c r="J655" s="78">
        <f>Inputs!F654</f>
        <v>0</v>
      </c>
      <c r="K655" s="78">
        <f>Inputs!G654</f>
        <v>0</v>
      </c>
      <c r="L655" s="78">
        <f t="shared" si="304"/>
        <v>0</v>
      </c>
      <c r="M655" s="78">
        <f>Inputs!H654</f>
        <v>0.45945796</v>
      </c>
      <c r="N655" s="78">
        <f>Inputs!I654</f>
        <v>0.86148369999999996</v>
      </c>
      <c r="O655" s="78">
        <f>Inputs!J654</f>
        <v>0.57432240000000001</v>
      </c>
      <c r="P655" s="83">
        <f>Inputs!K654</f>
        <v>3.0000002000000001</v>
      </c>
      <c r="Q655" s="83">
        <f t="shared" si="303"/>
        <v>28.658251</v>
      </c>
      <c r="R655" s="83"/>
      <c r="S655" s="82">
        <v>978</v>
      </c>
      <c r="T655" s="78">
        <f t="shared" si="293"/>
        <v>0.62099144000000006</v>
      </c>
      <c r="U655" s="78">
        <f t="shared" si="294"/>
        <v>0.36655739999999998</v>
      </c>
      <c r="V655" s="78">
        <f t="shared" si="295"/>
        <v>7.1155270799999988E-3</v>
      </c>
      <c r="W655" s="78">
        <f t="shared" si="296"/>
        <v>0</v>
      </c>
      <c r="X655" s="78">
        <f t="shared" si="297"/>
        <v>0</v>
      </c>
      <c r="Y655" s="78">
        <f t="shared" si="298"/>
        <v>3.2672570000000008E-3</v>
      </c>
      <c r="Z655" s="78">
        <f t="shared" si="299"/>
        <v>0.30017922000000002</v>
      </c>
      <c r="AA655" s="78">
        <f t="shared" si="300"/>
        <v>0.20910442000000001</v>
      </c>
      <c r="AB655" s="78">
        <f t="shared" si="301"/>
        <v>0.51000003400000005</v>
      </c>
      <c r="AC655" s="83">
        <f t="shared" si="302"/>
        <v>2.01721529808</v>
      </c>
    </row>
    <row r="656" spans="6:29">
      <c r="F656" s="82">
        <v>992</v>
      </c>
      <c r="G656" s="78">
        <f>Inputs!C655</f>
        <v>9.8647089999999995</v>
      </c>
      <c r="H656" s="78">
        <f>Inputs!D655</f>
        <v>11.048470999999999</v>
      </c>
      <c r="I656" s="78">
        <f>Inputs!E655</f>
        <v>2.4990594000000002</v>
      </c>
      <c r="J656" s="78">
        <f>Inputs!F655</f>
        <v>0</v>
      </c>
      <c r="K656" s="78">
        <f>Inputs!G655</f>
        <v>0</v>
      </c>
      <c r="L656" s="78">
        <f t="shared" si="304"/>
        <v>0</v>
      </c>
      <c r="M656" s="78">
        <f>Inputs!H655</f>
        <v>36.756633999999998</v>
      </c>
      <c r="N656" s="78">
        <f>Inputs!I655</f>
        <v>5.5134954</v>
      </c>
      <c r="O656" s="78">
        <f>Inputs!J655</f>
        <v>2.2053983000000001</v>
      </c>
      <c r="P656" s="83">
        <f>Inputs!K655</f>
        <v>0.5</v>
      </c>
      <c r="Q656" s="83">
        <f t="shared" si="303"/>
        <v>68.387767099999991</v>
      </c>
      <c r="R656" s="83"/>
      <c r="S656" s="82">
        <v>979</v>
      </c>
      <c r="T656" s="78">
        <f t="shared" ref="T656:T719" si="305">($C$2*G643*$B$5)+($C$2*G643*$C$5)</f>
        <v>0.7244899680000001</v>
      </c>
      <c r="U656" s="78">
        <f t="shared" si="294"/>
        <v>0.36655739999999998</v>
      </c>
      <c r="V656" s="78">
        <f t="shared" si="295"/>
        <v>2.8462107599999998E-2</v>
      </c>
      <c r="W656" s="78">
        <f t="shared" si="296"/>
        <v>7.9292344000000014E-6</v>
      </c>
      <c r="X656" s="78">
        <f t="shared" si="297"/>
        <v>8.8215923000000002E-3</v>
      </c>
      <c r="Y656" s="78">
        <f t="shared" si="298"/>
        <v>3.6756637999999999E-3</v>
      </c>
      <c r="Z656" s="78">
        <f t="shared" si="299"/>
        <v>0.12007170000000002</v>
      </c>
      <c r="AA656" s="78">
        <f t="shared" si="300"/>
        <v>0</v>
      </c>
      <c r="AB656" s="78">
        <f t="shared" si="301"/>
        <v>0.51000003400000005</v>
      </c>
      <c r="AC656" s="83">
        <f t="shared" si="302"/>
        <v>1.7620863949343999</v>
      </c>
    </row>
    <row r="657" spans="6:29">
      <c r="F657" s="82">
        <v>993</v>
      </c>
      <c r="G657" s="78">
        <f>Inputs!C656</f>
        <v>0</v>
      </c>
      <c r="H657" s="78">
        <f>Inputs!D656</f>
        <v>0</v>
      </c>
      <c r="I657" s="78">
        <f>Inputs!E656</f>
        <v>1.0421731000000001</v>
      </c>
      <c r="J657" s="78">
        <f>Inputs!F656</f>
        <v>0</v>
      </c>
      <c r="K657" s="78">
        <f>Inputs!G656</f>
        <v>0</v>
      </c>
      <c r="L657" s="78">
        <f t="shared" si="304"/>
        <v>0</v>
      </c>
      <c r="M657" s="78">
        <f>Inputs!H656</f>
        <v>2.7567477</v>
      </c>
      <c r="N657" s="78">
        <f>Inputs!I656</f>
        <v>0.80405134</v>
      </c>
      <c r="O657" s="78">
        <f>Inputs!J656</f>
        <v>0</v>
      </c>
      <c r="P657" s="83">
        <f>Inputs!K656</f>
        <v>3.0000002000000001</v>
      </c>
      <c r="Q657" s="83">
        <f t="shared" si="303"/>
        <v>7.6029723400000009</v>
      </c>
      <c r="R657" s="83"/>
      <c r="S657" s="82">
        <v>980</v>
      </c>
      <c r="T657" s="78">
        <f t="shared" si="305"/>
        <v>1.3725059200000003</v>
      </c>
      <c r="U657" s="78">
        <f t="shared" si="294"/>
        <v>0.15151041580000002</v>
      </c>
      <c r="V657" s="78">
        <f t="shared" si="295"/>
        <v>1.4231053799999999E-2</v>
      </c>
      <c r="W657" s="78">
        <f t="shared" si="296"/>
        <v>1.0116610240000001E-5</v>
      </c>
      <c r="X657" s="78">
        <f t="shared" si="297"/>
        <v>8.8215929999999991E-3</v>
      </c>
      <c r="Y657" s="78">
        <f t="shared" si="298"/>
        <v>3.675663200000001E-3</v>
      </c>
      <c r="Z657" s="78">
        <f t="shared" si="299"/>
        <v>0.15008961000000001</v>
      </c>
      <c r="AA657" s="78">
        <f t="shared" si="300"/>
        <v>0</v>
      </c>
      <c r="AB657" s="78">
        <f t="shared" si="301"/>
        <v>8.500000000000002E-2</v>
      </c>
      <c r="AC657" s="83">
        <f t="shared" si="302"/>
        <v>1.78584437241024</v>
      </c>
    </row>
    <row r="658" spans="6:29">
      <c r="F658" s="82">
        <v>994</v>
      </c>
      <c r="G658" s="78">
        <f>Inputs!C657</f>
        <v>3.5218262999999999</v>
      </c>
      <c r="H658" s="78">
        <f>Inputs!D657</f>
        <v>2.512715</v>
      </c>
      <c r="I658" s="78">
        <f>Inputs!E657</f>
        <v>0</v>
      </c>
      <c r="J658" s="78">
        <f>Inputs!F657</f>
        <v>0</v>
      </c>
      <c r="K658" s="78">
        <f>Inputs!G657</f>
        <v>0</v>
      </c>
      <c r="L658" s="78">
        <f t="shared" si="304"/>
        <v>0</v>
      </c>
      <c r="M658" s="78">
        <f>Inputs!H657</f>
        <v>0.34459347000000001</v>
      </c>
      <c r="N658" s="78">
        <f>Inputs!I657</f>
        <v>0.68918692999999998</v>
      </c>
      <c r="O658" s="78">
        <f>Inputs!J657</f>
        <v>0.22972898</v>
      </c>
      <c r="P658" s="83">
        <f>Inputs!K657</f>
        <v>0.5</v>
      </c>
      <c r="Q658" s="83">
        <f t="shared" si="303"/>
        <v>7.7980506800000002</v>
      </c>
      <c r="R658" s="83"/>
      <c r="S658" s="82">
        <v>981</v>
      </c>
      <c r="T658" s="78">
        <f t="shared" si="305"/>
        <v>1.1764338720000003</v>
      </c>
      <c r="U658" s="78">
        <f t="shared" si="294"/>
        <v>3.0302081800000005E-2</v>
      </c>
      <c r="V658" s="78">
        <f t="shared" si="295"/>
        <v>4.2693159599999997E-3</v>
      </c>
      <c r="W658" s="78">
        <f t="shared" si="296"/>
        <v>7.9292344000000014E-6</v>
      </c>
      <c r="X658" s="78">
        <f t="shared" si="297"/>
        <v>8.8215923000000002E-3</v>
      </c>
      <c r="Y658" s="78">
        <f t="shared" si="298"/>
        <v>3.675663200000001E-3</v>
      </c>
      <c r="Z658" s="78">
        <f t="shared" si="299"/>
        <v>0.15008961000000001</v>
      </c>
      <c r="AA658" s="78">
        <f t="shared" si="300"/>
        <v>0</v>
      </c>
      <c r="AB658" s="78">
        <f t="shared" si="301"/>
        <v>8.500000000000002E-2</v>
      </c>
      <c r="AC658" s="83">
        <f t="shared" si="302"/>
        <v>1.4586000644943999</v>
      </c>
    </row>
    <row r="659" spans="6:29">
      <c r="F659" s="82">
        <v>995</v>
      </c>
      <c r="G659" s="78">
        <f>Inputs!C658</f>
        <v>7.7480180000000001</v>
      </c>
      <c r="H659" s="78">
        <f>Inputs!D658</f>
        <v>2.5788395</v>
      </c>
      <c r="I659" s="78">
        <f>Inputs!E658</f>
        <v>0.28174611999999999</v>
      </c>
      <c r="J659" s="78">
        <f>Inputs!F658</f>
        <v>0</v>
      </c>
      <c r="K659" s="78">
        <f>Inputs!G658</f>
        <v>0</v>
      </c>
      <c r="L659" s="78">
        <f t="shared" si="304"/>
        <v>0</v>
      </c>
      <c r="M659" s="78">
        <f>Inputs!H658</f>
        <v>0.34459347000000001</v>
      </c>
      <c r="N659" s="78">
        <f>Inputs!I658</f>
        <v>0.68918692999999998</v>
      </c>
      <c r="O659" s="78">
        <f>Inputs!J658</f>
        <v>0.22972898</v>
      </c>
      <c r="P659" s="83">
        <f>Inputs!K658</f>
        <v>0.5</v>
      </c>
      <c r="Q659" s="83">
        <f t="shared" si="303"/>
        <v>12.372112999999999</v>
      </c>
      <c r="R659" s="83"/>
      <c r="S659" s="82">
        <v>982</v>
      </c>
      <c r="T659" s="78">
        <f t="shared" si="305"/>
        <v>1.49727952</v>
      </c>
      <c r="U659" s="78">
        <f t="shared" si="294"/>
        <v>0.3030208350000001</v>
      </c>
      <c r="V659" s="78">
        <f t="shared" si="295"/>
        <v>0.13661811000000001</v>
      </c>
      <c r="W659" s="78">
        <f t="shared" si="296"/>
        <v>1.0116610240000001E-5</v>
      </c>
      <c r="X659" s="78">
        <f t="shared" si="297"/>
        <v>8.8215929999999991E-3</v>
      </c>
      <c r="Y659" s="78">
        <f t="shared" si="298"/>
        <v>8.8215929999999991E-3</v>
      </c>
      <c r="Z659" s="78">
        <f t="shared" si="299"/>
        <v>1.4702655000000004E-2</v>
      </c>
      <c r="AA659" s="78">
        <f t="shared" si="300"/>
        <v>3.5020910000000002E-2</v>
      </c>
      <c r="AB659" s="78">
        <f t="shared" si="301"/>
        <v>0.51000003400000005</v>
      </c>
      <c r="AC659" s="83">
        <f t="shared" si="302"/>
        <v>2.5142953666102401</v>
      </c>
    </row>
    <row r="660" spans="6:29">
      <c r="F660" s="82">
        <v>996</v>
      </c>
      <c r="G660" s="78">
        <f>Inputs!C659</f>
        <v>7.3958364000000003</v>
      </c>
      <c r="H660" s="78">
        <f>Inputs!D659</f>
        <v>5.4552373999999997</v>
      </c>
      <c r="I660" s="78">
        <f>Inputs!E659</f>
        <v>0.52827394000000005</v>
      </c>
      <c r="J660" s="78">
        <f>Inputs!F659</f>
        <v>0</v>
      </c>
      <c r="K660" s="78">
        <f>Inputs!G659</f>
        <v>0</v>
      </c>
      <c r="L660" s="78">
        <f t="shared" si="304"/>
        <v>0</v>
      </c>
      <c r="M660" s="78">
        <f>Inputs!H659</f>
        <v>0.34459347000000001</v>
      </c>
      <c r="N660" s="78">
        <f>Inputs!I659</f>
        <v>0.68918692999999998</v>
      </c>
      <c r="O660" s="78">
        <f>Inputs!J659</f>
        <v>0.22972898</v>
      </c>
      <c r="P660" s="83">
        <f>Inputs!K659</f>
        <v>0.5</v>
      </c>
      <c r="Q660" s="83">
        <f t="shared" si="303"/>
        <v>15.14285712</v>
      </c>
      <c r="R660" s="83"/>
      <c r="S660" s="82">
        <v>983</v>
      </c>
      <c r="T660" s="78">
        <f t="shared" si="305"/>
        <v>0.99818607999999998</v>
      </c>
      <c r="U660" s="78">
        <f t="shared" si="294"/>
        <v>2.6392134500000001E-2</v>
      </c>
      <c r="V660" s="78">
        <f t="shared" si="295"/>
        <v>4.2693159599999997E-3</v>
      </c>
      <c r="W660" s="78">
        <f t="shared" si="296"/>
        <v>0</v>
      </c>
      <c r="X660" s="78">
        <f t="shared" si="297"/>
        <v>0</v>
      </c>
      <c r="Y660" s="78">
        <f t="shared" si="298"/>
        <v>8.8215923000000002E-3</v>
      </c>
      <c r="Z660" s="78">
        <f t="shared" si="299"/>
        <v>2.0675608E-4</v>
      </c>
      <c r="AA660" s="78">
        <f t="shared" si="300"/>
        <v>0.18296637999999998</v>
      </c>
      <c r="AB660" s="78">
        <f t="shared" si="301"/>
        <v>0.51000003400000005</v>
      </c>
      <c r="AC660" s="83">
        <f t="shared" si="302"/>
        <v>1.7308422928399998</v>
      </c>
    </row>
    <row r="661" spans="6:29">
      <c r="F661" s="82">
        <v>997</v>
      </c>
      <c r="G661" s="78">
        <f>Inputs!C660</f>
        <v>5.2827396000000002</v>
      </c>
      <c r="H661" s="78">
        <f>Inputs!D660</f>
        <v>4.2980650000000002</v>
      </c>
      <c r="I661" s="78">
        <f>Inputs!E660</f>
        <v>0.52827394000000005</v>
      </c>
      <c r="J661" s="78">
        <f>Inputs!F660</f>
        <v>0</v>
      </c>
      <c r="K661" s="78">
        <f>Inputs!G660</f>
        <v>0</v>
      </c>
      <c r="L661" s="78">
        <f t="shared" si="304"/>
        <v>0</v>
      </c>
      <c r="M661" s="78">
        <f>Inputs!H660</f>
        <v>0.34459347000000001</v>
      </c>
      <c r="N661" s="78">
        <f>Inputs!I660</f>
        <v>0.68918692999999998</v>
      </c>
      <c r="O661" s="78">
        <f>Inputs!J660</f>
        <v>0.22972898</v>
      </c>
      <c r="P661" s="83">
        <f>Inputs!K660</f>
        <v>0.5</v>
      </c>
      <c r="Q661" s="83">
        <f t="shared" si="303"/>
        <v>11.872587920000001</v>
      </c>
      <c r="R661" s="83"/>
      <c r="S661" s="82">
        <v>984</v>
      </c>
      <c r="T661" s="78">
        <f t="shared" si="305"/>
        <v>0.99818607999999998</v>
      </c>
      <c r="U661" s="78">
        <f t="shared" si="294"/>
        <v>2.6392134500000001E-2</v>
      </c>
      <c r="V661" s="78">
        <f t="shared" si="295"/>
        <v>4.2693159599999997E-3</v>
      </c>
      <c r="W661" s="78">
        <f t="shared" si="296"/>
        <v>0</v>
      </c>
      <c r="X661" s="78">
        <f t="shared" si="297"/>
        <v>0</v>
      </c>
      <c r="Y661" s="78">
        <f t="shared" si="298"/>
        <v>8.8215923000000002E-3</v>
      </c>
      <c r="Z661" s="78">
        <f t="shared" si="299"/>
        <v>0</v>
      </c>
      <c r="AA661" s="78">
        <f t="shared" si="300"/>
        <v>0.18296637999999998</v>
      </c>
      <c r="AB661" s="78">
        <f t="shared" si="301"/>
        <v>0.51000003400000005</v>
      </c>
      <c r="AC661" s="83">
        <f t="shared" si="302"/>
        <v>1.7306355367599999</v>
      </c>
    </row>
    <row r="662" spans="6:29">
      <c r="F662" s="82">
        <v>998</v>
      </c>
      <c r="G662" s="78">
        <f>Inputs!C661</f>
        <v>3.5218262999999999</v>
      </c>
      <c r="H662" s="78">
        <f>Inputs!D661</f>
        <v>2.512715</v>
      </c>
      <c r="I662" s="78">
        <f>Inputs!E661</f>
        <v>0</v>
      </c>
      <c r="J662" s="78">
        <f>Inputs!F661</f>
        <v>0</v>
      </c>
      <c r="K662" s="78">
        <f>Inputs!G661</f>
        <v>0</v>
      </c>
      <c r="L662" s="78">
        <f t="shared" si="304"/>
        <v>0</v>
      </c>
      <c r="M662" s="78">
        <f>Inputs!H661</f>
        <v>0.34459347000000001</v>
      </c>
      <c r="N662" s="78">
        <f>Inputs!I661</f>
        <v>0.68918692999999998</v>
      </c>
      <c r="O662" s="78">
        <f>Inputs!J661</f>
        <v>0.22972898</v>
      </c>
      <c r="P662" s="83">
        <f>Inputs!K661</f>
        <v>0.5</v>
      </c>
      <c r="Q662" s="83">
        <f t="shared" si="303"/>
        <v>7.7980506800000002</v>
      </c>
      <c r="R662" s="83"/>
      <c r="S662" s="82">
        <v>985</v>
      </c>
      <c r="T662" s="78">
        <f t="shared" si="305"/>
        <v>1.1384842720000001</v>
      </c>
      <c r="U662" s="78">
        <f t="shared" ref="U662:U725" si="306">($C$2*H649*$B$6)+($C$2*H649*$C$6)</f>
        <v>0.34639679400000006</v>
      </c>
      <c r="V662" s="78">
        <f t="shared" ref="V662:V725" si="307">($C$2*I649*$B$7)+($C$2*I649*$C$7)</f>
        <v>2.3287177799999999E-2</v>
      </c>
      <c r="W662" s="78">
        <f t="shared" ref="W662:W725" si="308">($C$2*J649*$B$8)+($C$2*J649*$C$8)+($C$2*J649*$D$8)</f>
        <v>1.0936876000000001E-5</v>
      </c>
      <c r="X662" s="78">
        <f t="shared" ref="X662:X725" si="309">($C$2*K649*$B$9)+($C$2*K649*$C$9)+($C$2*K649*$D$9)</f>
        <v>8.8215923000000002E-3</v>
      </c>
      <c r="Y662" s="78">
        <f t="shared" ref="Y662:Y725" si="310">($C$2*M649*$B$10)+($C$2*M649*$C$10)+($C$2*M649*$D$10)</f>
        <v>3.0630535000000002E-3</v>
      </c>
      <c r="Z662" s="78">
        <f t="shared" ref="Z662:Z725" si="311">($C$2*N649*$B$11)+($C$2*N649*$C$11)+($C$2*N649*$D$11)</f>
        <v>8.1681425000000002E-2</v>
      </c>
      <c r="AA662" s="78">
        <f t="shared" ref="AA662:AA725" si="312">($C$2*O649*$B$12)+($C$2*O649*$C$12)+($C$2*O649*$D$12)</f>
        <v>9.1891589999999995E-2</v>
      </c>
      <c r="AB662" s="78">
        <f t="shared" ref="AB662:AB725" si="313">($C$2*P649*$B$13)+($C$2*P649*$C$13)</f>
        <v>0.51000003400000005</v>
      </c>
      <c r="AC662" s="83">
        <f t="shared" ref="AC662:AC725" si="314">SUM(T662,U662,V662,W662,X662,Y662,Z662,AA662,AB662)</f>
        <v>2.2036368754760001</v>
      </c>
    </row>
    <row r="663" spans="6:29">
      <c r="F663" s="82">
        <v>999</v>
      </c>
      <c r="G663" s="78">
        <f>Inputs!C662</f>
        <v>7.7480180000000001</v>
      </c>
      <c r="H663" s="78">
        <f>Inputs!D662</f>
        <v>2.5788395</v>
      </c>
      <c r="I663" s="78">
        <f>Inputs!E662</f>
        <v>0.28174611999999999</v>
      </c>
      <c r="J663" s="78">
        <f>Inputs!F662</f>
        <v>0</v>
      </c>
      <c r="K663" s="78">
        <f>Inputs!G662</f>
        <v>0</v>
      </c>
      <c r="L663" s="78">
        <f t="shared" si="304"/>
        <v>0</v>
      </c>
      <c r="M663" s="78">
        <f>Inputs!H662</f>
        <v>0.34459347000000001</v>
      </c>
      <c r="N663" s="78">
        <f>Inputs!I662</f>
        <v>0.68918692999999998</v>
      </c>
      <c r="O663" s="78">
        <f>Inputs!J662</f>
        <v>0.22972898</v>
      </c>
      <c r="P663" s="83">
        <f>Inputs!K662</f>
        <v>0.5</v>
      </c>
      <c r="Q663" s="83">
        <f t="shared" si="303"/>
        <v>12.372112999999999</v>
      </c>
      <c r="R663" s="83"/>
      <c r="S663" s="82">
        <v>986</v>
      </c>
      <c r="T663" s="78">
        <f t="shared" si="305"/>
        <v>0.6669908160000001</v>
      </c>
      <c r="U663" s="78">
        <f t="shared" si="306"/>
        <v>7.3311493599999999E-2</v>
      </c>
      <c r="V663" s="78">
        <f t="shared" si="307"/>
        <v>0</v>
      </c>
      <c r="W663" s="78">
        <f t="shared" si="308"/>
        <v>0</v>
      </c>
      <c r="X663" s="78">
        <f t="shared" si="309"/>
        <v>0</v>
      </c>
      <c r="Y663" s="78">
        <f t="shared" si="310"/>
        <v>0</v>
      </c>
      <c r="Z663" s="78">
        <f t="shared" si="311"/>
        <v>0</v>
      </c>
      <c r="AA663" s="78">
        <f t="shared" si="312"/>
        <v>0.36756641999999995</v>
      </c>
      <c r="AB663" s="78">
        <f t="shared" si="313"/>
        <v>6.8000005099999993E-3</v>
      </c>
      <c r="AC663" s="83">
        <f t="shared" si="314"/>
        <v>1.11466873011</v>
      </c>
    </row>
    <row r="664" spans="6:29">
      <c r="F664" s="82">
        <v>1000</v>
      </c>
      <c r="G664" s="78">
        <f>Inputs!C663</f>
        <v>7.3958364000000003</v>
      </c>
      <c r="H664" s="78">
        <f>Inputs!D663</f>
        <v>5.4552373999999997</v>
      </c>
      <c r="I664" s="78">
        <f>Inputs!E663</f>
        <v>0.52827394000000005</v>
      </c>
      <c r="J664" s="78">
        <f>Inputs!F663</f>
        <v>0</v>
      </c>
      <c r="K664" s="78">
        <f>Inputs!G663</f>
        <v>0</v>
      </c>
      <c r="L664" s="78">
        <f t="shared" si="304"/>
        <v>0</v>
      </c>
      <c r="M664" s="78">
        <f>Inputs!H663</f>
        <v>0.34459347000000001</v>
      </c>
      <c r="N664" s="78">
        <f>Inputs!I663</f>
        <v>0.68918692999999998</v>
      </c>
      <c r="O664" s="78">
        <f>Inputs!J663</f>
        <v>0.22972898</v>
      </c>
      <c r="P664" s="83">
        <f>Inputs!K663</f>
        <v>0.5</v>
      </c>
      <c r="Q664" s="83">
        <f t="shared" si="303"/>
        <v>15.14285712</v>
      </c>
      <c r="R664" s="83"/>
      <c r="S664" s="82">
        <v>987</v>
      </c>
      <c r="T664" s="78">
        <f t="shared" si="305"/>
        <v>0.80038886399999998</v>
      </c>
      <c r="U664" s="78">
        <f t="shared" si="306"/>
        <v>9.1639349999999994E-2</v>
      </c>
      <c r="V664" s="78">
        <f t="shared" si="307"/>
        <v>1.1481872400000001E-2</v>
      </c>
      <c r="W664" s="78">
        <f t="shared" si="308"/>
        <v>0</v>
      </c>
      <c r="X664" s="78">
        <f t="shared" si="309"/>
        <v>0</v>
      </c>
      <c r="Y664" s="78">
        <f t="shared" si="310"/>
        <v>0</v>
      </c>
      <c r="Z664" s="78">
        <f t="shared" si="311"/>
        <v>0</v>
      </c>
      <c r="AA664" s="78">
        <f t="shared" si="312"/>
        <v>9.1891589999999995E-2</v>
      </c>
      <c r="AB664" s="78">
        <f t="shared" si="313"/>
        <v>0.51000003400000005</v>
      </c>
      <c r="AC664" s="83">
        <f t="shared" si="314"/>
        <v>1.5054017104000001</v>
      </c>
    </row>
    <row r="665" spans="6:29">
      <c r="F665" s="82">
        <v>1001</v>
      </c>
      <c r="G665" s="78">
        <f>Inputs!C664</f>
        <v>5.2827396000000002</v>
      </c>
      <c r="H665" s="78">
        <f>Inputs!D664</f>
        <v>4.2980650000000002</v>
      </c>
      <c r="I665" s="78">
        <f>Inputs!E664</f>
        <v>0.52827394000000005</v>
      </c>
      <c r="J665" s="78">
        <f>Inputs!F664</f>
        <v>0</v>
      </c>
      <c r="K665" s="78">
        <f>Inputs!G664</f>
        <v>0</v>
      </c>
      <c r="L665" s="78">
        <f t="shared" si="304"/>
        <v>0</v>
      </c>
      <c r="M665" s="78">
        <f>Inputs!H664</f>
        <v>0.34459347000000001</v>
      </c>
      <c r="N665" s="78">
        <f>Inputs!I664</f>
        <v>0.68918692999999998</v>
      </c>
      <c r="O665" s="78">
        <f>Inputs!J664</f>
        <v>0.22972898</v>
      </c>
      <c r="P665" s="83">
        <f>Inputs!K664</f>
        <v>0.5</v>
      </c>
      <c r="Q665" s="83">
        <f t="shared" si="303"/>
        <v>11.872587920000001</v>
      </c>
      <c r="R665" s="83"/>
      <c r="S665" s="82">
        <v>988</v>
      </c>
      <c r="T665" s="78">
        <f t="shared" si="305"/>
        <v>0.6669908160000001</v>
      </c>
      <c r="U665" s="78">
        <f t="shared" si="306"/>
        <v>7.3311493599999999E-2</v>
      </c>
      <c r="V665" s="78">
        <f t="shared" si="307"/>
        <v>0</v>
      </c>
      <c r="W665" s="78">
        <f t="shared" si="308"/>
        <v>0</v>
      </c>
      <c r="X665" s="78">
        <f t="shared" si="309"/>
        <v>0</v>
      </c>
      <c r="Y665" s="78">
        <f t="shared" si="310"/>
        <v>0</v>
      </c>
      <c r="Z665" s="78">
        <f t="shared" si="311"/>
        <v>0</v>
      </c>
      <c r="AA665" s="78">
        <f t="shared" si="312"/>
        <v>0.36756641999999995</v>
      </c>
      <c r="AB665" s="78">
        <f t="shared" si="313"/>
        <v>8.500000000000002E-2</v>
      </c>
      <c r="AC665" s="83">
        <f t="shared" si="314"/>
        <v>1.1928687296</v>
      </c>
    </row>
    <row r="666" spans="6:29">
      <c r="F666" s="82">
        <v>1002</v>
      </c>
      <c r="G666" s="78">
        <f>Inputs!C665</f>
        <v>0</v>
      </c>
      <c r="H666" s="78">
        <f>Inputs!D665</f>
        <v>0</v>
      </c>
      <c r="I666" s="78">
        <f>Inputs!E665</f>
        <v>3.4499523999999999</v>
      </c>
      <c r="J666" s="78">
        <f>Inputs!F665</f>
        <v>0</v>
      </c>
      <c r="K666" s="78">
        <f>Inputs!G665</f>
        <v>0</v>
      </c>
      <c r="L666" s="78">
        <f t="shared" si="304"/>
        <v>0</v>
      </c>
      <c r="M666" s="78">
        <f>Inputs!H665</f>
        <v>24.121544</v>
      </c>
      <c r="N666" s="78">
        <f>Inputs!I665</f>
        <v>0.68918692999999998</v>
      </c>
      <c r="O666" s="78">
        <f>Inputs!J665</f>
        <v>0.86148362999999994</v>
      </c>
      <c r="P666" s="83">
        <f>Inputs!K665</f>
        <v>3.0000002000000001</v>
      </c>
      <c r="Q666" s="83">
        <f t="shared" si="303"/>
        <v>32.122167159999996</v>
      </c>
      <c r="R666" s="83"/>
      <c r="S666" s="82">
        <v>989</v>
      </c>
      <c r="T666" s="78">
        <f t="shared" si="305"/>
        <v>0</v>
      </c>
      <c r="U666" s="78">
        <f t="shared" si="306"/>
        <v>0</v>
      </c>
      <c r="V666" s="78">
        <f t="shared" si="307"/>
        <v>0.18759115800000001</v>
      </c>
      <c r="W666" s="78">
        <f t="shared" si="308"/>
        <v>0</v>
      </c>
      <c r="X666" s="78">
        <f t="shared" si="309"/>
        <v>0</v>
      </c>
      <c r="Y666" s="78">
        <f t="shared" si="310"/>
        <v>0.45945793000000007</v>
      </c>
      <c r="Z666" s="78">
        <f t="shared" si="311"/>
        <v>8.0405135000000016E-2</v>
      </c>
      <c r="AA666" s="78">
        <f t="shared" si="312"/>
        <v>0</v>
      </c>
      <c r="AB666" s="78">
        <f t="shared" si="313"/>
        <v>0.51000003400000005</v>
      </c>
      <c r="AC666" s="83">
        <f t="shared" si="314"/>
        <v>1.237454257</v>
      </c>
    </row>
    <row r="667" spans="6:29">
      <c r="F667" s="82">
        <v>1003</v>
      </c>
      <c r="G667" s="78">
        <f>Inputs!C666</f>
        <v>3.1624563000000001</v>
      </c>
      <c r="H667" s="78">
        <f>Inputs!D666</f>
        <v>4.3124409999999997</v>
      </c>
      <c r="I667" s="78">
        <f>Inputs!E666</f>
        <v>1.1499841</v>
      </c>
      <c r="J667" s="78">
        <f>Inputs!F666</f>
        <v>0</v>
      </c>
      <c r="K667" s="78">
        <f>Inputs!G666</f>
        <v>0</v>
      </c>
      <c r="L667" s="78">
        <f t="shared" si="304"/>
        <v>0</v>
      </c>
      <c r="M667" s="78">
        <f>Inputs!H666</f>
        <v>0</v>
      </c>
      <c r="N667" s="78">
        <f>Inputs!I666</f>
        <v>1.8296638000000001</v>
      </c>
      <c r="O667" s="78">
        <f>Inputs!J666</f>
        <v>1.3722478</v>
      </c>
      <c r="P667" s="83">
        <f>Inputs!K666</f>
        <v>3.0000002000000001</v>
      </c>
      <c r="Q667" s="83">
        <f t="shared" si="303"/>
        <v>14.826793200000001</v>
      </c>
      <c r="R667" s="83"/>
      <c r="S667" s="82">
        <v>990</v>
      </c>
      <c r="T667" s="78">
        <f t="shared" si="305"/>
        <v>0.70149032000000011</v>
      </c>
      <c r="U667" s="78">
        <f t="shared" si="306"/>
        <v>1.142193008</v>
      </c>
      <c r="V667" s="78">
        <f t="shared" si="307"/>
        <v>0</v>
      </c>
      <c r="W667" s="78">
        <f t="shared" si="308"/>
        <v>0</v>
      </c>
      <c r="X667" s="78">
        <f t="shared" si="309"/>
        <v>0</v>
      </c>
      <c r="Y667" s="78">
        <f t="shared" si="310"/>
        <v>3.4459347000000006E-3</v>
      </c>
      <c r="Z667" s="78">
        <f t="shared" si="311"/>
        <v>5.7432240000000009E-2</v>
      </c>
      <c r="AA667" s="78">
        <f t="shared" si="312"/>
        <v>5.7432240000000009E-2</v>
      </c>
      <c r="AB667" s="78">
        <f t="shared" si="313"/>
        <v>8.500000000000002E-2</v>
      </c>
      <c r="AC667" s="83">
        <f t="shared" si="314"/>
        <v>2.0469937427000002</v>
      </c>
    </row>
    <row r="668" spans="6:29">
      <c r="F668" s="82">
        <v>1004</v>
      </c>
      <c r="G668" s="78">
        <f>Inputs!C667</f>
        <v>12.074833999999999</v>
      </c>
      <c r="H668" s="78">
        <f>Inputs!D667</f>
        <v>6.8999040000000003</v>
      </c>
      <c r="I668" s="78">
        <f>Inputs!E667</f>
        <v>0.57499206000000003</v>
      </c>
      <c r="J668" s="78">
        <f>Inputs!F667</f>
        <v>0</v>
      </c>
      <c r="K668" s="78">
        <f>Inputs!G667</f>
        <v>0</v>
      </c>
      <c r="L668" s="78">
        <f t="shared" si="304"/>
        <v>0</v>
      </c>
      <c r="M668" s="78">
        <f>Inputs!H667</f>
        <v>2.0420356000000002</v>
      </c>
      <c r="N668" s="78">
        <f>Inputs!I667</f>
        <v>5.4889913000000004</v>
      </c>
      <c r="O668" s="78">
        <f>Inputs!J667</f>
        <v>0.22972897</v>
      </c>
      <c r="P668" s="83">
        <f>Inputs!K667</f>
        <v>3.0000002000000001</v>
      </c>
      <c r="Q668" s="83">
        <f t="shared" si="303"/>
        <v>30.310486130000001</v>
      </c>
      <c r="R668" s="83"/>
      <c r="S668" s="82">
        <v>991</v>
      </c>
      <c r="T668" s="78">
        <f t="shared" si="305"/>
        <v>1.7396960000000004</v>
      </c>
      <c r="U668" s="78">
        <f t="shared" si="306"/>
        <v>2.1018407300000002</v>
      </c>
      <c r="V668" s="78">
        <f t="shared" si="307"/>
        <v>9.4701193199999992E-2</v>
      </c>
      <c r="W668" s="78">
        <f t="shared" si="308"/>
        <v>0</v>
      </c>
      <c r="X668" s="78">
        <f t="shared" si="309"/>
        <v>0</v>
      </c>
      <c r="Y668" s="78">
        <f t="shared" si="310"/>
        <v>4.5945795999999999E-3</v>
      </c>
      <c r="Z668" s="78">
        <f t="shared" si="311"/>
        <v>4.3074185000000001E-2</v>
      </c>
      <c r="AA668" s="78">
        <f t="shared" si="312"/>
        <v>5.7432240000000009E-2</v>
      </c>
      <c r="AB668" s="78">
        <f t="shared" si="313"/>
        <v>0.51000003400000005</v>
      </c>
      <c r="AC668" s="83">
        <f t="shared" si="314"/>
        <v>4.5513389618000009</v>
      </c>
    </row>
    <row r="669" spans="6:29">
      <c r="F669" s="82">
        <v>1005</v>
      </c>
      <c r="G669" s="78">
        <f>Inputs!C668</f>
        <v>16.099777</v>
      </c>
      <c r="H669" s="78">
        <f>Inputs!D668</f>
        <v>8.0498890000000003</v>
      </c>
      <c r="I669" s="78">
        <f>Inputs!E668</f>
        <v>0.57499206000000003</v>
      </c>
      <c r="J669" s="78">
        <f>Inputs!F668</f>
        <v>0</v>
      </c>
      <c r="K669" s="78">
        <f>Inputs!G668</f>
        <v>0</v>
      </c>
      <c r="L669" s="78">
        <f t="shared" si="304"/>
        <v>0</v>
      </c>
      <c r="M669" s="78">
        <f>Inputs!H668</f>
        <v>0.81681424000000002</v>
      </c>
      <c r="N669" s="78">
        <f>Inputs!I668</f>
        <v>5.4889913000000004</v>
      </c>
      <c r="O669" s="78">
        <f>Inputs!J668</f>
        <v>0.22972897</v>
      </c>
      <c r="P669" s="83">
        <f>Inputs!K668</f>
        <v>3.0000002000000001</v>
      </c>
      <c r="Q669" s="83">
        <f t="shared" si="303"/>
        <v>34.260192769999996</v>
      </c>
      <c r="R669" s="83"/>
      <c r="S669" s="82">
        <v>992</v>
      </c>
      <c r="T669" s="78">
        <f t="shared" si="305"/>
        <v>1.5783534400000001</v>
      </c>
      <c r="U669" s="78">
        <f t="shared" si="306"/>
        <v>1.8782400699999999</v>
      </c>
      <c r="V669" s="78">
        <f t="shared" si="307"/>
        <v>0.44983069200000003</v>
      </c>
      <c r="W669" s="78">
        <f t="shared" si="308"/>
        <v>0</v>
      </c>
      <c r="X669" s="78">
        <f t="shared" si="309"/>
        <v>0</v>
      </c>
      <c r="Y669" s="78">
        <f t="shared" si="310"/>
        <v>0.36756633999999999</v>
      </c>
      <c r="Z669" s="78">
        <f t="shared" si="311"/>
        <v>0.27567477000000001</v>
      </c>
      <c r="AA669" s="78">
        <f t="shared" si="312"/>
        <v>0.22053983000000005</v>
      </c>
      <c r="AB669" s="78">
        <f t="shared" si="313"/>
        <v>8.500000000000002E-2</v>
      </c>
      <c r="AC669" s="83">
        <f t="shared" si="314"/>
        <v>4.855205142</v>
      </c>
    </row>
    <row r="670" spans="6:29">
      <c r="F670" s="82">
        <v>1006</v>
      </c>
      <c r="G670" s="78">
        <f>Inputs!C669</f>
        <v>0</v>
      </c>
      <c r="H670" s="78">
        <f>Inputs!D669</f>
        <v>0</v>
      </c>
      <c r="I670" s="78">
        <f>Inputs!E669</f>
        <v>0</v>
      </c>
      <c r="J670" s="78">
        <f>Inputs!F669</f>
        <v>0</v>
      </c>
      <c r="K670" s="78">
        <f>Inputs!G669</f>
        <v>0</v>
      </c>
      <c r="L670" s="78">
        <f t="shared" si="304"/>
        <v>0</v>
      </c>
      <c r="M670" s="78">
        <f>Inputs!H669</f>
        <v>0</v>
      </c>
      <c r="N670" s="78">
        <f>Inputs!I669</f>
        <v>0</v>
      </c>
      <c r="O670" s="78">
        <f>Inputs!J669</f>
        <v>0</v>
      </c>
      <c r="P670" s="83">
        <f>Inputs!K669</f>
        <v>0</v>
      </c>
      <c r="Q670" s="83">
        <f t="shared" si="303"/>
        <v>0</v>
      </c>
      <c r="R670" s="83"/>
      <c r="S670" s="82">
        <v>993</v>
      </c>
      <c r="T670" s="78">
        <f t="shared" si="305"/>
        <v>0</v>
      </c>
      <c r="U670" s="78">
        <f t="shared" si="306"/>
        <v>0</v>
      </c>
      <c r="V670" s="78">
        <f t="shared" si="307"/>
        <v>0.18759115800000001</v>
      </c>
      <c r="W670" s="78">
        <f t="shared" si="308"/>
        <v>0</v>
      </c>
      <c r="X670" s="78">
        <f t="shared" si="309"/>
        <v>0</v>
      </c>
      <c r="Y670" s="78">
        <f t="shared" si="310"/>
        <v>2.7567477E-2</v>
      </c>
      <c r="Z670" s="78">
        <f t="shared" si="311"/>
        <v>4.0202567000000008E-2</v>
      </c>
      <c r="AA670" s="78">
        <f t="shared" si="312"/>
        <v>0</v>
      </c>
      <c r="AB670" s="78">
        <f t="shared" si="313"/>
        <v>0.51000003400000005</v>
      </c>
      <c r="AC670" s="83">
        <f t="shared" si="314"/>
        <v>0.76536123600000006</v>
      </c>
    </row>
    <row r="671" spans="6:29">
      <c r="F671" s="82">
        <v>1007</v>
      </c>
      <c r="G671" s="78">
        <f>Inputs!C670</f>
        <v>0</v>
      </c>
      <c r="H671" s="78">
        <f>Inputs!D670</f>
        <v>0</v>
      </c>
      <c r="I671" s="78">
        <f>Inputs!E670</f>
        <v>0</v>
      </c>
      <c r="J671" s="78">
        <f>Inputs!F670</f>
        <v>0</v>
      </c>
      <c r="K671" s="78">
        <f>Inputs!G670</f>
        <v>0</v>
      </c>
      <c r="L671" s="78">
        <f t="shared" si="304"/>
        <v>0</v>
      </c>
      <c r="M671" s="78">
        <f>Inputs!H670</f>
        <v>0</v>
      </c>
      <c r="N671" s="78">
        <f>Inputs!I670</f>
        <v>0</v>
      </c>
      <c r="O671" s="78">
        <f>Inputs!J670</f>
        <v>0</v>
      </c>
      <c r="P671" s="83">
        <f>Inputs!K670</f>
        <v>0</v>
      </c>
      <c r="Q671" s="83">
        <f t="shared" si="303"/>
        <v>0</v>
      </c>
      <c r="R671" s="83"/>
      <c r="S671" s="82">
        <v>994</v>
      </c>
      <c r="T671" s="78">
        <f t="shared" si="305"/>
        <v>0.56349220799999999</v>
      </c>
      <c r="U671" s="78">
        <f t="shared" si="306"/>
        <v>0.42716155000000006</v>
      </c>
      <c r="V671" s="78">
        <f t="shared" si="307"/>
        <v>0</v>
      </c>
      <c r="W671" s="78">
        <f t="shared" si="308"/>
        <v>0</v>
      </c>
      <c r="X671" s="78">
        <f t="shared" si="309"/>
        <v>0</v>
      </c>
      <c r="Y671" s="78">
        <f t="shared" si="310"/>
        <v>3.4459347000000006E-3</v>
      </c>
      <c r="Z671" s="78">
        <f t="shared" si="311"/>
        <v>3.4459346500000002E-2</v>
      </c>
      <c r="AA671" s="78">
        <f t="shared" si="312"/>
        <v>2.2972898000000005E-2</v>
      </c>
      <c r="AB671" s="78">
        <f t="shared" si="313"/>
        <v>8.500000000000002E-2</v>
      </c>
      <c r="AC671" s="83">
        <f t="shared" si="314"/>
        <v>1.1365319372</v>
      </c>
    </row>
    <row r="672" spans="6:29">
      <c r="F672" s="82">
        <v>1008</v>
      </c>
      <c r="G672" s="78">
        <f>Inputs!C671</f>
        <v>0</v>
      </c>
      <c r="H672" s="78">
        <f>Inputs!D671</f>
        <v>0</v>
      </c>
      <c r="I672" s="78">
        <f>Inputs!E671</f>
        <v>0</v>
      </c>
      <c r="J672" s="78">
        <f>Inputs!F671</f>
        <v>0</v>
      </c>
      <c r="K672" s="78">
        <f>Inputs!G671</f>
        <v>0</v>
      </c>
      <c r="L672" s="78">
        <f t="shared" si="304"/>
        <v>0</v>
      </c>
      <c r="M672" s="78">
        <f>Inputs!H671</f>
        <v>0</v>
      </c>
      <c r="N672" s="78">
        <f>Inputs!I671</f>
        <v>0</v>
      </c>
      <c r="O672" s="78">
        <f>Inputs!J671</f>
        <v>0</v>
      </c>
      <c r="P672" s="83">
        <f>Inputs!K671</f>
        <v>0</v>
      </c>
      <c r="Q672" s="83">
        <f t="shared" si="303"/>
        <v>0</v>
      </c>
      <c r="R672" s="83"/>
      <c r="S672" s="82">
        <v>995</v>
      </c>
      <c r="T672" s="78">
        <f t="shared" si="305"/>
        <v>1.2396828800000002</v>
      </c>
      <c r="U672" s="78">
        <f t="shared" si="306"/>
        <v>0.43840271500000011</v>
      </c>
      <c r="V672" s="78">
        <f t="shared" si="307"/>
        <v>5.0714301600000004E-2</v>
      </c>
      <c r="W672" s="78">
        <f t="shared" si="308"/>
        <v>0</v>
      </c>
      <c r="X672" s="78">
        <f t="shared" si="309"/>
        <v>0</v>
      </c>
      <c r="Y672" s="78">
        <f t="shared" si="310"/>
        <v>3.4459347000000006E-3</v>
      </c>
      <c r="Z672" s="78">
        <f t="shared" si="311"/>
        <v>3.4459346500000002E-2</v>
      </c>
      <c r="AA672" s="78">
        <f t="shared" si="312"/>
        <v>2.2972898000000005E-2</v>
      </c>
      <c r="AB672" s="78">
        <f t="shared" si="313"/>
        <v>8.500000000000002E-2</v>
      </c>
      <c r="AC672" s="83">
        <f t="shared" si="314"/>
        <v>1.8746780758000001</v>
      </c>
    </row>
    <row r="673" spans="6:29">
      <c r="F673" s="82">
        <v>1009</v>
      </c>
      <c r="G673" s="78">
        <f>Inputs!C672</f>
        <v>0</v>
      </c>
      <c r="H673" s="78">
        <f>Inputs!D672</f>
        <v>0</v>
      </c>
      <c r="I673" s="78">
        <f>Inputs!E672</f>
        <v>0</v>
      </c>
      <c r="J673" s="78">
        <f>Inputs!F672</f>
        <v>0</v>
      </c>
      <c r="K673" s="78">
        <f>Inputs!G672</f>
        <v>0</v>
      </c>
      <c r="L673" s="78">
        <f t="shared" si="304"/>
        <v>0</v>
      </c>
      <c r="M673" s="78">
        <f>Inputs!H672</f>
        <v>0</v>
      </c>
      <c r="N673" s="78">
        <f>Inputs!I672</f>
        <v>0</v>
      </c>
      <c r="O673" s="78">
        <f>Inputs!J672</f>
        <v>0</v>
      </c>
      <c r="P673" s="83">
        <f>Inputs!K672</f>
        <v>0</v>
      </c>
      <c r="Q673" s="83">
        <f t="shared" si="303"/>
        <v>0</v>
      </c>
      <c r="R673" s="83"/>
      <c r="S673" s="82">
        <v>996</v>
      </c>
      <c r="T673" s="78">
        <f t="shared" si="305"/>
        <v>1.1833338240000002</v>
      </c>
      <c r="U673" s="78">
        <f t="shared" si="306"/>
        <v>0.92739035800000014</v>
      </c>
      <c r="V673" s="78">
        <f t="shared" si="307"/>
        <v>9.5089309200000013E-2</v>
      </c>
      <c r="W673" s="78">
        <f t="shared" si="308"/>
        <v>0</v>
      </c>
      <c r="X673" s="78">
        <f t="shared" si="309"/>
        <v>0</v>
      </c>
      <c r="Y673" s="78">
        <f t="shared" si="310"/>
        <v>3.4459347000000006E-3</v>
      </c>
      <c r="Z673" s="78">
        <f t="shared" si="311"/>
        <v>3.4459346500000002E-2</v>
      </c>
      <c r="AA673" s="78">
        <f t="shared" si="312"/>
        <v>2.2972898000000005E-2</v>
      </c>
      <c r="AB673" s="78">
        <f t="shared" si="313"/>
        <v>8.500000000000002E-2</v>
      </c>
      <c r="AC673" s="83">
        <f t="shared" si="314"/>
        <v>2.3516916704000002</v>
      </c>
    </row>
    <row r="674" spans="6:29">
      <c r="F674" s="82">
        <v>1010</v>
      </c>
      <c r="G674" s="78">
        <f>Inputs!C673</f>
        <v>3.8811962999999998E-2</v>
      </c>
      <c r="H674" s="78">
        <f>Inputs!D673</f>
        <v>0</v>
      </c>
      <c r="I674" s="78">
        <f>Inputs!E673</f>
        <v>0</v>
      </c>
      <c r="J674" s="78">
        <f>Inputs!F673</f>
        <v>0</v>
      </c>
      <c r="K674" s="78">
        <f>Inputs!G673</f>
        <v>0</v>
      </c>
      <c r="L674" s="78">
        <f t="shared" si="304"/>
        <v>0</v>
      </c>
      <c r="M674" s="78">
        <f>Inputs!H673</f>
        <v>0</v>
      </c>
      <c r="N674" s="78">
        <f>Inputs!I673</f>
        <v>0</v>
      </c>
      <c r="O674" s="78">
        <f>Inputs!J673</f>
        <v>0</v>
      </c>
      <c r="P674" s="83">
        <f>Inputs!K673</f>
        <v>0</v>
      </c>
      <c r="Q674" s="83">
        <f t="shared" si="303"/>
        <v>3.8811962999999998E-2</v>
      </c>
      <c r="R674" s="83"/>
      <c r="S674" s="82">
        <v>997</v>
      </c>
      <c r="T674" s="78">
        <f t="shared" si="305"/>
        <v>0.84523833600000009</v>
      </c>
      <c r="U674" s="78">
        <f t="shared" si="306"/>
        <v>0.73067105000000021</v>
      </c>
      <c r="V674" s="78">
        <f t="shared" si="307"/>
        <v>9.5089309200000013E-2</v>
      </c>
      <c r="W674" s="78">
        <f t="shared" si="308"/>
        <v>0</v>
      </c>
      <c r="X674" s="78">
        <f t="shared" si="309"/>
        <v>0</v>
      </c>
      <c r="Y674" s="78">
        <f t="shared" si="310"/>
        <v>3.4459347000000006E-3</v>
      </c>
      <c r="Z674" s="78">
        <f t="shared" si="311"/>
        <v>3.4459346500000002E-2</v>
      </c>
      <c r="AA674" s="78">
        <f t="shared" si="312"/>
        <v>2.2972898000000005E-2</v>
      </c>
      <c r="AB674" s="78">
        <f t="shared" si="313"/>
        <v>8.500000000000002E-2</v>
      </c>
      <c r="AC674" s="83">
        <f t="shared" si="314"/>
        <v>1.8168768744000001</v>
      </c>
    </row>
    <row r="675" spans="6:29">
      <c r="F675" s="82">
        <v>1011</v>
      </c>
      <c r="G675" s="78">
        <f>Inputs!C674</f>
        <v>0</v>
      </c>
      <c r="H675" s="78">
        <f>Inputs!D674</f>
        <v>0</v>
      </c>
      <c r="I675" s="78">
        <f>Inputs!E674</f>
        <v>0</v>
      </c>
      <c r="J675" s="78">
        <f>Inputs!F674</f>
        <v>0</v>
      </c>
      <c r="K675" s="78">
        <f>Inputs!G674</f>
        <v>0</v>
      </c>
      <c r="L675" s="78">
        <f t="shared" si="304"/>
        <v>0</v>
      </c>
      <c r="M675" s="78">
        <f>Inputs!H674</f>
        <v>0</v>
      </c>
      <c r="N675" s="78">
        <f>Inputs!I674</f>
        <v>0</v>
      </c>
      <c r="O675" s="78">
        <f>Inputs!J674</f>
        <v>0</v>
      </c>
      <c r="P675" s="83">
        <f>Inputs!K674</f>
        <v>0</v>
      </c>
      <c r="Q675" s="83">
        <f t="shared" si="303"/>
        <v>0</v>
      </c>
      <c r="R675" s="83"/>
      <c r="S675" s="82">
        <v>998</v>
      </c>
      <c r="T675" s="78">
        <f t="shared" si="305"/>
        <v>0.56349220799999999</v>
      </c>
      <c r="U675" s="78">
        <f t="shared" si="306"/>
        <v>0.42716155000000006</v>
      </c>
      <c r="V675" s="78">
        <f t="shared" si="307"/>
        <v>0</v>
      </c>
      <c r="W675" s="78">
        <f t="shared" si="308"/>
        <v>0</v>
      </c>
      <c r="X675" s="78">
        <f t="shared" si="309"/>
        <v>0</v>
      </c>
      <c r="Y675" s="78">
        <f t="shared" si="310"/>
        <v>3.4459347000000006E-3</v>
      </c>
      <c r="Z675" s="78">
        <f t="shared" si="311"/>
        <v>3.4459346500000002E-2</v>
      </c>
      <c r="AA675" s="78">
        <f t="shared" si="312"/>
        <v>2.2972898000000005E-2</v>
      </c>
      <c r="AB675" s="78">
        <f t="shared" si="313"/>
        <v>8.500000000000002E-2</v>
      </c>
      <c r="AC675" s="83">
        <f t="shared" si="314"/>
        <v>1.1365319372</v>
      </c>
    </row>
    <row r="676" spans="6:29">
      <c r="F676" s="82">
        <v>1012</v>
      </c>
      <c r="G676" s="78">
        <f>Inputs!C675</f>
        <v>0</v>
      </c>
      <c r="H676" s="78">
        <f>Inputs!D675</f>
        <v>0</v>
      </c>
      <c r="I676" s="78">
        <f>Inputs!E675</f>
        <v>0</v>
      </c>
      <c r="J676" s="78">
        <f>Inputs!F675</f>
        <v>0</v>
      </c>
      <c r="K676" s="78">
        <f>Inputs!G675</f>
        <v>0</v>
      </c>
      <c r="L676" s="78">
        <f t="shared" si="304"/>
        <v>0</v>
      </c>
      <c r="M676" s="78">
        <f>Inputs!H675</f>
        <v>0</v>
      </c>
      <c r="N676" s="78">
        <f>Inputs!I675</f>
        <v>0</v>
      </c>
      <c r="O676" s="78">
        <f>Inputs!J675</f>
        <v>0</v>
      </c>
      <c r="P676" s="83">
        <f>Inputs!K675</f>
        <v>0</v>
      </c>
      <c r="Q676" s="83">
        <f t="shared" si="303"/>
        <v>0</v>
      </c>
      <c r="R676" s="83"/>
      <c r="S676" s="82">
        <v>999</v>
      </c>
      <c r="T676" s="78">
        <f t="shared" si="305"/>
        <v>1.2396828800000002</v>
      </c>
      <c r="U676" s="78">
        <f t="shared" si="306"/>
        <v>0.43840271500000011</v>
      </c>
      <c r="V676" s="78">
        <f t="shared" si="307"/>
        <v>5.0714301600000004E-2</v>
      </c>
      <c r="W676" s="78">
        <f t="shared" si="308"/>
        <v>0</v>
      </c>
      <c r="X676" s="78">
        <f t="shared" si="309"/>
        <v>0</v>
      </c>
      <c r="Y676" s="78">
        <f t="shared" si="310"/>
        <v>3.4459347000000006E-3</v>
      </c>
      <c r="Z676" s="78">
        <f t="shared" si="311"/>
        <v>3.4459346500000002E-2</v>
      </c>
      <c r="AA676" s="78">
        <f t="shared" si="312"/>
        <v>2.2972898000000005E-2</v>
      </c>
      <c r="AB676" s="78">
        <f t="shared" si="313"/>
        <v>8.500000000000002E-2</v>
      </c>
      <c r="AC676" s="83">
        <f t="shared" si="314"/>
        <v>1.8746780758000001</v>
      </c>
    </row>
    <row r="677" spans="6:29">
      <c r="F677" s="82">
        <v>1013</v>
      </c>
      <c r="G677" s="78">
        <f>Inputs!C676</f>
        <v>0</v>
      </c>
      <c r="H677" s="78">
        <f>Inputs!D676</f>
        <v>0</v>
      </c>
      <c r="I677" s="78">
        <f>Inputs!E676</f>
        <v>0</v>
      </c>
      <c r="J677" s="78">
        <f>Inputs!F676</f>
        <v>0</v>
      </c>
      <c r="K677" s="78">
        <f>Inputs!G676</f>
        <v>0</v>
      </c>
      <c r="L677" s="78">
        <f t="shared" si="304"/>
        <v>0</v>
      </c>
      <c r="M677" s="78">
        <f>Inputs!H676</f>
        <v>0</v>
      </c>
      <c r="N677" s="78">
        <f>Inputs!I676</f>
        <v>0</v>
      </c>
      <c r="O677" s="78">
        <f>Inputs!J676</f>
        <v>0</v>
      </c>
      <c r="P677" s="83">
        <f>Inputs!K676</f>
        <v>0</v>
      </c>
      <c r="Q677" s="83">
        <f t="shared" si="303"/>
        <v>0</v>
      </c>
      <c r="R677" s="83"/>
      <c r="S677" s="82">
        <v>1000</v>
      </c>
      <c r="T677" s="78">
        <f t="shared" si="305"/>
        <v>1.1833338240000002</v>
      </c>
      <c r="U677" s="78">
        <f t="shared" si="306"/>
        <v>0.92739035800000014</v>
      </c>
      <c r="V677" s="78">
        <f t="shared" si="307"/>
        <v>9.5089309200000013E-2</v>
      </c>
      <c r="W677" s="78">
        <f t="shared" si="308"/>
        <v>0</v>
      </c>
      <c r="X677" s="78">
        <f t="shared" si="309"/>
        <v>0</v>
      </c>
      <c r="Y677" s="78">
        <f t="shared" si="310"/>
        <v>3.4459347000000006E-3</v>
      </c>
      <c r="Z677" s="78">
        <f t="shared" si="311"/>
        <v>3.4459346500000002E-2</v>
      </c>
      <c r="AA677" s="78">
        <f t="shared" si="312"/>
        <v>2.2972898000000005E-2</v>
      </c>
      <c r="AB677" s="78">
        <f t="shared" si="313"/>
        <v>8.500000000000002E-2</v>
      </c>
      <c r="AC677" s="83">
        <f t="shared" si="314"/>
        <v>2.3516916704000002</v>
      </c>
    </row>
    <row r="678" spans="6:29">
      <c r="F678" s="82">
        <v>1014</v>
      </c>
      <c r="G678" s="78">
        <f>Inputs!C677</f>
        <v>0</v>
      </c>
      <c r="H678" s="78">
        <f>Inputs!D677</f>
        <v>0</v>
      </c>
      <c r="I678" s="78">
        <f>Inputs!E677</f>
        <v>0</v>
      </c>
      <c r="J678" s="78">
        <f>Inputs!F677</f>
        <v>0</v>
      </c>
      <c r="K678" s="78">
        <f>Inputs!G677</f>
        <v>0</v>
      </c>
      <c r="L678" s="78">
        <f t="shared" si="304"/>
        <v>0</v>
      </c>
      <c r="M678" s="78">
        <f>Inputs!H677</f>
        <v>0</v>
      </c>
      <c r="N678" s="78">
        <f>Inputs!I677</f>
        <v>0</v>
      </c>
      <c r="O678" s="78">
        <f>Inputs!J677</f>
        <v>0</v>
      </c>
      <c r="P678" s="83">
        <f>Inputs!K677</f>
        <v>0</v>
      </c>
      <c r="Q678" s="83">
        <f t="shared" si="303"/>
        <v>0</v>
      </c>
      <c r="R678" s="83"/>
      <c r="S678" s="82">
        <v>1001</v>
      </c>
      <c r="T678" s="78">
        <f t="shared" si="305"/>
        <v>0.84523833600000009</v>
      </c>
      <c r="U678" s="78">
        <f t="shared" si="306"/>
        <v>0.73067105000000021</v>
      </c>
      <c r="V678" s="78">
        <f t="shared" si="307"/>
        <v>9.5089309200000013E-2</v>
      </c>
      <c r="W678" s="78">
        <f t="shared" si="308"/>
        <v>0</v>
      </c>
      <c r="X678" s="78">
        <f t="shared" si="309"/>
        <v>0</v>
      </c>
      <c r="Y678" s="78">
        <f t="shared" si="310"/>
        <v>3.4459347000000006E-3</v>
      </c>
      <c r="Z678" s="78">
        <f t="shared" si="311"/>
        <v>3.4459346500000002E-2</v>
      </c>
      <c r="AA678" s="78">
        <f t="shared" si="312"/>
        <v>2.2972898000000005E-2</v>
      </c>
      <c r="AB678" s="78">
        <f t="shared" si="313"/>
        <v>8.500000000000002E-2</v>
      </c>
      <c r="AC678" s="83">
        <f t="shared" si="314"/>
        <v>1.8168768744000001</v>
      </c>
    </row>
    <row r="679" spans="6:29">
      <c r="F679" s="82">
        <v>1015</v>
      </c>
      <c r="G679" s="78">
        <f>Inputs!C678</f>
        <v>2.4839655999999999</v>
      </c>
      <c r="H679" s="78">
        <f>Inputs!D678</f>
        <v>0</v>
      </c>
      <c r="I679" s="78">
        <f>Inputs!E678</f>
        <v>1.1967022</v>
      </c>
      <c r="J679" s="78">
        <f>Inputs!F678</f>
        <v>0</v>
      </c>
      <c r="K679" s="78">
        <f>Inputs!G678</f>
        <v>0</v>
      </c>
      <c r="L679" s="78">
        <f t="shared" si="304"/>
        <v>0</v>
      </c>
      <c r="M679" s="78">
        <f>Inputs!H678</f>
        <v>0.12507467999999999</v>
      </c>
      <c r="N679" s="78">
        <f>Inputs!I678</f>
        <v>0.20384619000000001</v>
      </c>
      <c r="O679" s="78">
        <f>Inputs!J678</f>
        <v>0</v>
      </c>
      <c r="P679" s="83">
        <f>Inputs!K678</f>
        <v>0</v>
      </c>
      <c r="Q679" s="83">
        <f t="shared" si="303"/>
        <v>4.0095886700000003</v>
      </c>
      <c r="R679" s="83"/>
      <c r="S679" s="82">
        <v>1002</v>
      </c>
      <c r="T679" s="78">
        <f t="shared" si="305"/>
        <v>0</v>
      </c>
      <c r="U679" s="78">
        <f t="shared" si="306"/>
        <v>0</v>
      </c>
      <c r="V679" s="78">
        <f t="shared" si="307"/>
        <v>0.62099143200000007</v>
      </c>
      <c r="W679" s="78">
        <f t="shared" si="308"/>
        <v>0</v>
      </c>
      <c r="X679" s="78">
        <f t="shared" si="309"/>
        <v>0</v>
      </c>
      <c r="Y679" s="78">
        <f t="shared" si="310"/>
        <v>0.24121544000000006</v>
      </c>
      <c r="Z679" s="78">
        <f t="shared" si="311"/>
        <v>3.4459346500000002E-2</v>
      </c>
      <c r="AA679" s="78">
        <f t="shared" si="312"/>
        <v>8.6148363000000006E-2</v>
      </c>
      <c r="AB679" s="78">
        <f t="shared" si="313"/>
        <v>0.51000003400000005</v>
      </c>
      <c r="AC679" s="83">
        <f t="shared" si="314"/>
        <v>1.4928146155000004</v>
      </c>
    </row>
    <row r="680" spans="6:29">
      <c r="F680" s="82">
        <v>1016</v>
      </c>
      <c r="G680" s="78">
        <f>Inputs!C679</f>
        <v>2.5012154999999998</v>
      </c>
      <c r="H680" s="78">
        <f>Inputs!D679</f>
        <v>0</v>
      </c>
      <c r="I680" s="78">
        <f>Inputs!E679</f>
        <v>1.9837226999999999</v>
      </c>
      <c r="J680" s="78">
        <f>Inputs!F679</f>
        <v>0</v>
      </c>
      <c r="K680" s="78">
        <f>Inputs!G679</f>
        <v>0</v>
      </c>
      <c r="L680" s="78">
        <f t="shared" si="304"/>
        <v>0</v>
      </c>
      <c r="M680" s="78">
        <f>Inputs!H679</f>
        <v>0</v>
      </c>
      <c r="N680" s="78">
        <f>Inputs!I679</f>
        <v>0.10005973999999999</v>
      </c>
      <c r="O680" s="78">
        <f>Inputs!J679</f>
        <v>0.1853147</v>
      </c>
      <c r="P680" s="83">
        <f>Inputs!K679</f>
        <v>0</v>
      </c>
      <c r="Q680" s="83">
        <f t="shared" si="303"/>
        <v>4.7703126400000002</v>
      </c>
      <c r="R680" s="83"/>
      <c r="S680" s="82">
        <v>1003</v>
      </c>
      <c r="T680" s="78">
        <f t="shared" si="305"/>
        <v>0.50599300800000013</v>
      </c>
      <c r="U680" s="78">
        <f t="shared" si="306"/>
        <v>0.73311497000000003</v>
      </c>
      <c r="V680" s="78">
        <f t="shared" si="307"/>
        <v>0.206997138</v>
      </c>
      <c r="W680" s="78">
        <f t="shared" si="308"/>
        <v>0</v>
      </c>
      <c r="X680" s="78">
        <f t="shared" si="309"/>
        <v>0</v>
      </c>
      <c r="Y680" s="78">
        <f t="shared" si="310"/>
        <v>0</v>
      </c>
      <c r="Z680" s="78">
        <f t="shared" si="311"/>
        <v>9.1483189999999992E-2</v>
      </c>
      <c r="AA680" s="78">
        <f t="shared" si="312"/>
        <v>0.13722478000000005</v>
      </c>
      <c r="AB680" s="78">
        <f t="shared" si="313"/>
        <v>0.51000003400000005</v>
      </c>
      <c r="AC680" s="83">
        <f t="shared" si="314"/>
        <v>2.1848131200000003</v>
      </c>
    </row>
    <row r="681" spans="6:29">
      <c r="F681" s="82">
        <v>1017</v>
      </c>
      <c r="G681" s="78">
        <f>Inputs!C680</f>
        <v>3.493077</v>
      </c>
      <c r="H681" s="78">
        <f>Inputs!D680</f>
        <v>0</v>
      </c>
      <c r="I681" s="78">
        <f>Inputs!E680</f>
        <v>1.5093540999999999</v>
      </c>
      <c r="J681" s="78">
        <f>Inputs!F680</f>
        <v>0</v>
      </c>
      <c r="K681" s="78">
        <f>Inputs!G680</f>
        <v>0</v>
      </c>
      <c r="L681" s="78">
        <f t="shared" si="304"/>
        <v>0</v>
      </c>
      <c r="M681" s="78">
        <f>Inputs!H680</f>
        <v>0</v>
      </c>
      <c r="N681" s="78">
        <f>Inputs!I680</f>
        <v>0.10005973999999999</v>
      </c>
      <c r="O681" s="78">
        <f>Inputs!J680</f>
        <v>0.1853147</v>
      </c>
      <c r="P681" s="83">
        <f>Inputs!K680</f>
        <v>0</v>
      </c>
      <c r="Q681" s="83">
        <f t="shared" si="303"/>
        <v>5.2878055399999999</v>
      </c>
      <c r="R681" s="83"/>
      <c r="S681" s="82">
        <v>1004</v>
      </c>
      <c r="T681" s="78">
        <f t="shared" si="305"/>
        <v>1.9319734400000002</v>
      </c>
      <c r="U681" s="78">
        <f t="shared" si="306"/>
        <v>1.1729836800000002</v>
      </c>
      <c r="V681" s="78">
        <f t="shared" si="307"/>
        <v>0.10349857080000001</v>
      </c>
      <c r="W681" s="78">
        <f t="shared" si="308"/>
        <v>0</v>
      </c>
      <c r="X681" s="78">
        <f t="shared" si="309"/>
        <v>0</v>
      </c>
      <c r="Y681" s="78">
        <f t="shared" si="310"/>
        <v>2.0420356000000004E-2</v>
      </c>
      <c r="Z681" s="78">
        <f t="shared" si="311"/>
        <v>0.27444956500000001</v>
      </c>
      <c r="AA681" s="78">
        <f t="shared" si="312"/>
        <v>2.2972897000000006E-2</v>
      </c>
      <c r="AB681" s="78">
        <f t="shared" si="313"/>
        <v>0.51000003400000005</v>
      </c>
      <c r="AC681" s="83">
        <f t="shared" si="314"/>
        <v>4.0362985428</v>
      </c>
    </row>
    <row r="682" spans="6:29">
      <c r="F682" s="82">
        <v>1018</v>
      </c>
      <c r="G682" s="78">
        <f>Inputs!C681</f>
        <v>5.8217945000000002</v>
      </c>
      <c r="H682" s="78">
        <f>Inputs!D681</f>
        <v>0</v>
      </c>
      <c r="I682" s="78">
        <f>Inputs!E681</f>
        <v>2.4580913</v>
      </c>
      <c r="J682" s="78">
        <f>Inputs!F681</f>
        <v>0</v>
      </c>
      <c r="K682" s="78">
        <f>Inputs!G681</f>
        <v>0</v>
      </c>
      <c r="L682" s="78">
        <f t="shared" si="304"/>
        <v>0</v>
      </c>
      <c r="M682" s="78">
        <f>Inputs!H681</f>
        <v>0</v>
      </c>
      <c r="N682" s="78">
        <f>Inputs!I681</f>
        <v>0</v>
      </c>
      <c r="O682" s="78">
        <f>Inputs!J681</f>
        <v>0</v>
      </c>
      <c r="P682" s="83">
        <f>Inputs!K681</f>
        <v>0</v>
      </c>
      <c r="Q682" s="83">
        <f t="shared" si="303"/>
        <v>8.2798858000000006</v>
      </c>
      <c r="R682" s="83"/>
      <c r="S682" s="82">
        <v>1005</v>
      </c>
      <c r="T682" s="78">
        <f t="shared" si="305"/>
        <v>2.5759643199999998</v>
      </c>
      <c r="U682" s="78">
        <f t="shared" si="306"/>
        <v>1.3684811300000004</v>
      </c>
      <c r="V682" s="78">
        <f t="shared" si="307"/>
        <v>0.10349857080000001</v>
      </c>
      <c r="W682" s="78">
        <f t="shared" si="308"/>
        <v>0</v>
      </c>
      <c r="X682" s="78">
        <f t="shared" si="309"/>
        <v>0</v>
      </c>
      <c r="Y682" s="78">
        <f t="shared" si="310"/>
        <v>8.1681423999999999E-3</v>
      </c>
      <c r="Z682" s="78">
        <f t="shared" si="311"/>
        <v>0.27444956500000001</v>
      </c>
      <c r="AA682" s="78">
        <f t="shared" si="312"/>
        <v>2.2972897000000006E-2</v>
      </c>
      <c r="AB682" s="78">
        <f t="shared" si="313"/>
        <v>0.51000003400000005</v>
      </c>
      <c r="AC682" s="83">
        <f t="shared" si="314"/>
        <v>4.8635346591999999</v>
      </c>
    </row>
    <row r="683" spans="6:29">
      <c r="F683" s="82">
        <v>1019</v>
      </c>
      <c r="G683" s="78">
        <f>Inputs!C682</f>
        <v>4.5280623000000002</v>
      </c>
      <c r="H683" s="78">
        <f>Inputs!D682</f>
        <v>0</v>
      </c>
      <c r="I683" s="78">
        <f>Inputs!E682</f>
        <v>2.4580913</v>
      </c>
      <c r="J683" s="78">
        <f>Inputs!F682</f>
        <v>0</v>
      </c>
      <c r="K683" s="78">
        <f>Inputs!G682</f>
        <v>0</v>
      </c>
      <c r="L683" s="78">
        <f t="shared" si="304"/>
        <v>0</v>
      </c>
      <c r="M683" s="78">
        <f>Inputs!H682</f>
        <v>0</v>
      </c>
      <c r="N683" s="78">
        <f>Inputs!I682</f>
        <v>0</v>
      </c>
      <c r="O683" s="78">
        <f>Inputs!J682</f>
        <v>0</v>
      </c>
      <c r="P683" s="83">
        <f>Inputs!K682</f>
        <v>0</v>
      </c>
      <c r="Q683" s="83">
        <f t="shared" si="303"/>
        <v>6.9861535999999997</v>
      </c>
      <c r="R683" s="83"/>
      <c r="S683" s="82">
        <v>1006</v>
      </c>
      <c r="T683" s="78">
        <f t="shared" si="305"/>
        <v>0</v>
      </c>
      <c r="U683" s="78">
        <f t="shared" si="306"/>
        <v>0</v>
      </c>
      <c r="V683" s="78">
        <f t="shared" si="307"/>
        <v>0</v>
      </c>
      <c r="W683" s="78">
        <f t="shared" si="308"/>
        <v>0</v>
      </c>
      <c r="X683" s="78">
        <f t="shared" si="309"/>
        <v>0</v>
      </c>
      <c r="Y683" s="78">
        <f t="shared" si="310"/>
        <v>0</v>
      </c>
      <c r="Z683" s="78">
        <f t="shared" si="311"/>
        <v>0</v>
      </c>
      <c r="AA683" s="78">
        <f t="shared" si="312"/>
        <v>0</v>
      </c>
      <c r="AB683" s="78">
        <f t="shared" si="313"/>
        <v>0</v>
      </c>
      <c r="AC683" s="83">
        <f t="shared" si="314"/>
        <v>0</v>
      </c>
    </row>
    <row r="684" spans="6:29">
      <c r="F684" s="82">
        <v>1020</v>
      </c>
      <c r="G684" s="78">
        <f>Inputs!C683</f>
        <v>4.5280623000000002</v>
      </c>
      <c r="H684" s="78">
        <f>Inputs!D683</f>
        <v>0</v>
      </c>
      <c r="I684" s="78">
        <f>Inputs!E683</f>
        <v>2.4580913</v>
      </c>
      <c r="J684" s="78">
        <f>Inputs!F683</f>
        <v>0</v>
      </c>
      <c r="K684" s="78">
        <f>Inputs!G683</f>
        <v>0</v>
      </c>
      <c r="L684" s="78">
        <f t="shared" si="304"/>
        <v>0</v>
      </c>
      <c r="M684" s="78">
        <f>Inputs!H683</f>
        <v>0</v>
      </c>
      <c r="N684" s="78">
        <f>Inputs!I683</f>
        <v>0</v>
      </c>
      <c r="O684" s="78">
        <f>Inputs!J683</f>
        <v>0</v>
      </c>
      <c r="P684" s="83">
        <f>Inputs!K683</f>
        <v>0</v>
      </c>
      <c r="Q684" s="83">
        <f t="shared" si="303"/>
        <v>6.9861535999999997</v>
      </c>
      <c r="R684" s="83"/>
      <c r="S684" s="82">
        <v>1007</v>
      </c>
      <c r="T684" s="78">
        <f t="shared" si="305"/>
        <v>0</v>
      </c>
      <c r="U684" s="78">
        <f t="shared" si="306"/>
        <v>0</v>
      </c>
      <c r="V684" s="78">
        <f t="shared" si="307"/>
        <v>0</v>
      </c>
      <c r="W684" s="78">
        <f t="shared" si="308"/>
        <v>0</v>
      </c>
      <c r="X684" s="78">
        <f t="shared" si="309"/>
        <v>0</v>
      </c>
      <c r="Y684" s="78">
        <f t="shared" si="310"/>
        <v>0</v>
      </c>
      <c r="Z684" s="78">
        <f t="shared" si="311"/>
        <v>0</v>
      </c>
      <c r="AA684" s="78">
        <f t="shared" si="312"/>
        <v>0</v>
      </c>
      <c r="AB684" s="78">
        <f t="shared" si="313"/>
        <v>0</v>
      </c>
      <c r="AC684" s="83">
        <f t="shared" si="314"/>
        <v>0</v>
      </c>
    </row>
    <row r="685" spans="6:29">
      <c r="F685" s="82">
        <v>1021</v>
      </c>
      <c r="G685" s="78">
        <f>Inputs!C684</f>
        <v>5.8217945000000002</v>
      </c>
      <c r="H685" s="78">
        <f>Inputs!D684</f>
        <v>0</v>
      </c>
      <c r="I685" s="78">
        <f>Inputs!E684</f>
        <v>3.1049573000000001</v>
      </c>
      <c r="J685" s="78">
        <f>Inputs!F684</f>
        <v>0</v>
      </c>
      <c r="K685" s="78">
        <f>Inputs!G684</f>
        <v>0</v>
      </c>
      <c r="L685" s="78">
        <f t="shared" si="304"/>
        <v>0</v>
      </c>
      <c r="M685" s="78">
        <f>Inputs!H684</f>
        <v>0</v>
      </c>
      <c r="N685" s="78">
        <f>Inputs!I684</f>
        <v>0</v>
      </c>
      <c r="O685" s="78">
        <f>Inputs!J684</f>
        <v>0</v>
      </c>
      <c r="P685" s="83">
        <f>Inputs!K684</f>
        <v>0</v>
      </c>
      <c r="Q685" s="83">
        <f t="shared" si="303"/>
        <v>8.9267517999999999</v>
      </c>
      <c r="R685" s="83"/>
      <c r="S685" s="82">
        <v>1008</v>
      </c>
      <c r="T685" s="78">
        <f t="shared" si="305"/>
        <v>0</v>
      </c>
      <c r="U685" s="78">
        <f t="shared" si="306"/>
        <v>0</v>
      </c>
      <c r="V685" s="78">
        <f t="shared" si="307"/>
        <v>0</v>
      </c>
      <c r="W685" s="78">
        <f t="shared" si="308"/>
        <v>0</v>
      </c>
      <c r="X685" s="78">
        <f t="shared" si="309"/>
        <v>0</v>
      </c>
      <c r="Y685" s="78">
        <f t="shared" si="310"/>
        <v>0</v>
      </c>
      <c r="Z685" s="78">
        <f t="shared" si="311"/>
        <v>0</v>
      </c>
      <c r="AA685" s="78">
        <f t="shared" si="312"/>
        <v>0</v>
      </c>
      <c r="AB685" s="78">
        <f t="shared" si="313"/>
        <v>0</v>
      </c>
      <c r="AC685" s="83">
        <f t="shared" si="314"/>
        <v>0</v>
      </c>
    </row>
    <row r="686" spans="6:29">
      <c r="F686" s="82">
        <v>1022</v>
      </c>
      <c r="G686" s="78">
        <f>Inputs!C685</f>
        <v>5.0965210000000001</v>
      </c>
      <c r="H686" s="78">
        <f>Inputs!D685</f>
        <v>1.5230755</v>
      </c>
      <c r="I686" s="78">
        <f>Inputs!E685</f>
        <v>0.45015993999999998</v>
      </c>
      <c r="J686" s="78">
        <f>Inputs!F685</f>
        <v>0</v>
      </c>
      <c r="K686" s="78">
        <f>Inputs!G685</f>
        <v>0</v>
      </c>
      <c r="L686" s="78">
        <f t="shared" si="304"/>
        <v>0</v>
      </c>
      <c r="M686" s="78">
        <f>Inputs!H685</f>
        <v>0</v>
      </c>
      <c r="N686" s="78">
        <f>Inputs!I685</f>
        <v>0</v>
      </c>
      <c r="O686" s="78">
        <f>Inputs!J685</f>
        <v>0</v>
      </c>
      <c r="P686" s="83">
        <f>Inputs!K685</f>
        <v>0</v>
      </c>
      <c r="Q686" s="83">
        <f t="shared" si="303"/>
        <v>7.0697564399999999</v>
      </c>
      <c r="R686" s="83"/>
      <c r="S686" s="82">
        <v>1009</v>
      </c>
      <c r="T686" s="78">
        <f t="shared" si="305"/>
        <v>0</v>
      </c>
      <c r="U686" s="78">
        <f t="shared" si="306"/>
        <v>0</v>
      </c>
      <c r="V686" s="78">
        <f t="shared" si="307"/>
        <v>0</v>
      </c>
      <c r="W686" s="78">
        <f t="shared" si="308"/>
        <v>0</v>
      </c>
      <c r="X686" s="78">
        <f t="shared" si="309"/>
        <v>0</v>
      </c>
      <c r="Y686" s="78">
        <f t="shared" si="310"/>
        <v>0</v>
      </c>
      <c r="Z686" s="78">
        <f t="shared" si="311"/>
        <v>0</v>
      </c>
      <c r="AA686" s="78">
        <f t="shared" si="312"/>
        <v>0</v>
      </c>
      <c r="AB686" s="78">
        <f t="shared" si="313"/>
        <v>0</v>
      </c>
      <c r="AC686" s="83">
        <f t="shared" si="314"/>
        <v>0</v>
      </c>
    </row>
    <row r="687" spans="6:29">
      <c r="F687" s="82">
        <v>1023</v>
      </c>
      <c r="G687" s="78">
        <f>Inputs!C686</f>
        <v>4.9005010000000002</v>
      </c>
      <c r="H687" s="78">
        <f>Inputs!D686</f>
        <v>3.0461510000000001</v>
      </c>
      <c r="I687" s="78">
        <f>Inputs!E686</f>
        <v>0.80028429999999995</v>
      </c>
      <c r="J687" s="78">
        <f>Inputs!F686</f>
        <v>0</v>
      </c>
      <c r="K687" s="78">
        <f>Inputs!G686</f>
        <v>0</v>
      </c>
      <c r="L687" s="78">
        <f t="shared" si="304"/>
        <v>0</v>
      </c>
      <c r="M687" s="78">
        <f>Inputs!H686</f>
        <v>0</v>
      </c>
      <c r="N687" s="78">
        <f>Inputs!I686</f>
        <v>0</v>
      </c>
      <c r="O687" s="78">
        <f>Inputs!J686</f>
        <v>0</v>
      </c>
      <c r="P687" s="83">
        <f>Inputs!K686</f>
        <v>0</v>
      </c>
      <c r="Q687" s="83">
        <f t="shared" si="303"/>
        <v>8.7469362999999998</v>
      </c>
      <c r="R687" s="83"/>
      <c r="S687" s="82">
        <v>1010</v>
      </c>
      <c r="T687" s="78">
        <f t="shared" si="305"/>
        <v>6.2099140800000001E-3</v>
      </c>
      <c r="U687" s="78">
        <f t="shared" si="306"/>
        <v>0</v>
      </c>
      <c r="V687" s="78">
        <f t="shared" si="307"/>
        <v>0</v>
      </c>
      <c r="W687" s="78">
        <f t="shared" si="308"/>
        <v>0</v>
      </c>
      <c r="X687" s="78">
        <f t="shared" si="309"/>
        <v>0</v>
      </c>
      <c r="Y687" s="78">
        <f t="shared" si="310"/>
        <v>0</v>
      </c>
      <c r="Z687" s="78">
        <f t="shared" si="311"/>
        <v>0</v>
      </c>
      <c r="AA687" s="78">
        <f t="shared" si="312"/>
        <v>0</v>
      </c>
      <c r="AB687" s="78">
        <f t="shared" si="313"/>
        <v>0</v>
      </c>
      <c r="AC687" s="83">
        <f t="shared" si="314"/>
        <v>6.2099140800000001E-3</v>
      </c>
    </row>
    <row r="688" spans="6:29">
      <c r="F688" s="82">
        <v>1024</v>
      </c>
      <c r="G688" s="78">
        <f>Inputs!C687</f>
        <v>7.3180804000000004</v>
      </c>
      <c r="H688" s="78">
        <f>Inputs!D687</f>
        <v>5.8747199999999999</v>
      </c>
      <c r="I688" s="78">
        <f>Inputs!E687</f>
        <v>1.0003553999999999</v>
      </c>
      <c r="J688" s="78">
        <f>Inputs!F687</f>
        <v>0</v>
      </c>
      <c r="K688" s="78">
        <f>Inputs!G687</f>
        <v>0</v>
      </c>
      <c r="L688" s="78">
        <f t="shared" si="304"/>
        <v>0</v>
      </c>
      <c r="M688" s="78">
        <f>Inputs!H687</f>
        <v>0</v>
      </c>
      <c r="N688" s="78">
        <f>Inputs!I687</f>
        <v>0</v>
      </c>
      <c r="O688" s="78">
        <f>Inputs!J687</f>
        <v>0</v>
      </c>
      <c r="P688" s="83">
        <f>Inputs!K687</f>
        <v>0</v>
      </c>
      <c r="Q688" s="83">
        <f t="shared" si="303"/>
        <v>14.1931558</v>
      </c>
      <c r="R688" s="83"/>
      <c r="S688" s="82">
        <v>1011</v>
      </c>
      <c r="T688" s="78">
        <f t="shared" si="305"/>
        <v>0</v>
      </c>
      <c r="U688" s="78">
        <f t="shared" si="306"/>
        <v>0</v>
      </c>
      <c r="V688" s="78">
        <f t="shared" si="307"/>
        <v>0</v>
      </c>
      <c r="W688" s="78">
        <f t="shared" si="308"/>
        <v>0</v>
      </c>
      <c r="X688" s="78">
        <f t="shared" si="309"/>
        <v>0</v>
      </c>
      <c r="Y688" s="78">
        <f t="shared" si="310"/>
        <v>0</v>
      </c>
      <c r="Z688" s="78">
        <f t="shared" si="311"/>
        <v>0</v>
      </c>
      <c r="AA688" s="78">
        <f t="shared" si="312"/>
        <v>0</v>
      </c>
      <c r="AB688" s="78">
        <f t="shared" si="313"/>
        <v>0</v>
      </c>
      <c r="AC688" s="83">
        <f t="shared" si="314"/>
        <v>0</v>
      </c>
    </row>
    <row r="689" spans="6:29">
      <c r="F689" s="82">
        <v>1025</v>
      </c>
      <c r="G689" s="78">
        <f>Inputs!C688</f>
        <v>6.1711992999999996</v>
      </c>
      <c r="H689" s="78">
        <f>Inputs!D688</f>
        <v>9.5657770000000006</v>
      </c>
      <c r="I689" s="78">
        <f>Inputs!E688</f>
        <v>1.5612994</v>
      </c>
      <c r="J689" s="78">
        <f>Inputs!F688</f>
        <v>0</v>
      </c>
      <c r="K689" s="78">
        <f>Inputs!G688</f>
        <v>0</v>
      </c>
      <c r="L689" s="78">
        <f t="shared" si="304"/>
        <v>0</v>
      </c>
      <c r="M689" s="78">
        <f>Inputs!H688</f>
        <v>2.4157280000000001</v>
      </c>
      <c r="N689" s="78">
        <f>Inputs!I688</f>
        <v>0</v>
      </c>
      <c r="O689" s="78">
        <f>Inputs!J688</f>
        <v>7.2128769999999995E-2</v>
      </c>
      <c r="P689" s="83">
        <f>Inputs!K688</f>
        <v>0</v>
      </c>
      <c r="Q689" s="83">
        <f t="shared" si="303"/>
        <v>19.786132470000002</v>
      </c>
      <c r="R689" s="83"/>
      <c r="S689" s="82">
        <v>1012</v>
      </c>
      <c r="T689" s="78">
        <f t="shared" si="305"/>
        <v>0</v>
      </c>
      <c r="U689" s="78">
        <f t="shared" si="306"/>
        <v>0</v>
      </c>
      <c r="V689" s="78">
        <f t="shared" si="307"/>
        <v>0</v>
      </c>
      <c r="W689" s="78">
        <f t="shared" si="308"/>
        <v>0</v>
      </c>
      <c r="X689" s="78">
        <f t="shared" si="309"/>
        <v>0</v>
      </c>
      <c r="Y689" s="78">
        <f t="shared" si="310"/>
        <v>0</v>
      </c>
      <c r="Z689" s="78">
        <f t="shared" si="311"/>
        <v>0</v>
      </c>
      <c r="AA689" s="78">
        <f t="shared" si="312"/>
        <v>0</v>
      </c>
      <c r="AB689" s="78">
        <f t="shared" si="313"/>
        <v>0</v>
      </c>
      <c r="AC689" s="83">
        <f t="shared" si="314"/>
        <v>0</v>
      </c>
    </row>
    <row r="690" spans="6:29">
      <c r="F690" s="82">
        <v>1026</v>
      </c>
      <c r="G690" s="78">
        <f>Inputs!C689</f>
        <v>0</v>
      </c>
      <c r="H690" s="78">
        <f>Inputs!D689</f>
        <v>0</v>
      </c>
      <c r="I690" s="78">
        <f>Inputs!E689</f>
        <v>0</v>
      </c>
      <c r="J690" s="78">
        <f>Inputs!F689</f>
        <v>0</v>
      </c>
      <c r="K690" s="78">
        <f>Inputs!G689</f>
        <v>0</v>
      </c>
      <c r="L690" s="78">
        <f t="shared" si="304"/>
        <v>0</v>
      </c>
      <c r="M690" s="78">
        <f>Inputs!H689</f>
        <v>0</v>
      </c>
      <c r="N690" s="78">
        <f>Inputs!I689</f>
        <v>0</v>
      </c>
      <c r="O690" s="78">
        <f>Inputs!J689</f>
        <v>0</v>
      </c>
      <c r="P690" s="83">
        <f>Inputs!K689</f>
        <v>0</v>
      </c>
      <c r="Q690" s="83">
        <f t="shared" si="303"/>
        <v>0</v>
      </c>
      <c r="R690" s="83"/>
      <c r="S690" s="82">
        <v>1013</v>
      </c>
      <c r="T690" s="78">
        <f t="shared" si="305"/>
        <v>0</v>
      </c>
      <c r="U690" s="78">
        <f t="shared" si="306"/>
        <v>0</v>
      </c>
      <c r="V690" s="78">
        <f t="shared" si="307"/>
        <v>0</v>
      </c>
      <c r="W690" s="78">
        <f t="shared" si="308"/>
        <v>0</v>
      </c>
      <c r="X690" s="78">
        <f t="shared" si="309"/>
        <v>0</v>
      </c>
      <c r="Y690" s="78">
        <f t="shared" si="310"/>
        <v>0</v>
      </c>
      <c r="Z690" s="78">
        <f t="shared" si="311"/>
        <v>0</v>
      </c>
      <c r="AA690" s="78">
        <f t="shared" si="312"/>
        <v>0</v>
      </c>
      <c r="AB690" s="78">
        <f t="shared" si="313"/>
        <v>0</v>
      </c>
      <c r="AC690" s="83">
        <f t="shared" si="314"/>
        <v>0</v>
      </c>
    </row>
    <row r="691" spans="6:29">
      <c r="F691" s="82">
        <v>1027</v>
      </c>
      <c r="G691" s="78">
        <f>Inputs!C690</f>
        <v>0</v>
      </c>
      <c r="H691" s="78">
        <f>Inputs!D690</f>
        <v>0</v>
      </c>
      <c r="I691" s="78">
        <f>Inputs!E690</f>
        <v>0</v>
      </c>
      <c r="J691" s="78">
        <f>Inputs!F690</f>
        <v>0</v>
      </c>
      <c r="K691" s="78">
        <f>Inputs!G690</f>
        <v>0</v>
      </c>
      <c r="L691" s="78">
        <f t="shared" si="304"/>
        <v>0</v>
      </c>
      <c r="M691" s="78">
        <f>Inputs!H690</f>
        <v>0</v>
      </c>
      <c r="N691" s="78">
        <f>Inputs!I690</f>
        <v>0</v>
      </c>
      <c r="O691" s="78">
        <f>Inputs!J690</f>
        <v>0</v>
      </c>
      <c r="P691" s="83">
        <f>Inputs!K690</f>
        <v>0</v>
      </c>
      <c r="Q691" s="83">
        <f t="shared" si="303"/>
        <v>0</v>
      </c>
      <c r="R691" s="83"/>
      <c r="S691" s="82">
        <v>1014</v>
      </c>
      <c r="T691" s="78">
        <f t="shared" si="305"/>
        <v>0</v>
      </c>
      <c r="U691" s="78">
        <f t="shared" si="306"/>
        <v>0</v>
      </c>
      <c r="V691" s="78">
        <f t="shared" si="307"/>
        <v>0</v>
      </c>
      <c r="W691" s="78">
        <f t="shared" si="308"/>
        <v>0</v>
      </c>
      <c r="X691" s="78">
        <f t="shared" si="309"/>
        <v>0</v>
      </c>
      <c r="Y691" s="78">
        <f t="shared" si="310"/>
        <v>0</v>
      </c>
      <c r="Z691" s="78">
        <f t="shared" si="311"/>
        <v>0</v>
      </c>
      <c r="AA691" s="78">
        <f t="shared" si="312"/>
        <v>0</v>
      </c>
      <c r="AB691" s="78">
        <f t="shared" si="313"/>
        <v>0</v>
      </c>
      <c r="AC691" s="83">
        <f t="shared" si="314"/>
        <v>0</v>
      </c>
    </row>
    <row r="692" spans="6:29">
      <c r="F692" s="82">
        <v>1028</v>
      </c>
      <c r="G692" s="78">
        <f>Inputs!C691</f>
        <v>0</v>
      </c>
      <c r="H692" s="78">
        <f>Inputs!D691</f>
        <v>0</v>
      </c>
      <c r="I692" s="78">
        <f>Inputs!E691</f>
        <v>0</v>
      </c>
      <c r="J692" s="78">
        <f>Inputs!F691</f>
        <v>0</v>
      </c>
      <c r="K692" s="78">
        <f>Inputs!G691</f>
        <v>0</v>
      </c>
      <c r="L692" s="78">
        <f t="shared" si="304"/>
        <v>0</v>
      </c>
      <c r="M692" s="78">
        <f>Inputs!H691</f>
        <v>0</v>
      </c>
      <c r="N692" s="78">
        <f>Inputs!I691</f>
        <v>0</v>
      </c>
      <c r="O692" s="78">
        <f>Inputs!J691</f>
        <v>0</v>
      </c>
      <c r="P692" s="83">
        <f>Inputs!K691</f>
        <v>0</v>
      </c>
      <c r="Q692" s="83">
        <f t="shared" si="303"/>
        <v>0</v>
      </c>
      <c r="R692" s="83"/>
      <c r="S692" s="82">
        <v>1015</v>
      </c>
      <c r="T692" s="78">
        <f t="shared" si="305"/>
        <v>0.39743449599999997</v>
      </c>
      <c r="U692" s="78">
        <f t="shared" si="306"/>
        <v>0</v>
      </c>
      <c r="V692" s="78">
        <f t="shared" si="307"/>
        <v>0.215406396</v>
      </c>
      <c r="W692" s="78">
        <f t="shared" si="308"/>
        <v>0</v>
      </c>
      <c r="X692" s="78">
        <f t="shared" si="309"/>
        <v>0</v>
      </c>
      <c r="Y692" s="78">
        <f t="shared" si="310"/>
        <v>1.2507468000000003E-3</v>
      </c>
      <c r="Z692" s="78">
        <f t="shared" si="311"/>
        <v>1.0192309500000003E-2</v>
      </c>
      <c r="AA692" s="78">
        <f t="shared" si="312"/>
        <v>0</v>
      </c>
      <c r="AB692" s="78">
        <f t="shared" si="313"/>
        <v>0</v>
      </c>
      <c r="AC692" s="83">
        <f t="shared" si="314"/>
        <v>0.6242839483</v>
      </c>
    </row>
    <row r="693" spans="6:29">
      <c r="F693" s="82">
        <v>1029</v>
      </c>
      <c r="G693" s="78">
        <f>Inputs!C692</f>
        <v>3.8811962999999998E-2</v>
      </c>
      <c r="H693" s="78">
        <f>Inputs!D692</f>
        <v>0</v>
      </c>
      <c r="I693" s="78">
        <f>Inputs!E692</f>
        <v>0</v>
      </c>
      <c r="J693" s="78">
        <f>Inputs!F692</f>
        <v>0</v>
      </c>
      <c r="K693" s="78">
        <f>Inputs!G692</f>
        <v>0</v>
      </c>
      <c r="L693" s="78">
        <f t="shared" si="304"/>
        <v>0</v>
      </c>
      <c r="M693" s="78">
        <f>Inputs!H692</f>
        <v>0</v>
      </c>
      <c r="N693" s="78">
        <f>Inputs!I692</f>
        <v>0</v>
      </c>
      <c r="O693" s="78">
        <f>Inputs!J692</f>
        <v>0</v>
      </c>
      <c r="P693" s="83">
        <f>Inputs!K692</f>
        <v>0</v>
      </c>
      <c r="Q693" s="83">
        <f t="shared" si="303"/>
        <v>3.8811962999999998E-2</v>
      </c>
      <c r="R693" s="83"/>
      <c r="S693" s="82">
        <v>1016</v>
      </c>
      <c r="T693" s="78">
        <f t="shared" si="305"/>
        <v>0.40019447999999991</v>
      </c>
      <c r="U693" s="78">
        <f t="shared" si="306"/>
        <v>0</v>
      </c>
      <c r="V693" s="78">
        <f t="shared" si="307"/>
        <v>0.35707008600000001</v>
      </c>
      <c r="W693" s="78">
        <f t="shared" si="308"/>
        <v>0</v>
      </c>
      <c r="X693" s="78">
        <f t="shared" si="309"/>
        <v>0</v>
      </c>
      <c r="Y693" s="78">
        <f t="shared" si="310"/>
        <v>0</v>
      </c>
      <c r="Z693" s="78">
        <f t="shared" si="311"/>
        <v>5.0029870000000004E-3</v>
      </c>
      <c r="AA693" s="78">
        <f t="shared" si="312"/>
        <v>1.8531470000000001E-2</v>
      </c>
      <c r="AB693" s="78">
        <f t="shared" si="313"/>
        <v>0</v>
      </c>
      <c r="AC693" s="83">
        <f t="shared" si="314"/>
        <v>0.78079902299999993</v>
      </c>
    </row>
    <row r="694" spans="6:29">
      <c r="F694" s="82">
        <v>1030</v>
      </c>
      <c r="G694" s="78">
        <f>Inputs!C693</f>
        <v>0.10781101</v>
      </c>
      <c r="H694" s="78">
        <f>Inputs!D693</f>
        <v>0</v>
      </c>
      <c r="I694" s="78">
        <f>Inputs!E693</f>
        <v>0</v>
      </c>
      <c r="J694" s="78">
        <f>Inputs!F693</f>
        <v>0</v>
      </c>
      <c r="K694" s="78">
        <f>Inputs!G693</f>
        <v>0</v>
      </c>
      <c r="L694" s="78">
        <f t="shared" si="304"/>
        <v>0</v>
      </c>
      <c r="M694" s="78">
        <f>Inputs!H693</f>
        <v>0</v>
      </c>
      <c r="N694" s="78">
        <f>Inputs!I693</f>
        <v>0</v>
      </c>
      <c r="O694" s="78">
        <f>Inputs!J693</f>
        <v>0</v>
      </c>
      <c r="P694" s="83">
        <f>Inputs!K693</f>
        <v>0</v>
      </c>
      <c r="Q694" s="83">
        <f t="shared" si="303"/>
        <v>0.10781101</v>
      </c>
      <c r="R694" s="83"/>
      <c r="S694" s="82">
        <v>1017</v>
      </c>
      <c r="T694" s="78">
        <f t="shared" si="305"/>
        <v>0.55889232</v>
      </c>
      <c r="U694" s="78">
        <f t="shared" si="306"/>
        <v>0</v>
      </c>
      <c r="V694" s="78">
        <f t="shared" si="307"/>
        <v>0.27168373799999995</v>
      </c>
      <c r="W694" s="78">
        <f t="shared" si="308"/>
        <v>0</v>
      </c>
      <c r="X694" s="78">
        <f t="shared" si="309"/>
        <v>0</v>
      </c>
      <c r="Y694" s="78">
        <f t="shared" si="310"/>
        <v>0</v>
      </c>
      <c r="Z694" s="78">
        <f t="shared" si="311"/>
        <v>5.0029870000000004E-3</v>
      </c>
      <c r="AA694" s="78">
        <f t="shared" si="312"/>
        <v>1.8531470000000001E-2</v>
      </c>
      <c r="AB694" s="78">
        <f t="shared" si="313"/>
        <v>0</v>
      </c>
      <c r="AC694" s="83">
        <f t="shared" si="314"/>
        <v>0.8541105149999999</v>
      </c>
    </row>
    <row r="695" spans="6:29">
      <c r="F695" s="82">
        <v>1101</v>
      </c>
      <c r="G695" s="78">
        <f>Inputs!C694</f>
        <v>1.4662297</v>
      </c>
      <c r="H695" s="78">
        <f>Inputs!D694</f>
        <v>0</v>
      </c>
      <c r="I695" s="78">
        <f>Inputs!E694</f>
        <v>6.1092901999999998E-2</v>
      </c>
      <c r="J695" s="78">
        <f>Inputs!F694</f>
        <v>0</v>
      </c>
      <c r="K695" s="78">
        <f>Inputs!G694</f>
        <v>0</v>
      </c>
      <c r="L695" s="78">
        <f t="shared" si="304"/>
        <v>0</v>
      </c>
      <c r="M695" s="78">
        <f>Inputs!H694</f>
        <v>86.148359999999997</v>
      </c>
      <c r="N695" s="78">
        <f>Inputs!I694</f>
        <v>6.4706999999999999</v>
      </c>
      <c r="O695" s="78">
        <f>Inputs!J694</f>
        <v>1.2252215</v>
      </c>
      <c r="P695" s="83">
        <f>Inputs!K694</f>
        <v>0</v>
      </c>
      <c r="Q695" s="83">
        <f t="shared" si="303"/>
        <v>95.371604101999992</v>
      </c>
      <c r="R695" s="83"/>
      <c r="S695" s="82">
        <v>1018</v>
      </c>
      <c r="T695" s="78">
        <f t="shared" si="305"/>
        <v>0.93148712000000011</v>
      </c>
      <c r="U695" s="78">
        <f t="shared" si="306"/>
        <v>0</v>
      </c>
      <c r="V695" s="78">
        <f t="shared" si="307"/>
        <v>0.44245643400000001</v>
      </c>
      <c r="W695" s="78">
        <f t="shared" si="308"/>
        <v>0</v>
      </c>
      <c r="X695" s="78">
        <f t="shared" si="309"/>
        <v>0</v>
      </c>
      <c r="Y695" s="78">
        <f t="shared" si="310"/>
        <v>0</v>
      </c>
      <c r="Z695" s="78">
        <f t="shared" si="311"/>
        <v>0</v>
      </c>
      <c r="AA695" s="78">
        <f t="shared" si="312"/>
        <v>0</v>
      </c>
      <c r="AB695" s="78">
        <f t="shared" si="313"/>
        <v>0</v>
      </c>
      <c r="AC695" s="83">
        <f t="shared" si="314"/>
        <v>1.3739435540000002</v>
      </c>
    </row>
    <row r="696" spans="6:29">
      <c r="F696" s="82">
        <v>1102</v>
      </c>
      <c r="G696" s="78">
        <f>Inputs!C695</f>
        <v>1.2506077</v>
      </c>
      <c r="H696" s="78">
        <f>Inputs!D695</f>
        <v>0</v>
      </c>
      <c r="I696" s="78">
        <f>Inputs!E695</f>
        <v>0.19118484999999999</v>
      </c>
      <c r="J696" s="78">
        <f>Inputs!F695</f>
        <v>0</v>
      </c>
      <c r="K696" s="78">
        <f>Inputs!G695</f>
        <v>0</v>
      </c>
      <c r="L696" s="78">
        <f t="shared" si="304"/>
        <v>0</v>
      </c>
      <c r="M696" s="78">
        <f>Inputs!H695</f>
        <v>0</v>
      </c>
      <c r="N696" s="78">
        <f>Inputs!I695</f>
        <v>0</v>
      </c>
      <c r="O696" s="78">
        <f>Inputs!J695</f>
        <v>6.9184165000000002</v>
      </c>
      <c r="P696" s="83">
        <f>Inputs!K695</f>
        <v>3.0000002000000001</v>
      </c>
      <c r="Q696" s="83">
        <f t="shared" si="303"/>
        <v>11.36020925</v>
      </c>
      <c r="R696" s="83"/>
      <c r="S696" s="82">
        <v>1019</v>
      </c>
      <c r="T696" s="78">
        <f t="shared" si="305"/>
        <v>0.7244899680000001</v>
      </c>
      <c r="U696" s="78">
        <f t="shared" si="306"/>
        <v>0</v>
      </c>
      <c r="V696" s="78">
        <f t="shared" si="307"/>
        <v>0.44245643400000001</v>
      </c>
      <c r="W696" s="78">
        <f t="shared" si="308"/>
        <v>0</v>
      </c>
      <c r="X696" s="78">
        <f t="shared" si="309"/>
        <v>0</v>
      </c>
      <c r="Y696" s="78">
        <f t="shared" si="310"/>
        <v>0</v>
      </c>
      <c r="Z696" s="78">
        <f t="shared" si="311"/>
        <v>0</v>
      </c>
      <c r="AA696" s="78">
        <f t="shared" si="312"/>
        <v>0</v>
      </c>
      <c r="AB696" s="78">
        <f t="shared" si="313"/>
        <v>0</v>
      </c>
      <c r="AC696" s="83">
        <f t="shared" si="314"/>
        <v>1.1669464020000002</v>
      </c>
    </row>
    <row r="697" spans="6:29">
      <c r="F697" s="82">
        <v>1103</v>
      </c>
      <c r="G697" s="78">
        <f>Inputs!C696</f>
        <v>1.6171651</v>
      </c>
      <c r="H697" s="78">
        <f>Inputs!D696</f>
        <v>1.2563576000000001</v>
      </c>
      <c r="I697" s="78">
        <f>Inputs!E696</f>
        <v>1.3109820000000001</v>
      </c>
      <c r="J697" s="78">
        <f>Inputs!F696</f>
        <v>0</v>
      </c>
      <c r="K697" s="78">
        <f>Inputs!G696</f>
        <v>0</v>
      </c>
      <c r="L697" s="78">
        <f t="shared" si="304"/>
        <v>0</v>
      </c>
      <c r="M697" s="78">
        <f>Inputs!H696</f>
        <v>0</v>
      </c>
      <c r="N697" s="78">
        <f>Inputs!I696</f>
        <v>0.49621460000000001</v>
      </c>
      <c r="O697" s="78">
        <f>Inputs!J696</f>
        <v>0.21502631999999999</v>
      </c>
      <c r="P697" s="83">
        <f>Inputs!K696</f>
        <v>3.0000002000000001</v>
      </c>
      <c r="Q697" s="83">
        <f t="shared" si="303"/>
        <v>7.8957458200000001</v>
      </c>
      <c r="R697" s="83"/>
      <c r="S697" s="82">
        <v>1020</v>
      </c>
      <c r="T697" s="78">
        <f t="shared" si="305"/>
        <v>0.7244899680000001</v>
      </c>
      <c r="U697" s="78">
        <f t="shared" si="306"/>
        <v>0</v>
      </c>
      <c r="V697" s="78">
        <f t="shared" si="307"/>
        <v>0.44245643400000001</v>
      </c>
      <c r="W697" s="78">
        <f t="shared" si="308"/>
        <v>0</v>
      </c>
      <c r="X697" s="78">
        <f t="shared" si="309"/>
        <v>0</v>
      </c>
      <c r="Y697" s="78">
        <f t="shared" si="310"/>
        <v>0</v>
      </c>
      <c r="Z697" s="78">
        <f t="shared" si="311"/>
        <v>0</v>
      </c>
      <c r="AA697" s="78">
        <f t="shared" si="312"/>
        <v>0</v>
      </c>
      <c r="AB697" s="78">
        <f t="shared" si="313"/>
        <v>0</v>
      </c>
      <c r="AC697" s="83">
        <f t="shared" si="314"/>
        <v>1.1669464020000002</v>
      </c>
    </row>
    <row r="698" spans="6:29">
      <c r="F698" s="82">
        <v>1104</v>
      </c>
      <c r="G698" s="78">
        <f>Inputs!C697</f>
        <v>1.7249762</v>
      </c>
      <c r="H698" s="78">
        <f>Inputs!D697</f>
        <v>6.7202200000000003</v>
      </c>
      <c r="I698" s="78">
        <f>Inputs!E697</f>
        <v>0.98970515000000003</v>
      </c>
      <c r="J698" s="78">
        <f>Inputs!F697</f>
        <v>0</v>
      </c>
      <c r="K698" s="78">
        <f>Inputs!G697</f>
        <v>0</v>
      </c>
      <c r="L698" s="78">
        <f t="shared" si="304"/>
        <v>0</v>
      </c>
      <c r="M698" s="78">
        <f>Inputs!H697</f>
        <v>0</v>
      </c>
      <c r="N698" s="78">
        <f>Inputs!I697</f>
        <v>0.49621460000000001</v>
      </c>
      <c r="O698" s="78">
        <f>Inputs!J697</f>
        <v>0.42474335000000002</v>
      </c>
      <c r="P698" s="83">
        <f>Inputs!K697</f>
        <v>0.5</v>
      </c>
      <c r="Q698" s="83">
        <f t="shared" si="303"/>
        <v>10.855859300000001</v>
      </c>
      <c r="R698" s="83"/>
      <c r="S698" s="82">
        <v>1021</v>
      </c>
      <c r="T698" s="78">
        <f t="shared" si="305"/>
        <v>0.93148712000000011</v>
      </c>
      <c r="U698" s="78">
        <f t="shared" si="306"/>
        <v>0</v>
      </c>
      <c r="V698" s="78">
        <f t="shared" si="307"/>
        <v>0.55889231400000006</v>
      </c>
      <c r="W698" s="78">
        <f t="shared" si="308"/>
        <v>0</v>
      </c>
      <c r="X698" s="78">
        <f t="shared" si="309"/>
        <v>0</v>
      </c>
      <c r="Y698" s="78">
        <f t="shared" si="310"/>
        <v>0</v>
      </c>
      <c r="Z698" s="78">
        <f t="shared" si="311"/>
        <v>0</v>
      </c>
      <c r="AA698" s="78">
        <f t="shared" si="312"/>
        <v>0</v>
      </c>
      <c r="AB698" s="78">
        <f t="shared" si="313"/>
        <v>0</v>
      </c>
      <c r="AC698" s="83">
        <f t="shared" si="314"/>
        <v>1.4903794340000003</v>
      </c>
    </row>
    <row r="699" spans="6:29">
      <c r="F699" s="82">
        <v>1105</v>
      </c>
      <c r="G699" s="78">
        <f>Inputs!C698</f>
        <v>1.9549729</v>
      </c>
      <c r="H699" s="78">
        <f>Inputs!D698</f>
        <v>13.196066999999999</v>
      </c>
      <c r="I699" s="78">
        <f>Inputs!E698</f>
        <v>0</v>
      </c>
      <c r="J699" s="78">
        <f>Inputs!F698</f>
        <v>0</v>
      </c>
      <c r="K699" s="78">
        <f>Inputs!G698</f>
        <v>0</v>
      </c>
      <c r="L699" s="78">
        <f t="shared" si="304"/>
        <v>0</v>
      </c>
      <c r="M699" s="78">
        <f>Inputs!H698</f>
        <v>0</v>
      </c>
      <c r="N699" s="78">
        <f>Inputs!I698</f>
        <v>4.0840709999999998</v>
      </c>
      <c r="O699" s="78">
        <f>Inputs!J698</f>
        <v>1.3069025999999999</v>
      </c>
      <c r="P699" s="83">
        <f>Inputs!K698</f>
        <v>3.0000002000000001</v>
      </c>
      <c r="Q699" s="83">
        <f t="shared" si="303"/>
        <v>23.542013699999998</v>
      </c>
      <c r="R699" s="83"/>
      <c r="S699" s="82">
        <v>1022</v>
      </c>
      <c r="T699" s="78">
        <f t="shared" si="305"/>
        <v>0.81544336000000006</v>
      </c>
      <c r="U699" s="78">
        <f t="shared" si="306"/>
        <v>0.25892283500000002</v>
      </c>
      <c r="V699" s="78">
        <f t="shared" si="307"/>
        <v>8.1028789200000007E-2</v>
      </c>
      <c r="W699" s="78">
        <f t="shared" si="308"/>
        <v>0</v>
      </c>
      <c r="X699" s="78">
        <f t="shared" si="309"/>
        <v>0</v>
      </c>
      <c r="Y699" s="78">
        <f t="shared" si="310"/>
        <v>0</v>
      </c>
      <c r="Z699" s="78">
        <f t="shared" si="311"/>
        <v>0</v>
      </c>
      <c r="AA699" s="78">
        <f t="shared" si="312"/>
        <v>0</v>
      </c>
      <c r="AB699" s="78">
        <f t="shared" si="313"/>
        <v>0</v>
      </c>
      <c r="AC699" s="83">
        <f t="shared" si="314"/>
        <v>1.1553949842</v>
      </c>
    </row>
    <row r="700" spans="6:29">
      <c r="F700" s="82">
        <v>1106</v>
      </c>
      <c r="G700" s="78">
        <f>Inputs!C699</f>
        <v>11.902335000000001</v>
      </c>
      <c r="H700" s="78">
        <f>Inputs!D699</f>
        <v>0</v>
      </c>
      <c r="I700" s="78">
        <f>Inputs!E699</f>
        <v>0</v>
      </c>
      <c r="J700" s="78">
        <f>Inputs!F699</f>
        <v>0</v>
      </c>
      <c r="K700" s="78">
        <f>Inputs!G699</f>
        <v>0</v>
      </c>
      <c r="L700" s="78">
        <f t="shared" si="304"/>
        <v>0</v>
      </c>
      <c r="M700" s="78">
        <f>Inputs!H699</f>
        <v>4.9008849999999997</v>
      </c>
      <c r="N700" s="78">
        <f>Inputs!I699</f>
        <v>11.026991000000001</v>
      </c>
      <c r="O700" s="78">
        <f>Inputs!J699</f>
        <v>2.0420357999999998</v>
      </c>
      <c r="P700" s="83">
        <f>Inputs!K699</f>
        <v>0.5</v>
      </c>
      <c r="Q700" s="83">
        <f t="shared" si="303"/>
        <v>30.372246799999999</v>
      </c>
      <c r="R700" s="83"/>
      <c r="S700" s="82">
        <v>1023</v>
      </c>
      <c r="T700" s="78">
        <f t="shared" si="305"/>
        <v>0.78408016000000014</v>
      </c>
      <c r="U700" s="78">
        <f t="shared" si="306"/>
        <v>0.51784567000000004</v>
      </c>
      <c r="V700" s="78">
        <f t="shared" si="307"/>
        <v>0.144051174</v>
      </c>
      <c r="W700" s="78">
        <f t="shared" si="308"/>
        <v>0</v>
      </c>
      <c r="X700" s="78">
        <f t="shared" si="309"/>
        <v>0</v>
      </c>
      <c r="Y700" s="78">
        <f t="shared" si="310"/>
        <v>0</v>
      </c>
      <c r="Z700" s="78">
        <f t="shared" si="311"/>
        <v>0</v>
      </c>
      <c r="AA700" s="78">
        <f t="shared" si="312"/>
        <v>0</v>
      </c>
      <c r="AB700" s="78">
        <f t="shared" si="313"/>
        <v>0</v>
      </c>
      <c r="AC700" s="83">
        <f t="shared" si="314"/>
        <v>1.445977004</v>
      </c>
    </row>
    <row r="701" spans="6:29">
      <c r="F701" s="82">
        <v>1107</v>
      </c>
      <c r="G701" s="78">
        <f>Inputs!C700</f>
        <v>1.7479757</v>
      </c>
      <c r="H701" s="78">
        <f>Inputs!D700</f>
        <v>5.0254300000000001</v>
      </c>
      <c r="I701" s="78">
        <f>Inputs!E700</f>
        <v>0.13382941000000001</v>
      </c>
      <c r="J701" s="78">
        <f>Inputs!F700</f>
        <v>0</v>
      </c>
      <c r="K701" s="78">
        <f>Inputs!G700</f>
        <v>0</v>
      </c>
      <c r="L701" s="78">
        <f t="shared" si="304"/>
        <v>0</v>
      </c>
      <c r="M701" s="78">
        <f>Inputs!H700</f>
        <v>0</v>
      </c>
      <c r="N701" s="78">
        <f>Inputs!I700</f>
        <v>0.44107962000000001</v>
      </c>
      <c r="O701" s="78">
        <f>Inputs!J700</f>
        <v>0.19113450000000001</v>
      </c>
      <c r="P701" s="83">
        <f>Inputs!K700</f>
        <v>3.0000002000000001</v>
      </c>
      <c r="Q701" s="83">
        <f t="shared" si="303"/>
        <v>10.539449429999999</v>
      </c>
      <c r="R701" s="83"/>
      <c r="S701" s="82">
        <v>1024</v>
      </c>
      <c r="T701" s="78">
        <f t="shared" si="305"/>
        <v>1.170892864</v>
      </c>
      <c r="U701" s="78">
        <f t="shared" si="306"/>
        <v>0.99870239999999999</v>
      </c>
      <c r="V701" s="78">
        <f t="shared" si="307"/>
        <v>0.18006397199999999</v>
      </c>
      <c r="W701" s="78">
        <f t="shared" si="308"/>
        <v>0</v>
      </c>
      <c r="X701" s="78">
        <f t="shared" si="309"/>
        <v>0</v>
      </c>
      <c r="Y701" s="78">
        <f t="shared" si="310"/>
        <v>0</v>
      </c>
      <c r="Z701" s="78">
        <f t="shared" si="311"/>
        <v>0</v>
      </c>
      <c r="AA701" s="78">
        <f t="shared" si="312"/>
        <v>0</v>
      </c>
      <c r="AB701" s="78">
        <f t="shared" si="313"/>
        <v>0</v>
      </c>
      <c r="AC701" s="83">
        <f t="shared" si="314"/>
        <v>2.3496592359999999</v>
      </c>
    </row>
    <row r="702" spans="6:29">
      <c r="F702" s="82">
        <v>1108</v>
      </c>
      <c r="G702" s="78">
        <f>Inputs!C701</f>
        <v>1.7479757</v>
      </c>
      <c r="H702" s="78">
        <f>Inputs!D701</f>
        <v>5.0254300000000001</v>
      </c>
      <c r="I702" s="78">
        <f>Inputs!E701</f>
        <v>0.17609131</v>
      </c>
      <c r="J702" s="78">
        <f>Inputs!F701</f>
        <v>0</v>
      </c>
      <c r="K702" s="78">
        <f>Inputs!G701</f>
        <v>0</v>
      </c>
      <c r="L702" s="78">
        <f t="shared" si="304"/>
        <v>0</v>
      </c>
      <c r="M702" s="78">
        <f>Inputs!H701</f>
        <v>0</v>
      </c>
      <c r="N702" s="78">
        <f>Inputs!I701</f>
        <v>0.44107962000000001</v>
      </c>
      <c r="O702" s="78">
        <f>Inputs!J701</f>
        <v>0.19113450000000001</v>
      </c>
      <c r="P702" s="83">
        <f>Inputs!K701</f>
        <v>3.0000002000000001</v>
      </c>
      <c r="Q702" s="83">
        <f t="shared" si="303"/>
        <v>10.581711330000001</v>
      </c>
      <c r="R702" s="83"/>
      <c r="S702" s="82">
        <v>1025</v>
      </c>
      <c r="T702" s="78">
        <f t="shared" si="305"/>
        <v>0.987391888</v>
      </c>
      <c r="U702" s="78">
        <f t="shared" si="306"/>
        <v>1.6261820900000004</v>
      </c>
      <c r="V702" s="78">
        <f t="shared" si="307"/>
        <v>0.28103389200000001</v>
      </c>
      <c r="W702" s="78">
        <f t="shared" si="308"/>
        <v>0</v>
      </c>
      <c r="X702" s="78">
        <f t="shared" si="309"/>
        <v>0</v>
      </c>
      <c r="Y702" s="78">
        <f t="shared" si="310"/>
        <v>2.4157280000000003E-2</v>
      </c>
      <c r="Z702" s="78">
        <f t="shared" si="311"/>
        <v>0</v>
      </c>
      <c r="AA702" s="78">
        <f t="shared" si="312"/>
        <v>7.2128769999999995E-3</v>
      </c>
      <c r="AB702" s="78">
        <f t="shared" si="313"/>
        <v>0</v>
      </c>
      <c r="AC702" s="83">
        <f t="shared" si="314"/>
        <v>2.9259780270000002</v>
      </c>
    </row>
    <row r="703" spans="6:29">
      <c r="F703" s="82">
        <v>1109</v>
      </c>
      <c r="G703" s="78">
        <f>Inputs!C702</f>
        <v>1.7479757</v>
      </c>
      <c r="H703" s="78">
        <f>Inputs!D702</f>
        <v>5.0254300000000001</v>
      </c>
      <c r="I703" s="78">
        <f>Inputs!E702</f>
        <v>0.13382941000000001</v>
      </c>
      <c r="J703" s="78">
        <f>Inputs!F702</f>
        <v>0</v>
      </c>
      <c r="K703" s="78">
        <f>Inputs!G702</f>
        <v>0</v>
      </c>
      <c r="L703" s="78">
        <f t="shared" si="304"/>
        <v>0</v>
      </c>
      <c r="M703" s="78">
        <f>Inputs!H702</f>
        <v>0</v>
      </c>
      <c r="N703" s="78">
        <f>Inputs!I702</f>
        <v>0.44107962000000001</v>
      </c>
      <c r="O703" s="78">
        <f>Inputs!J702</f>
        <v>0.19113450000000001</v>
      </c>
      <c r="P703" s="83">
        <f>Inputs!K702</f>
        <v>3.0000002000000001</v>
      </c>
      <c r="Q703" s="83">
        <f t="shared" si="303"/>
        <v>10.539449429999999</v>
      </c>
      <c r="R703" s="83"/>
      <c r="S703" s="82">
        <v>1026</v>
      </c>
      <c r="T703" s="78">
        <f t="shared" si="305"/>
        <v>0</v>
      </c>
      <c r="U703" s="78">
        <f t="shared" si="306"/>
        <v>0</v>
      </c>
      <c r="V703" s="78">
        <f t="shared" si="307"/>
        <v>0</v>
      </c>
      <c r="W703" s="78">
        <f t="shared" si="308"/>
        <v>0</v>
      </c>
      <c r="X703" s="78">
        <f t="shared" si="309"/>
        <v>0</v>
      </c>
      <c r="Y703" s="78">
        <f t="shared" si="310"/>
        <v>0</v>
      </c>
      <c r="Z703" s="78">
        <f t="shared" si="311"/>
        <v>0</v>
      </c>
      <c r="AA703" s="78">
        <f t="shared" si="312"/>
        <v>0</v>
      </c>
      <c r="AB703" s="78">
        <f t="shared" si="313"/>
        <v>0</v>
      </c>
      <c r="AC703" s="83">
        <f t="shared" si="314"/>
        <v>0</v>
      </c>
    </row>
    <row r="704" spans="6:29">
      <c r="F704" s="82">
        <v>1110</v>
      </c>
      <c r="G704" s="78">
        <f>Inputs!C703</f>
        <v>1.7479757</v>
      </c>
      <c r="H704" s="78">
        <f>Inputs!D703</f>
        <v>5.0254300000000001</v>
      </c>
      <c r="I704" s="78">
        <f>Inputs!E703</f>
        <v>0.17609131</v>
      </c>
      <c r="J704" s="78">
        <f>Inputs!F703</f>
        <v>0</v>
      </c>
      <c r="K704" s="78">
        <f>Inputs!G703</f>
        <v>0</v>
      </c>
      <c r="L704" s="78">
        <f t="shared" si="304"/>
        <v>0</v>
      </c>
      <c r="M704" s="78">
        <f>Inputs!H703</f>
        <v>0</v>
      </c>
      <c r="N704" s="78">
        <f>Inputs!I703</f>
        <v>0.44107962000000001</v>
      </c>
      <c r="O704" s="78">
        <f>Inputs!J703</f>
        <v>0.19113450000000001</v>
      </c>
      <c r="P704" s="83">
        <f>Inputs!K703</f>
        <v>3.0000002000000001</v>
      </c>
      <c r="Q704" s="83">
        <f t="shared" si="303"/>
        <v>10.581711330000001</v>
      </c>
      <c r="R704" s="83"/>
      <c r="S704" s="82">
        <v>1027</v>
      </c>
      <c r="T704" s="78">
        <f t="shared" si="305"/>
        <v>0</v>
      </c>
      <c r="U704" s="78">
        <f t="shared" si="306"/>
        <v>0</v>
      </c>
      <c r="V704" s="78">
        <f t="shared" si="307"/>
        <v>0</v>
      </c>
      <c r="W704" s="78">
        <f t="shared" si="308"/>
        <v>0</v>
      </c>
      <c r="X704" s="78">
        <f t="shared" si="309"/>
        <v>0</v>
      </c>
      <c r="Y704" s="78">
        <f t="shared" si="310"/>
        <v>0</v>
      </c>
      <c r="Z704" s="78">
        <f t="shared" si="311"/>
        <v>0</v>
      </c>
      <c r="AA704" s="78">
        <f t="shared" si="312"/>
        <v>0</v>
      </c>
      <c r="AB704" s="78">
        <f t="shared" si="313"/>
        <v>0</v>
      </c>
      <c r="AC704" s="83">
        <f t="shared" si="314"/>
        <v>0</v>
      </c>
    </row>
    <row r="705" spans="6:29">
      <c r="F705" s="82">
        <v>1111</v>
      </c>
      <c r="G705" s="78">
        <f>Inputs!C704</f>
        <v>3.2343304000000002</v>
      </c>
      <c r="H705" s="78">
        <f>Inputs!D704</f>
        <v>1.2951695999999999</v>
      </c>
      <c r="I705" s="78">
        <f>Inputs!E704</f>
        <v>0.13656061999999999</v>
      </c>
      <c r="J705" s="78">
        <f>Inputs!F704</f>
        <v>0</v>
      </c>
      <c r="K705" s="78">
        <f>Inputs!G704</f>
        <v>0</v>
      </c>
      <c r="L705" s="78">
        <f t="shared" si="304"/>
        <v>0</v>
      </c>
      <c r="M705" s="78">
        <f>Inputs!H704</f>
        <v>0</v>
      </c>
      <c r="N705" s="78">
        <f>Inputs!I704</f>
        <v>1.378374</v>
      </c>
      <c r="O705" s="78">
        <f>Inputs!J704</f>
        <v>0.51050890000000004</v>
      </c>
      <c r="P705" s="83">
        <f>Inputs!K704</f>
        <v>0.5</v>
      </c>
      <c r="Q705" s="83">
        <f t="shared" si="303"/>
        <v>7.0549435200000001</v>
      </c>
      <c r="R705" s="83"/>
      <c r="S705" s="82">
        <v>1028</v>
      </c>
      <c r="T705" s="78">
        <f t="shared" si="305"/>
        <v>0</v>
      </c>
      <c r="U705" s="78">
        <f t="shared" si="306"/>
        <v>0</v>
      </c>
      <c r="V705" s="78">
        <f t="shared" si="307"/>
        <v>0</v>
      </c>
      <c r="W705" s="78">
        <f t="shared" si="308"/>
        <v>0</v>
      </c>
      <c r="X705" s="78">
        <f t="shared" si="309"/>
        <v>0</v>
      </c>
      <c r="Y705" s="78">
        <f t="shared" si="310"/>
        <v>0</v>
      </c>
      <c r="Z705" s="78">
        <f t="shared" si="311"/>
        <v>0</v>
      </c>
      <c r="AA705" s="78">
        <f t="shared" si="312"/>
        <v>0</v>
      </c>
      <c r="AB705" s="78">
        <f t="shared" si="313"/>
        <v>0</v>
      </c>
      <c r="AC705" s="83">
        <f t="shared" si="314"/>
        <v>0</v>
      </c>
    </row>
    <row r="706" spans="6:29">
      <c r="F706" s="82">
        <v>1112</v>
      </c>
      <c r="G706" s="78">
        <f>Inputs!C705</f>
        <v>3.2343304000000002</v>
      </c>
      <c r="H706" s="78">
        <f>Inputs!D705</f>
        <v>1.2951695999999999</v>
      </c>
      <c r="I706" s="78">
        <f>Inputs!E705</f>
        <v>0.13656061999999999</v>
      </c>
      <c r="J706" s="78">
        <f>Inputs!F705</f>
        <v>0</v>
      </c>
      <c r="K706" s="78">
        <f>Inputs!G705</f>
        <v>0</v>
      </c>
      <c r="L706" s="78">
        <f t="shared" si="304"/>
        <v>0</v>
      </c>
      <c r="M706" s="78">
        <f>Inputs!H705</f>
        <v>0</v>
      </c>
      <c r="N706" s="78">
        <f>Inputs!I705</f>
        <v>1.378374</v>
      </c>
      <c r="O706" s="78">
        <f>Inputs!J705</f>
        <v>0.51050890000000004</v>
      </c>
      <c r="P706" s="83">
        <f>Inputs!K705</f>
        <v>0.5</v>
      </c>
      <c r="Q706" s="83">
        <f t="shared" si="303"/>
        <v>7.0549435200000001</v>
      </c>
      <c r="R706" s="83"/>
      <c r="S706" s="82">
        <v>1029</v>
      </c>
      <c r="T706" s="78">
        <f t="shared" si="305"/>
        <v>6.2099140800000001E-3</v>
      </c>
      <c r="U706" s="78">
        <f t="shared" si="306"/>
        <v>0</v>
      </c>
      <c r="V706" s="78">
        <f t="shared" si="307"/>
        <v>0</v>
      </c>
      <c r="W706" s="78">
        <f t="shared" si="308"/>
        <v>0</v>
      </c>
      <c r="X706" s="78">
        <f t="shared" si="309"/>
        <v>0</v>
      </c>
      <c r="Y706" s="78">
        <f t="shared" si="310"/>
        <v>0</v>
      </c>
      <c r="Z706" s="78">
        <f t="shared" si="311"/>
        <v>0</v>
      </c>
      <c r="AA706" s="78">
        <f t="shared" si="312"/>
        <v>0</v>
      </c>
      <c r="AB706" s="78">
        <f t="shared" si="313"/>
        <v>0</v>
      </c>
      <c r="AC706" s="83">
        <f t="shared" si="314"/>
        <v>6.2099140800000001E-3</v>
      </c>
    </row>
    <row r="707" spans="6:29">
      <c r="F707" s="82">
        <v>1113</v>
      </c>
      <c r="G707" s="78">
        <f>Inputs!C706</f>
        <v>1.4662297</v>
      </c>
      <c r="H707" s="78">
        <f>Inputs!D706</f>
        <v>0</v>
      </c>
      <c r="I707" s="78">
        <f>Inputs!E706</f>
        <v>3.0546450999999999E-2</v>
      </c>
      <c r="J707" s="78">
        <f>Inputs!F706</f>
        <v>0</v>
      </c>
      <c r="K707" s="78">
        <f>Inputs!G706</f>
        <v>0</v>
      </c>
      <c r="L707" s="78">
        <f t="shared" si="304"/>
        <v>0</v>
      </c>
      <c r="M707" s="78">
        <f>Inputs!H706</f>
        <v>86.148359999999997</v>
      </c>
      <c r="N707" s="78">
        <f>Inputs!I706</f>
        <v>2.2398574</v>
      </c>
      <c r="O707" s="78">
        <f>Inputs!J706</f>
        <v>1.2252213999999999</v>
      </c>
      <c r="P707" s="83">
        <f>Inputs!K706</f>
        <v>0</v>
      </c>
      <c r="Q707" s="83">
        <f t="shared" ref="Q707:Q770" si="315">SUM(G707,H707,I707,J707,K707,M707,N707,O707,P707)</f>
        <v>91.110214951000003</v>
      </c>
      <c r="R707" s="83"/>
      <c r="S707" s="82">
        <v>1030</v>
      </c>
      <c r="T707" s="78">
        <f t="shared" si="305"/>
        <v>1.7249761600000003E-2</v>
      </c>
      <c r="U707" s="78">
        <f t="shared" si="306"/>
        <v>0</v>
      </c>
      <c r="V707" s="78">
        <f t="shared" si="307"/>
        <v>0</v>
      </c>
      <c r="W707" s="78">
        <f t="shared" si="308"/>
        <v>0</v>
      </c>
      <c r="X707" s="78">
        <f t="shared" si="309"/>
        <v>0</v>
      </c>
      <c r="Y707" s="78">
        <f t="shared" si="310"/>
        <v>0</v>
      </c>
      <c r="Z707" s="78">
        <f t="shared" si="311"/>
        <v>0</v>
      </c>
      <c r="AA707" s="78">
        <f t="shared" si="312"/>
        <v>0</v>
      </c>
      <c r="AB707" s="78">
        <f t="shared" si="313"/>
        <v>0</v>
      </c>
      <c r="AC707" s="83">
        <f t="shared" si="314"/>
        <v>1.7249761600000003E-2</v>
      </c>
    </row>
    <row r="708" spans="6:29">
      <c r="F708" s="82">
        <v>1114</v>
      </c>
      <c r="G708" s="78">
        <f>Inputs!C707</f>
        <v>1.2506077</v>
      </c>
      <c r="H708" s="78">
        <f>Inputs!D707</f>
        <v>0</v>
      </c>
      <c r="I708" s="78">
        <f>Inputs!E707</f>
        <v>0.6828031</v>
      </c>
      <c r="J708" s="78">
        <f>Inputs!F707</f>
        <v>0</v>
      </c>
      <c r="K708" s="78">
        <f>Inputs!G707</f>
        <v>0</v>
      </c>
      <c r="L708" s="78">
        <f t="shared" si="304"/>
        <v>0</v>
      </c>
      <c r="M708" s="78">
        <f>Inputs!H707</f>
        <v>0</v>
      </c>
      <c r="N708" s="78">
        <f>Inputs!I707</f>
        <v>0</v>
      </c>
      <c r="O708" s="78">
        <f>Inputs!J707</f>
        <v>6.9184165000000002</v>
      </c>
      <c r="P708" s="83">
        <f>Inputs!K707</f>
        <v>3.0000002000000001</v>
      </c>
      <c r="Q708" s="83">
        <f t="shared" si="315"/>
        <v>11.851827500000001</v>
      </c>
      <c r="R708" s="83"/>
      <c r="S708" s="82">
        <v>1101</v>
      </c>
      <c r="T708" s="78">
        <f t="shared" si="305"/>
        <v>0.23459675199999996</v>
      </c>
      <c r="U708" s="78">
        <f t="shared" si="306"/>
        <v>0</v>
      </c>
      <c r="V708" s="78">
        <f t="shared" si="307"/>
        <v>1.0996722359999999E-2</v>
      </c>
      <c r="W708" s="78">
        <f t="shared" si="308"/>
        <v>0</v>
      </c>
      <c r="X708" s="78">
        <f t="shared" si="309"/>
        <v>0</v>
      </c>
      <c r="Y708" s="78">
        <f t="shared" si="310"/>
        <v>0.86148360000000013</v>
      </c>
      <c r="Z708" s="78">
        <f t="shared" si="311"/>
        <v>0.32353500000000002</v>
      </c>
      <c r="AA708" s="78">
        <f t="shared" si="312"/>
        <v>0.12252215000000001</v>
      </c>
      <c r="AB708" s="78">
        <f t="shared" si="313"/>
        <v>0</v>
      </c>
      <c r="AC708" s="83">
        <f t="shared" si="314"/>
        <v>1.5531342243599999</v>
      </c>
    </row>
    <row r="709" spans="6:29">
      <c r="F709" s="82">
        <v>1115</v>
      </c>
      <c r="G709" s="78">
        <f>Inputs!C708</f>
        <v>4.3699399999999997</v>
      </c>
      <c r="H709" s="78">
        <f>Inputs!D708</f>
        <v>6.2271643000000001</v>
      </c>
      <c r="I709" s="78">
        <f>Inputs!E708</f>
        <v>0.61905080000000001</v>
      </c>
      <c r="J709" s="78">
        <f>Inputs!F708</f>
        <v>0</v>
      </c>
      <c r="K709" s="78">
        <f>Inputs!G708</f>
        <v>0</v>
      </c>
      <c r="L709" s="78">
        <f t="shared" si="304"/>
        <v>0</v>
      </c>
      <c r="M709" s="78">
        <f>Inputs!H708</f>
        <v>6.8918695000000003</v>
      </c>
      <c r="N709" s="78">
        <f>Inputs!I708</f>
        <v>0.44107962000000001</v>
      </c>
      <c r="O709" s="78">
        <f>Inputs!J708</f>
        <v>0.19113450000000001</v>
      </c>
      <c r="P709" s="83">
        <f>Inputs!K708</f>
        <v>3.0000002000000001</v>
      </c>
      <c r="Q709" s="83">
        <f t="shared" si="315"/>
        <v>21.740238919999999</v>
      </c>
      <c r="R709" s="83"/>
      <c r="S709" s="82">
        <v>1102</v>
      </c>
      <c r="T709" s="78">
        <f t="shared" si="305"/>
        <v>0.20009723200000001</v>
      </c>
      <c r="U709" s="78">
        <f t="shared" si="306"/>
        <v>0</v>
      </c>
      <c r="V709" s="78">
        <f t="shared" si="307"/>
        <v>3.4413273000000001E-2</v>
      </c>
      <c r="W709" s="78">
        <f t="shared" si="308"/>
        <v>0</v>
      </c>
      <c r="X709" s="78">
        <f t="shared" si="309"/>
        <v>0</v>
      </c>
      <c r="Y709" s="78">
        <f t="shared" si="310"/>
        <v>0</v>
      </c>
      <c r="Z709" s="78">
        <f t="shared" si="311"/>
        <v>0</v>
      </c>
      <c r="AA709" s="78">
        <f t="shared" si="312"/>
        <v>0.69184164999999997</v>
      </c>
      <c r="AB709" s="78">
        <f t="shared" si="313"/>
        <v>0.51000003400000005</v>
      </c>
      <c r="AC709" s="83">
        <f t="shared" si="314"/>
        <v>1.4363521889999999</v>
      </c>
    </row>
    <row r="710" spans="6:29">
      <c r="F710" s="82">
        <v>1116</v>
      </c>
      <c r="G710" s="78">
        <f>Inputs!C709</f>
        <v>3.2343304000000002</v>
      </c>
      <c r="H710" s="78">
        <f>Inputs!D709</f>
        <v>1.4475425</v>
      </c>
      <c r="I710" s="78">
        <f>Inputs!E709</f>
        <v>0.17609131</v>
      </c>
      <c r="J710" s="78">
        <f>Inputs!F709</f>
        <v>0</v>
      </c>
      <c r="K710" s="78">
        <f>Inputs!G709</f>
        <v>0</v>
      </c>
      <c r="L710" s="78">
        <f t="shared" si="304"/>
        <v>0</v>
      </c>
      <c r="M710" s="78">
        <f>Inputs!H709</f>
        <v>0</v>
      </c>
      <c r="N710" s="78">
        <f>Inputs!I709</f>
        <v>1.378374</v>
      </c>
      <c r="O710" s="78">
        <f>Inputs!J709</f>
        <v>0.51050890000000004</v>
      </c>
      <c r="P710" s="83">
        <f>Inputs!K709</f>
        <v>3.0000002000000001</v>
      </c>
      <c r="Q710" s="83">
        <f t="shared" si="315"/>
        <v>9.7468473100000015</v>
      </c>
      <c r="R710" s="83"/>
      <c r="S710" s="82">
        <v>1103</v>
      </c>
      <c r="T710" s="78">
        <f t="shared" si="305"/>
        <v>0.25874641600000003</v>
      </c>
      <c r="U710" s="78">
        <f t="shared" si="306"/>
        <v>0.21358079200000002</v>
      </c>
      <c r="V710" s="78">
        <f t="shared" si="307"/>
        <v>0.23597676000000004</v>
      </c>
      <c r="W710" s="78">
        <f t="shared" si="308"/>
        <v>0</v>
      </c>
      <c r="X710" s="78">
        <f t="shared" si="309"/>
        <v>0</v>
      </c>
      <c r="Y710" s="78">
        <f t="shared" si="310"/>
        <v>0</v>
      </c>
      <c r="Z710" s="78">
        <f t="shared" si="311"/>
        <v>2.4810730000000003E-2</v>
      </c>
      <c r="AA710" s="78">
        <f t="shared" si="312"/>
        <v>2.1502632000000001E-2</v>
      </c>
      <c r="AB710" s="78">
        <f t="shared" si="313"/>
        <v>0.51000003400000005</v>
      </c>
      <c r="AC710" s="83">
        <f t="shared" si="314"/>
        <v>1.2646173640000002</v>
      </c>
    </row>
    <row r="711" spans="6:29">
      <c r="F711" s="82">
        <v>1117</v>
      </c>
      <c r="G711" s="78">
        <f>Inputs!C710</f>
        <v>3.8811966999999998</v>
      </c>
      <c r="H711" s="78">
        <f>Inputs!D710</f>
        <v>4.711341</v>
      </c>
      <c r="I711" s="78">
        <f>Inputs!E710</f>
        <v>0.44827820000000002</v>
      </c>
      <c r="J711" s="78">
        <f>Inputs!F710</f>
        <v>0</v>
      </c>
      <c r="K711" s="78">
        <f>Inputs!G710</f>
        <v>0</v>
      </c>
      <c r="L711" s="78">
        <f t="shared" si="304"/>
        <v>0</v>
      </c>
      <c r="M711" s="78">
        <f>Inputs!H710</f>
        <v>6.8918695000000003</v>
      </c>
      <c r="N711" s="78">
        <f>Inputs!I710</f>
        <v>0.44107962000000001</v>
      </c>
      <c r="O711" s="78">
        <f>Inputs!J710</f>
        <v>0.19113450000000001</v>
      </c>
      <c r="P711" s="83">
        <f>Inputs!K710</f>
        <v>3.0000002000000001</v>
      </c>
      <c r="Q711" s="83">
        <f t="shared" si="315"/>
        <v>19.56489972</v>
      </c>
      <c r="R711" s="83"/>
      <c r="S711" s="82">
        <v>1104</v>
      </c>
      <c r="T711" s="78">
        <f t="shared" si="305"/>
        <v>0.27599619200000003</v>
      </c>
      <c r="U711" s="78">
        <f t="shared" si="306"/>
        <v>1.1424374000000004</v>
      </c>
      <c r="V711" s="78">
        <f t="shared" si="307"/>
        <v>0.17814692700000001</v>
      </c>
      <c r="W711" s="78">
        <f t="shared" si="308"/>
        <v>0</v>
      </c>
      <c r="X711" s="78">
        <f t="shared" si="309"/>
        <v>0</v>
      </c>
      <c r="Y711" s="78">
        <f t="shared" si="310"/>
        <v>0</v>
      </c>
      <c r="Z711" s="78">
        <f t="shared" si="311"/>
        <v>2.4810730000000003E-2</v>
      </c>
      <c r="AA711" s="78">
        <f t="shared" si="312"/>
        <v>4.2474335000000002E-2</v>
      </c>
      <c r="AB711" s="78">
        <f t="shared" si="313"/>
        <v>8.500000000000002E-2</v>
      </c>
      <c r="AC711" s="83">
        <f t="shared" si="314"/>
        <v>1.7488655840000005</v>
      </c>
    </row>
    <row r="712" spans="6:29">
      <c r="F712" s="82">
        <v>1118</v>
      </c>
      <c r="G712" s="78">
        <f>Inputs!C711</f>
        <v>3.8811966999999998</v>
      </c>
      <c r="H712" s="78">
        <f>Inputs!D711</f>
        <v>4.711341</v>
      </c>
      <c r="I712" s="78">
        <f>Inputs!E711</f>
        <v>0.57635769999999997</v>
      </c>
      <c r="J712" s="78">
        <f>Inputs!F711</f>
        <v>0</v>
      </c>
      <c r="K712" s="78">
        <f>Inputs!G711</f>
        <v>0</v>
      </c>
      <c r="L712" s="78">
        <f t="shared" si="304"/>
        <v>0</v>
      </c>
      <c r="M712" s="78">
        <f>Inputs!H711</f>
        <v>3.4459347999999999</v>
      </c>
      <c r="N712" s="78">
        <f>Inputs!I711</f>
        <v>0.44107962000000001</v>
      </c>
      <c r="O712" s="78">
        <f>Inputs!J711</f>
        <v>0.19113450000000001</v>
      </c>
      <c r="P712" s="83">
        <f>Inputs!K711</f>
        <v>3.0000002000000001</v>
      </c>
      <c r="Q712" s="83">
        <f t="shared" si="315"/>
        <v>16.247044519999999</v>
      </c>
      <c r="R712" s="83"/>
      <c r="S712" s="82">
        <v>1105</v>
      </c>
      <c r="T712" s="78">
        <f t="shared" si="305"/>
        <v>0.31279566400000003</v>
      </c>
      <c r="U712" s="78">
        <f t="shared" si="306"/>
        <v>2.2433313899999998</v>
      </c>
      <c r="V712" s="78">
        <f t="shared" si="307"/>
        <v>0</v>
      </c>
      <c r="W712" s="78">
        <f t="shared" si="308"/>
        <v>0</v>
      </c>
      <c r="X712" s="78">
        <f t="shared" si="309"/>
        <v>0</v>
      </c>
      <c r="Y712" s="78">
        <f t="shared" si="310"/>
        <v>0</v>
      </c>
      <c r="Z712" s="78">
        <f t="shared" si="311"/>
        <v>0.20420355000000001</v>
      </c>
      <c r="AA712" s="78">
        <f t="shared" si="312"/>
        <v>0.13069026</v>
      </c>
      <c r="AB712" s="78">
        <f t="shared" si="313"/>
        <v>0.51000003400000005</v>
      </c>
      <c r="AC712" s="83">
        <f t="shared" si="314"/>
        <v>3.4010208980000001</v>
      </c>
    </row>
    <row r="713" spans="6:29">
      <c r="F713" s="82">
        <v>1119</v>
      </c>
      <c r="G713" s="78">
        <f>Inputs!C712</f>
        <v>3.8811966999999998</v>
      </c>
      <c r="H713" s="78">
        <f>Inputs!D712</f>
        <v>4.711341</v>
      </c>
      <c r="I713" s="78">
        <f>Inputs!E712</f>
        <v>0.57635769999999997</v>
      </c>
      <c r="J713" s="78">
        <f>Inputs!F712</f>
        <v>0</v>
      </c>
      <c r="K713" s="78">
        <f>Inputs!G712</f>
        <v>0</v>
      </c>
      <c r="L713" s="78">
        <f t="shared" ref="L713:L776" si="316">W726+X726</f>
        <v>0</v>
      </c>
      <c r="M713" s="78">
        <f>Inputs!H712</f>
        <v>3.4459347999999999</v>
      </c>
      <c r="N713" s="78">
        <f>Inputs!I712</f>
        <v>0.44107962000000001</v>
      </c>
      <c r="O713" s="78">
        <f>Inputs!J712</f>
        <v>0.19113450000000001</v>
      </c>
      <c r="P713" s="83">
        <f>Inputs!K712</f>
        <v>3.0000002000000001</v>
      </c>
      <c r="Q713" s="83">
        <f t="shared" si="315"/>
        <v>16.247044519999999</v>
      </c>
      <c r="R713" s="83"/>
      <c r="S713" s="82">
        <v>1106</v>
      </c>
      <c r="T713" s="78">
        <f t="shared" si="305"/>
        <v>1.9043736000000002</v>
      </c>
      <c r="U713" s="78">
        <f t="shared" si="306"/>
        <v>0</v>
      </c>
      <c r="V713" s="78">
        <f t="shared" si="307"/>
        <v>0</v>
      </c>
      <c r="W713" s="78">
        <f t="shared" si="308"/>
        <v>0</v>
      </c>
      <c r="X713" s="78">
        <f t="shared" si="309"/>
        <v>0</v>
      </c>
      <c r="Y713" s="78">
        <f t="shared" si="310"/>
        <v>4.900885E-2</v>
      </c>
      <c r="Z713" s="78">
        <f t="shared" si="311"/>
        <v>0.55134955000000008</v>
      </c>
      <c r="AA713" s="78">
        <f t="shared" si="312"/>
        <v>0.20420358</v>
      </c>
      <c r="AB713" s="78">
        <f t="shared" si="313"/>
        <v>8.500000000000002E-2</v>
      </c>
      <c r="AC713" s="83">
        <f t="shared" si="314"/>
        <v>2.7939355800000008</v>
      </c>
    </row>
    <row r="714" spans="6:29">
      <c r="F714" s="82">
        <v>1120</v>
      </c>
      <c r="G714" s="78">
        <f>Inputs!C713</f>
        <v>3.2343304000000002</v>
      </c>
      <c r="H714" s="78">
        <f>Inputs!D713</f>
        <v>1.2951695999999999</v>
      </c>
      <c r="I714" s="78">
        <f>Inputs!E713</f>
        <v>0.13656061999999999</v>
      </c>
      <c r="J714" s="78">
        <f>Inputs!F713</f>
        <v>0</v>
      </c>
      <c r="K714" s="78">
        <f>Inputs!G713</f>
        <v>0</v>
      </c>
      <c r="L714" s="78">
        <f t="shared" si="316"/>
        <v>0</v>
      </c>
      <c r="M714" s="78">
        <f>Inputs!H713</f>
        <v>0</v>
      </c>
      <c r="N714" s="78">
        <f>Inputs!I713</f>
        <v>1.378374</v>
      </c>
      <c r="O714" s="78">
        <f>Inputs!J713</f>
        <v>0.51050890000000004</v>
      </c>
      <c r="P714" s="83">
        <f>Inputs!K713</f>
        <v>0.5</v>
      </c>
      <c r="Q714" s="83">
        <f t="shared" si="315"/>
        <v>7.0549435200000001</v>
      </c>
      <c r="R714" s="83"/>
      <c r="S714" s="82">
        <v>1107</v>
      </c>
      <c r="T714" s="78">
        <f t="shared" si="305"/>
        <v>0.27967611200000003</v>
      </c>
      <c r="U714" s="78">
        <f t="shared" si="306"/>
        <v>0.85432310000000011</v>
      </c>
      <c r="V714" s="78">
        <f t="shared" si="307"/>
        <v>2.4089293800000005E-2</v>
      </c>
      <c r="W714" s="78">
        <f t="shared" si="308"/>
        <v>0</v>
      </c>
      <c r="X714" s="78">
        <f t="shared" si="309"/>
        <v>0</v>
      </c>
      <c r="Y714" s="78">
        <f t="shared" si="310"/>
        <v>0</v>
      </c>
      <c r="Z714" s="78">
        <f t="shared" si="311"/>
        <v>2.2053981E-2</v>
      </c>
      <c r="AA714" s="78">
        <f t="shared" si="312"/>
        <v>1.9113450000000004E-2</v>
      </c>
      <c r="AB714" s="78">
        <f t="shared" si="313"/>
        <v>0.51000003400000005</v>
      </c>
      <c r="AC714" s="83">
        <f t="shared" si="314"/>
        <v>1.7092559708000001</v>
      </c>
    </row>
    <row r="715" spans="6:29">
      <c r="F715" s="82">
        <v>1121</v>
      </c>
      <c r="G715" s="78">
        <f>Inputs!C714</f>
        <v>2.2137194</v>
      </c>
      <c r="H715" s="78">
        <f>Inputs!D714</f>
        <v>0</v>
      </c>
      <c r="I715" s="78">
        <f>Inputs!E714</f>
        <v>1.2577951000000001</v>
      </c>
      <c r="J715" s="78">
        <f>Inputs!F714</f>
        <v>0</v>
      </c>
      <c r="K715" s="78">
        <f>Inputs!G714</f>
        <v>0</v>
      </c>
      <c r="L715" s="78">
        <f t="shared" si="316"/>
        <v>0</v>
      </c>
      <c r="M715" s="78">
        <f>Inputs!H714</f>
        <v>99.242919999999998</v>
      </c>
      <c r="N715" s="78">
        <f>Inputs!I714</f>
        <v>21.83344</v>
      </c>
      <c r="O715" s="78">
        <f>Inputs!J714</f>
        <v>2.1833440999999998</v>
      </c>
      <c r="P715" s="83">
        <f>Inputs!K714</f>
        <v>0</v>
      </c>
      <c r="Q715" s="83">
        <f t="shared" si="315"/>
        <v>126.73121859999999</v>
      </c>
      <c r="R715" s="83"/>
      <c r="S715" s="82">
        <v>1108</v>
      </c>
      <c r="T715" s="78">
        <f t="shared" si="305"/>
        <v>0.27967611200000003</v>
      </c>
      <c r="U715" s="78">
        <f t="shared" si="306"/>
        <v>0.85432310000000011</v>
      </c>
      <c r="V715" s="78">
        <f t="shared" si="307"/>
        <v>3.1696435799999999E-2</v>
      </c>
      <c r="W715" s="78">
        <f t="shared" si="308"/>
        <v>0</v>
      </c>
      <c r="X715" s="78">
        <f t="shared" si="309"/>
        <v>0</v>
      </c>
      <c r="Y715" s="78">
        <f t="shared" si="310"/>
        <v>0</v>
      </c>
      <c r="Z715" s="78">
        <f t="shared" si="311"/>
        <v>2.2053981E-2</v>
      </c>
      <c r="AA715" s="78">
        <f t="shared" si="312"/>
        <v>1.9113450000000004E-2</v>
      </c>
      <c r="AB715" s="78">
        <f t="shared" si="313"/>
        <v>0.51000003400000005</v>
      </c>
      <c r="AC715" s="83">
        <f t="shared" si="314"/>
        <v>1.7168631128000005</v>
      </c>
    </row>
    <row r="716" spans="6:29">
      <c r="F716" s="82">
        <v>1122</v>
      </c>
      <c r="G716" s="78">
        <f>Inputs!C715</f>
        <v>4.0249442999999996</v>
      </c>
      <c r="H716" s="78">
        <f>Inputs!D715</f>
        <v>0</v>
      </c>
      <c r="I716" s="78">
        <f>Inputs!E715</f>
        <v>0.40249443000000001</v>
      </c>
      <c r="J716" s="78">
        <f>Inputs!F715</f>
        <v>7.4763804000000002E-5</v>
      </c>
      <c r="K716" s="78">
        <f>Inputs!G715</f>
        <v>0.5513496</v>
      </c>
      <c r="L716" s="78">
        <f t="shared" si="316"/>
        <v>5.5254582086399998E-3</v>
      </c>
      <c r="M716" s="78">
        <f>Inputs!H715</f>
        <v>0</v>
      </c>
      <c r="N716" s="78">
        <f>Inputs!I715</f>
        <v>59.545749999999998</v>
      </c>
      <c r="O716" s="78">
        <f>Inputs!J715</f>
        <v>12.2522135</v>
      </c>
      <c r="P716" s="83">
        <f>Inputs!K715</f>
        <v>3.0000002000000001</v>
      </c>
      <c r="Q716" s="83">
        <f t="shared" si="315"/>
        <v>79.776826793803991</v>
      </c>
      <c r="R716" s="83"/>
      <c r="S716" s="82">
        <v>1109</v>
      </c>
      <c r="T716" s="78">
        <f t="shared" si="305"/>
        <v>0.27967611200000003</v>
      </c>
      <c r="U716" s="78">
        <f t="shared" si="306"/>
        <v>0.85432310000000011</v>
      </c>
      <c r="V716" s="78">
        <f t="shared" si="307"/>
        <v>2.4089293800000005E-2</v>
      </c>
      <c r="W716" s="78">
        <f t="shared" si="308"/>
        <v>0</v>
      </c>
      <c r="X716" s="78">
        <f t="shared" si="309"/>
        <v>0</v>
      </c>
      <c r="Y716" s="78">
        <f t="shared" si="310"/>
        <v>0</v>
      </c>
      <c r="Z716" s="78">
        <f t="shared" si="311"/>
        <v>2.2053981E-2</v>
      </c>
      <c r="AA716" s="78">
        <f t="shared" si="312"/>
        <v>1.9113450000000004E-2</v>
      </c>
      <c r="AB716" s="78">
        <f t="shared" si="313"/>
        <v>0.51000003400000005</v>
      </c>
      <c r="AC716" s="83">
        <f t="shared" si="314"/>
        <v>1.7092559708000001</v>
      </c>
    </row>
    <row r="717" spans="6:29">
      <c r="F717" s="82">
        <v>1123</v>
      </c>
      <c r="G717" s="78">
        <f>Inputs!C716</f>
        <v>14.112462000000001</v>
      </c>
      <c r="H717" s="78">
        <f>Inputs!D716</f>
        <v>2.0124721999999999</v>
      </c>
      <c r="I717" s="78">
        <f>Inputs!E716</f>
        <v>3.2702672000000002</v>
      </c>
      <c r="J717" s="78">
        <f>Inputs!F716</f>
        <v>0</v>
      </c>
      <c r="K717" s="78">
        <f>Inputs!G716</f>
        <v>0</v>
      </c>
      <c r="L717" s="78">
        <f t="shared" si="316"/>
        <v>0</v>
      </c>
      <c r="M717" s="78">
        <f>Inputs!H716</f>
        <v>1.7643184999999999</v>
      </c>
      <c r="N717" s="78">
        <f>Inputs!I716</f>
        <v>0.5513496</v>
      </c>
      <c r="O717" s="78">
        <f>Inputs!J716</f>
        <v>26.464777000000002</v>
      </c>
      <c r="P717" s="83">
        <f>Inputs!K716</f>
        <v>0.5</v>
      </c>
      <c r="Q717" s="83">
        <f t="shared" si="315"/>
        <v>48.675646499999999</v>
      </c>
      <c r="R717" s="83"/>
      <c r="S717" s="82">
        <v>1110</v>
      </c>
      <c r="T717" s="78">
        <f t="shared" si="305"/>
        <v>0.27967611200000003</v>
      </c>
      <c r="U717" s="78">
        <f t="shared" si="306"/>
        <v>0.85432310000000011</v>
      </c>
      <c r="V717" s="78">
        <f t="shared" si="307"/>
        <v>3.1696435799999999E-2</v>
      </c>
      <c r="W717" s="78">
        <f t="shared" si="308"/>
        <v>0</v>
      </c>
      <c r="X717" s="78">
        <f t="shared" si="309"/>
        <v>0</v>
      </c>
      <c r="Y717" s="78">
        <f t="shared" si="310"/>
        <v>0</v>
      </c>
      <c r="Z717" s="78">
        <f t="shared" si="311"/>
        <v>2.2053981E-2</v>
      </c>
      <c r="AA717" s="78">
        <f t="shared" si="312"/>
        <v>1.9113450000000004E-2</v>
      </c>
      <c r="AB717" s="78">
        <f t="shared" si="313"/>
        <v>0.51000003400000005</v>
      </c>
      <c r="AC717" s="83">
        <f t="shared" si="314"/>
        <v>1.7168631128000005</v>
      </c>
    </row>
    <row r="718" spans="6:29">
      <c r="F718" s="82">
        <v>1124</v>
      </c>
      <c r="G718" s="78">
        <f>Inputs!C717</f>
        <v>5.0311804000000002</v>
      </c>
      <c r="H718" s="78">
        <f>Inputs!D717</f>
        <v>10.062360999999999</v>
      </c>
      <c r="I718" s="78">
        <f>Inputs!E717</f>
        <v>0.60374165000000002</v>
      </c>
      <c r="J718" s="78">
        <f>Inputs!F717</f>
        <v>0</v>
      </c>
      <c r="K718" s="78">
        <f>Inputs!G717</f>
        <v>0</v>
      </c>
      <c r="L718" s="78">
        <f t="shared" si="316"/>
        <v>0</v>
      </c>
      <c r="M718" s="78">
        <f>Inputs!H717</f>
        <v>0.60035850000000002</v>
      </c>
      <c r="N718" s="78">
        <f>Inputs!I717</f>
        <v>2.948699</v>
      </c>
      <c r="O718" s="78">
        <f>Inputs!J717</f>
        <v>1.842937</v>
      </c>
      <c r="P718" s="83">
        <f>Inputs!K717</f>
        <v>3.0000002000000001</v>
      </c>
      <c r="Q718" s="83">
        <f t="shared" si="315"/>
        <v>24.089277749999997</v>
      </c>
      <c r="R718" s="83"/>
      <c r="S718" s="82">
        <v>1111</v>
      </c>
      <c r="T718" s="78">
        <f t="shared" si="305"/>
        <v>0.51749286400000005</v>
      </c>
      <c r="U718" s="78">
        <f t="shared" si="306"/>
        <v>0.22017883199999999</v>
      </c>
      <c r="V718" s="78">
        <f t="shared" si="307"/>
        <v>2.4580911600000001E-2</v>
      </c>
      <c r="W718" s="78">
        <f t="shared" si="308"/>
        <v>0</v>
      </c>
      <c r="X718" s="78">
        <f t="shared" si="309"/>
        <v>0</v>
      </c>
      <c r="Y718" s="78">
        <f t="shared" si="310"/>
        <v>0</v>
      </c>
      <c r="Z718" s="78">
        <f t="shared" si="311"/>
        <v>6.8918699999999999E-2</v>
      </c>
      <c r="AA718" s="78">
        <f t="shared" si="312"/>
        <v>5.1050890000000015E-2</v>
      </c>
      <c r="AB718" s="78">
        <f t="shared" si="313"/>
        <v>8.500000000000002E-2</v>
      </c>
      <c r="AC718" s="83">
        <f t="shared" si="314"/>
        <v>0.96722219759999994</v>
      </c>
    </row>
    <row r="719" spans="6:29">
      <c r="F719" s="82">
        <v>1125</v>
      </c>
      <c r="G719" s="78">
        <f>Inputs!C718</f>
        <v>11.873586</v>
      </c>
      <c r="H719" s="78">
        <f>Inputs!D718</f>
        <v>5.0311804000000002</v>
      </c>
      <c r="I719" s="78">
        <f>Inputs!E718</f>
        <v>1.0062361</v>
      </c>
      <c r="J719" s="78">
        <f>Inputs!F718</f>
        <v>5.4446049999999997E-5</v>
      </c>
      <c r="K719" s="78">
        <f>Inputs!G718</f>
        <v>0.40151522000000001</v>
      </c>
      <c r="L719" s="78">
        <f t="shared" si="316"/>
        <v>4.0238635680000003E-3</v>
      </c>
      <c r="M719" s="78">
        <f>Inputs!H718</f>
        <v>0.36756638000000003</v>
      </c>
      <c r="N719" s="78">
        <f>Inputs!I718</f>
        <v>0</v>
      </c>
      <c r="O719" s="78">
        <f>Inputs!J718</f>
        <v>0.57891700000000001</v>
      </c>
      <c r="P719" s="83">
        <f>Inputs!K718</f>
        <v>0.5</v>
      </c>
      <c r="Q719" s="83">
        <f t="shared" si="315"/>
        <v>19.75905554605</v>
      </c>
      <c r="R719" s="83"/>
      <c r="S719" s="82">
        <v>1112</v>
      </c>
      <c r="T719" s="78">
        <f t="shared" si="305"/>
        <v>0.51749286400000005</v>
      </c>
      <c r="U719" s="78">
        <f t="shared" si="306"/>
        <v>0.22017883199999999</v>
      </c>
      <c r="V719" s="78">
        <f t="shared" si="307"/>
        <v>2.4580911600000001E-2</v>
      </c>
      <c r="W719" s="78">
        <f t="shared" si="308"/>
        <v>0</v>
      </c>
      <c r="X719" s="78">
        <f t="shared" si="309"/>
        <v>0</v>
      </c>
      <c r="Y719" s="78">
        <f t="shared" si="310"/>
        <v>0</v>
      </c>
      <c r="Z719" s="78">
        <f t="shared" si="311"/>
        <v>6.8918699999999999E-2</v>
      </c>
      <c r="AA719" s="78">
        <f t="shared" si="312"/>
        <v>5.1050890000000015E-2</v>
      </c>
      <c r="AB719" s="78">
        <f t="shared" si="313"/>
        <v>8.500000000000002E-2</v>
      </c>
      <c r="AC719" s="83">
        <f t="shared" si="314"/>
        <v>0.96722219759999994</v>
      </c>
    </row>
    <row r="720" spans="6:29">
      <c r="F720" s="82">
        <v>1126</v>
      </c>
      <c r="G720" s="78">
        <f>Inputs!C719</f>
        <v>10.062360999999999</v>
      </c>
      <c r="H720" s="78">
        <f>Inputs!D719</f>
        <v>4.5280623000000002</v>
      </c>
      <c r="I720" s="78">
        <f>Inputs!E719</f>
        <v>0.80498886000000003</v>
      </c>
      <c r="J720" s="78">
        <f>Inputs!F719</f>
        <v>5.4446049999999997E-5</v>
      </c>
      <c r="K720" s="78">
        <f>Inputs!G719</f>
        <v>0.40151522000000001</v>
      </c>
      <c r="L720" s="78">
        <f t="shared" si="316"/>
        <v>4.0238635680000003E-3</v>
      </c>
      <c r="M720" s="78">
        <f>Inputs!H719</f>
        <v>0.36756638000000003</v>
      </c>
      <c r="N720" s="78">
        <f>Inputs!I719</f>
        <v>0</v>
      </c>
      <c r="O720" s="78">
        <f>Inputs!J719</f>
        <v>0.57891700000000001</v>
      </c>
      <c r="P720" s="83">
        <f>Inputs!K719</f>
        <v>0.5</v>
      </c>
      <c r="Q720" s="83">
        <f t="shared" si="315"/>
        <v>17.243465206050001</v>
      </c>
      <c r="R720" s="83"/>
      <c r="S720" s="82">
        <v>1113</v>
      </c>
      <c r="T720" s="78">
        <f t="shared" ref="T720:T783" si="317">($C$2*G707*$B$5)+($C$2*G707*$C$5)</f>
        <v>0.23459675199999996</v>
      </c>
      <c r="U720" s="78">
        <f t="shared" si="306"/>
        <v>0</v>
      </c>
      <c r="V720" s="78">
        <f t="shared" si="307"/>
        <v>5.4983611799999995E-3</v>
      </c>
      <c r="W720" s="78">
        <f t="shared" si="308"/>
        <v>0</v>
      </c>
      <c r="X720" s="78">
        <f t="shared" si="309"/>
        <v>0</v>
      </c>
      <c r="Y720" s="78">
        <f t="shared" si="310"/>
        <v>0.86148360000000013</v>
      </c>
      <c r="Z720" s="78">
        <f t="shared" si="311"/>
        <v>0.11199287000000002</v>
      </c>
      <c r="AA720" s="78">
        <f t="shared" si="312"/>
        <v>0.12252214000000002</v>
      </c>
      <c r="AB720" s="78">
        <f t="shared" si="313"/>
        <v>0</v>
      </c>
      <c r="AC720" s="83">
        <f t="shared" si="314"/>
        <v>1.3360937231800003</v>
      </c>
    </row>
    <row r="721" spans="6:29">
      <c r="F721" s="82">
        <v>1127</v>
      </c>
      <c r="G721" s="78">
        <f>Inputs!C720</f>
        <v>11.320156000000001</v>
      </c>
      <c r="H721" s="78">
        <f>Inputs!D720</f>
        <v>3.0187084999999998</v>
      </c>
      <c r="I721" s="78">
        <f>Inputs!E720</f>
        <v>0.20124722</v>
      </c>
      <c r="J721" s="78">
        <f>Inputs!F720</f>
        <v>2.9905518E-3</v>
      </c>
      <c r="K721" s="78">
        <f>Inputs!G720</f>
        <v>22.053982000000001</v>
      </c>
      <c r="L721" s="78">
        <f t="shared" si="316"/>
        <v>0.22101830828800004</v>
      </c>
      <c r="M721" s="78">
        <f>Inputs!H720</f>
        <v>34.735019999999999</v>
      </c>
      <c r="N721" s="78">
        <f>Inputs!I720</f>
        <v>7.4661920000000004</v>
      </c>
      <c r="O721" s="78">
        <f>Inputs!J720</f>
        <v>0.89727029999999997</v>
      </c>
      <c r="P721" s="83">
        <f>Inputs!K720</f>
        <v>0.5</v>
      </c>
      <c r="Q721" s="83">
        <f t="shared" si="315"/>
        <v>80.195566571800015</v>
      </c>
      <c r="R721" s="83"/>
      <c r="S721" s="82">
        <v>1114</v>
      </c>
      <c r="T721" s="78">
        <f t="shared" si="317"/>
        <v>0.20009723200000001</v>
      </c>
      <c r="U721" s="78">
        <f t="shared" si="306"/>
        <v>0</v>
      </c>
      <c r="V721" s="78">
        <f t="shared" si="307"/>
        <v>0.12290455799999998</v>
      </c>
      <c r="W721" s="78">
        <f t="shared" si="308"/>
        <v>0</v>
      </c>
      <c r="X721" s="78">
        <f t="shared" si="309"/>
        <v>0</v>
      </c>
      <c r="Y721" s="78">
        <f t="shared" si="310"/>
        <v>0</v>
      </c>
      <c r="Z721" s="78">
        <f t="shared" si="311"/>
        <v>0</v>
      </c>
      <c r="AA721" s="78">
        <f t="shared" si="312"/>
        <v>0.69184164999999997</v>
      </c>
      <c r="AB721" s="78">
        <f t="shared" si="313"/>
        <v>0.51000003400000005</v>
      </c>
      <c r="AC721" s="83">
        <f t="shared" si="314"/>
        <v>1.5248434739999999</v>
      </c>
    </row>
    <row r="722" spans="6:29">
      <c r="F722" s="82">
        <v>1128</v>
      </c>
      <c r="G722" s="78">
        <f>Inputs!C721</f>
        <v>9.8108020000000007</v>
      </c>
      <c r="H722" s="78">
        <f>Inputs!D721</f>
        <v>5.5342984</v>
      </c>
      <c r="I722" s="78">
        <f>Inputs!E721</f>
        <v>0.38524464000000003</v>
      </c>
      <c r="J722" s="78">
        <f>Inputs!F721</f>
        <v>0</v>
      </c>
      <c r="K722" s="78">
        <f>Inputs!G721</f>
        <v>0</v>
      </c>
      <c r="L722" s="78">
        <f t="shared" si="316"/>
        <v>0</v>
      </c>
      <c r="M722" s="78">
        <f>Inputs!H721</f>
        <v>0</v>
      </c>
      <c r="N722" s="78">
        <f>Inputs!I721</f>
        <v>1.0327595000000001</v>
      </c>
      <c r="O722" s="78">
        <f>Inputs!J721</f>
        <v>0.29507410000000001</v>
      </c>
      <c r="P722" s="83">
        <f>Inputs!K721</f>
        <v>0.5</v>
      </c>
      <c r="Q722" s="83">
        <f t="shared" si="315"/>
        <v>17.558178640000001</v>
      </c>
      <c r="R722" s="83"/>
      <c r="S722" s="82">
        <v>1115</v>
      </c>
      <c r="T722" s="78">
        <f t="shared" si="317"/>
        <v>0.69919039999999999</v>
      </c>
      <c r="U722" s="78">
        <f t="shared" si="306"/>
        <v>1.0586179310000003</v>
      </c>
      <c r="V722" s="78">
        <f t="shared" si="307"/>
        <v>0.11142914399999999</v>
      </c>
      <c r="W722" s="78">
        <f t="shared" si="308"/>
        <v>0</v>
      </c>
      <c r="X722" s="78">
        <f t="shared" si="309"/>
        <v>0</v>
      </c>
      <c r="Y722" s="78">
        <f t="shared" si="310"/>
        <v>6.8918695000000002E-2</v>
      </c>
      <c r="Z722" s="78">
        <f t="shared" si="311"/>
        <v>2.2053981E-2</v>
      </c>
      <c r="AA722" s="78">
        <f t="shared" si="312"/>
        <v>1.9113450000000004E-2</v>
      </c>
      <c r="AB722" s="78">
        <f t="shared" si="313"/>
        <v>0.51000003400000005</v>
      </c>
      <c r="AC722" s="83">
        <f t="shared" si="314"/>
        <v>2.4893236350000003</v>
      </c>
    </row>
    <row r="723" spans="6:29">
      <c r="F723" s="82">
        <v>1129</v>
      </c>
      <c r="G723" s="78">
        <f>Inputs!C722</f>
        <v>14.087305000000001</v>
      </c>
      <c r="H723" s="78">
        <f>Inputs!D722</f>
        <v>5.6349220000000004</v>
      </c>
      <c r="I723" s="78">
        <f>Inputs!E722</f>
        <v>1.4446675</v>
      </c>
      <c r="J723" s="78">
        <f>Inputs!F722</f>
        <v>3.0528553000000003E-4</v>
      </c>
      <c r="K723" s="78">
        <f>Inputs!G722</f>
        <v>2.2513443999999998</v>
      </c>
      <c r="L723" s="78">
        <f t="shared" si="316"/>
        <v>2.2562289684800001E-2</v>
      </c>
      <c r="M723" s="78">
        <f>Inputs!H722</f>
        <v>1.8010752999999999</v>
      </c>
      <c r="N723" s="78">
        <f>Inputs!I722</f>
        <v>2.6464777000000002</v>
      </c>
      <c r="O723" s="78">
        <f>Inputs!J722</f>
        <v>1.7367511</v>
      </c>
      <c r="P723" s="83">
        <f>Inputs!K722</f>
        <v>3.0000002000000001</v>
      </c>
      <c r="Q723" s="83">
        <f t="shared" si="315"/>
        <v>32.602848485530004</v>
      </c>
      <c r="R723" s="83"/>
      <c r="S723" s="82">
        <v>1116</v>
      </c>
      <c r="T723" s="78">
        <f t="shared" si="317"/>
        <v>0.51749286400000005</v>
      </c>
      <c r="U723" s="78">
        <f t="shared" si="306"/>
        <v>0.24608222499999999</v>
      </c>
      <c r="V723" s="78">
        <f t="shared" si="307"/>
        <v>3.1696435799999999E-2</v>
      </c>
      <c r="W723" s="78">
        <f t="shared" si="308"/>
        <v>0</v>
      </c>
      <c r="X723" s="78">
        <f t="shared" si="309"/>
        <v>0</v>
      </c>
      <c r="Y723" s="78">
        <f t="shared" si="310"/>
        <v>0</v>
      </c>
      <c r="Z723" s="78">
        <f t="shared" si="311"/>
        <v>6.8918699999999999E-2</v>
      </c>
      <c r="AA723" s="78">
        <f t="shared" si="312"/>
        <v>5.1050890000000015E-2</v>
      </c>
      <c r="AB723" s="78">
        <f t="shared" si="313"/>
        <v>0.51000003400000005</v>
      </c>
      <c r="AC723" s="83">
        <f t="shared" si="314"/>
        <v>1.4252411488000001</v>
      </c>
    </row>
    <row r="724" spans="6:29">
      <c r="F724" s="82">
        <v>1130</v>
      </c>
      <c r="G724" s="78">
        <f>Inputs!C723</f>
        <v>11.320156000000001</v>
      </c>
      <c r="H724" s="78">
        <f>Inputs!D723</f>
        <v>0.75467709999999999</v>
      </c>
      <c r="I724" s="78">
        <f>Inputs!E723</f>
        <v>0.19262232000000001</v>
      </c>
      <c r="J724" s="78">
        <f>Inputs!F723</f>
        <v>5.4446050000000004E-4</v>
      </c>
      <c r="K724" s="78">
        <f>Inputs!G723</f>
        <v>4.0151519999999996</v>
      </c>
      <c r="L724" s="78">
        <f t="shared" si="316"/>
        <v>4.0238633679999997E-2</v>
      </c>
      <c r="M724" s="78">
        <f>Inputs!H723</f>
        <v>3.6756635000000002</v>
      </c>
      <c r="N724" s="78">
        <f>Inputs!I723</f>
        <v>1.7229673000000001</v>
      </c>
      <c r="O724" s="78">
        <f>Inputs!J723</f>
        <v>1.121588</v>
      </c>
      <c r="P724" s="83">
        <f>Inputs!K723</f>
        <v>0.5</v>
      </c>
      <c r="Q724" s="83">
        <f t="shared" si="315"/>
        <v>23.303370680499999</v>
      </c>
      <c r="R724" s="83"/>
      <c r="S724" s="82">
        <v>1117</v>
      </c>
      <c r="T724" s="78">
        <f t="shared" si="317"/>
        <v>0.62099147200000004</v>
      </c>
      <c r="U724" s="78">
        <f t="shared" si="306"/>
        <v>0.80092797000000004</v>
      </c>
      <c r="V724" s="78">
        <f t="shared" si="307"/>
        <v>8.0690076000000013E-2</v>
      </c>
      <c r="W724" s="78">
        <f t="shared" si="308"/>
        <v>0</v>
      </c>
      <c r="X724" s="78">
        <f t="shared" si="309"/>
        <v>0</v>
      </c>
      <c r="Y724" s="78">
        <f t="shared" si="310"/>
        <v>6.8918695000000002E-2</v>
      </c>
      <c r="Z724" s="78">
        <f t="shared" si="311"/>
        <v>2.2053981E-2</v>
      </c>
      <c r="AA724" s="78">
        <f t="shared" si="312"/>
        <v>1.9113450000000004E-2</v>
      </c>
      <c r="AB724" s="78">
        <f t="shared" si="313"/>
        <v>0.51000003400000005</v>
      </c>
      <c r="AC724" s="83">
        <f t="shared" si="314"/>
        <v>2.1226956780000004</v>
      </c>
    </row>
    <row r="725" spans="6:29">
      <c r="F725" s="82">
        <v>1131</v>
      </c>
      <c r="G725" s="78">
        <f>Inputs!C724</f>
        <v>9.8108020000000007</v>
      </c>
      <c r="H725" s="78">
        <f>Inputs!D724</f>
        <v>5.5342984</v>
      </c>
      <c r="I725" s="78">
        <f>Inputs!E724</f>
        <v>0.38524464000000003</v>
      </c>
      <c r="J725" s="78">
        <f>Inputs!F724</f>
        <v>0</v>
      </c>
      <c r="K725" s="78">
        <f>Inputs!G724</f>
        <v>0</v>
      </c>
      <c r="L725" s="78">
        <f t="shared" si="316"/>
        <v>0</v>
      </c>
      <c r="M725" s="78">
        <f>Inputs!H724</f>
        <v>0.36756638000000003</v>
      </c>
      <c r="N725" s="78">
        <f>Inputs!I724</f>
        <v>1.0327595000000001</v>
      </c>
      <c r="O725" s="78">
        <f>Inputs!J724</f>
        <v>0.29507410000000001</v>
      </c>
      <c r="P725" s="83">
        <f>Inputs!K724</f>
        <v>0.5</v>
      </c>
      <c r="Q725" s="83">
        <f t="shared" si="315"/>
        <v>17.925745020000001</v>
      </c>
      <c r="R725" s="83"/>
      <c r="S725" s="82">
        <v>1118</v>
      </c>
      <c r="T725" s="78">
        <f t="shared" si="317"/>
        <v>0.62099147200000004</v>
      </c>
      <c r="U725" s="78">
        <f t="shared" si="306"/>
        <v>0.80092797000000004</v>
      </c>
      <c r="V725" s="78">
        <f t="shared" si="307"/>
        <v>0.10374438600000001</v>
      </c>
      <c r="W725" s="78">
        <f t="shared" si="308"/>
        <v>0</v>
      </c>
      <c r="X725" s="78">
        <f t="shared" si="309"/>
        <v>0</v>
      </c>
      <c r="Y725" s="78">
        <f t="shared" si="310"/>
        <v>3.4459348000000001E-2</v>
      </c>
      <c r="Z725" s="78">
        <f t="shared" si="311"/>
        <v>2.2053981E-2</v>
      </c>
      <c r="AA725" s="78">
        <f t="shared" si="312"/>
        <v>1.9113450000000004E-2</v>
      </c>
      <c r="AB725" s="78">
        <f t="shared" si="313"/>
        <v>0.51000003400000005</v>
      </c>
      <c r="AC725" s="83">
        <f t="shared" si="314"/>
        <v>2.1112906410000001</v>
      </c>
    </row>
    <row r="726" spans="6:29">
      <c r="F726" s="82">
        <v>1132</v>
      </c>
      <c r="G726" s="78">
        <f>Inputs!C725</f>
        <v>12.452171</v>
      </c>
      <c r="H726" s="78">
        <f>Inputs!D725</f>
        <v>3.0187084999999998</v>
      </c>
      <c r="I726" s="78">
        <f>Inputs!E725</f>
        <v>0.19262232000000001</v>
      </c>
      <c r="J726" s="78">
        <f>Inputs!F725</f>
        <v>2.3363686999999999E-3</v>
      </c>
      <c r="K726" s="78">
        <f>Inputs!G725</f>
        <v>17.229672999999998</v>
      </c>
      <c r="L726" s="78">
        <f t="shared" si="316"/>
        <v>0.17267054899199999</v>
      </c>
      <c r="M726" s="78">
        <f>Inputs!H725</f>
        <v>4.0840709999999998</v>
      </c>
      <c r="N726" s="78">
        <f>Inputs!I725</f>
        <v>5.1689014000000002</v>
      </c>
      <c r="O726" s="78">
        <f>Inputs!J725</f>
        <v>1.9066995</v>
      </c>
      <c r="P726" s="83">
        <f>Inputs!K725</f>
        <v>0.5</v>
      </c>
      <c r="Q726" s="83">
        <f t="shared" si="315"/>
        <v>44.555183088700005</v>
      </c>
      <c r="R726" s="83"/>
      <c r="S726" s="82">
        <v>1119</v>
      </c>
      <c r="T726" s="78">
        <f t="shared" si="317"/>
        <v>0.62099147200000004</v>
      </c>
      <c r="U726" s="78">
        <f t="shared" ref="U726:U789" si="318">($C$2*H713*$B$6)+($C$2*H713*$C$6)</f>
        <v>0.80092797000000004</v>
      </c>
      <c r="V726" s="78">
        <f t="shared" ref="V726:V789" si="319">($C$2*I713*$B$7)+($C$2*I713*$C$7)</f>
        <v>0.10374438600000001</v>
      </c>
      <c r="W726" s="78">
        <f t="shared" ref="W726:W789" si="320">($C$2*J713*$B$8)+($C$2*J713*$C$8)+($C$2*J713*$D$8)</f>
        <v>0</v>
      </c>
      <c r="X726" s="78">
        <f t="shared" ref="X726:X789" si="321">($C$2*K713*$B$9)+($C$2*K713*$C$9)+($C$2*K713*$D$9)</f>
        <v>0</v>
      </c>
      <c r="Y726" s="78">
        <f t="shared" ref="Y726:Y789" si="322">($C$2*M713*$B$10)+($C$2*M713*$C$10)+($C$2*M713*$D$10)</f>
        <v>3.4459348000000001E-2</v>
      </c>
      <c r="Z726" s="78">
        <f t="shared" ref="Z726:Z789" si="323">($C$2*N713*$B$11)+($C$2*N713*$C$11)+($C$2*N713*$D$11)</f>
        <v>2.2053981E-2</v>
      </c>
      <c r="AA726" s="78">
        <f t="shared" ref="AA726:AA789" si="324">($C$2*O713*$B$12)+($C$2*O713*$C$12)+($C$2*O713*$D$12)</f>
        <v>1.9113450000000004E-2</v>
      </c>
      <c r="AB726" s="78">
        <f t="shared" ref="AB726:AB789" si="325">($C$2*P713*$B$13)+($C$2*P713*$C$13)</f>
        <v>0.51000003400000005</v>
      </c>
      <c r="AC726" s="83">
        <f t="shared" ref="AC726:AC789" si="326">SUM(T726,U726,V726,W726,X726,Y726,Z726,AA726,AB726)</f>
        <v>2.1112906410000001</v>
      </c>
    </row>
    <row r="727" spans="6:29">
      <c r="F727" s="82">
        <v>1133</v>
      </c>
      <c r="G727" s="78">
        <f>Inputs!C726</f>
        <v>14.288551999999999</v>
      </c>
      <c r="H727" s="78">
        <f>Inputs!D726</f>
        <v>4.334003</v>
      </c>
      <c r="I727" s="78">
        <f>Inputs!E726</f>
        <v>0.19262232000000001</v>
      </c>
      <c r="J727" s="78">
        <f>Inputs!F726</f>
        <v>0</v>
      </c>
      <c r="K727" s="78">
        <f>Inputs!G726</f>
        <v>0</v>
      </c>
      <c r="L727" s="78">
        <f t="shared" si="316"/>
        <v>0</v>
      </c>
      <c r="M727" s="78">
        <f>Inputs!H726</f>
        <v>0</v>
      </c>
      <c r="N727" s="78">
        <f>Inputs!I726</f>
        <v>0</v>
      </c>
      <c r="O727" s="78">
        <f>Inputs!J726</f>
        <v>2.9979629999999999</v>
      </c>
      <c r="P727" s="83">
        <f>Inputs!K726</f>
        <v>3.0000002000000001</v>
      </c>
      <c r="Q727" s="83">
        <f t="shared" si="315"/>
        <v>24.813140519999997</v>
      </c>
      <c r="R727" s="83"/>
      <c r="S727" s="82">
        <v>1120</v>
      </c>
      <c r="T727" s="78">
        <f t="shared" si="317"/>
        <v>0.51749286400000005</v>
      </c>
      <c r="U727" s="78">
        <f t="shared" si="318"/>
        <v>0.22017883199999999</v>
      </c>
      <c r="V727" s="78">
        <f t="shared" si="319"/>
        <v>2.4580911600000001E-2</v>
      </c>
      <c r="W727" s="78">
        <f t="shared" si="320"/>
        <v>0</v>
      </c>
      <c r="X727" s="78">
        <f t="shared" si="321"/>
        <v>0</v>
      </c>
      <c r="Y727" s="78">
        <f t="shared" si="322"/>
        <v>0</v>
      </c>
      <c r="Z727" s="78">
        <f t="shared" si="323"/>
        <v>6.8918699999999999E-2</v>
      </c>
      <c r="AA727" s="78">
        <f t="shared" si="324"/>
        <v>5.1050890000000015E-2</v>
      </c>
      <c r="AB727" s="78">
        <f t="shared" si="325"/>
        <v>8.500000000000002E-2</v>
      </c>
      <c r="AC727" s="83">
        <f t="shared" si="326"/>
        <v>0.96722219759999994</v>
      </c>
    </row>
    <row r="728" spans="6:29">
      <c r="F728" s="82">
        <v>1134</v>
      </c>
      <c r="G728" s="78">
        <f>Inputs!C727</f>
        <v>14.288551999999999</v>
      </c>
      <c r="H728" s="78">
        <f>Inputs!D727</f>
        <v>4.334003</v>
      </c>
      <c r="I728" s="78">
        <f>Inputs!E727</f>
        <v>0.19262232000000001</v>
      </c>
      <c r="J728" s="78">
        <f>Inputs!F727</f>
        <v>0</v>
      </c>
      <c r="K728" s="78">
        <f>Inputs!G727</f>
        <v>0</v>
      </c>
      <c r="L728" s="78">
        <f t="shared" si="316"/>
        <v>0</v>
      </c>
      <c r="M728" s="78">
        <f>Inputs!H727</f>
        <v>0</v>
      </c>
      <c r="N728" s="78">
        <f>Inputs!I727</f>
        <v>0</v>
      </c>
      <c r="O728" s="78">
        <f>Inputs!J727</f>
        <v>2.9979629999999999</v>
      </c>
      <c r="P728" s="83">
        <f>Inputs!K727</f>
        <v>3.0000002000000001</v>
      </c>
      <c r="Q728" s="83">
        <f t="shared" si="315"/>
        <v>24.813140519999997</v>
      </c>
      <c r="R728" s="83"/>
      <c r="S728" s="82">
        <v>1121</v>
      </c>
      <c r="T728" s="78">
        <f t="shared" si="317"/>
        <v>0.35419510400000004</v>
      </c>
      <c r="U728" s="78">
        <f t="shared" si="318"/>
        <v>0</v>
      </c>
      <c r="V728" s="78">
        <f t="shared" si="319"/>
        <v>0.22640311800000001</v>
      </c>
      <c r="W728" s="78">
        <f t="shared" si="320"/>
        <v>0</v>
      </c>
      <c r="X728" s="78">
        <f t="shared" si="321"/>
        <v>0</v>
      </c>
      <c r="Y728" s="78">
        <f t="shared" si="322"/>
        <v>0.99242920000000012</v>
      </c>
      <c r="Z728" s="78">
        <f t="shared" si="323"/>
        <v>1.091672</v>
      </c>
      <c r="AA728" s="78">
        <f t="shared" si="324"/>
        <v>0.21833440999999998</v>
      </c>
      <c r="AB728" s="78">
        <f t="shared" si="325"/>
        <v>0</v>
      </c>
      <c r="AC728" s="83">
        <f t="shared" si="326"/>
        <v>2.8830338319999997</v>
      </c>
    </row>
    <row r="729" spans="6:29">
      <c r="F729" s="82">
        <v>1135</v>
      </c>
      <c r="G729" s="78">
        <f>Inputs!C728</f>
        <v>13.584187500000001</v>
      </c>
      <c r="H729" s="78">
        <f>Inputs!D728</f>
        <v>2.889335</v>
      </c>
      <c r="I729" s="78">
        <f>Inputs!E728</f>
        <v>0.19262232000000001</v>
      </c>
      <c r="J729" s="78">
        <f>Inputs!F728</f>
        <v>0</v>
      </c>
      <c r="K729" s="78">
        <f>Inputs!G728</f>
        <v>0</v>
      </c>
      <c r="L729" s="78">
        <f t="shared" si="316"/>
        <v>0</v>
      </c>
      <c r="M729" s="78">
        <f>Inputs!H728</f>
        <v>0.36756632</v>
      </c>
      <c r="N729" s="78">
        <f>Inputs!I728</f>
        <v>1.0327595000000001</v>
      </c>
      <c r="O729" s="78">
        <f>Inputs!J728</f>
        <v>0.29507410000000001</v>
      </c>
      <c r="P729" s="83">
        <f>Inputs!K728</f>
        <v>0.5</v>
      </c>
      <c r="Q729" s="83">
        <f t="shared" si="315"/>
        <v>18.861544740000006</v>
      </c>
      <c r="R729" s="83"/>
      <c r="S729" s="82">
        <v>1122</v>
      </c>
      <c r="T729" s="78">
        <f t="shared" si="317"/>
        <v>0.64399108799999993</v>
      </c>
      <c r="U729" s="78">
        <f t="shared" si="318"/>
        <v>0</v>
      </c>
      <c r="V729" s="78">
        <f t="shared" si="319"/>
        <v>7.2448997400000006E-2</v>
      </c>
      <c r="W729" s="78">
        <f t="shared" si="320"/>
        <v>1.1962208640000001E-5</v>
      </c>
      <c r="X729" s="78">
        <f t="shared" si="321"/>
        <v>5.5134959999999997E-3</v>
      </c>
      <c r="Y729" s="78">
        <f t="shared" si="322"/>
        <v>0</v>
      </c>
      <c r="Z729" s="78">
        <f t="shared" si="323"/>
        <v>2.9772875000000001</v>
      </c>
      <c r="AA729" s="78">
        <f t="shared" si="324"/>
        <v>1.22522135</v>
      </c>
      <c r="AB729" s="78">
        <f t="shared" si="325"/>
        <v>0.51000003400000005</v>
      </c>
      <c r="AC729" s="83">
        <f t="shared" si="326"/>
        <v>5.4344744276086399</v>
      </c>
    </row>
    <row r="730" spans="6:29">
      <c r="F730" s="82">
        <v>1136</v>
      </c>
      <c r="G730" s="78">
        <f>Inputs!C729</f>
        <v>13.584187500000001</v>
      </c>
      <c r="H730" s="78">
        <f>Inputs!D729</f>
        <v>2.889335</v>
      </c>
      <c r="I730" s="78">
        <f>Inputs!E729</f>
        <v>0.19262232000000001</v>
      </c>
      <c r="J730" s="78">
        <f>Inputs!F729</f>
        <v>0</v>
      </c>
      <c r="K730" s="78">
        <f>Inputs!G729</f>
        <v>0</v>
      </c>
      <c r="L730" s="78">
        <f t="shared" si="316"/>
        <v>0</v>
      </c>
      <c r="M730" s="78">
        <f>Inputs!H729</f>
        <v>3.6756636999999999</v>
      </c>
      <c r="N730" s="78">
        <f>Inputs!I729</f>
        <v>1.0327595000000001</v>
      </c>
      <c r="O730" s="78">
        <f>Inputs!J729</f>
        <v>0.29507410000000001</v>
      </c>
      <c r="P730" s="83">
        <f>Inputs!K729</f>
        <v>0.5</v>
      </c>
      <c r="Q730" s="83">
        <f t="shared" si="315"/>
        <v>22.169642120000006</v>
      </c>
      <c r="R730" s="83"/>
      <c r="S730" s="82">
        <v>1123</v>
      </c>
      <c r="T730" s="78">
        <f t="shared" si="317"/>
        <v>2.2579939200000001</v>
      </c>
      <c r="U730" s="78">
        <f t="shared" si="318"/>
        <v>0.342120274</v>
      </c>
      <c r="V730" s="78">
        <f t="shared" si="319"/>
        <v>0.58864809600000001</v>
      </c>
      <c r="W730" s="78">
        <f t="shared" si="320"/>
        <v>0</v>
      </c>
      <c r="X730" s="78">
        <f t="shared" si="321"/>
        <v>0</v>
      </c>
      <c r="Y730" s="78">
        <f t="shared" si="322"/>
        <v>1.7643185000000002E-2</v>
      </c>
      <c r="Z730" s="78">
        <f t="shared" si="323"/>
        <v>2.7567480000000005E-2</v>
      </c>
      <c r="AA730" s="78">
        <f t="shared" si="324"/>
        <v>2.6464777000000002</v>
      </c>
      <c r="AB730" s="78">
        <f t="shared" si="325"/>
        <v>8.500000000000002E-2</v>
      </c>
      <c r="AC730" s="83">
        <f t="shared" si="326"/>
        <v>5.9654506550000006</v>
      </c>
    </row>
    <row r="731" spans="6:29">
      <c r="F731" s="82">
        <v>1137</v>
      </c>
      <c r="G731" s="78">
        <f>Inputs!C730</f>
        <v>0.57499206000000003</v>
      </c>
      <c r="H731" s="78">
        <f>Inputs!D730</f>
        <v>0</v>
      </c>
      <c r="I731" s="78">
        <f>Inputs!E730</f>
        <v>0.30187081999999998</v>
      </c>
      <c r="J731" s="78">
        <f>Inputs!F730</f>
        <v>0</v>
      </c>
      <c r="K731" s="78">
        <f>Inputs!G730</f>
        <v>0</v>
      </c>
      <c r="L731" s="78">
        <f t="shared" si="316"/>
        <v>0</v>
      </c>
      <c r="M731" s="78">
        <f>Inputs!H730</f>
        <v>3.5547751999999999</v>
      </c>
      <c r="N731" s="78">
        <f>Inputs!I730</f>
        <v>5.3909735999999997</v>
      </c>
      <c r="O731" s="78">
        <f>Inputs!J730</f>
        <v>0</v>
      </c>
      <c r="P731" s="83">
        <f>Inputs!K730</f>
        <v>3.0000002000000001</v>
      </c>
      <c r="Q731" s="83">
        <f t="shared" si="315"/>
        <v>12.82261188</v>
      </c>
      <c r="R731" s="83"/>
      <c r="S731" s="82">
        <v>1124</v>
      </c>
      <c r="T731" s="78">
        <f t="shared" si="317"/>
        <v>0.80498886400000014</v>
      </c>
      <c r="U731" s="78">
        <f t="shared" si="318"/>
        <v>1.71060137</v>
      </c>
      <c r="V731" s="78">
        <f t="shared" si="319"/>
        <v>0.10867349700000001</v>
      </c>
      <c r="W731" s="78">
        <f t="shared" si="320"/>
        <v>0</v>
      </c>
      <c r="X731" s="78">
        <f t="shared" si="321"/>
        <v>0</v>
      </c>
      <c r="Y731" s="78">
        <f t="shared" si="322"/>
        <v>6.0035850000000005E-3</v>
      </c>
      <c r="Z731" s="78">
        <f t="shared" si="323"/>
        <v>0.14743495000000001</v>
      </c>
      <c r="AA731" s="78">
        <f t="shared" si="324"/>
        <v>0.1842937</v>
      </c>
      <c r="AB731" s="78">
        <f t="shared" si="325"/>
        <v>0.51000003400000005</v>
      </c>
      <c r="AC731" s="83">
        <f t="shared" si="326"/>
        <v>3.4719960000000003</v>
      </c>
    </row>
    <row r="732" spans="6:29">
      <c r="F732" s="82">
        <v>1138</v>
      </c>
      <c r="G732" s="78">
        <f>Inputs!C731</f>
        <v>0.57499206000000003</v>
      </c>
      <c r="H732" s="78">
        <f>Inputs!D731</f>
        <v>0</v>
      </c>
      <c r="I732" s="78">
        <f>Inputs!E731</f>
        <v>0.30187081999999998</v>
      </c>
      <c r="J732" s="78">
        <f>Inputs!F731</f>
        <v>0</v>
      </c>
      <c r="K732" s="78">
        <f>Inputs!G731</f>
        <v>0</v>
      </c>
      <c r="L732" s="78">
        <f t="shared" si="316"/>
        <v>0</v>
      </c>
      <c r="M732" s="78">
        <f>Inputs!H731</f>
        <v>0.41820887000000001</v>
      </c>
      <c r="N732" s="78">
        <f>Inputs!I731</f>
        <v>0</v>
      </c>
      <c r="O732" s="78">
        <f>Inputs!J731</f>
        <v>0</v>
      </c>
      <c r="P732" s="83">
        <f>Inputs!K731</f>
        <v>3.0000002000000001</v>
      </c>
      <c r="Q732" s="83">
        <f t="shared" si="315"/>
        <v>4.2950719500000005</v>
      </c>
      <c r="R732" s="83"/>
      <c r="S732" s="82">
        <v>1125</v>
      </c>
      <c r="T732" s="78">
        <f t="shared" si="317"/>
        <v>1.89977376</v>
      </c>
      <c r="U732" s="78">
        <f t="shared" si="318"/>
        <v>0.85530066800000015</v>
      </c>
      <c r="V732" s="78">
        <f t="shared" si="319"/>
        <v>0.18112249799999999</v>
      </c>
      <c r="W732" s="78">
        <f t="shared" si="320"/>
        <v>8.7113680000000001E-6</v>
      </c>
      <c r="X732" s="78">
        <f t="shared" si="321"/>
        <v>4.0151522000000002E-3</v>
      </c>
      <c r="Y732" s="78">
        <f t="shared" si="322"/>
        <v>3.6756637999999999E-3</v>
      </c>
      <c r="Z732" s="78">
        <f t="shared" si="323"/>
        <v>0</v>
      </c>
      <c r="AA732" s="78">
        <f t="shared" si="324"/>
        <v>5.7891700000000004E-2</v>
      </c>
      <c r="AB732" s="78">
        <f t="shared" si="325"/>
        <v>8.500000000000002E-2</v>
      </c>
      <c r="AC732" s="83">
        <f t="shared" si="326"/>
        <v>3.0867881533680004</v>
      </c>
    </row>
    <row r="733" spans="6:29">
      <c r="F733" s="82">
        <v>1139</v>
      </c>
      <c r="G733" s="78">
        <f>Inputs!C732</f>
        <v>1.6099777</v>
      </c>
      <c r="H733" s="78">
        <f>Inputs!D732</f>
        <v>0</v>
      </c>
      <c r="I733" s="78">
        <f>Inputs!E732</f>
        <v>0.43124404999999999</v>
      </c>
      <c r="J733" s="78">
        <f>Inputs!F732</f>
        <v>0</v>
      </c>
      <c r="K733" s="78">
        <f>Inputs!G732</f>
        <v>0</v>
      </c>
      <c r="L733" s="78">
        <f t="shared" si="316"/>
        <v>0</v>
      </c>
      <c r="M733" s="78">
        <f>Inputs!H732</f>
        <v>0.52276104999999995</v>
      </c>
      <c r="N733" s="78">
        <f>Inputs!I732</f>
        <v>1.0781946</v>
      </c>
      <c r="O733" s="78">
        <f>Inputs!J732</f>
        <v>1.0781946</v>
      </c>
      <c r="P733" s="83">
        <f>Inputs!K732</f>
        <v>3.0000002000000001</v>
      </c>
      <c r="Q733" s="83">
        <f t="shared" si="315"/>
        <v>7.7203721999999999</v>
      </c>
      <c r="R733" s="83"/>
      <c r="S733" s="82">
        <v>1126</v>
      </c>
      <c r="T733" s="78">
        <f t="shared" si="317"/>
        <v>1.60997776</v>
      </c>
      <c r="U733" s="78">
        <f t="shared" si="318"/>
        <v>0.76977059100000012</v>
      </c>
      <c r="V733" s="78">
        <f t="shared" si="319"/>
        <v>0.14489799480000001</v>
      </c>
      <c r="W733" s="78">
        <f t="shared" si="320"/>
        <v>8.7113680000000001E-6</v>
      </c>
      <c r="X733" s="78">
        <f t="shared" si="321"/>
        <v>4.0151522000000002E-3</v>
      </c>
      <c r="Y733" s="78">
        <f t="shared" si="322"/>
        <v>3.6756637999999999E-3</v>
      </c>
      <c r="Z733" s="78">
        <f t="shared" si="323"/>
        <v>0</v>
      </c>
      <c r="AA733" s="78">
        <f t="shared" si="324"/>
        <v>5.7891700000000004E-2</v>
      </c>
      <c r="AB733" s="78">
        <f t="shared" si="325"/>
        <v>8.500000000000002E-2</v>
      </c>
      <c r="AC733" s="83">
        <f t="shared" si="326"/>
        <v>2.6752375731679998</v>
      </c>
    </row>
    <row r="734" spans="6:29">
      <c r="F734" s="82">
        <v>1140</v>
      </c>
      <c r="G734" s="78">
        <f>Inputs!C733</f>
        <v>3.2774548999999999</v>
      </c>
      <c r="H734" s="78">
        <f>Inputs!D733</f>
        <v>0.68999049999999995</v>
      </c>
      <c r="I734" s="78">
        <f>Inputs!E733</f>
        <v>0.43124404999999999</v>
      </c>
      <c r="J734" s="78">
        <f>Inputs!F733</f>
        <v>0</v>
      </c>
      <c r="K734" s="78">
        <f>Inputs!G733</f>
        <v>0</v>
      </c>
      <c r="L734" s="78">
        <f t="shared" si="316"/>
        <v>0</v>
      </c>
      <c r="M734" s="78">
        <f>Inputs!H733</f>
        <v>0.31365665999999998</v>
      </c>
      <c r="N734" s="78">
        <f>Inputs!I733</f>
        <v>0.5390973</v>
      </c>
      <c r="O734" s="78">
        <f>Inputs!J733</f>
        <v>0.5390973</v>
      </c>
      <c r="P734" s="83">
        <f>Inputs!K733</f>
        <v>3.0000002000000001</v>
      </c>
      <c r="Q734" s="83">
        <f t="shared" si="315"/>
        <v>8.7905409100000007</v>
      </c>
      <c r="R734" s="83"/>
      <c r="S734" s="82">
        <v>1127</v>
      </c>
      <c r="T734" s="78">
        <f t="shared" si="317"/>
        <v>1.8112249600000003</v>
      </c>
      <c r="U734" s="78">
        <f t="shared" si="318"/>
        <v>0.51318044500000004</v>
      </c>
      <c r="V734" s="78">
        <f t="shared" si="319"/>
        <v>3.6224499600000001E-2</v>
      </c>
      <c r="W734" s="78">
        <f t="shared" si="320"/>
        <v>4.784882880000001E-4</v>
      </c>
      <c r="X734" s="78">
        <f t="shared" si="321"/>
        <v>0.22053982000000003</v>
      </c>
      <c r="Y734" s="78">
        <f t="shared" si="322"/>
        <v>0.3473502</v>
      </c>
      <c r="Z734" s="78">
        <f t="shared" si="323"/>
        <v>0.37330960000000002</v>
      </c>
      <c r="AA734" s="78">
        <f t="shared" si="324"/>
        <v>8.9727030000000013E-2</v>
      </c>
      <c r="AB734" s="78">
        <f t="shared" si="325"/>
        <v>8.500000000000002E-2</v>
      </c>
      <c r="AC734" s="83">
        <f t="shared" si="326"/>
        <v>3.4770350428880001</v>
      </c>
    </row>
    <row r="735" spans="6:29">
      <c r="F735" s="82">
        <v>1141</v>
      </c>
      <c r="G735" s="78">
        <f>Inputs!C734</f>
        <v>2.1849699999999999</v>
      </c>
      <c r="H735" s="78">
        <f>Inputs!D734</f>
        <v>0</v>
      </c>
      <c r="I735" s="78">
        <f>Inputs!E734</f>
        <v>0.17249763000000001</v>
      </c>
      <c r="J735" s="78">
        <f>Inputs!F734</f>
        <v>0</v>
      </c>
      <c r="K735" s="78">
        <f>Inputs!G734</f>
        <v>0</v>
      </c>
      <c r="L735" s="78">
        <f t="shared" si="316"/>
        <v>0</v>
      </c>
      <c r="M735" s="78">
        <f>Inputs!H734</f>
        <v>0.31365665999999998</v>
      </c>
      <c r="N735" s="78">
        <f>Inputs!I734</f>
        <v>0.5390973</v>
      </c>
      <c r="O735" s="78">
        <f>Inputs!J734</f>
        <v>0.5390973</v>
      </c>
      <c r="P735" s="83">
        <f>Inputs!K734</f>
        <v>3.0000002000000001</v>
      </c>
      <c r="Q735" s="83">
        <f t="shared" si="315"/>
        <v>6.7493190900000002</v>
      </c>
      <c r="R735" s="83"/>
      <c r="S735" s="82">
        <v>1128</v>
      </c>
      <c r="T735" s="78">
        <f t="shared" si="317"/>
        <v>1.5697283200000001</v>
      </c>
      <c r="U735" s="78">
        <f t="shared" si="318"/>
        <v>0.94083072800000023</v>
      </c>
      <c r="V735" s="78">
        <f t="shared" si="319"/>
        <v>6.9344035200000015E-2</v>
      </c>
      <c r="W735" s="78">
        <f t="shared" si="320"/>
        <v>0</v>
      </c>
      <c r="X735" s="78">
        <f t="shared" si="321"/>
        <v>0</v>
      </c>
      <c r="Y735" s="78">
        <f t="shared" si="322"/>
        <v>0</v>
      </c>
      <c r="Z735" s="78">
        <f t="shared" si="323"/>
        <v>5.163797500000001E-2</v>
      </c>
      <c r="AA735" s="78">
        <f t="shared" si="324"/>
        <v>2.9507410000000005E-2</v>
      </c>
      <c r="AB735" s="78">
        <f t="shared" si="325"/>
        <v>8.500000000000002E-2</v>
      </c>
      <c r="AC735" s="83">
        <f t="shared" si="326"/>
        <v>2.7460484682000001</v>
      </c>
    </row>
    <row r="736" spans="6:29">
      <c r="F736" s="82">
        <v>1142</v>
      </c>
      <c r="G736" s="78">
        <f>Inputs!C735</f>
        <v>5.6349220000000004</v>
      </c>
      <c r="H736" s="78">
        <f>Inputs!D735</f>
        <v>1.4662297</v>
      </c>
      <c r="I736" s="78">
        <f>Inputs!E735</f>
        <v>0.17249763000000001</v>
      </c>
      <c r="J736" s="78">
        <f>Inputs!F735</f>
        <v>0</v>
      </c>
      <c r="K736" s="78">
        <f>Inputs!G735</f>
        <v>0</v>
      </c>
      <c r="L736" s="78">
        <f t="shared" si="316"/>
        <v>0</v>
      </c>
      <c r="M736" s="78">
        <f>Inputs!H735</f>
        <v>19.603539999999999</v>
      </c>
      <c r="N736" s="78">
        <f>Inputs!I735</f>
        <v>0.32345843000000002</v>
      </c>
      <c r="O736" s="78">
        <f>Inputs!J735</f>
        <v>0.32345843000000002</v>
      </c>
      <c r="P736" s="83">
        <f>Inputs!K735</f>
        <v>3.0000002000000001</v>
      </c>
      <c r="Q736" s="83">
        <f t="shared" si="315"/>
        <v>30.524106389999996</v>
      </c>
      <c r="R736" s="83"/>
      <c r="S736" s="82">
        <v>1129</v>
      </c>
      <c r="T736" s="78">
        <f t="shared" si="317"/>
        <v>2.2539688000000004</v>
      </c>
      <c r="U736" s="78">
        <f t="shared" si="318"/>
        <v>0.95793674000000018</v>
      </c>
      <c r="V736" s="78">
        <f t="shared" si="319"/>
        <v>0.26004015000000003</v>
      </c>
      <c r="W736" s="78">
        <f t="shared" si="320"/>
        <v>4.8845684800000001E-5</v>
      </c>
      <c r="X736" s="78">
        <f t="shared" si="321"/>
        <v>2.2513444000000001E-2</v>
      </c>
      <c r="Y736" s="78">
        <f t="shared" si="322"/>
        <v>1.8010753000000001E-2</v>
      </c>
      <c r="Z736" s="78">
        <f t="shared" si="323"/>
        <v>0.13232388500000003</v>
      </c>
      <c r="AA736" s="78">
        <f t="shared" si="324"/>
        <v>0.17367511000000002</v>
      </c>
      <c r="AB736" s="78">
        <f t="shared" si="325"/>
        <v>0.51000003400000005</v>
      </c>
      <c r="AC736" s="83">
        <f t="shared" si="326"/>
        <v>4.3285177616848003</v>
      </c>
    </row>
    <row r="737" spans="6:29">
      <c r="F737" s="82">
        <v>1143</v>
      </c>
      <c r="G737" s="78">
        <f>Inputs!C736</f>
        <v>6.0374165</v>
      </c>
      <c r="H737" s="78">
        <f>Inputs!D736</f>
        <v>1.4662297</v>
      </c>
      <c r="I737" s="78">
        <f>Inputs!E736</f>
        <v>0.17249763000000001</v>
      </c>
      <c r="J737" s="78">
        <f>Inputs!F736</f>
        <v>0</v>
      </c>
      <c r="K737" s="78">
        <f>Inputs!G736</f>
        <v>0</v>
      </c>
      <c r="L737" s="78">
        <f t="shared" si="316"/>
        <v>0</v>
      </c>
      <c r="M737" s="78">
        <f>Inputs!H736</f>
        <v>19.603539999999999</v>
      </c>
      <c r="N737" s="78">
        <f>Inputs!I736</f>
        <v>0.32345843000000002</v>
      </c>
      <c r="O737" s="78">
        <f>Inputs!J736</f>
        <v>0.32345843000000002</v>
      </c>
      <c r="P737" s="83">
        <f>Inputs!K736</f>
        <v>3.0000002000000001</v>
      </c>
      <c r="Q737" s="83">
        <f t="shared" si="315"/>
        <v>30.926600889999996</v>
      </c>
      <c r="R737" s="83"/>
      <c r="S737" s="82">
        <v>1130</v>
      </c>
      <c r="T737" s="78">
        <f t="shared" si="317"/>
        <v>1.8112249600000003</v>
      </c>
      <c r="U737" s="78">
        <f t="shared" si="318"/>
        <v>0.12829510700000002</v>
      </c>
      <c r="V737" s="78">
        <f t="shared" si="319"/>
        <v>3.4672017600000007E-2</v>
      </c>
      <c r="W737" s="78">
        <f t="shared" si="320"/>
        <v>8.7113680000000011E-5</v>
      </c>
      <c r="X737" s="78">
        <f t="shared" si="321"/>
        <v>4.0151519999999996E-2</v>
      </c>
      <c r="Y737" s="78">
        <f t="shared" si="322"/>
        <v>3.6756635000000003E-2</v>
      </c>
      <c r="Z737" s="78">
        <f t="shared" si="323"/>
        <v>8.6148365000000005E-2</v>
      </c>
      <c r="AA737" s="78">
        <f t="shared" si="324"/>
        <v>0.11215880000000002</v>
      </c>
      <c r="AB737" s="78">
        <f t="shared" si="325"/>
        <v>8.500000000000002E-2</v>
      </c>
      <c r="AC737" s="83">
        <f t="shared" si="326"/>
        <v>2.3344945182800005</v>
      </c>
    </row>
    <row r="738" spans="6:29">
      <c r="F738" s="82">
        <v>1144</v>
      </c>
      <c r="G738" s="78">
        <f>Inputs!C737</f>
        <v>5.6061725999999998</v>
      </c>
      <c r="H738" s="78">
        <f>Inputs!D737</f>
        <v>0.97748643000000002</v>
      </c>
      <c r="I738" s="78">
        <f>Inputs!E737</f>
        <v>0.17249763000000001</v>
      </c>
      <c r="J738" s="78">
        <f>Inputs!F737</f>
        <v>7.1203616E-4</v>
      </c>
      <c r="K738" s="78">
        <f>Inputs!G737</f>
        <v>9.1891590000000001</v>
      </c>
      <c r="L738" s="78">
        <f t="shared" si="316"/>
        <v>9.2005515785600012E-2</v>
      </c>
      <c r="M738" s="78">
        <f>Inputs!H737</f>
        <v>19.603539999999999</v>
      </c>
      <c r="N738" s="78">
        <f>Inputs!I737</f>
        <v>5.3909735999999997</v>
      </c>
      <c r="O738" s="78">
        <f>Inputs!J737</f>
        <v>2.1563892</v>
      </c>
      <c r="P738" s="83">
        <f>Inputs!K737</f>
        <v>3.0000002000000001</v>
      </c>
      <c r="Q738" s="83">
        <f t="shared" si="315"/>
        <v>46.096930696160001</v>
      </c>
      <c r="R738" s="83"/>
      <c r="S738" s="82">
        <v>1131</v>
      </c>
      <c r="T738" s="78">
        <f t="shared" si="317"/>
        <v>1.5697283200000001</v>
      </c>
      <c r="U738" s="78">
        <f t="shared" si="318"/>
        <v>0.94083072800000023</v>
      </c>
      <c r="V738" s="78">
        <f t="shared" si="319"/>
        <v>6.9344035200000015E-2</v>
      </c>
      <c r="W738" s="78">
        <f t="shared" si="320"/>
        <v>0</v>
      </c>
      <c r="X738" s="78">
        <f t="shared" si="321"/>
        <v>0</v>
      </c>
      <c r="Y738" s="78">
        <f t="shared" si="322"/>
        <v>3.6756637999999999E-3</v>
      </c>
      <c r="Z738" s="78">
        <f t="shared" si="323"/>
        <v>5.163797500000001E-2</v>
      </c>
      <c r="AA738" s="78">
        <f t="shared" si="324"/>
        <v>2.9507410000000005E-2</v>
      </c>
      <c r="AB738" s="78">
        <f t="shared" si="325"/>
        <v>8.500000000000002E-2</v>
      </c>
      <c r="AC738" s="83">
        <f t="shared" si="326"/>
        <v>2.7497241320000003</v>
      </c>
    </row>
    <row r="739" spans="6:29">
      <c r="F739" s="82">
        <v>1145</v>
      </c>
      <c r="G739" s="78">
        <f>Inputs!C738</f>
        <v>0</v>
      </c>
      <c r="H739" s="78">
        <f>Inputs!D738</f>
        <v>0</v>
      </c>
      <c r="I739" s="78">
        <f>Inputs!E738</f>
        <v>0.67920939999999996</v>
      </c>
      <c r="J739" s="78">
        <f>Inputs!F738</f>
        <v>0</v>
      </c>
      <c r="K739" s="78">
        <f>Inputs!G738</f>
        <v>0</v>
      </c>
      <c r="L739" s="78">
        <f t="shared" si="316"/>
        <v>0</v>
      </c>
      <c r="M739" s="78">
        <f>Inputs!H738</f>
        <v>29.405313</v>
      </c>
      <c r="N739" s="78">
        <f>Inputs!I738</f>
        <v>0.26138052000000001</v>
      </c>
      <c r="O739" s="78">
        <f>Inputs!J738</f>
        <v>0</v>
      </c>
      <c r="P739" s="83">
        <f>Inputs!K738</f>
        <v>3.0000002000000001</v>
      </c>
      <c r="Q739" s="83">
        <f t="shared" si="315"/>
        <v>33.345903120000003</v>
      </c>
      <c r="R739" s="83"/>
      <c r="S739" s="82">
        <v>1132</v>
      </c>
      <c r="T739" s="78">
        <f t="shared" si="317"/>
        <v>1.9923473600000001</v>
      </c>
      <c r="U739" s="78">
        <f t="shared" si="318"/>
        <v>0.51318044500000004</v>
      </c>
      <c r="V739" s="78">
        <f t="shared" si="319"/>
        <v>3.4672017600000007E-2</v>
      </c>
      <c r="W739" s="78">
        <f t="shared" si="320"/>
        <v>3.7381899200000004E-4</v>
      </c>
      <c r="X739" s="78">
        <f t="shared" si="321"/>
        <v>0.17229672999999998</v>
      </c>
      <c r="Y739" s="78">
        <f t="shared" si="322"/>
        <v>4.0840710000000002E-2</v>
      </c>
      <c r="Z739" s="78">
        <f t="shared" si="323"/>
        <v>0.25844507000000005</v>
      </c>
      <c r="AA739" s="78">
        <f t="shared" si="324"/>
        <v>0.19066995000000003</v>
      </c>
      <c r="AB739" s="78">
        <f t="shared" si="325"/>
        <v>8.500000000000002E-2</v>
      </c>
      <c r="AC739" s="83">
        <f t="shared" si="326"/>
        <v>3.2878261015920005</v>
      </c>
    </row>
    <row r="740" spans="6:29">
      <c r="F740" s="82">
        <v>1146</v>
      </c>
      <c r="G740" s="78">
        <f>Inputs!C739</f>
        <v>0.68999049999999995</v>
      </c>
      <c r="H740" s="78">
        <f>Inputs!D739</f>
        <v>1.1959834</v>
      </c>
      <c r="I740" s="78">
        <f>Inputs!E739</f>
        <v>0</v>
      </c>
      <c r="J740" s="78">
        <f>Inputs!F739</f>
        <v>0</v>
      </c>
      <c r="K740" s="78">
        <f>Inputs!G739</f>
        <v>0</v>
      </c>
      <c r="L740" s="78">
        <f t="shared" si="316"/>
        <v>0</v>
      </c>
      <c r="M740" s="78">
        <f>Inputs!H739</f>
        <v>0.12252212</v>
      </c>
      <c r="N740" s="78">
        <f>Inputs!I739</f>
        <v>22.870798000000001</v>
      </c>
      <c r="O740" s="78">
        <f>Inputs!J739</f>
        <v>0.26138052000000001</v>
      </c>
      <c r="P740" s="83">
        <f>Inputs!K739</f>
        <v>0.5</v>
      </c>
      <c r="Q740" s="83">
        <f t="shared" si="315"/>
        <v>25.640674539999999</v>
      </c>
      <c r="R740" s="83"/>
      <c r="S740" s="82">
        <v>1133</v>
      </c>
      <c r="T740" s="78">
        <f t="shared" si="317"/>
        <v>2.2861683200000003</v>
      </c>
      <c r="U740" s="78">
        <f t="shared" si="318"/>
        <v>0.73678051</v>
      </c>
      <c r="V740" s="78">
        <f t="shared" si="319"/>
        <v>3.4672017600000007E-2</v>
      </c>
      <c r="W740" s="78">
        <f t="shared" si="320"/>
        <v>0</v>
      </c>
      <c r="X740" s="78">
        <f t="shared" si="321"/>
        <v>0</v>
      </c>
      <c r="Y740" s="78">
        <f t="shared" si="322"/>
        <v>0</v>
      </c>
      <c r="Z740" s="78">
        <f t="shared" si="323"/>
        <v>0</v>
      </c>
      <c r="AA740" s="78">
        <f t="shared" si="324"/>
        <v>0.29979630000000002</v>
      </c>
      <c r="AB740" s="78">
        <f t="shared" si="325"/>
        <v>0.51000003400000005</v>
      </c>
      <c r="AC740" s="83">
        <f t="shared" si="326"/>
        <v>3.8674171816000005</v>
      </c>
    </row>
    <row r="741" spans="6:29">
      <c r="F741" s="82">
        <v>1147</v>
      </c>
      <c r="G741" s="78">
        <f>Inputs!C740</f>
        <v>2.0699716000000001</v>
      </c>
      <c r="H741" s="78">
        <f>Inputs!D740</f>
        <v>1.4949794000000001</v>
      </c>
      <c r="I741" s="78">
        <f>Inputs!E740</f>
        <v>0.41399429999999998</v>
      </c>
      <c r="J741" s="78">
        <f>Inputs!F740</f>
        <v>0</v>
      </c>
      <c r="K741" s="78">
        <f>Inputs!G740</f>
        <v>0</v>
      </c>
      <c r="L741" s="78">
        <f t="shared" si="316"/>
        <v>0</v>
      </c>
      <c r="M741" s="78">
        <f>Inputs!H740</f>
        <v>0</v>
      </c>
      <c r="N741" s="78">
        <f>Inputs!I740</f>
        <v>0.24504424999999999</v>
      </c>
      <c r="O741" s="78">
        <f>Inputs!J740</f>
        <v>9.8017710000000005</v>
      </c>
      <c r="P741" s="83">
        <f>Inputs!K740</f>
        <v>0.5</v>
      </c>
      <c r="Q741" s="83">
        <f t="shared" si="315"/>
        <v>14.525760550000001</v>
      </c>
      <c r="R741" s="83"/>
      <c r="S741" s="82">
        <v>1134</v>
      </c>
      <c r="T741" s="78">
        <f t="shared" si="317"/>
        <v>2.2861683200000003</v>
      </c>
      <c r="U741" s="78">
        <f t="shared" si="318"/>
        <v>0.73678051</v>
      </c>
      <c r="V741" s="78">
        <f t="shared" si="319"/>
        <v>3.4672017600000007E-2</v>
      </c>
      <c r="W741" s="78">
        <f t="shared" si="320"/>
        <v>0</v>
      </c>
      <c r="X741" s="78">
        <f t="shared" si="321"/>
        <v>0</v>
      </c>
      <c r="Y741" s="78">
        <f t="shared" si="322"/>
        <v>0</v>
      </c>
      <c r="Z741" s="78">
        <f t="shared" si="323"/>
        <v>0</v>
      </c>
      <c r="AA741" s="78">
        <f t="shared" si="324"/>
        <v>0.29979630000000002</v>
      </c>
      <c r="AB741" s="78">
        <f t="shared" si="325"/>
        <v>0.51000003400000005</v>
      </c>
      <c r="AC741" s="83">
        <f t="shared" si="326"/>
        <v>3.8674171816000005</v>
      </c>
    </row>
    <row r="742" spans="6:29">
      <c r="F742" s="82">
        <v>1148</v>
      </c>
      <c r="G742" s="78">
        <f>Inputs!C741</f>
        <v>2.5874646000000001</v>
      </c>
      <c r="H742" s="78">
        <f>Inputs!D741</f>
        <v>4.4849386000000004</v>
      </c>
      <c r="I742" s="78">
        <f>Inputs!E741</f>
        <v>0.74748970000000003</v>
      </c>
      <c r="J742" s="78">
        <f>Inputs!F741</f>
        <v>0</v>
      </c>
      <c r="K742" s="78">
        <f>Inputs!G741</f>
        <v>0</v>
      </c>
      <c r="L742" s="78">
        <f t="shared" si="316"/>
        <v>0</v>
      </c>
      <c r="M742" s="78">
        <f>Inputs!H741</f>
        <v>2.6138054999999998</v>
      </c>
      <c r="N742" s="78">
        <f>Inputs!I741</f>
        <v>2.4504426000000001</v>
      </c>
      <c r="O742" s="78">
        <f>Inputs!J741</f>
        <v>1.3783738999999999</v>
      </c>
      <c r="P742" s="83">
        <f>Inputs!K741</f>
        <v>0.5</v>
      </c>
      <c r="Q742" s="83">
        <f t="shared" si="315"/>
        <v>14.762514900000001</v>
      </c>
      <c r="R742" s="83"/>
      <c r="S742" s="82">
        <v>1135</v>
      </c>
      <c r="T742" s="78">
        <f t="shared" si="317"/>
        <v>2.1734700000000005</v>
      </c>
      <c r="U742" s="78">
        <f t="shared" si="318"/>
        <v>0.49118695000000001</v>
      </c>
      <c r="V742" s="78">
        <f t="shared" si="319"/>
        <v>3.4672017600000007E-2</v>
      </c>
      <c r="W742" s="78">
        <f t="shared" si="320"/>
        <v>0</v>
      </c>
      <c r="X742" s="78">
        <f t="shared" si="321"/>
        <v>0</v>
      </c>
      <c r="Y742" s="78">
        <f t="shared" si="322"/>
        <v>3.675663200000001E-3</v>
      </c>
      <c r="Z742" s="78">
        <f t="shared" si="323"/>
        <v>5.163797500000001E-2</v>
      </c>
      <c r="AA742" s="78">
        <f t="shared" si="324"/>
        <v>2.9507410000000005E-2</v>
      </c>
      <c r="AB742" s="78">
        <f t="shared" si="325"/>
        <v>8.500000000000002E-2</v>
      </c>
      <c r="AC742" s="83">
        <f t="shared" si="326"/>
        <v>2.8691500158000007</v>
      </c>
    </row>
    <row r="743" spans="6:29">
      <c r="F743" s="82">
        <v>1149</v>
      </c>
      <c r="G743" s="78">
        <f>Inputs!C742</f>
        <v>1.9837224</v>
      </c>
      <c r="H743" s="78">
        <f>Inputs!D742</f>
        <v>4.4849386000000004</v>
      </c>
      <c r="I743" s="78">
        <f>Inputs!E742</f>
        <v>0.31049567</v>
      </c>
      <c r="J743" s="78">
        <f>Inputs!F742</f>
        <v>0</v>
      </c>
      <c r="K743" s="78">
        <f>Inputs!G742</f>
        <v>0</v>
      </c>
      <c r="L743" s="78">
        <f t="shared" si="316"/>
        <v>0</v>
      </c>
      <c r="M743" s="78">
        <f>Inputs!H742</f>
        <v>5.2276109999999996</v>
      </c>
      <c r="N743" s="78">
        <f>Inputs!I742</f>
        <v>2.6138053000000001</v>
      </c>
      <c r="O743" s="78">
        <f>Inputs!J742</f>
        <v>1.6336282</v>
      </c>
      <c r="P743" s="83">
        <f>Inputs!K742</f>
        <v>0.5</v>
      </c>
      <c r="Q743" s="83">
        <f t="shared" si="315"/>
        <v>16.754201170000002</v>
      </c>
      <c r="R743" s="83"/>
      <c r="S743" s="82">
        <v>1136</v>
      </c>
      <c r="T743" s="78">
        <f t="shared" si="317"/>
        <v>2.1734700000000005</v>
      </c>
      <c r="U743" s="78">
        <f t="shared" si="318"/>
        <v>0.49118695000000001</v>
      </c>
      <c r="V743" s="78">
        <f t="shared" si="319"/>
        <v>3.4672017600000007E-2</v>
      </c>
      <c r="W743" s="78">
        <f t="shared" si="320"/>
        <v>0</v>
      </c>
      <c r="X743" s="78">
        <f t="shared" si="321"/>
        <v>0</v>
      </c>
      <c r="Y743" s="78">
        <f t="shared" si="322"/>
        <v>3.6756637000000002E-2</v>
      </c>
      <c r="Z743" s="78">
        <f t="shared" si="323"/>
        <v>5.163797500000001E-2</v>
      </c>
      <c r="AA743" s="78">
        <f t="shared" si="324"/>
        <v>2.9507410000000005E-2</v>
      </c>
      <c r="AB743" s="78">
        <f t="shared" si="325"/>
        <v>8.500000000000002E-2</v>
      </c>
      <c r="AC743" s="83">
        <f t="shared" si="326"/>
        <v>2.9022309896000005</v>
      </c>
    </row>
    <row r="744" spans="6:29">
      <c r="F744" s="82">
        <v>1150</v>
      </c>
      <c r="G744" s="78">
        <f>Inputs!C743</f>
        <v>1.9837224</v>
      </c>
      <c r="H744" s="78">
        <f>Inputs!D743</f>
        <v>4.4849386000000004</v>
      </c>
      <c r="I744" s="78">
        <f>Inputs!E743</f>
        <v>0.62099135000000005</v>
      </c>
      <c r="J744" s="78">
        <f>Inputs!F743</f>
        <v>0</v>
      </c>
      <c r="K744" s="78">
        <f>Inputs!G743</f>
        <v>0</v>
      </c>
      <c r="L744" s="78">
        <f t="shared" si="316"/>
        <v>0</v>
      </c>
      <c r="M744" s="78">
        <f>Inputs!H743</f>
        <v>5.2276109999999996</v>
      </c>
      <c r="N744" s="78">
        <f>Inputs!I743</f>
        <v>3.9207079999999999</v>
      </c>
      <c r="O744" s="78">
        <f>Inputs!J743</f>
        <v>1.6336282</v>
      </c>
      <c r="P744" s="83">
        <f>Inputs!K743</f>
        <v>0.5</v>
      </c>
      <c r="Q744" s="83">
        <f t="shared" si="315"/>
        <v>18.371599550000003</v>
      </c>
      <c r="R744" s="83"/>
      <c r="S744" s="82">
        <v>1137</v>
      </c>
      <c r="T744" s="78">
        <f t="shared" si="317"/>
        <v>9.1998729600000009E-2</v>
      </c>
      <c r="U744" s="78">
        <f t="shared" si="318"/>
        <v>0</v>
      </c>
      <c r="V744" s="78">
        <f t="shared" si="319"/>
        <v>5.4336747599999999E-2</v>
      </c>
      <c r="W744" s="78">
        <f t="shared" si="320"/>
        <v>0</v>
      </c>
      <c r="X744" s="78">
        <f t="shared" si="321"/>
        <v>0</v>
      </c>
      <c r="Y744" s="78">
        <f t="shared" si="322"/>
        <v>3.5547752000000002E-2</v>
      </c>
      <c r="Z744" s="78">
        <f t="shared" si="323"/>
        <v>0.26954867999999998</v>
      </c>
      <c r="AA744" s="78">
        <f t="shared" si="324"/>
        <v>0</v>
      </c>
      <c r="AB744" s="78">
        <f t="shared" si="325"/>
        <v>0.51000003400000005</v>
      </c>
      <c r="AC744" s="83">
        <f t="shared" si="326"/>
        <v>0.96143194320000003</v>
      </c>
    </row>
    <row r="745" spans="6:29">
      <c r="F745" s="82">
        <v>1151</v>
      </c>
      <c r="G745" s="78">
        <f>Inputs!C744</f>
        <v>5.3905506000000001</v>
      </c>
      <c r="H745" s="78">
        <f>Inputs!D744</f>
        <v>0</v>
      </c>
      <c r="I745" s="78">
        <f>Inputs!E744</f>
        <v>0.77623920000000002</v>
      </c>
      <c r="J745" s="78">
        <f>Inputs!F744</f>
        <v>0</v>
      </c>
      <c r="K745" s="78">
        <f>Inputs!G744</f>
        <v>0</v>
      </c>
      <c r="L745" s="78">
        <f t="shared" si="316"/>
        <v>0</v>
      </c>
      <c r="M745" s="78">
        <f>Inputs!H744</f>
        <v>0</v>
      </c>
      <c r="N745" s="78">
        <f>Inputs!I744</f>
        <v>0.81681409999999999</v>
      </c>
      <c r="O745" s="78">
        <f>Inputs!J744</f>
        <v>0.24504424999999999</v>
      </c>
      <c r="P745" s="83">
        <f>Inputs!K744</f>
        <v>3.0000002000000001</v>
      </c>
      <c r="Q745" s="83">
        <f t="shared" si="315"/>
        <v>10.22864835</v>
      </c>
      <c r="R745" s="83"/>
      <c r="S745" s="82">
        <v>1138</v>
      </c>
      <c r="T745" s="78">
        <f t="shared" si="317"/>
        <v>9.1998729600000009E-2</v>
      </c>
      <c r="U745" s="78">
        <f t="shared" si="318"/>
        <v>0</v>
      </c>
      <c r="V745" s="78">
        <f t="shared" si="319"/>
        <v>5.4336747599999999E-2</v>
      </c>
      <c r="W745" s="78">
        <f t="shared" si="320"/>
        <v>0</v>
      </c>
      <c r="X745" s="78">
        <f t="shared" si="321"/>
        <v>0</v>
      </c>
      <c r="Y745" s="78">
        <f t="shared" si="322"/>
        <v>4.1820887000000003E-3</v>
      </c>
      <c r="Z745" s="78">
        <f t="shared" si="323"/>
        <v>0</v>
      </c>
      <c r="AA745" s="78">
        <f t="shared" si="324"/>
        <v>0</v>
      </c>
      <c r="AB745" s="78">
        <f t="shared" si="325"/>
        <v>0.51000003400000005</v>
      </c>
      <c r="AC745" s="83">
        <f t="shared" si="326"/>
        <v>0.66051759990000003</v>
      </c>
    </row>
    <row r="746" spans="6:29">
      <c r="F746" s="82">
        <v>1152</v>
      </c>
      <c r="G746" s="78">
        <f>Inputs!C745</f>
        <v>0.91476005000000005</v>
      </c>
      <c r="H746" s="78">
        <f>Inputs!D745</f>
        <v>0</v>
      </c>
      <c r="I746" s="78">
        <f>Inputs!E745</f>
        <v>4.7044800000000002</v>
      </c>
      <c r="J746" s="78">
        <f>Inputs!F745</f>
        <v>0</v>
      </c>
      <c r="K746" s="78">
        <f>Inputs!G745</f>
        <v>0</v>
      </c>
      <c r="L746" s="78">
        <f t="shared" si="316"/>
        <v>0</v>
      </c>
      <c r="M746" s="78">
        <f>Inputs!H745</f>
        <v>0</v>
      </c>
      <c r="N746" s="78">
        <f>Inputs!I745</f>
        <v>0</v>
      </c>
      <c r="O746" s="78">
        <f>Inputs!J745</f>
        <v>0</v>
      </c>
      <c r="P746" s="83">
        <f>Inputs!K745</f>
        <v>3.0000002000000001</v>
      </c>
      <c r="Q746" s="83">
        <f t="shared" si="315"/>
        <v>8.6192402500000007</v>
      </c>
      <c r="R746" s="83"/>
      <c r="S746" s="82">
        <v>1139</v>
      </c>
      <c r="T746" s="78">
        <f t="shared" si="317"/>
        <v>0.25759643199999999</v>
      </c>
      <c r="U746" s="78">
        <f t="shared" si="318"/>
        <v>0</v>
      </c>
      <c r="V746" s="78">
        <f t="shared" si="319"/>
        <v>7.7623929000000008E-2</v>
      </c>
      <c r="W746" s="78">
        <f t="shared" si="320"/>
        <v>0</v>
      </c>
      <c r="X746" s="78">
        <f t="shared" si="321"/>
        <v>0</v>
      </c>
      <c r="Y746" s="78">
        <f t="shared" si="322"/>
        <v>5.2276104999999995E-3</v>
      </c>
      <c r="Z746" s="78">
        <f t="shared" si="323"/>
        <v>5.3909730000000003E-2</v>
      </c>
      <c r="AA746" s="78">
        <f t="shared" si="324"/>
        <v>0.10781946000000001</v>
      </c>
      <c r="AB746" s="78">
        <f t="shared" si="325"/>
        <v>0.51000003400000005</v>
      </c>
      <c r="AC746" s="83">
        <f t="shared" si="326"/>
        <v>1.0121771955000001</v>
      </c>
    </row>
    <row r="747" spans="6:29">
      <c r="F747" s="82">
        <v>1154</v>
      </c>
      <c r="G747" s="78">
        <f>Inputs!C746</f>
        <v>0</v>
      </c>
      <c r="H747" s="78">
        <f>Inputs!D746</f>
        <v>0</v>
      </c>
      <c r="I747" s="78">
        <f>Inputs!E746</f>
        <v>0.74569284999999996</v>
      </c>
      <c r="J747" s="78">
        <f>Inputs!F746</f>
        <v>0</v>
      </c>
      <c r="K747" s="78">
        <f>Inputs!G746</f>
        <v>0</v>
      </c>
      <c r="L747" s="78">
        <f t="shared" si="316"/>
        <v>0</v>
      </c>
      <c r="M747" s="78">
        <f>Inputs!H746</f>
        <v>45.945796999999999</v>
      </c>
      <c r="N747" s="78">
        <f>Inputs!I746</f>
        <v>2.7567477</v>
      </c>
      <c r="O747" s="78">
        <f>Inputs!J746</f>
        <v>0</v>
      </c>
      <c r="P747" s="83">
        <f>Inputs!K746</f>
        <v>3.0000002000000001</v>
      </c>
      <c r="Q747" s="83">
        <f t="shared" si="315"/>
        <v>52.448237749999997</v>
      </c>
      <c r="R747" s="83"/>
      <c r="S747" s="82">
        <v>1140</v>
      </c>
      <c r="T747" s="78">
        <f t="shared" si="317"/>
        <v>0.524392784</v>
      </c>
      <c r="U747" s="78">
        <f t="shared" si="318"/>
        <v>0.11729838499999999</v>
      </c>
      <c r="V747" s="78">
        <f t="shared" si="319"/>
        <v>7.7623929000000008E-2</v>
      </c>
      <c r="W747" s="78">
        <f t="shared" si="320"/>
        <v>0</v>
      </c>
      <c r="X747" s="78">
        <f t="shared" si="321"/>
        <v>0</v>
      </c>
      <c r="Y747" s="78">
        <f t="shared" si="322"/>
        <v>3.1365666000000001E-3</v>
      </c>
      <c r="Z747" s="78">
        <f t="shared" si="323"/>
        <v>2.6954865000000001E-2</v>
      </c>
      <c r="AA747" s="78">
        <f t="shared" si="324"/>
        <v>5.3909730000000003E-2</v>
      </c>
      <c r="AB747" s="78">
        <f t="shared" si="325"/>
        <v>0.51000003400000005</v>
      </c>
      <c r="AC747" s="83">
        <f t="shared" si="326"/>
        <v>1.3133162936</v>
      </c>
    </row>
    <row r="748" spans="6:29">
      <c r="F748" s="82">
        <v>1155</v>
      </c>
      <c r="G748" s="78">
        <f>Inputs!C747</f>
        <v>1.7896628000000001</v>
      </c>
      <c r="H748" s="78">
        <f>Inputs!D747</f>
        <v>3.1696439000000001</v>
      </c>
      <c r="I748" s="78">
        <f>Inputs!E747</f>
        <v>1.1859211999999999</v>
      </c>
      <c r="J748" s="78">
        <f>Inputs!F747</f>
        <v>0</v>
      </c>
      <c r="K748" s="78">
        <f>Inputs!G747</f>
        <v>0</v>
      </c>
      <c r="L748" s="78">
        <f t="shared" si="316"/>
        <v>0</v>
      </c>
      <c r="M748" s="78">
        <f>Inputs!H747</f>
        <v>0</v>
      </c>
      <c r="N748" s="78">
        <f>Inputs!I747</f>
        <v>184.29369</v>
      </c>
      <c r="O748" s="78">
        <f>Inputs!J747</f>
        <v>6.8918689999999998</v>
      </c>
      <c r="P748" s="83">
        <f>Inputs!K747</f>
        <v>0.5</v>
      </c>
      <c r="Q748" s="83">
        <f t="shared" si="315"/>
        <v>197.83078690000002</v>
      </c>
      <c r="R748" s="83"/>
      <c r="S748" s="82">
        <v>1141</v>
      </c>
      <c r="T748" s="78">
        <f t="shared" si="317"/>
        <v>0.34959519999999999</v>
      </c>
      <c r="U748" s="78">
        <f t="shared" si="318"/>
        <v>0</v>
      </c>
      <c r="V748" s="78">
        <f t="shared" si="319"/>
        <v>3.1049573400000002E-2</v>
      </c>
      <c r="W748" s="78">
        <f t="shared" si="320"/>
        <v>0</v>
      </c>
      <c r="X748" s="78">
        <f t="shared" si="321"/>
        <v>0</v>
      </c>
      <c r="Y748" s="78">
        <f t="shared" si="322"/>
        <v>3.1365666000000001E-3</v>
      </c>
      <c r="Z748" s="78">
        <f t="shared" si="323"/>
        <v>2.6954865000000001E-2</v>
      </c>
      <c r="AA748" s="78">
        <f t="shared" si="324"/>
        <v>5.3909730000000003E-2</v>
      </c>
      <c r="AB748" s="78">
        <f t="shared" si="325"/>
        <v>0.51000003400000005</v>
      </c>
      <c r="AC748" s="83">
        <f t="shared" si="326"/>
        <v>0.974645969</v>
      </c>
    </row>
    <row r="749" spans="6:29">
      <c r="F749" s="82">
        <v>1156</v>
      </c>
      <c r="G749" s="78">
        <f>Inputs!C748</f>
        <v>7.0436525000000003</v>
      </c>
      <c r="H749" s="78">
        <f>Inputs!D748</f>
        <v>7.8486422999999998</v>
      </c>
      <c r="I749" s="78">
        <f>Inputs!E748</f>
        <v>0.44849387000000002</v>
      </c>
      <c r="J749" s="78">
        <f>Inputs!F748</f>
        <v>0</v>
      </c>
      <c r="K749" s="78">
        <f>Inputs!G748</f>
        <v>0</v>
      </c>
      <c r="L749" s="78">
        <f t="shared" si="316"/>
        <v>0</v>
      </c>
      <c r="M749" s="78">
        <f>Inputs!H748</f>
        <v>0</v>
      </c>
      <c r="N749" s="78">
        <f>Inputs!I748</f>
        <v>1.7229673000000001</v>
      </c>
      <c r="O749" s="78">
        <f>Inputs!J748</f>
        <v>110.57622000000001</v>
      </c>
      <c r="P749" s="83">
        <f>Inputs!K748</f>
        <v>3.0000002000000001</v>
      </c>
      <c r="Q749" s="83">
        <f t="shared" si="315"/>
        <v>130.63997617000001</v>
      </c>
      <c r="R749" s="83"/>
      <c r="S749" s="82">
        <v>1142</v>
      </c>
      <c r="T749" s="78">
        <f t="shared" si="317"/>
        <v>0.90158752000000009</v>
      </c>
      <c r="U749" s="78">
        <f t="shared" si="318"/>
        <v>0.24925904899999998</v>
      </c>
      <c r="V749" s="78">
        <f t="shared" si="319"/>
        <v>3.1049573400000002E-2</v>
      </c>
      <c r="W749" s="78">
        <f t="shared" si="320"/>
        <v>0</v>
      </c>
      <c r="X749" s="78">
        <f t="shared" si="321"/>
        <v>0</v>
      </c>
      <c r="Y749" s="78">
        <f t="shared" si="322"/>
        <v>0.1960354</v>
      </c>
      <c r="Z749" s="78">
        <f t="shared" si="323"/>
        <v>1.6172921500000007E-2</v>
      </c>
      <c r="AA749" s="78">
        <f t="shared" si="324"/>
        <v>3.2345843000000013E-2</v>
      </c>
      <c r="AB749" s="78">
        <f t="shared" si="325"/>
        <v>0.51000003400000005</v>
      </c>
      <c r="AC749" s="83">
        <f t="shared" si="326"/>
        <v>1.9364503409</v>
      </c>
    </row>
    <row r="750" spans="6:29">
      <c r="F750" s="82">
        <v>1157</v>
      </c>
      <c r="G750" s="78">
        <f>Inputs!C749</f>
        <v>5.2827406000000003</v>
      </c>
      <c r="H750" s="78">
        <f>Inputs!D749</f>
        <v>7.2736497</v>
      </c>
      <c r="I750" s="78">
        <f>Inputs!E749</f>
        <v>1.8759117000000001</v>
      </c>
      <c r="J750" s="78">
        <f>Inputs!F749</f>
        <v>0</v>
      </c>
      <c r="K750" s="78">
        <f>Inputs!G749</f>
        <v>0</v>
      </c>
      <c r="L750" s="78">
        <f t="shared" si="316"/>
        <v>0</v>
      </c>
      <c r="M750" s="78">
        <f>Inputs!H749</f>
        <v>36.756633999999998</v>
      </c>
      <c r="N750" s="78">
        <f>Inputs!I749</f>
        <v>5.5134954</v>
      </c>
      <c r="O750" s="78">
        <f>Inputs!J749</f>
        <v>2.2053983000000001</v>
      </c>
      <c r="P750" s="83">
        <f>Inputs!K749</f>
        <v>0.5</v>
      </c>
      <c r="Q750" s="83">
        <f t="shared" si="315"/>
        <v>59.407829699999994</v>
      </c>
      <c r="R750" s="83"/>
      <c r="S750" s="82">
        <v>1143</v>
      </c>
      <c r="T750" s="78">
        <f t="shared" si="317"/>
        <v>0.96598664000000012</v>
      </c>
      <c r="U750" s="78">
        <f t="shared" si="318"/>
        <v>0.24925904899999998</v>
      </c>
      <c r="V750" s="78">
        <f t="shared" si="319"/>
        <v>3.1049573400000002E-2</v>
      </c>
      <c r="W750" s="78">
        <f t="shared" si="320"/>
        <v>0</v>
      </c>
      <c r="X750" s="78">
        <f t="shared" si="321"/>
        <v>0</v>
      </c>
      <c r="Y750" s="78">
        <f t="shared" si="322"/>
        <v>0.1960354</v>
      </c>
      <c r="Z750" s="78">
        <f t="shared" si="323"/>
        <v>1.6172921500000007E-2</v>
      </c>
      <c r="AA750" s="78">
        <f t="shared" si="324"/>
        <v>3.2345843000000013E-2</v>
      </c>
      <c r="AB750" s="78">
        <f t="shared" si="325"/>
        <v>0.51000003400000005</v>
      </c>
      <c r="AC750" s="83">
        <f t="shared" si="326"/>
        <v>2.0008494609</v>
      </c>
    </row>
    <row r="751" spans="6:29">
      <c r="F751" s="82">
        <v>1158</v>
      </c>
      <c r="G751" s="78">
        <f>Inputs!C750</f>
        <v>4.0853185999999999</v>
      </c>
      <c r="H751" s="78">
        <f>Inputs!D750</f>
        <v>13.886058999999999</v>
      </c>
      <c r="I751" s="78">
        <f>Inputs!E750</f>
        <v>0.33349538000000001</v>
      </c>
      <c r="J751" s="78">
        <f>Inputs!F750</f>
        <v>0</v>
      </c>
      <c r="K751" s="78">
        <f>Inputs!G750</f>
        <v>0</v>
      </c>
      <c r="L751" s="78">
        <f t="shared" si="316"/>
        <v>0</v>
      </c>
      <c r="M751" s="78">
        <f>Inputs!H750</f>
        <v>23.524248</v>
      </c>
      <c r="N751" s="78">
        <f>Inputs!I750</f>
        <v>7.3513273999999997</v>
      </c>
      <c r="O751" s="78">
        <f>Inputs!J750</f>
        <v>2.2053983000000001</v>
      </c>
      <c r="P751" s="83">
        <f>Inputs!K750</f>
        <v>0.5</v>
      </c>
      <c r="Q751" s="83">
        <f t="shared" si="315"/>
        <v>51.88584668</v>
      </c>
      <c r="R751" s="83"/>
      <c r="S751" s="82">
        <v>1144</v>
      </c>
      <c r="T751" s="78">
        <f t="shared" si="317"/>
        <v>0.8969876160000001</v>
      </c>
      <c r="U751" s="78">
        <f t="shared" si="318"/>
        <v>0.16617269310000002</v>
      </c>
      <c r="V751" s="78">
        <f t="shared" si="319"/>
        <v>3.1049573400000002E-2</v>
      </c>
      <c r="W751" s="78">
        <f t="shared" si="320"/>
        <v>1.139257856E-4</v>
      </c>
      <c r="X751" s="78">
        <f t="shared" si="321"/>
        <v>9.1891590000000009E-2</v>
      </c>
      <c r="Y751" s="78">
        <f t="shared" si="322"/>
        <v>0.1960354</v>
      </c>
      <c r="Z751" s="78">
        <f t="shared" si="323"/>
        <v>0.26954867999999998</v>
      </c>
      <c r="AA751" s="78">
        <f t="shared" si="324"/>
        <v>0.21563892000000001</v>
      </c>
      <c r="AB751" s="78">
        <f t="shared" si="325"/>
        <v>0.51000003400000005</v>
      </c>
      <c r="AC751" s="83">
        <f t="shared" si="326"/>
        <v>2.3774384322855999</v>
      </c>
    </row>
    <row r="752" spans="6:29">
      <c r="F752" s="82">
        <v>1159</v>
      </c>
      <c r="G752" s="78">
        <f>Inputs!C751</f>
        <v>4.0853185999999999</v>
      </c>
      <c r="H752" s="78">
        <f>Inputs!D751</f>
        <v>10.565481</v>
      </c>
      <c r="I752" s="78">
        <f>Inputs!E751</f>
        <v>0.66699076000000002</v>
      </c>
      <c r="J752" s="78">
        <f>Inputs!F751</f>
        <v>0</v>
      </c>
      <c r="K752" s="78">
        <f>Inputs!G751</f>
        <v>0</v>
      </c>
      <c r="L752" s="78">
        <f t="shared" si="316"/>
        <v>0</v>
      </c>
      <c r="M752" s="78">
        <f>Inputs!H751</f>
        <v>23.524248</v>
      </c>
      <c r="N752" s="78">
        <f>Inputs!I751</f>
        <v>13.232389</v>
      </c>
      <c r="O752" s="78">
        <f>Inputs!J751</f>
        <v>2.5729644</v>
      </c>
      <c r="P752" s="83">
        <f>Inputs!K751</f>
        <v>0.5</v>
      </c>
      <c r="Q752" s="83">
        <f t="shared" si="315"/>
        <v>55.147391760000005</v>
      </c>
      <c r="R752" s="83"/>
      <c r="S752" s="82">
        <v>1145</v>
      </c>
      <c r="T752" s="78">
        <f t="shared" si="317"/>
        <v>0</v>
      </c>
      <c r="U752" s="78">
        <f t="shared" si="318"/>
        <v>0</v>
      </c>
      <c r="V752" s="78">
        <f t="shared" si="319"/>
        <v>0.12225769199999999</v>
      </c>
      <c r="W752" s="78">
        <f t="shared" si="320"/>
        <v>0</v>
      </c>
      <c r="X752" s="78">
        <f t="shared" si="321"/>
        <v>0</v>
      </c>
      <c r="Y752" s="78">
        <f t="shared" si="322"/>
        <v>0.29405313</v>
      </c>
      <c r="Z752" s="78">
        <f t="shared" si="323"/>
        <v>1.3069026000000003E-2</v>
      </c>
      <c r="AA752" s="78">
        <f t="shared" si="324"/>
        <v>0</v>
      </c>
      <c r="AB752" s="78">
        <f t="shared" si="325"/>
        <v>0.51000003400000005</v>
      </c>
      <c r="AC752" s="83">
        <f t="shared" si="326"/>
        <v>0.939379882</v>
      </c>
    </row>
    <row r="753" spans="6:29">
      <c r="F753" s="82">
        <v>1160</v>
      </c>
      <c r="G753" s="78">
        <f>Inputs!C752</f>
        <v>1.7594757000000001</v>
      </c>
      <c r="H753" s="78">
        <f>Inputs!D752</f>
        <v>0</v>
      </c>
      <c r="I753" s="78">
        <f>Inputs!E752</f>
        <v>5.9296056999999999E-2</v>
      </c>
      <c r="J753" s="78">
        <f>Inputs!F752</f>
        <v>0</v>
      </c>
      <c r="K753" s="78">
        <f>Inputs!G752</f>
        <v>0</v>
      </c>
      <c r="L753" s="78">
        <f t="shared" si="316"/>
        <v>0</v>
      </c>
      <c r="M753" s="78">
        <f>Inputs!H752</f>
        <v>86.148359999999997</v>
      </c>
      <c r="N753" s="78">
        <f>Inputs!I752</f>
        <v>6.4706999999999999</v>
      </c>
      <c r="O753" s="78">
        <f>Inputs!J752</f>
        <v>1.2252213999999999</v>
      </c>
      <c r="P753" s="83">
        <f>Inputs!K752</f>
        <v>0</v>
      </c>
      <c r="Q753" s="83">
        <f t="shared" si="315"/>
        <v>95.663053156999979</v>
      </c>
      <c r="R753" s="83"/>
      <c r="S753" s="82">
        <v>1146</v>
      </c>
      <c r="T753" s="78">
        <f t="shared" si="317"/>
        <v>0.11039847999999998</v>
      </c>
      <c r="U753" s="78">
        <f t="shared" si="318"/>
        <v>0.20331717800000004</v>
      </c>
      <c r="V753" s="78">
        <f t="shared" si="319"/>
        <v>0</v>
      </c>
      <c r="W753" s="78">
        <f t="shared" si="320"/>
        <v>0</v>
      </c>
      <c r="X753" s="78">
        <f t="shared" si="321"/>
        <v>0</v>
      </c>
      <c r="Y753" s="78">
        <f t="shared" si="322"/>
        <v>1.2252211999999999E-3</v>
      </c>
      <c r="Z753" s="78">
        <f t="shared" si="323"/>
        <v>1.1435399000000002</v>
      </c>
      <c r="AA753" s="78">
        <f t="shared" si="324"/>
        <v>2.6138052000000005E-2</v>
      </c>
      <c r="AB753" s="78">
        <f t="shared" si="325"/>
        <v>8.500000000000002E-2</v>
      </c>
      <c r="AC753" s="83">
        <f t="shared" si="326"/>
        <v>1.5696188312000003</v>
      </c>
    </row>
    <row r="754" spans="6:29">
      <c r="F754" s="82">
        <v>1161</v>
      </c>
      <c r="G754" s="78">
        <f>Inputs!C753</f>
        <v>1.5007292999999999</v>
      </c>
      <c r="H754" s="78">
        <f>Inputs!D753</f>
        <v>0</v>
      </c>
      <c r="I754" s="78">
        <f>Inputs!E753</f>
        <v>0.49808687000000001</v>
      </c>
      <c r="J754" s="78">
        <f>Inputs!F753</f>
        <v>0</v>
      </c>
      <c r="K754" s="78">
        <f>Inputs!G753</f>
        <v>0</v>
      </c>
      <c r="L754" s="78">
        <f t="shared" si="316"/>
        <v>0</v>
      </c>
      <c r="M754" s="78">
        <f>Inputs!H753</f>
        <v>0</v>
      </c>
      <c r="N754" s="78">
        <f>Inputs!I753</f>
        <v>51.689019999999999</v>
      </c>
      <c r="O754" s="78">
        <f>Inputs!J753</f>
        <v>6.4706999999999999</v>
      </c>
      <c r="P754" s="83">
        <f>Inputs!K753</f>
        <v>3.0000002000000001</v>
      </c>
      <c r="Q754" s="83">
        <f t="shared" si="315"/>
        <v>63.15853637</v>
      </c>
      <c r="R754" s="83"/>
      <c r="S754" s="82">
        <v>1147</v>
      </c>
      <c r="T754" s="78">
        <f t="shared" si="317"/>
        <v>0.331195456</v>
      </c>
      <c r="U754" s="78">
        <f t="shared" si="318"/>
        <v>0.25414649800000005</v>
      </c>
      <c r="V754" s="78">
        <f t="shared" si="319"/>
        <v>7.4518973999999988E-2</v>
      </c>
      <c r="W754" s="78">
        <f t="shared" si="320"/>
        <v>0</v>
      </c>
      <c r="X754" s="78">
        <f t="shared" si="321"/>
        <v>0</v>
      </c>
      <c r="Y754" s="78">
        <f t="shared" si="322"/>
        <v>0</v>
      </c>
      <c r="Z754" s="78">
        <f t="shared" si="323"/>
        <v>1.2252212500000002E-2</v>
      </c>
      <c r="AA754" s="78">
        <f t="shared" si="324"/>
        <v>0.98017710000000013</v>
      </c>
      <c r="AB754" s="78">
        <f t="shared" si="325"/>
        <v>8.500000000000002E-2</v>
      </c>
      <c r="AC754" s="83">
        <f t="shared" si="326"/>
        <v>1.7372902405000001</v>
      </c>
    </row>
    <row r="755" spans="6:29">
      <c r="F755" s="82">
        <v>1162</v>
      </c>
      <c r="G755" s="78">
        <f>Inputs!C754</f>
        <v>1.9945037000000001</v>
      </c>
      <c r="H755" s="78">
        <f>Inputs!D754</f>
        <v>1.1902334999999999</v>
      </c>
      <c r="I755" s="78">
        <f>Inputs!E754</f>
        <v>1.3799812</v>
      </c>
      <c r="J755" s="78">
        <f>Inputs!F754</f>
        <v>0</v>
      </c>
      <c r="K755" s="78">
        <f>Inputs!G754</f>
        <v>0</v>
      </c>
      <c r="L755" s="78">
        <f t="shared" si="316"/>
        <v>0</v>
      </c>
      <c r="M755" s="78">
        <f>Inputs!H754</f>
        <v>0</v>
      </c>
      <c r="N755" s="78">
        <f>Inputs!I754</f>
        <v>0.49621460000000001</v>
      </c>
      <c r="O755" s="78">
        <f>Inputs!J754</f>
        <v>22.972898000000001</v>
      </c>
      <c r="P755" s="83">
        <f>Inputs!K754</f>
        <v>3.0000002000000001</v>
      </c>
      <c r="Q755" s="83">
        <f t="shared" si="315"/>
        <v>31.033831199999998</v>
      </c>
      <c r="R755" s="83"/>
      <c r="S755" s="82">
        <v>1148</v>
      </c>
      <c r="T755" s="78">
        <f t="shared" si="317"/>
        <v>0.41399433600000002</v>
      </c>
      <c r="U755" s="78">
        <f t="shared" si="318"/>
        <v>0.76243956200000018</v>
      </c>
      <c r="V755" s="78">
        <f t="shared" si="319"/>
        <v>0.13454814600000004</v>
      </c>
      <c r="W755" s="78">
        <f t="shared" si="320"/>
        <v>0</v>
      </c>
      <c r="X755" s="78">
        <f t="shared" si="321"/>
        <v>0</v>
      </c>
      <c r="Y755" s="78">
        <f t="shared" si="322"/>
        <v>2.6138055E-2</v>
      </c>
      <c r="Z755" s="78">
        <f t="shared" si="323"/>
        <v>0.12252213000000002</v>
      </c>
      <c r="AA755" s="78">
        <f t="shared" si="324"/>
        <v>0.13783739</v>
      </c>
      <c r="AB755" s="78">
        <f t="shared" si="325"/>
        <v>8.500000000000002E-2</v>
      </c>
      <c r="AC755" s="83">
        <f t="shared" si="326"/>
        <v>1.6824796190000004</v>
      </c>
    </row>
    <row r="756" spans="6:29">
      <c r="F756" s="82">
        <v>1163</v>
      </c>
      <c r="G756" s="78">
        <f>Inputs!C755</f>
        <v>2.1274706999999999</v>
      </c>
      <c r="H756" s="78">
        <f>Inputs!D755</f>
        <v>5.3761760000000001</v>
      </c>
      <c r="I756" s="78">
        <f>Inputs!E755</f>
        <v>0.84308212999999999</v>
      </c>
      <c r="J756" s="78">
        <f>Inputs!F755</f>
        <v>0</v>
      </c>
      <c r="K756" s="78">
        <f>Inputs!G755</f>
        <v>0</v>
      </c>
      <c r="L756" s="78">
        <f t="shared" si="316"/>
        <v>0</v>
      </c>
      <c r="M756" s="78">
        <f>Inputs!H755</f>
        <v>0</v>
      </c>
      <c r="N756" s="78">
        <f>Inputs!I755</f>
        <v>0.49621460000000001</v>
      </c>
      <c r="O756" s="78">
        <f>Inputs!J755</f>
        <v>0.42474335000000002</v>
      </c>
      <c r="P756" s="83">
        <f>Inputs!K755</f>
        <v>0.5</v>
      </c>
      <c r="Q756" s="83">
        <f t="shared" si="315"/>
        <v>9.76768678</v>
      </c>
      <c r="R756" s="83"/>
      <c r="S756" s="82">
        <v>1149</v>
      </c>
      <c r="T756" s="78">
        <f t="shared" si="317"/>
        <v>0.31739558400000001</v>
      </c>
      <c r="U756" s="78">
        <f t="shared" si="318"/>
        <v>0.76243956200000018</v>
      </c>
      <c r="V756" s="78">
        <f t="shared" si="319"/>
        <v>5.5889220599999997E-2</v>
      </c>
      <c r="W756" s="78">
        <f t="shared" si="320"/>
        <v>0</v>
      </c>
      <c r="X756" s="78">
        <f t="shared" si="321"/>
        <v>0</v>
      </c>
      <c r="Y756" s="78">
        <f t="shared" si="322"/>
        <v>5.2276110000000001E-2</v>
      </c>
      <c r="Z756" s="78">
        <f t="shared" si="323"/>
        <v>0.13069026500000003</v>
      </c>
      <c r="AA756" s="78">
        <f t="shared" si="324"/>
        <v>0.16336282000000002</v>
      </c>
      <c r="AB756" s="78">
        <f t="shared" si="325"/>
        <v>8.500000000000002E-2</v>
      </c>
      <c r="AC756" s="83">
        <f t="shared" si="326"/>
        <v>1.5670535616000003</v>
      </c>
    </row>
    <row r="757" spans="6:29">
      <c r="F757" s="82">
        <v>1164</v>
      </c>
      <c r="G757" s="78">
        <f>Inputs!C756</f>
        <v>2.2712184999999998</v>
      </c>
      <c r="H757" s="78">
        <f>Inputs!D756</f>
        <v>11.241095</v>
      </c>
      <c r="I757" s="78">
        <f>Inputs!E756</f>
        <v>0</v>
      </c>
      <c r="J757" s="78">
        <f>Inputs!F756</f>
        <v>0</v>
      </c>
      <c r="K757" s="78">
        <f>Inputs!G756</f>
        <v>0</v>
      </c>
      <c r="L757" s="78">
        <f t="shared" si="316"/>
        <v>0</v>
      </c>
      <c r="M757" s="78">
        <f>Inputs!H756</f>
        <v>0</v>
      </c>
      <c r="N757" s="78">
        <f>Inputs!I756</f>
        <v>4.0840709999999998</v>
      </c>
      <c r="O757" s="78">
        <f>Inputs!J756</f>
        <v>1.3069028</v>
      </c>
      <c r="P757" s="83">
        <f>Inputs!K756</f>
        <v>3.0000002000000001</v>
      </c>
      <c r="Q757" s="83">
        <f t="shared" si="315"/>
        <v>21.903287499999998</v>
      </c>
      <c r="R757" s="83"/>
      <c r="S757" s="82">
        <v>1150</v>
      </c>
      <c r="T757" s="78">
        <f t="shared" si="317"/>
        <v>0.31739558400000001</v>
      </c>
      <c r="U757" s="78">
        <f t="shared" si="318"/>
        <v>0.76243956200000018</v>
      </c>
      <c r="V757" s="78">
        <f t="shared" si="319"/>
        <v>0.11177844300000001</v>
      </c>
      <c r="W757" s="78">
        <f t="shared" si="320"/>
        <v>0</v>
      </c>
      <c r="X757" s="78">
        <f t="shared" si="321"/>
        <v>0</v>
      </c>
      <c r="Y757" s="78">
        <f t="shared" si="322"/>
        <v>5.2276110000000001E-2</v>
      </c>
      <c r="Z757" s="78">
        <f t="shared" si="323"/>
        <v>0.19603540000000003</v>
      </c>
      <c r="AA757" s="78">
        <f t="shared" si="324"/>
        <v>0.16336282000000002</v>
      </c>
      <c r="AB757" s="78">
        <f t="shared" si="325"/>
        <v>8.500000000000002E-2</v>
      </c>
      <c r="AC757" s="83">
        <f t="shared" si="326"/>
        <v>1.688287919</v>
      </c>
    </row>
    <row r="758" spans="6:29">
      <c r="F758" s="82">
        <v>1165</v>
      </c>
      <c r="G758" s="78">
        <f>Inputs!C757</f>
        <v>12.031708999999999</v>
      </c>
      <c r="H758" s="78">
        <f>Inputs!D757</f>
        <v>0</v>
      </c>
      <c r="I758" s="78">
        <f>Inputs!E757</f>
        <v>0</v>
      </c>
      <c r="J758" s="78">
        <f>Inputs!F757</f>
        <v>0</v>
      </c>
      <c r="K758" s="78">
        <f>Inputs!G757</f>
        <v>0</v>
      </c>
      <c r="L758" s="78">
        <f t="shared" si="316"/>
        <v>0</v>
      </c>
      <c r="M758" s="78">
        <f>Inputs!H757</f>
        <v>4.9008849999999997</v>
      </c>
      <c r="N758" s="78">
        <f>Inputs!I757</f>
        <v>11.026991000000001</v>
      </c>
      <c r="O758" s="78">
        <f>Inputs!J757</f>
        <v>2.0420356000000002</v>
      </c>
      <c r="P758" s="83">
        <f>Inputs!K757</f>
        <v>0.5</v>
      </c>
      <c r="Q758" s="83">
        <f t="shared" si="315"/>
        <v>30.501620599999995</v>
      </c>
      <c r="R758" s="83"/>
      <c r="S758" s="82">
        <v>1151</v>
      </c>
      <c r="T758" s="78">
        <f t="shared" si="317"/>
        <v>0.86248809600000009</v>
      </c>
      <c r="U758" s="78">
        <f t="shared" si="318"/>
        <v>0</v>
      </c>
      <c r="V758" s="78">
        <f t="shared" si="319"/>
        <v>0.13972305600000001</v>
      </c>
      <c r="W758" s="78">
        <f t="shared" si="320"/>
        <v>0</v>
      </c>
      <c r="X758" s="78">
        <f t="shared" si="321"/>
        <v>0</v>
      </c>
      <c r="Y758" s="78">
        <f t="shared" si="322"/>
        <v>0</v>
      </c>
      <c r="Z758" s="78">
        <f t="shared" si="323"/>
        <v>4.0840705000000005E-2</v>
      </c>
      <c r="AA758" s="78">
        <f t="shared" si="324"/>
        <v>2.4504425000000003E-2</v>
      </c>
      <c r="AB758" s="78">
        <f t="shared" si="325"/>
        <v>0.51000003400000005</v>
      </c>
      <c r="AC758" s="83">
        <f t="shared" si="326"/>
        <v>1.5775563159999999</v>
      </c>
    </row>
    <row r="759" spans="6:29">
      <c r="F759" s="82">
        <v>1166</v>
      </c>
      <c r="G759" s="78">
        <f>Inputs!C758</f>
        <v>2.0929709999999999</v>
      </c>
      <c r="H759" s="78">
        <f>Inputs!D758</f>
        <v>5.1576789999999999</v>
      </c>
      <c r="I759" s="78">
        <f>Inputs!E758</f>
        <v>0.13735122999999999</v>
      </c>
      <c r="J759" s="78">
        <f>Inputs!F758</f>
        <v>0</v>
      </c>
      <c r="K759" s="78">
        <f>Inputs!G758</f>
        <v>0</v>
      </c>
      <c r="L759" s="78">
        <f t="shared" si="316"/>
        <v>0</v>
      </c>
      <c r="M759" s="78">
        <f>Inputs!H758</f>
        <v>0</v>
      </c>
      <c r="N759" s="78">
        <f>Inputs!I758</f>
        <v>0.44107962000000001</v>
      </c>
      <c r="O759" s="78">
        <f>Inputs!J758</f>
        <v>0.19113451000000001</v>
      </c>
      <c r="P759" s="83">
        <f>Inputs!K758</f>
        <v>3.0000002000000001</v>
      </c>
      <c r="Q759" s="83">
        <f t="shared" si="315"/>
        <v>11.02021556</v>
      </c>
      <c r="R759" s="83"/>
      <c r="S759" s="82">
        <v>1152</v>
      </c>
      <c r="T759" s="78">
        <f t="shared" si="317"/>
        <v>0.146361608</v>
      </c>
      <c r="U759" s="78">
        <f t="shared" si="318"/>
        <v>0</v>
      </c>
      <c r="V759" s="78">
        <f t="shared" si="319"/>
        <v>0.84680640000000007</v>
      </c>
      <c r="W759" s="78">
        <f t="shared" si="320"/>
        <v>0</v>
      </c>
      <c r="X759" s="78">
        <f t="shared" si="321"/>
        <v>0</v>
      </c>
      <c r="Y759" s="78">
        <f t="shared" si="322"/>
        <v>0</v>
      </c>
      <c r="Z759" s="78">
        <f t="shared" si="323"/>
        <v>0</v>
      </c>
      <c r="AA759" s="78">
        <f t="shared" si="324"/>
        <v>0</v>
      </c>
      <c r="AB759" s="78">
        <f t="shared" si="325"/>
        <v>0.51000003400000005</v>
      </c>
      <c r="AC759" s="83">
        <f t="shared" si="326"/>
        <v>1.503168042</v>
      </c>
    </row>
    <row r="760" spans="6:29">
      <c r="F760" s="82">
        <v>1167</v>
      </c>
      <c r="G760" s="78">
        <f>Inputs!C759</f>
        <v>2.0929709999999999</v>
      </c>
      <c r="H760" s="78">
        <f>Inputs!D759</f>
        <v>5.1576789999999999</v>
      </c>
      <c r="I760" s="78">
        <f>Inputs!E759</f>
        <v>0.13382941000000001</v>
      </c>
      <c r="J760" s="78">
        <f>Inputs!F759</f>
        <v>0</v>
      </c>
      <c r="K760" s="78">
        <f>Inputs!G759</f>
        <v>0</v>
      </c>
      <c r="L760" s="78">
        <f t="shared" si="316"/>
        <v>0</v>
      </c>
      <c r="M760" s="78">
        <f>Inputs!H759</f>
        <v>0</v>
      </c>
      <c r="N760" s="78">
        <f>Inputs!I759</f>
        <v>0.44107962000000001</v>
      </c>
      <c r="O760" s="78">
        <f>Inputs!J759</f>
        <v>0.19113451000000001</v>
      </c>
      <c r="P760" s="83">
        <f>Inputs!K759</f>
        <v>3.0000002000000001</v>
      </c>
      <c r="Q760" s="83">
        <f t="shared" si="315"/>
        <v>11.016693740000001</v>
      </c>
      <c r="R760" s="83"/>
      <c r="S760" s="82">
        <v>1154</v>
      </c>
      <c r="T760" s="78">
        <f t="shared" si="317"/>
        <v>0</v>
      </c>
      <c r="U760" s="78">
        <f t="shared" si="318"/>
        <v>0</v>
      </c>
      <c r="V760" s="78">
        <f t="shared" si="319"/>
        <v>0.134224713</v>
      </c>
      <c r="W760" s="78">
        <f t="shared" si="320"/>
        <v>0</v>
      </c>
      <c r="X760" s="78">
        <f t="shared" si="321"/>
        <v>0</v>
      </c>
      <c r="Y760" s="78">
        <f t="shared" si="322"/>
        <v>0.45945796999999999</v>
      </c>
      <c r="Z760" s="78">
        <f t="shared" si="323"/>
        <v>0.13783738500000001</v>
      </c>
      <c r="AA760" s="78">
        <f t="shared" si="324"/>
        <v>0</v>
      </c>
      <c r="AB760" s="78">
        <f t="shared" si="325"/>
        <v>0.51000003400000005</v>
      </c>
      <c r="AC760" s="83">
        <f t="shared" si="326"/>
        <v>1.241520102</v>
      </c>
    </row>
    <row r="761" spans="6:29">
      <c r="F761" s="82">
        <v>1168</v>
      </c>
      <c r="G761" s="78">
        <f>Inputs!C760</f>
        <v>2.0929709999999999</v>
      </c>
      <c r="H761" s="78">
        <f>Inputs!D760</f>
        <v>5.1576789999999999</v>
      </c>
      <c r="I761" s="78">
        <f>Inputs!E760</f>
        <v>0.13382941000000001</v>
      </c>
      <c r="J761" s="78">
        <f>Inputs!F760</f>
        <v>0</v>
      </c>
      <c r="K761" s="78">
        <f>Inputs!G760</f>
        <v>0</v>
      </c>
      <c r="L761" s="78">
        <f t="shared" si="316"/>
        <v>0</v>
      </c>
      <c r="M761" s="78">
        <f>Inputs!H760</f>
        <v>0</v>
      </c>
      <c r="N761" s="78">
        <f>Inputs!I760</f>
        <v>0.44107962000000001</v>
      </c>
      <c r="O761" s="78">
        <f>Inputs!J760</f>
        <v>0.19113451000000001</v>
      </c>
      <c r="P761" s="83">
        <f>Inputs!K760</f>
        <v>3.0000002000000001</v>
      </c>
      <c r="Q761" s="83">
        <f t="shared" si="315"/>
        <v>11.016693740000001</v>
      </c>
      <c r="R761" s="83"/>
      <c r="S761" s="82">
        <v>1155</v>
      </c>
      <c r="T761" s="78">
        <f t="shared" si="317"/>
        <v>0.28634604800000008</v>
      </c>
      <c r="U761" s="78">
        <f t="shared" si="318"/>
        <v>0.53883946300000007</v>
      </c>
      <c r="V761" s="78">
        <f t="shared" si="319"/>
        <v>0.213465816</v>
      </c>
      <c r="W761" s="78">
        <f t="shared" si="320"/>
        <v>0</v>
      </c>
      <c r="X761" s="78">
        <f t="shared" si="321"/>
        <v>0</v>
      </c>
      <c r="Y761" s="78">
        <f t="shared" si="322"/>
        <v>0</v>
      </c>
      <c r="Z761" s="78">
        <f t="shared" si="323"/>
        <v>9.2146845000000006</v>
      </c>
      <c r="AA761" s="78">
        <f t="shared" si="324"/>
        <v>0.68918690000000005</v>
      </c>
      <c r="AB761" s="78">
        <f t="shared" si="325"/>
        <v>8.500000000000002E-2</v>
      </c>
      <c r="AC761" s="83">
        <f t="shared" si="326"/>
        <v>11.027522727000001</v>
      </c>
    </row>
    <row r="762" spans="6:29">
      <c r="F762" s="82">
        <v>1169</v>
      </c>
      <c r="G762" s="78">
        <f>Inputs!C761</f>
        <v>2.0929709999999999</v>
      </c>
      <c r="H762" s="78">
        <f>Inputs!D761</f>
        <v>5.1576789999999999</v>
      </c>
      <c r="I762" s="78">
        <f>Inputs!E761</f>
        <v>0.13382941000000001</v>
      </c>
      <c r="J762" s="78">
        <f>Inputs!F761</f>
        <v>0</v>
      </c>
      <c r="K762" s="78">
        <f>Inputs!G761</f>
        <v>0</v>
      </c>
      <c r="L762" s="78">
        <f t="shared" si="316"/>
        <v>0</v>
      </c>
      <c r="M762" s="78">
        <f>Inputs!H761</f>
        <v>0</v>
      </c>
      <c r="N762" s="78">
        <f>Inputs!I761</f>
        <v>0.44107962000000001</v>
      </c>
      <c r="O762" s="78">
        <f>Inputs!J761</f>
        <v>0.19113451000000001</v>
      </c>
      <c r="P762" s="83">
        <f>Inputs!K761</f>
        <v>3.0000002000000001</v>
      </c>
      <c r="Q762" s="83">
        <f t="shared" si="315"/>
        <v>11.016693740000001</v>
      </c>
      <c r="R762" s="83"/>
      <c r="S762" s="82">
        <v>1156</v>
      </c>
      <c r="T762" s="78">
        <f t="shared" si="317"/>
        <v>1.1269844000000002</v>
      </c>
      <c r="U762" s="78">
        <f t="shared" si="318"/>
        <v>1.3342691910000002</v>
      </c>
      <c r="V762" s="78">
        <f t="shared" si="319"/>
        <v>8.0728896600000002E-2</v>
      </c>
      <c r="W762" s="78">
        <f t="shared" si="320"/>
        <v>0</v>
      </c>
      <c r="X762" s="78">
        <f t="shared" si="321"/>
        <v>0</v>
      </c>
      <c r="Y762" s="78">
        <f t="shared" si="322"/>
        <v>0</v>
      </c>
      <c r="Z762" s="78">
        <f t="shared" si="323"/>
        <v>8.6148365000000005E-2</v>
      </c>
      <c r="AA762" s="78">
        <f t="shared" si="324"/>
        <v>11.057622000000002</v>
      </c>
      <c r="AB762" s="78">
        <f t="shared" si="325"/>
        <v>0.51000003400000005</v>
      </c>
      <c r="AC762" s="83">
        <f t="shared" si="326"/>
        <v>14.195752886600003</v>
      </c>
    </row>
    <row r="763" spans="6:29">
      <c r="F763" s="82">
        <v>1170</v>
      </c>
      <c r="G763" s="78">
        <f>Inputs!C762</f>
        <v>4.1507240000000003</v>
      </c>
      <c r="H763" s="78">
        <f>Inputs!D762</f>
        <v>1.6570554</v>
      </c>
      <c r="I763" s="78">
        <f>Inputs!E762</f>
        <v>0.13656061999999999</v>
      </c>
      <c r="J763" s="78">
        <f>Inputs!F762</f>
        <v>0</v>
      </c>
      <c r="K763" s="78">
        <f>Inputs!G762</f>
        <v>0</v>
      </c>
      <c r="L763" s="78">
        <f t="shared" si="316"/>
        <v>0</v>
      </c>
      <c r="M763" s="78">
        <f>Inputs!H762</f>
        <v>0</v>
      </c>
      <c r="N763" s="78">
        <f>Inputs!I762</f>
        <v>1.1026992</v>
      </c>
      <c r="O763" s="78">
        <f>Inputs!J762</f>
        <v>0.51050890000000004</v>
      </c>
      <c r="P763" s="83">
        <f>Inputs!K762</f>
        <v>0.5</v>
      </c>
      <c r="Q763" s="83">
        <f t="shared" si="315"/>
        <v>8.0575481199999999</v>
      </c>
      <c r="R763" s="83"/>
      <c r="S763" s="82">
        <v>1157</v>
      </c>
      <c r="T763" s="78">
        <f t="shared" si="317"/>
        <v>0.84523849600000012</v>
      </c>
      <c r="U763" s="78">
        <f t="shared" si="318"/>
        <v>1.2365204489999999</v>
      </c>
      <c r="V763" s="78">
        <f t="shared" si="319"/>
        <v>0.33766410600000002</v>
      </c>
      <c r="W763" s="78">
        <f t="shared" si="320"/>
        <v>0</v>
      </c>
      <c r="X763" s="78">
        <f t="shared" si="321"/>
        <v>0</v>
      </c>
      <c r="Y763" s="78">
        <f t="shared" si="322"/>
        <v>0.36756633999999999</v>
      </c>
      <c r="Z763" s="78">
        <f t="shared" si="323"/>
        <v>0.27567477000000001</v>
      </c>
      <c r="AA763" s="78">
        <f t="shared" si="324"/>
        <v>0.22053983000000005</v>
      </c>
      <c r="AB763" s="78">
        <f t="shared" si="325"/>
        <v>8.500000000000002E-2</v>
      </c>
      <c r="AC763" s="83">
        <f t="shared" si="326"/>
        <v>3.3682039909999997</v>
      </c>
    </row>
    <row r="764" spans="6:29">
      <c r="F764" s="82">
        <v>1171</v>
      </c>
      <c r="G764" s="78">
        <f>Inputs!C763</f>
        <v>4.1507240000000003</v>
      </c>
      <c r="H764" s="78">
        <f>Inputs!D763</f>
        <v>1.6570554</v>
      </c>
      <c r="I764" s="78">
        <f>Inputs!E763</f>
        <v>0.13656061999999999</v>
      </c>
      <c r="J764" s="78">
        <f>Inputs!F763</f>
        <v>0</v>
      </c>
      <c r="K764" s="78">
        <f>Inputs!G763</f>
        <v>0</v>
      </c>
      <c r="L764" s="78">
        <f t="shared" si="316"/>
        <v>0</v>
      </c>
      <c r="M764" s="78">
        <f>Inputs!H763</f>
        <v>0</v>
      </c>
      <c r="N764" s="78">
        <f>Inputs!I763</f>
        <v>1.3783738999999999</v>
      </c>
      <c r="O764" s="78">
        <f>Inputs!J763</f>
        <v>0.51050890000000004</v>
      </c>
      <c r="P764" s="83">
        <f>Inputs!K763</f>
        <v>0.5</v>
      </c>
      <c r="Q764" s="83">
        <f t="shared" si="315"/>
        <v>8.3332228199999996</v>
      </c>
      <c r="R764" s="83"/>
      <c r="S764" s="82">
        <v>1158</v>
      </c>
      <c r="T764" s="78">
        <f t="shared" si="317"/>
        <v>0.65365097599999999</v>
      </c>
      <c r="U764" s="78">
        <f t="shared" si="318"/>
        <v>2.3606300300000003</v>
      </c>
      <c r="V764" s="78">
        <f t="shared" si="319"/>
        <v>6.0029168400000006E-2</v>
      </c>
      <c r="W764" s="78">
        <f t="shared" si="320"/>
        <v>0</v>
      </c>
      <c r="X764" s="78">
        <f t="shared" si="321"/>
        <v>0</v>
      </c>
      <c r="Y764" s="78">
        <f t="shared" si="322"/>
        <v>0.23524248</v>
      </c>
      <c r="Z764" s="78">
        <f t="shared" si="323"/>
        <v>0.36756637000000003</v>
      </c>
      <c r="AA764" s="78">
        <f t="shared" si="324"/>
        <v>0.22053983000000005</v>
      </c>
      <c r="AB764" s="78">
        <f t="shared" si="325"/>
        <v>8.500000000000002E-2</v>
      </c>
      <c r="AC764" s="83">
        <f t="shared" si="326"/>
        <v>3.9826588543999999</v>
      </c>
    </row>
    <row r="765" spans="6:29">
      <c r="F765" s="82">
        <v>1172</v>
      </c>
      <c r="G765" s="78">
        <f>Inputs!C764</f>
        <v>1.7594757000000001</v>
      </c>
      <c r="H765" s="78">
        <f>Inputs!D764</f>
        <v>0</v>
      </c>
      <c r="I765" s="78">
        <f>Inputs!E764</f>
        <v>2.9648026000000001E-2</v>
      </c>
      <c r="J765" s="78">
        <f>Inputs!F764</f>
        <v>0</v>
      </c>
      <c r="K765" s="78">
        <f>Inputs!G764</f>
        <v>0</v>
      </c>
      <c r="L765" s="78">
        <f t="shared" si="316"/>
        <v>0</v>
      </c>
      <c r="M765" s="78">
        <f>Inputs!H764</f>
        <v>86.148359999999997</v>
      </c>
      <c r="N765" s="78">
        <f>Inputs!I764</f>
        <v>2.2398574</v>
      </c>
      <c r="O765" s="78">
        <f>Inputs!J764</f>
        <v>1.2252213999999999</v>
      </c>
      <c r="P765" s="83">
        <f>Inputs!K764</f>
        <v>0</v>
      </c>
      <c r="Q765" s="83">
        <f t="shared" si="315"/>
        <v>91.402562525999997</v>
      </c>
      <c r="R765" s="83"/>
      <c r="S765" s="82">
        <v>1159</v>
      </c>
      <c r="T765" s="78">
        <f t="shared" si="317"/>
        <v>0.65365097599999999</v>
      </c>
      <c r="U765" s="78">
        <f t="shared" si="318"/>
        <v>1.7961317700000003</v>
      </c>
      <c r="V765" s="78">
        <f t="shared" si="319"/>
        <v>0.12005833680000001</v>
      </c>
      <c r="W765" s="78">
        <f t="shared" si="320"/>
        <v>0</v>
      </c>
      <c r="X765" s="78">
        <f t="shared" si="321"/>
        <v>0</v>
      </c>
      <c r="Y765" s="78">
        <f t="shared" si="322"/>
        <v>0.23524248</v>
      </c>
      <c r="Z765" s="78">
        <f t="shared" si="323"/>
        <v>0.66161945</v>
      </c>
      <c r="AA765" s="78">
        <f t="shared" si="324"/>
        <v>0.25729644000000007</v>
      </c>
      <c r="AB765" s="78">
        <f t="shared" si="325"/>
        <v>8.500000000000002E-2</v>
      </c>
      <c r="AC765" s="83">
        <f t="shared" si="326"/>
        <v>3.8089994528000006</v>
      </c>
    </row>
    <row r="766" spans="6:29">
      <c r="F766" s="82">
        <v>1173</v>
      </c>
      <c r="G766" s="78">
        <f>Inputs!C765</f>
        <v>1.5007292999999999</v>
      </c>
      <c r="H766" s="78">
        <f>Inputs!D765</f>
        <v>0</v>
      </c>
      <c r="I766" s="78">
        <f>Inputs!E765</f>
        <v>0.59296059999999995</v>
      </c>
      <c r="J766" s="78">
        <f>Inputs!F765</f>
        <v>0</v>
      </c>
      <c r="K766" s="78">
        <f>Inputs!G765</f>
        <v>0</v>
      </c>
      <c r="L766" s="78">
        <f t="shared" si="316"/>
        <v>0</v>
      </c>
      <c r="M766" s="78">
        <f>Inputs!H765</f>
        <v>0</v>
      </c>
      <c r="N766" s="78">
        <f>Inputs!I765</f>
        <v>51.689019999999999</v>
      </c>
      <c r="O766" s="78">
        <f>Inputs!J765</f>
        <v>6.9184159999999997</v>
      </c>
      <c r="P766" s="83">
        <f>Inputs!K765</f>
        <v>3.0000002000000001</v>
      </c>
      <c r="Q766" s="83">
        <f t="shared" si="315"/>
        <v>63.701126100000003</v>
      </c>
      <c r="R766" s="83"/>
      <c r="S766" s="82">
        <v>1160</v>
      </c>
      <c r="T766" s="78">
        <f t="shared" si="317"/>
        <v>0.28151611200000004</v>
      </c>
      <c r="U766" s="78">
        <f t="shared" si="318"/>
        <v>0</v>
      </c>
      <c r="V766" s="78">
        <f t="shared" si="319"/>
        <v>1.0673290259999999E-2</v>
      </c>
      <c r="W766" s="78">
        <f t="shared" si="320"/>
        <v>0</v>
      </c>
      <c r="X766" s="78">
        <f t="shared" si="321"/>
        <v>0</v>
      </c>
      <c r="Y766" s="78">
        <f t="shared" si="322"/>
        <v>0.86148360000000013</v>
      </c>
      <c r="Z766" s="78">
        <f t="shared" si="323"/>
        <v>0.32353500000000002</v>
      </c>
      <c r="AA766" s="78">
        <f t="shared" si="324"/>
        <v>0.12252214000000002</v>
      </c>
      <c r="AB766" s="78">
        <f t="shared" si="325"/>
        <v>0</v>
      </c>
      <c r="AC766" s="83">
        <f t="shared" si="326"/>
        <v>1.5997301422600003</v>
      </c>
    </row>
    <row r="767" spans="6:29">
      <c r="F767" s="82">
        <v>1174</v>
      </c>
      <c r="G767" s="78">
        <f>Inputs!C766</f>
        <v>5.0024309999999996</v>
      </c>
      <c r="H767" s="78">
        <f>Inputs!D766</f>
        <v>6.3910369999999999</v>
      </c>
      <c r="I767" s="78">
        <f>Inputs!E766</f>
        <v>0.50698129999999997</v>
      </c>
      <c r="J767" s="78">
        <f>Inputs!F766</f>
        <v>0</v>
      </c>
      <c r="K767" s="78">
        <f>Inputs!G766</f>
        <v>0</v>
      </c>
      <c r="L767" s="78">
        <f t="shared" si="316"/>
        <v>0</v>
      </c>
      <c r="M767" s="78">
        <f>Inputs!H766</f>
        <v>6.8918695000000003</v>
      </c>
      <c r="N767" s="78">
        <f>Inputs!I766</f>
        <v>0.44107962000000001</v>
      </c>
      <c r="O767" s="78">
        <f>Inputs!J766</f>
        <v>22.972898000000001</v>
      </c>
      <c r="P767" s="83">
        <f>Inputs!K766</f>
        <v>3.0000002000000001</v>
      </c>
      <c r="Q767" s="83">
        <f t="shared" si="315"/>
        <v>45.206296620000003</v>
      </c>
      <c r="R767" s="83"/>
      <c r="S767" s="82">
        <v>1161</v>
      </c>
      <c r="T767" s="78">
        <f t="shared" si="317"/>
        <v>0.24011668799999999</v>
      </c>
      <c r="U767" s="78">
        <f t="shared" si="318"/>
        <v>0</v>
      </c>
      <c r="V767" s="78">
        <f t="shared" si="319"/>
        <v>8.9655636600000005E-2</v>
      </c>
      <c r="W767" s="78">
        <f t="shared" si="320"/>
        <v>0</v>
      </c>
      <c r="X767" s="78">
        <f t="shared" si="321"/>
        <v>0</v>
      </c>
      <c r="Y767" s="78">
        <f t="shared" si="322"/>
        <v>0</v>
      </c>
      <c r="Z767" s="78">
        <f t="shared" si="323"/>
        <v>2.5844510000000005</v>
      </c>
      <c r="AA767" s="78">
        <f t="shared" si="324"/>
        <v>0.64707000000000003</v>
      </c>
      <c r="AB767" s="78">
        <f t="shared" si="325"/>
        <v>0.51000003400000005</v>
      </c>
      <c r="AC767" s="83">
        <f t="shared" si="326"/>
        <v>4.0712933586000002</v>
      </c>
    </row>
    <row r="768" spans="6:29">
      <c r="F768" s="82">
        <v>1175</v>
      </c>
      <c r="G768" s="78">
        <f>Inputs!C767</f>
        <v>4.1507240000000003</v>
      </c>
      <c r="H768" s="78">
        <f>Inputs!D767</f>
        <v>1.6570554</v>
      </c>
      <c r="I768" s="78">
        <f>Inputs!E767</f>
        <v>0.12326392999999999</v>
      </c>
      <c r="J768" s="78">
        <f>Inputs!F767</f>
        <v>0</v>
      </c>
      <c r="K768" s="78">
        <f>Inputs!G767</f>
        <v>0</v>
      </c>
      <c r="L768" s="78">
        <f t="shared" si="316"/>
        <v>0</v>
      </c>
      <c r="M768" s="78">
        <f>Inputs!H767</f>
        <v>0</v>
      </c>
      <c r="N768" s="78">
        <f>Inputs!I767</f>
        <v>1.3783738999999999</v>
      </c>
      <c r="O768" s="78">
        <f>Inputs!J767</f>
        <v>0.51050890000000004</v>
      </c>
      <c r="P768" s="83">
        <f>Inputs!K767</f>
        <v>3.0000002000000001</v>
      </c>
      <c r="Q768" s="83">
        <f t="shared" si="315"/>
        <v>10.819926330000001</v>
      </c>
      <c r="R768" s="83"/>
      <c r="S768" s="82">
        <v>1162</v>
      </c>
      <c r="T768" s="78">
        <f t="shared" si="317"/>
        <v>0.31912059200000004</v>
      </c>
      <c r="U768" s="78">
        <f t="shared" si="318"/>
        <v>0.20233969499999999</v>
      </c>
      <c r="V768" s="78">
        <f t="shared" si="319"/>
        <v>0.24839661599999999</v>
      </c>
      <c r="W768" s="78">
        <f t="shared" si="320"/>
        <v>0</v>
      </c>
      <c r="X768" s="78">
        <f t="shared" si="321"/>
        <v>0</v>
      </c>
      <c r="Y768" s="78">
        <f t="shared" si="322"/>
        <v>0</v>
      </c>
      <c r="Z768" s="78">
        <f t="shared" si="323"/>
        <v>2.4810730000000003E-2</v>
      </c>
      <c r="AA768" s="78">
        <f t="shared" si="324"/>
        <v>2.2972898000000006</v>
      </c>
      <c r="AB768" s="78">
        <f t="shared" si="325"/>
        <v>0.51000003400000005</v>
      </c>
      <c r="AC768" s="83">
        <f t="shared" si="326"/>
        <v>3.6019574670000005</v>
      </c>
    </row>
    <row r="769" spans="6:29">
      <c r="F769" s="82">
        <v>1176</v>
      </c>
      <c r="G769" s="78">
        <f>Inputs!C768</f>
        <v>4.9808690000000002</v>
      </c>
      <c r="H769" s="78">
        <f>Inputs!D768</f>
        <v>8.0195220000000003</v>
      </c>
      <c r="I769" s="78">
        <f>Inputs!E768</f>
        <v>0.49097132999999998</v>
      </c>
      <c r="J769" s="78">
        <f>Inputs!F768</f>
        <v>0</v>
      </c>
      <c r="K769" s="78">
        <f>Inputs!G768</f>
        <v>0</v>
      </c>
      <c r="L769" s="78">
        <f t="shared" si="316"/>
        <v>0</v>
      </c>
      <c r="M769" s="78">
        <f>Inputs!H768</f>
        <v>6.8918695000000003</v>
      </c>
      <c r="N769" s="78">
        <f>Inputs!I768</f>
        <v>0.44107962000000001</v>
      </c>
      <c r="O769" s="78">
        <f>Inputs!J768</f>
        <v>0.19113451000000001</v>
      </c>
      <c r="P769" s="83">
        <f>Inputs!K768</f>
        <v>3.0000002000000001</v>
      </c>
      <c r="Q769" s="83">
        <f t="shared" si="315"/>
        <v>24.01544616</v>
      </c>
      <c r="R769" s="83"/>
      <c r="S769" s="82">
        <v>1163</v>
      </c>
      <c r="T769" s="78">
        <f t="shared" si="317"/>
        <v>0.34039531200000001</v>
      </c>
      <c r="U769" s="78">
        <f t="shared" si="318"/>
        <v>0.91394992000000008</v>
      </c>
      <c r="V769" s="78">
        <f t="shared" si="319"/>
        <v>0.15175478340000001</v>
      </c>
      <c r="W769" s="78">
        <f t="shared" si="320"/>
        <v>0</v>
      </c>
      <c r="X769" s="78">
        <f t="shared" si="321"/>
        <v>0</v>
      </c>
      <c r="Y769" s="78">
        <f t="shared" si="322"/>
        <v>0</v>
      </c>
      <c r="Z769" s="78">
        <f t="shared" si="323"/>
        <v>2.4810730000000003E-2</v>
      </c>
      <c r="AA769" s="78">
        <f t="shared" si="324"/>
        <v>4.2474335000000002E-2</v>
      </c>
      <c r="AB769" s="78">
        <f t="shared" si="325"/>
        <v>8.500000000000002E-2</v>
      </c>
      <c r="AC769" s="83">
        <f t="shared" si="326"/>
        <v>1.5583850804000001</v>
      </c>
    </row>
    <row r="770" spans="6:29">
      <c r="F770" s="82">
        <v>1177</v>
      </c>
      <c r="G770" s="78">
        <f>Inputs!C769</f>
        <v>4.9808690000000002</v>
      </c>
      <c r="H770" s="78">
        <f>Inputs!D769</f>
        <v>8.0195220000000003</v>
      </c>
      <c r="I770" s="78">
        <f>Inputs!E769</f>
        <v>0.49097132999999998</v>
      </c>
      <c r="J770" s="78">
        <f>Inputs!F769</f>
        <v>0</v>
      </c>
      <c r="K770" s="78">
        <f>Inputs!G769</f>
        <v>0</v>
      </c>
      <c r="L770" s="78">
        <f t="shared" si="316"/>
        <v>0</v>
      </c>
      <c r="M770" s="78">
        <f>Inputs!H769</f>
        <v>3.4459347999999999</v>
      </c>
      <c r="N770" s="78">
        <f>Inputs!I769</f>
        <v>0.44107962000000001</v>
      </c>
      <c r="O770" s="78">
        <f>Inputs!J769</f>
        <v>0.19113451000000001</v>
      </c>
      <c r="P770" s="83">
        <f>Inputs!K769</f>
        <v>3.0000002000000001</v>
      </c>
      <c r="Q770" s="83">
        <f t="shared" si="315"/>
        <v>20.569511460000001</v>
      </c>
      <c r="R770" s="83"/>
      <c r="S770" s="82">
        <v>1164</v>
      </c>
      <c r="T770" s="78">
        <f t="shared" si="317"/>
        <v>0.36339495999999999</v>
      </c>
      <c r="U770" s="78">
        <f t="shared" si="318"/>
        <v>1.9109861500000003</v>
      </c>
      <c r="V770" s="78">
        <f t="shared" si="319"/>
        <v>0</v>
      </c>
      <c r="W770" s="78">
        <f t="shared" si="320"/>
        <v>0</v>
      </c>
      <c r="X770" s="78">
        <f t="shared" si="321"/>
        <v>0</v>
      </c>
      <c r="Y770" s="78">
        <f t="shared" si="322"/>
        <v>0</v>
      </c>
      <c r="Z770" s="78">
        <f t="shared" si="323"/>
        <v>0.20420355000000001</v>
      </c>
      <c r="AA770" s="78">
        <f t="shared" si="324"/>
        <v>0.13069028000000005</v>
      </c>
      <c r="AB770" s="78">
        <f t="shared" si="325"/>
        <v>0.51000003400000005</v>
      </c>
      <c r="AC770" s="83">
        <f t="shared" si="326"/>
        <v>3.1192749740000001</v>
      </c>
    </row>
    <row r="771" spans="6:29">
      <c r="F771" s="82">
        <v>1178</v>
      </c>
      <c r="G771" s="78">
        <f>Inputs!C770</f>
        <v>4.9808690000000002</v>
      </c>
      <c r="H771" s="78">
        <f>Inputs!D770</f>
        <v>8.0195220000000003</v>
      </c>
      <c r="I771" s="78">
        <f>Inputs!E770</f>
        <v>0.49097132999999998</v>
      </c>
      <c r="J771" s="78">
        <f>Inputs!F770</f>
        <v>0</v>
      </c>
      <c r="K771" s="78">
        <f>Inputs!G770</f>
        <v>0</v>
      </c>
      <c r="L771" s="78">
        <f t="shared" si="316"/>
        <v>0</v>
      </c>
      <c r="M771" s="78">
        <f>Inputs!H770</f>
        <v>3.4459347999999999</v>
      </c>
      <c r="N771" s="78">
        <f>Inputs!I770</f>
        <v>0.44107962000000001</v>
      </c>
      <c r="O771" s="78">
        <f>Inputs!J770</f>
        <v>0.19113451000000001</v>
      </c>
      <c r="P771" s="83">
        <f>Inputs!K770</f>
        <v>3.0000002000000001</v>
      </c>
      <c r="Q771" s="83">
        <f t="shared" ref="Q771:Q834" si="327">SUM(G771,H771,I771,J771,K771,M771,N771,O771,P771)</f>
        <v>20.569511460000001</v>
      </c>
      <c r="R771" s="83"/>
      <c r="S771" s="82">
        <v>1165</v>
      </c>
      <c r="T771" s="78">
        <f t="shared" si="317"/>
        <v>1.9250734399999998</v>
      </c>
      <c r="U771" s="78">
        <f t="shared" si="318"/>
        <v>0</v>
      </c>
      <c r="V771" s="78">
        <f t="shared" si="319"/>
        <v>0</v>
      </c>
      <c r="W771" s="78">
        <f t="shared" si="320"/>
        <v>0</v>
      </c>
      <c r="X771" s="78">
        <f t="shared" si="321"/>
        <v>0</v>
      </c>
      <c r="Y771" s="78">
        <f t="shared" si="322"/>
        <v>4.900885E-2</v>
      </c>
      <c r="Z771" s="78">
        <f t="shared" si="323"/>
        <v>0.55134955000000008</v>
      </c>
      <c r="AA771" s="78">
        <f t="shared" si="324"/>
        <v>0.20420356000000006</v>
      </c>
      <c r="AB771" s="78">
        <f t="shared" si="325"/>
        <v>8.500000000000002E-2</v>
      </c>
      <c r="AC771" s="83">
        <f t="shared" si="326"/>
        <v>2.8146354000000002</v>
      </c>
    </row>
    <row r="772" spans="6:29">
      <c r="F772" s="82">
        <v>1179</v>
      </c>
      <c r="G772" s="78">
        <f>Inputs!C771</f>
        <v>4.1507240000000003</v>
      </c>
      <c r="H772" s="78">
        <f>Inputs!D771</f>
        <v>1.6570554</v>
      </c>
      <c r="I772" s="78">
        <f>Inputs!E771</f>
        <v>0.13656061999999999</v>
      </c>
      <c r="J772" s="78">
        <f>Inputs!F771</f>
        <v>0</v>
      </c>
      <c r="K772" s="78">
        <f>Inputs!G771</f>
        <v>0</v>
      </c>
      <c r="L772" s="78">
        <f t="shared" si="316"/>
        <v>0</v>
      </c>
      <c r="M772" s="78">
        <f>Inputs!H771</f>
        <v>0</v>
      </c>
      <c r="N772" s="78">
        <f>Inputs!I771</f>
        <v>1.3783738999999999</v>
      </c>
      <c r="O772" s="78">
        <f>Inputs!J771</f>
        <v>0.51050890000000004</v>
      </c>
      <c r="P772" s="83">
        <f>Inputs!K771</f>
        <v>0.5</v>
      </c>
      <c r="Q772" s="83">
        <f t="shared" si="327"/>
        <v>8.3332228199999996</v>
      </c>
      <c r="R772" s="83"/>
      <c r="S772" s="82">
        <v>1166</v>
      </c>
      <c r="T772" s="78">
        <f t="shared" si="317"/>
        <v>0.33487536000000001</v>
      </c>
      <c r="U772" s="78">
        <f t="shared" si="318"/>
        <v>0.87680543000000022</v>
      </c>
      <c r="V772" s="78">
        <f t="shared" si="319"/>
        <v>2.4723221400000002E-2</v>
      </c>
      <c r="W772" s="78">
        <f t="shared" si="320"/>
        <v>0</v>
      </c>
      <c r="X772" s="78">
        <f t="shared" si="321"/>
        <v>0</v>
      </c>
      <c r="Y772" s="78">
        <f t="shared" si="322"/>
        <v>0</v>
      </c>
      <c r="Z772" s="78">
        <f t="shared" si="323"/>
        <v>2.2053981E-2</v>
      </c>
      <c r="AA772" s="78">
        <f t="shared" si="324"/>
        <v>1.9113451000000004E-2</v>
      </c>
      <c r="AB772" s="78">
        <f t="shared" si="325"/>
        <v>0.51000003400000005</v>
      </c>
      <c r="AC772" s="83">
        <f t="shared" si="326"/>
        <v>1.7875714774000002</v>
      </c>
    </row>
    <row r="773" spans="6:29">
      <c r="F773" s="82">
        <v>1180</v>
      </c>
      <c r="G773" s="78">
        <f>Inputs!C772</f>
        <v>0</v>
      </c>
      <c r="H773" s="78">
        <f>Inputs!D772</f>
        <v>0</v>
      </c>
      <c r="I773" s="78">
        <f>Inputs!E772</f>
        <v>5.9296056999999999E-2</v>
      </c>
      <c r="J773" s="78">
        <f>Inputs!F772</f>
        <v>0</v>
      </c>
      <c r="K773" s="78">
        <f>Inputs!G772</f>
        <v>0</v>
      </c>
      <c r="L773" s="78">
        <f t="shared" si="316"/>
        <v>0</v>
      </c>
      <c r="M773" s="78">
        <f>Inputs!H772</f>
        <v>0</v>
      </c>
      <c r="N773" s="78">
        <f>Inputs!I772</f>
        <v>0</v>
      </c>
      <c r="O773" s="78">
        <f>Inputs!J772</f>
        <v>1.2252213999999999</v>
      </c>
      <c r="P773" s="83">
        <f>Inputs!K772</f>
        <v>0</v>
      </c>
      <c r="Q773" s="83">
        <f t="shared" si="327"/>
        <v>1.284517457</v>
      </c>
      <c r="R773" s="83"/>
      <c r="S773" s="82">
        <v>1167</v>
      </c>
      <c r="T773" s="78">
        <f t="shared" si="317"/>
        <v>0.33487536000000001</v>
      </c>
      <c r="U773" s="78">
        <f t="shared" si="318"/>
        <v>0.87680543000000022</v>
      </c>
      <c r="V773" s="78">
        <f t="shared" si="319"/>
        <v>2.4089293800000005E-2</v>
      </c>
      <c r="W773" s="78">
        <f t="shared" si="320"/>
        <v>0</v>
      </c>
      <c r="X773" s="78">
        <f t="shared" si="321"/>
        <v>0</v>
      </c>
      <c r="Y773" s="78">
        <f t="shared" si="322"/>
        <v>0</v>
      </c>
      <c r="Z773" s="78">
        <f t="shared" si="323"/>
        <v>2.2053981E-2</v>
      </c>
      <c r="AA773" s="78">
        <f t="shared" si="324"/>
        <v>1.9113451000000004E-2</v>
      </c>
      <c r="AB773" s="78">
        <f t="shared" si="325"/>
        <v>0.51000003400000005</v>
      </c>
      <c r="AC773" s="83">
        <f t="shared" si="326"/>
        <v>1.7869375498000002</v>
      </c>
    </row>
    <row r="774" spans="6:29">
      <c r="F774" s="82">
        <v>1181</v>
      </c>
      <c r="G774" s="78">
        <f>Inputs!C773</f>
        <v>0</v>
      </c>
      <c r="H774" s="78">
        <f>Inputs!D773</f>
        <v>0</v>
      </c>
      <c r="I774" s="78">
        <f>Inputs!E773</f>
        <v>0.49808687000000001</v>
      </c>
      <c r="J774" s="78">
        <f>Inputs!F773</f>
        <v>0</v>
      </c>
      <c r="K774" s="78">
        <f>Inputs!G773</f>
        <v>0</v>
      </c>
      <c r="L774" s="78">
        <f t="shared" si="316"/>
        <v>0</v>
      </c>
      <c r="M774" s="78">
        <f>Inputs!H773</f>
        <v>0</v>
      </c>
      <c r="N774" s="78">
        <f>Inputs!I773</f>
        <v>0</v>
      </c>
      <c r="O774" s="78">
        <f>Inputs!J773</f>
        <v>1.2252213999999999</v>
      </c>
      <c r="P774" s="83">
        <f>Inputs!K773</f>
        <v>3.0000002000000001</v>
      </c>
      <c r="Q774" s="83">
        <f t="shared" si="327"/>
        <v>4.7233084700000001</v>
      </c>
      <c r="R774" s="83"/>
      <c r="S774" s="82">
        <v>1168</v>
      </c>
      <c r="T774" s="78">
        <f t="shared" si="317"/>
        <v>0.33487536000000001</v>
      </c>
      <c r="U774" s="78">
        <f t="shared" si="318"/>
        <v>0.87680543000000022</v>
      </c>
      <c r="V774" s="78">
        <f t="shared" si="319"/>
        <v>2.4089293800000005E-2</v>
      </c>
      <c r="W774" s="78">
        <f t="shared" si="320"/>
        <v>0</v>
      </c>
      <c r="X774" s="78">
        <f t="shared" si="321"/>
        <v>0</v>
      </c>
      <c r="Y774" s="78">
        <f t="shared" si="322"/>
        <v>0</v>
      </c>
      <c r="Z774" s="78">
        <f t="shared" si="323"/>
        <v>2.2053981E-2</v>
      </c>
      <c r="AA774" s="78">
        <f t="shared" si="324"/>
        <v>1.9113451000000004E-2</v>
      </c>
      <c r="AB774" s="78">
        <f t="shared" si="325"/>
        <v>0.51000003400000005</v>
      </c>
      <c r="AC774" s="83">
        <f t="shared" si="326"/>
        <v>1.7869375498000002</v>
      </c>
    </row>
    <row r="775" spans="6:29">
      <c r="F775" s="82">
        <v>1182</v>
      </c>
      <c r="G775" s="78">
        <f>Inputs!C774</f>
        <v>0</v>
      </c>
      <c r="H775" s="78">
        <f>Inputs!D774</f>
        <v>0</v>
      </c>
      <c r="I775" s="78">
        <f>Inputs!E774</f>
        <v>6.1092901999999998E-2</v>
      </c>
      <c r="J775" s="78">
        <f>Inputs!F774</f>
        <v>0</v>
      </c>
      <c r="K775" s="78">
        <f>Inputs!G774</f>
        <v>0</v>
      </c>
      <c r="L775" s="78">
        <f t="shared" si="316"/>
        <v>0</v>
      </c>
      <c r="M775" s="78">
        <f>Inputs!H774</f>
        <v>0</v>
      </c>
      <c r="N775" s="78">
        <f>Inputs!I774</f>
        <v>0</v>
      </c>
      <c r="O775" s="78">
        <f>Inputs!J774</f>
        <v>1.2252215</v>
      </c>
      <c r="P775" s="83">
        <f>Inputs!K774</f>
        <v>0</v>
      </c>
      <c r="Q775" s="83">
        <f t="shared" si="327"/>
        <v>1.2863144019999999</v>
      </c>
      <c r="R775" s="83"/>
      <c r="S775" s="82">
        <v>1169</v>
      </c>
      <c r="T775" s="78">
        <f t="shared" si="317"/>
        <v>0.33487536000000001</v>
      </c>
      <c r="U775" s="78">
        <f t="shared" si="318"/>
        <v>0.87680543000000022</v>
      </c>
      <c r="V775" s="78">
        <f t="shared" si="319"/>
        <v>2.4089293800000005E-2</v>
      </c>
      <c r="W775" s="78">
        <f t="shared" si="320"/>
        <v>0</v>
      </c>
      <c r="X775" s="78">
        <f t="shared" si="321"/>
        <v>0</v>
      </c>
      <c r="Y775" s="78">
        <f t="shared" si="322"/>
        <v>0</v>
      </c>
      <c r="Z775" s="78">
        <f t="shared" si="323"/>
        <v>2.2053981E-2</v>
      </c>
      <c r="AA775" s="78">
        <f t="shared" si="324"/>
        <v>1.9113451000000004E-2</v>
      </c>
      <c r="AB775" s="78">
        <f t="shared" si="325"/>
        <v>0.51000003400000005</v>
      </c>
      <c r="AC775" s="83">
        <f t="shared" si="326"/>
        <v>1.7869375498000002</v>
      </c>
    </row>
    <row r="776" spans="6:29">
      <c r="F776" s="82">
        <v>1183</v>
      </c>
      <c r="G776" s="78">
        <f>Inputs!C775</f>
        <v>0</v>
      </c>
      <c r="H776" s="78">
        <f>Inputs!D775</f>
        <v>0</v>
      </c>
      <c r="I776" s="78">
        <f>Inputs!E775</f>
        <v>0.57355460000000003</v>
      </c>
      <c r="J776" s="78">
        <f>Inputs!F775</f>
        <v>0</v>
      </c>
      <c r="K776" s="78">
        <f>Inputs!G775</f>
        <v>0</v>
      </c>
      <c r="L776" s="78">
        <f t="shared" si="316"/>
        <v>0</v>
      </c>
      <c r="M776" s="78">
        <f>Inputs!H775</f>
        <v>0</v>
      </c>
      <c r="N776" s="78">
        <f>Inputs!I775</f>
        <v>0</v>
      </c>
      <c r="O776" s="78">
        <f>Inputs!J775</f>
        <v>1.2252213999999999</v>
      </c>
      <c r="P776" s="83">
        <f>Inputs!K775</f>
        <v>3.0000002000000001</v>
      </c>
      <c r="Q776" s="83">
        <f t="shared" si="327"/>
        <v>4.7987761999999998</v>
      </c>
      <c r="R776" s="83"/>
      <c r="S776" s="82">
        <v>1170</v>
      </c>
      <c r="T776" s="78">
        <f t="shared" si="317"/>
        <v>0.66411584000000012</v>
      </c>
      <c r="U776" s="78">
        <f t="shared" si="318"/>
        <v>0.28169941800000003</v>
      </c>
      <c r="V776" s="78">
        <f t="shared" si="319"/>
        <v>2.4580911600000001E-2</v>
      </c>
      <c r="W776" s="78">
        <f t="shared" si="320"/>
        <v>0</v>
      </c>
      <c r="X776" s="78">
        <f t="shared" si="321"/>
        <v>0</v>
      </c>
      <c r="Y776" s="78">
        <f t="shared" si="322"/>
        <v>0</v>
      </c>
      <c r="Z776" s="78">
        <f t="shared" si="323"/>
        <v>5.5134960000000011E-2</v>
      </c>
      <c r="AA776" s="78">
        <f t="shared" si="324"/>
        <v>5.1050890000000015E-2</v>
      </c>
      <c r="AB776" s="78">
        <f t="shared" si="325"/>
        <v>8.500000000000002E-2</v>
      </c>
      <c r="AC776" s="83">
        <f t="shared" si="326"/>
        <v>1.1615820196</v>
      </c>
    </row>
    <row r="777" spans="6:29">
      <c r="F777" s="82">
        <v>1184</v>
      </c>
      <c r="G777" s="78">
        <f>Inputs!C776</f>
        <v>1.7479757</v>
      </c>
      <c r="H777" s="78">
        <f>Inputs!D776</f>
        <v>5.0254300000000001</v>
      </c>
      <c r="I777" s="78">
        <f>Inputs!E776</f>
        <v>8.8045659999999998E-2</v>
      </c>
      <c r="J777" s="78">
        <f>Inputs!F776</f>
        <v>0</v>
      </c>
      <c r="K777" s="78">
        <f>Inputs!G776</f>
        <v>0</v>
      </c>
      <c r="L777" s="78">
        <f t="shared" ref="L777:L840" si="328">W790+X790</f>
        <v>0</v>
      </c>
      <c r="M777" s="78">
        <f>Inputs!H776</f>
        <v>0</v>
      </c>
      <c r="N777" s="78">
        <f>Inputs!I776</f>
        <v>0.44107962000000001</v>
      </c>
      <c r="O777" s="78">
        <f>Inputs!J776</f>
        <v>0.19113450000000001</v>
      </c>
      <c r="P777" s="83">
        <f>Inputs!K776</f>
        <v>3.0000002000000001</v>
      </c>
      <c r="Q777" s="83">
        <f t="shared" si="327"/>
        <v>10.493665679999999</v>
      </c>
      <c r="R777" s="83"/>
      <c r="S777" s="82">
        <v>1171</v>
      </c>
      <c r="T777" s="78">
        <f t="shared" si="317"/>
        <v>0.66411584000000012</v>
      </c>
      <c r="U777" s="78">
        <f t="shared" si="318"/>
        <v>0.28169941800000003</v>
      </c>
      <c r="V777" s="78">
        <f t="shared" si="319"/>
        <v>2.4580911600000001E-2</v>
      </c>
      <c r="W777" s="78">
        <f t="shared" si="320"/>
        <v>0</v>
      </c>
      <c r="X777" s="78">
        <f t="shared" si="321"/>
        <v>0</v>
      </c>
      <c r="Y777" s="78">
        <f t="shared" si="322"/>
        <v>0</v>
      </c>
      <c r="Z777" s="78">
        <f t="shared" si="323"/>
        <v>6.8918695000000002E-2</v>
      </c>
      <c r="AA777" s="78">
        <f t="shared" si="324"/>
        <v>5.1050890000000015E-2</v>
      </c>
      <c r="AB777" s="78">
        <f t="shared" si="325"/>
        <v>8.500000000000002E-2</v>
      </c>
      <c r="AC777" s="83">
        <f t="shared" si="326"/>
        <v>1.1753657546</v>
      </c>
    </row>
    <row r="778" spans="6:29">
      <c r="F778" s="82">
        <v>1185</v>
      </c>
      <c r="G778" s="78">
        <f>Inputs!C777</f>
        <v>2.0929709999999999</v>
      </c>
      <c r="H778" s="78">
        <f>Inputs!D777</f>
        <v>5.1576789999999999</v>
      </c>
      <c r="I778" s="78">
        <f>Inputs!E777</f>
        <v>6.6914710000000002E-2</v>
      </c>
      <c r="J778" s="78">
        <f>Inputs!F777</f>
        <v>0</v>
      </c>
      <c r="K778" s="78">
        <f>Inputs!G777</f>
        <v>0</v>
      </c>
      <c r="L778" s="78">
        <f t="shared" si="328"/>
        <v>0</v>
      </c>
      <c r="M778" s="78">
        <f>Inputs!H777</f>
        <v>0</v>
      </c>
      <c r="N778" s="78">
        <f>Inputs!I777</f>
        <v>0.44107962000000001</v>
      </c>
      <c r="O778" s="78">
        <f>Inputs!J777</f>
        <v>0.19113451000000001</v>
      </c>
      <c r="P778" s="83">
        <f>Inputs!K777</f>
        <v>3.0000002000000001</v>
      </c>
      <c r="Q778" s="83">
        <f t="shared" si="327"/>
        <v>10.949779040000001</v>
      </c>
      <c r="R778" s="83"/>
      <c r="S778" s="82">
        <v>1172</v>
      </c>
      <c r="T778" s="78">
        <f t="shared" si="317"/>
        <v>0.28151611200000004</v>
      </c>
      <c r="U778" s="78">
        <f t="shared" si="318"/>
        <v>0</v>
      </c>
      <c r="V778" s="78">
        <f t="shared" si="319"/>
        <v>5.3366446799999996E-3</v>
      </c>
      <c r="W778" s="78">
        <f t="shared" si="320"/>
        <v>0</v>
      </c>
      <c r="X778" s="78">
        <f t="shared" si="321"/>
        <v>0</v>
      </c>
      <c r="Y778" s="78">
        <f t="shared" si="322"/>
        <v>0.86148360000000013</v>
      </c>
      <c r="Z778" s="78">
        <f t="shared" si="323"/>
        <v>0.11199287000000002</v>
      </c>
      <c r="AA778" s="78">
        <f t="shared" si="324"/>
        <v>0.12252214000000002</v>
      </c>
      <c r="AB778" s="78">
        <f t="shared" si="325"/>
        <v>0</v>
      </c>
      <c r="AC778" s="83">
        <f t="shared" si="326"/>
        <v>1.3828513666800002</v>
      </c>
    </row>
    <row r="779" spans="6:29">
      <c r="F779" s="82">
        <v>1186</v>
      </c>
      <c r="G779" s="78">
        <f>Inputs!C778</f>
        <v>9.8108020000000007</v>
      </c>
      <c r="H779" s="78">
        <f>Inputs!D778</f>
        <v>5.5342984</v>
      </c>
      <c r="I779" s="78">
        <f>Inputs!E778</f>
        <v>0.19262232000000001</v>
      </c>
      <c r="J779" s="78">
        <f>Inputs!F778</f>
        <v>0</v>
      </c>
      <c r="K779" s="78">
        <f>Inputs!G778</f>
        <v>0</v>
      </c>
      <c r="L779" s="78">
        <f t="shared" si="328"/>
        <v>0</v>
      </c>
      <c r="M779" s="78">
        <f>Inputs!H778</f>
        <v>0.36756638000000003</v>
      </c>
      <c r="N779" s="78">
        <f>Inputs!I778</f>
        <v>1.0327595000000001</v>
      </c>
      <c r="O779" s="78">
        <f>Inputs!J778</f>
        <v>0.29507410000000001</v>
      </c>
      <c r="P779" s="83">
        <f>Inputs!K778</f>
        <v>0.5</v>
      </c>
      <c r="Q779" s="83">
        <f t="shared" si="327"/>
        <v>17.733122699999999</v>
      </c>
      <c r="R779" s="83"/>
      <c r="S779" s="82">
        <v>1173</v>
      </c>
      <c r="T779" s="78">
        <f t="shared" si="317"/>
        <v>0.24011668799999999</v>
      </c>
      <c r="U779" s="78">
        <f t="shared" si="318"/>
        <v>0</v>
      </c>
      <c r="V779" s="78">
        <f t="shared" si="319"/>
        <v>0.106732908</v>
      </c>
      <c r="W779" s="78">
        <f t="shared" si="320"/>
        <v>0</v>
      </c>
      <c r="X779" s="78">
        <f t="shared" si="321"/>
        <v>0</v>
      </c>
      <c r="Y779" s="78">
        <f t="shared" si="322"/>
        <v>0</v>
      </c>
      <c r="Z779" s="78">
        <f t="shared" si="323"/>
        <v>2.5844510000000005</v>
      </c>
      <c r="AA779" s="78">
        <f t="shared" si="324"/>
        <v>0.69184160000000006</v>
      </c>
      <c r="AB779" s="78">
        <f t="shared" si="325"/>
        <v>0.51000003400000005</v>
      </c>
      <c r="AC779" s="83">
        <f t="shared" si="326"/>
        <v>4.1331422300000007</v>
      </c>
    </row>
    <row r="780" spans="6:29">
      <c r="F780" s="82">
        <v>1187</v>
      </c>
      <c r="G780" s="78">
        <f>Inputs!C779</f>
        <v>4.3699399999999997</v>
      </c>
      <c r="H780" s="78">
        <f>Inputs!D779</f>
        <v>6.2271643000000001</v>
      </c>
      <c r="I780" s="78">
        <f>Inputs!E779</f>
        <v>0.41270053000000001</v>
      </c>
      <c r="J780" s="78">
        <f>Inputs!F779</f>
        <v>0</v>
      </c>
      <c r="K780" s="78">
        <f>Inputs!G779</f>
        <v>0</v>
      </c>
      <c r="L780" s="78">
        <f t="shared" si="328"/>
        <v>0</v>
      </c>
      <c r="M780" s="78">
        <f>Inputs!H779</f>
        <v>6.8918695000000003</v>
      </c>
      <c r="N780" s="78">
        <f>Inputs!I779</f>
        <v>0.44107962000000001</v>
      </c>
      <c r="O780" s="78">
        <f>Inputs!J779</f>
        <v>0.19113450000000001</v>
      </c>
      <c r="P780" s="83">
        <f>Inputs!K779</f>
        <v>3.0000002000000001</v>
      </c>
      <c r="Q780" s="83">
        <f t="shared" si="327"/>
        <v>21.533888649999998</v>
      </c>
      <c r="R780" s="83"/>
      <c r="S780" s="82">
        <v>1174</v>
      </c>
      <c r="T780" s="78">
        <f t="shared" si="317"/>
        <v>0.80038895999999982</v>
      </c>
      <c r="U780" s="78">
        <f t="shared" si="318"/>
        <v>1.0864762900000002</v>
      </c>
      <c r="V780" s="78">
        <f t="shared" si="319"/>
        <v>9.1256634000000003E-2</v>
      </c>
      <c r="W780" s="78">
        <f t="shared" si="320"/>
        <v>0</v>
      </c>
      <c r="X780" s="78">
        <f t="shared" si="321"/>
        <v>0</v>
      </c>
      <c r="Y780" s="78">
        <f t="shared" si="322"/>
        <v>6.8918695000000002E-2</v>
      </c>
      <c r="Z780" s="78">
        <f t="shared" si="323"/>
        <v>2.2053981E-2</v>
      </c>
      <c r="AA780" s="78">
        <f t="shared" si="324"/>
        <v>2.2972898000000006</v>
      </c>
      <c r="AB780" s="78">
        <f t="shared" si="325"/>
        <v>0.51000003400000005</v>
      </c>
      <c r="AC780" s="83">
        <f t="shared" si="326"/>
        <v>4.8763843940000005</v>
      </c>
    </row>
    <row r="781" spans="6:29">
      <c r="F781" s="82">
        <v>1188</v>
      </c>
      <c r="G781" s="78">
        <f>Inputs!C780</f>
        <v>5.0024309999999996</v>
      </c>
      <c r="H781" s="78">
        <f>Inputs!D780</f>
        <v>6.3910369999999999</v>
      </c>
      <c r="I781" s="78">
        <f>Inputs!E780</f>
        <v>0.3379875</v>
      </c>
      <c r="J781" s="78">
        <f>Inputs!F780</f>
        <v>0</v>
      </c>
      <c r="K781" s="78">
        <f>Inputs!G780</f>
        <v>0</v>
      </c>
      <c r="L781" s="78">
        <f t="shared" si="328"/>
        <v>0</v>
      </c>
      <c r="M781" s="78">
        <f>Inputs!H780</f>
        <v>6.8918695000000003</v>
      </c>
      <c r="N781" s="78">
        <f>Inputs!I780</f>
        <v>0.44107962000000001</v>
      </c>
      <c r="O781" s="78">
        <f>Inputs!J780</f>
        <v>0.19113451000000001</v>
      </c>
      <c r="P781" s="83">
        <f>Inputs!K780</f>
        <v>3.0000002000000001</v>
      </c>
      <c r="Q781" s="83">
        <f t="shared" si="327"/>
        <v>22.255539330000001</v>
      </c>
      <c r="R781" s="83"/>
      <c r="S781" s="82">
        <v>1175</v>
      </c>
      <c r="T781" s="78">
        <f t="shared" si="317"/>
        <v>0.66411584000000012</v>
      </c>
      <c r="U781" s="78">
        <f t="shared" si="318"/>
        <v>0.28169941800000003</v>
      </c>
      <c r="V781" s="78">
        <f t="shared" si="319"/>
        <v>2.2187507400000001E-2</v>
      </c>
      <c r="W781" s="78">
        <f t="shared" si="320"/>
        <v>0</v>
      </c>
      <c r="X781" s="78">
        <f t="shared" si="321"/>
        <v>0</v>
      </c>
      <c r="Y781" s="78">
        <f t="shared" si="322"/>
        <v>0</v>
      </c>
      <c r="Z781" s="78">
        <f t="shared" si="323"/>
        <v>6.8918695000000002E-2</v>
      </c>
      <c r="AA781" s="78">
        <f t="shared" si="324"/>
        <v>5.1050890000000015E-2</v>
      </c>
      <c r="AB781" s="78">
        <f t="shared" si="325"/>
        <v>0.51000003400000005</v>
      </c>
      <c r="AC781" s="83">
        <f t="shared" si="326"/>
        <v>1.5979723844000002</v>
      </c>
    </row>
    <row r="782" spans="6:29">
      <c r="F782" s="82">
        <v>1189</v>
      </c>
      <c r="G782" s="78">
        <f>Inputs!C781</f>
        <v>13.584187500000001</v>
      </c>
      <c r="H782" s="78">
        <f>Inputs!D781</f>
        <v>2.889335</v>
      </c>
      <c r="I782" s="78">
        <f>Inputs!E781</f>
        <v>0.19262232000000001</v>
      </c>
      <c r="J782" s="78">
        <f>Inputs!F781</f>
        <v>0</v>
      </c>
      <c r="K782" s="78">
        <f>Inputs!G781</f>
        <v>0</v>
      </c>
      <c r="L782" s="78">
        <f t="shared" si="328"/>
        <v>0</v>
      </c>
      <c r="M782" s="78">
        <f>Inputs!H781</f>
        <v>0.36756632</v>
      </c>
      <c r="N782" s="78">
        <f>Inputs!I781</f>
        <v>1.0327595000000001</v>
      </c>
      <c r="O782" s="78">
        <f>Inputs!J781</f>
        <v>0.29507410000000001</v>
      </c>
      <c r="P782" s="83">
        <f>Inputs!K781</f>
        <v>0.5</v>
      </c>
      <c r="Q782" s="83">
        <f t="shared" si="327"/>
        <v>18.861544740000006</v>
      </c>
      <c r="R782" s="83"/>
      <c r="S782" s="82">
        <v>1176</v>
      </c>
      <c r="T782" s="78">
        <f t="shared" si="317"/>
        <v>0.79693904000000004</v>
      </c>
      <c r="U782" s="78">
        <f t="shared" si="318"/>
        <v>1.3633187400000002</v>
      </c>
      <c r="V782" s="78">
        <f t="shared" si="319"/>
        <v>8.8374839399999988E-2</v>
      </c>
      <c r="W782" s="78">
        <f t="shared" si="320"/>
        <v>0</v>
      </c>
      <c r="X782" s="78">
        <f t="shared" si="321"/>
        <v>0</v>
      </c>
      <c r="Y782" s="78">
        <f t="shared" si="322"/>
        <v>6.8918695000000002E-2</v>
      </c>
      <c r="Z782" s="78">
        <f t="shared" si="323"/>
        <v>2.2053981E-2</v>
      </c>
      <c r="AA782" s="78">
        <f t="shared" si="324"/>
        <v>1.9113451000000004E-2</v>
      </c>
      <c r="AB782" s="78">
        <f t="shared" si="325"/>
        <v>0.51000003400000005</v>
      </c>
      <c r="AC782" s="83">
        <f t="shared" si="326"/>
        <v>2.8687187804000001</v>
      </c>
    </row>
    <row r="783" spans="6:29">
      <c r="F783" s="82">
        <v>1190</v>
      </c>
      <c r="G783" s="78">
        <f>Inputs!C782</f>
        <v>0</v>
      </c>
      <c r="H783" s="78">
        <f>Inputs!D782</f>
        <v>0</v>
      </c>
      <c r="I783" s="78">
        <f>Inputs!E782</f>
        <v>0</v>
      </c>
      <c r="J783" s="78">
        <f>Inputs!F782</f>
        <v>0</v>
      </c>
      <c r="K783" s="78">
        <f>Inputs!G782</f>
        <v>0</v>
      </c>
      <c r="L783" s="78">
        <f t="shared" si="328"/>
        <v>0</v>
      </c>
      <c r="M783" s="78">
        <f>Inputs!H782</f>
        <v>0</v>
      </c>
      <c r="N783" s="78">
        <f>Inputs!I782</f>
        <v>0</v>
      </c>
      <c r="O783" s="78">
        <f>Inputs!J782</f>
        <v>0</v>
      </c>
      <c r="P783" s="83">
        <f>Inputs!K782</f>
        <v>0</v>
      </c>
      <c r="Q783" s="83">
        <f t="shared" si="327"/>
        <v>0</v>
      </c>
      <c r="R783" s="83"/>
      <c r="S783" s="82">
        <v>1177</v>
      </c>
      <c r="T783" s="78">
        <f t="shared" si="317"/>
        <v>0.79693904000000004</v>
      </c>
      <c r="U783" s="78">
        <f t="shared" si="318"/>
        <v>1.3633187400000002</v>
      </c>
      <c r="V783" s="78">
        <f t="shared" si="319"/>
        <v>8.8374839399999988E-2</v>
      </c>
      <c r="W783" s="78">
        <f t="shared" si="320"/>
        <v>0</v>
      </c>
      <c r="X783" s="78">
        <f t="shared" si="321"/>
        <v>0</v>
      </c>
      <c r="Y783" s="78">
        <f t="shared" si="322"/>
        <v>3.4459348000000001E-2</v>
      </c>
      <c r="Z783" s="78">
        <f t="shared" si="323"/>
        <v>2.2053981E-2</v>
      </c>
      <c r="AA783" s="78">
        <f t="shared" si="324"/>
        <v>1.9113451000000004E-2</v>
      </c>
      <c r="AB783" s="78">
        <f t="shared" si="325"/>
        <v>0.51000003400000005</v>
      </c>
      <c r="AC783" s="83">
        <f t="shared" si="326"/>
        <v>2.8342594334000002</v>
      </c>
    </row>
    <row r="784" spans="6:29">
      <c r="F784" s="82">
        <v>1191</v>
      </c>
      <c r="G784" s="78">
        <f>Inputs!C783</f>
        <v>0</v>
      </c>
      <c r="H784" s="78">
        <f>Inputs!D783</f>
        <v>0</v>
      </c>
      <c r="I784" s="78">
        <f>Inputs!E783</f>
        <v>0</v>
      </c>
      <c r="J784" s="78">
        <f>Inputs!F783</f>
        <v>0</v>
      </c>
      <c r="K784" s="78">
        <f>Inputs!G783</f>
        <v>0</v>
      </c>
      <c r="L784" s="78">
        <f t="shared" si="328"/>
        <v>0</v>
      </c>
      <c r="M784" s="78">
        <f>Inputs!H783</f>
        <v>0</v>
      </c>
      <c r="N784" s="78">
        <f>Inputs!I783</f>
        <v>0</v>
      </c>
      <c r="O784" s="78">
        <f>Inputs!J783</f>
        <v>0</v>
      </c>
      <c r="P784" s="83">
        <f>Inputs!K783</f>
        <v>0</v>
      </c>
      <c r="Q784" s="83">
        <f t="shared" si="327"/>
        <v>0</v>
      </c>
      <c r="R784" s="83"/>
      <c r="S784" s="82">
        <v>1178</v>
      </c>
      <c r="T784" s="78">
        <f t="shared" ref="T784:T800" si="329">($C$2*G771*$B$5)+($C$2*G771*$C$5)</f>
        <v>0.79693904000000004</v>
      </c>
      <c r="U784" s="78">
        <f t="shared" si="318"/>
        <v>1.3633187400000002</v>
      </c>
      <c r="V784" s="78">
        <f t="shared" si="319"/>
        <v>8.8374839399999988E-2</v>
      </c>
      <c r="W784" s="78">
        <f t="shared" si="320"/>
        <v>0</v>
      </c>
      <c r="X784" s="78">
        <f t="shared" si="321"/>
        <v>0</v>
      </c>
      <c r="Y784" s="78">
        <f t="shared" si="322"/>
        <v>3.4459348000000001E-2</v>
      </c>
      <c r="Z784" s="78">
        <f t="shared" si="323"/>
        <v>2.2053981E-2</v>
      </c>
      <c r="AA784" s="78">
        <f t="shared" si="324"/>
        <v>1.9113451000000004E-2</v>
      </c>
      <c r="AB784" s="78">
        <f t="shared" si="325"/>
        <v>0.51000003400000005</v>
      </c>
      <c r="AC784" s="83">
        <f t="shared" si="326"/>
        <v>2.8342594334000002</v>
      </c>
    </row>
    <row r="785" spans="6:29">
      <c r="F785" s="82">
        <v>1192</v>
      </c>
      <c r="G785" s="78">
        <f>Inputs!C784</f>
        <v>0</v>
      </c>
      <c r="H785" s="78">
        <f>Inputs!D784</f>
        <v>0</v>
      </c>
      <c r="I785" s="78">
        <f>Inputs!E784</f>
        <v>0</v>
      </c>
      <c r="J785" s="78">
        <f>Inputs!F784</f>
        <v>0</v>
      </c>
      <c r="K785" s="78">
        <f>Inputs!G784</f>
        <v>0</v>
      </c>
      <c r="L785" s="78">
        <f t="shared" si="328"/>
        <v>0</v>
      </c>
      <c r="M785" s="78">
        <f>Inputs!H784</f>
        <v>0</v>
      </c>
      <c r="N785" s="78">
        <f>Inputs!I784</f>
        <v>0</v>
      </c>
      <c r="O785" s="78">
        <f>Inputs!J784</f>
        <v>0</v>
      </c>
      <c r="P785" s="83">
        <f>Inputs!K784</f>
        <v>0</v>
      </c>
      <c r="Q785" s="83">
        <f t="shared" si="327"/>
        <v>0</v>
      </c>
      <c r="R785" s="83"/>
      <c r="S785" s="82">
        <v>1179</v>
      </c>
      <c r="T785" s="78">
        <f t="shared" si="329"/>
        <v>0.66411584000000012</v>
      </c>
      <c r="U785" s="78">
        <f t="shared" si="318"/>
        <v>0.28169941800000003</v>
      </c>
      <c r="V785" s="78">
        <f t="shared" si="319"/>
        <v>2.4580911600000001E-2</v>
      </c>
      <c r="W785" s="78">
        <f t="shared" si="320"/>
        <v>0</v>
      </c>
      <c r="X785" s="78">
        <f t="shared" si="321"/>
        <v>0</v>
      </c>
      <c r="Y785" s="78">
        <f t="shared" si="322"/>
        <v>0</v>
      </c>
      <c r="Z785" s="78">
        <f t="shared" si="323"/>
        <v>6.8918695000000002E-2</v>
      </c>
      <c r="AA785" s="78">
        <f t="shared" si="324"/>
        <v>5.1050890000000015E-2</v>
      </c>
      <c r="AB785" s="78">
        <f t="shared" si="325"/>
        <v>8.500000000000002E-2</v>
      </c>
      <c r="AC785" s="83">
        <f t="shared" si="326"/>
        <v>1.1753657546</v>
      </c>
    </row>
    <row r="786" spans="6:29">
      <c r="F786" s="82">
        <v>1193</v>
      </c>
      <c r="G786" s="78">
        <f>Inputs!C785</f>
        <v>1.3721399999999999</v>
      </c>
      <c r="H786" s="78">
        <f>Inputs!D785</f>
        <v>0</v>
      </c>
      <c r="I786" s="78">
        <f>Inputs!E785</f>
        <v>1.0454399999999999</v>
      </c>
      <c r="J786" s="78">
        <f>Inputs!F785</f>
        <v>0</v>
      </c>
      <c r="K786" s="78">
        <f>Inputs!G785</f>
        <v>0</v>
      </c>
      <c r="L786" s="78">
        <f t="shared" si="328"/>
        <v>0</v>
      </c>
      <c r="M786" s="78">
        <f>Inputs!H785</f>
        <v>0</v>
      </c>
      <c r="N786" s="78">
        <f>Inputs!I785</f>
        <v>0</v>
      </c>
      <c r="O786" s="78">
        <f>Inputs!J785</f>
        <v>0</v>
      </c>
      <c r="P786" s="83">
        <f>Inputs!K785</f>
        <v>3.0000002000000001</v>
      </c>
      <c r="Q786" s="83">
        <f t="shared" si="327"/>
        <v>5.4175801999999997</v>
      </c>
      <c r="R786" s="83"/>
      <c r="S786" s="82">
        <v>1180</v>
      </c>
      <c r="T786" s="78">
        <f t="shared" si="329"/>
        <v>0</v>
      </c>
      <c r="U786" s="78">
        <f t="shared" si="318"/>
        <v>0</v>
      </c>
      <c r="V786" s="78">
        <f t="shared" si="319"/>
        <v>1.0673290259999999E-2</v>
      </c>
      <c r="W786" s="78">
        <f t="shared" si="320"/>
        <v>0</v>
      </c>
      <c r="X786" s="78">
        <f t="shared" si="321"/>
        <v>0</v>
      </c>
      <c r="Y786" s="78">
        <f t="shared" si="322"/>
        <v>0</v>
      </c>
      <c r="Z786" s="78">
        <f t="shared" si="323"/>
        <v>0</v>
      </c>
      <c r="AA786" s="78">
        <f t="shared" si="324"/>
        <v>0.12252214000000002</v>
      </c>
      <c r="AB786" s="78">
        <f t="shared" si="325"/>
        <v>0</v>
      </c>
      <c r="AC786" s="83">
        <f t="shared" si="326"/>
        <v>0.13319543026000003</v>
      </c>
    </row>
    <row r="787" spans="6:29">
      <c r="F787" s="82">
        <v>1194</v>
      </c>
      <c r="G787" s="78">
        <f>Inputs!C786</f>
        <v>6.3118439999999998</v>
      </c>
      <c r="H787" s="78">
        <f>Inputs!D786</f>
        <v>0</v>
      </c>
      <c r="I787" s="78">
        <f>Inputs!E786</f>
        <v>3.4303499999999998</v>
      </c>
      <c r="J787" s="78">
        <f>Inputs!F786</f>
        <v>0</v>
      </c>
      <c r="K787" s="78">
        <f>Inputs!G786</f>
        <v>0</v>
      </c>
      <c r="L787" s="78">
        <f t="shared" si="328"/>
        <v>0</v>
      </c>
      <c r="M787" s="78">
        <f>Inputs!H786</f>
        <v>0</v>
      </c>
      <c r="N787" s="78">
        <f>Inputs!I786</f>
        <v>0</v>
      </c>
      <c r="O787" s="78">
        <f>Inputs!J786</f>
        <v>0</v>
      </c>
      <c r="P787" s="83">
        <f>Inputs!K786</f>
        <v>0</v>
      </c>
      <c r="Q787" s="83">
        <f t="shared" si="327"/>
        <v>9.7421939999999996</v>
      </c>
      <c r="R787" s="83"/>
      <c r="S787" s="82">
        <v>1181</v>
      </c>
      <c r="T787" s="78">
        <f t="shared" si="329"/>
        <v>0</v>
      </c>
      <c r="U787" s="78">
        <f t="shared" si="318"/>
        <v>0</v>
      </c>
      <c r="V787" s="78">
        <f t="shared" si="319"/>
        <v>8.9655636600000005E-2</v>
      </c>
      <c r="W787" s="78">
        <f t="shared" si="320"/>
        <v>0</v>
      </c>
      <c r="X787" s="78">
        <f t="shared" si="321"/>
        <v>0</v>
      </c>
      <c r="Y787" s="78">
        <f t="shared" si="322"/>
        <v>0</v>
      </c>
      <c r="Z787" s="78">
        <f t="shared" si="323"/>
        <v>0</v>
      </c>
      <c r="AA787" s="78">
        <f t="shared" si="324"/>
        <v>0.12252214000000002</v>
      </c>
      <c r="AB787" s="78">
        <f t="shared" si="325"/>
        <v>0.51000003400000005</v>
      </c>
      <c r="AC787" s="83">
        <f t="shared" si="326"/>
        <v>0.72217781060000008</v>
      </c>
    </row>
    <row r="788" spans="6:29">
      <c r="S788" s="82">
        <v>1182</v>
      </c>
      <c r="T788" s="78">
        <f t="shared" si="329"/>
        <v>0</v>
      </c>
      <c r="U788" s="78">
        <f t="shared" si="318"/>
        <v>0</v>
      </c>
      <c r="V788" s="78">
        <f t="shared" si="319"/>
        <v>1.0996722359999999E-2</v>
      </c>
      <c r="W788" s="78">
        <f t="shared" si="320"/>
        <v>0</v>
      </c>
      <c r="X788" s="78">
        <f t="shared" si="321"/>
        <v>0</v>
      </c>
      <c r="Y788" s="78">
        <f t="shared" si="322"/>
        <v>0</v>
      </c>
      <c r="Z788" s="78">
        <f t="shared" si="323"/>
        <v>0</v>
      </c>
      <c r="AA788" s="78">
        <f t="shared" si="324"/>
        <v>0.12252215000000001</v>
      </c>
      <c r="AB788" s="78">
        <f t="shared" si="325"/>
        <v>0</v>
      </c>
      <c r="AC788" s="83">
        <f t="shared" si="326"/>
        <v>0.13351887236000001</v>
      </c>
    </row>
    <row r="789" spans="6:29">
      <c r="S789" s="82">
        <v>1183</v>
      </c>
      <c r="T789" s="78">
        <f t="shared" si="329"/>
        <v>0</v>
      </c>
      <c r="U789" s="78">
        <f t="shared" si="318"/>
        <v>0</v>
      </c>
      <c r="V789" s="78">
        <f t="shared" si="319"/>
        <v>0.10323982800000001</v>
      </c>
      <c r="W789" s="78">
        <f t="shared" si="320"/>
        <v>0</v>
      </c>
      <c r="X789" s="78">
        <f t="shared" si="321"/>
        <v>0</v>
      </c>
      <c r="Y789" s="78">
        <f t="shared" si="322"/>
        <v>0</v>
      </c>
      <c r="Z789" s="78">
        <f t="shared" si="323"/>
        <v>0</v>
      </c>
      <c r="AA789" s="78">
        <f t="shared" si="324"/>
        <v>0.12252214000000002</v>
      </c>
      <c r="AB789" s="78">
        <f t="shared" si="325"/>
        <v>0.51000003400000005</v>
      </c>
      <c r="AC789" s="83">
        <f t="shared" si="326"/>
        <v>0.73576200200000008</v>
      </c>
    </row>
    <row r="790" spans="6:29">
      <c r="S790" s="82">
        <v>1184</v>
      </c>
      <c r="T790" s="78">
        <f t="shared" si="329"/>
        <v>0.27967611200000003</v>
      </c>
      <c r="U790" s="78">
        <f t="shared" ref="U790:U853" si="330">($C$2*H777*$B$6)+($C$2*H777*$C$6)</f>
        <v>0.85432310000000011</v>
      </c>
      <c r="V790" s="78">
        <f t="shared" ref="V790:V853" si="331">($C$2*I777*$B$7)+($C$2*I777*$C$7)</f>
        <v>1.5848218800000001E-2</v>
      </c>
      <c r="W790" s="78">
        <f t="shared" ref="W790:W853" si="332">($C$2*J777*$B$8)+($C$2*J777*$C$8)+($C$2*J777*$D$8)</f>
        <v>0</v>
      </c>
      <c r="X790" s="78">
        <f t="shared" ref="X790:X853" si="333">($C$2*K777*$B$9)+($C$2*K777*$C$9)+($C$2*K777*$D$9)</f>
        <v>0</v>
      </c>
      <c r="Y790" s="78">
        <f t="shared" ref="Y790:Y853" si="334">($C$2*M777*$B$10)+($C$2*M777*$C$10)+($C$2*M777*$D$10)</f>
        <v>0</v>
      </c>
      <c r="Z790" s="78">
        <f t="shared" ref="Z790:Z853" si="335">($C$2*N777*$B$11)+($C$2*N777*$C$11)+($C$2*N777*$D$11)</f>
        <v>2.2053981E-2</v>
      </c>
      <c r="AA790" s="78">
        <f t="shared" ref="AA790:AA853" si="336">($C$2*O777*$B$12)+($C$2*O777*$C$12)+($C$2*O777*$D$12)</f>
        <v>1.9113450000000004E-2</v>
      </c>
      <c r="AB790" s="78">
        <f t="shared" ref="AB790:AB853" si="337">($C$2*P777*$B$13)+($C$2*P777*$C$13)</f>
        <v>0.51000003400000005</v>
      </c>
      <c r="AC790" s="83">
        <f t="shared" ref="AC790:AC853" si="338">SUM(T790,U790,V790,W790,X790,Y790,Z790,AA790,AB790)</f>
        <v>1.7010148958000002</v>
      </c>
    </row>
    <row r="791" spans="6:29">
      <c r="S791" s="82">
        <v>1185</v>
      </c>
      <c r="T791" s="78">
        <f t="shared" si="329"/>
        <v>0.33487536000000001</v>
      </c>
      <c r="U791" s="78">
        <f t="shared" si="330"/>
        <v>0.87680543000000022</v>
      </c>
      <c r="V791" s="78">
        <f t="shared" si="331"/>
        <v>1.2044647800000001E-2</v>
      </c>
      <c r="W791" s="78">
        <f t="shared" si="332"/>
        <v>0</v>
      </c>
      <c r="X791" s="78">
        <f t="shared" si="333"/>
        <v>0</v>
      </c>
      <c r="Y791" s="78">
        <f t="shared" si="334"/>
        <v>0</v>
      </c>
      <c r="Z791" s="78">
        <f t="shared" si="335"/>
        <v>2.2053981E-2</v>
      </c>
      <c r="AA791" s="78">
        <f t="shared" si="336"/>
        <v>1.9113451000000004E-2</v>
      </c>
      <c r="AB791" s="78">
        <f t="shared" si="337"/>
        <v>0.51000003400000005</v>
      </c>
      <c r="AC791" s="83">
        <f t="shared" si="338"/>
        <v>1.7748929038000001</v>
      </c>
    </row>
    <row r="792" spans="6:29">
      <c r="S792" s="82">
        <v>1186</v>
      </c>
      <c r="T792" s="78">
        <f t="shared" si="329"/>
        <v>1.5697283200000001</v>
      </c>
      <c r="U792" s="78">
        <f t="shared" si="330"/>
        <v>0.94083072800000023</v>
      </c>
      <c r="V792" s="78">
        <f t="shared" si="331"/>
        <v>3.4672017600000007E-2</v>
      </c>
      <c r="W792" s="78">
        <f t="shared" si="332"/>
        <v>0</v>
      </c>
      <c r="X792" s="78">
        <f t="shared" si="333"/>
        <v>0</v>
      </c>
      <c r="Y792" s="78">
        <f t="shared" si="334"/>
        <v>3.6756637999999999E-3</v>
      </c>
      <c r="Z792" s="78">
        <f t="shared" si="335"/>
        <v>5.163797500000001E-2</v>
      </c>
      <c r="AA792" s="78">
        <f t="shared" si="336"/>
        <v>2.9507410000000005E-2</v>
      </c>
      <c r="AB792" s="78">
        <f t="shared" si="337"/>
        <v>8.500000000000002E-2</v>
      </c>
      <c r="AC792" s="83">
        <f t="shared" si="338"/>
        <v>2.7150521144000006</v>
      </c>
    </row>
    <row r="793" spans="6:29">
      <c r="S793" s="82">
        <v>1187</v>
      </c>
      <c r="T793" s="78">
        <f t="shared" si="329"/>
        <v>0.69919039999999999</v>
      </c>
      <c r="U793" s="78">
        <f t="shared" si="330"/>
        <v>1.0586179310000003</v>
      </c>
      <c r="V793" s="78">
        <f t="shared" si="331"/>
        <v>7.4286095400000002E-2</v>
      </c>
      <c r="W793" s="78">
        <f t="shared" si="332"/>
        <v>0</v>
      </c>
      <c r="X793" s="78">
        <f t="shared" si="333"/>
        <v>0</v>
      </c>
      <c r="Y793" s="78">
        <f t="shared" si="334"/>
        <v>6.8918695000000002E-2</v>
      </c>
      <c r="Z793" s="78">
        <f t="shared" si="335"/>
        <v>2.2053981E-2</v>
      </c>
      <c r="AA793" s="78">
        <f t="shared" si="336"/>
        <v>1.9113450000000004E-2</v>
      </c>
      <c r="AB793" s="78">
        <f t="shared" si="337"/>
        <v>0.51000003400000005</v>
      </c>
      <c r="AC793" s="83">
        <f t="shared" si="338"/>
        <v>2.4521805864000004</v>
      </c>
    </row>
    <row r="794" spans="6:29">
      <c r="S794" s="82">
        <v>1188</v>
      </c>
      <c r="T794" s="78">
        <f t="shared" si="329"/>
        <v>0.80038895999999982</v>
      </c>
      <c r="U794" s="78">
        <f t="shared" si="330"/>
        <v>1.0864762900000002</v>
      </c>
      <c r="V794" s="78">
        <f t="shared" si="331"/>
        <v>6.0837750000000003E-2</v>
      </c>
      <c r="W794" s="78">
        <f t="shared" si="332"/>
        <v>0</v>
      </c>
      <c r="X794" s="78">
        <f t="shared" si="333"/>
        <v>0</v>
      </c>
      <c r="Y794" s="78">
        <f t="shared" si="334"/>
        <v>6.8918695000000002E-2</v>
      </c>
      <c r="Z794" s="78">
        <f t="shared" si="335"/>
        <v>2.2053981E-2</v>
      </c>
      <c r="AA794" s="78">
        <f t="shared" si="336"/>
        <v>1.9113451000000004E-2</v>
      </c>
      <c r="AB794" s="78">
        <f t="shared" si="337"/>
        <v>0.51000003400000005</v>
      </c>
      <c r="AC794" s="83">
        <f t="shared" si="338"/>
        <v>2.5677891609999999</v>
      </c>
    </row>
    <row r="795" spans="6:29">
      <c r="S795" s="82">
        <v>1189</v>
      </c>
      <c r="T795" s="78">
        <f t="shared" si="329"/>
        <v>2.1734700000000005</v>
      </c>
      <c r="U795" s="78">
        <f t="shared" si="330"/>
        <v>0.49118695000000001</v>
      </c>
      <c r="V795" s="78">
        <f t="shared" si="331"/>
        <v>3.4672017600000007E-2</v>
      </c>
      <c r="W795" s="78">
        <f t="shared" si="332"/>
        <v>0</v>
      </c>
      <c r="X795" s="78">
        <f t="shared" si="333"/>
        <v>0</v>
      </c>
      <c r="Y795" s="78">
        <f t="shared" si="334"/>
        <v>3.675663200000001E-3</v>
      </c>
      <c r="Z795" s="78">
        <f t="shared" si="335"/>
        <v>5.163797500000001E-2</v>
      </c>
      <c r="AA795" s="78">
        <f t="shared" si="336"/>
        <v>2.9507410000000005E-2</v>
      </c>
      <c r="AB795" s="78">
        <f t="shared" si="337"/>
        <v>8.500000000000002E-2</v>
      </c>
      <c r="AC795" s="83">
        <f t="shared" si="338"/>
        <v>2.8691500158000007</v>
      </c>
    </row>
    <row r="796" spans="6:29">
      <c r="S796" s="82">
        <v>1190</v>
      </c>
      <c r="T796" s="78">
        <f t="shared" si="329"/>
        <v>0</v>
      </c>
      <c r="U796" s="78">
        <f t="shared" si="330"/>
        <v>0</v>
      </c>
      <c r="V796" s="78">
        <f t="shared" si="331"/>
        <v>0</v>
      </c>
      <c r="W796" s="78">
        <f t="shared" si="332"/>
        <v>0</v>
      </c>
      <c r="X796" s="78">
        <f t="shared" si="333"/>
        <v>0</v>
      </c>
      <c r="Y796" s="78">
        <f t="shared" si="334"/>
        <v>0</v>
      </c>
      <c r="Z796" s="78">
        <f t="shared" si="335"/>
        <v>0</v>
      </c>
      <c r="AA796" s="78">
        <f t="shared" si="336"/>
        <v>0</v>
      </c>
      <c r="AB796" s="78">
        <f t="shared" si="337"/>
        <v>0</v>
      </c>
      <c r="AC796" s="83">
        <f t="shared" si="338"/>
        <v>0</v>
      </c>
    </row>
    <row r="797" spans="6:29">
      <c r="S797" s="82">
        <v>1191</v>
      </c>
      <c r="T797" s="78">
        <f t="shared" si="329"/>
        <v>0</v>
      </c>
      <c r="U797" s="78">
        <f t="shared" si="330"/>
        <v>0</v>
      </c>
      <c r="V797" s="78">
        <f t="shared" si="331"/>
        <v>0</v>
      </c>
      <c r="W797" s="78">
        <f t="shared" si="332"/>
        <v>0</v>
      </c>
      <c r="X797" s="78">
        <f t="shared" si="333"/>
        <v>0</v>
      </c>
      <c r="Y797" s="78">
        <f t="shared" si="334"/>
        <v>0</v>
      </c>
      <c r="Z797" s="78">
        <f t="shared" si="335"/>
        <v>0</v>
      </c>
      <c r="AA797" s="78">
        <f t="shared" si="336"/>
        <v>0</v>
      </c>
      <c r="AB797" s="78">
        <f t="shared" si="337"/>
        <v>0</v>
      </c>
      <c r="AC797" s="83">
        <f t="shared" si="338"/>
        <v>0</v>
      </c>
    </row>
    <row r="798" spans="6:29">
      <c r="S798" s="82">
        <v>1192</v>
      </c>
      <c r="T798" s="78">
        <f t="shared" si="329"/>
        <v>0</v>
      </c>
      <c r="U798" s="78">
        <f t="shared" si="330"/>
        <v>0</v>
      </c>
      <c r="V798" s="78">
        <f t="shared" si="331"/>
        <v>0</v>
      </c>
      <c r="W798" s="78">
        <f t="shared" si="332"/>
        <v>0</v>
      </c>
      <c r="X798" s="78">
        <f t="shared" si="333"/>
        <v>0</v>
      </c>
      <c r="Y798" s="78">
        <f t="shared" si="334"/>
        <v>0</v>
      </c>
      <c r="Z798" s="78">
        <f t="shared" si="335"/>
        <v>0</v>
      </c>
      <c r="AA798" s="78">
        <f t="shared" si="336"/>
        <v>0</v>
      </c>
      <c r="AB798" s="78">
        <f t="shared" si="337"/>
        <v>0</v>
      </c>
      <c r="AC798" s="83">
        <f t="shared" si="338"/>
        <v>0</v>
      </c>
    </row>
    <row r="799" spans="6:29">
      <c r="S799" s="82">
        <v>1193</v>
      </c>
      <c r="T799" s="78">
        <f t="shared" si="329"/>
        <v>0.2195424</v>
      </c>
      <c r="U799" s="78">
        <f t="shared" si="330"/>
        <v>0</v>
      </c>
      <c r="V799" s="78">
        <f t="shared" si="331"/>
        <v>0.18817919999999999</v>
      </c>
      <c r="W799" s="78">
        <f t="shared" si="332"/>
        <v>0</v>
      </c>
      <c r="X799" s="78">
        <f t="shared" si="333"/>
        <v>0</v>
      </c>
      <c r="Y799" s="78">
        <f t="shared" si="334"/>
        <v>0</v>
      </c>
      <c r="Z799" s="78">
        <f t="shared" si="335"/>
        <v>0</v>
      </c>
      <c r="AA799" s="78">
        <f t="shared" si="336"/>
        <v>0</v>
      </c>
      <c r="AB799" s="78">
        <f t="shared" si="337"/>
        <v>0.51000003400000005</v>
      </c>
      <c r="AC799" s="83">
        <f t="shared" si="338"/>
        <v>0.91772163400000006</v>
      </c>
    </row>
    <row r="800" spans="6:29">
      <c r="S800" s="82">
        <v>1194</v>
      </c>
      <c r="T800" s="78">
        <f t="shared" si="329"/>
        <v>1.00989504</v>
      </c>
      <c r="U800" s="78">
        <f t="shared" si="330"/>
        <v>0</v>
      </c>
      <c r="V800" s="78">
        <f t="shared" si="331"/>
        <v>0.61746299999999998</v>
      </c>
      <c r="W800" s="78">
        <f t="shared" si="332"/>
        <v>0</v>
      </c>
      <c r="X800" s="78">
        <f t="shared" si="333"/>
        <v>0</v>
      </c>
      <c r="Y800" s="78">
        <f t="shared" si="334"/>
        <v>0</v>
      </c>
      <c r="Z800" s="78">
        <f t="shared" si="335"/>
        <v>0</v>
      </c>
      <c r="AA800" s="78">
        <f t="shared" si="336"/>
        <v>0</v>
      </c>
      <c r="AB800" s="78">
        <f t="shared" si="337"/>
        <v>0</v>
      </c>
      <c r="AC800" s="83">
        <f t="shared" si="338"/>
        <v>1.6273580399999998</v>
      </c>
    </row>
  </sheetData>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dimension ref="A1:X787"/>
  <sheetViews>
    <sheetView workbookViewId="0">
      <selection activeCell="A13" sqref="A13:B19"/>
    </sheetView>
  </sheetViews>
  <sheetFormatPr defaultRowHeight="15"/>
  <cols>
    <col min="1" max="1" width="19.85546875" customWidth="1"/>
    <col min="4" max="4" width="14.140625" bestFit="1" customWidth="1"/>
    <col min="7" max="7" width="9.7109375" style="82" bestFit="1" customWidth="1"/>
    <col min="8" max="8" width="12.5703125" style="82" bestFit="1" customWidth="1"/>
    <col min="9" max="9" width="16.5703125" style="82" bestFit="1" customWidth="1"/>
    <col min="10" max="10" width="2.42578125" style="82" customWidth="1"/>
    <col min="11" max="12" width="13.42578125" style="82" customWidth="1"/>
    <col min="13" max="13" width="5.28515625" style="82" bestFit="1" customWidth="1"/>
    <col min="14" max="14" width="6.42578125" style="82" bestFit="1" customWidth="1"/>
    <col min="15" max="15" width="18.42578125" style="82" bestFit="1" customWidth="1"/>
    <col min="16" max="16" width="2.85546875" style="82" customWidth="1"/>
    <col min="17" max="17" width="8" style="103" bestFit="1" customWidth="1"/>
    <col min="18" max="18" width="10.42578125" style="103" bestFit="1" customWidth="1"/>
    <col min="19" max="19" width="8" style="103" bestFit="1" customWidth="1"/>
    <col min="20" max="20" width="15.5703125" style="103" customWidth="1"/>
    <col min="21" max="21" width="22.85546875" style="103" hidden="1" customWidth="1"/>
    <col min="22" max="22" width="25" style="103" hidden="1" customWidth="1"/>
  </cols>
  <sheetData>
    <row r="1" spans="1:24" ht="15.75">
      <c r="A1" s="4" t="s">
        <v>12</v>
      </c>
      <c r="B1" s="3"/>
      <c r="C1" s="3"/>
      <c r="D1" s="3"/>
      <c r="E1" s="3"/>
      <c r="F1" s="3"/>
      <c r="G1" s="1" t="s">
        <v>3130</v>
      </c>
      <c r="Q1" s="1" t="s">
        <v>3131</v>
      </c>
      <c r="W1" s="103"/>
      <c r="X1" s="103" t="s">
        <v>3132</v>
      </c>
    </row>
    <row r="2" spans="1:24" ht="16.5" thickBot="1">
      <c r="A2" s="3" t="s">
        <v>7</v>
      </c>
      <c r="B2" s="3" t="s">
        <v>8</v>
      </c>
      <c r="C2" s="3"/>
      <c r="D2" s="3"/>
      <c r="E2" s="3"/>
      <c r="F2" s="3"/>
      <c r="G2" s="1" t="s">
        <v>708</v>
      </c>
      <c r="H2" s="1" t="s">
        <v>713</v>
      </c>
      <c r="I2" s="1" t="s">
        <v>712</v>
      </c>
      <c r="J2" s="1"/>
      <c r="K2" s="1" t="s">
        <v>714</v>
      </c>
      <c r="L2" s="1" t="s">
        <v>3136</v>
      </c>
      <c r="M2" s="1" t="s">
        <v>5</v>
      </c>
      <c r="N2" s="1" t="s">
        <v>711</v>
      </c>
      <c r="O2" s="1" t="s">
        <v>715</v>
      </c>
      <c r="P2" s="1"/>
      <c r="Q2" s="1" t="s">
        <v>3054</v>
      </c>
      <c r="R2" s="1" t="s">
        <v>3057</v>
      </c>
      <c r="S2" s="1" t="s">
        <v>3054</v>
      </c>
      <c r="T2" s="1" t="s">
        <v>3058</v>
      </c>
      <c r="U2" s="103" t="s">
        <v>815</v>
      </c>
      <c r="V2" s="103" t="s">
        <v>816</v>
      </c>
    </row>
    <row r="3" spans="1:24" ht="16.5" thickBot="1">
      <c r="A3" s="3"/>
      <c r="B3" s="3"/>
      <c r="C3" s="3"/>
      <c r="D3" s="132" t="s">
        <v>716</v>
      </c>
      <c r="E3" s="130">
        <v>0</v>
      </c>
      <c r="F3" s="131" t="s">
        <v>3053</v>
      </c>
      <c r="G3" s="82">
        <v>1</v>
      </c>
      <c r="H3" s="83">
        <f>Inputs!O2+Inputs!P2</f>
        <v>0.2</v>
      </c>
      <c r="I3" s="78">
        <f>H3*0.9274</f>
        <v>0.18548000000000001</v>
      </c>
      <c r="K3" s="115">
        <f>U3+V3</f>
        <v>1.15097</v>
      </c>
      <c r="L3" s="115">
        <f>K3*3</f>
        <v>3.4529100000000001</v>
      </c>
      <c r="M3" s="78">
        <f>$E$4+($E$5*L3)+($E$6*$E$3)</f>
        <v>-2.987398196</v>
      </c>
      <c r="N3" s="78">
        <f>EXP(M3)/(1+EXP(M3))</f>
        <v>4.7998438495082084E-2</v>
      </c>
      <c r="O3" s="78">
        <f>K3*N3</f>
        <v>5.524476275468463E-2</v>
      </c>
      <c r="P3" s="78"/>
      <c r="Q3" s="103">
        <v>1</v>
      </c>
      <c r="R3" s="110">
        <v>0.18548000000000001</v>
      </c>
      <c r="S3" s="103">
        <v>1</v>
      </c>
      <c r="T3" s="112">
        <v>1.7590795580900001</v>
      </c>
      <c r="U3" s="103">
        <v>1.15097</v>
      </c>
      <c r="V3" s="103">
        <v>0</v>
      </c>
    </row>
    <row r="4" spans="1:24" ht="15.75">
      <c r="D4" s="6" t="s">
        <v>0</v>
      </c>
      <c r="E4" s="6">
        <v>-2.6573000000000002</v>
      </c>
      <c r="F4" s="6"/>
      <c r="G4" s="82">
        <v>2</v>
      </c>
      <c r="H4" s="83">
        <f>Inputs!O3+Inputs!P3</f>
        <v>0.160000001</v>
      </c>
      <c r="I4" s="78">
        <f t="shared" ref="I4:I67" si="0">H4*0.9274</f>
        <v>0.14838400092740001</v>
      </c>
      <c r="K4" s="115">
        <f t="shared" ref="K4:K67" si="1">U4+V4</f>
        <v>1.7875651599999998</v>
      </c>
      <c r="L4" s="115">
        <f t="shared" ref="L4:L67" si="2">K4*3</f>
        <v>5.3626954799999993</v>
      </c>
      <c r="M4" s="78">
        <f t="shared" ref="M4:M67" si="3">$E$4+($E$5*L4)+($E$6*$E$3)</f>
        <v>-3.169973687888</v>
      </c>
      <c r="N4" s="78">
        <f t="shared" ref="N4:N67" si="4">EXP(M4)/(1+EXP(M4))</f>
        <v>4.0311433331857154E-2</v>
      </c>
      <c r="O4" s="78">
        <f t="shared" ref="O4:O67" si="5">K4*N4</f>
        <v>7.2059313773690556E-2</v>
      </c>
      <c r="P4" s="83"/>
      <c r="Q4" s="103">
        <v>2</v>
      </c>
      <c r="R4" s="110">
        <v>0.14838400092699999</v>
      </c>
      <c r="S4" s="103">
        <v>2</v>
      </c>
      <c r="T4" s="34">
        <v>2.9756070664999998</v>
      </c>
      <c r="U4" s="103">
        <v>0.71664505999999994</v>
      </c>
      <c r="V4" s="103">
        <v>1.0709200999999999</v>
      </c>
    </row>
    <row r="5" spans="1:24" ht="15.75">
      <c r="D5" s="6" t="s">
        <v>2</v>
      </c>
      <c r="E5" s="6">
        <v>-9.5600000000000004E-2</v>
      </c>
      <c r="F5" s="6"/>
      <c r="G5" s="82">
        <v>3</v>
      </c>
      <c r="H5" s="83">
        <f>Inputs!O4+Inputs!P4</f>
        <v>0.31000000099999997</v>
      </c>
      <c r="I5" s="78">
        <f t="shared" si="0"/>
        <v>0.28749400092739996</v>
      </c>
      <c r="K5" s="115">
        <f t="shared" si="1"/>
        <v>0.63779010000000003</v>
      </c>
      <c r="L5" s="115">
        <f t="shared" si="2"/>
        <v>1.9133703</v>
      </c>
      <c r="M5" s="78">
        <f t="shared" si="3"/>
        <v>-2.8402182006800003</v>
      </c>
      <c r="N5" s="78">
        <f t="shared" si="4"/>
        <v>5.5189158971630445E-2</v>
      </c>
      <c r="O5" s="78">
        <f t="shared" si="5"/>
        <v>3.5199099219432081E-2</v>
      </c>
      <c r="P5" s="83"/>
      <c r="Q5" s="103">
        <v>3</v>
      </c>
      <c r="R5" s="110">
        <v>0.287494000927</v>
      </c>
      <c r="S5" s="103">
        <v>3</v>
      </c>
      <c r="T5" s="112">
        <v>0.90441528277000005</v>
      </c>
      <c r="U5" s="103">
        <v>0.63779010000000003</v>
      </c>
      <c r="V5" s="103">
        <v>0</v>
      </c>
    </row>
    <row r="6" spans="1:24" ht="15.75">
      <c r="D6" s="6" t="s">
        <v>4</v>
      </c>
      <c r="E6" s="6">
        <v>4.7300000000000002E-2</v>
      </c>
      <c r="F6" s="6"/>
      <c r="G6" s="82">
        <v>4</v>
      </c>
      <c r="H6" s="83">
        <f>Inputs!O5+Inputs!P5</f>
        <v>0.6</v>
      </c>
      <c r="I6" s="78">
        <f t="shared" si="0"/>
        <v>0.55643999999999993</v>
      </c>
      <c r="K6" s="115">
        <f t="shared" si="1"/>
        <v>2.9551800000000004</v>
      </c>
      <c r="L6" s="115">
        <f t="shared" si="2"/>
        <v>8.8655400000000011</v>
      </c>
      <c r="M6" s="78">
        <f t="shared" si="3"/>
        <v>-3.5048456240000005</v>
      </c>
      <c r="N6" s="78">
        <f t="shared" si="4"/>
        <v>2.9174672105580387E-2</v>
      </c>
      <c r="O6" s="78">
        <f t="shared" si="5"/>
        <v>8.6216407512969065E-2</v>
      </c>
      <c r="P6" s="78"/>
      <c r="Q6" s="105">
        <v>4</v>
      </c>
      <c r="R6" s="107">
        <v>0.55644000000000005</v>
      </c>
      <c r="S6" s="105">
        <v>4</v>
      </c>
      <c r="T6" s="104">
        <v>5.6327364189300004</v>
      </c>
      <c r="U6" s="103">
        <v>2.7</v>
      </c>
      <c r="V6" s="103">
        <v>0.25518000000000002</v>
      </c>
    </row>
    <row r="7" spans="1:24" ht="15.75">
      <c r="A7" s="8"/>
      <c r="B7" s="8"/>
      <c r="C7" s="6"/>
      <c r="D7" s="6"/>
      <c r="E7" s="6"/>
      <c r="F7" s="6"/>
      <c r="G7" s="82">
        <v>5</v>
      </c>
      <c r="H7" s="83">
        <f>Inputs!O6+Inputs!P6</f>
        <v>0.21000000100000002</v>
      </c>
      <c r="I7" s="78">
        <f t="shared" si="0"/>
        <v>0.19475400092740003</v>
      </c>
      <c r="K7" s="115">
        <f t="shared" si="1"/>
        <v>1.7635449999999999</v>
      </c>
      <c r="L7" s="115">
        <f t="shared" si="2"/>
        <v>5.290635</v>
      </c>
      <c r="M7" s="78">
        <f t="shared" si="3"/>
        <v>-3.1630847060000002</v>
      </c>
      <c r="N7" s="78">
        <f t="shared" si="4"/>
        <v>4.057878899095143E-2</v>
      </c>
      <c r="O7" s="78">
        <f t="shared" si="5"/>
        <v>7.1562520431047438E-2</v>
      </c>
      <c r="P7" s="83"/>
      <c r="Q7" s="103">
        <v>5</v>
      </c>
      <c r="R7" s="34">
        <v>0.19475400092699999</v>
      </c>
      <c r="S7" s="103">
        <v>5</v>
      </c>
      <c r="T7" s="34">
        <v>2.9266173547499998</v>
      </c>
      <c r="U7" s="103">
        <v>1.7635449999999999</v>
      </c>
      <c r="V7" s="103">
        <v>0</v>
      </c>
    </row>
    <row r="8" spans="1:24" ht="15.75">
      <c r="A8" s="5" t="s">
        <v>11</v>
      </c>
      <c r="B8" s="5"/>
      <c r="C8" s="6"/>
      <c r="D8" s="13"/>
      <c r="E8" s="14"/>
      <c r="F8" s="9"/>
      <c r="G8" s="82">
        <v>6</v>
      </c>
      <c r="H8" s="83">
        <f>Inputs!O7+Inputs!P7</f>
        <v>0.7</v>
      </c>
      <c r="I8" s="78">
        <f t="shared" si="0"/>
        <v>0.64917999999999998</v>
      </c>
      <c r="K8" s="115">
        <f t="shared" si="1"/>
        <v>1.0950850999999999</v>
      </c>
      <c r="L8" s="115">
        <f t="shared" si="2"/>
        <v>3.2852552999999998</v>
      </c>
      <c r="M8" s="78">
        <f t="shared" si="3"/>
        <v>-2.9713704066800002</v>
      </c>
      <c r="N8" s="78">
        <f t="shared" si="4"/>
        <v>4.8736150355341672E-2</v>
      </c>
      <c r="O8" s="78">
        <f t="shared" si="5"/>
        <v>5.3370232085494365E-2</v>
      </c>
      <c r="P8" s="83"/>
      <c r="Q8" s="103">
        <v>6</v>
      </c>
      <c r="R8" s="110">
        <v>0.64917999999999998</v>
      </c>
      <c r="S8" s="103">
        <v>6</v>
      </c>
      <c r="T8" s="112">
        <v>1.66050727982</v>
      </c>
      <c r="U8" s="103">
        <v>1.0950850999999999</v>
      </c>
      <c r="V8" s="103">
        <v>0</v>
      </c>
    </row>
    <row r="9" spans="1:24" ht="15.75">
      <c r="A9" s="7" t="s">
        <v>1</v>
      </c>
      <c r="B9" s="7"/>
      <c r="C9" s="6"/>
      <c r="D9" s="15"/>
      <c r="F9" s="11"/>
      <c r="G9" s="82">
        <v>7</v>
      </c>
      <c r="H9" s="83">
        <f>Inputs!O8+Inputs!P8</f>
        <v>2.0000001E-2</v>
      </c>
      <c r="I9" s="78">
        <f t="shared" si="0"/>
        <v>1.8548000927399999E-2</v>
      </c>
      <c r="K9" s="115">
        <f t="shared" si="1"/>
        <v>0.45321499999999998</v>
      </c>
      <c r="L9" s="115">
        <f t="shared" si="2"/>
        <v>1.359645</v>
      </c>
      <c r="M9" s="78">
        <f t="shared" si="3"/>
        <v>-2.7872820620000001</v>
      </c>
      <c r="N9" s="78">
        <f t="shared" si="4"/>
        <v>5.8015311014266185E-2</v>
      </c>
      <c r="O9" s="78">
        <f t="shared" si="5"/>
        <v>2.6293409181330649E-2</v>
      </c>
      <c r="P9" s="83"/>
      <c r="Q9" s="103">
        <v>7</v>
      </c>
      <c r="R9" s="34">
        <v>1.8548000927399999E-2</v>
      </c>
      <c r="S9" s="103">
        <v>7</v>
      </c>
      <c r="T9" s="34">
        <v>0.62476962743999997</v>
      </c>
      <c r="U9" s="103">
        <v>0.45321499999999998</v>
      </c>
      <c r="V9" s="103">
        <v>0</v>
      </c>
    </row>
    <row r="10" spans="1:24" ht="15.75">
      <c r="A10" s="7" t="s">
        <v>3</v>
      </c>
      <c r="B10" s="7"/>
      <c r="C10" s="6"/>
      <c r="D10" s="15"/>
      <c r="E10" s="15"/>
      <c r="F10" s="11"/>
      <c r="G10" s="82">
        <v>8</v>
      </c>
      <c r="H10" s="83">
        <f>Inputs!O9+Inputs!P9</f>
        <v>2.0000001999999999E-2</v>
      </c>
      <c r="I10" s="78">
        <f t="shared" si="0"/>
        <v>1.85480018548E-2</v>
      </c>
      <c r="K10" s="115">
        <f t="shared" si="1"/>
        <v>0.73043505000000009</v>
      </c>
      <c r="L10" s="115">
        <f t="shared" si="2"/>
        <v>2.1913051500000003</v>
      </c>
      <c r="M10" s="78">
        <f t="shared" si="3"/>
        <v>-2.8667887723400001</v>
      </c>
      <c r="N10" s="78">
        <f t="shared" si="4"/>
        <v>5.3819944399538459E-2</v>
      </c>
      <c r="O10" s="78">
        <f t="shared" si="5"/>
        <v>3.9311973778474098E-2</v>
      </c>
      <c r="P10" s="83"/>
      <c r="Q10" s="103">
        <v>8</v>
      </c>
      <c r="R10" s="34">
        <v>1.85480018548E-2</v>
      </c>
      <c r="S10" s="103">
        <v>8</v>
      </c>
      <c r="T10" s="34">
        <v>1.05031231545</v>
      </c>
      <c r="U10" s="103">
        <v>0.43139005000000002</v>
      </c>
      <c r="V10" s="103">
        <v>0.29904500000000001</v>
      </c>
    </row>
    <row r="11" spans="1:24" ht="15.75">
      <c r="A11" s="10"/>
      <c r="B11" s="11"/>
      <c r="C11" s="11"/>
      <c r="D11" s="15"/>
      <c r="E11" s="15"/>
      <c r="F11" s="11"/>
      <c r="G11" s="82">
        <v>9</v>
      </c>
      <c r="H11" s="83">
        <f>Inputs!O10+Inputs!P10</f>
        <v>0.15</v>
      </c>
      <c r="I11" s="78">
        <f t="shared" si="0"/>
        <v>0.13910999999999998</v>
      </c>
      <c r="K11" s="115">
        <f t="shared" si="1"/>
        <v>0.73328506999999998</v>
      </c>
      <c r="L11" s="115">
        <f t="shared" si="2"/>
        <v>2.1998552099999999</v>
      </c>
      <c r="M11" s="78">
        <f t="shared" si="3"/>
        <v>-2.8676061580760002</v>
      </c>
      <c r="N11" s="78">
        <f t="shared" si="4"/>
        <v>5.3778335550207272E-2</v>
      </c>
      <c r="O11" s="78">
        <f t="shared" si="5"/>
        <v>3.9434850548417229E-2</v>
      </c>
      <c r="P11" s="83"/>
      <c r="Q11" s="103">
        <v>9</v>
      </c>
      <c r="R11" s="34">
        <v>0.13911000000000001</v>
      </c>
      <c r="S11" s="103">
        <v>9</v>
      </c>
      <c r="T11" s="34">
        <v>1.05485920662</v>
      </c>
      <c r="U11" s="103">
        <v>0.73328506999999998</v>
      </c>
      <c r="V11" s="103">
        <v>0</v>
      </c>
    </row>
    <row r="12" spans="1:24" ht="15.75">
      <c r="A12" s="10"/>
      <c r="B12" s="11"/>
      <c r="C12" s="11"/>
      <c r="D12" s="15"/>
      <c r="E12" s="15"/>
      <c r="F12" s="11"/>
      <c r="G12" s="82">
        <v>10</v>
      </c>
      <c r="H12" s="83">
        <f>Inputs!O11+Inputs!P11</f>
        <v>0.35</v>
      </c>
      <c r="I12" s="78">
        <f t="shared" si="0"/>
        <v>0.32458999999999999</v>
      </c>
      <c r="K12" s="115">
        <f t="shared" si="1"/>
        <v>0.72109500000000004</v>
      </c>
      <c r="L12" s="115">
        <f t="shared" si="2"/>
        <v>2.1632850000000001</v>
      </c>
      <c r="M12" s="78">
        <f t="shared" si="3"/>
        <v>-2.8641100460000004</v>
      </c>
      <c r="N12" s="78">
        <f t="shared" si="4"/>
        <v>5.3956517289361669E-2</v>
      </c>
      <c r="O12" s="78">
        <f t="shared" si="5"/>
        <v>3.8907774834772257E-2</v>
      </c>
      <c r="P12" s="83"/>
      <c r="Q12" s="103">
        <v>10</v>
      </c>
      <c r="R12" s="34">
        <v>0.32458999999999999</v>
      </c>
      <c r="S12" s="103">
        <v>10</v>
      </c>
      <c r="T12" s="34">
        <v>1.03543585468</v>
      </c>
      <c r="U12" s="103">
        <v>0.33339000000000002</v>
      </c>
      <c r="V12" s="103">
        <v>0.38770500000000002</v>
      </c>
    </row>
    <row r="13" spans="1:24" ht="15.75">
      <c r="A13" s="1" t="s">
        <v>3123</v>
      </c>
      <c r="B13" s="11"/>
      <c r="C13" s="11"/>
      <c r="D13" s="15"/>
      <c r="E13" s="15"/>
      <c r="F13" s="11"/>
      <c r="G13" s="82">
        <v>11</v>
      </c>
      <c r="H13" s="83">
        <f>Inputs!O12+Inputs!P12</f>
        <v>0.25</v>
      </c>
      <c r="I13" s="78">
        <f t="shared" si="0"/>
        <v>0.23185</v>
      </c>
      <c r="K13" s="115">
        <f t="shared" si="1"/>
        <v>0.48901000999999999</v>
      </c>
      <c r="L13" s="115">
        <f t="shared" si="2"/>
        <v>1.4670300300000001</v>
      </c>
      <c r="M13" s="78">
        <f t="shared" si="3"/>
        <v>-2.7975480708680003</v>
      </c>
      <c r="N13" s="78">
        <f t="shared" si="4"/>
        <v>5.7456817430637075E-2</v>
      </c>
      <c r="O13" s="78">
        <f t="shared" si="5"/>
        <v>2.8096958866324011E-2</v>
      </c>
      <c r="P13" s="83"/>
      <c r="Q13" s="103">
        <v>11</v>
      </c>
      <c r="R13" s="34">
        <v>0.23185</v>
      </c>
      <c r="S13" s="103">
        <v>11</v>
      </c>
      <c r="T13" s="34">
        <v>0.67785602250999999</v>
      </c>
      <c r="U13" s="103">
        <v>0.10130501</v>
      </c>
      <c r="V13" s="103">
        <v>0.38770500000000002</v>
      </c>
    </row>
    <row r="14" spans="1:24" ht="15.75">
      <c r="A14" s="103" t="s">
        <v>3133</v>
      </c>
      <c r="B14" s="11"/>
      <c r="C14" s="11"/>
      <c r="D14" s="15"/>
      <c r="E14" s="15"/>
      <c r="F14" s="11"/>
      <c r="G14" s="82">
        <v>12</v>
      </c>
      <c r="H14" s="83">
        <f>Inputs!O13+Inputs!P13</f>
        <v>6.0000001000000004E-2</v>
      </c>
      <c r="I14" s="78">
        <f t="shared" si="0"/>
        <v>5.5644000927400003E-2</v>
      </c>
      <c r="K14" s="115">
        <f t="shared" si="1"/>
        <v>1.0270001000000001E-2</v>
      </c>
      <c r="L14" s="115">
        <f t="shared" si="2"/>
        <v>3.0810003000000002E-2</v>
      </c>
      <c r="M14" s="78">
        <f t="shared" si="3"/>
        <v>-2.6602454362868002</v>
      </c>
      <c r="N14" s="78">
        <f t="shared" si="4"/>
        <v>6.5360338524654754E-2</v>
      </c>
      <c r="O14" s="78">
        <f t="shared" si="5"/>
        <v>6.7125074200854291E-4</v>
      </c>
      <c r="P14" s="83"/>
      <c r="Q14" s="103">
        <v>12</v>
      </c>
      <c r="R14" s="34">
        <v>5.5644000927400003E-2</v>
      </c>
      <c r="S14" s="103">
        <v>12</v>
      </c>
      <c r="T14" s="34">
        <v>1.31916690505E-2</v>
      </c>
      <c r="U14" s="103">
        <v>1.0270001000000001E-2</v>
      </c>
      <c r="V14" s="103">
        <v>0</v>
      </c>
    </row>
    <row r="15" spans="1:24" ht="15.75">
      <c r="A15" s="103" t="s">
        <v>3134</v>
      </c>
      <c r="B15" s="11"/>
      <c r="C15" s="11"/>
      <c r="D15" s="15"/>
      <c r="E15" s="15"/>
      <c r="F15" s="11"/>
      <c r="G15" s="82">
        <v>13</v>
      </c>
      <c r="H15" s="83">
        <f>Inputs!O14+Inputs!P14</f>
        <v>0.2</v>
      </c>
      <c r="I15" s="78">
        <f t="shared" si="0"/>
        <v>0.18548000000000001</v>
      </c>
      <c r="K15" s="115">
        <f t="shared" si="1"/>
        <v>0.44679004</v>
      </c>
      <c r="L15" s="115">
        <f t="shared" si="2"/>
        <v>1.34037012</v>
      </c>
      <c r="M15" s="78">
        <f t="shared" si="3"/>
        <v>-2.7854393834720002</v>
      </c>
      <c r="N15" s="78">
        <f t="shared" si="4"/>
        <v>5.8116094591652838E-2</v>
      </c>
      <c r="O15" s="78">
        <f t="shared" si="5"/>
        <v>2.5965692227248354E-2</v>
      </c>
      <c r="P15" s="83"/>
      <c r="Q15" s="103">
        <v>13</v>
      </c>
      <c r="R15" s="34">
        <v>0.18548000000000001</v>
      </c>
      <c r="S15" s="103">
        <v>13</v>
      </c>
      <c r="T15" s="34">
        <v>0.61529926679000002</v>
      </c>
      <c r="U15" s="103">
        <v>0.24502502000000001</v>
      </c>
      <c r="V15" s="103">
        <v>0.20176501999999999</v>
      </c>
    </row>
    <row r="16" spans="1:24" ht="15.75">
      <c r="A16" s="10" t="s">
        <v>3135</v>
      </c>
      <c r="B16" s="11"/>
      <c r="C16" s="11"/>
      <c r="D16" s="15"/>
      <c r="E16" s="15"/>
      <c r="F16" s="11"/>
      <c r="G16" s="82">
        <v>14</v>
      </c>
      <c r="H16" s="83">
        <f>Inputs!O15+Inputs!P15</f>
        <v>0.1</v>
      </c>
      <c r="I16" s="78">
        <f t="shared" si="0"/>
        <v>9.2740000000000003E-2</v>
      </c>
      <c r="K16" s="115">
        <f t="shared" si="1"/>
        <v>0.10082501000000001</v>
      </c>
      <c r="L16" s="115">
        <f t="shared" si="2"/>
        <v>0.30247503000000003</v>
      </c>
      <c r="M16" s="78">
        <f t="shared" si="3"/>
        <v>-2.6862166128680003</v>
      </c>
      <c r="N16" s="78">
        <f t="shared" si="4"/>
        <v>6.379159809837813E-2</v>
      </c>
      <c r="O16" s="78">
        <f t="shared" si="5"/>
        <v>6.4317885161849567E-3</v>
      </c>
      <c r="P16" s="83"/>
      <c r="Q16" s="103">
        <v>14</v>
      </c>
      <c r="R16" s="34">
        <v>9.2740000000000003E-2</v>
      </c>
      <c r="S16" s="103">
        <v>14</v>
      </c>
      <c r="T16" s="34">
        <v>0.13143513398100001</v>
      </c>
      <c r="U16" s="103">
        <v>0.10082501000000001</v>
      </c>
      <c r="V16" s="103">
        <v>0</v>
      </c>
    </row>
    <row r="17" spans="1:22" ht="15.75">
      <c r="A17" s="10"/>
      <c r="B17" s="11"/>
      <c r="C17" s="11"/>
      <c r="D17" s="15"/>
      <c r="E17" s="15"/>
      <c r="F17" s="11"/>
      <c r="G17" s="82">
        <v>15</v>
      </c>
      <c r="H17" s="83">
        <f>Inputs!O16+Inputs!P16</f>
        <v>5.0000004000000001E-2</v>
      </c>
      <c r="I17" s="78">
        <f t="shared" si="0"/>
        <v>4.6370003709600004E-2</v>
      </c>
      <c r="K17" s="115">
        <f t="shared" si="1"/>
        <v>3.376680001</v>
      </c>
      <c r="L17" s="115">
        <f t="shared" si="2"/>
        <v>10.130040003</v>
      </c>
      <c r="M17" s="78">
        <f t="shared" si="3"/>
        <v>-3.6257318242868002</v>
      </c>
      <c r="N17" s="78">
        <f t="shared" si="4"/>
        <v>2.5938860482791395E-2</v>
      </c>
      <c r="O17" s="78">
        <f t="shared" si="5"/>
        <v>8.75872314409709E-2</v>
      </c>
      <c r="P17" s="83"/>
      <c r="Q17" s="103">
        <v>15</v>
      </c>
      <c r="R17" s="34">
        <v>4.6370003709599997E-2</v>
      </c>
      <c r="S17" s="103">
        <v>15</v>
      </c>
      <c r="T17" s="34">
        <v>6.7149483887099999</v>
      </c>
      <c r="U17" s="103">
        <v>3.3525900000000002</v>
      </c>
      <c r="V17" s="103">
        <v>2.4090001E-2</v>
      </c>
    </row>
    <row r="18" spans="1:22" ht="15.75">
      <c r="A18" s="10" t="s">
        <v>3137</v>
      </c>
      <c r="B18" s="11"/>
      <c r="C18" s="11"/>
      <c r="D18" s="15"/>
      <c r="E18" s="15"/>
      <c r="F18" s="11"/>
      <c r="G18" s="82">
        <v>16</v>
      </c>
      <c r="H18" s="83">
        <f>Inputs!O17+Inputs!P17</f>
        <v>0.2</v>
      </c>
      <c r="I18" s="78">
        <f t="shared" si="0"/>
        <v>0.18548000000000001</v>
      </c>
      <c r="K18" s="115">
        <f t="shared" si="1"/>
        <v>0.93136006999999998</v>
      </c>
      <c r="L18" s="115">
        <f t="shared" si="2"/>
        <v>2.7940802099999997</v>
      </c>
      <c r="M18" s="78">
        <f t="shared" si="3"/>
        <v>-2.924414068076</v>
      </c>
      <c r="N18" s="78">
        <f t="shared" si="4"/>
        <v>5.0959800164756645E-2</v>
      </c>
      <c r="O18" s="78">
        <f t="shared" si="5"/>
        <v>4.746192304863376E-2</v>
      </c>
      <c r="P18" s="83"/>
      <c r="Q18" s="103">
        <v>16</v>
      </c>
      <c r="R18" s="110">
        <v>0.18548000000000001</v>
      </c>
      <c r="S18" s="103">
        <v>16</v>
      </c>
      <c r="T18" s="112">
        <v>1.3794481564300001</v>
      </c>
      <c r="U18" s="103">
        <v>0.93136006999999998</v>
      </c>
      <c r="V18" s="103">
        <v>0</v>
      </c>
    </row>
    <row r="19" spans="1:22" ht="15.75">
      <c r="A19" s="10" t="s">
        <v>3138</v>
      </c>
      <c r="B19" s="11"/>
      <c r="C19" s="11"/>
      <c r="D19" s="15"/>
      <c r="E19" s="15"/>
      <c r="F19" s="11"/>
      <c r="G19" s="82">
        <v>17</v>
      </c>
      <c r="H19" s="83">
        <f>Inputs!O18+Inputs!P18</f>
        <v>6.0000001999999997E-2</v>
      </c>
      <c r="I19" s="78">
        <f t="shared" si="0"/>
        <v>5.56440018548E-2</v>
      </c>
      <c r="K19" s="115">
        <f t="shared" si="1"/>
        <v>0</v>
      </c>
      <c r="L19" s="115">
        <f t="shared" si="2"/>
        <v>0</v>
      </c>
      <c r="M19" s="78">
        <f t="shared" si="3"/>
        <v>-2.6573000000000002</v>
      </c>
      <c r="N19" s="78">
        <f t="shared" si="4"/>
        <v>6.5540500924934283E-2</v>
      </c>
      <c r="O19" s="78">
        <f t="shared" si="5"/>
        <v>0</v>
      </c>
      <c r="P19" s="83"/>
      <c r="Q19" s="103">
        <v>17</v>
      </c>
      <c r="R19" s="34">
        <v>5.56440018548E-2</v>
      </c>
      <c r="S19" s="103">
        <v>17</v>
      </c>
      <c r="T19" s="34">
        <v>0</v>
      </c>
      <c r="U19" s="103">
        <v>0</v>
      </c>
      <c r="V19" s="103">
        <v>0</v>
      </c>
    </row>
    <row r="20" spans="1:22" ht="15.75">
      <c r="A20" s="12"/>
      <c r="B20" s="11"/>
      <c r="C20" s="11"/>
      <c r="D20" s="15"/>
      <c r="E20" s="15"/>
      <c r="F20" s="11"/>
      <c r="G20" s="82">
        <v>18</v>
      </c>
      <c r="H20" s="83">
        <f>Inputs!O19+Inputs!P19</f>
        <v>0.17</v>
      </c>
      <c r="I20" s="78">
        <f t="shared" si="0"/>
        <v>0.15765800000000002</v>
      </c>
      <c r="K20" s="115">
        <f t="shared" si="1"/>
        <v>0.14860500299999999</v>
      </c>
      <c r="L20" s="115">
        <f t="shared" si="2"/>
        <v>0.44581500899999993</v>
      </c>
      <c r="M20" s="78">
        <f t="shared" si="3"/>
        <v>-2.6999199148604003</v>
      </c>
      <c r="N20" s="78">
        <f t="shared" si="4"/>
        <v>6.2978081863285795E-2</v>
      </c>
      <c r="O20" s="78">
        <f t="shared" si="5"/>
        <v>9.3588580442278309E-3</v>
      </c>
      <c r="P20" s="83"/>
      <c r="Q20" s="103">
        <v>18</v>
      </c>
      <c r="R20" s="34">
        <v>0.15765799999999999</v>
      </c>
      <c r="S20" s="103">
        <v>18</v>
      </c>
      <c r="T20" s="34">
        <v>0.19522339223900001</v>
      </c>
      <c r="U20" s="103">
        <v>0.120805</v>
      </c>
      <c r="V20" s="103">
        <v>2.7800003E-2</v>
      </c>
    </row>
    <row r="21" spans="1:22" ht="15.75">
      <c r="A21" s="10"/>
      <c r="B21" s="11"/>
      <c r="C21" s="11"/>
      <c r="D21" s="15"/>
      <c r="E21" s="15"/>
      <c r="F21" s="11"/>
      <c r="G21" s="82">
        <v>19</v>
      </c>
      <c r="H21" s="83">
        <f>Inputs!O20+Inputs!P20</f>
        <v>1.0000001E-2</v>
      </c>
      <c r="I21" s="78">
        <f t="shared" si="0"/>
        <v>9.2740009273999998E-3</v>
      </c>
      <c r="K21" s="115">
        <f t="shared" si="1"/>
        <v>4.8039999999999999E-2</v>
      </c>
      <c r="L21" s="115">
        <f t="shared" si="2"/>
        <v>0.14412</v>
      </c>
      <c r="M21" s="78">
        <f t="shared" si="3"/>
        <v>-2.6710778720000001</v>
      </c>
      <c r="N21" s="78">
        <f t="shared" si="4"/>
        <v>6.4701710140118787E-2</v>
      </c>
      <c r="O21" s="78">
        <f t="shared" si="5"/>
        <v>3.1082701551313065E-3</v>
      </c>
      <c r="P21" s="83"/>
      <c r="Q21" s="103">
        <v>19</v>
      </c>
      <c r="R21" s="110">
        <v>9.2740009273999998E-3</v>
      </c>
      <c r="S21" s="103">
        <v>19</v>
      </c>
      <c r="T21" s="112">
        <v>6.2089221123700002E-2</v>
      </c>
      <c r="U21" s="103">
        <v>4.8039999999999999E-2</v>
      </c>
      <c r="V21" s="103">
        <v>0</v>
      </c>
    </row>
    <row r="22" spans="1:22" ht="15.75">
      <c r="A22" s="10"/>
      <c r="B22" s="11"/>
      <c r="C22" s="11"/>
      <c r="D22" s="15"/>
      <c r="E22" s="15"/>
      <c r="F22" s="11"/>
      <c r="G22" s="82">
        <v>20</v>
      </c>
      <c r="H22" s="83">
        <f>Inputs!O21+Inputs!P21</f>
        <v>0.35</v>
      </c>
      <c r="I22" s="78">
        <f t="shared" si="0"/>
        <v>0.32458999999999999</v>
      </c>
      <c r="K22" s="115">
        <f t="shared" si="1"/>
        <v>0.53117500030000009</v>
      </c>
      <c r="L22" s="115">
        <f t="shared" si="2"/>
        <v>1.5935250009000002</v>
      </c>
      <c r="M22" s="78">
        <f t="shared" si="3"/>
        <v>-2.8096409900860402</v>
      </c>
      <c r="N22" s="78">
        <f t="shared" si="4"/>
        <v>5.6805412982038089E-2</v>
      </c>
      <c r="O22" s="78">
        <f t="shared" si="5"/>
        <v>3.0173615257775711E-2</v>
      </c>
      <c r="P22" s="83"/>
      <c r="Q22" s="103">
        <v>20</v>
      </c>
      <c r="R22" s="34">
        <v>0.32458999999999999</v>
      </c>
      <c r="S22" s="103">
        <v>20</v>
      </c>
      <c r="T22" s="34">
        <v>0.74109629368600005</v>
      </c>
      <c r="U22" s="103">
        <v>0.52471500000000004</v>
      </c>
      <c r="V22" s="103">
        <v>6.4600003000000001E-3</v>
      </c>
    </row>
    <row r="23" spans="1:22" ht="15.75">
      <c r="A23" s="10"/>
      <c r="B23" s="11"/>
      <c r="C23" s="11"/>
      <c r="D23" s="15"/>
      <c r="E23" s="15"/>
      <c r="F23" s="11"/>
      <c r="G23" s="82">
        <v>21</v>
      </c>
      <c r="H23" s="83">
        <f>Inputs!O22+Inputs!P22</f>
        <v>2.0000001E-2</v>
      </c>
      <c r="I23" s="78">
        <f t="shared" si="0"/>
        <v>1.8548000927399999E-2</v>
      </c>
      <c r="K23" s="115">
        <f t="shared" si="1"/>
        <v>1.0950001000000001E-3</v>
      </c>
      <c r="L23" s="115">
        <f t="shared" si="2"/>
        <v>3.2850003000000003E-3</v>
      </c>
      <c r="M23" s="78">
        <f t="shared" si="3"/>
        <v>-2.6576140460286801</v>
      </c>
      <c r="N23" s="78">
        <f t="shared" si="4"/>
        <v>6.552126981765577E-2</v>
      </c>
      <c r="O23" s="78">
        <f t="shared" si="5"/>
        <v>7.1745797002460053E-5</v>
      </c>
      <c r="P23" s="83"/>
      <c r="Q23" s="103">
        <v>21</v>
      </c>
      <c r="R23" s="34">
        <v>1.8548000927399999E-2</v>
      </c>
      <c r="S23" s="103">
        <v>21</v>
      </c>
      <c r="T23" s="34">
        <v>1.4043959117799999E-3</v>
      </c>
      <c r="U23" s="103">
        <v>1.0950001000000001E-3</v>
      </c>
      <c r="V23" s="103">
        <v>0</v>
      </c>
    </row>
    <row r="24" spans="1:22" ht="15.75">
      <c r="A24" s="10"/>
      <c r="B24" s="11"/>
      <c r="C24" s="11"/>
      <c r="D24" s="15"/>
      <c r="E24" s="15"/>
      <c r="F24" s="11"/>
      <c r="G24" s="82">
        <v>22</v>
      </c>
      <c r="H24" s="83">
        <f>Inputs!O23+Inputs!P23</f>
        <v>0.2</v>
      </c>
      <c r="I24" s="78">
        <f t="shared" si="0"/>
        <v>0.18548000000000001</v>
      </c>
      <c r="K24" s="115">
        <f t="shared" si="1"/>
        <v>5.5000006000000001E-4</v>
      </c>
      <c r="L24" s="115">
        <f t="shared" si="2"/>
        <v>1.6500001800000001E-3</v>
      </c>
      <c r="M24" s="78">
        <f t="shared" si="3"/>
        <v>-2.6574577400172084</v>
      </c>
      <c r="N24" s="78">
        <f t="shared" si="4"/>
        <v>6.5530840808510626E-2</v>
      </c>
      <c r="O24" s="78">
        <f t="shared" si="5"/>
        <v>3.6041966376531297E-5</v>
      </c>
      <c r="P24" s="83"/>
      <c r="Q24" s="103">
        <v>22</v>
      </c>
      <c r="R24" s="34">
        <v>0.18548000000000001</v>
      </c>
      <c r="S24" s="103">
        <v>22</v>
      </c>
      <c r="T24" s="34">
        <v>7.0534123121200002E-4</v>
      </c>
      <c r="U24" s="71">
        <v>5.5000006000000001E-4</v>
      </c>
      <c r="V24" s="103">
        <v>0</v>
      </c>
    </row>
    <row r="25" spans="1:22" ht="15.75">
      <c r="A25" s="10"/>
      <c r="B25" s="11"/>
      <c r="C25" s="11"/>
      <c r="D25" s="15"/>
      <c r="E25" s="15"/>
      <c r="F25" s="11"/>
      <c r="G25" s="82">
        <v>23</v>
      </c>
      <c r="H25" s="83">
        <f>Inputs!O24+Inputs!P24</f>
        <v>0.17</v>
      </c>
      <c r="I25" s="78">
        <f t="shared" si="0"/>
        <v>0.15765800000000002</v>
      </c>
      <c r="K25" s="115">
        <f t="shared" si="1"/>
        <v>0.33415001999999999</v>
      </c>
      <c r="L25" s="115">
        <f t="shared" si="2"/>
        <v>1.0024500599999999</v>
      </c>
      <c r="M25" s="78">
        <f t="shared" si="3"/>
        <v>-2.7531342257360003</v>
      </c>
      <c r="N25" s="78">
        <f t="shared" si="4"/>
        <v>5.9909884741283656E-2</v>
      </c>
      <c r="O25" s="78">
        <f t="shared" si="5"/>
        <v>2.0018889184497627E-2</v>
      </c>
      <c r="P25" s="83"/>
      <c r="Q25" s="103">
        <v>23</v>
      </c>
      <c r="R25" s="34">
        <v>0.15765799999999999</v>
      </c>
      <c r="S25" s="103">
        <v>23</v>
      </c>
      <c r="T25" s="34">
        <v>0.45214601266900001</v>
      </c>
      <c r="U25" s="103">
        <v>0.33415001999999999</v>
      </c>
      <c r="V25" s="103">
        <v>0</v>
      </c>
    </row>
    <row r="26" spans="1:22">
      <c r="G26" s="82">
        <v>24</v>
      </c>
      <c r="H26" s="83">
        <f>Inputs!O25+Inputs!P25</f>
        <v>0.5</v>
      </c>
      <c r="I26" s="78">
        <f t="shared" si="0"/>
        <v>0.4637</v>
      </c>
      <c r="K26" s="115">
        <f t="shared" si="1"/>
        <v>0</v>
      </c>
      <c r="L26" s="115">
        <f t="shared" si="2"/>
        <v>0</v>
      </c>
      <c r="M26" s="78">
        <f t="shared" si="3"/>
        <v>-2.6573000000000002</v>
      </c>
      <c r="N26" s="78">
        <f t="shared" si="4"/>
        <v>6.5540500924934283E-2</v>
      </c>
      <c r="O26" s="78">
        <f t="shared" si="5"/>
        <v>0</v>
      </c>
      <c r="P26" s="83"/>
      <c r="Q26" s="103">
        <v>24</v>
      </c>
      <c r="R26" s="34">
        <v>0.4637</v>
      </c>
      <c r="S26" s="103">
        <v>24</v>
      </c>
      <c r="T26" s="34">
        <v>0</v>
      </c>
      <c r="U26" s="103">
        <v>0</v>
      </c>
      <c r="V26" s="103">
        <v>0</v>
      </c>
    </row>
    <row r="27" spans="1:22">
      <c r="A27" s="37"/>
      <c r="G27" s="82">
        <v>25</v>
      </c>
      <c r="H27" s="83">
        <f>Inputs!O26+Inputs!P26</f>
        <v>5.0000004000000001E-2</v>
      </c>
      <c r="I27" s="78">
        <f t="shared" si="0"/>
        <v>4.6370003709600004E-2</v>
      </c>
      <c r="K27" s="115">
        <f t="shared" si="1"/>
        <v>0.23364499999999999</v>
      </c>
      <c r="L27" s="115">
        <f t="shared" si="2"/>
        <v>0.70093499999999997</v>
      </c>
      <c r="M27" s="78">
        <f t="shared" si="3"/>
        <v>-2.7243093860000003</v>
      </c>
      <c r="N27" s="78">
        <f t="shared" si="4"/>
        <v>6.1554063045562275E-2</v>
      </c>
      <c r="O27" s="78">
        <f t="shared" si="5"/>
        <v>1.4381799060280398E-2</v>
      </c>
      <c r="P27" s="83"/>
      <c r="Q27" s="103">
        <v>25</v>
      </c>
      <c r="R27" s="34">
        <v>4.6370003709599997E-2</v>
      </c>
      <c r="S27" s="103">
        <v>25</v>
      </c>
      <c r="T27" s="34">
        <v>0.31115511819399999</v>
      </c>
      <c r="U27" s="103">
        <v>0.23364499999999999</v>
      </c>
      <c r="V27" s="103">
        <v>0</v>
      </c>
    </row>
    <row r="28" spans="1:22">
      <c r="A28" s="37"/>
      <c r="G28" s="82">
        <v>26</v>
      </c>
      <c r="H28" s="83">
        <f>Inputs!O27+Inputs!P27</f>
        <v>8.0000001000000001E-2</v>
      </c>
      <c r="I28" s="78">
        <f t="shared" si="0"/>
        <v>7.4192000927399998E-2</v>
      </c>
      <c r="K28" s="115">
        <f t="shared" si="1"/>
        <v>1.701325</v>
      </c>
      <c r="L28" s="115">
        <f t="shared" si="2"/>
        <v>5.1039750000000002</v>
      </c>
      <c r="M28" s="78">
        <f t="shared" si="3"/>
        <v>-3.1452400100000002</v>
      </c>
      <c r="N28" s="78">
        <f t="shared" si="4"/>
        <v>4.1279245303914851E-2</v>
      </c>
      <c r="O28" s="78">
        <f t="shared" si="5"/>
        <v>7.0229412016682938E-2</v>
      </c>
      <c r="P28" s="83"/>
      <c r="Q28" s="103">
        <v>26</v>
      </c>
      <c r="R28" s="34">
        <v>7.4192000927399998E-2</v>
      </c>
      <c r="S28" s="103">
        <v>26</v>
      </c>
      <c r="T28" s="34">
        <v>2.80082973255</v>
      </c>
      <c r="U28" s="103">
        <v>1.6575800000000001</v>
      </c>
      <c r="V28" s="103">
        <v>4.3744999999999999E-2</v>
      </c>
    </row>
    <row r="29" spans="1:22">
      <c r="A29" s="38"/>
      <c r="G29" s="82">
        <v>27</v>
      </c>
      <c r="H29" s="83">
        <f>Inputs!O28+Inputs!P28</f>
        <v>0.5</v>
      </c>
      <c r="I29" s="78">
        <f t="shared" si="0"/>
        <v>0.4637</v>
      </c>
      <c r="K29" s="115">
        <f t="shared" si="1"/>
        <v>0.17363001</v>
      </c>
      <c r="L29" s="115">
        <f t="shared" si="2"/>
        <v>0.52089003</v>
      </c>
      <c r="M29" s="78">
        <f t="shared" si="3"/>
        <v>-2.7070970868680004</v>
      </c>
      <c r="N29" s="78">
        <f t="shared" si="4"/>
        <v>6.2555869829950705E-2</v>
      </c>
      <c r="O29" s="78">
        <f t="shared" si="5"/>
        <v>1.0861576304133039E-2</v>
      </c>
      <c r="P29" s="83"/>
      <c r="Q29" s="103">
        <v>27</v>
      </c>
      <c r="R29" s="34">
        <v>0.4637</v>
      </c>
      <c r="S29" s="103">
        <v>27</v>
      </c>
      <c r="T29" s="34">
        <v>0.229019531778</v>
      </c>
      <c r="U29" s="103">
        <v>0.17363001</v>
      </c>
      <c r="V29" s="103">
        <v>0</v>
      </c>
    </row>
    <row r="30" spans="1:22">
      <c r="A30" s="39"/>
      <c r="G30" s="82">
        <v>28</v>
      </c>
      <c r="H30" s="83">
        <f>Inputs!O29+Inputs!P29</f>
        <v>0.8</v>
      </c>
      <c r="I30" s="78">
        <f t="shared" si="0"/>
        <v>0.74192000000000002</v>
      </c>
      <c r="K30" s="115">
        <f t="shared" si="1"/>
        <v>8.0270010000000003E-2</v>
      </c>
      <c r="L30" s="115">
        <f t="shared" si="2"/>
        <v>0.24081003000000001</v>
      </c>
      <c r="M30" s="78">
        <f t="shared" si="3"/>
        <v>-2.6803214388680003</v>
      </c>
      <c r="N30" s="78">
        <f t="shared" si="4"/>
        <v>6.4144577709981498E-2</v>
      </c>
      <c r="O30" s="78">
        <f t="shared" si="5"/>
        <v>5.1488858942259925E-3</v>
      </c>
      <c r="P30" s="83"/>
      <c r="Q30" s="103">
        <v>28</v>
      </c>
      <c r="R30" s="34">
        <v>0.74192000000000002</v>
      </c>
      <c r="S30" s="103">
        <v>28</v>
      </c>
      <c r="T30" s="34">
        <v>0.10429102299699999</v>
      </c>
      <c r="U30" s="103">
        <v>8.0270010000000003E-2</v>
      </c>
      <c r="V30" s="103">
        <v>0</v>
      </c>
    </row>
    <row r="31" spans="1:22">
      <c r="A31" s="39"/>
      <c r="G31" s="82">
        <v>29</v>
      </c>
      <c r="H31" s="83">
        <f>Inputs!O30+Inputs!P30</f>
        <v>0.2</v>
      </c>
      <c r="I31" s="78">
        <f t="shared" si="0"/>
        <v>0.18548000000000001</v>
      </c>
      <c r="K31" s="115">
        <f t="shared" si="1"/>
        <v>1.701325</v>
      </c>
      <c r="L31" s="115">
        <f t="shared" si="2"/>
        <v>5.1039750000000002</v>
      </c>
      <c r="M31" s="78">
        <f t="shared" si="3"/>
        <v>-3.1452400100000002</v>
      </c>
      <c r="N31" s="78">
        <f t="shared" si="4"/>
        <v>4.1279245303914851E-2</v>
      </c>
      <c r="O31" s="78">
        <f t="shared" si="5"/>
        <v>7.0229412016682938E-2</v>
      </c>
      <c r="P31" s="83"/>
      <c r="Q31" s="103">
        <v>29</v>
      </c>
      <c r="R31" s="34">
        <v>0.18548000000000001</v>
      </c>
      <c r="S31" s="103">
        <v>29</v>
      </c>
      <c r="T31" s="34">
        <v>2.80082973255</v>
      </c>
      <c r="U31" s="103">
        <v>1.6575800000000001</v>
      </c>
      <c r="V31" s="103">
        <v>4.3744999999999999E-2</v>
      </c>
    </row>
    <row r="32" spans="1:22">
      <c r="A32" s="39"/>
      <c r="G32" s="82">
        <v>30</v>
      </c>
      <c r="H32" s="83">
        <f>Inputs!O31+Inputs!P31</f>
        <v>0.1</v>
      </c>
      <c r="I32" s="78">
        <f t="shared" si="0"/>
        <v>9.2740000000000003E-2</v>
      </c>
      <c r="K32" s="115">
        <f t="shared" si="1"/>
        <v>2.0345200999999999</v>
      </c>
      <c r="L32" s="115">
        <f t="shared" si="2"/>
        <v>6.1035602999999998</v>
      </c>
      <c r="M32" s="78">
        <f t="shared" si="3"/>
        <v>-3.2408003646800001</v>
      </c>
      <c r="N32" s="78">
        <f t="shared" si="4"/>
        <v>3.7658874010018988E-2</v>
      </c>
      <c r="O32" s="78">
        <f t="shared" si="5"/>
        <v>7.6617736116751226E-2</v>
      </c>
      <c r="P32" s="83"/>
      <c r="Q32" s="103">
        <v>30</v>
      </c>
      <c r="R32" s="34">
        <v>9.2740000000000003E-2</v>
      </c>
      <c r="S32" s="103">
        <v>30</v>
      </c>
      <c r="T32" s="34">
        <v>3.4930063815699999</v>
      </c>
      <c r="U32" s="103">
        <v>2.0345200999999999</v>
      </c>
      <c r="V32" s="103">
        <v>0</v>
      </c>
    </row>
    <row r="33" spans="7:22">
      <c r="G33" s="82">
        <v>32</v>
      </c>
      <c r="H33" s="83">
        <f>Inputs!O32+Inputs!P32</f>
        <v>0</v>
      </c>
      <c r="I33" s="78">
        <f t="shared" si="0"/>
        <v>0</v>
      </c>
      <c r="K33" s="115">
        <f t="shared" si="1"/>
        <v>1.2104999999999999E-2</v>
      </c>
      <c r="L33" s="115">
        <f t="shared" si="2"/>
        <v>3.6315E-2</v>
      </c>
      <c r="M33" s="78">
        <f t="shared" si="3"/>
        <v>-2.660771714</v>
      </c>
      <c r="N33" s="78">
        <f t="shared" si="4"/>
        <v>6.5328196432753213E-2</v>
      </c>
      <c r="O33" s="78">
        <f t="shared" si="5"/>
        <v>7.9079781781847764E-4</v>
      </c>
      <c r="P33" s="83"/>
      <c r="Q33" s="103">
        <v>32</v>
      </c>
      <c r="R33" s="34">
        <v>0</v>
      </c>
      <c r="S33" s="103">
        <v>32</v>
      </c>
      <c r="T33" s="34">
        <v>1.55533784491E-2</v>
      </c>
      <c r="U33" s="103">
        <v>1.2104999999999999E-2</v>
      </c>
      <c r="V33" s="103">
        <v>0</v>
      </c>
    </row>
    <row r="34" spans="7:22">
      <c r="G34" s="82">
        <v>33</v>
      </c>
      <c r="H34" s="83">
        <f>Inputs!O33+Inputs!P33</f>
        <v>0.23</v>
      </c>
      <c r="I34" s="78">
        <f t="shared" si="0"/>
        <v>0.21330200000000002</v>
      </c>
      <c r="K34" s="115">
        <f t="shared" si="1"/>
        <v>0.29910004000000001</v>
      </c>
      <c r="L34" s="115">
        <f t="shared" si="2"/>
        <v>0.89730012000000003</v>
      </c>
      <c r="M34" s="78">
        <f t="shared" si="3"/>
        <v>-2.7430818914720003</v>
      </c>
      <c r="N34" s="78">
        <f t="shared" si="4"/>
        <v>6.0478550096480732E-2</v>
      </c>
      <c r="O34" s="78">
        <f t="shared" si="5"/>
        <v>1.8089136752999391E-2</v>
      </c>
      <c r="P34" s="83"/>
      <c r="Q34" s="103">
        <v>33</v>
      </c>
      <c r="R34" s="34">
        <v>0.21330199999999999</v>
      </c>
      <c r="S34" s="103">
        <v>33</v>
      </c>
      <c r="T34" s="34">
        <v>0.40248683336000002</v>
      </c>
      <c r="U34" s="103">
        <v>0.29910004000000001</v>
      </c>
      <c r="V34" s="103">
        <v>0</v>
      </c>
    </row>
    <row r="35" spans="7:22">
      <c r="G35" s="82">
        <v>34</v>
      </c>
      <c r="H35" s="83">
        <f>Inputs!O34+Inputs!P34</f>
        <v>0.2</v>
      </c>
      <c r="I35" s="78">
        <f t="shared" si="0"/>
        <v>0.18548000000000001</v>
      </c>
      <c r="K35" s="115">
        <f t="shared" si="1"/>
        <v>0.87931999999999999</v>
      </c>
      <c r="L35" s="115">
        <f t="shared" si="2"/>
        <v>2.6379600000000001</v>
      </c>
      <c r="M35" s="78">
        <f t="shared" si="3"/>
        <v>-2.9094889760000004</v>
      </c>
      <c r="N35" s="78">
        <f t="shared" si="4"/>
        <v>5.1686477562422443E-2</v>
      </c>
      <c r="O35" s="78">
        <f t="shared" si="5"/>
        <v>4.5448953450189303E-2</v>
      </c>
      <c r="P35" s="83"/>
      <c r="Q35" s="103">
        <v>34</v>
      </c>
      <c r="R35" s="34">
        <v>0.18548000000000001</v>
      </c>
      <c r="S35" s="103">
        <v>34</v>
      </c>
      <c r="T35" s="34">
        <v>1.2925307268599999</v>
      </c>
      <c r="U35" s="103">
        <v>0.87931999999999999</v>
      </c>
      <c r="V35" s="103">
        <v>0</v>
      </c>
    </row>
    <row r="36" spans="7:22">
      <c r="G36" s="82">
        <v>36</v>
      </c>
      <c r="H36" s="83">
        <f>Inputs!O35+Inputs!P35</f>
        <v>0.4</v>
      </c>
      <c r="I36" s="78">
        <f t="shared" si="0"/>
        <v>0.37096000000000001</v>
      </c>
      <c r="K36" s="115">
        <f t="shared" si="1"/>
        <v>1.5810051000000001</v>
      </c>
      <c r="L36" s="115">
        <f t="shared" si="2"/>
        <v>4.7430152999999997</v>
      </c>
      <c r="M36" s="78">
        <f t="shared" si="3"/>
        <v>-3.11073226268</v>
      </c>
      <c r="N36" s="78">
        <f t="shared" si="4"/>
        <v>4.2666723997174229E-2</v>
      </c>
      <c r="O36" s="78">
        <f t="shared" si="5"/>
        <v>6.7456308239824847E-2</v>
      </c>
      <c r="P36" s="83"/>
      <c r="Q36" s="103">
        <v>36</v>
      </c>
      <c r="R36" s="34">
        <v>0.37096000000000001</v>
      </c>
      <c r="S36" s="103">
        <v>36</v>
      </c>
      <c r="T36" s="34">
        <v>2.5621585265000002</v>
      </c>
      <c r="U36" s="103">
        <v>1.5810051000000001</v>
      </c>
      <c r="V36" s="103">
        <v>0</v>
      </c>
    </row>
    <row r="37" spans="7:22">
      <c r="G37" s="82">
        <v>37</v>
      </c>
      <c r="H37" s="83">
        <f>Inputs!O36+Inputs!P36</f>
        <v>0.31000000099999997</v>
      </c>
      <c r="I37" s="78">
        <f t="shared" si="0"/>
        <v>0.28749400092739996</v>
      </c>
      <c r="K37" s="115">
        <f t="shared" si="1"/>
        <v>1.5183000099999999</v>
      </c>
      <c r="L37" s="115">
        <f t="shared" si="2"/>
        <v>4.5549000299999998</v>
      </c>
      <c r="M37" s="78">
        <f t="shared" si="3"/>
        <v>-3.0927484428680003</v>
      </c>
      <c r="N37" s="78">
        <f t="shared" si="4"/>
        <v>4.3407367575933921E-2</v>
      </c>
      <c r="O37" s="78">
        <f t="shared" si="5"/>
        <v>6.5905406624614138E-2</v>
      </c>
      <c r="P37" s="83"/>
      <c r="Q37" s="103">
        <v>37</v>
      </c>
      <c r="R37" s="34">
        <v>0.287494000927</v>
      </c>
      <c r="S37" s="103">
        <v>37</v>
      </c>
      <c r="T37" s="34">
        <v>2.4401789418700002</v>
      </c>
      <c r="U37" s="103">
        <v>0.21630000999999999</v>
      </c>
      <c r="V37" s="103">
        <v>1.302</v>
      </c>
    </row>
    <row r="38" spans="7:22">
      <c r="G38" s="82">
        <v>38</v>
      </c>
      <c r="H38" s="83">
        <f>Inputs!O37+Inputs!P37</f>
        <v>0.2</v>
      </c>
      <c r="I38" s="78">
        <f t="shared" si="0"/>
        <v>0.18548000000000001</v>
      </c>
      <c r="K38" s="115">
        <f t="shared" si="1"/>
        <v>0.63345000000000007</v>
      </c>
      <c r="L38" s="115">
        <f t="shared" si="2"/>
        <v>1.9003500000000002</v>
      </c>
      <c r="M38" s="78">
        <f t="shared" si="3"/>
        <v>-2.8389734600000001</v>
      </c>
      <c r="N38" s="78">
        <f t="shared" si="4"/>
        <v>5.5254099825564049E-2</v>
      </c>
      <c r="O38" s="78">
        <f t="shared" si="5"/>
        <v>3.500070953450355E-2</v>
      </c>
      <c r="P38" s="83"/>
      <c r="Q38" s="103">
        <v>38</v>
      </c>
      <c r="R38" s="34">
        <v>0.18548000000000001</v>
      </c>
      <c r="S38" s="103">
        <v>38</v>
      </c>
      <c r="T38" s="34">
        <v>0.897671248847</v>
      </c>
      <c r="U38" s="103">
        <v>0.62250000000000005</v>
      </c>
      <c r="V38" s="103">
        <v>1.095E-2</v>
      </c>
    </row>
    <row r="39" spans="7:22">
      <c r="G39" s="82">
        <v>39</v>
      </c>
      <c r="H39" s="83">
        <f>Inputs!O38+Inputs!P38</f>
        <v>0.1</v>
      </c>
      <c r="I39" s="78">
        <f t="shared" si="0"/>
        <v>9.2740000000000003E-2</v>
      </c>
      <c r="K39" s="115">
        <f t="shared" si="1"/>
        <v>0.13389499999999999</v>
      </c>
      <c r="L39" s="115">
        <f t="shared" si="2"/>
        <v>0.40168499999999996</v>
      </c>
      <c r="M39" s="78">
        <f t="shared" si="3"/>
        <v>-2.6957010860000001</v>
      </c>
      <c r="N39" s="78">
        <f t="shared" si="4"/>
        <v>6.3227502221456927E-2</v>
      </c>
      <c r="O39" s="78">
        <f t="shared" si="5"/>
        <v>8.4658464099419736E-3</v>
      </c>
      <c r="P39" s="83"/>
      <c r="Q39" s="103">
        <v>39</v>
      </c>
      <c r="R39" s="34">
        <v>9.2740000000000003E-2</v>
      </c>
      <c r="S39" s="103">
        <v>39</v>
      </c>
      <c r="T39" s="34">
        <v>0.175481746887</v>
      </c>
      <c r="U39" s="103">
        <v>0.13389499999999999</v>
      </c>
      <c r="V39" s="103">
        <v>0</v>
      </c>
    </row>
    <row r="40" spans="7:22">
      <c r="G40" s="82">
        <v>40</v>
      </c>
      <c r="H40" s="83">
        <f>Inputs!O39+Inputs!P39</f>
        <v>8.0000005999999999E-2</v>
      </c>
      <c r="I40" s="78">
        <f t="shared" si="0"/>
        <v>7.4192005564400004E-2</v>
      </c>
      <c r="K40" s="115">
        <f t="shared" si="1"/>
        <v>0.64800000000000002</v>
      </c>
      <c r="L40" s="115">
        <f t="shared" si="2"/>
        <v>1.944</v>
      </c>
      <c r="M40" s="78">
        <f t="shared" si="3"/>
        <v>-2.8431464000000002</v>
      </c>
      <c r="N40" s="78">
        <f t="shared" si="4"/>
        <v>5.5036671672915136E-2</v>
      </c>
      <c r="O40" s="78">
        <f t="shared" si="5"/>
        <v>3.5663763244049011E-2</v>
      </c>
      <c r="P40" s="83"/>
      <c r="Q40" s="103">
        <v>40</v>
      </c>
      <c r="R40" s="34">
        <v>7.4192005564400004E-2</v>
      </c>
      <c r="S40" s="103">
        <v>40</v>
      </c>
      <c r="T40" s="34">
        <v>0.92031235314000004</v>
      </c>
      <c r="U40" s="103">
        <v>0.64800000000000002</v>
      </c>
      <c r="V40" s="103">
        <v>0</v>
      </c>
    </row>
    <row r="41" spans="7:22">
      <c r="G41" s="82">
        <v>41</v>
      </c>
      <c r="H41" s="83">
        <f>Inputs!O40+Inputs!P40</f>
        <v>0.65</v>
      </c>
      <c r="I41" s="78">
        <f t="shared" si="0"/>
        <v>0.60281000000000007</v>
      </c>
      <c r="K41" s="115">
        <f t="shared" si="1"/>
        <v>0</v>
      </c>
      <c r="L41" s="115">
        <f t="shared" si="2"/>
        <v>0</v>
      </c>
      <c r="M41" s="78">
        <f t="shared" si="3"/>
        <v>-2.6573000000000002</v>
      </c>
      <c r="N41" s="78">
        <f t="shared" si="4"/>
        <v>6.5540500924934283E-2</v>
      </c>
      <c r="O41" s="78">
        <f t="shared" si="5"/>
        <v>0</v>
      </c>
      <c r="P41" s="83"/>
      <c r="Q41" s="103">
        <v>41</v>
      </c>
      <c r="R41" s="34">
        <v>0.60280999999999996</v>
      </c>
      <c r="S41" s="103">
        <v>41</v>
      </c>
      <c r="T41" s="34">
        <v>0</v>
      </c>
      <c r="U41" s="103">
        <v>0</v>
      </c>
      <c r="V41" s="103">
        <v>0</v>
      </c>
    </row>
    <row r="42" spans="7:22">
      <c r="G42" s="82">
        <v>42</v>
      </c>
      <c r="H42" s="83">
        <f>Inputs!O41+Inputs!P41</f>
        <v>0.4</v>
      </c>
      <c r="I42" s="78">
        <f t="shared" si="0"/>
        <v>0.37096000000000001</v>
      </c>
      <c r="K42" s="115">
        <f t="shared" si="1"/>
        <v>1.1975E-2</v>
      </c>
      <c r="L42" s="115">
        <f t="shared" si="2"/>
        <v>3.5924999999999999E-2</v>
      </c>
      <c r="M42" s="78">
        <f t="shared" si="3"/>
        <v>-2.6607344300000002</v>
      </c>
      <c r="N42" s="78">
        <f t="shared" si="4"/>
        <v>6.53304730464664E-2</v>
      </c>
      <c r="O42" s="78">
        <f t="shared" si="5"/>
        <v>7.8233241473143512E-4</v>
      </c>
      <c r="P42" s="83"/>
      <c r="Q42" s="103">
        <v>42</v>
      </c>
      <c r="R42" s="34">
        <v>0.37096000000000001</v>
      </c>
      <c r="S42" s="103">
        <v>42</v>
      </c>
      <c r="T42" s="34">
        <v>1.5386017089699999E-2</v>
      </c>
      <c r="U42" s="103">
        <v>6.4999999999999997E-3</v>
      </c>
      <c r="V42" s="103">
        <v>5.4749999999999998E-3</v>
      </c>
    </row>
    <row r="43" spans="7:22">
      <c r="G43" s="82">
        <v>43</v>
      </c>
      <c r="H43" s="83">
        <f>Inputs!O42+Inputs!P42</f>
        <v>0.5</v>
      </c>
      <c r="I43" s="78">
        <f t="shared" si="0"/>
        <v>0.4637</v>
      </c>
      <c r="K43" s="115">
        <f t="shared" si="1"/>
        <v>0.35560000000000003</v>
      </c>
      <c r="L43" s="115">
        <f t="shared" si="2"/>
        <v>1.0668000000000002</v>
      </c>
      <c r="M43" s="78">
        <f t="shared" si="3"/>
        <v>-2.7592860800000003</v>
      </c>
      <c r="N43" s="78">
        <f t="shared" si="4"/>
        <v>5.9564344656280091E-2</v>
      </c>
      <c r="O43" s="78">
        <f t="shared" si="5"/>
        <v>2.1181080959773203E-2</v>
      </c>
      <c r="P43" s="83"/>
      <c r="Q43" s="103">
        <v>43</v>
      </c>
      <c r="R43" s="34">
        <v>0.4637</v>
      </c>
      <c r="S43" s="103">
        <v>43</v>
      </c>
      <c r="T43" s="34">
        <v>0.48279592280700001</v>
      </c>
      <c r="U43" s="103">
        <v>0.35560000000000003</v>
      </c>
      <c r="V43" s="103">
        <v>0</v>
      </c>
    </row>
    <row r="44" spans="7:22">
      <c r="G44" s="82">
        <v>44</v>
      </c>
      <c r="H44" s="83">
        <f>Inputs!O43+Inputs!P43</f>
        <v>0</v>
      </c>
      <c r="I44" s="78">
        <f t="shared" si="0"/>
        <v>0</v>
      </c>
      <c r="K44" s="115">
        <f t="shared" si="1"/>
        <v>4.5241249999999997</v>
      </c>
      <c r="L44" s="115">
        <f t="shared" si="2"/>
        <v>13.572374999999999</v>
      </c>
      <c r="M44" s="78">
        <f t="shared" si="3"/>
        <v>-3.9548190500000002</v>
      </c>
      <c r="N44" s="78">
        <f t="shared" si="4"/>
        <v>1.880185198663405E-2</v>
      </c>
      <c r="O44" s="78">
        <f t="shared" si="5"/>
        <v>8.5061928619030766E-2</v>
      </c>
      <c r="P44" s="83"/>
      <c r="Q44" s="103">
        <v>44</v>
      </c>
      <c r="R44" s="34">
        <v>0</v>
      </c>
      <c r="S44" s="103">
        <v>44</v>
      </c>
      <c r="T44" s="34">
        <v>9.9361113575500006</v>
      </c>
      <c r="U44" s="103">
        <v>4.5241249999999997</v>
      </c>
      <c r="V44" s="103">
        <v>0</v>
      </c>
    </row>
    <row r="45" spans="7:22">
      <c r="G45" s="82">
        <v>45</v>
      </c>
      <c r="H45" s="83">
        <f>Inputs!O44+Inputs!P44</f>
        <v>0.1</v>
      </c>
      <c r="I45" s="78">
        <f t="shared" si="0"/>
        <v>9.2740000000000003E-2</v>
      </c>
      <c r="K45" s="115">
        <f t="shared" si="1"/>
        <v>0.82586503</v>
      </c>
      <c r="L45" s="115">
        <f t="shared" si="2"/>
        <v>2.4775950899999999</v>
      </c>
      <c r="M45" s="78">
        <f t="shared" si="3"/>
        <v>-2.8941580906040003</v>
      </c>
      <c r="N45" s="78">
        <f t="shared" si="4"/>
        <v>5.244310621122613E-2</v>
      </c>
      <c r="O45" s="78">
        <f t="shared" si="5"/>
        <v>4.3310927484427456E-2</v>
      </c>
      <c r="P45" s="83"/>
      <c r="Q45" s="103">
        <v>45</v>
      </c>
      <c r="R45" s="34">
        <v>9.2740000000000003E-2</v>
      </c>
      <c r="S45" s="103">
        <v>45</v>
      </c>
      <c r="T45" s="34">
        <v>1.20446568804</v>
      </c>
      <c r="U45" s="103">
        <v>0.82586503</v>
      </c>
      <c r="V45" s="103">
        <v>0</v>
      </c>
    </row>
    <row r="46" spans="7:22">
      <c r="G46" s="82">
        <v>46</v>
      </c>
      <c r="H46" s="83">
        <f>Inputs!O45+Inputs!P45</f>
        <v>0</v>
      </c>
      <c r="I46" s="78">
        <f t="shared" si="0"/>
        <v>0</v>
      </c>
      <c r="K46" s="115">
        <f t="shared" si="1"/>
        <v>5.2529905999999995</v>
      </c>
      <c r="L46" s="115">
        <f t="shared" si="2"/>
        <v>15.758971799999998</v>
      </c>
      <c r="M46" s="78">
        <f t="shared" si="3"/>
        <v>-4.1638577040799998</v>
      </c>
      <c r="N46" s="78">
        <f t="shared" si="4"/>
        <v>1.5309441565566696E-2</v>
      </c>
      <c r="O46" s="78">
        <f t="shared" si="5"/>
        <v>8.0420352635171125E-2</v>
      </c>
      <c r="P46" s="83"/>
      <c r="Q46" s="103">
        <v>46</v>
      </c>
      <c r="R46" s="34">
        <v>0</v>
      </c>
      <c r="S46" s="103">
        <v>46</v>
      </c>
      <c r="T46" s="34">
        <v>12.1509777983</v>
      </c>
      <c r="U46" s="103">
        <v>5.1784905999999999</v>
      </c>
      <c r="V46" s="103">
        <v>7.4499999999999997E-2</v>
      </c>
    </row>
    <row r="47" spans="7:22">
      <c r="G47" s="82">
        <v>47</v>
      </c>
      <c r="H47" s="83">
        <f>Inputs!O46+Inputs!P46</f>
        <v>0.5</v>
      </c>
      <c r="I47" s="78">
        <f t="shared" si="0"/>
        <v>0.4637</v>
      </c>
      <c r="K47" s="115">
        <f t="shared" si="1"/>
        <v>1.4243300000000001</v>
      </c>
      <c r="L47" s="115">
        <f t="shared" si="2"/>
        <v>4.2729900000000001</v>
      </c>
      <c r="M47" s="78">
        <f t="shared" si="3"/>
        <v>-3.0657978440000004</v>
      </c>
      <c r="N47" s="78">
        <f t="shared" si="4"/>
        <v>4.4540314664743522E-2</v>
      </c>
      <c r="O47" s="78">
        <f t="shared" si="5"/>
        <v>6.3440106386434145E-2</v>
      </c>
      <c r="P47" s="83"/>
      <c r="Q47" s="103">
        <v>47</v>
      </c>
      <c r="R47" s="34">
        <v>0.4637</v>
      </c>
      <c r="S47" s="103">
        <v>47</v>
      </c>
      <c r="T47" s="34">
        <v>2.2604835805499999</v>
      </c>
      <c r="U47" s="103">
        <v>1.4243300000000001</v>
      </c>
      <c r="V47" s="103">
        <v>0</v>
      </c>
    </row>
    <row r="48" spans="7:22">
      <c r="G48" s="82">
        <v>48</v>
      </c>
      <c r="H48" s="83">
        <f>Inputs!O47+Inputs!P47</f>
        <v>0.1</v>
      </c>
      <c r="I48" s="78">
        <f t="shared" si="0"/>
        <v>9.2740000000000003E-2</v>
      </c>
      <c r="K48" s="115">
        <f t="shared" si="1"/>
        <v>2.8695900999999999</v>
      </c>
      <c r="L48" s="115">
        <f t="shared" si="2"/>
        <v>8.6087702999999998</v>
      </c>
      <c r="M48" s="78">
        <f t="shared" si="3"/>
        <v>-3.4802984406800004</v>
      </c>
      <c r="N48" s="78">
        <f t="shared" si="4"/>
        <v>2.9878028187769756E-2</v>
      </c>
      <c r="O48" s="78">
        <f t="shared" si="5"/>
        <v>8.5737693895145031E-2</v>
      </c>
      <c r="P48" s="83"/>
      <c r="Q48" s="103">
        <v>48</v>
      </c>
      <c r="R48" s="34">
        <v>9.2740000000000003E-2</v>
      </c>
      <c r="S48" s="103">
        <v>48</v>
      </c>
      <c r="T48" s="34">
        <v>5.42047776219</v>
      </c>
      <c r="U48" s="103">
        <v>1.93066</v>
      </c>
      <c r="V48" s="103">
        <v>0.93893009999999999</v>
      </c>
    </row>
    <row r="49" spans="7:22">
      <c r="G49" s="82">
        <v>49</v>
      </c>
      <c r="H49" s="83">
        <f>Inputs!O48+Inputs!P48</f>
        <v>0.1</v>
      </c>
      <c r="I49" s="78">
        <f t="shared" si="0"/>
        <v>9.2740000000000003E-2</v>
      </c>
      <c r="K49" s="115">
        <f t="shared" si="1"/>
        <v>0.41519502000000003</v>
      </c>
      <c r="L49" s="115">
        <f t="shared" si="2"/>
        <v>1.24558506</v>
      </c>
      <c r="M49" s="78">
        <f t="shared" si="3"/>
        <v>-2.7763779317360004</v>
      </c>
      <c r="N49" s="78">
        <f t="shared" si="4"/>
        <v>5.8614096548675394E-2</v>
      </c>
      <c r="O49" s="78">
        <f t="shared" si="5"/>
        <v>2.4336280988809213E-2</v>
      </c>
      <c r="P49" s="83"/>
      <c r="Q49" s="103">
        <v>49</v>
      </c>
      <c r="R49" s="34">
        <v>9.2740000000000003E-2</v>
      </c>
      <c r="S49" s="103">
        <v>49</v>
      </c>
      <c r="T49" s="34">
        <v>0.56898629965400005</v>
      </c>
      <c r="U49" s="103">
        <v>0.41519502000000003</v>
      </c>
      <c r="V49" s="103">
        <v>0</v>
      </c>
    </row>
    <row r="50" spans="7:22">
      <c r="G50" s="82">
        <v>51</v>
      </c>
      <c r="H50" s="83">
        <f>Inputs!O49+Inputs!P49</f>
        <v>0</v>
      </c>
      <c r="I50" s="78">
        <f t="shared" si="0"/>
        <v>0</v>
      </c>
      <c r="K50" s="115">
        <f t="shared" si="1"/>
        <v>3.4826701</v>
      </c>
      <c r="L50" s="115">
        <f t="shared" si="2"/>
        <v>10.4480103</v>
      </c>
      <c r="M50" s="78">
        <f t="shared" si="3"/>
        <v>-3.65612978468</v>
      </c>
      <c r="N50" s="78">
        <f t="shared" si="4"/>
        <v>2.5181792538151046E-2</v>
      </c>
      <c r="O50" s="78">
        <f t="shared" si="5"/>
        <v>8.7699875937021762E-2</v>
      </c>
      <c r="P50" s="83"/>
      <c r="Q50" s="103">
        <v>51</v>
      </c>
      <c r="R50" s="34">
        <v>0</v>
      </c>
      <c r="S50" s="103">
        <v>51</v>
      </c>
      <c r="T50" s="34">
        <v>6.9963420532100002</v>
      </c>
      <c r="U50" s="103">
        <v>1.2148601000000001</v>
      </c>
      <c r="V50" s="103">
        <v>2.2678099999999999</v>
      </c>
    </row>
    <row r="51" spans="7:22">
      <c r="G51" s="82">
        <v>52</v>
      </c>
      <c r="H51" s="83">
        <f>Inputs!O50+Inputs!P50</f>
        <v>0.21000000100000002</v>
      </c>
      <c r="I51" s="78">
        <f t="shared" si="0"/>
        <v>0.19475400092740003</v>
      </c>
      <c r="K51" s="115">
        <f t="shared" si="1"/>
        <v>0.215590007</v>
      </c>
      <c r="L51" s="115">
        <f t="shared" si="2"/>
        <v>0.64677002100000003</v>
      </c>
      <c r="M51" s="78">
        <f t="shared" si="3"/>
        <v>-2.7191312140076001</v>
      </c>
      <c r="N51" s="78">
        <f t="shared" si="4"/>
        <v>6.1853860956962076E-2</v>
      </c>
      <c r="O51" s="78">
        <f t="shared" si="5"/>
        <v>1.333507431668848E-2</v>
      </c>
      <c r="P51" s="83"/>
      <c r="Q51" s="103">
        <v>52</v>
      </c>
      <c r="R51" s="34">
        <v>0.19475400092699999</v>
      </c>
      <c r="S51" s="103">
        <v>52</v>
      </c>
      <c r="T51" s="34">
        <v>0.28628401087799998</v>
      </c>
      <c r="U51" s="103">
        <v>0.159915</v>
      </c>
      <c r="V51" s="103">
        <v>5.5675006999999999E-2</v>
      </c>
    </row>
    <row r="52" spans="7:22">
      <c r="G52" s="82">
        <v>53</v>
      </c>
      <c r="H52" s="83">
        <f>Inputs!O51+Inputs!P51</f>
        <v>6.0000001000000004E-2</v>
      </c>
      <c r="I52" s="78">
        <f t="shared" si="0"/>
        <v>5.5644000927400003E-2</v>
      </c>
      <c r="K52" s="115">
        <f t="shared" si="1"/>
        <v>0</v>
      </c>
      <c r="L52" s="115">
        <f t="shared" si="2"/>
        <v>0</v>
      </c>
      <c r="M52" s="78">
        <f t="shared" si="3"/>
        <v>-2.6573000000000002</v>
      </c>
      <c r="N52" s="78">
        <f t="shared" si="4"/>
        <v>6.5540500924934283E-2</v>
      </c>
      <c r="O52" s="78">
        <f t="shared" si="5"/>
        <v>0</v>
      </c>
      <c r="P52" s="83"/>
      <c r="Q52" s="103">
        <v>53</v>
      </c>
      <c r="R52" s="34">
        <v>5.5644000927400003E-2</v>
      </c>
      <c r="S52" s="103">
        <v>53</v>
      </c>
      <c r="T52" s="34">
        <v>0</v>
      </c>
      <c r="U52" s="103">
        <v>0</v>
      </c>
      <c r="V52" s="103">
        <v>0</v>
      </c>
    </row>
    <row r="53" spans="7:22">
      <c r="G53" s="82">
        <v>54</v>
      </c>
      <c r="H53" s="83">
        <f>Inputs!O52+Inputs!P52</f>
        <v>0.110000001</v>
      </c>
      <c r="I53" s="78">
        <f t="shared" si="0"/>
        <v>0.1020140009274</v>
      </c>
      <c r="K53" s="115">
        <f t="shared" si="1"/>
        <v>9.8045010000000002E-2</v>
      </c>
      <c r="L53" s="115">
        <f t="shared" si="2"/>
        <v>0.29413503000000002</v>
      </c>
      <c r="M53" s="78">
        <f t="shared" si="3"/>
        <v>-2.6854193088680001</v>
      </c>
      <c r="N53" s="78">
        <f t="shared" si="4"/>
        <v>6.3839231435242505E-2</v>
      </c>
      <c r="O53" s="78">
        <f t="shared" si="5"/>
        <v>6.259118084460666E-3</v>
      </c>
      <c r="P53" s="83"/>
      <c r="Q53" s="103">
        <v>54</v>
      </c>
      <c r="R53" s="34">
        <v>0.102014000927</v>
      </c>
      <c r="S53" s="103">
        <v>54</v>
      </c>
      <c r="T53" s="34">
        <v>0.127753514997</v>
      </c>
      <c r="U53" s="103">
        <v>9.8045010000000002E-2</v>
      </c>
      <c r="V53" s="103">
        <v>0</v>
      </c>
    </row>
    <row r="54" spans="7:22">
      <c r="G54" s="82">
        <v>55</v>
      </c>
      <c r="H54" s="83">
        <f>Inputs!O53+Inputs!P53</f>
        <v>0.61000000099999996</v>
      </c>
      <c r="I54" s="78">
        <f t="shared" si="0"/>
        <v>0.56571400092739998</v>
      </c>
      <c r="K54" s="115">
        <f t="shared" si="1"/>
        <v>0.44791500000000001</v>
      </c>
      <c r="L54" s="115">
        <f t="shared" si="2"/>
        <v>1.343745</v>
      </c>
      <c r="M54" s="78">
        <f t="shared" si="3"/>
        <v>-2.7857620220000001</v>
      </c>
      <c r="N54" s="78">
        <f t="shared" si="4"/>
        <v>5.8098436323432416E-2</v>
      </c>
      <c r="O54" s="78">
        <f t="shared" si="5"/>
        <v>2.6023161105810232E-2</v>
      </c>
      <c r="P54" s="83"/>
      <c r="Q54" s="103">
        <v>55</v>
      </c>
      <c r="R54" s="34">
        <v>0.56571400092699997</v>
      </c>
      <c r="S54" s="103">
        <v>55</v>
      </c>
      <c r="T54" s="34">
        <v>0.61695617185499996</v>
      </c>
      <c r="U54" s="103">
        <v>0.44791500000000001</v>
      </c>
      <c r="V54" s="103">
        <v>0</v>
      </c>
    </row>
    <row r="55" spans="7:22">
      <c r="G55" s="82">
        <v>56</v>
      </c>
      <c r="H55" s="83">
        <f>Inputs!O54+Inputs!P54</f>
        <v>0.71000005099999997</v>
      </c>
      <c r="I55" s="78">
        <f t="shared" si="0"/>
        <v>0.65845404729739998</v>
      </c>
      <c r="K55" s="115">
        <f t="shared" si="1"/>
        <v>1.5737501</v>
      </c>
      <c r="L55" s="115">
        <f t="shared" si="2"/>
        <v>4.7212503000000003</v>
      </c>
      <c r="M55" s="78">
        <f t="shared" si="3"/>
        <v>-3.1086515286800003</v>
      </c>
      <c r="N55" s="78">
        <f t="shared" si="4"/>
        <v>4.2751795151707156E-2</v>
      </c>
      <c r="O55" s="78">
        <f t="shared" si="5"/>
        <v>6.7280641895178656E-2</v>
      </c>
      <c r="P55" s="83"/>
      <c r="Q55" s="103">
        <v>56</v>
      </c>
      <c r="R55" s="34">
        <v>0.65845404729699997</v>
      </c>
      <c r="S55" s="103">
        <v>56</v>
      </c>
      <c r="T55" s="34">
        <v>2.54796091032</v>
      </c>
      <c r="U55" s="103">
        <v>1.5737501</v>
      </c>
      <c r="V55" s="103">
        <v>0</v>
      </c>
    </row>
    <row r="56" spans="7:22">
      <c r="G56" s="82">
        <v>57</v>
      </c>
      <c r="H56" s="83">
        <f>Inputs!O55+Inputs!P55</f>
        <v>0.110000001</v>
      </c>
      <c r="I56" s="78">
        <f t="shared" si="0"/>
        <v>0.1020140009274</v>
      </c>
      <c r="K56" s="115">
        <f t="shared" si="1"/>
        <v>0</v>
      </c>
      <c r="L56" s="115">
        <f t="shared" si="2"/>
        <v>0</v>
      </c>
      <c r="M56" s="78">
        <f t="shared" si="3"/>
        <v>-2.6573000000000002</v>
      </c>
      <c r="N56" s="78">
        <f t="shared" si="4"/>
        <v>6.5540500924934283E-2</v>
      </c>
      <c r="O56" s="78">
        <f t="shared" si="5"/>
        <v>0</v>
      </c>
      <c r="P56" s="83"/>
      <c r="Q56" s="103">
        <v>57</v>
      </c>
      <c r="R56" s="34">
        <v>0.102014000927</v>
      </c>
      <c r="S56" s="103">
        <v>57</v>
      </c>
      <c r="T56" s="34">
        <v>0</v>
      </c>
      <c r="U56" s="103">
        <v>0</v>
      </c>
      <c r="V56" s="103">
        <v>0</v>
      </c>
    </row>
    <row r="57" spans="7:22">
      <c r="G57" s="82">
        <v>58</v>
      </c>
      <c r="H57" s="83">
        <f>Inputs!O56+Inputs!P56</f>
        <v>0.15000000000000002</v>
      </c>
      <c r="I57" s="78">
        <f t="shared" si="0"/>
        <v>0.13911000000000001</v>
      </c>
      <c r="K57" s="115">
        <f t="shared" si="1"/>
        <v>5.246E-2</v>
      </c>
      <c r="L57" s="115">
        <f t="shared" si="2"/>
        <v>0.15737999999999999</v>
      </c>
      <c r="M57" s="78">
        <f t="shared" si="3"/>
        <v>-2.6723455280000001</v>
      </c>
      <c r="N57" s="78">
        <f t="shared" si="4"/>
        <v>6.4625039749320073E-2</v>
      </c>
      <c r="O57" s="78">
        <f t="shared" si="5"/>
        <v>3.390229585249331E-3</v>
      </c>
      <c r="P57" s="83"/>
      <c r="Q57" s="103">
        <v>58</v>
      </c>
      <c r="R57" s="34">
        <v>0.13911000000000001</v>
      </c>
      <c r="S57" s="103">
        <v>58</v>
      </c>
      <c r="T57" s="34">
        <v>6.7850768354199995E-2</v>
      </c>
      <c r="U57" s="103">
        <v>5.246E-2</v>
      </c>
      <c r="V57" s="103">
        <v>0</v>
      </c>
    </row>
    <row r="58" spans="7:22">
      <c r="G58" s="82">
        <v>59</v>
      </c>
      <c r="H58" s="83">
        <f>Inputs!O57+Inputs!P57</f>
        <v>0.3</v>
      </c>
      <c r="I58" s="78">
        <f t="shared" si="0"/>
        <v>0.27821999999999997</v>
      </c>
      <c r="K58" s="115">
        <f t="shared" si="1"/>
        <v>1.0032251000000001</v>
      </c>
      <c r="L58" s="115">
        <f t="shared" si="2"/>
        <v>3.0096753000000005</v>
      </c>
      <c r="M58" s="78">
        <f t="shared" si="3"/>
        <v>-2.9450249586800004</v>
      </c>
      <c r="N58" s="78">
        <f t="shared" si="4"/>
        <v>4.9972173311543362E-2</v>
      </c>
      <c r="O58" s="78">
        <f t="shared" si="5"/>
        <v>5.0133338567690422E-2</v>
      </c>
      <c r="P58" s="83"/>
      <c r="Q58" s="103">
        <v>59</v>
      </c>
      <c r="R58" s="34">
        <v>0.27822000000000002</v>
      </c>
      <c r="S58" s="103">
        <v>59</v>
      </c>
      <c r="T58" s="34">
        <v>1.50139530879</v>
      </c>
      <c r="U58" s="103">
        <v>1.0032251000000001</v>
      </c>
      <c r="V58" s="103">
        <v>0</v>
      </c>
    </row>
    <row r="59" spans="7:22">
      <c r="G59" s="82">
        <v>60</v>
      </c>
      <c r="H59" s="83">
        <f>Inputs!O58+Inputs!P58</f>
        <v>0.2</v>
      </c>
      <c r="I59" s="78">
        <f t="shared" si="0"/>
        <v>0.18548000000000001</v>
      </c>
      <c r="K59" s="115">
        <f t="shared" si="1"/>
        <v>0.34499002000000001</v>
      </c>
      <c r="L59" s="115">
        <f t="shared" si="2"/>
        <v>1.03497006</v>
      </c>
      <c r="M59" s="78">
        <f t="shared" si="3"/>
        <v>-2.7562431377360004</v>
      </c>
      <c r="N59" s="78">
        <f t="shared" si="4"/>
        <v>5.9735028050903437E-2</v>
      </c>
      <c r="O59" s="78">
        <f t="shared" si="5"/>
        <v>2.060798852198174E-2</v>
      </c>
      <c r="P59" s="83"/>
      <c r="Q59" s="103">
        <v>60</v>
      </c>
      <c r="R59" s="34">
        <v>0.18548000000000001</v>
      </c>
      <c r="S59" s="103">
        <v>60</v>
      </c>
      <c r="T59" s="34">
        <v>0.46761067960800001</v>
      </c>
      <c r="U59" s="103">
        <v>0.34499002000000001</v>
      </c>
      <c r="V59" s="103">
        <v>0</v>
      </c>
    </row>
    <row r="60" spans="7:22">
      <c r="G60" s="82">
        <v>61</v>
      </c>
      <c r="H60" s="83">
        <f>Inputs!O59+Inputs!P59</f>
        <v>0.2</v>
      </c>
      <c r="I60" s="78">
        <f t="shared" si="0"/>
        <v>0.18548000000000001</v>
      </c>
      <c r="K60" s="115">
        <f t="shared" si="1"/>
        <v>0.43389</v>
      </c>
      <c r="L60" s="115">
        <f t="shared" si="2"/>
        <v>1.3016700000000001</v>
      </c>
      <c r="M60" s="78">
        <f t="shared" si="3"/>
        <v>-2.7817396520000002</v>
      </c>
      <c r="N60" s="78">
        <f t="shared" si="4"/>
        <v>5.8318944162725032E-2</v>
      </c>
      <c r="O60" s="78">
        <f t="shared" si="5"/>
        <v>2.5304006682764765E-2</v>
      </c>
      <c r="P60" s="83"/>
      <c r="Q60" s="103">
        <v>61</v>
      </c>
      <c r="R60" s="34">
        <v>0.18548000000000001</v>
      </c>
      <c r="S60" s="103">
        <v>61</v>
      </c>
      <c r="T60" s="34">
        <v>0.59633820859700004</v>
      </c>
      <c r="U60" s="103">
        <v>0.43389</v>
      </c>
      <c r="V60" s="103">
        <v>0</v>
      </c>
    </row>
    <row r="61" spans="7:22">
      <c r="G61" s="82">
        <v>62</v>
      </c>
      <c r="H61" s="83">
        <f>Inputs!O60+Inputs!P60</f>
        <v>0.110000001</v>
      </c>
      <c r="I61" s="78">
        <f t="shared" si="0"/>
        <v>0.1020140009274</v>
      </c>
      <c r="K61" s="115">
        <f t="shared" si="1"/>
        <v>1.1858499899999999</v>
      </c>
      <c r="L61" s="115">
        <f t="shared" si="2"/>
        <v>3.5575499699999997</v>
      </c>
      <c r="M61" s="78">
        <f t="shared" si="3"/>
        <v>-2.9974017771320001</v>
      </c>
      <c r="N61" s="78">
        <f t="shared" si="4"/>
        <v>4.7543390328929104E-2</v>
      </c>
      <c r="O61" s="78">
        <f t="shared" si="5"/>
        <v>5.6379328946126669E-2</v>
      </c>
      <c r="P61" s="83"/>
      <c r="Q61" s="103">
        <v>62</v>
      </c>
      <c r="R61" s="34">
        <v>0.102014000927</v>
      </c>
      <c r="S61" s="103">
        <v>62</v>
      </c>
      <c r="T61" s="34">
        <v>1.82128119408</v>
      </c>
      <c r="U61" s="103">
        <v>0.78232497000000001</v>
      </c>
      <c r="V61" s="103">
        <v>0.40352502000000001</v>
      </c>
    </row>
    <row r="62" spans="7:22">
      <c r="G62" s="82">
        <v>63</v>
      </c>
      <c r="H62" s="83">
        <f>Inputs!O61+Inputs!P61</f>
        <v>1.35</v>
      </c>
      <c r="I62" s="78">
        <f t="shared" si="0"/>
        <v>1.2519900000000002</v>
      </c>
      <c r="K62" s="115">
        <f t="shared" si="1"/>
        <v>0</v>
      </c>
      <c r="L62" s="115">
        <f t="shared" si="2"/>
        <v>0</v>
      </c>
      <c r="M62" s="78">
        <f t="shared" si="3"/>
        <v>-2.6573000000000002</v>
      </c>
      <c r="N62" s="78">
        <f t="shared" si="4"/>
        <v>6.5540500924934283E-2</v>
      </c>
      <c r="O62" s="78">
        <f t="shared" si="5"/>
        <v>0</v>
      </c>
      <c r="P62" s="83"/>
      <c r="Q62" s="103">
        <v>63</v>
      </c>
      <c r="R62" s="34">
        <v>1.2519899999999999</v>
      </c>
      <c r="S62" s="103">
        <v>63</v>
      </c>
      <c r="T62" s="34">
        <v>0</v>
      </c>
      <c r="U62" s="103">
        <v>0</v>
      </c>
      <c r="V62" s="103">
        <v>0</v>
      </c>
    </row>
    <row r="63" spans="7:22">
      <c r="G63" s="82">
        <v>65</v>
      </c>
      <c r="H63" s="83">
        <f>Inputs!O62+Inputs!P62</f>
        <v>1.8000001000000001</v>
      </c>
      <c r="I63" s="78">
        <f t="shared" si="0"/>
        <v>1.66932009274</v>
      </c>
      <c r="K63" s="115">
        <f t="shared" si="1"/>
        <v>0</v>
      </c>
      <c r="L63" s="115">
        <f t="shared" si="2"/>
        <v>0</v>
      </c>
      <c r="M63" s="78">
        <f t="shared" si="3"/>
        <v>-2.6573000000000002</v>
      </c>
      <c r="N63" s="78">
        <f t="shared" si="4"/>
        <v>6.5540500924934283E-2</v>
      </c>
      <c r="O63" s="78">
        <f t="shared" si="5"/>
        <v>0</v>
      </c>
      <c r="P63" s="83"/>
      <c r="Q63" s="103">
        <v>65</v>
      </c>
      <c r="R63" s="34">
        <v>1.66932009274</v>
      </c>
      <c r="S63" s="103">
        <v>65</v>
      </c>
      <c r="T63" s="34">
        <v>0</v>
      </c>
      <c r="U63" s="103">
        <v>0</v>
      </c>
      <c r="V63" s="103">
        <v>0</v>
      </c>
    </row>
    <row r="64" spans="7:22">
      <c r="G64" s="82">
        <v>66</v>
      </c>
      <c r="H64" s="83">
        <f>Inputs!O63+Inputs!P63</f>
        <v>1.0100000010000001</v>
      </c>
      <c r="I64" s="78">
        <f t="shared" si="0"/>
        <v>0.93667400092740005</v>
      </c>
      <c r="K64" s="115">
        <f t="shared" si="1"/>
        <v>2.9440000000000001E-2</v>
      </c>
      <c r="L64" s="115">
        <f t="shared" si="2"/>
        <v>8.832000000000001E-2</v>
      </c>
      <c r="M64" s="78">
        <f t="shared" si="3"/>
        <v>-2.6657433920000004</v>
      </c>
      <c r="N64" s="78">
        <f t="shared" si="4"/>
        <v>6.5025278913462242E-2</v>
      </c>
      <c r="O64" s="78">
        <f t="shared" si="5"/>
        <v>1.9143442112123286E-3</v>
      </c>
      <c r="P64" s="83"/>
      <c r="Q64" s="103">
        <v>66</v>
      </c>
      <c r="R64" s="34">
        <v>0.93667400092700004</v>
      </c>
      <c r="S64" s="103">
        <v>66</v>
      </c>
      <c r="T64" s="34">
        <v>3.7934193539800001E-2</v>
      </c>
      <c r="U64" s="103">
        <v>2.9440000000000001E-2</v>
      </c>
      <c r="V64" s="103">
        <v>0</v>
      </c>
    </row>
    <row r="65" spans="7:22">
      <c r="G65" s="82">
        <v>67</v>
      </c>
      <c r="H65" s="83">
        <f>Inputs!O64+Inputs!P64</f>
        <v>0.75000005999999997</v>
      </c>
      <c r="I65" s="78">
        <f t="shared" si="0"/>
        <v>0.69555005564399996</v>
      </c>
      <c r="K65" s="115">
        <f t="shared" si="1"/>
        <v>1.5982350000000001</v>
      </c>
      <c r="L65" s="115">
        <f t="shared" si="2"/>
        <v>4.7947050000000004</v>
      </c>
      <c r="M65" s="78">
        <f t="shared" si="3"/>
        <v>-3.1156737980000004</v>
      </c>
      <c r="N65" s="78">
        <f t="shared" si="4"/>
        <v>4.2465336220036579E-2</v>
      </c>
      <c r="O65" s="78">
        <f t="shared" si="5"/>
        <v>6.7869586633630158E-2</v>
      </c>
      <c r="P65" s="83"/>
      <c r="Q65" s="103">
        <v>67</v>
      </c>
      <c r="R65" s="34">
        <v>0.69555005564399996</v>
      </c>
      <c r="S65" s="103">
        <v>67</v>
      </c>
      <c r="T65" s="34">
        <v>2.5959649411300001</v>
      </c>
      <c r="U65" s="103">
        <v>1.5982350000000001</v>
      </c>
      <c r="V65" s="103">
        <v>0</v>
      </c>
    </row>
    <row r="66" spans="7:22">
      <c r="G66" s="82">
        <v>69</v>
      </c>
      <c r="H66" s="83">
        <f>Inputs!O65+Inputs!P65</f>
        <v>0.2</v>
      </c>
      <c r="I66" s="78">
        <f t="shared" si="0"/>
        <v>0.18548000000000001</v>
      </c>
      <c r="K66" s="115">
        <f t="shared" si="1"/>
        <v>1.3130299999999999</v>
      </c>
      <c r="L66" s="115">
        <f t="shared" si="2"/>
        <v>3.9390899999999998</v>
      </c>
      <c r="M66" s="78">
        <f t="shared" si="3"/>
        <v>-3.0338770040000003</v>
      </c>
      <c r="N66" s="78">
        <f t="shared" si="4"/>
        <v>4.5918675573074746E-2</v>
      </c>
      <c r="O66" s="78">
        <f t="shared" si="5"/>
        <v>6.0292598587714331E-2</v>
      </c>
      <c r="P66" s="83"/>
      <c r="Q66" s="103">
        <v>69</v>
      </c>
      <c r="R66" s="110">
        <v>0.18548000000000001</v>
      </c>
      <c r="S66" s="103">
        <v>69</v>
      </c>
      <c r="T66" s="112">
        <v>2.0524895881199998</v>
      </c>
      <c r="U66" s="103">
        <v>1.3130299999999999</v>
      </c>
      <c r="V66" s="103">
        <v>0</v>
      </c>
    </row>
    <row r="67" spans="7:22">
      <c r="G67" s="82">
        <v>70</v>
      </c>
      <c r="H67" s="83">
        <f>Inputs!O66+Inputs!P66</f>
        <v>0.2</v>
      </c>
      <c r="I67" s="78">
        <f t="shared" si="0"/>
        <v>0.18548000000000001</v>
      </c>
      <c r="K67" s="115">
        <f t="shared" si="1"/>
        <v>1.1139051</v>
      </c>
      <c r="L67" s="115">
        <f t="shared" si="2"/>
        <v>3.3417152999999997</v>
      </c>
      <c r="M67" s="78">
        <f t="shared" si="3"/>
        <v>-2.9767679826800002</v>
      </c>
      <c r="N67" s="78">
        <f t="shared" si="4"/>
        <v>4.8486522301855337E-2</v>
      </c>
      <c r="O67" s="78">
        <f t="shared" si="5"/>
        <v>5.4009384473300399E-2</v>
      </c>
      <c r="P67" s="83"/>
      <c r="Q67" s="103">
        <v>70</v>
      </c>
      <c r="R67" s="34">
        <v>0.18548000000000001</v>
      </c>
      <c r="S67" s="103">
        <v>70</v>
      </c>
      <c r="T67" s="34">
        <v>1.6935531698999999</v>
      </c>
      <c r="U67" s="103">
        <v>1.1139051</v>
      </c>
      <c r="V67" s="103">
        <v>0</v>
      </c>
    </row>
    <row r="68" spans="7:22">
      <c r="G68" s="82">
        <v>71</v>
      </c>
      <c r="H68" s="83">
        <f>Inputs!O67+Inputs!P67</f>
        <v>0.6</v>
      </c>
      <c r="I68" s="78">
        <f t="shared" ref="I68:I131" si="6">H68*0.9274</f>
        <v>0.55643999999999993</v>
      </c>
      <c r="K68" s="115">
        <f t="shared" ref="K68:K131" si="7">U68+V68</f>
        <v>2.05219</v>
      </c>
      <c r="L68" s="115">
        <f t="shared" ref="L68:L131" si="8">K68*3</f>
        <v>6.1565700000000003</v>
      </c>
      <c r="M68" s="78">
        <f t="shared" ref="M68:M131" si="9">$E$4+($E$5*L68)+($E$6*$E$3)</f>
        <v>-3.2458680920000003</v>
      </c>
      <c r="N68" s="78">
        <f t="shared" ref="N68:N131" si="10">EXP(M68)/(1+EXP(M68))</f>
        <v>3.7475645808826549E-2</v>
      </c>
      <c r="O68" s="78">
        <f t="shared" ref="O68:O131" si="11">K68*N68</f>
        <v>7.690714557241575E-2</v>
      </c>
      <c r="P68" s="83"/>
      <c r="Q68" s="103">
        <v>71</v>
      </c>
      <c r="R68" s="34">
        <v>0.55644000000000005</v>
      </c>
      <c r="S68" s="103">
        <v>71</v>
      </c>
      <c r="T68" s="34">
        <v>3.5309773977000001</v>
      </c>
      <c r="U68" s="103">
        <v>2.05219</v>
      </c>
      <c r="V68" s="103">
        <v>0</v>
      </c>
    </row>
    <row r="69" spans="7:22">
      <c r="G69" s="82">
        <v>72</v>
      </c>
      <c r="H69" s="83">
        <f>Inputs!O68+Inputs!P68</f>
        <v>6.3000004999999994</v>
      </c>
      <c r="I69" s="78">
        <f t="shared" si="6"/>
        <v>5.8426204636999994</v>
      </c>
      <c r="K69" s="115">
        <f t="shared" si="7"/>
        <v>0.19571002000000001</v>
      </c>
      <c r="L69" s="115">
        <f t="shared" si="8"/>
        <v>0.58713006000000001</v>
      </c>
      <c r="M69" s="78">
        <f t="shared" si="9"/>
        <v>-2.7134296337360002</v>
      </c>
      <c r="N69" s="78">
        <f t="shared" si="10"/>
        <v>6.2185539710292934E-2</v>
      </c>
      <c r="O69" s="78">
        <f t="shared" si="11"/>
        <v>1.2170333220412225E-2</v>
      </c>
      <c r="P69" s="83"/>
      <c r="Q69" s="103">
        <v>72</v>
      </c>
      <c r="R69" s="34">
        <v>5.8426204637000003</v>
      </c>
      <c r="S69" s="103">
        <v>72</v>
      </c>
      <c r="T69" s="34">
        <v>0.259059583363</v>
      </c>
      <c r="U69" s="103">
        <v>0.19571002000000001</v>
      </c>
      <c r="V69" s="103">
        <v>0</v>
      </c>
    </row>
    <row r="70" spans="7:22">
      <c r="G70" s="82">
        <v>73</v>
      </c>
      <c r="H70" s="83">
        <f>Inputs!O69+Inputs!P69</f>
        <v>3.0000002000000001</v>
      </c>
      <c r="I70" s="78">
        <f t="shared" si="6"/>
        <v>2.7822001854800003</v>
      </c>
      <c r="K70" s="115">
        <f t="shared" si="7"/>
        <v>0.27200000000000002</v>
      </c>
      <c r="L70" s="115">
        <f t="shared" si="8"/>
        <v>0.81600000000000006</v>
      </c>
      <c r="M70" s="78">
        <f t="shared" si="9"/>
        <v>-2.7353096000000003</v>
      </c>
      <c r="N70" s="78">
        <f t="shared" si="10"/>
        <v>6.0921690229971417E-2</v>
      </c>
      <c r="O70" s="78">
        <f t="shared" si="11"/>
        <v>1.6570699742552226E-2</v>
      </c>
      <c r="P70" s="83"/>
      <c r="Q70" s="103">
        <v>73</v>
      </c>
      <c r="R70" s="34">
        <v>2.7822001854799998</v>
      </c>
      <c r="S70" s="103">
        <v>73</v>
      </c>
      <c r="T70" s="34">
        <v>0.3644512788</v>
      </c>
      <c r="U70" s="103">
        <v>0.27200000000000002</v>
      </c>
      <c r="V70" s="103">
        <v>0</v>
      </c>
    </row>
    <row r="71" spans="7:22">
      <c r="G71" s="82">
        <v>74</v>
      </c>
      <c r="H71" s="83">
        <f>Inputs!O70+Inputs!P70</f>
        <v>0.72000005099999997</v>
      </c>
      <c r="I71" s="78">
        <f t="shared" si="6"/>
        <v>0.66772804729739998</v>
      </c>
      <c r="K71" s="115">
        <f t="shared" si="7"/>
        <v>0.12039999999999999</v>
      </c>
      <c r="L71" s="115">
        <f t="shared" si="8"/>
        <v>0.36119999999999997</v>
      </c>
      <c r="M71" s="78">
        <f t="shared" si="9"/>
        <v>-2.69183072</v>
      </c>
      <c r="N71" s="78">
        <f t="shared" si="10"/>
        <v>6.3457131062107611E-2</v>
      </c>
      <c r="O71" s="78">
        <f t="shared" si="11"/>
        <v>7.6402385798777558E-3</v>
      </c>
      <c r="P71" s="83"/>
      <c r="Q71" s="103">
        <v>74</v>
      </c>
      <c r="R71" s="34">
        <v>0.66772804729699997</v>
      </c>
      <c r="S71" s="103">
        <v>74</v>
      </c>
      <c r="T71" s="34">
        <v>0.157451467653</v>
      </c>
      <c r="U71" s="103">
        <v>0.12039999999999999</v>
      </c>
      <c r="V71" s="103">
        <v>0</v>
      </c>
    </row>
    <row r="72" spans="7:22">
      <c r="G72" s="82">
        <v>75</v>
      </c>
      <c r="H72" s="83">
        <f>Inputs!O71+Inputs!P71</f>
        <v>0</v>
      </c>
      <c r="I72" s="78">
        <f t="shared" si="6"/>
        <v>0</v>
      </c>
      <c r="K72" s="115">
        <f t="shared" si="7"/>
        <v>4.9960006000000001E-2</v>
      </c>
      <c r="L72" s="115">
        <f t="shared" si="8"/>
        <v>0.149880018</v>
      </c>
      <c r="M72" s="78">
        <f t="shared" si="9"/>
        <v>-2.6716285297208002</v>
      </c>
      <c r="N72" s="78">
        <f t="shared" si="10"/>
        <v>6.4668394855045247E-2</v>
      </c>
      <c r="O72" s="78">
        <f t="shared" si="11"/>
        <v>3.2308333949684297E-3</v>
      </c>
      <c r="P72" s="83"/>
      <c r="Q72" s="103">
        <v>75</v>
      </c>
      <c r="R72" s="34">
        <v>0</v>
      </c>
      <c r="S72" s="103">
        <v>75</v>
      </c>
      <c r="T72" s="34">
        <v>6.4590968689099998E-2</v>
      </c>
      <c r="U72" s="103">
        <v>4.9960006000000001E-2</v>
      </c>
      <c r="V72" s="103">
        <v>0</v>
      </c>
    </row>
    <row r="73" spans="7:22">
      <c r="G73" s="82">
        <v>76</v>
      </c>
      <c r="H73" s="83">
        <f>Inputs!O72+Inputs!P72</f>
        <v>3.0200002010000002</v>
      </c>
      <c r="I73" s="78">
        <f t="shared" si="6"/>
        <v>2.8007481864074002</v>
      </c>
      <c r="K73" s="115">
        <f t="shared" si="7"/>
        <v>8.2500000000000004E-3</v>
      </c>
      <c r="L73" s="115">
        <f t="shared" si="8"/>
        <v>2.4750000000000001E-2</v>
      </c>
      <c r="M73" s="78">
        <f t="shared" si="9"/>
        <v>-2.6596661000000004</v>
      </c>
      <c r="N73" s="78">
        <f t="shared" si="10"/>
        <v>6.5395738143734297E-2</v>
      </c>
      <c r="O73" s="78">
        <f t="shared" si="11"/>
        <v>5.3951483968580803E-4</v>
      </c>
      <c r="P73" s="83"/>
      <c r="Q73" s="103">
        <v>76</v>
      </c>
      <c r="R73" s="34">
        <v>2.8007481864099999</v>
      </c>
      <c r="S73" s="103">
        <v>76</v>
      </c>
      <c r="T73" s="34">
        <v>1.05934962256E-2</v>
      </c>
      <c r="U73" s="103">
        <v>8.2500000000000004E-3</v>
      </c>
      <c r="V73" s="103">
        <v>0</v>
      </c>
    </row>
    <row r="74" spans="7:22">
      <c r="G74" s="82">
        <v>77</v>
      </c>
      <c r="H74" s="83">
        <f>Inputs!O73+Inputs!P73</f>
        <v>0.05</v>
      </c>
      <c r="I74" s="78">
        <f t="shared" si="6"/>
        <v>4.6370000000000001E-2</v>
      </c>
      <c r="K74" s="115">
        <f t="shared" si="7"/>
        <v>0.54400000000000004</v>
      </c>
      <c r="L74" s="115">
        <f t="shared" si="8"/>
        <v>1.6320000000000001</v>
      </c>
      <c r="M74" s="78">
        <f t="shared" si="9"/>
        <v>-2.8133192000000005</v>
      </c>
      <c r="N74" s="78">
        <f t="shared" si="10"/>
        <v>5.6608660758652916E-2</v>
      </c>
      <c r="O74" s="78">
        <f t="shared" si="11"/>
        <v>3.0795111452707188E-2</v>
      </c>
      <c r="P74" s="83"/>
      <c r="Q74" s="103">
        <v>77</v>
      </c>
      <c r="R74" s="34">
        <v>4.6370000000000001E-2</v>
      </c>
      <c r="S74" s="103">
        <v>77</v>
      </c>
      <c r="T74" s="34">
        <v>0.76048333042600003</v>
      </c>
      <c r="U74" s="103">
        <v>0.54400000000000004</v>
      </c>
      <c r="V74" s="103">
        <v>0</v>
      </c>
    </row>
    <row r="75" spans="7:22">
      <c r="G75" s="82">
        <v>78</v>
      </c>
      <c r="H75" s="83">
        <f>Inputs!O74+Inputs!P74</f>
        <v>0.90000004</v>
      </c>
      <c r="I75" s="78">
        <f t="shared" si="6"/>
        <v>0.83466003709600001</v>
      </c>
      <c r="K75" s="115">
        <f t="shared" si="7"/>
        <v>2.5720800000000001</v>
      </c>
      <c r="L75" s="115">
        <f t="shared" si="8"/>
        <v>7.7162400000000009</v>
      </c>
      <c r="M75" s="78">
        <f t="shared" si="9"/>
        <v>-3.3949725440000003</v>
      </c>
      <c r="N75" s="78">
        <f t="shared" si="10"/>
        <v>3.2452955090008902E-2</v>
      </c>
      <c r="O75" s="78">
        <f t="shared" si="11"/>
        <v>8.3471596727910102E-2</v>
      </c>
      <c r="P75" s="83"/>
      <c r="Q75" s="103">
        <v>78</v>
      </c>
      <c r="R75" s="34">
        <v>0.83466003709600001</v>
      </c>
      <c r="S75" s="103">
        <v>78</v>
      </c>
      <c r="T75" s="34">
        <v>4.7033449942100001</v>
      </c>
      <c r="U75" s="103">
        <v>2.5720800000000001</v>
      </c>
      <c r="V75" s="103">
        <v>0</v>
      </c>
    </row>
    <row r="76" spans="7:22">
      <c r="G76" s="82">
        <v>79</v>
      </c>
      <c r="H76" s="83">
        <f>Inputs!O75+Inputs!P75</f>
        <v>2.5</v>
      </c>
      <c r="I76" s="78">
        <f t="shared" si="6"/>
        <v>2.3185000000000002</v>
      </c>
      <c r="K76" s="115">
        <f t="shared" si="7"/>
        <v>0.32467499999999999</v>
      </c>
      <c r="L76" s="115">
        <f t="shared" si="8"/>
        <v>0.97402499999999992</v>
      </c>
      <c r="M76" s="78">
        <f t="shared" si="9"/>
        <v>-2.7504167900000001</v>
      </c>
      <c r="N76" s="78">
        <f t="shared" si="10"/>
        <v>6.0063115755413364E-2</v>
      </c>
      <c r="O76" s="78">
        <f t="shared" si="11"/>
        <v>1.9500992107888835E-2</v>
      </c>
      <c r="P76" s="83"/>
      <c r="Q76" s="103">
        <v>79</v>
      </c>
      <c r="R76" s="34">
        <v>2.3184999999999998</v>
      </c>
      <c r="S76" s="103">
        <v>79</v>
      </c>
      <c r="T76" s="34">
        <v>0.43866986649200002</v>
      </c>
      <c r="U76" s="103">
        <v>0.32467499999999999</v>
      </c>
      <c r="V76" s="103">
        <v>0</v>
      </c>
    </row>
    <row r="77" spans="7:22">
      <c r="G77" s="82">
        <v>80</v>
      </c>
      <c r="H77" s="83">
        <f>Inputs!O76+Inputs!P76</f>
        <v>5.0999999999999996</v>
      </c>
      <c r="I77" s="78">
        <f t="shared" si="6"/>
        <v>4.7297399999999996</v>
      </c>
      <c r="K77" s="115">
        <f t="shared" si="7"/>
        <v>7.6615005999999999E-2</v>
      </c>
      <c r="L77" s="115">
        <f t="shared" si="8"/>
        <v>0.22984501800000001</v>
      </c>
      <c r="M77" s="78">
        <f t="shared" si="9"/>
        <v>-2.6792731837208001</v>
      </c>
      <c r="N77" s="78">
        <f t="shared" si="10"/>
        <v>6.4207533277641629E-2</v>
      </c>
      <c r="O77" s="78">
        <f t="shared" si="11"/>
        <v>4.9192605473117133E-3</v>
      </c>
      <c r="P77" s="83"/>
      <c r="Q77" s="103">
        <v>80</v>
      </c>
      <c r="R77" s="34">
        <v>4.7297399999999996</v>
      </c>
      <c r="S77" s="103">
        <v>80</v>
      </c>
      <c r="T77" s="34">
        <v>9.9483098318099997E-2</v>
      </c>
      <c r="U77" s="103">
        <v>7.6615005999999999E-2</v>
      </c>
      <c r="V77" s="103">
        <v>0</v>
      </c>
    </row>
    <row r="78" spans="7:22">
      <c r="G78" s="82">
        <v>81</v>
      </c>
      <c r="H78" s="83">
        <f>Inputs!O77+Inputs!P77</f>
        <v>3.820000201</v>
      </c>
      <c r="I78" s="78">
        <f t="shared" si="6"/>
        <v>3.5426681864074001</v>
      </c>
      <c r="K78" s="115">
        <f t="shared" si="7"/>
        <v>0.19863501</v>
      </c>
      <c r="L78" s="115">
        <f t="shared" si="8"/>
        <v>0.59590502999999995</v>
      </c>
      <c r="M78" s="78">
        <f t="shared" si="9"/>
        <v>-2.7142685208680004</v>
      </c>
      <c r="N78" s="78">
        <f t="shared" si="10"/>
        <v>6.2136635036885782E-2</v>
      </c>
      <c r="O78" s="78">
        <f t="shared" si="11"/>
        <v>1.2342511121918158E-2</v>
      </c>
      <c r="P78" s="83"/>
      <c r="Q78" s="103">
        <v>81</v>
      </c>
      <c r="R78" s="34">
        <v>3.5426681864099998</v>
      </c>
      <c r="S78" s="103">
        <v>81</v>
      </c>
      <c r="T78" s="34">
        <v>0.263054619923</v>
      </c>
      <c r="U78" s="103">
        <v>0.19863501</v>
      </c>
      <c r="V78" s="103">
        <v>0</v>
      </c>
    </row>
    <row r="79" spans="7:22">
      <c r="G79" s="82">
        <v>82</v>
      </c>
      <c r="H79" s="83">
        <f>Inputs!O78+Inputs!P78</f>
        <v>4.5</v>
      </c>
      <c r="I79" s="78">
        <f t="shared" si="6"/>
        <v>4.1733000000000002</v>
      </c>
      <c r="K79" s="115">
        <f t="shared" si="7"/>
        <v>9.1460003999999998E-2</v>
      </c>
      <c r="L79" s="115">
        <f t="shared" si="8"/>
        <v>0.27438001200000001</v>
      </c>
      <c r="M79" s="78">
        <f t="shared" si="9"/>
        <v>-2.6835307291472001</v>
      </c>
      <c r="N79" s="78">
        <f t="shared" si="10"/>
        <v>6.3952193121396897E-2</v>
      </c>
      <c r="O79" s="78">
        <f t="shared" si="11"/>
        <v>5.8490678386917327E-3</v>
      </c>
      <c r="P79" s="83"/>
      <c r="Q79" s="103">
        <v>82</v>
      </c>
      <c r="R79" s="34">
        <v>4.1733000000000002</v>
      </c>
      <c r="S79" s="103">
        <v>82</v>
      </c>
      <c r="T79" s="34">
        <v>0.119045896929</v>
      </c>
      <c r="U79" s="103">
        <v>9.1460003999999998E-2</v>
      </c>
      <c r="V79" s="103">
        <v>0</v>
      </c>
    </row>
    <row r="80" spans="7:22">
      <c r="G80" s="82">
        <v>83</v>
      </c>
      <c r="H80" s="83">
        <f>Inputs!O79+Inputs!P79</f>
        <v>5</v>
      </c>
      <c r="I80" s="78">
        <f t="shared" si="6"/>
        <v>4.6370000000000005</v>
      </c>
      <c r="K80" s="115">
        <f t="shared" si="7"/>
        <v>1.4144000999999999</v>
      </c>
      <c r="L80" s="115">
        <f t="shared" si="8"/>
        <v>4.2432002999999998</v>
      </c>
      <c r="M80" s="78">
        <f t="shared" si="9"/>
        <v>-3.06294994868</v>
      </c>
      <c r="N80" s="78">
        <f t="shared" si="10"/>
        <v>4.4661668376892255E-2</v>
      </c>
      <c r="O80" s="78">
        <f t="shared" si="11"/>
        <v>6.3169468218443242E-2</v>
      </c>
      <c r="P80" s="83"/>
      <c r="Q80" s="103">
        <v>83</v>
      </c>
      <c r="R80" s="34">
        <v>4.6369999999999996</v>
      </c>
      <c r="S80" s="103">
        <v>83</v>
      </c>
      <c r="T80" s="34">
        <v>2.2417132084300002</v>
      </c>
      <c r="U80" s="103">
        <v>1.4144000999999999</v>
      </c>
      <c r="V80" s="103">
        <v>0</v>
      </c>
    </row>
    <row r="81" spans="7:22">
      <c r="G81" s="82">
        <v>84</v>
      </c>
      <c r="H81" s="83">
        <f>Inputs!O80+Inputs!P80</f>
        <v>4</v>
      </c>
      <c r="I81" s="78">
        <f t="shared" si="6"/>
        <v>3.7096</v>
      </c>
      <c r="K81" s="115">
        <f t="shared" si="7"/>
        <v>1.8768001999999999</v>
      </c>
      <c r="L81" s="115">
        <f t="shared" si="8"/>
        <v>5.6304005999999998</v>
      </c>
      <c r="M81" s="78">
        <f t="shared" si="9"/>
        <v>-3.1955662973600001</v>
      </c>
      <c r="N81" s="78">
        <f t="shared" si="10"/>
        <v>3.9332912197990288E-2</v>
      </c>
      <c r="O81" s="78">
        <f t="shared" si="11"/>
        <v>7.3820017479770614E-2</v>
      </c>
      <c r="P81" s="83"/>
      <c r="Q81" s="103">
        <v>84</v>
      </c>
      <c r="R81" s="34">
        <v>3.7096</v>
      </c>
      <c r="S81" s="103">
        <v>84</v>
      </c>
      <c r="T81" s="34">
        <v>3.15968747294</v>
      </c>
      <c r="U81" s="103">
        <v>1.8768001999999999</v>
      </c>
      <c r="V81" s="103">
        <v>0</v>
      </c>
    </row>
    <row r="82" spans="7:22">
      <c r="G82" s="82">
        <v>85</v>
      </c>
      <c r="H82" s="83">
        <f>Inputs!O81+Inputs!P81</f>
        <v>7.0000001000000006E-2</v>
      </c>
      <c r="I82" s="78">
        <f t="shared" si="6"/>
        <v>6.4918000927400007E-2</v>
      </c>
      <c r="K82" s="115">
        <f t="shared" si="7"/>
        <v>0.85686004000000004</v>
      </c>
      <c r="L82" s="115">
        <f t="shared" si="8"/>
        <v>2.5705801200000002</v>
      </c>
      <c r="M82" s="78">
        <f t="shared" si="9"/>
        <v>-2.9030474594720004</v>
      </c>
      <c r="N82" s="78">
        <f t="shared" si="10"/>
        <v>5.2003121718401525E-2</v>
      </c>
      <c r="O82" s="78">
        <f t="shared" si="11"/>
        <v>4.45593969557544E-2</v>
      </c>
      <c r="P82" s="83"/>
      <c r="Q82" s="103">
        <v>85</v>
      </c>
      <c r="R82" s="34">
        <v>6.4918000927399994E-2</v>
      </c>
      <c r="S82" s="103">
        <v>85</v>
      </c>
      <c r="T82" s="34">
        <v>1.2553787028400001</v>
      </c>
      <c r="U82" s="103">
        <v>0.16709499999999999</v>
      </c>
      <c r="V82" s="103">
        <v>0.68976504000000005</v>
      </c>
    </row>
    <row r="83" spans="7:22">
      <c r="G83" s="82">
        <v>86</v>
      </c>
      <c r="H83" s="83">
        <f>Inputs!O82+Inputs!P82</f>
        <v>4.0000002E-2</v>
      </c>
      <c r="I83" s="78">
        <f t="shared" si="6"/>
        <v>3.7096001854799998E-2</v>
      </c>
      <c r="K83" s="115">
        <f t="shared" si="7"/>
        <v>0.85686004000000004</v>
      </c>
      <c r="L83" s="115">
        <f t="shared" si="8"/>
        <v>2.5705801200000002</v>
      </c>
      <c r="M83" s="78">
        <f t="shared" si="9"/>
        <v>-2.9030474594720004</v>
      </c>
      <c r="N83" s="78">
        <f t="shared" si="10"/>
        <v>5.2003121718401525E-2</v>
      </c>
      <c r="O83" s="78">
        <f t="shared" si="11"/>
        <v>4.45593969557544E-2</v>
      </c>
      <c r="P83" s="83"/>
      <c r="Q83" s="103">
        <v>86</v>
      </c>
      <c r="R83" s="34">
        <v>3.7096001854799998E-2</v>
      </c>
      <c r="S83" s="103">
        <v>86</v>
      </c>
      <c r="T83" s="34">
        <v>1.2553787028400001</v>
      </c>
      <c r="U83" s="103">
        <v>0.16709499999999999</v>
      </c>
      <c r="V83" s="103">
        <v>0.68976504000000005</v>
      </c>
    </row>
    <row r="84" spans="7:22">
      <c r="G84" s="82">
        <v>87</v>
      </c>
      <c r="H84" s="83">
        <f>Inputs!O83+Inputs!P83</f>
        <v>3.0000001999999998E-2</v>
      </c>
      <c r="I84" s="78">
        <f t="shared" si="6"/>
        <v>2.7822001854799997E-2</v>
      </c>
      <c r="K84" s="115">
        <f t="shared" si="7"/>
        <v>0.53613001999999998</v>
      </c>
      <c r="L84" s="115">
        <f t="shared" si="8"/>
        <v>1.6083900600000001</v>
      </c>
      <c r="M84" s="78">
        <f t="shared" si="9"/>
        <v>-2.8110620897360001</v>
      </c>
      <c r="N84" s="78">
        <f t="shared" si="10"/>
        <v>5.6729320449649047E-2</v>
      </c>
      <c r="O84" s="78">
        <f t="shared" si="11"/>
        <v>3.0414291707256753E-2</v>
      </c>
      <c r="P84" s="83"/>
      <c r="Q84" s="103">
        <v>87</v>
      </c>
      <c r="R84" s="34">
        <v>2.7822001854800001E-2</v>
      </c>
      <c r="S84" s="103">
        <v>87</v>
      </c>
      <c r="T84" s="34">
        <v>0.74857820543800002</v>
      </c>
      <c r="U84" s="103">
        <v>0.2</v>
      </c>
      <c r="V84" s="103">
        <v>0.33613001999999997</v>
      </c>
    </row>
    <row r="85" spans="7:22">
      <c r="G85" s="82">
        <v>88</v>
      </c>
      <c r="H85" s="83">
        <f>Inputs!O84+Inputs!P84</f>
        <v>4.0000002E-2</v>
      </c>
      <c r="I85" s="78">
        <f t="shared" si="6"/>
        <v>3.7096001854799998E-2</v>
      </c>
      <c r="K85" s="115">
        <f t="shared" si="7"/>
        <v>0.31768500399999999</v>
      </c>
      <c r="L85" s="115">
        <f t="shared" si="8"/>
        <v>0.95305501199999998</v>
      </c>
      <c r="M85" s="78">
        <f t="shared" si="9"/>
        <v>-2.7484120591472001</v>
      </c>
      <c r="N85" s="78">
        <f t="shared" si="10"/>
        <v>6.0176393782204199E-2</v>
      </c>
      <c r="O85" s="78">
        <f t="shared" si="11"/>
        <v>1.9117137899405116E-2</v>
      </c>
      <c r="P85" s="83"/>
      <c r="Q85" s="103">
        <v>88</v>
      </c>
      <c r="R85" s="34">
        <v>3.7096001854799998E-2</v>
      </c>
      <c r="S85" s="103">
        <v>88</v>
      </c>
      <c r="T85" s="34">
        <v>0.42875275013800002</v>
      </c>
      <c r="U85" s="40">
        <v>0.25064500000000001</v>
      </c>
      <c r="V85" s="40">
        <v>6.7040004E-2</v>
      </c>
    </row>
    <row r="86" spans="7:22">
      <c r="G86" s="82">
        <v>89</v>
      </c>
      <c r="H86" s="83">
        <f>Inputs!O85+Inputs!P85</f>
        <v>1.0200000010000001</v>
      </c>
      <c r="I86" s="78">
        <f t="shared" si="6"/>
        <v>0.94594800092740006</v>
      </c>
      <c r="K86" s="115">
        <f t="shared" si="7"/>
        <v>0.21737499999999998</v>
      </c>
      <c r="L86" s="115">
        <f t="shared" si="8"/>
        <v>0.65212499999999995</v>
      </c>
      <c r="M86" s="78">
        <f t="shared" si="9"/>
        <v>-2.71964315</v>
      </c>
      <c r="N86" s="78">
        <f t="shared" si="10"/>
        <v>6.1824161017669195E-2</v>
      </c>
      <c r="O86" s="78">
        <f t="shared" si="11"/>
        <v>1.3439027001215841E-2</v>
      </c>
      <c r="P86" s="83"/>
      <c r="Q86" s="103">
        <v>89</v>
      </c>
      <c r="R86" s="34">
        <v>0.94594800092700004</v>
      </c>
      <c r="S86" s="103">
        <v>89</v>
      </c>
      <c r="T86" s="34">
        <v>0.28873668541399999</v>
      </c>
      <c r="U86" s="103">
        <v>0.16709499999999999</v>
      </c>
      <c r="V86" s="103">
        <v>5.0279999999999998E-2</v>
      </c>
    </row>
    <row r="87" spans="7:22">
      <c r="G87" s="82">
        <v>90</v>
      </c>
      <c r="H87" s="83">
        <f>Inputs!O86+Inputs!P86</f>
        <v>1.0000001E-2</v>
      </c>
      <c r="I87" s="78">
        <f t="shared" si="6"/>
        <v>9.2740009273999998E-3</v>
      </c>
      <c r="K87" s="115">
        <f t="shared" si="7"/>
        <v>0.37656499999999998</v>
      </c>
      <c r="L87" s="115">
        <f t="shared" si="8"/>
        <v>1.1296949999999999</v>
      </c>
      <c r="M87" s="78">
        <f t="shared" si="9"/>
        <v>-2.7652988420000004</v>
      </c>
      <c r="N87" s="78">
        <f t="shared" si="10"/>
        <v>5.9228421788223504E-2</v>
      </c>
      <c r="O87" s="78">
        <f t="shared" si="11"/>
        <v>2.2303350650682383E-2</v>
      </c>
      <c r="P87" s="83"/>
      <c r="Q87" s="103">
        <v>90</v>
      </c>
      <c r="R87" s="34">
        <v>9.2740009273999998E-3</v>
      </c>
      <c r="S87" s="103">
        <v>90</v>
      </c>
      <c r="T87" s="34">
        <v>0.51294331149399996</v>
      </c>
      <c r="U87" s="103">
        <v>0.37656499999999998</v>
      </c>
      <c r="V87" s="103">
        <v>0</v>
      </c>
    </row>
    <row r="88" spans="7:22">
      <c r="G88" s="82">
        <v>91</v>
      </c>
      <c r="H88" s="83">
        <f>Inputs!O87+Inputs!P87</f>
        <v>5.0000002000000002E-2</v>
      </c>
      <c r="I88" s="78">
        <f t="shared" si="6"/>
        <v>4.6370001854800003E-2</v>
      </c>
      <c r="K88" s="115">
        <f t="shared" si="7"/>
        <v>0.56549499999999997</v>
      </c>
      <c r="L88" s="115">
        <f t="shared" si="8"/>
        <v>1.696485</v>
      </c>
      <c r="M88" s="78">
        <f t="shared" si="9"/>
        <v>-2.8194839660000004</v>
      </c>
      <c r="N88" s="78">
        <f t="shared" si="10"/>
        <v>5.6280335339436445E-2</v>
      </c>
      <c r="O88" s="78">
        <f t="shared" si="11"/>
        <v>3.1826248232774614E-2</v>
      </c>
      <c r="P88" s="83"/>
      <c r="Q88" s="103">
        <v>91</v>
      </c>
      <c r="R88" s="34">
        <v>4.6370001854800003E-2</v>
      </c>
      <c r="S88" s="103">
        <v>91</v>
      </c>
      <c r="T88" s="34">
        <v>0.79313525106600002</v>
      </c>
      <c r="U88" s="103">
        <v>0.27943499999999999</v>
      </c>
      <c r="V88" s="103">
        <v>0.28605999999999998</v>
      </c>
    </row>
    <row r="89" spans="7:22">
      <c r="G89" s="82">
        <v>92</v>
      </c>
      <c r="H89" s="83">
        <f>Inputs!O88+Inputs!P88</f>
        <v>3.0000001999999998E-2</v>
      </c>
      <c r="I89" s="78">
        <f t="shared" si="6"/>
        <v>2.7822001854799997E-2</v>
      </c>
      <c r="K89" s="115">
        <f t="shared" si="7"/>
        <v>0.33773500000000001</v>
      </c>
      <c r="L89" s="115">
        <f t="shared" si="8"/>
        <v>1.0132050000000001</v>
      </c>
      <c r="M89" s="78">
        <f t="shared" si="9"/>
        <v>-2.7541623980000001</v>
      </c>
      <c r="N89" s="78">
        <f t="shared" si="10"/>
        <v>5.9852003565134752E-2</v>
      </c>
      <c r="O89" s="78">
        <f t="shared" si="11"/>
        <v>2.0214116424070786E-2</v>
      </c>
      <c r="P89" s="83"/>
      <c r="Q89" s="103">
        <v>92</v>
      </c>
      <c r="R89" s="34">
        <v>2.7822001854800001E-2</v>
      </c>
      <c r="S89" s="103">
        <v>92</v>
      </c>
      <c r="T89" s="34">
        <v>0.45725488408499998</v>
      </c>
      <c r="U89" s="103">
        <v>6.5530000000000005E-2</v>
      </c>
      <c r="V89" s="103">
        <v>0.27220499999999997</v>
      </c>
    </row>
    <row r="90" spans="7:22">
      <c r="G90" s="82">
        <v>93</v>
      </c>
      <c r="H90" s="83">
        <f>Inputs!O89+Inputs!P89</f>
        <v>2.0000001999999999E-2</v>
      </c>
      <c r="I90" s="78">
        <f t="shared" si="6"/>
        <v>1.85480018548E-2</v>
      </c>
      <c r="K90" s="115">
        <f t="shared" si="7"/>
        <v>0.35887002600000001</v>
      </c>
      <c r="L90" s="115">
        <f t="shared" si="8"/>
        <v>1.0766100780000001</v>
      </c>
      <c r="M90" s="78">
        <f t="shared" si="9"/>
        <v>-2.7602239234568002</v>
      </c>
      <c r="N90" s="78">
        <f t="shared" si="10"/>
        <v>5.9511831705479579E-2</v>
      </c>
      <c r="O90" s="78">
        <f t="shared" si="11"/>
        <v>2.1357012591453083E-2</v>
      </c>
      <c r="P90" s="83"/>
      <c r="Q90" s="103">
        <v>93</v>
      </c>
      <c r="R90" s="34">
        <v>1.85480018548E-2</v>
      </c>
      <c r="S90" s="103">
        <v>93</v>
      </c>
      <c r="T90" s="34">
        <v>0.487485779018</v>
      </c>
      <c r="U90" s="103">
        <v>8.0000005999999999E-2</v>
      </c>
      <c r="V90" s="103">
        <v>0.27887002</v>
      </c>
    </row>
    <row r="91" spans="7:22">
      <c r="G91" s="82">
        <v>94</v>
      </c>
      <c r="H91" s="83">
        <f>Inputs!O90+Inputs!P90</f>
        <v>3.0000001999999998E-2</v>
      </c>
      <c r="I91" s="78">
        <f t="shared" si="6"/>
        <v>2.7822001854799997E-2</v>
      </c>
      <c r="K91" s="115">
        <f t="shared" si="7"/>
        <v>0.54024500000000009</v>
      </c>
      <c r="L91" s="115">
        <f t="shared" si="8"/>
        <v>1.6207350000000003</v>
      </c>
      <c r="M91" s="78">
        <f t="shared" si="9"/>
        <v>-2.8122422660000002</v>
      </c>
      <c r="N91" s="78">
        <f t="shared" si="10"/>
        <v>5.6666200941589528E-2</v>
      </c>
      <c r="O91" s="78">
        <f t="shared" si="11"/>
        <v>3.061363172768904E-2</v>
      </c>
      <c r="P91" s="83"/>
      <c r="Q91" s="103">
        <v>94</v>
      </c>
      <c r="R91" s="34">
        <v>2.7822001854800001E-2</v>
      </c>
      <c r="S91" s="103">
        <v>94</v>
      </c>
      <c r="T91" s="34">
        <v>0.75479971791199996</v>
      </c>
      <c r="U91" s="103">
        <v>0.4</v>
      </c>
      <c r="V91" s="103">
        <v>0.14024500000000001</v>
      </c>
    </row>
    <row r="92" spans="7:22">
      <c r="G92" s="82">
        <v>95</v>
      </c>
      <c r="H92" s="83">
        <f>Inputs!O91+Inputs!P91</f>
        <v>0.1</v>
      </c>
      <c r="I92" s="78">
        <f t="shared" si="6"/>
        <v>9.2740000000000003E-2</v>
      </c>
      <c r="K92" s="115">
        <f t="shared" si="7"/>
        <v>2.5600002000000002</v>
      </c>
      <c r="L92" s="115">
        <f t="shared" si="8"/>
        <v>7.6800006000000005</v>
      </c>
      <c r="M92" s="78">
        <f t="shared" si="9"/>
        <v>-3.3915080573600003</v>
      </c>
      <c r="N92" s="78">
        <f t="shared" si="10"/>
        <v>3.2561915528061605E-2</v>
      </c>
      <c r="O92" s="78">
        <f t="shared" si="11"/>
        <v>8.3358510264220823E-2</v>
      </c>
      <c r="P92" s="83"/>
      <c r="Q92" s="103">
        <v>95</v>
      </c>
      <c r="R92" s="34">
        <v>9.2740000000000003E-2</v>
      </c>
      <c r="S92" s="103">
        <v>95</v>
      </c>
      <c r="T92" s="34">
        <v>4.6749207255799998</v>
      </c>
      <c r="U92" s="103">
        <v>2.5600002000000002</v>
      </c>
      <c r="V92" s="103">
        <v>0</v>
      </c>
    </row>
    <row r="93" spans="7:22">
      <c r="G93" s="82">
        <v>97</v>
      </c>
      <c r="H93" s="83">
        <f>Inputs!O92+Inputs!P92</f>
        <v>3.0000002000000001</v>
      </c>
      <c r="I93" s="78">
        <f t="shared" si="6"/>
        <v>2.7822001854800003</v>
      </c>
      <c r="K93" s="115">
        <f t="shared" si="7"/>
        <v>0.11905001</v>
      </c>
      <c r="L93" s="115">
        <f t="shared" si="8"/>
        <v>0.35715003000000001</v>
      </c>
      <c r="M93" s="78">
        <f t="shared" si="9"/>
        <v>-2.6914435428680004</v>
      </c>
      <c r="N93" s="78">
        <f t="shared" si="10"/>
        <v>6.3480145013862121E-2</v>
      </c>
      <c r="O93" s="78">
        <f t="shared" si="11"/>
        <v>7.5573118987017351E-3</v>
      </c>
      <c r="P93" s="83"/>
      <c r="Q93" s="103">
        <v>97</v>
      </c>
      <c r="R93" s="34">
        <v>2.7822001854799998</v>
      </c>
      <c r="S93" s="103">
        <v>97</v>
      </c>
      <c r="T93" s="34">
        <v>0.155652035248</v>
      </c>
      <c r="U93" s="103">
        <v>0.11905001</v>
      </c>
      <c r="V93" s="103">
        <v>0</v>
      </c>
    </row>
    <row r="94" spans="7:22">
      <c r="G94" s="82">
        <v>98</v>
      </c>
      <c r="H94" s="83">
        <f>Inputs!O93+Inputs!P93</f>
        <v>0.2</v>
      </c>
      <c r="I94" s="78">
        <f t="shared" si="6"/>
        <v>0.18548000000000001</v>
      </c>
      <c r="K94" s="115">
        <f t="shared" si="7"/>
        <v>1.2558</v>
      </c>
      <c r="L94" s="115">
        <f t="shared" si="8"/>
        <v>3.7674000000000003</v>
      </c>
      <c r="M94" s="78">
        <f t="shared" si="9"/>
        <v>-3.0174634400000002</v>
      </c>
      <c r="N94" s="78">
        <f t="shared" si="10"/>
        <v>4.664313951982365E-2</v>
      </c>
      <c r="O94" s="78">
        <f t="shared" si="11"/>
        <v>5.857445460899454E-2</v>
      </c>
      <c r="P94" s="83"/>
      <c r="Q94" s="103">
        <v>98</v>
      </c>
      <c r="R94" s="34">
        <v>0.18548000000000001</v>
      </c>
      <c r="S94" s="103">
        <v>98</v>
      </c>
      <c r="T94" s="34">
        <v>1.9475926616599999</v>
      </c>
      <c r="U94" s="103">
        <v>1.2558</v>
      </c>
      <c r="V94" s="103">
        <v>0</v>
      </c>
    </row>
    <row r="95" spans="7:22">
      <c r="G95" s="82">
        <v>99</v>
      </c>
      <c r="H95" s="83">
        <f>Inputs!O94+Inputs!P94</f>
        <v>5</v>
      </c>
      <c r="I95" s="78">
        <f t="shared" si="6"/>
        <v>4.6370000000000005</v>
      </c>
      <c r="K95" s="115">
        <f t="shared" si="7"/>
        <v>0</v>
      </c>
      <c r="L95" s="115">
        <f t="shared" si="8"/>
        <v>0</v>
      </c>
      <c r="M95" s="78">
        <f t="shared" si="9"/>
        <v>-2.6573000000000002</v>
      </c>
      <c r="N95" s="78">
        <f t="shared" si="10"/>
        <v>6.5540500924934283E-2</v>
      </c>
      <c r="O95" s="78">
        <f t="shared" si="11"/>
        <v>0</v>
      </c>
      <c r="P95" s="83"/>
      <c r="Q95" s="103">
        <v>99</v>
      </c>
      <c r="R95" s="34">
        <v>4.6369999999999996</v>
      </c>
      <c r="S95" s="103">
        <v>99</v>
      </c>
      <c r="T95" s="34">
        <v>0</v>
      </c>
      <c r="U95" s="103">
        <v>0</v>
      </c>
      <c r="V95" s="103">
        <v>0</v>
      </c>
    </row>
    <row r="96" spans="7:22">
      <c r="G96" s="82">
        <v>100</v>
      </c>
      <c r="H96" s="83">
        <f>Inputs!O95+Inputs!P95</f>
        <v>4.0000002000000006</v>
      </c>
      <c r="I96" s="78">
        <f t="shared" si="6"/>
        <v>3.7096001854800007</v>
      </c>
      <c r="K96" s="115">
        <f t="shared" si="7"/>
        <v>0</v>
      </c>
      <c r="L96" s="115">
        <f t="shared" si="8"/>
        <v>0</v>
      </c>
      <c r="M96" s="78">
        <f t="shared" si="9"/>
        <v>-2.6573000000000002</v>
      </c>
      <c r="N96" s="78">
        <f t="shared" si="10"/>
        <v>6.5540500924934283E-2</v>
      </c>
      <c r="O96" s="78">
        <f t="shared" si="11"/>
        <v>0</v>
      </c>
      <c r="P96" s="83"/>
      <c r="Q96" s="103">
        <v>100</v>
      </c>
      <c r="R96" s="34">
        <v>3.7096001854799998</v>
      </c>
      <c r="S96" s="103">
        <v>100</v>
      </c>
      <c r="T96" s="34">
        <v>0</v>
      </c>
      <c r="U96" s="103">
        <v>0</v>
      </c>
      <c r="V96" s="103">
        <v>0</v>
      </c>
    </row>
    <row r="97" spans="7:22">
      <c r="G97" s="82">
        <v>101</v>
      </c>
      <c r="H97" s="83">
        <f>Inputs!O96+Inputs!P96</f>
        <v>3.0000001999999998E-2</v>
      </c>
      <c r="I97" s="78">
        <f t="shared" si="6"/>
        <v>2.7822001854799997E-2</v>
      </c>
      <c r="K97" s="115">
        <f t="shared" si="7"/>
        <v>0.70360500000000004</v>
      </c>
      <c r="L97" s="115">
        <f t="shared" si="8"/>
        <v>2.1108150000000001</v>
      </c>
      <c r="M97" s="78">
        <f t="shared" si="9"/>
        <v>-2.8590939140000002</v>
      </c>
      <c r="N97" s="78">
        <f t="shared" si="10"/>
        <v>5.4213140442259201E-2</v>
      </c>
      <c r="O97" s="78">
        <f t="shared" si="11"/>
        <v>3.8144636680875789E-2</v>
      </c>
      <c r="P97" s="83"/>
      <c r="Q97" s="103">
        <v>101</v>
      </c>
      <c r="R97" s="34">
        <v>2.7822001854800001E-2</v>
      </c>
      <c r="S97" s="103">
        <v>101</v>
      </c>
      <c r="T97" s="34">
        <v>1.00767967419</v>
      </c>
      <c r="U97" s="103">
        <v>0.16986000000000001</v>
      </c>
      <c r="V97" s="103">
        <v>0.53374500000000002</v>
      </c>
    </row>
    <row r="98" spans="7:22">
      <c r="G98" s="82">
        <v>102</v>
      </c>
      <c r="H98" s="83">
        <f>Inputs!O97+Inputs!P97</f>
        <v>1.05</v>
      </c>
      <c r="I98" s="78">
        <f t="shared" si="6"/>
        <v>0.97377000000000002</v>
      </c>
      <c r="K98" s="115">
        <f t="shared" si="7"/>
        <v>1.0234650199999999</v>
      </c>
      <c r="L98" s="115">
        <f t="shared" si="8"/>
        <v>3.0703950600000001</v>
      </c>
      <c r="M98" s="78">
        <f t="shared" si="9"/>
        <v>-2.9508297677360003</v>
      </c>
      <c r="N98" s="78">
        <f t="shared" si="10"/>
        <v>4.9697309068344055E-2</v>
      </c>
      <c r="O98" s="78">
        <f t="shared" si="11"/>
        <v>5.0863457419578928E-2</v>
      </c>
      <c r="P98" s="83"/>
      <c r="Q98" s="103">
        <v>102</v>
      </c>
      <c r="R98" s="34">
        <v>0.97377000000000002</v>
      </c>
      <c r="S98" s="103">
        <v>102</v>
      </c>
      <c r="T98" s="34">
        <v>1.5361414980799999</v>
      </c>
      <c r="U98" s="103">
        <v>0.48972001999999998</v>
      </c>
      <c r="V98" s="103">
        <v>0.53374500000000002</v>
      </c>
    </row>
    <row r="99" spans="7:22">
      <c r="G99" s="82">
        <v>103</v>
      </c>
      <c r="H99" s="83">
        <f>Inputs!O98+Inputs!P98</f>
        <v>3.0000001999999998E-2</v>
      </c>
      <c r="I99" s="78">
        <f t="shared" si="6"/>
        <v>2.7822001854799997E-2</v>
      </c>
      <c r="K99" s="115">
        <f t="shared" si="7"/>
        <v>0.96960502999999998</v>
      </c>
      <c r="L99" s="115">
        <f t="shared" si="8"/>
        <v>2.90881509</v>
      </c>
      <c r="M99" s="78">
        <f t="shared" si="9"/>
        <v>-2.9353827226040003</v>
      </c>
      <c r="N99" s="78">
        <f t="shared" si="10"/>
        <v>5.0431929483532603E-2</v>
      </c>
      <c r="O99" s="78">
        <f t="shared" si="11"/>
        <v>4.8899052499838516E-2</v>
      </c>
      <c r="P99" s="83"/>
      <c r="Q99" s="103">
        <v>103</v>
      </c>
      <c r="R99" s="34">
        <v>2.7822001854800001E-2</v>
      </c>
      <c r="S99" s="103">
        <v>103</v>
      </c>
      <c r="T99" s="34">
        <v>1.4440688613899999</v>
      </c>
      <c r="U99" s="103">
        <v>0.6</v>
      </c>
      <c r="V99" s="103">
        <v>0.36960503</v>
      </c>
    </row>
    <row r="100" spans="7:22">
      <c r="G100" s="82">
        <v>104</v>
      </c>
      <c r="H100" s="83">
        <f>Inputs!O99+Inputs!P99</f>
        <v>1.05</v>
      </c>
      <c r="I100" s="78">
        <f t="shared" si="6"/>
        <v>0.97377000000000002</v>
      </c>
      <c r="K100" s="115">
        <f t="shared" si="7"/>
        <v>1.56960503</v>
      </c>
      <c r="L100" s="115">
        <f t="shared" si="8"/>
        <v>4.7088150899999999</v>
      </c>
      <c r="M100" s="78">
        <f t="shared" si="9"/>
        <v>-3.1074627226040001</v>
      </c>
      <c r="N100" s="78">
        <f t="shared" si="10"/>
        <v>4.2800472399889558E-2</v>
      </c>
      <c r="O100" s="78">
        <f t="shared" si="11"/>
        <v>6.717983676524282E-2</v>
      </c>
      <c r="P100" s="83"/>
      <c r="Q100" s="103">
        <v>104</v>
      </c>
      <c r="R100" s="34">
        <v>0.97377000000000002</v>
      </c>
      <c r="S100" s="103">
        <v>104</v>
      </c>
      <c r="T100" s="34">
        <v>2.5398591663699999</v>
      </c>
      <c r="U100" s="103">
        <v>1.2</v>
      </c>
      <c r="V100" s="103">
        <v>0.36960503</v>
      </c>
    </row>
    <row r="101" spans="7:22">
      <c r="G101" s="82">
        <v>105</v>
      </c>
      <c r="H101" s="83">
        <f>Inputs!O100+Inputs!P100</f>
        <v>6.0000001000000004E-2</v>
      </c>
      <c r="I101" s="78">
        <f t="shared" si="6"/>
        <v>5.5644000927400003E-2</v>
      </c>
      <c r="K101" s="115">
        <f t="shared" si="7"/>
        <v>0.96100999999999992</v>
      </c>
      <c r="L101" s="115">
        <f t="shared" si="8"/>
        <v>2.8830299999999998</v>
      </c>
      <c r="M101" s="78">
        <f t="shared" si="9"/>
        <v>-2.932917668</v>
      </c>
      <c r="N101" s="78">
        <f t="shared" si="10"/>
        <v>5.0550108281184183E-2</v>
      </c>
      <c r="O101" s="78">
        <f t="shared" si="11"/>
        <v>4.8579159559300811E-2</v>
      </c>
      <c r="P101" s="83"/>
      <c r="Q101" s="103">
        <v>105</v>
      </c>
      <c r="R101" s="34">
        <v>5.5644000927400003E-2</v>
      </c>
      <c r="S101" s="103">
        <v>105</v>
      </c>
      <c r="T101" s="34">
        <v>1.4294913629399999</v>
      </c>
      <c r="U101" s="103">
        <v>0.6</v>
      </c>
      <c r="V101" s="103">
        <v>0.36101</v>
      </c>
    </row>
    <row r="102" spans="7:22">
      <c r="G102" s="82">
        <v>106</v>
      </c>
      <c r="H102" s="83">
        <f>Inputs!O101+Inputs!P101</f>
        <v>0.1</v>
      </c>
      <c r="I102" s="78">
        <f t="shared" si="6"/>
        <v>9.2740000000000003E-2</v>
      </c>
      <c r="K102" s="115">
        <f t="shared" si="7"/>
        <v>0.25608001499999999</v>
      </c>
      <c r="L102" s="115">
        <f t="shared" si="8"/>
        <v>0.76824004499999998</v>
      </c>
      <c r="M102" s="78">
        <f t="shared" si="9"/>
        <v>-2.7307437483020003</v>
      </c>
      <c r="N102" s="78">
        <f t="shared" si="10"/>
        <v>6.1183427960097472E-2</v>
      </c>
      <c r="O102" s="78">
        <f t="shared" si="11"/>
        <v>1.5667853149773179E-2</v>
      </c>
      <c r="P102" s="83"/>
      <c r="Q102" s="103">
        <v>106</v>
      </c>
      <c r="R102" s="34">
        <v>9.2740000000000003E-2</v>
      </c>
      <c r="S102" s="103">
        <v>106</v>
      </c>
      <c r="T102" s="34">
        <v>0.34225346565100001</v>
      </c>
      <c r="U102" s="103">
        <v>0.20143000999999999</v>
      </c>
      <c r="V102" s="103">
        <v>5.4650005000000001E-2</v>
      </c>
    </row>
    <row r="103" spans="7:22">
      <c r="G103" s="82">
        <v>107</v>
      </c>
      <c r="H103" s="83">
        <f>Inputs!O102+Inputs!P102</f>
        <v>2.0000001999999999E-2</v>
      </c>
      <c r="I103" s="78">
        <f t="shared" si="6"/>
        <v>1.85480018548E-2</v>
      </c>
      <c r="K103" s="115">
        <f t="shared" si="7"/>
        <v>0.60464503999999997</v>
      </c>
      <c r="L103" s="115">
        <f t="shared" si="8"/>
        <v>1.81393512</v>
      </c>
      <c r="M103" s="78">
        <f t="shared" si="9"/>
        <v>-2.8307121974720002</v>
      </c>
      <c r="N103" s="78">
        <f t="shared" si="10"/>
        <v>5.5686934530443911E-2</v>
      </c>
      <c r="O103" s="78">
        <f t="shared" si="11"/>
        <v>3.3670828756637641E-2</v>
      </c>
      <c r="P103" s="83"/>
      <c r="Q103" s="103">
        <v>107</v>
      </c>
      <c r="R103" s="34">
        <v>1.85480018548E-2</v>
      </c>
      <c r="S103" s="103">
        <v>107</v>
      </c>
      <c r="T103" s="34">
        <v>0.85311728301699996</v>
      </c>
      <c r="U103" s="103">
        <v>0.59369503999999995</v>
      </c>
      <c r="V103" s="103">
        <v>1.095E-2</v>
      </c>
    </row>
    <row r="104" spans="7:22">
      <c r="G104" s="82">
        <v>109</v>
      </c>
      <c r="H104" s="83">
        <f>Inputs!O103+Inputs!P103</f>
        <v>0.4</v>
      </c>
      <c r="I104" s="78">
        <f t="shared" si="6"/>
        <v>0.37096000000000001</v>
      </c>
      <c r="K104" s="115">
        <f t="shared" si="7"/>
        <v>1.5547051000000001</v>
      </c>
      <c r="L104" s="115">
        <f t="shared" si="8"/>
        <v>4.6641153000000006</v>
      </c>
      <c r="M104" s="78">
        <f t="shared" si="9"/>
        <v>-3.1031894226800003</v>
      </c>
      <c r="N104" s="78">
        <f t="shared" si="10"/>
        <v>4.2975885928176194E-2</v>
      </c>
      <c r="O104" s="78">
        <f t="shared" si="11"/>
        <v>6.6814829029553768E-2</v>
      </c>
      <c r="P104" s="83"/>
      <c r="Q104" s="103">
        <v>109</v>
      </c>
      <c r="R104" s="34">
        <v>0.37096000000000001</v>
      </c>
      <c r="S104" s="103">
        <v>109</v>
      </c>
      <c r="T104" s="34">
        <v>2.5107961163999999</v>
      </c>
      <c r="U104" s="103">
        <v>1.5547051000000001</v>
      </c>
      <c r="V104" s="103">
        <v>0</v>
      </c>
    </row>
    <row r="105" spans="7:22">
      <c r="G105" s="82">
        <v>110</v>
      </c>
      <c r="H105" s="83">
        <f>Inputs!O104+Inputs!P104</f>
        <v>0.1</v>
      </c>
      <c r="I105" s="78">
        <f t="shared" si="6"/>
        <v>9.2740000000000003E-2</v>
      </c>
      <c r="K105" s="115">
        <f t="shared" si="7"/>
        <v>0.15339501</v>
      </c>
      <c r="L105" s="115">
        <f t="shared" si="8"/>
        <v>0.46018502999999999</v>
      </c>
      <c r="M105" s="78">
        <f t="shared" si="9"/>
        <v>-2.7012936888680001</v>
      </c>
      <c r="N105" s="78">
        <f t="shared" si="10"/>
        <v>6.2897061581974209E-2</v>
      </c>
      <c r="O105" s="78">
        <f t="shared" si="11"/>
        <v>9.6480953903375494E-3</v>
      </c>
      <c r="P105" s="83"/>
      <c r="Q105" s="103">
        <v>110</v>
      </c>
      <c r="R105" s="110">
        <v>9.2740000000000003E-2</v>
      </c>
      <c r="S105" s="103">
        <v>110</v>
      </c>
      <c r="T105" s="112">
        <v>0.20167167966300001</v>
      </c>
      <c r="U105" s="103">
        <v>0.15339501</v>
      </c>
      <c r="V105" s="103">
        <v>0</v>
      </c>
    </row>
    <row r="106" spans="7:22">
      <c r="G106" s="82">
        <v>114</v>
      </c>
      <c r="H106" s="83">
        <f>Inputs!O105+Inputs!P105</f>
        <v>0.2</v>
      </c>
      <c r="I106" s="78">
        <f t="shared" si="6"/>
        <v>0.18548000000000001</v>
      </c>
      <c r="K106" s="115">
        <f t="shared" si="7"/>
        <v>0.34836002999999999</v>
      </c>
      <c r="L106" s="115">
        <f t="shared" si="8"/>
        <v>1.0450800899999999</v>
      </c>
      <c r="M106" s="78">
        <f t="shared" si="9"/>
        <v>-2.7572096566040001</v>
      </c>
      <c r="N106" s="78">
        <f t="shared" si="10"/>
        <v>5.9680764917461014E-2</v>
      </c>
      <c r="O106" s="78">
        <f t="shared" si="11"/>
        <v>2.0790393057069666E-2</v>
      </c>
      <c r="P106" s="83"/>
      <c r="Q106" s="103">
        <v>114</v>
      </c>
      <c r="R106" s="34">
        <v>0.18548000000000001</v>
      </c>
      <c r="S106" s="103">
        <v>114</v>
      </c>
      <c r="T106" s="34">
        <v>0.47242868904500002</v>
      </c>
      <c r="U106" s="103">
        <v>0.34836002999999999</v>
      </c>
      <c r="V106" s="103">
        <v>0</v>
      </c>
    </row>
    <row r="107" spans="7:22">
      <c r="G107" s="82">
        <v>115</v>
      </c>
      <c r="H107" s="83">
        <f>Inputs!O106+Inputs!P106</f>
        <v>0.05</v>
      </c>
      <c r="I107" s="78">
        <f t="shared" si="6"/>
        <v>4.6370000000000001E-2</v>
      </c>
      <c r="K107" s="115">
        <f t="shared" si="7"/>
        <v>7.613715</v>
      </c>
      <c r="L107" s="115">
        <f t="shared" si="8"/>
        <v>22.841145000000001</v>
      </c>
      <c r="M107" s="78">
        <f t="shared" si="9"/>
        <v>-4.8409134620000005</v>
      </c>
      <c r="N107" s="78">
        <f t="shared" si="10"/>
        <v>7.8379163139106825E-3</v>
      </c>
      <c r="O107" s="78">
        <f t="shared" si="11"/>
        <v>5.9675661007966473E-2</v>
      </c>
      <c r="P107" s="83"/>
      <c r="Q107" s="103">
        <v>115</v>
      </c>
      <c r="R107" s="34">
        <v>4.6370000000000001E-2</v>
      </c>
      <c r="S107" s="103">
        <v>115</v>
      </c>
      <c r="T107" s="34">
        <v>19.8467900787</v>
      </c>
      <c r="U107" s="103">
        <v>7.2519650000000002</v>
      </c>
      <c r="V107" s="103">
        <v>0.36175000000000002</v>
      </c>
    </row>
    <row r="108" spans="7:22">
      <c r="G108" s="82">
        <v>120</v>
      </c>
      <c r="H108" s="83">
        <f>Inputs!O107+Inputs!P107</f>
        <v>0.05</v>
      </c>
      <c r="I108" s="78">
        <f t="shared" si="6"/>
        <v>4.6370000000000001E-2</v>
      </c>
      <c r="K108" s="115">
        <f t="shared" si="7"/>
        <v>5.4</v>
      </c>
      <c r="L108" s="115">
        <f t="shared" si="8"/>
        <v>16.200000000000003</v>
      </c>
      <c r="M108" s="78">
        <f t="shared" si="9"/>
        <v>-4.2060200000000005</v>
      </c>
      <c r="N108" s="78">
        <f t="shared" si="10"/>
        <v>1.4686661497468303E-2</v>
      </c>
      <c r="O108" s="78">
        <f t="shared" si="11"/>
        <v>7.9307972086328837E-2</v>
      </c>
      <c r="P108" s="83"/>
      <c r="Q108" s="103">
        <v>120</v>
      </c>
      <c r="R108" s="34">
        <v>4.6370000000000001E-2</v>
      </c>
      <c r="S108" s="103">
        <v>120</v>
      </c>
      <c r="T108" s="34">
        <v>12.610229285500001</v>
      </c>
      <c r="U108" s="103">
        <v>5.4</v>
      </c>
      <c r="V108" s="103">
        <v>0</v>
      </c>
    </row>
    <row r="109" spans="7:22">
      <c r="G109" s="82">
        <v>121</v>
      </c>
      <c r="H109" s="83">
        <f>Inputs!O108+Inputs!P108</f>
        <v>0.1</v>
      </c>
      <c r="I109" s="78">
        <f t="shared" si="6"/>
        <v>9.2740000000000003E-2</v>
      </c>
      <c r="K109" s="115">
        <f t="shared" si="7"/>
        <v>5.4</v>
      </c>
      <c r="L109" s="115">
        <f t="shared" si="8"/>
        <v>16.200000000000003</v>
      </c>
      <c r="M109" s="78">
        <f t="shared" si="9"/>
        <v>-4.2060200000000005</v>
      </c>
      <c r="N109" s="78">
        <f t="shared" si="10"/>
        <v>1.4686661497468303E-2</v>
      </c>
      <c r="O109" s="78">
        <f t="shared" si="11"/>
        <v>7.9307972086328837E-2</v>
      </c>
      <c r="P109" s="83"/>
      <c r="Q109" s="103">
        <v>121</v>
      </c>
      <c r="R109" s="34">
        <v>9.2740000000000003E-2</v>
      </c>
      <c r="S109" s="103">
        <v>121</v>
      </c>
      <c r="T109" s="34">
        <v>12.610229285500001</v>
      </c>
      <c r="U109" s="103">
        <v>5.4</v>
      </c>
      <c r="V109" s="103">
        <v>0</v>
      </c>
    </row>
    <row r="110" spans="7:22">
      <c r="G110" s="82">
        <v>123</v>
      </c>
      <c r="H110" s="83">
        <f>Inputs!O109+Inputs!P109</f>
        <v>6.0000001000000004E-2</v>
      </c>
      <c r="I110" s="78">
        <f t="shared" si="6"/>
        <v>5.5644000927400003E-2</v>
      </c>
      <c r="K110" s="115">
        <f t="shared" si="7"/>
        <v>1.31301004</v>
      </c>
      <c r="L110" s="115">
        <f t="shared" si="8"/>
        <v>3.93903012</v>
      </c>
      <c r="M110" s="78">
        <f t="shared" si="9"/>
        <v>-3.0338712794720002</v>
      </c>
      <c r="N110" s="78">
        <f t="shared" si="10"/>
        <v>4.5918926366161641E-2</v>
      </c>
      <c r="O110" s="78">
        <f t="shared" si="11"/>
        <v>6.0292011344790952E-2</v>
      </c>
      <c r="P110" s="83"/>
      <c r="Q110" s="103">
        <v>123</v>
      </c>
      <c r="R110" s="34">
        <v>5.5644000927400003E-2</v>
      </c>
      <c r="S110" s="103">
        <v>123</v>
      </c>
      <c r="T110" s="34">
        <v>2.05245275996</v>
      </c>
      <c r="U110" s="103">
        <v>1</v>
      </c>
      <c r="V110" s="103">
        <v>0.31301003999999999</v>
      </c>
    </row>
    <row r="111" spans="7:22">
      <c r="G111" s="82">
        <v>124</v>
      </c>
      <c r="H111" s="83">
        <f>Inputs!O110+Inputs!P110</f>
        <v>0.110000001</v>
      </c>
      <c r="I111" s="78">
        <f t="shared" si="6"/>
        <v>0.1020140009274</v>
      </c>
      <c r="K111" s="115">
        <f t="shared" si="7"/>
        <v>0.93233999999999995</v>
      </c>
      <c r="L111" s="115">
        <f t="shared" si="8"/>
        <v>2.7970199999999998</v>
      </c>
      <c r="M111" s="78">
        <f t="shared" si="9"/>
        <v>-2.9246951120000002</v>
      </c>
      <c r="N111" s="78">
        <f t="shared" si="10"/>
        <v>5.0946209781060944E-2</v>
      </c>
      <c r="O111" s="78">
        <f t="shared" si="11"/>
        <v>4.7499189227274356E-2</v>
      </c>
      <c r="P111" s="83"/>
      <c r="Q111" s="103">
        <v>124</v>
      </c>
      <c r="R111" s="34">
        <v>0.102014000927</v>
      </c>
      <c r="S111" s="103">
        <v>124</v>
      </c>
      <c r="T111" s="34">
        <v>1.3810960326199999</v>
      </c>
      <c r="U111" s="103">
        <v>0.93233999999999995</v>
      </c>
      <c r="V111" s="103">
        <v>0</v>
      </c>
    </row>
    <row r="112" spans="7:22">
      <c r="G112" s="82">
        <v>125</v>
      </c>
      <c r="H112" s="83">
        <f>Inputs!O111+Inputs!P111</f>
        <v>0.05</v>
      </c>
      <c r="I112" s="78">
        <f t="shared" si="6"/>
        <v>4.6370000000000001E-2</v>
      </c>
      <c r="K112" s="115">
        <f t="shared" si="7"/>
        <v>1.3177400000000001</v>
      </c>
      <c r="L112" s="115">
        <f t="shared" si="8"/>
        <v>3.9532200000000004</v>
      </c>
      <c r="M112" s="78">
        <f t="shared" si="9"/>
        <v>-3.0352278320000003</v>
      </c>
      <c r="N112" s="78">
        <f t="shared" si="10"/>
        <v>4.5859531881572907E-2</v>
      </c>
      <c r="O112" s="78">
        <f t="shared" si="11"/>
        <v>6.0430939541623888E-2</v>
      </c>
      <c r="P112" s="83"/>
      <c r="Q112" s="103">
        <v>125</v>
      </c>
      <c r="R112" s="34">
        <v>4.6370000000000001E-2</v>
      </c>
      <c r="S112" s="103">
        <v>125</v>
      </c>
      <c r="T112" s="34">
        <v>2.0611847447599998</v>
      </c>
      <c r="U112" s="103">
        <v>1</v>
      </c>
      <c r="V112" s="103">
        <v>0.31774000000000002</v>
      </c>
    </row>
    <row r="113" spans="7:22">
      <c r="G113" s="82">
        <v>129</v>
      </c>
      <c r="H113" s="83">
        <f>Inputs!O112+Inputs!P112</f>
        <v>0.110000001</v>
      </c>
      <c r="I113" s="78">
        <f t="shared" si="6"/>
        <v>0.1020140009274</v>
      </c>
      <c r="K113" s="115">
        <f t="shared" si="7"/>
        <v>0.78830500000000003</v>
      </c>
      <c r="L113" s="115">
        <f t="shared" si="8"/>
        <v>2.3649149999999999</v>
      </c>
      <c r="M113" s="78">
        <f t="shared" si="9"/>
        <v>-2.883385874</v>
      </c>
      <c r="N113" s="78">
        <f t="shared" si="10"/>
        <v>5.2980996168200907E-2</v>
      </c>
      <c r="O113" s="78">
        <f t="shared" si="11"/>
        <v>4.1765184184373617E-2</v>
      </c>
      <c r="P113" s="83"/>
      <c r="Q113" s="103">
        <v>129</v>
      </c>
      <c r="R113" s="34">
        <v>0.102014000927</v>
      </c>
      <c r="S113" s="103">
        <v>129</v>
      </c>
      <c r="T113" s="34">
        <v>1.14332410176</v>
      </c>
      <c r="U113" s="103">
        <v>0.67943500000000001</v>
      </c>
      <c r="V113" s="103">
        <v>0.10886999999999999</v>
      </c>
    </row>
    <row r="114" spans="7:22">
      <c r="G114" s="82">
        <v>131</v>
      </c>
      <c r="H114" s="83">
        <f>Inputs!O113+Inputs!P113</f>
        <v>3.3000001999999999</v>
      </c>
      <c r="I114" s="78">
        <f t="shared" si="6"/>
        <v>3.0604201854799999</v>
      </c>
      <c r="K114" s="115">
        <f t="shared" si="7"/>
        <v>0.134635</v>
      </c>
      <c r="L114" s="115">
        <f t="shared" si="8"/>
        <v>0.40390500000000001</v>
      </c>
      <c r="M114" s="78">
        <f t="shared" si="9"/>
        <v>-2.6959133180000001</v>
      </c>
      <c r="N114" s="78">
        <f t="shared" si="10"/>
        <v>6.3214932930871673E-2</v>
      </c>
      <c r="O114" s="78">
        <f t="shared" si="11"/>
        <v>8.5109424951479076E-3</v>
      </c>
      <c r="P114" s="83"/>
      <c r="Q114" s="103">
        <v>131</v>
      </c>
      <c r="R114" s="110">
        <v>3.0604201854799999</v>
      </c>
      <c r="S114" s="103">
        <v>131</v>
      </c>
      <c r="T114" s="112">
        <v>0.176472674114</v>
      </c>
      <c r="U114" s="103">
        <v>0.134635</v>
      </c>
      <c r="V114" s="103">
        <v>0</v>
      </c>
    </row>
    <row r="115" spans="7:22">
      <c r="G115" s="82">
        <v>133</v>
      </c>
      <c r="H115" s="83">
        <f>Inputs!O114+Inputs!P114</f>
        <v>3.0000002000000001</v>
      </c>
      <c r="I115" s="78">
        <f t="shared" si="6"/>
        <v>2.7822001854800003</v>
      </c>
      <c r="K115" s="115">
        <f t="shared" si="7"/>
        <v>0.27316501999999998</v>
      </c>
      <c r="L115" s="115">
        <f t="shared" si="8"/>
        <v>0.81949505999999994</v>
      </c>
      <c r="M115" s="78">
        <f t="shared" si="9"/>
        <v>-2.7356437277360004</v>
      </c>
      <c r="N115" s="78">
        <f t="shared" si="10"/>
        <v>6.0902577506881175E-2</v>
      </c>
      <c r="O115" s="78">
        <f t="shared" si="11"/>
        <v>1.6636453802718745E-2</v>
      </c>
      <c r="P115" s="83"/>
      <c r="Q115" s="103">
        <v>133</v>
      </c>
      <c r="R115" s="34">
        <v>2.7822001854799998</v>
      </c>
      <c r="S115" s="103">
        <v>133</v>
      </c>
      <c r="T115" s="34">
        <v>0.36607995791300002</v>
      </c>
      <c r="U115" s="103">
        <v>0.27316501999999998</v>
      </c>
      <c r="V115" s="103">
        <v>0</v>
      </c>
    </row>
    <row r="116" spans="7:22">
      <c r="G116" s="82">
        <v>134</v>
      </c>
      <c r="H116" s="83">
        <f>Inputs!O115+Inputs!P115</f>
        <v>0.2</v>
      </c>
      <c r="I116" s="78">
        <f t="shared" si="6"/>
        <v>0.18548000000000001</v>
      </c>
      <c r="K116" s="115">
        <f t="shared" si="7"/>
        <v>1.1792951</v>
      </c>
      <c r="L116" s="115">
        <f t="shared" si="8"/>
        <v>3.5378853000000001</v>
      </c>
      <c r="M116" s="78">
        <f t="shared" si="9"/>
        <v>-2.9955218346800003</v>
      </c>
      <c r="N116" s="78">
        <f t="shared" si="10"/>
        <v>4.7628592240752582E-2</v>
      </c>
      <c r="O116" s="78">
        <f t="shared" si="11"/>
        <v>5.6168165449417544E-2</v>
      </c>
      <c r="P116" s="83"/>
      <c r="Q116" s="103">
        <v>134</v>
      </c>
      <c r="R116" s="34">
        <v>0.18548000000000001</v>
      </c>
      <c r="S116" s="103">
        <v>134</v>
      </c>
      <c r="T116" s="34">
        <v>1.8095520597400001</v>
      </c>
      <c r="U116" s="103">
        <v>1.1792951</v>
      </c>
      <c r="V116" s="103">
        <v>0</v>
      </c>
    </row>
    <row r="117" spans="7:22">
      <c r="G117" s="82">
        <v>135</v>
      </c>
      <c r="H117" s="83">
        <f>Inputs!O116+Inputs!P116</f>
        <v>1.5</v>
      </c>
      <c r="I117" s="78">
        <f t="shared" si="6"/>
        <v>1.3911</v>
      </c>
      <c r="K117" s="115">
        <f t="shared" si="7"/>
        <v>0.19896501</v>
      </c>
      <c r="L117" s="115">
        <f t="shared" si="8"/>
        <v>0.59689502999999999</v>
      </c>
      <c r="M117" s="78">
        <f t="shared" si="9"/>
        <v>-2.7143631648680002</v>
      </c>
      <c r="N117" s="78">
        <f t="shared" si="10"/>
        <v>6.2131119822592284E-2</v>
      </c>
      <c r="O117" s="78">
        <f t="shared" si="11"/>
        <v>1.2361918876813273E-2</v>
      </c>
      <c r="P117" s="83"/>
      <c r="Q117" s="103">
        <v>135</v>
      </c>
      <c r="R117" s="34">
        <v>1.3911</v>
      </c>
      <c r="S117" s="103">
        <v>135</v>
      </c>
      <c r="T117" s="34">
        <v>0.26350557216800002</v>
      </c>
      <c r="U117" s="103">
        <v>0.19896501</v>
      </c>
      <c r="V117" s="103">
        <v>0</v>
      </c>
    </row>
    <row r="118" spans="7:22">
      <c r="G118" s="82">
        <v>138</v>
      </c>
      <c r="H118" s="83">
        <f>Inputs!O117+Inputs!P117</f>
        <v>0.1</v>
      </c>
      <c r="I118" s="78">
        <f t="shared" si="6"/>
        <v>9.2740000000000003E-2</v>
      </c>
      <c r="K118" s="115">
        <f t="shared" si="7"/>
        <v>0.32000002</v>
      </c>
      <c r="L118" s="115">
        <f t="shared" si="8"/>
        <v>0.96000006000000004</v>
      </c>
      <c r="M118" s="78">
        <f t="shared" si="9"/>
        <v>-2.7490760057360002</v>
      </c>
      <c r="N118" s="78">
        <f t="shared" si="10"/>
        <v>6.0138855116527425E-2</v>
      </c>
      <c r="O118" s="78">
        <f t="shared" si="11"/>
        <v>1.9244434840065879E-2</v>
      </c>
      <c r="P118" s="83"/>
      <c r="Q118" s="103">
        <v>138</v>
      </c>
      <c r="R118" s="110">
        <v>9.2740000000000003E-2</v>
      </c>
      <c r="S118" s="103">
        <v>138</v>
      </c>
      <c r="T118" s="112">
        <v>0.43203488346199997</v>
      </c>
      <c r="U118" s="103">
        <v>0.32000002</v>
      </c>
      <c r="V118" s="103">
        <v>0</v>
      </c>
    </row>
    <row r="119" spans="7:22">
      <c r="G119" s="82">
        <v>140</v>
      </c>
      <c r="H119" s="83">
        <f>Inputs!O118+Inputs!P118</f>
        <v>0.72000005099999997</v>
      </c>
      <c r="I119" s="78">
        <f t="shared" si="6"/>
        <v>0.66772804729739998</v>
      </c>
      <c r="K119" s="115">
        <f t="shared" si="7"/>
        <v>0.906775</v>
      </c>
      <c r="L119" s="115">
        <f t="shared" si="8"/>
        <v>2.7203249999999999</v>
      </c>
      <c r="M119" s="78">
        <f t="shared" si="9"/>
        <v>-2.9173630700000004</v>
      </c>
      <c r="N119" s="78">
        <f t="shared" si="10"/>
        <v>5.1301888568793301E-2</v>
      </c>
      <c r="O119" s="78">
        <f t="shared" si="11"/>
        <v>4.6519270006967546E-2</v>
      </c>
      <c r="P119" s="83"/>
      <c r="Q119" s="103">
        <v>140</v>
      </c>
      <c r="R119" s="34">
        <v>0.66772804729699997</v>
      </c>
      <c r="S119" s="103">
        <v>140</v>
      </c>
      <c r="T119" s="34">
        <v>1.33824066678</v>
      </c>
      <c r="U119" s="103">
        <v>0.10677499999999999</v>
      </c>
      <c r="V119" s="103">
        <v>0.8</v>
      </c>
    </row>
    <row r="120" spans="7:22">
      <c r="G120" s="82">
        <v>142</v>
      </c>
      <c r="H120" s="83">
        <f>Inputs!O119+Inputs!P119</f>
        <v>0.110000001</v>
      </c>
      <c r="I120" s="78">
        <f t="shared" si="6"/>
        <v>0.1020140009274</v>
      </c>
      <c r="K120" s="115">
        <f t="shared" si="7"/>
        <v>0.22828001000000001</v>
      </c>
      <c r="L120" s="115">
        <f t="shared" si="8"/>
        <v>0.68484003000000004</v>
      </c>
      <c r="M120" s="78">
        <f t="shared" si="9"/>
        <v>-2.7227707068680003</v>
      </c>
      <c r="N120" s="78">
        <f t="shared" si="10"/>
        <v>6.1643005077580429E-2</v>
      </c>
      <c r="O120" s="78">
        <f t="shared" si="11"/>
        <v>1.4071865815540112E-2</v>
      </c>
      <c r="P120" s="83"/>
      <c r="Q120" s="103">
        <v>142</v>
      </c>
      <c r="R120" s="34">
        <v>0.102014000927</v>
      </c>
      <c r="S120" s="103">
        <v>142</v>
      </c>
      <c r="T120" s="34">
        <v>0.30375022964600001</v>
      </c>
      <c r="U120" s="103">
        <v>0.22828001000000001</v>
      </c>
      <c r="V120" s="103">
        <v>0</v>
      </c>
    </row>
    <row r="121" spans="7:22">
      <c r="G121" s="82">
        <v>143</v>
      </c>
      <c r="H121" s="83">
        <f>Inputs!O120+Inputs!P120</f>
        <v>0.5</v>
      </c>
      <c r="I121" s="78">
        <f t="shared" si="6"/>
        <v>0.4637</v>
      </c>
      <c r="K121" s="115">
        <f t="shared" si="7"/>
        <v>1.75659502</v>
      </c>
      <c r="L121" s="115">
        <f t="shared" si="8"/>
        <v>5.2697850600000002</v>
      </c>
      <c r="M121" s="78">
        <f t="shared" si="9"/>
        <v>-3.1610914517360005</v>
      </c>
      <c r="N121" s="78">
        <f t="shared" si="10"/>
        <v>4.0656461769298533E-2</v>
      </c>
      <c r="O121" s="78">
        <f t="shared" si="11"/>
        <v>7.1416938274770192E-2</v>
      </c>
      <c r="P121" s="83"/>
      <c r="Q121" s="103">
        <v>143</v>
      </c>
      <c r="R121" s="34">
        <v>0.4637</v>
      </c>
      <c r="S121" s="103">
        <v>143</v>
      </c>
      <c r="T121" s="34">
        <v>2.9124872210800001</v>
      </c>
      <c r="U121" s="103">
        <v>1.44</v>
      </c>
      <c r="V121" s="103">
        <v>0.31659502</v>
      </c>
    </row>
    <row r="122" spans="7:22">
      <c r="G122" s="82">
        <v>146</v>
      </c>
      <c r="H122" s="83">
        <f>Inputs!O121+Inputs!P121</f>
        <v>0.110000001</v>
      </c>
      <c r="I122" s="78">
        <f t="shared" si="6"/>
        <v>0.1020140009274</v>
      </c>
      <c r="K122" s="115">
        <f t="shared" si="7"/>
        <v>0.17784000999999999</v>
      </c>
      <c r="L122" s="115">
        <f t="shared" si="8"/>
        <v>0.53352003000000003</v>
      </c>
      <c r="M122" s="78">
        <f t="shared" si="9"/>
        <v>-2.7083045148680003</v>
      </c>
      <c r="N122" s="78">
        <f t="shared" si="10"/>
        <v>6.2485100460622646E-2</v>
      </c>
      <c r="O122" s="78">
        <f t="shared" si="11"/>
        <v>1.1112350890768136E-2</v>
      </c>
      <c r="P122" s="83"/>
      <c r="Q122" s="103">
        <v>146</v>
      </c>
      <c r="R122" s="34">
        <v>0.102014000927</v>
      </c>
      <c r="S122" s="103">
        <v>146</v>
      </c>
      <c r="T122" s="34">
        <v>0.234731272943</v>
      </c>
      <c r="U122" s="103">
        <v>6.8540009999999998E-2</v>
      </c>
      <c r="V122" s="103">
        <v>0.10929999999999999</v>
      </c>
    </row>
    <row r="123" spans="7:22">
      <c r="G123" s="82">
        <v>147</v>
      </c>
      <c r="H123" s="83">
        <f>Inputs!O122+Inputs!P122</f>
        <v>0.31000000099999997</v>
      </c>
      <c r="I123" s="78">
        <f t="shared" si="6"/>
        <v>0.28749400092739996</v>
      </c>
      <c r="K123" s="115">
        <f t="shared" si="7"/>
        <v>0.51413505999999998</v>
      </c>
      <c r="L123" s="115">
        <f t="shared" si="8"/>
        <v>1.5424051799999998</v>
      </c>
      <c r="M123" s="78">
        <f t="shared" si="9"/>
        <v>-2.8047539352080002</v>
      </c>
      <c r="N123" s="78">
        <f t="shared" si="10"/>
        <v>5.7067822169517723E-2</v>
      </c>
      <c r="O123" s="78">
        <f t="shared" si="11"/>
        <v>2.9340568175194325E-2</v>
      </c>
      <c r="P123" s="83"/>
      <c r="Q123" s="103">
        <v>147</v>
      </c>
      <c r="R123" s="34">
        <v>0.287494000927</v>
      </c>
      <c r="S123" s="103">
        <v>147</v>
      </c>
      <c r="T123" s="34">
        <v>0.71544720654399996</v>
      </c>
      <c r="U123" s="103">
        <v>0.51413505999999998</v>
      </c>
      <c r="V123" s="103">
        <v>0</v>
      </c>
    </row>
    <row r="124" spans="7:22">
      <c r="G124" s="82">
        <v>148</v>
      </c>
      <c r="H124" s="83">
        <f>Inputs!O123+Inputs!P123</f>
        <v>6.0000001000000004E-2</v>
      </c>
      <c r="I124" s="78">
        <f t="shared" si="6"/>
        <v>5.5644000927400003E-2</v>
      </c>
      <c r="K124" s="115">
        <f t="shared" si="7"/>
        <v>0.17174500000000001</v>
      </c>
      <c r="L124" s="115">
        <f t="shared" si="8"/>
        <v>0.515235</v>
      </c>
      <c r="M124" s="78">
        <f t="shared" si="9"/>
        <v>-2.7065564660000003</v>
      </c>
      <c r="N124" s="78">
        <f t="shared" si="10"/>
        <v>6.2587580759684666E-2</v>
      </c>
      <c r="O124" s="78">
        <f t="shared" si="11"/>
        <v>1.0749104057572043E-2</v>
      </c>
      <c r="P124" s="83"/>
      <c r="Q124" s="103">
        <v>148</v>
      </c>
      <c r="R124" s="34">
        <v>5.5644000927400003E-2</v>
      </c>
      <c r="S124" s="103">
        <v>148</v>
      </c>
      <c r="T124" s="34">
        <v>0.22646456615800001</v>
      </c>
      <c r="U124" s="103">
        <v>0.17174500000000001</v>
      </c>
      <c r="V124" s="103">
        <v>0</v>
      </c>
    </row>
    <row r="125" spans="7:22">
      <c r="G125" s="82">
        <v>152</v>
      </c>
      <c r="H125" s="83">
        <f>Inputs!O124+Inputs!P124</f>
        <v>0.2</v>
      </c>
      <c r="I125" s="78">
        <f t="shared" si="6"/>
        <v>0.18548000000000001</v>
      </c>
      <c r="K125" s="115">
        <f t="shared" si="7"/>
        <v>0.18</v>
      </c>
      <c r="L125" s="115">
        <f t="shared" si="8"/>
        <v>0.54</v>
      </c>
      <c r="M125" s="78">
        <f t="shared" si="9"/>
        <v>-2.7089240000000001</v>
      </c>
      <c r="N125" s="78">
        <f t="shared" si="10"/>
        <v>6.2448820414380178E-2</v>
      </c>
      <c r="O125" s="78">
        <f t="shared" si="11"/>
        <v>1.1240787674588432E-2</v>
      </c>
      <c r="P125" s="83"/>
      <c r="Q125" s="103">
        <v>152</v>
      </c>
      <c r="R125" s="34">
        <v>0.18548000000000001</v>
      </c>
      <c r="S125" s="103">
        <v>152</v>
      </c>
      <c r="T125" s="34">
        <v>0.237664674661</v>
      </c>
      <c r="U125" s="103">
        <v>0.18</v>
      </c>
      <c r="V125" s="103">
        <v>0</v>
      </c>
    </row>
    <row r="126" spans="7:22">
      <c r="G126" s="82">
        <v>154</v>
      </c>
      <c r="H126" s="83">
        <f>Inputs!O125+Inputs!P125</f>
        <v>0.3</v>
      </c>
      <c r="I126" s="78">
        <f t="shared" si="6"/>
        <v>0.27821999999999997</v>
      </c>
      <c r="K126" s="115">
        <f t="shared" si="7"/>
        <v>0.3</v>
      </c>
      <c r="L126" s="115">
        <f t="shared" si="8"/>
        <v>0.89999999999999991</v>
      </c>
      <c r="M126" s="78">
        <f t="shared" si="9"/>
        <v>-2.7433400000000003</v>
      </c>
      <c r="N126" s="78">
        <f t="shared" si="10"/>
        <v>6.0463885802554365E-2</v>
      </c>
      <c r="O126" s="78">
        <f t="shared" si="11"/>
        <v>1.8139165740766308E-2</v>
      </c>
      <c r="P126" s="83"/>
      <c r="Q126" s="103">
        <v>154</v>
      </c>
      <c r="R126" s="34">
        <v>0.27822000000000002</v>
      </c>
      <c r="S126" s="103">
        <v>154</v>
      </c>
      <c r="T126" s="34">
        <v>0.40375533349600001</v>
      </c>
      <c r="U126" s="103">
        <v>0.3</v>
      </c>
      <c r="V126" s="103">
        <v>0</v>
      </c>
    </row>
    <row r="127" spans="7:22">
      <c r="G127" s="82">
        <v>155</v>
      </c>
      <c r="H127" s="83">
        <f>Inputs!O126+Inputs!P126</f>
        <v>0.05</v>
      </c>
      <c r="I127" s="78">
        <f t="shared" si="6"/>
        <v>4.6370000000000001E-2</v>
      </c>
      <c r="K127" s="115">
        <f t="shared" si="7"/>
        <v>7.9435000000000006E-2</v>
      </c>
      <c r="L127" s="115">
        <f t="shared" si="8"/>
        <v>0.23830500000000002</v>
      </c>
      <c r="M127" s="78">
        <f t="shared" si="9"/>
        <v>-2.6800819580000002</v>
      </c>
      <c r="N127" s="78">
        <f t="shared" si="10"/>
        <v>6.415895525931363E-2</v>
      </c>
      <c r="O127" s="78">
        <f t="shared" si="11"/>
        <v>5.0964666110235781E-3</v>
      </c>
      <c r="P127" s="83"/>
      <c r="Q127" s="103">
        <v>155</v>
      </c>
      <c r="R127" s="34">
        <v>4.6370000000000001E-2</v>
      </c>
      <c r="S127" s="103">
        <v>155</v>
      </c>
      <c r="T127" s="34">
        <v>0.10319212243799999</v>
      </c>
      <c r="U127" s="103">
        <v>7.9435000000000006E-2</v>
      </c>
      <c r="V127" s="103">
        <v>0</v>
      </c>
    </row>
    <row r="128" spans="7:22">
      <c r="G128" s="82">
        <v>156</v>
      </c>
      <c r="H128" s="83">
        <f>Inputs!O127+Inputs!P127</f>
        <v>0.1</v>
      </c>
      <c r="I128" s="78">
        <f t="shared" si="6"/>
        <v>9.2740000000000003E-2</v>
      </c>
      <c r="K128" s="115">
        <f t="shared" si="7"/>
        <v>1.94</v>
      </c>
      <c r="L128" s="115">
        <f t="shared" si="8"/>
        <v>5.82</v>
      </c>
      <c r="M128" s="78">
        <f t="shared" si="9"/>
        <v>-3.213692</v>
      </c>
      <c r="N128" s="78">
        <f t="shared" si="10"/>
        <v>3.865370730136114E-2</v>
      </c>
      <c r="O128" s="78">
        <f t="shared" si="11"/>
        <v>7.4988192164640616E-2</v>
      </c>
      <c r="P128" s="83"/>
      <c r="Q128" s="103">
        <v>156</v>
      </c>
      <c r="R128" s="34">
        <v>9.2740000000000003E-2</v>
      </c>
      <c r="S128" s="103">
        <v>156</v>
      </c>
      <c r="T128" s="34">
        <v>3.2920360247699998</v>
      </c>
      <c r="U128" s="103">
        <v>1.94</v>
      </c>
      <c r="V128" s="103">
        <v>0</v>
      </c>
    </row>
    <row r="129" spans="7:22">
      <c r="G129" s="82">
        <v>157</v>
      </c>
      <c r="H129" s="83">
        <f>Inputs!O128+Inputs!P128</f>
        <v>0.110000001</v>
      </c>
      <c r="I129" s="78">
        <f t="shared" si="6"/>
        <v>0.1020140009274</v>
      </c>
      <c r="K129" s="115">
        <f t="shared" si="7"/>
        <v>1.38630502</v>
      </c>
      <c r="L129" s="115">
        <f t="shared" si="8"/>
        <v>4.15891506</v>
      </c>
      <c r="M129" s="78">
        <f t="shared" si="9"/>
        <v>-3.0548922797360003</v>
      </c>
      <c r="N129" s="78">
        <f t="shared" si="10"/>
        <v>4.5006729116992439E-2</v>
      </c>
      <c r="O129" s="78">
        <f t="shared" si="11"/>
        <v>6.2393054508666786E-2</v>
      </c>
      <c r="P129" s="83"/>
      <c r="Q129" s="103">
        <v>157</v>
      </c>
      <c r="R129" s="34">
        <v>0.102014000927</v>
      </c>
      <c r="S129" s="103">
        <v>157</v>
      </c>
      <c r="T129" s="34">
        <v>2.18883191271</v>
      </c>
      <c r="U129" s="103">
        <v>0.91734000000000004</v>
      </c>
      <c r="V129" s="103">
        <v>0.46896502000000001</v>
      </c>
    </row>
    <row r="130" spans="7:22">
      <c r="G130" s="82">
        <v>158</v>
      </c>
      <c r="H130" s="83">
        <f>Inputs!O129+Inputs!P129</f>
        <v>0.110000001</v>
      </c>
      <c r="I130" s="78">
        <f t="shared" si="6"/>
        <v>0.1020140009274</v>
      </c>
      <c r="K130" s="115">
        <f t="shared" si="7"/>
        <v>2.2884300400000002</v>
      </c>
      <c r="L130" s="115">
        <f t="shared" si="8"/>
        <v>6.8652901200000009</v>
      </c>
      <c r="M130" s="78">
        <f t="shared" si="9"/>
        <v>-3.3136217354720001</v>
      </c>
      <c r="N130" s="78">
        <f t="shared" si="10"/>
        <v>3.5106828531165507E-2</v>
      </c>
      <c r="O130" s="78">
        <f t="shared" si="11"/>
        <v>8.0339521019848231E-2</v>
      </c>
      <c r="P130" s="83"/>
      <c r="Q130" s="103">
        <v>158</v>
      </c>
      <c r="R130" s="34">
        <v>0.102014000927</v>
      </c>
      <c r="S130" s="103">
        <v>158</v>
      </c>
      <c r="T130" s="34">
        <v>4.0506147652799998</v>
      </c>
      <c r="U130" s="103">
        <v>1.46774</v>
      </c>
      <c r="V130" s="103">
        <v>0.82069004000000001</v>
      </c>
    </row>
    <row r="131" spans="7:22">
      <c r="G131" s="82">
        <v>161</v>
      </c>
      <c r="H131" s="83">
        <f>Inputs!O130+Inputs!P130</f>
        <v>0.110000001</v>
      </c>
      <c r="I131" s="78">
        <f t="shared" si="6"/>
        <v>0.1020140009274</v>
      </c>
      <c r="K131" s="115">
        <f t="shared" si="7"/>
        <v>0.49990000000000001</v>
      </c>
      <c r="L131" s="115">
        <f t="shared" si="8"/>
        <v>1.4997</v>
      </c>
      <c r="M131" s="78">
        <f t="shared" si="9"/>
        <v>-2.8006713200000002</v>
      </c>
      <c r="N131" s="78">
        <f t="shared" si="10"/>
        <v>5.7287909810484698E-2</v>
      </c>
      <c r="O131" s="78">
        <f t="shared" si="11"/>
        <v>2.8638226114261301E-2</v>
      </c>
      <c r="P131" s="83"/>
      <c r="Q131" s="103">
        <v>161</v>
      </c>
      <c r="R131" s="34">
        <v>0.102014000927</v>
      </c>
      <c r="S131" s="103">
        <v>161</v>
      </c>
      <c r="T131" s="34">
        <v>0.69411589065000001</v>
      </c>
      <c r="U131" s="103">
        <v>0.49990000000000001</v>
      </c>
      <c r="V131" s="103">
        <v>0</v>
      </c>
    </row>
    <row r="132" spans="7:22">
      <c r="G132" s="82">
        <v>162</v>
      </c>
      <c r="H132" s="83">
        <f>Inputs!O131+Inputs!P131</f>
        <v>0.110000001</v>
      </c>
      <c r="I132" s="78">
        <f t="shared" ref="I132:I195" si="12">H132*0.9274</f>
        <v>0.1020140009274</v>
      </c>
      <c r="K132" s="115">
        <f t="shared" ref="K132:K195" si="13">U132+V132</f>
        <v>0.74985002999999995</v>
      </c>
      <c r="L132" s="115">
        <f t="shared" ref="L132:L195" si="14">K132*3</f>
        <v>2.2495500899999996</v>
      </c>
      <c r="M132" s="78">
        <f t="shared" ref="M132:M195" si="15">$E$4+($E$5*L132)+($E$6*$E$3)</f>
        <v>-2.8723569886040003</v>
      </c>
      <c r="N132" s="78">
        <f t="shared" ref="N132:N195" si="16">EXP(M132)/(1+EXP(M132))</f>
        <v>5.3537095577465853E-2</v>
      </c>
      <c r="O132" s="78">
        <f t="shared" ref="O132:O195" si="17">K132*N132</f>
        <v>4.0144792724875637E-2</v>
      </c>
      <c r="P132" s="83"/>
      <c r="Q132" s="103">
        <v>162</v>
      </c>
      <c r="R132" s="34">
        <v>0.102014000927</v>
      </c>
      <c r="S132" s="103">
        <v>162</v>
      </c>
      <c r="T132" s="34">
        <v>1.0813561252299999</v>
      </c>
      <c r="U132" s="103">
        <v>0.74985002999999995</v>
      </c>
      <c r="V132" s="103">
        <v>0</v>
      </c>
    </row>
    <row r="133" spans="7:22">
      <c r="G133" s="82">
        <v>164</v>
      </c>
      <c r="H133" s="83">
        <f>Inputs!O132+Inputs!P132</f>
        <v>1.0000001E-2</v>
      </c>
      <c r="I133" s="78">
        <f t="shared" si="12"/>
        <v>9.2740009273999998E-3</v>
      </c>
      <c r="K133" s="115">
        <f t="shared" si="13"/>
        <v>1.1478401</v>
      </c>
      <c r="L133" s="115">
        <f t="shared" si="14"/>
        <v>3.4435203000000003</v>
      </c>
      <c r="M133" s="78">
        <f t="shared" si="15"/>
        <v>-2.9865005406800003</v>
      </c>
      <c r="N133" s="78">
        <f t="shared" si="16"/>
        <v>4.8039473132156091E-2</v>
      </c>
      <c r="O133" s="78">
        <f t="shared" si="17"/>
        <v>5.5141633643961359E-2</v>
      </c>
      <c r="P133" s="83"/>
      <c r="Q133" s="103">
        <v>164</v>
      </c>
      <c r="R133" s="34">
        <v>9.2740009273999998E-3</v>
      </c>
      <c r="S133" s="103">
        <v>164</v>
      </c>
      <c r="T133" s="34">
        <v>1.7535234861</v>
      </c>
      <c r="U133" s="103">
        <v>0.95726509999999998</v>
      </c>
      <c r="V133" s="103">
        <v>0.19057499999999999</v>
      </c>
    </row>
    <row r="134" spans="7:22">
      <c r="G134" s="82">
        <v>165</v>
      </c>
      <c r="H134" s="83">
        <f>Inputs!O133+Inputs!P133</f>
        <v>0.35</v>
      </c>
      <c r="I134" s="78">
        <f t="shared" si="12"/>
        <v>0.32458999999999999</v>
      </c>
      <c r="K134" s="115">
        <f t="shared" si="13"/>
        <v>1.1784200199999999</v>
      </c>
      <c r="L134" s="115">
        <f t="shared" si="14"/>
        <v>3.5352600599999997</v>
      </c>
      <c r="M134" s="78">
        <f t="shared" si="15"/>
        <v>-2.9952708617360004</v>
      </c>
      <c r="N134" s="78">
        <f t="shared" si="16"/>
        <v>4.7639977693524044E-2</v>
      </c>
      <c r="O134" s="78">
        <f t="shared" si="17"/>
        <v>5.6139903466402151E-2</v>
      </c>
      <c r="P134" s="83"/>
      <c r="Q134" s="103">
        <v>165</v>
      </c>
      <c r="R134" s="34">
        <v>0.32458999999999999</v>
      </c>
      <c r="S134" s="103">
        <v>165</v>
      </c>
      <c r="T134" s="34">
        <v>1.80798760868</v>
      </c>
      <c r="U134" s="103">
        <v>0.79</v>
      </c>
      <c r="V134" s="103">
        <v>0.38842001999999998</v>
      </c>
    </row>
    <row r="135" spans="7:22">
      <c r="G135" s="82">
        <v>166</v>
      </c>
      <c r="H135" s="83">
        <f>Inputs!O134+Inputs!P134</f>
        <v>0.21000000100000002</v>
      </c>
      <c r="I135" s="78">
        <f t="shared" si="12"/>
        <v>0.19475400092740003</v>
      </c>
      <c r="K135" s="115">
        <f t="shared" si="13"/>
        <v>4.8878902000000002</v>
      </c>
      <c r="L135" s="115">
        <f t="shared" si="14"/>
        <v>14.6636706</v>
      </c>
      <c r="M135" s="78">
        <f t="shared" si="15"/>
        <v>-4.0591469093600008</v>
      </c>
      <c r="N135" s="78">
        <f t="shared" si="16"/>
        <v>1.6970761549217207E-2</v>
      </c>
      <c r="O135" s="78">
        <f t="shared" si="17"/>
        <v>8.2951219062955606E-2</v>
      </c>
      <c r="P135" s="83"/>
      <c r="Q135" s="103">
        <v>166</v>
      </c>
      <c r="R135" s="34">
        <v>0.19475400092699999</v>
      </c>
      <c r="S135" s="103">
        <v>166</v>
      </c>
      <c r="T135" s="34">
        <v>11.027734755599999</v>
      </c>
      <c r="U135" s="103">
        <v>3.8500000999999999</v>
      </c>
      <c r="V135" s="103">
        <v>1.0378901</v>
      </c>
    </row>
    <row r="136" spans="7:22">
      <c r="G136" s="82">
        <v>168</v>
      </c>
      <c r="H136" s="83">
        <f>Inputs!O135+Inputs!P135</f>
        <v>0.1</v>
      </c>
      <c r="I136" s="78">
        <f t="shared" si="12"/>
        <v>9.2740000000000003E-2</v>
      </c>
      <c r="K136" s="115">
        <f t="shared" si="13"/>
        <v>3.8736253</v>
      </c>
      <c r="L136" s="115">
        <f t="shared" si="14"/>
        <v>11.6208759</v>
      </c>
      <c r="M136" s="78">
        <f t="shared" si="15"/>
        <v>-3.7682557360400004</v>
      </c>
      <c r="N136" s="78">
        <f t="shared" si="16"/>
        <v>2.2571088741890427E-2</v>
      </c>
      <c r="O136" s="78">
        <f t="shared" si="17"/>
        <v>8.7431940399131935E-2</v>
      </c>
      <c r="P136" s="83"/>
      <c r="Q136" s="103">
        <v>168</v>
      </c>
      <c r="R136" s="34">
        <v>9.2740000000000003E-2</v>
      </c>
      <c r="S136" s="103">
        <v>168</v>
      </c>
      <c r="T136" s="34">
        <v>8.0643174720099999</v>
      </c>
      <c r="U136" s="103">
        <v>3.8736253</v>
      </c>
      <c r="V136" s="103">
        <v>0</v>
      </c>
    </row>
    <row r="137" spans="7:22">
      <c r="G137" s="82">
        <v>170</v>
      </c>
      <c r="H137" s="83">
        <f>Inputs!O136+Inputs!P136</f>
        <v>0.1</v>
      </c>
      <c r="I137" s="78">
        <f t="shared" si="12"/>
        <v>9.2740000000000003E-2</v>
      </c>
      <c r="K137" s="115">
        <f t="shared" si="13"/>
        <v>4.4945003000000003</v>
      </c>
      <c r="L137" s="115">
        <f t="shared" si="14"/>
        <v>13.483500900000001</v>
      </c>
      <c r="M137" s="78">
        <f t="shared" si="15"/>
        <v>-3.9463226860400002</v>
      </c>
      <c r="N137" s="78">
        <f t="shared" si="16"/>
        <v>1.8959238334691684E-2</v>
      </c>
      <c r="O137" s="78">
        <f t="shared" si="17"/>
        <v>8.5212302383043281E-2</v>
      </c>
      <c r="P137" s="83"/>
      <c r="Q137" s="103">
        <v>170</v>
      </c>
      <c r="R137" s="34">
        <v>9.2740000000000003E-2</v>
      </c>
      <c r="S137" s="103">
        <v>170</v>
      </c>
      <c r="T137" s="34">
        <v>9.8485342109400005</v>
      </c>
      <c r="U137" s="103">
        <v>3.3320002999999998</v>
      </c>
      <c r="V137" s="103">
        <v>1.1625000000000001</v>
      </c>
    </row>
    <row r="138" spans="7:22">
      <c r="G138" s="82">
        <v>173</v>
      </c>
      <c r="H138" s="83">
        <f>Inputs!O137+Inputs!P137</f>
        <v>0.2</v>
      </c>
      <c r="I138" s="78">
        <f t="shared" si="12"/>
        <v>0.18548000000000001</v>
      </c>
      <c r="K138" s="115">
        <f t="shared" si="13"/>
        <v>0.36225003</v>
      </c>
      <c r="L138" s="115">
        <f t="shared" si="14"/>
        <v>1.08675009</v>
      </c>
      <c r="M138" s="78">
        <f t="shared" si="15"/>
        <v>-2.7611933086040001</v>
      </c>
      <c r="N138" s="78">
        <f t="shared" si="16"/>
        <v>5.9457598212606967E-2</v>
      </c>
      <c r="O138" s="78">
        <f t="shared" si="17"/>
        <v>2.1538516736244819E-2</v>
      </c>
      <c r="P138" s="83"/>
      <c r="Q138" s="103">
        <v>173</v>
      </c>
      <c r="R138" s="34">
        <v>0.18548000000000001</v>
      </c>
      <c r="S138" s="103">
        <v>173</v>
      </c>
      <c r="T138" s="34">
        <v>0.49233818019499997</v>
      </c>
      <c r="U138" s="103">
        <v>0.36225003</v>
      </c>
      <c r="V138" s="103">
        <v>0</v>
      </c>
    </row>
    <row r="139" spans="7:22">
      <c r="G139" s="82">
        <v>174</v>
      </c>
      <c r="H139" s="83">
        <f>Inputs!O138+Inputs!P138</f>
        <v>0.2</v>
      </c>
      <c r="I139" s="78">
        <f t="shared" si="12"/>
        <v>0.18548000000000001</v>
      </c>
      <c r="K139" s="115">
        <f t="shared" si="13"/>
        <v>2.2503000200000001</v>
      </c>
      <c r="L139" s="115">
        <f t="shared" si="14"/>
        <v>6.7509000600000002</v>
      </c>
      <c r="M139" s="78">
        <f t="shared" si="15"/>
        <v>-3.3026860457360003</v>
      </c>
      <c r="N139" s="78">
        <f t="shared" si="16"/>
        <v>3.5479156974081348E-2</v>
      </c>
      <c r="O139" s="78">
        <f t="shared" si="17"/>
        <v>7.9838747648358396E-2</v>
      </c>
      <c r="P139" s="83"/>
      <c r="Q139" s="103">
        <v>174</v>
      </c>
      <c r="R139" s="34">
        <v>0.18548000000000001</v>
      </c>
      <c r="S139" s="103">
        <v>174</v>
      </c>
      <c r="T139" s="34">
        <v>3.9652473850300001</v>
      </c>
      <c r="U139" s="103">
        <v>2.1120000000000001</v>
      </c>
      <c r="V139" s="103">
        <v>0.13830002</v>
      </c>
    </row>
    <row r="140" spans="7:22">
      <c r="G140" s="82">
        <v>175</v>
      </c>
      <c r="H140" s="83">
        <f>Inputs!O139+Inputs!P139</f>
        <v>4</v>
      </c>
      <c r="I140" s="78">
        <f t="shared" si="12"/>
        <v>3.7096</v>
      </c>
      <c r="K140" s="115">
        <f t="shared" si="13"/>
        <v>0</v>
      </c>
      <c r="L140" s="115">
        <f t="shared" si="14"/>
        <v>0</v>
      </c>
      <c r="M140" s="78">
        <f t="shared" si="15"/>
        <v>-2.6573000000000002</v>
      </c>
      <c r="N140" s="78">
        <f t="shared" si="16"/>
        <v>6.5540500924934283E-2</v>
      </c>
      <c r="O140" s="78">
        <f t="shared" si="17"/>
        <v>0</v>
      </c>
      <c r="P140" s="83"/>
      <c r="Q140" s="103">
        <v>175</v>
      </c>
      <c r="R140" s="34">
        <v>3.7096</v>
      </c>
      <c r="S140" s="103">
        <v>175</v>
      </c>
      <c r="T140" s="34">
        <v>0</v>
      </c>
      <c r="U140" s="103">
        <v>0</v>
      </c>
      <c r="V140" s="103">
        <v>0</v>
      </c>
    </row>
    <row r="141" spans="7:22">
      <c r="G141" s="82">
        <v>176</v>
      </c>
      <c r="H141" s="83">
        <f>Inputs!O140+Inputs!P140</f>
        <v>4</v>
      </c>
      <c r="I141" s="78">
        <f t="shared" si="12"/>
        <v>3.7096</v>
      </c>
      <c r="K141" s="115">
        <f t="shared" si="13"/>
        <v>0</v>
      </c>
      <c r="L141" s="115">
        <f t="shared" si="14"/>
        <v>0</v>
      </c>
      <c r="M141" s="78">
        <f t="shared" si="15"/>
        <v>-2.6573000000000002</v>
      </c>
      <c r="N141" s="78">
        <f t="shared" si="16"/>
        <v>6.5540500924934283E-2</v>
      </c>
      <c r="O141" s="78">
        <f t="shared" si="17"/>
        <v>0</v>
      </c>
      <c r="P141" s="83"/>
      <c r="Q141" s="103">
        <v>176</v>
      </c>
      <c r="R141" s="34">
        <v>3.7096</v>
      </c>
      <c r="S141" s="103">
        <v>176</v>
      </c>
      <c r="T141" s="34">
        <v>0</v>
      </c>
      <c r="U141" s="103">
        <v>0</v>
      </c>
      <c r="V141" s="103">
        <v>0</v>
      </c>
    </row>
    <row r="142" spans="7:22">
      <c r="G142" s="82">
        <v>178</v>
      </c>
      <c r="H142" s="83">
        <f>Inputs!O141+Inputs!P141</f>
        <v>0.1</v>
      </c>
      <c r="I142" s="78">
        <f t="shared" si="12"/>
        <v>9.2740000000000003E-2</v>
      </c>
      <c r="K142" s="115">
        <f t="shared" si="13"/>
        <v>1.3520350400000001</v>
      </c>
      <c r="L142" s="115">
        <f t="shared" si="14"/>
        <v>4.0561051199999998</v>
      </c>
      <c r="M142" s="78">
        <f t="shared" si="15"/>
        <v>-3.045063649472</v>
      </c>
      <c r="N142" s="78">
        <f t="shared" si="16"/>
        <v>4.543106890254154E-2</v>
      </c>
      <c r="O142" s="78">
        <f t="shared" si="17"/>
        <v>6.1424397060890513E-2</v>
      </c>
      <c r="P142" s="83"/>
      <c r="Q142" s="103">
        <v>178</v>
      </c>
      <c r="R142" s="34">
        <v>9.2740000000000003E-2</v>
      </c>
      <c r="S142" s="103">
        <v>178</v>
      </c>
      <c r="T142" s="34">
        <v>2.1247817602499999</v>
      </c>
      <c r="U142" s="103">
        <v>0.73932003999999996</v>
      </c>
      <c r="V142" s="103">
        <v>0.61271500000000001</v>
      </c>
    </row>
    <row r="143" spans="7:22">
      <c r="G143" s="82">
        <v>180</v>
      </c>
      <c r="H143" s="83">
        <f>Inputs!O142+Inputs!P142</f>
        <v>0.25</v>
      </c>
      <c r="I143" s="78">
        <f t="shared" si="12"/>
        <v>0.23185</v>
      </c>
      <c r="K143" s="115">
        <f t="shared" si="13"/>
        <v>0.59551509999999996</v>
      </c>
      <c r="L143" s="115">
        <f t="shared" si="14"/>
        <v>1.7865452999999998</v>
      </c>
      <c r="M143" s="78">
        <f t="shared" si="15"/>
        <v>-2.82809373068</v>
      </c>
      <c r="N143" s="78">
        <f t="shared" si="16"/>
        <v>5.5824789266992053E-2</v>
      </c>
      <c r="O143" s="78">
        <f t="shared" si="17"/>
        <v>3.32445049628117E-2</v>
      </c>
      <c r="P143" s="83"/>
      <c r="Q143" s="103">
        <v>180</v>
      </c>
      <c r="R143" s="34">
        <v>0.23185</v>
      </c>
      <c r="S143" s="103">
        <v>180</v>
      </c>
      <c r="T143" s="34">
        <v>0.83907020605399996</v>
      </c>
      <c r="U143" s="103">
        <v>0.59551509999999996</v>
      </c>
      <c r="V143" s="103">
        <v>0</v>
      </c>
    </row>
    <row r="144" spans="7:22">
      <c r="G144" s="82">
        <v>181</v>
      </c>
      <c r="H144" s="83">
        <f>Inputs!O143+Inputs!P143</f>
        <v>0</v>
      </c>
      <c r="I144" s="78">
        <f t="shared" si="12"/>
        <v>0</v>
      </c>
      <c r="K144" s="115">
        <f t="shared" si="13"/>
        <v>3.2487452000000001</v>
      </c>
      <c r="L144" s="115">
        <f t="shared" si="14"/>
        <v>9.7462356000000003</v>
      </c>
      <c r="M144" s="78">
        <f t="shared" si="15"/>
        <v>-3.5890401233600002</v>
      </c>
      <c r="N144" s="78">
        <f t="shared" si="16"/>
        <v>2.6882217338894919E-2</v>
      </c>
      <c r="O144" s="78">
        <f t="shared" si="17"/>
        <v>8.7333474545091647E-2</v>
      </c>
      <c r="P144" s="83"/>
      <c r="Q144" s="103">
        <v>181</v>
      </c>
      <c r="R144" s="34">
        <v>0</v>
      </c>
      <c r="S144" s="103">
        <v>181</v>
      </c>
      <c r="T144" s="34">
        <v>6.3801478879799998</v>
      </c>
      <c r="U144" s="103">
        <v>3.2487452000000001</v>
      </c>
      <c r="V144" s="103">
        <v>0</v>
      </c>
    </row>
    <row r="145" spans="7:22">
      <c r="G145" s="82">
        <v>182</v>
      </c>
      <c r="H145" s="83">
        <f>Inputs!O144+Inputs!P144</f>
        <v>0.2</v>
      </c>
      <c r="I145" s="78">
        <f t="shared" si="12"/>
        <v>0.18548000000000001</v>
      </c>
      <c r="K145" s="115">
        <f t="shared" si="13"/>
        <v>6.3700004000000003</v>
      </c>
      <c r="L145" s="115">
        <f t="shared" si="14"/>
        <v>19.110001199999999</v>
      </c>
      <c r="M145" s="78">
        <f t="shared" si="15"/>
        <v>-4.4842161147200006</v>
      </c>
      <c r="N145" s="78">
        <f t="shared" si="16"/>
        <v>1.1159784449688924E-2</v>
      </c>
      <c r="O145" s="78">
        <f t="shared" si="17"/>
        <v>7.1087831408432223E-2</v>
      </c>
      <c r="P145" s="83"/>
      <c r="Q145" s="113">
        <v>182</v>
      </c>
      <c r="R145" s="114">
        <v>0.18548000000000001</v>
      </c>
      <c r="S145" s="113">
        <v>182</v>
      </c>
      <c r="T145" s="114">
        <v>15.7214292266</v>
      </c>
      <c r="U145" s="103">
        <v>6.3700004000000003</v>
      </c>
      <c r="V145" s="103">
        <v>0</v>
      </c>
    </row>
    <row r="146" spans="7:22">
      <c r="G146" s="82">
        <v>183</v>
      </c>
      <c r="H146" s="83">
        <f>Inputs!O145+Inputs!P145</f>
        <v>0.2</v>
      </c>
      <c r="I146" s="78">
        <f t="shared" si="12"/>
        <v>0.18548000000000001</v>
      </c>
      <c r="K146" s="115">
        <f t="shared" si="13"/>
        <v>1.6662101100000002</v>
      </c>
      <c r="L146" s="115">
        <f t="shared" si="14"/>
        <v>4.998630330000001</v>
      </c>
      <c r="M146" s="78">
        <f t="shared" si="15"/>
        <v>-3.1351690595480002</v>
      </c>
      <c r="N146" s="78">
        <f t="shared" si="16"/>
        <v>4.1679652276739566E-2</v>
      </c>
      <c r="O146" s="78">
        <f t="shared" si="17"/>
        <v>6.9447058004787995E-2</v>
      </c>
      <c r="P146" s="83"/>
      <c r="Q146" s="103">
        <v>183</v>
      </c>
      <c r="R146" s="34">
        <v>0.18548000000000001</v>
      </c>
      <c r="S146" s="103">
        <v>183</v>
      </c>
      <c r="T146" s="34">
        <v>2.73054976404</v>
      </c>
      <c r="U146" s="103">
        <v>0.90032005000000004</v>
      </c>
      <c r="V146" s="103">
        <v>0.76589006000000004</v>
      </c>
    </row>
    <row r="147" spans="7:22">
      <c r="G147" s="82">
        <v>184</v>
      </c>
      <c r="H147" s="83">
        <f>Inputs!O146+Inputs!P146</f>
        <v>0.2</v>
      </c>
      <c r="I147" s="78">
        <f t="shared" si="12"/>
        <v>0.18548000000000001</v>
      </c>
      <c r="K147" s="115">
        <f t="shared" si="13"/>
        <v>0.59958001000000005</v>
      </c>
      <c r="L147" s="115">
        <f t="shared" si="14"/>
        <v>1.7987400300000003</v>
      </c>
      <c r="M147" s="78">
        <f t="shared" si="15"/>
        <v>-2.8292595468680002</v>
      </c>
      <c r="N147" s="78">
        <f t="shared" si="16"/>
        <v>5.5763372791858334E-2</v>
      </c>
      <c r="O147" s="78">
        <f t="shared" si="17"/>
        <v>3.3434603616176152E-2</v>
      </c>
      <c r="P147" s="83"/>
      <c r="Q147" s="103">
        <v>184</v>
      </c>
      <c r="R147" s="34">
        <v>0.18548000000000001</v>
      </c>
      <c r="S147" s="103">
        <v>184</v>
      </c>
      <c r="T147" s="34">
        <v>0.84531993034599995</v>
      </c>
      <c r="U147" s="103">
        <v>0.39300000000000002</v>
      </c>
      <c r="V147" s="103">
        <v>0.20658001000000001</v>
      </c>
    </row>
    <row r="148" spans="7:22">
      <c r="G148" s="82">
        <v>185</v>
      </c>
      <c r="H148" s="83">
        <f>Inputs!O147+Inputs!P147</f>
        <v>0.2</v>
      </c>
      <c r="I148" s="78">
        <f t="shared" si="12"/>
        <v>0.18548000000000001</v>
      </c>
      <c r="K148" s="115">
        <f t="shared" si="13"/>
        <v>0.24300002000000001</v>
      </c>
      <c r="L148" s="115">
        <f t="shared" si="14"/>
        <v>0.72900006000000006</v>
      </c>
      <c r="M148" s="78">
        <f t="shared" si="15"/>
        <v>-2.7269924057360004</v>
      </c>
      <c r="N148" s="78">
        <f t="shared" si="16"/>
        <v>6.1399260176868517E-2</v>
      </c>
      <c r="O148" s="78">
        <f t="shared" si="17"/>
        <v>1.4920021450964254E-2</v>
      </c>
      <c r="P148" s="83"/>
      <c r="Q148" s="103">
        <v>185</v>
      </c>
      <c r="R148" s="34">
        <v>0.18548000000000001</v>
      </c>
      <c r="S148" s="103">
        <v>185</v>
      </c>
      <c r="T148" s="34">
        <v>0.32409650181400002</v>
      </c>
      <c r="U148" s="103">
        <v>0.24300002000000001</v>
      </c>
      <c r="V148" s="103">
        <v>0</v>
      </c>
    </row>
    <row r="149" spans="7:22">
      <c r="G149" s="82">
        <v>186</v>
      </c>
      <c r="H149" s="83">
        <f>Inputs!O148+Inputs!P148</f>
        <v>0.1</v>
      </c>
      <c r="I149" s="78">
        <f t="shared" si="12"/>
        <v>9.2740000000000003E-2</v>
      </c>
      <c r="K149" s="115">
        <f t="shared" si="13"/>
        <v>0.58462502999999999</v>
      </c>
      <c r="L149" s="115">
        <f t="shared" si="14"/>
        <v>1.75387509</v>
      </c>
      <c r="M149" s="78">
        <f t="shared" si="15"/>
        <v>-2.8249704586040001</v>
      </c>
      <c r="N149" s="78">
        <f t="shared" si="16"/>
        <v>5.5989640445936642E-2</v>
      </c>
      <c r="O149" s="78">
        <f t="shared" si="17"/>
        <v>3.2732945225394924E-2</v>
      </c>
      <c r="P149" s="83"/>
      <c r="Q149" s="103">
        <v>186</v>
      </c>
      <c r="R149" s="34">
        <v>9.2740000000000003E-2</v>
      </c>
      <c r="S149" s="103">
        <v>186</v>
      </c>
      <c r="T149" s="34">
        <v>0.82236200600200005</v>
      </c>
      <c r="U149" s="103">
        <v>0.37804502000000001</v>
      </c>
      <c r="V149" s="103">
        <v>0.20658001000000001</v>
      </c>
    </row>
    <row r="150" spans="7:22">
      <c r="G150" s="82">
        <v>187</v>
      </c>
      <c r="H150" s="83">
        <f>Inputs!O149+Inputs!P149</f>
        <v>0.2</v>
      </c>
      <c r="I150" s="78">
        <f t="shared" si="12"/>
        <v>0.18548000000000001</v>
      </c>
      <c r="K150" s="115">
        <f t="shared" si="13"/>
        <v>0.98133006</v>
      </c>
      <c r="L150" s="115">
        <f t="shared" si="14"/>
        <v>2.9439901800000001</v>
      </c>
      <c r="M150" s="78">
        <f t="shared" si="15"/>
        <v>-2.9387454612080002</v>
      </c>
      <c r="N150" s="78">
        <f t="shared" si="16"/>
        <v>5.0271136043664365E-2</v>
      </c>
      <c r="O150" s="78">
        <f t="shared" si="17"/>
        <v>4.9332576949997313E-2</v>
      </c>
      <c r="P150" s="83"/>
      <c r="Q150" s="103">
        <v>187</v>
      </c>
      <c r="R150" s="34">
        <v>0.18548000000000001</v>
      </c>
      <c r="S150" s="103">
        <v>187</v>
      </c>
      <c r="T150" s="34">
        <v>1.4640062545300001</v>
      </c>
      <c r="U150" s="103">
        <v>0.73200005000000001</v>
      </c>
      <c r="V150" s="103">
        <v>0.24933000999999999</v>
      </c>
    </row>
    <row r="151" spans="7:22">
      <c r="G151" s="82">
        <v>188</v>
      </c>
      <c r="H151" s="83">
        <f>Inputs!O150+Inputs!P150</f>
        <v>0</v>
      </c>
      <c r="I151" s="78">
        <f t="shared" si="12"/>
        <v>0</v>
      </c>
      <c r="K151" s="115">
        <f t="shared" si="13"/>
        <v>0.58870005999999997</v>
      </c>
      <c r="L151" s="115">
        <f t="shared" si="14"/>
        <v>1.76610018</v>
      </c>
      <c r="M151" s="78">
        <f t="shared" si="15"/>
        <v>-2.8261391772080002</v>
      </c>
      <c r="N151" s="78">
        <f t="shared" si="16"/>
        <v>5.5927900102676682E-2</v>
      </c>
      <c r="O151" s="78">
        <f t="shared" si="17"/>
        <v>3.2924758146119767E-2</v>
      </c>
      <c r="P151" s="83"/>
      <c r="Q151" s="103">
        <v>188</v>
      </c>
      <c r="R151" s="34">
        <v>0</v>
      </c>
      <c r="S151" s="103">
        <v>188</v>
      </c>
      <c r="T151" s="34">
        <v>0.82860818000699998</v>
      </c>
      <c r="U151" s="103">
        <v>0.58870005999999997</v>
      </c>
      <c r="V151" s="103">
        <v>0</v>
      </c>
    </row>
    <row r="152" spans="7:22">
      <c r="G152" s="82">
        <v>189</v>
      </c>
      <c r="H152" s="83">
        <f>Inputs!O151+Inputs!P151</f>
        <v>0</v>
      </c>
      <c r="I152" s="78">
        <f t="shared" si="12"/>
        <v>0</v>
      </c>
      <c r="K152" s="115">
        <f t="shared" si="13"/>
        <v>0.72742003</v>
      </c>
      <c r="L152" s="115">
        <f t="shared" si="14"/>
        <v>2.1822600899999998</v>
      </c>
      <c r="M152" s="78">
        <f t="shared" si="15"/>
        <v>-2.8659240646040001</v>
      </c>
      <c r="N152" s="78">
        <f t="shared" si="16"/>
        <v>5.3863995213865992E-2</v>
      </c>
      <c r="O152" s="78">
        <f t="shared" si="17"/>
        <v>3.9181749014390255E-2</v>
      </c>
      <c r="P152" s="83"/>
      <c r="Q152" s="103">
        <v>189</v>
      </c>
      <c r="R152" s="34">
        <v>0</v>
      </c>
      <c r="S152" s="103">
        <v>189</v>
      </c>
      <c r="T152" s="34">
        <v>1.0455059986599999</v>
      </c>
      <c r="U152" s="103">
        <v>0.72742003</v>
      </c>
      <c r="V152" s="103">
        <v>0</v>
      </c>
    </row>
    <row r="153" spans="7:22">
      <c r="G153" s="82">
        <v>190</v>
      </c>
      <c r="H153" s="83">
        <f>Inputs!O152+Inputs!P152</f>
        <v>0.1</v>
      </c>
      <c r="I153" s="78">
        <f t="shared" si="12"/>
        <v>9.2740000000000003E-2</v>
      </c>
      <c r="K153" s="115">
        <f t="shared" si="13"/>
        <v>8.0460004999999999</v>
      </c>
      <c r="L153" s="115">
        <f t="shared" si="14"/>
        <v>24.138001500000001</v>
      </c>
      <c r="M153" s="78">
        <f t="shared" si="15"/>
        <v>-4.9648929434000006</v>
      </c>
      <c r="N153" s="78">
        <f t="shared" si="16"/>
        <v>6.9303330846216963E-3</v>
      </c>
      <c r="O153" s="78">
        <f t="shared" si="17"/>
        <v>5.5761463464032712E-2</v>
      </c>
      <c r="P153" s="83"/>
      <c r="Q153" s="103">
        <v>190</v>
      </c>
      <c r="R153" s="34">
        <v>9.2740000000000003E-2</v>
      </c>
      <c r="S153" s="103">
        <v>190</v>
      </c>
      <c r="T153" s="34">
        <v>21.299213491900002</v>
      </c>
      <c r="U153" s="103">
        <v>8.0460004999999999</v>
      </c>
      <c r="V153" s="103">
        <v>0</v>
      </c>
    </row>
    <row r="154" spans="7:22">
      <c r="G154" s="82">
        <v>191</v>
      </c>
      <c r="H154" s="83">
        <f>Inputs!O153+Inputs!P153</f>
        <v>0.2</v>
      </c>
      <c r="I154" s="78">
        <f t="shared" si="12"/>
        <v>0.18548000000000001</v>
      </c>
      <c r="K154" s="115">
        <f t="shared" si="13"/>
        <v>3.3630502099999999</v>
      </c>
      <c r="L154" s="115">
        <f t="shared" si="14"/>
        <v>10.089150629999999</v>
      </c>
      <c r="M154" s="78">
        <f t="shared" si="15"/>
        <v>-3.6218228002280002</v>
      </c>
      <c r="N154" s="78">
        <f t="shared" si="16"/>
        <v>2.6037809262993226E-2</v>
      </c>
      <c r="O154" s="78">
        <f t="shared" si="17"/>
        <v>8.756645990984932E-2</v>
      </c>
      <c r="P154" s="83"/>
      <c r="Q154" s="103">
        <v>191</v>
      </c>
      <c r="R154" s="34">
        <v>0.18548000000000001</v>
      </c>
      <c r="S154" s="103">
        <v>191</v>
      </c>
      <c r="T154" s="34">
        <v>6.6790248051200001</v>
      </c>
      <c r="U154" s="103">
        <v>3.2500002000000001</v>
      </c>
      <c r="V154" s="103">
        <v>0.11305001000000001</v>
      </c>
    </row>
    <row r="155" spans="7:22">
      <c r="G155" s="82">
        <v>196</v>
      </c>
      <c r="H155" s="83">
        <f>Inputs!O154+Inputs!P154</f>
        <v>0.1</v>
      </c>
      <c r="I155" s="78">
        <f t="shared" si="12"/>
        <v>9.2740000000000003E-2</v>
      </c>
      <c r="K155" s="115">
        <f t="shared" si="13"/>
        <v>0.27006000000000002</v>
      </c>
      <c r="L155" s="115">
        <f t="shared" si="14"/>
        <v>0.81018000000000012</v>
      </c>
      <c r="M155" s="78">
        <f t="shared" si="15"/>
        <v>-2.7347532080000003</v>
      </c>
      <c r="N155" s="78">
        <f t="shared" si="16"/>
        <v>6.0953529326110173E-2</v>
      </c>
      <c r="O155" s="78">
        <f t="shared" si="17"/>
        <v>1.6461110129809314E-2</v>
      </c>
      <c r="P155" s="83"/>
      <c r="Q155" s="103">
        <v>196</v>
      </c>
      <c r="R155" s="34">
        <v>9.2740000000000003E-2</v>
      </c>
      <c r="S155" s="103">
        <v>196</v>
      </c>
      <c r="T155" s="34">
        <v>0.361740476448</v>
      </c>
      <c r="U155" s="103">
        <v>0.27006000000000002</v>
      </c>
      <c r="V155" s="103">
        <v>0</v>
      </c>
    </row>
    <row r="156" spans="7:22">
      <c r="G156" s="82">
        <v>203</v>
      </c>
      <c r="H156" s="83">
        <f>Inputs!O155+Inputs!P155</f>
        <v>3.0000002000000001</v>
      </c>
      <c r="I156" s="78">
        <f t="shared" si="12"/>
        <v>2.7822001854800003</v>
      </c>
      <c r="K156" s="115">
        <f t="shared" si="13"/>
        <v>0</v>
      </c>
      <c r="L156" s="115">
        <f t="shared" si="14"/>
        <v>0</v>
      </c>
      <c r="M156" s="78">
        <f t="shared" si="15"/>
        <v>-2.6573000000000002</v>
      </c>
      <c r="N156" s="78">
        <f t="shared" si="16"/>
        <v>6.5540500924934283E-2</v>
      </c>
      <c r="O156" s="78">
        <f t="shared" si="17"/>
        <v>0</v>
      </c>
      <c r="P156" s="83"/>
      <c r="Q156" s="103">
        <v>203</v>
      </c>
      <c r="R156" s="34">
        <v>2.7822001854799998</v>
      </c>
      <c r="S156" s="103">
        <v>203</v>
      </c>
      <c r="T156" s="34">
        <v>0</v>
      </c>
      <c r="U156" s="103">
        <v>0</v>
      </c>
      <c r="V156" s="103">
        <v>0</v>
      </c>
    </row>
    <row r="157" spans="7:22">
      <c r="G157" s="82">
        <v>208</v>
      </c>
      <c r="H157" s="83">
        <f>Inputs!O156+Inputs!P156</f>
        <v>6.0000001000000004E-2</v>
      </c>
      <c r="I157" s="78">
        <f t="shared" si="12"/>
        <v>5.5644000927400003E-2</v>
      </c>
      <c r="K157" s="115">
        <f t="shared" si="13"/>
        <v>0.77541000000000004</v>
      </c>
      <c r="L157" s="115">
        <f t="shared" si="14"/>
        <v>2.3262300000000002</v>
      </c>
      <c r="M157" s="78">
        <f t="shared" si="15"/>
        <v>-2.8796875880000004</v>
      </c>
      <c r="N157" s="78">
        <f t="shared" si="16"/>
        <v>5.3166861068511533E-2</v>
      </c>
      <c r="O157" s="78">
        <f t="shared" si="17"/>
        <v>4.1226115741134529E-2</v>
      </c>
      <c r="P157" s="83"/>
      <c r="Q157" s="103">
        <v>208</v>
      </c>
      <c r="R157" s="34">
        <v>5.5644000927400003E-2</v>
      </c>
      <c r="S157" s="103">
        <v>208</v>
      </c>
      <c r="T157" s="34">
        <v>1.1224734649000001</v>
      </c>
      <c r="U157" s="103">
        <v>0.77541000000000004</v>
      </c>
      <c r="V157" s="103">
        <v>0</v>
      </c>
    </row>
    <row r="158" spans="7:22">
      <c r="G158" s="82">
        <v>210</v>
      </c>
      <c r="H158" s="83">
        <f>Inputs!O157+Inputs!P157</f>
        <v>0.1</v>
      </c>
      <c r="I158" s="78">
        <f t="shared" si="12"/>
        <v>9.2740000000000003E-2</v>
      </c>
      <c r="K158" s="115">
        <f t="shared" si="13"/>
        <v>0.53525999999999996</v>
      </c>
      <c r="L158" s="115">
        <f t="shared" si="14"/>
        <v>1.6057799999999998</v>
      </c>
      <c r="M158" s="78">
        <f t="shared" si="15"/>
        <v>-2.8108125680000002</v>
      </c>
      <c r="N158" s="78">
        <f t="shared" si="16"/>
        <v>5.6742674110298118E-2</v>
      </c>
      <c r="O158" s="78">
        <f t="shared" si="17"/>
        <v>3.0372083744278168E-2</v>
      </c>
      <c r="P158" s="83"/>
      <c r="Q158" s="103">
        <v>210</v>
      </c>
      <c r="R158" s="34">
        <v>9.2740000000000003E-2</v>
      </c>
      <c r="S158" s="103">
        <v>210</v>
      </c>
      <c r="T158" s="34">
        <v>0.74726373990200001</v>
      </c>
      <c r="U158" s="103">
        <v>0.53525999999999996</v>
      </c>
      <c r="V158" s="103">
        <v>0</v>
      </c>
    </row>
    <row r="159" spans="7:22">
      <c r="G159" s="82">
        <v>211</v>
      </c>
      <c r="H159" s="83">
        <f>Inputs!O158+Inputs!P158</f>
        <v>0.110000001</v>
      </c>
      <c r="I159" s="78">
        <f t="shared" si="12"/>
        <v>0.1020140009274</v>
      </c>
      <c r="K159" s="115">
        <f t="shared" si="13"/>
        <v>9.9245E-2</v>
      </c>
      <c r="L159" s="115">
        <f t="shared" si="14"/>
        <v>0.29773499999999997</v>
      </c>
      <c r="M159" s="78">
        <f t="shared" si="15"/>
        <v>-2.685763466</v>
      </c>
      <c r="N159" s="78">
        <f t="shared" si="16"/>
        <v>6.3818666389933151E-2</v>
      </c>
      <c r="O159" s="78">
        <f t="shared" si="17"/>
        <v>6.3336835458689157E-3</v>
      </c>
      <c r="P159" s="83"/>
      <c r="Q159" s="103">
        <v>211</v>
      </c>
      <c r="R159" s="34">
        <v>0.102014000927</v>
      </c>
      <c r="S159" s="103">
        <v>211</v>
      </c>
      <c r="T159" s="34">
        <v>0.129342288241</v>
      </c>
      <c r="U159" s="103">
        <v>9.9245E-2</v>
      </c>
      <c r="V159" s="103">
        <v>0</v>
      </c>
    </row>
    <row r="160" spans="7:22">
      <c r="G160" s="82">
        <v>212</v>
      </c>
      <c r="H160" s="83">
        <f>Inputs!O159+Inputs!P159</f>
        <v>6.0000001000000004E-2</v>
      </c>
      <c r="I160" s="78">
        <f t="shared" si="12"/>
        <v>5.5644000927400003E-2</v>
      </c>
      <c r="K160" s="115">
        <f t="shared" si="13"/>
        <v>0</v>
      </c>
      <c r="L160" s="115">
        <f t="shared" si="14"/>
        <v>0</v>
      </c>
      <c r="M160" s="78">
        <f t="shared" si="15"/>
        <v>-2.6573000000000002</v>
      </c>
      <c r="N160" s="78">
        <f t="shared" si="16"/>
        <v>6.5540500924934283E-2</v>
      </c>
      <c r="O160" s="78">
        <f t="shared" si="17"/>
        <v>0</v>
      </c>
      <c r="P160" s="83"/>
      <c r="Q160" s="103">
        <v>212</v>
      </c>
      <c r="R160" s="34">
        <v>5.5644000927400003E-2</v>
      </c>
      <c r="S160" s="103">
        <v>212</v>
      </c>
      <c r="T160" s="34">
        <v>0</v>
      </c>
      <c r="U160" s="103">
        <v>0</v>
      </c>
      <c r="V160" s="103">
        <v>0</v>
      </c>
    </row>
    <row r="161" spans="7:22">
      <c r="G161" s="82">
        <v>213</v>
      </c>
      <c r="H161" s="83">
        <f>Inputs!O160+Inputs!P160</f>
        <v>0.21000000100000002</v>
      </c>
      <c r="I161" s="78">
        <f t="shared" si="12"/>
        <v>0.19475400092740003</v>
      </c>
      <c r="K161" s="115">
        <f t="shared" si="13"/>
        <v>0</v>
      </c>
      <c r="L161" s="115">
        <f t="shared" si="14"/>
        <v>0</v>
      </c>
      <c r="M161" s="78">
        <f t="shared" si="15"/>
        <v>-2.6573000000000002</v>
      </c>
      <c r="N161" s="78">
        <f t="shared" si="16"/>
        <v>6.5540500924934283E-2</v>
      </c>
      <c r="O161" s="78">
        <f t="shared" si="17"/>
        <v>0</v>
      </c>
      <c r="P161" s="83"/>
      <c r="Q161" s="103">
        <v>213</v>
      </c>
      <c r="R161" s="34">
        <v>0.19475400092699999</v>
      </c>
      <c r="S161" s="103">
        <v>213</v>
      </c>
      <c r="T161" s="34">
        <v>0</v>
      </c>
      <c r="U161" s="103">
        <v>0</v>
      </c>
      <c r="V161" s="103">
        <v>0</v>
      </c>
    </row>
    <row r="162" spans="7:22">
      <c r="G162" s="82">
        <v>214</v>
      </c>
      <c r="H162" s="83">
        <f>Inputs!O161+Inputs!P161</f>
        <v>6.0000001000000004E-2</v>
      </c>
      <c r="I162" s="78">
        <f t="shared" si="12"/>
        <v>5.5644000927400003E-2</v>
      </c>
      <c r="K162" s="115">
        <f t="shared" si="13"/>
        <v>0.62850510000000004</v>
      </c>
      <c r="L162" s="115">
        <f t="shared" si="14"/>
        <v>1.8855153000000002</v>
      </c>
      <c r="M162" s="78">
        <f t="shared" si="15"/>
        <v>-2.8375552626800005</v>
      </c>
      <c r="N162" s="78">
        <f t="shared" si="16"/>
        <v>5.5328177974834712E-2</v>
      </c>
      <c r="O162" s="78">
        <f t="shared" si="17"/>
        <v>3.4774042030891288E-2</v>
      </c>
      <c r="P162" s="83"/>
      <c r="Q162" s="103">
        <v>214</v>
      </c>
      <c r="R162" s="34">
        <v>5.5644000927400003E-2</v>
      </c>
      <c r="S162" s="103">
        <v>214</v>
      </c>
      <c r="T162" s="34">
        <v>0.889997318032</v>
      </c>
      <c r="U162" s="103">
        <v>0.62850510000000004</v>
      </c>
      <c r="V162" s="103">
        <v>0</v>
      </c>
    </row>
    <row r="163" spans="7:22">
      <c r="G163" s="82">
        <v>215</v>
      </c>
      <c r="H163" s="83">
        <f>Inputs!O162+Inputs!P162</f>
        <v>0.05</v>
      </c>
      <c r="I163" s="78">
        <f t="shared" si="12"/>
        <v>4.6370000000000001E-2</v>
      </c>
      <c r="K163" s="115">
        <f t="shared" si="13"/>
        <v>0.31672500000000003</v>
      </c>
      <c r="L163" s="115">
        <f t="shared" si="14"/>
        <v>0.9501750000000001</v>
      </c>
      <c r="M163" s="78">
        <f t="shared" si="15"/>
        <v>-2.7481367300000001</v>
      </c>
      <c r="N163" s="78">
        <f t="shared" si="16"/>
        <v>6.0191966961682539E-2</v>
      </c>
      <c r="O163" s="78">
        <f t="shared" si="17"/>
        <v>1.9064300735938903E-2</v>
      </c>
      <c r="P163" s="83"/>
      <c r="Q163" s="103">
        <v>215</v>
      </c>
      <c r="R163" s="34">
        <v>4.6370000000000001E-2</v>
      </c>
      <c r="S163" s="103">
        <v>215</v>
      </c>
      <c r="T163" s="34">
        <v>0.42739236897900001</v>
      </c>
      <c r="U163" s="103">
        <v>0.31125000000000003</v>
      </c>
      <c r="V163" s="103">
        <v>5.4749999999999998E-3</v>
      </c>
    </row>
    <row r="164" spans="7:22">
      <c r="G164" s="82">
        <v>216</v>
      </c>
      <c r="H164" s="83">
        <f>Inputs!O163+Inputs!P163</f>
        <v>0.15000000000000002</v>
      </c>
      <c r="I164" s="78">
        <f t="shared" si="12"/>
        <v>0.13911000000000001</v>
      </c>
      <c r="K164" s="115">
        <f t="shared" si="13"/>
        <v>0.32330999999999999</v>
      </c>
      <c r="L164" s="115">
        <f t="shared" si="14"/>
        <v>0.96992999999999996</v>
      </c>
      <c r="M164" s="78">
        <f t="shared" si="15"/>
        <v>-2.7500253080000001</v>
      </c>
      <c r="N164" s="78">
        <f t="shared" si="16"/>
        <v>6.0085220889120911E-2</v>
      </c>
      <c r="O164" s="78">
        <f t="shared" si="17"/>
        <v>1.9426152765661682E-2</v>
      </c>
      <c r="P164" s="83"/>
      <c r="Q164" s="103">
        <v>216</v>
      </c>
      <c r="R164" s="34">
        <v>0.13911000000000001</v>
      </c>
      <c r="S164" s="103">
        <v>216</v>
      </c>
      <c r="T164" s="34">
        <v>0.436731618436</v>
      </c>
      <c r="U164" s="103">
        <v>0.28321000000000002</v>
      </c>
      <c r="V164" s="103">
        <v>4.0099999999999997E-2</v>
      </c>
    </row>
    <row r="165" spans="7:22">
      <c r="G165" s="82">
        <v>217</v>
      </c>
      <c r="H165" s="83">
        <f>Inputs!O164+Inputs!P164</f>
        <v>0.110000001</v>
      </c>
      <c r="I165" s="78">
        <f t="shared" si="12"/>
        <v>0.1020140009274</v>
      </c>
      <c r="K165" s="115">
        <f t="shared" si="13"/>
        <v>0.27194000400000001</v>
      </c>
      <c r="L165" s="115">
        <f t="shared" si="14"/>
        <v>0.81582001200000009</v>
      </c>
      <c r="M165" s="78">
        <f t="shared" si="15"/>
        <v>-2.7352923931472004</v>
      </c>
      <c r="N165" s="78">
        <f t="shared" si="16"/>
        <v>6.0922674645550817E-2</v>
      </c>
      <c r="O165" s="78">
        <f t="shared" si="17"/>
        <v>1.6567312386801789E-2</v>
      </c>
      <c r="P165" s="83"/>
      <c r="Q165" s="103">
        <v>217</v>
      </c>
      <c r="R165" s="34">
        <v>0.102014000927</v>
      </c>
      <c r="S165" s="103">
        <v>217</v>
      </c>
      <c r="T165" s="34">
        <v>0.36436742105699998</v>
      </c>
      <c r="U165" s="103">
        <v>0.217255</v>
      </c>
      <c r="V165" s="103">
        <v>5.4685004000000002E-2</v>
      </c>
    </row>
    <row r="166" spans="7:22">
      <c r="G166" s="82">
        <v>218</v>
      </c>
      <c r="H166" s="83">
        <f>Inputs!O165+Inputs!P165</f>
        <v>0.110000001</v>
      </c>
      <c r="I166" s="78">
        <f t="shared" si="12"/>
        <v>0.1020140009274</v>
      </c>
      <c r="K166" s="115">
        <f t="shared" si="13"/>
        <v>0.64215996499999994</v>
      </c>
      <c r="L166" s="115">
        <f t="shared" si="14"/>
        <v>1.9264798949999999</v>
      </c>
      <c r="M166" s="78">
        <f t="shared" si="15"/>
        <v>-2.8414714779620001</v>
      </c>
      <c r="N166" s="78">
        <f t="shared" si="16"/>
        <v>5.5123845357666686E-2</v>
      </c>
      <c r="O166" s="78">
        <f t="shared" si="17"/>
        <v>3.539832660554465E-2</v>
      </c>
      <c r="P166" s="83"/>
      <c r="Q166" s="103">
        <v>218</v>
      </c>
      <c r="R166" s="34">
        <v>0.102014000927</v>
      </c>
      <c r="S166" s="103">
        <v>218</v>
      </c>
      <c r="T166" s="34">
        <v>0.91121377155100003</v>
      </c>
      <c r="U166" s="103">
        <v>0.60570495999999996</v>
      </c>
      <c r="V166" s="103">
        <v>3.6455004999999999E-2</v>
      </c>
    </row>
    <row r="167" spans="7:22">
      <c r="G167" s="82">
        <v>219</v>
      </c>
      <c r="H167" s="83">
        <f>Inputs!O166+Inputs!P166</f>
        <v>0.110000001</v>
      </c>
      <c r="I167" s="78">
        <f t="shared" si="12"/>
        <v>0.1020140009274</v>
      </c>
      <c r="K167" s="115">
        <f t="shared" si="13"/>
        <v>9.2400004999999997E-3</v>
      </c>
      <c r="L167" s="115">
        <f t="shared" si="14"/>
        <v>2.7720001500000001E-2</v>
      </c>
      <c r="M167" s="78">
        <f t="shared" si="15"/>
        <v>-2.6599500321434002</v>
      </c>
      <c r="N167" s="78">
        <f t="shared" si="16"/>
        <v>6.5378386597832058E-2</v>
      </c>
      <c r="O167" s="78">
        <f t="shared" si="17"/>
        <v>6.0409632485316144E-4</v>
      </c>
      <c r="P167" s="83"/>
      <c r="Q167" s="103">
        <v>219</v>
      </c>
      <c r="R167" s="34">
        <v>0.102014000927</v>
      </c>
      <c r="S167" s="103">
        <v>219</v>
      </c>
      <c r="T167" s="34">
        <v>1.18666433255E-2</v>
      </c>
      <c r="U167" s="103">
        <v>9.2400004999999997E-3</v>
      </c>
      <c r="V167" s="103">
        <v>0</v>
      </c>
    </row>
    <row r="168" spans="7:22">
      <c r="G168" s="82">
        <v>220</v>
      </c>
      <c r="H168" s="83">
        <f>Inputs!O167+Inputs!P167</f>
        <v>0.110000001</v>
      </c>
      <c r="I168" s="78">
        <f t="shared" si="12"/>
        <v>0.1020140009274</v>
      </c>
      <c r="K168" s="115">
        <f t="shared" si="13"/>
        <v>5.8880000000000002E-2</v>
      </c>
      <c r="L168" s="115">
        <f t="shared" si="14"/>
        <v>0.17664000000000002</v>
      </c>
      <c r="M168" s="78">
        <f t="shared" si="15"/>
        <v>-2.6741867840000002</v>
      </c>
      <c r="N168" s="78">
        <f t="shared" si="16"/>
        <v>6.451382750413083E-2</v>
      </c>
      <c r="O168" s="78">
        <f t="shared" si="17"/>
        <v>3.7985741634432232E-3</v>
      </c>
      <c r="P168" s="83"/>
      <c r="Q168" s="103">
        <v>220</v>
      </c>
      <c r="R168" s="34">
        <v>0.102014000927</v>
      </c>
      <c r="S168" s="103">
        <v>220</v>
      </c>
      <c r="T168" s="34">
        <v>7.6234051697399996E-2</v>
      </c>
      <c r="U168" s="103">
        <v>5.8880000000000002E-2</v>
      </c>
      <c r="V168" s="103">
        <v>0</v>
      </c>
    </row>
    <row r="169" spans="7:22">
      <c r="G169" s="82">
        <v>221</v>
      </c>
      <c r="H169" s="83">
        <f>Inputs!O168+Inputs!P168</f>
        <v>0.25</v>
      </c>
      <c r="I169" s="78">
        <f t="shared" si="12"/>
        <v>0.23185</v>
      </c>
      <c r="K169" s="115">
        <f t="shared" si="13"/>
        <v>0</v>
      </c>
      <c r="L169" s="115">
        <f t="shared" si="14"/>
        <v>0</v>
      </c>
      <c r="M169" s="78">
        <f t="shared" si="15"/>
        <v>-2.6573000000000002</v>
      </c>
      <c r="N169" s="78">
        <f t="shared" si="16"/>
        <v>6.5540500924934283E-2</v>
      </c>
      <c r="O169" s="78">
        <f t="shared" si="17"/>
        <v>0</v>
      </c>
      <c r="P169" s="83"/>
      <c r="Q169" s="103">
        <v>221</v>
      </c>
      <c r="R169" s="34">
        <v>0.23185</v>
      </c>
      <c r="S169" s="103">
        <v>221</v>
      </c>
      <c r="T169" s="34">
        <v>0</v>
      </c>
      <c r="U169" s="103">
        <v>0</v>
      </c>
      <c r="V169" s="103">
        <v>0</v>
      </c>
    </row>
    <row r="170" spans="7:22">
      <c r="G170" s="82">
        <v>222</v>
      </c>
      <c r="H170" s="83">
        <f>Inputs!O169+Inputs!P169</f>
        <v>2.0000001999999999E-2</v>
      </c>
      <c r="I170" s="78">
        <f t="shared" si="12"/>
        <v>1.85480018548E-2</v>
      </c>
      <c r="K170" s="115">
        <f t="shared" si="13"/>
        <v>5.2545003999999999E-2</v>
      </c>
      <c r="L170" s="115">
        <f t="shared" si="14"/>
        <v>0.15763501199999999</v>
      </c>
      <c r="M170" s="78">
        <f t="shared" si="15"/>
        <v>-2.6723699071472002</v>
      </c>
      <c r="N170" s="78">
        <f t="shared" si="16"/>
        <v>6.4623566078571976E-2</v>
      </c>
      <c r="O170" s="78">
        <f t="shared" si="17"/>
        <v>3.3956455380928286E-3</v>
      </c>
      <c r="P170" s="83"/>
      <c r="Q170" s="103">
        <v>222</v>
      </c>
      <c r="R170" s="34">
        <v>1.85480018548E-2</v>
      </c>
      <c r="S170" s="103">
        <v>222</v>
      </c>
      <c r="T170" s="34">
        <v>6.79616534386E-2</v>
      </c>
      <c r="U170" s="103">
        <v>5.2545003999999999E-2</v>
      </c>
      <c r="V170" s="103">
        <v>0</v>
      </c>
    </row>
    <row r="171" spans="7:22">
      <c r="G171" s="82">
        <v>223</v>
      </c>
      <c r="H171" s="83">
        <f>Inputs!O170+Inputs!P170</f>
        <v>0.110000001</v>
      </c>
      <c r="I171" s="78">
        <f t="shared" si="12"/>
        <v>0.1020140009274</v>
      </c>
      <c r="K171" s="115">
        <f t="shared" si="13"/>
        <v>7.1785006999999998E-2</v>
      </c>
      <c r="L171" s="115">
        <f t="shared" si="14"/>
        <v>0.21535502099999998</v>
      </c>
      <c r="M171" s="78">
        <f t="shared" si="15"/>
        <v>-2.6778879400076003</v>
      </c>
      <c r="N171" s="78">
        <f t="shared" si="16"/>
        <v>6.4290815806146415E-2</v>
      </c>
      <c r="O171" s="78">
        <f t="shared" si="17"/>
        <v>4.6151166626799307E-3</v>
      </c>
      <c r="P171" s="83"/>
      <c r="Q171" s="103">
        <v>223</v>
      </c>
      <c r="R171" s="34">
        <v>0.102014000927</v>
      </c>
      <c r="S171" s="103">
        <v>223</v>
      </c>
      <c r="T171" s="34">
        <v>9.31382114722E-2</v>
      </c>
      <c r="U171" s="103">
        <v>6.0850005999999998E-2</v>
      </c>
      <c r="V171" s="103">
        <v>1.0935001E-2</v>
      </c>
    </row>
    <row r="172" spans="7:22">
      <c r="G172" s="82">
        <v>224</v>
      </c>
      <c r="H172" s="83">
        <f>Inputs!O171+Inputs!P171</f>
        <v>1.05</v>
      </c>
      <c r="I172" s="78">
        <f t="shared" si="12"/>
        <v>0.97377000000000002</v>
      </c>
      <c r="K172" s="115">
        <f t="shared" si="13"/>
        <v>0.42093005100000003</v>
      </c>
      <c r="L172" s="115">
        <f t="shared" si="14"/>
        <v>1.2627901530000001</v>
      </c>
      <c r="M172" s="78">
        <f t="shared" si="15"/>
        <v>-2.7780227386268002</v>
      </c>
      <c r="N172" s="78">
        <f t="shared" si="16"/>
        <v>5.8523404459993551E-2</v>
      </c>
      <c r="O172" s="78">
        <f t="shared" si="17"/>
        <v>2.4634259624038715E-2</v>
      </c>
      <c r="P172" s="83"/>
      <c r="Q172" s="103">
        <v>224</v>
      </c>
      <c r="R172" s="110">
        <v>0.97377000000000002</v>
      </c>
      <c r="S172" s="103">
        <v>224</v>
      </c>
      <c r="T172" s="112">
        <v>0.57736105034999996</v>
      </c>
      <c r="U172" s="103">
        <v>0.40999505000000003</v>
      </c>
      <c r="V172" s="103">
        <v>1.0935001E-2</v>
      </c>
    </row>
    <row r="173" spans="7:22">
      <c r="G173" s="82">
        <v>225</v>
      </c>
      <c r="H173" s="83">
        <f>Inputs!O172+Inputs!P172</f>
        <v>0.55000000000000004</v>
      </c>
      <c r="I173" s="78">
        <f t="shared" si="12"/>
        <v>0.51007000000000002</v>
      </c>
      <c r="K173" s="115">
        <f t="shared" si="13"/>
        <v>0.34559997999999997</v>
      </c>
      <c r="L173" s="115">
        <f t="shared" si="14"/>
        <v>1.0367999399999999</v>
      </c>
      <c r="M173" s="78">
        <f t="shared" si="15"/>
        <v>-2.7564180742640003</v>
      </c>
      <c r="N173" s="78">
        <f t="shared" si="16"/>
        <v>5.9725203190606958E-2</v>
      </c>
      <c r="O173" s="78">
        <f t="shared" si="17"/>
        <v>2.0641029028169701E-2</v>
      </c>
      <c r="P173" s="83"/>
      <c r="Q173" s="103">
        <v>225</v>
      </c>
      <c r="R173" s="34">
        <v>0.51007000000000002</v>
      </c>
      <c r="S173" s="103">
        <v>225</v>
      </c>
      <c r="T173" s="34">
        <v>0.46848236194300003</v>
      </c>
      <c r="U173" s="103">
        <v>0.34559997999999997</v>
      </c>
      <c r="V173" s="103">
        <v>0</v>
      </c>
    </row>
    <row r="174" spans="7:22">
      <c r="G174" s="82">
        <v>226</v>
      </c>
      <c r="H174" s="83">
        <f>Inputs!O173+Inputs!P173</f>
        <v>8.0000001000000001E-2</v>
      </c>
      <c r="I174" s="78">
        <f t="shared" si="12"/>
        <v>7.4192000927399998E-2</v>
      </c>
      <c r="K174" s="115">
        <f t="shared" si="13"/>
        <v>3.7195005000000003E-2</v>
      </c>
      <c r="L174" s="115">
        <f t="shared" si="14"/>
        <v>0.11158501500000001</v>
      </c>
      <c r="M174" s="78">
        <f t="shared" si="15"/>
        <v>-2.667967527434</v>
      </c>
      <c r="N174" s="78">
        <f t="shared" si="16"/>
        <v>6.4890188916757727E-2</v>
      </c>
      <c r="O174" s="78">
        <f t="shared" si="17"/>
        <v>2.4135909012097485E-3</v>
      </c>
      <c r="P174" s="83"/>
      <c r="Q174" s="103">
        <v>226</v>
      </c>
      <c r="R174" s="34">
        <v>7.4192000927399998E-2</v>
      </c>
      <c r="S174" s="103">
        <v>226</v>
      </c>
      <c r="T174" s="34">
        <v>4.7987537315800001E-2</v>
      </c>
      <c r="U174" s="103">
        <v>3.7195005000000003E-2</v>
      </c>
      <c r="V174" s="103">
        <v>0</v>
      </c>
    </row>
    <row r="175" spans="7:22">
      <c r="G175" s="82">
        <v>227</v>
      </c>
      <c r="H175" s="83">
        <f>Inputs!O174+Inputs!P174</f>
        <v>6.0000001000000004E-2</v>
      </c>
      <c r="I175" s="78">
        <f t="shared" si="12"/>
        <v>5.5644000927400003E-2</v>
      </c>
      <c r="K175" s="115">
        <f t="shared" si="13"/>
        <v>4.3679999999999997E-2</v>
      </c>
      <c r="L175" s="115">
        <f t="shared" si="14"/>
        <v>0.13103999999999999</v>
      </c>
      <c r="M175" s="78">
        <f t="shared" si="15"/>
        <v>-2.6698274240000002</v>
      </c>
      <c r="N175" s="78">
        <f t="shared" si="16"/>
        <v>6.4777422701408863E-2</v>
      </c>
      <c r="O175" s="78">
        <f t="shared" si="17"/>
        <v>2.8294778235975391E-3</v>
      </c>
      <c r="P175" s="83"/>
      <c r="Q175" s="103">
        <v>227</v>
      </c>
      <c r="R175" s="34">
        <v>5.5644000927400003E-2</v>
      </c>
      <c r="S175" s="103">
        <v>227</v>
      </c>
      <c r="T175" s="34">
        <v>5.6413969199900001E-2</v>
      </c>
      <c r="U175" s="103">
        <v>4.3679999999999997E-2</v>
      </c>
      <c r="V175" s="103">
        <v>0</v>
      </c>
    </row>
    <row r="176" spans="7:22">
      <c r="G176" s="82">
        <v>228</v>
      </c>
      <c r="H176" s="83">
        <f>Inputs!O175+Inputs!P175</f>
        <v>0.21000000100000002</v>
      </c>
      <c r="I176" s="78">
        <f t="shared" si="12"/>
        <v>0.19475400092740003</v>
      </c>
      <c r="K176" s="115">
        <f t="shared" si="13"/>
        <v>1.3488703</v>
      </c>
      <c r="L176" s="115">
        <f t="shared" si="14"/>
        <v>4.0466109000000001</v>
      </c>
      <c r="M176" s="78">
        <f t="shared" si="15"/>
        <v>-3.0441560020400003</v>
      </c>
      <c r="N176" s="78">
        <f t="shared" si="16"/>
        <v>4.5470447171893025E-2</v>
      </c>
      <c r="O176" s="78">
        <f t="shared" si="17"/>
        <v>6.1333735717885494E-2</v>
      </c>
      <c r="P176" s="83"/>
      <c r="Q176" s="103">
        <v>228</v>
      </c>
      <c r="R176" s="34">
        <v>0.19475400092699999</v>
      </c>
      <c r="S176" s="103">
        <v>228</v>
      </c>
      <c r="T176" s="34">
        <v>2.1188920790300001</v>
      </c>
      <c r="U176" s="103">
        <v>1.3342902999999999</v>
      </c>
      <c r="V176" s="103">
        <v>1.4579999999999999E-2</v>
      </c>
    </row>
    <row r="177" spans="7:22">
      <c r="G177" s="82">
        <v>229</v>
      </c>
      <c r="H177" s="83">
        <f>Inputs!O176+Inputs!P176</f>
        <v>0.05</v>
      </c>
      <c r="I177" s="78">
        <f t="shared" si="12"/>
        <v>4.6370000000000001E-2</v>
      </c>
      <c r="K177" s="115">
        <f t="shared" si="13"/>
        <v>4.0350000000000004E-3</v>
      </c>
      <c r="L177" s="115">
        <f t="shared" si="14"/>
        <v>1.2105000000000001E-2</v>
      </c>
      <c r="M177" s="78">
        <f t="shared" si="15"/>
        <v>-2.658457238</v>
      </c>
      <c r="N177" s="78">
        <f t="shared" si="16"/>
        <v>6.5469661572841287E-2</v>
      </c>
      <c r="O177" s="78">
        <f t="shared" si="17"/>
        <v>2.6417008444641464E-4</v>
      </c>
      <c r="P177" s="83"/>
      <c r="Q177" s="103">
        <v>229</v>
      </c>
      <c r="R177" s="34">
        <v>4.6370000000000001E-2</v>
      </c>
      <c r="S177" s="103">
        <v>229</v>
      </c>
      <c r="T177" s="34">
        <v>5.1776005096000003E-3</v>
      </c>
      <c r="U177" s="103">
        <v>4.0350000000000004E-3</v>
      </c>
      <c r="V177" s="103">
        <v>0</v>
      </c>
    </row>
    <row r="178" spans="7:22">
      <c r="G178" s="82">
        <v>230</v>
      </c>
      <c r="H178" s="83">
        <f>Inputs!O177+Inputs!P177</f>
        <v>6.0000001000000004E-2</v>
      </c>
      <c r="I178" s="78">
        <f t="shared" si="12"/>
        <v>5.5644000927400003E-2</v>
      </c>
      <c r="K178" s="115">
        <f t="shared" si="13"/>
        <v>1.6885001E-2</v>
      </c>
      <c r="L178" s="115">
        <f t="shared" si="14"/>
        <v>5.0655003000000004E-2</v>
      </c>
      <c r="M178" s="78">
        <f t="shared" si="15"/>
        <v>-2.6621426182868002</v>
      </c>
      <c r="N178" s="78">
        <f t="shared" si="16"/>
        <v>6.5244538301290733E-2</v>
      </c>
      <c r="O178" s="78">
        <f t="shared" si="17"/>
        <v>1.1016540944618323E-3</v>
      </c>
      <c r="P178" s="83"/>
      <c r="Q178" s="103">
        <v>230</v>
      </c>
      <c r="R178" s="34">
        <v>5.5644000927400003E-2</v>
      </c>
      <c r="S178" s="103">
        <v>230</v>
      </c>
      <c r="T178" s="34">
        <v>2.17120744023E-2</v>
      </c>
      <c r="U178" s="103">
        <v>1.6885001E-2</v>
      </c>
      <c r="V178" s="103">
        <v>0</v>
      </c>
    </row>
    <row r="179" spans="7:22">
      <c r="G179" s="82">
        <v>231</v>
      </c>
      <c r="H179" s="83">
        <f>Inputs!O178+Inputs!P178</f>
        <v>0.12000000100000001</v>
      </c>
      <c r="I179" s="78">
        <f t="shared" si="12"/>
        <v>0.1112880009274</v>
      </c>
      <c r="K179" s="115">
        <f t="shared" si="13"/>
        <v>1.20106</v>
      </c>
      <c r="L179" s="115">
        <f t="shared" si="14"/>
        <v>3.60318</v>
      </c>
      <c r="M179" s="78">
        <f t="shared" si="15"/>
        <v>-3.0017640080000003</v>
      </c>
      <c r="N179" s="78">
        <f t="shared" si="16"/>
        <v>4.7346244779920409E-2</v>
      </c>
      <c r="O179" s="78">
        <f t="shared" si="17"/>
        <v>5.6865680755371205E-2</v>
      </c>
      <c r="P179" s="83"/>
      <c r="Q179" s="103">
        <v>231</v>
      </c>
      <c r="R179" s="34">
        <v>0.111288000927</v>
      </c>
      <c r="S179" s="103">
        <v>231</v>
      </c>
      <c r="T179" s="34">
        <v>1.8485684253800001</v>
      </c>
      <c r="U179" s="103">
        <v>1.20106</v>
      </c>
      <c r="V179" s="103">
        <v>0</v>
      </c>
    </row>
    <row r="180" spans="7:22">
      <c r="G180" s="82">
        <v>232</v>
      </c>
      <c r="H180" s="83">
        <f>Inputs!O179+Inputs!P179</f>
        <v>0.5</v>
      </c>
      <c r="I180" s="78">
        <f t="shared" si="12"/>
        <v>0.4637</v>
      </c>
      <c r="K180" s="115">
        <f t="shared" si="13"/>
        <v>0.48565999999999998</v>
      </c>
      <c r="L180" s="115">
        <f t="shared" si="14"/>
        <v>1.4569799999999999</v>
      </c>
      <c r="M180" s="78">
        <f t="shared" si="15"/>
        <v>-2.7965872880000004</v>
      </c>
      <c r="N180" s="78">
        <f t="shared" si="16"/>
        <v>5.7508871266225885E-2</v>
      </c>
      <c r="O180" s="78">
        <f t="shared" si="17"/>
        <v>2.7929758419155262E-2</v>
      </c>
      <c r="P180" s="83"/>
      <c r="Q180" s="103">
        <v>232</v>
      </c>
      <c r="R180" s="34">
        <v>0.4637</v>
      </c>
      <c r="S180" s="103">
        <v>232</v>
      </c>
      <c r="T180" s="34">
        <v>0.67286437211700001</v>
      </c>
      <c r="U180" s="103">
        <v>0.48565999999999998</v>
      </c>
      <c r="V180" s="103">
        <v>0</v>
      </c>
    </row>
    <row r="181" spans="7:22">
      <c r="G181" s="82">
        <v>233</v>
      </c>
      <c r="H181" s="83">
        <f>Inputs!O180+Inputs!P180</f>
        <v>6.0000001000000004E-2</v>
      </c>
      <c r="I181" s="78">
        <f t="shared" si="12"/>
        <v>5.5644000927400003E-2</v>
      </c>
      <c r="K181" s="115">
        <f t="shared" si="13"/>
        <v>1.2468950999999999</v>
      </c>
      <c r="L181" s="115">
        <f t="shared" si="14"/>
        <v>3.7406853</v>
      </c>
      <c r="M181" s="78">
        <f t="shared" si="15"/>
        <v>-3.0149095146800002</v>
      </c>
      <c r="N181" s="78">
        <f t="shared" si="16"/>
        <v>4.6756837922415237E-2</v>
      </c>
      <c r="O181" s="78">
        <f t="shared" si="17"/>
        <v>5.8300872096953733E-2</v>
      </c>
      <c r="P181" s="83"/>
      <c r="Q181" s="103">
        <v>233</v>
      </c>
      <c r="R181" s="34">
        <v>5.5644000927400003E-2</v>
      </c>
      <c r="S181" s="103">
        <v>233</v>
      </c>
      <c r="T181" s="34">
        <v>1.93139653566</v>
      </c>
      <c r="U181" s="103">
        <v>1.2468950999999999</v>
      </c>
      <c r="V181" s="103">
        <v>0</v>
      </c>
    </row>
    <row r="182" spans="7:22">
      <c r="G182" s="82">
        <v>234</v>
      </c>
      <c r="H182" s="83">
        <f>Inputs!O181+Inputs!P181</f>
        <v>0.110000001</v>
      </c>
      <c r="I182" s="78">
        <f t="shared" si="12"/>
        <v>0.1020140009274</v>
      </c>
      <c r="K182" s="115">
        <f t="shared" si="13"/>
        <v>0.242115</v>
      </c>
      <c r="L182" s="115">
        <f t="shared" si="14"/>
        <v>0.72634500000000002</v>
      </c>
      <c r="M182" s="78">
        <f t="shared" si="15"/>
        <v>-2.7267385820000003</v>
      </c>
      <c r="N182" s="78">
        <f t="shared" si="16"/>
        <v>6.1413889512767918E-2</v>
      </c>
      <c r="O182" s="78">
        <f t="shared" si="17"/>
        <v>1.4869223859383805E-2</v>
      </c>
      <c r="P182" s="83"/>
      <c r="Q182" s="103">
        <v>234</v>
      </c>
      <c r="R182" s="34">
        <v>0.102014000927</v>
      </c>
      <c r="S182" s="103">
        <v>234</v>
      </c>
      <c r="T182" s="34">
        <v>0.32287059983499999</v>
      </c>
      <c r="U182" s="103">
        <v>0.242115</v>
      </c>
      <c r="V182" s="103">
        <v>0</v>
      </c>
    </row>
    <row r="183" spans="7:22">
      <c r="G183" s="82">
        <v>235</v>
      </c>
      <c r="H183" s="83">
        <f>Inputs!O182+Inputs!P182</f>
        <v>2.0100000009999999</v>
      </c>
      <c r="I183" s="78">
        <f t="shared" si="12"/>
        <v>1.8640740009273999</v>
      </c>
      <c r="K183" s="115">
        <f t="shared" si="13"/>
        <v>0</v>
      </c>
      <c r="L183" s="115">
        <f t="shared" si="14"/>
        <v>0</v>
      </c>
      <c r="M183" s="78">
        <f t="shared" si="15"/>
        <v>-2.6573000000000002</v>
      </c>
      <c r="N183" s="78">
        <f t="shared" si="16"/>
        <v>6.5540500924934283E-2</v>
      </c>
      <c r="O183" s="78">
        <f t="shared" si="17"/>
        <v>0</v>
      </c>
      <c r="P183" s="83"/>
      <c r="Q183" s="103">
        <v>235</v>
      </c>
      <c r="R183" s="34">
        <v>1.8640740009300001</v>
      </c>
      <c r="S183" s="103">
        <v>235</v>
      </c>
      <c r="T183" s="34">
        <v>0</v>
      </c>
      <c r="U183" s="103">
        <v>0</v>
      </c>
      <c r="V183" s="103">
        <v>0</v>
      </c>
    </row>
    <row r="184" spans="7:22">
      <c r="G184" s="82">
        <v>236</v>
      </c>
      <c r="H184" s="83">
        <f>Inputs!O183+Inputs!P183</f>
        <v>0.05</v>
      </c>
      <c r="I184" s="78">
        <f t="shared" si="12"/>
        <v>4.6370000000000001E-2</v>
      </c>
      <c r="K184" s="115">
        <f t="shared" si="13"/>
        <v>0.111039996</v>
      </c>
      <c r="L184" s="115">
        <f t="shared" si="14"/>
        <v>0.33311998799999998</v>
      </c>
      <c r="M184" s="78">
        <f t="shared" si="15"/>
        <v>-2.6891462708528002</v>
      </c>
      <c r="N184" s="78">
        <f t="shared" si="16"/>
        <v>6.3616855825437676E-2</v>
      </c>
      <c r="O184" s="78">
        <f t="shared" si="17"/>
        <v>7.0640154163891765E-3</v>
      </c>
      <c r="P184" s="83"/>
      <c r="Q184" s="103">
        <v>236</v>
      </c>
      <c r="R184" s="34">
        <v>4.6370000000000001E-2</v>
      </c>
      <c r="S184" s="103">
        <v>236</v>
      </c>
      <c r="T184" s="34">
        <v>0.14499119924500001</v>
      </c>
      <c r="U184" s="103">
        <v>0.111039996</v>
      </c>
      <c r="V184" s="103">
        <v>0</v>
      </c>
    </row>
    <row r="185" spans="7:22">
      <c r="G185" s="82">
        <v>237</v>
      </c>
      <c r="H185" s="83">
        <f>Inputs!O184+Inputs!P184</f>
        <v>6.0000001000000004E-2</v>
      </c>
      <c r="I185" s="78">
        <f t="shared" si="12"/>
        <v>5.5644000927400003E-2</v>
      </c>
      <c r="K185" s="115">
        <f t="shared" si="13"/>
        <v>2.1912449999999999</v>
      </c>
      <c r="L185" s="115">
        <f t="shared" si="14"/>
        <v>6.5737349999999992</v>
      </c>
      <c r="M185" s="78">
        <f t="shared" si="15"/>
        <v>-3.2857490660000002</v>
      </c>
      <c r="N185" s="78">
        <f t="shared" si="16"/>
        <v>3.6063329020746875E-2</v>
      </c>
      <c r="O185" s="78">
        <f t="shared" si="17"/>
        <v>7.9023589400066485E-2</v>
      </c>
      <c r="P185" s="83"/>
      <c r="Q185" s="103">
        <v>237</v>
      </c>
      <c r="R185" s="34">
        <v>5.5644000927400003E-2</v>
      </c>
      <c r="S185" s="103">
        <v>237</v>
      </c>
      <c r="T185" s="34">
        <v>3.83416237963</v>
      </c>
      <c r="U185" s="103">
        <v>2.0176249999999998</v>
      </c>
      <c r="V185" s="103">
        <v>0.17362</v>
      </c>
    </row>
    <row r="186" spans="7:22">
      <c r="G186" s="82">
        <v>238</v>
      </c>
      <c r="H186" s="83">
        <f>Inputs!O185+Inputs!P185</f>
        <v>0.1</v>
      </c>
      <c r="I186" s="78">
        <f t="shared" si="12"/>
        <v>9.2740000000000003E-2</v>
      </c>
      <c r="K186" s="115">
        <f t="shared" si="13"/>
        <v>0.15887000000000001</v>
      </c>
      <c r="L186" s="115">
        <f t="shared" si="14"/>
        <v>0.47661000000000003</v>
      </c>
      <c r="M186" s="78">
        <f t="shared" si="15"/>
        <v>-2.7028639160000001</v>
      </c>
      <c r="N186" s="78">
        <f t="shared" si="16"/>
        <v>6.2804574288996162E-2</v>
      </c>
      <c r="O186" s="78">
        <f t="shared" si="17"/>
        <v>9.9777627172928218E-3</v>
      </c>
      <c r="P186" s="83"/>
      <c r="Q186" s="103">
        <v>238</v>
      </c>
      <c r="R186" s="34">
        <v>9.2740000000000003E-2</v>
      </c>
      <c r="S186" s="103">
        <v>238</v>
      </c>
      <c r="T186" s="34">
        <v>0.20905402516400001</v>
      </c>
      <c r="U186" s="103">
        <v>0.15887000000000001</v>
      </c>
      <c r="V186" s="103">
        <v>0</v>
      </c>
    </row>
    <row r="187" spans="7:22">
      <c r="G187" s="82">
        <v>239</v>
      </c>
      <c r="H187" s="83">
        <f>Inputs!O186+Inputs!P186</f>
        <v>2.0000001E-2</v>
      </c>
      <c r="I187" s="78">
        <f t="shared" si="12"/>
        <v>1.8548000927399999E-2</v>
      </c>
      <c r="K187" s="115">
        <f t="shared" si="13"/>
        <v>2.4</v>
      </c>
      <c r="L187" s="115">
        <f t="shared" si="14"/>
        <v>7.1999999999999993</v>
      </c>
      <c r="M187" s="78">
        <f t="shared" si="15"/>
        <v>-3.3456200000000003</v>
      </c>
      <c r="N187" s="78">
        <f t="shared" si="16"/>
        <v>3.4038886058484021E-2</v>
      </c>
      <c r="O187" s="78">
        <f t="shared" si="17"/>
        <v>8.1693326540361641E-2</v>
      </c>
      <c r="P187" s="83"/>
      <c r="Q187" s="103">
        <v>239</v>
      </c>
      <c r="R187" s="34">
        <v>1.8548000927399999E-2</v>
      </c>
      <c r="S187" s="103">
        <v>239</v>
      </c>
      <c r="T187" s="34">
        <v>4.30366354468</v>
      </c>
      <c r="U187" s="103">
        <v>2.4</v>
      </c>
      <c r="V187" s="103">
        <v>0</v>
      </c>
    </row>
    <row r="188" spans="7:22">
      <c r="G188" s="82">
        <v>240</v>
      </c>
      <c r="H188" s="83">
        <f>Inputs!O187+Inputs!P187</f>
        <v>0.2</v>
      </c>
      <c r="I188" s="78">
        <f t="shared" si="12"/>
        <v>0.18548000000000001</v>
      </c>
      <c r="K188" s="115">
        <f t="shared" si="13"/>
        <v>3.8515800100000002</v>
      </c>
      <c r="L188" s="115">
        <f t="shared" si="14"/>
        <v>11.554740030000001</v>
      </c>
      <c r="M188" s="78">
        <f t="shared" si="15"/>
        <v>-3.7619331468680004</v>
      </c>
      <c r="N188" s="78">
        <f t="shared" si="16"/>
        <v>2.2710997254455804E-2</v>
      </c>
      <c r="O188" s="78">
        <f t="shared" si="17"/>
        <v>8.7473223032426856E-2</v>
      </c>
      <c r="P188" s="83"/>
      <c r="Q188" s="103">
        <v>240</v>
      </c>
      <c r="R188" s="34">
        <v>0.18548000000000001</v>
      </c>
      <c r="S188" s="103">
        <v>240</v>
      </c>
      <c r="T188" s="34">
        <v>8.0028875974799991</v>
      </c>
      <c r="U188" s="103">
        <v>3.7650000000000001</v>
      </c>
      <c r="V188" s="103">
        <v>8.6580009999999999E-2</v>
      </c>
    </row>
    <row r="189" spans="7:22">
      <c r="G189" s="82">
        <v>241</v>
      </c>
      <c r="H189" s="83">
        <f>Inputs!O188+Inputs!P188</f>
        <v>0.2</v>
      </c>
      <c r="I189" s="78">
        <f t="shared" si="12"/>
        <v>0.18548000000000001</v>
      </c>
      <c r="K189" s="115">
        <f t="shared" si="13"/>
        <v>1.3137099999999999</v>
      </c>
      <c r="L189" s="115">
        <f t="shared" si="14"/>
        <v>3.9411299999999998</v>
      </c>
      <c r="M189" s="78">
        <f t="shared" si="15"/>
        <v>-3.0340720280000002</v>
      </c>
      <c r="N189" s="78">
        <f t="shared" si="16"/>
        <v>4.5910132298815562E-2</v>
      </c>
      <c r="O189" s="78">
        <f t="shared" si="17"/>
        <v>6.0312599902276991E-2</v>
      </c>
      <c r="P189" s="83"/>
      <c r="Q189" s="103">
        <v>241</v>
      </c>
      <c r="R189" s="34">
        <v>0.18548000000000001</v>
      </c>
      <c r="S189" s="103">
        <v>241</v>
      </c>
      <c r="T189" s="34">
        <v>2.0537443561200002</v>
      </c>
      <c r="U189" s="103">
        <v>1.3137099999999999</v>
      </c>
      <c r="V189" s="103">
        <v>0</v>
      </c>
    </row>
    <row r="190" spans="7:22">
      <c r="G190" s="82">
        <v>242</v>
      </c>
      <c r="H190" s="83">
        <f>Inputs!O189+Inputs!P189</f>
        <v>0.3</v>
      </c>
      <c r="I190" s="78">
        <f t="shared" si="12"/>
        <v>0.27821999999999997</v>
      </c>
      <c r="K190" s="115">
        <f t="shared" si="13"/>
        <v>0.72984000000000004</v>
      </c>
      <c r="L190" s="115">
        <f t="shared" si="14"/>
        <v>2.1895199999999999</v>
      </c>
      <c r="M190" s="78">
        <f t="shared" si="15"/>
        <v>-2.8666181120000003</v>
      </c>
      <c r="N190" s="78">
        <f t="shared" si="16"/>
        <v>5.3828635658902939E-2</v>
      </c>
      <c r="O190" s="78">
        <f t="shared" si="17"/>
        <v>3.9286291449293721E-2</v>
      </c>
      <c r="P190" s="83"/>
      <c r="Q190" s="103">
        <v>242</v>
      </c>
      <c r="R190" s="34">
        <v>0.27822000000000002</v>
      </c>
      <c r="S190" s="103">
        <v>242</v>
      </c>
      <c r="T190" s="34">
        <v>1.0493634212</v>
      </c>
      <c r="U190" s="103">
        <v>0.72984000000000004</v>
      </c>
      <c r="V190" s="103">
        <v>0</v>
      </c>
    </row>
    <row r="191" spans="7:22">
      <c r="G191" s="82">
        <v>243</v>
      </c>
      <c r="H191" s="83">
        <f>Inputs!O190+Inputs!P190</f>
        <v>0.1</v>
      </c>
      <c r="I191" s="78">
        <f t="shared" si="12"/>
        <v>9.2740000000000003E-2</v>
      </c>
      <c r="K191" s="115">
        <f t="shared" si="13"/>
        <v>0.17893500000000001</v>
      </c>
      <c r="L191" s="115">
        <f t="shared" si="14"/>
        <v>0.53680499999999998</v>
      </c>
      <c r="M191" s="78">
        <f t="shared" si="15"/>
        <v>-2.7086185580000004</v>
      </c>
      <c r="N191" s="78">
        <f t="shared" si="16"/>
        <v>6.246670611764471E-2</v>
      </c>
      <c r="O191" s="78">
        <f t="shared" si="17"/>
        <v>1.1177480059160756E-2</v>
      </c>
      <c r="P191" s="83"/>
      <c r="Q191" s="103">
        <v>243</v>
      </c>
      <c r="R191" s="34">
        <v>9.2740000000000003E-2</v>
      </c>
      <c r="S191" s="103">
        <v>243</v>
      </c>
      <c r="T191" s="34">
        <v>0.23621808995499999</v>
      </c>
      <c r="U191" s="103">
        <v>0.17893500000000001</v>
      </c>
      <c r="V191" s="103">
        <v>0</v>
      </c>
    </row>
    <row r="192" spans="7:22">
      <c r="G192" s="82">
        <v>260</v>
      </c>
      <c r="H192" s="83">
        <f>Inputs!O191+Inputs!P191</f>
        <v>6.0000004000000002</v>
      </c>
      <c r="I192" s="78">
        <f t="shared" si="12"/>
        <v>5.5644003709600005</v>
      </c>
      <c r="K192" s="115">
        <f t="shared" si="13"/>
        <v>0.21049501000000001</v>
      </c>
      <c r="L192" s="115">
        <f t="shared" si="14"/>
        <v>0.63148503</v>
      </c>
      <c r="M192" s="78">
        <f t="shared" si="15"/>
        <v>-2.7176699688680004</v>
      </c>
      <c r="N192" s="78">
        <f t="shared" si="16"/>
        <v>6.1938708340202105E-2</v>
      </c>
      <c r="O192" s="78">
        <f t="shared" si="17"/>
        <v>1.3037789031457926E-2</v>
      </c>
      <c r="P192" s="83"/>
      <c r="Q192" s="103">
        <v>260</v>
      </c>
      <c r="R192" s="34">
        <v>5.5644003709599996</v>
      </c>
      <c r="S192" s="103">
        <v>260</v>
      </c>
      <c r="T192" s="34">
        <v>0.27929068304100002</v>
      </c>
      <c r="U192" s="103">
        <v>0.21049501000000001</v>
      </c>
      <c r="V192" s="103">
        <v>0</v>
      </c>
    </row>
    <row r="193" spans="7:22">
      <c r="G193" s="82">
        <v>261</v>
      </c>
      <c r="H193" s="83">
        <f>Inputs!O192+Inputs!P192</f>
        <v>2</v>
      </c>
      <c r="I193" s="78">
        <f t="shared" si="12"/>
        <v>1.8548</v>
      </c>
      <c r="K193" s="115">
        <f t="shared" si="13"/>
        <v>0.37598500000000001</v>
      </c>
      <c r="L193" s="115">
        <f t="shared" si="14"/>
        <v>1.127955</v>
      </c>
      <c r="M193" s="78">
        <f t="shared" si="15"/>
        <v>-2.7651324980000003</v>
      </c>
      <c r="N193" s="78">
        <f t="shared" si="16"/>
        <v>5.9237691224687125E-2</v>
      </c>
      <c r="O193" s="78">
        <f t="shared" si="17"/>
        <v>2.2272483335113988E-2</v>
      </c>
      <c r="P193" s="83"/>
      <c r="Q193" s="103">
        <v>261</v>
      </c>
      <c r="R193" s="34">
        <v>1.8548</v>
      </c>
      <c r="S193" s="103">
        <v>261</v>
      </c>
      <c r="T193" s="34">
        <v>0.51210674563299996</v>
      </c>
      <c r="U193" s="103">
        <v>0.37598500000000001</v>
      </c>
      <c r="V193" s="103">
        <v>0</v>
      </c>
    </row>
    <row r="194" spans="7:22">
      <c r="G194" s="82">
        <v>262</v>
      </c>
      <c r="H194" s="83">
        <f>Inputs!O193+Inputs!P193</f>
        <v>6.0000004999999996</v>
      </c>
      <c r="I194" s="78">
        <f t="shared" si="12"/>
        <v>5.5644004636999993</v>
      </c>
      <c r="K194" s="115">
        <f t="shared" si="13"/>
        <v>0.13600000000000001</v>
      </c>
      <c r="L194" s="115">
        <f t="shared" si="14"/>
        <v>0.40800000000000003</v>
      </c>
      <c r="M194" s="78">
        <f t="shared" si="15"/>
        <v>-2.6963048000000001</v>
      </c>
      <c r="N194" s="78">
        <f t="shared" si="16"/>
        <v>6.3191753798356912E-2</v>
      </c>
      <c r="O194" s="78">
        <f t="shared" si="17"/>
        <v>8.59407851657654E-3</v>
      </c>
      <c r="P194" s="83"/>
      <c r="Q194" s="103">
        <v>262</v>
      </c>
      <c r="R194" s="34">
        <v>5.5644004637000002</v>
      </c>
      <c r="S194" s="103">
        <v>262</v>
      </c>
      <c r="T194" s="34">
        <v>0.178301142823</v>
      </c>
      <c r="U194" s="103">
        <v>0.13600000000000001</v>
      </c>
      <c r="V194" s="103">
        <v>0</v>
      </c>
    </row>
    <row r="195" spans="7:22">
      <c r="G195" s="82">
        <v>263</v>
      </c>
      <c r="H195" s="83">
        <f>Inputs!O194+Inputs!P194</f>
        <v>3.0000002000000001</v>
      </c>
      <c r="I195" s="78">
        <f t="shared" si="12"/>
        <v>2.7822001854800003</v>
      </c>
      <c r="K195" s="115">
        <f t="shared" si="13"/>
        <v>0.55080010000000001</v>
      </c>
      <c r="L195" s="115">
        <f t="shared" si="14"/>
        <v>1.6524003</v>
      </c>
      <c r="M195" s="78">
        <f t="shared" si="15"/>
        <v>-2.8152694686800004</v>
      </c>
      <c r="N195" s="78">
        <f t="shared" si="16"/>
        <v>5.6504598394541895E-2</v>
      </c>
      <c r="O195" s="78">
        <f t="shared" si="17"/>
        <v>3.1122738446173515E-2</v>
      </c>
      <c r="P195" s="83"/>
      <c r="Q195" s="103">
        <v>263</v>
      </c>
      <c r="R195" s="34">
        <v>2.7822001854799998</v>
      </c>
      <c r="S195" s="103">
        <v>263</v>
      </c>
      <c r="T195" s="34">
        <v>0.77079149173600003</v>
      </c>
      <c r="U195" s="103">
        <v>0.55080010000000001</v>
      </c>
      <c r="V195" s="103">
        <v>0</v>
      </c>
    </row>
    <row r="196" spans="7:22">
      <c r="G196" s="82">
        <v>264</v>
      </c>
      <c r="H196" s="83">
        <f>Inputs!O195+Inputs!P195</f>
        <v>1.25</v>
      </c>
      <c r="I196" s="78">
        <f t="shared" ref="I196:I259" si="18">H196*0.9274</f>
        <v>1.1592500000000001</v>
      </c>
      <c r="K196" s="115">
        <f t="shared" ref="K196:K259" si="19">U196+V196</f>
        <v>0.31268667999999999</v>
      </c>
      <c r="L196" s="115">
        <f t="shared" ref="L196:L259" si="20">K196*3</f>
        <v>0.93806003999999998</v>
      </c>
      <c r="M196" s="78">
        <f t="shared" ref="M196:M259" si="21">$E$4+($E$5*L196)+($E$6*$E$3)</f>
        <v>-2.7469785398240001</v>
      </c>
      <c r="N196" s="78">
        <f t="shared" ref="N196:N259" si="22">EXP(M196)/(1+EXP(M196))</f>
        <v>6.0257517882155748E-2</v>
      </c>
      <c r="O196" s="78">
        <f t="shared" ref="O196:O259" si="23">K196*N196</f>
        <v>1.8841723211611913E-2</v>
      </c>
      <c r="P196" s="83"/>
      <c r="Q196" s="103">
        <v>264</v>
      </c>
      <c r="R196" s="34">
        <v>1.1592499999999999</v>
      </c>
      <c r="S196" s="103">
        <v>264</v>
      </c>
      <c r="T196" s="34">
        <v>1.61126700024</v>
      </c>
      <c r="V196" s="103">
        <v>0.31268667999999999</v>
      </c>
    </row>
    <row r="197" spans="7:22">
      <c r="G197" s="82">
        <v>265</v>
      </c>
      <c r="H197" s="83">
        <f>Inputs!O196+Inputs!P196</f>
        <v>1</v>
      </c>
      <c r="I197" s="78">
        <f t="shared" si="18"/>
        <v>0.9274</v>
      </c>
      <c r="K197" s="115">
        <f t="shared" si="19"/>
        <v>0.65469999999999995</v>
      </c>
      <c r="L197" s="115">
        <f t="shared" si="20"/>
        <v>1.9640999999999997</v>
      </c>
      <c r="M197" s="78">
        <f t="shared" si="21"/>
        <v>-2.8450679600000002</v>
      </c>
      <c r="N197" s="78">
        <f t="shared" si="22"/>
        <v>5.4936821284205656E-2</v>
      </c>
      <c r="O197" s="78">
        <f t="shared" si="23"/>
        <v>3.5967136894769443E-2</v>
      </c>
      <c r="P197" s="83"/>
      <c r="Q197" s="103">
        <v>265</v>
      </c>
      <c r="R197" s="34">
        <v>0.9274</v>
      </c>
      <c r="S197" s="103">
        <v>265</v>
      </c>
      <c r="T197" s="34">
        <v>0.93076884209999999</v>
      </c>
      <c r="U197" s="103">
        <v>0.50251999999999997</v>
      </c>
      <c r="V197" s="103">
        <v>0.15218000000000001</v>
      </c>
    </row>
    <row r="198" spans="7:22">
      <c r="G198" s="82">
        <v>266</v>
      </c>
      <c r="H198" s="83">
        <f>Inputs!O197+Inputs!P197</f>
        <v>0.35</v>
      </c>
      <c r="I198" s="78">
        <f t="shared" si="18"/>
        <v>0.32458999999999999</v>
      </c>
      <c r="K198" s="115">
        <f t="shared" si="19"/>
        <v>0.34339502</v>
      </c>
      <c r="L198" s="115">
        <f t="shared" si="20"/>
        <v>1.03018506</v>
      </c>
      <c r="M198" s="78">
        <f t="shared" si="21"/>
        <v>-2.7557856917360004</v>
      </c>
      <c r="N198" s="78">
        <f t="shared" si="22"/>
        <v>5.9760726483221477E-2</v>
      </c>
      <c r="O198" s="78">
        <f t="shared" si="23"/>
        <v>2.0521535865920367E-2</v>
      </c>
      <c r="P198" s="83"/>
      <c r="Q198" s="103">
        <v>266</v>
      </c>
      <c r="R198" s="34">
        <v>0.32458999999999999</v>
      </c>
      <c r="S198" s="103">
        <v>266</v>
      </c>
      <c r="T198" s="34">
        <v>0.46533204820700003</v>
      </c>
      <c r="U198" s="103">
        <v>0.24000001000000001</v>
      </c>
      <c r="V198" s="103">
        <v>0.10339501</v>
      </c>
    </row>
    <row r="199" spans="7:22">
      <c r="G199" s="82">
        <v>267</v>
      </c>
      <c r="H199" s="83">
        <f>Inputs!O198+Inputs!P198</f>
        <v>0.1</v>
      </c>
      <c r="I199" s="78">
        <f t="shared" si="18"/>
        <v>9.2740000000000003E-2</v>
      </c>
      <c r="K199" s="115">
        <f t="shared" si="19"/>
        <v>0.16752</v>
      </c>
      <c r="L199" s="115">
        <f t="shared" si="20"/>
        <v>0.50256000000000001</v>
      </c>
      <c r="M199" s="78">
        <f t="shared" si="21"/>
        <v>-2.7053447360000002</v>
      </c>
      <c r="N199" s="78">
        <f t="shared" si="22"/>
        <v>6.2658711105994302E-2</v>
      </c>
      <c r="O199" s="78">
        <f t="shared" si="23"/>
        <v>1.0496587284476167E-2</v>
      </c>
      <c r="P199" s="83"/>
      <c r="Q199" s="103">
        <v>267</v>
      </c>
      <c r="R199" s="34">
        <v>9.2740000000000003E-2</v>
      </c>
      <c r="S199" s="103">
        <v>267</v>
      </c>
      <c r="T199" s="34">
        <v>0.22074343711</v>
      </c>
      <c r="U199" s="103">
        <v>7.9435000000000006E-2</v>
      </c>
      <c r="V199" s="103">
        <v>8.8084999999999997E-2</v>
      </c>
    </row>
    <row r="200" spans="7:22">
      <c r="G200" s="82">
        <v>268</v>
      </c>
      <c r="H200" s="83">
        <f>Inputs!O199+Inputs!P199</f>
        <v>0.1</v>
      </c>
      <c r="I200" s="78">
        <f t="shared" si="18"/>
        <v>9.2740000000000003E-2</v>
      </c>
      <c r="K200" s="115">
        <f t="shared" si="19"/>
        <v>0.12181501</v>
      </c>
      <c r="L200" s="115">
        <f t="shared" si="20"/>
        <v>0.36544503</v>
      </c>
      <c r="M200" s="78">
        <f t="shared" si="21"/>
        <v>-2.6922365448680003</v>
      </c>
      <c r="N200" s="78">
        <f t="shared" si="22"/>
        <v>6.3433017031257255E-2</v>
      </c>
      <c r="O200" s="78">
        <f t="shared" si="23"/>
        <v>7.7270936039927733E-3</v>
      </c>
      <c r="P200" s="83"/>
      <c r="Q200" s="103">
        <v>268</v>
      </c>
      <c r="R200" s="110">
        <v>9.2740000000000003E-2</v>
      </c>
      <c r="S200" s="103">
        <v>268</v>
      </c>
      <c r="T200" s="112">
        <v>0.15933839628099999</v>
      </c>
      <c r="U200" s="103">
        <v>0.12181501</v>
      </c>
      <c r="V200" s="103">
        <v>0</v>
      </c>
    </row>
    <row r="201" spans="7:22">
      <c r="G201" s="82">
        <v>269</v>
      </c>
      <c r="H201" s="83">
        <f>Inputs!O200+Inputs!P200</f>
        <v>0.5</v>
      </c>
      <c r="I201" s="78">
        <f t="shared" si="18"/>
        <v>0.4637</v>
      </c>
      <c r="K201" s="115">
        <f t="shared" si="19"/>
        <v>0.34276503000000003</v>
      </c>
      <c r="L201" s="115">
        <f t="shared" si="20"/>
        <v>1.0282950900000001</v>
      </c>
      <c r="M201" s="78">
        <f t="shared" si="21"/>
        <v>-2.7556050106040004</v>
      </c>
      <c r="N201" s="78">
        <f t="shared" si="22"/>
        <v>5.9770879651962448E-2</v>
      </c>
      <c r="O201" s="78">
        <f t="shared" si="23"/>
        <v>2.04873673570313E-2</v>
      </c>
      <c r="P201" s="83"/>
      <c r="Q201" s="103">
        <v>269</v>
      </c>
      <c r="R201" s="34">
        <v>0.4637</v>
      </c>
      <c r="S201" s="103">
        <v>269</v>
      </c>
      <c r="T201" s="34">
        <v>0.464432338926</v>
      </c>
      <c r="U201" s="103">
        <v>0.34276503000000003</v>
      </c>
      <c r="V201" s="103">
        <v>0</v>
      </c>
    </row>
    <row r="202" spans="7:22">
      <c r="G202" s="82">
        <v>270</v>
      </c>
      <c r="H202" s="83">
        <f>Inputs!O201+Inputs!P201</f>
        <v>0.1</v>
      </c>
      <c r="I202" s="78">
        <f t="shared" si="18"/>
        <v>9.2740000000000003E-2</v>
      </c>
      <c r="K202" s="115">
        <f t="shared" si="19"/>
        <v>11.891251</v>
      </c>
      <c r="L202" s="115">
        <f t="shared" si="20"/>
        <v>35.673753000000005</v>
      </c>
      <c r="M202" s="78">
        <f t="shared" si="21"/>
        <v>-6.0677107868000011</v>
      </c>
      <c r="N202" s="78">
        <f t="shared" si="22"/>
        <v>2.3111164073802174E-3</v>
      </c>
      <c r="O202" s="78">
        <f t="shared" si="23"/>
        <v>2.7482065290376421E-2</v>
      </c>
      <c r="P202" s="83"/>
      <c r="Q202" s="103">
        <v>270</v>
      </c>
      <c r="R202" s="34">
        <v>9.2740000000000003E-2</v>
      </c>
      <c r="S202" s="103">
        <v>270</v>
      </c>
      <c r="T202" s="34">
        <v>34.162386161900002</v>
      </c>
      <c r="U202" s="103">
        <v>11.891251</v>
      </c>
      <c r="V202" s="103">
        <v>0</v>
      </c>
    </row>
    <row r="203" spans="7:22">
      <c r="G203" s="82">
        <v>272</v>
      </c>
      <c r="H203" s="83">
        <f>Inputs!O202+Inputs!P202</f>
        <v>0.25</v>
      </c>
      <c r="I203" s="78">
        <f t="shared" si="18"/>
        <v>0.23185</v>
      </c>
      <c r="K203" s="115">
        <f t="shared" si="19"/>
        <v>1.0928750599999999</v>
      </c>
      <c r="L203" s="115">
        <f t="shared" si="20"/>
        <v>3.2786251799999997</v>
      </c>
      <c r="M203" s="78">
        <f t="shared" si="21"/>
        <v>-2.9707365672080002</v>
      </c>
      <c r="N203" s="78">
        <f t="shared" si="22"/>
        <v>4.8765544154297617E-2</v>
      </c>
      <c r="O203" s="78">
        <f t="shared" si="23"/>
        <v>5.3294646993560651E-2</v>
      </c>
      <c r="P203" s="83"/>
      <c r="Q203" s="103">
        <v>272</v>
      </c>
      <c r="R203" s="34">
        <v>0.23185</v>
      </c>
      <c r="S203" s="103">
        <v>272</v>
      </c>
      <c r="T203" s="34">
        <v>1.6566366654</v>
      </c>
      <c r="U203" s="103">
        <v>0.75000005999999997</v>
      </c>
      <c r="V203" s="103">
        <v>0.34287499999999999</v>
      </c>
    </row>
    <row r="204" spans="7:22">
      <c r="G204" s="82">
        <v>273</v>
      </c>
      <c r="H204" s="83">
        <f>Inputs!O203+Inputs!P203</f>
        <v>7.0000001000000006E-2</v>
      </c>
      <c r="I204" s="78">
        <f t="shared" si="18"/>
        <v>6.4918000927400007E-2</v>
      </c>
      <c r="K204" s="115">
        <f t="shared" si="19"/>
        <v>5.8950003000000001E-2</v>
      </c>
      <c r="L204" s="115">
        <f t="shared" si="20"/>
        <v>0.176850009</v>
      </c>
      <c r="M204" s="78">
        <f t="shared" si="21"/>
        <v>-2.6742068608604002</v>
      </c>
      <c r="N204" s="78">
        <f t="shared" si="22"/>
        <v>6.4512615840190413E-2</v>
      </c>
      <c r="O204" s="78">
        <f t="shared" si="23"/>
        <v>3.8030188973170722E-3</v>
      </c>
      <c r="P204" s="83"/>
      <c r="Q204" s="103">
        <v>273</v>
      </c>
      <c r="R204" s="34">
        <v>6.4918000927399994E-2</v>
      </c>
      <c r="S204" s="103">
        <v>273</v>
      </c>
      <c r="T204" s="34">
        <v>7.6325558124300003E-2</v>
      </c>
      <c r="U204" s="103">
        <v>5.8950003000000001E-2</v>
      </c>
      <c r="V204" s="103">
        <v>0</v>
      </c>
    </row>
    <row r="205" spans="7:22">
      <c r="G205" s="82">
        <v>274</v>
      </c>
      <c r="H205" s="83">
        <f>Inputs!O204+Inputs!P204</f>
        <v>0.75</v>
      </c>
      <c r="I205" s="78">
        <f t="shared" si="18"/>
        <v>0.69555</v>
      </c>
      <c r="K205" s="115">
        <f t="shared" si="19"/>
        <v>0.77999499999999999</v>
      </c>
      <c r="L205" s="115">
        <f t="shared" si="20"/>
        <v>2.339985</v>
      </c>
      <c r="M205" s="78">
        <f t="shared" si="21"/>
        <v>-2.8810025660000003</v>
      </c>
      <c r="N205" s="78">
        <f t="shared" si="22"/>
        <v>5.3100703766026561E-2</v>
      </c>
      <c r="O205" s="78">
        <f t="shared" si="23"/>
        <v>4.1418283433981885E-2</v>
      </c>
      <c r="P205" s="83"/>
      <c r="Q205" s="103">
        <v>274</v>
      </c>
      <c r="R205" s="34">
        <v>0.69555</v>
      </c>
      <c r="S205" s="103">
        <v>274</v>
      </c>
      <c r="T205" s="34">
        <v>1.1298789869899999</v>
      </c>
      <c r="U205" s="103">
        <v>0.17999499999999999</v>
      </c>
      <c r="V205" s="103">
        <v>0.6</v>
      </c>
    </row>
    <row r="206" spans="7:22">
      <c r="G206" s="82">
        <v>275</v>
      </c>
      <c r="H206" s="83">
        <f>Inputs!O205+Inputs!P205</f>
        <v>0.15000000000000002</v>
      </c>
      <c r="I206" s="78">
        <f t="shared" si="18"/>
        <v>0.13911000000000001</v>
      </c>
      <c r="K206" s="115">
        <f t="shared" si="19"/>
        <v>3.7823950000000002</v>
      </c>
      <c r="L206" s="115">
        <f t="shared" si="20"/>
        <v>11.347185</v>
      </c>
      <c r="M206" s="78">
        <f t="shared" si="21"/>
        <v>-3.7420908860000002</v>
      </c>
      <c r="N206" s="78">
        <f t="shared" si="22"/>
        <v>2.3155596344294604E-2</v>
      </c>
      <c r="O206" s="78">
        <f t="shared" si="23"/>
        <v>8.7583611834678193E-2</v>
      </c>
      <c r="P206" s="83"/>
      <c r="Q206" s="103">
        <v>275</v>
      </c>
      <c r="R206" s="34">
        <v>0.13911000000000001</v>
      </c>
      <c r="S206" s="103">
        <v>275</v>
      </c>
      <c r="T206" s="34">
        <v>7.8110154613900002</v>
      </c>
      <c r="U206" s="103">
        <v>3.7823950000000002</v>
      </c>
      <c r="V206" s="103">
        <v>0</v>
      </c>
    </row>
    <row r="207" spans="7:22">
      <c r="G207" s="82">
        <v>276</v>
      </c>
      <c r="H207" s="83">
        <f>Inputs!O206+Inputs!P206</f>
        <v>0.110000001</v>
      </c>
      <c r="I207" s="78">
        <f t="shared" si="18"/>
        <v>0.1020140009274</v>
      </c>
      <c r="K207" s="115">
        <f t="shared" si="19"/>
        <v>0.69000006000000003</v>
      </c>
      <c r="L207" s="115">
        <f t="shared" si="20"/>
        <v>2.0700001800000001</v>
      </c>
      <c r="M207" s="78">
        <f t="shared" si="21"/>
        <v>-2.8551920172080001</v>
      </c>
      <c r="N207" s="78">
        <f t="shared" si="22"/>
        <v>5.4413554943895166E-2</v>
      </c>
      <c r="O207" s="78">
        <f t="shared" si="23"/>
        <v>3.7545356176100962E-2</v>
      </c>
      <c r="P207" s="83"/>
      <c r="Q207" s="103">
        <v>276</v>
      </c>
      <c r="R207" s="34">
        <v>0.102014000927</v>
      </c>
      <c r="S207" s="103">
        <v>276</v>
      </c>
      <c r="T207" s="34">
        <v>0.98618020969700004</v>
      </c>
      <c r="U207" s="103">
        <v>0.69000006000000003</v>
      </c>
      <c r="V207" s="103">
        <v>0</v>
      </c>
    </row>
    <row r="208" spans="7:22">
      <c r="G208" s="82">
        <v>279</v>
      </c>
      <c r="H208" s="83">
        <f>Inputs!O207+Inputs!P207</f>
        <v>2.0000001E-2</v>
      </c>
      <c r="I208" s="78">
        <f t="shared" si="18"/>
        <v>1.8548000927399999E-2</v>
      </c>
      <c r="K208" s="115">
        <f t="shared" si="19"/>
        <v>1.1264450799999999</v>
      </c>
      <c r="L208" s="115">
        <f t="shared" si="20"/>
        <v>3.3793352399999996</v>
      </c>
      <c r="M208" s="78">
        <f t="shared" si="21"/>
        <v>-2.980364448944</v>
      </c>
      <c r="N208" s="78">
        <f t="shared" si="22"/>
        <v>4.8320866426114842E-2</v>
      </c>
      <c r="O208" s="78">
        <f t="shared" si="23"/>
        <v>5.4430802247034241E-2</v>
      </c>
      <c r="P208" s="83"/>
      <c r="Q208" s="103">
        <v>279</v>
      </c>
      <c r="R208" s="34">
        <v>1.8548000927399999E-2</v>
      </c>
      <c r="S208" s="103">
        <v>279</v>
      </c>
      <c r="T208" s="34">
        <v>1.7156564168899999</v>
      </c>
      <c r="U208" s="103">
        <v>0.41915502999999998</v>
      </c>
      <c r="V208" s="103">
        <v>0.70729005</v>
      </c>
    </row>
    <row r="209" spans="7:22">
      <c r="G209" s="82">
        <v>280</v>
      </c>
      <c r="H209" s="83">
        <f>Inputs!O208+Inputs!P208</f>
        <v>3.5000002000000001</v>
      </c>
      <c r="I209" s="78">
        <f t="shared" si="18"/>
        <v>3.24590018548</v>
      </c>
      <c r="K209" s="115">
        <f t="shared" si="19"/>
        <v>0.27526504000000002</v>
      </c>
      <c r="L209" s="115">
        <f t="shared" si="20"/>
        <v>0.82579511999999999</v>
      </c>
      <c r="M209" s="78">
        <f t="shared" si="21"/>
        <v>-2.7362460134720004</v>
      </c>
      <c r="N209" s="78">
        <f t="shared" si="22"/>
        <v>6.0868139814115534E-2</v>
      </c>
      <c r="O209" s="78">
        <f t="shared" si="23"/>
        <v>1.6754870940658105E-2</v>
      </c>
      <c r="P209" s="83"/>
      <c r="Q209" s="103">
        <v>280</v>
      </c>
      <c r="R209" s="34">
        <v>3.24590018548</v>
      </c>
      <c r="S209" s="103">
        <v>280</v>
      </c>
      <c r="T209" s="34">
        <v>0.36901721611999999</v>
      </c>
      <c r="U209" s="103">
        <v>0.27526504000000002</v>
      </c>
      <c r="V209" s="103">
        <v>0</v>
      </c>
    </row>
    <row r="210" spans="7:22">
      <c r="G210" s="82">
        <v>281</v>
      </c>
      <c r="H210" s="83">
        <f>Inputs!O209+Inputs!P209</f>
        <v>1.0000001E-2</v>
      </c>
      <c r="I210" s="78">
        <f t="shared" si="18"/>
        <v>9.2740009273999998E-3</v>
      </c>
      <c r="K210" s="115">
        <f t="shared" si="19"/>
        <v>0.38295001000000001</v>
      </c>
      <c r="L210" s="115">
        <f t="shared" si="20"/>
        <v>1.14885003</v>
      </c>
      <c r="M210" s="78">
        <f t="shared" si="21"/>
        <v>-2.767130062868</v>
      </c>
      <c r="N210" s="78">
        <f t="shared" si="22"/>
        <v>5.9126467720690246E-2</v>
      </c>
      <c r="O210" s="78">
        <f t="shared" si="23"/>
        <v>2.2642481404903006E-2</v>
      </c>
      <c r="P210" s="83"/>
      <c r="Q210" s="103">
        <v>281</v>
      </c>
      <c r="R210" s="34">
        <v>9.2740009273999998E-3</v>
      </c>
      <c r="S210" s="103">
        <v>281</v>
      </c>
      <c r="T210" s="34">
        <v>0.52216229489099997</v>
      </c>
      <c r="U210" s="103">
        <v>0.25590000000000002</v>
      </c>
      <c r="V210" s="103">
        <v>0.12705000999999999</v>
      </c>
    </row>
    <row r="211" spans="7:22">
      <c r="G211" s="82">
        <v>282</v>
      </c>
      <c r="H211" s="83">
        <f>Inputs!O210+Inputs!P210</f>
        <v>2.0000001E-2</v>
      </c>
      <c r="I211" s="78">
        <f t="shared" si="18"/>
        <v>1.8548000927399999E-2</v>
      </c>
      <c r="K211" s="115">
        <f t="shared" si="19"/>
        <v>0.35064504000000002</v>
      </c>
      <c r="L211" s="115">
        <f t="shared" si="20"/>
        <v>1.05193512</v>
      </c>
      <c r="M211" s="78">
        <f t="shared" si="21"/>
        <v>-2.7578649974720002</v>
      </c>
      <c r="N211" s="78">
        <f t="shared" si="22"/>
        <v>5.9643998472764158E-2</v>
      </c>
      <c r="O211" s="78">
        <f t="shared" si="23"/>
        <v>2.0913872230242329E-2</v>
      </c>
      <c r="P211" s="83"/>
      <c r="Q211" s="103">
        <v>282</v>
      </c>
      <c r="R211" s="34">
        <v>1.8548000927399999E-2</v>
      </c>
      <c r="S211" s="103">
        <v>282</v>
      </c>
      <c r="T211" s="34">
        <v>0.47569827127199998</v>
      </c>
      <c r="U211" s="103">
        <v>0.35064504000000002</v>
      </c>
      <c r="V211" s="103">
        <v>0</v>
      </c>
    </row>
    <row r="212" spans="7:22">
      <c r="G212" s="82">
        <v>283</v>
      </c>
      <c r="H212" s="83">
        <f>Inputs!O211+Inputs!P211</f>
        <v>1.0000001E-2</v>
      </c>
      <c r="I212" s="78">
        <f t="shared" si="18"/>
        <v>9.2740009273999998E-3</v>
      </c>
      <c r="K212" s="115">
        <f t="shared" si="19"/>
        <v>1.9004102199999999</v>
      </c>
      <c r="L212" s="115">
        <f t="shared" si="20"/>
        <v>5.7012306600000002</v>
      </c>
      <c r="M212" s="78">
        <f t="shared" si="21"/>
        <v>-3.2023376510960002</v>
      </c>
      <c r="N212" s="78">
        <f t="shared" si="22"/>
        <v>3.9077847556179025E-2</v>
      </c>
      <c r="O212" s="78">
        <f t="shared" si="23"/>
        <v>7.4263940871364648E-2</v>
      </c>
      <c r="P212" s="83"/>
      <c r="Q212" s="103">
        <v>283</v>
      </c>
      <c r="R212" s="34">
        <v>9.2740009273999998E-3</v>
      </c>
      <c r="S212" s="103">
        <v>283</v>
      </c>
      <c r="T212" s="34">
        <v>3.2089389029099999</v>
      </c>
      <c r="U212" s="103">
        <v>1.7360902</v>
      </c>
      <c r="V212" s="103">
        <v>0.16432002000000001</v>
      </c>
    </row>
    <row r="213" spans="7:22">
      <c r="G213" s="82">
        <v>284</v>
      </c>
      <c r="H213" s="83">
        <f>Inputs!O212+Inputs!P212</f>
        <v>0.110000001</v>
      </c>
      <c r="I213" s="78">
        <f t="shared" si="18"/>
        <v>0.1020140009274</v>
      </c>
      <c r="K213" s="115">
        <f t="shared" si="19"/>
        <v>0.62353499999999995</v>
      </c>
      <c r="L213" s="115">
        <f t="shared" si="20"/>
        <v>1.8706049999999999</v>
      </c>
      <c r="M213" s="78">
        <f t="shared" si="21"/>
        <v>-2.8361298380000002</v>
      </c>
      <c r="N213" s="78">
        <f t="shared" si="22"/>
        <v>5.5402727845343419E-2</v>
      </c>
      <c r="O213" s="78">
        <f t="shared" si="23"/>
        <v>3.4545539907046209E-2</v>
      </c>
      <c r="P213" s="83"/>
      <c r="Q213" s="103">
        <v>284</v>
      </c>
      <c r="R213" s="34">
        <v>0.102014000927</v>
      </c>
      <c r="S213" s="103">
        <v>284</v>
      </c>
      <c r="T213" s="34">
        <v>0.88229489954999996</v>
      </c>
      <c r="U213" s="103">
        <v>0.29692499999999999</v>
      </c>
      <c r="V213" s="103">
        <v>0.32661000000000001</v>
      </c>
    </row>
    <row r="214" spans="7:22">
      <c r="G214" s="82">
        <v>286</v>
      </c>
      <c r="H214" s="83">
        <f>Inputs!O213+Inputs!P213</f>
        <v>0.110000001</v>
      </c>
      <c r="I214" s="78">
        <f t="shared" si="18"/>
        <v>0.1020140009274</v>
      </c>
      <c r="K214" s="115">
        <f t="shared" si="19"/>
        <v>0.58987502000000003</v>
      </c>
      <c r="L214" s="115">
        <f t="shared" si="20"/>
        <v>1.7696250600000001</v>
      </c>
      <c r="M214" s="78">
        <f t="shared" si="21"/>
        <v>-2.8264761557360001</v>
      </c>
      <c r="N214" s="78">
        <f t="shared" si="22"/>
        <v>5.5910110308758622E-2</v>
      </c>
      <c r="O214" s="78">
        <f t="shared" si="23"/>
        <v>3.2979977436581202E-2</v>
      </c>
      <c r="P214" s="83"/>
      <c r="Q214" s="103">
        <v>286</v>
      </c>
      <c r="R214" s="34">
        <v>0.102014000927</v>
      </c>
      <c r="S214" s="103">
        <v>286</v>
      </c>
      <c r="T214" s="34">
        <v>0.83041047814199997</v>
      </c>
      <c r="U214" s="103">
        <v>0.40760002000000001</v>
      </c>
      <c r="V214" s="103">
        <v>0.18227499999999999</v>
      </c>
    </row>
    <row r="215" spans="7:22">
      <c r="G215" s="82">
        <v>287</v>
      </c>
      <c r="H215" s="83">
        <f>Inputs!O214+Inputs!P214</f>
        <v>1.0000001E-2</v>
      </c>
      <c r="I215" s="78">
        <f t="shared" si="18"/>
        <v>9.2740009273999998E-3</v>
      </c>
      <c r="K215" s="115">
        <f t="shared" si="19"/>
        <v>0.32201503100000001</v>
      </c>
      <c r="L215" s="115">
        <f t="shared" si="20"/>
        <v>0.96604509299999997</v>
      </c>
      <c r="M215" s="78">
        <f t="shared" si="21"/>
        <v>-2.7496539108908</v>
      </c>
      <c r="N215" s="78">
        <f t="shared" si="22"/>
        <v>6.0106198963300501E-2</v>
      </c>
      <c r="O215" s="78">
        <f t="shared" si="23"/>
        <v>1.9355099522459378E-2</v>
      </c>
      <c r="P215" s="83"/>
      <c r="Q215" s="103">
        <v>287</v>
      </c>
      <c r="R215" s="34">
        <v>9.2740009273999998E-3</v>
      </c>
      <c r="S215" s="103">
        <v>287</v>
      </c>
      <c r="T215" s="34">
        <v>0.434893548716</v>
      </c>
      <c r="U215" s="103">
        <v>0.30710003000000002</v>
      </c>
      <c r="V215" s="103">
        <v>1.4915001000000001E-2</v>
      </c>
    </row>
    <row r="216" spans="7:22">
      <c r="G216" s="82">
        <v>288</v>
      </c>
      <c r="H216" s="83">
        <f>Inputs!O215+Inputs!P215</f>
        <v>1.0000001E-2</v>
      </c>
      <c r="I216" s="78">
        <f t="shared" si="18"/>
        <v>9.2740009273999998E-3</v>
      </c>
      <c r="K216" s="115">
        <f t="shared" si="19"/>
        <v>0.58000004000000005</v>
      </c>
      <c r="L216" s="115">
        <f t="shared" si="20"/>
        <v>1.7400001200000002</v>
      </c>
      <c r="M216" s="78">
        <f t="shared" si="21"/>
        <v>-2.8236440114720001</v>
      </c>
      <c r="N216" s="78">
        <f t="shared" si="22"/>
        <v>5.6059790849850959E-2</v>
      </c>
      <c r="O216" s="78">
        <f t="shared" si="23"/>
        <v>3.2514680935305192E-2</v>
      </c>
      <c r="P216" s="83"/>
      <c r="Q216" s="103">
        <v>288</v>
      </c>
      <c r="R216" s="34">
        <v>9.2740009273999998E-3</v>
      </c>
      <c r="S216" s="103">
        <v>288</v>
      </c>
      <c r="T216" s="34">
        <v>0.81528152414900001</v>
      </c>
      <c r="U216" s="103">
        <v>0.58000004000000005</v>
      </c>
      <c r="V216" s="103">
        <v>0</v>
      </c>
    </row>
    <row r="217" spans="7:22">
      <c r="G217" s="82">
        <v>289</v>
      </c>
      <c r="H217" s="83">
        <f>Inputs!O216+Inputs!P216</f>
        <v>3.0000002000000001</v>
      </c>
      <c r="I217" s="78">
        <f t="shared" si="18"/>
        <v>2.7822001854800003</v>
      </c>
      <c r="K217" s="115">
        <f t="shared" si="19"/>
        <v>0</v>
      </c>
      <c r="L217" s="115">
        <f t="shared" si="20"/>
        <v>0</v>
      </c>
      <c r="M217" s="78">
        <f t="shared" si="21"/>
        <v>-2.6573000000000002</v>
      </c>
      <c r="N217" s="78">
        <f t="shared" si="22"/>
        <v>6.5540500924934283E-2</v>
      </c>
      <c r="O217" s="78">
        <f t="shared" si="23"/>
        <v>0</v>
      </c>
      <c r="P217" s="83"/>
      <c r="Q217" s="103">
        <v>289</v>
      </c>
      <c r="R217" s="34">
        <v>2.7822001854799998</v>
      </c>
      <c r="S217" s="103">
        <v>289</v>
      </c>
      <c r="T217" s="34">
        <v>0</v>
      </c>
      <c r="U217" s="103">
        <v>0</v>
      </c>
      <c r="V217" s="103">
        <v>0</v>
      </c>
    </row>
    <row r="218" spans="7:22">
      <c r="G218" s="82">
        <v>291</v>
      </c>
      <c r="H218" s="83">
        <f>Inputs!O217+Inputs!P217</f>
        <v>0.2</v>
      </c>
      <c r="I218" s="78">
        <f t="shared" si="18"/>
        <v>0.18548000000000001</v>
      </c>
      <c r="K218" s="115">
        <f t="shared" si="19"/>
        <v>5.2000003000000001</v>
      </c>
      <c r="L218" s="115">
        <f t="shared" si="20"/>
        <v>15.600000900000001</v>
      </c>
      <c r="M218" s="78">
        <f t="shared" si="21"/>
        <v>-4.1486600860400005</v>
      </c>
      <c r="N218" s="78">
        <f t="shared" si="22"/>
        <v>1.5540242276885436E-2</v>
      </c>
      <c r="O218" s="78">
        <f t="shared" si="23"/>
        <v>8.0809264501876948E-2</v>
      </c>
      <c r="P218" s="83"/>
      <c r="Q218" s="103">
        <v>291</v>
      </c>
      <c r="R218" s="34">
        <v>0.18548000000000001</v>
      </c>
      <c r="S218" s="103">
        <v>291</v>
      </c>
      <c r="T218" s="34">
        <v>11.9863782505</v>
      </c>
      <c r="U218" s="103">
        <v>5.2000003000000001</v>
      </c>
      <c r="V218" s="103">
        <v>0</v>
      </c>
    </row>
    <row r="219" spans="7:22">
      <c r="G219" s="82">
        <v>301</v>
      </c>
      <c r="H219" s="83">
        <f>Inputs!O218+Inputs!P218</f>
        <v>0.2</v>
      </c>
      <c r="I219" s="78">
        <f t="shared" si="18"/>
        <v>0.18548000000000001</v>
      </c>
      <c r="K219" s="115">
        <f t="shared" si="19"/>
        <v>0.57523000000000002</v>
      </c>
      <c r="L219" s="115">
        <f t="shared" si="20"/>
        <v>1.7256900000000002</v>
      </c>
      <c r="M219" s="78">
        <f t="shared" si="21"/>
        <v>-2.8222759640000001</v>
      </c>
      <c r="N219" s="78">
        <f t="shared" si="22"/>
        <v>5.6132227924011846E-2</v>
      </c>
      <c r="O219" s="78">
        <f t="shared" si="23"/>
        <v>3.2288941468729335E-2</v>
      </c>
      <c r="P219" s="83"/>
      <c r="U219" s="103">
        <v>0.57523000000000002</v>
      </c>
      <c r="V219" s="103">
        <v>0</v>
      </c>
    </row>
    <row r="220" spans="7:22">
      <c r="G220" s="82">
        <v>302</v>
      </c>
      <c r="H220" s="83">
        <f>Inputs!O219+Inputs!P219</f>
        <v>0.30000000000000004</v>
      </c>
      <c r="I220" s="78">
        <f t="shared" si="18"/>
        <v>0.27822000000000002</v>
      </c>
      <c r="K220" s="115">
        <f t="shared" si="19"/>
        <v>0.72</v>
      </c>
      <c r="L220" s="115">
        <f t="shared" si="20"/>
        <v>2.16</v>
      </c>
      <c r="M220" s="78">
        <f t="shared" si="21"/>
        <v>-2.8637960000000002</v>
      </c>
      <c r="N220" s="78">
        <f t="shared" si="22"/>
        <v>5.3972550079574425E-2</v>
      </c>
      <c r="O220" s="78">
        <f t="shared" si="23"/>
        <v>3.8860236057293586E-2</v>
      </c>
      <c r="P220" s="83"/>
      <c r="U220" s="103">
        <v>0.72</v>
      </c>
      <c r="V220" s="103">
        <v>0</v>
      </c>
    </row>
    <row r="221" spans="7:22">
      <c r="G221" s="82">
        <v>303</v>
      </c>
      <c r="H221" s="83">
        <f>Inputs!O220+Inputs!P220</f>
        <v>0</v>
      </c>
      <c r="I221" s="78">
        <f t="shared" si="18"/>
        <v>0</v>
      </c>
      <c r="K221" s="115">
        <f t="shared" si="19"/>
        <v>0.59447000000000005</v>
      </c>
      <c r="L221" s="115">
        <f t="shared" si="20"/>
        <v>1.7834100000000002</v>
      </c>
      <c r="M221" s="78">
        <f t="shared" si="21"/>
        <v>-2.8277939960000005</v>
      </c>
      <c r="N221" s="78">
        <f t="shared" si="22"/>
        <v>5.5840589900549714E-2</v>
      </c>
      <c r="O221" s="78">
        <f t="shared" si="23"/>
        <v>3.3195555478179789E-2</v>
      </c>
      <c r="P221" s="83"/>
      <c r="U221" s="103">
        <v>0.59447000000000005</v>
      </c>
      <c r="V221" s="103">
        <v>0</v>
      </c>
    </row>
    <row r="222" spans="7:22">
      <c r="G222" s="82">
        <v>304</v>
      </c>
      <c r="H222" s="83">
        <f>Inputs!O221+Inputs!P221</f>
        <v>2.0000001E-2</v>
      </c>
      <c r="I222" s="78">
        <f t="shared" si="18"/>
        <v>1.8548000927399999E-2</v>
      </c>
      <c r="K222" s="115">
        <f t="shared" si="19"/>
        <v>0.48237002000000001</v>
      </c>
      <c r="L222" s="115">
        <f t="shared" si="20"/>
        <v>1.44711006</v>
      </c>
      <c r="M222" s="78">
        <f t="shared" si="21"/>
        <v>-2.7956437217360004</v>
      </c>
      <c r="N222" s="78">
        <f t="shared" si="22"/>
        <v>5.7560035426625564E-2</v>
      </c>
      <c r="O222" s="78">
        <f t="shared" si="23"/>
        <v>2.7765235439942082E-2</v>
      </c>
      <c r="P222" s="83"/>
      <c r="U222" s="103">
        <v>0.48237002000000001</v>
      </c>
      <c r="V222" s="103">
        <v>0</v>
      </c>
    </row>
    <row r="223" spans="7:22">
      <c r="G223" s="82">
        <v>305</v>
      </c>
      <c r="H223" s="83">
        <f>Inputs!O222+Inputs!P222</f>
        <v>0.1</v>
      </c>
      <c r="I223" s="78">
        <f t="shared" si="18"/>
        <v>9.2740000000000003E-2</v>
      </c>
      <c r="K223" s="115">
        <f t="shared" si="19"/>
        <v>1.15097</v>
      </c>
      <c r="L223" s="115">
        <f t="shared" si="20"/>
        <v>3.4529100000000001</v>
      </c>
      <c r="M223" s="78">
        <f t="shared" si="21"/>
        <v>-2.987398196</v>
      </c>
      <c r="N223" s="78">
        <f t="shared" si="22"/>
        <v>4.7998438495082084E-2</v>
      </c>
      <c r="O223" s="78">
        <f t="shared" si="23"/>
        <v>5.524476275468463E-2</v>
      </c>
      <c r="P223" s="83"/>
      <c r="U223" s="103">
        <v>1.15097</v>
      </c>
      <c r="V223" s="103">
        <v>0</v>
      </c>
    </row>
    <row r="224" spans="7:22">
      <c r="G224" s="82">
        <v>306</v>
      </c>
      <c r="H224" s="83">
        <f>Inputs!O223+Inputs!P223</f>
        <v>0.110000001</v>
      </c>
      <c r="I224" s="78">
        <f t="shared" si="18"/>
        <v>0.1020140009274</v>
      </c>
      <c r="K224" s="115">
        <f t="shared" si="19"/>
        <v>0.58987502000000003</v>
      </c>
      <c r="L224" s="115">
        <f t="shared" si="20"/>
        <v>1.7696250600000001</v>
      </c>
      <c r="M224" s="78">
        <f t="shared" si="21"/>
        <v>-2.8264761557360001</v>
      </c>
      <c r="N224" s="78">
        <f t="shared" si="22"/>
        <v>5.5910110308758622E-2</v>
      </c>
      <c r="O224" s="78">
        <f t="shared" si="23"/>
        <v>3.2979977436581202E-2</v>
      </c>
      <c r="P224" s="83"/>
      <c r="U224" s="103">
        <v>0.40760002000000001</v>
      </c>
      <c r="V224" s="103">
        <v>0.18227499999999999</v>
      </c>
    </row>
    <row r="225" spans="7:22">
      <c r="G225" s="82">
        <v>307</v>
      </c>
      <c r="H225" s="83">
        <f>Inputs!O224+Inputs!P224</f>
        <v>0.2</v>
      </c>
      <c r="I225" s="78">
        <f t="shared" si="18"/>
        <v>0.18548000000000001</v>
      </c>
      <c r="K225" s="115">
        <f t="shared" si="19"/>
        <v>0.18901999999999999</v>
      </c>
      <c r="L225" s="115">
        <f t="shared" si="20"/>
        <v>0.56706000000000001</v>
      </c>
      <c r="M225" s="78">
        <f t="shared" si="21"/>
        <v>-2.7115109360000003</v>
      </c>
      <c r="N225" s="78">
        <f t="shared" si="22"/>
        <v>6.2297529321747015E-2</v>
      </c>
      <c r="O225" s="78">
        <f t="shared" si="23"/>
        <v>1.177547899239662E-2</v>
      </c>
      <c r="P225" s="83"/>
      <c r="U225" s="103">
        <v>0.18901999999999999</v>
      </c>
      <c r="V225" s="103">
        <v>0</v>
      </c>
    </row>
    <row r="226" spans="7:22">
      <c r="G226" s="82">
        <v>308</v>
      </c>
      <c r="H226" s="83">
        <f>Inputs!O225+Inputs!P225</f>
        <v>6.0000001000000004E-2</v>
      </c>
      <c r="I226" s="78">
        <f t="shared" si="18"/>
        <v>5.5644000927400003E-2</v>
      </c>
      <c r="K226" s="115">
        <f t="shared" si="19"/>
        <v>1.2468950999999999</v>
      </c>
      <c r="L226" s="115">
        <f t="shared" si="20"/>
        <v>3.7406853</v>
      </c>
      <c r="M226" s="78">
        <f t="shared" si="21"/>
        <v>-3.0149095146800002</v>
      </c>
      <c r="N226" s="78">
        <f t="shared" si="22"/>
        <v>4.6756837922415237E-2</v>
      </c>
      <c r="O226" s="78">
        <f t="shared" si="23"/>
        <v>5.8300872096953733E-2</v>
      </c>
      <c r="P226" s="83"/>
      <c r="U226" s="103">
        <v>1.2468950999999999</v>
      </c>
      <c r="V226" s="103">
        <v>0</v>
      </c>
    </row>
    <row r="227" spans="7:22">
      <c r="G227" s="82">
        <v>309</v>
      </c>
      <c r="H227" s="83">
        <f>Inputs!O226+Inputs!P226</f>
        <v>0.1</v>
      </c>
      <c r="I227" s="78">
        <f t="shared" si="18"/>
        <v>9.2740000000000003E-2</v>
      </c>
      <c r="K227" s="115">
        <f t="shared" si="19"/>
        <v>0.27760499999999999</v>
      </c>
      <c r="L227" s="115">
        <f t="shared" si="20"/>
        <v>0.83281499999999997</v>
      </c>
      <c r="M227" s="78">
        <f t="shared" si="21"/>
        <v>-2.7369171140000002</v>
      </c>
      <c r="N227" s="78">
        <f t="shared" si="22"/>
        <v>6.082978885765386E-2</v>
      </c>
      <c r="O227" s="78">
        <f t="shared" si="23"/>
        <v>1.6886653535829001E-2</v>
      </c>
      <c r="P227" s="83"/>
      <c r="U227" s="103">
        <v>0.27760499999999999</v>
      </c>
      <c r="V227" s="103">
        <v>0</v>
      </c>
    </row>
    <row r="228" spans="7:22">
      <c r="G228" s="82">
        <v>310</v>
      </c>
      <c r="H228" s="83">
        <f>Inputs!O227+Inputs!P227</f>
        <v>0.1</v>
      </c>
      <c r="I228" s="78">
        <f t="shared" si="18"/>
        <v>9.2740000000000003E-2</v>
      </c>
      <c r="K228" s="115">
        <f t="shared" si="19"/>
        <v>0.75034504999999996</v>
      </c>
      <c r="L228" s="115">
        <f t="shared" si="20"/>
        <v>2.2510351499999999</v>
      </c>
      <c r="M228" s="78">
        <f t="shared" si="21"/>
        <v>-2.8724989603400002</v>
      </c>
      <c r="N228" s="78">
        <f t="shared" si="22"/>
        <v>5.3529902201346111E-2</v>
      </c>
      <c r="O228" s="78">
        <f t="shared" si="23"/>
        <v>4.0165897143764152E-2</v>
      </c>
      <c r="P228" s="83"/>
      <c r="U228" s="103">
        <v>0.75034504999999996</v>
      </c>
      <c r="V228" s="103">
        <v>0</v>
      </c>
    </row>
    <row r="229" spans="7:22">
      <c r="G229" s="82">
        <v>311</v>
      </c>
      <c r="H229" s="83">
        <f>Inputs!O228+Inputs!P228</f>
        <v>0.1</v>
      </c>
      <c r="I229" s="78">
        <f t="shared" si="18"/>
        <v>9.2740000000000003E-2</v>
      </c>
      <c r="K229" s="115">
        <f t="shared" si="19"/>
        <v>0.37518003999999999</v>
      </c>
      <c r="L229" s="115">
        <f t="shared" si="20"/>
        <v>1.1255401199999999</v>
      </c>
      <c r="M229" s="78">
        <f t="shared" si="21"/>
        <v>-2.7649016354720004</v>
      </c>
      <c r="N229" s="78">
        <f t="shared" si="22"/>
        <v>5.9250558176427416E-2</v>
      </c>
      <c r="O229" s="78">
        <f t="shared" si="23"/>
        <v>2.2229626786654366E-2</v>
      </c>
      <c r="P229" s="83"/>
      <c r="U229" s="103">
        <v>0.37518003999999999</v>
      </c>
      <c r="V229" s="103">
        <v>0</v>
      </c>
    </row>
    <row r="230" spans="7:22">
      <c r="G230" s="82">
        <v>312</v>
      </c>
      <c r="H230" s="83">
        <f>Inputs!O229+Inputs!P229</f>
        <v>0.110000001</v>
      </c>
      <c r="I230" s="78">
        <f t="shared" si="18"/>
        <v>0.1020140009274</v>
      </c>
      <c r="K230" s="115">
        <f t="shared" si="19"/>
        <v>0.64215996499999994</v>
      </c>
      <c r="L230" s="115">
        <f t="shared" si="20"/>
        <v>1.9264798949999999</v>
      </c>
      <c r="M230" s="78">
        <f t="shared" si="21"/>
        <v>-2.8414714779620001</v>
      </c>
      <c r="N230" s="78">
        <f t="shared" si="22"/>
        <v>5.5123845357666686E-2</v>
      </c>
      <c r="O230" s="78">
        <f t="shared" si="23"/>
        <v>3.539832660554465E-2</v>
      </c>
      <c r="P230" s="83"/>
      <c r="U230" s="103">
        <v>0.60570495999999996</v>
      </c>
      <c r="V230" s="103">
        <v>3.6455004999999999E-2</v>
      </c>
    </row>
    <row r="231" spans="7:22">
      <c r="G231" s="82">
        <v>313</v>
      </c>
      <c r="H231" s="83">
        <f>Inputs!O230+Inputs!P230</f>
        <v>0.1</v>
      </c>
      <c r="I231" s="78">
        <f t="shared" si="18"/>
        <v>9.2740000000000003E-2</v>
      </c>
      <c r="K231" s="115">
        <f t="shared" si="19"/>
        <v>0.27152500000000002</v>
      </c>
      <c r="L231" s="115">
        <f t="shared" si="20"/>
        <v>0.81457500000000005</v>
      </c>
      <c r="M231" s="78">
        <f t="shared" si="21"/>
        <v>-2.73517337</v>
      </c>
      <c r="N231" s="78">
        <f t="shared" si="22"/>
        <v>6.0929484446883127E-2</v>
      </c>
      <c r="O231" s="78">
        <f t="shared" si="23"/>
        <v>1.6543878264439944E-2</v>
      </c>
      <c r="P231" s="83"/>
      <c r="U231" s="103">
        <v>0.27152500000000002</v>
      </c>
      <c r="V231" s="103">
        <v>0</v>
      </c>
    </row>
    <row r="232" spans="7:22">
      <c r="G232" s="82">
        <v>314</v>
      </c>
      <c r="H232" s="83">
        <f>Inputs!O231+Inputs!P231</f>
        <v>0.2</v>
      </c>
      <c r="I232" s="78">
        <f t="shared" si="18"/>
        <v>0.18548000000000001</v>
      </c>
      <c r="K232" s="115">
        <f t="shared" si="19"/>
        <v>0.43389</v>
      </c>
      <c r="L232" s="115">
        <f t="shared" si="20"/>
        <v>1.3016700000000001</v>
      </c>
      <c r="M232" s="78">
        <f t="shared" si="21"/>
        <v>-2.7817396520000002</v>
      </c>
      <c r="N232" s="78">
        <f t="shared" si="22"/>
        <v>5.8318944162725032E-2</v>
      </c>
      <c r="O232" s="78">
        <f t="shared" si="23"/>
        <v>2.5304006682764765E-2</v>
      </c>
      <c r="P232" s="83"/>
      <c r="U232" s="103">
        <v>0.43389</v>
      </c>
      <c r="V232" s="103">
        <v>0</v>
      </c>
    </row>
    <row r="233" spans="7:22">
      <c r="G233" s="82">
        <v>315</v>
      </c>
      <c r="H233" s="83">
        <f>Inputs!O232+Inputs!P232</f>
        <v>1.35</v>
      </c>
      <c r="I233" s="78">
        <f t="shared" si="18"/>
        <v>1.2519900000000002</v>
      </c>
      <c r="K233" s="115">
        <f t="shared" si="19"/>
        <v>0</v>
      </c>
      <c r="L233" s="115">
        <f t="shared" si="20"/>
        <v>0</v>
      </c>
      <c r="M233" s="78">
        <f t="shared" si="21"/>
        <v>-2.6573000000000002</v>
      </c>
      <c r="N233" s="78">
        <f t="shared" si="22"/>
        <v>6.5540500924934283E-2</v>
      </c>
      <c r="O233" s="78">
        <f t="shared" si="23"/>
        <v>0</v>
      </c>
      <c r="P233" s="83"/>
      <c r="U233" s="103">
        <v>0</v>
      </c>
      <c r="V233" s="103">
        <v>0</v>
      </c>
    </row>
    <row r="234" spans="7:22">
      <c r="G234" s="82">
        <v>316</v>
      </c>
      <c r="H234" s="83">
        <f>Inputs!O233+Inputs!P233</f>
        <v>0.3</v>
      </c>
      <c r="I234" s="78">
        <f t="shared" si="18"/>
        <v>0.27821999999999997</v>
      </c>
      <c r="K234" s="115">
        <f t="shared" si="19"/>
        <v>7.8075956</v>
      </c>
      <c r="L234" s="115">
        <f t="shared" si="20"/>
        <v>23.422786800000001</v>
      </c>
      <c r="M234" s="78">
        <f t="shared" si="21"/>
        <v>-4.8965184180800003</v>
      </c>
      <c r="N234" s="78">
        <f t="shared" si="22"/>
        <v>7.4171292440169314E-3</v>
      </c>
      <c r="O234" s="78">
        <f t="shared" si="23"/>
        <v>5.7909945650217919E-2</v>
      </c>
      <c r="P234" s="83"/>
      <c r="U234" s="103">
        <v>6.1686106000000001</v>
      </c>
      <c r="V234" s="103">
        <v>1.6389849999999999</v>
      </c>
    </row>
    <row r="235" spans="7:22">
      <c r="G235" s="82">
        <v>317</v>
      </c>
      <c r="H235" s="83">
        <f>Inputs!O234+Inputs!P234</f>
        <v>0.1</v>
      </c>
      <c r="I235" s="78">
        <f t="shared" si="18"/>
        <v>9.2740000000000003E-2</v>
      </c>
      <c r="K235" s="115">
        <f t="shared" si="19"/>
        <v>0.20176501999999999</v>
      </c>
      <c r="L235" s="115">
        <f t="shared" si="20"/>
        <v>0.60529506</v>
      </c>
      <c r="M235" s="78">
        <f t="shared" si="21"/>
        <v>-2.7151662077360004</v>
      </c>
      <c r="N235" s="78">
        <f t="shared" si="22"/>
        <v>6.2084342287869215E-2</v>
      </c>
      <c r="O235" s="78">
        <f t="shared" si="23"/>
        <v>1.2526448563398778E-2</v>
      </c>
      <c r="P235" s="83"/>
      <c r="U235" s="103">
        <v>0.20176501999999999</v>
      </c>
      <c r="V235" s="103">
        <v>0</v>
      </c>
    </row>
    <row r="236" spans="7:22">
      <c r="G236" s="82">
        <v>318</v>
      </c>
      <c r="H236" s="83">
        <f>Inputs!O235+Inputs!P235</f>
        <v>1.25</v>
      </c>
      <c r="I236" s="78">
        <f t="shared" si="18"/>
        <v>1.1592500000000001</v>
      </c>
      <c r="K236" s="115">
        <f t="shared" si="19"/>
        <v>0</v>
      </c>
      <c r="L236" s="115">
        <f t="shared" si="20"/>
        <v>0</v>
      </c>
      <c r="M236" s="78">
        <f t="shared" si="21"/>
        <v>-2.6573000000000002</v>
      </c>
      <c r="N236" s="78">
        <f t="shared" si="22"/>
        <v>6.5540500924934283E-2</v>
      </c>
      <c r="O236" s="78">
        <f t="shared" si="23"/>
        <v>0</v>
      </c>
      <c r="P236" s="83"/>
      <c r="U236" s="103">
        <v>0</v>
      </c>
      <c r="V236" s="103">
        <v>0</v>
      </c>
    </row>
    <row r="237" spans="7:22">
      <c r="G237" s="82">
        <v>319</v>
      </c>
      <c r="H237" s="83">
        <f>Inputs!O236+Inputs!P236</f>
        <v>0</v>
      </c>
      <c r="I237" s="78">
        <f t="shared" si="18"/>
        <v>0</v>
      </c>
      <c r="K237" s="115">
        <f t="shared" si="19"/>
        <v>0</v>
      </c>
      <c r="L237" s="115">
        <f t="shared" si="20"/>
        <v>0</v>
      </c>
      <c r="M237" s="78">
        <f t="shared" si="21"/>
        <v>-2.6573000000000002</v>
      </c>
      <c r="N237" s="78">
        <f t="shared" si="22"/>
        <v>6.5540500924934283E-2</v>
      </c>
      <c r="O237" s="78">
        <f t="shared" si="23"/>
        <v>0</v>
      </c>
      <c r="P237" s="83"/>
      <c r="U237" s="103">
        <v>0</v>
      </c>
      <c r="V237" s="103">
        <v>0</v>
      </c>
    </row>
    <row r="238" spans="7:22">
      <c r="G238" s="82">
        <v>320</v>
      </c>
      <c r="H238" s="83">
        <f>Inputs!O237+Inputs!P237</f>
        <v>0.110000001</v>
      </c>
      <c r="I238" s="78">
        <f t="shared" si="18"/>
        <v>0.1020140009274</v>
      </c>
      <c r="K238" s="115">
        <f t="shared" si="19"/>
        <v>0.33327000000000001</v>
      </c>
      <c r="L238" s="115">
        <f t="shared" si="20"/>
        <v>0.99981000000000009</v>
      </c>
      <c r="M238" s="78">
        <f t="shared" si="21"/>
        <v>-2.7528818360000002</v>
      </c>
      <c r="N238" s="78">
        <f t="shared" si="22"/>
        <v>5.9924101084471937E-2</v>
      </c>
      <c r="O238" s="78">
        <f t="shared" si="23"/>
        <v>1.9970905168421964E-2</v>
      </c>
      <c r="P238" s="83"/>
      <c r="U238" s="103">
        <v>0.33327000000000001</v>
      </c>
      <c r="V238" s="103">
        <v>0</v>
      </c>
    </row>
    <row r="239" spans="7:22">
      <c r="G239" s="82">
        <v>401</v>
      </c>
      <c r="H239" s="83">
        <f>Inputs!O238+Inputs!P238</f>
        <v>0.2</v>
      </c>
      <c r="I239" s="78">
        <f t="shared" si="18"/>
        <v>0.18548000000000001</v>
      </c>
      <c r="K239" s="115">
        <f t="shared" si="19"/>
        <v>0.47661003000000002</v>
      </c>
      <c r="L239" s="115">
        <f t="shared" si="20"/>
        <v>1.4298300900000001</v>
      </c>
      <c r="M239" s="78">
        <f t="shared" si="21"/>
        <v>-2.793991756604</v>
      </c>
      <c r="N239" s="78">
        <f t="shared" si="22"/>
        <v>5.7649714903107489E-2</v>
      </c>
      <c r="O239" s="78">
        <f t="shared" si="23"/>
        <v>2.7476432349461507E-2</v>
      </c>
      <c r="P239" s="83"/>
      <c r="U239" s="103">
        <v>0.47661003000000002</v>
      </c>
      <c r="V239" s="103">
        <v>0</v>
      </c>
    </row>
    <row r="240" spans="7:22">
      <c r="G240" s="82">
        <v>402</v>
      </c>
      <c r="H240" s="83">
        <f>Inputs!O239+Inputs!P239</f>
        <v>0.1</v>
      </c>
      <c r="I240" s="78">
        <f t="shared" si="18"/>
        <v>9.2740000000000003E-2</v>
      </c>
      <c r="K240" s="115">
        <f t="shared" si="19"/>
        <v>1.0267949999999999</v>
      </c>
      <c r="L240" s="115">
        <f t="shared" si="20"/>
        <v>3.0803849999999997</v>
      </c>
      <c r="M240" s="78">
        <f t="shared" si="21"/>
        <v>-2.951784806</v>
      </c>
      <c r="N240" s="78">
        <f t="shared" si="22"/>
        <v>4.965222440395687E-2</v>
      </c>
      <c r="O240" s="78">
        <f t="shared" si="23"/>
        <v>5.0982655756860888E-2</v>
      </c>
      <c r="P240" s="83"/>
      <c r="U240" s="103">
        <v>1.0267949999999999</v>
      </c>
      <c r="V240" s="103">
        <v>0</v>
      </c>
    </row>
    <row r="241" spans="7:22">
      <c r="G241" s="82">
        <v>403</v>
      </c>
      <c r="H241" s="83">
        <f>Inputs!O240+Inputs!P240</f>
        <v>0.13000001</v>
      </c>
      <c r="I241" s="78">
        <f t="shared" si="18"/>
        <v>0.120562009274</v>
      </c>
      <c r="K241" s="115">
        <f t="shared" si="19"/>
        <v>1.223155</v>
      </c>
      <c r="L241" s="115">
        <f t="shared" si="20"/>
        <v>3.6694649999999998</v>
      </c>
      <c r="M241" s="78">
        <f t="shared" si="21"/>
        <v>-3.0081008540000003</v>
      </c>
      <c r="N241" s="78">
        <f t="shared" si="22"/>
        <v>4.7061242469481762E-2</v>
      </c>
      <c r="O241" s="78">
        <f t="shared" si="23"/>
        <v>5.7563194032758967E-2</v>
      </c>
      <c r="P241" s="83"/>
      <c r="U241" s="103">
        <v>1.223155</v>
      </c>
      <c r="V241" s="103">
        <v>0</v>
      </c>
    </row>
    <row r="242" spans="7:22">
      <c r="G242" s="82">
        <v>404</v>
      </c>
      <c r="H242" s="83">
        <f>Inputs!O241+Inputs!P241</f>
        <v>0.3</v>
      </c>
      <c r="I242" s="78">
        <f t="shared" si="18"/>
        <v>0.27821999999999997</v>
      </c>
      <c r="K242" s="115">
        <f t="shared" si="19"/>
        <v>0.38267499999999999</v>
      </c>
      <c r="L242" s="115">
        <f t="shared" si="20"/>
        <v>1.1480250000000001</v>
      </c>
      <c r="M242" s="78">
        <f t="shared" si="21"/>
        <v>-2.7670511900000001</v>
      </c>
      <c r="N242" s="78">
        <f t="shared" si="22"/>
        <v>5.9130855612601896E-2</v>
      </c>
      <c r="O242" s="78">
        <f t="shared" si="23"/>
        <v>2.2627900171552431E-2</v>
      </c>
      <c r="P242" s="83"/>
      <c r="U242" s="103">
        <v>0.38267499999999999</v>
      </c>
      <c r="V242" s="103">
        <v>0</v>
      </c>
    </row>
    <row r="243" spans="7:22">
      <c r="G243" s="82">
        <v>405</v>
      </c>
      <c r="H243" s="83">
        <f>Inputs!O242+Inputs!P242</f>
        <v>0.13000001</v>
      </c>
      <c r="I243" s="78">
        <f t="shared" si="18"/>
        <v>0.120562009274</v>
      </c>
      <c r="K243" s="115">
        <f t="shared" si="19"/>
        <v>0.79435</v>
      </c>
      <c r="L243" s="115">
        <f t="shared" si="20"/>
        <v>2.3830499999999999</v>
      </c>
      <c r="M243" s="78">
        <f t="shared" si="21"/>
        <v>-2.88511958</v>
      </c>
      <c r="N243" s="78">
        <f t="shared" si="22"/>
        <v>5.2894076570069233E-2</v>
      </c>
      <c r="O243" s="78">
        <f t="shared" si="23"/>
        <v>4.2016409723434497E-2</v>
      </c>
      <c r="P243" s="83"/>
      <c r="U243" s="103">
        <v>0.79435</v>
      </c>
      <c r="V243" s="103">
        <v>0</v>
      </c>
    </row>
    <row r="244" spans="7:22">
      <c r="G244" s="82">
        <v>406</v>
      </c>
      <c r="H244" s="83">
        <f>Inputs!O243+Inputs!P243</f>
        <v>8.0000005999999999E-2</v>
      </c>
      <c r="I244" s="78">
        <f t="shared" si="18"/>
        <v>7.4192005564400004E-2</v>
      </c>
      <c r="K244" s="115">
        <f t="shared" si="19"/>
        <v>1.3787300600000001</v>
      </c>
      <c r="L244" s="115">
        <f t="shared" si="20"/>
        <v>4.1361901799999998</v>
      </c>
      <c r="M244" s="78">
        <f t="shared" si="21"/>
        <v>-3.0527197812080002</v>
      </c>
      <c r="N244" s="78">
        <f t="shared" si="22"/>
        <v>4.5100197898953066E-2</v>
      </c>
      <c r="O244" s="78">
        <f t="shared" si="23"/>
        <v>6.2180998555235442E-2</v>
      </c>
      <c r="P244" s="83"/>
      <c r="U244" s="103">
        <v>0.96000004000000005</v>
      </c>
      <c r="V244" s="103">
        <v>0.41873001999999998</v>
      </c>
    </row>
    <row r="245" spans="7:22">
      <c r="G245" s="82">
        <v>407</v>
      </c>
      <c r="H245" s="83">
        <f>Inputs!O244+Inputs!P244</f>
        <v>8.0000005999999999E-2</v>
      </c>
      <c r="I245" s="78">
        <f t="shared" si="18"/>
        <v>7.4192005564400004E-2</v>
      </c>
      <c r="K245" s="115">
        <f t="shared" si="19"/>
        <v>0.14538999999999999</v>
      </c>
      <c r="L245" s="115">
        <f t="shared" si="20"/>
        <v>0.43616999999999995</v>
      </c>
      <c r="M245" s="78">
        <f t="shared" si="21"/>
        <v>-2.6989978520000002</v>
      </c>
      <c r="N245" s="78">
        <f t="shared" si="22"/>
        <v>6.3032516423287707E-2</v>
      </c>
      <c r="O245" s="78">
        <f t="shared" si="23"/>
        <v>9.1642975627817987E-3</v>
      </c>
      <c r="P245" s="83"/>
      <c r="U245" s="103">
        <v>0.14538999999999999</v>
      </c>
      <c r="V245" s="103">
        <v>0</v>
      </c>
    </row>
    <row r="246" spans="7:22">
      <c r="G246" s="82">
        <v>408</v>
      </c>
      <c r="H246" s="83">
        <f>Inputs!O245+Inputs!P245</f>
        <v>0.14000000000000001</v>
      </c>
      <c r="I246" s="78">
        <f t="shared" si="18"/>
        <v>0.12983600000000001</v>
      </c>
      <c r="K246" s="115">
        <f t="shared" si="19"/>
        <v>0.2576</v>
      </c>
      <c r="L246" s="115">
        <f t="shared" si="20"/>
        <v>0.77279999999999993</v>
      </c>
      <c r="M246" s="78">
        <f t="shared" si="21"/>
        <v>-2.7311796800000003</v>
      </c>
      <c r="N246" s="78">
        <f t="shared" si="22"/>
        <v>6.115839282581325E-2</v>
      </c>
      <c r="O246" s="78">
        <f t="shared" si="23"/>
        <v>1.5754401991929495E-2</v>
      </c>
      <c r="P246" s="83"/>
      <c r="U246" s="103">
        <v>0.2576</v>
      </c>
      <c r="V246" s="103">
        <v>0</v>
      </c>
    </row>
    <row r="247" spans="7:22">
      <c r="G247" s="82">
        <v>409</v>
      </c>
      <c r="H247" s="83">
        <f>Inputs!O246+Inputs!P246</f>
        <v>0.2</v>
      </c>
      <c r="I247" s="78">
        <f t="shared" si="18"/>
        <v>0.18548000000000001</v>
      </c>
      <c r="K247" s="115">
        <f t="shared" si="19"/>
        <v>2.3469199999999999</v>
      </c>
      <c r="L247" s="115">
        <f t="shared" si="20"/>
        <v>7.0407599999999997</v>
      </c>
      <c r="M247" s="78">
        <f t="shared" si="21"/>
        <v>-3.3303966560000005</v>
      </c>
      <c r="N247" s="78">
        <f t="shared" si="22"/>
        <v>3.454299945309975E-2</v>
      </c>
      <c r="O247" s="78">
        <f t="shared" si="23"/>
        <v>8.1069656276468866E-2</v>
      </c>
      <c r="P247" s="83"/>
      <c r="U247" s="103">
        <v>2.3469199999999999</v>
      </c>
      <c r="V247" s="103">
        <v>0</v>
      </c>
    </row>
    <row r="248" spans="7:22">
      <c r="G248" s="82">
        <v>410</v>
      </c>
      <c r="H248" s="83">
        <f>Inputs!O247+Inputs!P247</f>
        <v>0.05</v>
      </c>
      <c r="I248" s="78">
        <f t="shared" si="18"/>
        <v>4.6370000000000001E-2</v>
      </c>
      <c r="K248" s="115">
        <f t="shared" si="19"/>
        <v>0</v>
      </c>
      <c r="L248" s="115">
        <f t="shared" si="20"/>
        <v>0</v>
      </c>
      <c r="M248" s="78">
        <f t="shared" si="21"/>
        <v>-2.6573000000000002</v>
      </c>
      <c r="N248" s="78">
        <f t="shared" si="22"/>
        <v>6.5540500924934283E-2</v>
      </c>
      <c r="O248" s="78">
        <f t="shared" si="23"/>
        <v>0</v>
      </c>
      <c r="P248" s="83"/>
      <c r="U248" s="103">
        <v>0</v>
      </c>
      <c r="V248" s="103">
        <v>0</v>
      </c>
    </row>
    <row r="249" spans="7:22">
      <c r="G249" s="82">
        <v>411</v>
      </c>
      <c r="H249" s="83">
        <f>Inputs!O248+Inputs!P248</f>
        <v>0.23</v>
      </c>
      <c r="I249" s="78">
        <f t="shared" si="18"/>
        <v>0.21330200000000002</v>
      </c>
      <c r="K249" s="115">
        <f t="shared" si="19"/>
        <v>3.2020650000000002</v>
      </c>
      <c r="L249" s="115">
        <f t="shared" si="20"/>
        <v>9.6061949999999996</v>
      </c>
      <c r="M249" s="78">
        <f t="shared" si="21"/>
        <v>-3.5756522420000003</v>
      </c>
      <c r="N249" s="78">
        <f t="shared" si="22"/>
        <v>2.7234665633556643E-2</v>
      </c>
      <c r="O249" s="78">
        <f t="shared" si="23"/>
        <v>8.7207169611914562E-2</v>
      </c>
      <c r="P249" s="83"/>
      <c r="U249" s="103">
        <v>3.2020650000000002</v>
      </c>
      <c r="V249" s="103">
        <v>0</v>
      </c>
    </row>
    <row r="250" spans="7:22">
      <c r="G250" s="82">
        <v>412</v>
      </c>
      <c r="H250" s="83">
        <f>Inputs!O249+Inputs!P249</f>
        <v>3.0000000999999998E-2</v>
      </c>
      <c r="I250" s="78">
        <f t="shared" si="18"/>
        <v>2.78220009274E-2</v>
      </c>
      <c r="K250" s="115">
        <f t="shared" si="19"/>
        <v>0.4</v>
      </c>
      <c r="L250" s="115">
        <f t="shared" si="20"/>
        <v>1.2000000000000002</v>
      </c>
      <c r="M250" s="78">
        <f t="shared" si="21"/>
        <v>-2.7720200000000004</v>
      </c>
      <c r="N250" s="78">
        <f t="shared" si="22"/>
        <v>5.8855023665415847E-2</v>
      </c>
      <c r="O250" s="78">
        <f t="shared" si="23"/>
        <v>2.3542009466166341E-2</v>
      </c>
      <c r="P250" s="83"/>
      <c r="U250" s="103">
        <v>0.4</v>
      </c>
      <c r="V250" s="103">
        <v>0</v>
      </c>
    </row>
    <row r="251" spans="7:22">
      <c r="G251" s="82">
        <v>413</v>
      </c>
      <c r="H251" s="83">
        <f>Inputs!O250+Inputs!P250</f>
        <v>0.5</v>
      </c>
      <c r="I251" s="78">
        <f t="shared" si="18"/>
        <v>0.4637</v>
      </c>
      <c r="K251" s="115">
        <f t="shared" si="19"/>
        <v>0.66625005000000004</v>
      </c>
      <c r="L251" s="115">
        <f t="shared" si="20"/>
        <v>1.9987501500000002</v>
      </c>
      <c r="M251" s="78">
        <f t="shared" si="21"/>
        <v>-2.8483805143400001</v>
      </c>
      <c r="N251" s="78">
        <f t="shared" si="22"/>
        <v>5.4765090885879907E-2</v>
      </c>
      <c r="O251" s="78">
        <f t="shared" si="23"/>
        <v>3.6487244540972033E-2</v>
      </c>
      <c r="P251" s="83"/>
      <c r="U251" s="103">
        <v>0.66625005000000004</v>
      </c>
      <c r="V251" s="103">
        <v>0</v>
      </c>
    </row>
    <row r="252" spans="7:22">
      <c r="G252" s="82">
        <v>414</v>
      </c>
      <c r="H252" s="83">
        <f>Inputs!O251+Inputs!P251</f>
        <v>0.6</v>
      </c>
      <c r="I252" s="78">
        <f t="shared" si="18"/>
        <v>0.55643999999999993</v>
      </c>
      <c r="K252" s="115">
        <f t="shared" si="19"/>
        <v>2.1175500999999999</v>
      </c>
      <c r="L252" s="115">
        <f t="shared" si="20"/>
        <v>6.3526502999999996</v>
      </c>
      <c r="M252" s="78">
        <f t="shared" si="21"/>
        <v>-3.2646133686800001</v>
      </c>
      <c r="N252" s="78">
        <f t="shared" si="22"/>
        <v>3.6805312295139531E-2</v>
      </c>
      <c r="O252" s="78">
        <f t="shared" si="23"/>
        <v>7.7937092731103941E-2</v>
      </c>
      <c r="P252" s="83"/>
      <c r="U252" s="103">
        <v>2.1175500999999999</v>
      </c>
      <c r="V252" s="103">
        <v>0</v>
      </c>
    </row>
    <row r="253" spans="7:22">
      <c r="G253" s="82">
        <v>415</v>
      </c>
      <c r="H253" s="83">
        <f>Inputs!O252+Inputs!P252</f>
        <v>0.91000004099999998</v>
      </c>
      <c r="I253" s="78">
        <f t="shared" si="18"/>
        <v>0.84393403802339995</v>
      </c>
      <c r="K253" s="115">
        <f t="shared" si="19"/>
        <v>0.79988503</v>
      </c>
      <c r="L253" s="115">
        <f t="shared" si="20"/>
        <v>2.39965509</v>
      </c>
      <c r="M253" s="78">
        <f t="shared" si="21"/>
        <v>-2.8867070266040002</v>
      </c>
      <c r="N253" s="78">
        <f t="shared" si="22"/>
        <v>5.2814607799689044E-2</v>
      </c>
      <c r="O253" s="78">
        <f t="shared" si="23"/>
        <v>4.2245614144292502E-2</v>
      </c>
      <c r="P253" s="83"/>
      <c r="U253" s="103">
        <v>0.79988503</v>
      </c>
      <c r="V253" s="103">
        <v>0</v>
      </c>
    </row>
    <row r="254" spans="7:22">
      <c r="G254" s="82">
        <v>416</v>
      </c>
      <c r="H254" s="83">
        <f>Inputs!O253+Inputs!P253</f>
        <v>0.31000000099999997</v>
      </c>
      <c r="I254" s="78">
        <f t="shared" si="18"/>
        <v>0.28749400092739996</v>
      </c>
      <c r="K254" s="115">
        <f t="shared" si="19"/>
        <v>0</v>
      </c>
      <c r="L254" s="115">
        <f t="shared" si="20"/>
        <v>0</v>
      </c>
      <c r="M254" s="78">
        <f t="shared" si="21"/>
        <v>-2.6573000000000002</v>
      </c>
      <c r="N254" s="78">
        <f t="shared" si="22"/>
        <v>6.5540500924934283E-2</v>
      </c>
      <c r="O254" s="78">
        <f t="shared" si="23"/>
        <v>0</v>
      </c>
      <c r="P254" s="83"/>
      <c r="U254" s="103">
        <v>0</v>
      </c>
      <c r="V254" s="103">
        <v>0</v>
      </c>
    </row>
    <row r="255" spans="7:22">
      <c r="G255" s="82">
        <v>417</v>
      </c>
      <c r="H255" s="83">
        <f>Inputs!O254+Inputs!P254</f>
        <v>0.51000000099999998</v>
      </c>
      <c r="I255" s="78">
        <f t="shared" si="18"/>
        <v>0.4729740009274</v>
      </c>
      <c r="K255" s="115">
        <f t="shared" si="19"/>
        <v>0</v>
      </c>
      <c r="L255" s="115">
        <f t="shared" si="20"/>
        <v>0</v>
      </c>
      <c r="M255" s="78">
        <f t="shared" si="21"/>
        <v>-2.6573000000000002</v>
      </c>
      <c r="N255" s="78">
        <f t="shared" si="22"/>
        <v>6.5540500924934283E-2</v>
      </c>
      <c r="O255" s="78">
        <f t="shared" si="23"/>
        <v>0</v>
      </c>
      <c r="P255" s="83"/>
      <c r="U255" s="103">
        <v>0</v>
      </c>
      <c r="V255" s="103">
        <v>0</v>
      </c>
    </row>
    <row r="256" spans="7:22">
      <c r="G256" s="82">
        <v>418</v>
      </c>
      <c r="H256" s="83">
        <f>Inputs!O255+Inputs!P255</f>
        <v>0.3</v>
      </c>
      <c r="I256" s="78">
        <f t="shared" si="18"/>
        <v>0.27821999999999997</v>
      </c>
      <c r="K256" s="115">
        <f t="shared" si="19"/>
        <v>0.33650502999999998</v>
      </c>
      <c r="L256" s="115">
        <f t="shared" si="20"/>
        <v>1.0095150899999998</v>
      </c>
      <c r="M256" s="78">
        <f t="shared" si="21"/>
        <v>-2.7538096426040002</v>
      </c>
      <c r="N256" s="78">
        <f t="shared" si="22"/>
        <v>5.9871856102176671E-2</v>
      </c>
      <c r="O256" s="78">
        <f t="shared" si="23"/>
        <v>2.0147180733818642E-2</v>
      </c>
      <c r="P256" s="83"/>
      <c r="U256" s="103">
        <v>0.33650502999999998</v>
      </c>
      <c r="V256" s="103">
        <v>0</v>
      </c>
    </row>
    <row r="257" spans="7:22">
      <c r="G257" s="82">
        <v>419</v>
      </c>
      <c r="H257" s="83">
        <f>Inputs!O256+Inputs!P256</f>
        <v>0.23</v>
      </c>
      <c r="I257" s="78">
        <f t="shared" si="18"/>
        <v>0.21330200000000002</v>
      </c>
      <c r="K257" s="115">
        <f t="shared" si="19"/>
        <v>4.0000000000000001E-3</v>
      </c>
      <c r="L257" s="115">
        <f t="shared" si="20"/>
        <v>1.2E-2</v>
      </c>
      <c r="M257" s="78">
        <f t="shared" si="21"/>
        <v>-2.6584472000000003</v>
      </c>
      <c r="N257" s="78">
        <f t="shared" si="22"/>
        <v>6.5470275734338612E-2</v>
      </c>
      <c r="O257" s="78">
        <f t="shared" si="23"/>
        <v>2.6188110293735444E-4</v>
      </c>
      <c r="P257" s="83"/>
      <c r="U257" s="103">
        <v>4.0000000000000001E-3</v>
      </c>
      <c r="V257" s="103">
        <v>0</v>
      </c>
    </row>
    <row r="258" spans="7:22">
      <c r="G258" s="82">
        <v>420</v>
      </c>
      <c r="H258" s="83">
        <f>Inputs!O257+Inputs!P257</f>
        <v>1.8000001000000001</v>
      </c>
      <c r="I258" s="78">
        <f t="shared" si="18"/>
        <v>1.66932009274</v>
      </c>
      <c r="K258" s="115">
        <f t="shared" si="19"/>
        <v>2.41253517</v>
      </c>
      <c r="L258" s="115">
        <f t="shared" si="20"/>
        <v>7.2376055099999999</v>
      </c>
      <c r="M258" s="78">
        <f t="shared" si="21"/>
        <v>-3.3492150867560002</v>
      </c>
      <c r="N258" s="78">
        <f t="shared" si="22"/>
        <v>3.3920876555224043E-2</v>
      </c>
      <c r="O258" s="78">
        <f t="shared" si="23"/>
        <v>8.1835307686706452E-2</v>
      </c>
      <c r="P258" s="83"/>
      <c r="U258" s="103">
        <v>1.4934651000000001</v>
      </c>
      <c r="V258" s="103">
        <v>0.91907006999999996</v>
      </c>
    </row>
    <row r="259" spans="7:22">
      <c r="G259" s="82">
        <v>421</v>
      </c>
      <c r="H259" s="83">
        <f>Inputs!O258+Inputs!P258</f>
        <v>2.5</v>
      </c>
      <c r="I259" s="78">
        <f t="shared" si="18"/>
        <v>2.3185000000000002</v>
      </c>
      <c r="K259" s="115">
        <f t="shared" si="19"/>
        <v>1.1105350199999999</v>
      </c>
      <c r="L259" s="115">
        <f t="shared" si="20"/>
        <v>3.3316050599999998</v>
      </c>
      <c r="M259" s="78">
        <f t="shared" si="21"/>
        <v>-2.9758014437360001</v>
      </c>
      <c r="N259" s="78">
        <f t="shared" si="22"/>
        <v>4.8531133601241651E-2</v>
      </c>
      <c r="O259" s="78">
        <f t="shared" si="23"/>
        <v>5.3895523424477565E-2</v>
      </c>
      <c r="P259" s="83"/>
      <c r="U259" s="103">
        <v>0.49782001999999997</v>
      </c>
      <c r="V259" s="103">
        <v>0.61271500000000001</v>
      </c>
    </row>
    <row r="260" spans="7:22">
      <c r="G260" s="82">
        <v>422</v>
      </c>
      <c r="H260" s="83">
        <f>Inputs!O259+Inputs!P259</f>
        <v>1.5500001000000001</v>
      </c>
      <c r="I260" s="78">
        <f t="shared" ref="I260:I323" si="24">H260*0.9274</f>
        <v>1.4374700927400001</v>
      </c>
      <c r="K260" s="115">
        <f t="shared" ref="K260:K323" si="25">U260+V260</f>
        <v>0.39965003999999998</v>
      </c>
      <c r="L260" s="115">
        <f t="shared" ref="L260:L323" si="26">K260*3</f>
        <v>1.1989501199999999</v>
      </c>
      <c r="M260" s="78">
        <f t="shared" ref="M260:M323" si="27">$E$4+($E$5*L260)+($E$6*$E$3)</f>
        <v>-2.771919631472</v>
      </c>
      <c r="N260" s="78">
        <f t="shared" ref="N260:N323" si="28">EXP(M260)/(1+EXP(M260))</f>
        <v>5.8860583435741971E-2</v>
      </c>
      <c r="O260" s="78">
        <f t="shared" ref="O260:O323" si="29">K260*N260</f>
        <v>2.3523634524517615E-2</v>
      </c>
      <c r="P260" s="83"/>
      <c r="U260" s="103">
        <v>0.39965003999999998</v>
      </c>
      <c r="V260" s="103">
        <v>0</v>
      </c>
    </row>
    <row r="261" spans="7:22">
      <c r="G261" s="82">
        <v>423</v>
      </c>
      <c r="H261" s="83">
        <f>Inputs!O260+Inputs!P260</f>
        <v>1.5500001000000001</v>
      </c>
      <c r="I261" s="78">
        <f t="shared" si="24"/>
        <v>1.4374700927400001</v>
      </c>
      <c r="K261" s="115">
        <f t="shared" si="25"/>
        <v>1.2900001000000001</v>
      </c>
      <c r="L261" s="115">
        <f t="shared" si="26"/>
        <v>3.8700003000000001</v>
      </c>
      <c r="M261" s="78">
        <f t="shared" si="27"/>
        <v>-3.0272720286800001</v>
      </c>
      <c r="N261" s="78">
        <f t="shared" si="28"/>
        <v>4.6208909952552273E-2</v>
      </c>
      <c r="O261" s="78">
        <f t="shared" si="29"/>
        <v>5.9609498459683434E-2</v>
      </c>
      <c r="P261" s="83"/>
      <c r="U261" s="103">
        <v>1.2900001000000001</v>
      </c>
      <c r="V261" s="103">
        <v>0</v>
      </c>
    </row>
    <row r="262" spans="7:22">
      <c r="G262" s="82">
        <v>424</v>
      </c>
      <c r="H262" s="83">
        <f>Inputs!O261+Inputs!P261</f>
        <v>0.15</v>
      </c>
      <c r="I262" s="78">
        <f t="shared" si="24"/>
        <v>0.13910999999999998</v>
      </c>
      <c r="K262" s="115">
        <f t="shared" si="25"/>
        <v>2.2262</v>
      </c>
      <c r="L262" s="115">
        <f t="shared" si="26"/>
        <v>6.6785999999999994</v>
      </c>
      <c r="M262" s="78">
        <f t="shared" si="27"/>
        <v>-3.2957741600000001</v>
      </c>
      <c r="N262" s="78">
        <f t="shared" si="28"/>
        <v>3.5716445295164198E-2</v>
      </c>
      <c r="O262" s="78">
        <f t="shared" si="29"/>
        <v>7.951195051609454E-2</v>
      </c>
      <c r="P262" s="83"/>
      <c r="U262" s="103">
        <v>2.2262</v>
      </c>
      <c r="V262" s="103">
        <v>0</v>
      </c>
    </row>
    <row r="263" spans="7:22">
      <c r="G263" s="82">
        <v>425</v>
      </c>
      <c r="H263" s="83">
        <f>Inputs!O262+Inputs!P262</f>
        <v>8.0000005999999999E-2</v>
      </c>
      <c r="I263" s="78">
        <f t="shared" si="24"/>
        <v>7.4192005564400004E-2</v>
      </c>
      <c r="K263" s="115">
        <f t="shared" si="25"/>
        <v>0.56915503999999995</v>
      </c>
      <c r="L263" s="115">
        <f t="shared" si="26"/>
        <v>1.7074651199999997</v>
      </c>
      <c r="M263" s="78">
        <f t="shared" si="27"/>
        <v>-2.8205336654720004</v>
      </c>
      <c r="N263" s="78">
        <f t="shared" si="28"/>
        <v>5.62246087601984E-2</v>
      </c>
      <c r="O263" s="78">
        <f t="shared" si="29"/>
        <v>3.2000519447895066E-2</v>
      </c>
      <c r="P263" s="83"/>
      <c r="U263" s="103">
        <v>0.56915503999999995</v>
      </c>
      <c r="V263" s="103">
        <v>0</v>
      </c>
    </row>
    <row r="264" spans="7:22">
      <c r="G264" s="82">
        <v>426</v>
      </c>
      <c r="H264" s="83">
        <f>Inputs!O263+Inputs!P263</f>
        <v>0.3</v>
      </c>
      <c r="I264" s="78">
        <f t="shared" si="24"/>
        <v>0.27821999999999997</v>
      </c>
      <c r="K264" s="115">
        <f t="shared" si="25"/>
        <v>0.39718002000000002</v>
      </c>
      <c r="L264" s="115">
        <f t="shared" si="26"/>
        <v>1.1915400600000001</v>
      </c>
      <c r="M264" s="78">
        <f t="shared" si="27"/>
        <v>-2.7712112297360001</v>
      </c>
      <c r="N264" s="78">
        <f t="shared" si="28"/>
        <v>5.8899838334712587E-2</v>
      </c>
      <c r="O264" s="78">
        <f t="shared" si="29"/>
        <v>2.3393838967777913E-2</v>
      </c>
      <c r="P264" s="83"/>
      <c r="U264" s="103">
        <v>0.39718002000000002</v>
      </c>
      <c r="V264" s="103">
        <v>0</v>
      </c>
    </row>
    <row r="265" spans="7:22">
      <c r="G265" s="82">
        <v>427</v>
      </c>
      <c r="H265" s="83">
        <f>Inputs!O264+Inputs!P264</f>
        <v>2.0000001E-2</v>
      </c>
      <c r="I265" s="78">
        <f t="shared" si="24"/>
        <v>1.8548000927399999E-2</v>
      </c>
      <c r="K265" s="115">
        <f t="shared" si="25"/>
        <v>0.91907006999999996</v>
      </c>
      <c r="L265" s="115">
        <f t="shared" si="26"/>
        <v>2.7572102099999998</v>
      </c>
      <c r="M265" s="78">
        <f t="shared" si="27"/>
        <v>-2.920889296076</v>
      </c>
      <c r="N265" s="78">
        <f t="shared" si="28"/>
        <v>5.1130538418395981E-2</v>
      </c>
      <c r="O265" s="78">
        <f t="shared" si="29"/>
        <v>4.699254752333288E-2</v>
      </c>
      <c r="P265" s="83"/>
      <c r="U265" s="103">
        <v>0.91907006999999996</v>
      </c>
      <c r="V265" s="103">
        <v>0</v>
      </c>
    </row>
    <row r="266" spans="7:22">
      <c r="G266" s="82">
        <v>428</v>
      </c>
      <c r="H266" s="83">
        <f>Inputs!O265+Inputs!P265</f>
        <v>0.23</v>
      </c>
      <c r="I266" s="78">
        <f t="shared" si="24"/>
        <v>0.21330200000000002</v>
      </c>
      <c r="K266" s="115">
        <f t="shared" si="25"/>
        <v>0.17943999999999999</v>
      </c>
      <c r="L266" s="115">
        <f t="shared" si="26"/>
        <v>0.53831999999999991</v>
      </c>
      <c r="M266" s="78">
        <f t="shared" si="27"/>
        <v>-2.7087633920000003</v>
      </c>
      <c r="N266" s="78">
        <f t="shared" si="28"/>
        <v>6.2458224507435038E-2</v>
      </c>
      <c r="O266" s="78">
        <f t="shared" si="29"/>
        <v>1.1207503805614142E-2</v>
      </c>
      <c r="P266" s="83"/>
      <c r="U266" s="103">
        <v>0.17943999999999999</v>
      </c>
      <c r="V266" s="103">
        <v>0</v>
      </c>
    </row>
    <row r="267" spans="7:22">
      <c r="G267" s="82">
        <v>429</v>
      </c>
      <c r="H267" s="83">
        <f>Inputs!O266+Inputs!P266</f>
        <v>0.11000001</v>
      </c>
      <c r="I267" s="78">
        <f t="shared" si="24"/>
        <v>0.10201400927399999</v>
      </c>
      <c r="K267" s="115">
        <f t="shared" si="25"/>
        <v>4.0263305000000003</v>
      </c>
      <c r="L267" s="115">
        <f t="shared" si="26"/>
        <v>12.078991500000001</v>
      </c>
      <c r="M267" s="78">
        <f t="shared" si="27"/>
        <v>-3.8120515874000001</v>
      </c>
      <c r="N267" s="78">
        <f t="shared" si="28"/>
        <v>2.1624817876234086E-2</v>
      </c>
      <c r="O267" s="78">
        <f t="shared" si="29"/>
        <v>8.7068663772026531E-2</v>
      </c>
      <c r="P267" s="83"/>
      <c r="U267" s="103">
        <v>4.0263305000000003</v>
      </c>
      <c r="V267" s="103">
        <v>0</v>
      </c>
    </row>
    <row r="268" spans="7:22">
      <c r="G268" s="82">
        <v>430</v>
      </c>
      <c r="H268" s="83">
        <f>Inputs!O267+Inputs!P267</f>
        <v>9.0000006999999993E-2</v>
      </c>
      <c r="I268" s="78">
        <f t="shared" si="24"/>
        <v>8.3466006491799999E-2</v>
      </c>
      <c r="K268" s="115">
        <f t="shared" si="25"/>
        <v>0.74592000000000003</v>
      </c>
      <c r="L268" s="115">
        <f t="shared" si="26"/>
        <v>2.2377600000000002</v>
      </c>
      <c r="M268" s="78">
        <f t="shared" si="27"/>
        <v>-2.8712298560000002</v>
      </c>
      <c r="N268" s="78">
        <f t="shared" si="28"/>
        <v>5.3594237121606735E-2</v>
      </c>
      <c r="O268" s="78">
        <f t="shared" si="29"/>
        <v>3.9977013353748897E-2</v>
      </c>
      <c r="P268" s="83"/>
      <c r="U268" s="103">
        <v>0.74592000000000003</v>
      </c>
      <c r="V268" s="103">
        <v>0</v>
      </c>
    </row>
    <row r="269" spans="7:22">
      <c r="G269" s="82">
        <v>431</v>
      </c>
      <c r="H269" s="83">
        <f>Inputs!O268+Inputs!P268</f>
        <v>0.3</v>
      </c>
      <c r="I269" s="78">
        <f t="shared" si="24"/>
        <v>0.27821999999999997</v>
      </c>
      <c r="K269" s="115">
        <f t="shared" si="25"/>
        <v>1.3838649000000001</v>
      </c>
      <c r="L269" s="115">
        <f t="shared" si="26"/>
        <v>4.1515947000000004</v>
      </c>
      <c r="M269" s="78">
        <f t="shared" si="27"/>
        <v>-3.0541924533200002</v>
      </c>
      <c r="N269" s="78">
        <f t="shared" si="28"/>
        <v>4.5036818022143064E-2</v>
      </c>
      <c r="O269" s="78">
        <f t="shared" si="29"/>
        <v>6.2324871668531213E-2</v>
      </c>
      <c r="P269" s="83"/>
      <c r="U269" s="103">
        <v>1.3838649000000001</v>
      </c>
      <c r="V269" s="103">
        <v>0</v>
      </c>
    </row>
    <row r="270" spans="7:22">
      <c r="G270" s="82">
        <v>432</v>
      </c>
      <c r="H270" s="83">
        <f>Inputs!O269+Inputs!P269</f>
        <v>0.05</v>
      </c>
      <c r="I270" s="78">
        <f t="shared" si="24"/>
        <v>4.6370000000000001E-2</v>
      </c>
      <c r="K270" s="115">
        <f t="shared" si="25"/>
        <v>0.34910000000000002</v>
      </c>
      <c r="L270" s="115">
        <f t="shared" si="26"/>
        <v>1.0473000000000001</v>
      </c>
      <c r="M270" s="78">
        <f t="shared" si="27"/>
        <v>-2.7574218800000003</v>
      </c>
      <c r="N270" s="78">
        <f t="shared" si="28"/>
        <v>5.9668856271669971E-2</v>
      </c>
      <c r="O270" s="78">
        <f t="shared" si="29"/>
        <v>2.0830397724439988E-2</v>
      </c>
      <c r="P270" s="83"/>
      <c r="U270" s="103">
        <v>0.34910000000000002</v>
      </c>
      <c r="V270" s="103">
        <v>0</v>
      </c>
    </row>
    <row r="271" spans="7:22">
      <c r="G271" s="82">
        <v>433</v>
      </c>
      <c r="H271" s="83">
        <f>Inputs!O270+Inputs!P270</f>
        <v>0.6</v>
      </c>
      <c r="I271" s="78">
        <f t="shared" si="24"/>
        <v>0.55643999999999993</v>
      </c>
      <c r="K271" s="115">
        <f t="shared" si="25"/>
        <v>0.53915506999999996</v>
      </c>
      <c r="L271" s="115">
        <f t="shared" si="26"/>
        <v>1.6174652099999998</v>
      </c>
      <c r="M271" s="78">
        <f t="shared" si="27"/>
        <v>-2.811929674076</v>
      </c>
      <c r="N271" s="78">
        <f t="shared" si="28"/>
        <v>5.6682912903316902E-2</v>
      </c>
      <c r="O271" s="78">
        <f t="shared" si="29"/>
        <v>3.0560879874191725E-2</v>
      </c>
      <c r="P271" s="83"/>
      <c r="U271" s="103">
        <v>0.53915506999999996</v>
      </c>
      <c r="V271" s="103">
        <v>0</v>
      </c>
    </row>
    <row r="272" spans="7:22">
      <c r="G272" s="82">
        <v>434</v>
      </c>
      <c r="H272" s="83">
        <f>Inputs!O271+Inputs!P271</f>
        <v>0.4</v>
      </c>
      <c r="I272" s="78">
        <f t="shared" si="24"/>
        <v>0.37096000000000001</v>
      </c>
      <c r="K272" s="115">
        <f t="shared" si="25"/>
        <v>1.9065002000000001E-2</v>
      </c>
      <c r="L272" s="115">
        <f t="shared" si="26"/>
        <v>5.7195006000000007E-2</v>
      </c>
      <c r="M272" s="78">
        <f t="shared" si="27"/>
        <v>-2.6627678425736003</v>
      </c>
      <c r="N272" s="78">
        <f t="shared" si="28"/>
        <v>6.5206417680406775E-2</v>
      </c>
      <c r="O272" s="78">
        <f t="shared" si="29"/>
        <v>1.2431604834897906E-3</v>
      </c>
      <c r="P272" s="83"/>
      <c r="U272" s="103">
        <v>1.9065002000000001E-2</v>
      </c>
      <c r="V272" s="103">
        <v>0</v>
      </c>
    </row>
    <row r="273" spans="7:22">
      <c r="G273" s="82">
        <v>435</v>
      </c>
      <c r="H273" s="83">
        <f>Inputs!O272+Inputs!P272</f>
        <v>0.90000004</v>
      </c>
      <c r="I273" s="78">
        <f t="shared" si="24"/>
        <v>0.83466003709600001</v>
      </c>
      <c r="K273" s="115">
        <f t="shared" si="25"/>
        <v>0.28947502000000003</v>
      </c>
      <c r="L273" s="115">
        <f t="shared" si="26"/>
        <v>0.86842506000000008</v>
      </c>
      <c r="M273" s="78">
        <f t="shared" si="27"/>
        <v>-2.7403214357360004</v>
      </c>
      <c r="N273" s="78">
        <f t="shared" si="28"/>
        <v>6.063559209833385E-2</v>
      </c>
      <c r="O273" s="78">
        <f t="shared" si="29"/>
        <v>1.7552489235377035E-2</v>
      </c>
      <c r="P273" s="83"/>
      <c r="U273" s="103">
        <v>0.28947502000000003</v>
      </c>
      <c r="V273" s="103">
        <v>0</v>
      </c>
    </row>
    <row r="274" spans="7:22">
      <c r="G274" s="82">
        <v>436</v>
      </c>
      <c r="H274" s="83">
        <f>Inputs!O273+Inputs!P273</f>
        <v>1.7</v>
      </c>
      <c r="I274" s="78">
        <f t="shared" si="24"/>
        <v>1.5765799999999999</v>
      </c>
      <c r="K274" s="115">
        <f t="shared" si="25"/>
        <v>0</v>
      </c>
      <c r="L274" s="115">
        <f t="shared" si="26"/>
        <v>0</v>
      </c>
      <c r="M274" s="78">
        <f t="shared" si="27"/>
        <v>-2.6573000000000002</v>
      </c>
      <c r="N274" s="78">
        <f t="shared" si="28"/>
        <v>6.5540500924934283E-2</v>
      </c>
      <c r="O274" s="78">
        <f t="shared" si="29"/>
        <v>0</v>
      </c>
      <c r="P274" s="83"/>
      <c r="U274" s="103">
        <v>0</v>
      </c>
      <c r="V274" s="103">
        <v>0</v>
      </c>
    </row>
    <row r="275" spans="7:22">
      <c r="G275" s="82">
        <v>437</v>
      </c>
      <c r="H275" s="83">
        <f>Inputs!O274+Inputs!P274</f>
        <v>1.7</v>
      </c>
      <c r="I275" s="78">
        <f t="shared" si="24"/>
        <v>1.5765799999999999</v>
      </c>
      <c r="K275" s="115">
        <f t="shared" si="25"/>
        <v>0.10716000000000001</v>
      </c>
      <c r="L275" s="115">
        <f t="shared" si="26"/>
        <v>0.32147999999999999</v>
      </c>
      <c r="M275" s="78">
        <f t="shared" si="27"/>
        <v>-2.6880334880000003</v>
      </c>
      <c r="N275" s="78">
        <f t="shared" si="28"/>
        <v>6.3683176221750126E-2</v>
      </c>
      <c r="O275" s="78">
        <f t="shared" si="29"/>
        <v>6.8242891639227442E-3</v>
      </c>
      <c r="P275" s="83"/>
      <c r="U275" s="103">
        <v>0.10716000000000001</v>
      </c>
      <c r="V275" s="103">
        <v>0</v>
      </c>
    </row>
    <row r="276" spans="7:22">
      <c r="G276" s="82">
        <v>438</v>
      </c>
      <c r="H276" s="83">
        <f>Inputs!O275+Inputs!P275</f>
        <v>0.05</v>
      </c>
      <c r="I276" s="78">
        <f t="shared" si="24"/>
        <v>4.6370000000000001E-2</v>
      </c>
      <c r="K276" s="115">
        <f t="shared" si="25"/>
        <v>0.80331003999999995</v>
      </c>
      <c r="L276" s="115">
        <f t="shared" si="26"/>
        <v>2.4099301199999998</v>
      </c>
      <c r="M276" s="78">
        <f t="shared" si="27"/>
        <v>-2.8876893194720004</v>
      </c>
      <c r="N276" s="78">
        <f t="shared" si="28"/>
        <v>5.2765489957746443E-2</v>
      </c>
      <c r="O276" s="78">
        <f t="shared" si="29"/>
        <v>4.2387047848576893E-2</v>
      </c>
      <c r="P276" s="83"/>
      <c r="U276" s="103">
        <v>0.80331003999999995</v>
      </c>
      <c r="V276" s="103">
        <v>0</v>
      </c>
    </row>
    <row r="277" spans="7:22">
      <c r="G277" s="82">
        <v>439</v>
      </c>
      <c r="H277" s="83">
        <f>Inputs!O276+Inputs!P276</f>
        <v>1.05</v>
      </c>
      <c r="I277" s="78">
        <f t="shared" si="24"/>
        <v>0.97377000000000002</v>
      </c>
      <c r="K277" s="115">
        <f t="shared" si="25"/>
        <v>0.20199500000000001</v>
      </c>
      <c r="L277" s="115">
        <f t="shared" si="26"/>
        <v>0.605985</v>
      </c>
      <c r="M277" s="78">
        <f t="shared" si="27"/>
        <v>-2.7152321660000003</v>
      </c>
      <c r="N277" s="78">
        <f t="shared" si="28"/>
        <v>6.2080501657221905E-2</v>
      </c>
      <c r="O277" s="78">
        <f t="shared" si="29"/>
        <v>1.253995093225054E-2</v>
      </c>
      <c r="P277" s="83"/>
      <c r="U277" s="103">
        <v>0.20199500000000001</v>
      </c>
      <c r="V277" s="103">
        <v>0</v>
      </c>
    </row>
    <row r="278" spans="7:22">
      <c r="G278" s="82">
        <v>440</v>
      </c>
      <c r="H278" s="83">
        <f>Inputs!O277+Inputs!P277</f>
        <v>0.05</v>
      </c>
      <c r="I278" s="78">
        <f t="shared" si="24"/>
        <v>4.6370000000000001E-2</v>
      </c>
      <c r="K278" s="115">
        <f t="shared" si="25"/>
        <v>6.0000001999999997E-2</v>
      </c>
      <c r="L278" s="115">
        <f t="shared" si="26"/>
        <v>0.18000000599999999</v>
      </c>
      <c r="M278" s="78">
        <f t="shared" si="27"/>
        <v>-2.6745080005736002</v>
      </c>
      <c r="N278" s="78">
        <f t="shared" si="28"/>
        <v>6.4494444219396055E-2</v>
      </c>
      <c r="O278" s="78">
        <f t="shared" si="29"/>
        <v>3.8696667821526516E-3</v>
      </c>
      <c r="P278" s="83"/>
      <c r="U278" s="103">
        <v>6.0000001999999997E-2</v>
      </c>
      <c r="V278" s="103">
        <v>0</v>
      </c>
    </row>
    <row r="279" spans="7:22">
      <c r="G279" s="82">
        <v>441</v>
      </c>
      <c r="H279" s="83">
        <f>Inputs!O278+Inputs!P278</f>
        <v>0.4</v>
      </c>
      <c r="I279" s="78">
        <f t="shared" si="24"/>
        <v>0.37096000000000001</v>
      </c>
      <c r="K279" s="115">
        <f t="shared" si="25"/>
        <v>0</v>
      </c>
      <c r="L279" s="115">
        <f t="shared" si="26"/>
        <v>0</v>
      </c>
      <c r="M279" s="78">
        <f t="shared" si="27"/>
        <v>-2.6573000000000002</v>
      </c>
      <c r="N279" s="78">
        <f t="shared" si="28"/>
        <v>6.5540500924934283E-2</v>
      </c>
      <c r="O279" s="78">
        <f t="shared" si="29"/>
        <v>0</v>
      </c>
      <c r="P279" s="83"/>
      <c r="U279" s="103">
        <v>0</v>
      </c>
      <c r="V279" s="103">
        <v>0</v>
      </c>
    </row>
    <row r="280" spans="7:22">
      <c r="G280" s="82">
        <v>442</v>
      </c>
      <c r="H280" s="83">
        <f>Inputs!O279+Inputs!P279</f>
        <v>2.1000000999999999</v>
      </c>
      <c r="I280" s="78">
        <f t="shared" si="24"/>
        <v>1.94754009274</v>
      </c>
      <c r="K280" s="115">
        <f t="shared" si="25"/>
        <v>0</v>
      </c>
      <c r="L280" s="115">
        <f t="shared" si="26"/>
        <v>0</v>
      </c>
      <c r="M280" s="78">
        <f t="shared" si="27"/>
        <v>-2.6573000000000002</v>
      </c>
      <c r="N280" s="78">
        <f t="shared" si="28"/>
        <v>6.5540500924934283E-2</v>
      </c>
      <c r="O280" s="78">
        <f t="shared" si="29"/>
        <v>0</v>
      </c>
      <c r="P280" s="83"/>
      <c r="U280" s="103">
        <v>0</v>
      </c>
      <c r="V280" s="103">
        <v>0</v>
      </c>
    </row>
    <row r="281" spans="7:22">
      <c r="G281" s="82">
        <v>443</v>
      </c>
      <c r="H281" s="83">
        <f>Inputs!O280+Inputs!P280</f>
        <v>2.1000000999999999</v>
      </c>
      <c r="I281" s="78">
        <f t="shared" si="24"/>
        <v>1.94754009274</v>
      </c>
      <c r="K281" s="115">
        <f t="shared" si="25"/>
        <v>1.3941151000000001</v>
      </c>
      <c r="L281" s="115">
        <f t="shared" si="26"/>
        <v>4.1823452999999997</v>
      </c>
      <c r="M281" s="78">
        <f t="shared" si="27"/>
        <v>-3.0571322106800003</v>
      </c>
      <c r="N281" s="78">
        <f t="shared" si="28"/>
        <v>4.4910552427588714E-2</v>
      </c>
      <c r="O281" s="78">
        <f t="shared" si="29"/>
        <v>6.2610479288643078E-2</v>
      </c>
      <c r="P281" s="83"/>
      <c r="U281" s="103">
        <v>1.3941151000000001</v>
      </c>
      <c r="V281" s="103">
        <v>0</v>
      </c>
    </row>
    <row r="282" spans="7:22">
      <c r="G282" s="82">
        <v>445</v>
      </c>
      <c r="H282" s="83">
        <f>Inputs!O281+Inputs!P281</f>
        <v>1.3000001000000001</v>
      </c>
      <c r="I282" s="78">
        <f t="shared" si="24"/>
        <v>1.20562009274</v>
      </c>
      <c r="K282" s="115">
        <f t="shared" si="25"/>
        <v>2.554135</v>
      </c>
      <c r="L282" s="115">
        <f t="shared" si="26"/>
        <v>7.6624049999999997</v>
      </c>
      <c r="M282" s="78">
        <f t="shared" si="27"/>
        <v>-3.3898259180000001</v>
      </c>
      <c r="N282" s="78">
        <f t="shared" si="28"/>
        <v>3.261494735808624E-2</v>
      </c>
      <c r="O282" s="78">
        <f t="shared" si="29"/>
        <v>8.3302978570445593E-2</v>
      </c>
      <c r="P282" s="83"/>
      <c r="U282" s="103">
        <v>2.554135</v>
      </c>
      <c r="V282" s="103">
        <v>0</v>
      </c>
    </row>
    <row r="283" spans="7:22">
      <c r="G283" s="82">
        <v>448</v>
      </c>
      <c r="H283" s="83">
        <f>Inputs!O282+Inputs!P282</f>
        <v>0.11000001</v>
      </c>
      <c r="I283" s="78">
        <f t="shared" si="24"/>
        <v>0.10201400927399999</v>
      </c>
      <c r="K283" s="115">
        <f t="shared" si="25"/>
        <v>0.3</v>
      </c>
      <c r="L283" s="115">
        <f t="shared" si="26"/>
        <v>0.89999999999999991</v>
      </c>
      <c r="M283" s="78">
        <f t="shared" si="27"/>
        <v>-2.7433400000000003</v>
      </c>
      <c r="N283" s="78">
        <f t="shared" si="28"/>
        <v>6.0463885802554365E-2</v>
      </c>
      <c r="O283" s="78">
        <f t="shared" si="29"/>
        <v>1.8139165740766308E-2</v>
      </c>
      <c r="P283" s="83"/>
      <c r="U283" s="103">
        <v>0.3</v>
      </c>
      <c r="V283" s="103">
        <v>0</v>
      </c>
    </row>
    <row r="284" spans="7:22">
      <c r="G284" s="82">
        <v>449</v>
      </c>
      <c r="H284" s="83">
        <f>Inputs!O283+Inputs!P283</f>
        <v>8.0000005999999999E-2</v>
      </c>
      <c r="I284" s="78">
        <f t="shared" si="24"/>
        <v>7.4192005564400004E-2</v>
      </c>
      <c r="K284" s="115">
        <f t="shared" si="25"/>
        <v>0.47208001999999999</v>
      </c>
      <c r="L284" s="115">
        <f t="shared" si="26"/>
        <v>1.41624006</v>
      </c>
      <c r="M284" s="78">
        <f t="shared" si="27"/>
        <v>-2.7926925497360005</v>
      </c>
      <c r="N284" s="78">
        <f t="shared" si="28"/>
        <v>5.7720336484705877E-2</v>
      </c>
      <c r="O284" s="78">
        <f t="shared" si="29"/>
        <v>2.724861760210668E-2</v>
      </c>
      <c r="P284" s="83"/>
      <c r="U284" s="103">
        <v>0.47208001999999999</v>
      </c>
      <c r="V284" s="103">
        <v>0</v>
      </c>
    </row>
    <row r="285" spans="7:22">
      <c r="G285" s="82">
        <v>450</v>
      </c>
      <c r="H285" s="83">
        <f>Inputs!O284+Inputs!P284</f>
        <v>0.23</v>
      </c>
      <c r="I285" s="78">
        <f t="shared" si="24"/>
        <v>0.21330200000000002</v>
      </c>
      <c r="K285" s="115">
        <f t="shared" si="25"/>
        <v>0</v>
      </c>
      <c r="L285" s="115">
        <f t="shared" si="26"/>
        <v>0</v>
      </c>
      <c r="M285" s="78">
        <f t="shared" si="27"/>
        <v>-2.6573000000000002</v>
      </c>
      <c r="N285" s="78">
        <f t="shared" si="28"/>
        <v>6.5540500924934283E-2</v>
      </c>
      <c r="O285" s="78">
        <f t="shared" si="29"/>
        <v>0</v>
      </c>
      <c r="P285" s="83"/>
      <c r="U285" s="103">
        <v>0</v>
      </c>
      <c r="V285" s="103">
        <v>0</v>
      </c>
    </row>
    <row r="286" spans="7:22">
      <c r="G286" s="82">
        <v>451</v>
      </c>
      <c r="H286" s="83">
        <f>Inputs!O285+Inputs!P285</f>
        <v>0.23</v>
      </c>
      <c r="I286" s="78">
        <f t="shared" si="24"/>
        <v>0.21330200000000002</v>
      </c>
      <c r="K286" s="115">
        <f t="shared" si="25"/>
        <v>0.72676503999999997</v>
      </c>
      <c r="L286" s="115">
        <f t="shared" si="26"/>
        <v>2.1802951199999998</v>
      </c>
      <c r="M286" s="78">
        <f t="shared" si="27"/>
        <v>-2.8657362134720001</v>
      </c>
      <c r="N286" s="78">
        <f t="shared" si="28"/>
        <v>5.387356941057786E-2</v>
      </c>
      <c r="O286" s="78">
        <f t="shared" si="29"/>
        <v>3.9153426827621393E-2</v>
      </c>
      <c r="P286" s="83"/>
      <c r="U286" s="103">
        <v>0.72676503999999997</v>
      </c>
      <c r="V286" s="103">
        <v>0</v>
      </c>
    </row>
    <row r="287" spans="7:22">
      <c r="G287" s="82">
        <v>453</v>
      </c>
      <c r="H287" s="83">
        <f>Inputs!O286+Inputs!P286</f>
        <v>1.8000001000000001</v>
      </c>
      <c r="I287" s="78">
        <f t="shared" si="24"/>
        <v>1.66932009274</v>
      </c>
      <c r="K287" s="115">
        <f t="shared" si="25"/>
        <v>1.2040999999999999</v>
      </c>
      <c r="L287" s="115">
        <f t="shared" si="26"/>
        <v>3.6122999999999998</v>
      </c>
      <c r="M287" s="78">
        <f t="shared" si="27"/>
        <v>-3.0026358800000001</v>
      </c>
      <c r="N287" s="78">
        <f t="shared" si="28"/>
        <v>4.7306934877774709E-2</v>
      </c>
      <c r="O287" s="78">
        <f t="shared" si="29"/>
        <v>5.6962280286328527E-2</v>
      </c>
      <c r="P287" s="83"/>
      <c r="U287" s="103">
        <v>1</v>
      </c>
      <c r="V287" s="103">
        <v>0.2041</v>
      </c>
    </row>
    <row r="288" spans="7:22">
      <c r="G288" s="82">
        <v>454</v>
      </c>
      <c r="H288" s="83">
        <f>Inputs!O287+Inputs!P287</f>
        <v>0.1</v>
      </c>
      <c r="I288" s="78">
        <f t="shared" si="24"/>
        <v>9.2740000000000003E-2</v>
      </c>
      <c r="K288" s="115">
        <f t="shared" si="25"/>
        <v>1.3428450999999999</v>
      </c>
      <c r="L288" s="115">
        <f t="shared" si="26"/>
        <v>4.0285352999999997</v>
      </c>
      <c r="M288" s="78">
        <f t="shared" si="27"/>
        <v>-3.0424279746800003</v>
      </c>
      <c r="N288" s="78">
        <f t="shared" si="28"/>
        <v>4.5545507482377921E-2</v>
      </c>
      <c r="O288" s="78">
        <f t="shared" si="29"/>
        <v>6.1160561549724525E-2</v>
      </c>
      <c r="P288" s="83"/>
      <c r="U288" s="103">
        <v>1.3428450999999999</v>
      </c>
      <c r="V288" s="103">
        <v>0</v>
      </c>
    </row>
    <row r="289" spans="7:22">
      <c r="G289" s="82">
        <v>455</v>
      </c>
      <c r="H289" s="83">
        <f>Inputs!O288+Inputs!P288</f>
        <v>0.2</v>
      </c>
      <c r="I289" s="78">
        <f t="shared" si="24"/>
        <v>0.18548000000000001</v>
      </c>
      <c r="K289" s="115">
        <f t="shared" si="25"/>
        <v>1.7750001</v>
      </c>
      <c r="L289" s="115">
        <f t="shared" si="26"/>
        <v>5.3250003000000001</v>
      </c>
      <c r="M289" s="78">
        <f t="shared" si="27"/>
        <v>-3.1663700286800003</v>
      </c>
      <c r="N289" s="78">
        <f t="shared" si="28"/>
        <v>4.045107718898594E-2</v>
      </c>
      <c r="O289" s="78">
        <f t="shared" si="29"/>
        <v>7.1800666055557766E-2</v>
      </c>
      <c r="P289" s="83"/>
      <c r="U289" s="103">
        <v>1.7750001</v>
      </c>
      <c r="V289" s="103">
        <v>0</v>
      </c>
    </row>
    <row r="290" spans="7:22">
      <c r="G290" s="82">
        <v>456</v>
      </c>
      <c r="H290" s="83">
        <f>Inputs!O289+Inputs!P289</f>
        <v>0.3</v>
      </c>
      <c r="I290" s="78">
        <f t="shared" si="24"/>
        <v>0.27821999999999997</v>
      </c>
      <c r="K290" s="115">
        <f t="shared" si="25"/>
        <v>0.75111000000000006</v>
      </c>
      <c r="L290" s="115">
        <f t="shared" si="26"/>
        <v>2.2533300000000001</v>
      </c>
      <c r="M290" s="78">
        <f t="shared" si="27"/>
        <v>-2.8727183480000003</v>
      </c>
      <c r="N290" s="78">
        <f t="shared" si="28"/>
        <v>5.3518788134494504E-2</v>
      </c>
      <c r="O290" s="78">
        <f t="shared" si="29"/>
        <v>4.0198496955700172E-2</v>
      </c>
      <c r="P290" s="83"/>
      <c r="U290" s="103">
        <v>0.75111000000000006</v>
      </c>
      <c r="V290" s="103">
        <v>0</v>
      </c>
    </row>
    <row r="291" spans="7:22">
      <c r="G291" s="82">
        <v>457</v>
      </c>
      <c r="H291" s="83">
        <f>Inputs!O290+Inputs!P290</f>
        <v>0</v>
      </c>
      <c r="I291" s="78">
        <f t="shared" si="24"/>
        <v>0</v>
      </c>
      <c r="K291" s="115">
        <f t="shared" si="25"/>
        <v>0.57359000000000004</v>
      </c>
      <c r="L291" s="115">
        <f t="shared" si="26"/>
        <v>1.7207700000000001</v>
      </c>
      <c r="M291" s="78">
        <f t="shared" si="27"/>
        <v>-2.8218056120000004</v>
      </c>
      <c r="N291" s="78">
        <f t="shared" si="28"/>
        <v>5.6157153035151723E-2</v>
      </c>
      <c r="O291" s="78">
        <f t="shared" si="29"/>
        <v>3.2211181409432681E-2</v>
      </c>
      <c r="P291" s="83"/>
      <c r="U291" s="103">
        <v>0.57359000000000004</v>
      </c>
      <c r="V291" s="103">
        <v>0</v>
      </c>
    </row>
    <row r="292" spans="7:22">
      <c r="G292" s="82">
        <v>458</v>
      </c>
      <c r="H292" s="83">
        <f>Inputs!O291+Inputs!P291</f>
        <v>0.15</v>
      </c>
      <c r="I292" s="78">
        <f t="shared" si="24"/>
        <v>0.13910999999999998</v>
      </c>
      <c r="K292" s="115">
        <f t="shared" si="25"/>
        <v>6.2210000000000001E-2</v>
      </c>
      <c r="L292" s="115">
        <f t="shared" si="26"/>
        <v>0.18663000000000002</v>
      </c>
      <c r="M292" s="78">
        <f t="shared" si="27"/>
        <v>-2.6751418280000001</v>
      </c>
      <c r="N292" s="78">
        <f t="shared" si="28"/>
        <v>6.4456212852597464E-2</v>
      </c>
      <c r="O292" s="78">
        <f t="shared" si="29"/>
        <v>4.0098210015600882E-3</v>
      </c>
      <c r="P292" s="83"/>
      <c r="U292" s="103">
        <v>6.2210000000000001E-2</v>
      </c>
      <c r="V292" s="103">
        <v>0</v>
      </c>
    </row>
    <row r="293" spans="7:22">
      <c r="G293" s="82">
        <v>501</v>
      </c>
      <c r="H293" s="83">
        <f>Inputs!O292+Inputs!P292</f>
        <v>0.1</v>
      </c>
      <c r="I293" s="78">
        <f t="shared" si="24"/>
        <v>9.2740000000000003E-2</v>
      </c>
      <c r="K293" s="115">
        <f t="shared" si="25"/>
        <v>0</v>
      </c>
      <c r="L293" s="115">
        <f t="shared" si="26"/>
        <v>0</v>
      </c>
      <c r="M293" s="78">
        <f t="shared" si="27"/>
        <v>-2.6573000000000002</v>
      </c>
      <c r="N293" s="78">
        <f t="shared" si="28"/>
        <v>6.5540500924934283E-2</v>
      </c>
      <c r="O293" s="78">
        <f t="shared" si="29"/>
        <v>0</v>
      </c>
      <c r="P293" s="83"/>
      <c r="U293" s="103">
        <v>0</v>
      </c>
      <c r="V293" s="103">
        <v>0</v>
      </c>
    </row>
    <row r="294" spans="7:22">
      <c r="G294" s="82">
        <v>502</v>
      </c>
      <c r="H294" s="83">
        <f>Inputs!O293+Inputs!P293</f>
        <v>0.5</v>
      </c>
      <c r="I294" s="78">
        <f t="shared" si="24"/>
        <v>0.4637</v>
      </c>
      <c r="K294" s="115">
        <f t="shared" si="25"/>
        <v>0</v>
      </c>
      <c r="L294" s="115">
        <f t="shared" si="26"/>
        <v>0</v>
      </c>
      <c r="M294" s="78">
        <f t="shared" si="27"/>
        <v>-2.6573000000000002</v>
      </c>
      <c r="N294" s="78">
        <f t="shared" si="28"/>
        <v>6.5540500924934283E-2</v>
      </c>
      <c r="O294" s="78">
        <f t="shared" si="29"/>
        <v>0</v>
      </c>
      <c r="P294" s="83"/>
      <c r="U294" s="103">
        <v>0</v>
      </c>
      <c r="V294" s="103">
        <v>0</v>
      </c>
    </row>
    <row r="295" spans="7:22">
      <c r="G295" s="82">
        <v>503</v>
      </c>
      <c r="H295" s="83">
        <f>Inputs!O294+Inputs!P294</f>
        <v>0.5</v>
      </c>
      <c r="I295" s="78">
        <f t="shared" si="24"/>
        <v>0.4637</v>
      </c>
      <c r="K295" s="115">
        <f t="shared" si="25"/>
        <v>0.90000004</v>
      </c>
      <c r="L295" s="115">
        <f t="shared" si="26"/>
        <v>2.7000001199999999</v>
      </c>
      <c r="M295" s="78">
        <f t="shared" si="27"/>
        <v>-2.9154200114720004</v>
      </c>
      <c r="N295" s="78">
        <f t="shared" si="28"/>
        <v>5.1396539728194759E-2</v>
      </c>
      <c r="O295" s="78">
        <f t="shared" si="29"/>
        <v>4.6256887811236873E-2</v>
      </c>
      <c r="P295" s="83"/>
      <c r="U295" s="103">
        <v>0.90000004</v>
      </c>
      <c r="V295" s="103">
        <v>0</v>
      </c>
    </row>
    <row r="296" spans="7:22">
      <c r="G296" s="82">
        <v>504</v>
      </c>
      <c r="H296" s="83">
        <f>Inputs!O295+Inputs!P295</f>
        <v>0.5</v>
      </c>
      <c r="I296" s="78">
        <f t="shared" si="24"/>
        <v>0.4637</v>
      </c>
      <c r="K296" s="115">
        <f t="shared" si="25"/>
        <v>0.55273503000000002</v>
      </c>
      <c r="L296" s="115">
        <f t="shared" si="26"/>
        <v>1.65820509</v>
      </c>
      <c r="M296" s="78">
        <f t="shared" si="27"/>
        <v>-2.8158244066040004</v>
      </c>
      <c r="N296" s="78">
        <f t="shared" si="28"/>
        <v>5.6475020919111094E-2</v>
      </c>
      <c r="O296" s="78">
        <f t="shared" si="29"/>
        <v>3.1215722381975498E-2</v>
      </c>
      <c r="P296" s="83"/>
      <c r="U296" s="103">
        <v>0.55273503000000002</v>
      </c>
      <c r="V296" s="103">
        <v>0</v>
      </c>
    </row>
    <row r="297" spans="7:22">
      <c r="G297" s="82">
        <v>505</v>
      </c>
      <c r="H297" s="83">
        <f>Inputs!O296+Inputs!P296</f>
        <v>0.1</v>
      </c>
      <c r="I297" s="78">
        <f t="shared" si="24"/>
        <v>9.2740000000000003E-2</v>
      </c>
      <c r="K297" s="115">
        <f t="shared" si="25"/>
        <v>0.90000004</v>
      </c>
      <c r="L297" s="115">
        <f t="shared" si="26"/>
        <v>2.7000001199999999</v>
      </c>
      <c r="M297" s="78">
        <f t="shared" si="27"/>
        <v>-2.9154200114720004</v>
      </c>
      <c r="N297" s="78">
        <f t="shared" si="28"/>
        <v>5.1396539728194759E-2</v>
      </c>
      <c r="O297" s="78">
        <f t="shared" si="29"/>
        <v>4.6256887811236873E-2</v>
      </c>
      <c r="P297" s="83"/>
      <c r="U297" s="103">
        <v>0.90000004</v>
      </c>
      <c r="V297" s="103">
        <v>0</v>
      </c>
    </row>
    <row r="298" spans="7:22">
      <c r="G298" s="82">
        <v>506</v>
      </c>
      <c r="H298" s="83">
        <f>Inputs!O297+Inputs!P297</f>
        <v>0.6</v>
      </c>
      <c r="I298" s="78">
        <f t="shared" si="24"/>
        <v>0.55643999999999993</v>
      </c>
      <c r="K298" s="115">
        <f t="shared" si="25"/>
        <v>0.50162499999999999</v>
      </c>
      <c r="L298" s="115">
        <f t="shared" si="26"/>
        <v>1.504875</v>
      </c>
      <c r="M298" s="78">
        <f t="shared" si="27"/>
        <v>-2.8011660500000004</v>
      </c>
      <c r="N298" s="78">
        <f t="shared" si="28"/>
        <v>5.7261197270736239E-2</v>
      </c>
      <c r="O298" s="78">
        <f t="shared" si="29"/>
        <v>2.8723648080933067E-2</v>
      </c>
      <c r="P298" s="83"/>
      <c r="U298" s="103">
        <v>0.50162499999999999</v>
      </c>
      <c r="V298" s="103">
        <v>0</v>
      </c>
    </row>
    <row r="299" spans="7:22">
      <c r="G299" s="82">
        <v>507</v>
      </c>
      <c r="H299" s="83">
        <f>Inputs!O298+Inputs!P298</f>
        <v>0.2</v>
      </c>
      <c r="I299" s="78">
        <f t="shared" si="24"/>
        <v>0.18548000000000001</v>
      </c>
      <c r="K299" s="115">
        <f t="shared" si="25"/>
        <v>0</v>
      </c>
      <c r="L299" s="115">
        <f t="shared" si="26"/>
        <v>0</v>
      </c>
      <c r="M299" s="78">
        <f t="shared" si="27"/>
        <v>-2.6573000000000002</v>
      </c>
      <c r="N299" s="78">
        <f t="shared" si="28"/>
        <v>6.5540500924934283E-2</v>
      </c>
      <c r="O299" s="78">
        <f t="shared" si="29"/>
        <v>0</v>
      </c>
      <c r="P299" s="83"/>
      <c r="U299" s="103">
        <v>0</v>
      </c>
      <c r="V299" s="103">
        <v>0</v>
      </c>
    </row>
    <row r="300" spans="7:22">
      <c r="G300" s="82">
        <v>508</v>
      </c>
      <c r="H300" s="83">
        <f>Inputs!O299+Inputs!P299</f>
        <v>0.2</v>
      </c>
      <c r="I300" s="78">
        <f t="shared" si="24"/>
        <v>0.18548000000000001</v>
      </c>
      <c r="K300" s="115">
        <f t="shared" si="25"/>
        <v>0</v>
      </c>
      <c r="L300" s="115">
        <f t="shared" si="26"/>
        <v>0</v>
      </c>
      <c r="M300" s="78">
        <f t="shared" si="27"/>
        <v>-2.6573000000000002</v>
      </c>
      <c r="N300" s="78">
        <f t="shared" si="28"/>
        <v>6.5540500924934283E-2</v>
      </c>
      <c r="O300" s="78">
        <f t="shared" si="29"/>
        <v>0</v>
      </c>
      <c r="P300" s="83"/>
      <c r="U300" s="103">
        <v>0</v>
      </c>
      <c r="V300" s="103">
        <v>0</v>
      </c>
    </row>
    <row r="301" spans="7:22">
      <c r="G301" s="82">
        <v>509</v>
      </c>
      <c r="H301" s="83">
        <f>Inputs!O300+Inputs!P300</f>
        <v>0.1</v>
      </c>
      <c r="I301" s="78">
        <f t="shared" si="24"/>
        <v>9.2740000000000003E-2</v>
      </c>
      <c r="K301" s="115">
        <f t="shared" si="25"/>
        <v>0.45231002999999997</v>
      </c>
      <c r="L301" s="115">
        <f t="shared" si="26"/>
        <v>1.3569300899999999</v>
      </c>
      <c r="M301" s="78">
        <f t="shared" si="27"/>
        <v>-2.7870225166040004</v>
      </c>
      <c r="N301" s="78">
        <f t="shared" si="28"/>
        <v>5.8029496676621571E-2</v>
      </c>
      <c r="O301" s="78">
        <f t="shared" si="29"/>
        <v>2.6247323382687603E-2</v>
      </c>
      <c r="P301" s="83"/>
      <c r="U301" s="103">
        <v>0.45231002999999997</v>
      </c>
      <c r="V301" s="103">
        <v>0</v>
      </c>
    </row>
    <row r="302" spans="7:22">
      <c r="G302" s="82">
        <v>510</v>
      </c>
      <c r="H302" s="83">
        <f>Inputs!O301+Inputs!P301</f>
        <v>0.1</v>
      </c>
      <c r="I302" s="78">
        <f t="shared" si="24"/>
        <v>9.2740000000000003E-2</v>
      </c>
      <c r="K302" s="115">
        <f t="shared" si="25"/>
        <v>4.9047599999999996</v>
      </c>
      <c r="L302" s="115">
        <f t="shared" si="26"/>
        <v>14.714279999999999</v>
      </c>
      <c r="M302" s="78">
        <f t="shared" si="27"/>
        <v>-4.0639851680000003</v>
      </c>
      <c r="N302" s="78">
        <f t="shared" si="28"/>
        <v>1.6890234417294595E-2</v>
      </c>
      <c r="O302" s="78">
        <f t="shared" si="29"/>
        <v>8.2842546160569838E-2</v>
      </c>
      <c r="P302" s="83"/>
      <c r="U302" s="103">
        <v>4.9047599999999996</v>
      </c>
      <c r="V302" s="103">
        <v>0</v>
      </c>
    </row>
    <row r="303" spans="7:22">
      <c r="G303" s="82">
        <v>511</v>
      </c>
      <c r="H303" s="83">
        <f>Inputs!O302+Inputs!P302</f>
        <v>0.1</v>
      </c>
      <c r="I303" s="78">
        <f t="shared" si="24"/>
        <v>9.2740000000000003E-2</v>
      </c>
      <c r="K303" s="115">
        <f t="shared" si="25"/>
        <v>0.70763499599999991</v>
      </c>
      <c r="L303" s="115">
        <f t="shared" si="26"/>
        <v>2.1229049879999997</v>
      </c>
      <c r="M303" s="78">
        <f t="shared" si="27"/>
        <v>-2.8602497168528003</v>
      </c>
      <c r="N303" s="78">
        <f t="shared" si="28"/>
        <v>5.4153908244615682E-2</v>
      </c>
      <c r="O303" s="78">
        <f t="shared" si="29"/>
        <v>3.8321200644062983E-2</v>
      </c>
      <c r="P303" s="83"/>
      <c r="U303" s="103">
        <v>0.61148499999999995</v>
      </c>
      <c r="V303" s="103">
        <v>9.6149996000000001E-2</v>
      </c>
    </row>
    <row r="304" spans="7:22">
      <c r="G304" s="82">
        <v>512</v>
      </c>
      <c r="H304" s="83">
        <f>Inputs!O303+Inputs!P303</f>
        <v>0.51000000099999998</v>
      </c>
      <c r="I304" s="78">
        <f t="shared" si="24"/>
        <v>0.4729740009274</v>
      </c>
      <c r="K304" s="115">
        <f t="shared" si="25"/>
        <v>0.72553509999999999</v>
      </c>
      <c r="L304" s="115">
        <f t="shared" si="26"/>
        <v>2.1766052999999999</v>
      </c>
      <c r="M304" s="78">
        <f t="shared" si="27"/>
        <v>-2.86538346668</v>
      </c>
      <c r="N304" s="78">
        <f t="shared" si="28"/>
        <v>5.3891552170413838E-2</v>
      </c>
      <c r="O304" s="78">
        <f t="shared" si="29"/>
        <v>3.9100212693116421E-2</v>
      </c>
      <c r="P304" s="83"/>
      <c r="U304" s="103">
        <v>0.72553509999999999</v>
      </c>
      <c r="V304" s="103">
        <v>0</v>
      </c>
    </row>
    <row r="305" spans="7:22">
      <c r="G305" s="82">
        <v>513</v>
      </c>
      <c r="H305" s="83">
        <f>Inputs!O304+Inputs!P304</f>
        <v>0.1</v>
      </c>
      <c r="I305" s="78">
        <f t="shared" si="24"/>
        <v>9.2740000000000003E-2</v>
      </c>
      <c r="K305" s="115">
        <f t="shared" si="25"/>
        <v>0.72</v>
      </c>
      <c r="L305" s="115">
        <f t="shared" si="26"/>
        <v>2.16</v>
      </c>
      <c r="M305" s="78">
        <f t="shared" si="27"/>
        <v>-2.8637960000000002</v>
      </c>
      <c r="N305" s="78">
        <f t="shared" si="28"/>
        <v>5.3972550079574425E-2</v>
      </c>
      <c r="O305" s="78">
        <f t="shared" si="29"/>
        <v>3.8860236057293586E-2</v>
      </c>
      <c r="P305" s="83"/>
      <c r="U305" s="103">
        <v>0.72</v>
      </c>
      <c r="V305" s="103">
        <v>0</v>
      </c>
    </row>
    <row r="306" spans="7:22">
      <c r="G306" s="82">
        <v>514</v>
      </c>
      <c r="H306" s="83">
        <f>Inputs!O305+Inputs!P305</f>
        <v>0.2</v>
      </c>
      <c r="I306" s="78">
        <f t="shared" si="24"/>
        <v>0.18548000000000001</v>
      </c>
      <c r="K306" s="115">
        <f t="shared" si="25"/>
        <v>1.0155951000000001</v>
      </c>
      <c r="L306" s="115">
        <f t="shared" si="26"/>
        <v>3.0467853000000003</v>
      </c>
      <c r="M306" s="78">
        <f t="shared" si="27"/>
        <v>-2.9485726746800003</v>
      </c>
      <c r="N306" s="78">
        <f t="shared" si="28"/>
        <v>4.9804014307510282E-2</v>
      </c>
      <c r="O306" s="78">
        <f t="shared" si="29"/>
        <v>5.0580712891037341E-2</v>
      </c>
      <c r="P306" s="83"/>
      <c r="U306" s="103">
        <v>1.0155951000000001</v>
      </c>
      <c r="V306" s="103">
        <v>0</v>
      </c>
    </row>
    <row r="307" spans="7:22">
      <c r="G307" s="82">
        <v>515</v>
      </c>
      <c r="H307" s="83">
        <f>Inputs!O306+Inputs!P306</f>
        <v>0.15</v>
      </c>
      <c r="I307" s="78">
        <f t="shared" si="24"/>
        <v>0.13910999999999998</v>
      </c>
      <c r="K307" s="115">
        <f t="shared" si="25"/>
        <v>1.7620051000000001</v>
      </c>
      <c r="L307" s="115">
        <f t="shared" si="26"/>
        <v>5.2860153000000007</v>
      </c>
      <c r="M307" s="78">
        <f t="shared" si="27"/>
        <v>-3.1626430626800004</v>
      </c>
      <c r="N307" s="78">
        <f t="shared" si="28"/>
        <v>4.0595986604440158E-2</v>
      </c>
      <c r="O307" s="78">
        <f t="shared" si="29"/>
        <v>7.1530335436555251E-2</v>
      </c>
      <c r="P307" s="83"/>
      <c r="U307" s="103">
        <v>1.7620051000000001</v>
      </c>
      <c r="V307" s="103">
        <v>0</v>
      </c>
    </row>
    <row r="308" spans="7:22">
      <c r="G308" s="82">
        <v>516</v>
      </c>
      <c r="H308" s="83">
        <f>Inputs!O307+Inputs!P307</f>
        <v>0.2</v>
      </c>
      <c r="I308" s="78">
        <f t="shared" si="24"/>
        <v>0.18548000000000001</v>
      </c>
      <c r="K308" s="115">
        <f t="shared" si="25"/>
        <v>0.16000001</v>
      </c>
      <c r="L308" s="115">
        <f t="shared" si="26"/>
        <v>0.48000003000000002</v>
      </c>
      <c r="M308" s="78">
        <f t="shared" si="27"/>
        <v>-2.7031880028680004</v>
      </c>
      <c r="N308" s="78">
        <f t="shared" si="28"/>
        <v>6.2785501186798251E-2</v>
      </c>
      <c r="O308" s="78">
        <f t="shared" si="29"/>
        <v>1.0045680817742732E-2</v>
      </c>
      <c r="P308" s="83"/>
      <c r="U308" s="103">
        <v>0.16000001</v>
      </c>
      <c r="V308" s="103">
        <v>0</v>
      </c>
    </row>
    <row r="309" spans="7:22">
      <c r="G309" s="82">
        <v>517</v>
      </c>
      <c r="H309" s="83">
        <f>Inputs!O308+Inputs!P308</f>
        <v>0.05</v>
      </c>
      <c r="I309" s="78">
        <f t="shared" si="24"/>
        <v>4.6370000000000001E-2</v>
      </c>
      <c r="K309" s="115">
        <f t="shared" si="25"/>
        <v>0.46066501999999998</v>
      </c>
      <c r="L309" s="115">
        <f t="shared" si="26"/>
        <v>1.3819950599999999</v>
      </c>
      <c r="M309" s="78">
        <f t="shared" si="27"/>
        <v>-2.7894187277360003</v>
      </c>
      <c r="N309" s="78">
        <f t="shared" si="28"/>
        <v>5.7898653438689163E-2</v>
      </c>
      <c r="O309" s="78">
        <f t="shared" si="29"/>
        <v>2.6671884344306812E-2</v>
      </c>
      <c r="P309" s="83"/>
      <c r="U309" s="103">
        <v>0.46066501999999998</v>
      </c>
      <c r="V309" s="103">
        <v>0</v>
      </c>
    </row>
    <row r="310" spans="7:22">
      <c r="G310" s="82">
        <v>518</v>
      </c>
      <c r="H310" s="83">
        <f>Inputs!O309+Inputs!P309</f>
        <v>0.15</v>
      </c>
      <c r="I310" s="78">
        <f t="shared" si="24"/>
        <v>0.13910999999999998</v>
      </c>
      <c r="K310" s="115">
        <f t="shared" si="25"/>
        <v>2.1960000000000002</v>
      </c>
      <c r="L310" s="115">
        <f t="shared" si="26"/>
        <v>6.588000000000001</v>
      </c>
      <c r="M310" s="78">
        <f t="shared" si="27"/>
        <v>-3.2871128000000005</v>
      </c>
      <c r="N310" s="78">
        <f t="shared" si="28"/>
        <v>3.6015951837977879E-2</v>
      </c>
      <c r="O310" s="78">
        <f t="shared" si="29"/>
        <v>7.9091030236199428E-2</v>
      </c>
      <c r="P310" s="83"/>
      <c r="U310" s="103">
        <v>2.1960000000000002</v>
      </c>
      <c r="V310" s="103">
        <v>0</v>
      </c>
    </row>
    <row r="311" spans="7:22">
      <c r="G311" s="82">
        <v>519</v>
      </c>
      <c r="H311" s="83">
        <f>Inputs!O310+Inputs!P310</f>
        <v>0.1</v>
      </c>
      <c r="I311" s="78">
        <f t="shared" si="24"/>
        <v>9.2740000000000003E-2</v>
      </c>
      <c r="K311" s="115">
        <f t="shared" si="25"/>
        <v>5.7545250000000001</v>
      </c>
      <c r="L311" s="115">
        <f t="shared" si="26"/>
        <v>17.263574999999999</v>
      </c>
      <c r="M311" s="78">
        <f t="shared" si="27"/>
        <v>-4.3076977700000008</v>
      </c>
      <c r="N311" s="78">
        <f t="shared" si="28"/>
        <v>1.3285627843057294E-2</v>
      </c>
      <c r="O311" s="78">
        <f t="shared" si="29"/>
        <v>7.6452477563569279E-2</v>
      </c>
      <c r="P311" s="83"/>
      <c r="U311" s="103">
        <v>5.7545250000000001</v>
      </c>
      <c r="V311" s="103">
        <v>0</v>
      </c>
    </row>
    <row r="312" spans="7:22">
      <c r="G312" s="82">
        <v>520</v>
      </c>
      <c r="H312" s="83">
        <f>Inputs!O311+Inputs!P311</f>
        <v>0.1</v>
      </c>
      <c r="I312" s="78">
        <f t="shared" si="24"/>
        <v>9.2740000000000003E-2</v>
      </c>
      <c r="K312" s="115">
        <f t="shared" si="25"/>
        <v>4.32</v>
      </c>
      <c r="L312" s="115">
        <f t="shared" si="26"/>
        <v>12.96</v>
      </c>
      <c r="M312" s="78">
        <f t="shared" si="27"/>
        <v>-3.8962760000000003</v>
      </c>
      <c r="N312" s="78">
        <f t="shared" si="28"/>
        <v>1.9912854767868998E-2</v>
      </c>
      <c r="O312" s="78">
        <f t="shared" si="29"/>
        <v>8.6023532597194072E-2</v>
      </c>
      <c r="P312" s="83"/>
      <c r="U312" s="103">
        <v>4.32</v>
      </c>
      <c r="V312" s="103">
        <v>0</v>
      </c>
    </row>
    <row r="313" spans="7:22">
      <c r="G313" s="82">
        <v>521</v>
      </c>
      <c r="H313" s="83">
        <f>Inputs!O312+Inputs!P312</f>
        <v>0.1</v>
      </c>
      <c r="I313" s="78">
        <f t="shared" si="24"/>
        <v>9.2740000000000003E-2</v>
      </c>
      <c r="K313" s="115">
        <f t="shared" si="25"/>
        <v>4.32</v>
      </c>
      <c r="L313" s="115">
        <f t="shared" si="26"/>
        <v>12.96</v>
      </c>
      <c r="M313" s="78">
        <f t="shared" si="27"/>
        <v>-3.8962760000000003</v>
      </c>
      <c r="N313" s="78">
        <f t="shared" si="28"/>
        <v>1.9912854767868998E-2</v>
      </c>
      <c r="O313" s="78">
        <f t="shared" si="29"/>
        <v>8.6023532597194072E-2</v>
      </c>
      <c r="P313" s="83"/>
      <c r="U313" s="103">
        <v>4.32</v>
      </c>
      <c r="V313" s="103">
        <v>0</v>
      </c>
    </row>
    <row r="314" spans="7:22">
      <c r="G314" s="82">
        <v>522</v>
      </c>
      <c r="H314" s="83">
        <f>Inputs!O313+Inputs!P313</f>
        <v>0.1</v>
      </c>
      <c r="I314" s="78">
        <f t="shared" si="24"/>
        <v>9.2740000000000003E-2</v>
      </c>
      <c r="K314" s="115">
        <f t="shared" si="25"/>
        <v>0.46700000000000003</v>
      </c>
      <c r="L314" s="115">
        <f t="shared" si="26"/>
        <v>1.401</v>
      </c>
      <c r="M314" s="78">
        <f t="shared" si="27"/>
        <v>-2.7912356000000003</v>
      </c>
      <c r="N314" s="78">
        <f t="shared" si="28"/>
        <v>5.7799629166237702E-2</v>
      </c>
      <c r="O314" s="78">
        <f t="shared" si="29"/>
        <v>2.6992426820633009E-2</v>
      </c>
      <c r="P314" s="83"/>
      <c r="U314" s="103">
        <v>0.46700000000000003</v>
      </c>
      <c r="V314" s="103">
        <v>0</v>
      </c>
    </row>
    <row r="315" spans="7:22">
      <c r="G315" s="82">
        <v>523</v>
      </c>
      <c r="H315" s="83">
        <f>Inputs!O314+Inputs!P314</f>
        <v>0.1</v>
      </c>
      <c r="I315" s="78">
        <f t="shared" si="24"/>
        <v>9.2740000000000003E-2</v>
      </c>
      <c r="K315" s="115">
        <f t="shared" si="25"/>
        <v>0.46700000000000003</v>
      </c>
      <c r="L315" s="115">
        <f t="shared" si="26"/>
        <v>1.401</v>
      </c>
      <c r="M315" s="78">
        <f t="shared" si="27"/>
        <v>-2.7912356000000003</v>
      </c>
      <c r="N315" s="78">
        <f t="shared" si="28"/>
        <v>5.7799629166237702E-2</v>
      </c>
      <c r="O315" s="78">
        <f t="shared" si="29"/>
        <v>2.6992426820633009E-2</v>
      </c>
      <c r="P315" s="83"/>
      <c r="U315" s="103">
        <v>0.46700000000000003</v>
      </c>
      <c r="V315" s="103">
        <v>0</v>
      </c>
    </row>
    <row r="316" spans="7:22">
      <c r="G316" s="82">
        <v>524</v>
      </c>
      <c r="H316" s="83">
        <f>Inputs!O315+Inputs!P315</f>
        <v>0.5</v>
      </c>
      <c r="I316" s="78">
        <f t="shared" si="24"/>
        <v>0.4637</v>
      </c>
      <c r="K316" s="115">
        <f t="shared" si="25"/>
        <v>4.59</v>
      </c>
      <c r="L316" s="115">
        <f t="shared" si="26"/>
        <v>13.77</v>
      </c>
      <c r="M316" s="78">
        <f t="shared" si="27"/>
        <v>-3.9737119999999999</v>
      </c>
      <c r="N316" s="78">
        <f t="shared" si="28"/>
        <v>1.8456458708347386E-2</v>
      </c>
      <c r="O316" s="78">
        <f t="shared" si="29"/>
        <v>8.4715145471314507E-2</v>
      </c>
      <c r="P316" s="83"/>
      <c r="U316" s="103">
        <v>4.59</v>
      </c>
      <c r="V316" s="103">
        <v>0</v>
      </c>
    </row>
    <row r="317" spans="7:22">
      <c r="G317" s="82">
        <v>525</v>
      </c>
      <c r="H317" s="83">
        <f>Inputs!O316+Inputs!P316</f>
        <v>0.5</v>
      </c>
      <c r="I317" s="78">
        <f t="shared" si="24"/>
        <v>0.4637</v>
      </c>
      <c r="K317" s="115">
        <f t="shared" si="25"/>
        <v>0.35750001999999997</v>
      </c>
      <c r="L317" s="115">
        <f t="shared" si="26"/>
        <v>1.0725000599999999</v>
      </c>
      <c r="M317" s="78">
        <f t="shared" si="27"/>
        <v>-2.7598310057360003</v>
      </c>
      <c r="N317" s="78">
        <f t="shared" si="28"/>
        <v>5.9533827185118342E-2</v>
      </c>
      <c r="O317" s="78">
        <f t="shared" si="29"/>
        <v>2.128334440935635E-2</v>
      </c>
      <c r="P317" s="83"/>
      <c r="U317" s="103">
        <v>0.35750001999999997</v>
      </c>
      <c r="V317" s="103">
        <v>0</v>
      </c>
    </row>
    <row r="318" spans="7:22">
      <c r="G318" s="82">
        <v>526</v>
      </c>
      <c r="H318" s="83">
        <f>Inputs!O317+Inputs!P317</f>
        <v>0.5</v>
      </c>
      <c r="I318" s="78">
        <f t="shared" si="24"/>
        <v>0.4637</v>
      </c>
      <c r="K318" s="115">
        <f t="shared" si="25"/>
        <v>0.36503999999999998</v>
      </c>
      <c r="L318" s="115">
        <f t="shared" si="26"/>
        <v>1.0951199999999999</v>
      </c>
      <c r="M318" s="78">
        <f t="shared" si="27"/>
        <v>-2.7619934720000003</v>
      </c>
      <c r="N318" s="78">
        <f t="shared" si="28"/>
        <v>5.941286693175709E-2</v>
      </c>
      <c r="O318" s="78">
        <f t="shared" si="29"/>
        <v>2.1688072944768606E-2</v>
      </c>
      <c r="P318" s="83"/>
      <c r="U318" s="103">
        <v>0.36503999999999998</v>
      </c>
      <c r="V318" s="103">
        <v>0</v>
      </c>
    </row>
    <row r="319" spans="7:22">
      <c r="G319" s="82">
        <v>527</v>
      </c>
      <c r="H319" s="83">
        <f>Inputs!O318+Inputs!P318</f>
        <v>0.1</v>
      </c>
      <c r="I319" s="78">
        <f t="shared" si="24"/>
        <v>9.2740000000000003E-2</v>
      </c>
      <c r="K319" s="115">
        <f t="shared" si="25"/>
        <v>0.23414502000000001</v>
      </c>
      <c r="L319" s="115">
        <f t="shared" si="26"/>
        <v>0.70243506</v>
      </c>
      <c r="M319" s="78">
        <f t="shared" si="27"/>
        <v>-2.7244527917360002</v>
      </c>
      <c r="N319" s="78">
        <f t="shared" si="28"/>
        <v>6.1545779711058873E-2</v>
      </c>
      <c r="O319" s="78">
        <f t="shared" si="29"/>
        <v>1.4410637821361474E-2</v>
      </c>
      <c r="P319" s="83"/>
      <c r="U319" s="103">
        <v>0.23414502000000001</v>
      </c>
      <c r="V319" s="103">
        <v>0</v>
      </c>
    </row>
    <row r="320" spans="7:22">
      <c r="G320" s="82">
        <v>528</v>
      </c>
      <c r="H320" s="83">
        <f>Inputs!O319+Inputs!P319</f>
        <v>0.1</v>
      </c>
      <c r="I320" s="78">
        <f t="shared" si="24"/>
        <v>9.2740000000000003E-2</v>
      </c>
      <c r="K320" s="115">
        <f t="shared" si="25"/>
        <v>0.53553002999999999</v>
      </c>
      <c r="L320" s="115">
        <f t="shared" si="26"/>
        <v>1.6065900900000001</v>
      </c>
      <c r="M320" s="78">
        <f t="shared" si="27"/>
        <v>-2.8108900126040002</v>
      </c>
      <c r="N320" s="78">
        <f t="shared" si="28"/>
        <v>5.6738529189457529E-2</v>
      </c>
      <c r="O320" s="78">
        <f t="shared" si="29"/>
        <v>3.0385186238986065E-2</v>
      </c>
      <c r="P320" s="83"/>
      <c r="U320" s="103">
        <v>0.53553002999999999</v>
      </c>
      <c r="V320" s="103">
        <v>0</v>
      </c>
    </row>
    <row r="321" spans="7:22">
      <c r="G321" s="82">
        <v>529</v>
      </c>
      <c r="H321" s="83">
        <f>Inputs!O320+Inputs!P320</f>
        <v>0.25</v>
      </c>
      <c r="I321" s="78">
        <f t="shared" si="24"/>
        <v>0.23185</v>
      </c>
      <c r="K321" s="115">
        <f t="shared" si="25"/>
        <v>7.3010005000000003E-2</v>
      </c>
      <c r="L321" s="115">
        <f t="shared" si="26"/>
        <v>0.21903001500000002</v>
      </c>
      <c r="M321" s="78">
        <f t="shared" si="27"/>
        <v>-2.678239269434</v>
      </c>
      <c r="N321" s="78">
        <f t="shared" si="28"/>
        <v>6.4269683938815422E-2</v>
      </c>
      <c r="O321" s="78">
        <f t="shared" si="29"/>
        <v>4.692329945721334E-3</v>
      </c>
      <c r="P321" s="83"/>
      <c r="U321" s="103">
        <v>7.3010005000000003E-2</v>
      </c>
      <c r="V321" s="103">
        <v>0</v>
      </c>
    </row>
    <row r="322" spans="7:22">
      <c r="G322" s="82">
        <v>530</v>
      </c>
      <c r="H322" s="83">
        <f>Inputs!O321+Inputs!P321</f>
        <v>0.1</v>
      </c>
      <c r="I322" s="78">
        <f t="shared" si="24"/>
        <v>9.2740000000000003E-2</v>
      </c>
      <c r="K322" s="115">
        <f t="shared" si="25"/>
        <v>7.3010005000000003E-2</v>
      </c>
      <c r="L322" s="115">
        <f t="shared" si="26"/>
        <v>0.21903001500000002</v>
      </c>
      <c r="M322" s="78">
        <f t="shared" si="27"/>
        <v>-2.678239269434</v>
      </c>
      <c r="N322" s="78">
        <f t="shared" si="28"/>
        <v>6.4269683938815422E-2</v>
      </c>
      <c r="O322" s="78">
        <f t="shared" si="29"/>
        <v>4.692329945721334E-3</v>
      </c>
      <c r="P322" s="83"/>
      <c r="U322" s="103">
        <v>7.3010005000000003E-2</v>
      </c>
      <c r="V322" s="103">
        <v>0</v>
      </c>
    </row>
    <row r="323" spans="7:22">
      <c r="G323" s="82">
        <v>531</v>
      </c>
      <c r="H323" s="83">
        <f>Inputs!O322+Inputs!P322</f>
        <v>0.25</v>
      </c>
      <c r="I323" s="78">
        <f t="shared" si="24"/>
        <v>0.23185</v>
      </c>
      <c r="K323" s="115">
        <f t="shared" si="25"/>
        <v>0.16201499999999999</v>
      </c>
      <c r="L323" s="115">
        <f t="shared" si="26"/>
        <v>0.48604499999999995</v>
      </c>
      <c r="M323" s="78">
        <f t="shared" si="27"/>
        <v>-2.7037659020000002</v>
      </c>
      <c r="N323" s="78">
        <f t="shared" si="28"/>
        <v>6.2751504180440371E-2</v>
      </c>
      <c r="O323" s="78">
        <f t="shared" si="29"/>
        <v>1.0166684949794046E-2</v>
      </c>
      <c r="P323" s="83"/>
      <c r="U323" s="103">
        <v>0.16201499999999999</v>
      </c>
      <c r="V323" s="103">
        <v>0</v>
      </c>
    </row>
    <row r="324" spans="7:22">
      <c r="G324" s="82">
        <v>532</v>
      </c>
      <c r="H324" s="83">
        <f>Inputs!O323+Inputs!P323</f>
        <v>0.1</v>
      </c>
      <c r="I324" s="78">
        <f t="shared" ref="I324:I387" si="30">H324*0.9274</f>
        <v>9.2740000000000003E-2</v>
      </c>
      <c r="K324" s="115">
        <f t="shared" ref="K324:K387" si="31">U324+V324</f>
        <v>0.38673999999999997</v>
      </c>
      <c r="L324" s="115">
        <f t="shared" ref="L324:L387" si="32">K324*3</f>
        <v>1.1602199999999998</v>
      </c>
      <c r="M324" s="78">
        <f t="shared" ref="M324:M387" si="33">$E$4+($E$5*L324)+($E$6*$E$3)</f>
        <v>-2.7682170320000004</v>
      </c>
      <c r="N324" s="78">
        <f t="shared" ref="N324:N387" si="34">EXP(M324)/(1+EXP(M324))</f>
        <v>5.9066028022991393E-2</v>
      </c>
      <c r="O324" s="78">
        <f t="shared" ref="O324:O387" si="35">K324*N324</f>
        <v>2.2843195677611689E-2</v>
      </c>
      <c r="P324" s="83"/>
      <c r="U324" s="103">
        <v>0.38673999999999997</v>
      </c>
      <c r="V324" s="103">
        <v>0</v>
      </c>
    </row>
    <row r="325" spans="7:22">
      <c r="G325" s="82">
        <v>533</v>
      </c>
      <c r="H325" s="83">
        <f>Inputs!O324+Inputs!P324</f>
        <v>0.2</v>
      </c>
      <c r="I325" s="78">
        <f t="shared" si="30"/>
        <v>0.18548000000000001</v>
      </c>
      <c r="K325" s="115">
        <f t="shared" si="31"/>
        <v>0.54410999999999998</v>
      </c>
      <c r="L325" s="115">
        <f t="shared" si="32"/>
        <v>1.6323300000000001</v>
      </c>
      <c r="M325" s="78">
        <f t="shared" si="33"/>
        <v>-2.8133507480000004</v>
      </c>
      <c r="N325" s="78">
        <f t="shared" si="34"/>
        <v>5.6606975989033019E-2</v>
      </c>
      <c r="O325" s="78">
        <f t="shared" si="35"/>
        <v>3.0800421705392756E-2</v>
      </c>
      <c r="P325" s="83"/>
      <c r="U325" s="103">
        <v>0.54410999999999998</v>
      </c>
      <c r="V325" s="103">
        <v>0</v>
      </c>
    </row>
    <row r="326" spans="7:22">
      <c r="G326" s="82">
        <v>534</v>
      </c>
      <c r="H326" s="83">
        <f>Inputs!O325+Inputs!P325</f>
        <v>0.2</v>
      </c>
      <c r="I326" s="78">
        <f t="shared" si="30"/>
        <v>0.18548000000000001</v>
      </c>
      <c r="K326" s="115">
        <f t="shared" si="31"/>
        <v>0.54410999999999998</v>
      </c>
      <c r="L326" s="115">
        <f t="shared" si="32"/>
        <v>1.6323300000000001</v>
      </c>
      <c r="M326" s="78">
        <f t="shared" si="33"/>
        <v>-2.8133507480000004</v>
      </c>
      <c r="N326" s="78">
        <f t="shared" si="34"/>
        <v>5.6606975989033019E-2</v>
      </c>
      <c r="O326" s="78">
        <f t="shared" si="35"/>
        <v>3.0800421705392756E-2</v>
      </c>
      <c r="P326" s="83"/>
      <c r="U326" s="103">
        <v>0.54410999999999998</v>
      </c>
      <c r="V326" s="103">
        <v>0</v>
      </c>
    </row>
    <row r="327" spans="7:22">
      <c r="G327" s="82">
        <v>535</v>
      </c>
      <c r="H327" s="83">
        <f>Inputs!O326+Inputs!P326</f>
        <v>0.1</v>
      </c>
      <c r="I327" s="78">
        <f t="shared" si="30"/>
        <v>9.2740000000000003E-2</v>
      </c>
      <c r="K327" s="115">
        <f t="shared" si="31"/>
        <v>0.54410999999999998</v>
      </c>
      <c r="L327" s="115">
        <f t="shared" si="32"/>
        <v>1.6323300000000001</v>
      </c>
      <c r="M327" s="78">
        <f t="shared" si="33"/>
        <v>-2.8133507480000004</v>
      </c>
      <c r="N327" s="78">
        <f t="shared" si="34"/>
        <v>5.6606975989033019E-2</v>
      </c>
      <c r="O327" s="78">
        <f t="shared" si="35"/>
        <v>3.0800421705392756E-2</v>
      </c>
      <c r="P327" s="83"/>
      <c r="U327" s="103">
        <v>0.54410999999999998</v>
      </c>
      <c r="V327" s="103">
        <v>0</v>
      </c>
    </row>
    <row r="328" spans="7:22">
      <c r="G328" s="82">
        <v>536</v>
      </c>
      <c r="H328" s="83">
        <f>Inputs!O327+Inputs!P327</f>
        <v>0.1</v>
      </c>
      <c r="I328" s="78">
        <f t="shared" si="30"/>
        <v>9.2740000000000003E-2</v>
      </c>
      <c r="K328" s="115">
        <f t="shared" si="31"/>
        <v>0.67293000000000003</v>
      </c>
      <c r="L328" s="115">
        <f t="shared" si="32"/>
        <v>2.0187900000000001</v>
      </c>
      <c r="M328" s="78">
        <f t="shared" si="33"/>
        <v>-2.8502963240000003</v>
      </c>
      <c r="N328" s="78">
        <f t="shared" si="34"/>
        <v>5.4666001872926522E-2</v>
      </c>
      <c r="O328" s="78">
        <f t="shared" si="35"/>
        <v>3.6786392640348449E-2</v>
      </c>
      <c r="P328" s="83"/>
      <c r="U328" s="103">
        <v>0.67293000000000003</v>
      </c>
      <c r="V328" s="103">
        <v>0</v>
      </c>
    </row>
    <row r="329" spans="7:22">
      <c r="G329" s="82">
        <v>537</v>
      </c>
      <c r="H329" s="83">
        <f>Inputs!O328+Inputs!P328</f>
        <v>3.0000000999999998E-2</v>
      </c>
      <c r="I329" s="78">
        <f t="shared" si="30"/>
        <v>2.78220009274E-2</v>
      </c>
      <c r="K329" s="115">
        <f t="shared" si="31"/>
        <v>0.40444002000000001</v>
      </c>
      <c r="L329" s="115">
        <f t="shared" si="32"/>
        <v>1.21332006</v>
      </c>
      <c r="M329" s="78">
        <f t="shared" si="33"/>
        <v>-2.7732933977360004</v>
      </c>
      <c r="N329" s="78">
        <f t="shared" si="34"/>
        <v>5.8784528362007371E-2</v>
      </c>
      <c r="O329" s="78">
        <f t="shared" si="35"/>
        <v>2.3774815826420829E-2</v>
      </c>
      <c r="P329" s="83"/>
      <c r="U329" s="103">
        <v>0.40444002000000001</v>
      </c>
      <c r="V329" s="103">
        <v>0</v>
      </c>
    </row>
    <row r="330" spans="7:22">
      <c r="G330" s="82">
        <v>538</v>
      </c>
      <c r="H330" s="83">
        <f>Inputs!O329+Inputs!P329</f>
        <v>0.130000001</v>
      </c>
      <c r="I330" s="78">
        <f t="shared" si="30"/>
        <v>0.12056200092740001</v>
      </c>
      <c r="K330" s="115">
        <f t="shared" si="31"/>
        <v>0.36503999999999998</v>
      </c>
      <c r="L330" s="115">
        <f t="shared" si="32"/>
        <v>1.0951199999999999</v>
      </c>
      <c r="M330" s="78">
        <f t="shared" si="33"/>
        <v>-2.7619934720000003</v>
      </c>
      <c r="N330" s="78">
        <f t="shared" si="34"/>
        <v>5.941286693175709E-2</v>
      </c>
      <c r="O330" s="78">
        <f t="shared" si="35"/>
        <v>2.1688072944768606E-2</v>
      </c>
      <c r="P330" s="83"/>
      <c r="U330" s="103">
        <v>0.36503999999999998</v>
      </c>
      <c r="V330" s="103">
        <v>0</v>
      </c>
    </row>
    <row r="331" spans="7:22">
      <c r="G331" s="82">
        <v>539</v>
      </c>
      <c r="H331" s="83">
        <f>Inputs!O330+Inputs!P330</f>
        <v>3.0000000999999998E-2</v>
      </c>
      <c r="I331" s="78">
        <f t="shared" si="30"/>
        <v>2.78220009274E-2</v>
      </c>
      <c r="K331" s="115">
        <f t="shared" si="31"/>
        <v>0.64564999999999995</v>
      </c>
      <c r="L331" s="115">
        <f t="shared" si="32"/>
        <v>1.9369499999999999</v>
      </c>
      <c r="M331" s="78">
        <f t="shared" si="33"/>
        <v>-2.84247242</v>
      </c>
      <c r="N331" s="78">
        <f t="shared" si="34"/>
        <v>5.5071734293551611E-2</v>
      </c>
      <c r="O331" s="78">
        <f t="shared" si="35"/>
        <v>3.5557065246631596E-2</v>
      </c>
      <c r="P331" s="83"/>
      <c r="U331" s="103">
        <v>0.64564999999999995</v>
      </c>
      <c r="V331" s="103">
        <v>0</v>
      </c>
    </row>
    <row r="332" spans="7:22">
      <c r="G332" s="82">
        <v>540</v>
      </c>
      <c r="H332" s="83">
        <f>Inputs!O331+Inputs!P331</f>
        <v>0.15</v>
      </c>
      <c r="I332" s="78">
        <f t="shared" si="30"/>
        <v>0.13910999999999998</v>
      </c>
      <c r="K332" s="115">
        <f t="shared" si="31"/>
        <v>0.64564999999999995</v>
      </c>
      <c r="L332" s="115">
        <f t="shared" si="32"/>
        <v>1.9369499999999999</v>
      </c>
      <c r="M332" s="78">
        <f t="shared" si="33"/>
        <v>-2.84247242</v>
      </c>
      <c r="N332" s="78">
        <f t="shared" si="34"/>
        <v>5.5071734293551611E-2</v>
      </c>
      <c r="O332" s="78">
        <f t="shared" si="35"/>
        <v>3.5557065246631596E-2</v>
      </c>
      <c r="P332" s="83"/>
      <c r="U332" s="103">
        <v>0.64564999999999995</v>
      </c>
      <c r="V332" s="103">
        <v>0</v>
      </c>
    </row>
    <row r="333" spans="7:22">
      <c r="G333" s="82">
        <v>541</v>
      </c>
      <c r="H333" s="83">
        <f>Inputs!O332+Inputs!P332</f>
        <v>3.0000000999999998E-2</v>
      </c>
      <c r="I333" s="78">
        <f t="shared" si="30"/>
        <v>2.78220009274E-2</v>
      </c>
      <c r="K333" s="115">
        <f t="shared" si="31"/>
        <v>0.350045</v>
      </c>
      <c r="L333" s="115">
        <f t="shared" si="32"/>
        <v>1.050135</v>
      </c>
      <c r="M333" s="78">
        <f t="shared" si="33"/>
        <v>-2.7576929060000004</v>
      </c>
      <c r="N333" s="78">
        <f t="shared" si="34"/>
        <v>5.9653651228403541E-2</v>
      </c>
      <c r="O333" s="78">
        <f t="shared" si="35"/>
        <v>2.0881462344246517E-2</v>
      </c>
      <c r="P333" s="83"/>
      <c r="U333" s="103">
        <v>0.350045</v>
      </c>
      <c r="V333" s="103">
        <v>0</v>
      </c>
    </row>
    <row r="334" spans="7:22">
      <c r="G334" s="82">
        <v>542</v>
      </c>
      <c r="H334" s="83">
        <f>Inputs!O333+Inputs!P333</f>
        <v>0.05</v>
      </c>
      <c r="I334" s="78">
        <f t="shared" si="30"/>
        <v>4.6370000000000001E-2</v>
      </c>
      <c r="K334" s="115">
        <f t="shared" si="31"/>
        <v>0.350045</v>
      </c>
      <c r="L334" s="115">
        <f t="shared" si="32"/>
        <v>1.050135</v>
      </c>
      <c r="M334" s="78">
        <f t="shared" si="33"/>
        <v>-2.7576929060000004</v>
      </c>
      <c r="N334" s="78">
        <f t="shared" si="34"/>
        <v>5.9653651228403541E-2</v>
      </c>
      <c r="O334" s="78">
        <f t="shared" si="35"/>
        <v>2.0881462344246517E-2</v>
      </c>
      <c r="P334" s="83"/>
      <c r="U334" s="103">
        <v>0.350045</v>
      </c>
      <c r="V334" s="103">
        <v>0</v>
      </c>
    </row>
    <row r="335" spans="7:22">
      <c r="G335" s="82">
        <v>543</v>
      </c>
      <c r="H335" s="83">
        <f>Inputs!O334+Inputs!P334</f>
        <v>0.05</v>
      </c>
      <c r="I335" s="78">
        <f t="shared" si="30"/>
        <v>4.6370000000000001E-2</v>
      </c>
      <c r="K335" s="115">
        <f t="shared" si="31"/>
        <v>3.7600000000000001E-2</v>
      </c>
      <c r="L335" s="115">
        <f t="shared" si="32"/>
        <v>0.11280000000000001</v>
      </c>
      <c r="M335" s="78">
        <f t="shared" si="33"/>
        <v>-2.6680836800000001</v>
      </c>
      <c r="N335" s="78">
        <f t="shared" si="34"/>
        <v>6.4883141198863112E-2</v>
      </c>
      <c r="O335" s="78">
        <f t="shared" si="35"/>
        <v>2.4396061090772533E-3</v>
      </c>
      <c r="P335" s="83"/>
      <c r="U335" s="103">
        <v>3.7600000000000001E-2</v>
      </c>
      <c r="V335" s="103">
        <v>0</v>
      </c>
    </row>
    <row r="336" spans="7:22">
      <c r="G336" s="82">
        <v>544</v>
      </c>
      <c r="H336" s="83">
        <f>Inputs!O335+Inputs!P335</f>
        <v>3.0000000999999998E-2</v>
      </c>
      <c r="I336" s="78">
        <f t="shared" si="30"/>
        <v>2.78220009274E-2</v>
      </c>
      <c r="K336" s="115">
        <f t="shared" si="31"/>
        <v>0.26490000000000002</v>
      </c>
      <c r="L336" s="115">
        <f t="shared" si="32"/>
        <v>0.79470000000000007</v>
      </c>
      <c r="M336" s="78">
        <f t="shared" si="33"/>
        <v>-2.7332733200000003</v>
      </c>
      <c r="N336" s="78">
        <f t="shared" si="34"/>
        <v>6.1038290503608039E-2</v>
      </c>
      <c r="O336" s="78">
        <f t="shared" si="35"/>
        <v>1.616904315440577E-2</v>
      </c>
      <c r="P336" s="83"/>
      <c r="U336" s="103">
        <v>0.26490000000000002</v>
      </c>
      <c r="V336" s="103">
        <v>0</v>
      </c>
    </row>
    <row r="337" spans="7:22">
      <c r="G337" s="82">
        <v>545</v>
      </c>
      <c r="H337" s="83">
        <f>Inputs!O336+Inputs!P336</f>
        <v>3.0000000999999998E-2</v>
      </c>
      <c r="I337" s="78">
        <f t="shared" si="30"/>
        <v>2.78220009274E-2</v>
      </c>
      <c r="K337" s="115">
        <f t="shared" si="31"/>
        <v>0.26490000000000002</v>
      </c>
      <c r="L337" s="115">
        <f t="shared" si="32"/>
        <v>0.79470000000000007</v>
      </c>
      <c r="M337" s="78">
        <f t="shared" si="33"/>
        <v>-2.7332733200000003</v>
      </c>
      <c r="N337" s="78">
        <f t="shared" si="34"/>
        <v>6.1038290503608039E-2</v>
      </c>
      <c r="O337" s="78">
        <f t="shared" si="35"/>
        <v>1.616904315440577E-2</v>
      </c>
      <c r="P337" s="83"/>
      <c r="U337" s="103">
        <v>0.26490000000000002</v>
      </c>
      <c r="V337" s="103">
        <v>0</v>
      </c>
    </row>
    <row r="338" spans="7:22">
      <c r="G338" s="82">
        <v>546</v>
      </c>
      <c r="H338" s="83">
        <f>Inputs!O337+Inputs!P337</f>
        <v>3.0000000999999998E-2</v>
      </c>
      <c r="I338" s="78">
        <f t="shared" si="30"/>
        <v>2.78220009274E-2</v>
      </c>
      <c r="K338" s="115">
        <f t="shared" si="31"/>
        <v>0.25510502000000002</v>
      </c>
      <c r="L338" s="115">
        <f t="shared" si="32"/>
        <v>0.76531506000000005</v>
      </c>
      <c r="M338" s="78">
        <f t="shared" si="33"/>
        <v>-2.7304641197360002</v>
      </c>
      <c r="N338" s="78">
        <f t="shared" si="34"/>
        <v>6.1199491800450687E-2</v>
      </c>
      <c r="O338" s="78">
        <f t="shared" si="35"/>
        <v>1.5612297579743809E-2</v>
      </c>
      <c r="P338" s="83"/>
      <c r="U338" s="103">
        <v>0.25510502000000002</v>
      </c>
      <c r="V338" s="103">
        <v>0</v>
      </c>
    </row>
    <row r="339" spans="7:22">
      <c r="G339" s="82">
        <v>547</v>
      </c>
      <c r="H339" s="83">
        <f>Inputs!O338+Inputs!P338</f>
        <v>1.0000001E-2</v>
      </c>
      <c r="I339" s="78">
        <f t="shared" si="30"/>
        <v>9.2740009273999998E-3</v>
      </c>
      <c r="K339" s="115">
        <f t="shared" si="31"/>
        <v>0.24831001</v>
      </c>
      <c r="L339" s="115">
        <f t="shared" si="32"/>
        <v>0.74493003000000002</v>
      </c>
      <c r="M339" s="78">
        <f t="shared" si="33"/>
        <v>-2.728515310868</v>
      </c>
      <c r="N339" s="78">
        <f t="shared" si="34"/>
        <v>6.1311554681121566E-2</v>
      </c>
      <c r="O339" s="78">
        <f t="shared" si="35"/>
        <v>1.5224272755984843E-2</v>
      </c>
      <c r="P339" s="83"/>
      <c r="U339" s="103">
        <v>0.24831001</v>
      </c>
      <c r="V339" s="103">
        <v>0</v>
      </c>
    </row>
    <row r="340" spans="7:22">
      <c r="G340" s="82">
        <v>548</v>
      </c>
      <c r="H340" s="83">
        <f>Inputs!O339+Inputs!P339</f>
        <v>0.1</v>
      </c>
      <c r="I340" s="78">
        <f t="shared" si="30"/>
        <v>9.2740000000000003E-2</v>
      </c>
      <c r="K340" s="115">
        <f t="shared" si="31"/>
        <v>13.105985500000001</v>
      </c>
      <c r="L340" s="115">
        <f t="shared" si="32"/>
        <v>39.317956500000001</v>
      </c>
      <c r="M340" s="78">
        <f t="shared" si="33"/>
        <v>-6.4160966414000011</v>
      </c>
      <c r="N340" s="78">
        <f t="shared" si="34"/>
        <v>1.6323569416834046E-3</v>
      </c>
      <c r="O340" s="78">
        <f t="shared" si="35"/>
        <v>2.1393646408527048E-2</v>
      </c>
      <c r="P340" s="83"/>
      <c r="U340" s="103">
        <v>11.199286000000001</v>
      </c>
      <c r="V340" s="103">
        <v>1.9066995</v>
      </c>
    </row>
    <row r="341" spans="7:22">
      <c r="G341" s="82">
        <v>549</v>
      </c>
      <c r="H341" s="83">
        <f>Inputs!O340+Inputs!P340</f>
        <v>0.1</v>
      </c>
      <c r="I341" s="78">
        <f t="shared" si="30"/>
        <v>9.2740000000000003E-2</v>
      </c>
      <c r="K341" s="115">
        <f t="shared" si="31"/>
        <v>15.924814700000001</v>
      </c>
      <c r="L341" s="115">
        <f t="shared" si="32"/>
        <v>47.774444100000004</v>
      </c>
      <c r="M341" s="78">
        <f t="shared" si="33"/>
        <v>-7.2245368559600012</v>
      </c>
      <c r="N341" s="78">
        <f t="shared" si="34"/>
        <v>7.2795954556040948E-4</v>
      </c>
      <c r="O341" s="78">
        <f t="shared" si="35"/>
        <v>1.1592620872145729E-2</v>
      </c>
      <c r="P341" s="83"/>
      <c r="U341" s="103">
        <v>13.278337000000001</v>
      </c>
      <c r="V341" s="103">
        <v>2.6464777000000002</v>
      </c>
    </row>
    <row r="342" spans="7:22">
      <c r="G342" s="82">
        <v>550</v>
      </c>
      <c r="H342" s="83">
        <f>Inputs!O341+Inputs!P341</f>
        <v>0.1</v>
      </c>
      <c r="I342" s="78">
        <f t="shared" si="30"/>
        <v>9.2740000000000003E-2</v>
      </c>
      <c r="K342" s="115">
        <f t="shared" si="31"/>
        <v>0.50824499999999995</v>
      </c>
      <c r="L342" s="115">
        <f t="shared" si="32"/>
        <v>1.5247349999999997</v>
      </c>
      <c r="M342" s="78">
        <f t="shared" si="33"/>
        <v>-2.803064666</v>
      </c>
      <c r="N342" s="78">
        <f t="shared" si="34"/>
        <v>5.7158791624476436E-2</v>
      </c>
      <c r="O342" s="78">
        <f t="shared" si="35"/>
        <v>2.9050670049182024E-2</v>
      </c>
      <c r="P342" s="83"/>
      <c r="U342" s="103">
        <v>0.50824499999999995</v>
      </c>
      <c r="V342" s="103">
        <v>0</v>
      </c>
    </row>
    <row r="343" spans="7:22">
      <c r="G343" s="82">
        <v>551</v>
      </c>
      <c r="H343" s="83">
        <f>Inputs!O342+Inputs!P342</f>
        <v>3.0000000999999998E-2</v>
      </c>
      <c r="I343" s="78">
        <f t="shared" si="30"/>
        <v>2.78220009274E-2</v>
      </c>
      <c r="K343" s="115">
        <f t="shared" si="31"/>
        <v>0.50824499999999995</v>
      </c>
      <c r="L343" s="115">
        <f t="shared" si="32"/>
        <v>1.5247349999999997</v>
      </c>
      <c r="M343" s="78">
        <f t="shared" si="33"/>
        <v>-2.803064666</v>
      </c>
      <c r="N343" s="78">
        <f t="shared" si="34"/>
        <v>5.7158791624476436E-2</v>
      </c>
      <c r="O343" s="78">
        <f t="shared" si="35"/>
        <v>2.9050670049182024E-2</v>
      </c>
      <c r="P343" s="83"/>
      <c r="U343" s="103">
        <v>0.50824499999999995</v>
      </c>
      <c r="V343" s="103">
        <v>0</v>
      </c>
    </row>
    <row r="344" spans="7:22">
      <c r="G344" s="82">
        <v>552</v>
      </c>
      <c r="H344" s="83">
        <f>Inputs!O343+Inputs!P343</f>
        <v>3.0000000999999998E-2</v>
      </c>
      <c r="I344" s="78">
        <f t="shared" si="30"/>
        <v>2.78220009274E-2</v>
      </c>
      <c r="K344" s="115">
        <f t="shared" si="31"/>
        <v>0.33883002000000001</v>
      </c>
      <c r="L344" s="115">
        <f t="shared" si="32"/>
        <v>1.01649006</v>
      </c>
      <c r="M344" s="78">
        <f t="shared" si="33"/>
        <v>-2.7544764497360004</v>
      </c>
      <c r="N344" s="78">
        <f t="shared" si="34"/>
        <v>5.983433439775665E-2</v>
      </c>
      <c r="O344" s="78">
        <f t="shared" si="35"/>
        <v>2.0273668720678574E-2</v>
      </c>
      <c r="P344" s="83"/>
      <c r="U344" s="103">
        <v>0.33883002000000001</v>
      </c>
      <c r="V344" s="103">
        <v>0</v>
      </c>
    </row>
    <row r="345" spans="7:22">
      <c r="G345" s="82">
        <v>553</v>
      </c>
      <c r="H345" s="83">
        <f>Inputs!O344+Inputs!P344</f>
        <v>0.1</v>
      </c>
      <c r="I345" s="78">
        <f t="shared" si="30"/>
        <v>9.2740000000000003E-2</v>
      </c>
      <c r="K345" s="115">
        <f t="shared" si="31"/>
        <v>0.33883002000000001</v>
      </c>
      <c r="L345" s="115">
        <f t="shared" si="32"/>
        <v>1.01649006</v>
      </c>
      <c r="M345" s="78">
        <f t="shared" si="33"/>
        <v>-2.7544764497360004</v>
      </c>
      <c r="N345" s="78">
        <f t="shared" si="34"/>
        <v>5.983433439775665E-2</v>
      </c>
      <c r="O345" s="78">
        <f t="shared" si="35"/>
        <v>2.0273668720678574E-2</v>
      </c>
      <c r="P345" s="83"/>
      <c r="U345" s="103">
        <v>0.33883002000000001</v>
      </c>
      <c r="V345" s="103">
        <v>0</v>
      </c>
    </row>
    <row r="346" spans="7:22">
      <c r="G346" s="82">
        <v>554</v>
      </c>
      <c r="H346" s="83">
        <f>Inputs!O345+Inputs!P345</f>
        <v>0.1</v>
      </c>
      <c r="I346" s="78">
        <f t="shared" si="30"/>
        <v>9.2740000000000003E-2</v>
      </c>
      <c r="K346" s="115">
        <f t="shared" si="31"/>
        <v>0.16941501</v>
      </c>
      <c r="L346" s="115">
        <f t="shared" si="32"/>
        <v>0.50824502999999999</v>
      </c>
      <c r="M346" s="78">
        <f t="shared" si="33"/>
        <v>-2.7058882248680001</v>
      </c>
      <c r="N346" s="78">
        <f t="shared" si="34"/>
        <v>6.2626798179493501E-2</v>
      </c>
      <c r="O346" s="78">
        <f t="shared" si="35"/>
        <v>1.0609919639846874E-2</v>
      </c>
      <c r="P346" s="83"/>
      <c r="U346" s="103">
        <v>0.16941501</v>
      </c>
      <c r="V346" s="103">
        <v>0</v>
      </c>
    </row>
    <row r="347" spans="7:22">
      <c r="G347" s="82">
        <v>555</v>
      </c>
      <c r="H347" s="83">
        <f>Inputs!O346+Inputs!P346</f>
        <v>3.0000000999999998E-2</v>
      </c>
      <c r="I347" s="78">
        <f t="shared" si="30"/>
        <v>2.78220009274E-2</v>
      </c>
      <c r="K347" s="115">
        <f t="shared" si="31"/>
        <v>8.4709999999999994E-2</v>
      </c>
      <c r="L347" s="115">
        <f t="shared" si="32"/>
        <v>0.25412999999999997</v>
      </c>
      <c r="M347" s="78">
        <f t="shared" si="33"/>
        <v>-2.6815948280000002</v>
      </c>
      <c r="N347" s="78">
        <f t="shared" si="34"/>
        <v>6.4068178508538645E-2</v>
      </c>
      <c r="O347" s="78">
        <f t="shared" si="35"/>
        <v>5.4272154014583084E-3</v>
      </c>
      <c r="P347" s="83"/>
      <c r="U347" s="103">
        <v>8.4709999999999994E-2</v>
      </c>
      <c r="V347" s="103">
        <v>0</v>
      </c>
    </row>
    <row r="348" spans="7:22">
      <c r="G348" s="82">
        <v>556</v>
      </c>
      <c r="H348" s="83">
        <f>Inputs!O347+Inputs!P347</f>
        <v>3.0000000999999998E-2</v>
      </c>
      <c r="I348" s="78">
        <f t="shared" si="30"/>
        <v>2.78220009274E-2</v>
      </c>
      <c r="K348" s="115">
        <f t="shared" si="31"/>
        <v>0.11478501000000001</v>
      </c>
      <c r="L348" s="115">
        <f t="shared" si="32"/>
        <v>0.34435503000000001</v>
      </c>
      <c r="M348" s="78">
        <f t="shared" si="33"/>
        <v>-2.6902203408680001</v>
      </c>
      <c r="N348" s="78">
        <f t="shared" si="34"/>
        <v>6.3552903722445431E-2</v>
      </c>
      <c r="O348" s="78">
        <f t="shared" si="35"/>
        <v>7.2949206893099363E-3</v>
      </c>
      <c r="P348" s="83"/>
      <c r="U348" s="103">
        <v>0.11478501000000001</v>
      </c>
      <c r="V348" s="103">
        <v>0</v>
      </c>
    </row>
    <row r="349" spans="7:22">
      <c r="G349" s="82">
        <v>557</v>
      </c>
      <c r="H349" s="83">
        <f>Inputs!O348+Inputs!P348</f>
        <v>0.1</v>
      </c>
      <c r="I349" s="78">
        <f t="shared" si="30"/>
        <v>9.2740000000000003E-2</v>
      </c>
      <c r="K349" s="115">
        <f t="shared" si="31"/>
        <v>0.57391999999999999</v>
      </c>
      <c r="L349" s="115">
        <f t="shared" si="32"/>
        <v>1.72176</v>
      </c>
      <c r="M349" s="78">
        <f t="shared" si="33"/>
        <v>-2.8219002560000002</v>
      </c>
      <c r="N349" s="78">
        <f t="shared" si="34"/>
        <v>5.6152136780045471E-2</v>
      </c>
      <c r="O349" s="78">
        <f t="shared" si="35"/>
        <v>3.2226834340803694E-2</v>
      </c>
      <c r="P349" s="83"/>
      <c r="U349" s="103">
        <v>0.57391999999999999</v>
      </c>
      <c r="V349" s="103">
        <v>0</v>
      </c>
    </row>
    <row r="350" spans="7:22">
      <c r="G350" s="82">
        <v>558</v>
      </c>
      <c r="H350" s="83">
        <f>Inputs!O349+Inputs!P349</f>
        <v>0.1</v>
      </c>
      <c r="I350" s="78">
        <f t="shared" si="30"/>
        <v>9.2740000000000003E-2</v>
      </c>
      <c r="K350" s="115">
        <f t="shared" si="31"/>
        <v>0.11478501000000001</v>
      </c>
      <c r="L350" s="115">
        <f t="shared" si="32"/>
        <v>0.34435503000000001</v>
      </c>
      <c r="M350" s="78">
        <f t="shared" si="33"/>
        <v>-2.6902203408680001</v>
      </c>
      <c r="N350" s="78">
        <f t="shared" si="34"/>
        <v>6.3552903722445431E-2</v>
      </c>
      <c r="O350" s="78">
        <f t="shared" si="35"/>
        <v>7.2949206893099363E-3</v>
      </c>
      <c r="P350" s="83"/>
      <c r="U350" s="103">
        <v>0.11478501000000001</v>
      </c>
      <c r="V350" s="103">
        <v>0</v>
      </c>
    </row>
    <row r="351" spans="7:22">
      <c r="G351" s="82">
        <v>559</v>
      </c>
      <c r="H351" s="83">
        <f>Inputs!O350+Inputs!P350</f>
        <v>3.0000000999999998E-2</v>
      </c>
      <c r="I351" s="78">
        <f t="shared" si="30"/>
        <v>2.78220009274E-2</v>
      </c>
      <c r="K351" s="115">
        <f t="shared" si="31"/>
        <v>0.30210503999999999</v>
      </c>
      <c r="L351" s="115">
        <f t="shared" si="32"/>
        <v>0.90631511999999992</v>
      </c>
      <c r="M351" s="78">
        <f t="shared" si="33"/>
        <v>-2.7439437254720001</v>
      </c>
      <c r="N351" s="78">
        <f t="shared" si="34"/>
        <v>6.0429598462835882E-2</v>
      </c>
      <c r="O351" s="78">
        <f t="shared" si="35"/>
        <v>1.825608626079897E-2</v>
      </c>
      <c r="P351" s="83"/>
      <c r="U351" s="103">
        <v>0.30210503999999999</v>
      </c>
      <c r="V351" s="103">
        <v>0</v>
      </c>
    </row>
    <row r="352" spans="7:22">
      <c r="G352" s="82">
        <v>560</v>
      </c>
      <c r="H352" s="83">
        <f>Inputs!O351+Inputs!P351</f>
        <v>0.05</v>
      </c>
      <c r="I352" s="78">
        <f t="shared" si="30"/>
        <v>4.6370000000000001E-2</v>
      </c>
      <c r="K352" s="115">
        <f t="shared" si="31"/>
        <v>0.30210503999999999</v>
      </c>
      <c r="L352" s="115">
        <f t="shared" si="32"/>
        <v>0.90631511999999992</v>
      </c>
      <c r="M352" s="78">
        <f t="shared" si="33"/>
        <v>-2.7439437254720001</v>
      </c>
      <c r="N352" s="78">
        <f t="shared" si="34"/>
        <v>6.0429598462835882E-2</v>
      </c>
      <c r="O352" s="78">
        <f t="shared" si="35"/>
        <v>1.825608626079897E-2</v>
      </c>
      <c r="P352" s="83"/>
      <c r="U352" s="103">
        <v>0.30210503999999999</v>
      </c>
      <c r="V352" s="103">
        <v>0</v>
      </c>
    </row>
    <row r="353" spans="7:22">
      <c r="G353" s="82">
        <v>561</v>
      </c>
      <c r="H353" s="83">
        <f>Inputs!O352+Inputs!P352</f>
        <v>3.0000000999999998E-2</v>
      </c>
      <c r="I353" s="78">
        <f t="shared" si="30"/>
        <v>2.78220009274E-2</v>
      </c>
      <c r="K353" s="115">
        <f t="shared" si="31"/>
        <v>8.4709999999999994E-2</v>
      </c>
      <c r="L353" s="115">
        <f t="shared" si="32"/>
        <v>0.25412999999999997</v>
      </c>
      <c r="M353" s="78">
        <f t="shared" si="33"/>
        <v>-2.6815948280000002</v>
      </c>
      <c r="N353" s="78">
        <f t="shared" si="34"/>
        <v>6.4068178508538645E-2</v>
      </c>
      <c r="O353" s="78">
        <f t="shared" si="35"/>
        <v>5.4272154014583084E-3</v>
      </c>
      <c r="P353" s="83"/>
      <c r="U353" s="103">
        <v>8.4709999999999994E-2</v>
      </c>
      <c r="V353" s="103">
        <v>0</v>
      </c>
    </row>
    <row r="354" spans="7:22">
      <c r="G354" s="82">
        <v>562</v>
      </c>
      <c r="H354" s="83">
        <f>Inputs!O353+Inputs!P353</f>
        <v>0.3</v>
      </c>
      <c r="I354" s="78">
        <f t="shared" si="30"/>
        <v>0.27821999999999997</v>
      </c>
      <c r="K354" s="115">
        <f t="shared" si="31"/>
        <v>8.4710010000000002E-2</v>
      </c>
      <c r="L354" s="115">
        <f t="shared" si="32"/>
        <v>0.25413003000000001</v>
      </c>
      <c r="M354" s="78">
        <f t="shared" si="33"/>
        <v>-2.6815948308680002</v>
      </c>
      <c r="N354" s="78">
        <f t="shared" si="34"/>
        <v>6.4068178336563475E-2</v>
      </c>
      <c r="O354" s="78">
        <f t="shared" si="35"/>
        <v>5.4272160275720752E-3</v>
      </c>
      <c r="P354" s="83"/>
      <c r="U354" s="103">
        <v>8.4710010000000002E-2</v>
      </c>
      <c r="V354" s="103">
        <v>0</v>
      </c>
    </row>
    <row r="355" spans="7:22">
      <c r="G355" s="82">
        <v>563</v>
      </c>
      <c r="H355" s="83">
        <f>Inputs!O354+Inputs!P354</f>
        <v>0.2</v>
      </c>
      <c r="I355" s="78">
        <f t="shared" si="30"/>
        <v>0.18548000000000001</v>
      </c>
      <c r="K355" s="115">
        <f t="shared" si="31"/>
        <v>8.4709999999999994E-2</v>
      </c>
      <c r="L355" s="115">
        <f t="shared" si="32"/>
        <v>0.25412999999999997</v>
      </c>
      <c r="M355" s="78">
        <f t="shared" si="33"/>
        <v>-2.6815948280000002</v>
      </c>
      <c r="N355" s="78">
        <f t="shared" si="34"/>
        <v>6.4068178508538645E-2</v>
      </c>
      <c r="O355" s="78">
        <f t="shared" si="35"/>
        <v>5.4272154014583084E-3</v>
      </c>
      <c r="P355" s="83"/>
      <c r="U355" s="103">
        <v>8.4709999999999994E-2</v>
      </c>
      <c r="V355" s="103">
        <v>0</v>
      </c>
    </row>
    <row r="356" spans="7:22">
      <c r="G356" s="82">
        <v>564</v>
      </c>
      <c r="H356" s="83">
        <f>Inputs!O355+Inputs!P355</f>
        <v>0.15</v>
      </c>
      <c r="I356" s="78">
        <f t="shared" si="30"/>
        <v>0.13910999999999998</v>
      </c>
      <c r="K356" s="115">
        <f t="shared" si="31"/>
        <v>0.67451499999999998</v>
      </c>
      <c r="L356" s="115">
        <f t="shared" si="32"/>
        <v>2.0235449999999999</v>
      </c>
      <c r="M356" s="78">
        <f t="shared" si="33"/>
        <v>-2.8507509020000001</v>
      </c>
      <c r="N356" s="78">
        <f t="shared" si="34"/>
        <v>5.46425151142267E-2</v>
      </c>
      <c r="O356" s="78">
        <f t="shared" si="35"/>
        <v>3.6857196082272621E-2</v>
      </c>
      <c r="P356" s="83"/>
      <c r="U356" s="103">
        <v>0.67451499999999998</v>
      </c>
      <c r="V356" s="103">
        <v>0</v>
      </c>
    </row>
    <row r="357" spans="7:22">
      <c r="G357" s="82">
        <v>565</v>
      </c>
      <c r="H357" s="83">
        <f>Inputs!O356+Inputs!P356</f>
        <v>0.15</v>
      </c>
      <c r="I357" s="78">
        <f t="shared" si="30"/>
        <v>0.13910999999999998</v>
      </c>
      <c r="K357" s="115">
        <f t="shared" si="31"/>
        <v>0.67451499999999998</v>
      </c>
      <c r="L357" s="115">
        <f t="shared" si="32"/>
        <v>2.0235449999999999</v>
      </c>
      <c r="M357" s="78">
        <f t="shared" si="33"/>
        <v>-2.8507509020000001</v>
      </c>
      <c r="N357" s="78">
        <f t="shared" si="34"/>
        <v>5.46425151142267E-2</v>
      </c>
      <c r="O357" s="78">
        <f t="shared" si="35"/>
        <v>3.6857196082272621E-2</v>
      </c>
      <c r="P357" s="83"/>
      <c r="U357" s="103">
        <v>0.67451499999999998</v>
      </c>
      <c r="V357" s="103">
        <v>0</v>
      </c>
    </row>
    <row r="358" spans="7:22">
      <c r="G358" s="82">
        <v>566</v>
      </c>
      <c r="H358" s="83">
        <f>Inputs!O357+Inputs!P357</f>
        <v>0.1</v>
      </c>
      <c r="I358" s="78">
        <f t="shared" si="30"/>
        <v>9.2740000000000003E-2</v>
      </c>
      <c r="K358" s="115">
        <f t="shared" si="31"/>
        <v>0.44968000000000002</v>
      </c>
      <c r="L358" s="115">
        <f t="shared" si="32"/>
        <v>1.34904</v>
      </c>
      <c r="M358" s="78">
        <f t="shared" si="33"/>
        <v>-2.7862682240000001</v>
      </c>
      <c r="N358" s="78">
        <f t="shared" si="34"/>
        <v>5.807074162298579E-2</v>
      </c>
      <c r="O358" s="78">
        <f t="shared" si="35"/>
        <v>2.6113251093024252E-2</v>
      </c>
      <c r="P358" s="83"/>
      <c r="U358" s="103">
        <v>0.44968000000000002</v>
      </c>
      <c r="V358" s="103">
        <v>0</v>
      </c>
    </row>
    <row r="359" spans="7:22">
      <c r="G359" s="82">
        <v>567</v>
      </c>
      <c r="H359" s="83">
        <f>Inputs!O358+Inputs!P358</f>
        <v>0.1</v>
      </c>
      <c r="I359" s="78">
        <f t="shared" si="30"/>
        <v>9.2740000000000003E-2</v>
      </c>
      <c r="K359" s="115">
        <f t="shared" si="31"/>
        <v>0.44968000000000002</v>
      </c>
      <c r="L359" s="115">
        <f t="shared" si="32"/>
        <v>1.34904</v>
      </c>
      <c r="M359" s="78">
        <f t="shared" si="33"/>
        <v>-2.7862682240000001</v>
      </c>
      <c r="N359" s="78">
        <f t="shared" si="34"/>
        <v>5.807074162298579E-2</v>
      </c>
      <c r="O359" s="78">
        <f t="shared" si="35"/>
        <v>2.6113251093024252E-2</v>
      </c>
      <c r="P359" s="83"/>
      <c r="U359" s="103">
        <v>0.44968000000000002</v>
      </c>
      <c r="V359" s="103">
        <v>0</v>
      </c>
    </row>
    <row r="360" spans="7:22">
      <c r="G360" s="82">
        <v>568</v>
      </c>
      <c r="H360" s="83">
        <f>Inputs!O359+Inputs!P359</f>
        <v>0.1</v>
      </c>
      <c r="I360" s="78">
        <f t="shared" si="30"/>
        <v>9.2740000000000003E-2</v>
      </c>
      <c r="K360" s="115">
        <f t="shared" si="31"/>
        <v>0.11242000000000001</v>
      </c>
      <c r="L360" s="115">
        <f t="shared" si="32"/>
        <v>0.33726</v>
      </c>
      <c r="M360" s="78">
        <f t="shared" si="33"/>
        <v>-2.6895420560000001</v>
      </c>
      <c r="N360" s="78">
        <f t="shared" si="34"/>
        <v>6.3593283074230469E-2</v>
      </c>
      <c r="O360" s="78">
        <f t="shared" si="35"/>
        <v>7.1491568832049894E-3</v>
      </c>
      <c r="P360" s="83"/>
      <c r="U360" s="103">
        <v>0.11242000000000001</v>
      </c>
      <c r="V360" s="103">
        <v>0</v>
      </c>
    </row>
    <row r="361" spans="7:22">
      <c r="G361" s="82">
        <v>569</v>
      </c>
      <c r="H361" s="83">
        <f>Inputs!O360+Inputs!P360</f>
        <v>0.1</v>
      </c>
      <c r="I361" s="78">
        <f t="shared" si="30"/>
        <v>9.2740000000000003E-2</v>
      </c>
      <c r="K361" s="115">
        <f t="shared" si="31"/>
        <v>0.11876500399999999</v>
      </c>
      <c r="L361" s="115">
        <f t="shared" si="32"/>
        <v>0.35629501199999997</v>
      </c>
      <c r="M361" s="78">
        <f t="shared" si="33"/>
        <v>-2.6913618031472004</v>
      </c>
      <c r="N361" s="78">
        <f t="shared" si="34"/>
        <v>6.3485004647677937E-2</v>
      </c>
      <c r="O361" s="78">
        <f t="shared" si="35"/>
        <v>7.5397968309214884E-3</v>
      </c>
      <c r="P361" s="83"/>
      <c r="U361" s="103">
        <v>0.11876500399999999</v>
      </c>
      <c r="V361" s="103">
        <v>0</v>
      </c>
    </row>
    <row r="362" spans="7:22">
      <c r="G362" s="82">
        <v>570</v>
      </c>
      <c r="H362" s="83">
        <f>Inputs!O361+Inputs!P361</f>
        <v>0.1</v>
      </c>
      <c r="I362" s="78">
        <f t="shared" si="30"/>
        <v>9.2740000000000003E-2</v>
      </c>
      <c r="K362" s="115">
        <f t="shared" si="31"/>
        <v>0.13079499999999999</v>
      </c>
      <c r="L362" s="115">
        <f t="shared" si="32"/>
        <v>0.39238499999999998</v>
      </c>
      <c r="M362" s="78">
        <f t="shared" si="33"/>
        <v>-2.6948120060000003</v>
      </c>
      <c r="N362" s="78">
        <f t="shared" si="34"/>
        <v>6.3280182692578832E-2</v>
      </c>
      <c r="O362" s="78">
        <f t="shared" si="35"/>
        <v>8.2767314952758488E-3</v>
      </c>
      <c r="P362" s="83"/>
      <c r="U362" s="103">
        <v>0.13079499999999999</v>
      </c>
      <c r="V362" s="103">
        <v>0</v>
      </c>
    </row>
    <row r="363" spans="7:22">
      <c r="G363" s="82">
        <v>571</v>
      </c>
      <c r="H363" s="83">
        <f>Inputs!O362+Inputs!P362</f>
        <v>0.3</v>
      </c>
      <c r="I363" s="78">
        <f t="shared" si="30"/>
        <v>0.27821999999999997</v>
      </c>
      <c r="K363" s="115">
        <f t="shared" si="31"/>
        <v>0.11242000000000001</v>
      </c>
      <c r="L363" s="115">
        <f t="shared" si="32"/>
        <v>0.33726</v>
      </c>
      <c r="M363" s="78">
        <f t="shared" si="33"/>
        <v>-2.6895420560000001</v>
      </c>
      <c r="N363" s="78">
        <f t="shared" si="34"/>
        <v>6.3593283074230469E-2</v>
      </c>
      <c r="O363" s="78">
        <f t="shared" si="35"/>
        <v>7.1491568832049894E-3</v>
      </c>
      <c r="P363" s="83"/>
      <c r="U363" s="103">
        <v>0.11242000000000001</v>
      </c>
      <c r="V363" s="103">
        <v>0</v>
      </c>
    </row>
    <row r="364" spans="7:22">
      <c r="G364" s="82">
        <v>572</v>
      </c>
      <c r="H364" s="83">
        <f>Inputs!O363+Inputs!P363</f>
        <v>0.3</v>
      </c>
      <c r="I364" s="78">
        <f t="shared" si="30"/>
        <v>0.27821999999999997</v>
      </c>
      <c r="K364" s="115">
        <f t="shared" si="31"/>
        <v>7.2830010000000001E-2</v>
      </c>
      <c r="L364" s="115">
        <f t="shared" si="32"/>
        <v>0.21849003</v>
      </c>
      <c r="M364" s="78">
        <f t="shared" si="33"/>
        <v>-2.6781876468680004</v>
      </c>
      <c r="N364" s="78">
        <f t="shared" si="34"/>
        <v>6.4272788542876838E-2</v>
      </c>
      <c r="O364" s="78">
        <f t="shared" si="35"/>
        <v>4.6809878323056057E-3</v>
      </c>
      <c r="P364" s="83"/>
      <c r="U364" s="103">
        <v>7.2830010000000001E-2</v>
      </c>
      <c r="V364" s="103">
        <v>0</v>
      </c>
    </row>
    <row r="365" spans="7:22">
      <c r="G365" s="82">
        <v>573</v>
      </c>
      <c r="H365" s="83">
        <f>Inputs!O364+Inputs!P364</f>
        <v>0.1</v>
      </c>
      <c r="I365" s="78">
        <f t="shared" si="30"/>
        <v>9.2740000000000003E-2</v>
      </c>
      <c r="K365" s="115">
        <f t="shared" si="31"/>
        <v>7.2830010000000001E-2</v>
      </c>
      <c r="L365" s="115">
        <f t="shared" si="32"/>
        <v>0.21849003</v>
      </c>
      <c r="M365" s="78">
        <f t="shared" si="33"/>
        <v>-2.6781876468680004</v>
      </c>
      <c r="N365" s="78">
        <f t="shared" si="34"/>
        <v>6.4272788542876838E-2</v>
      </c>
      <c r="O365" s="78">
        <f t="shared" si="35"/>
        <v>4.6809878323056057E-3</v>
      </c>
      <c r="P365" s="83"/>
      <c r="U365" s="103">
        <v>7.2830010000000001E-2</v>
      </c>
      <c r="V365" s="103">
        <v>0</v>
      </c>
    </row>
    <row r="366" spans="7:22">
      <c r="G366" s="82">
        <v>574</v>
      </c>
      <c r="H366" s="83">
        <f>Inputs!O365+Inputs!P365</f>
        <v>0.1</v>
      </c>
      <c r="I366" s="78">
        <f t="shared" si="30"/>
        <v>9.2740000000000003E-2</v>
      </c>
      <c r="K366" s="115">
        <f t="shared" si="31"/>
        <v>0.13108501</v>
      </c>
      <c r="L366" s="115">
        <f t="shared" si="32"/>
        <v>0.39325503000000001</v>
      </c>
      <c r="M366" s="78">
        <f t="shared" si="33"/>
        <v>-2.6948951808680004</v>
      </c>
      <c r="N366" s="78">
        <f t="shared" si="34"/>
        <v>6.3275252614724387E-2</v>
      </c>
      <c r="O366" s="78">
        <f t="shared" si="35"/>
        <v>8.2944371217536731E-3</v>
      </c>
      <c r="P366" s="83"/>
      <c r="U366" s="103">
        <v>0.13108501</v>
      </c>
      <c r="V366" s="103">
        <v>0</v>
      </c>
    </row>
    <row r="367" spans="7:22">
      <c r="G367" s="82">
        <v>575</v>
      </c>
      <c r="H367" s="83">
        <f>Inputs!O366+Inputs!P366</f>
        <v>0.1</v>
      </c>
      <c r="I367" s="78">
        <f t="shared" si="30"/>
        <v>9.2740000000000003E-2</v>
      </c>
      <c r="K367" s="115">
        <f t="shared" si="31"/>
        <v>0.262185</v>
      </c>
      <c r="L367" s="115">
        <f t="shared" si="32"/>
        <v>0.786555</v>
      </c>
      <c r="M367" s="78">
        <f t="shared" si="33"/>
        <v>-2.7324946580000002</v>
      </c>
      <c r="N367" s="78">
        <f t="shared" si="34"/>
        <v>6.108293291769723E-2</v>
      </c>
      <c r="O367" s="78">
        <f t="shared" si="35"/>
        <v>1.601502876702645E-2</v>
      </c>
      <c r="P367" s="83"/>
      <c r="U367" s="103">
        <v>0.262185</v>
      </c>
      <c r="V367" s="103">
        <v>0</v>
      </c>
    </row>
    <row r="368" spans="7:22">
      <c r="G368" s="82">
        <v>576</v>
      </c>
      <c r="H368" s="83">
        <f>Inputs!O367+Inputs!P367</f>
        <v>0.1</v>
      </c>
      <c r="I368" s="78">
        <f t="shared" si="30"/>
        <v>9.2740000000000003E-2</v>
      </c>
      <c r="K368" s="115">
        <f t="shared" si="31"/>
        <v>5.1830004999999998E-2</v>
      </c>
      <c r="L368" s="115">
        <f t="shared" si="32"/>
        <v>0.15549001499999998</v>
      </c>
      <c r="M368" s="78">
        <f t="shared" si="33"/>
        <v>-2.6721648454340001</v>
      </c>
      <c r="N368" s="78">
        <f t="shared" si="34"/>
        <v>6.4635962624641427E-2</v>
      </c>
      <c r="O368" s="78">
        <f t="shared" si="35"/>
        <v>3.3500822660149782E-3</v>
      </c>
      <c r="P368" s="83"/>
      <c r="U368" s="103">
        <v>5.1830004999999998E-2</v>
      </c>
      <c r="V368" s="103">
        <v>0</v>
      </c>
    </row>
    <row r="369" spans="7:22">
      <c r="G369" s="82">
        <v>577</v>
      </c>
      <c r="H369" s="83">
        <f>Inputs!O368+Inputs!P368</f>
        <v>0.2</v>
      </c>
      <c r="I369" s="78">
        <f t="shared" si="30"/>
        <v>0.18548000000000001</v>
      </c>
      <c r="K369" s="115">
        <f t="shared" si="31"/>
        <v>0.45737</v>
      </c>
      <c r="L369" s="115">
        <f t="shared" si="32"/>
        <v>1.3721099999999999</v>
      </c>
      <c r="M369" s="78">
        <f t="shared" si="33"/>
        <v>-2.7884737160000004</v>
      </c>
      <c r="N369" s="78">
        <f t="shared" si="34"/>
        <v>5.7950221967276463E-2</v>
      </c>
      <c r="O369" s="78">
        <f t="shared" si="35"/>
        <v>2.6504693021173236E-2</v>
      </c>
      <c r="P369" s="83"/>
      <c r="U369" s="103">
        <v>0.45737</v>
      </c>
      <c r="V369" s="103">
        <v>0</v>
      </c>
    </row>
    <row r="370" spans="7:22">
      <c r="G370" s="82">
        <v>578</v>
      </c>
      <c r="H370" s="83">
        <f>Inputs!O369+Inputs!P369</f>
        <v>0.2</v>
      </c>
      <c r="I370" s="78">
        <f t="shared" si="30"/>
        <v>0.18548000000000001</v>
      </c>
      <c r="K370" s="115">
        <f t="shared" si="31"/>
        <v>7.9830005999999995E-2</v>
      </c>
      <c r="L370" s="115">
        <f t="shared" si="32"/>
        <v>0.23949001799999997</v>
      </c>
      <c r="M370" s="78">
        <f t="shared" si="33"/>
        <v>-2.6801952457208</v>
      </c>
      <c r="N370" s="78">
        <f t="shared" si="34"/>
        <v>6.4152153507699886E-2</v>
      </c>
      <c r="O370" s="78">
        <f t="shared" si="35"/>
        <v>5.1212667994326028E-3</v>
      </c>
      <c r="P370" s="83"/>
      <c r="U370" s="103">
        <v>7.9830005999999995E-2</v>
      </c>
      <c r="V370" s="103">
        <v>0</v>
      </c>
    </row>
    <row r="371" spans="7:22">
      <c r="G371" s="82">
        <v>579</v>
      </c>
      <c r="H371" s="83">
        <f>Inputs!O370+Inputs!P370</f>
        <v>0.3</v>
      </c>
      <c r="I371" s="78">
        <f t="shared" si="30"/>
        <v>0.27821999999999997</v>
      </c>
      <c r="K371" s="115">
        <f t="shared" si="31"/>
        <v>1.9199999999999998E-2</v>
      </c>
      <c r="L371" s="115">
        <f t="shared" si="32"/>
        <v>5.7599999999999998E-2</v>
      </c>
      <c r="M371" s="78">
        <f t="shared" si="33"/>
        <v>-2.6628065600000004</v>
      </c>
      <c r="N371" s="78">
        <f t="shared" si="34"/>
        <v>6.5204057717188763E-2</v>
      </c>
      <c r="O371" s="78">
        <f t="shared" si="35"/>
        <v>1.2519179081700242E-3</v>
      </c>
      <c r="P371" s="83"/>
      <c r="U371" s="103">
        <v>1.9199999999999998E-2</v>
      </c>
      <c r="V371" s="103">
        <v>0</v>
      </c>
    </row>
    <row r="372" spans="7:22">
      <c r="G372" s="82">
        <v>580</v>
      </c>
      <c r="H372" s="83">
        <f>Inputs!O371+Inputs!P371</f>
        <v>0.3</v>
      </c>
      <c r="I372" s="78">
        <f t="shared" si="30"/>
        <v>0.27821999999999997</v>
      </c>
      <c r="K372" s="115">
        <f t="shared" si="31"/>
        <v>4.2000003000000001E-2</v>
      </c>
      <c r="L372" s="115">
        <f t="shared" si="32"/>
        <v>0.126000009</v>
      </c>
      <c r="M372" s="78">
        <f t="shared" si="33"/>
        <v>-2.6693456008604004</v>
      </c>
      <c r="N372" s="78">
        <f t="shared" si="34"/>
        <v>6.4806618299292518E-2</v>
      </c>
      <c r="O372" s="78">
        <f t="shared" si="35"/>
        <v>2.7218781629901405E-3</v>
      </c>
      <c r="P372" s="83"/>
      <c r="U372" s="103">
        <v>4.2000003000000001E-2</v>
      </c>
      <c r="V372" s="103">
        <v>0</v>
      </c>
    </row>
    <row r="373" spans="7:22">
      <c r="G373" s="82">
        <v>581</v>
      </c>
      <c r="H373" s="83">
        <f>Inputs!O372+Inputs!P372</f>
        <v>0.3</v>
      </c>
      <c r="I373" s="78">
        <f t="shared" si="30"/>
        <v>0.27821999999999997</v>
      </c>
      <c r="K373" s="115">
        <f t="shared" si="31"/>
        <v>1.01661</v>
      </c>
      <c r="L373" s="115">
        <f t="shared" si="32"/>
        <v>3.04983</v>
      </c>
      <c r="M373" s="78">
        <f t="shared" si="33"/>
        <v>-2.9488637480000004</v>
      </c>
      <c r="N373" s="78">
        <f t="shared" si="34"/>
        <v>4.9790241482464873E-2</v>
      </c>
      <c r="O373" s="78">
        <f t="shared" si="35"/>
        <v>5.0617257393488616E-2</v>
      </c>
      <c r="P373" s="83"/>
      <c r="U373" s="103">
        <v>1.01661</v>
      </c>
      <c r="V373" s="103">
        <v>0</v>
      </c>
    </row>
    <row r="374" spans="7:22">
      <c r="G374" s="82">
        <v>582</v>
      </c>
      <c r="H374" s="83">
        <f>Inputs!O373+Inputs!P373</f>
        <v>0.65</v>
      </c>
      <c r="I374" s="78">
        <f t="shared" si="30"/>
        <v>0.60281000000000007</v>
      </c>
      <c r="K374" s="115">
        <f t="shared" si="31"/>
        <v>1.01661</v>
      </c>
      <c r="L374" s="115">
        <f t="shared" si="32"/>
        <v>3.04983</v>
      </c>
      <c r="M374" s="78">
        <f t="shared" si="33"/>
        <v>-2.9488637480000004</v>
      </c>
      <c r="N374" s="78">
        <f t="shared" si="34"/>
        <v>4.9790241482464873E-2</v>
      </c>
      <c r="O374" s="78">
        <f t="shared" si="35"/>
        <v>5.0617257393488616E-2</v>
      </c>
      <c r="P374" s="83"/>
      <c r="U374" s="103">
        <v>1.01661</v>
      </c>
      <c r="V374" s="103">
        <v>0</v>
      </c>
    </row>
    <row r="375" spans="7:22">
      <c r="G375" s="82">
        <v>583</v>
      </c>
      <c r="H375" s="83">
        <f>Inputs!O374+Inputs!P374</f>
        <v>0.65</v>
      </c>
      <c r="I375" s="78">
        <f t="shared" si="30"/>
        <v>0.60281000000000007</v>
      </c>
      <c r="K375" s="115">
        <f t="shared" si="31"/>
        <v>0.222415</v>
      </c>
      <c r="L375" s="115">
        <f t="shared" si="32"/>
        <v>0.66724499999999998</v>
      </c>
      <c r="M375" s="78">
        <f t="shared" si="33"/>
        <v>-2.7210886220000003</v>
      </c>
      <c r="N375" s="78">
        <f t="shared" si="34"/>
        <v>6.1740373928828383E-2</v>
      </c>
      <c r="O375" s="78">
        <f t="shared" si="35"/>
        <v>1.3731985267380365E-2</v>
      </c>
      <c r="P375" s="83"/>
      <c r="U375" s="103">
        <v>0.222415</v>
      </c>
      <c r="V375" s="103">
        <v>0</v>
      </c>
    </row>
    <row r="376" spans="7:22">
      <c r="G376" s="82">
        <v>584</v>
      </c>
      <c r="H376" s="83">
        <f>Inputs!O375+Inputs!P375</f>
        <v>0.65</v>
      </c>
      <c r="I376" s="78">
        <f t="shared" si="30"/>
        <v>0.60281000000000007</v>
      </c>
      <c r="K376" s="115">
        <f t="shared" si="31"/>
        <v>0.35581501999999998</v>
      </c>
      <c r="L376" s="115">
        <f t="shared" si="32"/>
        <v>1.0674450599999998</v>
      </c>
      <c r="M376" s="78">
        <f t="shared" si="33"/>
        <v>-2.7593477477360002</v>
      </c>
      <c r="N376" s="78">
        <f t="shared" si="34"/>
        <v>5.9560890343469772E-2</v>
      </c>
      <c r="O376" s="78">
        <f t="shared" si="35"/>
        <v>2.1192659388779504E-2</v>
      </c>
      <c r="P376" s="83"/>
      <c r="U376" s="103">
        <v>0.35581501999999998</v>
      </c>
      <c r="V376" s="103">
        <v>0</v>
      </c>
    </row>
    <row r="377" spans="7:22">
      <c r="G377" s="82">
        <v>585</v>
      </c>
      <c r="H377" s="83">
        <f>Inputs!O376+Inputs!P376</f>
        <v>0.2</v>
      </c>
      <c r="I377" s="78">
        <f t="shared" si="30"/>
        <v>0.18548000000000001</v>
      </c>
      <c r="K377" s="115">
        <f t="shared" si="31"/>
        <v>9.5324999999999993E-2</v>
      </c>
      <c r="L377" s="115">
        <f t="shared" si="32"/>
        <v>0.28597499999999998</v>
      </c>
      <c r="M377" s="78">
        <f t="shared" si="33"/>
        <v>-2.6846392100000003</v>
      </c>
      <c r="N377" s="78">
        <f t="shared" si="34"/>
        <v>6.3885868961445227E-2</v>
      </c>
      <c r="O377" s="78">
        <f t="shared" si="35"/>
        <v>6.089920458749766E-3</v>
      </c>
      <c r="P377" s="83"/>
      <c r="U377" s="103">
        <v>9.5324999999999993E-2</v>
      </c>
      <c r="V377" s="103">
        <v>0</v>
      </c>
    </row>
    <row r="378" spans="7:22">
      <c r="G378" s="82">
        <v>586</v>
      </c>
      <c r="H378" s="83">
        <f>Inputs!O377+Inputs!P377</f>
        <v>0.2</v>
      </c>
      <c r="I378" s="78">
        <f t="shared" si="30"/>
        <v>0.18548000000000001</v>
      </c>
      <c r="K378" s="115">
        <f t="shared" si="31"/>
        <v>9.5324999999999993E-2</v>
      </c>
      <c r="L378" s="115">
        <f t="shared" si="32"/>
        <v>0.28597499999999998</v>
      </c>
      <c r="M378" s="78">
        <f t="shared" si="33"/>
        <v>-2.6846392100000003</v>
      </c>
      <c r="N378" s="78">
        <f t="shared" si="34"/>
        <v>6.3885868961445227E-2</v>
      </c>
      <c r="O378" s="78">
        <f t="shared" si="35"/>
        <v>6.089920458749766E-3</v>
      </c>
      <c r="P378" s="83"/>
      <c r="U378" s="103">
        <v>9.5324999999999993E-2</v>
      </c>
      <c r="V378" s="103">
        <v>0</v>
      </c>
    </row>
    <row r="379" spans="7:22">
      <c r="G379" s="82">
        <v>587</v>
      </c>
      <c r="H379" s="83">
        <f>Inputs!O378+Inputs!P378</f>
        <v>0.3</v>
      </c>
      <c r="I379" s="78">
        <f t="shared" si="30"/>
        <v>0.27821999999999997</v>
      </c>
      <c r="K379" s="115">
        <f t="shared" si="31"/>
        <v>4.7660003999999999E-2</v>
      </c>
      <c r="L379" s="115">
        <f t="shared" si="32"/>
        <v>0.14298001199999999</v>
      </c>
      <c r="M379" s="78">
        <f t="shared" si="33"/>
        <v>-2.6709688891472001</v>
      </c>
      <c r="N379" s="78">
        <f t="shared" si="34"/>
        <v>6.470830559380536E-2</v>
      </c>
      <c r="O379" s="78">
        <f t="shared" si="35"/>
        <v>3.0839981034339859E-3</v>
      </c>
      <c r="P379" s="83"/>
      <c r="U379" s="103">
        <v>4.7660003999999999E-2</v>
      </c>
      <c r="V379" s="103">
        <v>0</v>
      </c>
    </row>
    <row r="380" spans="7:22">
      <c r="G380" s="82">
        <v>588</v>
      </c>
      <c r="H380" s="83">
        <f>Inputs!O379+Inputs!P379</f>
        <v>0.3</v>
      </c>
      <c r="I380" s="78">
        <f t="shared" si="30"/>
        <v>0.27821999999999997</v>
      </c>
      <c r="K380" s="115">
        <f t="shared" si="31"/>
        <v>0.18928</v>
      </c>
      <c r="L380" s="115">
        <f t="shared" si="32"/>
        <v>0.56784000000000001</v>
      </c>
      <c r="M380" s="78">
        <f t="shared" si="33"/>
        <v>-2.7115855040000003</v>
      </c>
      <c r="N380" s="78">
        <f t="shared" si="34"/>
        <v>6.2293173458829496E-2</v>
      </c>
      <c r="O380" s="78">
        <f t="shared" si="35"/>
        <v>1.1790851872287247E-2</v>
      </c>
      <c r="P380" s="83"/>
      <c r="U380" s="103">
        <v>0.18928</v>
      </c>
      <c r="V380" s="103">
        <v>0</v>
      </c>
    </row>
    <row r="381" spans="7:22">
      <c r="G381" s="82">
        <v>589</v>
      </c>
      <c r="H381" s="83">
        <f>Inputs!O380+Inputs!P380</f>
        <v>0.3</v>
      </c>
      <c r="I381" s="78">
        <f t="shared" si="30"/>
        <v>0.27821999999999997</v>
      </c>
      <c r="K381" s="115">
        <f t="shared" si="31"/>
        <v>1.8560001999999999E-2</v>
      </c>
      <c r="L381" s="115">
        <f t="shared" si="32"/>
        <v>5.5680005999999997E-2</v>
      </c>
      <c r="M381" s="78">
        <f t="shared" si="33"/>
        <v>-2.6626230085736</v>
      </c>
      <c r="N381" s="78">
        <f t="shared" si="34"/>
        <v>6.5215246526327764E-2</v>
      </c>
      <c r="O381" s="78">
        <f t="shared" si="35"/>
        <v>1.2103951059591364E-3</v>
      </c>
      <c r="P381" s="83"/>
      <c r="U381" s="103">
        <v>1.8560001999999999E-2</v>
      </c>
      <c r="V381" s="103">
        <v>0</v>
      </c>
    </row>
    <row r="382" spans="7:22">
      <c r="G382" s="82">
        <v>590</v>
      </c>
      <c r="H382" s="83">
        <f>Inputs!O381+Inputs!P381</f>
        <v>0.2</v>
      </c>
      <c r="I382" s="78">
        <f t="shared" si="30"/>
        <v>0.18548000000000001</v>
      </c>
      <c r="K382" s="115">
        <f t="shared" si="31"/>
        <v>0.77664506</v>
      </c>
      <c r="L382" s="115">
        <f t="shared" si="32"/>
        <v>2.3299351800000001</v>
      </c>
      <c r="M382" s="78">
        <f t="shared" si="33"/>
        <v>-2.8800418032080004</v>
      </c>
      <c r="N382" s="78">
        <f t="shared" si="34"/>
        <v>5.3149032645223922E-2</v>
      </c>
      <c r="O382" s="78">
        <f t="shared" si="35"/>
        <v>4.1277933647691889E-2</v>
      </c>
      <c r="P382" s="83"/>
      <c r="U382" s="103">
        <v>0.77664506</v>
      </c>
      <c r="V382" s="103">
        <v>0</v>
      </c>
    </row>
    <row r="383" spans="7:22">
      <c r="G383" s="82">
        <v>591</v>
      </c>
      <c r="H383" s="83">
        <f>Inputs!O382+Inputs!P382</f>
        <v>0.15</v>
      </c>
      <c r="I383" s="78">
        <f t="shared" si="30"/>
        <v>0.13910999999999998</v>
      </c>
      <c r="K383" s="115">
        <f t="shared" si="31"/>
        <v>0.37680503999999998</v>
      </c>
      <c r="L383" s="115">
        <f t="shared" si="32"/>
        <v>1.1304151199999999</v>
      </c>
      <c r="M383" s="78">
        <f t="shared" si="33"/>
        <v>-2.7653676854720004</v>
      </c>
      <c r="N383" s="78">
        <f t="shared" si="34"/>
        <v>5.9224585917733864E-2</v>
      </c>
      <c r="O383" s="78">
        <f t="shared" si="35"/>
        <v>2.2316122465715144E-2</v>
      </c>
      <c r="P383" s="83"/>
      <c r="U383" s="103">
        <v>0.37680503999999998</v>
      </c>
      <c r="V383" s="103">
        <v>0</v>
      </c>
    </row>
    <row r="384" spans="7:22">
      <c r="G384" s="82">
        <v>592</v>
      </c>
      <c r="H384" s="83">
        <f>Inputs!O383+Inputs!P383</f>
        <v>0.15</v>
      </c>
      <c r="I384" s="78">
        <f t="shared" si="30"/>
        <v>0.13910999999999998</v>
      </c>
      <c r="K384" s="115">
        <f t="shared" si="31"/>
        <v>0.37680503999999998</v>
      </c>
      <c r="L384" s="115">
        <f t="shared" si="32"/>
        <v>1.1304151199999999</v>
      </c>
      <c r="M384" s="78">
        <f t="shared" si="33"/>
        <v>-2.7653676854720004</v>
      </c>
      <c r="N384" s="78">
        <f t="shared" si="34"/>
        <v>5.9224585917733864E-2</v>
      </c>
      <c r="O384" s="78">
        <f t="shared" si="35"/>
        <v>2.2316122465715144E-2</v>
      </c>
      <c r="P384" s="83"/>
      <c r="U384" s="103">
        <v>0.37680503999999998</v>
      </c>
      <c r="V384" s="103">
        <v>0</v>
      </c>
    </row>
    <row r="385" spans="7:22">
      <c r="G385" s="82">
        <v>593</v>
      </c>
      <c r="H385" s="83">
        <f>Inputs!O384+Inputs!P384</f>
        <v>0.1</v>
      </c>
      <c r="I385" s="78">
        <f t="shared" si="30"/>
        <v>9.2740000000000003E-2</v>
      </c>
      <c r="K385" s="115">
        <f t="shared" si="31"/>
        <v>0.25120002000000002</v>
      </c>
      <c r="L385" s="115">
        <f t="shared" si="32"/>
        <v>0.75360006000000013</v>
      </c>
      <c r="M385" s="78">
        <f t="shared" si="33"/>
        <v>-2.7293441657360002</v>
      </c>
      <c r="N385" s="78">
        <f t="shared" si="34"/>
        <v>6.126386939600946E-2</v>
      </c>
      <c r="O385" s="78">
        <f t="shared" si="35"/>
        <v>1.5389485217554965E-2</v>
      </c>
      <c r="P385" s="83"/>
      <c r="U385" s="103">
        <v>0.25120002000000002</v>
      </c>
      <c r="V385" s="103">
        <v>0</v>
      </c>
    </row>
    <row r="386" spans="7:22">
      <c r="G386" s="82">
        <v>594</v>
      </c>
      <c r="H386" s="83">
        <f>Inputs!O385+Inputs!P385</f>
        <v>0.05</v>
      </c>
      <c r="I386" s="78">
        <f t="shared" si="30"/>
        <v>4.6370000000000001E-2</v>
      </c>
      <c r="K386" s="115">
        <f t="shared" si="31"/>
        <v>0.44556000000000001</v>
      </c>
      <c r="L386" s="115">
        <f t="shared" si="32"/>
        <v>1.3366800000000001</v>
      </c>
      <c r="M386" s="78">
        <f t="shared" si="33"/>
        <v>-2.7850866080000003</v>
      </c>
      <c r="N386" s="78">
        <f t="shared" si="34"/>
        <v>5.8135408042585587E-2</v>
      </c>
      <c r="O386" s="78">
        <f t="shared" si="35"/>
        <v>2.5902812407454436E-2</v>
      </c>
      <c r="P386" s="83"/>
      <c r="U386" s="103">
        <v>0.44556000000000001</v>
      </c>
      <c r="V386" s="103">
        <v>0</v>
      </c>
    </row>
    <row r="387" spans="7:22">
      <c r="G387" s="82">
        <v>595</v>
      </c>
      <c r="H387" s="83">
        <f>Inputs!O386+Inputs!P386</f>
        <v>2.0000001E-2</v>
      </c>
      <c r="I387" s="78">
        <f t="shared" si="30"/>
        <v>1.8548000927399999E-2</v>
      </c>
      <c r="K387" s="115">
        <f t="shared" si="31"/>
        <v>1.1139051</v>
      </c>
      <c r="L387" s="115">
        <f t="shared" si="32"/>
        <v>3.3417152999999997</v>
      </c>
      <c r="M387" s="78">
        <f t="shared" si="33"/>
        <v>-2.9767679826800002</v>
      </c>
      <c r="N387" s="78">
        <f t="shared" si="34"/>
        <v>4.8486522301855337E-2</v>
      </c>
      <c r="O387" s="78">
        <f t="shared" si="35"/>
        <v>5.4009384473300399E-2</v>
      </c>
      <c r="P387" s="83"/>
      <c r="U387" s="103">
        <v>1.1139051</v>
      </c>
      <c r="V387" s="103">
        <v>0</v>
      </c>
    </row>
    <row r="388" spans="7:22">
      <c r="G388" s="82">
        <v>596</v>
      </c>
      <c r="H388" s="83">
        <f>Inputs!O387+Inputs!P387</f>
        <v>2.0000001E-2</v>
      </c>
      <c r="I388" s="78">
        <f t="shared" ref="I388:I451" si="36">H388*0.9274</f>
        <v>1.8548000927399999E-2</v>
      </c>
      <c r="K388" s="115">
        <f t="shared" ref="K388:K451" si="37">U388+V388</f>
        <v>0.43389</v>
      </c>
      <c r="L388" s="115">
        <f t="shared" ref="L388:L451" si="38">K388*3</f>
        <v>1.3016700000000001</v>
      </c>
      <c r="M388" s="78">
        <f t="shared" ref="M388:M451" si="39">$E$4+($E$5*L388)+($E$6*$E$3)</f>
        <v>-2.7817396520000002</v>
      </c>
      <c r="N388" s="78">
        <f t="shared" ref="N388:N451" si="40">EXP(M388)/(1+EXP(M388))</f>
        <v>5.8318944162725032E-2</v>
      </c>
      <c r="O388" s="78">
        <f t="shared" ref="O388:O451" si="41">K388*N388</f>
        <v>2.5304006682764765E-2</v>
      </c>
      <c r="P388" s="83"/>
      <c r="U388" s="103">
        <v>0.43389</v>
      </c>
      <c r="V388" s="103">
        <v>0</v>
      </c>
    </row>
    <row r="389" spans="7:22">
      <c r="G389" s="82">
        <v>597</v>
      </c>
      <c r="H389" s="83">
        <f>Inputs!O388+Inputs!P388</f>
        <v>2.0000001E-2</v>
      </c>
      <c r="I389" s="78">
        <f t="shared" si="36"/>
        <v>1.8548000927399999E-2</v>
      </c>
      <c r="K389" s="115">
        <f t="shared" si="37"/>
        <v>0.43389</v>
      </c>
      <c r="L389" s="115">
        <f t="shared" si="38"/>
        <v>1.3016700000000001</v>
      </c>
      <c r="M389" s="78">
        <f t="shared" si="39"/>
        <v>-2.7817396520000002</v>
      </c>
      <c r="N389" s="78">
        <f t="shared" si="40"/>
        <v>5.8318944162725032E-2</v>
      </c>
      <c r="O389" s="78">
        <f t="shared" si="41"/>
        <v>2.5304006682764765E-2</v>
      </c>
      <c r="P389" s="83"/>
      <c r="U389" s="103">
        <v>0.43389</v>
      </c>
      <c r="V389" s="103">
        <v>0</v>
      </c>
    </row>
    <row r="390" spans="7:22">
      <c r="G390" s="82">
        <v>598</v>
      </c>
      <c r="H390" s="83">
        <f>Inputs!O389+Inputs!P389</f>
        <v>2.0000001E-2</v>
      </c>
      <c r="I390" s="78">
        <f t="shared" si="36"/>
        <v>1.8548000927399999E-2</v>
      </c>
      <c r="K390" s="115">
        <f t="shared" si="37"/>
        <v>0.43389</v>
      </c>
      <c r="L390" s="115">
        <f t="shared" si="38"/>
        <v>1.3016700000000001</v>
      </c>
      <c r="M390" s="78">
        <f t="shared" si="39"/>
        <v>-2.7817396520000002</v>
      </c>
      <c r="N390" s="78">
        <f t="shared" si="40"/>
        <v>5.8318944162725032E-2</v>
      </c>
      <c r="O390" s="78">
        <f t="shared" si="41"/>
        <v>2.5304006682764765E-2</v>
      </c>
      <c r="P390" s="83"/>
      <c r="U390" s="103">
        <v>0.43389</v>
      </c>
      <c r="V390" s="103">
        <v>0</v>
      </c>
    </row>
    <row r="391" spans="7:22">
      <c r="G391" s="82">
        <v>599</v>
      </c>
      <c r="H391" s="83">
        <f>Inputs!O390+Inputs!P390</f>
        <v>2.0000001E-2</v>
      </c>
      <c r="I391" s="78">
        <f t="shared" si="36"/>
        <v>1.8548000927399999E-2</v>
      </c>
      <c r="K391" s="115">
        <f t="shared" si="37"/>
        <v>0</v>
      </c>
      <c r="L391" s="115">
        <f t="shared" si="38"/>
        <v>0</v>
      </c>
      <c r="M391" s="78">
        <f t="shared" si="39"/>
        <v>-2.6573000000000002</v>
      </c>
      <c r="N391" s="78">
        <f t="shared" si="40"/>
        <v>6.5540500924934283E-2</v>
      </c>
      <c r="O391" s="78">
        <f t="shared" si="41"/>
        <v>0</v>
      </c>
      <c r="P391" s="83"/>
      <c r="U391" s="103">
        <v>0</v>
      </c>
      <c r="V391" s="103">
        <v>0</v>
      </c>
    </row>
    <row r="392" spans="7:22">
      <c r="G392" s="82">
        <v>600</v>
      </c>
      <c r="H392" s="83">
        <f>Inputs!O391+Inputs!P391</f>
        <v>2.0000001E-2</v>
      </c>
      <c r="I392" s="78">
        <f t="shared" si="36"/>
        <v>1.8548000927399999E-2</v>
      </c>
      <c r="K392" s="115">
        <f t="shared" si="37"/>
        <v>1.7543951</v>
      </c>
      <c r="L392" s="115">
        <f t="shared" si="38"/>
        <v>5.2631853</v>
      </c>
      <c r="M392" s="78">
        <f t="shared" si="39"/>
        <v>-3.1604605146800004</v>
      </c>
      <c r="N392" s="78">
        <f t="shared" si="40"/>
        <v>4.0681077664808163E-2</v>
      </c>
      <c r="O392" s="78">
        <f t="shared" si="41"/>
        <v>7.1370683317858882E-2</v>
      </c>
      <c r="P392" s="83"/>
      <c r="U392" s="103">
        <v>1.7543951</v>
      </c>
      <c r="V392" s="103">
        <v>0</v>
      </c>
    </row>
    <row r="393" spans="7:22">
      <c r="G393" s="82">
        <v>601</v>
      </c>
      <c r="H393" s="83">
        <f>Inputs!O392+Inputs!P392</f>
        <v>2.0000001E-2</v>
      </c>
      <c r="I393" s="78">
        <f t="shared" si="36"/>
        <v>1.8548000927399999E-2</v>
      </c>
      <c r="K393" s="115">
        <f t="shared" si="37"/>
        <v>5.4984250000000001</v>
      </c>
      <c r="L393" s="115">
        <f t="shared" si="38"/>
        <v>16.495274999999999</v>
      </c>
      <c r="M393" s="78">
        <f t="shared" si="39"/>
        <v>-4.23424829</v>
      </c>
      <c r="N393" s="78">
        <f t="shared" si="40"/>
        <v>1.4283717853249374E-2</v>
      </c>
      <c r="O393" s="78">
        <f t="shared" si="41"/>
        <v>7.8537951337252693E-2</v>
      </c>
      <c r="P393" s="83"/>
      <c r="U393" s="103">
        <v>5.4984250000000001</v>
      </c>
      <c r="V393" s="103">
        <v>0</v>
      </c>
    </row>
    <row r="394" spans="7:22">
      <c r="G394" s="82">
        <v>602</v>
      </c>
      <c r="H394" s="83">
        <f>Inputs!O393+Inputs!P393</f>
        <v>2.0000001E-2</v>
      </c>
      <c r="I394" s="78">
        <f t="shared" si="36"/>
        <v>1.8548000927399999E-2</v>
      </c>
      <c r="K394" s="115">
        <f t="shared" si="37"/>
        <v>2.4E-2</v>
      </c>
      <c r="L394" s="115">
        <f t="shared" si="38"/>
        <v>7.2000000000000008E-2</v>
      </c>
      <c r="M394" s="78">
        <f t="shared" si="39"/>
        <v>-2.6641832000000001</v>
      </c>
      <c r="N394" s="78">
        <f t="shared" si="40"/>
        <v>6.512019829124864E-2</v>
      </c>
      <c r="O394" s="78">
        <f t="shared" si="41"/>
        <v>1.5628847589899675E-3</v>
      </c>
      <c r="P394" s="83"/>
      <c r="U394" s="103">
        <v>2.4E-2</v>
      </c>
      <c r="V394" s="103">
        <v>0</v>
      </c>
    </row>
    <row r="395" spans="7:22">
      <c r="G395" s="82">
        <v>603</v>
      </c>
      <c r="H395" s="83">
        <f>Inputs!O394+Inputs!P394</f>
        <v>0.4</v>
      </c>
      <c r="I395" s="78">
        <f t="shared" si="36"/>
        <v>0.37096000000000001</v>
      </c>
      <c r="K395" s="115">
        <f t="shared" si="37"/>
        <v>0.9545401</v>
      </c>
      <c r="L395" s="115">
        <f t="shared" si="38"/>
        <v>2.8636203</v>
      </c>
      <c r="M395" s="78">
        <f t="shared" si="39"/>
        <v>-2.9310621006800002</v>
      </c>
      <c r="N395" s="78">
        <f t="shared" si="40"/>
        <v>5.0639240163044455E-2</v>
      </c>
      <c r="O395" s="78">
        <f t="shared" si="41"/>
        <v>4.8337185369156467E-2</v>
      </c>
      <c r="P395" s="83"/>
      <c r="U395" s="103">
        <v>0.9545401</v>
      </c>
      <c r="V395" s="103">
        <v>0</v>
      </c>
    </row>
    <row r="396" spans="7:22">
      <c r="G396" s="82">
        <v>604</v>
      </c>
      <c r="H396" s="83">
        <f>Inputs!O395+Inputs!P395</f>
        <v>0.4</v>
      </c>
      <c r="I396" s="78">
        <f t="shared" si="36"/>
        <v>0.37096000000000001</v>
      </c>
      <c r="K396" s="115">
        <f t="shared" si="37"/>
        <v>0.89955499999999999</v>
      </c>
      <c r="L396" s="115">
        <f t="shared" si="38"/>
        <v>2.6986650000000001</v>
      </c>
      <c r="M396" s="78">
        <f t="shared" si="39"/>
        <v>-2.9152923740000003</v>
      </c>
      <c r="N396" s="78">
        <f t="shared" si="40"/>
        <v>5.1402763041230669E-2</v>
      </c>
      <c r="O396" s="78">
        <f t="shared" si="41"/>
        <v>4.6239612507554255E-2</v>
      </c>
      <c r="P396" s="83"/>
      <c r="U396" s="103">
        <v>0.89955499999999999</v>
      </c>
      <c r="V396" s="103">
        <v>0</v>
      </c>
    </row>
    <row r="397" spans="7:22">
      <c r="G397" s="82">
        <v>605</v>
      </c>
      <c r="H397" s="83">
        <f>Inputs!O396+Inputs!P396</f>
        <v>0.4</v>
      </c>
      <c r="I397" s="78">
        <f t="shared" si="36"/>
        <v>0.37096000000000001</v>
      </c>
      <c r="K397" s="115">
        <f t="shared" si="37"/>
        <v>0.77171500000000004</v>
      </c>
      <c r="L397" s="115">
        <f t="shared" si="38"/>
        <v>2.3151450000000002</v>
      </c>
      <c r="M397" s="78">
        <f t="shared" si="39"/>
        <v>-2.8786278620000001</v>
      </c>
      <c r="N397" s="78">
        <f t="shared" si="40"/>
        <v>5.3220233097786916E-2</v>
      </c>
      <c r="O397" s="78">
        <f t="shared" si="41"/>
        <v>4.1070852185058633E-2</v>
      </c>
      <c r="P397" s="83"/>
      <c r="U397" s="103">
        <v>0.77171500000000004</v>
      </c>
      <c r="V397" s="103">
        <v>0</v>
      </c>
    </row>
    <row r="398" spans="7:22">
      <c r="G398" s="82">
        <v>606</v>
      </c>
      <c r="H398" s="83">
        <f>Inputs!O397+Inputs!P397</f>
        <v>0.7</v>
      </c>
      <c r="I398" s="78">
        <f t="shared" si="36"/>
        <v>0.64917999999999998</v>
      </c>
      <c r="K398" s="115">
        <f t="shared" si="37"/>
        <v>0.77069500000000002</v>
      </c>
      <c r="L398" s="115">
        <f t="shared" si="38"/>
        <v>2.3120850000000002</v>
      </c>
      <c r="M398" s="78">
        <f t="shared" si="39"/>
        <v>-2.8783353260000002</v>
      </c>
      <c r="N398" s="78">
        <f t="shared" si="40"/>
        <v>5.323497528160203E-2</v>
      </c>
      <c r="O398" s="78">
        <f t="shared" si="41"/>
        <v>4.1027929274654276E-2</v>
      </c>
      <c r="P398" s="83"/>
      <c r="U398" s="103">
        <v>0.77069500000000002</v>
      </c>
      <c r="V398" s="103">
        <v>0</v>
      </c>
    </row>
    <row r="399" spans="7:22">
      <c r="G399" s="82">
        <v>607</v>
      </c>
      <c r="H399" s="83">
        <f>Inputs!O398+Inputs!P398</f>
        <v>0.6</v>
      </c>
      <c r="I399" s="78">
        <f t="shared" si="36"/>
        <v>0.55643999999999993</v>
      </c>
      <c r="K399" s="115">
        <f t="shared" si="37"/>
        <v>0.77069500000000002</v>
      </c>
      <c r="L399" s="115">
        <f t="shared" si="38"/>
        <v>2.3120850000000002</v>
      </c>
      <c r="M399" s="78">
        <f t="shared" si="39"/>
        <v>-2.8783353260000002</v>
      </c>
      <c r="N399" s="78">
        <f t="shared" si="40"/>
        <v>5.323497528160203E-2</v>
      </c>
      <c r="O399" s="78">
        <f t="shared" si="41"/>
        <v>4.1027929274654276E-2</v>
      </c>
      <c r="P399" s="83"/>
      <c r="U399" s="103">
        <v>0.77069500000000002</v>
      </c>
      <c r="V399" s="103">
        <v>0</v>
      </c>
    </row>
    <row r="400" spans="7:22">
      <c r="G400" s="82">
        <v>608</v>
      </c>
      <c r="H400" s="83">
        <f>Inputs!O399+Inputs!P399</f>
        <v>0.6</v>
      </c>
      <c r="I400" s="78">
        <f t="shared" si="36"/>
        <v>0.55643999999999993</v>
      </c>
      <c r="K400" s="115">
        <f t="shared" si="37"/>
        <v>0.25092502999999999</v>
      </c>
      <c r="L400" s="115">
        <f t="shared" si="38"/>
        <v>0.75277508999999998</v>
      </c>
      <c r="M400" s="78">
        <f t="shared" si="39"/>
        <v>-2.729265298604</v>
      </c>
      <c r="N400" s="78">
        <f t="shared" si="40"/>
        <v>6.1268405249645184E-2</v>
      </c>
      <c r="O400" s="78">
        <f t="shared" si="41"/>
        <v>1.5373776425319376E-2</v>
      </c>
      <c r="P400" s="83"/>
      <c r="U400" s="103">
        <v>0.25092502999999999</v>
      </c>
      <c r="V400" s="103">
        <v>0</v>
      </c>
    </row>
    <row r="401" spans="7:22">
      <c r="G401" s="82">
        <v>609</v>
      </c>
      <c r="H401" s="83">
        <f>Inputs!O400+Inputs!P400</f>
        <v>0.8</v>
      </c>
      <c r="I401" s="78">
        <f t="shared" si="36"/>
        <v>0.74192000000000002</v>
      </c>
      <c r="K401" s="115">
        <f t="shared" si="37"/>
        <v>0.25092502999999999</v>
      </c>
      <c r="L401" s="115">
        <f t="shared" si="38"/>
        <v>0.75277508999999998</v>
      </c>
      <c r="M401" s="78">
        <f t="shared" si="39"/>
        <v>-2.729265298604</v>
      </c>
      <c r="N401" s="78">
        <f t="shared" si="40"/>
        <v>6.1268405249645184E-2</v>
      </c>
      <c r="O401" s="78">
        <f t="shared" si="41"/>
        <v>1.5373776425319376E-2</v>
      </c>
      <c r="P401" s="83"/>
      <c r="U401" s="103">
        <v>0.25092502999999999</v>
      </c>
      <c r="V401" s="103">
        <v>0</v>
      </c>
    </row>
    <row r="402" spans="7:22">
      <c r="G402" s="82">
        <v>610</v>
      </c>
      <c r="H402" s="83">
        <f>Inputs!O401+Inputs!P401</f>
        <v>0.1</v>
      </c>
      <c r="I402" s="78">
        <f t="shared" si="36"/>
        <v>9.2740000000000003E-2</v>
      </c>
      <c r="K402" s="115">
        <f t="shared" si="37"/>
        <v>0.12546001000000001</v>
      </c>
      <c r="L402" s="115">
        <f t="shared" si="38"/>
        <v>0.37638003000000003</v>
      </c>
      <c r="M402" s="78">
        <f t="shared" si="39"/>
        <v>-2.6932819308680003</v>
      </c>
      <c r="N402" s="78">
        <f t="shared" si="40"/>
        <v>6.3370939749321634E-2</v>
      </c>
      <c r="O402" s="78">
        <f t="shared" si="41"/>
        <v>7.9505187346592902E-3</v>
      </c>
      <c r="P402" s="83"/>
      <c r="U402" s="103">
        <v>0.12546001000000001</v>
      </c>
      <c r="V402" s="103">
        <v>0</v>
      </c>
    </row>
    <row r="403" spans="7:22">
      <c r="G403" s="82">
        <v>611</v>
      </c>
      <c r="H403" s="83">
        <f>Inputs!O402+Inputs!P402</f>
        <v>0.2</v>
      </c>
      <c r="I403" s="78">
        <f t="shared" si="36"/>
        <v>0.18548000000000001</v>
      </c>
      <c r="K403" s="115">
        <f t="shared" si="37"/>
        <v>4.4810005E-2</v>
      </c>
      <c r="L403" s="115">
        <f t="shared" si="38"/>
        <v>0.13443001500000001</v>
      </c>
      <c r="M403" s="78">
        <f t="shared" si="39"/>
        <v>-2.670151509434</v>
      </c>
      <c r="N403" s="78">
        <f t="shared" si="40"/>
        <v>6.4757791950920879E-2</v>
      </c>
      <c r="O403" s="78">
        <f t="shared" si="41"/>
        <v>2.9017969811097242E-3</v>
      </c>
      <c r="P403" s="83"/>
      <c r="U403" s="103">
        <v>4.4810005E-2</v>
      </c>
      <c r="V403" s="103">
        <v>0</v>
      </c>
    </row>
    <row r="404" spans="7:22">
      <c r="G404" s="82">
        <v>612</v>
      </c>
      <c r="H404" s="83">
        <f>Inputs!O403+Inputs!P403</f>
        <v>0.3</v>
      </c>
      <c r="I404" s="78">
        <f t="shared" si="36"/>
        <v>0.27821999999999997</v>
      </c>
      <c r="K404" s="115">
        <f t="shared" si="37"/>
        <v>1.0950001000000001E-3</v>
      </c>
      <c r="L404" s="115">
        <f t="shared" si="38"/>
        <v>3.2850003000000003E-3</v>
      </c>
      <c r="M404" s="78">
        <f t="shared" si="39"/>
        <v>-2.6576140460286801</v>
      </c>
      <c r="N404" s="78">
        <f t="shared" si="40"/>
        <v>6.552126981765577E-2</v>
      </c>
      <c r="O404" s="78">
        <f t="shared" si="41"/>
        <v>7.1745797002460053E-5</v>
      </c>
      <c r="P404" s="83"/>
      <c r="U404" s="103">
        <v>1.0950001000000001E-3</v>
      </c>
      <c r="V404" s="103">
        <v>0</v>
      </c>
    </row>
    <row r="405" spans="7:22">
      <c r="G405" s="82">
        <v>613</v>
      </c>
      <c r="H405" s="83">
        <f>Inputs!O404+Inputs!P404</f>
        <v>0.1</v>
      </c>
      <c r="I405" s="78">
        <f t="shared" si="36"/>
        <v>9.2740000000000003E-2</v>
      </c>
      <c r="K405" s="115">
        <f t="shared" si="37"/>
        <v>1.0950001000000001E-3</v>
      </c>
      <c r="L405" s="115">
        <f t="shared" si="38"/>
        <v>3.2850003000000003E-3</v>
      </c>
      <c r="M405" s="78">
        <f t="shared" si="39"/>
        <v>-2.6576140460286801</v>
      </c>
      <c r="N405" s="78">
        <f t="shared" si="40"/>
        <v>6.552126981765577E-2</v>
      </c>
      <c r="O405" s="78">
        <f t="shared" si="41"/>
        <v>7.1745797002460053E-5</v>
      </c>
      <c r="P405" s="83"/>
      <c r="U405" s="103">
        <v>1.0950001000000001E-3</v>
      </c>
      <c r="V405" s="103">
        <v>0</v>
      </c>
    </row>
    <row r="406" spans="7:22">
      <c r="G406" s="82">
        <v>614</v>
      </c>
      <c r="H406" s="83">
        <f>Inputs!O405+Inputs!P405</f>
        <v>0.25</v>
      </c>
      <c r="I406" s="78">
        <f t="shared" si="36"/>
        <v>0.23185</v>
      </c>
      <c r="K406" s="115">
        <f t="shared" si="37"/>
        <v>1.0950001000000001E-3</v>
      </c>
      <c r="L406" s="115">
        <f t="shared" si="38"/>
        <v>3.2850003000000003E-3</v>
      </c>
      <c r="M406" s="78">
        <f t="shared" si="39"/>
        <v>-2.6576140460286801</v>
      </c>
      <c r="N406" s="78">
        <f t="shared" si="40"/>
        <v>6.552126981765577E-2</v>
      </c>
      <c r="O406" s="78">
        <f t="shared" si="41"/>
        <v>7.1745797002460053E-5</v>
      </c>
      <c r="P406" s="83"/>
      <c r="U406" s="103">
        <v>1.0950001000000001E-3</v>
      </c>
      <c r="V406" s="103">
        <v>0</v>
      </c>
    </row>
    <row r="407" spans="7:22">
      <c r="G407" s="82">
        <v>615</v>
      </c>
      <c r="H407" s="83">
        <f>Inputs!O406+Inputs!P406</f>
        <v>0.25</v>
      </c>
      <c r="I407" s="78">
        <f t="shared" si="36"/>
        <v>0.23185</v>
      </c>
      <c r="K407" s="115">
        <f t="shared" si="37"/>
        <v>1.0950001000000001E-3</v>
      </c>
      <c r="L407" s="115">
        <f t="shared" si="38"/>
        <v>3.2850003000000003E-3</v>
      </c>
      <c r="M407" s="78">
        <f t="shared" si="39"/>
        <v>-2.6576140460286801</v>
      </c>
      <c r="N407" s="78">
        <f t="shared" si="40"/>
        <v>6.552126981765577E-2</v>
      </c>
      <c r="O407" s="78">
        <f t="shared" si="41"/>
        <v>7.1745797002460053E-5</v>
      </c>
      <c r="P407" s="83"/>
      <c r="U407" s="103">
        <v>1.0950001000000001E-3</v>
      </c>
      <c r="V407" s="103">
        <v>0</v>
      </c>
    </row>
    <row r="408" spans="7:22">
      <c r="G408" s="82">
        <v>616</v>
      </c>
      <c r="H408" s="83">
        <f>Inputs!O407+Inputs!P407</f>
        <v>0.25</v>
      </c>
      <c r="I408" s="78">
        <f t="shared" si="36"/>
        <v>0.23185</v>
      </c>
      <c r="K408" s="115">
        <f t="shared" si="37"/>
        <v>1.0950001000000001E-3</v>
      </c>
      <c r="L408" s="115">
        <f t="shared" si="38"/>
        <v>3.2850003000000003E-3</v>
      </c>
      <c r="M408" s="78">
        <f t="shared" si="39"/>
        <v>-2.6576140460286801</v>
      </c>
      <c r="N408" s="78">
        <f t="shared" si="40"/>
        <v>6.552126981765577E-2</v>
      </c>
      <c r="O408" s="78">
        <f t="shared" si="41"/>
        <v>7.1745797002460053E-5</v>
      </c>
      <c r="P408" s="83"/>
      <c r="U408" s="103">
        <v>1.0950001000000001E-3</v>
      </c>
      <c r="V408" s="103">
        <v>0</v>
      </c>
    </row>
    <row r="409" spans="7:22">
      <c r="G409" s="82">
        <v>617</v>
      </c>
      <c r="H409" s="83">
        <f>Inputs!O408+Inputs!P408</f>
        <v>0.25</v>
      </c>
      <c r="I409" s="78">
        <f t="shared" si="36"/>
        <v>0.23185</v>
      </c>
      <c r="K409" s="115">
        <f t="shared" si="37"/>
        <v>1.0950001000000001E-3</v>
      </c>
      <c r="L409" s="115">
        <f t="shared" si="38"/>
        <v>3.2850003000000003E-3</v>
      </c>
      <c r="M409" s="78">
        <f t="shared" si="39"/>
        <v>-2.6576140460286801</v>
      </c>
      <c r="N409" s="78">
        <f t="shared" si="40"/>
        <v>6.552126981765577E-2</v>
      </c>
      <c r="O409" s="78">
        <f t="shared" si="41"/>
        <v>7.1745797002460053E-5</v>
      </c>
      <c r="P409" s="83"/>
      <c r="U409" s="103">
        <v>1.0950001000000001E-3</v>
      </c>
      <c r="V409" s="103">
        <v>0</v>
      </c>
    </row>
    <row r="410" spans="7:22">
      <c r="G410" s="82">
        <v>618</v>
      </c>
      <c r="H410" s="83">
        <f>Inputs!O409+Inputs!P409</f>
        <v>0.2</v>
      </c>
      <c r="I410" s="78">
        <f t="shared" si="36"/>
        <v>0.18548000000000001</v>
      </c>
      <c r="K410" s="115">
        <f t="shared" si="37"/>
        <v>1.0950001000000001E-3</v>
      </c>
      <c r="L410" s="115">
        <f t="shared" si="38"/>
        <v>3.2850003000000003E-3</v>
      </c>
      <c r="M410" s="78">
        <f t="shared" si="39"/>
        <v>-2.6576140460286801</v>
      </c>
      <c r="N410" s="78">
        <f t="shared" si="40"/>
        <v>6.552126981765577E-2</v>
      </c>
      <c r="O410" s="78">
        <f t="shared" si="41"/>
        <v>7.1745797002460053E-5</v>
      </c>
      <c r="P410" s="83"/>
      <c r="U410" s="103">
        <v>1.0950001000000001E-3</v>
      </c>
      <c r="V410" s="103">
        <v>0</v>
      </c>
    </row>
    <row r="411" spans="7:22">
      <c r="G411" s="82">
        <v>619</v>
      </c>
      <c r="H411" s="83">
        <f>Inputs!O410+Inputs!P410</f>
        <v>7.0000000000000007E-2</v>
      </c>
      <c r="I411" s="78">
        <f t="shared" si="36"/>
        <v>6.4918000000000003E-2</v>
      </c>
      <c r="K411" s="115">
        <f t="shared" si="37"/>
        <v>1.0950001000000001E-3</v>
      </c>
      <c r="L411" s="115">
        <f t="shared" si="38"/>
        <v>3.2850003000000003E-3</v>
      </c>
      <c r="M411" s="78">
        <f t="shared" si="39"/>
        <v>-2.6576140460286801</v>
      </c>
      <c r="N411" s="78">
        <f t="shared" si="40"/>
        <v>6.552126981765577E-2</v>
      </c>
      <c r="O411" s="78">
        <f t="shared" si="41"/>
        <v>7.1745797002460053E-5</v>
      </c>
      <c r="P411" s="83"/>
      <c r="U411" s="103">
        <v>1.0950001000000001E-3</v>
      </c>
      <c r="V411" s="103">
        <v>0</v>
      </c>
    </row>
    <row r="412" spans="7:22">
      <c r="G412" s="82">
        <v>620</v>
      </c>
      <c r="H412" s="83">
        <f>Inputs!O411+Inputs!P411</f>
        <v>0.25</v>
      </c>
      <c r="I412" s="78">
        <f t="shared" si="36"/>
        <v>0.23185</v>
      </c>
      <c r="K412" s="115">
        <f t="shared" si="37"/>
        <v>1.1975E-2</v>
      </c>
      <c r="L412" s="115">
        <f t="shared" si="38"/>
        <v>3.5924999999999999E-2</v>
      </c>
      <c r="M412" s="78">
        <f t="shared" si="39"/>
        <v>-2.6607344300000002</v>
      </c>
      <c r="N412" s="78">
        <f t="shared" si="40"/>
        <v>6.53304730464664E-2</v>
      </c>
      <c r="O412" s="78">
        <f t="shared" si="41"/>
        <v>7.8233241473143512E-4</v>
      </c>
      <c r="P412" s="83"/>
      <c r="U412" s="103">
        <v>6.4999999999999997E-3</v>
      </c>
      <c r="V412" s="103">
        <v>5.4749999999999998E-3</v>
      </c>
    </row>
    <row r="413" spans="7:22">
      <c r="G413" s="82">
        <v>621</v>
      </c>
      <c r="H413" s="83">
        <f>Inputs!O412+Inputs!P412</f>
        <v>0.25</v>
      </c>
      <c r="I413" s="78">
        <f t="shared" si="36"/>
        <v>0.23185</v>
      </c>
      <c r="K413" s="115">
        <f t="shared" si="37"/>
        <v>1.1975E-2</v>
      </c>
      <c r="L413" s="115">
        <f t="shared" si="38"/>
        <v>3.5924999999999999E-2</v>
      </c>
      <c r="M413" s="78">
        <f t="shared" si="39"/>
        <v>-2.6607344300000002</v>
      </c>
      <c r="N413" s="78">
        <f t="shared" si="40"/>
        <v>6.53304730464664E-2</v>
      </c>
      <c r="O413" s="78">
        <f t="shared" si="41"/>
        <v>7.8233241473143512E-4</v>
      </c>
      <c r="P413" s="83"/>
      <c r="U413" s="103">
        <v>6.4999999999999997E-3</v>
      </c>
      <c r="V413" s="103">
        <v>5.4749999999999998E-3</v>
      </c>
    </row>
    <row r="414" spans="7:22">
      <c r="G414" s="82">
        <v>622</v>
      </c>
      <c r="H414" s="83">
        <f>Inputs!O413+Inputs!P413</f>
        <v>0.05</v>
      </c>
      <c r="I414" s="78">
        <f t="shared" si="36"/>
        <v>4.6370000000000001E-2</v>
      </c>
      <c r="K414" s="115">
        <f t="shared" si="37"/>
        <v>1.1975E-2</v>
      </c>
      <c r="L414" s="115">
        <f t="shared" si="38"/>
        <v>3.5924999999999999E-2</v>
      </c>
      <c r="M414" s="78">
        <f t="shared" si="39"/>
        <v>-2.6607344300000002</v>
      </c>
      <c r="N414" s="78">
        <f t="shared" si="40"/>
        <v>6.53304730464664E-2</v>
      </c>
      <c r="O414" s="78">
        <f t="shared" si="41"/>
        <v>7.8233241473143512E-4</v>
      </c>
      <c r="P414" s="83"/>
      <c r="U414" s="103">
        <v>6.4999999999999997E-3</v>
      </c>
      <c r="V414" s="103">
        <v>5.4749999999999998E-3</v>
      </c>
    </row>
    <row r="415" spans="7:22">
      <c r="G415" s="82">
        <v>623</v>
      </c>
      <c r="H415" s="83">
        <f>Inputs!O414+Inputs!P414</f>
        <v>0.2</v>
      </c>
      <c r="I415" s="78">
        <f t="shared" si="36"/>
        <v>0.18548000000000001</v>
      </c>
      <c r="K415" s="115">
        <f t="shared" si="37"/>
        <v>0</v>
      </c>
      <c r="L415" s="115">
        <f t="shared" si="38"/>
        <v>0</v>
      </c>
      <c r="M415" s="78">
        <f t="shared" si="39"/>
        <v>-2.6573000000000002</v>
      </c>
      <c r="N415" s="78">
        <f t="shared" si="40"/>
        <v>6.5540500924934283E-2</v>
      </c>
      <c r="O415" s="78">
        <f t="shared" si="41"/>
        <v>0</v>
      </c>
      <c r="P415" s="83"/>
    </row>
    <row r="416" spans="7:22">
      <c r="G416" s="82">
        <v>624</v>
      </c>
      <c r="H416" s="83">
        <f>Inputs!O415+Inputs!P415</f>
        <v>0.35000002000000002</v>
      </c>
      <c r="I416" s="78">
        <f t="shared" si="36"/>
        <v>0.32459001854800001</v>
      </c>
      <c r="K416" s="115">
        <f t="shared" si="37"/>
        <v>9.4110004999999997E-2</v>
      </c>
      <c r="L416" s="115">
        <f t="shared" si="38"/>
        <v>0.28233001499999999</v>
      </c>
      <c r="M416" s="78">
        <f t="shared" si="39"/>
        <v>-2.684290749434</v>
      </c>
      <c r="N416" s="78">
        <f t="shared" si="40"/>
        <v>6.3906711626286097E-2</v>
      </c>
      <c r="O416" s="78">
        <f t="shared" si="41"/>
        <v>6.0142609506833424E-3</v>
      </c>
      <c r="P416" s="83"/>
      <c r="U416" s="103">
        <v>9.4110004999999997E-2</v>
      </c>
      <c r="V416" s="103">
        <v>0</v>
      </c>
    </row>
    <row r="417" spans="7:22">
      <c r="G417" s="82">
        <v>625</v>
      </c>
      <c r="H417" s="83">
        <f>Inputs!O416+Inputs!P416</f>
        <v>0.1</v>
      </c>
      <c r="I417" s="78">
        <f t="shared" si="36"/>
        <v>9.2740000000000003E-2</v>
      </c>
      <c r="K417" s="115">
        <f t="shared" si="37"/>
        <v>0.90573999999999999</v>
      </c>
      <c r="L417" s="115">
        <f t="shared" si="38"/>
        <v>2.7172200000000002</v>
      </c>
      <c r="M417" s="78">
        <f t="shared" si="39"/>
        <v>-2.9170662320000003</v>
      </c>
      <c r="N417" s="78">
        <f t="shared" si="40"/>
        <v>5.1316337600047321E-2</v>
      </c>
      <c r="O417" s="78">
        <f t="shared" si="41"/>
        <v>4.6479259617866857E-2</v>
      </c>
      <c r="P417" s="83"/>
      <c r="U417" s="103">
        <v>0.90573999999999999</v>
      </c>
      <c r="V417" s="103">
        <v>0</v>
      </c>
    </row>
    <row r="418" spans="7:22">
      <c r="G418" s="82">
        <v>626</v>
      </c>
      <c r="H418" s="83">
        <f>Inputs!O417+Inputs!P417</f>
        <v>0.35000002000000002</v>
      </c>
      <c r="I418" s="78">
        <f t="shared" si="36"/>
        <v>0.32459001854800001</v>
      </c>
      <c r="K418" s="115">
        <f t="shared" si="37"/>
        <v>3.2606603999999999</v>
      </c>
      <c r="L418" s="115">
        <f t="shared" si="38"/>
        <v>9.7819812000000006</v>
      </c>
      <c r="M418" s="78">
        <f t="shared" si="39"/>
        <v>-3.5924574027200005</v>
      </c>
      <c r="N418" s="78">
        <f t="shared" si="40"/>
        <v>2.6792967186020544E-2</v>
      </c>
      <c r="O418" s="78">
        <f t="shared" si="41"/>
        <v>8.7362767101956618E-2</v>
      </c>
      <c r="P418" s="83"/>
      <c r="U418" s="103">
        <v>3.2606603999999999</v>
      </c>
      <c r="V418" s="103">
        <v>0</v>
      </c>
    </row>
    <row r="419" spans="7:22">
      <c r="G419" s="82">
        <v>627</v>
      </c>
      <c r="H419" s="83">
        <f>Inputs!O418+Inputs!P418</f>
        <v>0.35000002000000002</v>
      </c>
      <c r="I419" s="78">
        <f t="shared" si="36"/>
        <v>0.32459001854800001</v>
      </c>
      <c r="K419" s="115">
        <f t="shared" si="37"/>
        <v>1.3304201</v>
      </c>
      <c r="L419" s="115">
        <f t="shared" si="38"/>
        <v>3.9912603</v>
      </c>
      <c r="M419" s="78">
        <f t="shared" si="39"/>
        <v>-3.0388644846800004</v>
      </c>
      <c r="N419" s="78">
        <f t="shared" si="40"/>
        <v>4.5700667471956585E-2</v>
      </c>
      <c r="O419" s="78">
        <f t="shared" si="41"/>
        <v>6.0801086588107227E-2</v>
      </c>
      <c r="P419" s="83"/>
      <c r="U419" s="103">
        <v>1.3304201</v>
      </c>
      <c r="V419" s="103">
        <v>0</v>
      </c>
    </row>
    <row r="420" spans="7:22">
      <c r="G420" s="82">
        <v>628</v>
      </c>
      <c r="H420" s="83">
        <f>Inputs!O419+Inputs!P419</f>
        <v>0.05</v>
      </c>
      <c r="I420" s="78">
        <f t="shared" si="36"/>
        <v>4.6370000000000001E-2</v>
      </c>
      <c r="K420" s="115">
        <f t="shared" si="37"/>
        <v>0.18964001999999999</v>
      </c>
      <c r="L420" s="115">
        <f t="shared" si="38"/>
        <v>0.56892005999999995</v>
      </c>
      <c r="M420" s="78">
        <f t="shared" si="39"/>
        <v>-2.7116887577360003</v>
      </c>
      <c r="N420" s="78">
        <f t="shared" si="40"/>
        <v>6.2287142398392427E-2</v>
      </c>
      <c r="O420" s="78">
        <f t="shared" si="41"/>
        <v>1.1812134930173987E-2</v>
      </c>
      <c r="P420" s="83"/>
      <c r="U420" s="103">
        <v>0.18964001999999999</v>
      </c>
      <c r="V420" s="103">
        <v>0</v>
      </c>
    </row>
    <row r="421" spans="7:22">
      <c r="G421" s="82">
        <v>629</v>
      </c>
      <c r="H421" s="83">
        <f>Inputs!O420+Inputs!P420</f>
        <v>0.25</v>
      </c>
      <c r="I421" s="78">
        <f t="shared" si="36"/>
        <v>0.23185</v>
      </c>
      <c r="K421" s="115">
        <f t="shared" si="37"/>
        <v>1.0032251000000001</v>
      </c>
      <c r="L421" s="115">
        <f t="shared" si="38"/>
        <v>3.0096753000000005</v>
      </c>
      <c r="M421" s="78">
        <f t="shared" si="39"/>
        <v>-2.9450249586800004</v>
      </c>
      <c r="N421" s="78">
        <f t="shared" si="40"/>
        <v>4.9972173311543362E-2</v>
      </c>
      <c r="O421" s="78">
        <f t="shared" si="41"/>
        <v>5.0133338567690422E-2</v>
      </c>
      <c r="P421" s="83"/>
      <c r="U421" s="103">
        <v>1.0032251000000001</v>
      </c>
      <c r="V421" s="103">
        <v>0</v>
      </c>
    </row>
    <row r="422" spans="7:22">
      <c r="G422" s="82">
        <v>630</v>
      </c>
      <c r="H422" s="83">
        <f>Inputs!O421+Inputs!P421</f>
        <v>0.3</v>
      </c>
      <c r="I422" s="78">
        <f t="shared" si="36"/>
        <v>0.27821999999999997</v>
      </c>
      <c r="K422" s="115">
        <f t="shared" si="37"/>
        <v>2.802</v>
      </c>
      <c r="L422" s="115">
        <f t="shared" si="38"/>
        <v>8.4060000000000006</v>
      </c>
      <c r="M422" s="78">
        <f t="shared" si="39"/>
        <v>-3.4609136000000005</v>
      </c>
      <c r="N422" s="78">
        <f t="shared" si="40"/>
        <v>3.0445053908554544E-2</v>
      </c>
      <c r="O422" s="78">
        <f t="shared" si="41"/>
        <v>8.5307041051769839E-2</v>
      </c>
      <c r="P422" s="83"/>
      <c r="U422" s="103">
        <v>2.802</v>
      </c>
      <c r="V422" s="103">
        <v>0</v>
      </c>
    </row>
    <row r="423" spans="7:22">
      <c r="G423" s="82">
        <v>631</v>
      </c>
      <c r="H423" s="83">
        <f>Inputs!O422+Inputs!P422</f>
        <v>0.25</v>
      </c>
      <c r="I423" s="78">
        <f t="shared" si="36"/>
        <v>0.23185</v>
      </c>
      <c r="K423" s="115">
        <f t="shared" si="37"/>
        <v>0.46700000000000003</v>
      </c>
      <c r="L423" s="115">
        <f t="shared" si="38"/>
        <v>1.401</v>
      </c>
      <c r="M423" s="78">
        <f t="shared" si="39"/>
        <v>-2.7912356000000003</v>
      </c>
      <c r="N423" s="78">
        <f t="shared" si="40"/>
        <v>5.7799629166237702E-2</v>
      </c>
      <c r="O423" s="78">
        <f t="shared" si="41"/>
        <v>2.6992426820633009E-2</v>
      </c>
      <c r="P423" s="83"/>
      <c r="U423" s="103">
        <v>0.46700000000000003</v>
      </c>
      <c r="V423" s="103">
        <v>0</v>
      </c>
    </row>
    <row r="424" spans="7:22">
      <c r="G424" s="82">
        <v>632</v>
      </c>
      <c r="H424" s="83">
        <f>Inputs!O423+Inputs!P423</f>
        <v>0.05</v>
      </c>
      <c r="I424" s="78">
        <f t="shared" si="36"/>
        <v>4.6370000000000001E-2</v>
      </c>
      <c r="K424" s="115">
        <f t="shared" si="37"/>
        <v>0.46700000000000003</v>
      </c>
      <c r="L424" s="115">
        <f t="shared" si="38"/>
        <v>1.401</v>
      </c>
      <c r="M424" s="78">
        <f t="shared" si="39"/>
        <v>-2.7912356000000003</v>
      </c>
      <c r="N424" s="78">
        <f t="shared" si="40"/>
        <v>5.7799629166237702E-2</v>
      </c>
      <c r="O424" s="78">
        <f t="shared" si="41"/>
        <v>2.6992426820633009E-2</v>
      </c>
      <c r="P424" s="83"/>
      <c r="U424" s="103">
        <v>0.46700000000000003</v>
      </c>
      <c r="V424" s="103">
        <v>0</v>
      </c>
    </row>
    <row r="425" spans="7:22">
      <c r="G425" s="82">
        <v>633</v>
      </c>
      <c r="H425" s="83">
        <f>Inputs!O424+Inputs!P424</f>
        <v>0.05</v>
      </c>
      <c r="I425" s="78">
        <f t="shared" si="36"/>
        <v>4.6370000000000001E-2</v>
      </c>
      <c r="K425" s="115">
        <f t="shared" si="37"/>
        <v>2.802</v>
      </c>
      <c r="L425" s="115">
        <f t="shared" si="38"/>
        <v>8.4060000000000006</v>
      </c>
      <c r="M425" s="78">
        <f t="shared" si="39"/>
        <v>-3.4609136000000005</v>
      </c>
      <c r="N425" s="78">
        <f t="shared" si="40"/>
        <v>3.0445053908554544E-2</v>
      </c>
      <c r="O425" s="78">
        <f t="shared" si="41"/>
        <v>8.5307041051769839E-2</v>
      </c>
      <c r="P425" s="83"/>
      <c r="U425" s="103">
        <v>2.802</v>
      </c>
      <c r="V425" s="103">
        <v>0</v>
      </c>
    </row>
    <row r="426" spans="7:22">
      <c r="G426" s="82">
        <v>634</v>
      </c>
      <c r="H426" s="83">
        <f>Inputs!O425+Inputs!P425</f>
        <v>0.1</v>
      </c>
      <c r="I426" s="78">
        <f t="shared" si="36"/>
        <v>9.2740000000000003E-2</v>
      </c>
      <c r="K426" s="115">
        <f t="shared" si="37"/>
        <v>0.35750001999999997</v>
      </c>
      <c r="L426" s="115">
        <f t="shared" si="38"/>
        <v>1.0725000599999999</v>
      </c>
      <c r="M426" s="78">
        <f t="shared" si="39"/>
        <v>-2.7598310057360003</v>
      </c>
      <c r="N426" s="78">
        <f t="shared" si="40"/>
        <v>5.9533827185118342E-2</v>
      </c>
      <c r="O426" s="78">
        <f t="shared" si="41"/>
        <v>2.128334440935635E-2</v>
      </c>
      <c r="P426" s="83"/>
      <c r="U426" s="103">
        <v>0.35750001999999997</v>
      </c>
      <c r="V426" s="103">
        <v>0</v>
      </c>
    </row>
    <row r="427" spans="7:22">
      <c r="G427" s="82">
        <v>635</v>
      </c>
      <c r="H427" s="83">
        <f>Inputs!O426+Inputs!P426</f>
        <v>0.05</v>
      </c>
      <c r="I427" s="78">
        <f t="shared" si="36"/>
        <v>4.6370000000000001E-2</v>
      </c>
      <c r="K427" s="115">
        <f t="shared" si="37"/>
        <v>1.401</v>
      </c>
      <c r="L427" s="115">
        <f t="shared" si="38"/>
        <v>4.2030000000000003</v>
      </c>
      <c r="M427" s="78">
        <f t="shared" si="39"/>
        <v>-3.0591068000000003</v>
      </c>
      <c r="N427" s="78">
        <f t="shared" si="40"/>
        <v>4.4825931262904108E-2</v>
      </c>
      <c r="O427" s="78">
        <f t="shared" si="41"/>
        <v>6.2801129699328662E-2</v>
      </c>
      <c r="P427" s="83"/>
      <c r="U427" s="103">
        <v>1.401</v>
      </c>
      <c r="V427" s="103">
        <v>0</v>
      </c>
    </row>
    <row r="428" spans="7:22">
      <c r="G428" s="82">
        <v>636</v>
      </c>
      <c r="H428" s="83">
        <f>Inputs!O427+Inputs!P427</f>
        <v>1.0000001E-2</v>
      </c>
      <c r="I428" s="78">
        <f t="shared" si="36"/>
        <v>9.2740009273999998E-3</v>
      </c>
      <c r="K428" s="115">
        <f t="shared" si="37"/>
        <v>1.401</v>
      </c>
      <c r="L428" s="115">
        <f t="shared" si="38"/>
        <v>4.2030000000000003</v>
      </c>
      <c r="M428" s="78">
        <f t="shared" si="39"/>
        <v>-3.0591068000000003</v>
      </c>
      <c r="N428" s="78">
        <f t="shared" si="40"/>
        <v>4.4825931262904108E-2</v>
      </c>
      <c r="O428" s="78">
        <f t="shared" si="41"/>
        <v>6.2801129699328662E-2</v>
      </c>
      <c r="P428" s="83"/>
      <c r="U428" s="103">
        <v>1.401</v>
      </c>
      <c r="V428" s="103">
        <v>0</v>
      </c>
    </row>
    <row r="429" spans="7:22">
      <c r="G429" s="82">
        <v>637</v>
      </c>
      <c r="H429" s="83">
        <f>Inputs!O428+Inputs!P428</f>
        <v>0.21000000100000002</v>
      </c>
      <c r="I429" s="78">
        <f t="shared" si="36"/>
        <v>0.19475400092740003</v>
      </c>
      <c r="K429" s="115">
        <f t="shared" si="37"/>
        <v>1.5125221</v>
      </c>
      <c r="L429" s="115">
        <f t="shared" si="38"/>
        <v>4.5375662999999999</v>
      </c>
      <c r="M429" s="78">
        <f t="shared" si="39"/>
        <v>-3.09109133828</v>
      </c>
      <c r="N429" s="78">
        <f t="shared" si="40"/>
        <v>4.3476227893617929E-2</v>
      </c>
      <c r="O429" s="78">
        <f t="shared" si="41"/>
        <v>6.5758755513733572E-2</v>
      </c>
      <c r="P429" s="83"/>
      <c r="U429" s="103">
        <v>1.0455220999999999</v>
      </c>
      <c r="V429" s="103">
        <v>0.46700000000000003</v>
      </c>
    </row>
    <row r="430" spans="7:22">
      <c r="G430" s="82">
        <v>638</v>
      </c>
      <c r="H430" s="83">
        <f>Inputs!O429+Inputs!P429</f>
        <v>0.2</v>
      </c>
      <c r="I430" s="78">
        <f t="shared" si="36"/>
        <v>0.18548000000000001</v>
      </c>
      <c r="K430" s="115">
        <f t="shared" si="37"/>
        <v>1.401</v>
      </c>
      <c r="L430" s="115">
        <f t="shared" si="38"/>
        <v>4.2030000000000003</v>
      </c>
      <c r="M430" s="78">
        <f t="shared" si="39"/>
        <v>-3.0591068000000003</v>
      </c>
      <c r="N430" s="78">
        <f t="shared" si="40"/>
        <v>4.4825931262904108E-2</v>
      </c>
      <c r="O430" s="78">
        <f t="shared" si="41"/>
        <v>6.2801129699328662E-2</v>
      </c>
      <c r="P430" s="83"/>
      <c r="U430" s="103">
        <v>1.401</v>
      </c>
      <c r="V430" s="103">
        <v>0</v>
      </c>
    </row>
    <row r="431" spans="7:22">
      <c r="G431" s="82">
        <v>639</v>
      </c>
      <c r="H431" s="83">
        <f>Inputs!O430+Inputs!P430</f>
        <v>0.1</v>
      </c>
      <c r="I431" s="78">
        <f t="shared" si="36"/>
        <v>9.2740000000000003E-2</v>
      </c>
      <c r="K431" s="115">
        <f t="shared" si="37"/>
        <v>0</v>
      </c>
      <c r="L431" s="115">
        <f t="shared" si="38"/>
        <v>0</v>
      </c>
      <c r="M431" s="78">
        <f t="shared" si="39"/>
        <v>-2.6573000000000002</v>
      </c>
      <c r="N431" s="78">
        <f t="shared" si="40"/>
        <v>6.5540500924934283E-2</v>
      </c>
      <c r="O431" s="78">
        <f t="shared" si="41"/>
        <v>0</v>
      </c>
      <c r="P431" s="83"/>
    </row>
    <row r="432" spans="7:22">
      <c r="G432" s="82">
        <v>640</v>
      </c>
      <c r="H432" s="83">
        <f>Inputs!O431+Inputs!P431</f>
        <v>0.05</v>
      </c>
      <c r="I432" s="78">
        <f t="shared" si="36"/>
        <v>4.6370000000000001E-2</v>
      </c>
      <c r="K432" s="115">
        <f t="shared" si="37"/>
        <v>1.401</v>
      </c>
      <c r="L432" s="115">
        <f t="shared" si="38"/>
        <v>4.2030000000000003</v>
      </c>
      <c r="M432" s="78">
        <f t="shared" si="39"/>
        <v>-3.0591068000000003</v>
      </c>
      <c r="N432" s="78">
        <f t="shared" si="40"/>
        <v>4.4825931262904108E-2</v>
      </c>
      <c r="O432" s="78">
        <f t="shared" si="41"/>
        <v>6.2801129699328662E-2</v>
      </c>
      <c r="P432" s="83"/>
      <c r="U432" s="103">
        <v>1.401</v>
      </c>
      <c r="V432" s="103">
        <v>0</v>
      </c>
    </row>
    <row r="433" spans="7:22">
      <c r="G433" s="82">
        <v>641</v>
      </c>
      <c r="H433" s="83">
        <f>Inputs!O432+Inputs!P432</f>
        <v>0.1</v>
      </c>
      <c r="I433" s="78">
        <f t="shared" si="36"/>
        <v>9.2740000000000003E-2</v>
      </c>
      <c r="K433" s="115">
        <f t="shared" si="37"/>
        <v>0</v>
      </c>
      <c r="L433" s="115">
        <f t="shared" si="38"/>
        <v>0</v>
      </c>
      <c r="M433" s="78">
        <f t="shared" si="39"/>
        <v>-2.6573000000000002</v>
      </c>
      <c r="N433" s="78">
        <f t="shared" si="40"/>
        <v>6.5540500924934283E-2</v>
      </c>
      <c r="O433" s="78">
        <f t="shared" si="41"/>
        <v>0</v>
      </c>
      <c r="P433" s="83"/>
    </row>
    <row r="434" spans="7:22">
      <c r="G434" s="82">
        <v>642</v>
      </c>
      <c r="H434" s="83">
        <f>Inputs!O433+Inputs!P433</f>
        <v>0.1</v>
      </c>
      <c r="I434" s="78">
        <f t="shared" si="36"/>
        <v>9.2740000000000003E-2</v>
      </c>
      <c r="K434" s="115">
        <f t="shared" si="37"/>
        <v>1.0946060900000001</v>
      </c>
      <c r="L434" s="115">
        <f t="shared" si="38"/>
        <v>3.2838182700000003</v>
      </c>
      <c r="M434" s="78">
        <f t="shared" si="39"/>
        <v>-2.9712330266120004</v>
      </c>
      <c r="N434" s="78">
        <f t="shared" si="40"/>
        <v>4.8742519819019892E-2</v>
      </c>
      <c r="O434" s="78">
        <f t="shared" si="41"/>
        <v>5.3353859035844872E-2</v>
      </c>
      <c r="P434" s="83"/>
      <c r="U434" s="103">
        <v>0.16060609000000001</v>
      </c>
      <c r="V434" s="103">
        <v>0.93400000000000005</v>
      </c>
    </row>
    <row r="435" spans="7:22">
      <c r="G435" s="82">
        <v>643</v>
      </c>
      <c r="H435" s="83">
        <f>Inputs!O434+Inputs!P434</f>
        <v>0.1</v>
      </c>
      <c r="I435" s="78">
        <f t="shared" si="36"/>
        <v>9.2740000000000003E-2</v>
      </c>
      <c r="K435" s="115">
        <f t="shared" si="37"/>
        <v>1.401</v>
      </c>
      <c r="L435" s="115">
        <f t="shared" si="38"/>
        <v>4.2030000000000003</v>
      </c>
      <c r="M435" s="78">
        <f t="shared" si="39"/>
        <v>-3.0591068000000003</v>
      </c>
      <c r="N435" s="78">
        <f t="shared" si="40"/>
        <v>4.4825931262904108E-2</v>
      </c>
      <c r="O435" s="78">
        <f t="shared" si="41"/>
        <v>6.2801129699328662E-2</v>
      </c>
      <c r="P435" s="83"/>
      <c r="U435" s="103">
        <v>1.401</v>
      </c>
      <c r="V435" s="103">
        <v>0</v>
      </c>
    </row>
    <row r="436" spans="7:22">
      <c r="G436" s="82">
        <v>644</v>
      </c>
      <c r="H436" s="83">
        <f>Inputs!O435+Inputs!P435</f>
        <v>0.1</v>
      </c>
      <c r="I436" s="78">
        <f t="shared" si="36"/>
        <v>9.2740000000000003E-2</v>
      </c>
      <c r="K436" s="115">
        <f t="shared" si="37"/>
        <v>0.84599999999999997</v>
      </c>
      <c r="L436" s="115">
        <f t="shared" si="38"/>
        <v>2.5379999999999998</v>
      </c>
      <c r="M436" s="78">
        <f t="shared" si="39"/>
        <v>-2.8999328000000002</v>
      </c>
      <c r="N436" s="78">
        <f t="shared" si="40"/>
        <v>5.2156885114226614E-2</v>
      </c>
      <c r="O436" s="78">
        <f t="shared" si="41"/>
        <v>4.4124724806635714E-2</v>
      </c>
      <c r="P436" s="83"/>
      <c r="U436" s="103">
        <v>0.84599999999999997</v>
      </c>
      <c r="V436" s="103">
        <v>0</v>
      </c>
    </row>
    <row r="437" spans="7:22">
      <c r="G437" s="82">
        <v>645</v>
      </c>
      <c r="H437" s="83">
        <f>Inputs!O436+Inputs!P436</f>
        <v>0.05</v>
      </c>
      <c r="I437" s="78">
        <f t="shared" si="36"/>
        <v>4.6370000000000001E-2</v>
      </c>
      <c r="K437" s="115">
        <f t="shared" si="37"/>
        <v>0.46700000000000003</v>
      </c>
      <c r="L437" s="115">
        <f t="shared" si="38"/>
        <v>1.401</v>
      </c>
      <c r="M437" s="78">
        <f t="shared" si="39"/>
        <v>-2.7912356000000003</v>
      </c>
      <c r="N437" s="78">
        <f t="shared" si="40"/>
        <v>5.7799629166237702E-2</v>
      </c>
      <c r="O437" s="78">
        <f t="shared" si="41"/>
        <v>2.6992426820633009E-2</v>
      </c>
      <c r="P437" s="83"/>
      <c r="U437" s="103">
        <v>0.46700000000000003</v>
      </c>
      <c r="V437" s="103">
        <v>0</v>
      </c>
    </row>
    <row r="438" spans="7:22">
      <c r="G438" s="82">
        <v>646</v>
      </c>
      <c r="H438" s="83">
        <f>Inputs!O437+Inputs!P437</f>
        <v>0.1</v>
      </c>
      <c r="I438" s="78">
        <f t="shared" si="36"/>
        <v>9.2740000000000003E-2</v>
      </c>
      <c r="K438" s="115">
        <f t="shared" si="37"/>
        <v>0.107200004</v>
      </c>
      <c r="L438" s="115">
        <f t="shared" si="38"/>
        <v>0.32160001199999999</v>
      </c>
      <c r="M438" s="78">
        <f t="shared" si="39"/>
        <v>-2.6880449611472002</v>
      </c>
      <c r="N438" s="78">
        <f t="shared" si="40"/>
        <v>6.3682492108606756E-2</v>
      </c>
      <c r="O438" s="78">
        <f t="shared" si="41"/>
        <v>6.8267634087726126E-3</v>
      </c>
      <c r="P438" s="83"/>
      <c r="U438" s="103">
        <v>0.107200004</v>
      </c>
      <c r="V438" s="103">
        <v>0</v>
      </c>
    </row>
    <row r="439" spans="7:22">
      <c r="G439" s="82">
        <v>647</v>
      </c>
      <c r="H439" s="83">
        <f>Inputs!O438+Inputs!P438</f>
        <v>0.110000001</v>
      </c>
      <c r="I439" s="78">
        <f t="shared" si="36"/>
        <v>0.1020140009274</v>
      </c>
      <c r="K439" s="115">
        <f t="shared" si="37"/>
        <v>9.9245E-2</v>
      </c>
      <c r="L439" s="115">
        <f t="shared" si="38"/>
        <v>0.29773499999999997</v>
      </c>
      <c r="M439" s="78">
        <f t="shared" si="39"/>
        <v>-2.685763466</v>
      </c>
      <c r="N439" s="78">
        <f t="shared" si="40"/>
        <v>6.3818666389933151E-2</v>
      </c>
      <c r="O439" s="78">
        <f t="shared" si="41"/>
        <v>6.3336835458689157E-3</v>
      </c>
      <c r="P439" s="83"/>
      <c r="U439" s="103">
        <v>9.9245E-2</v>
      </c>
      <c r="V439" s="103">
        <v>0</v>
      </c>
    </row>
    <row r="440" spans="7:22">
      <c r="G440" s="82">
        <v>648</v>
      </c>
      <c r="H440" s="83">
        <f>Inputs!O439+Inputs!P439</f>
        <v>0.110000001</v>
      </c>
      <c r="I440" s="78">
        <f t="shared" si="36"/>
        <v>0.1020140009274</v>
      </c>
      <c r="K440" s="115">
        <f t="shared" si="37"/>
        <v>0.93400000000000005</v>
      </c>
      <c r="L440" s="115">
        <f t="shared" si="38"/>
        <v>2.802</v>
      </c>
      <c r="M440" s="78">
        <f t="shared" si="39"/>
        <v>-2.9251712000000003</v>
      </c>
      <c r="N440" s="78">
        <f t="shared" si="40"/>
        <v>5.0923195516732703E-2</v>
      </c>
      <c r="O440" s="78">
        <f t="shared" si="41"/>
        <v>4.7562264612628344E-2</v>
      </c>
      <c r="P440" s="83"/>
      <c r="U440" s="103">
        <v>0.93400000000000005</v>
      </c>
      <c r="V440" s="103">
        <v>0</v>
      </c>
    </row>
    <row r="441" spans="7:22">
      <c r="G441" s="82">
        <v>649</v>
      </c>
      <c r="H441" s="83">
        <f>Inputs!O440+Inputs!P440</f>
        <v>0.110000001</v>
      </c>
      <c r="I441" s="78">
        <f t="shared" si="36"/>
        <v>0.1020140009274</v>
      </c>
      <c r="K441" s="115">
        <f t="shared" si="37"/>
        <v>0.46700000000000003</v>
      </c>
      <c r="L441" s="115">
        <f t="shared" si="38"/>
        <v>1.401</v>
      </c>
      <c r="M441" s="78">
        <f t="shared" si="39"/>
        <v>-2.7912356000000003</v>
      </c>
      <c r="N441" s="78">
        <f t="shared" si="40"/>
        <v>5.7799629166237702E-2</v>
      </c>
      <c r="O441" s="78">
        <f t="shared" si="41"/>
        <v>2.6992426820633009E-2</v>
      </c>
      <c r="P441" s="83"/>
      <c r="U441" s="103">
        <v>0.46700000000000003</v>
      </c>
      <c r="V441" s="103">
        <v>0</v>
      </c>
    </row>
    <row r="442" spans="7:22">
      <c r="G442" s="82">
        <v>650</v>
      </c>
      <c r="H442" s="83">
        <f>Inputs!O441+Inputs!P441</f>
        <v>0.110000001</v>
      </c>
      <c r="I442" s="78">
        <f t="shared" si="36"/>
        <v>0.1020140009274</v>
      </c>
      <c r="K442" s="115">
        <f t="shared" si="37"/>
        <v>0.46700000000000003</v>
      </c>
      <c r="L442" s="115">
        <f t="shared" si="38"/>
        <v>1.401</v>
      </c>
      <c r="M442" s="78">
        <f t="shared" si="39"/>
        <v>-2.7912356000000003</v>
      </c>
      <c r="N442" s="78">
        <f t="shared" si="40"/>
        <v>5.7799629166237702E-2</v>
      </c>
      <c r="O442" s="78">
        <f t="shared" si="41"/>
        <v>2.6992426820633009E-2</v>
      </c>
      <c r="P442" s="83"/>
      <c r="U442" s="103">
        <v>0.46700000000000003</v>
      </c>
      <c r="V442" s="103">
        <v>0</v>
      </c>
    </row>
    <row r="443" spans="7:22">
      <c r="G443" s="82">
        <v>651</v>
      </c>
      <c r="H443" s="83">
        <f>Inputs!O442+Inputs!P442</f>
        <v>0.110000001</v>
      </c>
      <c r="I443" s="78">
        <f t="shared" si="36"/>
        <v>0.1020140009274</v>
      </c>
      <c r="K443" s="115">
        <f t="shared" si="37"/>
        <v>1.8680000000000001</v>
      </c>
      <c r="L443" s="115">
        <f t="shared" si="38"/>
        <v>5.6040000000000001</v>
      </c>
      <c r="M443" s="78">
        <f t="shared" si="39"/>
        <v>-3.1930424000000004</v>
      </c>
      <c r="N443" s="78">
        <f t="shared" si="40"/>
        <v>3.9428390725164554E-2</v>
      </c>
      <c r="O443" s="78">
        <f t="shared" si="41"/>
        <v>7.3652233874607398E-2</v>
      </c>
      <c r="P443" s="83"/>
      <c r="U443" s="103">
        <v>1.8680000000000001</v>
      </c>
      <c r="V443" s="103">
        <v>0</v>
      </c>
    </row>
    <row r="444" spans="7:22">
      <c r="G444" s="82">
        <v>652</v>
      </c>
      <c r="H444" s="83">
        <f>Inputs!O443+Inputs!P443</f>
        <v>0.110000001</v>
      </c>
      <c r="I444" s="78">
        <f t="shared" si="36"/>
        <v>0.1020140009274</v>
      </c>
      <c r="K444" s="115">
        <f t="shared" si="37"/>
        <v>0</v>
      </c>
      <c r="L444" s="115">
        <f t="shared" si="38"/>
        <v>0</v>
      </c>
      <c r="M444" s="78">
        <f t="shared" si="39"/>
        <v>-2.6573000000000002</v>
      </c>
      <c r="N444" s="78">
        <f t="shared" si="40"/>
        <v>6.5540500924934283E-2</v>
      </c>
      <c r="O444" s="78">
        <f t="shared" si="41"/>
        <v>0</v>
      </c>
      <c r="P444" s="83"/>
      <c r="U444" s="103">
        <v>0</v>
      </c>
      <c r="V444" s="103">
        <v>0</v>
      </c>
    </row>
    <row r="445" spans="7:22">
      <c r="G445" s="82">
        <v>653</v>
      </c>
      <c r="H445" s="83">
        <f>Inputs!O444+Inputs!P444</f>
        <v>0.110000001</v>
      </c>
      <c r="I445" s="78">
        <f t="shared" si="36"/>
        <v>0.1020140009274</v>
      </c>
      <c r="K445" s="115">
        <f t="shared" si="37"/>
        <v>0</v>
      </c>
      <c r="L445" s="115">
        <f t="shared" si="38"/>
        <v>0</v>
      </c>
      <c r="M445" s="78">
        <f t="shared" si="39"/>
        <v>-2.6573000000000002</v>
      </c>
      <c r="N445" s="78">
        <f t="shared" si="40"/>
        <v>6.5540500924934283E-2</v>
      </c>
      <c r="O445" s="78">
        <f t="shared" si="41"/>
        <v>0</v>
      </c>
      <c r="P445" s="83"/>
      <c r="U445" s="103">
        <v>0</v>
      </c>
      <c r="V445" s="103">
        <v>0</v>
      </c>
    </row>
    <row r="446" spans="7:22">
      <c r="G446" s="82">
        <v>654</v>
      </c>
      <c r="H446" s="83">
        <f>Inputs!O445+Inputs!P445</f>
        <v>0.110000001</v>
      </c>
      <c r="I446" s="78">
        <f t="shared" si="36"/>
        <v>0.1020140009274</v>
      </c>
      <c r="K446" s="115">
        <f t="shared" si="37"/>
        <v>0.42299999999999999</v>
      </c>
      <c r="L446" s="115">
        <f t="shared" si="38"/>
        <v>1.2689999999999999</v>
      </c>
      <c r="M446" s="78">
        <f t="shared" si="39"/>
        <v>-2.7786164000000002</v>
      </c>
      <c r="N446" s="78">
        <f t="shared" si="40"/>
        <v>5.8490703230480244E-2</v>
      </c>
      <c r="O446" s="78">
        <f t="shared" si="41"/>
        <v>2.4741567466493142E-2</v>
      </c>
      <c r="P446" s="83"/>
      <c r="U446" s="103">
        <v>0.42299999999999999</v>
      </c>
      <c r="V446" s="103">
        <v>0</v>
      </c>
    </row>
    <row r="447" spans="7:22">
      <c r="G447" s="82">
        <v>655</v>
      </c>
      <c r="H447" s="83">
        <f>Inputs!O446+Inputs!P446</f>
        <v>6.0000001000000004E-2</v>
      </c>
      <c r="I447" s="78">
        <f t="shared" si="36"/>
        <v>5.5644000927400003E-2</v>
      </c>
      <c r="K447" s="115">
        <f t="shared" si="37"/>
        <v>0</v>
      </c>
      <c r="L447" s="115">
        <f t="shared" si="38"/>
        <v>0</v>
      </c>
      <c r="M447" s="78">
        <f t="shared" si="39"/>
        <v>-2.6573000000000002</v>
      </c>
      <c r="N447" s="78">
        <f t="shared" si="40"/>
        <v>6.5540500924934283E-2</v>
      </c>
      <c r="O447" s="78">
        <f t="shared" si="41"/>
        <v>0</v>
      </c>
      <c r="P447" s="83"/>
      <c r="U447" s="103">
        <v>0</v>
      </c>
      <c r="V447" s="103">
        <v>0</v>
      </c>
    </row>
    <row r="448" spans="7:22">
      <c r="G448" s="82">
        <v>656</v>
      </c>
      <c r="H448" s="83">
        <f>Inputs!O447+Inputs!P447</f>
        <v>0.51000000099999998</v>
      </c>
      <c r="I448" s="78">
        <f t="shared" si="36"/>
        <v>0.4729740009274</v>
      </c>
      <c r="K448" s="115">
        <f t="shared" si="37"/>
        <v>0.46700000000000003</v>
      </c>
      <c r="L448" s="115">
        <f t="shared" si="38"/>
        <v>1.401</v>
      </c>
      <c r="M448" s="78">
        <f t="shared" si="39"/>
        <v>-2.7912356000000003</v>
      </c>
      <c r="N448" s="78">
        <f t="shared" si="40"/>
        <v>5.7799629166237702E-2</v>
      </c>
      <c r="O448" s="78">
        <f t="shared" si="41"/>
        <v>2.6992426820633009E-2</v>
      </c>
      <c r="P448" s="83"/>
      <c r="U448" s="103">
        <v>0.46700000000000003</v>
      </c>
      <c r="V448" s="103">
        <v>0</v>
      </c>
    </row>
    <row r="449" spans="7:22">
      <c r="G449" s="82">
        <v>657</v>
      </c>
      <c r="H449" s="83">
        <f>Inputs!O448+Inputs!P448</f>
        <v>1.0100000010000001</v>
      </c>
      <c r="I449" s="78">
        <f t="shared" si="36"/>
        <v>0.93667400092740005</v>
      </c>
      <c r="K449" s="115">
        <f t="shared" si="37"/>
        <v>9.2020005000000002E-2</v>
      </c>
      <c r="L449" s="115">
        <f t="shared" si="38"/>
        <v>0.27606001499999999</v>
      </c>
      <c r="M449" s="78">
        <f t="shared" si="39"/>
        <v>-2.6836913374340003</v>
      </c>
      <c r="N449" s="78">
        <f t="shared" si="40"/>
        <v>6.3942579411621764E-2</v>
      </c>
      <c r="O449" s="78">
        <f t="shared" si="41"/>
        <v>5.8839964771703317E-3</v>
      </c>
      <c r="P449" s="83"/>
      <c r="U449" s="103">
        <v>9.2020005000000002E-2</v>
      </c>
      <c r="V449" s="103">
        <v>0</v>
      </c>
    </row>
    <row r="450" spans="7:22">
      <c r="G450" s="82">
        <v>658</v>
      </c>
      <c r="H450" s="83">
        <f>Inputs!O449+Inputs!P449</f>
        <v>1.0100000010000001</v>
      </c>
      <c r="I450" s="78">
        <f t="shared" si="36"/>
        <v>0.93667400092740005</v>
      </c>
      <c r="K450" s="115">
        <f t="shared" si="37"/>
        <v>9.2020005000000002E-2</v>
      </c>
      <c r="L450" s="115">
        <f t="shared" si="38"/>
        <v>0.27606001499999999</v>
      </c>
      <c r="M450" s="78">
        <f t="shared" si="39"/>
        <v>-2.6836913374340003</v>
      </c>
      <c r="N450" s="78">
        <f t="shared" si="40"/>
        <v>6.3942579411621764E-2</v>
      </c>
      <c r="O450" s="78">
        <f t="shared" si="41"/>
        <v>5.8839964771703317E-3</v>
      </c>
      <c r="P450" s="83"/>
      <c r="U450" s="103">
        <v>9.2020005000000002E-2</v>
      </c>
      <c r="V450" s="103">
        <v>0</v>
      </c>
    </row>
    <row r="451" spans="7:22">
      <c r="G451" s="82">
        <v>659</v>
      </c>
      <c r="H451" s="83">
        <f>Inputs!O450+Inputs!P450</f>
        <v>1.0100000010000001</v>
      </c>
      <c r="I451" s="78">
        <f t="shared" si="36"/>
        <v>0.93667400092740005</v>
      </c>
      <c r="K451" s="115">
        <f t="shared" si="37"/>
        <v>2.2364999999999999E-2</v>
      </c>
      <c r="L451" s="115">
        <f t="shared" si="38"/>
        <v>6.7095000000000002E-2</v>
      </c>
      <c r="M451" s="78">
        <f t="shared" si="39"/>
        <v>-2.6637142820000004</v>
      </c>
      <c r="N451" s="78">
        <f t="shared" si="40"/>
        <v>6.5148751634016858E-2</v>
      </c>
      <c r="O451" s="78">
        <f t="shared" si="41"/>
        <v>1.4570518302947869E-3</v>
      </c>
      <c r="P451" s="83"/>
      <c r="U451" s="103">
        <v>2.2364999999999999E-2</v>
      </c>
      <c r="V451" s="103">
        <v>0</v>
      </c>
    </row>
    <row r="452" spans="7:22">
      <c r="G452" s="82">
        <v>660</v>
      </c>
      <c r="H452" s="83">
        <f>Inputs!O451+Inputs!P451</f>
        <v>0.4</v>
      </c>
      <c r="I452" s="78">
        <f t="shared" ref="I452:I515" si="42">H452*0.9274</f>
        <v>0.37096000000000001</v>
      </c>
      <c r="K452" s="115">
        <f t="shared" ref="K452:K515" si="43">U452+V452</f>
        <v>2.2364999999999999E-2</v>
      </c>
      <c r="L452" s="115">
        <f t="shared" ref="L452:L515" si="44">K452*3</f>
        <v>6.7095000000000002E-2</v>
      </c>
      <c r="M452" s="78">
        <f t="shared" ref="M452:M515" si="45">$E$4+($E$5*L452)+($E$6*$E$3)</f>
        <v>-2.6637142820000004</v>
      </c>
      <c r="N452" s="78">
        <f t="shared" ref="N452:N515" si="46">EXP(M452)/(1+EXP(M452))</f>
        <v>6.5148751634016858E-2</v>
      </c>
      <c r="O452" s="78">
        <f t="shared" ref="O452:O515" si="47">K452*N452</f>
        <v>1.4570518302947869E-3</v>
      </c>
      <c r="P452" s="83"/>
      <c r="U452" s="103">
        <v>2.2364999999999999E-2</v>
      </c>
      <c r="V452" s="103">
        <v>0</v>
      </c>
    </row>
    <row r="453" spans="7:22">
      <c r="G453" s="82">
        <v>661</v>
      </c>
      <c r="H453" s="83">
        <f>Inputs!O452+Inputs!P452</f>
        <v>0.4</v>
      </c>
      <c r="I453" s="78">
        <f t="shared" si="42"/>
        <v>0.37096000000000001</v>
      </c>
      <c r="K453" s="115">
        <f t="shared" si="43"/>
        <v>2.2364999999999999E-2</v>
      </c>
      <c r="L453" s="115">
        <f t="shared" si="44"/>
        <v>6.7095000000000002E-2</v>
      </c>
      <c r="M453" s="78">
        <f t="shared" si="45"/>
        <v>-2.6637142820000004</v>
      </c>
      <c r="N453" s="78">
        <f t="shared" si="46"/>
        <v>6.5148751634016858E-2</v>
      </c>
      <c r="O453" s="78">
        <f t="shared" si="47"/>
        <v>1.4570518302947869E-3</v>
      </c>
      <c r="P453" s="83"/>
      <c r="U453" s="103">
        <v>2.2364999999999999E-2</v>
      </c>
      <c r="V453" s="103">
        <v>0</v>
      </c>
    </row>
    <row r="454" spans="7:22">
      <c r="G454" s="82">
        <v>662</v>
      </c>
      <c r="H454" s="83">
        <f>Inputs!O453+Inputs!P453</f>
        <v>0.6</v>
      </c>
      <c r="I454" s="78">
        <f t="shared" si="42"/>
        <v>0.55643999999999993</v>
      </c>
      <c r="K454" s="115">
        <f t="shared" si="43"/>
        <v>7.4540004000000007E-2</v>
      </c>
      <c r="L454" s="115">
        <f t="shared" si="44"/>
        <v>0.22362001200000003</v>
      </c>
      <c r="M454" s="78">
        <f t="shared" si="45"/>
        <v>-2.6786780731472004</v>
      </c>
      <c r="N454" s="78">
        <f t="shared" si="46"/>
        <v>6.4243299727170966E-2</v>
      </c>
      <c r="O454" s="78">
        <f t="shared" si="47"/>
        <v>4.7886958186365231E-3</v>
      </c>
      <c r="P454" s="83"/>
      <c r="U454" s="103">
        <v>7.4540004000000007E-2</v>
      </c>
      <c r="V454" s="103">
        <v>0</v>
      </c>
    </row>
    <row r="455" spans="7:22">
      <c r="G455" s="82">
        <v>663</v>
      </c>
      <c r="H455" s="83">
        <f>Inputs!O454+Inputs!P454</f>
        <v>0.6</v>
      </c>
      <c r="I455" s="78">
        <f t="shared" si="42"/>
        <v>0.55643999999999993</v>
      </c>
      <c r="K455" s="115">
        <f t="shared" si="43"/>
        <v>7.4540004000000007E-2</v>
      </c>
      <c r="L455" s="115">
        <f t="shared" si="44"/>
        <v>0.22362001200000003</v>
      </c>
      <c r="M455" s="78">
        <f t="shared" si="45"/>
        <v>-2.6786780731472004</v>
      </c>
      <c r="N455" s="78">
        <f t="shared" si="46"/>
        <v>6.4243299727170966E-2</v>
      </c>
      <c r="O455" s="78">
        <f t="shared" si="47"/>
        <v>4.7886958186365231E-3</v>
      </c>
      <c r="P455" s="83"/>
      <c r="U455" s="103">
        <v>7.4540004000000007E-2</v>
      </c>
      <c r="V455" s="103">
        <v>0</v>
      </c>
    </row>
    <row r="456" spans="7:22">
      <c r="G456" s="82">
        <v>664</v>
      </c>
      <c r="H456" s="83">
        <f>Inputs!O455+Inputs!P455</f>
        <v>0.6</v>
      </c>
      <c r="I456" s="78">
        <f t="shared" si="42"/>
        <v>0.55643999999999993</v>
      </c>
      <c r="K456" s="115">
        <f t="shared" si="43"/>
        <v>7.4540004000000007E-2</v>
      </c>
      <c r="L456" s="115">
        <f t="shared" si="44"/>
        <v>0.22362001200000003</v>
      </c>
      <c r="M456" s="78">
        <f t="shared" si="45"/>
        <v>-2.6786780731472004</v>
      </c>
      <c r="N456" s="78">
        <f t="shared" si="46"/>
        <v>6.4243299727170966E-2</v>
      </c>
      <c r="O456" s="78">
        <f t="shared" si="47"/>
        <v>4.7886958186365231E-3</v>
      </c>
      <c r="P456" s="83"/>
      <c r="U456" s="103">
        <v>7.4540004000000007E-2</v>
      </c>
      <c r="V456" s="103">
        <v>0</v>
      </c>
    </row>
    <row r="457" spans="7:22">
      <c r="G457" s="82">
        <v>665</v>
      </c>
      <c r="H457" s="83">
        <f>Inputs!O456+Inputs!P456</f>
        <v>0.5</v>
      </c>
      <c r="I457" s="78">
        <f t="shared" si="42"/>
        <v>0.4637</v>
      </c>
      <c r="K457" s="115">
        <f t="shared" si="43"/>
        <v>7.4549999999999998E-3</v>
      </c>
      <c r="L457" s="115">
        <f t="shared" si="44"/>
        <v>2.2364999999999999E-2</v>
      </c>
      <c r="M457" s="78">
        <f t="shared" si="45"/>
        <v>-2.6594380940000004</v>
      </c>
      <c r="N457" s="78">
        <f t="shared" si="46"/>
        <v>6.5409675054341782E-2</v>
      </c>
      <c r="O457" s="78">
        <f t="shared" si="47"/>
        <v>4.8762912753011798E-4</v>
      </c>
      <c r="P457" s="83"/>
      <c r="U457" s="103">
        <v>7.4549999999999998E-3</v>
      </c>
      <c r="V457" s="103">
        <v>0</v>
      </c>
    </row>
    <row r="458" spans="7:22">
      <c r="G458" s="82">
        <v>666</v>
      </c>
      <c r="H458" s="83">
        <f>Inputs!O457+Inputs!P457</f>
        <v>0.5</v>
      </c>
      <c r="I458" s="78">
        <f t="shared" si="42"/>
        <v>0.4637</v>
      </c>
      <c r="K458" s="115">
        <f t="shared" si="43"/>
        <v>4.2765003000000003E-2</v>
      </c>
      <c r="L458" s="115">
        <f t="shared" si="44"/>
        <v>0.12829500900000002</v>
      </c>
      <c r="M458" s="78">
        <f t="shared" si="45"/>
        <v>-2.6695650028604003</v>
      </c>
      <c r="N458" s="78">
        <f t="shared" si="46"/>
        <v>6.4793322333178874E-2</v>
      </c>
      <c r="O458" s="78">
        <f t="shared" si="47"/>
        <v>2.7708866239583617E-3</v>
      </c>
      <c r="P458" s="83"/>
      <c r="U458" s="103">
        <v>4.2765003000000003E-2</v>
      </c>
      <c r="V458" s="103">
        <v>0</v>
      </c>
    </row>
    <row r="459" spans="7:22">
      <c r="G459" s="82">
        <v>667</v>
      </c>
      <c r="H459" s="83">
        <f>Inputs!O458+Inputs!P458</f>
        <v>0.4</v>
      </c>
      <c r="I459" s="78">
        <f t="shared" si="42"/>
        <v>0.37096000000000001</v>
      </c>
      <c r="K459" s="115">
        <f t="shared" si="43"/>
        <v>6.4150005999999996E-2</v>
      </c>
      <c r="L459" s="115">
        <f t="shared" si="44"/>
        <v>0.192450018</v>
      </c>
      <c r="M459" s="78">
        <f t="shared" si="45"/>
        <v>-2.6756982217208001</v>
      </c>
      <c r="N459" s="78">
        <f t="shared" si="46"/>
        <v>6.4422669545273578E-2</v>
      </c>
      <c r="O459" s="78">
        <f t="shared" si="47"/>
        <v>4.132714637865317E-3</v>
      </c>
      <c r="P459" s="83"/>
      <c r="U459" s="103">
        <v>6.4150005999999996E-2</v>
      </c>
      <c r="V459" s="103">
        <v>0</v>
      </c>
    </row>
    <row r="460" spans="7:22">
      <c r="G460" s="82">
        <v>668</v>
      </c>
      <c r="H460" s="83">
        <f>Inputs!O459+Inputs!P459</f>
        <v>0.30000000000000004</v>
      </c>
      <c r="I460" s="78">
        <f t="shared" si="42"/>
        <v>0.27822000000000002</v>
      </c>
      <c r="K460" s="115">
        <f t="shared" si="43"/>
        <v>8.5535004999999997E-2</v>
      </c>
      <c r="L460" s="115">
        <f t="shared" si="44"/>
        <v>0.25660501499999999</v>
      </c>
      <c r="M460" s="78">
        <f t="shared" si="45"/>
        <v>-2.6818314394340002</v>
      </c>
      <c r="N460" s="78">
        <f t="shared" si="46"/>
        <v>6.4053991934714727E-2</v>
      </c>
      <c r="O460" s="78">
        <f t="shared" si="47"/>
        <v>5.4788585204057841E-3</v>
      </c>
      <c r="P460" s="83"/>
      <c r="U460" s="103">
        <v>8.5535004999999997E-2</v>
      </c>
      <c r="V460" s="103">
        <v>0</v>
      </c>
    </row>
    <row r="461" spans="7:22">
      <c r="G461" s="82">
        <v>669</v>
      </c>
      <c r="H461" s="83">
        <f>Inputs!O460+Inputs!P460</f>
        <v>0.3</v>
      </c>
      <c r="I461" s="78">
        <f t="shared" si="42"/>
        <v>0.27821999999999997</v>
      </c>
      <c r="K461" s="115">
        <f t="shared" si="43"/>
        <v>0.106920004</v>
      </c>
      <c r="L461" s="115">
        <f t="shared" si="44"/>
        <v>0.32076001199999998</v>
      </c>
      <c r="M461" s="78">
        <f t="shared" si="45"/>
        <v>-2.6879646571472002</v>
      </c>
      <c r="N461" s="78">
        <f t="shared" si="46"/>
        <v>6.3687280565584745E-2</v>
      </c>
      <c r="O461" s="78">
        <f t="shared" si="47"/>
        <v>6.8094442928214429E-3</v>
      </c>
      <c r="P461" s="83"/>
      <c r="U461" s="103">
        <v>0.106920004</v>
      </c>
      <c r="V461" s="103">
        <v>0</v>
      </c>
    </row>
    <row r="462" spans="7:22">
      <c r="G462" s="82">
        <v>670</v>
      </c>
      <c r="H462" s="83">
        <f>Inputs!O461+Inputs!P461</f>
        <v>0.5</v>
      </c>
      <c r="I462" s="78">
        <f t="shared" si="42"/>
        <v>0.4637</v>
      </c>
      <c r="K462" s="115">
        <f t="shared" si="43"/>
        <v>0.98261010500000001</v>
      </c>
      <c r="L462" s="115">
        <f t="shared" si="44"/>
        <v>2.947830315</v>
      </c>
      <c r="M462" s="78">
        <f t="shared" si="45"/>
        <v>-2.9391125781140004</v>
      </c>
      <c r="N462" s="78">
        <f t="shared" si="46"/>
        <v>5.0253611326436382E-2</v>
      </c>
      <c r="O462" s="78">
        <f t="shared" si="47"/>
        <v>4.9379706302098841E-2</v>
      </c>
      <c r="P462" s="83"/>
      <c r="U462" s="103">
        <v>0.94615510000000003</v>
      </c>
      <c r="V462" s="103">
        <v>3.6455004999999999E-2</v>
      </c>
    </row>
    <row r="463" spans="7:22">
      <c r="G463" s="82">
        <v>671</v>
      </c>
      <c r="H463" s="83">
        <f>Inputs!O462+Inputs!P462</f>
        <v>0.30000000000000004</v>
      </c>
      <c r="I463" s="78">
        <f t="shared" si="42"/>
        <v>0.27822000000000002</v>
      </c>
      <c r="K463" s="115">
        <f t="shared" si="43"/>
        <v>0.80520500500000003</v>
      </c>
      <c r="L463" s="115">
        <f t="shared" si="44"/>
        <v>2.4156150150000002</v>
      </c>
      <c r="M463" s="78">
        <f t="shared" si="45"/>
        <v>-2.8882327954340004</v>
      </c>
      <c r="N463" s="78">
        <f t="shared" si="46"/>
        <v>5.2738332927925298E-2</v>
      </c>
      <c r="O463" s="78">
        <f t="shared" si="47"/>
        <v>4.2465169628921759E-2</v>
      </c>
      <c r="P463" s="83"/>
      <c r="U463" s="103">
        <v>0.76875000000000004</v>
      </c>
      <c r="V463" s="103">
        <v>3.6455004999999999E-2</v>
      </c>
    </row>
    <row r="464" spans="7:22">
      <c r="G464" s="82">
        <v>672</v>
      </c>
      <c r="H464" s="83">
        <f>Inputs!O463+Inputs!P463</f>
        <v>0.6</v>
      </c>
      <c r="I464" s="78">
        <f t="shared" si="42"/>
        <v>0.55643999999999993</v>
      </c>
      <c r="K464" s="115">
        <f t="shared" si="43"/>
        <v>0.272995025</v>
      </c>
      <c r="L464" s="115">
        <f t="shared" si="44"/>
        <v>0.81898507500000006</v>
      </c>
      <c r="M464" s="78">
        <f t="shared" si="45"/>
        <v>-2.7355949731700004</v>
      </c>
      <c r="N464" s="78">
        <f t="shared" si="46"/>
        <v>6.0905366008583241E-2</v>
      </c>
      <c r="O464" s="78">
        <f t="shared" si="47"/>
        <v>1.6626861916147331E-2</v>
      </c>
      <c r="P464" s="83"/>
      <c r="U464" s="103">
        <v>0.23654001999999999</v>
      </c>
      <c r="V464" s="103">
        <v>3.6455004999999999E-2</v>
      </c>
    </row>
    <row r="465" spans="7:22">
      <c r="G465" s="82">
        <v>673</v>
      </c>
      <c r="H465" s="83">
        <f>Inputs!O464+Inputs!P464</f>
        <v>0.80000004999999996</v>
      </c>
      <c r="I465" s="78">
        <f t="shared" si="42"/>
        <v>0.74192004636999997</v>
      </c>
      <c r="K465" s="115">
        <f t="shared" si="43"/>
        <v>0.39126503499999998</v>
      </c>
      <c r="L465" s="115">
        <f t="shared" si="44"/>
        <v>1.1737951049999999</v>
      </c>
      <c r="M465" s="78">
        <f t="shared" si="45"/>
        <v>-2.7695148120380004</v>
      </c>
      <c r="N465" s="78">
        <f t="shared" si="46"/>
        <v>5.8993942260407661E-2</v>
      </c>
      <c r="O465" s="78">
        <f t="shared" si="47"/>
        <v>2.308226688330638E-2</v>
      </c>
      <c r="P465" s="83"/>
      <c r="U465" s="103">
        <v>0.35481003</v>
      </c>
      <c r="V465" s="103">
        <v>3.6455004999999999E-2</v>
      </c>
    </row>
    <row r="466" spans="7:22">
      <c r="G466" s="82">
        <v>674</v>
      </c>
      <c r="H466" s="83">
        <f>Inputs!O465+Inputs!P465</f>
        <v>0.80000004999999996</v>
      </c>
      <c r="I466" s="78">
        <f t="shared" si="42"/>
        <v>0.74192004636999997</v>
      </c>
      <c r="K466" s="115">
        <f t="shared" si="43"/>
        <v>0.272995025</v>
      </c>
      <c r="L466" s="115">
        <f t="shared" si="44"/>
        <v>0.81898507500000006</v>
      </c>
      <c r="M466" s="78">
        <f t="shared" si="45"/>
        <v>-2.7355949731700004</v>
      </c>
      <c r="N466" s="78">
        <f t="shared" si="46"/>
        <v>6.0905366008583241E-2</v>
      </c>
      <c r="O466" s="78">
        <f t="shared" si="47"/>
        <v>1.6626861916147331E-2</v>
      </c>
      <c r="P466" s="83"/>
      <c r="U466" s="103">
        <v>0.23654001999999999</v>
      </c>
      <c r="V466" s="103">
        <v>3.6455004999999999E-2</v>
      </c>
    </row>
    <row r="467" spans="7:22">
      <c r="G467" s="82">
        <v>675</v>
      </c>
      <c r="H467" s="83">
        <f>Inputs!O466+Inputs!P466</f>
        <v>0.6</v>
      </c>
      <c r="I467" s="78">
        <f t="shared" si="42"/>
        <v>0.55643999999999993</v>
      </c>
      <c r="K467" s="115">
        <f t="shared" si="43"/>
        <v>4.3455002999999999E-2</v>
      </c>
      <c r="L467" s="115">
        <f t="shared" si="44"/>
        <v>0.130365009</v>
      </c>
      <c r="M467" s="78">
        <f t="shared" si="45"/>
        <v>-2.6697628948604004</v>
      </c>
      <c r="N467" s="78">
        <f t="shared" si="46"/>
        <v>6.478133207089494E-2</v>
      </c>
      <c r="O467" s="78">
        <f t="shared" si="47"/>
        <v>2.8150729794847356E-3</v>
      </c>
      <c r="P467" s="83"/>
      <c r="U467" s="103">
        <v>2.4680001999999999E-2</v>
      </c>
      <c r="V467" s="103">
        <v>1.8775000999999999E-2</v>
      </c>
    </row>
    <row r="468" spans="7:22">
      <c r="G468" s="82">
        <v>676</v>
      </c>
      <c r="H468" s="83">
        <f>Inputs!O467+Inputs!P467</f>
        <v>0.6</v>
      </c>
      <c r="I468" s="78">
        <f t="shared" si="42"/>
        <v>0.55643999999999993</v>
      </c>
      <c r="K468" s="115">
        <f t="shared" si="43"/>
        <v>0.101045011</v>
      </c>
      <c r="L468" s="115">
        <f t="shared" si="44"/>
        <v>0.303135033</v>
      </c>
      <c r="M468" s="78">
        <f t="shared" si="45"/>
        <v>-2.6862797091548001</v>
      </c>
      <c r="N468" s="78">
        <f t="shared" si="46"/>
        <v>6.378782995113122E-2</v>
      </c>
      <c r="O468" s="78">
        <f t="shared" si="47"/>
        <v>6.4454419790781836E-3</v>
      </c>
      <c r="P468" s="83"/>
      <c r="U468" s="103">
        <v>8.2270010000000005E-2</v>
      </c>
      <c r="V468" s="103">
        <v>1.8775000999999999E-2</v>
      </c>
    </row>
    <row r="469" spans="7:22">
      <c r="G469" s="82">
        <v>677</v>
      </c>
      <c r="H469" s="83">
        <f>Inputs!O468+Inputs!P468</f>
        <v>0.6</v>
      </c>
      <c r="I469" s="78">
        <f t="shared" si="42"/>
        <v>0.55643999999999993</v>
      </c>
      <c r="K469" s="115">
        <f t="shared" si="43"/>
        <v>7.7910006000000004E-2</v>
      </c>
      <c r="L469" s="115">
        <f t="shared" si="44"/>
        <v>0.23373001800000001</v>
      </c>
      <c r="M469" s="78">
        <f t="shared" si="45"/>
        <v>-2.6796445897208003</v>
      </c>
      <c r="N469" s="78">
        <f t="shared" si="46"/>
        <v>6.4185220987268088E-2</v>
      </c>
      <c r="O469" s="78">
        <f t="shared" si="47"/>
        <v>5.0006709522293826E-3</v>
      </c>
      <c r="P469" s="83"/>
      <c r="U469" s="103">
        <v>5.9135004999999997E-2</v>
      </c>
      <c r="V469" s="103">
        <v>1.8775000999999999E-2</v>
      </c>
    </row>
    <row r="470" spans="7:22">
      <c r="G470" s="82">
        <v>678</v>
      </c>
      <c r="H470" s="83">
        <f>Inputs!O469+Inputs!P469</f>
        <v>0.2</v>
      </c>
      <c r="I470" s="78">
        <f t="shared" si="42"/>
        <v>0.18548000000000001</v>
      </c>
      <c r="K470" s="115">
        <f t="shared" si="43"/>
        <v>6.2230007999999996E-2</v>
      </c>
      <c r="L470" s="115">
        <f t="shared" si="44"/>
        <v>0.18669002399999998</v>
      </c>
      <c r="M470" s="78">
        <f t="shared" si="45"/>
        <v>-2.6751475662944002</v>
      </c>
      <c r="N470" s="78">
        <f t="shared" si="46"/>
        <v>6.4455866825074301E-2</v>
      </c>
      <c r="O470" s="78">
        <f t="shared" si="47"/>
        <v>4.0110891081713085E-3</v>
      </c>
      <c r="P470" s="83"/>
      <c r="U470" s="103">
        <v>2.4680001999999999E-2</v>
      </c>
      <c r="V470" s="103">
        <v>3.7550005999999997E-2</v>
      </c>
    </row>
    <row r="471" spans="7:22">
      <c r="G471" s="82">
        <v>679</v>
      </c>
      <c r="H471" s="83">
        <f>Inputs!O470+Inputs!P470</f>
        <v>0.80000004999999996</v>
      </c>
      <c r="I471" s="78">
        <f t="shared" si="42"/>
        <v>0.74192004636999997</v>
      </c>
      <c r="K471" s="115">
        <f t="shared" si="43"/>
        <v>0.20888999999999999</v>
      </c>
      <c r="L471" s="115">
        <f t="shared" si="44"/>
        <v>0.62666999999999995</v>
      </c>
      <c r="M471" s="78">
        <f t="shared" si="45"/>
        <v>-2.7172096520000002</v>
      </c>
      <c r="N471" s="78">
        <f t="shared" si="46"/>
        <v>6.1965459204907217E-2</v>
      </c>
      <c r="O471" s="78">
        <f t="shared" si="47"/>
        <v>1.2943964773313069E-2</v>
      </c>
      <c r="P471" s="83"/>
      <c r="U471" s="103">
        <v>0.20888999999999999</v>
      </c>
      <c r="V471" s="103">
        <v>0</v>
      </c>
    </row>
    <row r="472" spans="7:22">
      <c r="G472" s="82">
        <v>680</v>
      </c>
      <c r="H472" s="83">
        <f>Inputs!O471+Inputs!P471</f>
        <v>0.6</v>
      </c>
      <c r="I472" s="78">
        <f t="shared" si="42"/>
        <v>0.55643999999999993</v>
      </c>
      <c r="K472" s="115">
        <f t="shared" si="43"/>
        <v>9.2850000000000002E-2</v>
      </c>
      <c r="L472" s="115">
        <f t="shared" si="44"/>
        <v>0.27855000000000002</v>
      </c>
      <c r="M472" s="78">
        <f t="shared" si="45"/>
        <v>-2.6839293800000004</v>
      </c>
      <c r="N472" s="78">
        <f t="shared" si="46"/>
        <v>6.3928333108340299E-2</v>
      </c>
      <c r="O472" s="78">
        <f t="shared" si="47"/>
        <v>5.9357457291093971E-3</v>
      </c>
      <c r="P472" s="83"/>
      <c r="U472" s="103">
        <v>9.2850000000000002E-2</v>
      </c>
      <c r="V472" s="103">
        <v>0</v>
      </c>
    </row>
    <row r="473" spans="7:22">
      <c r="G473" s="82">
        <v>681</v>
      </c>
      <c r="H473" s="83">
        <f>Inputs!O472+Inputs!P472</f>
        <v>0.6</v>
      </c>
      <c r="I473" s="78">
        <f t="shared" si="42"/>
        <v>0.55643999999999993</v>
      </c>
      <c r="K473" s="115">
        <f t="shared" si="43"/>
        <v>0.15244501999999999</v>
      </c>
      <c r="L473" s="115">
        <f t="shared" si="44"/>
        <v>0.45733505999999996</v>
      </c>
      <c r="M473" s="78">
        <f t="shared" si="45"/>
        <v>-2.7010212317360001</v>
      </c>
      <c r="N473" s="78">
        <f t="shared" si="46"/>
        <v>6.2913122396186835E-2</v>
      </c>
      <c r="O473" s="78">
        <f t="shared" si="47"/>
        <v>9.5907922019491491E-3</v>
      </c>
      <c r="P473" s="83"/>
      <c r="U473" s="103">
        <v>0.15244501999999999</v>
      </c>
      <c r="V473" s="103">
        <v>0</v>
      </c>
    </row>
    <row r="474" spans="7:22">
      <c r="G474" s="82">
        <v>682</v>
      </c>
      <c r="H474" s="83">
        <f>Inputs!O473+Inputs!P473</f>
        <v>0.6</v>
      </c>
      <c r="I474" s="78">
        <f t="shared" si="42"/>
        <v>0.55643999999999993</v>
      </c>
      <c r="K474" s="115">
        <f t="shared" si="43"/>
        <v>7.0504999999999998E-2</v>
      </c>
      <c r="L474" s="115">
        <f t="shared" si="44"/>
        <v>0.21151500000000001</v>
      </c>
      <c r="M474" s="78">
        <f t="shared" si="45"/>
        <v>-2.6775208340000001</v>
      </c>
      <c r="N474" s="78">
        <f t="shared" si="46"/>
        <v>6.431290352101246E-2</v>
      </c>
      <c r="O474" s="78">
        <f t="shared" si="47"/>
        <v>4.5343812627489837E-3</v>
      </c>
      <c r="P474" s="83"/>
      <c r="U474" s="103">
        <v>7.0504999999999998E-2</v>
      </c>
      <c r="V474" s="103">
        <v>0</v>
      </c>
    </row>
    <row r="475" spans="7:22">
      <c r="G475" s="82">
        <v>683</v>
      </c>
      <c r="H475" s="83">
        <f>Inputs!O474+Inputs!P474</f>
        <v>0.6</v>
      </c>
      <c r="I475" s="78">
        <f t="shared" si="42"/>
        <v>0.55643999999999993</v>
      </c>
      <c r="K475" s="115">
        <f t="shared" si="43"/>
        <v>3.9280000000000002E-2</v>
      </c>
      <c r="L475" s="115">
        <f t="shared" si="44"/>
        <v>0.11784</v>
      </c>
      <c r="M475" s="78">
        <f t="shared" si="45"/>
        <v>-2.668565504</v>
      </c>
      <c r="N475" s="78">
        <f t="shared" si="46"/>
        <v>6.4853913465671403E-2</v>
      </c>
      <c r="O475" s="78">
        <f t="shared" si="47"/>
        <v>2.5474617209315727E-3</v>
      </c>
      <c r="P475" s="83"/>
      <c r="U475" s="103">
        <v>3.9280000000000002E-2</v>
      </c>
      <c r="V475" s="103">
        <v>0</v>
      </c>
    </row>
    <row r="476" spans="7:22">
      <c r="G476" s="82">
        <v>684</v>
      </c>
      <c r="H476" s="83">
        <f>Inputs!O475+Inputs!P475</f>
        <v>0.6</v>
      </c>
      <c r="I476" s="78">
        <f t="shared" si="42"/>
        <v>0.55643999999999993</v>
      </c>
      <c r="K476" s="115">
        <f t="shared" si="43"/>
        <v>3.9280000000000002E-2</v>
      </c>
      <c r="L476" s="115">
        <f t="shared" si="44"/>
        <v>0.11784</v>
      </c>
      <c r="M476" s="78">
        <f t="shared" si="45"/>
        <v>-2.668565504</v>
      </c>
      <c r="N476" s="78">
        <f t="shared" si="46"/>
        <v>6.4853913465671403E-2</v>
      </c>
      <c r="O476" s="78">
        <f t="shared" si="47"/>
        <v>2.5474617209315727E-3</v>
      </c>
      <c r="P476" s="83"/>
      <c r="U476" s="103">
        <v>3.9280000000000002E-2</v>
      </c>
      <c r="V476" s="103">
        <v>0</v>
      </c>
    </row>
    <row r="477" spans="7:22">
      <c r="G477" s="82">
        <v>685</v>
      </c>
      <c r="H477" s="83">
        <f>Inputs!O476+Inputs!P476</f>
        <v>1.1000000000000001</v>
      </c>
      <c r="I477" s="78">
        <f t="shared" si="42"/>
        <v>1.02014</v>
      </c>
      <c r="K477" s="115">
        <f t="shared" si="43"/>
        <v>0.21360000000000001</v>
      </c>
      <c r="L477" s="115">
        <f t="shared" si="44"/>
        <v>0.64080000000000004</v>
      </c>
      <c r="M477" s="78">
        <f t="shared" si="45"/>
        <v>-2.7185604800000003</v>
      </c>
      <c r="N477" s="78">
        <f t="shared" si="46"/>
        <v>6.1886987770560259E-2</v>
      </c>
      <c r="O477" s="78">
        <f t="shared" si="47"/>
        <v>1.3219060587791672E-2</v>
      </c>
      <c r="P477" s="83"/>
      <c r="U477" s="103">
        <v>0.21360000000000001</v>
      </c>
      <c r="V477" s="103">
        <v>0</v>
      </c>
    </row>
    <row r="478" spans="7:22">
      <c r="G478" s="82">
        <v>686</v>
      </c>
      <c r="H478" s="83">
        <f>Inputs!O477+Inputs!P477</f>
        <v>1.1000000000000001</v>
      </c>
      <c r="I478" s="78">
        <f t="shared" si="42"/>
        <v>1.02014</v>
      </c>
      <c r="K478" s="115">
        <f t="shared" si="43"/>
        <v>0.98434003999999997</v>
      </c>
      <c r="L478" s="115">
        <f t="shared" si="44"/>
        <v>2.9530201199999997</v>
      </c>
      <c r="M478" s="78">
        <f t="shared" si="45"/>
        <v>-2.9396087234720003</v>
      </c>
      <c r="N478" s="78">
        <f t="shared" si="46"/>
        <v>5.0229936491847059E-2</v>
      </c>
      <c r="O478" s="78">
        <f t="shared" si="47"/>
        <v>4.9443337695582193E-2</v>
      </c>
      <c r="P478" s="83"/>
      <c r="U478" s="103">
        <v>0.43752000000000002</v>
      </c>
      <c r="V478" s="103">
        <v>0.54682003999999995</v>
      </c>
    </row>
    <row r="479" spans="7:22">
      <c r="G479" s="82">
        <v>687</v>
      </c>
      <c r="H479" s="83">
        <f>Inputs!O478+Inputs!P478</f>
        <v>1.1000000000000001</v>
      </c>
      <c r="I479" s="78">
        <f t="shared" si="42"/>
        <v>1.02014</v>
      </c>
      <c r="K479" s="115">
        <f t="shared" si="43"/>
        <v>0.98434003999999997</v>
      </c>
      <c r="L479" s="115">
        <f t="shared" si="44"/>
        <v>2.9530201199999997</v>
      </c>
      <c r="M479" s="78">
        <f t="shared" si="45"/>
        <v>-2.9396087234720003</v>
      </c>
      <c r="N479" s="78">
        <f t="shared" si="46"/>
        <v>5.0229936491847059E-2</v>
      </c>
      <c r="O479" s="78">
        <f t="shared" si="47"/>
        <v>4.9443337695582193E-2</v>
      </c>
      <c r="P479" s="83"/>
      <c r="U479" s="103">
        <v>0.43752000000000002</v>
      </c>
      <c r="V479" s="103">
        <v>0.54682003999999995</v>
      </c>
    </row>
    <row r="480" spans="7:22">
      <c r="G480" s="82">
        <v>688</v>
      </c>
      <c r="H480" s="83">
        <f>Inputs!O479+Inputs!P479</f>
        <v>1.1000000000000001</v>
      </c>
      <c r="I480" s="78">
        <f t="shared" si="42"/>
        <v>1.02014</v>
      </c>
      <c r="K480" s="115">
        <f t="shared" si="43"/>
        <v>1.329E-2</v>
      </c>
      <c r="L480" s="115">
        <f t="shared" si="44"/>
        <v>3.9870000000000003E-2</v>
      </c>
      <c r="M480" s="78">
        <f t="shared" si="45"/>
        <v>-2.6611115720000003</v>
      </c>
      <c r="N480" s="78">
        <f t="shared" si="46"/>
        <v>6.5307447624803297E-2</v>
      </c>
      <c r="O480" s="78">
        <f t="shared" si="47"/>
        <v>8.6793597893363578E-4</v>
      </c>
      <c r="P480" s="83"/>
      <c r="U480" s="103">
        <v>1.329E-2</v>
      </c>
      <c r="V480" s="103">
        <v>0</v>
      </c>
    </row>
    <row r="481" spans="7:22">
      <c r="G481" s="82">
        <v>689</v>
      </c>
      <c r="H481" s="83">
        <f>Inputs!O480+Inputs!P480</f>
        <v>0.110000001</v>
      </c>
      <c r="I481" s="78">
        <f t="shared" si="42"/>
        <v>0.1020140009274</v>
      </c>
      <c r="K481" s="115">
        <f t="shared" si="43"/>
        <v>6.6460006000000002E-2</v>
      </c>
      <c r="L481" s="115">
        <f t="shared" si="44"/>
        <v>0.19938001799999999</v>
      </c>
      <c r="M481" s="78">
        <f t="shared" si="45"/>
        <v>-2.6763607297208001</v>
      </c>
      <c r="N481" s="78">
        <f t="shared" si="46"/>
        <v>6.4382750126398672E-2</v>
      </c>
      <c r="O481" s="78">
        <f t="shared" si="47"/>
        <v>4.2788779596969568E-3</v>
      </c>
      <c r="P481" s="83"/>
      <c r="U481" s="103">
        <v>6.6460006000000002E-2</v>
      </c>
      <c r="V481" s="103">
        <v>0</v>
      </c>
    </row>
    <row r="482" spans="7:22">
      <c r="G482" s="82">
        <v>690</v>
      </c>
      <c r="H482" s="83">
        <f>Inputs!O481+Inputs!P481</f>
        <v>0.110000001</v>
      </c>
      <c r="I482" s="78">
        <f t="shared" si="42"/>
        <v>0.1020140009274</v>
      </c>
      <c r="K482" s="115">
        <f t="shared" si="43"/>
        <v>1.329E-2</v>
      </c>
      <c r="L482" s="115">
        <f t="shared" si="44"/>
        <v>3.9870000000000003E-2</v>
      </c>
      <c r="M482" s="78">
        <f t="shared" si="45"/>
        <v>-2.6611115720000003</v>
      </c>
      <c r="N482" s="78">
        <f t="shared" si="46"/>
        <v>6.5307447624803297E-2</v>
      </c>
      <c r="O482" s="78">
        <f t="shared" si="47"/>
        <v>8.6793597893363578E-4</v>
      </c>
      <c r="P482" s="83"/>
      <c r="U482" s="103">
        <v>1.329E-2</v>
      </c>
      <c r="V482" s="103">
        <v>0</v>
      </c>
    </row>
    <row r="483" spans="7:22">
      <c r="G483" s="82">
        <v>691</v>
      </c>
      <c r="H483" s="83">
        <f>Inputs!O482+Inputs!P482</f>
        <v>0.51000000099999998</v>
      </c>
      <c r="I483" s="78">
        <f t="shared" si="42"/>
        <v>0.4729740009274</v>
      </c>
      <c r="K483" s="115">
        <f t="shared" si="43"/>
        <v>1.329E-2</v>
      </c>
      <c r="L483" s="115">
        <f t="shared" si="44"/>
        <v>3.9870000000000003E-2</v>
      </c>
      <c r="M483" s="78">
        <f t="shared" si="45"/>
        <v>-2.6611115720000003</v>
      </c>
      <c r="N483" s="78">
        <f t="shared" si="46"/>
        <v>6.5307447624803297E-2</v>
      </c>
      <c r="O483" s="78">
        <f t="shared" si="47"/>
        <v>8.6793597893363578E-4</v>
      </c>
      <c r="P483" s="83"/>
      <c r="U483" s="103">
        <v>1.329E-2</v>
      </c>
      <c r="V483" s="103">
        <v>0</v>
      </c>
    </row>
    <row r="484" spans="7:22">
      <c r="G484" s="82">
        <v>692</v>
      </c>
      <c r="H484" s="83">
        <f>Inputs!O483+Inputs!P483</f>
        <v>1.0100000010000001</v>
      </c>
      <c r="I484" s="78">
        <f t="shared" si="42"/>
        <v>0.93667400092740005</v>
      </c>
      <c r="K484" s="115">
        <f t="shared" si="43"/>
        <v>1.329E-2</v>
      </c>
      <c r="L484" s="115">
        <f t="shared" si="44"/>
        <v>3.9870000000000003E-2</v>
      </c>
      <c r="M484" s="78">
        <f t="shared" si="45"/>
        <v>-2.6611115720000003</v>
      </c>
      <c r="N484" s="78">
        <f t="shared" si="46"/>
        <v>6.5307447624803297E-2</v>
      </c>
      <c r="O484" s="78">
        <f t="shared" si="47"/>
        <v>8.6793597893363578E-4</v>
      </c>
      <c r="P484" s="83"/>
      <c r="U484" s="103">
        <v>1.329E-2</v>
      </c>
      <c r="V484" s="103">
        <v>0</v>
      </c>
    </row>
    <row r="485" spans="7:22">
      <c r="G485" s="82">
        <v>693</v>
      </c>
      <c r="H485" s="83">
        <f>Inputs!O484+Inputs!P484</f>
        <v>0.51000000099999998</v>
      </c>
      <c r="I485" s="78">
        <f t="shared" si="42"/>
        <v>0.4729740009274</v>
      </c>
      <c r="K485" s="115">
        <f t="shared" si="43"/>
        <v>1.329E-2</v>
      </c>
      <c r="L485" s="115">
        <f t="shared" si="44"/>
        <v>3.9870000000000003E-2</v>
      </c>
      <c r="M485" s="78">
        <f t="shared" si="45"/>
        <v>-2.6611115720000003</v>
      </c>
      <c r="N485" s="78">
        <f t="shared" si="46"/>
        <v>6.5307447624803297E-2</v>
      </c>
      <c r="O485" s="78">
        <f t="shared" si="47"/>
        <v>8.6793597893363578E-4</v>
      </c>
      <c r="P485" s="83"/>
      <c r="U485" s="103">
        <v>1.329E-2</v>
      </c>
      <c r="V485" s="103">
        <v>0</v>
      </c>
    </row>
    <row r="486" spans="7:22">
      <c r="G486" s="82">
        <v>694</v>
      </c>
      <c r="H486" s="83">
        <f>Inputs!O485+Inputs!P485</f>
        <v>0.51000000099999998</v>
      </c>
      <c r="I486" s="78">
        <f t="shared" si="42"/>
        <v>0.4729740009274</v>
      </c>
      <c r="K486" s="115">
        <f t="shared" si="43"/>
        <v>1.329E-2</v>
      </c>
      <c r="L486" s="115">
        <f t="shared" si="44"/>
        <v>3.9870000000000003E-2</v>
      </c>
      <c r="M486" s="78">
        <f t="shared" si="45"/>
        <v>-2.6611115720000003</v>
      </c>
      <c r="N486" s="78">
        <f t="shared" si="46"/>
        <v>6.5307447624803297E-2</v>
      </c>
      <c r="O486" s="78">
        <f t="shared" si="47"/>
        <v>8.6793597893363578E-4</v>
      </c>
      <c r="P486" s="83"/>
      <c r="U486" s="103">
        <v>1.329E-2</v>
      </c>
      <c r="V486" s="103">
        <v>0</v>
      </c>
    </row>
    <row r="487" spans="7:22">
      <c r="G487" s="82">
        <v>695</v>
      </c>
      <c r="H487" s="83">
        <f>Inputs!O486+Inputs!P486</f>
        <v>0.51000000099999998</v>
      </c>
      <c r="I487" s="78">
        <f t="shared" si="42"/>
        <v>0.4729740009274</v>
      </c>
      <c r="K487" s="115">
        <f t="shared" si="43"/>
        <v>0.98434003999999997</v>
      </c>
      <c r="L487" s="115">
        <f t="shared" si="44"/>
        <v>2.9530201199999997</v>
      </c>
      <c r="M487" s="78">
        <f t="shared" si="45"/>
        <v>-2.9396087234720003</v>
      </c>
      <c r="N487" s="78">
        <f t="shared" si="46"/>
        <v>5.0229936491847059E-2</v>
      </c>
      <c r="O487" s="78">
        <f t="shared" si="47"/>
        <v>4.9443337695582193E-2</v>
      </c>
      <c r="P487" s="83"/>
      <c r="U487" s="103">
        <v>0.43752000000000002</v>
      </c>
      <c r="V487" s="103">
        <v>0.54682003999999995</v>
      </c>
    </row>
    <row r="488" spans="7:22">
      <c r="G488" s="82">
        <v>696</v>
      </c>
      <c r="H488" s="83">
        <f>Inputs!O487+Inputs!P487</f>
        <v>1.0100000010000001</v>
      </c>
      <c r="I488" s="78">
        <f t="shared" si="42"/>
        <v>0.93667400092740005</v>
      </c>
      <c r="K488" s="115">
        <f t="shared" si="43"/>
        <v>3.9280000000000002E-2</v>
      </c>
      <c r="L488" s="115">
        <f t="shared" si="44"/>
        <v>0.11784</v>
      </c>
      <c r="M488" s="78">
        <f t="shared" si="45"/>
        <v>-2.668565504</v>
      </c>
      <c r="N488" s="78">
        <f t="shared" si="46"/>
        <v>6.4853913465671403E-2</v>
      </c>
      <c r="O488" s="78">
        <f t="shared" si="47"/>
        <v>2.5474617209315727E-3</v>
      </c>
      <c r="P488" s="83"/>
      <c r="U488" s="103">
        <v>3.9280000000000002E-2</v>
      </c>
      <c r="V488" s="103">
        <v>0</v>
      </c>
    </row>
    <row r="489" spans="7:22">
      <c r="G489" s="82">
        <v>697</v>
      </c>
      <c r="H489" s="83">
        <f>Inputs!O488+Inputs!P488</f>
        <v>1.0100000010000001</v>
      </c>
      <c r="I489" s="78">
        <f t="shared" si="42"/>
        <v>0.93667400092740005</v>
      </c>
      <c r="K489" s="115">
        <f t="shared" si="43"/>
        <v>3.9280000000000002E-2</v>
      </c>
      <c r="L489" s="115">
        <f t="shared" si="44"/>
        <v>0.11784</v>
      </c>
      <c r="M489" s="78">
        <f t="shared" si="45"/>
        <v>-2.668565504</v>
      </c>
      <c r="N489" s="78">
        <f t="shared" si="46"/>
        <v>6.4853913465671403E-2</v>
      </c>
      <c r="O489" s="78">
        <f t="shared" si="47"/>
        <v>2.5474617209315727E-3</v>
      </c>
      <c r="P489" s="83"/>
      <c r="U489" s="103">
        <v>3.9280000000000002E-2</v>
      </c>
      <c r="V489" s="103">
        <v>0</v>
      </c>
    </row>
    <row r="490" spans="7:22">
      <c r="G490" s="82">
        <v>698</v>
      </c>
      <c r="H490" s="83">
        <f>Inputs!O489+Inputs!P489</f>
        <v>0.110000001</v>
      </c>
      <c r="I490" s="78">
        <f t="shared" si="42"/>
        <v>0.1020140009274</v>
      </c>
      <c r="K490" s="115">
        <f t="shared" si="43"/>
        <v>3.9280000000000002E-2</v>
      </c>
      <c r="L490" s="115">
        <f t="shared" si="44"/>
        <v>0.11784</v>
      </c>
      <c r="M490" s="78">
        <f t="shared" si="45"/>
        <v>-2.668565504</v>
      </c>
      <c r="N490" s="78">
        <f t="shared" si="46"/>
        <v>6.4853913465671403E-2</v>
      </c>
      <c r="O490" s="78">
        <f t="shared" si="47"/>
        <v>2.5474617209315727E-3</v>
      </c>
      <c r="P490" s="83"/>
      <c r="U490" s="103">
        <v>3.9280000000000002E-2</v>
      </c>
      <c r="V490" s="103">
        <v>0</v>
      </c>
    </row>
    <row r="491" spans="7:22">
      <c r="G491" s="82">
        <v>699</v>
      </c>
      <c r="H491" s="83">
        <f>Inputs!O490+Inputs!P490</f>
        <v>1.0100000010000001</v>
      </c>
      <c r="I491" s="78">
        <f t="shared" si="42"/>
        <v>0.93667400092740005</v>
      </c>
      <c r="K491" s="115">
        <f t="shared" si="43"/>
        <v>0.28203000099999997</v>
      </c>
      <c r="L491" s="115">
        <f t="shared" si="44"/>
        <v>0.84609000299999992</v>
      </c>
      <c r="M491" s="78">
        <f t="shared" si="45"/>
        <v>-2.7381862042868002</v>
      </c>
      <c r="N491" s="78">
        <f t="shared" si="46"/>
        <v>6.0757326727818889E-2</v>
      </c>
      <c r="O491" s="78">
        <f t="shared" si="47"/>
        <v>1.7135388917804088E-2</v>
      </c>
      <c r="P491" s="83"/>
      <c r="U491" s="103">
        <v>0.27109499999999997</v>
      </c>
      <c r="V491" s="103">
        <v>1.0935001E-2</v>
      </c>
    </row>
    <row r="492" spans="7:22">
      <c r="G492" s="82">
        <v>700</v>
      </c>
      <c r="H492" s="83">
        <f>Inputs!O491+Inputs!P491</f>
        <v>1.0100000010000001</v>
      </c>
      <c r="I492" s="78">
        <f t="shared" si="42"/>
        <v>0.93667400092740005</v>
      </c>
      <c r="K492" s="115">
        <f t="shared" si="43"/>
        <v>0.28203000099999997</v>
      </c>
      <c r="L492" s="115">
        <f t="shared" si="44"/>
        <v>0.84609000299999992</v>
      </c>
      <c r="M492" s="78">
        <f t="shared" si="45"/>
        <v>-2.7381862042868002</v>
      </c>
      <c r="N492" s="78">
        <f t="shared" si="46"/>
        <v>6.0757326727818889E-2</v>
      </c>
      <c r="O492" s="78">
        <f t="shared" si="47"/>
        <v>1.7135388917804088E-2</v>
      </c>
      <c r="P492" s="83"/>
      <c r="U492" s="103">
        <v>0.27109499999999997</v>
      </c>
      <c r="V492" s="103">
        <v>1.0935001E-2</v>
      </c>
    </row>
    <row r="493" spans="7:22">
      <c r="G493" s="82">
        <v>701</v>
      </c>
      <c r="H493" s="83">
        <f>Inputs!O492+Inputs!P492</f>
        <v>1.0100000010000001</v>
      </c>
      <c r="I493" s="78">
        <f t="shared" si="42"/>
        <v>0.93667400092740005</v>
      </c>
      <c r="K493" s="115">
        <f t="shared" si="43"/>
        <v>0.28203000099999997</v>
      </c>
      <c r="L493" s="115">
        <f t="shared" si="44"/>
        <v>0.84609000299999992</v>
      </c>
      <c r="M493" s="78">
        <f t="shared" si="45"/>
        <v>-2.7381862042868002</v>
      </c>
      <c r="N493" s="78">
        <f t="shared" si="46"/>
        <v>6.0757326727818889E-2</v>
      </c>
      <c r="O493" s="78">
        <f t="shared" si="47"/>
        <v>1.7135388917804088E-2</v>
      </c>
      <c r="P493" s="83"/>
      <c r="U493" s="103">
        <v>0.27109499999999997</v>
      </c>
      <c r="V493" s="103">
        <v>1.0935001E-2</v>
      </c>
    </row>
    <row r="494" spans="7:22">
      <c r="G494" s="82">
        <v>702</v>
      </c>
      <c r="H494" s="83">
        <f>Inputs!O493+Inputs!P493</f>
        <v>0.110000001</v>
      </c>
      <c r="I494" s="78">
        <f t="shared" si="42"/>
        <v>0.1020140009274</v>
      </c>
      <c r="K494" s="115">
        <f t="shared" si="43"/>
        <v>0.28203000099999997</v>
      </c>
      <c r="L494" s="115">
        <f t="shared" si="44"/>
        <v>0.84609000299999992</v>
      </c>
      <c r="M494" s="78">
        <f t="shared" si="45"/>
        <v>-2.7381862042868002</v>
      </c>
      <c r="N494" s="78">
        <f t="shared" si="46"/>
        <v>6.0757326727818889E-2</v>
      </c>
      <c r="O494" s="78">
        <f t="shared" si="47"/>
        <v>1.7135388917804088E-2</v>
      </c>
      <c r="P494" s="83"/>
      <c r="U494" s="103">
        <v>0.27109499999999997</v>
      </c>
      <c r="V494" s="103">
        <v>1.0935001E-2</v>
      </c>
    </row>
    <row r="495" spans="7:22">
      <c r="G495" s="82">
        <v>703</v>
      </c>
      <c r="H495" s="83">
        <f>Inputs!O494+Inputs!P494</f>
        <v>0.110000001</v>
      </c>
      <c r="I495" s="78">
        <f t="shared" si="42"/>
        <v>0.1020140009274</v>
      </c>
      <c r="K495" s="115">
        <f t="shared" si="43"/>
        <v>0.28203000099999997</v>
      </c>
      <c r="L495" s="115">
        <f t="shared" si="44"/>
        <v>0.84609000299999992</v>
      </c>
      <c r="M495" s="78">
        <f t="shared" si="45"/>
        <v>-2.7381862042868002</v>
      </c>
      <c r="N495" s="78">
        <f t="shared" si="46"/>
        <v>6.0757326727818889E-2</v>
      </c>
      <c r="O495" s="78">
        <f t="shared" si="47"/>
        <v>1.7135388917804088E-2</v>
      </c>
      <c r="P495" s="83"/>
      <c r="U495" s="103">
        <v>0.27109499999999997</v>
      </c>
      <c r="V495" s="103">
        <v>1.0935001E-2</v>
      </c>
    </row>
    <row r="496" spans="7:22">
      <c r="G496" s="82">
        <v>704</v>
      </c>
      <c r="H496" s="83">
        <f>Inputs!O495+Inputs!P495</f>
        <v>6.0000001000000004E-2</v>
      </c>
      <c r="I496" s="78">
        <f t="shared" si="42"/>
        <v>5.5644000927400003E-2</v>
      </c>
      <c r="K496" s="115">
        <f t="shared" si="43"/>
        <v>0.28203000099999997</v>
      </c>
      <c r="L496" s="115">
        <f t="shared" si="44"/>
        <v>0.84609000299999992</v>
      </c>
      <c r="M496" s="78">
        <f t="shared" si="45"/>
        <v>-2.7381862042868002</v>
      </c>
      <c r="N496" s="78">
        <f t="shared" si="46"/>
        <v>6.0757326727818889E-2</v>
      </c>
      <c r="O496" s="78">
        <f t="shared" si="47"/>
        <v>1.7135388917804088E-2</v>
      </c>
      <c r="P496" s="83"/>
      <c r="U496" s="103">
        <v>0.27109499999999997</v>
      </c>
      <c r="V496" s="103">
        <v>1.0935001E-2</v>
      </c>
    </row>
    <row r="497" spans="7:22">
      <c r="G497" s="82">
        <v>705</v>
      </c>
      <c r="H497" s="83">
        <f>Inputs!O496+Inputs!P496</f>
        <v>0.110000001</v>
      </c>
      <c r="I497" s="78">
        <f t="shared" si="42"/>
        <v>0.1020140009274</v>
      </c>
      <c r="K497" s="115">
        <f t="shared" si="43"/>
        <v>0.28203000099999997</v>
      </c>
      <c r="L497" s="115">
        <f t="shared" si="44"/>
        <v>0.84609000299999992</v>
      </c>
      <c r="M497" s="78">
        <f t="shared" si="45"/>
        <v>-2.7381862042868002</v>
      </c>
      <c r="N497" s="78">
        <f t="shared" si="46"/>
        <v>6.0757326727818889E-2</v>
      </c>
      <c r="O497" s="78">
        <f t="shared" si="47"/>
        <v>1.7135388917804088E-2</v>
      </c>
      <c r="P497" s="83"/>
      <c r="U497" s="103">
        <v>0.27109499999999997</v>
      </c>
      <c r="V497" s="103">
        <v>1.0935001E-2</v>
      </c>
    </row>
    <row r="498" spans="7:22">
      <c r="G498" s="82">
        <v>706</v>
      </c>
      <c r="H498" s="83">
        <f>Inputs!O497+Inputs!P497</f>
        <v>0.110000001</v>
      </c>
      <c r="I498" s="78">
        <f t="shared" si="42"/>
        <v>0.1020140009274</v>
      </c>
      <c r="K498" s="115">
        <f t="shared" si="43"/>
        <v>0.34980502099999999</v>
      </c>
      <c r="L498" s="115">
        <f t="shared" si="44"/>
        <v>1.0494150630000001</v>
      </c>
      <c r="M498" s="78">
        <f t="shared" si="45"/>
        <v>-2.7576240800228002</v>
      </c>
      <c r="N498" s="78">
        <f t="shared" si="46"/>
        <v>5.9657512145016203E-2</v>
      </c>
      <c r="O498" s="78">
        <f t="shared" si="47"/>
        <v>2.0868497288695147E-2</v>
      </c>
      <c r="P498" s="83"/>
      <c r="U498" s="103">
        <v>0.33887001999999999</v>
      </c>
      <c r="V498" s="103">
        <v>1.0935001E-2</v>
      </c>
    </row>
    <row r="499" spans="7:22">
      <c r="G499" s="82">
        <v>707</v>
      </c>
      <c r="H499" s="83">
        <f>Inputs!O498+Inputs!P498</f>
        <v>0.51000000099999998</v>
      </c>
      <c r="I499" s="78">
        <f t="shared" si="42"/>
        <v>0.4729740009274</v>
      </c>
      <c r="K499" s="115">
        <f t="shared" si="43"/>
        <v>0.34980502099999999</v>
      </c>
      <c r="L499" s="115">
        <f t="shared" si="44"/>
        <v>1.0494150630000001</v>
      </c>
      <c r="M499" s="78">
        <f t="shared" si="45"/>
        <v>-2.7576240800228002</v>
      </c>
      <c r="N499" s="78">
        <f t="shared" si="46"/>
        <v>5.9657512145016203E-2</v>
      </c>
      <c r="O499" s="78">
        <f t="shared" si="47"/>
        <v>2.0868497288695147E-2</v>
      </c>
      <c r="P499" s="83"/>
      <c r="U499" s="103">
        <v>0.33887001999999999</v>
      </c>
      <c r="V499" s="103">
        <v>1.0935001E-2</v>
      </c>
    </row>
    <row r="500" spans="7:22">
      <c r="G500" s="82">
        <v>708</v>
      </c>
      <c r="H500" s="83">
        <f>Inputs!O499+Inputs!P499</f>
        <v>0.110000001</v>
      </c>
      <c r="I500" s="78">
        <f t="shared" si="42"/>
        <v>0.1020140009274</v>
      </c>
      <c r="K500" s="115">
        <f t="shared" si="43"/>
        <v>0.146485001</v>
      </c>
      <c r="L500" s="115">
        <f t="shared" si="44"/>
        <v>0.43945500300000001</v>
      </c>
      <c r="M500" s="78">
        <f t="shared" si="45"/>
        <v>-2.6993118982868003</v>
      </c>
      <c r="N500" s="78">
        <f t="shared" si="46"/>
        <v>6.3013971577295921E-2</v>
      </c>
      <c r="O500" s="78">
        <f t="shared" si="47"/>
        <v>9.2306016895141643E-3</v>
      </c>
      <c r="P500" s="83"/>
      <c r="U500" s="103">
        <v>0.13555</v>
      </c>
      <c r="V500" s="103">
        <v>1.0935001E-2</v>
      </c>
    </row>
    <row r="501" spans="7:22">
      <c r="G501" s="82">
        <v>709</v>
      </c>
      <c r="H501" s="83">
        <f>Inputs!O500+Inputs!P500</f>
        <v>0.51000000099999998</v>
      </c>
      <c r="I501" s="78">
        <f t="shared" si="42"/>
        <v>0.4729740009274</v>
      </c>
      <c r="K501" s="115">
        <f t="shared" si="43"/>
        <v>0.41758003100000002</v>
      </c>
      <c r="L501" s="115">
        <f t="shared" si="44"/>
        <v>1.2527400930000001</v>
      </c>
      <c r="M501" s="78">
        <f t="shared" si="45"/>
        <v>-2.7770619528908003</v>
      </c>
      <c r="N501" s="78">
        <f t="shared" si="46"/>
        <v>5.8576364691540671E-2</v>
      </c>
      <c r="O501" s="78">
        <f t="shared" si="47"/>
        <v>2.4460320183760861E-2</v>
      </c>
      <c r="P501" s="83"/>
      <c r="U501" s="103">
        <v>0.40664503000000002</v>
      </c>
      <c r="V501" s="103">
        <v>1.0935001E-2</v>
      </c>
    </row>
    <row r="502" spans="7:22">
      <c r="G502" s="82">
        <v>710</v>
      </c>
      <c r="H502" s="83">
        <f>Inputs!O501+Inputs!P501</f>
        <v>0.51000000099999998</v>
      </c>
      <c r="I502" s="78">
        <f t="shared" si="42"/>
        <v>0.4729740009274</v>
      </c>
      <c r="K502" s="115">
        <f t="shared" si="43"/>
        <v>0.34980502099999999</v>
      </c>
      <c r="L502" s="115">
        <f t="shared" si="44"/>
        <v>1.0494150630000001</v>
      </c>
      <c r="M502" s="78">
        <f t="shared" si="45"/>
        <v>-2.7576240800228002</v>
      </c>
      <c r="N502" s="78">
        <f t="shared" si="46"/>
        <v>5.9657512145016203E-2</v>
      </c>
      <c r="O502" s="78">
        <f t="shared" si="47"/>
        <v>2.0868497288695147E-2</v>
      </c>
      <c r="P502" s="83"/>
      <c r="U502" s="103">
        <v>0.33887001999999999</v>
      </c>
      <c r="V502" s="103">
        <v>1.0935001E-2</v>
      </c>
    </row>
    <row r="503" spans="7:22">
      <c r="G503" s="82">
        <v>711</v>
      </c>
      <c r="H503" s="83">
        <f>Inputs!O502+Inputs!P502</f>
        <v>0.110000001</v>
      </c>
      <c r="I503" s="78">
        <f t="shared" si="42"/>
        <v>0.1020140009274</v>
      </c>
      <c r="K503" s="115">
        <f t="shared" si="43"/>
        <v>0.34980502099999999</v>
      </c>
      <c r="L503" s="115">
        <f t="shared" si="44"/>
        <v>1.0494150630000001</v>
      </c>
      <c r="M503" s="78">
        <f t="shared" si="45"/>
        <v>-2.7576240800228002</v>
      </c>
      <c r="N503" s="78">
        <f t="shared" si="46"/>
        <v>5.9657512145016203E-2</v>
      </c>
      <c r="O503" s="78">
        <f t="shared" si="47"/>
        <v>2.0868497288695147E-2</v>
      </c>
      <c r="P503" s="83"/>
      <c r="U503" s="103">
        <v>0.33887001999999999</v>
      </c>
      <c r="V503" s="103">
        <v>1.0935001E-2</v>
      </c>
    </row>
    <row r="504" spans="7:22">
      <c r="G504" s="82">
        <v>712</v>
      </c>
      <c r="H504" s="83">
        <f>Inputs!O503+Inputs!P503</f>
        <v>0.110000001</v>
      </c>
      <c r="I504" s="78">
        <f t="shared" si="42"/>
        <v>0.1020140009274</v>
      </c>
      <c r="K504" s="115">
        <f t="shared" si="43"/>
        <v>6.0835006300000001E-2</v>
      </c>
      <c r="L504" s="115">
        <f t="shared" si="44"/>
        <v>0.18250501890000001</v>
      </c>
      <c r="M504" s="78">
        <f t="shared" si="45"/>
        <v>-2.67474747980684</v>
      </c>
      <c r="N504" s="78">
        <f t="shared" si="46"/>
        <v>6.4479996768059197E-2</v>
      </c>
      <c r="O504" s="78">
        <f t="shared" si="47"/>
        <v>3.9226410096088607E-3</v>
      </c>
      <c r="P504" s="83"/>
      <c r="U504" s="103">
        <v>5.3825006000000002E-2</v>
      </c>
      <c r="V504" s="103">
        <v>7.0100003000000003E-3</v>
      </c>
    </row>
    <row r="505" spans="7:22">
      <c r="G505" s="82">
        <v>713</v>
      </c>
      <c r="H505" s="83">
        <f>Inputs!O504+Inputs!P504</f>
        <v>0.110000001</v>
      </c>
      <c r="I505" s="78">
        <f t="shared" si="42"/>
        <v>0.1020140009274</v>
      </c>
      <c r="K505" s="115">
        <f t="shared" si="43"/>
        <v>9.8485010999999997E-2</v>
      </c>
      <c r="L505" s="115">
        <f t="shared" si="44"/>
        <v>0.29545503299999998</v>
      </c>
      <c r="M505" s="78">
        <f t="shared" si="45"/>
        <v>-2.6855455011548002</v>
      </c>
      <c r="N505" s="78">
        <f t="shared" si="46"/>
        <v>6.3831690121760987E-2</v>
      </c>
      <c r="O505" s="78">
        <f t="shared" si="47"/>
        <v>6.2864647037902217E-3</v>
      </c>
      <c r="P505" s="83"/>
      <c r="U505" s="103">
        <v>8.7550009999999998E-2</v>
      </c>
      <c r="V505" s="103">
        <v>1.0935001E-2</v>
      </c>
    </row>
    <row r="506" spans="7:22">
      <c r="G506" s="82">
        <v>714</v>
      </c>
      <c r="H506" s="83">
        <f>Inputs!O505+Inputs!P505</f>
        <v>0.110000001</v>
      </c>
      <c r="I506" s="78">
        <f t="shared" si="42"/>
        <v>0.1020140009274</v>
      </c>
      <c r="K506" s="115">
        <f t="shared" si="43"/>
        <v>0.16848502030000001</v>
      </c>
      <c r="L506" s="115">
        <f t="shared" si="44"/>
        <v>0.50545506090000003</v>
      </c>
      <c r="M506" s="78">
        <f t="shared" si="45"/>
        <v>-2.7056215038220404</v>
      </c>
      <c r="N506" s="78">
        <f t="shared" si="46"/>
        <v>6.2642457780470659E-2</v>
      </c>
      <c r="O506" s="78">
        <f t="shared" si="47"/>
        <v>1.0554315770784493E-2</v>
      </c>
      <c r="P506" s="83"/>
      <c r="U506" s="103">
        <v>0.16147502</v>
      </c>
      <c r="V506" s="103">
        <v>7.0100003000000003E-3</v>
      </c>
    </row>
    <row r="507" spans="7:22">
      <c r="G507" s="82">
        <v>715</v>
      </c>
      <c r="H507" s="83">
        <f>Inputs!O506+Inputs!P506</f>
        <v>0.51000000099999998</v>
      </c>
      <c r="I507" s="78">
        <f t="shared" si="42"/>
        <v>0.4729740009274</v>
      </c>
      <c r="K507" s="115">
        <f t="shared" si="43"/>
        <v>7.4054999999999996E-2</v>
      </c>
      <c r="L507" s="115">
        <f t="shared" si="44"/>
        <v>0.222165</v>
      </c>
      <c r="M507" s="78">
        <f t="shared" si="45"/>
        <v>-2.6785389740000003</v>
      </c>
      <c r="N507" s="78">
        <f t="shared" si="46"/>
        <v>6.4251662332031362E-2</v>
      </c>
      <c r="O507" s="78">
        <f t="shared" si="47"/>
        <v>4.7581568539985823E-3</v>
      </c>
      <c r="P507" s="83"/>
      <c r="U507" s="103">
        <v>7.4054999999999996E-2</v>
      </c>
      <c r="V507" s="103">
        <v>0</v>
      </c>
    </row>
    <row r="508" spans="7:22">
      <c r="G508" s="82">
        <v>716</v>
      </c>
      <c r="H508" s="83">
        <f>Inputs!O507+Inputs!P507</f>
        <v>0.31000000099999997</v>
      </c>
      <c r="I508" s="78">
        <f t="shared" si="42"/>
        <v>0.28749400092739996</v>
      </c>
      <c r="K508" s="115">
        <f t="shared" si="43"/>
        <v>7.4054999999999996E-2</v>
      </c>
      <c r="L508" s="115">
        <f t="shared" si="44"/>
        <v>0.222165</v>
      </c>
      <c r="M508" s="78">
        <f t="shared" si="45"/>
        <v>-2.6785389740000003</v>
      </c>
      <c r="N508" s="78">
        <f t="shared" si="46"/>
        <v>6.4251662332031362E-2</v>
      </c>
      <c r="O508" s="78">
        <f t="shared" si="47"/>
        <v>4.7581568539985823E-3</v>
      </c>
      <c r="P508" s="83"/>
      <c r="U508" s="103">
        <v>7.4054999999999996E-2</v>
      </c>
      <c r="V508" s="103">
        <v>0</v>
      </c>
    </row>
    <row r="509" spans="7:22">
      <c r="G509" s="82">
        <v>717</v>
      </c>
      <c r="H509" s="83">
        <f>Inputs!O508+Inputs!P508</f>
        <v>0.110000001</v>
      </c>
      <c r="I509" s="78">
        <f t="shared" si="42"/>
        <v>0.1020140009274</v>
      </c>
      <c r="K509" s="115">
        <f t="shared" si="43"/>
        <v>0.22217502</v>
      </c>
      <c r="L509" s="115">
        <f t="shared" si="44"/>
        <v>0.66652506</v>
      </c>
      <c r="M509" s="78">
        <f t="shared" si="45"/>
        <v>-2.7210197957360003</v>
      </c>
      <c r="N509" s="78">
        <f t="shared" si="46"/>
        <v>6.174436105133832E-2</v>
      </c>
      <c r="O509" s="78">
        <f t="shared" si="47"/>
        <v>1.3718054651468312E-2</v>
      </c>
      <c r="P509" s="83"/>
      <c r="U509" s="103">
        <v>0.22217502</v>
      </c>
      <c r="V509" s="103">
        <v>0</v>
      </c>
    </row>
    <row r="510" spans="7:22">
      <c r="G510" s="82">
        <v>718</v>
      </c>
      <c r="H510" s="83">
        <f>Inputs!O509+Inputs!P509</f>
        <v>0.51000000099999998</v>
      </c>
      <c r="I510" s="78">
        <f t="shared" si="42"/>
        <v>0.4729740009274</v>
      </c>
      <c r="K510" s="115">
        <f t="shared" si="43"/>
        <v>0.22217502</v>
      </c>
      <c r="L510" s="115">
        <f t="shared" si="44"/>
        <v>0.66652506</v>
      </c>
      <c r="M510" s="78">
        <f t="shared" si="45"/>
        <v>-2.7210197957360003</v>
      </c>
      <c r="N510" s="78">
        <f t="shared" si="46"/>
        <v>6.174436105133832E-2</v>
      </c>
      <c r="O510" s="78">
        <f t="shared" si="47"/>
        <v>1.3718054651468312E-2</v>
      </c>
      <c r="P510" s="83"/>
      <c r="U510" s="103">
        <v>0.22217502</v>
      </c>
      <c r="V510" s="103">
        <v>0</v>
      </c>
    </row>
    <row r="511" spans="7:22">
      <c r="G511" s="82">
        <v>719</v>
      </c>
      <c r="H511" s="83">
        <f>Inputs!O510+Inputs!P510</f>
        <v>6.0000001000000004E-2</v>
      </c>
      <c r="I511" s="78">
        <f t="shared" si="42"/>
        <v>5.5644000927400003E-2</v>
      </c>
      <c r="K511" s="115">
        <f t="shared" si="43"/>
        <v>0.22217502</v>
      </c>
      <c r="L511" s="115">
        <f t="shared" si="44"/>
        <v>0.66652506</v>
      </c>
      <c r="M511" s="78">
        <f t="shared" si="45"/>
        <v>-2.7210197957360003</v>
      </c>
      <c r="N511" s="78">
        <f t="shared" si="46"/>
        <v>6.174436105133832E-2</v>
      </c>
      <c r="O511" s="78">
        <f t="shared" si="47"/>
        <v>1.3718054651468312E-2</v>
      </c>
      <c r="P511" s="83"/>
      <c r="U511" s="103">
        <v>0.22217502</v>
      </c>
      <c r="V511" s="103">
        <v>0</v>
      </c>
    </row>
    <row r="512" spans="7:22">
      <c r="G512" s="82">
        <v>720</v>
      </c>
      <c r="H512" s="83">
        <f>Inputs!O511+Inputs!P511</f>
        <v>0.110000001</v>
      </c>
      <c r="I512" s="78">
        <f t="shared" si="42"/>
        <v>0.1020140009274</v>
      </c>
      <c r="K512" s="115">
        <f t="shared" si="43"/>
        <v>0.11109000400000001</v>
      </c>
      <c r="L512" s="115">
        <f t="shared" si="44"/>
        <v>0.333270012</v>
      </c>
      <c r="M512" s="78">
        <f t="shared" si="45"/>
        <v>-2.6891606131472003</v>
      </c>
      <c r="N512" s="78">
        <f t="shared" si="46"/>
        <v>6.3616001463871835E-2</v>
      </c>
      <c r="O512" s="78">
        <f t="shared" si="47"/>
        <v>7.0671018570855285E-3</v>
      </c>
      <c r="P512" s="83"/>
      <c r="U512" s="103">
        <v>0.11109000400000001</v>
      </c>
      <c r="V512" s="103">
        <v>0</v>
      </c>
    </row>
    <row r="513" spans="7:22">
      <c r="G513" s="82">
        <v>721</v>
      </c>
      <c r="H513" s="83">
        <f>Inputs!O512+Inputs!P512</f>
        <v>0.110000001</v>
      </c>
      <c r="I513" s="78">
        <f t="shared" si="42"/>
        <v>0.1020140009274</v>
      </c>
      <c r="K513" s="115">
        <f t="shared" si="43"/>
        <v>0.22217502</v>
      </c>
      <c r="L513" s="115">
        <f t="shared" si="44"/>
        <v>0.66652506</v>
      </c>
      <c r="M513" s="78">
        <f t="shared" si="45"/>
        <v>-2.7210197957360003</v>
      </c>
      <c r="N513" s="78">
        <f t="shared" si="46"/>
        <v>6.174436105133832E-2</v>
      </c>
      <c r="O513" s="78">
        <f t="shared" si="47"/>
        <v>1.3718054651468312E-2</v>
      </c>
      <c r="P513" s="83"/>
      <c r="U513" s="103">
        <v>0.22217502</v>
      </c>
      <c r="V513" s="103">
        <v>0</v>
      </c>
    </row>
    <row r="514" spans="7:22">
      <c r="G514" s="82">
        <v>722</v>
      </c>
      <c r="H514" s="83">
        <f>Inputs!O513+Inputs!P513</f>
        <v>0.110000001</v>
      </c>
      <c r="I514" s="78">
        <f t="shared" si="42"/>
        <v>0.1020140009274</v>
      </c>
      <c r="K514" s="115">
        <f t="shared" si="43"/>
        <v>0.44611004030000001</v>
      </c>
      <c r="L514" s="115">
        <f t="shared" si="44"/>
        <v>1.3383301209</v>
      </c>
      <c r="M514" s="78">
        <f t="shared" si="45"/>
        <v>-2.7852443595580403</v>
      </c>
      <c r="N514" s="78">
        <f t="shared" si="46"/>
        <v>5.8126770850451405E-2</v>
      </c>
      <c r="O514" s="78">
        <f t="shared" si="47"/>
        <v>2.5930936086603743E-2</v>
      </c>
      <c r="P514" s="83"/>
      <c r="U514" s="103">
        <v>0.44185004</v>
      </c>
      <c r="V514" s="103">
        <v>4.2600003000000004E-3</v>
      </c>
    </row>
    <row r="515" spans="7:22">
      <c r="G515" s="82">
        <v>723</v>
      </c>
      <c r="H515" s="83">
        <f>Inputs!O514+Inputs!P514</f>
        <v>0.110000001</v>
      </c>
      <c r="I515" s="78">
        <f t="shared" si="42"/>
        <v>0.1020140009274</v>
      </c>
      <c r="K515" s="115">
        <f t="shared" si="43"/>
        <v>0.44611004030000001</v>
      </c>
      <c r="L515" s="115">
        <f t="shared" si="44"/>
        <v>1.3383301209</v>
      </c>
      <c r="M515" s="78">
        <f t="shared" si="45"/>
        <v>-2.7852443595580403</v>
      </c>
      <c r="N515" s="78">
        <f t="shared" si="46"/>
        <v>5.8126770850451405E-2</v>
      </c>
      <c r="O515" s="78">
        <f t="shared" si="47"/>
        <v>2.5930936086603743E-2</v>
      </c>
      <c r="P515" s="83"/>
      <c r="U515" s="103">
        <v>0.44185004</v>
      </c>
      <c r="V515" s="103">
        <v>4.2600003000000004E-3</v>
      </c>
    </row>
    <row r="516" spans="7:22">
      <c r="G516" s="82">
        <v>724</v>
      </c>
      <c r="H516" s="83">
        <f>Inputs!O515+Inputs!P515</f>
        <v>0.2</v>
      </c>
      <c r="I516" s="78">
        <f t="shared" ref="I516:I579" si="48">H516*0.9274</f>
        <v>0.18548000000000001</v>
      </c>
      <c r="K516" s="115">
        <f t="shared" ref="K516:K579" si="49">U516+V516</f>
        <v>0.33565002030000002</v>
      </c>
      <c r="L516" s="115">
        <f t="shared" ref="L516:L579" si="50">K516*3</f>
        <v>1.0069500608999999</v>
      </c>
      <c r="M516" s="78">
        <f t="shared" ref="M516:M579" si="51">$E$4+($E$5*L516)+($E$6*$E$3)</f>
        <v>-2.7535644258220402</v>
      </c>
      <c r="N516" s="78">
        <f t="shared" ref="N516:N579" si="52">EXP(M516)/(1+EXP(M516))</f>
        <v>5.9885660162141349E-2</v>
      </c>
      <c r="O516" s="78">
        <f t="shared" ref="O516:O579" si="53">K516*N516</f>
        <v>2.0100623049101648E-2</v>
      </c>
      <c r="P516" s="83"/>
      <c r="U516" s="103">
        <v>0.33139002000000001</v>
      </c>
      <c r="V516" s="103">
        <v>4.2600003000000004E-3</v>
      </c>
    </row>
    <row r="517" spans="7:22">
      <c r="G517" s="82">
        <v>725</v>
      </c>
      <c r="H517" s="83">
        <f>Inputs!O516+Inputs!P516</f>
        <v>0.2</v>
      </c>
      <c r="I517" s="78">
        <f t="shared" si="48"/>
        <v>0.18548000000000001</v>
      </c>
      <c r="K517" s="115">
        <f t="shared" si="49"/>
        <v>0.41411003029999999</v>
      </c>
      <c r="L517" s="115">
        <f t="shared" si="50"/>
        <v>1.2423300908999999</v>
      </c>
      <c r="M517" s="78">
        <f t="shared" si="51"/>
        <v>-2.7760667566900401</v>
      </c>
      <c r="N517" s="78">
        <f t="shared" si="52"/>
        <v>5.8631269074521375E-2</v>
      </c>
      <c r="O517" s="78">
        <f t="shared" si="53"/>
        <v>2.4279796612977498E-2</v>
      </c>
      <c r="P517" s="83"/>
      <c r="U517" s="103">
        <v>0.40985002999999998</v>
      </c>
      <c r="V517" s="103">
        <v>4.2600003000000004E-3</v>
      </c>
    </row>
    <row r="518" spans="7:22">
      <c r="G518" s="82">
        <v>726</v>
      </c>
      <c r="H518" s="83">
        <f>Inputs!O517+Inputs!P517</f>
        <v>6.0000001000000004E-2</v>
      </c>
      <c r="I518" s="78">
        <f t="shared" si="48"/>
        <v>5.5644000927400003E-2</v>
      </c>
      <c r="K518" s="115">
        <f t="shared" si="49"/>
        <v>0.31165003029999999</v>
      </c>
      <c r="L518" s="115">
        <f t="shared" si="50"/>
        <v>0.93495009089999992</v>
      </c>
      <c r="M518" s="78">
        <f t="shared" si="51"/>
        <v>-2.7466812286900404</v>
      </c>
      <c r="N518" s="78">
        <f t="shared" si="52"/>
        <v>6.027435578704559E-2</v>
      </c>
      <c r="O518" s="78">
        <f t="shared" si="53"/>
        <v>1.8784504807345739E-2</v>
      </c>
      <c r="P518" s="83"/>
      <c r="U518" s="103">
        <v>0.30739002999999998</v>
      </c>
      <c r="V518" s="103">
        <v>4.2600003000000004E-3</v>
      </c>
    </row>
    <row r="519" spans="7:22">
      <c r="G519" s="82">
        <v>727</v>
      </c>
      <c r="H519" s="83">
        <f>Inputs!O518+Inputs!P518</f>
        <v>0.85000005999999995</v>
      </c>
      <c r="I519" s="78">
        <f t="shared" si="48"/>
        <v>0.7882900556439999</v>
      </c>
      <c r="K519" s="115">
        <f t="shared" si="49"/>
        <v>0.28765002030000003</v>
      </c>
      <c r="L519" s="115">
        <f t="shared" si="50"/>
        <v>0.86295006090000004</v>
      </c>
      <c r="M519" s="78">
        <f t="shared" si="51"/>
        <v>-2.73979802582204</v>
      </c>
      <c r="N519" s="78">
        <f t="shared" si="52"/>
        <v>6.0665411817107294E-2</v>
      </c>
      <c r="O519" s="78">
        <f t="shared" si="53"/>
        <v>1.7450406940698774E-2</v>
      </c>
      <c r="P519" s="83"/>
      <c r="U519" s="103">
        <v>0.28339002000000002</v>
      </c>
      <c r="V519" s="103">
        <v>4.2600003000000004E-3</v>
      </c>
    </row>
    <row r="520" spans="7:22">
      <c r="G520" s="82">
        <v>728</v>
      </c>
      <c r="H520" s="83">
        <f>Inputs!O519+Inputs!P519</f>
        <v>0.30000000000000004</v>
      </c>
      <c r="I520" s="78">
        <f t="shared" si="48"/>
        <v>0.27822000000000002</v>
      </c>
      <c r="K520" s="115">
        <f t="shared" si="49"/>
        <v>0.31165003029999999</v>
      </c>
      <c r="L520" s="115">
        <f t="shared" si="50"/>
        <v>0.93495009089999992</v>
      </c>
      <c r="M520" s="78">
        <f t="shared" si="51"/>
        <v>-2.7466812286900404</v>
      </c>
      <c r="N520" s="78">
        <f t="shared" si="52"/>
        <v>6.027435578704559E-2</v>
      </c>
      <c r="O520" s="78">
        <f t="shared" si="53"/>
        <v>1.8784504807345739E-2</v>
      </c>
      <c r="P520" s="83"/>
      <c r="U520" s="103">
        <v>0.30739002999999998</v>
      </c>
      <c r="V520" s="103">
        <v>4.2600003000000004E-3</v>
      </c>
    </row>
    <row r="521" spans="7:22">
      <c r="G521" s="82">
        <v>729</v>
      </c>
      <c r="H521" s="83">
        <f>Inputs!O520+Inputs!P520</f>
        <v>0.25</v>
      </c>
      <c r="I521" s="78">
        <f t="shared" si="48"/>
        <v>0.23185</v>
      </c>
      <c r="K521" s="115">
        <f t="shared" si="49"/>
        <v>3.2600000300000001E-2</v>
      </c>
      <c r="L521" s="115">
        <f t="shared" si="50"/>
        <v>9.7800000900000003E-2</v>
      </c>
      <c r="M521" s="78">
        <f t="shared" si="51"/>
        <v>-2.6666496800860404</v>
      </c>
      <c r="N521" s="78">
        <f t="shared" si="52"/>
        <v>6.4970201040082304E-2</v>
      </c>
      <c r="O521" s="78">
        <f t="shared" si="53"/>
        <v>2.1180285733977434E-3</v>
      </c>
      <c r="P521" s="83"/>
      <c r="U521" s="103">
        <v>2.8340000000000001E-2</v>
      </c>
      <c r="V521" s="103">
        <v>4.2600003000000004E-3</v>
      </c>
    </row>
    <row r="522" spans="7:22">
      <c r="G522" s="82">
        <v>730</v>
      </c>
      <c r="H522" s="83">
        <f>Inputs!O521+Inputs!P521</f>
        <v>0</v>
      </c>
      <c r="I522" s="78">
        <f t="shared" si="48"/>
        <v>0</v>
      </c>
      <c r="K522" s="115">
        <f t="shared" si="49"/>
        <v>7.4054999999999996E-2</v>
      </c>
      <c r="L522" s="115">
        <f t="shared" si="50"/>
        <v>0.222165</v>
      </c>
      <c r="M522" s="78">
        <f t="shared" si="51"/>
        <v>-2.6785389740000003</v>
      </c>
      <c r="N522" s="78">
        <f t="shared" si="52"/>
        <v>6.4251662332031362E-2</v>
      </c>
      <c r="O522" s="78">
        <f t="shared" si="53"/>
        <v>4.7581568539985823E-3</v>
      </c>
      <c r="P522" s="83"/>
      <c r="U522" s="103">
        <v>7.4054999999999996E-2</v>
      </c>
      <c r="V522" s="103">
        <v>0</v>
      </c>
    </row>
    <row r="523" spans="7:22">
      <c r="G523" s="82">
        <v>731</v>
      </c>
      <c r="H523" s="83">
        <f>Inputs!O522+Inputs!P522</f>
        <v>0.05</v>
      </c>
      <c r="I523" s="78">
        <f t="shared" si="48"/>
        <v>4.6370000000000001E-2</v>
      </c>
      <c r="K523" s="115">
        <f t="shared" si="49"/>
        <v>7.4054999999999996E-2</v>
      </c>
      <c r="L523" s="115">
        <f t="shared" si="50"/>
        <v>0.222165</v>
      </c>
      <c r="M523" s="78">
        <f t="shared" si="51"/>
        <v>-2.6785389740000003</v>
      </c>
      <c r="N523" s="78">
        <f t="shared" si="52"/>
        <v>6.4251662332031362E-2</v>
      </c>
      <c r="O523" s="78">
        <f t="shared" si="53"/>
        <v>4.7581568539985823E-3</v>
      </c>
      <c r="P523" s="83"/>
      <c r="U523" s="103">
        <v>7.4054999999999996E-2</v>
      </c>
      <c r="V523" s="103">
        <v>0</v>
      </c>
    </row>
    <row r="524" spans="7:22">
      <c r="G524" s="82">
        <v>732</v>
      </c>
      <c r="H524" s="83">
        <f>Inputs!O523+Inputs!P523</f>
        <v>1.0000001E-2</v>
      </c>
      <c r="I524" s="78">
        <f t="shared" si="48"/>
        <v>9.2740009273999998E-3</v>
      </c>
      <c r="K524" s="115">
        <f t="shared" si="49"/>
        <v>7.4054999999999996E-2</v>
      </c>
      <c r="L524" s="115">
        <f t="shared" si="50"/>
        <v>0.222165</v>
      </c>
      <c r="M524" s="78">
        <f t="shared" si="51"/>
        <v>-2.6785389740000003</v>
      </c>
      <c r="N524" s="78">
        <f t="shared" si="52"/>
        <v>6.4251662332031362E-2</v>
      </c>
      <c r="O524" s="78">
        <f t="shared" si="53"/>
        <v>4.7581568539985823E-3</v>
      </c>
      <c r="P524" s="83"/>
      <c r="U524" s="103">
        <v>7.4054999999999996E-2</v>
      </c>
      <c r="V524" s="103">
        <v>0</v>
      </c>
    </row>
    <row r="525" spans="7:22">
      <c r="G525" s="82">
        <v>733</v>
      </c>
      <c r="H525" s="83">
        <f>Inputs!O524+Inputs!P524</f>
        <v>0.1</v>
      </c>
      <c r="I525" s="78">
        <f t="shared" si="48"/>
        <v>9.2740000000000003E-2</v>
      </c>
      <c r="K525" s="115">
        <f t="shared" si="49"/>
        <v>0.33327000000000001</v>
      </c>
      <c r="L525" s="115">
        <f t="shared" si="50"/>
        <v>0.99981000000000009</v>
      </c>
      <c r="M525" s="78">
        <f t="shared" si="51"/>
        <v>-2.7528818360000002</v>
      </c>
      <c r="N525" s="78">
        <f t="shared" si="52"/>
        <v>5.9924101084471937E-2</v>
      </c>
      <c r="O525" s="78">
        <f t="shared" si="53"/>
        <v>1.9970905168421964E-2</v>
      </c>
      <c r="P525" s="83"/>
      <c r="U525" s="103">
        <v>0.33327000000000001</v>
      </c>
      <c r="V525" s="103">
        <v>0</v>
      </c>
    </row>
    <row r="526" spans="7:22">
      <c r="G526" s="82">
        <v>734</v>
      </c>
      <c r="H526" s="83">
        <f>Inputs!O525+Inputs!P525</f>
        <v>0.55000000000000004</v>
      </c>
      <c r="I526" s="78">
        <f t="shared" si="48"/>
        <v>0.51007000000000002</v>
      </c>
      <c r="K526" s="115">
        <f t="shared" si="49"/>
        <v>0.69631505000000005</v>
      </c>
      <c r="L526" s="115">
        <f t="shared" si="50"/>
        <v>2.0889451500000003</v>
      </c>
      <c r="M526" s="78">
        <f t="shared" si="51"/>
        <v>-2.8570031563400002</v>
      </c>
      <c r="N526" s="78">
        <f t="shared" si="52"/>
        <v>5.4320442078595883E-2</v>
      </c>
      <c r="O526" s="78">
        <f t="shared" si="53"/>
        <v>3.7824141341979596E-2</v>
      </c>
      <c r="P526" s="83"/>
      <c r="U526" s="103">
        <v>0.69631505000000005</v>
      </c>
      <c r="V526" s="103">
        <v>0</v>
      </c>
    </row>
    <row r="527" spans="7:22">
      <c r="G527" s="82">
        <v>735</v>
      </c>
      <c r="H527" s="83">
        <f>Inputs!O526+Inputs!P526</f>
        <v>0.2</v>
      </c>
      <c r="I527" s="78">
        <f t="shared" si="48"/>
        <v>0.18548000000000001</v>
      </c>
      <c r="K527" s="115">
        <f t="shared" si="49"/>
        <v>0.43389</v>
      </c>
      <c r="L527" s="115">
        <f t="shared" si="50"/>
        <v>1.3016700000000001</v>
      </c>
      <c r="M527" s="78">
        <f t="shared" si="51"/>
        <v>-2.7817396520000002</v>
      </c>
      <c r="N527" s="78">
        <f t="shared" si="52"/>
        <v>5.8318944162725032E-2</v>
      </c>
      <c r="O527" s="78">
        <f t="shared" si="53"/>
        <v>2.5304006682764765E-2</v>
      </c>
      <c r="P527" s="83"/>
      <c r="U527" s="103">
        <v>0.43389</v>
      </c>
      <c r="V527" s="103">
        <v>0</v>
      </c>
    </row>
    <row r="528" spans="7:22">
      <c r="G528" s="82">
        <v>736</v>
      </c>
      <c r="H528" s="83">
        <f>Inputs!O527+Inputs!P527</f>
        <v>0.70000004999999998</v>
      </c>
      <c r="I528" s="78">
        <f t="shared" si="48"/>
        <v>0.64918004637000004</v>
      </c>
      <c r="K528" s="115">
        <f t="shared" si="49"/>
        <v>2.1912449999999999</v>
      </c>
      <c r="L528" s="115">
        <f t="shared" si="50"/>
        <v>6.5737349999999992</v>
      </c>
      <c r="M528" s="78">
        <f t="shared" si="51"/>
        <v>-3.2857490660000002</v>
      </c>
      <c r="N528" s="78">
        <f t="shared" si="52"/>
        <v>3.6063329020746875E-2</v>
      </c>
      <c r="O528" s="78">
        <f t="shared" si="53"/>
        <v>7.9023589400066485E-2</v>
      </c>
      <c r="P528" s="83"/>
      <c r="U528" s="103">
        <v>2.0176249999999998</v>
      </c>
      <c r="V528" s="103">
        <v>0.17362</v>
      </c>
    </row>
    <row r="529" spans="7:22">
      <c r="G529" s="82">
        <v>737</v>
      </c>
      <c r="H529" s="83">
        <f>Inputs!O528+Inputs!P528</f>
        <v>0.4</v>
      </c>
      <c r="I529" s="78">
        <f t="shared" si="48"/>
        <v>0.37096000000000001</v>
      </c>
      <c r="K529" s="115">
        <f t="shared" si="49"/>
        <v>0.18975001999999999</v>
      </c>
      <c r="L529" s="115">
        <f t="shared" si="50"/>
        <v>0.56925006</v>
      </c>
      <c r="M529" s="78">
        <f t="shared" si="51"/>
        <v>-2.7117203057360002</v>
      </c>
      <c r="N529" s="78">
        <f t="shared" si="52"/>
        <v>6.2285299785469206E-2</v>
      </c>
      <c r="O529" s="78">
        <f t="shared" si="53"/>
        <v>1.1818636879998777E-2</v>
      </c>
      <c r="P529" s="83"/>
      <c r="U529" s="103">
        <v>0.18975001999999999</v>
      </c>
      <c r="V529" s="103">
        <v>0</v>
      </c>
    </row>
    <row r="530" spans="7:22">
      <c r="G530" s="82">
        <v>738</v>
      </c>
      <c r="H530" s="83">
        <f>Inputs!O529+Inputs!P529</f>
        <v>0.1</v>
      </c>
      <c r="I530" s="78">
        <f t="shared" si="48"/>
        <v>9.2740000000000003E-2</v>
      </c>
      <c r="K530" s="115">
        <f t="shared" si="49"/>
        <v>0.72</v>
      </c>
      <c r="L530" s="115">
        <f t="shared" si="50"/>
        <v>2.16</v>
      </c>
      <c r="M530" s="78">
        <f t="shared" si="51"/>
        <v>-2.8637960000000002</v>
      </c>
      <c r="N530" s="78">
        <f t="shared" si="52"/>
        <v>5.3972550079574425E-2</v>
      </c>
      <c r="O530" s="78">
        <f t="shared" si="53"/>
        <v>3.8860236057293586E-2</v>
      </c>
      <c r="P530" s="83"/>
      <c r="U530" s="103">
        <v>0.72</v>
      </c>
      <c r="V530" s="103">
        <v>0</v>
      </c>
    </row>
    <row r="531" spans="7:22">
      <c r="G531" s="82">
        <v>739</v>
      </c>
      <c r="H531" s="83">
        <f>Inputs!O530+Inputs!P530</f>
        <v>0</v>
      </c>
      <c r="I531" s="78">
        <f t="shared" si="48"/>
        <v>0</v>
      </c>
      <c r="K531" s="115">
        <f t="shared" si="49"/>
        <v>0</v>
      </c>
      <c r="L531" s="115">
        <f t="shared" si="50"/>
        <v>0</v>
      </c>
      <c r="M531" s="78">
        <f t="shared" si="51"/>
        <v>-2.6573000000000002</v>
      </c>
      <c r="N531" s="78">
        <f t="shared" si="52"/>
        <v>6.5540500924934283E-2</v>
      </c>
      <c r="O531" s="78">
        <f t="shared" si="53"/>
        <v>0</v>
      </c>
      <c r="P531" s="83"/>
      <c r="U531" s="103">
        <v>0</v>
      </c>
      <c r="V531" s="103">
        <v>0</v>
      </c>
    </row>
    <row r="532" spans="7:22">
      <c r="G532" s="82">
        <v>740</v>
      </c>
      <c r="H532" s="83">
        <f>Inputs!O531+Inputs!P531</f>
        <v>0.1</v>
      </c>
      <c r="I532" s="78">
        <f t="shared" si="48"/>
        <v>9.2740000000000003E-2</v>
      </c>
      <c r="K532" s="115">
        <f t="shared" si="49"/>
        <v>0</v>
      </c>
      <c r="L532" s="115">
        <f t="shared" si="50"/>
        <v>0</v>
      </c>
      <c r="M532" s="78">
        <f t="shared" si="51"/>
        <v>-2.6573000000000002</v>
      </c>
      <c r="N532" s="78">
        <f t="shared" si="52"/>
        <v>6.5540500924934283E-2</v>
      </c>
      <c r="O532" s="78">
        <f t="shared" si="53"/>
        <v>0</v>
      </c>
      <c r="P532" s="83"/>
    </row>
    <row r="533" spans="7:22">
      <c r="G533" s="82">
        <v>741</v>
      </c>
      <c r="H533" s="83">
        <f>Inputs!O532+Inputs!P532</f>
        <v>0.2</v>
      </c>
      <c r="I533" s="78">
        <f t="shared" si="48"/>
        <v>0.18548000000000001</v>
      </c>
      <c r="K533" s="115">
        <f t="shared" si="49"/>
        <v>0.1</v>
      </c>
      <c r="L533" s="115">
        <f t="shared" si="50"/>
        <v>0.30000000000000004</v>
      </c>
      <c r="M533" s="78">
        <f t="shared" si="51"/>
        <v>-2.6859800000000003</v>
      </c>
      <c r="N533" s="78">
        <f t="shared" si="52"/>
        <v>6.3805730605113631E-2</v>
      </c>
      <c r="O533" s="78">
        <f t="shared" si="53"/>
        <v>6.3805730605113638E-3</v>
      </c>
      <c r="P533" s="83"/>
      <c r="U533" s="103">
        <v>0.1</v>
      </c>
      <c r="V533" s="103">
        <v>0</v>
      </c>
    </row>
    <row r="534" spans="7:22">
      <c r="G534" s="82">
        <v>742</v>
      </c>
      <c r="H534" s="83">
        <f>Inputs!O533+Inputs!P533</f>
        <v>1.25</v>
      </c>
      <c r="I534" s="78">
        <f t="shared" si="48"/>
        <v>1.1592500000000001</v>
      </c>
      <c r="K534" s="115">
        <f t="shared" si="49"/>
        <v>0</v>
      </c>
      <c r="L534" s="115">
        <f t="shared" si="50"/>
        <v>0</v>
      </c>
      <c r="M534" s="78">
        <f t="shared" si="51"/>
        <v>-2.6573000000000002</v>
      </c>
      <c r="N534" s="78">
        <f t="shared" si="52"/>
        <v>6.5540500924934283E-2</v>
      </c>
      <c r="O534" s="78">
        <f t="shared" si="53"/>
        <v>0</v>
      </c>
      <c r="P534" s="83"/>
      <c r="U534" s="103">
        <v>0</v>
      </c>
      <c r="V534" s="103">
        <v>0</v>
      </c>
    </row>
    <row r="535" spans="7:22">
      <c r="G535" s="82">
        <v>743</v>
      </c>
      <c r="H535" s="83">
        <f>Inputs!O534+Inputs!P534</f>
        <v>0</v>
      </c>
      <c r="I535" s="78">
        <f t="shared" si="48"/>
        <v>0</v>
      </c>
      <c r="K535" s="115">
        <f t="shared" si="49"/>
        <v>0</v>
      </c>
      <c r="L535" s="115">
        <f t="shared" si="50"/>
        <v>0</v>
      </c>
      <c r="M535" s="78">
        <f t="shared" si="51"/>
        <v>-2.6573000000000002</v>
      </c>
      <c r="N535" s="78">
        <f t="shared" si="52"/>
        <v>6.5540500924934283E-2</v>
      </c>
      <c r="O535" s="78">
        <f t="shared" si="53"/>
        <v>0</v>
      </c>
      <c r="P535" s="83"/>
      <c r="U535" s="103">
        <v>0</v>
      </c>
      <c r="V535" s="103">
        <v>0</v>
      </c>
    </row>
    <row r="536" spans="7:22">
      <c r="G536" s="82">
        <v>744</v>
      </c>
      <c r="H536" s="83">
        <f>Inputs!O535+Inputs!P535</f>
        <v>0.4</v>
      </c>
      <c r="I536" s="78">
        <f t="shared" si="48"/>
        <v>0.37096000000000001</v>
      </c>
      <c r="K536" s="115">
        <f t="shared" si="49"/>
        <v>0</v>
      </c>
      <c r="L536" s="115">
        <f t="shared" si="50"/>
        <v>0</v>
      </c>
      <c r="M536" s="78">
        <f t="shared" si="51"/>
        <v>-2.6573000000000002</v>
      </c>
      <c r="N536" s="78">
        <f t="shared" si="52"/>
        <v>6.5540500924934283E-2</v>
      </c>
      <c r="O536" s="78">
        <f t="shared" si="53"/>
        <v>0</v>
      </c>
      <c r="P536" s="83"/>
      <c r="U536" s="103">
        <v>0</v>
      </c>
      <c r="V536" s="103">
        <v>0</v>
      </c>
    </row>
    <row r="537" spans="7:22">
      <c r="G537" s="82">
        <v>745</v>
      </c>
      <c r="H537" s="83">
        <f>Inputs!O536+Inputs!P536</f>
        <v>0.3</v>
      </c>
      <c r="I537" s="78">
        <f t="shared" si="48"/>
        <v>0.27821999999999997</v>
      </c>
      <c r="K537" s="115">
        <f t="shared" si="49"/>
        <v>1.5477802000000001</v>
      </c>
      <c r="L537" s="115">
        <f t="shared" si="50"/>
        <v>4.6433406000000002</v>
      </c>
      <c r="M537" s="78">
        <f t="shared" si="51"/>
        <v>-3.1012033613600001</v>
      </c>
      <c r="N537" s="78">
        <f t="shared" si="52"/>
        <v>4.3057644746889237E-2</v>
      </c>
      <c r="O537" s="78">
        <f t="shared" si="53"/>
        <v>6.6643769997869182E-2</v>
      </c>
      <c r="P537" s="83"/>
      <c r="U537" s="103">
        <v>1.5477802000000001</v>
      </c>
      <c r="V537" s="103">
        <v>0</v>
      </c>
    </row>
    <row r="538" spans="7:22">
      <c r="G538" s="82">
        <v>801</v>
      </c>
      <c r="H538" s="83">
        <f>Inputs!O537+Inputs!P537</f>
        <v>0.1</v>
      </c>
      <c r="I538" s="78">
        <f t="shared" si="48"/>
        <v>9.2740000000000003E-2</v>
      </c>
      <c r="K538" s="115">
        <f t="shared" si="49"/>
        <v>0.87500005999999997</v>
      </c>
      <c r="L538" s="115">
        <f t="shared" si="50"/>
        <v>2.6250001799999998</v>
      </c>
      <c r="M538" s="78">
        <f t="shared" si="51"/>
        <v>-2.9082500172080001</v>
      </c>
      <c r="N538" s="78">
        <f t="shared" si="52"/>
        <v>5.1747238851369018E-2</v>
      </c>
      <c r="O538" s="78">
        <f t="shared" si="53"/>
        <v>4.527883709978222E-2</v>
      </c>
      <c r="P538" s="83"/>
      <c r="U538" s="103">
        <v>0.87500005999999997</v>
      </c>
      <c r="V538" s="103">
        <v>0</v>
      </c>
    </row>
    <row r="539" spans="7:22">
      <c r="G539" s="82">
        <v>802</v>
      </c>
      <c r="H539" s="83">
        <f>Inputs!O538+Inputs!P538</f>
        <v>0.5</v>
      </c>
      <c r="I539" s="78">
        <f t="shared" si="48"/>
        <v>0.4637</v>
      </c>
      <c r="K539" s="115">
        <f t="shared" si="49"/>
        <v>2.0035250200000001</v>
      </c>
      <c r="L539" s="115">
        <f t="shared" si="50"/>
        <v>6.0105750600000007</v>
      </c>
      <c r="M539" s="78">
        <f t="shared" si="51"/>
        <v>-3.2319109757360005</v>
      </c>
      <c r="N539" s="78">
        <f t="shared" si="52"/>
        <v>3.7982358908885037E-2</v>
      </c>
      <c r="O539" s="78">
        <f t="shared" si="53"/>
        <v>7.6098606392571072E-2</v>
      </c>
      <c r="P539" s="83"/>
      <c r="U539" s="103">
        <v>1.6</v>
      </c>
      <c r="V539" s="103">
        <v>0.40352502000000001</v>
      </c>
    </row>
    <row r="540" spans="7:22">
      <c r="G540" s="82">
        <v>803</v>
      </c>
      <c r="H540" s="83">
        <f>Inputs!O539+Inputs!P539</f>
        <v>0.5</v>
      </c>
      <c r="I540" s="78">
        <f t="shared" si="48"/>
        <v>0.4637</v>
      </c>
      <c r="K540" s="115">
        <f t="shared" si="49"/>
        <v>16.740002</v>
      </c>
      <c r="L540" s="115">
        <f t="shared" si="50"/>
        <v>50.220005999999998</v>
      </c>
      <c r="M540" s="78">
        <f t="shared" si="51"/>
        <v>-7.4583325735999999</v>
      </c>
      <c r="N540" s="78">
        <f t="shared" si="52"/>
        <v>5.7628454111243507E-4</v>
      </c>
      <c r="O540" s="78">
        <f t="shared" si="53"/>
        <v>9.6470043707912456E-3</v>
      </c>
      <c r="P540" s="83"/>
      <c r="U540" s="103">
        <v>16.740002</v>
      </c>
      <c r="V540" s="103">
        <v>0</v>
      </c>
    </row>
    <row r="541" spans="7:22">
      <c r="G541" s="82">
        <v>804</v>
      </c>
      <c r="H541" s="83">
        <f>Inputs!O540+Inputs!P540</f>
        <v>0.5</v>
      </c>
      <c r="I541" s="78">
        <f t="shared" si="48"/>
        <v>0.4637</v>
      </c>
      <c r="K541" s="115">
        <f t="shared" si="49"/>
        <v>3.2400001999999999</v>
      </c>
      <c r="L541" s="115">
        <f t="shared" si="50"/>
        <v>9.7200005999999988</v>
      </c>
      <c r="M541" s="78">
        <f t="shared" si="51"/>
        <v>-3.5865320573600004</v>
      </c>
      <c r="N541" s="78">
        <f t="shared" si="52"/>
        <v>2.6947905162696666E-2</v>
      </c>
      <c r="O541" s="78">
        <f t="shared" si="53"/>
        <v>8.7311218116718228E-2</v>
      </c>
      <c r="P541" s="83"/>
      <c r="U541" s="103">
        <v>3.2400001999999999</v>
      </c>
      <c r="V541" s="103">
        <v>0</v>
      </c>
    </row>
    <row r="542" spans="7:22">
      <c r="G542" s="82">
        <v>805</v>
      </c>
      <c r="H542" s="83">
        <f>Inputs!O541+Inputs!P541</f>
        <v>0.1</v>
      </c>
      <c r="I542" s="78">
        <f t="shared" si="48"/>
        <v>9.2740000000000003E-2</v>
      </c>
      <c r="K542" s="115">
        <f t="shared" si="49"/>
        <v>1.15097</v>
      </c>
      <c r="L542" s="115">
        <f t="shared" si="50"/>
        <v>3.4529100000000001</v>
      </c>
      <c r="M542" s="78">
        <f t="shared" si="51"/>
        <v>-2.987398196</v>
      </c>
      <c r="N542" s="78">
        <f t="shared" si="52"/>
        <v>4.7998438495082084E-2</v>
      </c>
      <c r="O542" s="78">
        <f t="shared" si="53"/>
        <v>5.524476275468463E-2</v>
      </c>
      <c r="P542" s="83"/>
      <c r="U542" s="103">
        <v>1.15097</v>
      </c>
      <c r="V542" s="103">
        <v>0</v>
      </c>
    </row>
    <row r="543" spans="7:22">
      <c r="G543" s="82">
        <v>806</v>
      </c>
      <c r="H543" s="83">
        <f>Inputs!O542+Inputs!P542</f>
        <v>0.5</v>
      </c>
      <c r="I543" s="78">
        <f t="shared" si="48"/>
        <v>0.4637</v>
      </c>
      <c r="K543" s="115">
        <f t="shared" si="49"/>
        <v>0</v>
      </c>
      <c r="L543" s="115">
        <f t="shared" si="50"/>
        <v>0</v>
      </c>
      <c r="M543" s="78">
        <f t="shared" si="51"/>
        <v>-2.6573000000000002</v>
      </c>
      <c r="N543" s="78">
        <f t="shared" si="52"/>
        <v>6.5540500924934283E-2</v>
      </c>
      <c r="O543" s="78">
        <f t="shared" si="53"/>
        <v>0</v>
      </c>
      <c r="P543" s="83"/>
      <c r="U543" s="103">
        <v>0</v>
      </c>
      <c r="V543" s="103">
        <v>0</v>
      </c>
    </row>
    <row r="544" spans="7:22">
      <c r="G544" s="82">
        <v>807</v>
      </c>
      <c r="H544" s="83">
        <f>Inputs!O543+Inputs!P543</f>
        <v>0.2</v>
      </c>
      <c r="I544" s="78">
        <f t="shared" si="48"/>
        <v>0.18548000000000001</v>
      </c>
      <c r="K544" s="115">
        <f t="shared" si="49"/>
        <v>0</v>
      </c>
      <c r="L544" s="115">
        <f t="shared" si="50"/>
        <v>0</v>
      </c>
      <c r="M544" s="78">
        <f t="shared" si="51"/>
        <v>-2.6573000000000002</v>
      </c>
      <c r="N544" s="78">
        <f t="shared" si="52"/>
        <v>6.5540500924934283E-2</v>
      </c>
      <c r="O544" s="78">
        <f t="shared" si="53"/>
        <v>0</v>
      </c>
      <c r="P544" s="83"/>
      <c r="U544" s="103">
        <v>0</v>
      </c>
      <c r="V544" s="103">
        <v>0</v>
      </c>
    </row>
    <row r="545" spans="7:22">
      <c r="G545" s="82">
        <v>808</v>
      </c>
      <c r="H545" s="83">
        <f>Inputs!O544+Inputs!P544</f>
        <v>0.2</v>
      </c>
      <c r="I545" s="78">
        <f t="shared" si="48"/>
        <v>0.18548000000000001</v>
      </c>
      <c r="K545" s="115">
        <f t="shared" si="49"/>
        <v>1.1975E-2</v>
      </c>
      <c r="L545" s="115">
        <f t="shared" si="50"/>
        <v>3.5924999999999999E-2</v>
      </c>
      <c r="M545" s="78">
        <f t="shared" si="51"/>
        <v>-2.6607344300000002</v>
      </c>
      <c r="N545" s="78">
        <f t="shared" si="52"/>
        <v>6.53304730464664E-2</v>
      </c>
      <c r="O545" s="78">
        <f t="shared" si="53"/>
        <v>7.8233241473143512E-4</v>
      </c>
      <c r="P545" s="83"/>
      <c r="U545" s="103">
        <v>6.4999999999999997E-3</v>
      </c>
      <c r="V545" s="103">
        <v>5.4749999999999998E-3</v>
      </c>
    </row>
    <row r="546" spans="7:22">
      <c r="G546" s="82">
        <v>809</v>
      </c>
      <c r="H546" s="83">
        <f>Inputs!O545+Inputs!P545</f>
        <v>0.1</v>
      </c>
      <c r="I546" s="78">
        <f t="shared" si="48"/>
        <v>9.2740000000000003E-2</v>
      </c>
      <c r="K546" s="115">
        <f t="shared" si="49"/>
        <v>1.0032251000000001</v>
      </c>
      <c r="L546" s="115">
        <f t="shared" si="50"/>
        <v>3.0096753000000005</v>
      </c>
      <c r="M546" s="78">
        <f t="shared" si="51"/>
        <v>-2.9450249586800004</v>
      </c>
      <c r="N546" s="78">
        <f t="shared" si="52"/>
        <v>4.9972173311543362E-2</v>
      </c>
      <c r="O546" s="78">
        <f t="shared" si="53"/>
        <v>5.0133338567690422E-2</v>
      </c>
      <c r="P546" s="83"/>
      <c r="U546" s="103">
        <v>1.0032251000000001</v>
      </c>
      <c r="V546" s="103">
        <v>0</v>
      </c>
    </row>
    <row r="547" spans="7:22">
      <c r="G547" s="82">
        <v>810</v>
      </c>
      <c r="H547" s="83">
        <f>Inputs!O546+Inputs!P546</f>
        <v>0.1</v>
      </c>
      <c r="I547" s="78">
        <f t="shared" si="48"/>
        <v>9.2740000000000003E-2</v>
      </c>
      <c r="K547" s="115">
        <f t="shared" si="49"/>
        <v>4.32</v>
      </c>
      <c r="L547" s="115">
        <f t="shared" si="50"/>
        <v>12.96</v>
      </c>
      <c r="M547" s="78">
        <f t="shared" si="51"/>
        <v>-3.8962760000000003</v>
      </c>
      <c r="N547" s="78">
        <f t="shared" si="52"/>
        <v>1.9912854767868998E-2</v>
      </c>
      <c r="O547" s="78">
        <f t="shared" si="53"/>
        <v>8.6023532597194072E-2</v>
      </c>
      <c r="P547" s="83"/>
      <c r="U547" s="103">
        <v>4.32</v>
      </c>
      <c r="V547" s="103">
        <v>0</v>
      </c>
    </row>
    <row r="548" spans="7:22">
      <c r="G548" s="82">
        <v>811</v>
      </c>
      <c r="H548" s="83">
        <f>Inputs!O547+Inputs!P547</f>
        <v>0.1</v>
      </c>
      <c r="I548" s="78">
        <f t="shared" si="48"/>
        <v>9.2740000000000003E-2</v>
      </c>
      <c r="K548" s="115">
        <f t="shared" si="49"/>
        <v>3.4462801999999999</v>
      </c>
      <c r="L548" s="115">
        <f t="shared" si="50"/>
        <v>10.338840599999999</v>
      </c>
      <c r="M548" s="78">
        <f t="shared" si="51"/>
        <v>-3.6456931613600001</v>
      </c>
      <c r="N548" s="78">
        <f t="shared" si="52"/>
        <v>2.5439260868873263E-2</v>
      </c>
      <c r="O548" s="78">
        <f t="shared" si="53"/>
        <v>8.7670821035032723E-2</v>
      </c>
      <c r="P548" s="83"/>
      <c r="U548" s="103">
        <v>3.4462801999999999</v>
      </c>
      <c r="V548" s="103">
        <v>0</v>
      </c>
    </row>
    <row r="549" spans="7:22">
      <c r="G549" s="82">
        <v>812</v>
      </c>
      <c r="H549" s="83">
        <f>Inputs!O548+Inputs!P548</f>
        <v>0.5</v>
      </c>
      <c r="I549" s="78">
        <f t="shared" si="48"/>
        <v>0.4637</v>
      </c>
      <c r="K549" s="115">
        <f t="shared" si="49"/>
        <v>0.46719002999999998</v>
      </c>
      <c r="L549" s="115">
        <f t="shared" si="50"/>
        <v>1.4015700899999999</v>
      </c>
      <c r="M549" s="78">
        <f t="shared" si="51"/>
        <v>-2.7912901006040003</v>
      </c>
      <c r="N549" s="78">
        <f t="shared" si="52"/>
        <v>5.7796661198528006E-2</v>
      </c>
      <c r="O549" s="78">
        <f t="shared" si="53"/>
        <v>2.7002023879240132E-2</v>
      </c>
      <c r="P549" s="83"/>
      <c r="U549" s="103">
        <v>0.46719002999999998</v>
      </c>
      <c r="V549" s="103">
        <v>0</v>
      </c>
    </row>
    <row r="550" spans="7:22">
      <c r="G550" s="82">
        <v>813</v>
      </c>
      <c r="H550" s="83">
        <f>Inputs!O549+Inputs!P549</f>
        <v>0.1</v>
      </c>
      <c r="I550" s="78">
        <f t="shared" si="48"/>
        <v>9.2740000000000003E-2</v>
      </c>
      <c r="K550" s="115">
        <f t="shared" si="49"/>
        <v>0.43078503000000001</v>
      </c>
      <c r="L550" s="115">
        <f t="shared" si="50"/>
        <v>1.29235509</v>
      </c>
      <c r="M550" s="78">
        <f t="shared" si="51"/>
        <v>-2.7808491466040004</v>
      </c>
      <c r="N550" s="78">
        <f t="shared" si="52"/>
        <v>5.8367868039433043E-2</v>
      </c>
      <c r="O550" s="78">
        <f t="shared" si="53"/>
        <v>2.5144003784403207E-2</v>
      </c>
      <c r="P550" s="83"/>
      <c r="U550" s="103">
        <v>0.43078503000000001</v>
      </c>
      <c r="V550" s="103">
        <v>0</v>
      </c>
    </row>
    <row r="551" spans="7:22">
      <c r="G551" s="82">
        <v>814</v>
      </c>
      <c r="H551" s="83">
        <f>Inputs!O550+Inputs!P550</f>
        <v>0.2</v>
      </c>
      <c r="I551" s="78">
        <f t="shared" si="48"/>
        <v>0.18548000000000001</v>
      </c>
      <c r="K551" s="115">
        <f t="shared" si="49"/>
        <v>3.9711150000000002</v>
      </c>
      <c r="L551" s="115">
        <f t="shared" si="50"/>
        <v>11.913345</v>
      </c>
      <c r="M551" s="78">
        <f t="shared" si="51"/>
        <v>-3.796215782</v>
      </c>
      <c r="N551" s="78">
        <f t="shared" si="52"/>
        <v>2.1962409296921687E-2</v>
      </c>
      <c r="O551" s="78">
        <f t="shared" si="53"/>
        <v>8.7215252995145168E-2</v>
      </c>
      <c r="P551" s="83"/>
      <c r="U551" s="103">
        <v>3.9711150000000002</v>
      </c>
      <c r="V551" s="103">
        <v>0</v>
      </c>
    </row>
    <row r="552" spans="7:22">
      <c r="G552" s="82">
        <v>815</v>
      </c>
      <c r="H552" s="83">
        <f>Inputs!O551+Inputs!P551</f>
        <v>0.15</v>
      </c>
      <c r="I552" s="78">
        <f t="shared" si="48"/>
        <v>0.13910999999999998</v>
      </c>
      <c r="K552" s="115">
        <f t="shared" si="49"/>
        <v>0.46719002999999998</v>
      </c>
      <c r="L552" s="115">
        <f t="shared" si="50"/>
        <v>1.4015700899999999</v>
      </c>
      <c r="M552" s="78">
        <f t="shared" si="51"/>
        <v>-2.7912901006040003</v>
      </c>
      <c r="N552" s="78">
        <f t="shared" si="52"/>
        <v>5.7796661198528006E-2</v>
      </c>
      <c r="O552" s="78">
        <f t="shared" si="53"/>
        <v>2.7002023879240132E-2</v>
      </c>
      <c r="P552" s="83"/>
      <c r="U552" s="103">
        <v>0.46719002999999998</v>
      </c>
      <c r="V552" s="103">
        <v>0</v>
      </c>
    </row>
    <row r="553" spans="7:22">
      <c r="G553" s="82">
        <v>816</v>
      </c>
      <c r="H553" s="83">
        <f>Inputs!O552+Inputs!P552</f>
        <v>0.2</v>
      </c>
      <c r="I553" s="78">
        <f t="shared" si="48"/>
        <v>0.18548000000000001</v>
      </c>
      <c r="K553" s="115">
        <f t="shared" si="49"/>
        <v>1.076965</v>
      </c>
      <c r="L553" s="115">
        <f t="shared" si="50"/>
        <v>3.2308949999999999</v>
      </c>
      <c r="M553" s="78">
        <f t="shared" si="51"/>
        <v>-2.9661735620000003</v>
      </c>
      <c r="N553" s="78">
        <f t="shared" si="52"/>
        <v>4.8977646750676965E-2</v>
      </c>
      <c r="O553" s="78">
        <f t="shared" si="53"/>
        <v>5.2747211332842818E-2</v>
      </c>
      <c r="P553" s="83"/>
      <c r="U553" s="103">
        <v>1.076965</v>
      </c>
      <c r="V553" s="103">
        <v>0</v>
      </c>
    </row>
    <row r="554" spans="7:22">
      <c r="G554" s="82">
        <v>817</v>
      </c>
      <c r="H554" s="83">
        <f>Inputs!O553+Inputs!P553</f>
        <v>0.05</v>
      </c>
      <c r="I554" s="78">
        <f t="shared" si="48"/>
        <v>4.6370000000000001E-2</v>
      </c>
      <c r="K554" s="115">
        <f t="shared" si="49"/>
        <v>1.0769651</v>
      </c>
      <c r="L554" s="115">
        <f t="shared" si="50"/>
        <v>3.2308953000000002</v>
      </c>
      <c r="M554" s="78">
        <f t="shared" si="51"/>
        <v>-2.9661735906800004</v>
      </c>
      <c r="N554" s="78">
        <f t="shared" si="52"/>
        <v>4.8977645414795941E-2</v>
      </c>
      <c r="O554" s="78">
        <f t="shared" si="53"/>
        <v>5.2747214791910253E-2</v>
      </c>
      <c r="P554" s="83"/>
      <c r="U554" s="103">
        <v>1.0769651</v>
      </c>
      <c r="V554" s="103">
        <v>0</v>
      </c>
    </row>
    <row r="555" spans="7:22">
      <c r="G555" s="82">
        <v>818</v>
      </c>
      <c r="H555" s="83">
        <f>Inputs!O554+Inputs!P554</f>
        <v>0.15</v>
      </c>
      <c r="I555" s="78">
        <f t="shared" si="48"/>
        <v>0.13910999999999998</v>
      </c>
      <c r="K555" s="115">
        <f t="shared" si="49"/>
        <v>1.0769651</v>
      </c>
      <c r="L555" s="115">
        <f t="shared" si="50"/>
        <v>3.2308953000000002</v>
      </c>
      <c r="M555" s="78">
        <f t="shared" si="51"/>
        <v>-2.9661735906800004</v>
      </c>
      <c r="N555" s="78">
        <f t="shared" si="52"/>
        <v>4.8977645414795941E-2</v>
      </c>
      <c r="O555" s="78">
        <f t="shared" si="53"/>
        <v>5.2747214791910253E-2</v>
      </c>
      <c r="P555" s="83"/>
      <c r="U555" s="103">
        <v>1.0769651</v>
      </c>
      <c r="V555" s="103">
        <v>0</v>
      </c>
    </row>
    <row r="556" spans="7:22">
      <c r="G556" s="82">
        <v>819</v>
      </c>
      <c r="H556" s="83">
        <f>Inputs!O555+Inputs!P555</f>
        <v>0.1</v>
      </c>
      <c r="I556" s="78">
        <f t="shared" si="48"/>
        <v>9.2740000000000003E-2</v>
      </c>
      <c r="K556" s="115">
        <f t="shared" si="49"/>
        <v>0.215395</v>
      </c>
      <c r="L556" s="115">
        <f t="shared" si="50"/>
        <v>0.64618500000000001</v>
      </c>
      <c r="M556" s="78">
        <f t="shared" si="51"/>
        <v>-2.7190752860000003</v>
      </c>
      <c r="N556" s="78">
        <f t="shared" si="52"/>
        <v>6.1857106424725201E-2</v>
      </c>
      <c r="O556" s="78">
        <f t="shared" si="53"/>
        <v>1.3323711438353685E-2</v>
      </c>
      <c r="P556" s="83"/>
      <c r="U556" s="103">
        <v>0.215395</v>
      </c>
      <c r="V556" s="103">
        <v>0</v>
      </c>
    </row>
    <row r="557" spans="7:22">
      <c r="G557" s="82">
        <v>820</v>
      </c>
      <c r="H557" s="83">
        <f>Inputs!O556+Inputs!P556</f>
        <v>0.1</v>
      </c>
      <c r="I557" s="78">
        <f t="shared" si="48"/>
        <v>9.2740000000000003E-2</v>
      </c>
      <c r="K557" s="115">
        <f t="shared" si="49"/>
        <v>0.21539501999999999</v>
      </c>
      <c r="L557" s="115">
        <f t="shared" si="50"/>
        <v>0.64618505999999998</v>
      </c>
      <c r="M557" s="78">
        <f t="shared" si="51"/>
        <v>-2.7190752917360004</v>
      </c>
      <c r="N557" s="78">
        <f t="shared" si="52"/>
        <v>6.1857106091860514E-2</v>
      </c>
      <c r="O557" s="78">
        <f t="shared" si="53"/>
        <v>1.3323712603798417E-2</v>
      </c>
      <c r="P557" s="83"/>
      <c r="U557" s="103">
        <v>0.21539501999999999</v>
      </c>
      <c r="V557" s="103">
        <v>0</v>
      </c>
    </row>
    <row r="558" spans="7:22">
      <c r="G558" s="82">
        <v>821</v>
      </c>
      <c r="H558" s="83">
        <f>Inputs!O557+Inputs!P557</f>
        <v>0.1</v>
      </c>
      <c r="I558" s="78">
        <f t="shared" si="48"/>
        <v>9.2740000000000003E-2</v>
      </c>
      <c r="K558" s="115">
        <f t="shared" si="49"/>
        <v>0.43078503000000001</v>
      </c>
      <c r="L558" s="115">
        <f t="shared" si="50"/>
        <v>1.29235509</v>
      </c>
      <c r="M558" s="78">
        <f t="shared" si="51"/>
        <v>-2.7808491466040004</v>
      </c>
      <c r="N558" s="78">
        <f t="shared" si="52"/>
        <v>5.8367868039433043E-2</v>
      </c>
      <c r="O558" s="78">
        <f t="shared" si="53"/>
        <v>2.5144003784403207E-2</v>
      </c>
      <c r="P558" s="83"/>
      <c r="U558" s="103">
        <v>0.43078503000000001</v>
      </c>
      <c r="V558" s="103">
        <v>0</v>
      </c>
    </row>
    <row r="559" spans="7:22">
      <c r="G559" s="82">
        <v>822</v>
      </c>
      <c r="H559" s="83">
        <f>Inputs!O558+Inputs!P558</f>
        <v>0.1</v>
      </c>
      <c r="I559" s="78">
        <f t="shared" si="48"/>
        <v>9.2740000000000003E-2</v>
      </c>
      <c r="K559" s="115">
        <f t="shared" si="49"/>
        <v>0.93438005000000002</v>
      </c>
      <c r="L559" s="115">
        <f t="shared" si="50"/>
        <v>2.8031401499999999</v>
      </c>
      <c r="M559" s="78">
        <f t="shared" si="51"/>
        <v>-2.9252801983400003</v>
      </c>
      <c r="N559" s="78">
        <f t="shared" si="52"/>
        <v>5.0917927882228639E-2</v>
      </c>
      <c r="O559" s="78">
        <f t="shared" si="53"/>
        <v>4.757669600049319E-2</v>
      </c>
      <c r="P559" s="83"/>
      <c r="U559" s="103">
        <v>0.93438005000000002</v>
      </c>
      <c r="V559" s="103">
        <v>0</v>
      </c>
    </row>
    <row r="560" spans="7:22">
      <c r="G560" s="82">
        <v>823</v>
      </c>
      <c r="H560" s="83">
        <f>Inputs!O559+Inputs!P559</f>
        <v>0.1</v>
      </c>
      <c r="I560" s="78">
        <f t="shared" si="48"/>
        <v>9.2740000000000003E-2</v>
      </c>
      <c r="K560" s="115">
        <f t="shared" si="49"/>
        <v>1.2923551</v>
      </c>
      <c r="L560" s="115">
        <f t="shared" si="50"/>
        <v>3.8770652999999999</v>
      </c>
      <c r="M560" s="78">
        <f t="shared" si="51"/>
        <v>-3.0279474426800004</v>
      </c>
      <c r="N560" s="78">
        <f t="shared" si="52"/>
        <v>4.6179151116732819E-2</v>
      </c>
      <c r="O560" s="78">
        <f t="shared" si="53"/>
        <v>5.9679861459380354E-2</v>
      </c>
      <c r="P560" s="83"/>
      <c r="U560" s="103">
        <v>1.2923551</v>
      </c>
      <c r="V560" s="103">
        <v>0</v>
      </c>
    </row>
    <row r="561" spans="7:22">
      <c r="G561" s="82">
        <v>824</v>
      </c>
      <c r="H561" s="83">
        <f>Inputs!O560+Inputs!P560</f>
        <v>0.5</v>
      </c>
      <c r="I561" s="78">
        <f t="shared" si="48"/>
        <v>0.4637</v>
      </c>
      <c r="K561" s="115">
        <f t="shared" si="49"/>
        <v>1.4015701</v>
      </c>
      <c r="L561" s="115">
        <f t="shared" si="50"/>
        <v>4.2047103000000003</v>
      </c>
      <c r="M561" s="78">
        <f t="shared" si="51"/>
        <v>-3.0592703046800001</v>
      </c>
      <c r="N561" s="78">
        <f t="shared" si="52"/>
        <v>4.4818931074784893E-2</v>
      </c>
      <c r="O561" s="78">
        <f t="shared" si="53"/>
        <v>6.2816873708379378E-2</v>
      </c>
      <c r="P561" s="83"/>
      <c r="U561" s="103">
        <v>1.4015701</v>
      </c>
      <c r="V561" s="103">
        <v>0</v>
      </c>
    </row>
    <row r="562" spans="7:22">
      <c r="G562" s="82">
        <v>825</v>
      </c>
      <c r="H562" s="83">
        <f>Inputs!O561+Inputs!P561</f>
        <v>0.5</v>
      </c>
      <c r="I562" s="78">
        <f t="shared" si="48"/>
        <v>0.4637</v>
      </c>
      <c r="K562" s="115">
        <f t="shared" si="49"/>
        <v>1.2923551</v>
      </c>
      <c r="L562" s="115">
        <f t="shared" si="50"/>
        <v>3.8770652999999999</v>
      </c>
      <c r="M562" s="78">
        <f t="shared" si="51"/>
        <v>-3.0279474426800004</v>
      </c>
      <c r="N562" s="78">
        <f t="shared" si="52"/>
        <v>4.6179151116732819E-2</v>
      </c>
      <c r="O562" s="78">
        <f t="shared" si="53"/>
        <v>5.9679861459380354E-2</v>
      </c>
      <c r="P562" s="83"/>
      <c r="U562" s="103">
        <v>1.2923551</v>
      </c>
      <c r="V562" s="103">
        <v>0</v>
      </c>
    </row>
    <row r="563" spans="7:22">
      <c r="G563" s="82">
        <v>826</v>
      </c>
      <c r="H563" s="83">
        <f>Inputs!O562+Inputs!P562</f>
        <v>0.5</v>
      </c>
      <c r="I563" s="78">
        <f t="shared" si="48"/>
        <v>0.4637</v>
      </c>
      <c r="K563" s="115">
        <f t="shared" si="49"/>
        <v>1.2923551</v>
      </c>
      <c r="L563" s="115">
        <f t="shared" si="50"/>
        <v>3.8770652999999999</v>
      </c>
      <c r="M563" s="78">
        <f t="shared" si="51"/>
        <v>-3.0279474426800004</v>
      </c>
      <c r="N563" s="78">
        <f t="shared" si="52"/>
        <v>4.6179151116732819E-2</v>
      </c>
      <c r="O563" s="78">
        <f t="shared" si="53"/>
        <v>5.9679861459380354E-2</v>
      </c>
      <c r="P563" s="83"/>
      <c r="U563" s="103">
        <v>1.2923551</v>
      </c>
      <c r="V563" s="103">
        <v>0</v>
      </c>
    </row>
    <row r="564" spans="7:22">
      <c r="G564" s="82">
        <v>827</v>
      </c>
      <c r="H564" s="83">
        <f>Inputs!O563+Inputs!P563</f>
        <v>0.1</v>
      </c>
      <c r="I564" s="78">
        <f t="shared" si="48"/>
        <v>9.2740000000000003E-2</v>
      </c>
      <c r="K564" s="115">
        <f t="shared" si="49"/>
        <v>1.2923551</v>
      </c>
      <c r="L564" s="115">
        <f t="shared" si="50"/>
        <v>3.8770652999999999</v>
      </c>
      <c r="M564" s="78">
        <f t="shared" si="51"/>
        <v>-3.0279474426800004</v>
      </c>
      <c r="N564" s="78">
        <f t="shared" si="52"/>
        <v>4.6179151116732819E-2</v>
      </c>
      <c r="O564" s="78">
        <f t="shared" si="53"/>
        <v>5.9679861459380354E-2</v>
      </c>
      <c r="P564" s="83"/>
      <c r="U564" s="103">
        <v>1.2923551</v>
      </c>
      <c r="V564" s="103">
        <v>0</v>
      </c>
    </row>
    <row r="565" spans="7:22">
      <c r="G565" s="82">
        <v>828</v>
      </c>
      <c r="H565" s="83">
        <f>Inputs!O564+Inputs!P564</f>
        <v>0.1</v>
      </c>
      <c r="I565" s="78">
        <f t="shared" si="48"/>
        <v>9.2740000000000003E-2</v>
      </c>
      <c r="K565" s="115">
        <f t="shared" si="49"/>
        <v>1.0769651</v>
      </c>
      <c r="L565" s="115">
        <f t="shared" si="50"/>
        <v>3.2308953000000002</v>
      </c>
      <c r="M565" s="78">
        <f t="shared" si="51"/>
        <v>-2.9661735906800004</v>
      </c>
      <c r="N565" s="78">
        <f t="shared" si="52"/>
        <v>4.8977645414795941E-2</v>
      </c>
      <c r="O565" s="78">
        <f t="shared" si="53"/>
        <v>5.2747214791910253E-2</v>
      </c>
      <c r="P565" s="83"/>
      <c r="U565" s="103">
        <v>1.0769651</v>
      </c>
      <c r="V565" s="103">
        <v>0</v>
      </c>
    </row>
    <row r="566" spans="7:22">
      <c r="G566" s="82">
        <v>829</v>
      </c>
      <c r="H566" s="83">
        <f>Inputs!O565+Inputs!P565</f>
        <v>0.25</v>
      </c>
      <c r="I566" s="78">
        <f t="shared" si="48"/>
        <v>0.23185</v>
      </c>
      <c r="K566" s="115">
        <f t="shared" si="49"/>
        <v>2.1023550000000002</v>
      </c>
      <c r="L566" s="115">
        <f t="shared" si="50"/>
        <v>6.3070650000000006</v>
      </c>
      <c r="M566" s="78">
        <f t="shared" si="51"/>
        <v>-3.2602554140000004</v>
      </c>
      <c r="N566" s="78">
        <f t="shared" si="52"/>
        <v>3.6960116998443954E-2</v>
      </c>
      <c r="O566" s="78">
        <f t="shared" si="53"/>
        <v>7.7703286772263652E-2</v>
      </c>
      <c r="P566" s="83"/>
      <c r="U566" s="103">
        <v>2.1023550000000002</v>
      </c>
      <c r="V566" s="103">
        <v>0</v>
      </c>
    </row>
    <row r="567" spans="7:22">
      <c r="G567" s="82">
        <v>830</v>
      </c>
      <c r="H567" s="83">
        <f>Inputs!O566+Inputs!P566</f>
        <v>0.1</v>
      </c>
      <c r="I567" s="78">
        <f t="shared" si="48"/>
        <v>9.2740000000000003E-2</v>
      </c>
      <c r="K567" s="115">
        <f t="shared" si="49"/>
        <v>1.9385351</v>
      </c>
      <c r="L567" s="115">
        <f t="shared" si="50"/>
        <v>5.8156052999999996</v>
      </c>
      <c r="M567" s="78">
        <f t="shared" si="51"/>
        <v>-3.2132718666800004</v>
      </c>
      <c r="N567" s="78">
        <f t="shared" si="52"/>
        <v>3.8669322313108725E-2</v>
      </c>
      <c r="O567" s="78">
        <f t="shared" si="53"/>
        <v>7.4961838597174452E-2</v>
      </c>
      <c r="P567" s="83"/>
      <c r="U567" s="103">
        <v>1.9385351</v>
      </c>
      <c r="V567" s="103">
        <v>0</v>
      </c>
    </row>
    <row r="568" spans="7:22">
      <c r="G568" s="82">
        <v>831</v>
      </c>
      <c r="H568" s="83">
        <f>Inputs!O567+Inputs!P567</f>
        <v>0.25</v>
      </c>
      <c r="I568" s="78">
        <f t="shared" si="48"/>
        <v>0.23185</v>
      </c>
      <c r="K568" s="115">
        <f t="shared" si="49"/>
        <v>1.7231401</v>
      </c>
      <c r="L568" s="115">
        <f t="shared" si="50"/>
        <v>5.1694202999999996</v>
      </c>
      <c r="M568" s="78">
        <f t="shared" si="51"/>
        <v>-3.1514965806800004</v>
      </c>
      <c r="N568" s="78">
        <f t="shared" si="52"/>
        <v>4.1032349236664843E-2</v>
      </c>
      <c r="O568" s="78">
        <f t="shared" si="53"/>
        <v>7.0704486366901576E-2</v>
      </c>
      <c r="P568" s="83"/>
      <c r="U568" s="103">
        <v>1.7231401</v>
      </c>
      <c r="V568" s="103">
        <v>0</v>
      </c>
    </row>
    <row r="569" spans="7:22">
      <c r="G569" s="82">
        <v>832</v>
      </c>
      <c r="H569" s="83">
        <f>Inputs!O568+Inputs!P568</f>
        <v>0.1</v>
      </c>
      <c r="I569" s="78">
        <f t="shared" si="48"/>
        <v>9.2740000000000003E-2</v>
      </c>
      <c r="K569" s="115">
        <f t="shared" si="49"/>
        <v>1.7231401</v>
      </c>
      <c r="L569" s="115">
        <f t="shared" si="50"/>
        <v>5.1694202999999996</v>
      </c>
      <c r="M569" s="78">
        <f t="shared" si="51"/>
        <v>-3.1514965806800004</v>
      </c>
      <c r="N569" s="78">
        <f t="shared" si="52"/>
        <v>4.1032349236664843E-2</v>
      </c>
      <c r="O569" s="78">
        <f t="shared" si="53"/>
        <v>7.0704486366901576E-2</v>
      </c>
      <c r="P569" s="83"/>
      <c r="U569" s="103">
        <v>1.7231401</v>
      </c>
      <c r="V569" s="103">
        <v>0</v>
      </c>
    </row>
    <row r="570" spans="7:22">
      <c r="G570" s="82">
        <v>847</v>
      </c>
      <c r="H570" s="83">
        <f>Inputs!O569+Inputs!P569</f>
        <v>1.0000001E-2</v>
      </c>
      <c r="I570" s="78">
        <f t="shared" si="48"/>
        <v>9.2740009273999998E-3</v>
      </c>
      <c r="K570" s="115">
        <f t="shared" si="49"/>
        <v>0.18687502</v>
      </c>
      <c r="L570" s="115">
        <f t="shared" si="50"/>
        <v>0.56062506000000001</v>
      </c>
      <c r="M570" s="78">
        <f t="shared" si="51"/>
        <v>-2.7108957557360003</v>
      </c>
      <c r="N570" s="78">
        <f t="shared" si="52"/>
        <v>6.2333475706654991E-2</v>
      </c>
      <c r="O570" s="78">
        <f t="shared" si="53"/>
        <v>1.1648569519350666E-2</v>
      </c>
      <c r="P570" s="83"/>
      <c r="U570" s="103">
        <v>0.18687502</v>
      </c>
      <c r="V570" s="103">
        <v>0</v>
      </c>
    </row>
    <row r="571" spans="7:22">
      <c r="G571" s="82">
        <v>848</v>
      </c>
      <c r="H571" s="83">
        <f>Inputs!O570+Inputs!P570</f>
        <v>0.1</v>
      </c>
      <c r="I571" s="78">
        <f t="shared" si="48"/>
        <v>9.2740000000000003E-2</v>
      </c>
      <c r="K571" s="115">
        <f t="shared" si="49"/>
        <v>0.55050003999999997</v>
      </c>
      <c r="L571" s="115">
        <f t="shared" si="50"/>
        <v>1.6515001199999999</v>
      </c>
      <c r="M571" s="78">
        <f t="shared" si="51"/>
        <v>-2.8151834114720002</v>
      </c>
      <c r="N571" s="78">
        <f t="shared" si="52"/>
        <v>5.6509186436782197E-2</v>
      </c>
      <c r="O571" s="78">
        <f t="shared" si="53"/>
        <v>3.1108309393816053E-2</v>
      </c>
      <c r="P571" s="83"/>
      <c r="U571" s="103">
        <v>0.55050003999999997</v>
      </c>
      <c r="V571" s="103">
        <v>0</v>
      </c>
    </row>
    <row r="572" spans="7:22">
      <c r="G572" s="82">
        <v>849</v>
      </c>
      <c r="H572" s="83">
        <f>Inputs!O571+Inputs!P571</f>
        <v>0.1</v>
      </c>
      <c r="I572" s="78">
        <f t="shared" si="48"/>
        <v>9.2740000000000003E-2</v>
      </c>
      <c r="K572" s="115">
        <f t="shared" si="49"/>
        <v>0.64618003000000002</v>
      </c>
      <c r="L572" s="115">
        <f t="shared" si="50"/>
        <v>1.93854009</v>
      </c>
      <c r="M572" s="78">
        <f t="shared" si="51"/>
        <v>-2.8426244326040004</v>
      </c>
      <c r="N572" s="78">
        <f t="shared" si="52"/>
        <v>5.5063824269228387E-2</v>
      </c>
      <c r="O572" s="78">
        <f t="shared" si="53"/>
        <v>3.5581143618204726E-2</v>
      </c>
      <c r="P572" s="83"/>
      <c r="U572" s="103">
        <v>0.64618003000000002</v>
      </c>
      <c r="V572" s="103">
        <v>0</v>
      </c>
    </row>
    <row r="573" spans="7:22">
      <c r="G573" s="82">
        <v>850</v>
      </c>
      <c r="H573" s="83">
        <f>Inputs!O572+Inputs!P572</f>
        <v>0.1</v>
      </c>
      <c r="I573" s="78">
        <f t="shared" si="48"/>
        <v>9.2740000000000003E-2</v>
      </c>
      <c r="K573" s="115">
        <f t="shared" si="49"/>
        <v>1.9385349999999999</v>
      </c>
      <c r="L573" s="115">
        <f t="shared" si="50"/>
        <v>5.8156049999999997</v>
      </c>
      <c r="M573" s="78">
        <f t="shared" si="51"/>
        <v>-3.2132718380000003</v>
      </c>
      <c r="N573" s="78">
        <f t="shared" si="52"/>
        <v>3.8669323379259227E-2</v>
      </c>
      <c r="O573" s="78">
        <f t="shared" si="53"/>
        <v>7.496183679701228E-2</v>
      </c>
      <c r="P573" s="83"/>
      <c r="U573" s="103">
        <v>1.9385349999999999</v>
      </c>
      <c r="V573" s="103">
        <v>0</v>
      </c>
    </row>
    <row r="574" spans="7:22">
      <c r="G574" s="82">
        <v>851</v>
      </c>
      <c r="H574" s="83">
        <f>Inputs!O573+Inputs!P573</f>
        <v>3.0000000999999998E-2</v>
      </c>
      <c r="I574" s="78">
        <f t="shared" si="48"/>
        <v>2.78220009274E-2</v>
      </c>
      <c r="K574" s="115">
        <f t="shared" si="49"/>
        <v>0.36450001999999998</v>
      </c>
      <c r="L574" s="115">
        <f t="shared" si="50"/>
        <v>1.09350006</v>
      </c>
      <c r="M574" s="78">
        <f t="shared" si="51"/>
        <v>-2.761838605736</v>
      </c>
      <c r="N574" s="78">
        <f t="shared" si="52"/>
        <v>5.9421521910338129E-2</v>
      </c>
      <c r="O574" s="78">
        <f t="shared" si="53"/>
        <v>2.1659145924748685E-2</v>
      </c>
      <c r="P574" s="83"/>
      <c r="U574" s="103">
        <v>0.36450001999999998</v>
      </c>
      <c r="V574" s="103">
        <v>0</v>
      </c>
    </row>
    <row r="575" spans="7:22">
      <c r="G575" s="82">
        <v>852</v>
      </c>
      <c r="H575" s="83">
        <f>Inputs!O574+Inputs!P574</f>
        <v>3.0000000999999998E-2</v>
      </c>
      <c r="I575" s="78">
        <f t="shared" si="48"/>
        <v>2.78220009274E-2</v>
      </c>
      <c r="K575" s="115">
        <f t="shared" si="49"/>
        <v>1.3548500000000001</v>
      </c>
      <c r="L575" s="115">
        <f t="shared" si="50"/>
        <v>4.0645500000000006</v>
      </c>
      <c r="M575" s="78">
        <f t="shared" si="51"/>
        <v>-3.0458709800000001</v>
      </c>
      <c r="N575" s="78">
        <f t="shared" si="52"/>
        <v>4.5396070175384121E-2</v>
      </c>
      <c r="O575" s="78">
        <f t="shared" si="53"/>
        <v>6.1504865677119179E-2</v>
      </c>
      <c r="P575" s="83"/>
      <c r="U575" s="103">
        <v>1.3548500000000001</v>
      </c>
      <c r="V575" s="103">
        <v>0</v>
      </c>
    </row>
    <row r="576" spans="7:22">
      <c r="G576" s="82">
        <v>853</v>
      </c>
      <c r="H576" s="83">
        <f>Inputs!O575+Inputs!P575</f>
        <v>0.1</v>
      </c>
      <c r="I576" s="78">
        <f t="shared" si="48"/>
        <v>9.2740000000000003E-2</v>
      </c>
      <c r="K576" s="115">
        <f t="shared" si="49"/>
        <v>0.43078503000000001</v>
      </c>
      <c r="L576" s="115">
        <f t="shared" si="50"/>
        <v>1.29235509</v>
      </c>
      <c r="M576" s="78">
        <f t="shared" si="51"/>
        <v>-2.7808491466040004</v>
      </c>
      <c r="N576" s="78">
        <f t="shared" si="52"/>
        <v>5.8367868039433043E-2</v>
      </c>
      <c r="O576" s="78">
        <f t="shared" si="53"/>
        <v>2.5144003784403207E-2</v>
      </c>
      <c r="P576" s="83"/>
      <c r="U576" s="103">
        <v>0.43078503000000001</v>
      </c>
      <c r="V576" s="103">
        <v>0</v>
      </c>
    </row>
    <row r="577" spans="7:22">
      <c r="G577" s="82">
        <v>854</v>
      </c>
      <c r="H577" s="83">
        <f>Inputs!O576+Inputs!P576</f>
        <v>0.1</v>
      </c>
      <c r="I577" s="78">
        <f t="shared" si="48"/>
        <v>9.2740000000000003E-2</v>
      </c>
      <c r="K577" s="115">
        <f t="shared" si="49"/>
        <v>1.2492751</v>
      </c>
      <c r="L577" s="115">
        <f t="shared" si="50"/>
        <v>3.7478252999999997</v>
      </c>
      <c r="M577" s="78">
        <f t="shared" si="51"/>
        <v>-3.01559209868</v>
      </c>
      <c r="N577" s="78">
        <f t="shared" si="52"/>
        <v>4.6726424129885882E-2</v>
      </c>
      <c r="O577" s="78">
        <f t="shared" si="53"/>
        <v>5.8374158177505596E-2</v>
      </c>
      <c r="P577" s="83"/>
      <c r="U577" s="103">
        <v>1.2492751</v>
      </c>
      <c r="V577" s="103">
        <v>0</v>
      </c>
    </row>
    <row r="578" spans="7:22">
      <c r="G578" s="82">
        <v>855</v>
      </c>
      <c r="H578" s="83">
        <f>Inputs!O577+Inputs!P577</f>
        <v>3.0000000999999998E-2</v>
      </c>
      <c r="I578" s="78">
        <f t="shared" si="48"/>
        <v>2.78220009274E-2</v>
      </c>
      <c r="K578" s="115">
        <f t="shared" si="49"/>
        <v>1.9385351</v>
      </c>
      <c r="L578" s="115">
        <f t="shared" si="50"/>
        <v>5.8156052999999996</v>
      </c>
      <c r="M578" s="78">
        <f t="shared" si="51"/>
        <v>-3.2132718666800004</v>
      </c>
      <c r="N578" s="78">
        <f t="shared" si="52"/>
        <v>3.8669322313108725E-2</v>
      </c>
      <c r="O578" s="78">
        <f t="shared" si="53"/>
        <v>7.4961838597174452E-2</v>
      </c>
      <c r="P578" s="83"/>
      <c r="U578" s="103">
        <v>1.9385351</v>
      </c>
      <c r="V578" s="103">
        <v>0</v>
      </c>
    </row>
    <row r="579" spans="7:22">
      <c r="G579" s="82">
        <v>856</v>
      </c>
      <c r="H579" s="83">
        <f>Inputs!O578+Inputs!P578</f>
        <v>3.0000000999999998E-2</v>
      </c>
      <c r="I579" s="78">
        <f t="shared" si="48"/>
        <v>2.78220009274E-2</v>
      </c>
      <c r="K579" s="115">
        <f t="shared" si="49"/>
        <v>0.67451499999999998</v>
      </c>
      <c r="L579" s="115">
        <f t="shared" si="50"/>
        <v>2.0235449999999999</v>
      </c>
      <c r="M579" s="78">
        <f t="shared" si="51"/>
        <v>-2.8507509020000001</v>
      </c>
      <c r="N579" s="78">
        <f t="shared" si="52"/>
        <v>5.46425151142267E-2</v>
      </c>
      <c r="O579" s="78">
        <f t="shared" si="53"/>
        <v>3.6857196082272621E-2</v>
      </c>
      <c r="P579" s="83"/>
      <c r="U579" s="103">
        <v>0.67451499999999998</v>
      </c>
      <c r="V579" s="103">
        <v>0</v>
      </c>
    </row>
    <row r="580" spans="7:22">
      <c r="G580" s="82">
        <v>857</v>
      </c>
      <c r="H580" s="83">
        <f>Inputs!O579+Inputs!P579</f>
        <v>0.1</v>
      </c>
      <c r="I580" s="78">
        <f t="shared" ref="I580:I643" si="54">H580*0.9274</f>
        <v>9.2740000000000003E-2</v>
      </c>
      <c r="K580" s="115">
        <f t="shared" ref="K580:K643" si="55">U580+V580</f>
        <v>0.67451499999999998</v>
      </c>
      <c r="L580" s="115">
        <f t="shared" ref="L580:L643" si="56">K580*3</f>
        <v>2.0235449999999999</v>
      </c>
      <c r="M580" s="78">
        <f t="shared" ref="M580:M643" si="57">$E$4+($E$5*L580)+($E$6*$E$3)</f>
        <v>-2.8507509020000001</v>
      </c>
      <c r="N580" s="78">
        <f t="shared" ref="N580:N643" si="58">EXP(M580)/(1+EXP(M580))</f>
        <v>5.46425151142267E-2</v>
      </c>
      <c r="O580" s="78">
        <f t="shared" ref="O580:O643" si="59">K580*N580</f>
        <v>3.6857196082272621E-2</v>
      </c>
      <c r="P580" s="83"/>
      <c r="U580" s="103">
        <v>0.67451499999999998</v>
      </c>
      <c r="V580" s="103">
        <v>0</v>
      </c>
    </row>
    <row r="581" spans="7:22">
      <c r="G581" s="82">
        <v>858</v>
      </c>
      <c r="H581" s="83">
        <f>Inputs!O580+Inputs!P580</f>
        <v>0.1</v>
      </c>
      <c r="I581" s="78">
        <f t="shared" si="54"/>
        <v>9.2740000000000003E-2</v>
      </c>
      <c r="K581" s="115">
        <f t="shared" si="55"/>
        <v>0.44968000000000002</v>
      </c>
      <c r="L581" s="115">
        <f t="shared" si="56"/>
        <v>1.34904</v>
      </c>
      <c r="M581" s="78">
        <f t="shared" si="57"/>
        <v>-2.7862682240000001</v>
      </c>
      <c r="N581" s="78">
        <f t="shared" si="58"/>
        <v>5.807074162298579E-2</v>
      </c>
      <c r="O581" s="78">
        <f t="shared" si="59"/>
        <v>2.6113251093024252E-2</v>
      </c>
      <c r="P581" s="83"/>
      <c r="U581" s="103">
        <v>0.44968000000000002</v>
      </c>
      <c r="V581" s="103">
        <v>0</v>
      </c>
    </row>
    <row r="582" spans="7:22">
      <c r="G582" s="82">
        <v>859</v>
      </c>
      <c r="H582" s="83">
        <f>Inputs!O581+Inputs!P581</f>
        <v>3.0000000999999998E-2</v>
      </c>
      <c r="I582" s="78">
        <f t="shared" si="54"/>
        <v>2.78220009274E-2</v>
      </c>
      <c r="K582" s="115">
        <f t="shared" si="55"/>
        <v>0.44968000000000002</v>
      </c>
      <c r="L582" s="115">
        <f t="shared" si="56"/>
        <v>1.34904</v>
      </c>
      <c r="M582" s="78">
        <f t="shared" si="57"/>
        <v>-2.7862682240000001</v>
      </c>
      <c r="N582" s="78">
        <f t="shared" si="58"/>
        <v>5.807074162298579E-2</v>
      </c>
      <c r="O582" s="78">
        <f t="shared" si="59"/>
        <v>2.6113251093024252E-2</v>
      </c>
      <c r="P582" s="83"/>
      <c r="U582" s="103">
        <v>0.44968000000000002</v>
      </c>
      <c r="V582" s="103">
        <v>0</v>
      </c>
    </row>
    <row r="583" spans="7:22">
      <c r="G583" s="82">
        <v>860</v>
      </c>
      <c r="H583" s="83">
        <f>Inputs!O582+Inputs!P582</f>
        <v>0.05</v>
      </c>
      <c r="I583" s="78">
        <f t="shared" si="54"/>
        <v>4.6370000000000001E-2</v>
      </c>
      <c r="K583" s="115">
        <f t="shared" si="55"/>
        <v>0.11242000000000001</v>
      </c>
      <c r="L583" s="115">
        <f t="shared" si="56"/>
        <v>0.33726</v>
      </c>
      <c r="M583" s="78">
        <f t="shared" si="57"/>
        <v>-2.6895420560000001</v>
      </c>
      <c r="N583" s="78">
        <f t="shared" si="58"/>
        <v>6.3593283074230469E-2</v>
      </c>
      <c r="O583" s="78">
        <f t="shared" si="59"/>
        <v>7.1491568832049894E-3</v>
      </c>
      <c r="P583" s="83"/>
      <c r="U583" s="103">
        <v>0.11242000000000001</v>
      </c>
      <c r="V583" s="103">
        <v>0</v>
      </c>
    </row>
    <row r="584" spans="7:22">
      <c r="G584" s="82">
        <v>861</v>
      </c>
      <c r="H584" s="83">
        <f>Inputs!O583+Inputs!P583</f>
        <v>3.0000000999999998E-2</v>
      </c>
      <c r="I584" s="78">
        <f t="shared" si="54"/>
        <v>2.78220009274E-2</v>
      </c>
      <c r="K584" s="115">
        <f t="shared" si="55"/>
        <v>0.11242000000000001</v>
      </c>
      <c r="L584" s="115">
        <f t="shared" si="56"/>
        <v>0.33726</v>
      </c>
      <c r="M584" s="78">
        <f t="shared" si="57"/>
        <v>-2.6895420560000001</v>
      </c>
      <c r="N584" s="78">
        <f t="shared" si="58"/>
        <v>6.3593283074230469E-2</v>
      </c>
      <c r="O584" s="78">
        <f t="shared" si="59"/>
        <v>7.1491568832049894E-3</v>
      </c>
      <c r="P584" s="83"/>
      <c r="U584" s="103">
        <v>0.11242000000000001</v>
      </c>
      <c r="V584" s="103">
        <v>0</v>
      </c>
    </row>
    <row r="585" spans="7:22">
      <c r="G585" s="82">
        <v>864</v>
      </c>
      <c r="H585" s="83">
        <f>Inputs!O584+Inputs!P584</f>
        <v>0.15</v>
      </c>
      <c r="I585" s="78">
        <f t="shared" si="54"/>
        <v>0.13910999999999998</v>
      </c>
      <c r="K585" s="115">
        <f t="shared" si="55"/>
        <v>0.13006501000000001</v>
      </c>
      <c r="L585" s="115">
        <f t="shared" si="56"/>
        <v>0.39019503</v>
      </c>
      <c r="M585" s="78">
        <f t="shared" si="57"/>
        <v>-2.6946026448680001</v>
      </c>
      <c r="N585" s="78">
        <f t="shared" si="58"/>
        <v>6.329259387614812E-2</v>
      </c>
      <c r="O585" s="78">
        <f t="shared" si="59"/>
        <v>8.2321518554271441E-3</v>
      </c>
      <c r="P585" s="83"/>
      <c r="U585" s="103">
        <v>0.13006501000000001</v>
      </c>
      <c r="V585" s="103">
        <v>0</v>
      </c>
    </row>
    <row r="586" spans="7:22">
      <c r="G586" s="82">
        <v>865</v>
      </c>
      <c r="H586" s="83">
        <f>Inputs!O585+Inputs!P585</f>
        <v>0.15</v>
      </c>
      <c r="I586" s="78">
        <f t="shared" si="54"/>
        <v>0.13910999999999998</v>
      </c>
      <c r="K586" s="115">
        <f t="shared" si="55"/>
        <v>0.11242000000000001</v>
      </c>
      <c r="L586" s="115">
        <f t="shared" si="56"/>
        <v>0.33726</v>
      </c>
      <c r="M586" s="78">
        <f t="shared" si="57"/>
        <v>-2.6895420560000001</v>
      </c>
      <c r="N586" s="78">
        <f t="shared" si="58"/>
        <v>6.3593283074230469E-2</v>
      </c>
      <c r="O586" s="78">
        <f t="shared" si="59"/>
        <v>7.1491568832049894E-3</v>
      </c>
      <c r="P586" s="83"/>
      <c r="U586" s="103">
        <v>0.11242000000000001</v>
      </c>
      <c r="V586" s="103">
        <v>0</v>
      </c>
    </row>
    <row r="587" spans="7:22">
      <c r="G587" s="82">
        <v>866</v>
      </c>
      <c r="H587" s="83">
        <f>Inputs!O586+Inputs!P586</f>
        <v>0.1</v>
      </c>
      <c r="I587" s="78">
        <f t="shared" si="54"/>
        <v>9.2740000000000003E-2</v>
      </c>
      <c r="K587" s="115">
        <f t="shared" si="55"/>
        <v>0.11242000000000001</v>
      </c>
      <c r="L587" s="115">
        <f t="shared" si="56"/>
        <v>0.33726</v>
      </c>
      <c r="M587" s="78">
        <f t="shared" si="57"/>
        <v>-2.6895420560000001</v>
      </c>
      <c r="N587" s="78">
        <f t="shared" si="58"/>
        <v>6.3593283074230469E-2</v>
      </c>
      <c r="O587" s="78">
        <f t="shared" si="59"/>
        <v>7.1491568832049894E-3</v>
      </c>
      <c r="P587" s="83"/>
      <c r="U587" s="103">
        <v>0.11242000000000001</v>
      </c>
      <c r="V587" s="103">
        <v>0</v>
      </c>
    </row>
    <row r="588" spans="7:22">
      <c r="G588" s="82">
        <v>867</v>
      </c>
      <c r="H588" s="83">
        <f>Inputs!O587+Inputs!P587</f>
        <v>0.1</v>
      </c>
      <c r="I588" s="78">
        <f t="shared" si="54"/>
        <v>9.2740000000000003E-2</v>
      </c>
      <c r="K588" s="115">
        <f t="shared" si="55"/>
        <v>0.11242001</v>
      </c>
      <c r="L588" s="115">
        <f t="shared" si="56"/>
        <v>0.33726002999999999</v>
      </c>
      <c r="M588" s="78">
        <f t="shared" si="57"/>
        <v>-2.6895420588680001</v>
      </c>
      <c r="N588" s="78">
        <f t="shared" si="58"/>
        <v>6.3593282903443432E-2</v>
      </c>
      <c r="O588" s="78">
        <f t="shared" si="59"/>
        <v>7.1491574999379397E-3</v>
      </c>
      <c r="P588" s="83"/>
      <c r="U588" s="103">
        <v>0.11242001</v>
      </c>
      <c r="V588" s="103">
        <v>0</v>
      </c>
    </row>
    <row r="589" spans="7:22">
      <c r="G589" s="82">
        <v>868</v>
      </c>
      <c r="H589" s="83">
        <f>Inputs!O588+Inputs!P588</f>
        <v>0.1</v>
      </c>
      <c r="I589" s="78">
        <f t="shared" si="54"/>
        <v>9.2740000000000003E-2</v>
      </c>
      <c r="K589" s="115">
        <f t="shared" si="55"/>
        <v>0.13006501000000001</v>
      </c>
      <c r="L589" s="115">
        <f t="shared" si="56"/>
        <v>0.39019503</v>
      </c>
      <c r="M589" s="78">
        <f t="shared" si="57"/>
        <v>-2.6946026448680001</v>
      </c>
      <c r="N589" s="78">
        <f t="shared" si="58"/>
        <v>6.329259387614812E-2</v>
      </c>
      <c r="O589" s="78">
        <f t="shared" si="59"/>
        <v>8.2321518554271441E-3</v>
      </c>
      <c r="P589" s="83"/>
      <c r="U589" s="103">
        <v>0.13006501000000001</v>
      </c>
      <c r="V589" s="103">
        <v>0</v>
      </c>
    </row>
    <row r="590" spans="7:22">
      <c r="G590" s="82">
        <v>869</v>
      </c>
      <c r="H590" s="83">
        <f>Inputs!O589+Inputs!P589</f>
        <v>0.1</v>
      </c>
      <c r="I590" s="78">
        <f t="shared" si="54"/>
        <v>9.2740000000000003E-2</v>
      </c>
      <c r="K590" s="115">
        <f t="shared" si="55"/>
        <v>0.26013500000000001</v>
      </c>
      <c r="L590" s="115">
        <f t="shared" si="56"/>
        <v>0.78040500000000002</v>
      </c>
      <c r="M590" s="78">
        <f t="shared" si="57"/>
        <v>-2.7319067180000003</v>
      </c>
      <c r="N590" s="78">
        <f t="shared" si="58"/>
        <v>6.1116661042628154E-2</v>
      </c>
      <c r="O590" s="78">
        <f t="shared" si="59"/>
        <v>1.5898582620324075E-2</v>
      </c>
      <c r="P590" s="83"/>
      <c r="U590" s="103">
        <v>0.26013500000000001</v>
      </c>
      <c r="V590" s="103">
        <v>0</v>
      </c>
    </row>
    <row r="591" spans="7:22">
      <c r="G591" s="82">
        <v>870</v>
      </c>
      <c r="H591" s="83">
        <f>Inputs!O590+Inputs!P590</f>
        <v>0.1</v>
      </c>
      <c r="I591" s="78">
        <f t="shared" si="54"/>
        <v>9.2740000000000003E-2</v>
      </c>
      <c r="K591" s="115">
        <f t="shared" si="55"/>
        <v>9.4979999999999995E-2</v>
      </c>
      <c r="L591" s="115">
        <f t="shared" si="56"/>
        <v>0.28493999999999997</v>
      </c>
      <c r="M591" s="78">
        <f t="shared" si="57"/>
        <v>-2.6845402640000002</v>
      </c>
      <c r="N591" s="78">
        <f t="shared" si="58"/>
        <v>6.3891786629363151E-2</v>
      </c>
      <c r="O591" s="78">
        <f t="shared" si="59"/>
        <v>6.0684418940569118E-3</v>
      </c>
      <c r="P591" s="83"/>
      <c r="U591" s="103">
        <v>9.4979999999999995E-2</v>
      </c>
      <c r="V591" s="103">
        <v>0</v>
      </c>
    </row>
    <row r="592" spans="7:22">
      <c r="G592" s="82">
        <v>871</v>
      </c>
      <c r="H592" s="83">
        <f>Inputs!O591+Inputs!P591</f>
        <v>0.3</v>
      </c>
      <c r="I592" s="78">
        <f t="shared" si="54"/>
        <v>0.27821999999999997</v>
      </c>
      <c r="K592" s="115">
        <f t="shared" si="55"/>
        <v>0.44591004000000001</v>
      </c>
      <c r="L592" s="115">
        <f t="shared" si="56"/>
        <v>1.33773012</v>
      </c>
      <c r="M592" s="78">
        <f t="shared" si="57"/>
        <v>-2.7851869994720002</v>
      </c>
      <c r="N592" s="78">
        <f t="shared" si="58"/>
        <v>5.8129911282869449E-2</v>
      </c>
      <c r="O592" s="78">
        <f t="shared" si="59"/>
        <v>2.5920711065340767E-2</v>
      </c>
      <c r="P592" s="83"/>
      <c r="U592" s="103">
        <v>0.44591004000000001</v>
      </c>
      <c r="V592" s="103">
        <v>0</v>
      </c>
    </row>
    <row r="593" spans="7:22">
      <c r="G593" s="82">
        <v>872</v>
      </c>
      <c r="H593" s="83">
        <f>Inputs!O592+Inputs!P592</f>
        <v>0.3</v>
      </c>
      <c r="I593" s="78">
        <f t="shared" si="54"/>
        <v>0.27821999999999997</v>
      </c>
      <c r="K593" s="115">
        <f t="shared" si="55"/>
        <v>0.11823001</v>
      </c>
      <c r="L593" s="115">
        <f t="shared" si="56"/>
        <v>0.35469002999999999</v>
      </c>
      <c r="M593" s="78">
        <f t="shared" si="57"/>
        <v>-2.691208366868</v>
      </c>
      <c r="N593" s="78">
        <f t="shared" si="58"/>
        <v>6.3494127760333294E-2</v>
      </c>
      <c r="O593" s="78">
        <f t="shared" si="59"/>
        <v>7.5069113600454828E-3</v>
      </c>
      <c r="P593" s="83"/>
      <c r="U593" s="103">
        <v>0.11823001</v>
      </c>
      <c r="V593" s="103">
        <v>0</v>
      </c>
    </row>
    <row r="594" spans="7:22">
      <c r="G594" s="82">
        <v>873</v>
      </c>
      <c r="H594" s="83">
        <f>Inputs!O593+Inputs!P593</f>
        <v>0.1</v>
      </c>
      <c r="I594" s="78">
        <f t="shared" si="54"/>
        <v>9.2740000000000003E-2</v>
      </c>
      <c r="K594" s="115">
        <f t="shared" si="55"/>
        <v>0.63673999999999997</v>
      </c>
      <c r="L594" s="115">
        <f t="shared" si="56"/>
        <v>1.9102199999999998</v>
      </c>
      <c r="M594" s="78">
        <f t="shared" si="57"/>
        <v>-2.8399170320000002</v>
      </c>
      <c r="N594" s="78">
        <f t="shared" si="58"/>
        <v>5.5204865009102398E-2</v>
      </c>
      <c r="O594" s="78">
        <f t="shared" si="59"/>
        <v>3.5151145745895861E-2</v>
      </c>
      <c r="P594" s="83"/>
      <c r="U594" s="103">
        <v>0.63673999999999997</v>
      </c>
      <c r="V594" s="103">
        <v>0</v>
      </c>
    </row>
    <row r="595" spans="7:22">
      <c r="G595" s="82">
        <v>874</v>
      </c>
      <c r="H595" s="83">
        <f>Inputs!O594+Inputs!P594</f>
        <v>0.1</v>
      </c>
      <c r="I595" s="78">
        <f t="shared" si="54"/>
        <v>9.2740000000000003E-2</v>
      </c>
      <c r="K595" s="115">
        <f t="shared" si="55"/>
        <v>0.63673999999999997</v>
      </c>
      <c r="L595" s="115">
        <f t="shared" si="56"/>
        <v>1.9102199999999998</v>
      </c>
      <c r="M595" s="78">
        <f t="shared" si="57"/>
        <v>-2.8399170320000002</v>
      </c>
      <c r="N595" s="78">
        <f t="shared" si="58"/>
        <v>5.5204865009102398E-2</v>
      </c>
      <c r="O595" s="78">
        <f t="shared" si="59"/>
        <v>3.5151145745895861E-2</v>
      </c>
      <c r="P595" s="83"/>
      <c r="U595" s="103">
        <v>0.63673999999999997</v>
      </c>
      <c r="V595" s="103">
        <v>0</v>
      </c>
    </row>
    <row r="596" spans="7:22">
      <c r="G596" s="82">
        <v>875</v>
      </c>
      <c r="H596" s="83">
        <f>Inputs!O595+Inputs!P595</f>
        <v>0.1</v>
      </c>
      <c r="I596" s="78">
        <f t="shared" si="54"/>
        <v>9.2740000000000003E-2</v>
      </c>
      <c r="K596" s="115">
        <f t="shared" si="55"/>
        <v>0.22286001</v>
      </c>
      <c r="L596" s="115">
        <f t="shared" si="56"/>
        <v>0.66858002999999999</v>
      </c>
      <c r="M596" s="78">
        <f t="shared" si="57"/>
        <v>-2.7212162508680002</v>
      </c>
      <c r="N596" s="78">
        <f t="shared" si="58"/>
        <v>6.1732980993459322E-2</v>
      </c>
      <c r="O596" s="78">
        <f t="shared" si="59"/>
        <v>1.3757812761532155E-2</v>
      </c>
      <c r="P596" s="83"/>
      <c r="U596" s="103">
        <v>0.22286001</v>
      </c>
      <c r="V596" s="103">
        <v>0</v>
      </c>
    </row>
    <row r="597" spans="7:22">
      <c r="G597" s="82">
        <v>876</v>
      </c>
      <c r="H597" s="83">
        <f>Inputs!O596+Inputs!P596</f>
        <v>0.1</v>
      </c>
      <c r="I597" s="78">
        <f t="shared" si="54"/>
        <v>9.2740000000000003E-2</v>
      </c>
      <c r="K597" s="115">
        <f t="shared" si="55"/>
        <v>0.22286001</v>
      </c>
      <c r="L597" s="115">
        <f t="shared" si="56"/>
        <v>0.66858002999999999</v>
      </c>
      <c r="M597" s="78">
        <f t="shared" si="57"/>
        <v>-2.7212162508680002</v>
      </c>
      <c r="N597" s="78">
        <f t="shared" si="58"/>
        <v>6.1732980993459322E-2</v>
      </c>
      <c r="O597" s="78">
        <f t="shared" si="59"/>
        <v>1.3757812761532155E-2</v>
      </c>
      <c r="P597" s="83"/>
      <c r="U597" s="103">
        <v>0.22286001</v>
      </c>
      <c r="V597" s="103">
        <v>0</v>
      </c>
    </row>
    <row r="598" spans="7:22">
      <c r="G598" s="82">
        <v>877</v>
      </c>
      <c r="H598" s="83">
        <f>Inputs!O597+Inputs!P597</f>
        <v>0.2</v>
      </c>
      <c r="I598" s="78">
        <f t="shared" si="54"/>
        <v>0.18548000000000001</v>
      </c>
      <c r="K598" s="115">
        <f t="shared" si="55"/>
        <v>9.5515005E-2</v>
      </c>
      <c r="L598" s="115">
        <f t="shared" si="56"/>
        <v>0.28654501500000001</v>
      </c>
      <c r="M598" s="78">
        <f t="shared" si="57"/>
        <v>-2.6846937034340002</v>
      </c>
      <c r="N598" s="78">
        <f t="shared" si="58"/>
        <v>6.3882610088243821E-2</v>
      </c>
      <c r="O598" s="78">
        <f t="shared" si="59"/>
        <v>6.101747821991659E-3</v>
      </c>
      <c r="P598" s="83"/>
      <c r="U598" s="103">
        <v>9.5515005E-2</v>
      </c>
      <c r="V598" s="103">
        <v>0</v>
      </c>
    </row>
    <row r="599" spans="7:22">
      <c r="G599" s="82">
        <v>878</v>
      </c>
      <c r="H599" s="83">
        <f>Inputs!O598+Inputs!P598</f>
        <v>0.2</v>
      </c>
      <c r="I599" s="78">
        <f t="shared" si="54"/>
        <v>0.18548000000000001</v>
      </c>
      <c r="K599" s="115">
        <f t="shared" si="55"/>
        <v>9.5515005E-2</v>
      </c>
      <c r="L599" s="115">
        <f t="shared" si="56"/>
        <v>0.28654501500000001</v>
      </c>
      <c r="M599" s="78">
        <f t="shared" si="57"/>
        <v>-2.6846937034340002</v>
      </c>
      <c r="N599" s="78">
        <f t="shared" si="58"/>
        <v>6.3882610088243821E-2</v>
      </c>
      <c r="O599" s="78">
        <f t="shared" si="59"/>
        <v>6.101747821991659E-3</v>
      </c>
      <c r="P599" s="83"/>
      <c r="U599" s="103">
        <v>9.5515005E-2</v>
      </c>
      <c r="V599" s="103">
        <v>0</v>
      </c>
    </row>
    <row r="600" spans="7:22">
      <c r="G600" s="82">
        <v>889</v>
      </c>
      <c r="H600" s="83">
        <f>Inputs!O599+Inputs!P599</f>
        <v>0.3</v>
      </c>
      <c r="I600" s="78">
        <f t="shared" si="54"/>
        <v>0.27821999999999997</v>
      </c>
      <c r="K600" s="115">
        <f t="shared" si="55"/>
        <v>4.7755002999999997E-2</v>
      </c>
      <c r="L600" s="115">
        <f t="shared" si="56"/>
        <v>0.143265009</v>
      </c>
      <c r="M600" s="78">
        <f t="shared" si="57"/>
        <v>-2.6709961348604003</v>
      </c>
      <c r="N600" s="78">
        <f t="shared" si="58"/>
        <v>6.4706656671717142E-2</v>
      </c>
      <c r="O600" s="78">
        <f t="shared" si="59"/>
        <v>3.0900665834778219E-3</v>
      </c>
      <c r="P600" s="83"/>
      <c r="U600" s="103">
        <v>4.7755002999999997E-2</v>
      </c>
      <c r="V600" s="103">
        <v>0</v>
      </c>
    </row>
    <row r="601" spans="7:22">
      <c r="G601" s="82">
        <v>890</v>
      </c>
      <c r="H601" s="83">
        <f>Inputs!O600+Inputs!P600</f>
        <v>0.2</v>
      </c>
      <c r="I601" s="78">
        <f t="shared" si="54"/>
        <v>0.18548000000000001</v>
      </c>
      <c r="K601" s="115">
        <f t="shared" si="55"/>
        <v>0.18928</v>
      </c>
      <c r="L601" s="115">
        <f t="shared" si="56"/>
        <v>0.56784000000000001</v>
      </c>
      <c r="M601" s="78">
        <f t="shared" si="57"/>
        <v>-2.7115855040000003</v>
      </c>
      <c r="N601" s="78">
        <f t="shared" si="58"/>
        <v>6.2293173458829496E-2</v>
      </c>
      <c r="O601" s="78">
        <f t="shared" si="59"/>
        <v>1.1790851872287247E-2</v>
      </c>
      <c r="P601" s="83"/>
      <c r="U601" s="103">
        <v>0.18928</v>
      </c>
      <c r="V601" s="103">
        <v>0</v>
      </c>
    </row>
    <row r="602" spans="7:22">
      <c r="G602" s="82">
        <v>891</v>
      </c>
      <c r="H602" s="83">
        <f>Inputs!O601+Inputs!P601</f>
        <v>0.15</v>
      </c>
      <c r="I602" s="78">
        <f t="shared" si="54"/>
        <v>0.13910999999999998</v>
      </c>
      <c r="K602" s="115">
        <f t="shared" si="55"/>
        <v>1.8560001999999999E-2</v>
      </c>
      <c r="L602" s="115">
        <f t="shared" si="56"/>
        <v>5.5680005999999997E-2</v>
      </c>
      <c r="M602" s="78">
        <f t="shared" si="57"/>
        <v>-2.6626230085736</v>
      </c>
      <c r="N602" s="78">
        <f t="shared" si="58"/>
        <v>6.5215246526327764E-2</v>
      </c>
      <c r="O602" s="78">
        <f t="shared" si="59"/>
        <v>1.2103951059591364E-3</v>
      </c>
      <c r="P602" s="83"/>
      <c r="U602" s="103">
        <v>1.8560001999999999E-2</v>
      </c>
      <c r="V602" s="103">
        <v>0</v>
      </c>
    </row>
    <row r="603" spans="7:22">
      <c r="G603" s="82">
        <v>892</v>
      </c>
      <c r="H603" s="83">
        <f>Inputs!O602+Inputs!P602</f>
        <v>0.15</v>
      </c>
      <c r="I603" s="78">
        <f t="shared" si="54"/>
        <v>0.13910999999999998</v>
      </c>
      <c r="K603" s="115">
        <f t="shared" si="55"/>
        <v>0.77664506</v>
      </c>
      <c r="L603" s="115">
        <f t="shared" si="56"/>
        <v>2.3299351800000001</v>
      </c>
      <c r="M603" s="78">
        <f t="shared" si="57"/>
        <v>-2.8800418032080004</v>
      </c>
      <c r="N603" s="78">
        <f t="shared" si="58"/>
        <v>5.3149032645223922E-2</v>
      </c>
      <c r="O603" s="78">
        <f t="shared" si="59"/>
        <v>4.1277933647691889E-2</v>
      </c>
      <c r="P603" s="83"/>
      <c r="U603" s="103">
        <v>0.77664506</v>
      </c>
      <c r="V603" s="103">
        <v>0</v>
      </c>
    </row>
    <row r="604" spans="7:22">
      <c r="G604" s="82">
        <v>893</v>
      </c>
      <c r="H604" s="83">
        <f>Inputs!O603+Inputs!P603</f>
        <v>0.1</v>
      </c>
      <c r="I604" s="78">
        <f t="shared" si="54"/>
        <v>9.2740000000000003E-2</v>
      </c>
      <c r="K604" s="115">
        <f t="shared" si="55"/>
        <v>0.37680503999999998</v>
      </c>
      <c r="L604" s="115">
        <f t="shared" si="56"/>
        <v>1.1304151199999999</v>
      </c>
      <c r="M604" s="78">
        <f t="shared" si="57"/>
        <v>-2.7653676854720004</v>
      </c>
      <c r="N604" s="78">
        <f t="shared" si="58"/>
        <v>5.9224585917733864E-2</v>
      </c>
      <c r="O604" s="78">
        <f t="shared" si="59"/>
        <v>2.2316122465715144E-2</v>
      </c>
      <c r="P604" s="83"/>
      <c r="U604" s="103">
        <v>0.37680503999999998</v>
      </c>
      <c r="V604" s="103">
        <v>0</v>
      </c>
    </row>
    <row r="605" spans="7:22">
      <c r="G605" s="82">
        <v>894</v>
      </c>
      <c r="H605" s="83">
        <f>Inputs!O604+Inputs!P604</f>
        <v>0.05</v>
      </c>
      <c r="I605" s="78">
        <f t="shared" si="54"/>
        <v>4.6370000000000001E-2</v>
      </c>
      <c r="K605" s="115">
        <f t="shared" si="55"/>
        <v>0.37680503999999998</v>
      </c>
      <c r="L605" s="115">
        <f t="shared" si="56"/>
        <v>1.1304151199999999</v>
      </c>
      <c r="M605" s="78">
        <f t="shared" si="57"/>
        <v>-2.7653676854720004</v>
      </c>
      <c r="N605" s="78">
        <f t="shared" si="58"/>
        <v>5.9224585917733864E-2</v>
      </c>
      <c r="O605" s="78">
        <f t="shared" si="59"/>
        <v>2.2316122465715144E-2</v>
      </c>
      <c r="P605" s="83"/>
      <c r="U605" s="103">
        <v>0.37680503999999998</v>
      </c>
      <c r="V605" s="103">
        <v>0</v>
      </c>
    </row>
    <row r="606" spans="7:22">
      <c r="G606" s="82">
        <v>895</v>
      </c>
      <c r="H606" s="83">
        <f>Inputs!O605+Inputs!P605</f>
        <v>2.0000001E-2</v>
      </c>
      <c r="I606" s="78">
        <f t="shared" si="54"/>
        <v>1.8548000927399999E-2</v>
      </c>
      <c r="K606" s="115">
        <f t="shared" si="55"/>
        <v>0.25120002000000002</v>
      </c>
      <c r="L606" s="115">
        <f t="shared" si="56"/>
        <v>0.75360006000000013</v>
      </c>
      <c r="M606" s="78">
        <f t="shared" si="57"/>
        <v>-2.7293441657360002</v>
      </c>
      <c r="N606" s="78">
        <f t="shared" si="58"/>
        <v>6.126386939600946E-2</v>
      </c>
      <c r="O606" s="78">
        <f t="shared" si="59"/>
        <v>1.5389485217554965E-2</v>
      </c>
      <c r="P606" s="83"/>
      <c r="U606" s="103">
        <v>0.25120002000000002</v>
      </c>
      <c r="V606" s="103">
        <v>0</v>
      </c>
    </row>
    <row r="607" spans="7:22">
      <c r="G607" s="82">
        <v>896</v>
      </c>
      <c r="H607" s="83">
        <f>Inputs!O606+Inputs!P606</f>
        <v>2.0000001E-2</v>
      </c>
      <c r="I607" s="78">
        <f t="shared" si="54"/>
        <v>1.8548000927399999E-2</v>
      </c>
      <c r="K607" s="115">
        <f t="shared" si="55"/>
        <v>0.44556000000000001</v>
      </c>
      <c r="L607" s="115">
        <f t="shared" si="56"/>
        <v>1.3366800000000001</v>
      </c>
      <c r="M607" s="78">
        <f t="shared" si="57"/>
        <v>-2.7850866080000003</v>
      </c>
      <c r="N607" s="78">
        <f t="shared" si="58"/>
        <v>5.8135408042585587E-2</v>
      </c>
      <c r="O607" s="78">
        <f t="shared" si="59"/>
        <v>2.5902812407454436E-2</v>
      </c>
      <c r="P607" s="83"/>
      <c r="U607" s="103">
        <v>0.44556000000000001</v>
      </c>
      <c r="V607" s="103">
        <v>0</v>
      </c>
    </row>
    <row r="608" spans="7:22">
      <c r="G608" s="82">
        <v>897</v>
      </c>
      <c r="H608" s="83">
        <f>Inputs!O607+Inputs!P607</f>
        <v>2.0000001E-2</v>
      </c>
      <c r="I608" s="78">
        <f t="shared" si="54"/>
        <v>1.8548000927399999E-2</v>
      </c>
      <c r="K608" s="115">
        <f t="shared" si="55"/>
        <v>1.1139051</v>
      </c>
      <c r="L608" s="115">
        <f t="shared" si="56"/>
        <v>3.3417152999999997</v>
      </c>
      <c r="M608" s="78">
        <f t="shared" si="57"/>
        <v>-2.9767679826800002</v>
      </c>
      <c r="N608" s="78">
        <f t="shared" si="58"/>
        <v>4.8486522301855337E-2</v>
      </c>
      <c r="O608" s="78">
        <f t="shared" si="59"/>
        <v>5.4009384473300399E-2</v>
      </c>
      <c r="P608" s="83"/>
      <c r="U608" s="103">
        <v>1.1139051</v>
      </c>
      <c r="V608" s="103">
        <v>0</v>
      </c>
    </row>
    <row r="609" spans="7:22">
      <c r="G609" s="82">
        <v>898</v>
      </c>
      <c r="H609" s="83">
        <f>Inputs!O608+Inputs!P608</f>
        <v>2.0000001E-2</v>
      </c>
      <c r="I609" s="78">
        <f t="shared" si="54"/>
        <v>1.8548000927399999E-2</v>
      </c>
      <c r="K609" s="115">
        <f t="shared" si="55"/>
        <v>0.77069500000000002</v>
      </c>
      <c r="L609" s="115">
        <f t="shared" si="56"/>
        <v>2.3120850000000002</v>
      </c>
      <c r="M609" s="78">
        <f t="shared" si="57"/>
        <v>-2.8783353260000002</v>
      </c>
      <c r="N609" s="78">
        <f t="shared" si="58"/>
        <v>5.323497528160203E-2</v>
      </c>
      <c r="O609" s="78">
        <f t="shared" si="59"/>
        <v>4.1027929274654276E-2</v>
      </c>
      <c r="P609" s="83"/>
      <c r="U609" s="103">
        <v>0.77069500000000002</v>
      </c>
      <c r="V609" s="103">
        <v>0</v>
      </c>
    </row>
    <row r="610" spans="7:22">
      <c r="G610" s="82">
        <v>899</v>
      </c>
      <c r="H610" s="83">
        <f>Inputs!O609+Inputs!P609</f>
        <v>2.0000001E-2</v>
      </c>
      <c r="I610" s="78">
        <f t="shared" si="54"/>
        <v>1.8548000927399999E-2</v>
      </c>
      <c r="K610" s="115">
        <f t="shared" si="55"/>
        <v>0.77069500000000002</v>
      </c>
      <c r="L610" s="115">
        <f t="shared" si="56"/>
        <v>2.3120850000000002</v>
      </c>
      <c r="M610" s="78">
        <f t="shared" si="57"/>
        <v>-2.8783353260000002</v>
      </c>
      <c r="N610" s="78">
        <f t="shared" si="58"/>
        <v>5.323497528160203E-2</v>
      </c>
      <c r="O610" s="78">
        <f t="shared" si="59"/>
        <v>4.1027929274654276E-2</v>
      </c>
      <c r="P610" s="83"/>
      <c r="U610" s="103">
        <v>0.77069500000000002</v>
      </c>
      <c r="V610" s="103">
        <v>0</v>
      </c>
    </row>
    <row r="611" spans="7:22">
      <c r="G611" s="82">
        <v>900</v>
      </c>
      <c r="H611" s="83">
        <f>Inputs!O610+Inputs!P610</f>
        <v>2.0000001E-2</v>
      </c>
      <c r="I611" s="78">
        <f t="shared" si="54"/>
        <v>1.8548000927399999E-2</v>
      </c>
      <c r="K611" s="115">
        <f t="shared" si="55"/>
        <v>0.25092502999999999</v>
      </c>
      <c r="L611" s="115">
        <f t="shared" si="56"/>
        <v>0.75277508999999998</v>
      </c>
      <c r="M611" s="78">
        <f t="shared" si="57"/>
        <v>-2.729265298604</v>
      </c>
      <c r="N611" s="78">
        <f t="shared" si="58"/>
        <v>6.1268405249645184E-2</v>
      </c>
      <c r="O611" s="78">
        <f t="shared" si="59"/>
        <v>1.5373776425319376E-2</v>
      </c>
      <c r="P611" s="83"/>
      <c r="U611" s="103">
        <v>0.25092502999999999</v>
      </c>
      <c r="V611" s="103">
        <v>0</v>
      </c>
    </row>
    <row r="612" spans="7:22">
      <c r="G612" s="82">
        <v>901</v>
      </c>
      <c r="H612" s="83">
        <f>Inputs!O611+Inputs!P611</f>
        <v>2.0000001E-2</v>
      </c>
      <c r="I612" s="78">
        <f t="shared" si="54"/>
        <v>1.8548000927399999E-2</v>
      </c>
      <c r="K612" s="115">
        <f t="shared" si="55"/>
        <v>0.25092502999999999</v>
      </c>
      <c r="L612" s="115">
        <f t="shared" si="56"/>
        <v>0.75277508999999998</v>
      </c>
      <c r="M612" s="78">
        <f t="shared" si="57"/>
        <v>-2.729265298604</v>
      </c>
      <c r="N612" s="78">
        <f t="shared" si="58"/>
        <v>6.1268405249645184E-2</v>
      </c>
      <c r="O612" s="78">
        <f t="shared" si="59"/>
        <v>1.5373776425319376E-2</v>
      </c>
      <c r="P612" s="83"/>
      <c r="U612" s="103">
        <v>0.25092502999999999</v>
      </c>
      <c r="V612" s="103">
        <v>0</v>
      </c>
    </row>
    <row r="613" spans="7:22">
      <c r="G613" s="82">
        <v>902</v>
      </c>
      <c r="H613" s="83">
        <f>Inputs!O612+Inputs!P612</f>
        <v>2.0000001E-2</v>
      </c>
      <c r="I613" s="78">
        <f t="shared" si="54"/>
        <v>1.8548000927399999E-2</v>
      </c>
      <c r="K613" s="115">
        <f t="shared" si="55"/>
        <v>0.12546001000000001</v>
      </c>
      <c r="L613" s="115">
        <f t="shared" si="56"/>
        <v>0.37638003000000003</v>
      </c>
      <c r="M613" s="78">
        <f t="shared" si="57"/>
        <v>-2.6932819308680003</v>
      </c>
      <c r="N613" s="78">
        <f t="shared" si="58"/>
        <v>6.3370939749321634E-2</v>
      </c>
      <c r="O613" s="78">
        <f t="shared" si="59"/>
        <v>7.9505187346592902E-3</v>
      </c>
      <c r="P613" s="83"/>
      <c r="U613" s="103">
        <v>0.12546001000000001</v>
      </c>
      <c r="V613" s="103">
        <v>0</v>
      </c>
    </row>
    <row r="614" spans="7:22">
      <c r="G614" s="82">
        <v>913</v>
      </c>
      <c r="H614" s="83">
        <f>Inputs!O613+Inputs!P613</f>
        <v>0.25</v>
      </c>
      <c r="I614" s="78">
        <f t="shared" si="54"/>
        <v>0.23185</v>
      </c>
      <c r="K614" s="115">
        <f t="shared" si="55"/>
        <v>4.4810005E-2</v>
      </c>
      <c r="L614" s="115">
        <f t="shared" si="56"/>
        <v>0.13443001500000001</v>
      </c>
      <c r="M614" s="78">
        <f t="shared" si="57"/>
        <v>-2.670151509434</v>
      </c>
      <c r="N614" s="78">
        <f t="shared" si="58"/>
        <v>6.4757791950920879E-2</v>
      </c>
      <c r="O614" s="78">
        <f t="shared" si="59"/>
        <v>2.9017969811097242E-3</v>
      </c>
      <c r="P614" s="83"/>
      <c r="U614" s="103">
        <v>4.4810005E-2</v>
      </c>
      <c r="V614" s="103">
        <v>0</v>
      </c>
    </row>
    <row r="615" spans="7:22">
      <c r="G615" s="82">
        <v>914</v>
      </c>
      <c r="H615" s="83">
        <f>Inputs!O614+Inputs!P614</f>
        <v>0.25</v>
      </c>
      <c r="I615" s="78">
        <f t="shared" si="54"/>
        <v>0.23185</v>
      </c>
      <c r="K615" s="115">
        <f t="shared" si="55"/>
        <v>1.5330000999999999E-2</v>
      </c>
      <c r="L615" s="115">
        <f t="shared" si="56"/>
        <v>4.5990003000000002E-2</v>
      </c>
      <c r="M615" s="78">
        <f t="shared" si="57"/>
        <v>-2.6616966442868004</v>
      </c>
      <c r="N615" s="78">
        <f t="shared" si="58"/>
        <v>6.5271742498853105E-2</v>
      </c>
      <c r="O615" s="78">
        <f t="shared" si="59"/>
        <v>1.0006158777791606E-3</v>
      </c>
      <c r="P615" s="83"/>
      <c r="U615" s="103">
        <v>1.5330000999999999E-2</v>
      </c>
      <c r="V615" s="103">
        <v>0</v>
      </c>
    </row>
    <row r="616" spans="7:22">
      <c r="G616" s="82">
        <v>915</v>
      </c>
      <c r="H616" s="83">
        <f>Inputs!O615+Inputs!P615</f>
        <v>0.2</v>
      </c>
      <c r="I616" s="78">
        <f t="shared" si="54"/>
        <v>0.18548000000000001</v>
      </c>
      <c r="K616" s="115">
        <f t="shared" si="55"/>
        <v>1.5330000999999999E-2</v>
      </c>
      <c r="L616" s="115">
        <f t="shared" si="56"/>
        <v>4.5990003000000002E-2</v>
      </c>
      <c r="M616" s="78">
        <f t="shared" si="57"/>
        <v>-2.6616966442868004</v>
      </c>
      <c r="N616" s="78">
        <f t="shared" si="58"/>
        <v>6.5271742498853105E-2</v>
      </c>
      <c r="O616" s="78">
        <f t="shared" si="59"/>
        <v>1.0006158777791606E-3</v>
      </c>
      <c r="P616" s="83"/>
      <c r="U616" s="103">
        <v>1.5330000999999999E-2</v>
      </c>
      <c r="V616" s="103">
        <v>0</v>
      </c>
    </row>
    <row r="617" spans="7:22">
      <c r="G617" s="82">
        <v>916</v>
      </c>
      <c r="H617" s="83">
        <f>Inputs!O616+Inputs!P616</f>
        <v>0.25</v>
      </c>
      <c r="I617" s="78">
        <f t="shared" si="54"/>
        <v>0.23185</v>
      </c>
      <c r="K617" s="115">
        <f t="shared" si="55"/>
        <v>1.5330000999999999E-2</v>
      </c>
      <c r="L617" s="115">
        <f t="shared" si="56"/>
        <v>4.5990003000000002E-2</v>
      </c>
      <c r="M617" s="78">
        <f t="shared" si="57"/>
        <v>-2.6616966442868004</v>
      </c>
      <c r="N617" s="78">
        <f t="shared" si="58"/>
        <v>6.5271742498853105E-2</v>
      </c>
      <c r="O617" s="78">
        <f t="shared" si="59"/>
        <v>1.0006158777791606E-3</v>
      </c>
      <c r="P617" s="83"/>
      <c r="U617" s="103">
        <v>1.5330000999999999E-2</v>
      </c>
      <c r="V617" s="103">
        <v>0</v>
      </c>
    </row>
    <row r="618" spans="7:22">
      <c r="G618" s="82">
        <v>917</v>
      </c>
      <c r="H618" s="83">
        <f>Inputs!O617+Inputs!P617</f>
        <v>0.25</v>
      </c>
      <c r="I618" s="78">
        <f t="shared" si="54"/>
        <v>0.23185</v>
      </c>
      <c r="K618" s="115">
        <f t="shared" si="55"/>
        <v>1.5330000999999999E-2</v>
      </c>
      <c r="L618" s="115">
        <f t="shared" si="56"/>
        <v>4.5990003000000002E-2</v>
      </c>
      <c r="M618" s="78">
        <f t="shared" si="57"/>
        <v>-2.6616966442868004</v>
      </c>
      <c r="N618" s="78">
        <f t="shared" si="58"/>
        <v>6.5271742498853105E-2</v>
      </c>
      <c r="O618" s="78">
        <f t="shared" si="59"/>
        <v>1.0006158777791606E-3</v>
      </c>
      <c r="P618" s="83"/>
      <c r="U618" s="103">
        <v>1.5330000999999999E-2</v>
      </c>
      <c r="V618" s="103">
        <v>0</v>
      </c>
    </row>
    <row r="619" spans="7:22">
      <c r="G619" s="82">
        <v>918</v>
      </c>
      <c r="H619" s="83">
        <f>Inputs!O618+Inputs!P618</f>
        <v>0.25</v>
      </c>
      <c r="I619" s="78">
        <f t="shared" si="54"/>
        <v>0.23185</v>
      </c>
      <c r="K619" s="115">
        <f t="shared" si="55"/>
        <v>1.5330000999999999E-2</v>
      </c>
      <c r="L619" s="115">
        <f t="shared" si="56"/>
        <v>4.5990003000000002E-2</v>
      </c>
      <c r="M619" s="78">
        <f t="shared" si="57"/>
        <v>-2.6616966442868004</v>
      </c>
      <c r="N619" s="78">
        <f t="shared" si="58"/>
        <v>6.5271742498853105E-2</v>
      </c>
      <c r="O619" s="78">
        <f t="shared" si="59"/>
        <v>1.0006158777791606E-3</v>
      </c>
      <c r="P619" s="83"/>
      <c r="U619" s="103">
        <v>1.5330000999999999E-2</v>
      </c>
      <c r="V619" s="103">
        <v>0</v>
      </c>
    </row>
    <row r="620" spans="7:22">
      <c r="G620" s="82">
        <v>920</v>
      </c>
      <c r="H620" s="83">
        <f>Inputs!O619+Inputs!P619</f>
        <v>0.05</v>
      </c>
      <c r="I620" s="78">
        <f t="shared" si="54"/>
        <v>4.6370000000000001E-2</v>
      </c>
      <c r="K620" s="115">
        <f t="shared" si="55"/>
        <v>1.5330000999999999E-2</v>
      </c>
      <c r="L620" s="115">
        <f t="shared" si="56"/>
        <v>4.5990003000000002E-2</v>
      </c>
      <c r="M620" s="78">
        <f t="shared" si="57"/>
        <v>-2.6616966442868004</v>
      </c>
      <c r="N620" s="78">
        <f t="shared" si="58"/>
        <v>6.5271742498853105E-2</v>
      </c>
      <c r="O620" s="78">
        <f t="shared" si="59"/>
        <v>1.0006158777791606E-3</v>
      </c>
      <c r="P620" s="83"/>
      <c r="U620" s="103">
        <v>1.5330000999999999E-2</v>
      </c>
      <c r="V620" s="103">
        <v>0</v>
      </c>
    </row>
    <row r="621" spans="7:22">
      <c r="G621" s="82">
        <v>921</v>
      </c>
      <c r="H621" s="83">
        <f>Inputs!O620+Inputs!P620</f>
        <v>0.05</v>
      </c>
      <c r="I621" s="78">
        <f t="shared" si="54"/>
        <v>4.6370000000000001E-2</v>
      </c>
      <c r="K621" s="115">
        <f t="shared" si="55"/>
        <v>1.5330000999999999E-2</v>
      </c>
      <c r="L621" s="115">
        <f t="shared" si="56"/>
        <v>4.5990003000000002E-2</v>
      </c>
      <c r="M621" s="78">
        <f t="shared" si="57"/>
        <v>-2.6616966442868004</v>
      </c>
      <c r="N621" s="78">
        <f t="shared" si="58"/>
        <v>6.5271742498853105E-2</v>
      </c>
      <c r="O621" s="78">
        <f t="shared" si="59"/>
        <v>1.0006158777791606E-3</v>
      </c>
      <c r="P621" s="83"/>
      <c r="U621" s="103">
        <v>1.5330000999999999E-2</v>
      </c>
      <c r="V621" s="103">
        <v>0</v>
      </c>
    </row>
    <row r="622" spans="7:22">
      <c r="G622" s="82">
        <v>923</v>
      </c>
      <c r="H622" s="83">
        <f>Inputs!O621+Inputs!P621</f>
        <v>0.05</v>
      </c>
      <c r="I622" s="78">
        <f t="shared" si="54"/>
        <v>4.6370000000000001E-2</v>
      </c>
      <c r="K622" s="115">
        <f t="shared" si="55"/>
        <v>1.5330000999999999E-2</v>
      </c>
      <c r="L622" s="115">
        <f t="shared" si="56"/>
        <v>4.5990003000000002E-2</v>
      </c>
      <c r="M622" s="78">
        <f t="shared" si="57"/>
        <v>-2.6616966442868004</v>
      </c>
      <c r="N622" s="78">
        <f t="shared" si="58"/>
        <v>6.5271742498853105E-2</v>
      </c>
      <c r="O622" s="78">
        <f t="shared" si="59"/>
        <v>1.0006158777791606E-3</v>
      </c>
      <c r="P622" s="83"/>
      <c r="U622" s="103">
        <v>1.5330000999999999E-2</v>
      </c>
      <c r="V622" s="103">
        <v>0</v>
      </c>
    </row>
    <row r="623" spans="7:22">
      <c r="G623" s="82">
        <v>924</v>
      </c>
      <c r="H623" s="83">
        <f>Inputs!O622+Inputs!P622</f>
        <v>0.05</v>
      </c>
      <c r="I623" s="78">
        <f t="shared" si="54"/>
        <v>4.6370000000000001E-2</v>
      </c>
      <c r="K623" s="115">
        <f t="shared" si="55"/>
        <v>2.4577300000000002</v>
      </c>
      <c r="L623" s="115">
        <f t="shared" si="56"/>
        <v>7.373190000000001</v>
      </c>
      <c r="M623" s="78">
        <f t="shared" si="57"/>
        <v>-3.3621769640000005</v>
      </c>
      <c r="N623" s="78">
        <f t="shared" si="58"/>
        <v>3.3498669164569755E-2</v>
      </c>
      <c r="O623" s="78">
        <f t="shared" si="59"/>
        <v>8.2330684165838025E-2</v>
      </c>
      <c r="P623" s="83"/>
      <c r="U623" s="103">
        <v>2.4577300000000002</v>
      </c>
      <c r="V623" s="103">
        <v>0</v>
      </c>
    </row>
    <row r="624" spans="7:22">
      <c r="G624" s="82">
        <v>925</v>
      </c>
      <c r="H624" s="83">
        <f>Inputs!O623+Inputs!P623</f>
        <v>0.05</v>
      </c>
      <c r="I624" s="78">
        <f t="shared" si="54"/>
        <v>4.6370000000000001E-2</v>
      </c>
      <c r="K624" s="115">
        <f t="shared" si="55"/>
        <v>2.4577300000000002</v>
      </c>
      <c r="L624" s="115">
        <f t="shared" si="56"/>
        <v>7.373190000000001</v>
      </c>
      <c r="M624" s="78">
        <f t="shared" si="57"/>
        <v>-3.3621769640000005</v>
      </c>
      <c r="N624" s="78">
        <f t="shared" si="58"/>
        <v>3.3498669164569755E-2</v>
      </c>
      <c r="O624" s="78">
        <f t="shared" si="59"/>
        <v>8.2330684165838025E-2</v>
      </c>
      <c r="P624" s="83"/>
      <c r="U624" s="103">
        <v>2.4577300000000002</v>
      </c>
      <c r="V624" s="103">
        <v>0</v>
      </c>
    </row>
    <row r="625" spans="7:22">
      <c r="G625" s="82">
        <v>926</v>
      </c>
      <c r="H625" s="83">
        <f>Inputs!O624+Inputs!P624</f>
        <v>0.05</v>
      </c>
      <c r="I625" s="78">
        <f t="shared" si="54"/>
        <v>4.6370000000000001E-2</v>
      </c>
      <c r="K625" s="115">
        <f t="shared" si="55"/>
        <v>0.40962502000000001</v>
      </c>
      <c r="L625" s="115">
        <f t="shared" si="56"/>
        <v>1.22887506</v>
      </c>
      <c r="M625" s="78">
        <f t="shared" si="57"/>
        <v>-2.7747804557360003</v>
      </c>
      <c r="N625" s="78">
        <f t="shared" si="58"/>
        <v>5.8702305030297039E-2</v>
      </c>
      <c r="O625" s="78">
        <f t="shared" si="59"/>
        <v>2.4045932872081524E-2</v>
      </c>
      <c r="P625" s="83"/>
      <c r="U625" s="103">
        <v>0.40962502000000001</v>
      </c>
      <c r="V625" s="103">
        <v>0</v>
      </c>
    </row>
    <row r="626" spans="7:22">
      <c r="G626" s="82">
        <v>927</v>
      </c>
      <c r="H626" s="83">
        <f>Inputs!O625+Inputs!P625</f>
        <v>0.05</v>
      </c>
      <c r="I626" s="78">
        <f t="shared" si="54"/>
        <v>4.6370000000000001E-2</v>
      </c>
      <c r="K626" s="115">
        <f t="shared" si="55"/>
        <v>2.4577300000000002</v>
      </c>
      <c r="L626" s="115">
        <f t="shared" si="56"/>
        <v>7.373190000000001</v>
      </c>
      <c r="M626" s="78">
        <f t="shared" si="57"/>
        <v>-3.3621769640000005</v>
      </c>
      <c r="N626" s="78">
        <f t="shared" si="58"/>
        <v>3.3498669164569755E-2</v>
      </c>
      <c r="O626" s="78">
        <f t="shared" si="59"/>
        <v>8.2330684165838025E-2</v>
      </c>
      <c r="P626" s="83"/>
      <c r="U626" s="103">
        <v>2.4577300000000002</v>
      </c>
      <c r="V626" s="103">
        <v>0</v>
      </c>
    </row>
    <row r="627" spans="7:22">
      <c r="G627" s="82">
        <v>928</v>
      </c>
      <c r="H627" s="83">
        <f>Inputs!O626+Inputs!P626</f>
        <v>0.05</v>
      </c>
      <c r="I627" s="78">
        <f t="shared" si="54"/>
        <v>4.6370000000000001E-2</v>
      </c>
      <c r="K627" s="115">
        <f t="shared" si="55"/>
        <v>0</v>
      </c>
      <c r="L627" s="115">
        <f t="shared" si="56"/>
        <v>0</v>
      </c>
      <c r="M627" s="78">
        <f t="shared" si="57"/>
        <v>-2.6573000000000002</v>
      </c>
      <c r="N627" s="78">
        <f t="shared" si="58"/>
        <v>6.5540500924934283E-2</v>
      </c>
      <c r="O627" s="78">
        <f t="shared" si="59"/>
        <v>0</v>
      </c>
      <c r="P627" s="83"/>
    </row>
    <row r="628" spans="7:22">
      <c r="G628" s="82">
        <v>929</v>
      </c>
      <c r="H628" s="83">
        <f>Inputs!O627+Inputs!P627</f>
        <v>0.05</v>
      </c>
      <c r="I628" s="78">
        <f t="shared" si="54"/>
        <v>4.6370000000000001E-2</v>
      </c>
      <c r="K628" s="115">
        <f t="shared" si="55"/>
        <v>0</v>
      </c>
      <c r="L628" s="115">
        <f t="shared" si="56"/>
        <v>0</v>
      </c>
      <c r="M628" s="78">
        <f t="shared" si="57"/>
        <v>-2.6573000000000002</v>
      </c>
      <c r="N628" s="78">
        <f t="shared" si="58"/>
        <v>6.5540500924934283E-2</v>
      </c>
      <c r="O628" s="78">
        <f t="shared" si="59"/>
        <v>0</v>
      </c>
      <c r="P628" s="83"/>
    </row>
    <row r="629" spans="7:22">
      <c r="G629" s="82">
        <v>930</v>
      </c>
      <c r="H629" s="83">
        <f>Inputs!O628+Inputs!P628</f>
        <v>0.05</v>
      </c>
      <c r="I629" s="78">
        <f t="shared" si="54"/>
        <v>4.6370000000000001E-2</v>
      </c>
      <c r="K629" s="115">
        <f t="shared" si="55"/>
        <v>0</v>
      </c>
      <c r="L629" s="115">
        <f t="shared" si="56"/>
        <v>0</v>
      </c>
      <c r="M629" s="78">
        <f t="shared" si="57"/>
        <v>-2.6573000000000002</v>
      </c>
      <c r="N629" s="78">
        <f t="shared" si="58"/>
        <v>6.5540500924934283E-2</v>
      </c>
      <c r="O629" s="78">
        <f t="shared" si="59"/>
        <v>0</v>
      </c>
      <c r="P629" s="83"/>
    </row>
    <row r="630" spans="7:22">
      <c r="G630" s="82">
        <v>931</v>
      </c>
      <c r="H630" s="83">
        <f>Inputs!O629+Inputs!P629</f>
        <v>0.05</v>
      </c>
      <c r="I630" s="78">
        <f t="shared" si="54"/>
        <v>4.6370000000000001E-2</v>
      </c>
      <c r="K630" s="115">
        <f t="shared" si="55"/>
        <v>0</v>
      </c>
      <c r="L630" s="115">
        <f t="shared" si="56"/>
        <v>0</v>
      </c>
      <c r="M630" s="78">
        <f t="shared" si="57"/>
        <v>-2.6573000000000002</v>
      </c>
      <c r="N630" s="78">
        <f t="shared" si="58"/>
        <v>6.5540500924934283E-2</v>
      </c>
      <c r="O630" s="78">
        <f t="shared" si="59"/>
        <v>0</v>
      </c>
      <c r="P630" s="83"/>
    </row>
    <row r="631" spans="7:22">
      <c r="G631" s="82">
        <v>933</v>
      </c>
      <c r="H631" s="83">
        <f>Inputs!O630+Inputs!P630</f>
        <v>0.05</v>
      </c>
      <c r="I631" s="78">
        <f t="shared" si="54"/>
        <v>4.6370000000000001E-2</v>
      </c>
      <c r="K631" s="115">
        <f t="shared" si="55"/>
        <v>0</v>
      </c>
      <c r="L631" s="115">
        <f t="shared" si="56"/>
        <v>0</v>
      </c>
      <c r="M631" s="78">
        <f t="shared" si="57"/>
        <v>-2.6573000000000002</v>
      </c>
      <c r="N631" s="78">
        <f t="shared" si="58"/>
        <v>6.5540500924934283E-2</v>
      </c>
      <c r="O631" s="78">
        <f t="shared" si="59"/>
        <v>0</v>
      </c>
      <c r="P631" s="83"/>
    </row>
    <row r="632" spans="7:22">
      <c r="G632" s="82">
        <v>934</v>
      </c>
      <c r="H632" s="83">
        <f>Inputs!O631+Inputs!P631</f>
        <v>0.05</v>
      </c>
      <c r="I632" s="78">
        <f t="shared" si="54"/>
        <v>4.6370000000000001E-2</v>
      </c>
      <c r="K632" s="115">
        <f t="shared" si="55"/>
        <v>0.15300000999999999</v>
      </c>
      <c r="L632" s="115">
        <f t="shared" si="56"/>
        <v>0.45900003</v>
      </c>
      <c r="M632" s="78">
        <f t="shared" si="57"/>
        <v>-2.7011804028680002</v>
      </c>
      <c r="N632" s="78">
        <f t="shared" si="58"/>
        <v>6.2903739105152914E-2</v>
      </c>
      <c r="O632" s="78">
        <f t="shared" si="59"/>
        <v>9.6242727121257868E-3</v>
      </c>
      <c r="P632" s="83"/>
      <c r="U632" s="103">
        <v>0.15300000999999999</v>
      </c>
      <c r="V632" s="103">
        <v>0</v>
      </c>
    </row>
    <row r="633" spans="7:22">
      <c r="G633" s="82">
        <v>969</v>
      </c>
      <c r="H633" s="83">
        <f>Inputs!O632+Inputs!P632</f>
        <v>0.3</v>
      </c>
      <c r="I633" s="78">
        <f t="shared" si="54"/>
        <v>0.27821999999999997</v>
      </c>
      <c r="K633" s="115">
        <f t="shared" si="55"/>
        <v>7.6500005999999995E-2</v>
      </c>
      <c r="L633" s="115">
        <f t="shared" si="56"/>
        <v>0.22950001799999997</v>
      </c>
      <c r="M633" s="78">
        <f t="shared" si="57"/>
        <v>-2.6792402017208001</v>
      </c>
      <c r="N633" s="78">
        <f t="shared" si="58"/>
        <v>6.4209515027153344E-2</v>
      </c>
      <c r="O633" s="78">
        <f t="shared" si="59"/>
        <v>4.9120282848343208E-3</v>
      </c>
      <c r="P633" s="83"/>
      <c r="U633" s="103">
        <v>7.6500005999999995E-2</v>
      </c>
      <c r="V633" s="103">
        <v>0</v>
      </c>
    </row>
    <row r="634" spans="7:22">
      <c r="G634" s="82">
        <v>970</v>
      </c>
      <c r="H634" s="83">
        <f>Inputs!O633+Inputs!P633</f>
        <v>0.4</v>
      </c>
      <c r="I634" s="78">
        <f t="shared" si="54"/>
        <v>0.37096000000000001</v>
      </c>
      <c r="K634" s="115">
        <f t="shared" si="55"/>
        <v>0.13320501000000001</v>
      </c>
      <c r="L634" s="115">
        <f t="shared" si="56"/>
        <v>0.39961503000000004</v>
      </c>
      <c r="M634" s="78">
        <f t="shared" si="57"/>
        <v>-2.6955031968680001</v>
      </c>
      <c r="N634" s="78">
        <f t="shared" si="58"/>
        <v>6.3239224165354602E-2</v>
      </c>
      <c r="O634" s="78">
        <f t="shared" si="59"/>
        <v>8.4237814873383016E-3</v>
      </c>
      <c r="P634" s="83"/>
      <c r="U634" s="103">
        <v>0.13320501000000001</v>
      </c>
      <c r="V634" s="103">
        <v>0</v>
      </c>
    </row>
    <row r="635" spans="7:22">
      <c r="G635" s="82">
        <v>971</v>
      </c>
      <c r="H635" s="83">
        <f>Inputs!O634+Inputs!P634</f>
        <v>0.2</v>
      </c>
      <c r="I635" s="78">
        <f t="shared" si="54"/>
        <v>0.18548000000000001</v>
      </c>
      <c r="K635" s="115">
        <f t="shared" si="55"/>
        <v>3.6299999999999999E-2</v>
      </c>
      <c r="L635" s="115">
        <f t="shared" si="56"/>
        <v>0.1089</v>
      </c>
      <c r="M635" s="78">
        <f t="shared" si="57"/>
        <v>-2.6677108400000002</v>
      </c>
      <c r="N635" s="78">
        <f t="shared" si="58"/>
        <v>6.4905766309375071E-2</v>
      </c>
      <c r="O635" s="78">
        <f t="shared" si="59"/>
        <v>2.3560793170303148E-3</v>
      </c>
      <c r="P635" s="83"/>
      <c r="U635" s="103">
        <v>3.6299999999999999E-2</v>
      </c>
      <c r="V635" s="103">
        <v>0</v>
      </c>
    </row>
    <row r="636" spans="7:22">
      <c r="G636" s="82">
        <v>972</v>
      </c>
      <c r="H636" s="83">
        <f>Inputs!O635+Inputs!P635</f>
        <v>0.5</v>
      </c>
      <c r="I636" s="78">
        <f t="shared" si="54"/>
        <v>0.4637</v>
      </c>
      <c r="K636" s="115">
        <f t="shared" si="55"/>
        <v>6.0500002999999997E-2</v>
      </c>
      <c r="L636" s="115">
        <f t="shared" si="56"/>
        <v>0.18150000899999999</v>
      </c>
      <c r="M636" s="78">
        <f t="shared" si="57"/>
        <v>-2.6746514008604003</v>
      </c>
      <c r="N636" s="78">
        <f t="shared" si="58"/>
        <v>6.448579271618643E-2</v>
      </c>
      <c r="O636" s="78">
        <f t="shared" si="59"/>
        <v>3.901390652786657E-3</v>
      </c>
      <c r="P636" s="83"/>
      <c r="U636" s="103">
        <v>6.0500002999999997E-2</v>
      </c>
      <c r="V636" s="103">
        <v>0</v>
      </c>
    </row>
    <row r="637" spans="7:22">
      <c r="G637" s="82">
        <v>973</v>
      </c>
      <c r="H637" s="83">
        <f>Inputs!O636+Inputs!P636</f>
        <v>0.70000004999999998</v>
      </c>
      <c r="I637" s="78">
        <f t="shared" si="54"/>
        <v>0.64918004637000004</v>
      </c>
      <c r="K637" s="115">
        <f t="shared" si="55"/>
        <v>6.0500002999999997E-2</v>
      </c>
      <c r="L637" s="115">
        <f t="shared" si="56"/>
        <v>0.18150000899999999</v>
      </c>
      <c r="M637" s="78">
        <f t="shared" si="57"/>
        <v>-2.6746514008604003</v>
      </c>
      <c r="N637" s="78">
        <f t="shared" si="58"/>
        <v>6.448579271618643E-2</v>
      </c>
      <c r="O637" s="78">
        <f t="shared" si="59"/>
        <v>3.901390652786657E-3</v>
      </c>
      <c r="P637" s="83"/>
      <c r="U637" s="103">
        <v>6.0500002999999997E-2</v>
      </c>
      <c r="V637" s="103">
        <v>0</v>
      </c>
    </row>
    <row r="638" spans="7:22">
      <c r="G638" s="82">
        <v>974</v>
      </c>
      <c r="H638" s="83">
        <f>Inputs!O637+Inputs!P637</f>
        <v>0.70000004999999998</v>
      </c>
      <c r="I638" s="78">
        <f t="shared" si="54"/>
        <v>0.64918004637000004</v>
      </c>
      <c r="K638" s="115">
        <f t="shared" si="55"/>
        <v>0.36299999999999999</v>
      </c>
      <c r="L638" s="115">
        <f t="shared" si="56"/>
        <v>1.089</v>
      </c>
      <c r="M638" s="78">
        <f t="shared" si="57"/>
        <v>-2.7614084000000001</v>
      </c>
      <c r="N638" s="78">
        <f t="shared" si="58"/>
        <v>5.9445570926909559E-2</v>
      </c>
      <c r="O638" s="78">
        <f t="shared" si="59"/>
        <v>2.157874224646817E-2</v>
      </c>
      <c r="P638" s="83"/>
      <c r="U638" s="103">
        <v>0.36299999999999999</v>
      </c>
      <c r="V638" s="103">
        <v>0</v>
      </c>
    </row>
    <row r="639" spans="7:22">
      <c r="G639" s="82">
        <v>975</v>
      </c>
      <c r="H639" s="83">
        <f>Inputs!O638+Inputs!P638</f>
        <v>0.5</v>
      </c>
      <c r="I639" s="78">
        <f t="shared" si="54"/>
        <v>0.4637</v>
      </c>
      <c r="K639" s="115">
        <f t="shared" si="55"/>
        <v>6.0500002999999997E-2</v>
      </c>
      <c r="L639" s="115">
        <f t="shared" si="56"/>
        <v>0.18150000899999999</v>
      </c>
      <c r="M639" s="78">
        <f t="shared" si="57"/>
        <v>-2.6746514008604003</v>
      </c>
      <c r="N639" s="78">
        <f t="shared" si="58"/>
        <v>6.448579271618643E-2</v>
      </c>
      <c r="O639" s="78">
        <f t="shared" si="59"/>
        <v>3.901390652786657E-3</v>
      </c>
      <c r="P639" s="83"/>
      <c r="U639" s="103">
        <v>6.0500002999999997E-2</v>
      </c>
      <c r="V639" s="103">
        <v>0</v>
      </c>
    </row>
    <row r="640" spans="7:22">
      <c r="G640" s="82">
        <v>976</v>
      </c>
      <c r="H640" s="83">
        <f>Inputs!O639+Inputs!P639</f>
        <v>0.5</v>
      </c>
      <c r="I640" s="78">
        <f t="shared" si="54"/>
        <v>0.4637</v>
      </c>
      <c r="K640" s="115">
        <f t="shared" si="55"/>
        <v>6.0500002999999997E-2</v>
      </c>
      <c r="L640" s="115">
        <f t="shared" si="56"/>
        <v>0.18150000899999999</v>
      </c>
      <c r="M640" s="78">
        <f t="shared" si="57"/>
        <v>-2.6746514008604003</v>
      </c>
      <c r="N640" s="78">
        <f t="shared" si="58"/>
        <v>6.448579271618643E-2</v>
      </c>
      <c r="O640" s="78">
        <f t="shared" si="59"/>
        <v>3.901390652786657E-3</v>
      </c>
      <c r="P640" s="83"/>
      <c r="U640" s="103">
        <v>6.0500002999999997E-2</v>
      </c>
      <c r="V640" s="103">
        <v>0</v>
      </c>
    </row>
    <row r="641" spans="7:22">
      <c r="G641" s="82">
        <v>977</v>
      </c>
      <c r="H641" s="83">
        <f>Inputs!O640+Inputs!P640</f>
        <v>0.5</v>
      </c>
      <c r="I641" s="78">
        <f t="shared" si="54"/>
        <v>0.4637</v>
      </c>
      <c r="K641" s="115">
        <f t="shared" si="55"/>
        <v>3.6299999999999999E-2</v>
      </c>
      <c r="L641" s="115">
        <f t="shared" si="56"/>
        <v>0.1089</v>
      </c>
      <c r="M641" s="78">
        <f t="shared" si="57"/>
        <v>-2.6677108400000002</v>
      </c>
      <c r="N641" s="78">
        <f t="shared" si="58"/>
        <v>6.4905766309375071E-2</v>
      </c>
      <c r="O641" s="78">
        <f t="shared" si="59"/>
        <v>2.3560793170303148E-3</v>
      </c>
      <c r="P641" s="83"/>
      <c r="U641" s="103">
        <v>3.6299999999999999E-2</v>
      </c>
      <c r="V641" s="103">
        <v>0</v>
      </c>
    </row>
    <row r="642" spans="7:22">
      <c r="G642" s="82">
        <v>978</v>
      </c>
      <c r="H642" s="83">
        <f>Inputs!O641+Inputs!P641</f>
        <v>0.1</v>
      </c>
      <c r="I642" s="78">
        <f t="shared" si="54"/>
        <v>9.2740000000000003E-2</v>
      </c>
      <c r="K642" s="115">
        <f t="shared" si="55"/>
        <v>0.18149999999999999</v>
      </c>
      <c r="L642" s="115">
        <f t="shared" si="56"/>
        <v>0.54449999999999998</v>
      </c>
      <c r="M642" s="78">
        <f t="shared" si="57"/>
        <v>-2.7093542000000004</v>
      </c>
      <c r="N642" s="78">
        <f t="shared" si="58"/>
        <v>6.2423637390235313E-2</v>
      </c>
      <c r="O642" s="78">
        <f t="shared" si="59"/>
        <v>1.1329890186327709E-2</v>
      </c>
      <c r="P642" s="83"/>
      <c r="U642" s="103">
        <v>0.18149999999999999</v>
      </c>
      <c r="V642" s="103">
        <v>0</v>
      </c>
    </row>
    <row r="643" spans="7:22">
      <c r="G643" s="82">
        <v>979</v>
      </c>
      <c r="H643" s="83">
        <f>Inputs!O642+Inputs!P642</f>
        <v>0.70000004999999998</v>
      </c>
      <c r="I643" s="78">
        <f t="shared" si="54"/>
        <v>0.64918004637000004</v>
      </c>
      <c r="K643" s="115">
        <f t="shared" si="55"/>
        <v>3.6299999999999999E-2</v>
      </c>
      <c r="L643" s="115">
        <f t="shared" si="56"/>
        <v>0.1089</v>
      </c>
      <c r="M643" s="78">
        <f t="shared" si="57"/>
        <v>-2.6677108400000002</v>
      </c>
      <c r="N643" s="78">
        <f t="shared" si="58"/>
        <v>6.4905766309375071E-2</v>
      </c>
      <c r="O643" s="78">
        <f t="shared" si="59"/>
        <v>2.3560793170303148E-3</v>
      </c>
      <c r="P643" s="83"/>
      <c r="U643" s="103">
        <v>3.6299999999999999E-2</v>
      </c>
      <c r="V643" s="103">
        <v>0</v>
      </c>
    </row>
    <row r="644" spans="7:22">
      <c r="G644" s="82">
        <v>980</v>
      </c>
      <c r="H644" s="83">
        <f>Inputs!O643+Inputs!P643</f>
        <v>0.5</v>
      </c>
      <c r="I644" s="78">
        <f t="shared" ref="I644:I707" si="60">H644*0.9274</f>
        <v>0.4637</v>
      </c>
      <c r="K644" s="115">
        <f t="shared" ref="K644:K707" si="61">U644+V644</f>
        <v>3.6299999999999999E-2</v>
      </c>
      <c r="L644" s="115">
        <f t="shared" ref="L644:L707" si="62">K644*3</f>
        <v>0.1089</v>
      </c>
      <c r="M644" s="78">
        <f t="shared" ref="M644:M707" si="63">$E$4+($E$5*L644)+($E$6*$E$3)</f>
        <v>-2.6677108400000002</v>
      </c>
      <c r="N644" s="78">
        <f t="shared" ref="N644:N707" si="64">EXP(M644)/(1+EXP(M644))</f>
        <v>6.4905766309375071E-2</v>
      </c>
      <c r="O644" s="78">
        <f t="shared" ref="O644:O707" si="65">K644*N644</f>
        <v>2.3560793170303148E-3</v>
      </c>
      <c r="P644" s="83"/>
      <c r="U644" s="103">
        <v>3.6299999999999999E-2</v>
      </c>
      <c r="V644" s="103">
        <v>0</v>
      </c>
    </row>
    <row r="645" spans="7:22">
      <c r="G645" s="82">
        <v>981</v>
      </c>
      <c r="H645" s="83">
        <f>Inputs!O644+Inputs!P644</f>
        <v>0.5</v>
      </c>
      <c r="I645" s="78">
        <f t="shared" si="60"/>
        <v>0.4637</v>
      </c>
      <c r="K645" s="115">
        <f t="shared" si="61"/>
        <v>3.6299999999999999E-2</v>
      </c>
      <c r="L645" s="115">
        <f t="shared" si="62"/>
        <v>0.1089</v>
      </c>
      <c r="M645" s="78">
        <f t="shared" si="63"/>
        <v>-2.6677108400000002</v>
      </c>
      <c r="N645" s="78">
        <f t="shared" si="64"/>
        <v>6.4905766309375071E-2</v>
      </c>
      <c r="O645" s="78">
        <f t="shared" si="65"/>
        <v>2.3560793170303148E-3</v>
      </c>
      <c r="P645" s="83"/>
      <c r="U645" s="103">
        <v>3.6299999999999999E-2</v>
      </c>
      <c r="V645" s="103">
        <v>0</v>
      </c>
    </row>
    <row r="646" spans="7:22">
      <c r="G646" s="82">
        <v>982</v>
      </c>
      <c r="H646" s="83">
        <f>Inputs!O645+Inputs!P645</f>
        <v>0.5</v>
      </c>
      <c r="I646" s="78">
        <f t="shared" si="60"/>
        <v>0.4637</v>
      </c>
      <c r="K646" s="115">
        <f t="shared" si="61"/>
        <v>3.6299999999999999E-2</v>
      </c>
      <c r="L646" s="115">
        <f t="shared" si="62"/>
        <v>0.1089</v>
      </c>
      <c r="M646" s="78">
        <f t="shared" si="63"/>
        <v>-2.6677108400000002</v>
      </c>
      <c r="N646" s="78">
        <f t="shared" si="64"/>
        <v>6.4905766309375071E-2</v>
      </c>
      <c r="O646" s="78">
        <f t="shared" si="65"/>
        <v>2.3560793170303148E-3</v>
      </c>
      <c r="P646" s="83"/>
      <c r="U646" s="103">
        <v>3.6299999999999999E-2</v>
      </c>
      <c r="V646" s="103">
        <v>0</v>
      </c>
    </row>
    <row r="647" spans="7:22">
      <c r="G647" s="82">
        <v>983</v>
      </c>
      <c r="H647" s="83">
        <f>Inputs!O646+Inputs!P646</f>
        <v>0.5</v>
      </c>
      <c r="I647" s="78">
        <f t="shared" si="60"/>
        <v>0.4637</v>
      </c>
      <c r="K647" s="115">
        <f t="shared" si="61"/>
        <v>3.6299999999999999E-2</v>
      </c>
      <c r="L647" s="115">
        <f t="shared" si="62"/>
        <v>0.1089</v>
      </c>
      <c r="M647" s="78">
        <f t="shared" si="63"/>
        <v>-2.6677108400000002</v>
      </c>
      <c r="N647" s="78">
        <f t="shared" si="64"/>
        <v>6.4905766309375071E-2</v>
      </c>
      <c r="O647" s="78">
        <f t="shared" si="65"/>
        <v>2.3560793170303148E-3</v>
      </c>
      <c r="P647" s="83"/>
      <c r="U647" s="103">
        <v>3.6299999999999999E-2</v>
      </c>
      <c r="V647" s="103">
        <v>0</v>
      </c>
    </row>
    <row r="648" spans="7:22">
      <c r="G648" s="82">
        <v>984</v>
      </c>
      <c r="H648" s="83">
        <f>Inputs!O647+Inputs!P647</f>
        <v>0.5</v>
      </c>
      <c r="I648" s="78">
        <f t="shared" si="60"/>
        <v>0.4637</v>
      </c>
      <c r="K648" s="115">
        <f t="shared" si="61"/>
        <v>6.0500002999999997E-2</v>
      </c>
      <c r="L648" s="115">
        <f t="shared" si="62"/>
        <v>0.18150000899999999</v>
      </c>
      <c r="M648" s="78">
        <f t="shared" si="63"/>
        <v>-2.6746514008604003</v>
      </c>
      <c r="N648" s="78">
        <f t="shared" si="64"/>
        <v>6.448579271618643E-2</v>
      </c>
      <c r="O648" s="78">
        <f t="shared" si="65"/>
        <v>3.901390652786657E-3</v>
      </c>
      <c r="P648" s="83"/>
      <c r="U648" s="103">
        <v>6.0500002999999997E-2</v>
      </c>
      <c r="V648" s="103">
        <v>0</v>
      </c>
    </row>
    <row r="649" spans="7:22">
      <c r="G649" s="82">
        <v>985</v>
      </c>
      <c r="H649" s="83">
        <f>Inputs!O648+Inputs!P648</f>
        <v>1</v>
      </c>
      <c r="I649" s="78">
        <f t="shared" si="60"/>
        <v>0.9274</v>
      </c>
      <c r="K649" s="115">
        <f t="shared" si="61"/>
        <v>6.0500002999999997E-2</v>
      </c>
      <c r="L649" s="115">
        <f t="shared" si="62"/>
        <v>0.18150000899999999</v>
      </c>
      <c r="M649" s="78">
        <f t="shared" si="63"/>
        <v>-2.6746514008604003</v>
      </c>
      <c r="N649" s="78">
        <f t="shared" si="64"/>
        <v>6.448579271618643E-2</v>
      </c>
      <c r="O649" s="78">
        <f t="shared" si="65"/>
        <v>3.901390652786657E-3</v>
      </c>
      <c r="P649" s="83"/>
      <c r="U649" s="103">
        <v>6.0500002999999997E-2</v>
      </c>
      <c r="V649" s="103">
        <v>0</v>
      </c>
    </row>
    <row r="650" spans="7:22">
      <c r="G650" s="82">
        <v>986</v>
      </c>
      <c r="H650" s="83">
        <f>Inputs!O649+Inputs!P649</f>
        <v>1</v>
      </c>
      <c r="I650" s="78">
        <f t="shared" si="60"/>
        <v>0.9274</v>
      </c>
      <c r="K650" s="115">
        <f t="shared" si="61"/>
        <v>6.0500002999999997E-2</v>
      </c>
      <c r="L650" s="115">
        <f t="shared" si="62"/>
        <v>0.18150000899999999</v>
      </c>
      <c r="M650" s="78">
        <f t="shared" si="63"/>
        <v>-2.6746514008604003</v>
      </c>
      <c r="N650" s="78">
        <f t="shared" si="64"/>
        <v>6.448579271618643E-2</v>
      </c>
      <c r="O650" s="78">
        <f t="shared" si="65"/>
        <v>3.901390652786657E-3</v>
      </c>
      <c r="P650" s="83"/>
      <c r="U650" s="103">
        <v>6.0500002999999997E-2</v>
      </c>
      <c r="V650" s="103">
        <v>0</v>
      </c>
    </row>
    <row r="651" spans="7:22">
      <c r="G651" s="82">
        <v>987</v>
      </c>
      <c r="H651" s="83">
        <f>Inputs!O650+Inputs!P650</f>
        <v>1</v>
      </c>
      <c r="I651" s="78">
        <f t="shared" si="60"/>
        <v>0.9274</v>
      </c>
      <c r="K651" s="115">
        <f t="shared" si="61"/>
        <v>6.0500002999999997E-2</v>
      </c>
      <c r="L651" s="115">
        <f t="shared" si="62"/>
        <v>0.18150000899999999</v>
      </c>
      <c r="M651" s="78">
        <f t="shared" si="63"/>
        <v>-2.6746514008604003</v>
      </c>
      <c r="N651" s="78">
        <f t="shared" si="64"/>
        <v>6.448579271618643E-2</v>
      </c>
      <c r="O651" s="78">
        <f t="shared" si="65"/>
        <v>3.901390652786657E-3</v>
      </c>
      <c r="P651" s="83"/>
      <c r="U651" s="103">
        <v>6.0500002999999997E-2</v>
      </c>
      <c r="V651" s="103">
        <v>0</v>
      </c>
    </row>
    <row r="652" spans="7:22">
      <c r="G652" s="82">
        <v>988</v>
      </c>
      <c r="H652" s="83">
        <f>Inputs!O651+Inputs!P651</f>
        <v>1</v>
      </c>
      <c r="I652" s="78">
        <f t="shared" si="60"/>
        <v>0.9274</v>
      </c>
      <c r="K652" s="115">
        <f t="shared" si="61"/>
        <v>0.95570003999999997</v>
      </c>
      <c r="L652" s="115">
        <f t="shared" si="62"/>
        <v>2.8671001199999999</v>
      </c>
      <c r="M652" s="78">
        <f t="shared" si="63"/>
        <v>-2.9313947714720001</v>
      </c>
      <c r="N652" s="78">
        <f t="shared" si="64"/>
        <v>5.0623249436073325E-2</v>
      </c>
      <c r="O652" s="78">
        <f t="shared" si="65"/>
        <v>4.8380641510985256E-2</v>
      </c>
      <c r="P652" s="83"/>
      <c r="U652" s="103">
        <v>0.95570003999999997</v>
      </c>
      <c r="V652" s="103">
        <v>0</v>
      </c>
    </row>
    <row r="653" spans="7:22">
      <c r="G653" s="82">
        <v>989</v>
      </c>
      <c r="H653" s="83">
        <f>Inputs!O652+Inputs!P652</f>
        <v>0.1</v>
      </c>
      <c r="I653" s="78">
        <f t="shared" si="60"/>
        <v>9.2740000000000003E-2</v>
      </c>
      <c r="K653" s="115">
        <f t="shared" si="61"/>
        <v>0.67263996999999998</v>
      </c>
      <c r="L653" s="115">
        <f t="shared" si="62"/>
        <v>2.0179199099999998</v>
      </c>
      <c r="M653" s="78">
        <f t="shared" si="63"/>
        <v>-2.8502131433960001</v>
      </c>
      <c r="N653" s="78">
        <f t="shared" si="64"/>
        <v>5.4670300608648782E-2</v>
      </c>
      <c r="O653" s="78">
        <f t="shared" si="65"/>
        <v>3.6773429361292499E-2</v>
      </c>
      <c r="P653" s="83"/>
      <c r="U653" s="103">
        <v>0.67263996999999998</v>
      </c>
      <c r="V653" s="103">
        <v>0</v>
      </c>
    </row>
    <row r="654" spans="7:22">
      <c r="G654" s="82">
        <v>990</v>
      </c>
      <c r="H654" s="83">
        <f>Inputs!O653+Inputs!P653</f>
        <v>0.1</v>
      </c>
      <c r="I654" s="78">
        <f t="shared" si="60"/>
        <v>9.2740000000000003E-2</v>
      </c>
      <c r="K654" s="115">
        <f t="shared" si="61"/>
        <v>0.67263996999999998</v>
      </c>
      <c r="L654" s="115">
        <f t="shared" si="62"/>
        <v>2.0179199099999998</v>
      </c>
      <c r="M654" s="78">
        <f t="shared" si="63"/>
        <v>-2.8502131433960001</v>
      </c>
      <c r="N654" s="78">
        <f t="shared" si="64"/>
        <v>5.4670300608648782E-2</v>
      </c>
      <c r="O654" s="78">
        <f t="shared" si="65"/>
        <v>3.6773429361292499E-2</v>
      </c>
      <c r="P654" s="83"/>
      <c r="U654" s="103">
        <v>0.67263996999999998</v>
      </c>
      <c r="V654" s="103">
        <v>0</v>
      </c>
    </row>
    <row r="655" spans="7:22">
      <c r="G655" s="82">
        <v>991</v>
      </c>
      <c r="H655" s="83">
        <f>Inputs!O654+Inputs!P654</f>
        <v>0.1</v>
      </c>
      <c r="I655" s="78">
        <f t="shared" si="60"/>
        <v>9.2740000000000003E-2</v>
      </c>
      <c r="K655" s="115">
        <f t="shared" si="61"/>
        <v>0.44842500000000002</v>
      </c>
      <c r="L655" s="115">
        <f t="shared" si="62"/>
        <v>1.345275</v>
      </c>
      <c r="M655" s="78">
        <f t="shared" si="63"/>
        <v>-2.7859082900000001</v>
      </c>
      <c r="N655" s="78">
        <f t="shared" si="64"/>
        <v>5.8090432615837691E-2</v>
      </c>
      <c r="O655" s="78">
        <f t="shared" si="65"/>
        <v>2.6049202245757016E-2</v>
      </c>
      <c r="P655" s="83"/>
      <c r="U655" s="103">
        <v>0.44842500000000002</v>
      </c>
      <c r="V655" s="103">
        <v>0</v>
      </c>
    </row>
    <row r="656" spans="7:22">
      <c r="G656" s="82">
        <v>992</v>
      </c>
      <c r="H656" s="83">
        <f>Inputs!O655+Inputs!P655</f>
        <v>0.1</v>
      </c>
      <c r="I656" s="78">
        <f t="shared" si="60"/>
        <v>9.2740000000000003E-2</v>
      </c>
      <c r="K656" s="115">
        <f t="shared" si="61"/>
        <v>0.99683504999999994</v>
      </c>
      <c r="L656" s="115">
        <f t="shared" si="62"/>
        <v>2.9905051499999997</v>
      </c>
      <c r="M656" s="78">
        <f t="shared" si="63"/>
        <v>-2.94319229234</v>
      </c>
      <c r="N656" s="78">
        <f t="shared" si="64"/>
        <v>5.0059250856850021E-2</v>
      </c>
      <c r="O656" s="78">
        <f t="shared" si="65"/>
        <v>4.9900815830850632E-2</v>
      </c>
      <c r="P656" s="83"/>
      <c r="U656" s="103">
        <v>0.99683504999999994</v>
      </c>
      <c r="V656" s="103">
        <v>0</v>
      </c>
    </row>
    <row r="657" spans="7:22">
      <c r="G657" s="82">
        <v>993</v>
      </c>
      <c r="H657" s="83">
        <f>Inputs!O656+Inputs!P656</f>
        <v>0.1</v>
      </c>
      <c r="I657" s="78">
        <f t="shared" si="60"/>
        <v>9.2740000000000003E-2</v>
      </c>
      <c r="K657" s="115">
        <f t="shared" si="61"/>
        <v>0.78475004000000004</v>
      </c>
      <c r="L657" s="115">
        <f t="shared" si="62"/>
        <v>2.3542501200000001</v>
      </c>
      <c r="M657" s="78">
        <f t="shared" si="63"/>
        <v>-2.8823663114720004</v>
      </c>
      <c r="N657" s="78">
        <f t="shared" si="64"/>
        <v>5.3032175029934188E-2</v>
      </c>
      <c r="O657" s="78">
        <f t="shared" si="65"/>
        <v>4.1617001476027857E-2</v>
      </c>
      <c r="P657" s="83"/>
      <c r="U657" s="103">
        <v>0.78475004000000004</v>
      </c>
      <c r="V657" s="103">
        <v>0</v>
      </c>
    </row>
    <row r="658" spans="7:22">
      <c r="G658" s="82">
        <v>994</v>
      </c>
      <c r="H658" s="83">
        <f>Inputs!O657+Inputs!P657</f>
        <v>0.1</v>
      </c>
      <c r="I658" s="78">
        <f t="shared" si="60"/>
        <v>9.2740000000000003E-2</v>
      </c>
      <c r="K658" s="115">
        <f t="shared" si="61"/>
        <v>0.78475004000000004</v>
      </c>
      <c r="L658" s="115">
        <f t="shared" si="62"/>
        <v>2.3542501200000001</v>
      </c>
      <c r="M658" s="78">
        <f t="shared" si="63"/>
        <v>-2.8823663114720004</v>
      </c>
      <c r="N658" s="78">
        <f t="shared" si="64"/>
        <v>5.3032175029934188E-2</v>
      </c>
      <c r="O658" s="78">
        <f t="shared" si="65"/>
        <v>4.1617001476027857E-2</v>
      </c>
      <c r="P658" s="83"/>
      <c r="U658" s="103">
        <v>0.78475004000000004</v>
      </c>
      <c r="V658" s="103">
        <v>0</v>
      </c>
    </row>
    <row r="659" spans="7:22">
      <c r="G659" s="82">
        <v>995</v>
      </c>
      <c r="H659" s="83">
        <f>Inputs!O658+Inputs!P658</f>
        <v>0.1</v>
      </c>
      <c r="I659" s="78">
        <f t="shared" si="60"/>
        <v>9.2740000000000003E-2</v>
      </c>
      <c r="K659" s="115">
        <f t="shared" si="61"/>
        <v>0</v>
      </c>
      <c r="L659" s="115">
        <f t="shared" si="62"/>
        <v>0</v>
      </c>
      <c r="M659" s="78">
        <f t="shared" si="63"/>
        <v>-2.6573000000000002</v>
      </c>
      <c r="N659" s="78">
        <f t="shared" si="64"/>
        <v>6.5540500924934283E-2</v>
      </c>
      <c r="O659" s="78">
        <f t="shared" si="65"/>
        <v>0</v>
      </c>
      <c r="P659" s="83"/>
    </row>
    <row r="660" spans="7:22">
      <c r="G660" s="82">
        <v>996</v>
      </c>
      <c r="H660" s="83">
        <f>Inputs!O659+Inputs!P659</f>
        <v>0.1</v>
      </c>
      <c r="I660" s="78">
        <f t="shared" si="60"/>
        <v>9.2740000000000003E-2</v>
      </c>
      <c r="K660" s="115">
        <f t="shared" si="61"/>
        <v>0.68918692999999998</v>
      </c>
      <c r="L660" s="115">
        <f t="shared" si="62"/>
        <v>2.0675607899999999</v>
      </c>
      <c r="M660" s="78">
        <f t="shared" si="63"/>
        <v>-2.8549588115240003</v>
      </c>
      <c r="N660" s="78">
        <f t="shared" si="64"/>
        <v>5.4425555257589985E-2</v>
      </c>
      <c r="O660" s="78">
        <f t="shared" si="65"/>
        <v>3.7509381341523797E-2</v>
      </c>
      <c r="P660" s="83"/>
      <c r="V660" s="103">
        <v>0.68918692999999998</v>
      </c>
    </row>
    <row r="661" spans="7:22">
      <c r="G661" s="82">
        <v>997</v>
      </c>
      <c r="H661" s="83">
        <f>Inputs!O660+Inputs!P660</f>
        <v>0.1</v>
      </c>
      <c r="I661" s="78">
        <f t="shared" si="60"/>
        <v>9.2740000000000003E-2</v>
      </c>
      <c r="K661" s="115">
        <f t="shared" si="61"/>
        <v>0.78475004000000004</v>
      </c>
      <c r="L661" s="115">
        <f t="shared" si="62"/>
        <v>2.3542501200000001</v>
      </c>
      <c r="M661" s="78">
        <f t="shared" si="63"/>
        <v>-2.8823663114720004</v>
      </c>
      <c r="N661" s="78">
        <f t="shared" si="64"/>
        <v>5.3032175029934188E-2</v>
      </c>
      <c r="O661" s="78">
        <f t="shared" si="65"/>
        <v>4.1617001476027857E-2</v>
      </c>
      <c r="P661" s="83"/>
      <c r="U661" s="103">
        <v>0.78475004000000004</v>
      </c>
      <c r="V661" s="103">
        <v>0</v>
      </c>
    </row>
    <row r="662" spans="7:22">
      <c r="G662" s="82">
        <v>998</v>
      </c>
      <c r="H662" s="83">
        <f>Inputs!O661+Inputs!P661</f>
        <v>0.1</v>
      </c>
      <c r="I662" s="78">
        <f t="shared" si="60"/>
        <v>9.2740000000000003E-2</v>
      </c>
      <c r="K662" s="115">
        <f t="shared" si="61"/>
        <v>0.78475004000000004</v>
      </c>
      <c r="L662" s="115">
        <f t="shared" si="62"/>
        <v>2.3542501200000001</v>
      </c>
      <c r="M662" s="78">
        <f t="shared" si="63"/>
        <v>-2.8823663114720004</v>
      </c>
      <c r="N662" s="78">
        <f t="shared" si="64"/>
        <v>5.3032175029934188E-2</v>
      </c>
      <c r="O662" s="78">
        <f t="shared" si="65"/>
        <v>4.1617001476027857E-2</v>
      </c>
      <c r="P662" s="83"/>
      <c r="U662" s="103">
        <v>0.78475004000000004</v>
      </c>
      <c r="V662" s="103">
        <v>0</v>
      </c>
    </row>
    <row r="663" spans="7:22">
      <c r="G663" s="82">
        <v>999</v>
      </c>
      <c r="H663" s="83">
        <f>Inputs!O662+Inputs!P662</f>
        <v>0.1</v>
      </c>
      <c r="I663" s="78">
        <f t="shared" si="60"/>
        <v>9.2740000000000003E-2</v>
      </c>
      <c r="K663" s="115">
        <f t="shared" si="61"/>
        <v>0.14507501</v>
      </c>
      <c r="L663" s="115">
        <f t="shared" si="62"/>
        <v>0.43522503000000001</v>
      </c>
      <c r="M663" s="78">
        <f t="shared" si="63"/>
        <v>-2.6989075128680002</v>
      </c>
      <c r="N663" s="78">
        <f t="shared" si="64"/>
        <v>6.3037852010493126E-2</v>
      </c>
      <c r="O663" s="78">
        <f t="shared" si="65"/>
        <v>9.1452170108008105E-3</v>
      </c>
      <c r="P663" s="83"/>
      <c r="U663" s="103">
        <v>0.14507501</v>
      </c>
      <c r="V663" s="103">
        <v>0</v>
      </c>
    </row>
    <row r="664" spans="7:22">
      <c r="G664" s="82">
        <v>1000</v>
      </c>
      <c r="H664" s="83">
        <f>Inputs!O663+Inputs!P663</f>
        <v>0.1</v>
      </c>
      <c r="I664" s="78">
        <f t="shared" si="60"/>
        <v>9.2740000000000003E-2</v>
      </c>
      <c r="K664" s="115">
        <f t="shared" si="61"/>
        <v>0.10155</v>
      </c>
      <c r="L664" s="115">
        <f t="shared" si="62"/>
        <v>0.30464999999999998</v>
      </c>
      <c r="M664" s="78">
        <f t="shared" si="63"/>
        <v>-2.6864245400000004</v>
      </c>
      <c r="N664" s="78">
        <f t="shared" si="64"/>
        <v>6.3779181352592765E-2</v>
      </c>
      <c r="O664" s="78">
        <f t="shared" si="65"/>
        <v>6.476775866355795E-3</v>
      </c>
      <c r="P664" s="83"/>
      <c r="U664" s="103">
        <v>0.10155</v>
      </c>
      <c r="V664" s="103">
        <v>0</v>
      </c>
    </row>
    <row r="665" spans="7:22">
      <c r="G665" s="82">
        <v>1001</v>
      </c>
      <c r="H665" s="83">
        <f>Inputs!O664+Inputs!P664</f>
        <v>0.1</v>
      </c>
      <c r="I665" s="78">
        <f t="shared" si="60"/>
        <v>9.2740000000000003E-2</v>
      </c>
      <c r="K665" s="115">
        <f t="shared" si="61"/>
        <v>4.3525003E-2</v>
      </c>
      <c r="L665" s="115">
        <f t="shared" si="62"/>
        <v>0.13057500899999999</v>
      </c>
      <c r="M665" s="78">
        <f t="shared" si="63"/>
        <v>-2.6697829708604002</v>
      </c>
      <c r="N665" s="78">
        <f t="shared" si="64"/>
        <v>6.4780115782862496E-2</v>
      </c>
      <c r="O665" s="78">
        <f t="shared" si="65"/>
        <v>2.8195547337894374E-3</v>
      </c>
      <c r="P665" s="83"/>
      <c r="U665" s="103">
        <v>4.3525003E-2</v>
      </c>
      <c r="V665" s="103">
        <v>0</v>
      </c>
    </row>
    <row r="666" spans="7:22">
      <c r="G666" s="82">
        <v>1002</v>
      </c>
      <c r="H666" s="83">
        <f>Inputs!O665+Inputs!P665</f>
        <v>0.15</v>
      </c>
      <c r="I666" s="78">
        <f t="shared" si="60"/>
        <v>0.13910999999999998</v>
      </c>
      <c r="K666" s="115">
        <f t="shared" si="61"/>
        <v>2.1760002000000001E-2</v>
      </c>
      <c r="L666" s="115">
        <f t="shared" si="62"/>
        <v>6.5280006000000002E-2</v>
      </c>
      <c r="M666" s="78">
        <f t="shared" si="63"/>
        <v>-2.6635407685736001</v>
      </c>
      <c r="N666" s="78">
        <f t="shared" si="64"/>
        <v>6.5159320161115558E-2</v>
      </c>
      <c r="O666" s="78">
        <f t="shared" si="65"/>
        <v>1.4178669370245149E-3</v>
      </c>
      <c r="P666" s="83"/>
      <c r="U666" s="103">
        <v>2.1760002000000001E-2</v>
      </c>
      <c r="V666" s="103">
        <v>0</v>
      </c>
    </row>
    <row r="667" spans="7:22">
      <c r="G667" s="82">
        <v>1003</v>
      </c>
      <c r="H667" s="83">
        <f>Inputs!O666+Inputs!P666</f>
        <v>0.1</v>
      </c>
      <c r="I667" s="78">
        <f t="shared" si="60"/>
        <v>9.2740000000000003E-2</v>
      </c>
      <c r="K667" s="115">
        <f t="shared" si="61"/>
        <v>0.103355</v>
      </c>
      <c r="L667" s="115">
        <f t="shared" si="62"/>
        <v>0.31006500000000004</v>
      </c>
      <c r="M667" s="78">
        <f t="shared" si="63"/>
        <v>-2.6869422140000001</v>
      </c>
      <c r="N667" s="78">
        <f t="shared" si="64"/>
        <v>6.3748277294116307E-2</v>
      </c>
      <c r="O667" s="78">
        <f t="shared" si="65"/>
        <v>6.5887031997333909E-3</v>
      </c>
      <c r="P667" s="83"/>
      <c r="U667" s="103">
        <v>0.103355</v>
      </c>
      <c r="V667" s="103">
        <v>0</v>
      </c>
    </row>
    <row r="668" spans="7:22">
      <c r="G668" s="82">
        <v>1004</v>
      </c>
      <c r="H668" s="83">
        <f>Inputs!O667+Inputs!P667</f>
        <v>0.1</v>
      </c>
      <c r="I668" s="78">
        <f t="shared" si="60"/>
        <v>9.2740000000000003E-2</v>
      </c>
      <c r="K668" s="115">
        <f t="shared" si="61"/>
        <v>0.33791002999999997</v>
      </c>
      <c r="L668" s="115">
        <f t="shared" si="62"/>
        <v>1.0137300899999999</v>
      </c>
      <c r="M668" s="78">
        <f t="shared" si="63"/>
        <v>-2.7542125966040003</v>
      </c>
      <c r="N668" s="78">
        <f t="shared" si="64"/>
        <v>5.9849178965086937E-2</v>
      </c>
      <c r="O668" s="78">
        <f t="shared" si="65"/>
        <v>2.0223637859567895E-2</v>
      </c>
      <c r="P668" s="83"/>
      <c r="U668" s="103">
        <v>0.33791002999999997</v>
      </c>
      <c r="V668" s="103">
        <v>0</v>
      </c>
    </row>
    <row r="669" spans="7:22">
      <c r="G669" s="82">
        <v>1005</v>
      </c>
      <c r="H669" s="83">
        <f>Inputs!O668+Inputs!P668</f>
        <v>0.1</v>
      </c>
      <c r="I669" s="78">
        <f t="shared" si="60"/>
        <v>9.2740000000000003E-2</v>
      </c>
      <c r="K669" s="115">
        <f t="shared" si="61"/>
        <v>0.62284499999999998</v>
      </c>
      <c r="L669" s="115">
        <f t="shared" si="62"/>
        <v>1.8685350000000001</v>
      </c>
      <c r="M669" s="78">
        <f t="shared" si="63"/>
        <v>-2.8359319460000001</v>
      </c>
      <c r="N669" s="78">
        <f t="shared" si="64"/>
        <v>5.5413085091158006E-2</v>
      </c>
      <c r="O669" s="78">
        <f t="shared" si="65"/>
        <v>3.4513762983602307E-2</v>
      </c>
      <c r="P669" s="83"/>
      <c r="U669" s="103">
        <v>0.62284499999999998</v>
      </c>
      <c r="V669" s="103">
        <v>0</v>
      </c>
    </row>
    <row r="670" spans="7:22">
      <c r="G670" s="82">
        <v>1006</v>
      </c>
      <c r="H670" s="83">
        <f>Inputs!O669+Inputs!P669</f>
        <v>0.3</v>
      </c>
      <c r="I670" s="78">
        <f t="shared" si="60"/>
        <v>0.27821999999999997</v>
      </c>
      <c r="K670" s="115">
        <f t="shared" si="61"/>
        <v>0.88422999999999996</v>
      </c>
      <c r="L670" s="115">
        <f t="shared" si="62"/>
        <v>2.6526899999999998</v>
      </c>
      <c r="M670" s="78">
        <f t="shared" si="63"/>
        <v>-2.9108971640000001</v>
      </c>
      <c r="N670" s="78">
        <f t="shared" si="64"/>
        <v>5.1617498806239046E-2</v>
      </c>
      <c r="O670" s="78">
        <f t="shared" si="65"/>
        <v>4.564174096944075E-2</v>
      </c>
      <c r="P670" s="83"/>
      <c r="U670" s="103">
        <v>0.88422999999999996</v>
      </c>
      <c r="V670" s="103">
        <v>0</v>
      </c>
    </row>
    <row r="671" spans="7:22">
      <c r="G671" s="82">
        <v>1007</v>
      </c>
      <c r="H671" s="83">
        <f>Inputs!O670+Inputs!P670</f>
        <v>0.35000002000000002</v>
      </c>
      <c r="I671" s="78">
        <f t="shared" si="60"/>
        <v>0.32459001854800001</v>
      </c>
      <c r="K671" s="115">
        <f t="shared" si="61"/>
        <v>1.3754299999999999</v>
      </c>
      <c r="L671" s="115">
        <f t="shared" si="62"/>
        <v>4.12629</v>
      </c>
      <c r="M671" s="78">
        <f t="shared" si="63"/>
        <v>-3.051773324</v>
      </c>
      <c r="N671" s="78">
        <f t="shared" si="64"/>
        <v>4.5140975739594219E-2</v>
      </c>
      <c r="O671" s="78">
        <f t="shared" si="65"/>
        <v>6.2088252261510074E-2</v>
      </c>
      <c r="P671" s="83"/>
      <c r="U671" s="103">
        <v>1.3754299999999999</v>
      </c>
      <c r="V671" s="103">
        <v>0</v>
      </c>
    </row>
    <row r="672" spans="7:22">
      <c r="G672" s="82">
        <v>1008</v>
      </c>
      <c r="H672" s="83">
        <f>Inputs!O671+Inputs!P671</f>
        <v>0.35000002000000002</v>
      </c>
      <c r="I672" s="78">
        <f t="shared" si="60"/>
        <v>0.32459001854800001</v>
      </c>
      <c r="K672" s="115">
        <f t="shared" si="61"/>
        <v>0</v>
      </c>
      <c r="L672" s="115">
        <f t="shared" si="62"/>
        <v>0</v>
      </c>
      <c r="M672" s="78">
        <f t="shared" si="63"/>
        <v>-2.6573000000000002</v>
      </c>
      <c r="N672" s="78">
        <f t="shared" si="64"/>
        <v>6.5540500924934283E-2</v>
      </c>
      <c r="O672" s="78">
        <f t="shared" si="65"/>
        <v>0</v>
      </c>
      <c r="P672" s="83"/>
      <c r="U672" s="103">
        <v>0</v>
      </c>
      <c r="V672" s="103">
        <v>0</v>
      </c>
    </row>
    <row r="673" spans="7:22">
      <c r="G673" s="82">
        <v>1009</v>
      </c>
      <c r="H673" s="83">
        <f>Inputs!O672+Inputs!P672</f>
        <v>0.25</v>
      </c>
      <c r="I673" s="78">
        <f t="shared" si="60"/>
        <v>0.23185</v>
      </c>
      <c r="K673" s="115">
        <f t="shared" si="61"/>
        <v>0</v>
      </c>
      <c r="L673" s="115">
        <f t="shared" si="62"/>
        <v>0</v>
      </c>
      <c r="M673" s="78">
        <f t="shared" si="63"/>
        <v>-2.6573000000000002</v>
      </c>
      <c r="N673" s="78">
        <f t="shared" si="64"/>
        <v>6.5540500924934283E-2</v>
      </c>
      <c r="O673" s="78">
        <f t="shared" si="65"/>
        <v>0</v>
      </c>
      <c r="P673" s="83"/>
      <c r="U673" s="103">
        <v>0</v>
      </c>
      <c r="V673" s="103">
        <v>0</v>
      </c>
    </row>
    <row r="674" spans="7:22">
      <c r="G674" s="82">
        <v>1010</v>
      </c>
      <c r="H674" s="83">
        <f>Inputs!O673+Inputs!P673</f>
        <v>1.0000001E-2</v>
      </c>
      <c r="I674" s="78">
        <f t="shared" si="60"/>
        <v>9.2740009273999998E-3</v>
      </c>
      <c r="K674" s="115">
        <f t="shared" si="61"/>
        <v>0</v>
      </c>
      <c r="L674" s="115">
        <f t="shared" si="62"/>
        <v>0</v>
      </c>
      <c r="M674" s="78">
        <f t="shared" si="63"/>
        <v>-2.6573000000000002</v>
      </c>
      <c r="N674" s="78">
        <f t="shared" si="64"/>
        <v>6.5540500924934283E-2</v>
      </c>
      <c r="O674" s="78">
        <f t="shared" si="65"/>
        <v>0</v>
      </c>
      <c r="P674" s="83"/>
      <c r="U674" s="103">
        <v>0</v>
      </c>
      <c r="V674" s="103">
        <v>0</v>
      </c>
    </row>
    <row r="675" spans="7:22">
      <c r="G675" s="82">
        <v>1011</v>
      </c>
      <c r="H675" s="83">
        <f>Inputs!O674+Inputs!P674</f>
        <v>0.4</v>
      </c>
      <c r="I675" s="78">
        <f t="shared" si="60"/>
        <v>0.37096000000000001</v>
      </c>
      <c r="K675" s="115">
        <f t="shared" si="61"/>
        <v>0</v>
      </c>
      <c r="L675" s="115">
        <f t="shared" si="62"/>
        <v>0</v>
      </c>
      <c r="M675" s="78">
        <f t="shared" si="63"/>
        <v>-2.6573000000000002</v>
      </c>
      <c r="N675" s="78">
        <f t="shared" si="64"/>
        <v>6.5540500924934283E-2</v>
      </c>
      <c r="O675" s="78">
        <f t="shared" si="65"/>
        <v>0</v>
      </c>
      <c r="P675" s="83"/>
      <c r="U675" s="103">
        <v>0</v>
      </c>
      <c r="V675" s="103">
        <v>0</v>
      </c>
    </row>
    <row r="676" spans="7:22">
      <c r="G676" s="82">
        <v>1012</v>
      </c>
      <c r="H676" s="83">
        <f>Inputs!O675+Inputs!P675</f>
        <v>1</v>
      </c>
      <c r="I676" s="78">
        <f t="shared" si="60"/>
        <v>0.9274</v>
      </c>
      <c r="K676" s="115">
        <f t="shared" si="61"/>
        <v>0.33576499999999998</v>
      </c>
      <c r="L676" s="115">
        <f t="shared" si="62"/>
        <v>1.0072950000000001</v>
      </c>
      <c r="M676" s="78">
        <f t="shared" si="63"/>
        <v>-2.753597402</v>
      </c>
      <c r="N676" s="78">
        <f t="shared" si="64"/>
        <v>5.9883803651111712E-2</v>
      </c>
      <c r="O676" s="78">
        <f t="shared" si="65"/>
        <v>2.0106885332915523E-2</v>
      </c>
      <c r="P676" s="83"/>
      <c r="U676" s="103">
        <v>0.33576499999999998</v>
      </c>
      <c r="V676" s="103">
        <v>0</v>
      </c>
    </row>
    <row r="677" spans="7:22">
      <c r="G677" s="82">
        <v>1013</v>
      </c>
      <c r="H677" s="83">
        <f>Inputs!O676+Inputs!P676</f>
        <v>1</v>
      </c>
      <c r="I677" s="78">
        <f t="shared" si="60"/>
        <v>0.9274</v>
      </c>
      <c r="K677" s="115">
        <f t="shared" si="61"/>
        <v>0.54140010000000005</v>
      </c>
      <c r="L677" s="115">
        <f t="shared" si="62"/>
        <v>1.6242003</v>
      </c>
      <c r="M677" s="78">
        <f t="shared" si="63"/>
        <v>-2.8125735486800001</v>
      </c>
      <c r="N677" s="78">
        <f t="shared" si="64"/>
        <v>5.6648494779330011E-2</v>
      </c>
      <c r="O677" s="78">
        <f t="shared" si="65"/>
        <v>3.0669500738378749E-2</v>
      </c>
      <c r="P677" s="83"/>
      <c r="U677" s="103">
        <v>0.54140010000000005</v>
      </c>
      <c r="V677" s="103">
        <v>0</v>
      </c>
    </row>
    <row r="678" spans="7:22">
      <c r="G678" s="82">
        <v>1014</v>
      </c>
      <c r="H678" s="83">
        <f>Inputs!O677+Inputs!P677</f>
        <v>0.6</v>
      </c>
      <c r="I678" s="78">
        <f t="shared" si="60"/>
        <v>0.55643999999999993</v>
      </c>
      <c r="K678" s="115">
        <f t="shared" si="61"/>
        <v>0.54140010000000005</v>
      </c>
      <c r="L678" s="115">
        <f t="shared" si="62"/>
        <v>1.6242003</v>
      </c>
      <c r="M678" s="78">
        <f t="shared" si="63"/>
        <v>-2.8125735486800001</v>
      </c>
      <c r="N678" s="78">
        <f t="shared" si="64"/>
        <v>5.6648494779330011E-2</v>
      </c>
      <c r="O678" s="78">
        <f t="shared" si="65"/>
        <v>3.0669500738378749E-2</v>
      </c>
      <c r="P678" s="83"/>
      <c r="U678" s="103">
        <v>0.54140010000000005</v>
      </c>
      <c r="V678" s="103">
        <v>0</v>
      </c>
    </row>
    <row r="679" spans="7:22">
      <c r="G679" s="82">
        <v>1015</v>
      </c>
      <c r="H679" s="83">
        <f>Inputs!O678+Inputs!P678</f>
        <v>0.55000002000000003</v>
      </c>
      <c r="I679" s="78">
        <f t="shared" si="60"/>
        <v>0.51007001854800005</v>
      </c>
      <c r="K679" s="115">
        <f t="shared" si="61"/>
        <v>0.43312502000000003</v>
      </c>
      <c r="L679" s="115">
        <f t="shared" si="62"/>
        <v>1.29937506</v>
      </c>
      <c r="M679" s="78">
        <f t="shared" si="63"/>
        <v>-2.7815202557360004</v>
      </c>
      <c r="N679" s="78">
        <f t="shared" si="64"/>
        <v>5.8330994100355048E-2</v>
      </c>
      <c r="O679" s="78">
        <f t="shared" si="65"/>
        <v>2.5264612986336164E-2</v>
      </c>
      <c r="P679" s="83"/>
      <c r="U679" s="103">
        <v>0.43312502000000003</v>
      </c>
      <c r="V679" s="103">
        <v>0</v>
      </c>
    </row>
    <row r="680" spans="7:22">
      <c r="G680" s="82">
        <v>1016</v>
      </c>
      <c r="H680" s="83">
        <f>Inputs!O679+Inputs!P679</f>
        <v>0.35</v>
      </c>
      <c r="I680" s="78">
        <f t="shared" si="60"/>
        <v>0.32458999999999999</v>
      </c>
      <c r="K680" s="115">
        <f t="shared" si="61"/>
        <v>0.54140010000000005</v>
      </c>
      <c r="L680" s="115">
        <f t="shared" si="62"/>
        <v>1.6242003</v>
      </c>
      <c r="M680" s="78">
        <f t="shared" si="63"/>
        <v>-2.8125735486800001</v>
      </c>
      <c r="N680" s="78">
        <f t="shared" si="64"/>
        <v>5.6648494779330011E-2</v>
      </c>
      <c r="O680" s="78">
        <f t="shared" si="65"/>
        <v>3.0669500738378749E-2</v>
      </c>
      <c r="P680" s="83"/>
      <c r="U680" s="103">
        <v>0.54140010000000005</v>
      </c>
      <c r="V680" s="103">
        <v>0</v>
      </c>
    </row>
    <row r="681" spans="7:22">
      <c r="G681" s="82">
        <v>1017</v>
      </c>
      <c r="H681" s="83">
        <f>Inputs!O680+Inputs!P680</f>
        <v>0.5</v>
      </c>
      <c r="I681" s="78">
        <f t="shared" si="60"/>
        <v>0.4637</v>
      </c>
      <c r="K681" s="115">
        <f t="shared" si="61"/>
        <v>0.64968009999999998</v>
      </c>
      <c r="L681" s="115">
        <f t="shared" si="62"/>
        <v>1.9490403000000001</v>
      </c>
      <c r="M681" s="78">
        <f t="shared" si="63"/>
        <v>-2.8436282526800003</v>
      </c>
      <c r="N681" s="78">
        <f t="shared" si="64"/>
        <v>5.5011617026284765E-2</v>
      </c>
      <c r="O681" s="78">
        <f t="shared" si="65"/>
        <v>3.5739952850798389E-2</v>
      </c>
      <c r="P681" s="83"/>
      <c r="U681" s="103">
        <v>0.64968009999999998</v>
      </c>
      <c r="V681" s="103">
        <v>0</v>
      </c>
    </row>
    <row r="682" spans="7:22">
      <c r="G682" s="82">
        <v>1018</v>
      </c>
      <c r="H682" s="83">
        <f>Inputs!O681+Inputs!P681</f>
        <v>0.1</v>
      </c>
      <c r="I682" s="78">
        <f t="shared" si="60"/>
        <v>9.2740000000000003E-2</v>
      </c>
      <c r="K682" s="115">
        <f t="shared" si="61"/>
        <v>0.43312502000000003</v>
      </c>
      <c r="L682" s="115">
        <f t="shared" si="62"/>
        <v>1.29937506</v>
      </c>
      <c r="M682" s="78">
        <f t="shared" si="63"/>
        <v>-2.7815202557360004</v>
      </c>
      <c r="N682" s="78">
        <f t="shared" si="64"/>
        <v>5.8330994100355048E-2</v>
      </c>
      <c r="O682" s="78">
        <f t="shared" si="65"/>
        <v>2.5264612986336164E-2</v>
      </c>
      <c r="P682" s="83"/>
      <c r="U682" s="103">
        <v>0.43312502000000003</v>
      </c>
      <c r="V682" s="103">
        <v>0</v>
      </c>
    </row>
    <row r="683" spans="7:22">
      <c r="G683" s="82">
        <v>1019</v>
      </c>
      <c r="H683" s="83">
        <f>Inputs!O682+Inputs!P682</f>
        <v>0.1</v>
      </c>
      <c r="I683" s="78">
        <f t="shared" si="60"/>
        <v>9.2740000000000003E-2</v>
      </c>
      <c r="K683" s="115">
        <f t="shared" si="61"/>
        <v>0.14277999999999999</v>
      </c>
      <c r="L683" s="115">
        <f t="shared" si="62"/>
        <v>0.42833999999999994</v>
      </c>
      <c r="M683" s="78">
        <f t="shared" si="63"/>
        <v>-2.6982493040000004</v>
      </c>
      <c r="N683" s="78">
        <f t="shared" si="64"/>
        <v>6.3076739695710274E-2</v>
      </c>
      <c r="O683" s="78">
        <f t="shared" si="65"/>
        <v>9.0060968937535121E-3</v>
      </c>
      <c r="P683" s="83"/>
      <c r="U683" s="103">
        <v>0.14277999999999999</v>
      </c>
      <c r="V683" s="103">
        <v>0</v>
      </c>
    </row>
    <row r="684" spans="7:22">
      <c r="G684" s="82">
        <v>1020</v>
      </c>
      <c r="H684" s="83">
        <f>Inputs!O683+Inputs!P683</f>
        <v>0.1</v>
      </c>
      <c r="I684" s="78">
        <f t="shared" si="60"/>
        <v>9.2740000000000003E-2</v>
      </c>
      <c r="K684" s="115">
        <f t="shared" si="61"/>
        <v>0.37456002999999999</v>
      </c>
      <c r="L684" s="115">
        <f t="shared" si="62"/>
        <v>1.1236800899999999</v>
      </c>
      <c r="M684" s="78">
        <f t="shared" si="63"/>
        <v>-2.764723816604</v>
      </c>
      <c r="N684" s="78">
        <f t="shared" si="64"/>
        <v>5.9260470564442322E-2</v>
      </c>
      <c r="O684" s="78">
        <f t="shared" si="65"/>
        <v>2.2196603632431634E-2</v>
      </c>
      <c r="P684" s="83"/>
      <c r="U684" s="103">
        <v>0.37456002999999999</v>
      </c>
      <c r="V684" s="103">
        <v>0</v>
      </c>
    </row>
    <row r="685" spans="7:22">
      <c r="G685" s="82">
        <v>1021</v>
      </c>
      <c r="H685" s="83">
        <f>Inputs!O684+Inputs!P684</f>
        <v>0.1</v>
      </c>
      <c r="I685" s="78">
        <f t="shared" si="60"/>
        <v>9.2740000000000003E-2</v>
      </c>
      <c r="K685" s="115">
        <f t="shared" si="61"/>
        <v>0.74911505</v>
      </c>
      <c r="L685" s="115">
        <f t="shared" si="62"/>
        <v>2.2473451500000001</v>
      </c>
      <c r="M685" s="78">
        <f t="shared" si="63"/>
        <v>-2.8721461963400001</v>
      </c>
      <c r="N685" s="78">
        <f t="shared" si="64"/>
        <v>5.3547777611177141E-2</v>
      </c>
      <c r="O685" s="78">
        <f t="shared" si="65"/>
        <v>4.0113446102585847E-2</v>
      </c>
      <c r="P685" s="83"/>
      <c r="U685" s="103">
        <v>0.74911505</v>
      </c>
      <c r="V685" s="103">
        <v>0</v>
      </c>
    </row>
    <row r="686" spans="7:22">
      <c r="G686" s="82">
        <v>1022</v>
      </c>
      <c r="H686" s="83">
        <f>Inputs!O685+Inputs!P685</f>
        <v>0.6</v>
      </c>
      <c r="I686" s="78">
        <f t="shared" si="60"/>
        <v>0.55643999999999993</v>
      </c>
      <c r="K686" s="115">
        <f t="shared" si="61"/>
        <v>0.69241005</v>
      </c>
      <c r="L686" s="115">
        <f t="shared" si="62"/>
        <v>2.0772301500000001</v>
      </c>
      <c r="M686" s="78">
        <f t="shared" si="63"/>
        <v>-2.8558832023400003</v>
      </c>
      <c r="N686" s="78">
        <f t="shared" si="64"/>
        <v>5.4378002539784177E-2</v>
      </c>
      <c r="O686" s="78">
        <f t="shared" si="65"/>
        <v>3.7651875457472089E-2</v>
      </c>
      <c r="P686" s="83"/>
      <c r="U686" s="103">
        <v>0.69241005</v>
      </c>
      <c r="V686" s="103">
        <v>0</v>
      </c>
    </row>
    <row r="687" spans="7:22">
      <c r="G687" s="82">
        <v>1023</v>
      </c>
      <c r="H687" s="83">
        <f>Inputs!O686+Inputs!P686</f>
        <v>0.6</v>
      </c>
      <c r="I687" s="78">
        <f t="shared" si="60"/>
        <v>0.55643999999999993</v>
      </c>
      <c r="K687" s="115">
        <f t="shared" si="61"/>
        <v>0.33995003000000001</v>
      </c>
      <c r="L687" s="115">
        <f t="shared" si="62"/>
        <v>1.01985009</v>
      </c>
      <c r="M687" s="78">
        <f t="shared" si="63"/>
        <v>-2.7547976686040001</v>
      </c>
      <c r="N687" s="78">
        <f t="shared" si="64"/>
        <v>5.9816267046233954E-2</v>
      </c>
      <c r="O687" s="78">
        <f t="shared" si="65"/>
        <v>2.0334541776855244E-2</v>
      </c>
      <c r="P687" s="83"/>
      <c r="U687" s="103">
        <v>0.33995003000000001</v>
      </c>
      <c r="V687" s="103">
        <v>0</v>
      </c>
    </row>
    <row r="688" spans="7:22">
      <c r="G688" s="82">
        <v>1024</v>
      </c>
      <c r="H688" s="83">
        <f>Inputs!O687+Inputs!P687</f>
        <v>0.2</v>
      </c>
      <c r="I688" s="78">
        <f t="shared" si="60"/>
        <v>0.18548000000000001</v>
      </c>
      <c r="K688" s="115">
        <f t="shared" si="61"/>
        <v>0.60813503999999996</v>
      </c>
      <c r="L688" s="115">
        <f t="shared" si="62"/>
        <v>1.8244051199999998</v>
      </c>
      <c r="M688" s="78">
        <f t="shared" si="63"/>
        <v>-2.8317131294720004</v>
      </c>
      <c r="N688" s="78">
        <f t="shared" si="64"/>
        <v>5.5634323022691362E-2</v>
      </c>
      <c r="O688" s="78">
        <f t="shared" si="65"/>
        <v>3.3833181256777332E-2</v>
      </c>
      <c r="P688" s="83"/>
      <c r="U688" s="103">
        <v>0.60813503999999996</v>
      </c>
      <c r="V688" s="103">
        <v>0</v>
      </c>
    </row>
    <row r="689" spans="7:22">
      <c r="G689" s="82">
        <v>1025</v>
      </c>
      <c r="H689" s="83">
        <f>Inputs!O688+Inputs!P688</f>
        <v>0.1</v>
      </c>
      <c r="I689" s="78">
        <f t="shared" si="60"/>
        <v>9.2740000000000003E-2</v>
      </c>
      <c r="K689" s="115">
        <f t="shared" si="61"/>
        <v>0.91940509999999998</v>
      </c>
      <c r="L689" s="115">
        <f t="shared" si="62"/>
        <v>2.7582152999999998</v>
      </c>
      <c r="M689" s="78">
        <f t="shared" si="63"/>
        <v>-2.9209853826800001</v>
      </c>
      <c r="N689" s="78">
        <f t="shared" si="64"/>
        <v>5.112587686193644E-2</v>
      </c>
      <c r="O689" s="78">
        <f t="shared" si="65"/>
        <v>4.7005391928836356E-2</v>
      </c>
      <c r="P689" s="83"/>
      <c r="U689" s="103">
        <v>0.91940509999999998</v>
      </c>
      <c r="V689" s="103">
        <v>0</v>
      </c>
    </row>
    <row r="690" spans="7:22">
      <c r="G690" s="82">
        <v>1026</v>
      </c>
      <c r="H690" s="83">
        <f>Inputs!O689+Inputs!P689</f>
        <v>0.3</v>
      </c>
      <c r="I690" s="78">
        <f t="shared" si="60"/>
        <v>0.27821999999999997</v>
      </c>
      <c r="K690" s="115">
        <f t="shared" si="61"/>
        <v>1.2450699999999999</v>
      </c>
      <c r="L690" s="115">
        <f t="shared" si="62"/>
        <v>3.7352099999999995</v>
      </c>
      <c r="M690" s="78">
        <f t="shared" si="63"/>
        <v>-3.0143860760000001</v>
      </c>
      <c r="N690" s="78">
        <f t="shared" si="64"/>
        <v>4.6780173453010707E-2</v>
      </c>
      <c r="O690" s="78">
        <f t="shared" si="65"/>
        <v>5.8244590561140036E-2</v>
      </c>
      <c r="P690" s="83"/>
      <c r="U690" s="103">
        <v>1.2450699999999999</v>
      </c>
      <c r="V690" s="103">
        <v>0</v>
      </c>
    </row>
    <row r="691" spans="7:22">
      <c r="G691" s="82">
        <v>1027</v>
      </c>
      <c r="H691" s="83">
        <f>Inputs!O690+Inputs!P690</f>
        <v>0.3</v>
      </c>
      <c r="I691" s="78">
        <f t="shared" si="60"/>
        <v>0.27821999999999997</v>
      </c>
      <c r="K691" s="115">
        <f t="shared" si="61"/>
        <v>1.5743400000000001</v>
      </c>
      <c r="L691" s="115">
        <f t="shared" si="62"/>
        <v>4.72302</v>
      </c>
      <c r="M691" s="78">
        <f t="shared" si="63"/>
        <v>-3.1088207120000004</v>
      </c>
      <c r="N691" s="78">
        <f t="shared" si="64"/>
        <v>4.2744872015708202E-2</v>
      </c>
      <c r="O691" s="78">
        <f t="shared" si="65"/>
        <v>6.729496180921006E-2</v>
      </c>
      <c r="P691" s="83"/>
      <c r="U691" s="103">
        <v>1.5743400000000001</v>
      </c>
      <c r="V691" s="103">
        <v>0</v>
      </c>
    </row>
    <row r="692" spans="7:22">
      <c r="G692" s="82">
        <v>1028</v>
      </c>
      <c r="H692" s="83">
        <f>Inputs!O691+Inputs!P691</f>
        <v>0.2</v>
      </c>
      <c r="I692" s="78">
        <f t="shared" si="60"/>
        <v>0.18548000000000001</v>
      </c>
      <c r="K692" s="115">
        <f t="shared" si="61"/>
        <v>3.456</v>
      </c>
      <c r="L692" s="115">
        <f t="shared" si="62"/>
        <v>10.368</v>
      </c>
      <c r="M692" s="78">
        <f t="shared" si="63"/>
        <v>-3.6484808000000002</v>
      </c>
      <c r="N692" s="78">
        <f t="shared" si="64"/>
        <v>2.537024079097874E-2</v>
      </c>
      <c r="O692" s="78">
        <f t="shared" si="65"/>
        <v>8.7679552173622527E-2</v>
      </c>
      <c r="P692" s="83"/>
      <c r="U692" s="103">
        <v>3.456</v>
      </c>
      <c r="V692" s="103">
        <v>0</v>
      </c>
    </row>
    <row r="693" spans="7:22">
      <c r="G693" s="82">
        <v>1029</v>
      </c>
      <c r="H693" s="83">
        <f>Inputs!O692+Inputs!P692</f>
        <v>0.09</v>
      </c>
      <c r="I693" s="78">
        <f t="shared" si="60"/>
        <v>8.3465999999999999E-2</v>
      </c>
      <c r="K693" s="115">
        <f t="shared" si="61"/>
        <v>1.7046001</v>
      </c>
      <c r="L693" s="115">
        <f t="shared" si="62"/>
        <v>5.1138002999999994</v>
      </c>
      <c r="M693" s="78">
        <f t="shared" si="63"/>
        <v>-3.1461793086800003</v>
      </c>
      <c r="N693" s="78">
        <f t="shared" si="64"/>
        <v>4.1242088318561944E-2</v>
      </c>
      <c r="O693" s="78">
        <f t="shared" si="65"/>
        <v>7.0301267872029519E-2</v>
      </c>
      <c r="P693" s="83"/>
      <c r="U693" s="103">
        <v>1.7046001</v>
      </c>
      <c r="V693" s="103">
        <v>0</v>
      </c>
    </row>
    <row r="694" spans="7:22">
      <c r="G694" s="82">
        <v>1030</v>
      </c>
      <c r="H694" s="83">
        <f>Inputs!O693+Inputs!P693</f>
        <v>0.09</v>
      </c>
      <c r="I694" s="78">
        <f t="shared" si="60"/>
        <v>8.3465999999999999E-2</v>
      </c>
      <c r="K694" s="115">
        <f t="shared" si="61"/>
        <v>1.5134050999999999</v>
      </c>
      <c r="L694" s="115">
        <f t="shared" si="62"/>
        <v>4.5402152999999998</v>
      </c>
      <c r="M694" s="78">
        <f t="shared" si="63"/>
        <v>-3.0913445826800001</v>
      </c>
      <c r="N694" s="78">
        <f t="shared" si="64"/>
        <v>4.3465697677952962E-2</v>
      </c>
      <c r="O694" s="78">
        <f t="shared" si="65"/>
        <v>6.5781208540872174E-2</v>
      </c>
      <c r="P694" s="83"/>
      <c r="U694" s="103">
        <v>1.5134050999999999</v>
      </c>
      <c r="V694" s="103">
        <v>0</v>
      </c>
    </row>
    <row r="695" spans="7:22">
      <c r="G695" s="82">
        <v>1101</v>
      </c>
      <c r="H695" s="83">
        <f>Inputs!O694+Inputs!P694</f>
        <v>0.1</v>
      </c>
      <c r="I695" s="78">
        <f t="shared" si="60"/>
        <v>9.2740000000000003E-2</v>
      </c>
      <c r="K695" s="115">
        <f t="shared" si="61"/>
        <v>1.1736800999999999</v>
      </c>
      <c r="L695" s="115">
        <f t="shared" si="62"/>
        <v>3.5210402999999997</v>
      </c>
      <c r="M695" s="78">
        <f t="shared" si="63"/>
        <v>-2.9939114526800004</v>
      </c>
      <c r="N695" s="78">
        <f t="shared" si="64"/>
        <v>4.7701692581641891E-2</v>
      </c>
      <c r="O695" s="78">
        <f t="shared" si="65"/>
        <v>5.598652731939071E-2</v>
      </c>
      <c r="P695" s="83"/>
      <c r="U695" s="103">
        <v>1.1736800999999999</v>
      </c>
      <c r="V695" s="103">
        <v>0</v>
      </c>
    </row>
    <row r="696" spans="7:22">
      <c r="G696" s="82">
        <v>1102</v>
      </c>
      <c r="H696" s="83">
        <f>Inputs!O695+Inputs!P695</f>
        <v>7.0000000000000007E-2</v>
      </c>
      <c r="I696" s="78">
        <f t="shared" si="60"/>
        <v>6.4918000000000003E-2</v>
      </c>
      <c r="K696" s="115">
        <f t="shared" si="61"/>
        <v>0</v>
      </c>
      <c r="L696" s="115">
        <f t="shared" si="62"/>
        <v>0</v>
      </c>
      <c r="M696" s="78">
        <f t="shared" si="63"/>
        <v>-2.6573000000000002</v>
      </c>
      <c r="N696" s="78">
        <f t="shared" si="64"/>
        <v>6.5540500924934283E-2</v>
      </c>
      <c r="O696" s="78">
        <f t="shared" si="65"/>
        <v>0</v>
      </c>
      <c r="P696" s="83"/>
    </row>
    <row r="697" spans="7:22">
      <c r="G697" s="82">
        <v>1103</v>
      </c>
      <c r="H697" s="83">
        <f>Inputs!O696+Inputs!P696</f>
        <v>0.05</v>
      </c>
      <c r="I697" s="78">
        <f t="shared" si="60"/>
        <v>4.6370000000000001E-2</v>
      </c>
      <c r="K697" s="115">
        <f t="shared" si="61"/>
        <v>0.85200005999999995</v>
      </c>
      <c r="L697" s="115">
        <f t="shared" si="62"/>
        <v>2.5560001799999998</v>
      </c>
      <c r="M697" s="78">
        <f t="shared" si="63"/>
        <v>-2.9016536172080003</v>
      </c>
      <c r="N697" s="78">
        <f t="shared" si="64"/>
        <v>5.2071879388994644E-2</v>
      </c>
      <c r="O697" s="78">
        <f t="shared" si="65"/>
        <v>4.4365244363736199E-2</v>
      </c>
      <c r="P697" s="83"/>
      <c r="U697" s="103">
        <v>0.85200005999999995</v>
      </c>
      <c r="V697" s="103">
        <v>0</v>
      </c>
    </row>
    <row r="698" spans="7:22">
      <c r="G698" s="82">
        <v>1104</v>
      </c>
      <c r="H698" s="83">
        <f>Inputs!O697+Inputs!P697</f>
        <v>1.0000001E-2</v>
      </c>
      <c r="I698" s="78">
        <f t="shared" si="60"/>
        <v>9.2740009273999998E-3</v>
      </c>
      <c r="K698" s="115">
        <f t="shared" si="61"/>
        <v>1.173735</v>
      </c>
      <c r="L698" s="115">
        <f t="shared" si="62"/>
        <v>3.5212050000000001</v>
      </c>
      <c r="M698" s="78">
        <f t="shared" si="63"/>
        <v>-2.9939271980000002</v>
      </c>
      <c r="N698" s="78">
        <f t="shared" si="64"/>
        <v>4.7700977336032978E-2</v>
      </c>
      <c r="O698" s="78">
        <f t="shared" si="65"/>
        <v>5.5988306633508664E-2</v>
      </c>
      <c r="P698" s="83"/>
      <c r="U698" s="103">
        <v>1.173735</v>
      </c>
      <c r="V698" s="103">
        <v>0</v>
      </c>
    </row>
    <row r="699" spans="7:22">
      <c r="G699" s="82">
        <v>1105</v>
      </c>
      <c r="H699" s="83">
        <f>Inputs!O698+Inputs!P698</f>
        <v>0.05</v>
      </c>
      <c r="I699" s="78">
        <f t="shared" si="60"/>
        <v>4.6370000000000001E-2</v>
      </c>
      <c r="K699" s="115">
        <f t="shared" si="61"/>
        <v>1.2780001000000001</v>
      </c>
      <c r="L699" s="115">
        <f t="shared" si="62"/>
        <v>3.8340003000000005</v>
      </c>
      <c r="M699" s="78">
        <f t="shared" si="63"/>
        <v>-3.0238304286800002</v>
      </c>
      <c r="N699" s="78">
        <f t="shared" si="64"/>
        <v>4.6360830929947146E-2</v>
      </c>
      <c r="O699" s="78">
        <f t="shared" si="65"/>
        <v>5.9249146564555551E-2</v>
      </c>
      <c r="P699" s="83"/>
      <c r="U699" s="103">
        <v>1.2780001000000001</v>
      </c>
      <c r="V699" s="103">
        <v>0</v>
      </c>
    </row>
    <row r="700" spans="7:22">
      <c r="G700" s="82">
        <v>1106</v>
      </c>
      <c r="H700" s="83">
        <f>Inputs!O699+Inputs!P699</f>
        <v>0.05</v>
      </c>
      <c r="I700" s="78">
        <f t="shared" si="60"/>
        <v>4.6370000000000001E-2</v>
      </c>
      <c r="K700" s="115">
        <f t="shared" si="61"/>
        <v>1.173735</v>
      </c>
      <c r="L700" s="115">
        <f t="shared" si="62"/>
        <v>3.5212050000000001</v>
      </c>
      <c r="M700" s="78">
        <f t="shared" si="63"/>
        <v>-2.9939271980000002</v>
      </c>
      <c r="N700" s="78">
        <f t="shared" si="64"/>
        <v>4.7700977336032978E-2</v>
      </c>
      <c r="O700" s="78">
        <f t="shared" si="65"/>
        <v>5.5988306633508664E-2</v>
      </c>
      <c r="P700" s="83"/>
      <c r="U700" s="103">
        <v>1.173735</v>
      </c>
      <c r="V700" s="103">
        <v>0</v>
      </c>
    </row>
    <row r="701" spans="7:22">
      <c r="G701" s="82">
        <v>1107</v>
      </c>
      <c r="H701" s="83">
        <f>Inputs!O700+Inputs!P700</f>
        <v>0.2</v>
      </c>
      <c r="I701" s="78">
        <f t="shared" si="60"/>
        <v>0.18548000000000001</v>
      </c>
      <c r="K701" s="115">
        <f t="shared" si="61"/>
        <v>0</v>
      </c>
      <c r="L701" s="115">
        <f t="shared" si="62"/>
        <v>0</v>
      </c>
      <c r="M701" s="78">
        <f t="shared" si="63"/>
        <v>-2.6573000000000002</v>
      </c>
      <c r="N701" s="78">
        <f t="shared" si="64"/>
        <v>6.5540500924934283E-2</v>
      </c>
      <c r="O701" s="78">
        <f t="shared" si="65"/>
        <v>0</v>
      </c>
      <c r="P701" s="83"/>
    </row>
    <row r="702" spans="7:22">
      <c r="G702" s="82">
        <v>1108</v>
      </c>
      <c r="H702" s="83">
        <f>Inputs!O701+Inputs!P701</f>
        <v>0.15</v>
      </c>
      <c r="I702" s="78">
        <f t="shared" si="60"/>
        <v>0.13910999999999998</v>
      </c>
      <c r="K702" s="115">
        <f t="shared" si="61"/>
        <v>0</v>
      </c>
      <c r="L702" s="115">
        <f t="shared" si="62"/>
        <v>0</v>
      </c>
      <c r="M702" s="78">
        <f t="shared" si="63"/>
        <v>-2.6573000000000002</v>
      </c>
      <c r="N702" s="78">
        <f t="shared" si="64"/>
        <v>6.5540500924934283E-2</v>
      </c>
      <c r="O702" s="78">
        <f t="shared" si="65"/>
        <v>0</v>
      </c>
      <c r="P702" s="83"/>
    </row>
    <row r="703" spans="7:22">
      <c r="G703" s="82">
        <v>1109</v>
      </c>
      <c r="H703" s="83">
        <f>Inputs!O702+Inputs!P702</f>
        <v>0.2</v>
      </c>
      <c r="I703" s="78">
        <f t="shared" si="60"/>
        <v>0.18548000000000001</v>
      </c>
      <c r="K703" s="115">
        <f t="shared" si="61"/>
        <v>0.55349999999999999</v>
      </c>
      <c r="L703" s="115">
        <f t="shared" si="62"/>
        <v>1.6604999999999999</v>
      </c>
      <c r="M703" s="78">
        <f t="shared" si="63"/>
        <v>-2.8160438000000001</v>
      </c>
      <c r="N703" s="78">
        <f t="shared" si="64"/>
        <v>5.6463331549418003E-2</v>
      </c>
      <c r="O703" s="78">
        <f t="shared" si="65"/>
        <v>3.1252454012602862E-2</v>
      </c>
      <c r="P703" s="83"/>
      <c r="U703" s="103">
        <v>0.55349999999999999</v>
      </c>
      <c r="V703" s="103">
        <v>0</v>
      </c>
    </row>
    <row r="704" spans="7:22">
      <c r="G704" s="82">
        <v>1110</v>
      </c>
      <c r="H704" s="83">
        <f>Inputs!O703+Inputs!P703</f>
        <v>0.2</v>
      </c>
      <c r="I704" s="78">
        <f t="shared" si="60"/>
        <v>0.18548000000000001</v>
      </c>
      <c r="K704" s="115">
        <f t="shared" si="61"/>
        <v>1.4640001</v>
      </c>
      <c r="L704" s="115">
        <f t="shared" si="62"/>
        <v>4.3920003000000003</v>
      </c>
      <c r="M704" s="78">
        <f t="shared" si="63"/>
        <v>-3.0771752286800003</v>
      </c>
      <c r="N704" s="78">
        <f t="shared" si="64"/>
        <v>4.4058634511238343E-2</v>
      </c>
      <c r="O704" s="78">
        <f t="shared" si="65"/>
        <v>6.4501845330316387E-2</v>
      </c>
      <c r="P704" s="83"/>
      <c r="U704" s="103">
        <v>1.4640001</v>
      </c>
      <c r="V704" s="103">
        <v>0</v>
      </c>
    </row>
    <row r="705" spans="7:22">
      <c r="G705" s="82">
        <v>1111</v>
      </c>
      <c r="H705" s="83">
        <f>Inputs!O704+Inputs!P704</f>
        <v>0.1</v>
      </c>
      <c r="I705" s="78">
        <f t="shared" si="60"/>
        <v>9.2740000000000003E-2</v>
      </c>
      <c r="K705" s="115">
        <f t="shared" si="61"/>
        <v>0.78214510000000004</v>
      </c>
      <c r="L705" s="115">
        <f t="shared" si="62"/>
        <v>2.3464353</v>
      </c>
      <c r="M705" s="78">
        <f t="shared" si="63"/>
        <v>-2.8816192146800002</v>
      </c>
      <c r="N705" s="78">
        <f t="shared" si="64"/>
        <v>5.3069706585196413E-2</v>
      </c>
      <c r="O705" s="78">
        <f t="shared" si="65"/>
        <v>4.1508210964049108E-2</v>
      </c>
      <c r="P705" s="83"/>
      <c r="U705" s="103">
        <v>0.78214510000000004</v>
      </c>
      <c r="V705" s="103">
        <v>0</v>
      </c>
    </row>
    <row r="706" spans="7:22">
      <c r="G706" s="82">
        <v>1112</v>
      </c>
      <c r="H706" s="83">
        <f>Inputs!O705+Inputs!P705</f>
        <v>0.1</v>
      </c>
      <c r="I706" s="78">
        <f t="shared" si="60"/>
        <v>9.2740000000000003E-2</v>
      </c>
      <c r="K706" s="115">
        <f t="shared" si="61"/>
        <v>1.173735</v>
      </c>
      <c r="L706" s="115">
        <f t="shared" si="62"/>
        <v>3.5212050000000001</v>
      </c>
      <c r="M706" s="78">
        <f t="shared" si="63"/>
        <v>-2.9939271980000002</v>
      </c>
      <c r="N706" s="78">
        <f t="shared" si="64"/>
        <v>4.7700977336032978E-2</v>
      </c>
      <c r="O706" s="78">
        <f t="shared" si="65"/>
        <v>5.5988306633508664E-2</v>
      </c>
      <c r="P706" s="83"/>
      <c r="U706" s="103">
        <v>1.173735</v>
      </c>
      <c r="V706" s="103">
        <v>0</v>
      </c>
    </row>
    <row r="707" spans="7:22">
      <c r="G707" s="82">
        <v>1113</v>
      </c>
      <c r="H707" s="83">
        <f>Inputs!O706+Inputs!P706</f>
        <v>0.25</v>
      </c>
      <c r="I707" s="78">
        <f t="shared" si="60"/>
        <v>0.23185</v>
      </c>
      <c r="K707" s="115">
        <f t="shared" si="61"/>
        <v>0.85200005999999995</v>
      </c>
      <c r="L707" s="115">
        <f t="shared" si="62"/>
        <v>2.5560001799999998</v>
      </c>
      <c r="M707" s="78">
        <f t="shared" si="63"/>
        <v>-2.9016536172080003</v>
      </c>
      <c r="N707" s="78">
        <f t="shared" si="64"/>
        <v>5.2071879388994644E-2</v>
      </c>
      <c r="O707" s="78">
        <f t="shared" si="65"/>
        <v>4.4365244363736199E-2</v>
      </c>
      <c r="P707" s="83"/>
      <c r="U707" s="103">
        <v>0.85200005999999995</v>
      </c>
      <c r="V707" s="103">
        <v>0</v>
      </c>
    </row>
    <row r="708" spans="7:22">
      <c r="G708" s="82">
        <v>1114</v>
      </c>
      <c r="H708" s="83">
        <f>Inputs!O707+Inputs!P707</f>
        <v>0.05</v>
      </c>
      <c r="I708" s="78">
        <f t="shared" ref="I708:I771" si="66">H708*0.9274</f>
        <v>4.6370000000000001E-2</v>
      </c>
      <c r="K708" s="115">
        <f t="shared" ref="K708:K771" si="67">U708+V708</f>
        <v>0.78214510000000004</v>
      </c>
      <c r="L708" s="115">
        <f t="shared" ref="L708:L771" si="68">K708*3</f>
        <v>2.3464353</v>
      </c>
      <c r="M708" s="78">
        <f t="shared" ref="M708:M771" si="69">$E$4+($E$5*L708)+($E$6*$E$3)</f>
        <v>-2.8816192146800002</v>
      </c>
      <c r="N708" s="78">
        <f t="shared" ref="N708:N771" si="70">EXP(M708)/(1+EXP(M708))</f>
        <v>5.3069706585196413E-2</v>
      </c>
      <c r="O708" s="78">
        <f t="shared" ref="O708:O771" si="71">K708*N708</f>
        <v>4.1508210964049108E-2</v>
      </c>
      <c r="P708" s="83"/>
      <c r="U708" s="103">
        <v>0.78214510000000004</v>
      </c>
      <c r="V708" s="103">
        <v>0</v>
      </c>
    </row>
    <row r="709" spans="7:22">
      <c r="G709" s="82">
        <v>1115</v>
      </c>
      <c r="H709" s="83">
        <f>Inputs!O708+Inputs!P708</f>
        <v>0.2</v>
      </c>
      <c r="I709" s="78">
        <f t="shared" si="66"/>
        <v>0.18548000000000001</v>
      </c>
      <c r="K709" s="115">
        <f t="shared" si="67"/>
        <v>0.78214510000000004</v>
      </c>
      <c r="L709" s="115">
        <f t="shared" si="68"/>
        <v>2.3464353</v>
      </c>
      <c r="M709" s="78">
        <f t="shared" si="69"/>
        <v>-2.8816192146800002</v>
      </c>
      <c r="N709" s="78">
        <f t="shared" si="70"/>
        <v>5.3069706585196413E-2</v>
      </c>
      <c r="O709" s="78">
        <f t="shared" si="71"/>
        <v>4.1508210964049108E-2</v>
      </c>
      <c r="P709" s="83"/>
      <c r="U709" s="103">
        <v>0.78214510000000004</v>
      </c>
      <c r="V709" s="103">
        <v>0</v>
      </c>
    </row>
    <row r="710" spans="7:22">
      <c r="G710" s="82">
        <v>1116</v>
      </c>
      <c r="H710" s="83">
        <f>Inputs!O709+Inputs!P709</f>
        <v>0.1</v>
      </c>
      <c r="I710" s="78">
        <f t="shared" si="66"/>
        <v>9.2740000000000003E-2</v>
      </c>
      <c r="K710" s="115">
        <f t="shared" si="67"/>
        <v>0</v>
      </c>
      <c r="L710" s="115">
        <f t="shared" si="68"/>
        <v>0</v>
      </c>
      <c r="M710" s="78">
        <f t="shared" si="69"/>
        <v>-2.6573000000000002</v>
      </c>
      <c r="N710" s="78">
        <f t="shared" si="70"/>
        <v>6.5540500924934283E-2</v>
      </c>
      <c r="O710" s="78">
        <f t="shared" si="71"/>
        <v>0</v>
      </c>
      <c r="P710" s="83"/>
    </row>
    <row r="711" spans="7:22">
      <c r="G711" s="82">
        <v>1117</v>
      </c>
      <c r="H711" s="83">
        <f>Inputs!O710+Inputs!P710</f>
        <v>0.2</v>
      </c>
      <c r="I711" s="78">
        <f t="shared" si="66"/>
        <v>0.18548000000000001</v>
      </c>
      <c r="K711" s="115">
        <f t="shared" si="67"/>
        <v>2.5273100999999998</v>
      </c>
      <c r="L711" s="115">
        <f t="shared" si="68"/>
        <v>7.5819302999999998</v>
      </c>
      <c r="M711" s="78">
        <f t="shared" si="69"/>
        <v>-3.3821325366800004</v>
      </c>
      <c r="N711" s="78">
        <f t="shared" si="70"/>
        <v>3.2858557632770194E-2</v>
      </c>
      <c r="O711" s="78">
        <f t="shared" si="71"/>
        <v>8.3043764576732196E-2</v>
      </c>
      <c r="P711" s="83"/>
      <c r="U711" s="103">
        <v>2.5273100999999998</v>
      </c>
      <c r="V711" s="103">
        <v>0</v>
      </c>
    </row>
    <row r="712" spans="7:22">
      <c r="G712" s="82">
        <v>1118</v>
      </c>
      <c r="H712" s="83">
        <f>Inputs!O711+Inputs!P711</f>
        <v>0.1</v>
      </c>
      <c r="I712" s="78">
        <f t="shared" si="66"/>
        <v>9.2740000000000003E-2</v>
      </c>
      <c r="K712" s="115">
        <f t="shared" si="67"/>
        <v>1.0920551000000001</v>
      </c>
      <c r="L712" s="115">
        <f t="shared" si="68"/>
        <v>3.2761653000000002</v>
      </c>
      <c r="M712" s="78">
        <f t="shared" si="69"/>
        <v>-2.9705014026800001</v>
      </c>
      <c r="N712" s="78">
        <f t="shared" si="70"/>
        <v>4.8776453998451756E-2</v>
      </c>
      <c r="O712" s="78">
        <f t="shared" si="71"/>
        <v>5.3266575348924636E-2</v>
      </c>
      <c r="P712" s="83"/>
      <c r="U712" s="103">
        <v>1.0920551000000001</v>
      </c>
      <c r="V712" s="103">
        <v>0</v>
      </c>
    </row>
    <row r="713" spans="7:22">
      <c r="G713" s="82">
        <v>1119</v>
      </c>
      <c r="H713" s="83">
        <f>Inputs!O712+Inputs!P712</f>
        <v>0.1</v>
      </c>
      <c r="I713" s="78">
        <f t="shared" si="66"/>
        <v>9.2740000000000003E-2</v>
      </c>
      <c r="K713" s="115">
        <f t="shared" si="67"/>
        <v>0.12149001</v>
      </c>
      <c r="L713" s="115">
        <f t="shared" si="68"/>
        <v>0.36447003</v>
      </c>
      <c r="M713" s="78">
        <f t="shared" si="69"/>
        <v>-2.6921433348680002</v>
      </c>
      <c r="N713" s="78">
        <f t="shared" si="70"/>
        <v>6.3438554794597257E-2</v>
      </c>
      <c r="O713" s="78">
        <f t="shared" si="71"/>
        <v>7.7071506563811685E-3</v>
      </c>
      <c r="P713" s="83"/>
      <c r="U713" s="103">
        <v>0.12149001</v>
      </c>
      <c r="V713" s="103">
        <v>0</v>
      </c>
    </row>
    <row r="714" spans="7:22">
      <c r="G714" s="82">
        <v>1120</v>
      </c>
      <c r="H714" s="83">
        <f>Inputs!O713+Inputs!P713</f>
        <v>0.1</v>
      </c>
      <c r="I714" s="78">
        <f t="shared" si="66"/>
        <v>9.2740000000000003E-2</v>
      </c>
      <c r="K714" s="115">
        <f t="shared" si="67"/>
        <v>0.13650501000000001</v>
      </c>
      <c r="L714" s="115">
        <f t="shared" si="68"/>
        <v>0.40951503</v>
      </c>
      <c r="M714" s="78">
        <f t="shared" si="69"/>
        <v>-2.6964496368680004</v>
      </c>
      <c r="N714" s="78">
        <f t="shared" si="70"/>
        <v>6.3183180207339706E-2</v>
      </c>
      <c r="O714" s="78">
        <f t="shared" si="71"/>
        <v>8.6248206460347102E-3</v>
      </c>
      <c r="P714" s="83"/>
      <c r="U714" s="103">
        <v>0.13650501000000001</v>
      </c>
      <c r="V714" s="103">
        <v>0</v>
      </c>
    </row>
    <row r="715" spans="7:22">
      <c r="G715" s="82">
        <v>1121</v>
      </c>
      <c r="H715" s="83">
        <f>Inputs!O714+Inputs!P714</f>
        <v>2.0000001E-2</v>
      </c>
      <c r="I715" s="78">
        <f t="shared" si="66"/>
        <v>1.8548000927399999E-2</v>
      </c>
      <c r="K715" s="115">
        <f t="shared" si="67"/>
        <v>0.40952</v>
      </c>
      <c r="L715" s="115">
        <f t="shared" si="68"/>
        <v>1.2285599999999999</v>
      </c>
      <c r="M715" s="78">
        <f t="shared" si="69"/>
        <v>-2.7747503360000003</v>
      </c>
      <c r="N715" s="78">
        <f t="shared" si="70"/>
        <v>5.8703969358924878E-2</v>
      </c>
      <c r="O715" s="78">
        <f t="shared" si="71"/>
        <v>2.4040449531866917E-2</v>
      </c>
      <c r="P715" s="83"/>
      <c r="U715" s="103">
        <v>0.40952</v>
      </c>
      <c r="V715" s="103">
        <v>0</v>
      </c>
    </row>
    <row r="716" spans="7:22">
      <c r="G716" s="82">
        <v>1122</v>
      </c>
      <c r="H716" s="83">
        <f>Inputs!O715+Inputs!P715</f>
        <v>3.0000000999999998E-2</v>
      </c>
      <c r="I716" s="78">
        <f t="shared" si="66"/>
        <v>2.78220009274E-2</v>
      </c>
      <c r="K716" s="115">
        <f t="shared" si="67"/>
        <v>0.40952</v>
      </c>
      <c r="L716" s="115">
        <f t="shared" si="68"/>
        <v>1.2285599999999999</v>
      </c>
      <c r="M716" s="78">
        <f t="shared" si="69"/>
        <v>-2.7747503360000003</v>
      </c>
      <c r="N716" s="78">
        <f t="shared" si="70"/>
        <v>5.8703969358924878E-2</v>
      </c>
      <c r="O716" s="78">
        <f t="shared" si="71"/>
        <v>2.4040449531866917E-2</v>
      </c>
      <c r="P716" s="83"/>
      <c r="U716" s="103">
        <v>0.40952</v>
      </c>
      <c r="V716" s="103">
        <v>0</v>
      </c>
    </row>
    <row r="717" spans="7:22">
      <c r="G717" s="82">
        <v>1123</v>
      </c>
      <c r="H717" s="83">
        <f>Inputs!O716+Inputs!P716</f>
        <v>2.0000001E-2</v>
      </c>
      <c r="I717" s="78">
        <f t="shared" si="66"/>
        <v>1.8548000927399999E-2</v>
      </c>
      <c r="K717" s="115">
        <f t="shared" si="67"/>
        <v>0.26520503000000001</v>
      </c>
      <c r="L717" s="115">
        <f t="shared" si="68"/>
        <v>0.79561509000000008</v>
      </c>
      <c r="M717" s="78">
        <f t="shared" si="69"/>
        <v>-2.7333608026040004</v>
      </c>
      <c r="N717" s="78">
        <f t="shared" si="70"/>
        <v>6.1033276839114178E-2</v>
      </c>
      <c r="O717" s="78">
        <f t="shared" si="71"/>
        <v>1.618633201511558E-2</v>
      </c>
      <c r="P717" s="83"/>
      <c r="U717" s="103">
        <v>0.26520503000000001</v>
      </c>
      <c r="V717" s="103">
        <v>0</v>
      </c>
    </row>
    <row r="718" spans="7:22">
      <c r="G718" s="82">
        <v>1124</v>
      </c>
      <c r="H718" s="83">
        <f>Inputs!O717+Inputs!P717</f>
        <v>2.0000001E-2</v>
      </c>
      <c r="I718" s="78">
        <f t="shared" si="66"/>
        <v>1.8548000927399999E-2</v>
      </c>
      <c r="K718" s="115">
        <f t="shared" si="67"/>
        <v>0.34516999999999998</v>
      </c>
      <c r="L718" s="115">
        <f t="shared" si="68"/>
        <v>1.0355099999999999</v>
      </c>
      <c r="M718" s="78">
        <f t="shared" si="69"/>
        <v>-2.7562947560000004</v>
      </c>
      <c r="N718" s="78">
        <f t="shared" si="70"/>
        <v>5.9732128886429182E-2</v>
      </c>
      <c r="O718" s="78">
        <f t="shared" si="71"/>
        <v>2.0617738927728758E-2</v>
      </c>
      <c r="P718" s="83"/>
      <c r="U718" s="103">
        <v>0.34516999999999998</v>
      </c>
      <c r="V718" s="103">
        <v>0</v>
      </c>
    </row>
    <row r="719" spans="7:22">
      <c r="G719" s="82">
        <v>1125</v>
      </c>
      <c r="H719" s="83">
        <f>Inputs!O718+Inputs!P718</f>
        <v>0.05</v>
      </c>
      <c r="I719" s="78">
        <f t="shared" si="66"/>
        <v>4.6370000000000001E-2</v>
      </c>
      <c r="K719" s="115">
        <f t="shared" si="67"/>
        <v>4.4380000000000003E-2</v>
      </c>
      <c r="L719" s="115">
        <f t="shared" si="68"/>
        <v>0.13314000000000001</v>
      </c>
      <c r="M719" s="78">
        <f t="shared" si="69"/>
        <v>-2.6700281840000004</v>
      </c>
      <c r="N719" s="78">
        <f t="shared" si="70"/>
        <v>6.4765261460605419E-2</v>
      </c>
      <c r="O719" s="78">
        <f t="shared" si="71"/>
        <v>2.8742823036216687E-3</v>
      </c>
      <c r="P719" s="83"/>
      <c r="U719" s="103">
        <v>4.4380000000000003E-2</v>
      </c>
      <c r="V719" s="103">
        <v>0</v>
      </c>
    </row>
    <row r="720" spans="7:22">
      <c r="G720" s="82">
        <v>1126</v>
      </c>
      <c r="H720" s="83">
        <f>Inputs!O719+Inputs!P719</f>
        <v>0.05</v>
      </c>
      <c r="I720" s="78">
        <f t="shared" si="66"/>
        <v>4.6370000000000001E-2</v>
      </c>
      <c r="K720" s="115">
        <f t="shared" si="67"/>
        <v>0.10274001000000001</v>
      </c>
      <c r="L720" s="115">
        <f t="shared" si="68"/>
        <v>0.30822003000000003</v>
      </c>
      <c r="M720" s="78">
        <f t="shared" si="69"/>
        <v>-2.6867658348680004</v>
      </c>
      <c r="N720" s="78">
        <f t="shared" si="70"/>
        <v>6.3758805192905291E-2</v>
      </c>
      <c r="O720" s="78">
        <f t="shared" si="71"/>
        <v>6.5505802831071422E-3</v>
      </c>
      <c r="P720" s="83"/>
      <c r="U720" s="103">
        <v>0.10274001000000001</v>
      </c>
      <c r="V720" s="103">
        <v>0</v>
      </c>
    </row>
    <row r="721" spans="7:22">
      <c r="G721" s="82">
        <v>1127</v>
      </c>
      <c r="H721" s="83">
        <f>Inputs!O720+Inputs!P720</f>
        <v>2.0000001E-2</v>
      </c>
      <c r="I721" s="78">
        <f t="shared" si="66"/>
        <v>1.8548000927399999E-2</v>
      </c>
      <c r="K721" s="115">
        <f t="shared" si="67"/>
        <v>0.259465</v>
      </c>
      <c r="L721" s="115">
        <f t="shared" si="68"/>
        <v>0.77839499999999995</v>
      </c>
      <c r="M721" s="78">
        <f t="shared" si="69"/>
        <v>-2.7317145620000001</v>
      </c>
      <c r="N721" s="78">
        <f t="shared" si="70"/>
        <v>6.1127688155695088E-2</v>
      </c>
      <c r="O721" s="78">
        <f t="shared" si="71"/>
        <v>1.5860495607317428E-2</v>
      </c>
      <c r="P721" s="83"/>
      <c r="U721" s="103">
        <v>0.259465</v>
      </c>
      <c r="V721" s="103">
        <v>0</v>
      </c>
    </row>
    <row r="722" spans="7:22">
      <c r="G722" s="82">
        <v>1128</v>
      </c>
      <c r="H722" s="83">
        <f>Inputs!O721+Inputs!P721</f>
        <v>2.0000001E-2</v>
      </c>
      <c r="I722" s="78">
        <f t="shared" si="66"/>
        <v>1.8548000927399999E-2</v>
      </c>
      <c r="K722" s="115">
        <f t="shared" si="67"/>
        <v>0.20024001999999999</v>
      </c>
      <c r="L722" s="115">
        <f t="shared" si="68"/>
        <v>0.60072006</v>
      </c>
      <c r="M722" s="78">
        <f t="shared" si="69"/>
        <v>-2.7147288377360002</v>
      </c>
      <c r="N722" s="78">
        <f t="shared" si="70"/>
        <v>6.2109815167499277E-2</v>
      </c>
      <c r="O722" s="78">
        <f t="shared" si="71"/>
        <v>1.2436870631336357E-2</v>
      </c>
      <c r="P722" s="83"/>
      <c r="U722" s="103">
        <v>0.20024001999999999</v>
      </c>
      <c r="V722" s="103">
        <v>0</v>
      </c>
    </row>
    <row r="723" spans="7:22">
      <c r="G723" s="82">
        <v>1129</v>
      </c>
      <c r="H723" s="83">
        <f>Inputs!O722+Inputs!P722</f>
        <v>4.0000002999999999E-2</v>
      </c>
      <c r="I723" s="78">
        <f t="shared" si="66"/>
        <v>3.7096002782200002E-2</v>
      </c>
      <c r="K723" s="115">
        <f t="shared" si="67"/>
        <v>0.28383999999999998</v>
      </c>
      <c r="L723" s="115">
        <f t="shared" si="68"/>
        <v>0.85151999999999994</v>
      </c>
      <c r="M723" s="78">
        <f t="shared" si="69"/>
        <v>-2.738705312</v>
      </c>
      <c r="N723" s="78">
        <f t="shared" si="70"/>
        <v>6.0727710146145093E-2</v>
      </c>
      <c r="O723" s="78">
        <f t="shared" si="71"/>
        <v>1.7236953247881822E-2</v>
      </c>
      <c r="P723" s="83"/>
      <c r="U723" s="103">
        <v>0.28383999999999998</v>
      </c>
      <c r="V723" s="103">
        <v>0</v>
      </c>
    </row>
    <row r="724" spans="7:22">
      <c r="G724" s="82">
        <v>1130</v>
      </c>
      <c r="H724" s="83">
        <f>Inputs!O723+Inputs!P723</f>
        <v>4.0000002999999999E-2</v>
      </c>
      <c r="I724" s="78">
        <f t="shared" si="66"/>
        <v>3.7096002782200002E-2</v>
      </c>
      <c r="K724" s="115">
        <f t="shared" si="67"/>
        <v>0.259465</v>
      </c>
      <c r="L724" s="115">
        <f t="shared" si="68"/>
        <v>0.77839499999999995</v>
      </c>
      <c r="M724" s="78">
        <f t="shared" si="69"/>
        <v>-2.7317145620000001</v>
      </c>
      <c r="N724" s="78">
        <f t="shared" si="70"/>
        <v>6.1127688155695088E-2</v>
      </c>
      <c r="O724" s="78">
        <f t="shared" si="71"/>
        <v>1.5860495607317428E-2</v>
      </c>
      <c r="P724" s="83"/>
      <c r="U724" s="103">
        <v>0.259465</v>
      </c>
      <c r="V724" s="103">
        <v>0</v>
      </c>
    </row>
    <row r="725" spans="7:22">
      <c r="G725" s="82">
        <v>1131</v>
      </c>
      <c r="H725" s="83">
        <f>Inputs!O724+Inputs!P724</f>
        <v>0.05</v>
      </c>
      <c r="I725" s="78">
        <f t="shared" si="66"/>
        <v>4.6370000000000001E-2</v>
      </c>
      <c r="K725" s="115">
        <f t="shared" si="67"/>
        <v>0.20024001999999999</v>
      </c>
      <c r="L725" s="115">
        <f t="shared" si="68"/>
        <v>0.60072006</v>
      </c>
      <c r="M725" s="78">
        <f t="shared" si="69"/>
        <v>-2.7147288377360002</v>
      </c>
      <c r="N725" s="78">
        <f t="shared" si="70"/>
        <v>6.2109815167499277E-2</v>
      </c>
      <c r="O725" s="78">
        <f t="shared" si="71"/>
        <v>1.2436870631336357E-2</v>
      </c>
      <c r="P725" s="83"/>
      <c r="U725" s="103">
        <v>0.20024001999999999</v>
      </c>
      <c r="V725" s="103">
        <v>0</v>
      </c>
    </row>
    <row r="726" spans="7:22">
      <c r="G726" s="82">
        <v>1132</v>
      </c>
      <c r="H726" s="83">
        <f>Inputs!O725+Inputs!P725</f>
        <v>2.0000001E-2</v>
      </c>
      <c r="I726" s="78">
        <f t="shared" si="66"/>
        <v>1.8548000927399999E-2</v>
      </c>
      <c r="K726" s="115">
        <f t="shared" si="67"/>
        <v>0.259465</v>
      </c>
      <c r="L726" s="115">
        <f t="shared" si="68"/>
        <v>0.77839499999999995</v>
      </c>
      <c r="M726" s="78">
        <f t="shared" si="69"/>
        <v>-2.7317145620000001</v>
      </c>
      <c r="N726" s="78">
        <f t="shared" si="70"/>
        <v>6.1127688155695088E-2</v>
      </c>
      <c r="O726" s="78">
        <f t="shared" si="71"/>
        <v>1.5860495607317428E-2</v>
      </c>
      <c r="P726" s="83"/>
      <c r="U726" s="103">
        <v>0.259465</v>
      </c>
      <c r="V726" s="103">
        <v>0</v>
      </c>
    </row>
    <row r="727" spans="7:22">
      <c r="G727" s="82">
        <v>1133</v>
      </c>
      <c r="H727" s="83">
        <f>Inputs!O726+Inputs!P726</f>
        <v>6.0000001999999997E-2</v>
      </c>
      <c r="I727" s="78">
        <f t="shared" si="66"/>
        <v>5.56440018548E-2</v>
      </c>
      <c r="K727" s="115">
        <f t="shared" si="67"/>
        <v>2.232E-2</v>
      </c>
      <c r="L727" s="115">
        <f t="shared" si="68"/>
        <v>6.6959999999999992E-2</v>
      </c>
      <c r="M727" s="78">
        <f t="shared" si="69"/>
        <v>-2.6637013760000001</v>
      </c>
      <c r="N727" s="78">
        <f t="shared" si="70"/>
        <v>6.5149537670508753E-2</v>
      </c>
      <c r="O727" s="78">
        <f t="shared" si="71"/>
        <v>1.4541376808057554E-3</v>
      </c>
      <c r="P727" s="83"/>
      <c r="U727" s="103">
        <v>2.232E-2</v>
      </c>
      <c r="V727" s="103">
        <v>0</v>
      </c>
    </row>
    <row r="728" spans="7:22">
      <c r="G728" s="82">
        <v>1134</v>
      </c>
      <c r="H728" s="83">
        <f>Inputs!O727+Inputs!P727</f>
        <v>4.0000002999999999E-2</v>
      </c>
      <c r="I728" s="78">
        <f t="shared" si="66"/>
        <v>3.7096002782200002E-2</v>
      </c>
      <c r="K728" s="115">
        <f t="shared" si="67"/>
        <v>2.2320001999999999E-2</v>
      </c>
      <c r="L728" s="115">
        <f t="shared" si="68"/>
        <v>6.6960005999999989E-2</v>
      </c>
      <c r="M728" s="78">
        <f t="shared" si="69"/>
        <v>-2.6637013765736004</v>
      </c>
      <c r="N728" s="78">
        <f t="shared" si="70"/>
        <v>6.5149537635573587E-2</v>
      </c>
      <c r="O728" s="78">
        <f t="shared" si="71"/>
        <v>1.4541378103250777E-3</v>
      </c>
      <c r="P728" s="83"/>
      <c r="U728" s="103">
        <v>2.2320001999999999E-2</v>
      </c>
      <c r="V728" s="103">
        <v>0</v>
      </c>
    </row>
    <row r="729" spans="7:22">
      <c r="G729" s="82">
        <v>1135</v>
      </c>
      <c r="H729" s="83">
        <f>Inputs!O728+Inputs!P728</f>
        <v>2.0000001E-2</v>
      </c>
      <c r="I729" s="78">
        <f t="shared" si="66"/>
        <v>1.8548000927399999E-2</v>
      </c>
      <c r="K729" s="115">
        <f t="shared" si="67"/>
        <v>2.2320001999999999E-2</v>
      </c>
      <c r="L729" s="115">
        <f t="shared" si="68"/>
        <v>6.6960005999999989E-2</v>
      </c>
      <c r="M729" s="78">
        <f t="shared" si="69"/>
        <v>-2.6637013765736004</v>
      </c>
      <c r="N729" s="78">
        <f t="shared" si="70"/>
        <v>6.5149537635573587E-2</v>
      </c>
      <c r="O729" s="78">
        <f t="shared" si="71"/>
        <v>1.4541378103250777E-3</v>
      </c>
      <c r="P729" s="83"/>
      <c r="U729" s="103">
        <v>2.2320001999999999E-2</v>
      </c>
      <c r="V729" s="103">
        <v>0</v>
      </c>
    </row>
    <row r="730" spans="7:22">
      <c r="G730" s="82">
        <v>1136</v>
      </c>
      <c r="H730" s="83">
        <f>Inputs!O729+Inputs!P729</f>
        <v>6.0000001999999997E-2</v>
      </c>
      <c r="I730" s="78">
        <f t="shared" si="66"/>
        <v>5.56440018548E-2</v>
      </c>
      <c r="K730" s="115">
        <f t="shared" si="67"/>
        <v>2.2320001999999999E-2</v>
      </c>
      <c r="L730" s="115">
        <f t="shared" si="68"/>
        <v>6.6960005999999989E-2</v>
      </c>
      <c r="M730" s="78">
        <f t="shared" si="69"/>
        <v>-2.6637013765736004</v>
      </c>
      <c r="N730" s="78">
        <f t="shared" si="70"/>
        <v>6.5149537635573587E-2</v>
      </c>
      <c r="O730" s="78">
        <f t="shared" si="71"/>
        <v>1.4541378103250777E-3</v>
      </c>
      <c r="P730" s="83"/>
      <c r="U730" s="103">
        <v>2.2320001999999999E-2</v>
      </c>
      <c r="V730" s="103">
        <v>0</v>
      </c>
    </row>
    <row r="731" spans="7:22">
      <c r="G731" s="82">
        <v>1137</v>
      </c>
      <c r="H731" s="83">
        <f>Inputs!O730+Inputs!P730</f>
        <v>2.0000001E-2</v>
      </c>
      <c r="I731" s="78">
        <f t="shared" si="66"/>
        <v>1.8548000927399999E-2</v>
      </c>
      <c r="K731" s="115">
        <f t="shared" si="67"/>
        <v>2.2320001999999999E-2</v>
      </c>
      <c r="L731" s="115">
        <f t="shared" si="68"/>
        <v>6.6960005999999989E-2</v>
      </c>
      <c r="M731" s="78">
        <f t="shared" si="69"/>
        <v>-2.6637013765736004</v>
      </c>
      <c r="N731" s="78">
        <f t="shared" si="70"/>
        <v>6.5149537635573587E-2</v>
      </c>
      <c r="O731" s="78">
        <f t="shared" si="71"/>
        <v>1.4541378103250777E-3</v>
      </c>
      <c r="P731" s="83"/>
      <c r="U731" s="103">
        <v>2.2320001999999999E-2</v>
      </c>
      <c r="V731" s="103">
        <v>0</v>
      </c>
    </row>
    <row r="732" spans="7:22">
      <c r="G732" s="82">
        <v>1138</v>
      </c>
      <c r="H732" s="83">
        <f>Inputs!O731+Inputs!P731</f>
        <v>2.0000001E-2</v>
      </c>
      <c r="I732" s="78">
        <f t="shared" si="66"/>
        <v>1.8548000927399999E-2</v>
      </c>
      <c r="K732" s="115">
        <f t="shared" si="67"/>
        <v>2.2320001999999999E-2</v>
      </c>
      <c r="L732" s="115">
        <f t="shared" si="68"/>
        <v>6.6960005999999989E-2</v>
      </c>
      <c r="M732" s="78">
        <f t="shared" si="69"/>
        <v>-2.6637013765736004</v>
      </c>
      <c r="N732" s="78">
        <f t="shared" si="70"/>
        <v>6.5149537635573587E-2</v>
      </c>
      <c r="O732" s="78">
        <f t="shared" si="71"/>
        <v>1.4541378103250777E-3</v>
      </c>
      <c r="P732" s="83"/>
      <c r="U732" s="103">
        <v>2.2320001999999999E-2</v>
      </c>
      <c r="V732" s="103">
        <v>0</v>
      </c>
    </row>
    <row r="733" spans="7:22">
      <c r="G733" s="82">
        <v>1139</v>
      </c>
      <c r="H733" s="83">
        <f>Inputs!O732+Inputs!P732</f>
        <v>2.0000001E-2</v>
      </c>
      <c r="I733" s="78">
        <f t="shared" si="66"/>
        <v>1.8548000927399999E-2</v>
      </c>
      <c r="K733" s="115">
        <f t="shared" si="67"/>
        <v>2.2320001999999999E-2</v>
      </c>
      <c r="L733" s="115">
        <f t="shared" si="68"/>
        <v>6.6960005999999989E-2</v>
      </c>
      <c r="M733" s="78">
        <f t="shared" si="69"/>
        <v>-2.6637013765736004</v>
      </c>
      <c r="N733" s="78">
        <f t="shared" si="70"/>
        <v>6.5149537635573587E-2</v>
      </c>
      <c r="O733" s="78">
        <f t="shared" si="71"/>
        <v>1.4541378103250777E-3</v>
      </c>
      <c r="P733" s="83"/>
      <c r="U733" s="103">
        <v>2.2320001999999999E-2</v>
      </c>
      <c r="V733" s="103">
        <v>0</v>
      </c>
    </row>
    <row r="734" spans="7:22">
      <c r="G734" s="82">
        <v>1140</v>
      </c>
      <c r="H734" s="83">
        <f>Inputs!O733+Inputs!P733</f>
        <v>2.0000001E-2</v>
      </c>
      <c r="I734" s="78">
        <f t="shared" si="66"/>
        <v>1.8548000927399999E-2</v>
      </c>
      <c r="K734" s="115">
        <f t="shared" si="67"/>
        <v>2.2320001999999999E-2</v>
      </c>
      <c r="L734" s="115">
        <f t="shared" si="68"/>
        <v>6.6960005999999989E-2</v>
      </c>
      <c r="M734" s="78">
        <f t="shared" si="69"/>
        <v>-2.6637013765736004</v>
      </c>
      <c r="N734" s="78">
        <f t="shared" si="70"/>
        <v>6.5149537635573587E-2</v>
      </c>
      <c r="O734" s="78">
        <f t="shared" si="71"/>
        <v>1.4541378103250777E-3</v>
      </c>
      <c r="P734" s="83"/>
      <c r="U734" s="103">
        <v>2.2320001999999999E-2</v>
      </c>
      <c r="V734" s="103">
        <v>0</v>
      </c>
    </row>
    <row r="735" spans="7:22">
      <c r="G735" s="82">
        <v>1141</v>
      </c>
      <c r="H735" s="83">
        <f>Inputs!O734+Inputs!P734</f>
        <v>2.0000001E-2</v>
      </c>
      <c r="I735" s="78">
        <f t="shared" si="66"/>
        <v>1.8548000927399999E-2</v>
      </c>
      <c r="K735" s="115">
        <f t="shared" si="67"/>
        <v>0.75104504999999999</v>
      </c>
      <c r="L735" s="115">
        <f t="shared" si="68"/>
        <v>2.2531351499999999</v>
      </c>
      <c r="M735" s="78">
        <f t="shared" si="69"/>
        <v>-2.87269972034</v>
      </c>
      <c r="N735" s="78">
        <f t="shared" si="70"/>
        <v>5.3519731717657004E-2</v>
      </c>
      <c r="O735" s="78">
        <f t="shared" si="71"/>
        <v>4.0195729583874289E-2</v>
      </c>
      <c r="P735" s="83"/>
      <c r="U735" s="103">
        <v>0.75104504999999999</v>
      </c>
      <c r="V735" s="103">
        <v>0</v>
      </c>
    </row>
    <row r="736" spans="7:22">
      <c r="G736" s="82">
        <v>1142</v>
      </c>
      <c r="H736" s="83">
        <f>Inputs!O735+Inputs!P735</f>
        <v>2.0000001E-2</v>
      </c>
      <c r="I736" s="78">
        <f t="shared" si="66"/>
        <v>1.8548000927399999E-2</v>
      </c>
      <c r="K736" s="115">
        <f t="shared" si="67"/>
        <v>0.56603502999999999</v>
      </c>
      <c r="L736" s="115">
        <f t="shared" si="68"/>
        <v>1.6981050899999999</v>
      </c>
      <c r="M736" s="78">
        <f t="shared" si="69"/>
        <v>-2.8196388466040001</v>
      </c>
      <c r="N736" s="78">
        <f t="shared" si="70"/>
        <v>5.6272109753032505E-2</v>
      </c>
      <c r="O736" s="78">
        <f t="shared" si="71"/>
        <v>3.1851985332221049E-2</v>
      </c>
      <c r="P736" s="83"/>
      <c r="U736" s="103">
        <v>0.56603502999999999</v>
      </c>
      <c r="V736" s="103">
        <v>0</v>
      </c>
    </row>
    <row r="737" spans="7:22">
      <c r="G737" s="82">
        <v>1143</v>
      </c>
      <c r="H737" s="83">
        <f>Inputs!O736+Inputs!P736</f>
        <v>2.0000001E-2</v>
      </c>
      <c r="I737" s="78">
        <f t="shared" si="66"/>
        <v>1.8548000927399999E-2</v>
      </c>
      <c r="K737" s="115">
        <f t="shared" si="67"/>
        <v>0.56603502999999999</v>
      </c>
      <c r="L737" s="115">
        <f t="shared" si="68"/>
        <v>1.6981050899999999</v>
      </c>
      <c r="M737" s="78">
        <f t="shared" si="69"/>
        <v>-2.8196388466040001</v>
      </c>
      <c r="N737" s="78">
        <f t="shared" si="70"/>
        <v>5.6272109753032505E-2</v>
      </c>
      <c r="O737" s="78">
        <f t="shared" si="71"/>
        <v>3.1851985332221049E-2</v>
      </c>
      <c r="P737" s="83"/>
      <c r="U737" s="103">
        <v>0.56603502999999999</v>
      </c>
      <c r="V737" s="103">
        <v>0</v>
      </c>
    </row>
    <row r="738" spans="7:22">
      <c r="G738" s="82">
        <v>1144</v>
      </c>
      <c r="H738" s="83">
        <f>Inputs!O737+Inputs!P737</f>
        <v>2.0000001E-2</v>
      </c>
      <c r="I738" s="78">
        <f t="shared" si="66"/>
        <v>1.8548000927399999E-2</v>
      </c>
      <c r="K738" s="115">
        <f t="shared" si="67"/>
        <v>0.37735503999999997</v>
      </c>
      <c r="L738" s="115">
        <f t="shared" si="68"/>
        <v>1.13206512</v>
      </c>
      <c r="M738" s="78">
        <f t="shared" si="69"/>
        <v>-2.7655254254720001</v>
      </c>
      <c r="N738" s="78">
        <f t="shared" si="70"/>
        <v>5.9215797723780002E-2</v>
      </c>
      <c r="O738" s="78">
        <f t="shared" si="71"/>
        <v>2.2345379718688909E-2</v>
      </c>
      <c r="P738" s="83"/>
      <c r="U738" s="103">
        <v>0.37735503999999997</v>
      </c>
      <c r="V738" s="103">
        <v>0</v>
      </c>
    </row>
    <row r="739" spans="7:22">
      <c r="G739" s="82">
        <v>1145</v>
      </c>
      <c r="H739" s="83">
        <f>Inputs!O738+Inputs!P738</f>
        <v>0.1</v>
      </c>
      <c r="I739" s="78">
        <f t="shared" si="66"/>
        <v>9.2740000000000003E-2</v>
      </c>
      <c r="K739" s="115">
        <f t="shared" si="67"/>
        <v>0.42025506000000001</v>
      </c>
      <c r="L739" s="115">
        <f t="shared" si="68"/>
        <v>1.2607651799999999</v>
      </c>
      <c r="M739" s="78">
        <f t="shared" si="69"/>
        <v>-2.777829151208</v>
      </c>
      <c r="N739" s="78">
        <f t="shared" si="70"/>
        <v>5.8534071731685414E-2</v>
      </c>
      <c r="O739" s="78">
        <f t="shared" si="71"/>
        <v>2.4599239827643758E-2</v>
      </c>
      <c r="P739" s="83"/>
      <c r="U739" s="103">
        <v>0.42025506000000001</v>
      </c>
      <c r="V739" s="103">
        <v>0</v>
      </c>
    </row>
    <row r="740" spans="7:22">
      <c r="G740" s="82">
        <v>1146</v>
      </c>
      <c r="H740" s="83">
        <f>Inputs!O739+Inputs!P739</f>
        <v>0.1</v>
      </c>
      <c r="I740" s="78">
        <f t="shared" si="66"/>
        <v>9.2740000000000003E-2</v>
      </c>
      <c r="K740" s="115">
        <f t="shared" si="67"/>
        <v>0.42025506000000001</v>
      </c>
      <c r="L740" s="115">
        <f t="shared" si="68"/>
        <v>1.2607651799999999</v>
      </c>
      <c r="M740" s="78">
        <f t="shared" si="69"/>
        <v>-2.777829151208</v>
      </c>
      <c r="N740" s="78">
        <f t="shared" si="70"/>
        <v>5.8534071731685414E-2</v>
      </c>
      <c r="O740" s="78">
        <f t="shared" si="71"/>
        <v>2.4599239827643758E-2</v>
      </c>
      <c r="P740" s="83"/>
      <c r="U740" s="103">
        <v>0.42025506000000001</v>
      </c>
      <c r="V740" s="103">
        <v>0</v>
      </c>
    </row>
    <row r="741" spans="7:22">
      <c r="G741" s="82">
        <v>1147</v>
      </c>
      <c r="H741" s="83">
        <f>Inputs!O740+Inputs!P740</f>
        <v>0.1</v>
      </c>
      <c r="I741" s="78">
        <f t="shared" si="66"/>
        <v>9.2740000000000003E-2</v>
      </c>
      <c r="K741" s="115">
        <f t="shared" si="67"/>
        <v>0.102045</v>
      </c>
      <c r="L741" s="115">
        <f t="shared" si="68"/>
        <v>0.30613499999999999</v>
      </c>
      <c r="M741" s="78">
        <f t="shared" si="69"/>
        <v>-2.6865665060000001</v>
      </c>
      <c r="N741" s="78">
        <f t="shared" si="70"/>
        <v>6.377070488930163E-2</v>
      </c>
      <c r="O741" s="78">
        <f t="shared" si="71"/>
        <v>6.5074815804287848E-3</v>
      </c>
      <c r="P741" s="83"/>
      <c r="U741" s="103">
        <v>0.102045</v>
      </c>
      <c r="V741" s="103">
        <v>0</v>
      </c>
    </row>
    <row r="742" spans="7:22">
      <c r="G742" s="82">
        <v>1148</v>
      </c>
      <c r="H742" s="83">
        <f>Inputs!O741+Inputs!P741</f>
        <v>0.1</v>
      </c>
      <c r="I742" s="78">
        <f t="shared" si="66"/>
        <v>9.2740000000000003E-2</v>
      </c>
      <c r="K742" s="115">
        <f t="shared" si="67"/>
        <v>6.1615005E-2</v>
      </c>
      <c r="L742" s="115">
        <f t="shared" si="68"/>
        <v>0.184845015</v>
      </c>
      <c r="M742" s="78">
        <f t="shared" si="69"/>
        <v>-2.6749711834340002</v>
      </c>
      <c r="N742" s="78">
        <f t="shared" si="70"/>
        <v>6.4466503759403757E-2</v>
      </c>
      <c r="O742" s="78">
        <f t="shared" si="71"/>
        <v>3.9721039514681814E-3</v>
      </c>
      <c r="P742" s="83"/>
      <c r="U742" s="103">
        <v>6.1615005E-2</v>
      </c>
      <c r="V742" s="103">
        <v>0</v>
      </c>
    </row>
    <row r="743" spans="7:22">
      <c r="G743" s="82">
        <v>1149</v>
      </c>
      <c r="H743" s="83">
        <f>Inputs!O742+Inputs!P742</f>
        <v>0.2</v>
      </c>
      <c r="I743" s="78">
        <f t="shared" si="66"/>
        <v>0.18548000000000001</v>
      </c>
      <c r="K743" s="115">
        <f t="shared" si="67"/>
        <v>0.41077000000000002</v>
      </c>
      <c r="L743" s="115">
        <f t="shared" si="68"/>
        <v>1.23231</v>
      </c>
      <c r="M743" s="78">
        <f t="shared" si="69"/>
        <v>-2.7751088360000002</v>
      </c>
      <c r="N743" s="78">
        <f t="shared" si="70"/>
        <v>5.8684162566580655E-2</v>
      </c>
      <c r="O743" s="78">
        <f t="shared" si="71"/>
        <v>2.4105693457474337E-2</v>
      </c>
      <c r="P743" s="83"/>
      <c r="U743" s="103">
        <v>0.41077000000000002</v>
      </c>
      <c r="V743" s="103">
        <v>0</v>
      </c>
    </row>
    <row r="744" spans="7:22">
      <c r="G744" s="82">
        <v>1150</v>
      </c>
      <c r="H744" s="83">
        <f>Inputs!O743+Inputs!P743</f>
        <v>0.2</v>
      </c>
      <c r="I744" s="78">
        <f t="shared" si="66"/>
        <v>0.18548000000000001</v>
      </c>
      <c r="K744" s="115">
        <f t="shared" si="67"/>
        <v>0.30808000000000002</v>
      </c>
      <c r="L744" s="115">
        <f t="shared" si="68"/>
        <v>0.92424000000000006</v>
      </c>
      <c r="M744" s="78">
        <f t="shared" si="69"/>
        <v>-2.7456573440000001</v>
      </c>
      <c r="N744" s="78">
        <f t="shared" si="70"/>
        <v>6.0332376123473995E-2</v>
      </c>
      <c r="O744" s="78">
        <f t="shared" si="71"/>
        <v>1.8587198436119869E-2</v>
      </c>
      <c r="P744" s="83"/>
      <c r="U744" s="103">
        <v>0.30808000000000002</v>
      </c>
      <c r="V744" s="103">
        <v>0</v>
      </c>
    </row>
    <row r="745" spans="7:22">
      <c r="G745" s="82">
        <v>1151</v>
      </c>
      <c r="H745" s="83">
        <f>Inputs!O744+Inputs!P744</f>
        <v>0.3</v>
      </c>
      <c r="I745" s="78">
        <f t="shared" si="66"/>
        <v>0.27821999999999997</v>
      </c>
      <c r="K745" s="115">
        <f t="shared" si="67"/>
        <v>0.30808000000000002</v>
      </c>
      <c r="L745" s="115">
        <f t="shared" si="68"/>
        <v>0.92424000000000006</v>
      </c>
      <c r="M745" s="78">
        <f t="shared" si="69"/>
        <v>-2.7456573440000001</v>
      </c>
      <c r="N745" s="78">
        <f t="shared" si="70"/>
        <v>6.0332376123473995E-2</v>
      </c>
      <c r="O745" s="78">
        <f t="shared" si="71"/>
        <v>1.8587198436119869E-2</v>
      </c>
      <c r="P745" s="83"/>
      <c r="U745" s="103">
        <v>0.30808000000000002</v>
      </c>
      <c r="V745" s="103">
        <v>0</v>
      </c>
    </row>
    <row r="746" spans="7:22">
      <c r="G746" s="82">
        <v>1152</v>
      </c>
      <c r="H746" s="83">
        <f>Inputs!O745+Inputs!P745</f>
        <v>0.3</v>
      </c>
      <c r="I746" s="78">
        <f t="shared" si="66"/>
        <v>0.27821999999999997</v>
      </c>
      <c r="K746" s="115">
        <f t="shared" si="67"/>
        <v>0.20538999999999999</v>
      </c>
      <c r="L746" s="115">
        <f t="shared" si="68"/>
        <v>0.61617</v>
      </c>
      <c r="M746" s="78">
        <f t="shared" si="69"/>
        <v>-2.7162058520000003</v>
      </c>
      <c r="N746" s="78">
        <f t="shared" si="70"/>
        <v>6.2023831485129764E-2</v>
      </c>
      <c r="O746" s="78">
        <f t="shared" si="71"/>
        <v>1.2739074748730801E-2</v>
      </c>
      <c r="P746" s="83"/>
      <c r="U746" s="103">
        <v>0.20538999999999999</v>
      </c>
      <c r="V746" s="103">
        <v>0</v>
      </c>
    </row>
    <row r="747" spans="7:22">
      <c r="G747" s="82">
        <v>1154</v>
      </c>
      <c r="H747" s="83">
        <f>Inputs!O746+Inputs!P746</f>
        <v>0.1</v>
      </c>
      <c r="I747" s="78">
        <f t="shared" si="66"/>
        <v>9.2740000000000003E-2</v>
      </c>
      <c r="K747" s="115">
        <f t="shared" si="67"/>
        <v>0.102690004</v>
      </c>
      <c r="L747" s="115">
        <f t="shared" si="68"/>
        <v>0.308070012</v>
      </c>
      <c r="M747" s="78">
        <f t="shared" si="69"/>
        <v>-2.6867514931472001</v>
      </c>
      <c r="N747" s="78">
        <f t="shared" si="70"/>
        <v>6.3759661307492443E-2</v>
      </c>
      <c r="O747" s="78">
        <f t="shared" si="71"/>
        <v>6.5474798747050447E-3</v>
      </c>
      <c r="P747" s="83"/>
      <c r="U747" s="103">
        <v>0.102690004</v>
      </c>
      <c r="V747" s="103">
        <v>0</v>
      </c>
    </row>
    <row r="748" spans="7:22">
      <c r="G748" s="82">
        <v>1155</v>
      </c>
      <c r="H748" s="83">
        <f>Inputs!O747+Inputs!P747</f>
        <v>0.1</v>
      </c>
      <c r="I748" s="78">
        <f t="shared" si="66"/>
        <v>9.2740000000000003E-2</v>
      </c>
      <c r="K748" s="115">
        <f t="shared" si="67"/>
        <v>0.102690004</v>
      </c>
      <c r="L748" s="115">
        <f t="shared" si="68"/>
        <v>0.308070012</v>
      </c>
      <c r="M748" s="78">
        <f t="shared" si="69"/>
        <v>-2.6867514931472001</v>
      </c>
      <c r="N748" s="78">
        <f t="shared" si="70"/>
        <v>6.3759661307492443E-2</v>
      </c>
      <c r="O748" s="78">
        <f t="shared" si="71"/>
        <v>6.5474798747050447E-3</v>
      </c>
      <c r="P748" s="83"/>
      <c r="U748" s="103">
        <v>0.102690004</v>
      </c>
      <c r="V748" s="103">
        <v>0</v>
      </c>
    </row>
    <row r="749" spans="7:22">
      <c r="G749" s="82">
        <v>1156</v>
      </c>
      <c r="H749" s="83">
        <f>Inputs!O748+Inputs!P748</f>
        <v>0.1</v>
      </c>
      <c r="I749" s="78">
        <f t="shared" si="66"/>
        <v>9.2740000000000003E-2</v>
      </c>
      <c r="K749" s="115">
        <f t="shared" si="67"/>
        <v>6.3</v>
      </c>
      <c r="L749" s="115">
        <f t="shared" si="68"/>
        <v>18.899999999999999</v>
      </c>
      <c r="M749" s="78">
        <f t="shared" si="69"/>
        <v>-4.4641400000000004</v>
      </c>
      <c r="N749" s="78">
        <f t="shared" si="70"/>
        <v>1.1383517471410552E-2</v>
      </c>
      <c r="O749" s="78">
        <f t="shared" si="71"/>
        <v>7.1716160069886473E-2</v>
      </c>
      <c r="P749" s="83"/>
      <c r="U749" s="103">
        <v>6.3</v>
      </c>
      <c r="V749" s="103">
        <v>0</v>
      </c>
    </row>
    <row r="750" spans="7:22">
      <c r="G750" s="82">
        <v>1157</v>
      </c>
      <c r="H750" s="83">
        <f>Inputs!O749+Inputs!P749</f>
        <v>0.1</v>
      </c>
      <c r="I750" s="78">
        <f t="shared" si="66"/>
        <v>9.2740000000000003E-2</v>
      </c>
      <c r="K750" s="115">
        <f t="shared" si="67"/>
        <v>4.6782002</v>
      </c>
      <c r="L750" s="115">
        <f t="shared" si="68"/>
        <v>14.034600600000001</v>
      </c>
      <c r="M750" s="78">
        <f t="shared" si="69"/>
        <v>-3.9990078173600003</v>
      </c>
      <c r="N750" s="78">
        <f t="shared" si="70"/>
        <v>1.8003742976222342E-2</v>
      </c>
      <c r="O750" s="78">
        <f t="shared" si="71"/>
        <v>8.4225113992111952E-2</v>
      </c>
      <c r="P750" s="83"/>
      <c r="U750" s="103">
        <v>4.6782002</v>
      </c>
      <c r="V750" s="103">
        <v>0</v>
      </c>
    </row>
    <row r="751" spans="7:22">
      <c r="G751" s="82">
        <v>1158</v>
      </c>
      <c r="H751" s="83">
        <f>Inputs!O750+Inputs!P750</f>
        <v>6.0000001999999997E-2</v>
      </c>
      <c r="I751" s="78">
        <f t="shared" si="66"/>
        <v>5.56440018548E-2</v>
      </c>
      <c r="K751" s="115">
        <f t="shared" si="67"/>
        <v>3.1260002</v>
      </c>
      <c r="L751" s="115">
        <f t="shared" si="68"/>
        <v>9.3780006</v>
      </c>
      <c r="M751" s="78">
        <f t="shared" si="69"/>
        <v>-3.5538368573600003</v>
      </c>
      <c r="N751" s="78">
        <f t="shared" si="70"/>
        <v>2.7818618755028567E-2</v>
      </c>
      <c r="O751" s="78">
        <f t="shared" si="71"/>
        <v>8.6961007791943046E-2</v>
      </c>
      <c r="P751" s="83"/>
      <c r="U751" s="103">
        <v>3.1260002</v>
      </c>
      <c r="V751" s="103">
        <v>0</v>
      </c>
    </row>
    <row r="752" spans="7:22">
      <c r="G752" s="82">
        <v>1159</v>
      </c>
      <c r="H752" s="83">
        <f>Inputs!O751+Inputs!P751</f>
        <v>6.0000001999999997E-2</v>
      </c>
      <c r="I752" s="78">
        <f t="shared" si="66"/>
        <v>5.56440018548E-2</v>
      </c>
      <c r="K752" s="115">
        <f t="shared" si="67"/>
        <v>0.43275002000000001</v>
      </c>
      <c r="L752" s="115">
        <f t="shared" si="68"/>
        <v>1.29825006</v>
      </c>
      <c r="M752" s="78">
        <f t="shared" si="69"/>
        <v>-2.7814127057360003</v>
      </c>
      <c r="N752" s="78">
        <f t="shared" si="70"/>
        <v>5.8336901939997049E-2</v>
      </c>
      <c r="O752" s="78">
        <f t="shared" si="71"/>
        <v>2.5245295481271763E-2</v>
      </c>
      <c r="P752" s="83"/>
      <c r="U752" s="103">
        <v>0.43275002000000001</v>
      </c>
      <c r="V752" s="103">
        <v>0</v>
      </c>
    </row>
    <row r="753" spans="7:22">
      <c r="G753" s="82">
        <v>1160</v>
      </c>
      <c r="H753" s="83">
        <f>Inputs!O752+Inputs!P752</f>
        <v>0.1</v>
      </c>
      <c r="I753" s="78">
        <f t="shared" si="66"/>
        <v>9.2740000000000003E-2</v>
      </c>
      <c r="K753" s="115">
        <f t="shared" si="67"/>
        <v>0.20025001000000001</v>
      </c>
      <c r="L753" s="115">
        <f t="shared" si="68"/>
        <v>0.60075003000000005</v>
      </c>
      <c r="M753" s="78">
        <f t="shared" si="69"/>
        <v>-2.7147317028680003</v>
      </c>
      <c r="N753" s="78">
        <f t="shared" si="70"/>
        <v>6.2109648267506402E-2</v>
      </c>
      <c r="O753" s="78">
        <f t="shared" si="71"/>
        <v>1.2437457686664641E-2</v>
      </c>
      <c r="P753" s="83"/>
      <c r="U753" s="103">
        <v>0.20025001000000001</v>
      </c>
      <c r="V753" s="103">
        <v>0</v>
      </c>
    </row>
    <row r="754" spans="7:22">
      <c r="G754" s="82">
        <v>1161</v>
      </c>
      <c r="H754" s="83">
        <f>Inputs!O753+Inputs!P753</f>
        <v>7.0000000000000007E-2</v>
      </c>
      <c r="I754" s="78">
        <f t="shared" si="66"/>
        <v>6.4918000000000003E-2</v>
      </c>
      <c r="K754" s="115">
        <f t="shared" si="67"/>
        <v>0</v>
      </c>
      <c r="L754" s="115">
        <f t="shared" si="68"/>
        <v>0</v>
      </c>
      <c r="M754" s="78">
        <f t="shared" si="69"/>
        <v>-2.6573000000000002</v>
      </c>
      <c r="N754" s="78">
        <f t="shared" si="70"/>
        <v>6.5540500924934283E-2</v>
      </c>
      <c r="O754" s="78">
        <f t="shared" si="71"/>
        <v>0</v>
      </c>
      <c r="P754" s="83"/>
    </row>
    <row r="755" spans="7:22">
      <c r="G755" s="82">
        <v>1162</v>
      </c>
      <c r="H755" s="83">
        <f>Inputs!O754+Inputs!P754</f>
        <v>0.05</v>
      </c>
      <c r="I755" s="78">
        <f t="shared" si="66"/>
        <v>4.6370000000000001E-2</v>
      </c>
      <c r="K755" s="115">
        <f t="shared" si="67"/>
        <v>0.78550005000000001</v>
      </c>
      <c r="L755" s="115">
        <f t="shared" si="68"/>
        <v>2.35650015</v>
      </c>
      <c r="M755" s="78">
        <f t="shared" si="69"/>
        <v>-2.8825814143400001</v>
      </c>
      <c r="N755" s="78">
        <f t="shared" si="70"/>
        <v>5.3021373653317508E-2</v>
      </c>
      <c r="O755" s="78">
        <f t="shared" si="71"/>
        <v>4.1648291655749584E-2</v>
      </c>
      <c r="P755" s="83"/>
      <c r="U755" s="103">
        <v>0.78550005000000001</v>
      </c>
      <c r="V755" s="103">
        <v>0</v>
      </c>
    </row>
    <row r="756" spans="7:22">
      <c r="G756" s="82">
        <v>1163</v>
      </c>
      <c r="H756" s="83">
        <f>Inputs!O755+Inputs!P755</f>
        <v>1.0000001E-2</v>
      </c>
      <c r="I756" s="78">
        <f t="shared" si="66"/>
        <v>9.2740009273999998E-3</v>
      </c>
      <c r="K756" s="115">
        <f t="shared" si="67"/>
        <v>1.1782501000000001</v>
      </c>
      <c r="L756" s="115">
        <f t="shared" si="68"/>
        <v>3.5347503000000002</v>
      </c>
      <c r="M756" s="78">
        <f t="shared" si="69"/>
        <v>-2.99522212868</v>
      </c>
      <c r="N756" s="78">
        <f t="shared" si="70"/>
        <v>4.7642188781008739E-2</v>
      </c>
      <c r="O756" s="78">
        <f t="shared" si="71"/>
        <v>5.6134413695442427E-2</v>
      </c>
      <c r="P756" s="83"/>
      <c r="U756" s="103">
        <v>1.1782501000000001</v>
      </c>
      <c r="V756" s="103">
        <v>0</v>
      </c>
    </row>
    <row r="757" spans="7:22">
      <c r="G757" s="82">
        <v>1164</v>
      </c>
      <c r="H757" s="83">
        <f>Inputs!O756+Inputs!P756</f>
        <v>0.05</v>
      </c>
      <c r="I757" s="78">
        <f t="shared" si="66"/>
        <v>4.6370000000000001E-2</v>
      </c>
      <c r="K757" s="115">
        <f t="shared" si="67"/>
        <v>1.1782501000000001</v>
      </c>
      <c r="L757" s="115">
        <f t="shared" si="68"/>
        <v>3.5347503000000002</v>
      </c>
      <c r="M757" s="78">
        <f t="shared" si="69"/>
        <v>-2.99522212868</v>
      </c>
      <c r="N757" s="78">
        <f t="shared" si="70"/>
        <v>4.7642188781008739E-2</v>
      </c>
      <c r="O757" s="78">
        <f t="shared" si="71"/>
        <v>5.6134413695442427E-2</v>
      </c>
      <c r="P757" s="83"/>
      <c r="U757" s="103">
        <v>1.1782501000000001</v>
      </c>
      <c r="V757" s="103">
        <v>0</v>
      </c>
    </row>
    <row r="758" spans="7:22">
      <c r="G758" s="82">
        <v>1165</v>
      </c>
      <c r="H758" s="83">
        <f>Inputs!O757+Inputs!P757</f>
        <v>0.05</v>
      </c>
      <c r="I758" s="78">
        <f t="shared" si="66"/>
        <v>4.6370000000000001E-2</v>
      </c>
      <c r="K758" s="115">
        <f t="shared" si="67"/>
        <v>1.1782501000000001</v>
      </c>
      <c r="L758" s="115">
        <f t="shared" si="68"/>
        <v>3.5347503000000002</v>
      </c>
      <c r="M758" s="78">
        <f t="shared" si="69"/>
        <v>-2.99522212868</v>
      </c>
      <c r="N758" s="78">
        <f t="shared" si="70"/>
        <v>4.7642188781008739E-2</v>
      </c>
      <c r="O758" s="78">
        <f t="shared" si="71"/>
        <v>5.6134413695442427E-2</v>
      </c>
      <c r="P758" s="83"/>
      <c r="U758" s="103">
        <v>1.1782501000000001</v>
      </c>
      <c r="V758" s="103">
        <v>0</v>
      </c>
    </row>
    <row r="759" spans="7:22">
      <c r="G759" s="82">
        <v>1166</v>
      </c>
      <c r="H759" s="83">
        <f>Inputs!O758+Inputs!P758</f>
        <v>0.2</v>
      </c>
      <c r="I759" s="78">
        <f t="shared" si="66"/>
        <v>0.18548000000000001</v>
      </c>
      <c r="K759" s="115">
        <f t="shared" si="67"/>
        <v>0</v>
      </c>
      <c r="L759" s="115">
        <f t="shared" si="68"/>
        <v>0</v>
      </c>
      <c r="M759" s="78">
        <f t="shared" si="69"/>
        <v>-2.6573000000000002</v>
      </c>
      <c r="N759" s="78">
        <f t="shared" si="70"/>
        <v>6.5540500924934283E-2</v>
      </c>
      <c r="O759" s="78">
        <f t="shared" si="71"/>
        <v>0</v>
      </c>
      <c r="P759" s="83"/>
    </row>
    <row r="760" spans="7:22">
      <c r="G760" s="82">
        <v>1167</v>
      </c>
      <c r="H760" s="83">
        <f>Inputs!O759+Inputs!P759</f>
        <v>0.15</v>
      </c>
      <c r="I760" s="78">
        <f t="shared" si="66"/>
        <v>0.13910999999999998</v>
      </c>
      <c r="K760" s="115">
        <f t="shared" si="67"/>
        <v>0</v>
      </c>
      <c r="L760" s="115">
        <f t="shared" si="68"/>
        <v>0</v>
      </c>
      <c r="M760" s="78">
        <f t="shared" si="69"/>
        <v>-2.6573000000000002</v>
      </c>
      <c r="N760" s="78">
        <f t="shared" si="70"/>
        <v>6.5540500924934283E-2</v>
      </c>
      <c r="O760" s="78">
        <f t="shared" si="71"/>
        <v>0</v>
      </c>
      <c r="P760" s="83"/>
    </row>
    <row r="761" spans="7:22">
      <c r="G761" s="82">
        <v>1168</v>
      </c>
      <c r="H761" s="83">
        <f>Inputs!O760+Inputs!P760</f>
        <v>0.2</v>
      </c>
      <c r="I761" s="78">
        <f t="shared" si="66"/>
        <v>0.18548000000000001</v>
      </c>
      <c r="K761" s="115">
        <f t="shared" si="67"/>
        <v>1.042</v>
      </c>
      <c r="L761" s="115">
        <f t="shared" si="68"/>
        <v>3.1260000000000003</v>
      </c>
      <c r="M761" s="78">
        <f t="shared" si="69"/>
        <v>-2.9561456000000002</v>
      </c>
      <c r="N761" s="78">
        <f t="shared" si="70"/>
        <v>4.9446855779870735E-2</v>
      </c>
      <c r="O761" s="78">
        <f t="shared" si="71"/>
        <v>5.1523623722625311E-2</v>
      </c>
      <c r="P761" s="83"/>
      <c r="U761" s="103">
        <v>1.042</v>
      </c>
      <c r="V761" s="103">
        <v>0</v>
      </c>
    </row>
    <row r="762" spans="7:22">
      <c r="G762" s="82">
        <v>1169</v>
      </c>
      <c r="H762" s="83">
        <f>Inputs!O761+Inputs!P761</f>
        <v>0.15</v>
      </c>
      <c r="I762" s="78">
        <f t="shared" si="66"/>
        <v>0.13910999999999998</v>
      </c>
      <c r="K762" s="115">
        <f t="shared" si="67"/>
        <v>2.0436000000000001</v>
      </c>
      <c r="L762" s="115">
        <f t="shared" si="68"/>
        <v>6.1308000000000007</v>
      </c>
      <c r="M762" s="78">
        <f t="shared" si="69"/>
        <v>-3.2434044800000001</v>
      </c>
      <c r="N762" s="78">
        <f t="shared" si="70"/>
        <v>3.7564612634628229E-2</v>
      </c>
      <c r="O762" s="78">
        <f t="shared" si="71"/>
        <v>7.6767042380126257E-2</v>
      </c>
      <c r="P762" s="83"/>
      <c r="U762" s="103">
        <v>2.0436000000000001</v>
      </c>
      <c r="V762" s="103">
        <v>0</v>
      </c>
    </row>
    <row r="763" spans="7:22">
      <c r="G763" s="82">
        <v>1170</v>
      </c>
      <c r="H763" s="83">
        <f>Inputs!O762+Inputs!P762</f>
        <v>0.1</v>
      </c>
      <c r="I763" s="78">
        <f t="shared" si="66"/>
        <v>9.2740000000000003E-2</v>
      </c>
      <c r="K763" s="115">
        <f t="shared" si="67"/>
        <v>0.78550005000000001</v>
      </c>
      <c r="L763" s="115">
        <f t="shared" si="68"/>
        <v>2.35650015</v>
      </c>
      <c r="M763" s="78">
        <f t="shared" si="69"/>
        <v>-2.8825814143400001</v>
      </c>
      <c r="N763" s="78">
        <f t="shared" si="70"/>
        <v>5.3021373653317508E-2</v>
      </c>
      <c r="O763" s="78">
        <f t="shared" si="71"/>
        <v>4.1648291655749584E-2</v>
      </c>
      <c r="P763" s="83"/>
      <c r="U763" s="103">
        <v>0.78550005000000001</v>
      </c>
      <c r="V763" s="103">
        <v>0</v>
      </c>
    </row>
    <row r="764" spans="7:22">
      <c r="G764" s="82">
        <v>1171</v>
      </c>
      <c r="H764" s="83">
        <f>Inputs!O763+Inputs!P763</f>
        <v>0.1</v>
      </c>
      <c r="I764" s="78">
        <f t="shared" si="66"/>
        <v>9.2740000000000003E-2</v>
      </c>
      <c r="K764" s="115">
        <f t="shared" si="67"/>
        <v>1.1782501000000001</v>
      </c>
      <c r="L764" s="115">
        <f t="shared" si="68"/>
        <v>3.5347503000000002</v>
      </c>
      <c r="M764" s="78">
        <f t="shared" si="69"/>
        <v>-2.99522212868</v>
      </c>
      <c r="N764" s="78">
        <f t="shared" si="70"/>
        <v>4.7642188781008739E-2</v>
      </c>
      <c r="O764" s="78">
        <f t="shared" si="71"/>
        <v>5.6134413695442427E-2</v>
      </c>
      <c r="P764" s="83"/>
      <c r="U764" s="103">
        <v>1.1782501000000001</v>
      </c>
      <c r="V764" s="103">
        <v>0</v>
      </c>
    </row>
    <row r="765" spans="7:22">
      <c r="G765" s="82">
        <v>1172</v>
      </c>
      <c r="H765" s="83">
        <f>Inputs!O764+Inputs!P764</f>
        <v>0.25</v>
      </c>
      <c r="I765" s="78">
        <f t="shared" si="66"/>
        <v>0.23185</v>
      </c>
      <c r="K765" s="115">
        <f t="shared" si="67"/>
        <v>0.78550005000000001</v>
      </c>
      <c r="L765" s="115">
        <f t="shared" si="68"/>
        <v>2.35650015</v>
      </c>
      <c r="M765" s="78">
        <f t="shared" si="69"/>
        <v>-2.8825814143400001</v>
      </c>
      <c r="N765" s="78">
        <f t="shared" si="70"/>
        <v>5.3021373653317508E-2</v>
      </c>
      <c r="O765" s="78">
        <f t="shared" si="71"/>
        <v>4.1648291655749584E-2</v>
      </c>
      <c r="P765" s="83"/>
      <c r="U765" s="103">
        <v>0.78550005000000001</v>
      </c>
      <c r="V765" s="103">
        <v>0</v>
      </c>
    </row>
    <row r="766" spans="7:22">
      <c r="G766" s="82">
        <v>1173</v>
      </c>
      <c r="H766" s="83">
        <f>Inputs!O765+Inputs!P765</f>
        <v>0.05</v>
      </c>
      <c r="I766" s="78">
        <f t="shared" si="66"/>
        <v>4.6370000000000001E-2</v>
      </c>
      <c r="K766" s="115">
        <f t="shared" si="67"/>
        <v>0.78550005000000001</v>
      </c>
      <c r="L766" s="115">
        <f t="shared" si="68"/>
        <v>2.35650015</v>
      </c>
      <c r="M766" s="78">
        <f t="shared" si="69"/>
        <v>-2.8825814143400001</v>
      </c>
      <c r="N766" s="78">
        <f t="shared" si="70"/>
        <v>5.3021373653317508E-2</v>
      </c>
      <c r="O766" s="78">
        <f t="shared" si="71"/>
        <v>4.1648291655749584E-2</v>
      </c>
      <c r="P766" s="83"/>
      <c r="U766" s="103">
        <v>0.78550005000000001</v>
      </c>
      <c r="V766" s="103">
        <v>0</v>
      </c>
    </row>
    <row r="767" spans="7:22">
      <c r="G767" s="82">
        <v>1174</v>
      </c>
      <c r="H767" s="83">
        <f>Inputs!O766+Inputs!P766</f>
        <v>0.1</v>
      </c>
      <c r="I767" s="78">
        <f t="shared" si="66"/>
        <v>9.2740000000000003E-2</v>
      </c>
      <c r="K767" s="115">
        <f t="shared" si="67"/>
        <v>0.78550005000000001</v>
      </c>
      <c r="L767" s="115">
        <f t="shared" si="68"/>
        <v>2.35650015</v>
      </c>
      <c r="M767" s="78">
        <f t="shared" si="69"/>
        <v>-2.8825814143400001</v>
      </c>
      <c r="N767" s="78">
        <f t="shared" si="70"/>
        <v>5.3021373653317508E-2</v>
      </c>
      <c r="O767" s="78">
        <f t="shared" si="71"/>
        <v>4.1648291655749584E-2</v>
      </c>
      <c r="P767" s="83"/>
      <c r="U767" s="103">
        <v>0.78550005000000001</v>
      </c>
      <c r="V767" s="103">
        <v>0</v>
      </c>
    </row>
    <row r="768" spans="7:22">
      <c r="G768" s="82">
        <v>1175</v>
      </c>
      <c r="H768" s="83">
        <f>Inputs!O767+Inputs!P767</f>
        <v>0.1</v>
      </c>
      <c r="I768" s="78">
        <f t="shared" si="66"/>
        <v>9.2740000000000003E-2</v>
      </c>
      <c r="K768" s="115">
        <f t="shared" si="67"/>
        <v>0.78550005000000001</v>
      </c>
      <c r="L768" s="115">
        <f t="shared" si="68"/>
        <v>2.35650015</v>
      </c>
      <c r="M768" s="78">
        <f t="shared" si="69"/>
        <v>-2.8825814143400001</v>
      </c>
      <c r="N768" s="78">
        <f t="shared" si="70"/>
        <v>5.3021373653317508E-2</v>
      </c>
      <c r="O768" s="78">
        <f t="shared" si="71"/>
        <v>4.1648291655749584E-2</v>
      </c>
      <c r="P768" s="83"/>
      <c r="U768" s="103">
        <v>0.78550005000000001</v>
      </c>
      <c r="V768" s="103">
        <v>0</v>
      </c>
    </row>
    <row r="769" spans="7:22">
      <c r="G769" s="82">
        <v>1176</v>
      </c>
      <c r="H769" s="83">
        <f>Inputs!O768+Inputs!P768</f>
        <v>0.2</v>
      </c>
      <c r="I769" s="78">
        <f t="shared" si="66"/>
        <v>0.18548000000000001</v>
      </c>
      <c r="K769" s="115">
        <f t="shared" si="67"/>
        <v>6.3</v>
      </c>
      <c r="L769" s="115">
        <f t="shared" si="68"/>
        <v>18.899999999999999</v>
      </c>
      <c r="M769" s="78">
        <f t="shared" si="69"/>
        <v>-4.4641400000000004</v>
      </c>
      <c r="N769" s="78">
        <f t="shared" si="70"/>
        <v>1.1383517471410552E-2</v>
      </c>
      <c r="O769" s="78">
        <f t="shared" si="71"/>
        <v>7.1716160069886473E-2</v>
      </c>
      <c r="P769" s="83"/>
      <c r="U769" s="103">
        <v>6.3</v>
      </c>
      <c r="V769" s="103">
        <v>0</v>
      </c>
    </row>
    <row r="770" spans="7:22">
      <c r="G770" s="82">
        <v>1177</v>
      </c>
      <c r="H770" s="83">
        <f>Inputs!O769+Inputs!P769</f>
        <v>0.1</v>
      </c>
      <c r="I770" s="78">
        <f t="shared" si="66"/>
        <v>9.2740000000000003E-2</v>
      </c>
      <c r="K770" s="115">
        <f t="shared" si="67"/>
        <v>4.6782002</v>
      </c>
      <c r="L770" s="115">
        <f t="shared" si="68"/>
        <v>14.034600600000001</v>
      </c>
      <c r="M770" s="78">
        <f t="shared" si="69"/>
        <v>-3.9990078173600003</v>
      </c>
      <c r="N770" s="78">
        <f t="shared" si="70"/>
        <v>1.8003742976222342E-2</v>
      </c>
      <c r="O770" s="78">
        <f t="shared" si="71"/>
        <v>8.4225113992111952E-2</v>
      </c>
      <c r="P770" s="83"/>
      <c r="U770" s="103">
        <v>4.6782002</v>
      </c>
      <c r="V770" s="103">
        <v>0</v>
      </c>
    </row>
    <row r="771" spans="7:22">
      <c r="G771" s="82">
        <v>1178</v>
      </c>
      <c r="H771" s="83">
        <f>Inputs!O770+Inputs!P770</f>
        <v>0.1</v>
      </c>
      <c r="I771" s="78">
        <f t="shared" si="66"/>
        <v>9.2740000000000003E-2</v>
      </c>
      <c r="K771" s="115">
        <f t="shared" si="67"/>
        <v>3.456</v>
      </c>
      <c r="L771" s="115">
        <f t="shared" si="68"/>
        <v>10.368</v>
      </c>
      <c r="M771" s="78">
        <f t="shared" si="69"/>
        <v>-3.6484808000000002</v>
      </c>
      <c r="N771" s="78">
        <f t="shared" si="70"/>
        <v>2.537024079097874E-2</v>
      </c>
      <c r="O771" s="78">
        <f t="shared" si="71"/>
        <v>8.7679552173622527E-2</v>
      </c>
      <c r="P771" s="83"/>
      <c r="U771" s="103">
        <v>3.456</v>
      </c>
      <c r="V771" s="103">
        <v>0</v>
      </c>
    </row>
    <row r="772" spans="7:22">
      <c r="G772" s="82">
        <v>1179</v>
      </c>
      <c r="H772" s="83">
        <f>Inputs!O771+Inputs!P771</f>
        <v>0.1</v>
      </c>
      <c r="I772" s="78">
        <f t="shared" ref="I772:I787" si="72">H772*0.9274</f>
        <v>9.2740000000000003E-2</v>
      </c>
      <c r="K772" s="115">
        <f t="shared" ref="K772:K787" si="73">U772+V772</f>
        <v>1.7046001</v>
      </c>
      <c r="L772" s="115">
        <f t="shared" ref="L772:L787" si="74">K772*3</f>
        <v>5.1138002999999994</v>
      </c>
      <c r="M772" s="78">
        <f t="shared" ref="M772:M787" si="75">$E$4+($E$5*L772)+($E$6*$E$3)</f>
        <v>-3.1461793086800003</v>
      </c>
      <c r="N772" s="78">
        <f t="shared" ref="N772:N787" si="76">EXP(M772)/(1+EXP(M772))</f>
        <v>4.1242088318561944E-2</v>
      </c>
      <c r="O772" s="78">
        <f t="shared" ref="O772:O787" si="77">K772*N772</f>
        <v>7.0301267872029519E-2</v>
      </c>
      <c r="P772" s="83"/>
      <c r="U772" s="103">
        <v>1.7046001</v>
      </c>
      <c r="V772" s="103">
        <v>0</v>
      </c>
    </row>
    <row r="773" spans="7:22">
      <c r="G773" s="82">
        <v>1180</v>
      </c>
      <c r="H773" s="83">
        <f>Inputs!O772+Inputs!P772</f>
        <v>0.1</v>
      </c>
      <c r="I773" s="78">
        <f t="shared" si="72"/>
        <v>9.2740000000000003E-2</v>
      </c>
      <c r="K773" s="115">
        <f t="shared" si="73"/>
        <v>0.39094501999999998</v>
      </c>
      <c r="L773" s="115">
        <f t="shared" si="74"/>
        <v>1.1728350599999999</v>
      </c>
      <c r="M773" s="78">
        <f t="shared" si="75"/>
        <v>-2.7694230317360002</v>
      </c>
      <c r="N773" s="78">
        <f t="shared" si="76"/>
        <v>5.8999037526846376E-2</v>
      </c>
      <c r="O773" s="78">
        <f t="shared" si="77"/>
        <v>2.3065379905913706E-2</v>
      </c>
      <c r="P773" s="83"/>
      <c r="U773" s="103">
        <v>0.39094501999999998</v>
      </c>
      <c r="V773" s="103">
        <v>0</v>
      </c>
    </row>
    <row r="774" spans="7:22">
      <c r="G774" s="82">
        <v>1181</v>
      </c>
      <c r="H774" s="83">
        <f>Inputs!O773+Inputs!P773</f>
        <v>7.0000000000000007E-2</v>
      </c>
      <c r="I774" s="78">
        <f t="shared" si="72"/>
        <v>6.4918000000000003E-2</v>
      </c>
      <c r="K774" s="115">
        <f t="shared" si="73"/>
        <v>0.39275001999999998</v>
      </c>
      <c r="L774" s="115">
        <f t="shared" si="74"/>
        <v>1.1782500599999999</v>
      </c>
      <c r="M774" s="78">
        <f t="shared" si="75"/>
        <v>-2.7699407057360004</v>
      </c>
      <c r="N774" s="78">
        <f t="shared" si="76"/>
        <v>5.8970303783898836E-2</v>
      </c>
      <c r="O774" s="78">
        <f t="shared" si="77"/>
        <v>2.3160587990532343E-2</v>
      </c>
      <c r="P774" s="83"/>
      <c r="U774" s="103">
        <v>0.39275001999999998</v>
      </c>
      <c r="V774" s="103">
        <v>0</v>
      </c>
    </row>
    <row r="775" spans="7:22">
      <c r="G775" s="82">
        <v>1182</v>
      </c>
      <c r="H775" s="83">
        <f>Inputs!O774+Inputs!P774</f>
        <v>0.1</v>
      </c>
      <c r="I775" s="78">
        <f t="shared" si="72"/>
        <v>9.2740000000000003E-2</v>
      </c>
      <c r="K775" s="115">
        <f t="shared" si="73"/>
        <v>0.17297502000000001</v>
      </c>
      <c r="L775" s="115">
        <f t="shared" si="74"/>
        <v>0.51892506000000005</v>
      </c>
      <c r="M775" s="78">
        <f t="shared" si="75"/>
        <v>-2.7069092357360001</v>
      </c>
      <c r="N775" s="78">
        <f t="shared" si="76"/>
        <v>6.2566886820221337E-2</v>
      </c>
      <c r="O775" s="78">
        <f t="shared" si="77"/>
        <v>1.0822508499065523E-2</v>
      </c>
      <c r="P775" s="83"/>
      <c r="U775" s="103">
        <v>0.17297502000000001</v>
      </c>
      <c r="V775" s="103">
        <v>0</v>
      </c>
    </row>
    <row r="776" spans="7:22">
      <c r="G776" s="82">
        <v>1183</v>
      </c>
      <c r="H776" s="83">
        <f>Inputs!O775+Inputs!P775</f>
        <v>7.0000000000000007E-2</v>
      </c>
      <c r="I776" s="78">
        <f t="shared" si="72"/>
        <v>6.4918000000000003E-2</v>
      </c>
      <c r="K776" s="115">
        <f t="shared" si="73"/>
        <v>0.78214510000000004</v>
      </c>
      <c r="L776" s="115">
        <f t="shared" si="74"/>
        <v>2.3464353</v>
      </c>
      <c r="M776" s="78">
        <f t="shared" si="75"/>
        <v>-2.8816192146800002</v>
      </c>
      <c r="N776" s="78">
        <f t="shared" si="76"/>
        <v>5.3069706585196413E-2</v>
      </c>
      <c r="O776" s="78">
        <f t="shared" si="77"/>
        <v>4.1508210964049108E-2</v>
      </c>
      <c r="P776" s="83"/>
      <c r="U776" s="103">
        <v>0.78214510000000004</v>
      </c>
      <c r="V776" s="103">
        <v>0</v>
      </c>
    </row>
    <row r="777" spans="7:22">
      <c r="G777" s="82">
        <v>1184</v>
      </c>
      <c r="H777" s="83">
        <f>Inputs!O776+Inputs!P776</f>
        <v>8.0000005999999999E-2</v>
      </c>
      <c r="I777" s="78">
        <f t="shared" si="72"/>
        <v>7.4192005564400004E-2</v>
      </c>
      <c r="K777" s="115">
        <f t="shared" si="73"/>
        <v>0.78550005000000001</v>
      </c>
      <c r="L777" s="115">
        <f t="shared" si="74"/>
        <v>2.35650015</v>
      </c>
      <c r="M777" s="78">
        <f t="shared" si="75"/>
        <v>-2.8825814143400001</v>
      </c>
      <c r="N777" s="78">
        <f t="shared" si="76"/>
        <v>5.3021373653317508E-2</v>
      </c>
      <c r="O777" s="78">
        <f t="shared" si="77"/>
        <v>4.1648291655749584E-2</v>
      </c>
      <c r="P777" s="83"/>
      <c r="U777" s="103">
        <v>0.78550005000000001</v>
      </c>
      <c r="V777" s="103">
        <v>0</v>
      </c>
    </row>
    <row r="778" spans="7:22">
      <c r="G778" s="82">
        <v>1185</v>
      </c>
      <c r="H778" s="83">
        <f>Inputs!O777+Inputs!P777</f>
        <v>8.0000005999999999E-2</v>
      </c>
      <c r="I778" s="78">
        <f t="shared" si="72"/>
        <v>7.4192005564400004E-2</v>
      </c>
      <c r="K778" s="115">
        <f t="shared" si="73"/>
        <v>0.20024001999999999</v>
      </c>
      <c r="L778" s="115">
        <f t="shared" si="74"/>
        <v>0.60072006</v>
      </c>
      <c r="M778" s="78">
        <f t="shared" si="75"/>
        <v>-2.7147288377360002</v>
      </c>
      <c r="N778" s="78">
        <f t="shared" si="76"/>
        <v>6.2109815167499277E-2</v>
      </c>
      <c r="O778" s="78">
        <f t="shared" si="77"/>
        <v>1.2436870631336357E-2</v>
      </c>
      <c r="P778" s="83"/>
      <c r="U778" s="103">
        <v>0.20024001999999999</v>
      </c>
      <c r="V778" s="103">
        <v>0</v>
      </c>
    </row>
    <row r="779" spans="7:22">
      <c r="G779" s="82">
        <v>1186</v>
      </c>
      <c r="H779" s="83">
        <f>Inputs!O778+Inputs!P778</f>
        <v>3.0000000999999998E-2</v>
      </c>
      <c r="I779" s="78">
        <f t="shared" si="72"/>
        <v>2.78220009274E-2</v>
      </c>
      <c r="K779" s="115">
        <f t="shared" si="73"/>
        <v>2.2650000000000001</v>
      </c>
      <c r="L779" s="115">
        <f t="shared" si="74"/>
        <v>6.7949999999999999</v>
      </c>
      <c r="M779" s="78">
        <f t="shared" si="75"/>
        <v>-3.306902</v>
      </c>
      <c r="N779" s="78">
        <f t="shared" si="76"/>
        <v>3.5335167592029613E-2</v>
      </c>
      <c r="O779" s="78">
        <f t="shared" si="77"/>
        <v>8.003415459594708E-2</v>
      </c>
      <c r="P779" s="83"/>
      <c r="U779" s="103">
        <v>2.2650000000000001</v>
      </c>
      <c r="V779" s="103">
        <v>0</v>
      </c>
    </row>
    <row r="780" spans="7:22">
      <c r="G780" s="82">
        <v>1187</v>
      </c>
      <c r="H780" s="83">
        <f>Inputs!O779+Inputs!P779</f>
        <v>0.1</v>
      </c>
      <c r="I780" s="78">
        <f t="shared" si="72"/>
        <v>9.2740000000000003E-2</v>
      </c>
      <c r="K780" s="115">
        <f t="shared" si="73"/>
        <v>5.5882149999999999</v>
      </c>
      <c r="L780" s="115">
        <f t="shared" si="74"/>
        <v>16.764645000000002</v>
      </c>
      <c r="M780" s="78">
        <f t="shared" si="75"/>
        <v>-4.2600000620000005</v>
      </c>
      <c r="N780" s="78">
        <f t="shared" si="76"/>
        <v>1.3925639455133965E-2</v>
      </c>
      <c r="O780" s="78">
        <f t="shared" si="77"/>
        <v>7.7819467287771449E-2</v>
      </c>
      <c r="P780" s="83"/>
      <c r="U780" s="103">
        <v>5.5882149999999999</v>
      </c>
      <c r="V780" s="103">
        <v>0</v>
      </c>
    </row>
    <row r="781" spans="7:22">
      <c r="G781" s="82">
        <v>1188</v>
      </c>
      <c r="H781" s="83">
        <f>Inputs!O780+Inputs!P780</f>
        <v>0.1</v>
      </c>
      <c r="I781" s="78">
        <f t="shared" si="72"/>
        <v>9.2740000000000003E-2</v>
      </c>
      <c r="K781" s="115">
        <f t="shared" si="73"/>
        <v>0</v>
      </c>
      <c r="L781" s="115">
        <f t="shared" si="74"/>
        <v>0</v>
      </c>
      <c r="M781" s="78">
        <f t="shared" si="75"/>
        <v>-2.6573000000000002</v>
      </c>
      <c r="N781" s="78">
        <f t="shared" si="76"/>
        <v>6.5540500924934283E-2</v>
      </c>
      <c r="O781" s="78">
        <f t="shared" si="77"/>
        <v>0</v>
      </c>
      <c r="P781" s="83"/>
      <c r="U781" s="103">
        <v>0</v>
      </c>
      <c r="V781" s="103">
        <v>0</v>
      </c>
    </row>
    <row r="782" spans="7:22">
      <c r="G782" s="82">
        <v>1189</v>
      </c>
      <c r="H782" s="83">
        <f>Inputs!O781+Inputs!P781</f>
        <v>2.0000001E-2</v>
      </c>
      <c r="I782" s="78">
        <f t="shared" si="72"/>
        <v>1.8548000927399999E-2</v>
      </c>
      <c r="K782" s="115">
        <f t="shared" si="73"/>
        <v>0.101075</v>
      </c>
      <c r="L782" s="115">
        <f t="shared" si="74"/>
        <v>0.30322499999999997</v>
      </c>
      <c r="M782" s="78">
        <f t="shared" si="75"/>
        <v>-2.6862883100000001</v>
      </c>
      <c r="N782" s="78">
        <f t="shared" si="76"/>
        <v>6.3787316319676574E-2</v>
      </c>
      <c r="O782" s="78">
        <f t="shared" si="77"/>
        <v>6.4473029970113097E-3</v>
      </c>
      <c r="P782" s="83"/>
      <c r="U782" s="103">
        <v>0.101075</v>
      </c>
      <c r="V782" s="103">
        <v>0</v>
      </c>
    </row>
    <row r="783" spans="7:22">
      <c r="G783" s="82">
        <v>1190</v>
      </c>
      <c r="H783" s="83">
        <f>Inputs!O782+Inputs!P782</f>
        <v>0</v>
      </c>
      <c r="I783" s="78">
        <f t="shared" si="72"/>
        <v>0</v>
      </c>
      <c r="K783" s="115">
        <f t="shared" si="73"/>
        <v>0.101075</v>
      </c>
      <c r="L783" s="115">
        <f t="shared" si="74"/>
        <v>0.30322499999999997</v>
      </c>
      <c r="M783" s="78">
        <f t="shared" si="75"/>
        <v>-2.6862883100000001</v>
      </c>
      <c r="N783" s="78">
        <f t="shared" si="76"/>
        <v>6.3787316319676574E-2</v>
      </c>
      <c r="O783" s="78">
        <f t="shared" si="77"/>
        <v>6.4473029970113097E-3</v>
      </c>
      <c r="P783" s="83"/>
      <c r="U783" s="103">
        <v>0.101075</v>
      </c>
      <c r="V783" s="103">
        <v>0</v>
      </c>
    </row>
    <row r="784" spans="7:22">
      <c r="G784" s="82">
        <v>1191</v>
      </c>
      <c r="H784" s="83">
        <f>Inputs!O783+Inputs!P783</f>
        <v>0</v>
      </c>
      <c r="I784" s="78">
        <f t="shared" si="72"/>
        <v>0</v>
      </c>
      <c r="K784" s="115">
        <f t="shared" si="73"/>
        <v>0</v>
      </c>
      <c r="L784" s="115">
        <f t="shared" si="74"/>
        <v>0</v>
      </c>
      <c r="M784" s="78">
        <f t="shared" si="75"/>
        <v>-2.6573000000000002</v>
      </c>
      <c r="N784" s="78">
        <f t="shared" si="76"/>
        <v>6.5540500924934283E-2</v>
      </c>
      <c r="O784" s="78">
        <f t="shared" si="77"/>
        <v>0</v>
      </c>
      <c r="P784" s="83"/>
    </row>
    <row r="785" spans="7:16">
      <c r="G785" s="82">
        <v>1192</v>
      </c>
      <c r="H785" s="83">
        <f>Inputs!O784+Inputs!P784</f>
        <v>1.35</v>
      </c>
      <c r="I785" s="78">
        <f t="shared" si="72"/>
        <v>1.2519900000000002</v>
      </c>
      <c r="K785" s="115">
        <f t="shared" si="73"/>
        <v>0</v>
      </c>
      <c r="L785" s="115">
        <f t="shared" si="74"/>
        <v>0</v>
      </c>
      <c r="M785" s="78">
        <f t="shared" si="75"/>
        <v>-2.6573000000000002</v>
      </c>
      <c r="N785" s="78">
        <f t="shared" si="76"/>
        <v>6.5540500924934283E-2</v>
      </c>
      <c r="O785" s="78">
        <f t="shared" si="77"/>
        <v>0</v>
      </c>
      <c r="P785" s="83"/>
    </row>
    <row r="786" spans="7:16">
      <c r="G786" s="82">
        <v>1193</v>
      </c>
      <c r="H786" s="83">
        <f>Inputs!O785+Inputs!P785</f>
        <v>0.130000006</v>
      </c>
      <c r="I786" s="78">
        <f t="shared" si="72"/>
        <v>0.1205620055644</v>
      </c>
      <c r="K786" s="115">
        <f t="shared" si="73"/>
        <v>0</v>
      </c>
      <c r="L786" s="115">
        <f t="shared" si="74"/>
        <v>0</v>
      </c>
      <c r="M786" s="78">
        <f t="shared" si="75"/>
        <v>-2.6573000000000002</v>
      </c>
      <c r="N786" s="78">
        <f t="shared" si="76"/>
        <v>6.5540500924934283E-2</v>
      </c>
      <c r="O786" s="78">
        <f t="shared" si="77"/>
        <v>0</v>
      </c>
      <c r="P786" s="83"/>
    </row>
    <row r="787" spans="7:16">
      <c r="G787" s="82">
        <v>1194</v>
      </c>
      <c r="H787" s="83">
        <f>Inputs!O786+Inputs!P786</f>
        <v>0.44999999999999996</v>
      </c>
      <c r="I787" s="78">
        <f t="shared" si="72"/>
        <v>0.41732999999999998</v>
      </c>
      <c r="K787" s="115">
        <f t="shared" si="73"/>
        <v>0</v>
      </c>
      <c r="L787" s="115">
        <f t="shared" si="74"/>
        <v>0</v>
      </c>
      <c r="M787" s="78">
        <f t="shared" si="75"/>
        <v>-2.6573000000000002</v>
      </c>
      <c r="N787" s="78">
        <f t="shared" si="76"/>
        <v>6.5540500924934283E-2</v>
      </c>
      <c r="O787" s="78">
        <f t="shared" si="77"/>
        <v>0</v>
      </c>
      <c r="P787" s="83"/>
    </row>
  </sheetData>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dimension ref="A1:BO788"/>
  <sheetViews>
    <sheetView workbookViewId="0">
      <selection activeCell="A19" sqref="A19:A21"/>
    </sheetView>
  </sheetViews>
  <sheetFormatPr defaultRowHeight="15"/>
  <cols>
    <col min="1" max="1" width="12.42578125" customWidth="1"/>
    <col min="2" max="2" width="30" customWidth="1"/>
    <col min="3" max="3" width="10.42578125" customWidth="1"/>
    <col min="7" max="7" width="9.7109375" bestFit="1" customWidth="1"/>
    <col min="8" max="8" width="6.140625" hidden="1" customWidth="1"/>
    <col min="9" max="9" width="5.85546875" hidden="1" customWidth="1"/>
    <col min="10" max="10" width="7.28515625" hidden="1" customWidth="1"/>
    <col min="11" max="11" width="8.28515625" hidden="1" customWidth="1"/>
    <col min="12" max="12" width="9.85546875" hidden="1" customWidth="1"/>
    <col min="13" max="13" width="10.42578125" hidden="1" customWidth="1"/>
    <col min="14" max="14" width="1.85546875" hidden="1" customWidth="1"/>
    <col min="15" max="15" width="8" hidden="1" customWidth="1"/>
    <col min="16" max="16" width="9.5703125" hidden="1" customWidth="1"/>
    <col min="17" max="17" width="10.5703125" hidden="1" customWidth="1"/>
    <col min="18" max="18" width="3.5703125" hidden="1" customWidth="1"/>
    <col min="19" max="19" width="5.7109375" customWidth="1"/>
    <col min="20" max="20" width="6" bestFit="1" customWidth="1"/>
    <col min="21" max="21" width="7.42578125" bestFit="1" customWidth="1"/>
    <col min="22" max="22" width="8.42578125" hidden="1" customWidth="1"/>
    <col min="23" max="23" width="5.28515625" hidden="1" customWidth="1"/>
    <col min="24" max="24" width="7.85546875" bestFit="1" customWidth="1"/>
    <col min="25" max="25" width="10" hidden="1" customWidth="1"/>
    <col min="26" max="26" width="5.28515625" hidden="1" customWidth="1"/>
    <col min="27" max="27" width="9.42578125" bestFit="1" customWidth="1"/>
    <col min="28" max="28" width="11" hidden="1" customWidth="1"/>
    <col min="29" max="29" width="5.28515625" hidden="1" customWidth="1"/>
    <col min="30" max="30" width="10.42578125" bestFit="1" customWidth="1"/>
    <col min="31" max="31" width="8.140625" hidden="1" customWidth="1"/>
    <col min="32" max="32" width="5.28515625" hidden="1" customWidth="1"/>
    <col min="33" max="33" width="8" bestFit="1" customWidth="1"/>
    <col min="34" max="34" width="9.7109375" hidden="1" customWidth="1"/>
    <col min="35" max="35" width="5.28515625" hidden="1" customWidth="1"/>
    <col min="36" max="36" width="9.5703125" bestFit="1" customWidth="1"/>
    <col min="37" max="37" width="10.7109375" hidden="1" customWidth="1"/>
    <col min="38" max="38" width="5.28515625" hidden="1" customWidth="1"/>
    <col min="39" max="39" width="10.5703125" bestFit="1" customWidth="1"/>
    <col min="40" max="40" width="13.7109375" hidden="1" customWidth="1"/>
    <col min="41" max="41" width="12.7109375" hidden="1" customWidth="1"/>
    <col min="42" max="42" width="4.7109375" hidden="1" customWidth="1"/>
    <col min="43" max="43" width="14.28515625" hidden="1" customWidth="1"/>
    <col min="44" max="44" width="12.7109375" hidden="1" customWidth="1"/>
    <col min="45" max="45" width="4.7109375" hidden="1" customWidth="1"/>
    <col min="46" max="46" width="4.85546875" customWidth="1"/>
    <col min="47" max="47" width="8" style="103" bestFit="1" customWidth="1"/>
    <col min="48" max="48" width="5.28515625" style="103" customWidth="1"/>
    <col min="49" max="49" width="5.42578125" style="103" customWidth="1"/>
    <col min="50" max="50" width="5.85546875" style="103" bestFit="1" customWidth="1"/>
    <col min="51" max="51" width="7.85546875" style="103" bestFit="1" customWidth="1"/>
    <col min="52" max="52" width="9.42578125" style="103" bestFit="1" customWidth="1"/>
    <col min="53" max="53" width="10.42578125" style="103" bestFit="1" customWidth="1"/>
    <col min="54" max="54" width="8" style="103" bestFit="1" customWidth="1"/>
    <col min="55" max="55" width="9.5703125" style="103" bestFit="1" customWidth="1"/>
    <col min="56" max="56" width="10.5703125" style="103" bestFit="1" customWidth="1"/>
    <col min="57" max="57" width="4.5703125" customWidth="1"/>
    <col min="58" max="58" width="8" style="103" bestFit="1" customWidth="1"/>
    <col min="59" max="59" width="16.140625" style="118" bestFit="1" customWidth="1"/>
  </cols>
  <sheetData>
    <row r="1" spans="1:67">
      <c r="A1" s="1" t="s">
        <v>741</v>
      </c>
      <c r="H1" s="84" t="s">
        <v>726</v>
      </c>
      <c r="I1" s="85"/>
      <c r="J1" s="85"/>
      <c r="K1" s="85"/>
      <c r="L1" s="85"/>
      <c r="M1" s="85"/>
      <c r="N1" s="85"/>
      <c r="O1" s="85"/>
      <c r="P1" s="85"/>
      <c r="Q1" s="86"/>
      <c r="S1" s="1" t="s">
        <v>3125</v>
      </c>
      <c r="T1" s="1"/>
      <c r="V1" s="1" t="s">
        <v>720</v>
      </c>
      <c r="Y1" s="1" t="s">
        <v>721</v>
      </c>
      <c r="Z1" s="1"/>
      <c r="AA1" s="1"/>
      <c r="AB1" s="1" t="s">
        <v>733</v>
      </c>
      <c r="AC1" s="1"/>
      <c r="AD1" s="1"/>
      <c r="AE1" s="1" t="s">
        <v>723</v>
      </c>
      <c r="AH1" s="1" t="s">
        <v>724</v>
      </c>
      <c r="AK1" s="1" t="s">
        <v>725</v>
      </c>
      <c r="AN1" t="s">
        <v>742</v>
      </c>
      <c r="AQ1" t="s">
        <v>745</v>
      </c>
      <c r="AU1" s="1" t="s">
        <v>3127</v>
      </c>
      <c r="BF1" s="1"/>
      <c r="BG1" s="118" t="s">
        <v>3126</v>
      </c>
    </row>
    <row r="2" spans="1:67">
      <c r="G2" s="1" t="s">
        <v>708</v>
      </c>
      <c r="H2" s="87" t="s">
        <v>717</v>
      </c>
      <c r="I2" s="22" t="s">
        <v>718</v>
      </c>
      <c r="J2" s="22" t="s">
        <v>719</v>
      </c>
      <c r="K2" s="22" t="s">
        <v>720</v>
      </c>
      <c r="L2" s="22" t="s">
        <v>721</v>
      </c>
      <c r="M2" s="22" t="s">
        <v>722</v>
      </c>
      <c r="N2" s="22"/>
      <c r="O2" s="22" t="s">
        <v>723</v>
      </c>
      <c r="P2" s="22" t="s">
        <v>724</v>
      </c>
      <c r="Q2" s="88" t="s">
        <v>725</v>
      </c>
      <c r="R2" s="1"/>
      <c r="S2" s="1" t="s">
        <v>717</v>
      </c>
      <c r="T2" s="1" t="s">
        <v>718</v>
      </c>
      <c r="U2" s="1" t="s">
        <v>719</v>
      </c>
      <c r="V2" s="1" t="s">
        <v>5</v>
      </c>
      <c r="W2" s="1" t="s">
        <v>731</v>
      </c>
      <c r="X2" s="1" t="s">
        <v>736</v>
      </c>
      <c r="Y2" s="1" t="s">
        <v>5</v>
      </c>
      <c r="Z2" s="1" t="s">
        <v>731</v>
      </c>
      <c r="AA2" s="1" t="s">
        <v>737</v>
      </c>
      <c r="AB2" s="1" t="s">
        <v>5</v>
      </c>
      <c r="AC2" s="1" t="s">
        <v>731</v>
      </c>
      <c r="AD2" s="1" t="s">
        <v>722</v>
      </c>
      <c r="AE2" s="1" t="s">
        <v>5</v>
      </c>
      <c r="AF2" s="1" t="s">
        <v>731</v>
      </c>
      <c r="AG2" s="1" t="s">
        <v>723</v>
      </c>
      <c r="AH2" s="1" t="s">
        <v>5</v>
      </c>
      <c r="AI2" s="1" t="s">
        <v>731</v>
      </c>
      <c r="AJ2" s="1" t="s">
        <v>724</v>
      </c>
      <c r="AK2" s="1" t="s">
        <v>5</v>
      </c>
      <c r="AL2" s="1" t="s">
        <v>731</v>
      </c>
      <c r="AM2" s="1" t="s">
        <v>725</v>
      </c>
      <c r="AN2" s="1" t="s">
        <v>743</v>
      </c>
      <c r="AO2" s="1" t="s">
        <v>744</v>
      </c>
      <c r="AP2" s="1" t="s">
        <v>746</v>
      </c>
      <c r="AQ2" s="1" t="s">
        <v>743</v>
      </c>
      <c r="AR2" s="1" t="s">
        <v>744</v>
      </c>
      <c r="AS2" s="1" t="s">
        <v>746</v>
      </c>
      <c r="AU2" s="103" t="s">
        <v>3054</v>
      </c>
      <c r="AV2" s="103" t="s">
        <v>717</v>
      </c>
      <c r="AW2" s="103" t="s">
        <v>3116</v>
      </c>
      <c r="AX2" s="103" t="s">
        <v>3114</v>
      </c>
      <c r="AY2" s="103" t="s">
        <v>736</v>
      </c>
      <c r="AZ2" s="103" t="s">
        <v>737</v>
      </c>
      <c r="BA2" s="103" t="s">
        <v>722</v>
      </c>
      <c r="BB2" s="103" t="s">
        <v>723</v>
      </c>
      <c r="BC2" s="103" t="s">
        <v>724</v>
      </c>
      <c r="BD2" s="103" t="s">
        <v>725</v>
      </c>
      <c r="BF2" s="103" t="s">
        <v>3054</v>
      </c>
      <c r="BG2" s="103" t="s">
        <v>717</v>
      </c>
      <c r="BH2" s="103" t="s">
        <v>3116</v>
      </c>
      <c r="BI2" s="103" t="s">
        <v>3114</v>
      </c>
      <c r="BJ2" s="103" t="s">
        <v>736</v>
      </c>
      <c r="BK2" s="103" t="s">
        <v>737</v>
      </c>
      <c r="BL2" s="103" t="s">
        <v>722</v>
      </c>
      <c r="BM2" s="103" t="s">
        <v>723</v>
      </c>
      <c r="BN2" s="103" t="s">
        <v>724</v>
      </c>
      <c r="BO2" s="103" t="s">
        <v>725</v>
      </c>
    </row>
    <row r="3" spans="1:67" ht="15.75" thickBot="1">
      <c r="A3" s="16" t="s">
        <v>28</v>
      </c>
      <c r="G3">
        <v>1</v>
      </c>
      <c r="H3" s="89">
        <v>0.2</v>
      </c>
      <c r="I3" s="90">
        <v>0.8</v>
      </c>
      <c r="J3" s="90">
        <v>3.5000002000000001</v>
      </c>
      <c r="K3" s="90">
        <v>0.5</v>
      </c>
      <c r="L3" s="90">
        <v>0.5</v>
      </c>
      <c r="M3" s="90">
        <v>0</v>
      </c>
      <c r="N3" s="90"/>
      <c r="O3" s="90">
        <v>3.0000002000000001</v>
      </c>
      <c r="P3" s="90">
        <v>4</v>
      </c>
      <c r="Q3" s="91">
        <v>5</v>
      </c>
      <c r="R3" s="35"/>
      <c r="S3" s="103">
        <f>H3</f>
        <v>0.2</v>
      </c>
      <c r="T3" s="103">
        <f t="shared" ref="T3:T67" si="0">I3*$C$9</f>
        <v>0.69200000000000006</v>
      </c>
      <c r="U3" s="103">
        <f t="shared" ref="U3:U67" si="1">J3*$C$10</f>
        <v>2.7454001568800002</v>
      </c>
      <c r="V3" s="103">
        <f t="shared" ref="V3:V67" si="2">$D$11+($E$11*$C$5)</f>
        <v>1.9872000000000001</v>
      </c>
      <c r="W3" s="103">
        <f>EXP(V3)/(1+EXP(V3))</f>
        <v>0.87944659600048491</v>
      </c>
      <c r="X3" s="103">
        <f>K3*W3</f>
        <v>0.43972329800024246</v>
      </c>
      <c r="Y3" s="103">
        <f t="shared" ref="Y3:Y67" si="3">$D$12+($E$12*$C$5)</f>
        <v>1.2900000000000023E-2</v>
      </c>
      <c r="Z3" s="103">
        <f>EXP(Y3)/(1+EXP(Y3))</f>
        <v>0.50322495527805666</v>
      </c>
      <c r="AA3" s="103">
        <f>Z3*L3</f>
        <v>0.25161247763902833</v>
      </c>
      <c r="AB3" s="103">
        <f>$D$13+($E$13*$C$5)</f>
        <v>-0.3819999999999999</v>
      </c>
      <c r="AC3" s="103">
        <f>EXP(AB3)/(1+EXP(AB3))</f>
        <v>0.40564461209270181</v>
      </c>
      <c r="AD3" s="103">
        <f>AC3*M3</f>
        <v>0</v>
      </c>
      <c r="AE3" s="103">
        <f t="shared" ref="AE3:AE67" si="4">$D$14+($E$14*$D$5)+($F$14*O3)</f>
        <v>5.3162001668199999</v>
      </c>
      <c r="AF3" s="103">
        <f>EXP(AE3)/(1+EXP(AE3))</f>
        <v>0.99511262302858017</v>
      </c>
      <c r="AG3" s="103">
        <f>AF3*O3</f>
        <v>2.9853380681082653</v>
      </c>
      <c r="AH3" s="103">
        <f t="shared" ref="AH3:AH67" si="5">$D$15+($E$15*$D$5)</f>
        <v>1.2458</v>
      </c>
      <c r="AI3" s="103">
        <f>EXP(AH3)/(1+EXP(AH3))</f>
        <v>0.77657197439912828</v>
      </c>
      <c r="AJ3" s="103">
        <f>AI3*P3</f>
        <v>3.1062878975965131</v>
      </c>
      <c r="AK3" s="103">
        <f t="shared" ref="AK3:AK67" si="6">$D$16+($E$16*$D$5)</f>
        <v>0.2702</v>
      </c>
      <c r="AL3" s="103">
        <f>EXP(AK3)/(1+EXP(AK3))</f>
        <v>0.5671420040148718</v>
      </c>
      <c r="AM3" s="103">
        <f>AL3*Q3</f>
        <v>2.8357100200743588</v>
      </c>
      <c r="AN3" s="35">
        <f>SUM(H3:M3)</f>
        <v>5.5000002000000006</v>
      </c>
      <c r="AO3" s="35">
        <f>SUM(S3:U3,X3,AA3,AD3)</f>
        <v>4.3287359325192707</v>
      </c>
      <c r="AP3" s="35">
        <f>AN3-AO3</f>
        <v>1.1712642674807299</v>
      </c>
      <c r="AQ3" s="35">
        <f>SUM(O3:Q3)</f>
        <v>12.000000200000001</v>
      </c>
      <c r="AR3" s="35">
        <f>SUM(AG3,AJ3,AM3)</f>
        <v>8.9273359857791377</v>
      </c>
      <c r="AS3" s="35">
        <f>AQ3-AR3</f>
        <v>3.0726642142208629</v>
      </c>
      <c r="AU3" s="103">
        <v>1</v>
      </c>
      <c r="AV3" s="110">
        <v>0.2</v>
      </c>
      <c r="AW3" s="110">
        <v>0.69199999999999995</v>
      </c>
      <c r="AX3" s="110">
        <v>2.7454001568800002</v>
      </c>
      <c r="AY3" s="110">
        <v>0.43972329799999998</v>
      </c>
      <c r="AZ3" s="110">
        <v>0.25161247763900002</v>
      </c>
      <c r="BA3" s="110">
        <v>0</v>
      </c>
      <c r="BB3" s="110">
        <v>2.9853380681099999</v>
      </c>
      <c r="BC3" s="110">
        <v>3.1062878976000001</v>
      </c>
      <c r="BD3" s="110">
        <v>2.8357100200700001</v>
      </c>
      <c r="BF3" s="103">
        <v>1</v>
      </c>
      <c r="BG3" s="119">
        <f>S3-AV3</f>
        <v>0</v>
      </c>
      <c r="BH3" s="119">
        <f>T3-AW3</f>
        <v>0</v>
      </c>
      <c r="BI3" s="119">
        <f>U3-AX3</f>
        <v>0</v>
      </c>
      <c r="BJ3" s="119">
        <f>X3-AY3</f>
        <v>2.4247270857813419E-13</v>
      </c>
      <c r="BK3" s="119">
        <f>AA3-AZ3</f>
        <v>2.8310687127941492E-14</v>
      </c>
      <c r="BL3" s="119">
        <f>AD3-BA3</f>
        <v>0</v>
      </c>
      <c r="BM3" s="119">
        <f>AG3-BB3</f>
        <v>-1.7346124536743446E-12</v>
      </c>
      <c r="BN3" s="119">
        <f>AJ3-BC3</f>
        <v>-3.4869884757426917E-12</v>
      </c>
      <c r="BO3" s="119">
        <f>AM3-BD3</f>
        <v>4.3587355946783646E-12</v>
      </c>
    </row>
    <row r="4" spans="1:67">
      <c r="A4" s="16"/>
      <c r="C4" s="124" t="s">
        <v>730</v>
      </c>
      <c r="D4" s="125" t="s">
        <v>739</v>
      </c>
      <c r="E4" s="126" t="s">
        <v>3124</v>
      </c>
      <c r="G4" s="103"/>
      <c r="H4" s="89"/>
      <c r="I4" s="90"/>
      <c r="J4" s="90"/>
      <c r="K4" s="90"/>
      <c r="L4" s="90"/>
      <c r="M4" s="90"/>
      <c r="N4" s="90"/>
      <c r="O4" s="90"/>
      <c r="P4" s="90"/>
      <c r="Q4" s="91"/>
      <c r="R4" s="35"/>
      <c r="S4" s="103"/>
      <c r="T4" s="103"/>
      <c r="U4" s="103"/>
      <c r="V4" s="103"/>
      <c r="W4" s="103"/>
      <c r="X4" s="103"/>
      <c r="Y4" s="103"/>
      <c r="Z4" s="103"/>
      <c r="AA4" s="103"/>
      <c r="AB4" s="103"/>
      <c r="AC4" s="103"/>
      <c r="AD4" s="103"/>
      <c r="AE4" s="103"/>
      <c r="AF4" s="103"/>
      <c r="AG4" s="103"/>
      <c r="AH4" s="103"/>
      <c r="AI4" s="103"/>
      <c r="AJ4" s="103"/>
      <c r="AK4" s="103"/>
      <c r="AL4" s="103"/>
      <c r="AM4" s="103"/>
      <c r="AN4" s="35">
        <f t="shared" ref="AN4:AN67" si="7">SUM(H5:M5)</f>
        <v>18.000000700000001</v>
      </c>
      <c r="AO4" s="35">
        <f t="shared" ref="AO4:AO67" si="8">SUM(S5:U5,X5,AA5,AD5)</f>
        <v>11.570036033858649</v>
      </c>
      <c r="AP4" s="35">
        <f t="shared" ref="AP4:AP67" si="9">AN4-AO4</f>
        <v>6.4299646661413519</v>
      </c>
      <c r="AQ4" s="35">
        <f t="shared" ref="AQ4:AQ67" si="10">SUM(O5:Q5)</f>
        <v>8.0000002000000006</v>
      </c>
      <c r="AR4" s="35">
        <f t="shared" ref="AR4:AR67" si="11">SUM(AG5,AJ5,AM5)</f>
        <v>5.5729019625216321</v>
      </c>
      <c r="AS4" s="35">
        <f t="shared" ref="AS4:AS67" si="12">AQ4-AR4</f>
        <v>2.4270982374783685</v>
      </c>
      <c r="AV4" s="34"/>
      <c r="AW4" s="34"/>
      <c r="AX4" s="34"/>
      <c r="AY4" s="34"/>
      <c r="AZ4" s="34"/>
      <c r="BA4" s="34"/>
      <c r="BB4" s="34"/>
      <c r="BC4" s="34"/>
      <c r="BD4" s="34"/>
      <c r="BG4" s="120"/>
    </row>
    <row r="5" spans="1:67" ht="16.5" thickBot="1">
      <c r="A5" s="1" t="s">
        <v>13</v>
      </c>
      <c r="C5" s="127">
        <v>20</v>
      </c>
      <c r="D5" s="128">
        <v>20</v>
      </c>
      <c r="E5" s="129"/>
      <c r="G5">
        <v>2</v>
      </c>
      <c r="H5" s="89">
        <v>1</v>
      </c>
      <c r="I5" s="90">
        <v>2</v>
      </c>
      <c r="J5" s="90">
        <v>4</v>
      </c>
      <c r="K5" s="90">
        <v>2</v>
      </c>
      <c r="L5" s="90">
        <v>3.0000002000000001</v>
      </c>
      <c r="M5" s="90">
        <v>6.0000004999999996</v>
      </c>
      <c r="N5" s="90"/>
      <c r="O5" s="90">
        <v>1</v>
      </c>
      <c r="P5" s="90">
        <v>3.0000002000000001</v>
      </c>
      <c r="Q5" s="91">
        <v>4</v>
      </c>
      <c r="R5" s="35"/>
      <c r="S5" s="34">
        <f t="shared" ref="S5:S68" si="13">H5</f>
        <v>1</v>
      </c>
      <c r="T5" s="34">
        <f t="shared" si="0"/>
        <v>1.73</v>
      </c>
      <c r="U5" s="34">
        <f t="shared" si="1"/>
        <v>3.1375999999999999</v>
      </c>
      <c r="V5" s="34">
        <f t="shared" si="2"/>
        <v>1.9872000000000001</v>
      </c>
      <c r="W5" s="15">
        <f t="shared" ref="W5:W68" si="14">EXP(V5)/(1+EXP(V5))</f>
        <v>0.87944659600048491</v>
      </c>
      <c r="X5" s="34">
        <f t="shared" ref="X5:X68" si="15">K5*W5</f>
        <v>1.7588931920009698</v>
      </c>
      <c r="Y5" s="34">
        <f t="shared" si="3"/>
        <v>1.2900000000000023E-2</v>
      </c>
      <c r="Z5" s="15">
        <f t="shared" ref="Z5:Z68" si="16">EXP(Y5)/(1+EXP(Y5))</f>
        <v>0.50322495527805666</v>
      </c>
      <c r="AA5" s="34">
        <f t="shared" ref="AA5:AA68" si="17">Z5*L5</f>
        <v>1.5096749664791611</v>
      </c>
      <c r="AB5" s="34">
        <f t="shared" ref="AB5:AB67" si="18">$D$13+($E$13*$C$5)</f>
        <v>-0.3819999999999999</v>
      </c>
      <c r="AC5" s="15">
        <f t="shared" ref="AC5:AC68" si="19">EXP(AB5)/(1+EXP(AB5))</f>
        <v>0.40564461209270181</v>
      </c>
      <c r="AD5" s="34">
        <f t="shared" ref="AD5:AD68" si="20">AC5*M5</f>
        <v>2.4338678753785166</v>
      </c>
      <c r="AE5" s="34">
        <f t="shared" si="4"/>
        <v>3.6479999999999992</v>
      </c>
      <c r="AF5" s="15">
        <f t="shared" ref="AF5:AF68" si="21">EXP(AE5)/(1+EXP(AE5))</f>
        <v>0.97461786795036498</v>
      </c>
      <c r="AG5" s="34">
        <f t="shared" ref="AG5:AG68" si="22">AF5*O5</f>
        <v>0.97461786795036498</v>
      </c>
      <c r="AH5" s="34">
        <f t="shared" si="5"/>
        <v>1.2458</v>
      </c>
      <c r="AI5" s="15">
        <f t="shared" ref="AI5:AI68" si="23">EXP(AH5)/(1+EXP(AH5))</f>
        <v>0.77657197439912828</v>
      </c>
      <c r="AJ5" s="34">
        <f t="shared" ref="AJ5:AJ68" si="24">AI5*P5</f>
        <v>2.3297160785117796</v>
      </c>
      <c r="AK5" s="34">
        <f t="shared" si="6"/>
        <v>0.2702</v>
      </c>
      <c r="AL5" s="15">
        <f t="shared" ref="AL5:AL68" si="25">EXP(AK5)/(1+EXP(AK5))</f>
        <v>0.5671420040148718</v>
      </c>
      <c r="AM5" s="34">
        <f t="shared" ref="AM5:AM68" si="26">AL5*Q5</f>
        <v>2.2685680160594872</v>
      </c>
      <c r="AN5" s="35">
        <f t="shared" si="7"/>
        <v>20.300001300000002</v>
      </c>
      <c r="AO5" s="35">
        <f t="shared" si="8"/>
        <v>17.761419708091786</v>
      </c>
      <c r="AP5" s="35">
        <f t="shared" si="9"/>
        <v>2.5385815919082155</v>
      </c>
      <c r="AQ5" s="35">
        <f t="shared" si="10"/>
        <v>2.5</v>
      </c>
      <c r="AR5" s="35">
        <f t="shared" si="11"/>
        <v>2.4815055491830815</v>
      </c>
      <c r="AS5" s="35">
        <f t="shared" si="12"/>
        <v>1.8494450816918473E-2</v>
      </c>
      <c r="AU5" s="103">
        <v>2</v>
      </c>
      <c r="AV5" s="110">
        <v>1</v>
      </c>
      <c r="AW5" s="110">
        <v>1.73</v>
      </c>
      <c r="AX5" s="110">
        <v>3.1375999999999999</v>
      </c>
      <c r="AY5" s="110">
        <v>1.7588931919999999</v>
      </c>
      <c r="AZ5" s="110">
        <v>1.50967496648</v>
      </c>
      <c r="BA5" s="110">
        <v>2.4338678753799998</v>
      </c>
      <c r="BB5" s="110">
        <v>0.97461786795000005</v>
      </c>
      <c r="BC5" s="110">
        <v>2.3297160785100002</v>
      </c>
      <c r="BD5" s="110">
        <v>2.2685680160600001</v>
      </c>
      <c r="BF5" s="103">
        <v>2</v>
      </c>
      <c r="BG5" s="119">
        <f>S5-AV5</f>
        <v>0</v>
      </c>
      <c r="BH5" s="119">
        <f>T5-AW5</f>
        <v>0</v>
      </c>
      <c r="BI5" s="119">
        <f>U5-AX5</f>
        <v>0</v>
      </c>
      <c r="BJ5" s="119">
        <f>X5-AY5</f>
        <v>9.6989083431253675E-13</v>
      </c>
      <c r="BK5" s="119">
        <f>AA5-AZ5</f>
        <v>-8.3888451740676828E-13</v>
      </c>
      <c r="BL5" s="119">
        <f>AD5-BA5</f>
        <v>-1.4832579608992091E-12</v>
      </c>
      <c r="BM5" s="119">
        <f>AG5-BB5</f>
        <v>3.6493030819428895E-13</v>
      </c>
      <c r="BN5" s="119">
        <f>AJ5-BC5</f>
        <v>1.7794654638692009E-12</v>
      </c>
      <c r="BO5" s="119">
        <f>AM5-BD5</f>
        <v>-5.1292303737682232E-13</v>
      </c>
    </row>
    <row r="6" spans="1:67" s="43" customFormat="1" ht="15.75">
      <c r="G6">
        <v>3</v>
      </c>
      <c r="H6" s="89">
        <v>2.5</v>
      </c>
      <c r="I6" s="90">
        <v>3.5000002000000001</v>
      </c>
      <c r="J6" s="90">
        <v>3.6000000999999999</v>
      </c>
      <c r="K6" s="90">
        <v>10.700001</v>
      </c>
      <c r="L6" s="90">
        <v>0</v>
      </c>
      <c r="M6" s="90">
        <v>0</v>
      </c>
      <c r="N6" s="90"/>
      <c r="O6" s="90">
        <v>2.5</v>
      </c>
      <c r="P6" s="90">
        <v>0</v>
      </c>
      <c r="Q6" s="91">
        <v>0</v>
      </c>
      <c r="R6" s="35"/>
      <c r="S6" s="34">
        <f t="shared" si="13"/>
        <v>2.5</v>
      </c>
      <c r="T6" s="34">
        <f t="shared" si="0"/>
        <v>3.027500173</v>
      </c>
      <c r="U6" s="34">
        <f t="shared" si="1"/>
        <v>2.82384007844</v>
      </c>
      <c r="V6" s="34">
        <f t="shared" si="2"/>
        <v>1.9872000000000001</v>
      </c>
      <c r="W6" s="15">
        <f t="shared" si="14"/>
        <v>0.87944659600048491</v>
      </c>
      <c r="X6" s="34">
        <f t="shared" si="15"/>
        <v>9.4100794566517845</v>
      </c>
      <c r="Y6" s="34">
        <f t="shared" si="3"/>
        <v>1.2900000000000023E-2</v>
      </c>
      <c r="Z6" s="15">
        <f t="shared" si="16"/>
        <v>0.50322495527805666</v>
      </c>
      <c r="AA6" s="34">
        <f t="shared" si="17"/>
        <v>0</v>
      </c>
      <c r="AB6" s="34">
        <f t="shared" si="18"/>
        <v>-0.3819999999999999</v>
      </c>
      <c r="AC6" s="15">
        <f t="shared" si="19"/>
        <v>0.40564461209270181</v>
      </c>
      <c r="AD6" s="34">
        <f t="shared" si="20"/>
        <v>0</v>
      </c>
      <c r="AE6" s="34">
        <f t="shared" si="4"/>
        <v>4.8991499999999988</v>
      </c>
      <c r="AF6" s="15">
        <f t="shared" si="21"/>
        <v>0.9926022196732327</v>
      </c>
      <c r="AG6" s="34">
        <f t="shared" si="22"/>
        <v>2.4815055491830815</v>
      </c>
      <c r="AH6" s="34">
        <f t="shared" si="5"/>
        <v>1.2458</v>
      </c>
      <c r="AI6" s="15">
        <f t="shared" si="23"/>
        <v>0.77657197439912828</v>
      </c>
      <c r="AJ6" s="34">
        <f t="shared" si="24"/>
        <v>0</v>
      </c>
      <c r="AK6" s="34">
        <f t="shared" si="6"/>
        <v>0.2702</v>
      </c>
      <c r="AL6" s="15">
        <f t="shared" si="25"/>
        <v>0.5671420040148718</v>
      </c>
      <c r="AM6" s="34">
        <f t="shared" si="26"/>
        <v>0</v>
      </c>
      <c r="AN6" s="45">
        <f t="shared" si="7"/>
        <v>4.3000001999999995</v>
      </c>
      <c r="AO6" s="45">
        <f t="shared" si="8"/>
        <v>3.4402201568799997</v>
      </c>
      <c r="AP6" s="45">
        <f t="shared" si="9"/>
        <v>0.85978004311999978</v>
      </c>
      <c r="AQ6" s="45">
        <f t="shared" si="10"/>
        <v>23.5000015</v>
      </c>
      <c r="AR6" s="45">
        <f t="shared" si="11"/>
        <v>19.988111854502353</v>
      </c>
      <c r="AS6" s="45">
        <f t="shared" si="12"/>
        <v>3.5118896454976465</v>
      </c>
      <c r="AU6" s="103">
        <v>3</v>
      </c>
      <c r="AV6" s="110">
        <v>2.5</v>
      </c>
      <c r="AW6" s="110">
        <v>3.027500173</v>
      </c>
      <c r="AX6" s="110">
        <v>2.82384007844</v>
      </c>
      <c r="AY6" s="110">
        <v>9.4100794566499992</v>
      </c>
      <c r="AZ6" s="110">
        <v>0</v>
      </c>
      <c r="BA6" s="110">
        <v>0</v>
      </c>
      <c r="BB6" s="110">
        <v>2.48150554918</v>
      </c>
      <c r="BC6" s="110">
        <v>0</v>
      </c>
      <c r="BD6" s="110">
        <v>0</v>
      </c>
      <c r="BE6"/>
      <c r="BF6" s="103">
        <v>3</v>
      </c>
      <c r="BG6" s="119">
        <f t="shared" ref="BG6:BG69" si="27">S6-AV6</f>
        <v>0</v>
      </c>
      <c r="BH6" s="119">
        <f t="shared" ref="BH6:BH69" si="28">T6-AW6</f>
        <v>0</v>
      </c>
      <c r="BI6" s="119">
        <f t="shared" ref="BI6:BI69" si="29">U6-AX6</f>
        <v>0</v>
      </c>
      <c r="BJ6" s="119">
        <f t="shared" ref="BJ6:BJ69" si="30">X6-AY6</f>
        <v>1.7852386235972517E-12</v>
      </c>
      <c r="BK6" s="119">
        <f t="shared" ref="BK6:BK69" si="31">AA6-AZ6</f>
        <v>0</v>
      </c>
      <c r="BL6" s="119">
        <f t="shared" ref="BL6:BL69" si="32">AD6-BA6</f>
        <v>0</v>
      </c>
      <c r="BM6" s="119">
        <f t="shared" ref="BM6:BM69" si="33">AG6-BB6</f>
        <v>3.0815350271495845E-12</v>
      </c>
      <c r="BN6" s="119">
        <f t="shared" ref="BN6:BN69" si="34">AJ6-BC6</f>
        <v>0</v>
      </c>
      <c r="BO6" s="119">
        <f t="shared" ref="BO6:BO69" si="35">AM6-BD6</f>
        <v>0</v>
      </c>
    </row>
    <row r="7" spans="1:67" ht="15.75">
      <c r="A7" t="s">
        <v>14</v>
      </c>
      <c r="B7" t="s">
        <v>15</v>
      </c>
      <c r="C7" t="s">
        <v>727</v>
      </c>
      <c r="D7" t="s">
        <v>0</v>
      </c>
      <c r="E7" t="s">
        <v>728</v>
      </c>
      <c r="F7" t="s">
        <v>729</v>
      </c>
      <c r="G7" s="43">
        <v>4</v>
      </c>
      <c r="H7" s="92">
        <v>0.2</v>
      </c>
      <c r="I7" s="93">
        <v>0.3</v>
      </c>
      <c r="J7" s="93">
        <v>3.8000001999999999</v>
      </c>
      <c r="K7" s="93">
        <v>0</v>
      </c>
      <c r="L7" s="93">
        <v>0</v>
      </c>
      <c r="M7" s="93">
        <v>0</v>
      </c>
      <c r="N7" s="93"/>
      <c r="O7" s="93">
        <v>12.000000999999999</v>
      </c>
      <c r="P7" s="93">
        <v>7.0000004999999996</v>
      </c>
      <c r="Q7" s="94">
        <v>4.5</v>
      </c>
      <c r="R7" s="44"/>
      <c r="S7" s="45">
        <f t="shared" si="13"/>
        <v>0.2</v>
      </c>
      <c r="T7" s="45">
        <f t="shared" si="0"/>
        <v>0.25950000000000001</v>
      </c>
      <c r="U7" s="45">
        <f t="shared" si="1"/>
        <v>2.9807201568799999</v>
      </c>
      <c r="V7" s="45">
        <f t="shared" si="2"/>
        <v>1.9872000000000001</v>
      </c>
      <c r="W7" s="46">
        <f t="shared" si="14"/>
        <v>0.87944659600048491</v>
      </c>
      <c r="X7" s="45">
        <f t="shared" si="15"/>
        <v>0</v>
      </c>
      <c r="Y7" s="45">
        <f t="shared" si="3"/>
        <v>1.2900000000000023E-2</v>
      </c>
      <c r="Z7" s="46">
        <f t="shared" si="16"/>
        <v>0.50322495527805666</v>
      </c>
      <c r="AA7" s="45">
        <f t="shared" si="17"/>
        <v>0</v>
      </c>
      <c r="AB7" s="45">
        <f t="shared" si="18"/>
        <v>-0.3819999999999999</v>
      </c>
      <c r="AC7" s="46">
        <f t="shared" si="19"/>
        <v>0.40564461209270181</v>
      </c>
      <c r="AD7" s="45">
        <f t="shared" si="20"/>
        <v>0</v>
      </c>
      <c r="AE7" s="45">
        <f t="shared" si="4"/>
        <v>12.8231008341</v>
      </c>
      <c r="AF7" s="46">
        <f t="shared" si="21"/>
        <v>0.99999730227985351</v>
      </c>
      <c r="AG7" s="45">
        <f t="shared" si="22"/>
        <v>11.999968627355544</v>
      </c>
      <c r="AH7" s="45">
        <f t="shared" si="5"/>
        <v>1.2458</v>
      </c>
      <c r="AI7" s="46">
        <f t="shared" si="23"/>
        <v>0.77657197439912828</v>
      </c>
      <c r="AJ7" s="121">
        <f t="shared" si="24"/>
        <v>5.4360042090798846</v>
      </c>
      <c r="AK7" s="117">
        <f t="shared" si="6"/>
        <v>0.2702</v>
      </c>
      <c r="AL7" s="122">
        <f t="shared" si="25"/>
        <v>0.5671420040148718</v>
      </c>
      <c r="AM7" s="121">
        <f t="shared" si="26"/>
        <v>2.552139018066923</v>
      </c>
      <c r="AN7" s="35">
        <f t="shared" si="7"/>
        <v>22.0000012</v>
      </c>
      <c r="AO7" s="35">
        <f t="shared" si="8"/>
        <v>14.112034805996931</v>
      </c>
      <c r="AP7" s="35">
        <f t="shared" si="9"/>
        <v>7.8879663940030689</v>
      </c>
      <c r="AQ7" s="35">
        <f t="shared" si="10"/>
        <v>3.0000000000000004</v>
      </c>
      <c r="AR7" s="35">
        <f t="shared" si="11"/>
        <v>2.3589183722589646</v>
      </c>
      <c r="AS7" s="35">
        <f t="shared" si="12"/>
        <v>0.64108162774103583</v>
      </c>
      <c r="AU7" s="105">
        <v>4</v>
      </c>
      <c r="AV7" s="107">
        <v>0.2</v>
      </c>
      <c r="AW7" s="107">
        <v>0.25950000000000001</v>
      </c>
      <c r="AX7" s="107">
        <v>2.9807201568799999</v>
      </c>
      <c r="AY7" s="107">
        <v>0</v>
      </c>
      <c r="AZ7" s="107">
        <v>0</v>
      </c>
      <c r="BA7" s="107">
        <v>0</v>
      </c>
      <c r="BB7" s="107">
        <v>11.999968627399999</v>
      </c>
      <c r="BC7" s="107">
        <v>5.43600420908</v>
      </c>
      <c r="BD7" s="107">
        <v>2.5521390180700001</v>
      </c>
      <c r="BF7" s="105">
        <v>4</v>
      </c>
      <c r="BG7" s="119">
        <f t="shared" si="27"/>
        <v>0</v>
      </c>
      <c r="BH7" s="119">
        <f t="shared" si="28"/>
        <v>0</v>
      </c>
      <c r="BI7" s="119">
        <f t="shared" si="29"/>
        <v>0</v>
      </c>
      <c r="BJ7" s="119">
        <f t="shared" si="30"/>
        <v>0</v>
      </c>
      <c r="BK7" s="119">
        <f t="shared" si="31"/>
        <v>0</v>
      </c>
      <c r="BL7" s="119">
        <f t="shared" si="32"/>
        <v>0</v>
      </c>
      <c r="BM7" s="119">
        <f t="shared" si="33"/>
        <v>-4.4455106262830668E-11</v>
      </c>
      <c r="BN7" s="119">
        <f t="shared" si="34"/>
        <v>-1.1546319456101628E-13</v>
      </c>
      <c r="BO7" s="119">
        <f t="shared" si="35"/>
        <v>-3.0770941350510839E-12</v>
      </c>
    </row>
    <row r="8" spans="1:67" ht="15.75">
      <c r="A8" t="s">
        <v>734</v>
      </c>
      <c r="B8" t="s">
        <v>16</v>
      </c>
      <c r="C8">
        <v>1</v>
      </c>
      <c r="G8">
        <v>5</v>
      </c>
      <c r="H8" s="89">
        <v>0.5</v>
      </c>
      <c r="I8" s="90">
        <v>1.6</v>
      </c>
      <c r="J8" s="90">
        <v>3.3000001999999999</v>
      </c>
      <c r="K8" s="90">
        <v>4.3</v>
      </c>
      <c r="L8" s="90">
        <v>8.9000009999999996</v>
      </c>
      <c r="M8" s="90">
        <v>3.4</v>
      </c>
      <c r="N8" s="90"/>
      <c r="O8" s="90">
        <v>0.8</v>
      </c>
      <c r="P8" s="90">
        <v>1.6</v>
      </c>
      <c r="Q8" s="91">
        <v>0.6</v>
      </c>
      <c r="R8" s="35"/>
      <c r="S8" s="34">
        <f t="shared" si="13"/>
        <v>0.5</v>
      </c>
      <c r="T8" s="34">
        <f t="shared" si="0"/>
        <v>1.3840000000000001</v>
      </c>
      <c r="U8" s="34">
        <f t="shared" si="1"/>
        <v>2.58852015688</v>
      </c>
      <c r="V8" s="34">
        <f t="shared" si="2"/>
        <v>1.9872000000000001</v>
      </c>
      <c r="W8" s="15">
        <f t="shared" si="14"/>
        <v>0.87944659600048491</v>
      </c>
      <c r="X8" s="34">
        <f t="shared" si="15"/>
        <v>3.781620362802085</v>
      </c>
      <c r="Y8" s="34">
        <f t="shared" si="3"/>
        <v>1.2900000000000023E-2</v>
      </c>
      <c r="Z8" s="15">
        <f t="shared" si="16"/>
        <v>0.50322495527805666</v>
      </c>
      <c r="AA8" s="34">
        <f t="shared" si="17"/>
        <v>4.4787026051996595</v>
      </c>
      <c r="AB8" s="34">
        <f t="shared" si="18"/>
        <v>-0.3819999999999999</v>
      </c>
      <c r="AC8" s="15">
        <f t="shared" si="19"/>
        <v>0.40564461209270181</v>
      </c>
      <c r="AD8" s="34">
        <f t="shared" si="20"/>
        <v>1.3791916811151861</v>
      </c>
      <c r="AE8" s="34">
        <f t="shared" si="4"/>
        <v>3.4811799999999993</v>
      </c>
      <c r="AF8" s="15">
        <f t="shared" si="21"/>
        <v>0.97014751351429507</v>
      </c>
      <c r="AG8" s="34">
        <f t="shared" si="22"/>
        <v>0.77611801081143605</v>
      </c>
      <c r="AH8" s="34">
        <f t="shared" si="5"/>
        <v>1.2458</v>
      </c>
      <c r="AI8" s="15">
        <f t="shared" si="23"/>
        <v>0.77657197439912828</v>
      </c>
      <c r="AJ8" s="114">
        <f t="shared" si="24"/>
        <v>1.2425151590386054</v>
      </c>
      <c r="AK8" s="114">
        <f t="shared" si="6"/>
        <v>0.2702</v>
      </c>
      <c r="AL8" s="123">
        <f t="shared" si="25"/>
        <v>0.5671420040148718</v>
      </c>
      <c r="AM8" s="114">
        <f t="shared" si="26"/>
        <v>0.34028520240892307</v>
      </c>
      <c r="AN8" s="35">
        <f t="shared" si="7"/>
        <v>6.1000000999999999</v>
      </c>
      <c r="AO8" s="35">
        <f t="shared" si="8"/>
        <v>4.4671761391576457</v>
      </c>
      <c r="AP8" s="35">
        <f t="shared" si="9"/>
        <v>1.6328239608423543</v>
      </c>
      <c r="AQ8" s="35">
        <f t="shared" si="10"/>
        <v>1.7000001</v>
      </c>
      <c r="AR8" s="35">
        <f t="shared" si="11"/>
        <v>1.2272164482251318</v>
      </c>
      <c r="AS8" s="35">
        <f t="shared" si="12"/>
        <v>0.47278365177486825</v>
      </c>
      <c r="AU8" s="103">
        <v>5</v>
      </c>
      <c r="AV8" s="34">
        <v>0.5</v>
      </c>
      <c r="AW8" s="34">
        <v>1.3839999999999999</v>
      </c>
      <c r="AX8" s="34">
        <v>2.58852015688</v>
      </c>
      <c r="AY8" s="34">
        <v>3.7816203628</v>
      </c>
      <c r="AZ8" s="34">
        <v>4.4787026051999996</v>
      </c>
      <c r="BA8" s="34">
        <v>1.37919168112</v>
      </c>
      <c r="BB8" s="34">
        <v>0.77611801081099996</v>
      </c>
      <c r="BC8" s="34">
        <v>1.2425151590400001</v>
      </c>
      <c r="BD8" s="34">
        <v>0.34028520240900001</v>
      </c>
      <c r="BF8" s="103">
        <v>5</v>
      </c>
      <c r="BG8" s="119">
        <f t="shared" si="27"/>
        <v>0</v>
      </c>
      <c r="BH8" s="119">
        <f t="shared" si="28"/>
        <v>0</v>
      </c>
      <c r="BI8" s="119">
        <f t="shared" si="29"/>
        <v>0</v>
      </c>
      <c r="BJ8" s="119">
        <f t="shared" si="30"/>
        <v>2.084998840246044E-12</v>
      </c>
      <c r="BK8" s="119">
        <f t="shared" si="31"/>
        <v>-3.4017233474514796E-13</v>
      </c>
      <c r="BL8" s="119">
        <f t="shared" si="32"/>
        <v>-4.8139270347746788E-12</v>
      </c>
      <c r="BM8" s="119">
        <f t="shared" si="33"/>
        <v>4.3609560407276149E-13</v>
      </c>
      <c r="BN8" s="119">
        <f t="shared" si="34"/>
        <v>-1.3946621635341216E-12</v>
      </c>
      <c r="BO8" s="119">
        <f t="shared" si="35"/>
        <v>-7.6938455606523348E-14</v>
      </c>
    </row>
    <row r="9" spans="1:67" ht="15.75">
      <c r="A9" t="s">
        <v>718</v>
      </c>
      <c r="B9" t="s">
        <v>17</v>
      </c>
      <c r="C9">
        <v>0.86499999999999999</v>
      </c>
      <c r="G9">
        <v>6</v>
      </c>
      <c r="H9" s="89">
        <v>0.1</v>
      </c>
      <c r="I9" s="90">
        <v>0.4</v>
      </c>
      <c r="J9" s="90">
        <v>0.8</v>
      </c>
      <c r="K9" s="90">
        <v>2.6000000999999999</v>
      </c>
      <c r="L9" s="90">
        <v>2.2000000000000002</v>
      </c>
      <c r="M9" s="90">
        <v>0</v>
      </c>
      <c r="N9" s="90"/>
      <c r="O9" s="90">
        <v>0.3</v>
      </c>
      <c r="P9" s="90">
        <v>0.70000004999999998</v>
      </c>
      <c r="Q9" s="91">
        <v>0.70000004999999998</v>
      </c>
      <c r="R9" s="35"/>
      <c r="S9" s="34">
        <f t="shared" si="13"/>
        <v>0.1</v>
      </c>
      <c r="T9" s="34">
        <f t="shared" si="0"/>
        <v>0.34600000000000003</v>
      </c>
      <c r="U9" s="34">
        <f t="shared" si="1"/>
        <v>0.62752000000000008</v>
      </c>
      <c r="V9" s="34">
        <f t="shared" si="2"/>
        <v>1.9872000000000001</v>
      </c>
      <c r="W9" s="15">
        <f t="shared" si="14"/>
        <v>0.87944659600048491</v>
      </c>
      <c r="X9" s="34">
        <f t="shared" si="15"/>
        <v>2.2865612375459201</v>
      </c>
      <c r="Y9" s="34">
        <f t="shared" si="3"/>
        <v>1.2900000000000023E-2</v>
      </c>
      <c r="Z9" s="15">
        <f t="shared" si="16"/>
        <v>0.50322495527805666</v>
      </c>
      <c r="AA9" s="34">
        <f t="shared" si="17"/>
        <v>1.1070949016117249</v>
      </c>
      <c r="AB9" s="34">
        <f t="shared" si="18"/>
        <v>-0.3819999999999999</v>
      </c>
      <c r="AC9" s="15">
        <f t="shared" si="19"/>
        <v>0.40564461209270181</v>
      </c>
      <c r="AD9" s="34">
        <f t="shared" si="20"/>
        <v>0</v>
      </c>
      <c r="AE9" s="34">
        <f t="shared" si="4"/>
        <v>3.0641299999999996</v>
      </c>
      <c r="AF9" s="15">
        <f t="shared" si="21"/>
        <v>0.95538865383210914</v>
      </c>
      <c r="AG9" s="34">
        <f t="shared" si="22"/>
        <v>0.28661659614963275</v>
      </c>
      <c r="AH9" s="34">
        <f t="shared" si="5"/>
        <v>1.2458</v>
      </c>
      <c r="AI9" s="15">
        <f t="shared" si="23"/>
        <v>0.77657197439912828</v>
      </c>
      <c r="AJ9" s="34">
        <f t="shared" si="24"/>
        <v>0.54360042090798855</v>
      </c>
      <c r="AK9" s="34">
        <f t="shared" si="6"/>
        <v>0.2702</v>
      </c>
      <c r="AL9" s="15">
        <f t="shared" si="25"/>
        <v>0.5671420040148718</v>
      </c>
      <c r="AM9" s="34">
        <f t="shared" si="26"/>
        <v>0.39699943116751046</v>
      </c>
      <c r="AN9" s="35">
        <f t="shared" si="7"/>
        <v>9.1000001499999996</v>
      </c>
      <c r="AO9" s="35">
        <f t="shared" si="8"/>
        <v>6.8278813704537713</v>
      </c>
      <c r="AP9" s="35">
        <f t="shared" si="9"/>
        <v>2.2721187795462283</v>
      </c>
      <c r="AQ9" s="35">
        <f t="shared" si="10"/>
        <v>24.500001000000001</v>
      </c>
      <c r="AR9" s="35">
        <f t="shared" si="11"/>
        <v>17.141977385408978</v>
      </c>
      <c r="AS9" s="35">
        <f t="shared" si="12"/>
        <v>7.3580236145910227</v>
      </c>
      <c r="AU9" s="103">
        <v>6</v>
      </c>
      <c r="AV9" s="110">
        <v>0.1</v>
      </c>
      <c r="AW9" s="110">
        <v>0.34599999999999997</v>
      </c>
      <c r="AX9" s="110">
        <v>0.62751999999999997</v>
      </c>
      <c r="AY9" s="110">
        <v>2.28656123755</v>
      </c>
      <c r="AZ9" s="110">
        <v>1.10709490161</v>
      </c>
      <c r="BA9" s="110">
        <v>0</v>
      </c>
      <c r="BB9" s="110">
        <v>0.28661659615000001</v>
      </c>
      <c r="BC9" s="110">
        <v>0.54360042090799998</v>
      </c>
      <c r="BD9" s="110">
        <v>0.39699943116800002</v>
      </c>
      <c r="BF9" s="103">
        <v>6</v>
      </c>
      <c r="BG9" s="119">
        <f t="shared" si="27"/>
        <v>0</v>
      </c>
      <c r="BH9" s="119">
        <f t="shared" si="28"/>
        <v>0</v>
      </c>
      <c r="BI9" s="119">
        <f t="shared" si="29"/>
        <v>0</v>
      </c>
      <c r="BJ9" s="119">
        <f t="shared" si="30"/>
        <v>-4.0798475708925253E-12</v>
      </c>
      <c r="BK9" s="119">
        <f t="shared" si="31"/>
        <v>1.7248424910576432E-12</v>
      </c>
      <c r="BL9" s="119">
        <f t="shared" si="32"/>
        <v>0</v>
      </c>
      <c r="BM9" s="119">
        <f t="shared" si="33"/>
        <v>-3.6726177654600178E-13</v>
      </c>
      <c r="BN9" s="119">
        <f t="shared" si="34"/>
        <v>-1.1435297153639112E-14</v>
      </c>
      <c r="BO9" s="119">
        <f t="shared" si="35"/>
        <v>-4.8955284270846278E-13</v>
      </c>
    </row>
    <row r="10" spans="1:67" ht="15.75">
      <c r="A10" t="s">
        <v>735</v>
      </c>
      <c r="B10" t="s">
        <v>18</v>
      </c>
      <c r="C10">
        <v>0.78439999999999999</v>
      </c>
      <c r="G10">
        <v>7</v>
      </c>
      <c r="H10" s="89">
        <v>1</v>
      </c>
      <c r="I10" s="90">
        <v>3.2</v>
      </c>
      <c r="J10" s="90">
        <v>1.9000001</v>
      </c>
      <c r="K10" s="90">
        <v>0.6</v>
      </c>
      <c r="L10" s="90">
        <v>0.70000004999999998</v>
      </c>
      <c r="M10" s="90">
        <v>1.7</v>
      </c>
      <c r="N10" s="90"/>
      <c r="O10" s="90">
        <v>4.9000000000000004</v>
      </c>
      <c r="P10" s="90">
        <v>5.4</v>
      </c>
      <c r="Q10" s="91">
        <v>14.200001</v>
      </c>
      <c r="R10" s="35"/>
      <c r="S10" s="34">
        <f t="shared" si="13"/>
        <v>1</v>
      </c>
      <c r="T10" s="34">
        <f t="shared" si="0"/>
        <v>2.7680000000000002</v>
      </c>
      <c r="U10" s="34">
        <f t="shared" si="1"/>
        <v>1.49036007844</v>
      </c>
      <c r="V10" s="34">
        <f t="shared" si="2"/>
        <v>1.9872000000000001</v>
      </c>
      <c r="W10" s="15">
        <f t="shared" si="14"/>
        <v>0.87944659600048491</v>
      </c>
      <c r="X10" s="34">
        <f t="shared" si="15"/>
        <v>0.52766795760029095</v>
      </c>
      <c r="Y10" s="34">
        <f t="shared" si="3"/>
        <v>1.2900000000000023E-2</v>
      </c>
      <c r="Z10" s="15">
        <f t="shared" si="16"/>
        <v>0.50322495527805666</v>
      </c>
      <c r="AA10" s="34">
        <f t="shared" si="17"/>
        <v>0.35225749385588739</v>
      </c>
      <c r="AB10" s="34">
        <f t="shared" si="18"/>
        <v>-0.3819999999999999</v>
      </c>
      <c r="AC10" s="15">
        <f t="shared" si="19"/>
        <v>0.40564461209270181</v>
      </c>
      <c r="AD10" s="34">
        <f t="shared" si="20"/>
        <v>0.68959584055759304</v>
      </c>
      <c r="AE10" s="34">
        <f t="shared" si="4"/>
        <v>6.9009899999999993</v>
      </c>
      <c r="AF10" s="15">
        <f t="shared" si="21"/>
        <v>0.99899422438785734</v>
      </c>
      <c r="AG10" s="34">
        <f t="shared" si="22"/>
        <v>4.8950716995005017</v>
      </c>
      <c r="AH10" s="34">
        <f t="shared" si="5"/>
        <v>1.2458</v>
      </c>
      <c r="AI10" s="15">
        <f t="shared" si="23"/>
        <v>0.77657197439912828</v>
      </c>
      <c r="AJ10" s="34">
        <f t="shared" si="24"/>
        <v>4.1934886617552927</v>
      </c>
      <c r="AK10" s="34">
        <f t="shared" si="6"/>
        <v>0.2702</v>
      </c>
      <c r="AL10" s="15">
        <f t="shared" si="25"/>
        <v>0.5671420040148718</v>
      </c>
      <c r="AM10" s="34">
        <f t="shared" si="26"/>
        <v>8.0534170241531839</v>
      </c>
      <c r="AN10" s="35">
        <f t="shared" si="7"/>
        <v>47</v>
      </c>
      <c r="AO10" s="35">
        <f t="shared" si="8"/>
        <v>28.783011186492999</v>
      </c>
      <c r="AP10" s="35">
        <f t="shared" si="9"/>
        <v>18.216988813507001</v>
      </c>
      <c r="AQ10" s="35">
        <f t="shared" si="10"/>
        <v>17</v>
      </c>
      <c r="AR10" s="35">
        <f t="shared" si="11"/>
        <v>12.579063443138351</v>
      </c>
      <c r="AS10" s="35">
        <f t="shared" si="12"/>
        <v>4.4209365568616494</v>
      </c>
      <c r="AU10" s="103">
        <v>7</v>
      </c>
      <c r="AV10" s="34">
        <v>1</v>
      </c>
      <c r="AW10" s="34">
        <v>2.7679999999999998</v>
      </c>
      <c r="AX10" s="34">
        <v>1.49036007844</v>
      </c>
      <c r="AY10" s="34">
        <v>0.52766795759999996</v>
      </c>
      <c r="AZ10" s="34">
        <v>0.35225749385600003</v>
      </c>
      <c r="BA10" s="34">
        <v>0.68959584055800005</v>
      </c>
      <c r="BB10" s="34">
        <v>4.8950716994999999</v>
      </c>
      <c r="BC10" s="34">
        <v>4.19348866176</v>
      </c>
      <c r="BD10" s="34">
        <v>8.0534170241500007</v>
      </c>
      <c r="BF10" s="103">
        <v>7</v>
      </c>
      <c r="BG10" s="119">
        <f t="shared" si="27"/>
        <v>0</v>
      </c>
      <c r="BH10" s="119">
        <f t="shared" si="28"/>
        <v>0</v>
      </c>
      <c r="BI10" s="119">
        <f t="shared" si="29"/>
        <v>0</v>
      </c>
      <c r="BJ10" s="119">
        <f t="shared" si="30"/>
        <v>2.9098945475425353E-13</v>
      </c>
      <c r="BK10" s="119">
        <f t="shared" si="31"/>
        <v>-1.1263212584822213E-13</v>
      </c>
      <c r="BL10" s="119">
        <f t="shared" si="32"/>
        <v>-4.0700776082758239E-13</v>
      </c>
      <c r="BM10" s="119">
        <f t="shared" si="33"/>
        <v>5.0182080713057076E-13</v>
      </c>
      <c r="BN10" s="119">
        <f t="shared" si="34"/>
        <v>-4.7073456244106637E-12</v>
      </c>
      <c r="BO10" s="119">
        <f t="shared" si="35"/>
        <v>3.1832314562052488E-12</v>
      </c>
    </row>
    <row r="11" spans="1:67" ht="15.75">
      <c r="A11" t="s">
        <v>736</v>
      </c>
      <c r="B11" t="s">
        <v>19</v>
      </c>
      <c r="D11">
        <v>3.1052</v>
      </c>
      <c r="E11">
        <v>-5.5899999999999998E-2</v>
      </c>
      <c r="G11">
        <v>8</v>
      </c>
      <c r="H11" s="89">
        <v>1</v>
      </c>
      <c r="I11" s="90">
        <v>2</v>
      </c>
      <c r="J11" s="90">
        <v>4</v>
      </c>
      <c r="K11" s="90">
        <v>10</v>
      </c>
      <c r="L11" s="90">
        <v>20</v>
      </c>
      <c r="M11" s="90">
        <v>10</v>
      </c>
      <c r="N11" s="90"/>
      <c r="O11" s="90">
        <v>2</v>
      </c>
      <c r="P11" s="90">
        <v>10</v>
      </c>
      <c r="Q11" s="91">
        <v>5</v>
      </c>
      <c r="R11" s="35"/>
      <c r="S11" s="34">
        <f t="shared" si="13"/>
        <v>1</v>
      </c>
      <c r="T11" s="34">
        <f t="shared" si="0"/>
        <v>1.73</v>
      </c>
      <c r="U11" s="34">
        <f t="shared" si="1"/>
        <v>3.1375999999999999</v>
      </c>
      <c r="V11" s="34">
        <f t="shared" si="2"/>
        <v>1.9872000000000001</v>
      </c>
      <c r="W11" s="15">
        <f t="shared" si="14"/>
        <v>0.87944659600048491</v>
      </c>
      <c r="X11" s="34">
        <f t="shared" si="15"/>
        <v>8.7944659600048496</v>
      </c>
      <c r="Y11" s="34">
        <f t="shared" si="3"/>
        <v>1.2900000000000023E-2</v>
      </c>
      <c r="Z11" s="15">
        <f t="shared" si="16"/>
        <v>0.50322495527805666</v>
      </c>
      <c r="AA11" s="34">
        <f t="shared" si="17"/>
        <v>10.064499105561133</v>
      </c>
      <c r="AB11" s="34">
        <f t="shared" si="18"/>
        <v>-0.3819999999999999</v>
      </c>
      <c r="AC11" s="15">
        <f t="shared" si="19"/>
        <v>0.40564461209270181</v>
      </c>
      <c r="AD11" s="34">
        <f t="shared" si="20"/>
        <v>4.056446120927018</v>
      </c>
      <c r="AE11" s="34">
        <f t="shared" si="4"/>
        <v>4.4820999999999991</v>
      </c>
      <c r="AF11" s="15">
        <f t="shared" si="21"/>
        <v>0.9888168395363548</v>
      </c>
      <c r="AG11" s="34">
        <f t="shared" si="22"/>
        <v>1.9776336790727096</v>
      </c>
      <c r="AH11" s="34">
        <f t="shared" si="5"/>
        <v>1.2458</v>
      </c>
      <c r="AI11" s="15">
        <f t="shared" si="23"/>
        <v>0.77657197439912828</v>
      </c>
      <c r="AJ11" s="34">
        <f t="shared" si="24"/>
        <v>7.7657197439912826</v>
      </c>
      <c r="AK11" s="34">
        <f t="shared" si="6"/>
        <v>0.2702</v>
      </c>
      <c r="AL11" s="15">
        <f t="shared" si="25"/>
        <v>0.5671420040148718</v>
      </c>
      <c r="AM11" s="34">
        <f t="shared" si="26"/>
        <v>2.8357100200743588</v>
      </c>
      <c r="AN11" s="35">
        <f t="shared" si="7"/>
        <v>19.300000999999998</v>
      </c>
      <c r="AO11" s="35">
        <f t="shared" si="8"/>
        <v>12.170338351468486</v>
      </c>
      <c r="AP11" s="35">
        <f t="shared" si="9"/>
        <v>7.1296626485315127</v>
      </c>
      <c r="AQ11" s="35">
        <f t="shared" si="10"/>
        <v>32.700000299999999</v>
      </c>
      <c r="AR11" s="35">
        <f t="shared" si="11"/>
        <v>22.249831877403132</v>
      </c>
      <c r="AS11" s="35">
        <f t="shared" si="12"/>
        <v>10.450168422596867</v>
      </c>
      <c r="AU11" s="103">
        <v>8</v>
      </c>
      <c r="AV11" s="34">
        <v>1</v>
      </c>
      <c r="AW11" s="34">
        <v>1.73</v>
      </c>
      <c r="AX11" s="34">
        <v>3.1375999999999999</v>
      </c>
      <c r="AY11" s="34">
        <v>8.7944659600000001</v>
      </c>
      <c r="AZ11" s="34">
        <v>10.064499105599999</v>
      </c>
      <c r="BA11" s="34">
        <v>4.0564461209299996</v>
      </c>
      <c r="BB11" s="34">
        <v>1.97763367907</v>
      </c>
      <c r="BC11" s="34">
        <v>7.7657197439900001</v>
      </c>
      <c r="BD11" s="34">
        <v>2.8357100200700001</v>
      </c>
      <c r="BF11" s="103">
        <v>8</v>
      </c>
      <c r="BG11" s="119">
        <f t="shared" si="27"/>
        <v>0</v>
      </c>
      <c r="BH11" s="119">
        <f t="shared" si="28"/>
        <v>0</v>
      </c>
      <c r="BI11" s="119">
        <f t="shared" si="29"/>
        <v>0</v>
      </c>
      <c r="BJ11" s="119">
        <f t="shared" si="30"/>
        <v>4.8494541715626838E-12</v>
      </c>
      <c r="BK11" s="119">
        <f t="shared" si="31"/>
        <v>-3.886668764607748E-11</v>
      </c>
      <c r="BL11" s="119">
        <f t="shared" si="32"/>
        <v>-2.9816149549333204E-12</v>
      </c>
      <c r="BM11" s="119">
        <f t="shared" si="33"/>
        <v>2.7096103139001571E-12</v>
      </c>
      <c r="BN11" s="119">
        <f t="shared" si="34"/>
        <v>1.2825296380469808E-12</v>
      </c>
      <c r="BO11" s="119">
        <f t="shared" si="35"/>
        <v>4.3587355946783646E-12</v>
      </c>
    </row>
    <row r="12" spans="1:67" ht="15.75">
      <c r="A12" t="s">
        <v>737</v>
      </c>
      <c r="B12" t="s">
        <v>20</v>
      </c>
      <c r="D12">
        <v>0.78690000000000004</v>
      </c>
      <c r="E12">
        <v>-3.8699999999999998E-2</v>
      </c>
      <c r="G12">
        <v>9</v>
      </c>
      <c r="H12" s="89">
        <v>1.5000001000000001</v>
      </c>
      <c r="I12" s="90">
        <v>2.6000000999999999</v>
      </c>
      <c r="J12" s="90">
        <v>2.5</v>
      </c>
      <c r="K12" s="90">
        <v>2</v>
      </c>
      <c r="L12" s="90">
        <v>3.7000003000000001</v>
      </c>
      <c r="M12" s="90">
        <v>7.0000004999999996</v>
      </c>
      <c r="N12" s="90"/>
      <c r="O12" s="90">
        <v>4.7000003000000001</v>
      </c>
      <c r="P12" s="90">
        <v>8</v>
      </c>
      <c r="Q12" s="91">
        <v>20</v>
      </c>
      <c r="R12" s="35"/>
      <c r="S12" s="34">
        <f t="shared" si="13"/>
        <v>1.5000001000000001</v>
      </c>
      <c r="T12" s="34">
        <f t="shared" si="0"/>
        <v>2.2490000864999997</v>
      </c>
      <c r="U12" s="34">
        <f t="shared" si="1"/>
        <v>1.9609999999999999</v>
      </c>
      <c r="V12" s="34">
        <f t="shared" si="2"/>
        <v>1.9872000000000001</v>
      </c>
      <c r="W12" s="15">
        <f t="shared" si="14"/>
        <v>0.87944659600048491</v>
      </c>
      <c r="X12" s="34">
        <f t="shared" si="15"/>
        <v>1.7588931920009698</v>
      </c>
      <c r="Y12" s="34">
        <f t="shared" si="3"/>
        <v>1.2900000000000023E-2</v>
      </c>
      <c r="Z12" s="15">
        <f t="shared" si="16"/>
        <v>0.50322495527805666</v>
      </c>
      <c r="AA12" s="34">
        <f t="shared" si="17"/>
        <v>1.8619324854962962</v>
      </c>
      <c r="AB12" s="34">
        <f t="shared" si="18"/>
        <v>-0.3819999999999999</v>
      </c>
      <c r="AC12" s="15">
        <f t="shared" si="19"/>
        <v>0.40564461209270181</v>
      </c>
      <c r="AD12" s="34">
        <f t="shared" si="20"/>
        <v>2.8395124874712185</v>
      </c>
      <c r="AE12" s="34">
        <f t="shared" si="4"/>
        <v>6.7341702502299992</v>
      </c>
      <c r="AF12" s="15">
        <f t="shared" si="21"/>
        <v>0.99881185154662033</v>
      </c>
      <c r="AG12" s="34">
        <f t="shared" si="22"/>
        <v>4.6944160019126713</v>
      </c>
      <c r="AH12" s="34">
        <f t="shared" si="5"/>
        <v>1.2458</v>
      </c>
      <c r="AI12" s="15">
        <f t="shared" si="23"/>
        <v>0.77657197439912828</v>
      </c>
      <c r="AJ12" s="34">
        <f t="shared" si="24"/>
        <v>6.2125757951930263</v>
      </c>
      <c r="AK12" s="34">
        <f t="shared" si="6"/>
        <v>0.2702</v>
      </c>
      <c r="AL12" s="15">
        <f t="shared" si="25"/>
        <v>0.5671420040148718</v>
      </c>
      <c r="AM12" s="34">
        <f t="shared" si="26"/>
        <v>11.342840080297435</v>
      </c>
      <c r="AN12" s="35">
        <f t="shared" si="7"/>
        <v>48.300000099999998</v>
      </c>
      <c r="AO12" s="35">
        <f t="shared" si="8"/>
        <v>26.987729575197918</v>
      </c>
      <c r="AP12" s="35">
        <f t="shared" si="9"/>
        <v>21.312270524802081</v>
      </c>
      <c r="AQ12" s="35">
        <f t="shared" si="10"/>
        <v>17</v>
      </c>
      <c r="AR12" s="35">
        <f t="shared" si="11"/>
        <v>12.579063443138351</v>
      </c>
      <c r="AS12" s="35">
        <f t="shared" si="12"/>
        <v>4.4209365568616494</v>
      </c>
      <c r="AU12" s="103">
        <v>9</v>
      </c>
      <c r="AV12" s="34">
        <v>1.5000001000000001</v>
      </c>
      <c r="AW12" s="34">
        <v>2.2490000865000002</v>
      </c>
      <c r="AX12" s="34">
        <v>1.9610000000000001</v>
      </c>
      <c r="AY12" s="34">
        <v>1.7588931919999999</v>
      </c>
      <c r="AZ12" s="34">
        <v>1.8619324854999999</v>
      </c>
      <c r="BA12" s="34">
        <v>2.83951248747</v>
      </c>
      <c r="BB12" s="34">
        <v>4.6944160019099996</v>
      </c>
      <c r="BC12" s="34">
        <v>6.2125757951900002</v>
      </c>
      <c r="BD12" s="34">
        <v>11.3428400803</v>
      </c>
      <c r="BF12" s="103">
        <v>9</v>
      </c>
      <c r="BG12" s="119">
        <f t="shared" si="27"/>
        <v>0</v>
      </c>
      <c r="BH12" s="119">
        <f t="shared" si="28"/>
        <v>0</v>
      </c>
      <c r="BI12" s="119">
        <f t="shared" si="29"/>
        <v>0</v>
      </c>
      <c r="BJ12" s="119">
        <f t="shared" si="30"/>
        <v>9.6989083431253675E-13</v>
      </c>
      <c r="BK12" s="119">
        <f t="shared" si="31"/>
        <v>-3.7037040101495222E-12</v>
      </c>
      <c r="BL12" s="119">
        <f t="shared" si="32"/>
        <v>1.2185807918285718E-12</v>
      </c>
      <c r="BM12" s="119">
        <f t="shared" si="33"/>
        <v>2.6716406864579767E-12</v>
      </c>
      <c r="BN12" s="119">
        <f t="shared" si="34"/>
        <v>3.0260238759183267E-12</v>
      </c>
      <c r="BO12" s="119">
        <f t="shared" si="35"/>
        <v>-2.5650592760939617E-12</v>
      </c>
    </row>
    <row r="13" spans="1:67" ht="15.75">
      <c r="A13" t="s">
        <v>722</v>
      </c>
      <c r="B13" t="s">
        <v>21</v>
      </c>
      <c r="D13">
        <v>0.39600000000000002</v>
      </c>
      <c r="E13">
        <v>-3.8899999999999997E-2</v>
      </c>
      <c r="G13">
        <v>10</v>
      </c>
      <c r="H13" s="89">
        <v>1.3000001000000001</v>
      </c>
      <c r="I13" s="90">
        <v>1</v>
      </c>
      <c r="J13" s="90">
        <v>1</v>
      </c>
      <c r="K13" s="90">
        <v>5</v>
      </c>
      <c r="L13" s="90">
        <v>35</v>
      </c>
      <c r="M13" s="90">
        <v>5</v>
      </c>
      <c r="N13" s="90"/>
      <c r="O13" s="90">
        <v>2</v>
      </c>
      <c r="P13" s="90">
        <v>10</v>
      </c>
      <c r="Q13" s="91">
        <v>5</v>
      </c>
      <c r="R13" s="35"/>
      <c r="S13" s="34">
        <f t="shared" si="13"/>
        <v>1.3000001000000001</v>
      </c>
      <c r="T13" s="34">
        <f t="shared" si="0"/>
        <v>0.86499999999999999</v>
      </c>
      <c r="U13" s="34">
        <f t="shared" si="1"/>
        <v>0.78439999999999999</v>
      </c>
      <c r="V13" s="34">
        <f t="shared" si="2"/>
        <v>1.9872000000000001</v>
      </c>
      <c r="W13" s="15">
        <f t="shared" si="14"/>
        <v>0.87944659600048491</v>
      </c>
      <c r="X13" s="34">
        <f t="shared" si="15"/>
        <v>4.3972329800024248</v>
      </c>
      <c r="Y13" s="34">
        <f t="shared" si="3"/>
        <v>1.2900000000000023E-2</v>
      </c>
      <c r="Z13" s="15">
        <f t="shared" si="16"/>
        <v>0.50322495527805666</v>
      </c>
      <c r="AA13" s="34">
        <f t="shared" si="17"/>
        <v>17.612873434731984</v>
      </c>
      <c r="AB13" s="34">
        <f t="shared" si="18"/>
        <v>-0.3819999999999999</v>
      </c>
      <c r="AC13" s="15">
        <f t="shared" si="19"/>
        <v>0.40564461209270181</v>
      </c>
      <c r="AD13" s="34">
        <f t="shared" si="20"/>
        <v>2.028223060463509</v>
      </c>
      <c r="AE13" s="34">
        <f t="shared" si="4"/>
        <v>4.4820999999999991</v>
      </c>
      <c r="AF13" s="15">
        <f t="shared" si="21"/>
        <v>0.9888168395363548</v>
      </c>
      <c r="AG13" s="34">
        <f t="shared" si="22"/>
        <v>1.9776336790727096</v>
      </c>
      <c r="AH13" s="34">
        <f t="shared" si="5"/>
        <v>1.2458</v>
      </c>
      <c r="AI13" s="15">
        <f t="shared" si="23"/>
        <v>0.77657197439912828</v>
      </c>
      <c r="AJ13" s="34">
        <f t="shared" si="24"/>
        <v>7.7657197439912826</v>
      </c>
      <c r="AK13" s="34">
        <f t="shared" si="6"/>
        <v>0.2702</v>
      </c>
      <c r="AL13" s="15">
        <f t="shared" si="25"/>
        <v>0.5671420040148718</v>
      </c>
      <c r="AM13" s="34">
        <f t="shared" si="26"/>
        <v>2.8357100200743588</v>
      </c>
      <c r="AN13" s="35">
        <f t="shared" si="7"/>
        <v>22</v>
      </c>
      <c r="AO13" s="35">
        <f t="shared" si="8"/>
        <v>14.809180816856216</v>
      </c>
      <c r="AP13" s="35">
        <f t="shared" si="9"/>
        <v>7.190819183143784</v>
      </c>
      <c r="AQ13" s="35">
        <f t="shared" si="10"/>
        <v>15</v>
      </c>
      <c r="AR13" s="35">
        <f t="shared" si="11"/>
        <v>11.713943083201379</v>
      </c>
      <c r="AS13" s="35">
        <f t="shared" si="12"/>
        <v>3.2860569167986213</v>
      </c>
      <c r="AU13" s="103">
        <v>10</v>
      </c>
      <c r="AV13" s="34">
        <v>1.3000001000000001</v>
      </c>
      <c r="AW13" s="34">
        <v>0.86499999999999999</v>
      </c>
      <c r="AX13" s="34">
        <v>0.78439999999999999</v>
      </c>
      <c r="AY13" s="34">
        <v>4.3972329800000001</v>
      </c>
      <c r="AZ13" s="34">
        <v>17.612873434699999</v>
      </c>
      <c r="BA13" s="34">
        <v>2.0282230604599998</v>
      </c>
      <c r="BB13" s="34">
        <v>1.97763367907</v>
      </c>
      <c r="BC13" s="34">
        <v>7.7657197439900001</v>
      </c>
      <c r="BD13" s="34">
        <v>2.8357100200700001</v>
      </c>
      <c r="BF13" s="103">
        <v>10</v>
      </c>
      <c r="BG13" s="119">
        <f t="shared" si="27"/>
        <v>0</v>
      </c>
      <c r="BH13" s="119">
        <f t="shared" si="28"/>
        <v>0</v>
      </c>
      <c r="BI13" s="119">
        <f t="shared" si="29"/>
        <v>0</v>
      </c>
      <c r="BJ13" s="119">
        <f t="shared" si="30"/>
        <v>2.4247270857813419E-12</v>
      </c>
      <c r="BK13" s="119">
        <f t="shared" si="31"/>
        <v>3.198508125024091E-11</v>
      </c>
      <c r="BL13" s="119">
        <f t="shared" si="32"/>
        <v>3.5091929362351948E-12</v>
      </c>
      <c r="BM13" s="119">
        <f t="shared" si="33"/>
        <v>2.7096103139001571E-12</v>
      </c>
      <c r="BN13" s="119">
        <f t="shared" si="34"/>
        <v>1.2825296380469808E-12</v>
      </c>
      <c r="BO13" s="119">
        <f t="shared" si="35"/>
        <v>4.3587355946783646E-12</v>
      </c>
    </row>
    <row r="14" spans="1:67" ht="15.75">
      <c r="A14" t="s">
        <v>723</v>
      </c>
      <c r="B14" t="s">
        <v>22</v>
      </c>
      <c r="D14">
        <v>4.0138999999999996</v>
      </c>
      <c r="E14">
        <v>-0.06</v>
      </c>
      <c r="F14">
        <v>0.83409999999999995</v>
      </c>
      <c r="G14">
        <v>11</v>
      </c>
      <c r="H14" s="89">
        <v>1</v>
      </c>
      <c r="I14" s="90">
        <v>2</v>
      </c>
      <c r="J14" s="90">
        <v>4</v>
      </c>
      <c r="K14" s="90">
        <v>5</v>
      </c>
      <c r="L14" s="90">
        <v>5</v>
      </c>
      <c r="M14" s="90">
        <v>5</v>
      </c>
      <c r="N14" s="90"/>
      <c r="O14" s="90">
        <v>5</v>
      </c>
      <c r="P14" s="90">
        <v>5</v>
      </c>
      <c r="Q14" s="91">
        <v>5</v>
      </c>
      <c r="R14" s="35"/>
      <c r="S14" s="34">
        <f t="shared" si="13"/>
        <v>1</v>
      </c>
      <c r="T14" s="34">
        <f t="shared" si="0"/>
        <v>1.73</v>
      </c>
      <c r="U14" s="34">
        <f t="shared" si="1"/>
        <v>3.1375999999999999</v>
      </c>
      <c r="V14" s="34">
        <f t="shared" si="2"/>
        <v>1.9872000000000001</v>
      </c>
      <c r="W14" s="15">
        <f t="shared" si="14"/>
        <v>0.87944659600048491</v>
      </c>
      <c r="X14" s="34">
        <f t="shared" si="15"/>
        <v>4.3972329800024248</v>
      </c>
      <c r="Y14" s="34">
        <f t="shared" si="3"/>
        <v>1.2900000000000023E-2</v>
      </c>
      <c r="Z14" s="15">
        <f t="shared" si="16"/>
        <v>0.50322495527805666</v>
      </c>
      <c r="AA14" s="34">
        <f t="shared" si="17"/>
        <v>2.5161247763902832</v>
      </c>
      <c r="AB14" s="34">
        <f t="shared" si="18"/>
        <v>-0.3819999999999999</v>
      </c>
      <c r="AC14" s="15">
        <f t="shared" si="19"/>
        <v>0.40564461209270181</v>
      </c>
      <c r="AD14" s="34">
        <f t="shared" si="20"/>
        <v>2.028223060463509</v>
      </c>
      <c r="AE14" s="34">
        <f t="shared" si="4"/>
        <v>6.9843999999999991</v>
      </c>
      <c r="AF14" s="15">
        <f t="shared" si="21"/>
        <v>0.99907463822627574</v>
      </c>
      <c r="AG14" s="34">
        <f t="shared" si="22"/>
        <v>4.995373191131379</v>
      </c>
      <c r="AH14" s="34">
        <f t="shared" si="5"/>
        <v>1.2458</v>
      </c>
      <c r="AI14" s="15">
        <f t="shared" si="23"/>
        <v>0.77657197439912828</v>
      </c>
      <c r="AJ14" s="34">
        <f t="shared" si="24"/>
        <v>3.8828598719956413</v>
      </c>
      <c r="AK14" s="34">
        <f t="shared" si="6"/>
        <v>0.2702</v>
      </c>
      <c r="AL14" s="15">
        <f t="shared" si="25"/>
        <v>0.5671420040148718</v>
      </c>
      <c r="AM14" s="34">
        <f t="shared" si="26"/>
        <v>2.8357100200743588</v>
      </c>
      <c r="AN14" s="35">
        <f t="shared" si="7"/>
        <v>14.1000005</v>
      </c>
      <c r="AO14" s="35">
        <f t="shared" si="8"/>
        <v>7.3135327438227637</v>
      </c>
      <c r="AP14" s="35">
        <f t="shared" si="9"/>
        <v>6.7864677561772364</v>
      </c>
      <c r="AQ14" s="35">
        <f t="shared" si="10"/>
        <v>9.100000099999999</v>
      </c>
      <c r="AR14" s="35">
        <f t="shared" si="11"/>
        <v>6.1123604614346014</v>
      </c>
      <c r="AS14" s="35">
        <f t="shared" si="12"/>
        <v>2.9876396385653976</v>
      </c>
      <c r="AU14" s="103">
        <v>11</v>
      </c>
      <c r="AV14" s="34">
        <v>1</v>
      </c>
      <c r="AW14" s="34">
        <v>1.73</v>
      </c>
      <c r="AX14" s="34">
        <v>3.1375999999999999</v>
      </c>
      <c r="AY14" s="34">
        <v>4.3972329800000001</v>
      </c>
      <c r="AZ14" s="34">
        <v>2.5161247763899999</v>
      </c>
      <c r="BA14" s="34">
        <v>2.0282230604599998</v>
      </c>
      <c r="BB14" s="34">
        <v>4.9953731911299997</v>
      </c>
      <c r="BC14" s="34">
        <v>3.882859872</v>
      </c>
      <c r="BD14" s="34">
        <v>2.8357100200700001</v>
      </c>
      <c r="BF14" s="103">
        <v>11</v>
      </c>
      <c r="BG14" s="119">
        <f t="shared" si="27"/>
        <v>0</v>
      </c>
      <c r="BH14" s="119">
        <f t="shared" si="28"/>
        <v>0</v>
      </c>
      <c r="BI14" s="119">
        <f t="shared" si="29"/>
        <v>0</v>
      </c>
      <c r="BJ14" s="119">
        <f t="shared" si="30"/>
        <v>2.4247270857813419E-12</v>
      </c>
      <c r="BK14" s="119">
        <f t="shared" si="31"/>
        <v>2.8332891588433995E-13</v>
      </c>
      <c r="BL14" s="119">
        <f t="shared" si="32"/>
        <v>3.5091929362351948E-12</v>
      </c>
      <c r="BM14" s="119">
        <f t="shared" si="33"/>
        <v>1.3793410857942945E-12</v>
      </c>
      <c r="BN14" s="119">
        <f t="shared" si="34"/>
        <v>-4.3587355946783646E-12</v>
      </c>
      <c r="BO14" s="119">
        <f t="shared" si="35"/>
        <v>4.3587355946783646E-12</v>
      </c>
    </row>
    <row r="15" spans="1:67" ht="15.75">
      <c r="A15" t="s">
        <v>724</v>
      </c>
      <c r="B15" t="s">
        <v>23</v>
      </c>
      <c r="D15">
        <v>2.1217999999999999</v>
      </c>
      <c r="E15">
        <v>-4.3799999999999999E-2</v>
      </c>
      <c r="G15">
        <v>12</v>
      </c>
      <c r="H15" s="89">
        <v>0.3</v>
      </c>
      <c r="I15" s="90">
        <v>0.6</v>
      </c>
      <c r="J15" s="90">
        <v>1.1000000000000001</v>
      </c>
      <c r="K15" s="90">
        <v>0.6</v>
      </c>
      <c r="L15" s="90">
        <v>4.5</v>
      </c>
      <c r="M15" s="90">
        <v>7.0000004999999996</v>
      </c>
      <c r="N15" s="90"/>
      <c r="O15" s="90">
        <v>0.5</v>
      </c>
      <c r="P15" s="90">
        <v>3.6000000999999999</v>
      </c>
      <c r="Q15" s="91">
        <v>5</v>
      </c>
      <c r="R15" s="35"/>
      <c r="S15" s="34">
        <f t="shared" si="13"/>
        <v>0.3</v>
      </c>
      <c r="T15" s="34">
        <f t="shared" si="0"/>
        <v>0.51900000000000002</v>
      </c>
      <c r="U15" s="34">
        <f t="shared" si="1"/>
        <v>0.86284000000000005</v>
      </c>
      <c r="V15" s="34">
        <f t="shared" si="2"/>
        <v>1.9872000000000001</v>
      </c>
      <c r="W15" s="15">
        <f t="shared" si="14"/>
        <v>0.87944659600048491</v>
      </c>
      <c r="X15" s="34">
        <f t="shared" si="15"/>
        <v>0.52766795760029095</v>
      </c>
      <c r="Y15" s="34">
        <f t="shared" si="3"/>
        <v>1.2900000000000023E-2</v>
      </c>
      <c r="Z15" s="15">
        <f t="shared" si="16"/>
        <v>0.50322495527805666</v>
      </c>
      <c r="AA15" s="34">
        <f t="shared" si="17"/>
        <v>2.2645122987512551</v>
      </c>
      <c r="AB15" s="34">
        <f t="shared" si="18"/>
        <v>-0.3819999999999999</v>
      </c>
      <c r="AC15" s="15">
        <f t="shared" si="19"/>
        <v>0.40564461209270181</v>
      </c>
      <c r="AD15" s="34">
        <f t="shared" si="20"/>
        <v>2.8395124874712185</v>
      </c>
      <c r="AE15" s="34">
        <f t="shared" si="4"/>
        <v>3.2309499999999995</v>
      </c>
      <c r="AF15" s="15">
        <f t="shared" si="21"/>
        <v>0.96198251173236582</v>
      </c>
      <c r="AG15" s="34">
        <f t="shared" si="22"/>
        <v>0.48099125586618291</v>
      </c>
      <c r="AH15" s="34">
        <f t="shared" si="5"/>
        <v>1.2458</v>
      </c>
      <c r="AI15" s="15">
        <f t="shared" si="23"/>
        <v>0.77657197439912828</v>
      </c>
      <c r="AJ15" s="34">
        <f t="shared" si="24"/>
        <v>2.7956591854940593</v>
      </c>
      <c r="AK15" s="34">
        <f t="shared" si="6"/>
        <v>0.2702</v>
      </c>
      <c r="AL15" s="15">
        <f t="shared" si="25"/>
        <v>0.5671420040148718</v>
      </c>
      <c r="AM15" s="34">
        <f t="shared" si="26"/>
        <v>2.8357100200743588</v>
      </c>
      <c r="AN15" s="35">
        <f t="shared" si="7"/>
        <v>26.000001499999996</v>
      </c>
      <c r="AO15" s="35">
        <f t="shared" si="8"/>
        <v>17.988618936036346</v>
      </c>
      <c r="AP15" s="35">
        <f t="shared" si="9"/>
        <v>8.0113825639636502</v>
      </c>
      <c r="AQ15" s="35">
        <f t="shared" si="10"/>
        <v>11.000000700000001</v>
      </c>
      <c r="AR15" s="35">
        <f t="shared" si="11"/>
        <v>7.7319043541824986</v>
      </c>
      <c r="AS15" s="35">
        <f t="shared" si="12"/>
        <v>3.2680963458175025</v>
      </c>
      <c r="AU15" s="103">
        <v>12</v>
      </c>
      <c r="AV15" s="34">
        <v>0.3</v>
      </c>
      <c r="AW15" s="34">
        <v>0.51900000000000002</v>
      </c>
      <c r="AX15" s="34">
        <v>0.86284000000000005</v>
      </c>
      <c r="AY15" s="34">
        <v>0.52766795759999996</v>
      </c>
      <c r="AZ15" s="34">
        <v>2.2645122987500002</v>
      </c>
      <c r="BA15" s="34">
        <v>2.83951248747</v>
      </c>
      <c r="BB15" s="34">
        <v>0.480991255866</v>
      </c>
      <c r="BC15" s="34">
        <v>2.7956591854899999</v>
      </c>
      <c r="BD15" s="34">
        <v>2.8357100200700001</v>
      </c>
      <c r="BF15" s="103">
        <v>12</v>
      </c>
      <c r="BG15" s="119">
        <f t="shared" si="27"/>
        <v>0</v>
      </c>
      <c r="BH15" s="119">
        <f t="shared" si="28"/>
        <v>0</v>
      </c>
      <c r="BI15" s="119">
        <f t="shared" si="29"/>
        <v>0</v>
      </c>
      <c r="BJ15" s="119">
        <f t="shared" si="30"/>
        <v>2.9098945475425353E-13</v>
      </c>
      <c r="BK15" s="119">
        <f t="shared" si="31"/>
        <v>1.254996107036277E-12</v>
      </c>
      <c r="BL15" s="119">
        <f t="shared" si="32"/>
        <v>1.2185807918285718E-12</v>
      </c>
      <c r="BM15" s="119">
        <f t="shared" si="33"/>
        <v>1.8290924330699454E-13</v>
      </c>
      <c r="BN15" s="119">
        <f t="shared" si="34"/>
        <v>4.0594194672394224E-12</v>
      </c>
      <c r="BO15" s="119">
        <f t="shared" si="35"/>
        <v>4.3587355946783646E-12</v>
      </c>
    </row>
    <row r="16" spans="1:67" ht="15.75">
      <c r="A16" t="s">
        <v>725</v>
      </c>
      <c r="B16" t="s">
        <v>24</v>
      </c>
      <c r="D16">
        <v>0.80220000000000002</v>
      </c>
      <c r="E16">
        <v>-2.6599999999999999E-2</v>
      </c>
      <c r="G16">
        <v>13</v>
      </c>
      <c r="H16" s="89">
        <v>0.4</v>
      </c>
      <c r="I16" s="90">
        <v>0.6</v>
      </c>
      <c r="J16" s="90">
        <v>1</v>
      </c>
      <c r="K16" s="90">
        <v>13.000000999999999</v>
      </c>
      <c r="L16" s="90">
        <v>4</v>
      </c>
      <c r="M16" s="90">
        <v>7.0000004999999996</v>
      </c>
      <c r="N16" s="90"/>
      <c r="O16" s="90">
        <v>3.0000002000000001</v>
      </c>
      <c r="P16" s="90">
        <v>1</v>
      </c>
      <c r="Q16" s="91">
        <v>7.0000004999999996</v>
      </c>
      <c r="R16" s="35"/>
      <c r="S16" s="34">
        <f t="shared" si="13"/>
        <v>0.4</v>
      </c>
      <c r="T16" s="34">
        <f t="shared" si="0"/>
        <v>0.51900000000000002</v>
      </c>
      <c r="U16" s="34">
        <f t="shared" si="1"/>
        <v>0.78439999999999999</v>
      </c>
      <c r="V16" s="34">
        <f t="shared" si="2"/>
        <v>1.9872000000000001</v>
      </c>
      <c r="W16" s="15">
        <f t="shared" si="14"/>
        <v>0.87944659600048491</v>
      </c>
      <c r="X16" s="34">
        <f t="shared" si="15"/>
        <v>11.4328066274529</v>
      </c>
      <c r="Y16" s="34">
        <f t="shared" si="3"/>
        <v>1.2900000000000023E-2</v>
      </c>
      <c r="Z16" s="15">
        <f t="shared" si="16"/>
        <v>0.50322495527805666</v>
      </c>
      <c r="AA16" s="34">
        <f t="shared" si="17"/>
        <v>2.0128998211122267</v>
      </c>
      <c r="AB16" s="34">
        <f t="shared" si="18"/>
        <v>-0.3819999999999999</v>
      </c>
      <c r="AC16" s="15">
        <f t="shared" si="19"/>
        <v>0.40564461209270181</v>
      </c>
      <c r="AD16" s="34">
        <f t="shared" si="20"/>
        <v>2.8395124874712185</v>
      </c>
      <c r="AE16" s="34">
        <f t="shared" si="4"/>
        <v>5.3162001668199999</v>
      </c>
      <c r="AF16" s="15">
        <f t="shared" si="21"/>
        <v>0.99511262302858017</v>
      </c>
      <c r="AG16" s="34">
        <f t="shared" si="22"/>
        <v>2.9853380681082653</v>
      </c>
      <c r="AH16" s="34">
        <f t="shared" si="5"/>
        <v>1.2458</v>
      </c>
      <c r="AI16" s="15">
        <f t="shared" si="23"/>
        <v>0.77657197439912828</v>
      </c>
      <c r="AJ16" s="34">
        <f t="shared" si="24"/>
        <v>0.77657197439912828</v>
      </c>
      <c r="AK16" s="34">
        <f t="shared" si="6"/>
        <v>0.2702</v>
      </c>
      <c r="AL16" s="15">
        <f t="shared" si="25"/>
        <v>0.5671420040148718</v>
      </c>
      <c r="AM16" s="34">
        <f t="shared" si="26"/>
        <v>3.9699943116751046</v>
      </c>
      <c r="AN16" s="35">
        <f t="shared" si="7"/>
        <v>2.9000000400000001</v>
      </c>
      <c r="AO16" s="35">
        <f t="shared" si="8"/>
        <v>2.487768276376606</v>
      </c>
      <c r="AP16" s="35">
        <f t="shared" si="9"/>
        <v>0.41223176362339409</v>
      </c>
      <c r="AQ16" s="35">
        <f t="shared" si="10"/>
        <v>0</v>
      </c>
      <c r="AR16" s="35">
        <f t="shared" si="11"/>
        <v>0</v>
      </c>
      <c r="AS16" s="35">
        <f t="shared" si="12"/>
        <v>0</v>
      </c>
      <c r="AU16" s="103">
        <v>13</v>
      </c>
      <c r="AV16" s="34">
        <v>0.4</v>
      </c>
      <c r="AW16" s="34">
        <v>0.51900000000000002</v>
      </c>
      <c r="AX16" s="34">
        <v>0.78439999999999999</v>
      </c>
      <c r="AY16" s="34">
        <v>11.4328066275</v>
      </c>
      <c r="AZ16" s="34">
        <v>2.01289982111</v>
      </c>
      <c r="BA16" s="34">
        <v>2.83951248747</v>
      </c>
      <c r="BB16" s="34">
        <v>2.9853380681099999</v>
      </c>
      <c r="BC16" s="34">
        <v>0.77657197439900005</v>
      </c>
      <c r="BD16" s="34">
        <v>3.9699943116799998</v>
      </c>
      <c r="BF16" s="103">
        <v>13</v>
      </c>
      <c r="BG16" s="119">
        <f t="shared" si="27"/>
        <v>0</v>
      </c>
      <c r="BH16" s="119">
        <f t="shared" si="28"/>
        <v>0</v>
      </c>
      <c r="BI16" s="119">
        <f t="shared" si="29"/>
        <v>0</v>
      </c>
      <c r="BJ16" s="119">
        <f t="shared" si="30"/>
        <v>-4.7100101596697641E-11</v>
      </c>
      <c r="BK16" s="119">
        <f t="shared" si="31"/>
        <v>2.226663298188214E-12</v>
      </c>
      <c r="BL16" s="119">
        <f t="shared" si="32"/>
        <v>1.2185807918285718E-12</v>
      </c>
      <c r="BM16" s="119">
        <f t="shared" si="33"/>
        <v>-1.7346124536743446E-12</v>
      </c>
      <c r="BN16" s="119">
        <f t="shared" si="34"/>
        <v>1.2823075934420558E-13</v>
      </c>
      <c r="BO16" s="119">
        <f t="shared" si="35"/>
        <v>-4.8951953601772402E-12</v>
      </c>
    </row>
    <row r="17" spans="1:67" ht="15.75">
      <c r="G17">
        <v>14</v>
      </c>
      <c r="H17" s="89">
        <v>0.25</v>
      </c>
      <c r="I17" s="90">
        <v>0.5</v>
      </c>
      <c r="J17" s="90">
        <v>0.90000004</v>
      </c>
      <c r="K17" s="90">
        <v>1.25</v>
      </c>
      <c r="L17" s="90">
        <v>0</v>
      </c>
      <c r="M17" s="90">
        <v>0</v>
      </c>
      <c r="N17" s="90"/>
      <c r="O17" s="90">
        <v>0</v>
      </c>
      <c r="P17" s="90">
        <v>0</v>
      </c>
      <c r="Q17" s="91">
        <v>0</v>
      </c>
      <c r="R17" s="35"/>
      <c r="S17" s="34">
        <f t="shared" si="13"/>
        <v>0.25</v>
      </c>
      <c r="T17" s="34">
        <f t="shared" si="0"/>
        <v>0.4325</v>
      </c>
      <c r="U17" s="34">
        <f t="shared" si="1"/>
        <v>0.70596003137599994</v>
      </c>
      <c r="V17" s="34">
        <f t="shared" si="2"/>
        <v>1.9872000000000001</v>
      </c>
      <c r="W17" s="15">
        <f t="shared" si="14"/>
        <v>0.87944659600048491</v>
      </c>
      <c r="X17" s="34">
        <f t="shared" si="15"/>
        <v>1.0993082450006062</v>
      </c>
      <c r="Y17" s="34">
        <f t="shared" si="3"/>
        <v>1.2900000000000023E-2</v>
      </c>
      <c r="Z17" s="15">
        <f t="shared" si="16"/>
        <v>0.50322495527805666</v>
      </c>
      <c r="AA17" s="34">
        <f t="shared" si="17"/>
        <v>0</v>
      </c>
      <c r="AB17" s="34">
        <f t="shared" si="18"/>
        <v>-0.3819999999999999</v>
      </c>
      <c r="AC17" s="15">
        <f t="shared" si="19"/>
        <v>0.40564461209270181</v>
      </c>
      <c r="AD17" s="34">
        <f t="shared" si="20"/>
        <v>0</v>
      </c>
      <c r="AE17" s="34">
        <f t="shared" si="4"/>
        <v>2.8138999999999994</v>
      </c>
      <c r="AF17" s="15">
        <f t="shared" si="21"/>
        <v>0.94342234836801464</v>
      </c>
      <c r="AG17" s="34">
        <f t="shared" si="22"/>
        <v>0</v>
      </c>
      <c r="AH17" s="34">
        <f t="shared" si="5"/>
        <v>1.2458</v>
      </c>
      <c r="AI17" s="15">
        <f t="shared" si="23"/>
        <v>0.77657197439912828</v>
      </c>
      <c r="AJ17" s="34">
        <f t="shared" si="24"/>
        <v>0</v>
      </c>
      <c r="AK17" s="34">
        <f t="shared" si="6"/>
        <v>0.2702</v>
      </c>
      <c r="AL17" s="15">
        <f t="shared" si="25"/>
        <v>0.5671420040148718</v>
      </c>
      <c r="AM17" s="34">
        <f t="shared" si="26"/>
        <v>0</v>
      </c>
      <c r="AN17" s="35">
        <f t="shared" si="7"/>
        <v>13.760000655999999</v>
      </c>
      <c r="AO17" s="35">
        <f t="shared" si="8"/>
        <v>7.354936331964308</v>
      </c>
      <c r="AP17" s="35">
        <f t="shared" si="9"/>
        <v>6.405064324035691</v>
      </c>
      <c r="AQ17" s="35">
        <f t="shared" si="10"/>
        <v>4.5</v>
      </c>
      <c r="AR17" s="35">
        <f t="shared" si="11"/>
        <v>3.1684192126941833</v>
      </c>
      <c r="AS17" s="35">
        <f t="shared" si="12"/>
        <v>1.3315807873058167</v>
      </c>
      <c r="AU17" s="103">
        <v>14</v>
      </c>
      <c r="AV17" s="34">
        <v>0.25</v>
      </c>
      <c r="AW17" s="34">
        <v>0.4325</v>
      </c>
      <c r="AX17" s="34">
        <v>0.70596003137600005</v>
      </c>
      <c r="AY17" s="34">
        <v>1.099308245</v>
      </c>
      <c r="AZ17" s="34">
        <v>0</v>
      </c>
      <c r="BA17" s="34">
        <v>0</v>
      </c>
      <c r="BB17" s="34">
        <v>0</v>
      </c>
      <c r="BC17" s="34">
        <v>0</v>
      </c>
      <c r="BD17" s="34">
        <v>0</v>
      </c>
      <c r="BF17" s="103">
        <v>14</v>
      </c>
      <c r="BG17" s="119">
        <f t="shared" si="27"/>
        <v>0</v>
      </c>
      <c r="BH17" s="119">
        <f t="shared" si="28"/>
        <v>0</v>
      </c>
      <c r="BI17" s="119">
        <f t="shared" si="29"/>
        <v>0</v>
      </c>
      <c r="BJ17" s="119">
        <f t="shared" si="30"/>
        <v>6.0618177144533547E-13</v>
      </c>
      <c r="BK17" s="119">
        <f t="shared" si="31"/>
        <v>0</v>
      </c>
      <c r="BL17" s="119">
        <f t="shared" si="32"/>
        <v>0</v>
      </c>
      <c r="BM17" s="119">
        <f t="shared" si="33"/>
        <v>0</v>
      </c>
      <c r="BN17" s="119">
        <f t="shared" si="34"/>
        <v>0</v>
      </c>
      <c r="BO17" s="119">
        <f t="shared" si="35"/>
        <v>0</v>
      </c>
    </row>
    <row r="18" spans="1:67" ht="15.75">
      <c r="G18">
        <v>15</v>
      </c>
      <c r="H18" s="89">
        <v>8.0000005999999999E-2</v>
      </c>
      <c r="I18" s="90">
        <v>0.70000004999999998</v>
      </c>
      <c r="J18" s="90">
        <v>0.23</v>
      </c>
      <c r="K18" s="90">
        <v>1.7500001000000001</v>
      </c>
      <c r="L18" s="90">
        <v>5</v>
      </c>
      <c r="M18" s="90">
        <v>6.0000004999999996</v>
      </c>
      <c r="N18" s="90"/>
      <c r="O18" s="90">
        <v>0.5</v>
      </c>
      <c r="P18" s="90">
        <v>2</v>
      </c>
      <c r="Q18" s="91">
        <v>2</v>
      </c>
      <c r="R18" s="35"/>
      <c r="S18" s="34">
        <f t="shared" si="13"/>
        <v>8.0000005999999999E-2</v>
      </c>
      <c r="T18" s="34">
        <f t="shared" si="0"/>
        <v>0.60550004324999995</v>
      </c>
      <c r="U18" s="34">
        <f t="shared" si="1"/>
        <v>0.18041200000000002</v>
      </c>
      <c r="V18" s="34">
        <f t="shared" si="2"/>
        <v>1.9872000000000001</v>
      </c>
      <c r="W18" s="15">
        <f t="shared" si="14"/>
        <v>0.87944659600048491</v>
      </c>
      <c r="X18" s="34">
        <f t="shared" si="15"/>
        <v>1.5390316309455083</v>
      </c>
      <c r="Y18" s="34">
        <f t="shared" si="3"/>
        <v>1.2900000000000023E-2</v>
      </c>
      <c r="Z18" s="15">
        <f t="shared" si="16"/>
        <v>0.50322495527805666</v>
      </c>
      <c r="AA18" s="34">
        <f t="shared" si="17"/>
        <v>2.5161247763902832</v>
      </c>
      <c r="AB18" s="34">
        <f t="shared" si="18"/>
        <v>-0.3819999999999999</v>
      </c>
      <c r="AC18" s="15">
        <f t="shared" si="19"/>
        <v>0.40564461209270181</v>
      </c>
      <c r="AD18" s="34">
        <f t="shared" si="20"/>
        <v>2.4338678753785166</v>
      </c>
      <c r="AE18" s="34">
        <f t="shared" si="4"/>
        <v>3.2309499999999995</v>
      </c>
      <c r="AF18" s="15">
        <f t="shared" si="21"/>
        <v>0.96198251173236582</v>
      </c>
      <c r="AG18" s="34">
        <f t="shared" si="22"/>
        <v>0.48099125586618291</v>
      </c>
      <c r="AH18" s="34">
        <f t="shared" si="5"/>
        <v>1.2458</v>
      </c>
      <c r="AI18" s="15">
        <f t="shared" si="23"/>
        <v>0.77657197439912828</v>
      </c>
      <c r="AJ18" s="34">
        <f t="shared" si="24"/>
        <v>1.5531439487982566</v>
      </c>
      <c r="AK18" s="34">
        <f t="shared" si="6"/>
        <v>0.2702</v>
      </c>
      <c r="AL18" s="15">
        <f t="shared" si="25"/>
        <v>0.5671420040148718</v>
      </c>
      <c r="AM18" s="34">
        <f t="shared" si="26"/>
        <v>1.1342840080297436</v>
      </c>
      <c r="AN18" s="35">
        <f t="shared" si="7"/>
        <v>6.8000002000000004</v>
      </c>
      <c r="AO18" s="35">
        <f t="shared" si="8"/>
        <v>4.8845398299355294</v>
      </c>
      <c r="AP18" s="35">
        <f t="shared" si="9"/>
        <v>1.915460370064471</v>
      </c>
      <c r="AQ18" s="35">
        <f t="shared" si="10"/>
        <v>3.2000000499999999</v>
      </c>
      <c r="AR18" s="35">
        <f t="shared" si="11"/>
        <v>2.6187743239880978</v>
      </c>
      <c r="AS18" s="35">
        <f t="shared" si="12"/>
        <v>0.58122572601190203</v>
      </c>
      <c r="AU18" s="103">
        <v>15</v>
      </c>
      <c r="AV18" s="34">
        <v>8.0000005999999999E-2</v>
      </c>
      <c r="AW18" s="34">
        <v>0.60550004324999995</v>
      </c>
      <c r="AX18" s="34">
        <v>0.18041199999999999</v>
      </c>
      <c r="AY18" s="34">
        <v>1.5390316309500001</v>
      </c>
      <c r="AZ18" s="34">
        <v>2.5161247763899999</v>
      </c>
      <c r="BA18" s="34">
        <v>2.4338678753799998</v>
      </c>
      <c r="BB18" s="34">
        <v>0.480991255866</v>
      </c>
      <c r="BC18" s="34">
        <v>1.5531439488000001</v>
      </c>
      <c r="BD18" s="34">
        <v>1.1342840080300001</v>
      </c>
      <c r="BF18" s="103">
        <v>15</v>
      </c>
      <c r="BG18" s="119">
        <f t="shared" si="27"/>
        <v>0</v>
      </c>
      <c r="BH18" s="119">
        <f t="shared" si="28"/>
        <v>0</v>
      </c>
      <c r="BI18" s="119">
        <f t="shared" si="29"/>
        <v>0</v>
      </c>
      <c r="BJ18" s="119">
        <f t="shared" si="30"/>
        <v>-4.4917403130284583E-12</v>
      </c>
      <c r="BK18" s="119">
        <f t="shared" si="31"/>
        <v>2.8332891588433995E-13</v>
      </c>
      <c r="BL18" s="119">
        <f t="shared" si="32"/>
        <v>-1.4832579608992091E-12</v>
      </c>
      <c r="BM18" s="119">
        <f t="shared" si="33"/>
        <v>1.8290924330699454E-13</v>
      </c>
      <c r="BN18" s="119">
        <f t="shared" si="34"/>
        <v>-1.7434942378713458E-12</v>
      </c>
      <c r="BO18" s="119">
        <f t="shared" si="35"/>
        <v>-2.5646151868841116E-13</v>
      </c>
    </row>
    <row r="19" spans="1:67" ht="15.75">
      <c r="A19" s="1" t="s">
        <v>3123</v>
      </c>
      <c r="G19">
        <v>16</v>
      </c>
      <c r="H19" s="89">
        <v>0.3</v>
      </c>
      <c r="I19" s="90">
        <v>1.4000001</v>
      </c>
      <c r="J19" s="90">
        <v>1.8000001000000001</v>
      </c>
      <c r="K19" s="90">
        <v>0.8</v>
      </c>
      <c r="L19" s="90">
        <v>2.5</v>
      </c>
      <c r="M19" s="90">
        <v>0</v>
      </c>
      <c r="N19" s="90"/>
      <c r="O19" s="90">
        <v>0.70000004999999998</v>
      </c>
      <c r="P19" s="90">
        <v>2.5</v>
      </c>
      <c r="Q19" s="91">
        <v>0</v>
      </c>
      <c r="R19" s="35"/>
      <c r="S19" s="34">
        <f t="shared" si="13"/>
        <v>0.3</v>
      </c>
      <c r="T19" s="34">
        <f t="shared" si="0"/>
        <v>1.2110000864999999</v>
      </c>
      <c r="U19" s="34">
        <f t="shared" si="1"/>
        <v>1.4119200784400001</v>
      </c>
      <c r="V19" s="34">
        <f t="shared" si="2"/>
        <v>1.9872000000000001</v>
      </c>
      <c r="W19" s="15">
        <f t="shared" si="14"/>
        <v>0.87944659600048491</v>
      </c>
      <c r="X19" s="34">
        <f t="shared" si="15"/>
        <v>0.70355727680038793</v>
      </c>
      <c r="Y19" s="34">
        <f t="shared" si="3"/>
        <v>1.2900000000000023E-2</v>
      </c>
      <c r="Z19" s="15">
        <f t="shared" si="16"/>
        <v>0.50322495527805666</v>
      </c>
      <c r="AA19" s="34">
        <f t="shared" si="17"/>
        <v>1.2580623881951416</v>
      </c>
      <c r="AB19" s="34">
        <f t="shared" si="18"/>
        <v>-0.3819999999999999</v>
      </c>
      <c r="AC19" s="15">
        <f t="shared" si="19"/>
        <v>0.40564461209270181</v>
      </c>
      <c r="AD19" s="34">
        <f t="shared" si="20"/>
        <v>0</v>
      </c>
      <c r="AE19" s="34">
        <f t="shared" si="4"/>
        <v>3.3977700417049994</v>
      </c>
      <c r="AF19" s="15">
        <f t="shared" si="21"/>
        <v>0.96763477086934091</v>
      </c>
      <c r="AG19" s="34">
        <f t="shared" si="22"/>
        <v>0.67734438799027719</v>
      </c>
      <c r="AH19" s="34">
        <f t="shared" si="5"/>
        <v>1.2458</v>
      </c>
      <c r="AI19" s="15">
        <f t="shared" si="23"/>
        <v>0.77657197439912828</v>
      </c>
      <c r="AJ19" s="34">
        <f t="shared" si="24"/>
        <v>1.9414299359978207</v>
      </c>
      <c r="AK19" s="34">
        <f t="shared" si="6"/>
        <v>0.2702</v>
      </c>
      <c r="AL19" s="15">
        <f t="shared" si="25"/>
        <v>0.5671420040148718</v>
      </c>
      <c r="AM19" s="34">
        <f t="shared" si="26"/>
        <v>0</v>
      </c>
      <c r="AN19" s="35">
        <f t="shared" si="7"/>
        <v>10.00000034</v>
      </c>
      <c r="AO19" s="35">
        <f t="shared" si="8"/>
        <v>7.7230164467512434</v>
      </c>
      <c r="AP19" s="35">
        <f t="shared" si="9"/>
        <v>2.2769838932487563</v>
      </c>
      <c r="AQ19" s="35">
        <f t="shared" si="10"/>
        <v>1.8</v>
      </c>
      <c r="AR19" s="35">
        <f t="shared" si="11"/>
        <v>1.5958754474696677</v>
      </c>
      <c r="AS19" s="35">
        <f t="shared" si="12"/>
        <v>0.20412455253033235</v>
      </c>
      <c r="AU19" s="103">
        <v>16</v>
      </c>
      <c r="AV19" s="110">
        <v>0.3</v>
      </c>
      <c r="AW19" s="110">
        <v>1.2110000864999999</v>
      </c>
      <c r="AX19" s="110">
        <v>1.4119200784399999</v>
      </c>
      <c r="AY19" s="110">
        <v>0.70355727680000002</v>
      </c>
      <c r="AZ19" s="110">
        <v>1.2580623881999999</v>
      </c>
      <c r="BA19" s="110">
        <v>0</v>
      </c>
      <c r="BB19" s="110">
        <v>0.67734438798999996</v>
      </c>
      <c r="BC19" s="110">
        <v>1.941429936</v>
      </c>
      <c r="BD19" s="110">
        <v>0</v>
      </c>
      <c r="BF19" s="103">
        <v>16</v>
      </c>
      <c r="BG19" s="119">
        <f t="shared" si="27"/>
        <v>0</v>
      </c>
      <c r="BH19" s="119">
        <f t="shared" si="28"/>
        <v>0</v>
      </c>
      <c r="BI19" s="119">
        <f t="shared" si="29"/>
        <v>0</v>
      </c>
      <c r="BJ19" s="119">
        <f t="shared" si="30"/>
        <v>3.879119248040297E-13</v>
      </c>
      <c r="BK19" s="119">
        <f t="shared" si="31"/>
        <v>-4.858335955759685E-12</v>
      </c>
      <c r="BL19" s="119">
        <f t="shared" si="32"/>
        <v>0</v>
      </c>
      <c r="BM19" s="119">
        <f t="shared" si="33"/>
        <v>2.7722268924890159E-13</v>
      </c>
      <c r="BN19" s="119">
        <f t="shared" si="34"/>
        <v>-2.1793677973391823E-12</v>
      </c>
      <c r="BO19" s="119">
        <f t="shared" si="35"/>
        <v>0</v>
      </c>
    </row>
    <row r="20" spans="1:67" ht="15.75">
      <c r="A20" s="103" t="s">
        <v>3121</v>
      </c>
      <c r="G20">
        <v>17</v>
      </c>
      <c r="H20" s="89">
        <v>0.90000004</v>
      </c>
      <c r="I20" s="90">
        <v>3.1000000999999999</v>
      </c>
      <c r="J20" s="90">
        <v>3.0000002000000001</v>
      </c>
      <c r="K20" s="90">
        <v>1</v>
      </c>
      <c r="L20" s="90">
        <v>1</v>
      </c>
      <c r="M20" s="90">
        <v>1</v>
      </c>
      <c r="N20" s="90"/>
      <c r="O20" s="90">
        <v>1</v>
      </c>
      <c r="P20" s="90">
        <v>0.8</v>
      </c>
      <c r="Q20" s="91">
        <v>0</v>
      </c>
      <c r="R20" s="35"/>
      <c r="S20" s="34">
        <f t="shared" si="13"/>
        <v>0.90000004</v>
      </c>
      <c r="T20" s="34">
        <f t="shared" si="0"/>
        <v>2.6815000864999998</v>
      </c>
      <c r="U20" s="34">
        <f t="shared" si="1"/>
        <v>2.3532001568799998</v>
      </c>
      <c r="V20" s="34">
        <f t="shared" si="2"/>
        <v>1.9872000000000001</v>
      </c>
      <c r="W20" s="15">
        <f t="shared" si="14"/>
        <v>0.87944659600048491</v>
      </c>
      <c r="X20" s="34">
        <f t="shared" si="15"/>
        <v>0.87944659600048491</v>
      </c>
      <c r="Y20" s="34">
        <f t="shared" si="3"/>
        <v>1.2900000000000023E-2</v>
      </c>
      <c r="Z20" s="15">
        <f t="shared" si="16"/>
        <v>0.50322495527805666</v>
      </c>
      <c r="AA20" s="34">
        <f t="shared" si="17"/>
        <v>0.50322495527805666</v>
      </c>
      <c r="AB20" s="34">
        <f t="shared" si="18"/>
        <v>-0.3819999999999999</v>
      </c>
      <c r="AC20" s="15">
        <f t="shared" si="19"/>
        <v>0.40564461209270181</v>
      </c>
      <c r="AD20" s="34">
        <f t="shared" si="20"/>
        <v>0.40564461209270181</v>
      </c>
      <c r="AE20" s="34">
        <f t="shared" si="4"/>
        <v>3.6479999999999992</v>
      </c>
      <c r="AF20" s="15">
        <f t="shared" si="21"/>
        <v>0.97461786795036498</v>
      </c>
      <c r="AG20" s="34">
        <f t="shared" si="22"/>
        <v>0.97461786795036498</v>
      </c>
      <c r="AH20" s="34">
        <f t="shared" si="5"/>
        <v>1.2458</v>
      </c>
      <c r="AI20" s="15">
        <f t="shared" si="23"/>
        <v>0.77657197439912828</v>
      </c>
      <c r="AJ20" s="34">
        <f t="shared" si="24"/>
        <v>0.62125757951930272</v>
      </c>
      <c r="AK20" s="34">
        <f t="shared" si="6"/>
        <v>0.2702</v>
      </c>
      <c r="AL20" s="15">
        <f t="shared" si="25"/>
        <v>0.5671420040148718</v>
      </c>
      <c r="AM20" s="34">
        <f t="shared" si="26"/>
        <v>0</v>
      </c>
      <c r="AN20" s="35">
        <f t="shared" si="7"/>
        <v>11.5</v>
      </c>
      <c r="AO20" s="35">
        <f t="shared" si="8"/>
        <v>6.1305396910353078</v>
      </c>
      <c r="AP20" s="35">
        <f t="shared" si="9"/>
        <v>5.3694603089646922</v>
      </c>
      <c r="AQ20" s="35">
        <f t="shared" si="10"/>
        <v>1.7000000399999999</v>
      </c>
      <c r="AR20" s="35">
        <f t="shared" si="11"/>
        <v>1.496481272003642</v>
      </c>
      <c r="AS20" s="35">
        <f t="shared" si="12"/>
        <v>0.20351876799635793</v>
      </c>
      <c r="AU20" s="103">
        <v>17</v>
      </c>
      <c r="AV20" s="34">
        <v>0.90000004</v>
      </c>
      <c r="AW20" s="34">
        <v>2.6815000864999998</v>
      </c>
      <c r="AX20" s="34">
        <v>2.3532001568799998</v>
      </c>
      <c r="AY20" s="34">
        <v>0.87944659599999997</v>
      </c>
      <c r="AZ20" s="34">
        <v>0.50322495527800004</v>
      </c>
      <c r="BA20" s="34">
        <v>0.40564461209300001</v>
      </c>
      <c r="BB20" s="34">
        <v>0.97461786795000005</v>
      </c>
      <c r="BC20" s="34">
        <v>0.62125757951899996</v>
      </c>
      <c r="BD20" s="34">
        <v>0</v>
      </c>
      <c r="BF20" s="103">
        <v>17</v>
      </c>
      <c r="BG20" s="119">
        <f t="shared" si="27"/>
        <v>0</v>
      </c>
      <c r="BH20" s="119">
        <f t="shared" si="28"/>
        <v>0</v>
      </c>
      <c r="BI20" s="119">
        <f t="shared" si="29"/>
        <v>0</v>
      </c>
      <c r="BJ20" s="119">
        <f t="shared" si="30"/>
        <v>4.8494541715626838E-13</v>
      </c>
      <c r="BK20" s="119">
        <f t="shared" si="31"/>
        <v>5.6621374255882984E-14</v>
      </c>
      <c r="BL20" s="119">
        <f t="shared" si="32"/>
        <v>-2.9820590441431705E-13</v>
      </c>
      <c r="BM20" s="119">
        <f t="shared" si="33"/>
        <v>3.6493030819428895E-13</v>
      </c>
      <c r="BN20" s="119">
        <f t="shared" si="34"/>
        <v>3.0275781881528019E-13</v>
      </c>
      <c r="BO20" s="119">
        <f t="shared" si="35"/>
        <v>0</v>
      </c>
    </row>
    <row r="21" spans="1:67" ht="15.75">
      <c r="A21" s="103" t="s">
        <v>3122</v>
      </c>
      <c r="G21">
        <v>18</v>
      </c>
      <c r="H21" s="89">
        <v>0.4</v>
      </c>
      <c r="I21" s="90">
        <v>0.8</v>
      </c>
      <c r="J21" s="90">
        <v>0.2</v>
      </c>
      <c r="K21" s="90">
        <v>1.1000000000000001</v>
      </c>
      <c r="L21" s="90">
        <v>2.7</v>
      </c>
      <c r="M21" s="90">
        <v>6.3</v>
      </c>
      <c r="N21" s="90"/>
      <c r="O21" s="90">
        <v>0.90000004</v>
      </c>
      <c r="P21" s="90">
        <v>0.8</v>
      </c>
      <c r="Q21" s="91">
        <v>0</v>
      </c>
      <c r="R21" s="35"/>
      <c r="S21" s="34">
        <f t="shared" si="13"/>
        <v>0.4</v>
      </c>
      <c r="T21" s="34">
        <f t="shared" si="0"/>
        <v>0.69200000000000006</v>
      </c>
      <c r="U21" s="34">
        <f t="shared" si="1"/>
        <v>0.15688000000000002</v>
      </c>
      <c r="V21" s="34">
        <f t="shared" si="2"/>
        <v>1.9872000000000001</v>
      </c>
      <c r="W21" s="15">
        <f t="shared" si="14"/>
        <v>0.87944659600048491</v>
      </c>
      <c r="X21" s="34">
        <f t="shared" si="15"/>
        <v>0.96739125560053352</v>
      </c>
      <c r="Y21" s="34">
        <f t="shared" si="3"/>
        <v>1.2900000000000023E-2</v>
      </c>
      <c r="Z21" s="15">
        <f t="shared" si="16"/>
        <v>0.50322495527805666</v>
      </c>
      <c r="AA21" s="34">
        <f t="shared" si="17"/>
        <v>1.3587073792507531</v>
      </c>
      <c r="AB21" s="34">
        <f t="shared" si="18"/>
        <v>-0.3819999999999999</v>
      </c>
      <c r="AC21" s="15">
        <f t="shared" si="19"/>
        <v>0.40564461209270181</v>
      </c>
      <c r="AD21" s="34">
        <f t="shared" si="20"/>
        <v>2.5555610561840214</v>
      </c>
      <c r="AE21" s="34">
        <f t="shared" si="4"/>
        <v>3.5645900333639995</v>
      </c>
      <c r="AF21" s="15">
        <f t="shared" si="21"/>
        <v>0.97247072620612263</v>
      </c>
      <c r="AG21" s="34">
        <f t="shared" si="22"/>
        <v>0.8752236924843394</v>
      </c>
      <c r="AH21" s="34">
        <f t="shared" si="5"/>
        <v>1.2458</v>
      </c>
      <c r="AI21" s="15">
        <f t="shared" si="23"/>
        <v>0.77657197439912828</v>
      </c>
      <c r="AJ21" s="34">
        <f t="shared" si="24"/>
        <v>0.62125757951930272</v>
      </c>
      <c r="AK21" s="34">
        <f t="shared" si="6"/>
        <v>0.2702</v>
      </c>
      <c r="AL21" s="15">
        <f t="shared" si="25"/>
        <v>0.5671420040148718</v>
      </c>
      <c r="AM21" s="34">
        <f t="shared" si="26"/>
        <v>0</v>
      </c>
      <c r="AN21" s="35">
        <f t="shared" si="7"/>
        <v>28.5000003</v>
      </c>
      <c r="AO21" s="35">
        <f t="shared" si="8"/>
        <v>14.310570992253801</v>
      </c>
      <c r="AP21" s="35">
        <f t="shared" si="9"/>
        <v>14.189429307746199</v>
      </c>
      <c r="AQ21" s="35">
        <f t="shared" si="10"/>
        <v>11.20000005</v>
      </c>
      <c r="AR21" s="35">
        <f t="shared" si="11"/>
        <v>7.1559103561070723</v>
      </c>
      <c r="AS21" s="35">
        <f t="shared" si="12"/>
        <v>4.0440896938929276</v>
      </c>
      <c r="AU21" s="103">
        <v>18</v>
      </c>
      <c r="AV21" s="34">
        <v>0.4</v>
      </c>
      <c r="AW21" s="34">
        <v>0.69199999999999995</v>
      </c>
      <c r="AX21" s="34">
        <v>0.15687999999999999</v>
      </c>
      <c r="AY21" s="34">
        <v>0.96739125560100003</v>
      </c>
      <c r="AZ21" s="34">
        <v>1.35870737925</v>
      </c>
      <c r="BA21" s="34">
        <v>2.5555610561800002</v>
      </c>
      <c r="BB21" s="34">
        <v>0.875223692484</v>
      </c>
      <c r="BC21" s="34">
        <v>0.62125757951899996</v>
      </c>
      <c r="BD21" s="34">
        <v>0</v>
      </c>
      <c r="BF21" s="103">
        <v>18</v>
      </c>
      <c r="BG21" s="119">
        <f t="shared" si="27"/>
        <v>0</v>
      </c>
      <c r="BH21" s="119">
        <f t="shared" si="28"/>
        <v>0</v>
      </c>
      <c r="BI21" s="119">
        <f t="shared" si="29"/>
        <v>0</v>
      </c>
      <c r="BJ21" s="119">
        <f t="shared" si="30"/>
        <v>-4.6651571494749078E-13</v>
      </c>
      <c r="BK21" s="119">
        <f t="shared" si="31"/>
        <v>7.531752999057062E-13</v>
      </c>
      <c r="BL21" s="119">
        <f t="shared" si="32"/>
        <v>4.021227795192317E-12</v>
      </c>
      <c r="BM21" s="119">
        <f t="shared" si="33"/>
        <v>3.3939517862791035E-13</v>
      </c>
      <c r="BN21" s="119">
        <f t="shared" si="34"/>
        <v>3.0275781881528019E-13</v>
      </c>
      <c r="BO21" s="119">
        <f t="shared" si="35"/>
        <v>0</v>
      </c>
    </row>
    <row r="22" spans="1:67" ht="15.75">
      <c r="G22">
        <v>19</v>
      </c>
      <c r="H22" s="89">
        <v>0.5</v>
      </c>
      <c r="I22" s="90">
        <v>1.5000001000000001</v>
      </c>
      <c r="J22" s="90">
        <v>3.0000002000000001</v>
      </c>
      <c r="K22" s="90">
        <v>0.5</v>
      </c>
      <c r="L22" s="90">
        <v>4</v>
      </c>
      <c r="M22" s="90">
        <v>19</v>
      </c>
      <c r="N22" s="90"/>
      <c r="O22" s="90">
        <v>0.70000004999999998</v>
      </c>
      <c r="P22" s="90">
        <v>2.5</v>
      </c>
      <c r="Q22" s="91">
        <v>8</v>
      </c>
      <c r="R22" s="35"/>
      <c r="S22" s="34">
        <f t="shared" si="13"/>
        <v>0.5</v>
      </c>
      <c r="T22" s="34">
        <f t="shared" si="0"/>
        <v>1.2975000864999999</v>
      </c>
      <c r="U22" s="34">
        <f t="shared" si="1"/>
        <v>2.3532001568799998</v>
      </c>
      <c r="V22" s="34">
        <f t="shared" si="2"/>
        <v>1.9872000000000001</v>
      </c>
      <c r="W22" s="15">
        <f t="shared" si="14"/>
        <v>0.87944659600048491</v>
      </c>
      <c r="X22" s="34">
        <f t="shared" si="15"/>
        <v>0.43972329800024246</v>
      </c>
      <c r="Y22" s="34">
        <f t="shared" si="3"/>
        <v>1.2900000000000023E-2</v>
      </c>
      <c r="Z22" s="15">
        <f t="shared" si="16"/>
        <v>0.50322495527805666</v>
      </c>
      <c r="AA22" s="34">
        <f t="shared" si="17"/>
        <v>2.0128998211122267</v>
      </c>
      <c r="AB22" s="34">
        <f t="shared" si="18"/>
        <v>-0.3819999999999999</v>
      </c>
      <c r="AC22" s="15">
        <f t="shared" si="19"/>
        <v>0.40564461209270181</v>
      </c>
      <c r="AD22" s="34">
        <f t="shared" si="20"/>
        <v>7.7072476297613344</v>
      </c>
      <c r="AE22" s="34">
        <f t="shared" si="4"/>
        <v>3.3977700417049994</v>
      </c>
      <c r="AF22" s="15">
        <f t="shared" si="21"/>
        <v>0.96763477086934091</v>
      </c>
      <c r="AG22" s="34">
        <f t="shared" si="22"/>
        <v>0.67734438799027719</v>
      </c>
      <c r="AH22" s="34">
        <f t="shared" si="5"/>
        <v>1.2458</v>
      </c>
      <c r="AI22" s="15">
        <f t="shared" si="23"/>
        <v>0.77657197439912828</v>
      </c>
      <c r="AJ22" s="34">
        <f t="shared" si="24"/>
        <v>1.9414299359978207</v>
      </c>
      <c r="AK22" s="34">
        <f t="shared" si="6"/>
        <v>0.2702</v>
      </c>
      <c r="AL22" s="15">
        <f t="shared" si="25"/>
        <v>0.5671420040148718</v>
      </c>
      <c r="AM22" s="34">
        <f t="shared" si="26"/>
        <v>4.5371360321189744</v>
      </c>
      <c r="AN22" s="35">
        <f t="shared" si="7"/>
        <v>1.65</v>
      </c>
      <c r="AO22" s="35">
        <f t="shared" si="8"/>
        <v>1.4081465960004849</v>
      </c>
      <c r="AP22" s="35">
        <f t="shared" si="9"/>
        <v>0.24185340399951505</v>
      </c>
      <c r="AQ22" s="35">
        <f t="shared" si="10"/>
        <v>6</v>
      </c>
      <c r="AR22" s="35">
        <f t="shared" si="11"/>
        <v>3.8217119648577436</v>
      </c>
      <c r="AS22" s="35">
        <f t="shared" si="12"/>
        <v>2.1782880351422564</v>
      </c>
      <c r="AU22" s="103">
        <v>19</v>
      </c>
      <c r="AV22" s="110">
        <v>0.5</v>
      </c>
      <c r="AW22" s="110">
        <v>1.2975000864999999</v>
      </c>
      <c r="AX22" s="110">
        <v>2.3532001568799998</v>
      </c>
      <c r="AY22" s="110">
        <v>0.43972329799999998</v>
      </c>
      <c r="AZ22" s="110">
        <v>2.01289982111</v>
      </c>
      <c r="BA22" s="110">
        <v>7.7072476297600003</v>
      </c>
      <c r="BB22" s="110">
        <v>0.67734438798999996</v>
      </c>
      <c r="BC22" s="110">
        <v>1.941429936</v>
      </c>
      <c r="BD22" s="110">
        <v>4.5371360321200003</v>
      </c>
      <c r="BF22" s="103">
        <v>19</v>
      </c>
      <c r="BG22" s="119">
        <f t="shared" si="27"/>
        <v>0</v>
      </c>
      <c r="BH22" s="119">
        <f t="shared" si="28"/>
        <v>0</v>
      </c>
      <c r="BI22" s="119">
        <f t="shared" si="29"/>
        <v>0</v>
      </c>
      <c r="BJ22" s="119">
        <f t="shared" si="30"/>
        <v>2.4247270857813419E-13</v>
      </c>
      <c r="BK22" s="119">
        <f t="shared" si="31"/>
        <v>2.226663298188214E-12</v>
      </c>
      <c r="BL22" s="119">
        <f t="shared" si="32"/>
        <v>1.3340439863895881E-12</v>
      </c>
      <c r="BM22" s="119">
        <f t="shared" si="33"/>
        <v>2.7722268924890159E-13</v>
      </c>
      <c r="BN22" s="119">
        <f t="shared" si="34"/>
        <v>-2.1793677973391823E-12</v>
      </c>
      <c r="BO22" s="119">
        <f t="shared" si="35"/>
        <v>-1.0258460747536446E-12</v>
      </c>
    </row>
    <row r="23" spans="1:67" ht="15.75">
      <c r="G23">
        <v>20</v>
      </c>
      <c r="H23" s="89">
        <v>0.05</v>
      </c>
      <c r="I23" s="90">
        <v>0.1</v>
      </c>
      <c r="J23" s="90">
        <v>0.5</v>
      </c>
      <c r="K23" s="90">
        <v>1</v>
      </c>
      <c r="L23" s="90">
        <v>0</v>
      </c>
      <c r="M23" s="90">
        <v>0</v>
      </c>
      <c r="N23" s="90"/>
      <c r="O23" s="90">
        <v>0</v>
      </c>
      <c r="P23" s="90">
        <v>2</v>
      </c>
      <c r="Q23" s="91">
        <v>4</v>
      </c>
      <c r="R23" s="35"/>
      <c r="S23" s="34">
        <f t="shared" si="13"/>
        <v>0.05</v>
      </c>
      <c r="T23" s="34">
        <f t="shared" si="0"/>
        <v>8.6500000000000007E-2</v>
      </c>
      <c r="U23" s="34">
        <f t="shared" si="1"/>
        <v>0.39219999999999999</v>
      </c>
      <c r="V23" s="34">
        <f t="shared" si="2"/>
        <v>1.9872000000000001</v>
      </c>
      <c r="W23" s="15">
        <f t="shared" si="14"/>
        <v>0.87944659600048491</v>
      </c>
      <c r="X23" s="34">
        <f t="shared" si="15"/>
        <v>0.87944659600048491</v>
      </c>
      <c r="Y23" s="34">
        <f t="shared" si="3"/>
        <v>1.2900000000000023E-2</v>
      </c>
      <c r="Z23" s="15">
        <f t="shared" si="16"/>
        <v>0.50322495527805666</v>
      </c>
      <c r="AA23" s="34">
        <f t="shared" si="17"/>
        <v>0</v>
      </c>
      <c r="AB23" s="34">
        <f t="shared" si="18"/>
        <v>-0.3819999999999999</v>
      </c>
      <c r="AC23" s="15">
        <f t="shared" si="19"/>
        <v>0.40564461209270181</v>
      </c>
      <c r="AD23" s="34">
        <f t="shared" si="20"/>
        <v>0</v>
      </c>
      <c r="AE23" s="34">
        <f t="shared" si="4"/>
        <v>2.8138999999999994</v>
      </c>
      <c r="AF23" s="15">
        <f t="shared" si="21"/>
        <v>0.94342234836801464</v>
      </c>
      <c r="AG23" s="34">
        <f t="shared" si="22"/>
        <v>0</v>
      </c>
      <c r="AH23" s="34">
        <f t="shared" si="5"/>
        <v>1.2458</v>
      </c>
      <c r="AI23" s="15">
        <f t="shared" si="23"/>
        <v>0.77657197439912828</v>
      </c>
      <c r="AJ23" s="34">
        <f t="shared" si="24"/>
        <v>1.5531439487982566</v>
      </c>
      <c r="AK23" s="34">
        <f t="shared" si="6"/>
        <v>0.2702</v>
      </c>
      <c r="AL23" s="15">
        <f t="shared" si="25"/>
        <v>0.5671420040148718</v>
      </c>
      <c r="AM23" s="34">
        <f t="shared" si="26"/>
        <v>2.2685680160594872</v>
      </c>
      <c r="AN23" s="35">
        <f t="shared" si="7"/>
        <v>12.2</v>
      </c>
      <c r="AO23" s="35">
        <f t="shared" si="8"/>
        <v>10.313185245642908</v>
      </c>
      <c r="AP23" s="35">
        <f t="shared" si="9"/>
        <v>1.8868147543570917</v>
      </c>
      <c r="AQ23" s="35">
        <f t="shared" si="10"/>
        <v>0.90000005000000005</v>
      </c>
      <c r="AR23" s="35">
        <f t="shared" si="11"/>
        <v>0.83265878287010286</v>
      </c>
      <c r="AS23" s="35">
        <f t="shared" si="12"/>
        <v>6.7341267129897187E-2</v>
      </c>
      <c r="AU23" s="103">
        <v>20</v>
      </c>
      <c r="AV23" s="34">
        <v>0.05</v>
      </c>
      <c r="AW23" s="34">
        <v>8.6499999999999994E-2</v>
      </c>
      <c r="AX23" s="34">
        <v>0.39219999999999999</v>
      </c>
      <c r="AY23" s="34">
        <v>0.87944659599999997</v>
      </c>
      <c r="AZ23" s="34">
        <v>0</v>
      </c>
      <c r="BA23" s="34">
        <v>0</v>
      </c>
      <c r="BB23" s="34">
        <v>0</v>
      </c>
      <c r="BC23" s="34">
        <v>1.5531439488000001</v>
      </c>
      <c r="BD23" s="34">
        <v>2.2685680160600001</v>
      </c>
      <c r="BF23" s="103">
        <v>20</v>
      </c>
      <c r="BG23" s="119">
        <f t="shared" si="27"/>
        <v>0</v>
      </c>
      <c r="BH23" s="119">
        <f t="shared" si="28"/>
        <v>0</v>
      </c>
      <c r="BI23" s="119">
        <f t="shared" si="29"/>
        <v>0</v>
      </c>
      <c r="BJ23" s="119">
        <f t="shared" si="30"/>
        <v>4.8494541715626838E-13</v>
      </c>
      <c r="BK23" s="119">
        <f t="shared" si="31"/>
        <v>0</v>
      </c>
      <c r="BL23" s="119">
        <f t="shared" si="32"/>
        <v>0</v>
      </c>
      <c r="BM23" s="119">
        <f t="shared" si="33"/>
        <v>0</v>
      </c>
      <c r="BN23" s="119">
        <f t="shared" si="34"/>
        <v>-1.7434942378713458E-12</v>
      </c>
      <c r="BO23" s="119">
        <f t="shared" si="35"/>
        <v>-5.1292303737682232E-13</v>
      </c>
    </row>
    <row r="24" spans="1:67" ht="15.75">
      <c r="G24">
        <v>21</v>
      </c>
      <c r="H24" s="89">
        <v>0.2</v>
      </c>
      <c r="I24" s="90">
        <v>1</v>
      </c>
      <c r="J24" s="90">
        <v>2.5</v>
      </c>
      <c r="K24" s="90">
        <v>8</v>
      </c>
      <c r="L24" s="90">
        <v>0.5</v>
      </c>
      <c r="M24" s="90">
        <v>0</v>
      </c>
      <c r="N24" s="90"/>
      <c r="O24" s="90">
        <v>0.70000004999999998</v>
      </c>
      <c r="P24" s="90">
        <v>0.2</v>
      </c>
      <c r="Q24" s="91">
        <v>0</v>
      </c>
      <c r="R24" s="35"/>
      <c r="S24" s="34">
        <f t="shared" si="13"/>
        <v>0.2</v>
      </c>
      <c r="T24" s="34">
        <f t="shared" si="0"/>
        <v>0.86499999999999999</v>
      </c>
      <c r="U24" s="34">
        <f t="shared" si="1"/>
        <v>1.9609999999999999</v>
      </c>
      <c r="V24" s="34">
        <f t="shared" si="2"/>
        <v>1.9872000000000001</v>
      </c>
      <c r="W24" s="15">
        <f t="shared" si="14"/>
        <v>0.87944659600048491</v>
      </c>
      <c r="X24" s="34">
        <f t="shared" si="15"/>
        <v>7.0355727680038793</v>
      </c>
      <c r="Y24" s="34">
        <f t="shared" si="3"/>
        <v>1.2900000000000023E-2</v>
      </c>
      <c r="Z24" s="15">
        <f t="shared" si="16"/>
        <v>0.50322495527805666</v>
      </c>
      <c r="AA24" s="34">
        <f t="shared" si="17"/>
        <v>0.25161247763902833</v>
      </c>
      <c r="AB24" s="34">
        <f t="shared" si="18"/>
        <v>-0.3819999999999999</v>
      </c>
      <c r="AC24" s="15">
        <f t="shared" si="19"/>
        <v>0.40564461209270181</v>
      </c>
      <c r="AD24" s="34">
        <f t="shared" si="20"/>
        <v>0</v>
      </c>
      <c r="AE24" s="34">
        <f t="shared" si="4"/>
        <v>3.3977700417049994</v>
      </c>
      <c r="AF24" s="15">
        <f t="shared" si="21"/>
        <v>0.96763477086934091</v>
      </c>
      <c r="AG24" s="34">
        <f t="shared" si="22"/>
        <v>0.67734438799027719</v>
      </c>
      <c r="AH24" s="34">
        <f t="shared" si="5"/>
        <v>1.2458</v>
      </c>
      <c r="AI24" s="15">
        <f t="shared" si="23"/>
        <v>0.77657197439912828</v>
      </c>
      <c r="AJ24" s="34">
        <f t="shared" si="24"/>
        <v>0.15531439487982568</v>
      </c>
      <c r="AK24" s="34">
        <f t="shared" si="6"/>
        <v>0.2702</v>
      </c>
      <c r="AL24" s="15">
        <f t="shared" si="25"/>
        <v>0.5671420040148718</v>
      </c>
      <c r="AM24" s="34">
        <f t="shared" si="26"/>
        <v>0</v>
      </c>
      <c r="AN24" s="35">
        <f t="shared" si="7"/>
        <v>14.900000250000002</v>
      </c>
      <c r="AO24" s="35">
        <f t="shared" si="8"/>
        <v>12.353806703586262</v>
      </c>
      <c r="AP24" s="35">
        <f t="shared" si="9"/>
        <v>2.5461935464137397</v>
      </c>
      <c r="AQ24" s="35">
        <f t="shared" si="10"/>
        <v>1.8</v>
      </c>
      <c r="AR24" s="35">
        <f t="shared" si="11"/>
        <v>1.4479750000184359</v>
      </c>
      <c r="AS24" s="35">
        <f t="shared" si="12"/>
        <v>0.35202499998156411</v>
      </c>
      <c r="AU24" s="103">
        <v>21</v>
      </c>
      <c r="AV24" s="34">
        <v>0.2</v>
      </c>
      <c r="AW24" s="34">
        <v>0.86499999999999999</v>
      </c>
      <c r="AX24" s="34">
        <v>1.9610000000000001</v>
      </c>
      <c r="AY24" s="34">
        <v>7.0355727679999998</v>
      </c>
      <c r="AZ24" s="34">
        <v>0.25161247763900002</v>
      </c>
      <c r="BA24" s="34">
        <v>0</v>
      </c>
      <c r="BB24" s="34">
        <v>0.67734438798999996</v>
      </c>
      <c r="BC24" s="34">
        <v>0.15531439488000001</v>
      </c>
      <c r="BD24" s="34">
        <v>0</v>
      </c>
      <c r="BF24" s="103">
        <v>21</v>
      </c>
      <c r="BG24" s="119">
        <f t="shared" si="27"/>
        <v>0</v>
      </c>
      <c r="BH24" s="119">
        <f t="shared" si="28"/>
        <v>0</v>
      </c>
      <c r="BI24" s="119">
        <f t="shared" si="29"/>
        <v>0</v>
      </c>
      <c r="BJ24" s="119">
        <f t="shared" si="30"/>
        <v>3.879563337250147E-12</v>
      </c>
      <c r="BK24" s="119">
        <f t="shared" si="31"/>
        <v>2.8310687127941492E-14</v>
      </c>
      <c r="BL24" s="119">
        <f t="shared" si="32"/>
        <v>0</v>
      </c>
      <c r="BM24" s="119">
        <f t="shared" si="33"/>
        <v>2.7722268924890159E-13</v>
      </c>
      <c r="BN24" s="119">
        <f t="shared" si="34"/>
        <v>-1.7433277044176521E-13</v>
      </c>
      <c r="BO24" s="119">
        <f t="shared" si="35"/>
        <v>0</v>
      </c>
    </row>
    <row r="25" spans="1:67" ht="15.75">
      <c r="G25">
        <v>22</v>
      </c>
      <c r="H25" s="89">
        <v>0.4</v>
      </c>
      <c r="I25" s="90">
        <v>2.2000000000000002</v>
      </c>
      <c r="J25" s="90">
        <v>2.8000001999999999</v>
      </c>
      <c r="K25" s="90">
        <v>8.3000000000000007</v>
      </c>
      <c r="L25" s="90">
        <v>0.70000004999999998</v>
      </c>
      <c r="M25" s="90">
        <v>0.5</v>
      </c>
      <c r="N25" s="90"/>
      <c r="O25" s="90">
        <v>0.8</v>
      </c>
      <c r="P25" s="90">
        <v>0.5</v>
      </c>
      <c r="Q25" s="91">
        <v>0.5</v>
      </c>
      <c r="R25" s="35"/>
      <c r="S25" s="34">
        <f t="shared" si="13"/>
        <v>0.4</v>
      </c>
      <c r="T25" s="34">
        <f t="shared" si="0"/>
        <v>1.903</v>
      </c>
      <c r="U25" s="34">
        <f t="shared" si="1"/>
        <v>2.1963201568799997</v>
      </c>
      <c r="V25" s="34">
        <f t="shared" si="2"/>
        <v>1.9872000000000001</v>
      </c>
      <c r="W25" s="15">
        <f t="shared" si="14"/>
        <v>0.87944659600048491</v>
      </c>
      <c r="X25" s="34">
        <f t="shared" si="15"/>
        <v>7.2994067468040251</v>
      </c>
      <c r="Y25" s="34">
        <f t="shared" si="3"/>
        <v>1.2900000000000023E-2</v>
      </c>
      <c r="Z25" s="15">
        <f t="shared" si="16"/>
        <v>0.50322495527805666</v>
      </c>
      <c r="AA25" s="34">
        <f t="shared" si="17"/>
        <v>0.35225749385588739</v>
      </c>
      <c r="AB25" s="34">
        <f t="shared" si="18"/>
        <v>-0.3819999999999999</v>
      </c>
      <c r="AC25" s="15">
        <f t="shared" si="19"/>
        <v>0.40564461209270181</v>
      </c>
      <c r="AD25" s="34">
        <f t="shared" si="20"/>
        <v>0.2028223060463509</v>
      </c>
      <c r="AE25" s="34">
        <f t="shared" si="4"/>
        <v>3.4811799999999993</v>
      </c>
      <c r="AF25" s="15">
        <f t="shared" si="21"/>
        <v>0.97014751351429507</v>
      </c>
      <c r="AG25" s="34">
        <f t="shared" si="22"/>
        <v>0.77611801081143605</v>
      </c>
      <c r="AH25" s="34">
        <f t="shared" si="5"/>
        <v>1.2458</v>
      </c>
      <c r="AI25" s="15">
        <f t="shared" si="23"/>
        <v>0.77657197439912828</v>
      </c>
      <c r="AJ25" s="34">
        <f t="shared" si="24"/>
        <v>0.38828598719956414</v>
      </c>
      <c r="AK25" s="34">
        <f t="shared" si="6"/>
        <v>0.2702</v>
      </c>
      <c r="AL25" s="15">
        <f t="shared" si="25"/>
        <v>0.5671420040148718</v>
      </c>
      <c r="AM25" s="34">
        <f t="shared" si="26"/>
        <v>0.2835710020074359</v>
      </c>
      <c r="AN25" s="35">
        <f t="shared" si="7"/>
        <v>22.300001999999999</v>
      </c>
      <c r="AO25" s="35">
        <f t="shared" si="8"/>
        <v>15.720875086888052</v>
      </c>
      <c r="AP25" s="35">
        <f t="shared" si="9"/>
        <v>6.5791269131119474</v>
      </c>
      <c r="AQ25" s="35">
        <f t="shared" si="10"/>
        <v>6.6000003999999999</v>
      </c>
      <c r="AR25" s="35">
        <f t="shared" si="11"/>
        <v>5.640686419558361</v>
      </c>
      <c r="AS25" s="35">
        <f t="shared" si="12"/>
        <v>0.95931398044163885</v>
      </c>
      <c r="AU25" s="103">
        <v>22</v>
      </c>
      <c r="AV25" s="34">
        <v>0.4</v>
      </c>
      <c r="AW25" s="34">
        <v>1.903</v>
      </c>
      <c r="AX25" s="34">
        <v>2.1963201568800002</v>
      </c>
      <c r="AY25" s="34">
        <v>7.2994067467999999</v>
      </c>
      <c r="AZ25" s="34">
        <v>0.35225749385600003</v>
      </c>
      <c r="BA25" s="34">
        <v>0.20282230604599999</v>
      </c>
      <c r="BB25" s="34">
        <v>0.77611801081099996</v>
      </c>
      <c r="BC25" s="34">
        <v>0.38828598720000002</v>
      </c>
      <c r="BD25" s="34">
        <v>0.28357100200699997</v>
      </c>
      <c r="BF25" s="103">
        <v>22</v>
      </c>
      <c r="BG25" s="119">
        <f t="shared" si="27"/>
        <v>0</v>
      </c>
      <c r="BH25" s="119">
        <f t="shared" si="28"/>
        <v>0</v>
      </c>
      <c r="BI25" s="119">
        <f t="shared" si="29"/>
        <v>0</v>
      </c>
      <c r="BJ25" s="119">
        <f t="shared" si="30"/>
        <v>4.0252245980809676E-12</v>
      </c>
      <c r="BK25" s="119">
        <f t="shared" si="31"/>
        <v>-1.1263212584822213E-13</v>
      </c>
      <c r="BL25" s="119">
        <f t="shared" si="32"/>
        <v>3.5091374250839635E-13</v>
      </c>
      <c r="BM25" s="119">
        <f t="shared" si="33"/>
        <v>4.3609560407276149E-13</v>
      </c>
      <c r="BN25" s="119">
        <f t="shared" si="34"/>
        <v>-4.3587355946783646E-13</v>
      </c>
      <c r="BO25" s="119">
        <f t="shared" si="35"/>
        <v>4.3592907061906772E-13</v>
      </c>
    </row>
    <row r="26" spans="1:67" ht="15.75">
      <c r="G26">
        <v>23</v>
      </c>
      <c r="H26" s="89">
        <v>0.2</v>
      </c>
      <c r="I26" s="90">
        <v>1.1000000000000001</v>
      </c>
      <c r="J26" s="90">
        <v>1.6</v>
      </c>
      <c r="K26" s="90">
        <v>9.7000010000000003</v>
      </c>
      <c r="L26" s="90">
        <v>8.7000010000000003</v>
      </c>
      <c r="M26" s="90">
        <v>1</v>
      </c>
      <c r="N26" s="90"/>
      <c r="O26" s="90">
        <v>3.3000001999999999</v>
      </c>
      <c r="P26" s="90">
        <v>2.3000001999999999</v>
      </c>
      <c r="Q26" s="91">
        <v>1</v>
      </c>
      <c r="R26" s="35"/>
      <c r="S26" s="34">
        <f t="shared" si="13"/>
        <v>0.2</v>
      </c>
      <c r="T26" s="34">
        <f t="shared" si="0"/>
        <v>0.95150000000000001</v>
      </c>
      <c r="U26" s="34">
        <f t="shared" si="1"/>
        <v>1.2550400000000002</v>
      </c>
      <c r="V26" s="34">
        <f t="shared" si="2"/>
        <v>1.9872000000000001</v>
      </c>
      <c r="W26" s="15">
        <f t="shared" si="14"/>
        <v>0.87944659600048491</v>
      </c>
      <c r="X26" s="34">
        <f t="shared" si="15"/>
        <v>8.5306328606513002</v>
      </c>
      <c r="Y26" s="34">
        <f t="shared" si="3"/>
        <v>1.2900000000000023E-2</v>
      </c>
      <c r="Z26" s="15">
        <f t="shared" si="16"/>
        <v>0.50322495527805666</v>
      </c>
      <c r="AA26" s="34">
        <f t="shared" si="17"/>
        <v>4.3780576141440486</v>
      </c>
      <c r="AB26" s="34">
        <f t="shared" si="18"/>
        <v>-0.3819999999999999</v>
      </c>
      <c r="AC26" s="15">
        <f t="shared" si="19"/>
        <v>0.40564461209270181</v>
      </c>
      <c r="AD26" s="34">
        <f t="shared" si="20"/>
        <v>0.40564461209270181</v>
      </c>
      <c r="AE26" s="34">
        <f t="shared" si="4"/>
        <v>5.5664301668199991</v>
      </c>
      <c r="AF26" s="15">
        <f t="shared" si="21"/>
        <v>0.9961904605675781</v>
      </c>
      <c r="AG26" s="34">
        <f t="shared" si="22"/>
        <v>3.2874287191110998</v>
      </c>
      <c r="AH26" s="34">
        <f t="shared" si="5"/>
        <v>1.2458</v>
      </c>
      <c r="AI26" s="15">
        <f t="shared" si="23"/>
        <v>0.77657197439912828</v>
      </c>
      <c r="AJ26" s="34">
        <f t="shared" si="24"/>
        <v>1.7861156964323899</v>
      </c>
      <c r="AK26" s="34">
        <f t="shared" si="6"/>
        <v>0.2702</v>
      </c>
      <c r="AL26" s="15">
        <f t="shared" si="25"/>
        <v>0.5671420040148718</v>
      </c>
      <c r="AM26" s="34">
        <f t="shared" si="26"/>
        <v>0.5671420040148718</v>
      </c>
      <c r="AN26" s="35">
        <f t="shared" si="7"/>
        <v>3.8500000600000002</v>
      </c>
      <c r="AO26" s="35">
        <f t="shared" si="8"/>
        <v>3.0227732032874153</v>
      </c>
      <c r="AP26" s="35">
        <f t="shared" si="9"/>
        <v>0.82722685671258489</v>
      </c>
      <c r="AQ26" s="35">
        <f t="shared" si="10"/>
        <v>2.5000001000000003</v>
      </c>
      <c r="AR26" s="35">
        <f t="shared" si="11"/>
        <v>2.2151496221753266</v>
      </c>
      <c r="AS26" s="35">
        <f t="shared" si="12"/>
        <v>0.28485047782467365</v>
      </c>
      <c r="AU26" s="103">
        <v>23</v>
      </c>
      <c r="AV26" s="34">
        <v>0.2</v>
      </c>
      <c r="AW26" s="34">
        <v>0.95150000000000001</v>
      </c>
      <c r="AX26" s="34">
        <v>1.2550399999999999</v>
      </c>
      <c r="AY26" s="34">
        <v>8.5306328606499999</v>
      </c>
      <c r="AZ26" s="34">
        <v>4.3780576141400003</v>
      </c>
      <c r="BA26" s="34">
        <v>0.40564461209300001</v>
      </c>
      <c r="BB26" s="34">
        <v>3.2874287191099998</v>
      </c>
      <c r="BC26" s="34">
        <v>1.78611569643</v>
      </c>
      <c r="BD26" s="34">
        <v>0.56714200401500003</v>
      </c>
      <c r="BF26" s="103">
        <v>23</v>
      </c>
      <c r="BG26" s="119">
        <f t="shared" si="27"/>
        <v>0</v>
      </c>
      <c r="BH26" s="119">
        <f t="shared" si="28"/>
        <v>0</v>
      </c>
      <c r="BI26" s="119">
        <f t="shared" si="29"/>
        <v>0</v>
      </c>
      <c r="BJ26" s="119">
        <f t="shared" si="30"/>
        <v>1.3002932064409833E-12</v>
      </c>
      <c r="BK26" s="119">
        <f t="shared" si="31"/>
        <v>4.0483172369931708E-12</v>
      </c>
      <c r="BL26" s="119">
        <f t="shared" si="32"/>
        <v>-2.9820590441431705E-13</v>
      </c>
      <c r="BM26" s="119">
        <f t="shared" si="33"/>
        <v>1.1000089727986051E-12</v>
      </c>
      <c r="BN26" s="119">
        <f t="shared" si="34"/>
        <v>2.389866082808112E-12</v>
      </c>
      <c r="BO26" s="119">
        <f t="shared" si="35"/>
        <v>-1.2823075934420558E-13</v>
      </c>
    </row>
    <row r="27" spans="1:67" ht="15.75">
      <c r="G27">
        <v>24</v>
      </c>
      <c r="H27" s="89">
        <v>0.1</v>
      </c>
      <c r="I27" s="90">
        <v>0.2</v>
      </c>
      <c r="J27" s="90">
        <v>0.75000005999999997</v>
      </c>
      <c r="K27" s="90">
        <v>2</v>
      </c>
      <c r="L27" s="90">
        <v>0.8</v>
      </c>
      <c r="M27" s="90">
        <v>0</v>
      </c>
      <c r="N27" s="90"/>
      <c r="O27" s="90">
        <v>1.8000001000000001</v>
      </c>
      <c r="P27" s="90">
        <v>0.2</v>
      </c>
      <c r="Q27" s="91">
        <v>0.5</v>
      </c>
      <c r="R27" s="35"/>
      <c r="S27" s="34">
        <f t="shared" si="13"/>
        <v>0.1</v>
      </c>
      <c r="T27" s="34">
        <f t="shared" si="0"/>
        <v>0.17300000000000001</v>
      </c>
      <c r="U27" s="34">
        <f t="shared" si="1"/>
        <v>0.58830004706399996</v>
      </c>
      <c r="V27" s="34">
        <f t="shared" si="2"/>
        <v>1.9872000000000001</v>
      </c>
      <c r="W27" s="15">
        <f t="shared" si="14"/>
        <v>0.87944659600048491</v>
      </c>
      <c r="X27" s="34">
        <f t="shared" si="15"/>
        <v>1.7588931920009698</v>
      </c>
      <c r="Y27" s="34">
        <f t="shared" si="3"/>
        <v>1.2900000000000023E-2</v>
      </c>
      <c r="Z27" s="15">
        <f t="shared" si="16"/>
        <v>0.50322495527805666</v>
      </c>
      <c r="AA27" s="34">
        <f t="shared" si="17"/>
        <v>0.40257996422244535</v>
      </c>
      <c r="AB27" s="34">
        <f t="shared" si="18"/>
        <v>-0.3819999999999999</v>
      </c>
      <c r="AC27" s="15">
        <f t="shared" si="19"/>
        <v>0.40564461209270181</v>
      </c>
      <c r="AD27" s="34">
        <f t="shared" si="20"/>
        <v>0</v>
      </c>
      <c r="AE27" s="34">
        <f t="shared" si="4"/>
        <v>4.3152800834099994</v>
      </c>
      <c r="AF27" s="15">
        <f t="shared" si="21"/>
        <v>0.98681340367040249</v>
      </c>
      <c r="AG27" s="34">
        <f t="shared" si="22"/>
        <v>1.7762642252880649</v>
      </c>
      <c r="AH27" s="34">
        <f t="shared" si="5"/>
        <v>1.2458</v>
      </c>
      <c r="AI27" s="15">
        <f t="shared" si="23"/>
        <v>0.77657197439912828</v>
      </c>
      <c r="AJ27" s="34">
        <f t="shared" si="24"/>
        <v>0.15531439487982568</v>
      </c>
      <c r="AK27" s="34">
        <f t="shared" si="6"/>
        <v>0.2702</v>
      </c>
      <c r="AL27" s="15">
        <f t="shared" si="25"/>
        <v>0.5671420040148718</v>
      </c>
      <c r="AM27" s="34">
        <f t="shared" si="26"/>
        <v>0.2835710020074359</v>
      </c>
      <c r="AN27" s="35">
        <f t="shared" si="7"/>
        <v>4</v>
      </c>
      <c r="AO27" s="35">
        <f t="shared" si="8"/>
        <v>3.0564515512785415</v>
      </c>
      <c r="AP27" s="35">
        <f t="shared" si="9"/>
        <v>0.94354844872145849</v>
      </c>
      <c r="AQ27" s="35">
        <f t="shared" si="10"/>
        <v>0</v>
      </c>
      <c r="AR27" s="35">
        <f t="shared" si="11"/>
        <v>0</v>
      </c>
      <c r="AS27" s="35">
        <f t="shared" si="12"/>
        <v>0</v>
      </c>
      <c r="AU27" s="103">
        <v>24</v>
      </c>
      <c r="AV27" s="34">
        <v>0.1</v>
      </c>
      <c r="AW27" s="34">
        <v>0.17299999999999999</v>
      </c>
      <c r="AX27" s="34">
        <v>0.58830004706399996</v>
      </c>
      <c r="AY27" s="34">
        <v>1.7588931919999999</v>
      </c>
      <c r="AZ27" s="34">
        <v>0.40257996422199999</v>
      </c>
      <c r="BA27" s="34">
        <v>0</v>
      </c>
      <c r="BB27" s="34">
        <v>1.7762642252900001</v>
      </c>
      <c r="BC27" s="34">
        <v>0.15531439488000001</v>
      </c>
      <c r="BD27" s="34">
        <v>0.28357100200699997</v>
      </c>
      <c r="BF27" s="103">
        <v>24</v>
      </c>
      <c r="BG27" s="119">
        <f t="shared" si="27"/>
        <v>0</v>
      </c>
      <c r="BH27" s="119">
        <f t="shared" si="28"/>
        <v>0</v>
      </c>
      <c r="BI27" s="119">
        <f t="shared" si="29"/>
        <v>0</v>
      </c>
      <c r="BJ27" s="119">
        <f t="shared" si="30"/>
        <v>9.6989083431253675E-13</v>
      </c>
      <c r="BK27" s="119">
        <f t="shared" si="31"/>
        <v>4.4536596632838155E-13</v>
      </c>
      <c r="BL27" s="119">
        <f t="shared" si="32"/>
        <v>0</v>
      </c>
      <c r="BM27" s="119">
        <f t="shared" si="33"/>
        <v>-1.9351187319216478E-12</v>
      </c>
      <c r="BN27" s="119">
        <f t="shared" si="34"/>
        <v>-1.7433277044176521E-13</v>
      </c>
      <c r="BO27" s="119">
        <f t="shared" si="35"/>
        <v>4.3592907061906772E-13</v>
      </c>
    </row>
    <row r="28" spans="1:67" ht="15.75">
      <c r="G28">
        <v>25</v>
      </c>
      <c r="H28" s="89">
        <v>0.3</v>
      </c>
      <c r="I28" s="90">
        <v>0.5</v>
      </c>
      <c r="J28" s="90">
        <v>1.2</v>
      </c>
      <c r="K28" s="90">
        <v>1</v>
      </c>
      <c r="L28" s="90">
        <v>1</v>
      </c>
      <c r="M28" s="90">
        <v>0</v>
      </c>
      <c r="N28" s="90"/>
      <c r="O28" s="90"/>
      <c r="P28" s="90"/>
      <c r="Q28" s="91"/>
      <c r="R28" s="35"/>
      <c r="S28" s="34">
        <f t="shared" si="13"/>
        <v>0.3</v>
      </c>
      <c r="T28" s="34">
        <f t="shared" si="0"/>
        <v>0.4325</v>
      </c>
      <c r="U28" s="34">
        <f t="shared" si="1"/>
        <v>0.94127999999999989</v>
      </c>
      <c r="V28" s="34">
        <f t="shared" si="2"/>
        <v>1.9872000000000001</v>
      </c>
      <c r="W28" s="15">
        <f t="shared" si="14"/>
        <v>0.87944659600048491</v>
      </c>
      <c r="X28" s="34">
        <f t="shared" si="15"/>
        <v>0.87944659600048491</v>
      </c>
      <c r="Y28" s="34">
        <f t="shared" si="3"/>
        <v>1.2900000000000023E-2</v>
      </c>
      <c r="Z28" s="15">
        <f t="shared" si="16"/>
        <v>0.50322495527805666</v>
      </c>
      <c r="AA28" s="34">
        <f t="shared" si="17"/>
        <v>0.50322495527805666</v>
      </c>
      <c r="AB28" s="34">
        <f t="shared" si="18"/>
        <v>-0.3819999999999999</v>
      </c>
      <c r="AC28" s="15">
        <f t="shared" si="19"/>
        <v>0.40564461209270181</v>
      </c>
      <c r="AD28" s="34">
        <f t="shared" si="20"/>
        <v>0</v>
      </c>
      <c r="AE28" s="34">
        <f t="shared" si="4"/>
        <v>2.8138999999999994</v>
      </c>
      <c r="AF28" s="15">
        <f t="shared" si="21"/>
        <v>0.94342234836801464</v>
      </c>
      <c r="AG28" s="34">
        <f t="shared" si="22"/>
        <v>0</v>
      </c>
      <c r="AH28" s="34">
        <f t="shared" si="5"/>
        <v>1.2458</v>
      </c>
      <c r="AI28" s="15">
        <f t="shared" si="23"/>
        <v>0.77657197439912828</v>
      </c>
      <c r="AJ28" s="34">
        <f t="shared" si="24"/>
        <v>0</v>
      </c>
      <c r="AK28" s="34">
        <f t="shared" si="6"/>
        <v>0.2702</v>
      </c>
      <c r="AL28" s="15">
        <f t="shared" si="25"/>
        <v>0.5671420040148718</v>
      </c>
      <c r="AM28" s="34">
        <f t="shared" si="26"/>
        <v>0</v>
      </c>
      <c r="AN28" s="35">
        <f t="shared" si="7"/>
        <v>13.100000999999999</v>
      </c>
      <c r="AO28" s="35">
        <f t="shared" si="8"/>
        <v>5.9365061084225186</v>
      </c>
      <c r="AP28" s="35">
        <f t="shared" si="9"/>
        <v>7.1634948915774803</v>
      </c>
      <c r="AQ28" s="35">
        <f t="shared" si="10"/>
        <v>0.4</v>
      </c>
      <c r="AR28" s="35">
        <f t="shared" si="11"/>
        <v>0.383524672578752</v>
      </c>
      <c r="AS28" s="35">
        <f t="shared" si="12"/>
        <v>1.6475327421248021E-2</v>
      </c>
      <c r="AU28" s="103">
        <v>25</v>
      </c>
      <c r="AV28" s="34">
        <v>0.3</v>
      </c>
      <c r="AW28" s="34">
        <v>0.4325</v>
      </c>
      <c r="AX28" s="34">
        <v>0.94128000000000001</v>
      </c>
      <c r="AY28" s="34">
        <v>0.87944659599999997</v>
      </c>
      <c r="AZ28" s="34">
        <v>0.50322495527800004</v>
      </c>
      <c r="BA28" s="34">
        <v>0</v>
      </c>
      <c r="BB28" s="34">
        <v>0</v>
      </c>
      <c r="BC28" s="34">
        <v>0</v>
      </c>
      <c r="BD28" s="34">
        <v>0</v>
      </c>
      <c r="BF28" s="103">
        <v>25</v>
      </c>
      <c r="BG28" s="119">
        <f t="shared" si="27"/>
        <v>0</v>
      </c>
      <c r="BH28" s="119">
        <f t="shared" si="28"/>
        <v>0</v>
      </c>
      <c r="BI28" s="119">
        <f t="shared" si="29"/>
        <v>0</v>
      </c>
      <c r="BJ28" s="119">
        <f t="shared" si="30"/>
        <v>4.8494541715626838E-13</v>
      </c>
      <c r="BK28" s="119">
        <f t="shared" si="31"/>
        <v>5.6621374255882984E-14</v>
      </c>
      <c r="BL28" s="119">
        <f t="shared" si="32"/>
        <v>0</v>
      </c>
      <c r="BM28" s="119">
        <f t="shared" si="33"/>
        <v>0</v>
      </c>
      <c r="BN28" s="119">
        <f t="shared" si="34"/>
        <v>0</v>
      </c>
      <c r="BO28" s="119">
        <f t="shared" si="35"/>
        <v>0</v>
      </c>
    </row>
    <row r="29" spans="1:67" ht="15.75">
      <c r="G29">
        <v>26</v>
      </c>
      <c r="H29" s="89">
        <v>0</v>
      </c>
      <c r="I29" s="90">
        <v>0.1</v>
      </c>
      <c r="J29" s="90">
        <v>0.4</v>
      </c>
      <c r="K29" s="90">
        <v>0.3</v>
      </c>
      <c r="L29" s="90">
        <v>2.9</v>
      </c>
      <c r="M29" s="90">
        <v>9.4000009999999996</v>
      </c>
      <c r="N29" s="90"/>
      <c r="O29" s="90">
        <v>0.4</v>
      </c>
      <c r="P29" s="90">
        <v>0</v>
      </c>
      <c r="Q29" s="91">
        <v>0</v>
      </c>
      <c r="R29" s="35"/>
      <c r="S29" s="34">
        <f t="shared" si="13"/>
        <v>0</v>
      </c>
      <c r="T29" s="34">
        <f t="shared" si="0"/>
        <v>8.6500000000000007E-2</v>
      </c>
      <c r="U29" s="34">
        <f t="shared" si="1"/>
        <v>0.31376000000000004</v>
      </c>
      <c r="V29" s="34">
        <f t="shared" si="2"/>
        <v>1.9872000000000001</v>
      </c>
      <c r="W29" s="15">
        <f t="shared" si="14"/>
        <v>0.87944659600048491</v>
      </c>
      <c r="X29" s="34">
        <f t="shared" si="15"/>
        <v>0.26383397880014547</v>
      </c>
      <c r="Y29" s="34">
        <f t="shared" si="3"/>
        <v>1.2900000000000023E-2</v>
      </c>
      <c r="Z29" s="15">
        <f t="shared" si="16"/>
        <v>0.50322495527805666</v>
      </c>
      <c r="AA29" s="34">
        <f t="shared" si="17"/>
        <v>1.4593523703063642</v>
      </c>
      <c r="AB29" s="34">
        <f t="shared" si="18"/>
        <v>-0.3819999999999999</v>
      </c>
      <c r="AC29" s="15">
        <f t="shared" si="19"/>
        <v>0.40564461209270181</v>
      </c>
      <c r="AD29" s="34">
        <f t="shared" si="20"/>
        <v>3.8130597593160087</v>
      </c>
      <c r="AE29" s="34">
        <f t="shared" si="4"/>
        <v>3.1475399999999993</v>
      </c>
      <c r="AF29" s="15">
        <f t="shared" si="21"/>
        <v>0.95881168144687989</v>
      </c>
      <c r="AG29" s="34">
        <f t="shared" si="22"/>
        <v>0.383524672578752</v>
      </c>
      <c r="AH29" s="34">
        <f t="shared" si="5"/>
        <v>1.2458</v>
      </c>
      <c r="AI29" s="15">
        <f t="shared" si="23"/>
        <v>0.77657197439912828</v>
      </c>
      <c r="AJ29" s="34">
        <f t="shared" si="24"/>
        <v>0</v>
      </c>
      <c r="AK29" s="34">
        <f t="shared" si="6"/>
        <v>0.2702</v>
      </c>
      <c r="AL29" s="15">
        <f t="shared" si="25"/>
        <v>0.5671420040148718</v>
      </c>
      <c r="AM29" s="34">
        <f t="shared" si="26"/>
        <v>0</v>
      </c>
      <c r="AN29" s="35">
        <f t="shared" si="7"/>
        <v>3.5</v>
      </c>
      <c r="AO29" s="35">
        <f t="shared" si="8"/>
        <v>3.0027931920009698</v>
      </c>
      <c r="AP29" s="35">
        <f t="shared" si="9"/>
        <v>0.49720680799903016</v>
      </c>
      <c r="AQ29" s="35">
        <f t="shared" si="10"/>
        <v>9.0000004999999987</v>
      </c>
      <c r="AR29" s="35">
        <f t="shared" si="11"/>
        <v>5.9306141244088542</v>
      </c>
      <c r="AS29" s="35">
        <f t="shared" si="12"/>
        <v>3.0693863755911446</v>
      </c>
      <c r="AU29" s="103">
        <v>26</v>
      </c>
      <c r="AV29" s="34">
        <v>0</v>
      </c>
      <c r="AW29" s="34">
        <v>8.6499999999999994E-2</v>
      </c>
      <c r="AX29" s="34">
        <v>0.31375999999999998</v>
      </c>
      <c r="AY29" s="34">
        <v>0.26383397879999998</v>
      </c>
      <c r="AZ29" s="34">
        <v>1.45935237031</v>
      </c>
      <c r="BA29" s="34">
        <v>3.8130597593200002</v>
      </c>
      <c r="BB29" s="34">
        <v>0.38352467257900003</v>
      </c>
      <c r="BC29" s="34">
        <v>0</v>
      </c>
      <c r="BD29" s="34">
        <v>0</v>
      </c>
      <c r="BF29" s="103">
        <v>26</v>
      </c>
      <c r="BG29" s="119">
        <f t="shared" si="27"/>
        <v>0</v>
      </c>
      <c r="BH29" s="119">
        <f t="shared" si="28"/>
        <v>0</v>
      </c>
      <c r="BI29" s="119">
        <f t="shared" si="29"/>
        <v>0</v>
      </c>
      <c r="BJ29" s="119">
        <f t="shared" si="30"/>
        <v>1.4549472737712676E-13</v>
      </c>
      <c r="BK29" s="119">
        <f t="shared" si="31"/>
        <v>-3.6357583610424626E-12</v>
      </c>
      <c r="BL29" s="119">
        <f t="shared" si="32"/>
        <v>-3.9914738181323628E-12</v>
      </c>
      <c r="BM29" s="119">
        <f t="shared" si="33"/>
        <v>-2.4802382370125997E-13</v>
      </c>
      <c r="BN29" s="119">
        <f t="shared" si="34"/>
        <v>0</v>
      </c>
      <c r="BO29" s="119">
        <f t="shared" si="35"/>
        <v>0</v>
      </c>
    </row>
    <row r="30" spans="1:67" ht="15.75">
      <c r="G30">
        <v>27</v>
      </c>
      <c r="H30" s="89">
        <v>0.2</v>
      </c>
      <c r="I30" s="90">
        <v>0.3</v>
      </c>
      <c r="J30" s="90">
        <v>1</v>
      </c>
      <c r="K30" s="90">
        <v>2</v>
      </c>
      <c r="L30" s="90">
        <v>0</v>
      </c>
      <c r="M30" s="90">
        <v>0</v>
      </c>
      <c r="N30" s="90"/>
      <c r="O30" s="90">
        <v>1</v>
      </c>
      <c r="P30" s="90">
        <v>2</v>
      </c>
      <c r="Q30" s="91">
        <v>6.0000004999999996</v>
      </c>
      <c r="R30" s="35"/>
      <c r="S30" s="34">
        <f t="shared" si="13"/>
        <v>0.2</v>
      </c>
      <c r="T30" s="34">
        <f t="shared" si="0"/>
        <v>0.25950000000000001</v>
      </c>
      <c r="U30" s="34">
        <f t="shared" si="1"/>
        <v>0.78439999999999999</v>
      </c>
      <c r="V30" s="34">
        <f t="shared" si="2"/>
        <v>1.9872000000000001</v>
      </c>
      <c r="W30" s="15">
        <f t="shared" si="14"/>
        <v>0.87944659600048491</v>
      </c>
      <c r="X30" s="34">
        <f t="shared" si="15"/>
        <v>1.7588931920009698</v>
      </c>
      <c r="Y30" s="34">
        <f t="shared" si="3"/>
        <v>1.2900000000000023E-2</v>
      </c>
      <c r="Z30" s="15">
        <f t="shared" si="16"/>
        <v>0.50322495527805666</v>
      </c>
      <c r="AA30" s="34">
        <f t="shared" si="17"/>
        <v>0</v>
      </c>
      <c r="AB30" s="34">
        <f t="shared" si="18"/>
        <v>-0.3819999999999999</v>
      </c>
      <c r="AC30" s="15">
        <f t="shared" si="19"/>
        <v>0.40564461209270181</v>
      </c>
      <c r="AD30" s="34">
        <f t="shared" si="20"/>
        <v>0</v>
      </c>
      <c r="AE30" s="34">
        <f t="shared" si="4"/>
        <v>3.6479999999999992</v>
      </c>
      <c r="AF30" s="15">
        <f t="shared" si="21"/>
        <v>0.97461786795036498</v>
      </c>
      <c r="AG30" s="34">
        <f t="shared" si="22"/>
        <v>0.97461786795036498</v>
      </c>
      <c r="AH30" s="34">
        <f t="shared" si="5"/>
        <v>1.2458</v>
      </c>
      <c r="AI30" s="15">
        <f t="shared" si="23"/>
        <v>0.77657197439912828</v>
      </c>
      <c r="AJ30" s="34">
        <f t="shared" si="24"/>
        <v>1.5531439487982566</v>
      </c>
      <c r="AK30" s="34">
        <f t="shared" si="6"/>
        <v>0.2702</v>
      </c>
      <c r="AL30" s="15">
        <f t="shared" si="25"/>
        <v>0.5671420040148718</v>
      </c>
      <c r="AM30" s="34">
        <f t="shared" si="26"/>
        <v>3.4028523076602326</v>
      </c>
      <c r="AN30" s="35">
        <f t="shared" si="7"/>
        <v>1.1499999999999999</v>
      </c>
      <c r="AO30" s="35">
        <f t="shared" si="8"/>
        <v>0.80882645643917384</v>
      </c>
      <c r="AP30" s="35">
        <f t="shared" si="9"/>
        <v>0.34117354356082608</v>
      </c>
      <c r="AQ30" s="35">
        <f t="shared" si="10"/>
        <v>3.5</v>
      </c>
      <c r="AR30" s="35">
        <f t="shared" si="11"/>
        <v>2.3918472382950551</v>
      </c>
      <c r="AS30" s="35">
        <f t="shared" si="12"/>
        <v>1.1081527617049449</v>
      </c>
      <c r="AU30" s="103">
        <v>27</v>
      </c>
      <c r="AV30" s="34">
        <v>0.2</v>
      </c>
      <c r="AW30" s="34">
        <v>0.25950000000000001</v>
      </c>
      <c r="AX30" s="34">
        <v>0.78439999999999999</v>
      </c>
      <c r="AY30" s="34">
        <v>1.7588931919999999</v>
      </c>
      <c r="AZ30" s="34">
        <v>0</v>
      </c>
      <c r="BA30" s="34">
        <v>0</v>
      </c>
      <c r="BB30" s="34">
        <v>0.97461786795000005</v>
      </c>
      <c r="BC30" s="34">
        <v>1.5531439488000001</v>
      </c>
      <c r="BD30" s="34">
        <v>3.4028523076599999</v>
      </c>
      <c r="BF30" s="103">
        <v>27</v>
      </c>
      <c r="BG30" s="119">
        <f t="shared" si="27"/>
        <v>0</v>
      </c>
      <c r="BH30" s="119">
        <f t="shared" si="28"/>
        <v>0</v>
      </c>
      <c r="BI30" s="119">
        <f t="shared" si="29"/>
        <v>0</v>
      </c>
      <c r="BJ30" s="119">
        <f t="shared" si="30"/>
        <v>9.6989083431253675E-13</v>
      </c>
      <c r="BK30" s="119">
        <f t="shared" si="31"/>
        <v>0</v>
      </c>
      <c r="BL30" s="119">
        <f t="shared" si="32"/>
        <v>0</v>
      </c>
      <c r="BM30" s="119">
        <f t="shared" si="33"/>
        <v>3.6493030819428895E-13</v>
      </c>
      <c r="BN30" s="119">
        <f t="shared" si="34"/>
        <v>-1.7434942378713458E-12</v>
      </c>
      <c r="BO30" s="119">
        <f t="shared" si="35"/>
        <v>2.3270274596143281E-13</v>
      </c>
    </row>
    <row r="31" spans="1:67" ht="15.75">
      <c r="G31">
        <v>28</v>
      </c>
      <c r="H31" s="89">
        <v>0.05</v>
      </c>
      <c r="I31" s="90">
        <v>0.1</v>
      </c>
      <c r="J31" s="90">
        <v>0.2</v>
      </c>
      <c r="K31" s="90">
        <v>0.3</v>
      </c>
      <c r="L31" s="90">
        <v>0.5</v>
      </c>
      <c r="M31" s="90">
        <v>0</v>
      </c>
      <c r="N31" s="90"/>
      <c r="O31" s="90">
        <v>0.5</v>
      </c>
      <c r="P31" s="90">
        <v>1</v>
      </c>
      <c r="Q31" s="91">
        <v>2</v>
      </c>
      <c r="R31" s="35"/>
      <c r="S31" s="34">
        <f t="shared" si="13"/>
        <v>0.05</v>
      </c>
      <c r="T31" s="34">
        <f t="shared" si="0"/>
        <v>8.6500000000000007E-2</v>
      </c>
      <c r="U31" s="34">
        <f t="shared" si="1"/>
        <v>0.15688000000000002</v>
      </c>
      <c r="V31" s="34">
        <f t="shared" si="2"/>
        <v>1.9872000000000001</v>
      </c>
      <c r="W31" s="15">
        <f t="shared" si="14"/>
        <v>0.87944659600048491</v>
      </c>
      <c r="X31" s="34">
        <f t="shared" si="15"/>
        <v>0.26383397880014547</v>
      </c>
      <c r="Y31" s="34">
        <f t="shared" si="3"/>
        <v>1.2900000000000023E-2</v>
      </c>
      <c r="Z31" s="15">
        <f t="shared" si="16"/>
        <v>0.50322495527805666</v>
      </c>
      <c r="AA31" s="34">
        <f t="shared" si="17"/>
        <v>0.25161247763902833</v>
      </c>
      <c r="AB31" s="34">
        <f t="shared" si="18"/>
        <v>-0.3819999999999999</v>
      </c>
      <c r="AC31" s="15">
        <f t="shared" si="19"/>
        <v>0.40564461209270181</v>
      </c>
      <c r="AD31" s="34">
        <f t="shared" si="20"/>
        <v>0</v>
      </c>
      <c r="AE31" s="34">
        <f t="shared" si="4"/>
        <v>3.2309499999999995</v>
      </c>
      <c r="AF31" s="15">
        <f t="shared" si="21"/>
        <v>0.96198251173236582</v>
      </c>
      <c r="AG31" s="34">
        <f t="shared" si="22"/>
        <v>0.48099125586618291</v>
      </c>
      <c r="AH31" s="34">
        <f t="shared" si="5"/>
        <v>1.2458</v>
      </c>
      <c r="AI31" s="15">
        <f t="shared" si="23"/>
        <v>0.77657197439912828</v>
      </c>
      <c r="AJ31" s="34">
        <f t="shared" si="24"/>
        <v>0.77657197439912828</v>
      </c>
      <c r="AK31" s="34">
        <f t="shared" si="6"/>
        <v>0.2702</v>
      </c>
      <c r="AL31" s="15">
        <f t="shared" si="25"/>
        <v>0.5671420040148718</v>
      </c>
      <c r="AM31" s="34">
        <f t="shared" si="26"/>
        <v>1.1342840080297436</v>
      </c>
      <c r="AN31" s="35">
        <f t="shared" si="7"/>
        <v>22.500001599999997</v>
      </c>
      <c r="AO31" s="35">
        <f t="shared" si="8"/>
        <v>15.181680068787841</v>
      </c>
      <c r="AP31" s="35">
        <f t="shared" si="9"/>
        <v>7.3183215312121561</v>
      </c>
      <c r="AQ31" s="35">
        <f t="shared" si="10"/>
        <v>16.000000999999997</v>
      </c>
      <c r="AR31" s="35">
        <f t="shared" si="11"/>
        <v>13.537665686093764</v>
      </c>
      <c r="AS31" s="35">
        <f t="shared" si="12"/>
        <v>2.4623353139062338</v>
      </c>
      <c r="AU31" s="103">
        <v>28</v>
      </c>
      <c r="AV31" s="34">
        <v>0.05</v>
      </c>
      <c r="AW31" s="34">
        <v>8.6499999999999994E-2</v>
      </c>
      <c r="AX31" s="34">
        <v>0.15687999999999999</v>
      </c>
      <c r="AY31" s="34">
        <v>0.26383397879999998</v>
      </c>
      <c r="AZ31" s="34">
        <v>0.25161247763900002</v>
      </c>
      <c r="BA31" s="34">
        <v>0</v>
      </c>
      <c r="BB31" s="34">
        <v>0.480991255866</v>
      </c>
      <c r="BC31" s="34">
        <v>0.77657197439900005</v>
      </c>
      <c r="BD31" s="34">
        <v>1.1342840080300001</v>
      </c>
      <c r="BF31" s="103">
        <v>28</v>
      </c>
      <c r="BG31" s="119">
        <f t="shared" si="27"/>
        <v>0</v>
      </c>
      <c r="BH31" s="119">
        <f t="shared" si="28"/>
        <v>0</v>
      </c>
      <c r="BI31" s="119">
        <f t="shared" si="29"/>
        <v>0</v>
      </c>
      <c r="BJ31" s="119">
        <f t="shared" si="30"/>
        <v>1.4549472737712676E-13</v>
      </c>
      <c r="BK31" s="119">
        <f t="shared" si="31"/>
        <v>2.8310687127941492E-14</v>
      </c>
      <c r="BL31" s="119">
        <f t="shared" si="32"/>
        <v>0</v>
      </c>
      <c r="BM31" s="119">
        <f t="shared" si="33"/>
        <v>1.8290924330699454E-13</v>
      </c>
      <c r="BN31" s="119">
        <f t="shared" si="34"/>
        <v>1.2823075934420558E-13</v>
      </c>
      <c r="BO31" s="119">
        <f t="shared" si="35"/>
        <v>-2.5646151868841116E-13</v>
      </c>
    </row>
    <row r="32" spans="1:67" ht="15.75">
      <c r="G32">
        <v>29</v>
      </c>
      <c r="H32" s="89">
        <v>1</v>
      </c>
      <c r="I32" s="90">
        <v>1.5000001000000001</v>
      </c>
      <c r="J32" s="90">
        <v>2</v>
      </c>
      <c r="K32" s="90">
        <v>6.0000004999999996</v>
      </c>
      <c r="L32" s="90">
        <v>12.000000999999999</v>
      </c>
      <c r="M32" s="90">
        <v>0</v>
      </c>
      <c r="N32" s="90"/>
      <c r="O32" s="90">
        <v>5</v>
      </c>
      <c r="P32" s="90">
        <v>11.000000999999999</v>
      </c>
      <c r="Q32" s="91">
        <v>0</v>
      </c>
      <c r="R32" s="35"/>
      <c r="S32" s="34">
        <f t="shared" si="13"/>
        <v>1</v>
      </c>
      <c r="T32" s="34">
        <f t="shared" si="0"/>
        <v>1.2975000864999999</v>
      </c>
      <c r="U32" s="34">
        <f t="shared" si="1"/>
        <v>1.5688</v>
      </c>
      <c r="V32" s="34">
        <f t="shared" si="2"/>
        <v>1.9872000000000001</v>
      </c>
      <c r="W32" s="15">
        <f t="shared" si="14"/>
        <v>0.87944659600048491</v>
      </c>
      <c r="X32" s="34">
        <f t="shared" si="15"/>
        <v>5.2766800157262068</v>
      </c>
      <c r="Y32" s="34">
        <f t="shared" si="3"/>
        <v>1.2900000000000023E-2</v>
      </c>
      <c r="Z32" s="15">
        <f t="shared" si="16"/>
        <v>0.50322495527805666</v>
      </c>
      <c r="AA32" s="34">
        <f t="shared" si="17"/>
        <v>6.0386999665616345</v>
      </c>
      <c r="AB32" s="34">
        <f t="shared" si="18"/>
        <v>-0.3819999999999999</v>
      </c>
      <c r="AC32" s="15">
        <f t="shared" si="19"/>
        <v>0.40564461209270181</v>
      </c>
      <c r="AD32" s="34">
        <f t="shared" si="20"/>
        <v>0</v>
      </c>
      <c r="AE32" s="34">
        <f t="shared" si="4"/>
        <v>6.9843999999999991</v>
      </c>
      <c r="AF32" s="15">
        <f t="shared" si="21"/>
        <v>0.99907463822627574</v>
      </c>
      <c r="AG32" s="34">
        <f t="shared" si="22"/>
        <v>4.995373191131379</v>
      </c>
      <c r="AH32" s="34">
        <f t="shared" si="5"/>
        <v>1.2458</v>
      </c>
      <c r="AI32" s="15">
        <f t="shared" si="23"/>
        <v>0.77657197439912828</v>
      </c>
      <c r="AJ32" s="34">
        <f t="shared" si="24"/>
        <v>8.5422924949623855</v>
      </c>
      <c r="AK32" s="34">
        <f t="shared" si="6"/>
        <v>0.2702</v>
      </c>
      <c r="AL32" s="15">
        <f t="shared" si="25"/>
        <v>0.5671420040148718</v>
      </c>
      <c r="AM32" s="34">
        <f t="shared" si="26"/>
        <v>0</v>
      </c>
      <c r="AN32" s="35">
        <f t="shared" si="7"/>
        <v>0.4</v>
      </c>
      <c r="AO32" s="35">
        <f t="shared" si="8"/>
        <v>0.35950000000000004</v>
      </c>
      <c r="AP32" s="35">
        <f t="shared" si="9"/>
        <v>4.049999999999998E-2</v>
      </c>
      <c r="AQ32" s="35">
        <f t="shared" si="10"/>
        <v>0</v>
      </c>
      <c r="AR32" s="35">
        <f t="shared" si="11"/>
        <v>0</v>
      </c>
      <c r="AS32" s="35">
        <f t="shared" si="12"/>
        <v>0</v>
      </c>
      <c r="AU32" s="103">
        <v>29</v>
      </c>
      <c r="AV32" s="34">
        <v>1</v>
      </c>
      <c r="AW32" s="34">
        <v>1.2975000864999999</v>
      </c>
      <c r="AX32" s="34">
        <v>1.5688</v>
      </c>
      <c r="AY32" s="34">
        <v>5.2766800157300002</v>
      </c>
      <c r="AZ32" s="34">
        <v>6.0386999665600003</v>
      </c>
      <c r="BA32" s="34">
        <v>0</v>
      </c>
      <c r="BB32" s="34">
        <v>4.9953731911299997</v>
      </c>
      <c r="BC32" s="34">
        <v>8.5422924949599999</v>
      </c>
      <c r="BD32" s="34">
        <v>0</v>
      </c>
      <c r="BF32" s="103">
        <v>29</v>
      </c>
      <c r="BG32" s="119">
        <f t="shared" si="27"/>
        <v>0</v>
      </c>
      <c r="BH32" s="119">
        <f t="shared" si="28"/>
        <v>0</v>
      </c>
      <c r="BI32" s="119">
        <f t="shared" si="29"/>
        <v>0</v>
      </c>
      <c r="BJ32" s="119">
        <f t="shared" si="30"/>
        <v>-3.7934100305392349E-12</v>
      </c>
      <c r="BK32" s="119">
        <f t="shared" si="31"/>
        <v>1.6342482922482304E-12</v>
      </c>
      <c r="BL32" s="119">
        <f t="shared" si="32"/>
        <v>0</v>
      </c>
      <c r="BM32" s="119">
        <f t="shared" si="33"/>
        <v>1.3793410857942945E-12</v>
      </c>
      <c r="BN32" s="119">
        <f t="shared" si="34"/>
        <v>2.3856472353145364E-12</v>
      </c>
      <c r="BO32" s="119">
        <f t="shared" si="35"/>
        <v>0</v>
      </c>
    </row>
    <row r="33" spans="7:67" ht="15.75">
      <c r="G33">
        <v>30</v>
      </c>
      <c r="H33" s="89">
        <v>0.1</v>
      </c>
      <c r="I33" s="90">
        <v>0.3</v>
      </c>
      <c r="J33" s="90">
        <v>0</v>
      </c>
      <c r="K33" s="90">
        <v>0</v>
      </c>
      <c r="L33" s="90">
        <v>0</v>
      </c>
      <c r="M33" s="90">
        <v>0</v>
      </c>
      <c r="N33" s="90"/>
      <c r="O33" s="90"/>
      <c r="P33" s="90"/>
      <c r="Q33" s="91"/>
      <c r="R33" s="35"/>
      <c r="S33" s="34">
        <f t="shared" si="13"/>
        <v>0.1</v>
      </c>
      <c r="T33" s="34">
        <f t="shared" si="0"/>
        <v>0.25950000000000001</v>
      </c>
      <c r="U33" s="34">
        <f t="shared" si="1"/>
        <v>0</v>
      </c>
      <c r="V33" s="34">
        <f t="shared" si="2"/>
        <v>1.9872000000000001</v>
      </c>
      <c r="W33" s="15">
        <f t="shared" si="14"/>
        <v>0.87944659600048491</v>
      </c>
      <c r="X33" s="34">
        <f t="shared" si="15"/>
        <v>0</v>
      </c>
      <c r="Y33" s="34">
        <f t="shared" si="3"/>
        <v>1.2900000000000023E-2</v>
      </c>
      <c r="Z33" s="15">
        <f t="shared" si="16"/>
        <v>0.50322495527805666</v>
      </c>
      <c r="AA33" s="34">
        <f t="shared" si="17"/>
        <v>0</v>
      </c>
      <c r="AB33" s="34">
        <f t="shared" si="18"/>
        <v>-0.3819999999999999</v>
      </c>
      <c r="AC33" s="15">
        <f t="shared" si="19"/>
        <v>0.40564461209270181</v>
      </c>
      <c r="AD33" s="34">
        <f t="shared" si="20"/>
        <v>0</v>
      </c>
      <c r="AE33" s="34">
        <f t="shared" si="4"/>
        <v>2.8138999999999994</v>
      </c>
      <c r="AF33" s="15">
        <f t="shared" si="21"/>
        <v>0.94342234836801464</v>
      </c>
      <c r="AG33" s="34">
        <f t="shared" si="22"/>
        <v>0</v>
      </c>
      <c r="AH33" s="34">
        <f t="shared" si="5"/>
        <v>1.2458</v>
      </c>
      <c r="AI33" s="15">
        <f t="shared" si="23"/>
        <v>0.77657197439912828</v>
      </c>
      <c r="AJ33" s="34">
        <f t="shared" si="24"/>
        <v>0</v>
      </c>
      <c r="AK33" s="34">
        <f t="shared" si="6"/>
        <v>0.2702</v>
      </c>
      <c r="AL33" s="15">
        <f t="shared" si="25"/>
        <v>0.5671420040148718</v>
      </c>
      <c r="AM33" s="34">
        <f t="shared" si="26"/>
        <v>0</v>
      </c>
      <c r="AN33" s="35">
        <f t="shared" si="7"/>
        <v>3.7000002399999996</v>
      </c>
      <c r="AO33" s="35">
        <f t="shared" si="8"/>
        <v>3.129445435385338</v>
      </c>
      <c r="AP33" s="35">
        <f t="shared" si="9"/>
        <v>0.57055480461466157</v>
      </c>
      <c r="AQ33" s="35">
        <f t="shared" si="10"/>
        <v>6.8000000000000007</v>
      </c>
      <c r="AR33" s="35">
        <f t="shared" si="11"/>
        <v>4.1179484834660602</v>
      </c>
      <c r="AS33" s="35">
        <f t="shared" si="12"/>
        <v>2.6820515165339405</v>
      </c>
      <c r="AU33" s="103">
        <v>30</v>
      </c>
      <c r="AV33" s="34">
        <v>0.1</v>
      </c>
      <c r="AW33" s="34">
        <v>0.25950000000000001</v>
      </c>
      <c r="AX33" s="34">
        <v>0</v>
      </c>
      <c r="AY33" s="34">
        <v>0</v>
      </c>
      <c r="AZ33" s="34">
        <v>0</v>
      </c>
      <c r="BA33" s="34">
        <v>0</v>
      </c>
      <c r="BB33" s="34">
        <v>0</v>
      </c>
      <c r="BC33" s="34">
        <v>0</v>
      </c>
      <c r="BD33" s="34">
        <v>0</v>
      </c>
      <c r="BF33" s="103">
        <v>30</v>
      </c>
      <c r="BG33" s="119">
        <f t="shared" si="27"/>
        <v>0</v>
      </c>
      <c r="BH33" s="119">
        <f t="shared" si="28"/>
        <v>0</v>
      </c>
      <c r="BI33" s="119">
        <f t="shared" si="29"/>
        <v>0</v>
      </c>
      <c r="BJ33" s="119">
        <f t="shared" si="30"/>
        <v>0</v>
      </c>
      <c r="BK33" s="119">
        <f t="shared" si="31"/>
        <v>0</v>
      </c>
      <c r="BL33" s="119">
        <f t="shared" si="32"/>
        <v>0</v>
      </c>
      <c r="BM33" s="119">
        <f t="shared" si="33"/>
        <v>0</v>
      </c>
      <c r="BN33" s="119">
        <f t="shared" si="34"/>
        <v>0</v>
      </c>
      <c r="BO33" s="119">
        <f t="shared" si="35"/>
        <v>0</v>
      </c>
    </row>
    <row r="34" spans="7:67" ht="15.75">
      <c r="G34">
        <v>32</v>
      </c>
      <c r="H34" s="89">
        <v>0.1</v>
      </c>
      <c r="I34" s="90">
        <v>0.90000004</v>
      </c>
      <c r="J34" s="90">
        <v>1.3000001000000001</v>
      </c>
      <c r="K34" s="90">
        <v>1.4000001</v>
      </c>
      <c r="L34" s="90">
        <v>0</v>
      </c>
      <c r="M34" s="90">
        <v>0</v>
      </c>
      <c r="N34" s="90"/>
      <c r="O34" s="90">
        <v>0.4</v>
      </c>
      <c r="P34" s="90">
        <v>0.5</v>
      </c>
      <c r="Q34" s="91">
        <v>5.9</v>
      </c>
      <c r="R34" s="35"/>
      <c r="S34" s="34">
        <f t="shared" si="13"/>
        <v>0.1</v>
      </c>
      <c r="T34" s="34">
        <f t="shared" si="0"/>
        <v>0.77850003459999995</v>
      </c>
      <c r="U34" s="34">
        <f t="shared" si="1"/>
        <v>1.01972007844</v>
      </c>
      <c r="V34" s="34">
        <f t="shared" si="2"/>
        <v>1.9872000000000001</v>
      </c>
      <c r="W34" s="15">
        <f t="shared" si="14"/>
        <v>0.87944659600048491</v>
      </c>
      <c r="X34" s="34">
        <f t="shared" si="15"/>
        <v>1.2312253223453384</v>
      </c>
      <c r="Y34" s="34">
        <f t="shared" si="3"/>
        <v>1.2900000000000023E-2</v>
      </c>
      <c r="Z34" s="15">
        <f t="shared" si="16"/>
        <v>0.50322495527805666</v>
      </c>
      <c r="AA34" s="34">
        <f t="shared" si="17"/>
        <v>0</v>
      </c>
      <c r="AB34" s="34">
        <f t="shared" si="18"/>
        <v>-0.3819999999999999</v>
      </c>
      <c r="AC34" s="15">
        <f t="shared" si="19"/>
        <v>0.40564461209270181</v>
      </c>
      <c r="AD34" s="34">
        <f t="shared" si="20"/>
        <v>0</v>
      </c>
      <c r="AE34" s="34">
        <f t="shared" si="4"/>
        <v>3.1475399999999993</v>
      </c>
      <c r="AF34" s="15">
        <f t="shared" si="21"/>
        <v>0.95881168144687989</v>
      </c>
      <c r="AG34" s="34">
        <f t="shared" si="22"/>
        <v>0.383524672578752</v>
      </c>
      <c r="AH34" s="34">
        <f t="shared" si="5"/>
        <v>1.2458</v>
      </c>
      <c r="AI34" s="15">
        <f t="shared" si="23"/>
        <v>0.77657197439912828</v>
      </c>
      <c r="AJ34" s="34">
        <f t="shared" si="24"/>
        <v>0.38828598719956414</v>
      </c>
      <c r="AK34" s="34">
        <f t="shared" si="6"/>
        <v>0.2702</v>
      </c>
      <c r="AL34" s="15">
        <f t="shared" si="25"/>
        <v>0.5671420040148718</v>
      </c>
      <c r="AM34" s="34">
        <f t="shared" si="26"/>
        <v>3.3461378236877439</v>
      </c>
      <c r="AN34" s="35">
        <f t="shared" si="7"/>
        <v>0.8</v>
      </c>
      <c r="AO34" s="35">
        <f t="shared" si="8"/>
        <v>0.705769319200097</v>
      </c>
      <c r="AP34" s="35">
        <f t="shared" si="9"/>
        <v>9.4230680799903044E-2</v>
      </c>
      <c r="AQ34" s="35">
        <f t="shared" si="10"/>
        <v>0</v>
      </c>
      <c r="AR34" s="35">
        <f t="shared" si="11"/>
        <v>0</v>
      </c>
      <c r="AS34" s="35">
        <f t="shared" si="12"/>
        <v>0</v>
      </c>
      <c r="AU34" s="103">
        <v>32</v>
      </c>
      <c r="AV34" s="34">
        <v>0.1</v>
      </c>
      <c r="AW34" s="34">
        <v>0.77850003459999995</v>
      </c>
      <c r="AX34" s="34">
        <v>1.01972007844</v>
      </c>
      <c r="AY34" s="34">
        <v>1.23122532235</v>
      </c>
      <c r="AZ34" s="34">
        <v>0</v>
      </c>
      <c r="BA34" s="34">
        <v>0</v>
      </c>
      <c r="BB34" s="34">
        <v>0.38352467257900003</v>
      </c>
      <c r="BC34" s="34">
        <v>0.38828598720000002</v>
      </c>
      <c r="BD34" s="34">
        <v>3.3461378236899999</v>
      </c>
      <c r="BF34" s="103">
        <v>32</v>
      </c>
      <c r="BG34" s="119">
        <f t="shared" si="27"/>
        <v>0</v>
      </c>
      <c r="BH34" s="119">
        <f t="shared" si="28"/>
        <v>0</v>
      </c>
      <c r="BI34" s="119">
        <f t="shared" si="29"/>
        <v>0</v>
      </c>
      <c r="BJ34" s="119">
        <f t="shared" si="30"/>
        <v>-4.6616044357961073E-12</v>
      </c>
      <c r="BK34" s="119">
        <f t="shared" si="31"/>
        <v>0</v>
      </c>
      <c r="BL34" s="119">
        <f t="shared" si="32"/>
        <v>0</v>
      </c>
      <c r="BM34" s="119">
        <f t="shared" si="33"/>
        <v>-2.4802382370125997E-13</v>
      </c>
      <c r="BN34" s="119">
        <f t="shared" si="34"/>
        <v>-4.3587355946783646E-13</v>
      </c>
      <c r="BO34" s="119">
        <f t="shared" si="35"/>
        <v>-2.2559731860383181E-12</v>
      </c>
    </row>
    <row r="35" spans="7:67" ht="15.75">
      <c r="G35">
        <v>33</v>
      </c>
      <c r="H35" s="89">
        <v>0.2</v>
      </c>
      <c r="I35" s="90">
        <v>0.2</v>
      </c>
      <c r="J35" s="90">
        <v>0.2</v>
      </c>
      <c r="K35" s="90">
        <v>0.2</v>
      </c>
      <c r="L35" s="90">
        <v>0</v>
      </c>
      <c r="M35" s="90">
        <v>0</v>
      </c>
      <c r="N35" s="90"/>
      <c r="O35" s="90">
        <v>0</v>
      </c>
      <c r="P35" s="90">
        <v>0</v>
      </c>
      <c r="Q35" s="91">
        <v>0</v>
      </c>
      <c r="R35" s="35"/>
      <c r="S35" s="34">
        <f t="shared" si="13"/>
        <v>0.2</v>
      </c>
      <c r="T35" s="34">
        <f t="shared" si="0"/>
        <v>0.17300000000000001</v>
      </c>
      <c r="U35" s="34">
        <f t="shared" si="1"/>
        <v>0.15688000000000002</v>
      </c>
      <c r="V35" s="34">
        <f t="shared" si="2"/>
        <v>1.9872000000000001</v>
      </c>
      <c r="W35" s="15">
        <f t="shared" si="14"/>
        <v>0.87944659600048491</v>
      </c>
      <c r="X35" s="34">
        <f t="shared" si="15"/>
        <v>0.17588931920009698</v>
      </c>
      <c r="Y35" s="34">
        <f t="shared" si="3"/>
        <v>1.2900000000000023E-2</v>
      </c>
      <c r="Z35" s="15">
        <f t="shared" si="16"/>
        <v>0.50322495527805666</v>
      </c>
      <c r="AA35" s="34">
        <f t="shared" si="17"/>
        <v>0</v>
      </c>
      <c r="AB35" s="34">
        <f t="shared" si="18"/>
        <v>-0.3819999999999999</v>
      </c>
      <c r="AC35" s="15">
        <f t="shared" si="19"/>
        <v>0.40564461209270181</v>
      </c>
      <c r="AD35" s="34">
        <f t="shared" si="20"/>
        <v>0</v>
      </c>
      <c r="AE35" s="34">
        <f t="shared" si="4"/>
        <v>2.8138999999999994</v>
      </c>
      <c r="AF35" s="15">
        <f t="shared" si="21"/>
        <v>0.94342234836801464</v>
      </c>
      <c r="AG35" s="34">
        <f t="shared" si="22"/>
        <v>0</v>
      </c>
      <c r="AH35" s="34">
        <f t="shared" si="5"/>
        <v>1.2458</v>
      </c>
      <c r="AI35" s="15">
        <f t="shared" si="23"/>
        <v>0.77657197439912828</v>
      </c>
      <c r="AJ35" s="34">
        <f t="shared" si="24"/>
        <v>0</v>
      </c>
      <c r="AK35" s="34">
        <f t="shared" si="6"/>
        <v>0.2702</v>
      </c>
      <c r="AL35" s="15">
        <f t="shared" si="25"/>
        <v>0.5671420040148718</v>
      </c>
      <c r="AM35" s="34">
        <f t="shared" si="26"/>
        <v>0</v>
      </c>
      <c r="AN35" s="35">
        <f t="shared" si="7"/>
        <v>15.6000003</v>
      </c>
      <c r="AO35" s="35">
        <f t="shared" si="8"/>
        <v>9.8318913054436408</v>
      </c>
      <c r="AP35" s="35">
        <f t="shared" si="9"/>
        <v>5.7681089945563588</v>
      </c>
      <c r="AQ35" s="35">
        <f t="shared" si="10"/>
        <v>3.5000001000000003</v>
      </c>
      <c r="AR35" s="35">
        <f t="shared" si="11"/>
        <v>3.0964365817665831</v>
      </c>
      <c r="AS35" s="35">
        <f t="shared" si="12"/>
        <v>0.40356351823341718</v>
      </c>
      <c r="AU35" s="103">
        <v>33</v>
      </c>
      <c r="AV35" s="34">
        <v>0.2</v>
      </c>
      <c r="AW35" s="34">
        <v>0.17299999999999999</v>
      </c>
      <c r="AX35" s="34">
        <v>0.15687999999999999</v>
      </c>
      <c r="AY35" s="34">
        <v>0.1758893192</v>
      </c>
      <c r="AZ35" s="34">
        <v>0</v>
      </c>
      <c r="BA35" s="34">
        <v>0</v>
      </c>
      <c r="BB35" s="34">
        <v>0</v>
      </c>
      <c r="BC35" s="34">
        <v>0</v>
      </c>
      <c r="BD35" s="34">
        <v>0</v>
      </c>
      <c r="BF35" s="103">
        <v>33</v>
      </c>
      <c r="BG35" s="119">
        <f t="shared" si="27"/>
        <v>0</v>
      </c>
      <c r="BH35" s="119">
        <f t="shared" si="28"/>
        <v>0</v>
      </c>
      <c r="BI35" s="119">
        <f t="shared" si="29"/>
        <v>0</v>
      </c>
      <c r="BJ35" s="119">
        <f t="shared" si="30"/>
        <v>9.6977981201007424E-14</v>
      </c>
      <c r="BK35" s="119">
        <f t="shared" si="31"/>
        <v>0</v>
      </c>
      <c r="BL35" s="119">
        <f t="shared" si="32"/>
        <v>0</v>
      </c>
      <c r="BM35" s="119">
        <f t="shared" si="33"/>
        <v>0</v>
      </c>
      <c r="BN35" s="119">
        <f t="shared" si="34"/>
        <v>0</v>
      </c>
      <c r="BO35" s="119">
        <f t="shared" si="35"/>
        <v>0</v>
      </c>
    </row>
    <row r="36" spans="7:67" ht="15.75">
      <c r="G36">
        <v>34</v>
      </c>
      <c r="H36" s="89">
        <v>0.1</v>
      </c>
      <c r="I36" s="90">
        <v>1.5000001000000001</v>
      </c>
      <c r="J36" s="90">
        <v>4</v>
      </c>
      <c r="K36" s="90">
        <v>2</v>
      </c>
      <c r="L36" s="90">
        <v>3.0000002000000001</v>
      </c>
      <c r="M36" s="90">
        <v>5</v>
      </c>
      <c r="N36" s="90"/>
      <c r="O36" s="90">
        <v>1.8000001000000001</v>
      </c>
      <c r="P36" s="90">
        <v>1.7</v>
      </c>
      <c r="Q36" s="91">
        <v>0</v>
      </c>
      <c r="R36" s="35"/>
      <c r="S36" s="34">
        <f t="shared" si="13"/>
        <v>0.1</v>
      </c>
      <c r="T36" s="34">
        <f t="shared" si="0"/>
        <v>1.2975000864999999</v>
      </c>
      <c r="U36" s="34">
        <f t="shared" si="1"/>
        <v>3.1375999999999999</v>
      </c>
      <c r="V36" s="34">
        <f t="shared" si="2"/>
        <v>1.9872000000000001</v>
      </c>
      <c r="W36" s="15">
        <f t="shared" si="14"/>
        <v>0.87944659600048491</v>
      </c>
      <c r="X36" s="34">
        <f t="shared" si="15"/>
        <v>1.7588931920009698</v>
      </c>
      <c r="Y36" s="34">
        <f t="shared" si="3"/>
        <v>1.2900000000000023E-2</v>
      </c>
      <c r="Z36" s="15">
        <f t="shared" si="16"/>
        <v>0.50322495527805666</v>
      </c>
      <c r="AA36" s="34">
        <f t="shared" si="17"/>
        <v>1.5096749664791611</v>
      </c>
      <c r="AB36" s="34">
        <f t="shared" si="18"/>
        <v>-0.3819999999999999</v>
      </c>
      <c r="AC36" s="15">
        <f t="shared" si="19"/>
        <v>0.40564461209270181</v>
      </c>
      <c r="AD36" s="34">
        <f t="shared" si="20"/>
        <v>2.028223060463509</v>
      </c>
      <c r="AE36" s="34">
        <f t="shared" si="4"/>
        <v>4.3152800834099994</v>
      </c>
      <c r="AF36" s="15">
        <f t="shared" si="21"/>
        <v>0.98681340367040249</v>
      </c>
      <c r="AG36" s="34">
        <f t="shared" si="22"/>
        <v>1.7762642252880649</v>
      </c>
      <c r="AH36" s="34">
        <f t="shared" si="5"/>
        <v>1.2458</v>
      </c>
      <c r="AI36" s="15">
        <f t="shared" si="23"/>
        <v>0.77657197439912828</v>
      </c>
      <c r="AJ36" s="34">
        <f t="shared" si="24"/>
        <v>1.3201723564785179</v>
      </c>
      <c r="AK36" s="34">
        <f t="shared" si="6"/>
        <v>0.2702</v>
      </c>
      <c r="AL36" s="15">
        <f t="shared" si="25"/>
        <v>0.5671420040148718</v>
      </c>
      <c r="AM36" s="34">
        <f t="shared" si="26"/>
        <v>0</v>
      </c>
      <c r="AN36" s="35">
        <f t="shared" si="7"/>
        <v>4.2</v>
      </c>
      <c r="AO36" s="35">
        <f t="shared" si="8"/>
        <v>3.1807004736970819</v>
      </c>
      <c r="AP36" s="35">
        <f t="shared" si="9"/>
        <v>1.0192995263029183</v>
      </c>
      <c r="AQ36" s="35">
        <f t="shared" si="10"/>
        <v>0.60000000000000009</v>
      </c>
      <c r="AR36" s="35">
        <f t="shared" si="11"/>
        <v>0.45908189194381865</v>
      </c>
      <c r="AS36" s="35">
        <f t="shared" si="12"/>
        <v>0.14091810805618143</v>
      </c>
      <c r="AU36" s="103">
        <v>34</v>
      </c>
      <c r="AV36" s="34">
        <v>0.1</v>
      </c>
      <c r="AW36" s="34">
        <v>1.2975000864999999</v>
      </c>
      <c r="AX36" s="34">
        <v>3.1375999999999999</v>
      </c>
      <c r="AY36" s="34">
        <v>1.7588931919999999</v>
      </c>
      <c r="AZ36" s="34">
        <v>1.50967496648</v>
      </c>
      <c r="BA36" s="34">
        <v>2.0282230604599998</v>
      </c>
      <c r="BB36" s="34">
        <v>1.7762642252900001</v>
      </c>
      <c r="BC36" s="34">
        <v>1.3201723564800001</v>
      </c>
      <c r="BD36" s="34">
        <v>0</v>
      </c>
      <c r="BF36" s="103">
        <v>34</v>
      </c>
      <c r="BG36" s="119">
        <f t="shared" si="27"/>
        <v>0</v>
      </c>
      <c r="BH36" s="119">
        <f t="shared" si="28"/>
        <v>0</v>
      </c>
      <c r="BI36" s="119">
        <f t="shared" si="29"/>
        <v>0</v>
      </c>
      <c r="BJ36" s="119">
        <f t="shared" si="30"/>
        <v>9.6989083431253675E-13</v>
      </c>
      <c r="BK36" s="119">
        <f t="shared" si="31"/>
        <v>-8.3888451740676828E-13</v>
      </c>
      <c r="BL36" s="119">
        <f t="shared" si="32"/>
        <v>3.5091929362351948E-12</v>
      </c>
      <c r="BM36" s="119">
        <f t="shared" si="33"/>
        <v>-1.9351187319216478E-12</v>
      </c>
      <c r="BN36" s="119">
        <f t="shared" si="34"/>
        <v>-1.482147737874584E-12</v>
      </c>
      <c r="BO36" s="119">
        <f t="shared" si="35"/>
        <v>0</v>
      </c>
    </row>
    <row r="37" spans="7:67" ht="15.75">
      <c r="G37">
        <v>36</v>
      </c>
      <c r="H37" s="89">
        <v>0.5</v>
      </c>
      <c r="I37" s="90">
        <v>0.5</v>
      </c>
      <c r="J37" s="90">
        <v>1</v>
      </c>
      <c r="K37" s="90">
        <v>1</v>
      </c>
      <c r="L37" s="90">
        <v>1</v>
      </c>
      <c r="M37" s="90">
        <v>0.2</v>
      </c>
      <c r="N37" s="90"/>
      <c r="O37" s="90">
        <v>0.2</v>
      </c>
      <c r="P37" s="90">
        <v>0.2</v>
      </c>
      <c r="Q37" s="91">
        <v>0.2</v>
      </c>
      <c r="R37" s="35"/>
      <c r="S37" s="34">
        <f t="shared" si="13"/>
        <v>0.5</v>
      </c>
      <c r="T37" s="34">
        <f t="shared" si="0"/>
        <v>0.4325</v>
      </c>
      <c r="U37" s="34">
        <f t="shared" si="1"/>
        <v>0.78439999999999999</v>
      </c>
      <c r="V37" s="34">
        <f t="shared" si="2"/>
        <v>1.9872000000000001</v>
      </c>
      <c r="W37" s="15">
        <f t="shared" si="14"/>
        <v>0.87944659600048491</v>
      </c>
      <c r="X37" s="34">
        <f t="shared" si="15"/>
        <v>0.87944659600048491</v>
      </c>
      <c r="Y37" s="34">
        <f t="shared" si="3"/>
        <v>1.2900000000000023E-2</v>
      </c>
      <c r="Z37" s="15">
        <f t="shared" si="16"/>
        <v>0.50322495527805666</v>
      </c>
      <c r="AA37" s="34">
        <f t="shared" si="17"/>
        <v>0.50322495527805666</v>
      </c>
      <c r="AB37" s="34">
        <f t="shared" si="18"/>
        <v>-0.3819999999999999</v>
      </c>
      <c r="AC37" s="15">
        <f t="shared" si="19"/>
        <v>0.40564461209270181</v>
      </c>
      <c r="AD37" s="34">
        <f t="shared" si="20"/>
        <v>8.1128922418540361E-2</v>
      </c>
      <c r="AE37" s="34">
        <f t="shared" si="4"/>
        <v>2.9807199999999994</v>
      </c>
      <c r="AF37" s="15">
        <f t="shared" si="21"/>
        <v>0.95169548130509285</v>
      </c>
      <c r="AG37" s="34">
        <f t="shared" si="22"/>
        <v>0.19033909626101858</v>
      </c>
      <c r="AH37" s="34">
        <f t="shared" si="5"/>
        <v>1.2458</v>
      </c>
      <c r="AI37" s="15">
        <f t="shared" si="23"/>
        <v>0.77657197439912828</v>
      </c>
      <c r="AJ37" s="34">
        <f t="shared" si="24"/>
        <v>0.15531439487982568</v>
      </c>
      <c r="AK37" s="34">
        <f t="shared" si="6"/>
        <v>0.2702</v>
      </c>
      <c r="AL37" s="15">
        <f t="shared" si="25"/>
        <v>0.5671420040148718</v>
      </c>
      <c r="AM37" s="34">
        <f t="shared" si="26"/>
        <v>0.11342840080297437</v>
      </c>
      <c r="AN37" s="35">
        <f t="shared" si="7"/>
        <v>6.3000001000000001</v>
      </c>
      <c r="AO37" s="35">
        <f t="shared" si="8"/>
        <v>4.4549983818357237</v>
      </c>
      <c r="AP37" s="35">
        <f t="shared" si="9"/>
        <v>1.8450017181642764</v>
      </c>
      <c r="AQ37" s="35">
        <f t="shared" si="10"/>
        <v>3.1</v>
      </c>
      <c r="AR37" s="35">
        <f t="shared" si="11"/>
        <v>2.5203808386640913</v>
      </c>
      <c r="AS37" s="35">
        <f t="shared" si="12"/>
        <v>0.57961916133590874</v>
      </c>
      <c r="AU37" s="103">
        <v>36</v>
      </c>
      <c r="AV37" s="34">
        <v>0.5</v>
      </c>
      <c r="AW37" s="34">
        <v>0.4325</v>
      </c>
      <c r="AX37" s="34">
        <v>0.78439999999999999</v>
      </c>
      <c r="AY37" s="34">
        <v>0.87944659599999997</v>
      </c>
      <c r="AZ37" s="34">
        <v>0.50322495527800004</v>
      </c>
      <c r="BA37" s="34">
        <v>8.1128922418500005E-2</v>
      </c>
      <c r="BB37" s="34">
        <v>0.19033909626100001</v>
      </c>
      <c r="BC37" s="34">
        <v>0.15531439488000001</v>
      </c>
      <c r="BD37" s="34">
        <v>0.113428400803</v>
      </c>
      <c r="BF37" s="103">
        <v>36</v>
      </c>
      <c r="BG37" s="119">
        <f t="shared" si="27"/>
        <v>0</v>
      </c>
      <c r="BH37" s="119">
        <f t="shared" si="28"/>
        <v>0</v>
      </c>
      <c r="BI37" s="119">
        <f t="shared" si="29"/>
        <v>0</v>
      </c>
      <c r="BJ37" s="119">
        <f t="shared" si="30"/>
        <v>4.8494541715626838E-13</v>
      </c>
      <c r="BK37" s="119">
        <f t="shared" si="31"/>
        <v>5.6621374255882984E-14</v>
      </c>
      <c r="BL37" s="119">
        <f t="shared" si="32"/>
        <v>4.035660694512444E-14</v>
      </c>
      <c r="BM37" s="119">
        <f t="shared" si="33"/>
        <v>1.8568480086855743E-14</v>
      </c>
      <c r="BN37" s="119">
        <f t="shared" si="34"/>
        <v>-1.7433277044176521E-13</v>
      </c>
      <c r="BO37" s="119">
        <f t="shared" si="35"/>
        <v>-2.5632274081033302E-14</v>
      </c>
    </row>
    <row r="38" spans="7:67" ht="15.75">
      <c r="G38">
        <v>37</v>
      </c>
      <c r="H38" s="89">
        <v>0.1</v>
      </c>
      <c r="I38" s="90">
        <v>1</v>
      </c>
      <c r="J38" s="90">
        <v>1.5000001000000001</v>
      </c>
      <c r="K38" s="90">
        <v>1.2</v>
      </c>
      <c r="L38" s="90">
        <v>2.5</v>
      </c>
      <c r="M38" s="90">
        <v>0</v>
      </c>
      <c r="N38" s="90"/>
      <c r="O38" s="90">
        <v>0.6</v>
      </c>
      <c r="P38" s="90">
        <v>2.5</v>
      </c>
      <c r="Q38" s="91">
        <v>0</v>
      </c>
      <c r="R38" s="35"/>
      <c r="S38" s="34">
        <f t="shared" si="13"/>
        <v>0.1</v>
      </c>
      <c r="T38" s="34">
        <f t="shared" si="0"/>
        <v>0.86499999999999999</v>
      </c>
      <c r="U38" s="34">
        <f t="shared" si="1"/>
        <v>1.1766000784399999</v>
      </c>
      <c r="V38" s="34">
        <f t="shared" si="2"/>
        <v>1.9872000000000001</v>
      </c>
      <c r="W38" s="15">
        <f t="shared" si="14"/>
        <v>0.87944659600048491</v>
      </c>
      <c r="X38" s="34">
        <f t="shared" si="15"/>
        <v>1.0553359152005819</v>
      </c>
      <c r="Y38" s="34">
        <f t="shared" si="3"/>
        <v>1.2900000000000023E-2</v>
      </c>
      <c r="Z38" s="15">
        <f t="shared" si="16"/>
        <v>0.50322495527805666</v>
      </c>
      <c r="AA38" s="34">
        <f t="shared" si="17"/>
        <v>1.2580623881951416</v>
      </c>
      <c r="AB38" s="34">
        <f t="shared" si="18"/>
        <v>-0.3819999999999999</v>
      </c>
      <c r="AC38" s="15">
        <f t="shared" si="19"/>
        <v>0.40564461209270181</v>
      </c>
      <c r="AD38" s="34">
        <f t="shared" si="20"/>
        <v>0</v>
      </c>
      <c r="AE38" s="34">
        <f t="shared" si="4"/>
        <v>3.3143599999999993</v>
      </c>
      <c r="AF38" s="15">
        <f t="shared" si="21"/>
        <v>0.96491817111045153</v>
      </c>
      <c r="AG38" s="34">
        <f t="shared" si="22"/>
        <v>0.57895090266627092</v>
      </c>
      <c r="AH38" s="34">
        <f t="shared" si="5"/>
        <v>1.2458</v>
      </c>
      <c r="AI38" s="15">
        <f t="shared" si="23"/>
        <v>0.77657197439912828</v>
      </c>
      <c r="AJ38" s="34">
        <f t="shared" si="24"/>
        <v>1.9414299359978207</v>
      </c>
      <c r="AK38" s="34">
        <f t="shared" si="6"/>
        <v>0.2702</v>
      </c>
      <c r="AL38" s="15">
        <f t="shared" si="25"/>
        <v>0.5671420040148718</v>
      </c>
      <c r="AM38" s="34">
        <f t="shared" si="26"/>
        <v>0</v>
      </c>
      <c r="AN38" s="35">
        <f t="shared" si="7"/>
        <v>18.0000009</v>
      </c>
      <c r="AO38" s="35">
        <f t="shared" si="8"/>
        <v>11.286327417841154</v>
      </c>
      <c r="AP38" s="35">
        <f t="shared" si="9"/>
        <v>6.7136734821588462</v>
      </c>
      <c r="AQ38" s="35">
        <f t="shared" si="10"/>
        <v>0</v>
      </c>
      <c r="AR38" s="35">
        <f t="shared" si="11"/>
        <v>0</v>
      </c>
      <c r="AS38" s="35">
        <f t="shared" si="12"/>
        <v>0</v>
      </c>
      <c r="AU38" s="103">
        <v>37</v>
      </c>
      <c r="AV38" s="34">
        <v>0.1</v>
      </c>
      <c r="AW38" s="34">
        <v>0.86499999999999999</v>
      </c>
      <c r="AX38" s="34">
        <v>1.1766000784399999</v>
      </c>
      <c r="AY38" s="34">
        <v>1.0553359151999999</v>
      </c>
      <c r="AZ38" s="34">
        <v>1.2580623881999999</v>
      </c>
      <c r="BA38" s="34">
        <v>0</v>
      </c>
      <c r="BB38" s="34">
        <v>0.57895090266600002</v>
      </c>
      <c r="BC38" s="34">
        <v>1.941429936</v>
      </c>
      <c r="BD38" s="34">
        <v>0</v>
      </c>
      <c r="BF38" s="103">
        <v>37</v>
      </c>
      <c r="BG38" s="119">
        <f t="shared" si="27"/>
        <v>0</v>
      </c>
      <c r="BH38" s="119">
        <f t="shared" si="28"/>
        <v>0</v>
      </c>
      <c r="BI38" s="119">
        <f t="shared" si="29"/>
        <v>0</v>
      </c>
      <c r="BJ38" s="119">
        <f t="shared" si="30"/>
        <v>5.8197890950850706E-13</v>
      </c>
      <c r="BK38" s="119">
        <f t="shared" si="31"/>
        <v>-4.858335955759685E-12</v>
      </c>
      <c r="BL38" s="119">
        <f t="shared" si="32"/>
        <v>0</v>
      </c>
      <c r="BM38" s="119">
        <f t="shared" si="33"/>
        <v>2.708944180085382E-13</v>
      </c>
      <c r="BN38" s="119">
        <f t="shared" si="34"/>
        <v>-2.1793677973391823E-12</v>
      </c>
      <c r="BO38" s="119">
        <f t="shared" si="35"/>
        <v>0</v>
      </c>
    </row>
    <row r="39" spans="7:67" ht="15.75">
      <c r="G39">
        <v>38</v>
      </c>
      <c r="H39" s="89">
        <v>1</v>
      </c>
      <c r="I39" s="90">
        <v>2</v>
      </c>
      <c r="J39" s="90">
        <v>2</v>
      </c>
      <c r="K39" s="90">
        <v>3.0000002000000001</v>
      </c>
      <c r="L39" s="90">
        <v>3.0000002000000001</v>
      </c>
      <c r="M39" s="90">
        <v>7.0000004999999996</v>
      </c>
      <c r="N39" s="90"/>
      <c r="O39" s="90"/>
      <c r="P39" s="90"/>
      <c r="Q39" s="91"/>
      <c r="R39" s="35"/>
      <c r="S39" s="34">
        <f t="shared" si="13"/>
        <v>1</v>
      </c>
      <c r="T39" s="34">
        <f t="shared" si="0"/>
        <v>1.73</v>
      </c>
      <c r="U39" s="34">
        <f t="shared" si="1"/>
        <v>1.5688</v>
      </c>
      <c r="V39" s="34">
        <f t="shared" si="2"/>
        <v>1.9872000000000001</v>
      </c>
      <c r="W39" s="15">
        <f t="shared" si="14"/>
        <v>0.87944659600048491</v>
      </c>
      <c r="X39" s="34">
        <f t="shared" si="15"/>
        <v>2.6383399638907741</v>
      </c>
      <c r="Y39" s="34">
        <f t="shared" si="3"/>
        <v>1.2900000000000023E-2</v>
      </c>
      <c r="Z39" s="15">
        <f t="shared" si="16"/>
        <v>0.50322495527805666</v>
      </c>
      <c r="AA39" s="34">
        <f t="shared" si="17"/>
        <v>1.5096749664791611</v>
      </c>
      <c r="AB39" s="34">
        <f t="shared" si="18"/>
        <v>-0.3819999999999999</v>
      </c>
      <c r="AC39" s="15">
        <f t="shared" si="19"/>
        <v>0.40564461209270181</v>
      </c>
      <c r="AD39" s="34">
        <f t="shared" si="20"/>
        <v>2.8395124874712185</v>
      </c>
      <c r="AE39" s="34">
        <f t="shared" si="4"/>
        <v>2.8138999999999994</v>
      </c>
      <c r="AF39" s="15">
        <f t="shared" si="21"/>
        <v>0.94342234836801464</v>
      </c>
      <c r="AG39" s="34">
        <f t="shared" si="22"/>
        <v>0</v>
      </c>
      <c r="AH39" s="34">
        <f t="shared" si="5"/>
        <v>1.2458</v>
      </c>
      <c r="AI39" s="15">
        <f t="shared" si="23"/>
        <v>0.77657197439912828</v>
      </c>
      <c r="AJ39" s="34">
        <f t="shared" si="24"/>
        <v>0</v>
      </c>
      <c r="AK39" s="34">
        <f t="shared" si="6"/>
        <v>0.2702</v>
      </c>
      <c r="AL39" s="15">
        <f t="shared" si="25"/>
        <v>0.5671420040148718</v>
      </c>
      <c r="AM39" s="34">
        <f t="shared" si="26"/>
        <v>0</v>
      </c>
      <c r="AN39" s="35">
        <f t="shared" si="7"/>
        <v>7.7000003000000001</v>
      </c>
      <c r="AO39" s="35">
        <f t="shared" si="8"/>
        <v>6.1207388072855</v>
      </c>
      <c r="AP39" s="35">
        <f t="shared" si="9"/>
        <v>1.5792614927145001</v>
      </c>
      <c r="AQ39" s="35">
        <f t="shared" si="10"/>
        <v>1.10000005</v>
      </c>
      <c r="AR39" s="35">
        <f t="shared" si="11"/>
        <v>0.98797317774992854</v>
      </c>
      <c r="AS39" s="35">
        <f t="shared" si="12"/>
        <v>0.11202687225007146</v>
      </c>
      <c r="AU39" s="103">
        <v>38</v>
      </c>
      <c r="AV39" s="34">
        <v>1</v>
      </c>
      <c r="AW39" s="34">
        <v>1.73</v>
      </c>
      <c r="AX39" s="34">
        <v>1.5688</v>
      </c>
      <c r="AY39" s="34">
        <v>2.63833996389</v>
      </c>
      <c r="AZ39" s="34">
        <v>1.50967496648</v>
      </c>
      <c r="BA39" s="34">
        <v>2.83951248747</v>
      </c>
      <c r="BB39" s="34">
        <v>0</v>
      </c>
      <c r="BC39" s="34">
        <v>0</v>
      </c>
      <c r="BD39" s="34">
        <v>0</v>
      </c>
      <c r="BF39" s="103">
        <v>38</v>
      </c>
      <c r="BG39" s="119">
        <f t="shared" si="27"/>
        <v>0</v>
      </c>
      <c r="BH39" s="119">
        <f t="shared" si="28"/>
        <v>0</v>
      </c>
      <c r="BI39" s="119">
        <f t="shared" si="29"/>
        <v>0</v>
      </c>
      <c r="BJ39" s="119">
        <f t="shared" si="30"/>
        <v>7.7404749276865914E-13</v>
      </c>
      <c r="BK39" s="119">
        <f t="shared" si="31"/>
        <v>-8.3888451740676828E-13</v>
      </c>
      <c r="BL39" s="119">
        <f t="shared" si="32"/>
        <v>1.2185807918285718E-12</v>
      </c>
      <c r="BM39" s="119">
        <f t="shared" si="33"/>
        <v>0</v>
      </c>
      <c r="BN39" s="119">
        <f t="shared" si="34"/>
        <v>0</v>
      </c>
      <c r="BO39" s="119">
        <f t="shared" si="35"/>
        <v>0</v>
      </c>
    </row>
    <row r="40" spans="7:67" ht="15.75">
      <c r="G40">
        <v>39</v>
      </c>
      <c r="H40" s="89">
        <v>0.4</v>
      </c>
      <c r="I40" s="90">
        <v>2.1000000999999999</v>
      </c>
      <c r="J40" s="90">
        <v>1.1000000000000001</v>
      </c>
      <c r="K40" s="90">
        <v>2.6000000999999999</v>
      </c>
      <c r="L40" s="90">
        <v>1.5000001000000001</v>
      </c>
      <c r="M40" s="90">
        <v>0</v>
      </c>
      <c r="N40" s="90"/>
      <c r="O40" s="90">
        <v>0.70000004999999998</v>
      </c>
      <c r="P40" s="90">
        <v>0.4</v>
      </c>
      <c r="Q40" s="91">
        <v>0</v>
      </c>
      <c r="R40" s="35"/>
      <c r="S40" s="34">
        <f t="shared" si="13"/>
        <v>0.4</v>
      </c>
      <c r="T40" s="34">
        <f t="shared" si="0"/>
        <v>1.8165000864999998</v>
      </c>
      <c r="U40" s="34">
        <f t="shared" si="1"/>
        <v>0.86284000000000005</v>
      </c>
      <c r="V40" s="34">
        <f t="shared" si="2"/>
        <v>1.9872000000000001</v>
      </c>
      <c r="W40" s="15">
        <f t="shared" si="14"/>
        <v>0.87944659600048491</v>
      </c>
      <c r="X40" s="34">
        <f t="shared" si="15"/>
        <v>2.2865612375459201</v>
      </c>
      <c r="Y40" s="34">
        <f t="shared" si="3"/>
        <v>1.2900000000000023E-2</v>
      </c>
      <c r="Z40" s="15">
        <f t="shared" si="16"/>
        <v>0.50322495527805666</v>
      </c>
      <c r="AA40" s="34">
        <f t="shared" si="17"/>
        <v>0.75483748323958055</v>
      </c>
      <c r="AB40" s="34">
        <f t="shared" si="18"/>
        <v>-0.3819999999999999</v>
      </c>
      <c r="AC40" s="15">
        <f t="shared" si="19"/>
        <v>0.40564461209270181</v>
      </c>
      <c r="AD40" s="34">
        <f t="shared" si="20"/>
        <v>0</v>
      </c>
      <c r="AE40" s="34">
        <f t="shared" si="4"/>
        <v>3.3977700417049994</v>
      </c>
      <c r="AF40" s="15">
        <f t="shared" si="21"/>
        <v>0.96763477086934091</v>
      </c>
      <c r="AG40" s="34">
        <f t="shared" si="22"/>
        <v>0.67734438799027719</v>
      </c>
      <c r="AH40" s="34">
        <f t="shared" si="5"/>
        <v>1.2458</v>
      </c>
      <c r="AI40" s="15">
        <f t="shared" si="23"/>
        <v>0.77657197439912828</v>
      </c>
      <c r="AJ40" s="34">
        <f t="shared" si="24"/>
        <v>0.31062878975965136</v>
      </c>
      <c r="AK40" s="34">
        <f t="shared" si="6"/>
        <v>0.2702</v>
      </c>
      <c r="AL40" s="15">
        <f t="shared" si="25"/>
        <v>0.5671420040148718</v>
      </c>
      <c r="AM40" s="34">
        <f t="shared" si="26"/>
        <v>0</v>
      </c>
      <c r="AN40" s="35">
        <f t="shared" si="7"/>
        <v>0</v>
      </c>
      <c r="AO40" s="35">
        <f t="shared" si="8"/>
        <v>0</v>
      </c>
      <c r="AP40" s="35">
        <f t="shared" si="9"/>
        <v>0</v>
      </c>
      <c r="AQ40" s="35">
        <f t="shared" si="10"/>
        <v>0</v>
      </c>
      <c r="AR40" s="35">
        <f t="shared" si="11"/>
        <v>0</v>
      </c>
      <c r="AS40" s="35">
        <f t="shared" si="12"/>
        <v>0</v>
      </c>
      <c r="AU40" s="103">
        <v>39</v>
      </c>
      <c r="AV40" s="34">
        <v>0.4</v>
      </c>
      <c r="AW40" s="34">
        <v>1.8165000865000001</v>
      </c>
      <c r="AX40" s="34">
        <v>0.86284000000000005</v>
      </c>
      <c r="AY40" s="34">
        <v>2.28656123755</v>
      </c>
      <c r="AZ40" s="34">
        <v>0.75483748324</v>
      </c>
      <c r="BA40" s="34">
        <v>0</v>
      </c>
      <c r="BB40" s="34">
        <v>0.67734438798999996</v>
      </c>
      <c r="BC40" s="34">
        <v>0.31062878976000002</v>
      </c>
      <c r="BD40" s="34">
        <v>0</v>
      </c>
      <c r="BF40" s="103">
        <v>39</v>
      </c>
      <c r="BG40" s="119">
        <f t="shared" si="27"/>
        <v>0</v>
      </c>
      <c r="BH40" s="119">
        <f t="shared" si="28"/>
        <v>0</v>
      </c>
      <c r="BI40" s="119">
        <f t="shared" si="29"/>
        <v>0</v>
      </c>
      <c r="BJ40" s="119">
        <f t="shared" si="30"/>
        <v>-4.0798475708925253E-12</v>
      </c>
      <c r="BK40" s="119">
        <f t="shared" si="31"/>
        <v>-4.1944225870338414E-13</v>
      </c>
      <c r="BL40" s="119">
        <f t="shared" si="32"/>
        <v>0</v>
      </c>
      <c r="BM40" s="119">
        <f t="shared" si="33"/>
        <v>2.7722268924890159E-13</v>
      </c>
      <c r="BN40" s="119">
        <f t="shared" si="34"/>
        <v>-3.4866554088353041E-13</v>
      </c>
      <c r="BO40" s="119">
        <f t="shared" si="35"/>
        <v>0</v>
      </c>
    </row>
    <row r="41" spans="7:67" ht="15.75">
      <c r="G41">
        <v>40</v>
      </c>
      <c r="H41" s="89"/>
      <c r="I41" s="90"/>
      <c r="J41" s="90"/>
      <c r="K41" s="90"/>
      <c r="L41" s="90"/>
      <c r="M41" s="90"/>
      <c r="N41" s="90"/>
      <c r="O41" s="90"/>
      <c r="P41" s="90"/>
      <c r="Q41" s="91"/>
      <c r="R41" s="35"/>
      <c r="S41" s="34">
        <f t="shared" si="13"/>
        <v>0</v>
      </c>
      <c r="T41" s="34">
        <f t="shared" si="0"/>
        <v>0</v>
      </c>
      <c r="U41" s="34">
        <f t="shared" si="1"/>
        <v>0</v>
      </c>
      <c r="V41" s="34">
        <f t="shared" si="2"/>
        <v>1.9872000000000001</v>
      </c>
      <c r="W41" s="15">
        <f t="shared" si="14"/>
        <v>0.87944659600048491</v>
      </c>
      <c r="X41" s="34">
        <f t="shared" si="15"/>
        <v>0</v>
      </c>
      <c r="Y41" s="34">
        <f t="shared" si="3"/>
        <v>1.2900000000000023E-2</v>
      </c>
      <c r="Z41" s="15">
        <f t="shared" si="16"/>
        <v>0.50322495527805666</v>
      </c>
      <c r="AA41" s="34">
        <f t="shared" si="17"/>
        <v>0</v>
      </c>
      <c r="AB41" s="34">
        <f t="shared" si="18"/>
        <v>-0.3819999999999999</v>
      </c>
      <c r="AC41" s="15">
        <f t="shared" si="19"/>
        <v>0.40564461209270181</v>
      </c>
      <c r="AD41" s="34">
        <f t="shared" si="20"/>
        <v>0</v>
      </c>
      <c r="AE41" s="34">
        <f t="shared" si="4"/>
        <v>2.8138999999999994</v>
      </c>
      <c r="AF41" s="15">
        <f t="shared" si="21"/>
        <v>0.94342234836801464</v>
      </c>
      <c r="AG41" s="34">
        <f t="shared" si="22"/>
        <v>0</v>
      </c>
      <c r="AH41" s="34">
        <f t="shared" si="5"/>
        <v>1.2458</v>
      </c>
      <c r="AI41" s="15">
        <f t="shared" si="23"/>
        <v>0.77657197439912828</v>
      </c>
      <c r="AJ41" s="34">
        <f t="shared" si="24"/>
        <v>0</v>
      </c>
      <c r="AK41" s="34">
        <f t="shared" si="6"/>
        <v>0.2702</v>
      </c>
      <c r="AL41" s="15">
        <f t="shared" si="25"/>
        <v>0.5671420040148718</v>
      </c>
      <c r="AM41" s="34">
        <f t="shared" si="26"/>
        <v>0</v>
      </c>
      <c r="AN41" s="35">
        <f t="shared" si="7"/>
        <v>0</v>
      </c>
      <c r="AO41" s="35">
        <f t="shared" si="8"/>
        <v>0</v>
      </c>
      <c r="AP41" s="35">
        <f t="shared" si="9"/>
        <v>0</v>
      </c>
      <c r="AQ41" s="35">
        <f t="shared" si="10"/>
        <v>0</v>
      </c>
      <c r="AR41" s="35">
        <f t="shared" si="11"/>
        <v>0</v>
      </c>
      <c r="AS41" s="35">
        <f t="shared" si="12"/>
        <v>0</v>
      </c>
      <c r="AU41" s="103">
        <v>40</v>
      </c>
      <c r="AV41" s="34">
        <v>0</v>
      </c>
      <c r="AW41" s="34">
        <v>0</v>
      </c>
      <c r="AX41" s="34">
        <v>0</v>
      </c>
      <c r="AY41" s="34">
        <v>0</v>
      </c>
      <c r="AZ41" s="34">
        <v>0</v>
      </c>
      <c r="BA41" s="34">
        <v>0</v>
      </c>
      <c r="BB41" s="34">
        <v>0</v>
      </c>
      <c r="BC41" s="34">
        <v>0</v>
      </c>
      <c r="BD41" s="34">
        <v>0</v>
      </c>
      <c r="BF41" s="103">
        <v>40</v>
      </c>
      <c r="BG41" s="119">
        <f t="shared" si="27"/>
        <v>0</v>
      </c>
      <c r="BH41" s="119">
        <f t="shared" si="28"/>
        <v>0</v>
      </c>
      <c r="BI41" s="119">
        <f t="shared" si="29"/>
        <v>0</v>
      </c>
      <c r="BJ41" s="119">
        <f t="shared" si="30"/>
        <v>0</v>
      </c>
      <c r="BK41" s="119">
        <f t="shared" si="31"/>
        <v>0</v>
      </c>
      <c r="BL41" s="119">
        <f t="shared" si="32"/>
        <v>0</v>
      </c>
      <c r="BM41" s="119">
        <f t="shared" si="33"/>
        <v>0</v>
      </c>
      <c r="BN41" s="119">
        <f t="shared" si="34"/>
        <v>0</v>
      </c>
      <c r="BO41" s="119">
        <f t="shared" si="35"/>
        <v>0</v>
      </c>
    </row>
    <row r="42" spans="7:67" ht="15.75">
      <c r="G42">
        <v>41</v>
      </c>
      <c r="H42" s="89"/>
      <c r="I42" s="90"/>
      <c r="J42" s="90"/>
      <c r="K42" s="90"/>
      <c r="L42" s="90"/>
      <c r="M42" s="90"/>
      <c r="N42" s="90"/>
      <c r="O42" s="90"/>
      <c r="P42" s="90"/>
      <c r="Q42" s="91"/>
      <c r="R42" s="35"/>
      <c r="S42" s="34">
        <f t="shared" si="13"/>
        <v>0</v>
      </c>
      <c r="T42" s="34">
        <f t="shared" si="0"/>
        <v>0</v>
      </c>
      <c r="U42" s="34">
        <f t="shared" si="1"/>
        <v>0</v>
      </c>
      <c r="V42" s="34">
        <f t="shared" si="2"/>
        <v>1.9872000000000001</v>
      </c>
      <c r="W42" s="15">
        <f t="shared" si="14"/>
        <v>0.87944659600048491</v>
      </c>
      <c r="X42" s="34">
        <f t="shared" si="15"/>
        <v>0</v>
      </c>
      <c r="Y42" s="34">
        <f t="shared" si="3"/>
        <v>1.2900000000000023E-2</v>
      </c>
      <c r="Z42" s="15">
        <f t="shared" si="16"/>
        <v>0.50322495527805666</v>
      </c>
      <c r="AA42" s="34">
        <f t="shared" si="17"/>
        <v>0</v>
      </c>
      <c r="AB42" s="34">
        <f t="shared" si="18"/>
        <v>-0.3819999999999999</v>
      </c>
      <c r="AC42" s="15">
        <f t="shared" si="19"/>
        <v>0.40564461209270181</v>
      </c>
      <c r="AD42" s="34">
        <f t="shared" si="20"/>
        <v>0</v>
      </c>
      <c r="AE42" s="34">
        <f t="shared" si="4"/>
        <v>2.8138999999999994</v>
      </c>
      <c r="AF42" s="15">
        <f t="shared" si="21"/>
        <v>0.94342234836801464</v>
      </c>
      <c r="AG42" s="34">
        <f t="shared" si="22"/>
        <v>0</v>
      </c>
      <c r="AH42" s="34">
        <f t="shared" si="5"/>
        <v>1.2458</v>
      </c>
      <c r="AI42" s="15">
        <f t="shared" si="23"/>
        <v>0.77657197439912828</v>
      </c>
      <c r="AJ42" s="34">
        <f t="shared" si="24"/>
        <v>0</v>
      </c>
      <c r="AK42" s="34">
        <f t="shared" si="6"/>
        <v>0.2702</v>
      </c>
      <c r="AL42" s="15">
        <f t="shared" si="25"/>
        <v>0.5671420040148718</v>
      </c>
      <c r="AM42" s="34">
        <f t="shared" si="26"/>
        <v>0</v>
      </c>
      <c r="AN42" s="35">
        <f t="shared" si="7"/>
        <v>12.400000149999999</v>
      </c>
      <c r="AO42" s="35">
        <f t="shared" si="8"/>
        <v>10.534374458861198</v>
      </c>
      <c r="AP42" s="35">
        <f t="shared" si="9"/>
        <v>1.8656256911388009</v>
      </c>
      <c r="AQ42" s="35">
        <f t="shared" si="10"/>
        <v>5</v>
      </c>
      <c r="AR42" s="35">
        <f t="shared" si="11"/>
        <v>4.995373191131379</v>
      </c>
      <c r="AS42" s="35">
        <f t="shared" si="12"/>
        <v>4.6268088686209907E-3</v>
      </c>
      <c r="AU42" s="103">
        <v>41</v>
      </c>
      <c r="AV42" s="34">
        <v>0</v>
      </c>
      <c r="AW42" s="34">
        <v>0</v>
      </c>
      <c r="AX42" s="34">
        <v>0</v>
      </c>
      <c r="AY42" s="34">
        <v>0</v>
      </c>
      <c r="AZ42" s="34">
        <v>0</v>
      </c>
      <c r="BA42" s="34">
        <v>0</v>
      </c>
      <c r="BB42" s="34">
        <v>0</v>
      </c>
      <c r="BC42" s="34">
        <v>0</v>
      </c>
      <c r="BD42" s="34">
        <v>0</v>
      </c>
      <c r="BF42" s="103">
        <v>41</v>
      </c>
      <c r="BG42" s="119">
        <f t="shared" si="27"/>
        <v>0</v>
      </c>
      <c r="BH42" s="119">
        <f t="shared" si="28"/>
        <v>0</v>
      </c>
      <c r="BI42" s="119">
        <f t="shared" si="29"/>
        <v>0</v>
      </c>
      <c r="BJ42" s="119">
        <f t="shared" si="30"/>
        <v>0</v>
      </c>
      <c r="BK42" s="119">
        <f t="shared" si="31"/>
        <v>0</v>
      </c>
      <c r="BL42" s="119">
        <f t="shared" si="32"/>
        <v>0</v>
      </c>
      <c r="BM42" s="119">
        <f t="shared" si="33"/>
        <v>0</v>
      </c>
      <c r="BN42" s="119">
        <f t="shared" si="34"/>
        <v>0</v>
      </c>
      <c r="BO42" s="119">
        <f t="shared" si="35"/>
        <v>0</v>
      </c>
    </row>
    <row r="43" spans="7:67" ht="15.75">
      <c r="G43">
        <v>42</v>
      </c>
      <c r="H43" s="89">
        <v>0.3</v>
      </c>
      <c r="I43" s="90">
        <v>0.70000004999999998</v>
      </c>
      <c r="J43" s="90">
        <v>1.8000001000000001</v>
      </c>
      <c r="K43" s="90">
        <v>9</v>
      </c>
      <c r="L43" s="90">
        <v>0.6</v>
      </c>
      <c r="M43" s="90">
        <v>0</v>
      </c>
      <c r="N43" s="90"/>
      <c r="O43" s="90">
        <v>5</v>
      </c>
      <c r="P43" s="90">
        <v>0</v>
      </c>
      <c r="Q43" s="91">
        <v>0</v>
      </c>
      <c r="R43" s="35"/>
      <c r="S43" s="34">
        <f t="shared" si="13"/>
        <v>0.3</v>
      </c>
      <c r="T43" s="34">
        <f t="shared" si="0"/>
        <v>0.60550004324999995</v>
      </c>
      <c r="U43" s="34">
        <f t="shared" si="1"/>
        <v>1.4119200784400001</v>
      </c>
      <c r="V43" s="34">
        <f t="shared" si="2"/>
        <v>1.9872000000000001</v>
      </c>
      <c r="W43" s="15">
        <f t="shared" si="14"/>
        <v>0.87944659600048491</v>
      </c>
      <c r="X43" s="34">
        <f t="shared" si="15"/>
        <v>7.9150193640043645</v>
      </c>
      <c r="Y43" s="34">
        <f t="shared" si="3"/>
        <v>1.2900000000000023E-2</v>
      </c>
      <c r="Z43" s="15">
        <f t="shared" si="16"/>
        <v>0.50322495527805666</v>
      </c>
      <c r="AA43" s="34">
        <f t="shared" si="17"/>
        <v>0.30193497316683399</v>
      </c>
      <c r="AB43" s="34">
        <f t="shared" si="18"/>
        <v>-0.3819999999999999</v>
      </c>
      <c r="AC43" s="15">
        <f t="shared" si="19"/>
        <v>0.40564461209270181</v>
      </c>
      <c r="AD43" s="34">
        <f t="shared" si="20"/>
        <v>0</v>
      </c>
      <c r="AE43" s="34">
        <f t="shared" si="4"/>
        <v>6.9843999999999991</v>
      </c>
      <c r="AF43" s="15">
        <f t="shared" si="21"/>
        <v>0.99907463822627574</v>
      </c>
      <c r="AG43" s="34">
        <f t="shared" si="22"/>
        <v>4.995373191131379</v>
      </c>
      <c r="AH43" s="34">
        <f t="shared" si="5"/>
        <v>1.2458</v>
      </c>
      <c r="AI43" s="15">
        <f t="shared" si="23"/>
        <v>0.77657197439912828</v>
      </c>
      <c r="AJ43" s="34">
        <f t="shared" si="24"/>
        <v>0</v>
      </c>
      <c r="AK43" s="34">
        <f t="shared" si="6"/>
        <v>0.2702</v>
      </c>
      <c r="AL43" s="15">
        <f t="shared" si="25"/>
        <v>0.5671420040148718</v>
      </c>
      <c r="AM43" s="34">
        <f t="shared" si="26"/>
        <v>0</v>
      </c>
      <c r="AN43" s="35">
        <f t="shared" si="7"/>
        <v>2.2999999999999998</v>
      </c>
      <c r="AO43" s="35">
        <f t="shared" si="8"/>
        <v>1.9529665960004852</v>
      </c>
      <c r="AP43" s="35">
        <f t="shared" si="9"/>
        <v>0.34703340399951466</v>
      </c>
      <c r="AQ43" s="35">
        <f t="shared" si="10"/>
        <v>0</v>
      </c>
      <c r="AR43" s="35">
        <f t="shared" si="11"/>
        <v>0</v>
      </c>
      <c r="AS43" s="35">
        <f t="shared" si="12"/>
        <v>0</v>
      </c>
      <c r="AU43" s="103">
        <v>42</v>
      </c>
      <c r="AV43" s="34">
        <v>0.3</v>
      </c>
      <c r="AW43" s="34">
        <v>0.60550004324999995</v>
      </c>
      <c r="AX43" s="34">
        <v>1.4119200784399999</v>
      </c>
      <c r="AY43" s="34">
        <v>7.9150193639999999</v>
      </c>
      <c r="AZ43" s="34">
        <v>0.30193497316700002</v>
      </c>
      <c r="BA43" s="34">
        <v>0</v>
      </c>
      <c r="BB43" s="34">
        <v>4.9953731911299997</v>
      </c>
      <c r="BC43" s="34">
        <v>0</v>
      </c>
      <c r="BD43" s="34">
        <v>0</v>
      </c>
      <c r="BF43" s="103">
        <v>42</v>
      </c>
      <c r="BG43" s="119">
        <f t="shared" si="27"/>
        <v>0</v>
      </c>
      <c r="BH43" s="119">
        <f t="shared" si="28"/>
        <v>0</v>
      </c>
      <c r="BI43" s="119">
        <f t="shared" si="29"/>
        <v>0</v>
      </c>
      <c r="BJ43" s="119">
        <f t="shared" si="30"/>
        <v>4.3645087544064154E-12</v>
      </c>
      <c r="BK43" s="119">
        <f t="shared" si="31"/>
        <v>-1.6603385333269216E-13</v>
      </c>
      <c r="BL43" s="119">
        <f t="shared" si="32"/>
        <v>0</v>
      </c>
      <c r="BM43" s="119">
        <f t="shared" si="33"/>
        <v>1.3793410857942945E-12</v>
      </c>
      <c r="BN43" s="119">
        <f t="shared" si="34"/>
        <v>0</v>
      </c>
      <c r="BO43" s="119">
        <f t="shared" si="35"/>
        <v>0</v>
      </c>
    </row>
    <row r="44" spans="7:67" ht="15.75">
      <c r="G44">
        <v>43</v>
      </c>
      <c r="H44" s="89">
        <v>0.1</v>
      </c>
      <c r="I44" s="90">
        <v>0.4</v>
      </c>
      <c r="J44" s="90">
        <v>0.8</v>
      </c>
      <c r="K44" s="90">
        <v>1</v>
      </c>
      <c r="L44" s="90">
        <v>0</v>
      </c>
      <c r="M44" s="90">
        <v>0</v>
      </c>
      <c r="N44" s="90"/>
      <c r="O44" s="90"/>
      <c r="P44" s="90"/>
      <c r="Q44" s="91"/>
      <c r="R44" s="35"/>
      <c r="S44" s="34">
        <f t="shared" si="13"/>
        <v>0.1</v>
      </c>
      <c r="T44" s="34">
        <f t="shared" si="0"/>
        <v>0.34600000000000003</v>
      </c>
      <c r="U44" s="34">
        <f t="shared" si="1"/>
        <v>0.62752000000000008</v>
      </c>
      <c r="V44" s="34">
        <f t="shared" si="2"/>
        <v>1.9872000000000001</v>
      </c>
      <c r="W44" s="15">
        <f t="shared" si="14"/>
        <v>0.87944659600048491</v>
      </c>
      <c r="X44" s="34">
        <f t="shared" si="15"/>
        <v>0.87944659600048491</v>
      </c>
      <c r="Y44" s="34">
        <f t="shared" si="3"/>
        <v>1.2900000000000023E-2</v>
      </c>
      <c r="Z44" s="15">
        <f t="shared" si="16"/>
        <v>0.50322495527805666</v>
      </c>
      <c r="AA44" s="34">
        <f t="shared" si="17"/>
        <v>0</v>
      </c>
      <c r="AB44" s="34">
        <f t="shared" si="18"/>
        <v>-0.3819999999999999</v>
      </c>
      <c r="AC44" s="15">
        <f t="shared" si="19"/>
        <v>0.40564461209270181</v>
      </c>
      <c r="AD44" s="34">
        <f t="shared" si="20"/>
        <v>0</v>
      </c>
      <c r="AE44" s="34">
        <f t="shared" si="4"/>
        <v>2.8138999999999994</v>
      </c>
      <c r="AF44" s="15">
        <f t="shared" si="21"/>
        <v>0.94342234836801464</v>
      </c>
      <c r="AG44" s="34">
        <f t="shared" si="22"/>
        <v>0</v>
      </c>
      <c r="AH44" s="34">
        <f t="shared" si="5"/>
        <v>1.2458</v>
      </c>
      <c r="AI44" s="15">
        <f t="shared" si="23"/>
        <v>0.77657197439912828</v>
      </c>
      <c r="AJ44" s="34">
        <f t="shared" si="24"/>
        <v>0</v>
      </c>
      <c r="AK44" s="34">
        <f t="shared" si="6"/>
        <v>0.2702</v>
      </c>
      <c r="AL44" s="15">
        <f t="shared" si="25"/>
        <v>0.5671420040148718</v>
      </c>
      <c r="AM44" s="34">
        <f t="shared" si="26"/>
        <v>0</v>
      </c>
      <c r="AN44" s="35">
        <f t="shared" si="7"/>
        <v>1</v>
      </c>
      <c r="AO44" s="35">
        <f t="shared" si="8"/>
        <v>0.91234999999999999</v>
      </c>
      <c r="AP44" s="35">
        <f t="shared" si="9"/>
        <v>8.7650000000000006E-2</v>
      </c>
      <c r="AQ44" s="35">
        <f t="shared" si="10"/>
        <v>0</v>
      </c>
      <c r="AR44" s="35">
        <f t="shared" si="11"/>
        <v>0</v>
      </c>
      <c r="AS44" s="35">
        <f t="shared" si="12"/>
        <v>0</v>
      </c>
      <c r="AU44" s="103">
        <v>43</v>
      </c>
      <c r="AV44" s="34">
        <v>0.1</v>
      </c>
      <c r="AW44" s="34">
        <v>0.34599999999999997</v>
      </c>
      <c r="AX44" s="34">
        <v>0.62751999999999997</v>
      </c>
      <c r="AY44" s="34">
        <v>0.87944659599999997</v>
      </c>
      <c r="AZ44" s="34">
        <v>0</v>
      </c>
      <c r="BA44" s="34">
        <v>0</v>
      </c>
      <c r="BB44" s="34">
        <v>0</v>
      </c>
      <c r="BC44" s="34">
        <v>0</v>
      </c>
      <c r="BD44" s="34">
        <v>0</v>
      </c>
      <c r="BF44" s="103">
        <v>43</v>
      </c>
      <c r="BG44" s="119">
        <f t="shared" si="27"/>
        <v>0</v>
      </c>
      <c r="BH44" s="119">
        <f t="shared" si="28"/>
        <v>0</v>
      </c>
      <c r="BI44" s="119">
        <f t="shared" si="29"/>
        <v>0</v>
      </c>
      <c r="BJ44" s="119">
        <f t="shared" si="30"/>
        <v>4.8494541715626838E-13</v>
      </c>
      <c r="BK44" s="119">
        <f t="shared" si="31"/>
        <v>0</v>
      </c>
      <c r="BL44" s="119">
        <f t="shared" si="32"/>
        <v>0</v>
      </c>
      <c r="BM44" s="119">
        <f t="shared" si="33"/>
        <v>0</v>
      </c>
      <c r="BN44" s="119">
        <f t="shared" si="34"/>
        <v>0</v>
      </c>
      <c r="BO44" s="119">
        <f t="shared" si="35"/>
        <v>0</v>
      </c>
    </row>
    <row r="45" spans="7:67" ht="15.75">
      <c r="G45">
        <v>44</v>
      </c>
      <c r="H45" s="89">
        <v>0.5</v>
      </c>
      <c r="I45" s="90">
        <v>0.25</v>
      </c>
      <c r="J45" s="90">
        <v>0.25</v>
      </c>
      <c r="K45" s="90">
        <v>0</v>
      </c>
      <c r="L45" s="90">
        <v>0</v>
      </c>
      <c r="M45" s="90">
        <v>0</v>
      </c>
      <c r="N45" s="90"/>
      <c r="O45" s="90"/>
      <c r="P45" s="90"/>
      <c r="Q45" s="91"/>
      <c r="R45" s="35"/>
      <c r="S45" s="34">
        <f t="shared" si="13"/>
        <v>0.5</v>
      </c>
      <c r="T45" s="34">
        <f t="shared" si="0"/>
        <v>0.21625</v>
      </c>
      <c r="U45" s="34">
        <f t="shared" si="1"/>
        <v>0.1961</v>
      </c>
      <c r="V45" s="34">
        <f t="shared" si="2"/>
        <v>1.9872000000000001</v>
      </c>
      <c r="W45" s="15">
        <f t="shared" si="14"/>
        <v>0.87944659600048491</v>
      </c>
      <c r="X45" s="34">
        <f t="shared" si="15"/>
        <v>0</v>
      </c>
      <c r="Y45" s="34">
        <f t="shared" si="3"/>
        <v>1.2900000000000023E-2</v>
      </c>
      <c r="Z45" s="15">
        <f t="shared" si="16"/>
        <v>0.50322495527805666</v>
      </c>
      <c r="AA45" s="34">
        <f t="shared" si="17"/>
        <v>0</v>
      </c>
      <c r="AB45" s="34">
        <f t="shared" si="18"/>
        <v>-0.3819999999999999</v>
      </c>
      <c r="AC45" s="15">
        <f t="shared" si="19"/>
        <v>0.40564461209270181</v>
      </c>
      <c r="AD45" s="34">
        <f t="shared" si="20"/>
        <v>0</v>
      </c>
      <c r="AE45" s="34">
        <f t="shared" si="4"/>
        <v>2.8138999999999994</v>
      </c>
      <c r="AF45" s="15">
        <f t="shared" si="21"/>
        <v>0.94342234836801464</v>
      </c>
      <c r="AG45" s="34">
        <f t="shared" si="22"/>
        <v>0</v>
      </c>
      <c r="AH45" s="34">
        <f t="shared" si="5"/>
        <v>1.2458</v>
      </c>
      <c r="AI45" s="15">
        <f t="shared" si="23"/>
        <v>0.77657197439912828</v>
      </c>
      <c r="AJ45" s="34">
        <f t="shared" si="24"/>
        <v>0</v>
      </c>
      <c r="AK45" s="34">
        <f t="shared" si="6"/>
        <v>0.2702</v>
      </c>
      <c r="AL45" s="15">
        <f t="shared" si="25"/>
        <v>0.5671420040148718</v>
      </c>
      <c r="AM45" s="34">
        <f t="shared" si="26"/>
        <v>0</v>
      </c>
      <c r="AN45" s="35">
        <f t="shared" si="7"/>
        <v>7.4</v>
      </c>
      <c r="AO45" s="35">
        <f t="shared" si="8"/>
        <v>6.070411339279997</v>
      </c>
      <c r="AP45" s="35">
        <f t="shared" si="9"/>
        <v>1.3295886607200034</v>
      </c>
      <c r="AQ45" s="35">
        <f t="shared" si="10"/>
        <v>3.5000002000000001</v>
      </c>
      <c r="AR45" s="35">
        <f t="shared" si="11"/>
        <v>3.3736240553078294</v>
      </c>
      <c r="AS45" s="35">
        <f t="shared" si="12"/>
        <v>0.12637614469217073</v>
      </c>
      <c r="AU45" s="103">
        <v>44</v>
      </c>
      <c r="AV45" s="34">
        <v>0.5</v>
      </c>
      <c r="AW45" s="34">
        <v>0.21625</v>
      </c>
      <c r="AX45" s="34">
        <v>0.1961</v>
      </c>
      <c r="AY45" s="34">
        <v>0</v>
      </c>
      <c r="AZ45" s="34">
        <v>0</v>
      </c>
      <c r="BA45" s="34">
        <v>0</v>
      </c>
      <c r="BB45" s="34">
        <v>0</v>
      </c>
      <c r="BC45" s="34">
        <v>0</v>
      </c>
      <c r="BD45" s="34">
        <v>0</v>
      </c>
      <c r="BF45" s="103">
        <v>44</v>
      </c>
      <c r="BG45" s="119">
        <f t="shared" si="27"/>
        <v>0</v>
      </c>
      <c r="BH45" s="119">
        <f t="shared" si="28"/>
        <v>0</v>
      </c>
      <c r="BI45" s="119">
        <f t="shared" si="29"/>
        <v>0</v>
      </c>
      <c r="BJ45" s="119">
        <f t="shared" si="30"/>
        <v>0</v>
      </c>
      <c r="BK45" s="119">
        <f t="shared" si="31"/>
        <v>0</v>
      </c>
      <c r="BL45" s="119">
        <f t="shared" si="32"/>
        <v>0</v>
      </c>
      <c r="BM45" s="119">
        <f t="shared" si="33"/>
        <v>0</v>
      </c>
      <c r="BN45" s="119">
        <f t="shared" si="34"/>
        <v>0</v>
      </c>
      <c r="BO45" s="119">
        <f t="shared" si="35"/>
        <v>0</v>
      </c>
    </row>
    <row r="46" spans="7:67" ht="15.75">
      <c r="G46">
        <v>45</v>
      </c>
      <c r="H46" s="89">
        <v>0.4</v>
      </c>
      <c r="I46" s="90">
        <v>1</v>
      </c>
      <c r="J46" s="90">
        <v>1</v>
      </c>
      <c r="K46" s="90">
        <v>4</v>
      </c>
      <c r="L46" s="90">
        <v>1</v>
      </c>
      <c r="M46" s="90">
        <v>0</v>
      </c>
      <c r="N46" s="90"/>
      <c r="O46" s="90">
        <v>3.0000002000000001</v>
      </c>
      <c r="P46" s="90">
        <v>0.5</v>
      </c>
      <c r="Q46" s="91">
        <v>0</v>
      </c>
      <c r="R46" s="35"/>
      <c r="S46" s="34">
        <f t="shared" si="13"/>
        <v>0.4</v>
      </c>
      <c r="T46" s="34">
        <f t="shared" si="0"/>
        <v>0.86499999999999999</v>
      </c>
      <c r="U46" s="34">
        <f t="shared" si="1"/>
        <v>0.78439999999999999</v>
      </c>
      <c r="V46" s="34">
        <f t="shared" si="2"/>
        <v>1.9872000000000001</v>
      </c>
      <c r="W46" s="15">
        <f t="shared" si="14"/>
        <v>0.87944659600048491</v>
      </c>
      <c r="X46" s="34">
        <f t="shared" si="15"/>
        <v>3.5177863840019397</v>
      </c>
      <c r="Y46" s="34">
        <f t="shared" si="3"/>
        <v>1.2900000000000023E-2</v>
      </c>
      <c r="Z46" s="15">
        <f t="shared" si="16"/>
        <v>0.50322495527805666</v>
      </c>
      <c r="AA46" s="34">
        <f t="shared" si="17"/>
        <v>0.50322495527805666</v>
      </c>
      <c r="AB46" s="34">
        <f t="shared" si="18"/>
        <v>-0.3819999999999999</v>
      </c>
      <c r="AC46" s="15">
        <f t="shared" si="19"/>
        <v>0.40564461209270181</v>
      </c>
      <c r="AD46" s="34">
        <f t="shared" si="20"/>
        <v>0</v>
      </c>
      <c r="AE46" s="34">
        <f t="shared" si="4"/>
        <v>5.3162001668199999</v>
      </c>
      <c r="AF46" s="15">
        <f t="shared" si="21"/>
        <v>0.99511262302858017</v>
      </c>
      <c r="AG46" s="34">
        <f t="shared" si="22"/>
        <v>2.9853380681082653</v>
      </c>
      <c r="AH46" s="34">
        <f t="shared" si="5"/>
        <v>1.2458</v>
      </c>
      <c r="AI46" s="15">
        <f t="shared" si="23"/>
        <v>0.77657197439912828</v>
      </c>
      <c r="AJ46" s="34">
        <f t="shared" si="24"/>
        <v>0.38828598719956414</v>
      </c>
      <c r="AK46" s="34">
        <f t="shared" si="6"/>
        <v>0.2702</v>
      </c>
      <c r="AL46" s="15">
        <f t="shared" si="25"/>
        <v>0.5671420040148718</v>
      </c>
      <c r="AM46" s="34">
        <f t="shared" si="26"/>
        <v>0</v>
      </c>
      <c r="AN46" s="35">
        <f t="shared" si="7"/>
        <v>2.5</v>
      </c>
      <c r="AO46" s="35">
        <f t="shared" si="8"/>
        <v>2.1494</v>
      </c>
      <c r="AP46" s="35">
        <f t="shared" si="9"/>
        <v>0.35060000000000002</v>
      </c>
      <c r="AQ46" s="35">
        <f t="shared" si="10"/>
        <v>0</v>
      </c>
      <c r="AR46" s="35">
        <f t="shared" si="11"/>
        <v>0</v>
      </c>
      <c r="AS46" s="35">
        <f t="shared" si="12"/>
        <v>0</v>
      </c>
      <c r="AU46" s="103">
        <v>45</v>
      </c>
      <c r="AV46" s="34">
        <v>0.4</v>
      </c>
      <c r="AW46" s="34">
        <v>0.86499999999999999</v>
      </c>
      <c r="AX46" s="34">
        <v>0.78439999999999999</v>
      </c>
      <c r="AY46" s="34">
        <v>3.5177863839999999</v>
      </c>
      <c r="AZ46" s="34">
        <v>0.50322495527800004</v>
      </c>
      <c r="BA46" s="34">
        <v>0</v>
      </c>
      <c r="BB46" s="34">
        <v>2.9853380681099999</v>
      </c>
      <c r="BC46" s="34">
        <v>0.38828598720000002</v>
      </c>
      <c r="BD46" s="34">
        <v>0</v>
      </c>
      <c r="BF46" s="103">
        <v>45</v>
      </c>
      <c r="BG46" s="119">
        <f t="shared" si="27"/>
        <v>0</v>
      </c>
      <c r="BH46" s="119">
        <f t="shared" si="28"/>
        <v>0</v>
      </c>
      <c r="BI46" s="119">
        <f t="shared" si="29"/>
        <v>0</v>
      </c>
      <c r="BJ46" s="119">
        <f t="shared" si="30"/>
        <v>1.9397816686250735E-12</v>
      </c>
      <c r="BK46" s="119">
        <f t="shared" si="31"/>
        <v>5.6621374255882984E-14</v>
      </c>
      <c r="BL46" s="119">
        <f t="shared" si="32"/>
        <v>0</v>
      </c>
      <c r="BM46" s="119">
        <f t="shared" si="33"/>
        <v>-1.7346124536743446E-12</v>
      </c>
      <c r="BN46" s="119">
        <f t="shared" si="34"/>
        <v>-4.3587355946783646E-13</v>
      </c>
      <c r="BO46" s="119">
        <f t="shared" si="35"/>
        <v>0</v>
      </c>
    </row>
    <row r="47" spans="7:67" ht="15.75">
      <c r="G47">
        <v>46</v>
      </c>
      <c r="H47" s="89">
        <v>0.5</v>
      </c>
      <c r="I47" s="90">
        <v>1</v>
      </c>
      <c r="J47" s="90">
        <v>1</v>
      </c>
      <c r="K47" s="90">
        <v>0</v>
      </c>
      <c r="L47" s="90">
        <v>0</v>
      </c>
      <c r="M47" s="90">
        <v>0</v>
      </c>
      <c r="N47" s="90"/>
      <c r="O47" s="90"/>
      <c r="P47" s="90"/>
      <c r="Q47" s="91"/>
      <c r="R47" s="35"/>
      <c r="S47" s="34">
        <f t="shared" si="13"/>
        <v>0.5</v>
      </c>
      <c r="T47" s="34">
        <f t="shared" si="0"/>
        <v>0.86499999999999999</v>
      </c>
      <c r="U47" s="34">
        <f t="shared" si="1"/>
        <v>0.78439999999999999</v>
      </c>
      <c r="V47" s="34">
        <f t="shared" si="2"/>
        <v>1.9872000000000001</v>
      </c>
      <c r="W47" s="15">
        <f t="shared" si="14"/>
        <v>0.87944659600048491</v>
      </c>
      <c r="X47" s="34">
        <f t="shared" si="15"/>
        <v>0</v>
      </c>
      <c r="Y47" s="34">
        <f t="shared" si="3"/>
        <v>1.2900000000000023E-2</v>
      </c>
      <c r="Z47" s="15">
        <f t="shared" si="16"/>
        <v>0.50322495527805666</v>
      </c>
      <c r="AA47" s="34">
        <f t="shared" si="17"/>
        <v>0</v>
      </c>
      <c r="AB47" s="34">
        <f t="shared" si="18"/>
        <v>-0.3819999999999999</v>
      </c>
      <c r="AC47" s="15">
        <f t="shared" si="19"/>
        <v>0.40564461209270181</v>
      </c>
      <c r="AD47" s="34">
        <f t="shared" si="20"/>
        <v>0</v>
      </c>
      <c r="AE47" s="34">
        <f t="shared" si="4"/>
        <v>2.8138999999999994</v>
      </c>
      <c r="AF47" s="15">
        <f t="shared" si="21"/>
        <v>0.94342234836801464</v>
      </c>
      <c r="AG47" s="34">
        <f t="shared" si="22"/>
        <v>0</v>
      </c>
      <c r="AH47" s="34">
        <f t="shared" si="5"/>
        <v>1.2458</v>
      </c>
      <c r="AI47" s="15">
        <f t="shared" si="23"/>
        <v>0.77657197439912828</v>
      </c>
      <c r="AJ47" s="34">
        <f t="shared" si="24"/>
        <v>0</v>
      </c>
      <c r="AK47" s="34">
        <f t="shared" si="6"/>
        <v>0.2702</v>
      </c>
      <c r="AL47" s="15">
        <f t="shared" si="25"/>
        <v>0.5671420040148718</v>
      </c>
      <c r="AM47" s="34">
        <f t="shared" si="26"/>
        <v>0</v>
      </c>
      <c r="AN47" s="35">
        <f t="shared" si="7"/>
        <v>33.400001199999998</v>
      </c>
      <c r="AO47" s="35">
        <f t="shared" si="8"/>
        <v>20.802629788187129</v>
      </c>
      <c r="AP47" s="35">
        <f t="shared" si="9"/>
        <v>12.597371411812869</v>
      </c>
      <c r="AQ47" s="35">
        <f t="shared" si="10"/>
        <v>20.000000999999997</v>
      </c>
      <c r="AR47" s="35">
        <f t="shared" si="11"/>
        <v>15.613016226570966</v>
      </c>
      <c r="AS47" s="35">
        <f t="shared" si="12"/>
        <v>4.386984773429031</v>
      </c>
      <c r="AU47" s="103">
        <v>46</v>
      </c>
      <c r="AV47" s="34">
        <v>0.5</v>
      </c>
      <c r="AW47" s="34">
        <v>0.86499999999999999</v>
      </c>
      <c r="AX47" s="34">
        <v>0.78439999999999999</v>
      </c>
      <c r="AY47" s="34">
        <v>0</v>
      </c>
      <c r="AZ47" s="34">
        <v>0</v>
      </c>
      <c r="BA47" s="34">
        <v>0</v>
      </c>
      <c r="BB47" s="34">
        <v>0</v>
      </c>
      <c r="BC47" s="34">
        <v>0</v>
      </c>
      <c r="BD47" s="34">
        <v>0</v>
      </c>
      <c r="BF47" s="103">
        <v>46</v>
      </c>
      <c r="BG47" s="119">
        <f t="shared" si="27"/>
        <v>0</v>
      </c>
      <c r="BH47" s="119">
        <f t="shared" si="28"/>
        <v>0</v>
      </c>
      <c r="BI47" s="119">
        <f t="shared" si="29"/>
        <v>0</v>
      </c>
      <c r="BJ47" s="119">
        <f t="shared" si="30"/>
        <v>0</v>
      </c>
      <c r="BK47" s="119">
        <f t="shared" si="31"/>
        <v>0</v>
      </c>
      <c r="BL47" s="119">
        <f t="shared" si="32"/>
        <v>0</v>
      </c>
      <c r="BM47" s="119">
        <f t="shared" si="33"/>
        <v>0</v>
      </c>
      <c r="BN47" s="119">
        <f t="shared" si="34"/>
        <v>0</v>
      </c>
      <c r="BO47" s="119">
        <f t="shared" si="35"/>
        <v>0</v>
      </c>
    </row>
    <row r="48" spans="7:67" ht="15.75">
      <c r="G48">
        <v>47</v>
      </c>
      <c r="H48" s="89">
        <v>0.4</v>
      </c>
      <c r="I48" s="90">
        <v>2</v>
      </c>
      <c r="J48" s="90">
        <v>3.0000002000000001</v>
      </c>
      <c r="K48" s="90">
        <v>8</v>
      </c>
      <c r="L48" s="90">
        <v>12.000000999999999</v>
      </c>
      <c r="M48" s="90">
        <v>8</v>
      </c>
      <c r="N48" s="90"/>
      <c r="O48" s="90">
        <v>6.0000004999999996</v>
      </c>
      <c r="P48" s="90">
        <v>8</v>
      </c>
      <c r="Q48" s="91">
        <v>6.0000004999999996</v>
      </c>
      <c r="R48" s="35"/>
      <c r="S48" s="34">
        <f t="shared" si="13"/>
        <v>0.4</v>
      </c>
      <c r="T48" s="34">
        <f t="shared" si="0"/>
        <v>1.73</v>
      </c>
      <c r="U48" s="34">
        <f t="shared" si="1"/>
        <v>2.3532001568799998</v>
      </c>
      <c r="V48" s="34">
        <f t="shared" si="2"/>
        <v>1.9872000000000001</v>
      </c>
      <c r="W48" s="15">
        <f t="shared" si="14"/>
        <v>0.87944659600048491</v>
      </c>
      <c r="X48" s="34">
        <f t="shared" si="15"/>
        <v>7.0355727680038793</v>
      </c>
      <c r="Y48" s="34">
        <f t="shared" si="3"/>
        <v>1.2900000000000023E-2</v>
      </c>
      <c r="Z48" s="15">
        <f t="shared" si="16"/>
        <v>0.50322495527805666</v>
      </c>
      <c r="AA48" s="34">
        <f t="shared" si="17"/>
        <v>6.0386999665616345</v>
      </c>
      <c r="AB48" s="34">
        <f t="shared" si="18"/>
        <v>-0.3819999999999999</v>
      </c>
      <c r="AC48" s="15">
        <f t="shared" si="19"/>
        <v>0.40564461209270181</v>
      </c>
      <c r="AD48" s="34">
        <f t="shared" si="20"/>
        <v>3.2451568967416144</v>
      </c>
      <c r="AE48" s="34">
        <f t="shared" si="4"/>
        <v>7.8185004170499992</v>
      </c>
      <c r="AF48" s="15">
        <f t="shared" si="21"/>
        <v>0.99959793731978996</v>
      </c>
      <c r="AG48" s="34">
        <f t="shared" si="22"/>
        <v>5.9975881237177084</v>
      </c>
      <c r="AH48" s="34">
        <f t="shared" si="5"/>
        <v>1.2458</v>
      </c>
      <c r="AI48" s="15">
        <f t="shared" si="23"/>
        <v>0.77657197439912828</v>
      </c>
      <c r="AJ48" s="34">
        <f t="shared" si="24"/>
        <v>6.2125757951930263</v>
      </c>
      <c r="AK48" s="34">
        <f t="shared" si="6"/>
        <v>0.2702</v>
      </c>
      <c r="AL48" s="15">
        <f t="shared" si="25"/>
        <v>0.5671420040148718</v>
      </c>
      <c r="AM48" s="34">
        <f t="shared" si="26"/>
        <v>3.4028523076602326</v>
      </c>
      <c r="AN48" s="35">
        <f t="shared" si="7"/>
        <v>8.5000002000000006</v>
      </c>
      <c r="AO48" s="35">
        <f t="shared" si="8"/>
        <v>6.055997633944064</v>
      </c>
      <c r="AP48" s="35">
        <f t="shared" si="9"/>
        <v>2.4440025660559366</v>
      </c>
      <c r="AQ48" s="35">
        <f t="shared" si="10"/>
        <v>8</v>
      </c>
      <c r="AR48" s="35">
        <f t="shared" si="11"/>
        <v>5.7993456439304536</v>
      </c>
      <c r="AS48" s="35">
        <f t="shared" si="12"/>
        <v>2.2006543560695464</v>
      </c>
      <c r="AU48" s="103">
        <v>47</v>
      </c>
      <c r="AV48" s="34">
        <v>0.4</v>
      </c>
      <c r="AW48" s="34">
        <v>1.73</v>
      </c>
      <c r="AX48" s="34">
        <v>2.3532001568799998</v>
      </c>
      <c r="AY48" s="34">
        <v>7.0355727679999998</v>
      </c>
      <c r="AZ48" s="34">
        <v>6.0386999665600003</v>
      </c>
      <c r="BA48" s="34">
        <v>3.2451568967400002</v>
      </c>
      <c r="BB48" s="34">
        <v>5.9975881237199999</v>
      </c>
      <c r="BC48" s="34">
        <v>6.2125757951900002</v>
      </c>
      <c r="BD48" s="34">
        <v>3.4028523076599999</v>
      </c>
      <c r="BF48" s="103">
        <v>47</v>
      </c>
      <c r="BG48" s="119">
        <f t="shared" si="27"/>
        <v>0</v>
      </c>
      <c r="BH48" s="119">
        <f t="shared" si="28"/>
        <v>0</v>
      </c>
      <c r="BI48" s="119">
        <f t="shared" si="29"/>
        <v>0</v>
      </c>
      <c r="BJ48" s="119">
        <f t="shared" si="30"/>
        <v>3.879563337250147E-12</v>
      </c>
      <c r="BK48" s="119">
        <f t="shared" si="31"/>
        <v>1.6342482922482304E-12</v>
      </c>
      <c r="BL48" s="119">
        <f t="shared" si="32"/>
        <v>1.6142642778049776E-12</v>
      </c>
      <c r="BM48" s="119">
        <f t="shared" si="33"/>
        <v>-2.2915003228263231E-12</v>
      </c>
      <c r="BN48" s="119">
        <f t="shared" si="34"/>
        <v>3.0260238759183267E-12</v>
      </c>
      <c r="BO48" s="119">
        <f t="shared" si="35"/>
        <v>2.3270274596143281E-13</v>
      </c>
    </row>
    <row r="49" spans="7:67" ht="15.75">
      <c r="G49">
        <v>48</v>
      </c>
      <c r="H49" s="89">
        <v>0.5</v>
      </c>
      <c r="I49" s="90">
        <v>1</v>
      </c>
      <c r="J49" s="90">
        <v>2</v>
      </c>
      <c r="K49" s="90">
        <v>2</v>
      </c>
      <c r="L49" s="90">
        <v>1.5000001000000001</v>
      </c>
      <c r="M49" s="90">
        <v>1.5000001000000001</v>
      </c>
      <c r="N49" s="90"/>
      <c r="O49" s="90">
        <v>2</v>
      </c>
      <c r="P49" s="90">
        <v>2</v>
      </c>
      <c r="Q49" s="91">
        <v>4</v>
      </c>
      <c r="R49" s="35"/>
      <c r="S49" s="34">
        <f t="shared" si="13"/>
        <v>0.5</v>
      </c>
      <c r="T49" s="34">
        <f t="shared" si="0"/>
        <v>0.86499999999999999</v>
      </c>
      <c r="U49" s="34">
        <f t="shared" si="1"/>
        <v>1.5688</v>
      </c>
      <c r="V49" s="34">
        <f t="shared" si="2"/>
        <v>1.9872000000000001</v>
      </c>
      <c r="W49" s="15">
        <f t="shared" si="14"/>
        <v>0.87944659600048491</v>
      </c>
      <c r="X49" s="34">
        <f t="shared" si="15"/>
        <v>1.7588931920009698</v>
      </c>
      <c r="Y49" s="34">
        <f t="shared" si="3"/>
        <v>1.2900000000000023E-2</v>
      </c>
      <c r="Z49" s="15">
        <f t="shared" si="16"/>
        <v>0.50322495527805666</v>
      </c>
      <c r="AA49" s="34">
        <f t="shared" si="17"/>
        <v>0.75483748323958055</v>
      </c>
      <c r="AB49" s="34">
        <f t="shared" si="18"/>
        <v>-0.3819999999999999</v>
      </c>
      <c r="AC49" s="15">
        <f t="shared" si="19"/>
        <v>0.40564461209270181</v>
      </c>
      <c r="AD49" s="34">
        <f t="shared" si="20"/>
        <v>0.60846695870351397</v>
      </c>
      <c r="AE49" s="34">
        <f t="shared" si="4"/>
        <v>4.4820999999999991</v>
      </c>
      <c r="AF49" s="15">
        <f t="shared" si="21"/>
        <v>0.9888168395363548</v>
      </c>
      <c r="AG49" s="34">
        <f t="shared" si="22"/>
        <v>1.9776336790727096</v>
      </c>
      <c r="AH49" s="34">
        <f t="shared" si="5"/>
        <v>1.2458</v>
      </c>
      <c r="AI49" s="15">
        <f t="shared" si="23"/>
        <v>0.77657197439912828</v>
      </c>
      <c r="AJ49" s="34">
        <f t="shared" si="24"/>
        <v>1.5531439487982566</v>
      </c>
      <c r="AK49" s="34">
        <f t="shared" si="6"/>
        <v>0.2702</v>
      </c>
      <c r="AL49" s="15">
        <f t="shared" si="25"/>
        <v>0.5671420040148718</v>
      </c>
      <c r="AM49" s="34">
        <f t="shared" si="26"/>
        <v>2.2685680160594872</v>
      </c>
      <c r="AN49" s="35">
        <f t="shared" si="7"/>
        <v>0.30000000000000004</v>
      </c>
      <c r="AO49" s="35">
        <f t="shared" si="8"/>
        <v>0.27300000000000002</v>
      </c>
      <c r="AP49" s="35">
        <f t="shared" si="9"/>
        <v>2.7000000000000024E-2</v>
      </c>
      <c r="AQ49" s="35">
        <f t="shared" si="10"/>
        <v>0</v>
      </c>
      <c r="AR49" s="35">
        <f t="shared" si="11"/>
        <v>0</v>
      </c>
      <c r="AS49" s="35">
        <f t="shared" si="12"/>
        <v>0</v>
      </c>
      <c r="AU49" s="103">
        <v>48</v>
      </c>
      <c r="AV49" s="34">
        <v>0.5</v>
      </c>
      <c r="AW49" s="34">
        <v>0.86499999999999999</v>
      </c>
      <c r="AX49" s="34">
        <v>1.5688</v>
      </c>
      <c r="AY49" s="34">
        <v>1.7588931919999999</v>
      </c>
      <c r="AZ49" s="34">
        <v>0.75483748324</v>
      </c>
      <c r="BA49" s="34">
        <v>0.60846695870400003</v>
      </c>
      <c r="BB49" s="34">
        <v>1.97763367907</v>
      </c>
      <c r="BC49" s="34">
        <v>1.5531439488000001</v>
      </c>
      <c r="BD49" s="34">
        <v>2.2685680160600001</v>
      </c>
      <c r="BF49" s="103">
        <v>48</v>
      </c>
      <c r="BG49" s="119">
        <f t="shared" si="27"/>
        <v>0</v>
      </c>
      <c r="BH49" s="119">
        <f t="shared" si="28"/>
        <v>0</v>
      </c>
      <c r="BI49" s="119">
        <f t="shared" si="29"/>
        <v>0</v>
      </c>
      <c r="BJ49" s="119">
        <f t="shared" si="30"/>
        <v>9.6989083431253675E-13</v>
      </c>
      <c r="BK49" s="119">
        <f t="shared" si="31"/>
        <v>-4.1944225870338414E-13</v>
      </c>
      <c r="BL49" s="119">
        <f t="shared" si="32"/>
        <v>-4.8605564018089353E-13</v>
      </c>
      <c r="BM49" s="119">
        <f t="shared" si="33"/>
        <v>2.7096103139001571E-12</v>
      </c>
      <c r="BN49" s="119">
        <f t="shared" si="34"/>
        <v>-1.7434942378713458E-12</v>
      </c>
      <c r="BO49" s="119">
        <f t="shared" si="35"/>
        <v>-5.1292303737682232E-13</v>
      </c>
    </row>
    <row r="50" spans="7:67" ht="15.75">
      <c r="G50">
        <v>49</v>
      </c>
      <c r="H50" s="89">
        <v>0.1</v>
      </c>
      <c r="I50" s="90">
        <v>0.2</v>
      </c>
      <c r="J50" s="90">
        <v>0</v>
      </c>
      <c r="K50" s="90">
        <v>0</v>
      </c>
      <c r="L50" s="90">
        <v>0</v>
      </c>
      <c r="M50" s="90">
        <v>0</v>
      </c>
      <c r="N50" s="90"/>
      <c r="O50" s="90"/>
      <c r="P50" s="90"/>
      <c r="Q50" s="91"/>
      <c r="R50" s="35"/>
      <c r="S50" s="34">
        <f t="shared" si="13"/>
        <v>0.1</v>
      </c>
      <c r="T50" s="34">
        <f t="shared" si="0"/>
        <v>0.17300000000000001</v>
      </c>
      <c r="U50" s="34">
        <f t="shared" si="1"/>
        <v>0</v>
      </c>
      <c r="V50" s="34">
        <f t="shared" si="2"/>
        <v>1.9872000000000001</v>
      </c>
      <c r="W50" s="15">
        <f t="shared" si="14"/>
        <v>0.87944659600048491</v>
      </c>
      <c r="X50" s="34">
        <f t="shared" si="15"/>
        <v>0</v>
      </c>
      <c r="Y50" s="34">
        <f t="shared" si="3"/>
        <v>1.2900000000000023E-2</v>
      </c>
      <c r="Z50" s="15">
        <f t="shared" si="16"/>
        <v>0.50322495527805666</v>
      </c>
      <c r="AA50" s="34">
        <f t="shared" si="17"/>
        <v>0</v>
      </c>
      <c r="AB50" s="34">
        <f t="shared" si="18"/>
        <v>-0.3819999999999999</v>
      </c>
      <c r="AC50" s="15">
        <f t="shared" si="19"/>
        <v>0.40564461209270181</v>
      </c>
      <c r="AD50" s="34">
        <f t="shared" si="20"/>
        <v>0</v>
      </c>
      <c r="AE50" s="34">
        <f t="shared" si="4"/>
        <v>2.8138999999999994</v>
      </c>
      <c r="AF50" s="15">
        <f t="shared" si="21"/>
        <v>0.94342234836801464</v>
      </c>
      <c r="AG50" s="34">
        <f t="shared" si="22"/>
        <v>0</v>
      </c>
      <c r="AH50" s="34">
        <f t="shared" si="5"/>
        <v>1.2458</v>
      </c>
      <c r="AI50" s="15">
        <f t="shared" si="23"/>
        <v>0.77657197439912828</v>
      </c>
      <c r="AJ50" s="34">
        <f t="shared" si="24"/>
        <v>0</v>
      </c>
      <c r="AK50" s="34">
        <f t="shared" si="6"/>
        <v>0.2702</v>
      </c>
      <c r="AL50" s="15">
        <f t="shared" si="25"/>
        <v>0.5671420040148718</v>
      </c>
      <c r="AM50" s="34">
        <f t="shared" si="26"/>
        <v>0</v>
      </c>
      <c r="AN50" s="35">
        <f t="shared" si="7"/>
        <v>0.2</v>
      </c>
      <c r="AO50" s="35">
        <f t="shared" si="8"/>
        <v>0.1865</v>
      </c>
      <c r="AP50" s="35">
        <f t="shared" si="9"/>
        <v>1.3500000000000012E-2</v>
      </c>
      <c r="AQ50" s="35">
        <f t="shared" si="10"/>
        <v>0</v>
      </c>
      <c r="AR50" s="35">
        <f t="shared" si="11"/>
        <v>0</v>
      </c>
      <c r="AS50" s="35">
        <f t="shared" si="12"/>
        <v>0</v>
      </c>
      <c r="AU50" s="103">
        <v>49</v>
      </c>
      <c r="AV50" s="34">
        <v>0.1</v>
      </c>
      <c r="AW50" s="34">
        <v>0.17299999999999999</v>
      </c>
      <c r="AX50" s="34">
        <v>0</v>
      </c>
      <c r="AY50" s="34">
        <v>0</v>
      </c>
      <c r="AZ50" s="34">
        <v>0</v>
      </c>
      <c r="BA50" s="34">
        <v>0</v>
      </c>
      <c r="BB50" s="34">
        <v>0</v>
      </c>
      <c r="BC50" s="34">
        <v>0</v>
      </c>
      <c r="BD50" s="34">
        <v>0</v>
      </c>
      <c r="BF50" s="103">
        <v>49</v>
      </c>
      <c r="BG50" s="119">
        <f t="shared" si="27"/>
        <v>0</v>
      </c>
      <c r="BH50" s="119">
        <f t="shared" si="28"/>
        <v>0</v>
      </c>
      <c r="BI50" s="119">
        <f t="shared" si="29"/>
        <v>0</v>
      </c>
      <c r="BJ50" s="119">
        <f t="shared" si="30"/>
        <v>0</v>
      </c>
      <c r="BK50" s="119">
        <f t="shared" si="31"/>
        <v>0</v>
      </c>
      <c r="BL50" s="119">
        <f t="shared" si="32"/>
        <v>0</v>
      </c>
      <c r="BM50" s="119">
        <f t="shared" si="33"/>
        <v>0</v>
      </c>
      <c r="BN50" s="119">
        <f t="shared" si="34"/>
        <v>0</v>
      </c>
      <c r="BO50" s="119">
        <f t="shared" si="35"/>
        <v>0</v>
      </c>
    </row>
    <row r="51" spans="7:67" ht="15.75">
      <c r="G51">
        <v>51</v>
      </c>
      <c r="H51" s="89">
        <v>0.1</v>
      </c>
      <c r="I51" s="90">
        <v>0.1</v>
      </c>
      <c r="J51" s="90">
        <v>0</v>
      </c>
      <c r="K51" s="90">
        <v>0</v>
      </c>
      <c r="L51" s="90">
        <v>0</v>
      </c>
      <c r="M51" s="90">
        <v>0</v>
      </c>
      <c r="N51" s="90"/>
      <c r="O51" s="90">
        <v>0</v>
      </c>
      <c r="P51" s="90">
        <v>0</v>
      </c>
      <c r="Q51" s="91">
        <v>0</v>
      </c>
      <c r="R51" s="35"/>
      <c r="S51" s="34">
        <f t="shared" si="13"/>
        <v>0.1</v>
      </c>
      <c r="T51" s="34">
        <f t="shared" si="0"/>
        <v>8.6500000000000007E-2</v>
      </c>
      <c r="U51" s="34">
        <f t="shared" si="1"/>
        <v>0</v>
      </c>
      <c r="V51" s="34">
        <f t="shared" si="2"/>
        <v>1.9872000000000001</v>
      </c>
      <c r="W51" s="15">
        <f t="shared" si="14"/>
        <v>0.87944659600048491</v>
      </c>
      <c r="X51" s="34">
        <f t="shared" si="15"/>
        <v>0</v>
      </c>
      <c r="Y51" s="34">
        <f t="shared" si="3"/>
        <v>1.2900000000000023E-2</v>
      </c>
      <c r="Z51" s="15">
        <f t="shared" si="16"/>
        <v>0.50322495527805666</v>
      </c>
      <c r="AA51" s="34">
        <f t="shared" si="17"/>
        <v>0</v>
      </c>
      <c r="AB51" s="34">
        <f t="shared" si="18"/>
        <v>-0.3819999999999999</v>
      </c>
      <c r="AC51" s="15">
        <f t="shared" si="19"/>
        <v>0.40564461209270181</v>
      </c>
      <c r="AD51" s="34">
        <f t="shared" si="20"/>
        <v>0</v>
      </c>
      <c r="AE51" s="34">
        <f t="shared" si="4"/>
        <v>2.8138999999999994</v>
      </c>
      <c r="AF51" s="15">
        <f t="shared" si="21"/>
        <v>0.94342234836801464</v>
      </c>
      <c r="AG51" s="34">
        <f t="shared" si="22"/>
        <v>0</v>
      </c>
      <c r="AH51" s="34">
        <f t="shared" si="5"/>
        <v>1.2458</v>
      </c>
      <c r="AI51" s="15">
        <f t="shared" si="23"/>
        <v>0.77657197439912828</v>
      </c>
      <c r="AJ51" s="34">
        <f t="shared" si="24"/>
        <v>0</v>
      </c>
      <c r="AK51" s="34">
        <f t="shared" si="6"/>
        <v>0.2702</v>
      </c>
      <c r="AL51" s="15">
        <f t="shared" si="25"/>
        <v>0.5671420040148718</v>
      </c>
      <c r="AM51" s="34">
        <f t="shared" si="26"/>
        <v>0</v>
      </c>
      <c r="AN51" s="35">
        <f t="shared" si="7"/>
        <v>3.80000004</v>
      </c>
      <c r="AO51" s="35">
        <f t="shared" si="8"/>
        <v>2.6409728910616774</v>
      </c>
      <c r="AP51" s="35">
        <f t="shared" si="9"/>
        <v>1.1590271489383226</v>
      </c>
      <c r="AQ51" s="35">
        <f t="shared" si="10"/>
        <v>2.8</v>
      </c>
      <c r="AR51" s="35">
        <f t="shared" si="11"/>
        <v>2.2472974111366595</v>
      </c>
      <c r="AS51" s="35">
        <f t="shared" si="12"/>
        <v>0.55270258886334034</v>
      </c>
      <c r="AU51" s="103">
        <v>51</v>
      </c>
      <c r="AV51" s="34">
        <v>0.1</v>
      </c>
      <c r="AW51" s="34">
        <v>8.6499999999999994E-2</v>
      </c>
      <c r="AX51" s="34">
        <v>0</v>
      </c>
      <c r="AY51" s="34">
        <v>0</v>
      </c>
      <c r="AZ51" s="34">
        <v>0</v>
      </c>
      <c r="BA51" s="34">
        <v>0</v>
      </c>
      <c r="BB51" s="34">
        <v>0</v>
      </c>
      <c r="BC51" s="34">
        <v>0</v>
      </c>
      <c r="BD51" s="34">
        <v>0</v>
      </c>
      <c r="BF51" s="103">
        <v>51</v>
      </c>
      <c r="BG51" s="119">
        <f t="shared" si="27"/>
        <v>0</v>
      </c>
      <c r="BH51" s="119">
        <f t="shared" si="28"/>
        <v>0</v>
      </c>
      <c r="BI51" s="119">
        <f t="shared" si="29"/>
        <v>0</v>
      </c>
      <c r="BJ51" s="119">
        <f t="shared" si="30"/>
        <v>0</v>
      </c>
      <c r="BK51" s="119">
        <f t="shared" si="31"/>
        <v>0</v>
      </c>
      <c r="BL51" s="119">
        <f t="shared" si="32"/>
        <v>0</v>
      </c>
      <c r="BM51" s="119">
        <f t="shared" si="33"/>
        <v>0</v>
      </c>
      <c r="BN51" s="119">
        <f t="shared" si="34"/>
        <v>0</v>
      </c>
      <c r="BO51" s="119">
        <f t="shared" si="35"/>
        <v>0</v>
      </c>
    </row>
    <row r="52" spans="7:67" ht="15.75">
      <c r="G52">
        <v>52</v>
      </c>
      <c r="H52" s="89">
        <v>0.4</v>
      </c>
      <c r="I52" s="90">
        <v>0.90000004</v>
      </c>
      <c r="J52" s="90">
        <v>0.4</v>
      </c>
      <c r="K52" s="90">
        <v>0.4</v>
      </c>
      <c r="L52" s="90">
        <v>1.1000000000000001</v>
      </c>
      <c r="M52" s="90">
        <v>0.6</v>
      </c>
      <c r="N52" s="90"/>
      <c r="O52" s="90">
        <v>0.4</v>
      </c>
      <c r="P52" s="90">
        <v>2.4</v>
      </c>
      <c r="Q52" s="91">
        <v>0</v>
      </c>
      <c r="R52" s="35"/>
      <c r="S52" s="34">
        <f t="shared" si="13"/>
        <v>0.4</v>
      </c>
      <c r="T52" s="34">
        <f t="shared" si="0"/>
        <v>0.77850003459999995</v>
      </c>
      <c r="U52" s="34">
        <f t="shared" si="1"/>
        <v>0.31376000000000004</v>
      </c>
      <c r="V52" s="34">
        <f t="shared" si="2"/>
        <v>1.9872000000000001</v>
      </c>
      <c r="W52" s="15">
        <f t="shared" si="14"/>
        <v>0.87944659600048491</v>
      </c>
      <c r="X52" s="34">
        <f t="shared" si="15"/>
        <v>0.35177863840019397</v>
      </c>
      <c r="Y52" s="34">
        <f t="shared" si="3"/>
        <v>1.2900000000000023E-2</v>
      </c>
      <c r="Z52" s="15">
        <f t="shared" si="16"/>
        <v>0.50322495527805666</v>
      </c>
      <c r="AA52" s="34">
        <f t="shared" si="17"/>
        <v>0.55354745080586243</v>
      </c>
      <c r="AB52" s="34">
        <f t="shared" si="18"/>
        <v>-0.3819999999999999</v>
      </c>
      <c r="AC52" s="15">
        <f t="shared" si="19"/>
        <v>0.40564461209270181</v>
      </c>
      <c r="AD52" s="34">
        <f t="shared" si="20"/>
        <v>0.24338676725562108</v>
      </c>
      <c r="AE52" s="34">
        <f t="shared" si="4"/>
        <v>3.1475399999999993</v>
      </c>
      <c r="AF52" s="15">
        <f t="shared" si="21"/>
        <v>0.95881168144687989</v>
      </c>
      <c r="AG52" s="34">
        <f t="shared" si="22"/>
        <v>0.383524672578752</v>
      </c>
      <c r="AH52" s="34">
        <f t="shared" si="5"/>
        <v>1.2458</v>
      </c>
      <c r="AI52" s="15">
        <f t="shared" si="23"/>
        <v>0.77657197439912828</v>
      </c>
      <c r="AJ52" s="34">
        <f t="shared" si="24"/>
        <v>1.8637727385579077</v>
      </c>
      <c r="AK52" s="34">
        <f t="shared" si="6"/>
        <v>0.2702</v>
      </c>
      <c r="AL52" s="15">
        <f t="shared" si="25"/>
        <v>0.5671420040148718</v>
      </c>
      <c r="AM52" s="34">
        <f t="shared" si="26"/>
        <v>0</v>
      </c>
      <c r="AN52" s="35">
        <f t="shared" si="7"/>
        <v>14.100000400000001</v>
      </c>
      <c r="AO52" s="35">
        <f t="shared" si="8"/>
        <v>11.11934789942304</v>
      </c>
      <c r="AP52" s="35">
        <f t="shared" si="9"/>
        <v>2.9806525005769604</v>
      </c>
      <c r="AQ52" s="35">
        <f t="shared" si="10"/>
        <v>4.5000003</v>
      </c>
      <c r="AR52" s="35">
        <f t="shared" si="11"/>
        <v>4.1501961073641551</v>
      </c>
      <c r="AS52" s="35">
        <f t="shared" si="12"/>
        <v>0.34980419263584484</v>
      </c>
      <c r="AU52" s="103">
        <v>52</v>
      </c>
      <c r="AV52" s="34">
        <v>0.4</v>
      </c>
      <c r="AW52" s="34">
        <v>0.77850003459999995</v>
      </c>
      <c r="AX52" s="34">
        <v>0.31375999999999998</v>
      </c>
      <c r="AY52" s="34">
        <v>0.35177863840000001</v>
      </c>
      <c r="AZ52" s="34">
        <v>0.55354745080599999</v>
      </c>
      <c r="BA52" s="34">
        <v>0.243386767256</v>
      </c>
      <c r="BB52" s="34">
        <v>0.38352467257900003</v>
      </c>
      <c r="BC52" s="34">
        <v>1.86377273856</v>
      </c>
      <c r="BD52" s="34">
        <v>0</v>
      </c>
      <c r="BF52" s="103">
        <v>52</v>
      </c>
      <c r="BG52" s="119">
        <f t="shared" si="27"/>
        <v>0</v>
      </c>
      <c r="BH52" s="119">
        <f t="shared" si="28"/>
        <v>0</v>
      </c>
      <c r="BI52" s="119">
        <f t="shared" si="29"/>
        <v>0</v>
      </c>
      <c r="BJ52" s="119">
        <f t="shared" si="30"/>
        <v>1.9395596240201485E-13</v>
      </c>
      <c r="BK52" s="119">
        <f t="shared" si="31"/>
        <v>-1.375566327510569E-13</v>
      </c>
      <c r="BL52" s="119">
        <f t="shared" si="32"/>
        <v>-3.7891911830456593E-13</v>
      </c>
      <c r="BM52" s="119">
        <f t="shared" si="33"/>
        <v>-2.4802382370125997E-13</v>
      </c>
      <c r="BN52" s="119">
        <f t="shared" si="34"/>
        <v>-2.09232631220857E-12</v>
      </c>
      <c r="BO52" s="119">
        <f t="shared" si="35"/>
        <v>0</v>
      </c>
    </row>
    <row r="53" spans="7:67" ht="15.75">
      <c r="G53">
        <v>53</v>
      </c>
      <c r="H53" s="89">
        <v>0.1</v>
      </c>
      <c r="I53" s="90">
        <v>1.5000001000000001</v>
      </c>
      <c r="J53" s="90">
        <v>1.5000001000000001</v>
      </c>
      <c r="K53" s="90">
        <v>8</v>
      </c>
      <c r="L53" s="90">
        <v>3.0000002000000001</v>
      </c>
      <c r="M53" s="90">
        <v>0</v>
      </c>
      <c r="N53" s="90"/>
      <c r="O53" s="90">
        <v>3.0000002000000001</v>
      </c>
      <c r="P53" s="90">
        <v>1.5000001000000001</v>
      </c>
      <c r="Q53" s="91">
        <v>0</v>
      </c>
      <c r="R53" s="35"/>
      <c r="S53" s="34">
        <f t="shared" si="13"/>
        <v>0.1</v>
      </c>
      <c r="T53" s="34">
        <f t="shared" si="0"/>
        <v>1.2975000864999999</v>
      </c>
      <c r="U53" s="34">
        <f t="shared" si="1"/>
        <v>1.1766000784399999</v>
      </c>
      <c r="V53" s="34">
        <f t="shared" si="2"/>
        <v>1.9872000000000001</v>
      </c>
      <c r="W53" s="15">
        <f t="shared" si="14"/>
        <v>0.87944659600048491</v>
      </c>
      <c r="X53" s="34">
        <f t="shared" si="15"/>
        <v>7.0355727680038793</v>
      </c>
      <c r="Y53" s="34">
        <f t="shared" si="3"/>
        <v>1.2900000000000023E-2</v>
      </c>
      <c r="Z53" s="15">
        <f t="shared" si="16"/>
        <v>0.50322495527805666</v>
      </c>
      <c r="AA53" s="34">
        <f t="shared" si="17"/>
        <v>1.5096749664791611</v>
      </c>
      <c r="AB53" s="34">
        <f t="shared" si="18"/>
        <v>-0.3819999999999999</v>
      </c>
      <c r="AC53" s="15">
        <f t="shared" si="19"/>
        <v>0.40564461209270181</v>
      </c>
      <c r="AD53" s="34">
        <f t="shared" si="20"/>
        <v>0</v>
      </c>
      <c r="AE53" s="34">
        <f t="shared" si="4"/>
        <v>5.3162001668199999</v>
      </c>
      <c r="AF53" s="15">
        <f t="shared" si="21"/>
        <v>0.99511262302858017</v>
      </c>
      <c r="AG53" s="34">
        <f t="shared" si="22"/>
        <v>2.9853380681082653</v>
      </c>
      <c r="AH53" s="34">
        <f t="shared" si="5"/>
        <v>1.2458</v>
      </c>
      <c r="AI53" s="15">
        <f t="shared" si="23"/>
        <v>0.77657197439912828</v>
      </c>
      <c r="AJ53" s="34">
        <f t="shared" si="24"/>
        <v>1.1648580392558898</v>
      </c>
      <c r="AK53" s="34">
        <f t="shared" si="6"/>
        <v>0.2702</v>
      </c>
      <c r="AL53" s="15">
        <f t="shared" si="25"/>
        <v>0.5671420040148718</v>
      </c>
      <c r="AM53" s="34">
        <f t="shared" si="26"/>
        <v>0</v>
      </c>
      <c r="AN53" s="35">
        <f t="shared" si="7"/>
        <v>15.1000002</v>
      </c>
      <c r="AO53" s="35">
        <f t="shared" si="8"/>
        <v>9.7915367128502115</v>
      </c>
      <c r="AP53" s="35">
        <f t="shared" si="9"/>
        <v>5.3084634871497887</v>
      </c>
      <c r="AQ53" s="35">
        <f t="shared" si="10"/>
        <v>8.0000002000000006</v>
      </c>
      <c r="AR53" s="35">
        <f t="shared" si="11"/>
        <v>5.5729019625216321</v>
      </c>
      <c r="AS53" s="35">
        <f t="shared" si="12"/>
        <v>2.4270982374783685</v>
      </c>
      <c r="AU53" s="103">
        <v>53</v>
      </c>
      <c r="AV53" s="34">
        <v>0.1</v>
      </c>
      <c r="AW53" s="34">
        <v>1.2975000864999999</v>
      </c>
      <c r="AX53" s="34">
        <v>1.1766000784399999</v>
      </c>
      <c r="AY53" s="34">
        <v>7.0355727679999998</v>
      </c>
      <c r="AZ53" s="34">
        <v>1.50967496648</v>
      </c>
      <c r="BA53" s="34">
        <v>0</v>
      </c>
      <c r="BB53" s="34">
        <v>2.9853380681099999</v>
      </c>
      <c r="BC53" s="34">
        <v>1.1648580392600001</v>
      </c>
      <c r="BD53" s="34">
        <v>0</v>
      </c>
      <c r="BF53" s="103">
        <v>53</v>
      </c>
      <c r="BG53" s="119">
        <f t="shared" si="27"/>
        <v>0</v>
      </c>
      <c r="BH53" s="119">
        <f t="shared" si="28"/>
        <v>0</v>
      </c>
      <c r="BI53" s="119">
        <f t="shared" si="29"/>
        <v>0</v>
      </c>
      <c r="BJ53" s="119">
        <f t="shared" si="30"/>
        <v>3.879563337250147E-12</v>
      </c>
      <c r="BK53" s="119">
        <f t="shared" si="31"/>
        <v>-8.3888451740676828E-13</v>
      </c>
      <c r="BL53" s="119">
        <f t="shared" si="32"/>
        <v>0</v>
      </c>
      <c r="BM53" s="119">
        <f t="shared" si="33"/>
        <v>-1.7346124536743446E-12</v>
      </c>
      <c r="BN53" s="119">
        <f t="shared" si="34"/>
        <v>-4.1102676817672545E-12</v>
      </c>
      <c r="BO53" s="119">
        <f t="shared" si="35"/>
        <v>0</v>
      </c>
    </row>
    <row r="54" spans="7:67" ht="15.75">
      <c r="G54">
        <v>54</v>
      </c>
      <c r="H54" s="89">
        <v>0.3</v>
      </c>
      <c r="I54" s="90">
        <v>2.4</v>
      </c>
      <c r="J54" s="90">
        <v>4.9000000000000004</v>
      </c>
      <c r="K54" s="90">
        <v>0.5</v>
      </c>
      <c r="L54" s="90">
        <v>3.0000002000000001</v>
      </c>
      <c r="M54" s="90">
        <v>4</v>
      </c>
      <c r="N54" s="90"/>
      <c r="O54" s="90">
        <v>1</v>
      </c>
      <c r="P54" s="90">
        <v>3.0000002000000001</v>
      </c>
      <c r="Q54" s="91">
        <v>4</v>
      </c>
      <c r="R54" s="35"/>
      <c r="S54" s="34">
        <f t="shared" si="13"/>
        <v>0.3</v>
      </c>
      <c r="T54" s="34">
        <f t="shared" si="0"/>
        <v>2.0760000000000001</v>
      </c>
      <c r="U54" s="34">
        <f t="shared" si="1"/>
        <v>3.8435600000000001</v>
      </c>
      <c r="V54" s="34">
        <f t="shared" si="2"/>
        <v>1.9872000000000001</v>
      </c>
      <c r="W54" s="15">
        <f t="shared" si="14"/>
        <v>0.87944659600048491</v>
      </c>
      <c r="X54" s="34">
        <f t="shared" si="15"/>
        <v>0.43972329800024246</v>
      </c>
      <c r="Y54" s="34">
        <f t="shared" si="3"/>
        <v>1.2900000000000023E-2</v>
      </c>
      <c r="Z54" s="15">
        <f t="shared" si="16"/>
        <v>0.50322495527805666</v>
      </c>
      <c r="AA54" s="34">
        <f t="shared" si="17"/>
        <v>1.5096749664791611</v>
      </c>
      <c r="AB54" s="34">
        <f t="shared" si="18"/>
        <v>-0.3819999999999999</v>
      </c>
      <c r="AC54" s="15">
        <f t="shared" si="19"/>
        <v>0.40564461209270181</v>
      </c>
      <c r="AD54" s="34">
        <f t="shared" si="20"/>
        <v>1.6225784483708072</v>
      </c>
      <c r="AE54" s="34">
        <f t="shared" si="4"/>
        <v>3.6479999999999992</v>
      </c>
      <c r="AF54" s="15">
        <f t="shared" si="21"/>
        <v>0.97461786795036498</v>
      </c>
      <c r="AG54" s="34">
        <f t="shared" si="22"/>
        <v>0.97461786795036498</v>
      </c>
      <c r="AH54" s="34">
        <f t="shared" si="5"/>
        <v>1.2458</v>
      </c>
      <c r="AI54" s="15">
        <f t="shared" si="23"/>
        <v>0.77657197439912828</v>
      </c>
      <c r="AJ54" s="34">
        <f t="shared" si="24"/>
        <v>2.3297160785117796</v>
      </c>
      <c r="AK54" s="34">
        <f t="shared" si="6"/>
        <v>0.2702</v>
      </c>
      <c r="AL54" s="15">
        <f t="shared" si="25"/>
        <v>0.5671420040148718</v>
      </c>
      <c r="AM54" s="34">
        <f t="shared" si="26"/>
        <v>2.2685680160594872</v>
      </c>
      <c r="AN54" s="35">
        <f t="shared" si="7"/>
        <v>1.4000000000000001</v>
      </c>
      <c r="AO54" s="35">
        <f t="shared" si="8"/>
        <v>1.1735200000000001</v>
      </c>
      <c r="AP54" s="35">
        <f t="shared" si="9"/>
        <v>0.22648000000000001</v>
      </c>
      <c r="AQ54" s="35">
        <f t="shared" si="10"/>
        <v>0</v>
      </c>
      <c r="AR54" s="35">
        <f t="shared" si="11"/>
        <v>0</v>
      </c>
      <c r="AS54" s="35">
        <f t="shared" si="12"/>
        <v>0</v>
      </c>
      <c r="AU54" s="103">
        <v>54</v>
      </c>
      <c r="AV54" s="34">
        <v>0.3</v>
      </c>
      <c r="AW54" s="34">
        <v>2.0760000000000001</v>
      </c>
      <c r="AX54" s="34">
        <v>3.8435600000000001</v>
      </c>
      <c r="AY54" s="34">
        <v>0.43972329799999998</v>
      </c>
      <c r="AZ54" s="34">
        <v>1.50967496648</v>
      </c>
      <c r="BA54" s="34">
        <v>1.6225784483700001</v>
      </c>
      <c r="BB54" s="34">
        <v>0.97461786795000005</v>
      </c>
      <c r="BC54" s="34">
        <v>2.3297160785100002</v>
      </c>
      <c r="BD54" s="34">
        <v>2.2685680160600001</v>
      </c>
      <c r="BF54" s="103">
        <v>54</v>
      </c>
      <c r="BG54" s="119">
        <f t="shared" si="27"/>
        <v>0</v>
      </c>
      <c r="BH54" s="119">
        <f t="shared" si="28"/>
        <v>0</v>
      </c>
      <c r="BI54" s="119">
        <f t="shared" si="29"/>
        <v>0</v>
      </c>
      <c r="BJ54" s="119">
        <f t="shared" si="30"/>
        <v>2.4247270857813419E-13</v>
      </c>
      <c r="BK54" s="119">
        <f t="shared" si="31"/>
        <v>-8.3888451740676828E-13</v>
      </c>
      <c r="BL54" s="119">
        <f t="shared" si="32"/>
        <v>8.071321389024888E-13</v>
      </c>
      <c r="BM54" s="119">
        <f t="shared" si="33"/>
        <v>3.6493030819428895E-13</v>
      </c>
      <c r="BN54" s="119">
        <f t="shared" si="34"/>
        <v>1.7794654638692009E-12</v>
      </c>
      <c r="BO54" s="119">
        <f t="shared" si="35"/>
        <v>-5.1292303737682232E-13</v>
      </c>
    </row>
    <row r="55" spans="7:67" ht="15.75">
      <c r="G55">
        <v>55</v>
      </c>
      <c r="H55" s="89">
        <v>0.2</v>
      </c>
      <c r="I55" s="90">
        <v>0.4</v>
      </c>
      <c r="J55" s="90">
        <v>0.8</v>
      </c>
      <c r="K55" s="90">
        <v>0</v>
      </c>
      <c r="L55" s="90">
        <v>0</v>
      </c>
      <c r="M55" s="90">
        <v>0</v>
      </c>
      <c r="N55" s="90"/>
      <c r="O55" s="90">
        <v>0</v>
      </c>
      <c r="P55" s="90">
        <v>0</v>
      </c>
      <c r="Q55" s="91">
        <v>0</v>
      </c>
      <c r="R55" s="35"/>
      <c r="S55" s="34">
        <f t="shared" si="13"/>
        <v>0.2</v>
      </c>
      <c r="T55" s="34">
        <f t="shared" si="0"/>
        <v>0.34600000000000003</v>
      </c>
      <c r="U55" s="34">
        <f t="shared" si="1"/>
        <v>0.62752000000000008</v>
      </c>
      <c r="V55" s="34">
        <f t="shared" si="2"/>
        <v>1.9872000000000001</v>
      </c>
      <c r="W55" s="15">
        <f t="shared" si="14"/>
        <v>0.87944659600048491</v>
      </c>
      <c r="X55" s="34">
        <f t="shared" si="15"/>
        <v>0</v>
      </c>
      <c r="Y55" s="34">
        <f t="shared" si="3"/>
        <v>1.2900000000000023E-2</v>
      </c>
      <c r="Z55" s="15">
        <f t="shared" si="16"/>
        <v>0.50322495527805666</v>
      </c>
      <c r="AA55" s="34">
        <f t="shared" si="17"/>
        <v>0</v>
      </c>
      <c r="AB55" s="34">
        <f t="shared" si="18"/>
        <v>-0.3819999999999999</v>
      </c>
      <c r="AC55" s="15">
        <f t="shared" si="19"/>
        <v>0.40564461209270181</v>
      </c>
      <c r="AD55" s="34">
        <f t="shared" si="20"/>
        <v>0</v>
      </c>
      <c r="AE55" s="34">
        <f t="shared" si="4"/>
        <v>2.8138999999999994</v>
      </c>
      <c r="AF55" s="15">
        <f t="shared" si="21"/>
        <v>0.94342234836801464</v>
      </c>
      <c r="AG55" s="34">
        <f t="shared" si="22"/>
        <v>0</v>
      </c>
      <c r="AH55" s="34">
        <f t="shared" si="5"/>
        <v>1.2458</v>
      </c>
      <c r="AI55" s="15">
        <f t="shared" si="23"/>
        <v>0.77657197439912828</v>
      </c>
      <c r="AJ55" s="34">
        <f t="shared" si="24"/>
        <v>0</v>
      </c>
      <c r="AK55" s="34">
        <f t="shared" si="6"/>
        <v>0.2702</v>
      </c>
      <c r="AL55" s="15">
        <f t="shared" si="25"/>
        <v>0.5671420040148718</v>
      </c>
      <c r="AM55" s="34">
        <f t="shared" si="26"/>
        <v>0</v>
      </c>
      <c r="AN55" s="35">
        <f t="shared" si="7"/>
        <v>0</v>
      </c>
      <c r="AO55" s="35">
        <f t="shared" si="8"/>
        <v>0</v>
      </c>
      <c r="AP55" s="35">
        <f t="shared" si="9"/>
        <v>0</v>
      </c>
      <c r="AQ55" s="35">
        <f t="shared" si="10"/>
        <v>0</v>
      </c>
      <c r="AR55" s="35">
        <f t="shared" si="11"/>
        <v>0</v>
      </c>
      <c r="AS55" s="35">
        <f t="shared" si="12"/>
        <v>0</v>
      </c>
      <c r="AU55" s="103">
        <v>55</v>
      </c>
      <c r="AV55" s="34">
        <v>0.2</v>
      </c>
      <c r="AW55" s="34">
        <v>0.34599999999999997</v>
      </c>
      <c r="AX55" s="34">
        <v>0.62751999999999997</v>
      </c>
      <c r="AY55" s="34">
        <v>0</v>
      </c>
      <c r="AZ55" s="34">
        <v>0</v>
      </c>
      <c r="BA55" s="34">
        <v>0</v>
      </c>
      <c r="BB55" s="34">
        <v>0</v>
      </c>
      <c r="BC55" s="34">
        <v>0</v>
      </c>
      <c r="BD55" s="34">
        <v>0</v>
      </c>
      <c r="BF55" s="103">
        <v>55</v>
      </c>
      <c r="BG55" s="119">
        <f t="shared" si="27"/>
        <v>0</v>
      </c>
      <c r="BH55" s="119">
        <f t="shared" si="28"/>
        <v>0</v>
      </c>
      <c r="BI55" s="119">
        <f t="shared" si="29"/>
        <v>0</v>
      </c>
      <c r="BJ55" s="119">
        <f t="shared" si="30"/>
        <v>0</v>
      </c>
      <c r="BK55" s="119">
        <f t="shared" si="31"/>
        <v>0</v>
      </c>
      <c r="BL55" s="119">
        <f t="shared" si="32"/>
        <v>0</v>
      </c>
      <c r="BM55" s="119">
        <f t="shared" si="33"/>
        <v>0</v>
      </c>
      <c r="BN55" s="119">
        <f t="shared" si="34"/>
        <v>0</v>
      </c>
      <c r="BO55" s="119">
        <f t="shared" si="35"/>
        <v>0</v>
      </c>
    </row>
    <row r="56" spans="7:67" ht="15.75">
      <c r="G56">
        <v>56</v>
      </c>
      <c r="H56" s="89"/>
      <c r="I56" s="90"/>
      <c r="J56" s="90"/>
      <c r="K56" s="90"/>
      <c r="L56" s="90"/>
      <c r="M56" s="90"/>
      <c r="N56" s="90"/>
      <c r="O56" s="90"/>
      <c r="P56" s="90"/>
      <c r="Q56" s="91"/>
      <c r="R56" s="35"/>
      <c r="S56" s="34">
        <f t="shared" si="13"/>
        <v>0</v>
      </c>
      <c r="T56" s="34">
        <f t="shared" si="0"/>
        <v>0</v>
      </c>
      <c r="U56" s="34">
        <f t="shared" si="1"/>
        <v>0</v>
      </c>
      <c r="V56" s="34">
        <f t="shared" si="2"/>
        <v>1.9872000000000001</v>
      </c>
      <c r="W56" s="15">
        <f t="shared" si="14"/>
        <v>0.87944659600048491</v>
      </c>
      <c r="X56" s="34">
        <f t="shared" si="15"/>
        <v>0</v>
      </c>
      <c r="Y56" s="34">
        <f t="shared" si="3"/>
        <v>1.2900000000000023E-2</v>
      </c>
      <c r="Z56" s="15">
        <f t="shared" si="16"/>
        <v>0.50322495527805666</v>
      </c>
      <c r="AA56" s="34">
        <f t="shared" si="17"/>
        <v>0</v>
      </c>
      <c r="AB56" s="34">
        <f t="shared" si="18"/>
        <v>-0.3819999999999999</v>
      </c>
      <c r="AC56" s="15">
        <f t="shared" si="19"/>
        <v>0.40564461209270181</v>
      </c>
      <c r="AD56" s="34">
        <f t="shared" si="20"/>
        <v>0</v>
      </c>
      <c r="AE56" s="34">
        <f t="shared" si="4"/>
        <v>2.8138999999999994</v>
      </c>
      <c r="AF56" s="15">
        <f t="shared" si="21"/>
        <v>0.94342234836801464</v>
      </c>
      <c r="AG56" s="34">
        <f t="shared" si="22"/>
        <v>0</v>
      </c>
      <c r="AH56" s="34">
        <f t="shared" si="5"/>
        <v>1.2458</v>
      </c>
      <c r="AI56" s="15">
        <f t="shared" si="23"/>
        <v>0.77657197439912828</v>
      </c>
      <c r="AJ56" s="34">
        <f t="shared" si="24"/>
        <v>0</v>
      </c>
      <c r="AK56" s="34">
        <f t="shared" si="6"/>
        <v>0.2702</v>
      </c>
      <c r="AL56" s="15">
        <f t="shared" si="25"/>
        <v>0.5671420040148718</v>
      </c>
      <c r="AM56" s="34">
        <f t="shared" si="26"/>
        <v>0</v>
      </c>
      <c r="AN56" s="35">
        <f t="shared" si="7"/>
        <v>0</v>
      </c>
      <c r="AO56" s="35">
        <f t="shared" si="8"/>
        <v>0</v>
      </c>
      <c r="AP56" s="35">
        <f t="shared" si="9"/>
        <v>0</v>
      </c>
      <c r="AQ56" s="35">
        <f t="shared" si="10"/>
        <v>0</v>
      </c>
      <c r="AR56" s="35">
        <f t="shared" si="11"/>
        <v>0</v>
      </c>
      <c r="AS56" s="35">
        <f t="shared" si="12"/>
        <v>0</v>
      </c>
      <c r="AU56" s="103">
        <v>56</v>
      </c>
      <c r="AV56" s="34">
        <v>0</v>
      </c>
      <c r="AW56" s="34">
        <v>0</v>
      </c>
      <c r="AX56" s="34">
        <v>0</v>
      </c>
      <c r="AY56" s="34">
        <v>0</v>
      </c>
      <c r="AZ56" s="34">
        <v>0</v>
      </c>
      <c r="BA56" s="34">
        <v>0</v>
      </c>
      <c r="BB56" s="34">
        <v>0</v>
      </c>
      <c r="BC56" s="34">
        <v>0</v>
      </c>
      <c r="BD56" s="34">
        <v>0</v>
      </c>
      <c r="BF56" s="103">
        <v>56</v>
      </c>
      <c r="BG56" s="119">
        <f t="shared" si="27"/>
        <v>0</v>
      </c>
      <c r="BH56" s="119">
        <f t="shared" si="28"/>
        <v>0</v>
      </c>
      <c r="BI56" s="119">
        <f t="shared" si="29"/>
        <v>0</v>
      </c>
      <c r="BJ56" s="119">
        <f t="shared" si="30"/>
        <v>0</v>
      </c>
      <c r="BK56" s="119">
        <f t="shared" si="31"/>
        <v>0</v>
      </c>
      <c r="BL56" s="119">
        <f t="shared" si="32"/>
        <v>0</v>
      </c>
      <c r="BM56" s="119">
        <f t="shared" si="33"/>
        <v>0</v>
      </c>
      <c r="BN56" s="119">
        <f t="shared" si="34"/>
        <v>0</v>
      </c>
      <c r="BO56" s="119">
        <f t="shared" si="35"/>
        <v>0</v>
      </c>
    </row>
    <row r="57" spans="7:67" ht="15.75">
      <c r="G57">
        <v>57</v>
      </c>
      <c r="H57" s="89"/>
      <c r="I57" s="90"/>
      <c r="J57" s="90"/>
      <c r="K57" s="90"/>
      <c r="L57" s="90"/>
      <c r="M57" s="90"/>
      <c r="N57" s="90"/>
      <c r="O57" s="90"/>
      <c r="P57" s="90"/>
      <c r="Q57" s="91"/>
      <c r="R57" s="35"/>
      <c r="S57" s="34">
        <f t="shared" si="13"/>
        <v>0</v>
      </c>
      <c r="T57" s="34">
        <f t="shared" si="0"/>
        <v>0</v>
      </c>
      <c r="U57" s="34">
        <f t="shared" si="1"/>
        <v>0</v>
      </c>
      <c r="V57" s="34">
        <f t="shared" si="2"/>
        <v>1.9872000000000001</v>
      </c>
      <c r="W57" s="15">
        <f t="shared" si="14"/>
        <v>0.87944659600048491</v>
      </c>
      <c r="X57" s="34">
        <f t="shared" si="15"/>
        <v>0</v>
      </c>
      <c r="Y57" s="34">
        <f t="shared" si="3"/>
        <v>1.2900000000000023E-2</v>
      </c>
      <c r="Z57" s="15">
        <f t="shared" si="16"/>
        <v>0.50322495527805666</v>
      </c>
      <c r="AA57" s="34">
        <f t="shared" si="17"/>
        <v>0</v>
      </c>
      <c r="AB57" s="34">
        <f t="shared" si="18"/>
        <v>-0.3819999999999999</v>
      </c>
      <c r="AC57" s="15">
        <f t="shared" si="19"/>
        <v>0.40564461209270181</v>
      </c>
      <c r="AD57" s="34">
        <f t="shared" si="20"/>
        <v>0</v>
      </c>
      <c r="AE57" s="34">
        <f t="shared" si="4"/>
        <v>2.8138999999999994</v>
      </c>
      <c r="AF57" s="15">
        <f t="shared" si="21"/>
        <v>0.94342234836801464</v>
      </c>
      <c r="AG57" s="34">
        <f t="shared" si="22"/>
        <v>0</v>
      </c>
      <c r="AH57" s="34">
        <f t="shared" si="5"/>
        <v>1.2458</v>
      </c>
      <c r="AI57" s="15">
        <f t="shared" si="23"/>
        <v>0.77657197439912828</v>
      </c>
      <c r="AJ57" s="34">
        <f t="shared" si="24"/>
        <v>0</v>
      </c>
      <c r="AK57" s="34">
        <f t="shared" si="6"/>
        <v>0.2702</v>
      </c>
      <c r="AL57" s="15">
        <f t="shared" si="25"/>
        <v>0.5671420040148718</v>
      </c>
      <c r="AM57" s="34">
        <f t="shared" si="26"/>
        <v>0</v>
      </c>
      <c r="AN57" s="35">
        <f t="shared" si="7"/>
        <v>0</v>
      </c>
      <c r="AO57" s="35">
        <f t="shared" si="8"/>
        <v>0</v>
      </c>
      <c r="AP57" s="35">
        <f t="shared" si="9"/>
        <v>0</v>
      </c>
      <c r="AQ57" s="35">
        <f t="shared" si="10"/>
        <v>0</v>
      </c>
      <c r="AR57" s="35">
        <f t="shared" si="11"/>
        <v>0</v>
      </c>
      <c r="AS57" s="35">
        <f t="shared" si="12"/>
        <v>0</v>
      </c>
      <c r="AU57" s="103">
        <v>57</v>
      </c>
      <c r="AV57" s="34">
        <v>0</v>
      </c>
      <c r="AW57" s="34">
        <v>0</v>
      </c>
      <c r="AX57" s="34">
        <v>0</v>
      </c>
      <c r="AY57" s="34">
        <v>0</v>
      </c>
      <c r="AZ57" s="34">
        <v>0</v>
      </c>
      <c r="BA57" s="34">
        <v>0</v>
      </c>
      <c r="BB57" s="34">
        <v>0</v>
      </c>
      <c r="BC57" s="34">
        <v>0</v>
      </c>
      <c r="BD57" s="34">
        <v>0</v>
      </c>
      <c r="BF57" s="103">
        <v>57</v>
      </c>
      <c r="BG57" s="119">
        <f t="shared" si="27"/>
        <v>0</v>
      </c>
      <c r="BH57" s="119">
        <f t="shared" si="28"/>
        <v>0</v>
      </c>
      <c r="BI57" s="119">
        <f t="shared" si="29"/>
        <v>0</v>
      </c>
      <c r="BJ57" s="119">
        <f t="shared" si="30"/>
        <v>0</v>
      </c>
      <c r="BK57" s="119">
        <f t="shared" si="31"/>
        <v>0</v>
      </c>
      <c r="BL57" s="119">
        <f t="shared" si="32"/>
        <v>0</v>
      </c>
      <c r="BM57" s="119">
        <f t="shared" si="33"/>
        <v>0</v>
      </c>
      <c r="BN57" s="119">
        <f t="shared" si="34"/>
        <v>0</v>
      </c>
      <c r="BO57" s="119">
        <f t="shared" si="35"/>
        <v>0</v>
      </c>
    </row>
    <row r="58" spans="7:67" ht="15.75">
      <c r="G58">
        <v>58</v>
      </c>
      <c r="H58" s="89"/>
      <c r="I58" s="90"/>
      <c r="J58" s="90"/>
      <c r="K58" s="90"/>
      <c r="L58" s="90"/>
      <c r="M58" s="90"/>
      <c r="N58" s="90"/>
      <c r="O58" s="90"/>
      <c r="P58" s="90"/>
      <c r="Q58" s="91"/>
      <c r="R58" s="35"/>
      <c r="S58" s="34">
        <f t="shared" si="13"/>
        <v>0</v>
      </c>
      <c r="T58" s="34">
        <f t="shared" si="0"/>
        <v>0</v>
      </c>
      <c r="U58" s="34">
        <f t="shared" si="1"/>
        <v>0</v>
      </c>
      <c r="V58" s="34">
        <f t="shared" si="2"/>
        <v>1.9872000000000001</v>
      </c>
      <c r="W58" s="15">
        <f t="shared" si="14"/>
        <v>0.87944659600048491</v>
      </c>
      <c r="X58" s="34">
        <f t="shared" si="15"/>
        <v>0</v>
      </c>
      <c r="Y58" s="34">
        <f t="shared" si="3"/>
        <v>1.2900000000000023E-2</v>
      </c>
      <c r="Z58" s="15">
        <f t="shared" si="16"/>
        <v>0.50322495527805666</v>
      </c>
      <c r="AA58" s="34">
        <f t="shared" si="17"/>
        <v>0</v>
      </c>
      <c r="AB58" s="34">
        <f t="shared" si="18"/>
        <v>-0.3819999999999999</v>
      </c>
      <c r="AC58" s="15">
        <f t="shared" si="19"/>
        <v>0.40564461209270181</v>
      </c>
      <c r="AD58" s="34">
        <f t="shared" si="20"/>
        <v>0</v>
      </c>
      <c r="AE58" s="34">
        <f t="shared" si="4"/>
        <v>2.8138999999999994</v>
      </c>
      <c r="AF58" s="15">
        <f t="shared" si="21"/>
        <v>0.94342234836801464</v>
      </c>
      <c r="AG58" s="34">
        <f t="shared" si="22"/>
        <v>0</v>
      </c>
      <c r="AH58" s="34">
        <f t="shared" si="5"/>
        <v>1.2458</v>
      </c>
      <c r="AI58" s="15">
        <f t="shared" si="23"/>
        <v>0.77657197439912828</v>
      </c>
      <c r="AJ58" s="34">
        <f t="shared" si="24"/>
        <v>0</v>
      </c>
      <c r="AK58" s="34">
        <f t="shared" si="6"/>
        <v>0.2702</v>
      </c>
      <c r="AL58" s="15">
        <f t="shared" si="25"/>
        <v>0.5671420040148718</v>
      </c>
      <c r="AM58" s="34">
        <f t="shared" si="26"/>
        <v>0</v>
      </c>
      <c r="AN58" s="35">
        <f t="shared" si="7"/>
        <v>14.000000000000002</v>
      </c>
      <c r="AO58" s="35">
        <f t="shared" si="8"/>
        <v>10.558584264015286</v>
      </c>
      <c r="AP58" s="35">
        <f t="shared" si="9"/>
        <v>3.441415735984716</v>
      </c>
      <c r="AQ58" s="35">
        <f t="shared" si="10"/>
        <v>10.5</v>
      </c>
      <c r="AR58" s="35">
        <f t="shared" si="11"/>
        <v>9.4968008802458641</v>
      </c>
      <c r="AS58" s="35">
        <f t="shared" si="12"/>
        <v>1.0031991197541359</v>
      </c>
      <c r="AU58" s="103">
        <v>58</v>
      </c>
      <c r="AV58" s="34">
        <v>0</v>
      </c>
      <c r="AW58" s="34">
        <v>0</v>
      </c>
      <c r="AX58" s="34">
        <v>0</v>
      </c>
      <c r="AY58" s="34">
        <v>0</v>
      </c>
      <c r="AZ58" s="34">
        <v>0</v>
      </c>
      <c r="BA58" s="34">
        <v>0</v>
      </c>
      <c r="BB58" s="34">
        <v>0</v>
      </c>
      <c r="BC58" s="34">
        <v>0</v>
      </c>
      <c r="BD58" s="34">
        <v>0</v>
      </c>
      <c r="BF58" s="103">
        <v>58</v>
      </c>
      <c r="BG58" s="119">
        <f t="shared" si="27"/>
        <v>0</v>
      </c>
      <c r="BH58" s="119">
        <f t="shared" si="28"/>
        <v>0</v>
      </c>
      <c r="BI58" s="119">
        <f t="shared" si="29"/>
        <v>0</v>
      </c>
      <c r="BJ58" s="119">
        <f t="shared" si="30"/>
        <v>0</v>
      </c>
      <c r="BK58" s="119">
        <f t="shared" si="31"/>
        <v>0</v>
      </c>
      <c r="BL58" s="119">
        <f t="shared" si="32"/>
        <v>0</v>
      </c>
      <c r="BM58" s="119">
        <f t="shared" si="33"/>
        <v>0</v>
      </c>
      <c r="BN58" s="119">
        <f t="shared" si="34"/>
        <v>0</v>
      </c>
      <c r="BO58" s="119">
        <f t="shared" si="35"/>
        <v>0</v>
      </c>
    </row>
    <row r="59" spans="7:67" ht="15.75">
      <c r="G59">
        <v>59</v>
      </c>
      <c r="H59" s="89">
        <v>0.5</v>
      </c>
      <c r="I59" s="90">
        <v>1</v>
      </c>
      <c r="J59" s="90">
        <v>2</v>
      </c>
      <c r="K59" s="90">
        <v>6.3</v>
      </c>
      <c r="L59" s="90">
        <v>3.9</v>
      </c>
      <c r="M59" s="90">
        <v>0.3</v>
      </c>
      <c r="N59" s="90"/>
      <c r="O59" s="90">
        <v>6.3</v>
      </c>
      <c r="P59" s="90">
        <v>3.9</v>
      </c>
      <c r="Q59" s="91">
        <v>0.3</v>
      </c>
      <c r="R59" s="35"/>
      <c r="S59" s="34">
        <f t="shared" si="13"/>
        <v>0.5</v>
      </c>
      <c r="T59" s="34">
        <f t="shared" si="0"/>
        <v>0.86499999999999999</v>
      </c>
      <c r="U59" s="34">
        <f t="shared" si="1"/>
        <v>1.5688</v>
      </c>
      <c r="V59" s="34">
        <f t="shared" si="2"/>
        <v>1.9872000000000001</v>
      </c>
      <c r="W59" s="15">
        <f t="shared" si="14"/>
        <v>0.87944659600048491</v>
      </c>
      <c r="X59" s="34">
        <f t="shared" si="15"/>
        <v>5.5405135548030549</v>
      </c>
      <c r="Y59" s="34">
        <f t="shared" si="3"/>
        <v>1.2900000000000023E-2</v>
      </c>
      <c r="Z59" s="15">
        <f t="shared" si="16"/>
        <v>0.50322495527805666</v>
      </c>
      <c r="AA59" s="34">
        <f t="shared" si="17"/>
        <v>1.962577325584421</v>
      </c>
      <c r="AB59" s="34">
        <f t="shared" si="18"/>
        <v>-0.3819999999999999</v>
      </c>
      <c r="AC59" s="15">
        <f t="shared" si="19"/>
        <v>0.40564461209270181</v>
      </c>
      <c r="AD59" s="34">
        <f t="shared" si="20"/>
        <v>0.12169338362781054</v>
      </c>
      <c r="AE59" s="34">
        <f t="shared" si="4"/>
        <v>8.0687299999999986</v>
      </c>
      <c r="AF59" s="15">
        <f t="shared" si="21"/>
        <v>0.99968691728330217</v>
      </c>
      <c r="AG59" s="34">
        <f t="shared" si="22"/>
        <v>6.2980275788848035</v>
      </c>
      <c r="AH59" s="34">
        <f t="shared" si="5"/>
        <v>1.2458</v>
      </c>
      <c r="AI59" s="15">
        <f t="shared" si="23"/>
        <v>0.77657197439912828</v>
      </c>
      <c r="AJ59" s="34">
        <f t="shared" si="24"/>
        <v>3.0286307001566004</v>
      </c>
      <c r="AK59" s="34">
        <f t="shared" si="6"/>
        <v>0.2702</v>
      </c>
      <c r="AL59" s="15">
        <f t="shared" si="25"/>
        <v>0.5671420040148718</v>
      </c>
      <c r="AM59" s="34">
        <f t="shared" si="26"/>
        <v>0.17014260120446154</v>
      </c>
      <c r="AN59" s="35">
        <f t="shared" si="7"/>
        <v>0</v>
      </c>
      <c r="AO59" s="35">
        <f t="shared" si="8"/>
        <v>0</v>
      </c>
      <c r="AP59" s="35">
        <f t="shared" si="9"/>
        <v>0</v>
      </c>
      <c r="AQ59" s="35">
        <f t="shared" si="10"/>
        <v>0</v>
      </c>
      <c r="AR59" s="35">
        <f t="shared" si="11"/>
        <v>0</v>
      </c>
      <c r="AS59" s="35">
        <f t="shared" si="12"/>
        <v>0</v>
      </c>
      <c r="AU59" s="103">
        <v>59</v>
      </c>
      <c r="AV59" s="34">
        <v>0.5</v>
      </c>
      <c r="AW59" s="34">
        <v>0.86499999999999999</v>
      </c>
      <c r="AX59" s="34">
        <v>1.5688</v>
      </c>
      <c r="AY59" s="34">
        <v>5.5405135548000004</v>
      </c>
      <c r="AZ59" s="34">
        <v>1.9625773255800001</v>
      </c>
      <c r="BA59" s="34">
        <v>0.121693383628</v>
      </c>
      <c r="BB59" s="34">
        <v>6.2980275788800002</v>
      </c>
      <c r="BC59" s="34">
        <v>3.0286307001599999</v>
      </c>
      <c r="BD59" s="34">
        <v>0.17014260120399999</v>
      </c>
      <c r="BF59" s="103">
        <v>59</v>
      </c>
      <c r="BG59" s="119">
        <f t="shared" si="27"/>
        <v>0</v>
      </c>
      <c r="BH59" s="119">
        <f t="shared" si="28"/>
        <v>0</v>
      </c>
      <c r="BI59" s="119">
        <f t="shared" si="29"/>
        <v>0</v>
      </c>
      <c r="BJ59" s="119">
        <f t="shared" si="30"/>
        <v>3.0544455853487307E-12</v>
      </c>
      <c r="BK59" s="119">
        <f t="shared" si="31"/>
        <v>4.4209080840573733E-12</v>
      </c>
      <c r="BL59" s="119">
        <f t="shared" si="32"/>
        <v>-1.8945955915228296E-13</v>
      </c>
      <c r="BM59" s="119">
        <f t="shared" si="33"/>
        <v>4.8032688937382773E-12</v>
      </c>
      <c r="BN59" s="119">
        <f t="shared" si="34"/>
        <v>-3.3995029014022293E-12</v>
      </c>
      <c r="BO59" s="119">
        <f t="shared" si="35"/>
        <v>4.615474669122932E-13</v>
      </c>
    </row>
    <row r="60" spans="7:67" ht="15.75">
      <c r="G60">
        <v>60</v>
      </c>
      <c r="H60" s="89"/>
      <c r="I60" s="90"/>
      <c r="J60" s="90"/>
      <c r="K60" s="90"/>
      <c r="L60" s="90"/>
      <c r="M60" s="90"/>
      <c r="N60" s="90"/>
      <c r="O60" s="90"/>
      <c r="P60" s="90"/>
      <c r="Q60" s="91"/>
      <c r="R60" s="35"/>
      <c r="S60" s="34">
        <f t="shared" si="13"/>
        <v>0</v>
      </c>
      <c r="T60" s="34">
        <f t="shared" si="0"/>
        <v>0</v>
      </c>
      <c r="U60" s="34">
        <f t="shared" si="1"/>
        <v>0</v>
      </c>
      <c r="V60" s="34">
        <f t="shared" si="2"/>
        <v>1.9872000000000001</v>
      </c>
      <c r="W60" s="15">
        <f t="shared" si="14"/>
        <v>0.87944659600048491</v>
      </c>
      <c r="X60" s="34">
        <f t="shared" si="15"/>
        <v>0</v>
      </c>
      <c r="Y60" s="34">
        <f t="shared" si="3"/>
        <v>1.2900000000000023E-2</v>
      </c>
      <c r="Z60" s="15">
        <f t="shared" si="16"/>
        <v>0.50322495527805666</v>
      </c>
      <c r="AA60" s="34">
        <f t="shared" si="17"/>
        <v>0</v>
      </c>
      <c r="AB60" s="34">
        <f t="shared" si="18"/>
        <v>-0.3819999999999999</v>
      </c>
      <c r="AC60" s="15">
        <f t="shared" si="19"/>
        <v>0.40564461209270181</v>
      </c>
      <c r="AD60" s="34">
        <f t="shared" si="20"/>
        <v>0</v>
      </c>
      <c r="AE60" s="34">
        <f t="shared" si="4"/>
        <v>2.8138999999999994</v>
      </c>
      <c r="AF60" s="15">
        <f t="shared" si="21"/>
        <v>0.94342234836801464</v>
      </c>
      <c r="AG60" s="34">
        <f t="shared" si="22"/>
        <v>0</v>
      </c>
      <c r="AH60" s="34">
        <f t="shared" si="5"/>
        <v>1.2458</v>
      </c>
      <c r="AI60" s="15">
        <f t="shared" si="23"/>
        <v>0.77657197439912828</v>
      </c>
      <c r="AJ60" s="34">
        <f t="shared" si="24"/>
        <v>0</v>
      </c>
      <c r="AK60" s="34">
        <f t="shared" si="6"/>
        <v>0.2702</v>
      </c>
      <c r="AL60" s="15">
        <f t="shared" si="25"/>
        <v>0.5671420040148718</v>
      </c>
      <c r="AM60" s="34">
        <f t="shared" si="26"/>
        <v>0</v>
      </c>
      <c r="AN60" s="35">
        <f t="shared" si="7"/>
        <v>20.2</v>
      </c>
      <c r="AO60" s="35">
        <f t="shared" si="8"/>
        <v>12.492904414183705</v>
      </c>
      <c r="AP60" s="35">
        <f t="shared" si="9"/>
        <v>7.7070955858162939</v>
      </c>
      <c r="AQ60" s="35">
        <f t="shared" si="10"/>
        <v>24.9</v>
      </c>
      <c r="AR60" s="35">
        <f t="shared" si="11"/>
        <v>20.539573185045974</v>
      </c>
      <c r="AS60" s="35">
        <f t="shared" si="12"/>
        <v>4.3604268149540246</v>
      </c>
      <c r="AU60" s="103">
        <v>60</v>
      </c>
      <c r="AV60" s="34">
        <v>0</v>
      </c>
      <c r="AW60" s="34">
        <v>0</v>
      </c>
      <c r="AX60" s="34">
        <v>0</v>
      </c>
      <c r="AY60" s="34">
        <v>0</v>
      </c>
      <c r="AZ60" s="34">
        <v>0</v>
      </c>
      <c r="BA60" s="34">
        <v>0</v>
      </c>
      <c r="BB60" s="34">
        <v>0</v>
      </c>
      <c r="BC60" s="34">
        <v>0</v>
      </c>
      <c r="BD60" s="34">
        <v>0</v>
      </c>
      <c r="BF60" s="103">
        <v>60</v>
      </c>
      <c r="BG60" s="119">
        <f t="shared" si="27"/>
        <v>0</v>
      </c>
      <c r="BH60" s="119">
        <f t="shared" si="28"/>
        <v>0</v>
      </c>
      <c r="BI60" s="119">
        <f t="shared" si="29"/>
        <v>0</v>
      </c>
      <c r="BJ60" s="119">
        <f t="shared" si="30"/>
        <v>0</v>
      </c>
      <c r="BK60" s="119">
        <f t="shared" si="31"/>
        <v>0</v>
      </c>
      <c r="BL60" s="119">
        <f t="shared" si="32"/>
        <v>0</v>
      </c>
      <c r="BM60" s="119">
        <f t="shared" si="33"/>
        <v>0</v>
      </c>
      <c r="BN60" s="119">
        <f t="shared" si="34"/>
        <v>0</v>
      </c>
      <c r="BO60" s="119">
        <f t="shared" si="35"/>
        <v>0</v>
      </c>
    </row>
    <row r="61" spans="7:67" ht="15.75">
      <c r="G61">
        <v>61</v>
      </c>
      <c r="H61" s="89">
        <v>0.1</v>
      </c>
      <c r="I61" s="90">
        <v>0.4</v>
      </c>
      <c r="J61" s="90">
        <v>1.7</v>
      </c>
      <c r="K61" s="90">
        <v>4.4000000000000004</v>
      </c>
      <c r="L61" s="90">
        <v>13.6</v>
      </c>
      <c r="M61" s="90">
        <v>0</v>
      </c>
      <c r="N61" s="90"/>
      <c r="O61" s="90">
        <v>5.4</v>
      </c>
      <c r="P61" s="90">
        <v>19.5</v>
      </c>
      <c r="Q61" s="91">
        <v>0</v>
      </c>
      <c r="R61" s="35"/>
      <c r="S61" s="34">
        <f t="shared" si="13"/>
        <v>0.1</v>
      </c>
      <c r="T61" s="34">
        <f t="shared" si="0"/>
        <v>0.34600000000000003</v>
      </c>
      <c r="U61" s="34">
        <f t="shared" si="1"/>
        <v>1.33348</v>
      </c>
      <c r="V61" s="34">
        <f t="shared" si="2"/>
        <v>1.9872000000000001</v>
      </c>
      <c r="W61" s="15">
        <f t="shared" si="14"/>
        <v>0.87944659600048491</v>
      </c>
      <c r="X61" s="34">
        <f t="shared" si="15"/>
        <v>3.8695650224021341</v>
      </c>
      <c r="Y61" s="34">
        <f t="shared" si="3"/>
        <v>1.2900000000000023E-2</v>
      </c>
      <c r="Z61" s="15">
        <f t="shared" si="16"/>
        <v>0.50322495527805666</v>
      </c>
      <c r="AA61" s="34">
        <f t="shared" si="17"/>
        <v>6.84385939178157</v>
      </c>
      <c r="AB61" s="34">
        <f t="shared" si="18"/>
        <v>-0.3819999999999999</v>
      </c>
      <c r="AC61" s="15">
        <f t="shared" si="19"/>
        <v>0.40564461209270181</v>
      </c>
      <c r="AD61" s="34">
        <f t="shared" si="20"/>
        <v>0</v>
      </c>
      <c r="AE61" s="34">
        <f t="shared" si="4"/>
        <v>7.3180399999999999</v>
      </c>
      <c r="AF61" s="15">
        <f t="shared" si="21"/>
        <v>0.99933697856721737</v>
      </c>
      <c r="AG61" s="34">
        <f t="shared" si="22"/>
        <v>5.3964196842629741</v>
      </c>
      <c r="AH61" s="34">
        <f t="shared" si="5"/>
        <v>1.2458</v>
      </c>
      <c r="AI61" s="15">
        <f t="shared" si="23"/>
        <v>0.77657197439912828</v>
      </c>
      <c r="AJ61" s="34">
        <f t="shared" si="24"/>
        <v>15.143153500783001</v>
      </c>
      <c r="AK61" s="34">
        <f t="shared" si="6"/>
        <v>0.2702</v>
      </c>
      <c r="AL61" s="15">
        <f t="shared" si="25"/>
        <v>0.5671420040148718</v>
      </c>
      <c r="AM61" s="34">
        <f t="shared" si="26"/>
        <v>0</v>
      </c>
      <c r="AN61" s="35">
        <f t="shared" si="7"/>
        <v>0</v>
      </c>
      <c r="AO61" s="35">
        <f t="shared" si="8"/>
        <v>0</v>
      </c>
      <c r="AP61" s="35">
        <f t="shared" si="9"/>
        <v>0</v>
      </c>
      <c r="AQ61" s="35">
        <f t="shared" si="10"/>
        <v>0</v>
      </c>
      <c r="AR61" s="35">
        <f t="shared" si="11"/>
        <v>0</v>
      </c>
      <c r="AS61" s="35">
        <f t="shared" si="12"/>
        <v>0</v>
      </c>
      <c r="AU61" s="103">
        <v>61</v>
      </c>
      <c r="AV61" s="34">
        <v>0.1</v>
      </c>
      <c r="AW61" s="34">
        <v>0.34599999999999997</v>
      </c>
      <c r="AX61" s="34">
        <v>1.33348</v>
      </c>
      <c r="AY61" s="34">
        <v>3.8695650224000002</v>
      </c>
      <c r="AZ61" s="34">
        <v>6.8438593917799997</v>
      </c>
      <c r="BA61" s="34">
        <v>0</v>
      </c>
      <c r="BB61" s="34">
        <v>5.3964196842599996</v>
      </c>
      <c r="BC61" s="34">
        <v>15.1431535008</v>
      </c>
      <c r="BD61" s="34">
        <v>0</v>
      </c>
      <c r="BF61" s="103">
        <v>61</v>
      </c>
      <c r="BG61" s="119">
        <f t="shared" si="27"/>
        <v>0</v>
      </c>
      <c r="BH61" s="119">
        <f t="shared" si="28"/>
        <v>0</v>
      </c>
      <c r="BI61" s="119">
        <f t="shared" si="29"/>
        <v>0</v>
      </c>
      <c r="BJ61" s="119">
        <f t="shared" si="30"/>
        <v>2.1338486533295509E-12</v>
      </c>
      <c r="BK61" s="119">
        <f t="shared" si="31"/>
        <v>1.5702994460298214E-12</v>
      </c>
      <c r="BL61" s="119">
        <f t="shared" si="32"/>
        <v>0</v>
      </c>
      <c r="BM61" s="119">
        <f t="shared" si="33"/>
        <v>2.9745095275757194E-12</v>
      </c>
      <c r="BN61" s="119">
        <f t="shared" si="34"/>
        <v>-1.6999734953060397E-11</v>
      </c>
      <c r="BO61" s="119">
        <f t="shared" si="35"/>
        <v>0</v>
      </c>
    </row>
    <row r="62" spans="7:67" ht="15.75">
      <c r="G62">
        <v>62</v>
      </c>
      <c r="H62" s="89"/>
      <c r="I62" s="90"/>
      <c r="J62" s="90"/>
      <c r="K62" s="90"/>
      <c r="L62" s="90"/>
      <c r="M62" s="90"/>
      <c r="N62" s="90"/>
      <c r="O62" s="90"/>
      <c r="P62" s="90"/>
      <c r="Q62" s="91"/>
      <c r="R62" s="35"/>
      <c r="S62" s="34">
        <f t="shared" si="13"/>
        <v>0</v>
      </c>
      <c r="T62" s="34">
        <f t="shared" si="0"/>
        <v>0</v>
      </c>
      <c r="U62" s="34">
        <f t="shared" si="1"/>
        <v>0</v>
      </c>
      <c r="V62" s="34">
        <f t="shared" si="2"/>
        <v>1.9872000000000001</v>
      </c>
      <c r="W62" s="15">
        <f t="shared" si="14"/>
        <v>0.87944659600048491</v>
      </c>
      <c r="X62" s="34">
        <f t="shared" si="15"/>
        <v>0</v>
      </c>
      <c r="Y62" s="34">
        <f t="shared" si="3"/>
        <v>1.2900000000000023E-2</v>
      </c>
      <c r="Z62" s="15">
        <f t="shared" si="16"/>
        <v>0.50322495527805666</v>
      </c>
      <c r="AA62" s="34">
        <f t="shared" si="17"/>
        <v>0</v>
      </c>
      <c r="AB62" s="34">
        <f t="shared" si="18"/>
        <v>-0.3819999999999999</v>
      </c>
      <c r="AC62" s="15">
        <f t="shared" si="19"/>
        <v>0.40564461209270181</v>
      </c>
      <c r="AD62" s="34">
        <f t="shared" si="20"/>
        <v>0</v>
      </c>
      <c r="AE62" s="34">
        <f t="shared" si="4"/>
        <v>2.8138999999999994</v>
      </c>
      <c r="AF62" s="15">
        <f t="shared" si="21"/>
        <v>0.94342234836801464</v>
      </c>
      <c r="AG62" s="34">
        <f t="shared" si="22"/>
        <v>0</v>
      </c>
      <c r="AH62" s="34">
        <f t="shared" si="5"/>
        <v>1.2458</v>
      </c>
      <c r="AI62" s="15">
        <f t="shared" si="23"/>
        <v>0.77657197439912828</v>
      </c>
      <c r="AJ62" s="34">
        <f t="shared" si="24"/>
        <v>0</v>
      </c>
      <c r="AK62" s="34">
        <f t="shared" si="6"/>
        <v>0.2702</v>
      </c>
      <c r="AL62" s="15">
        <f t="shared" si="25"/>
        <v>0.5671420040148718</v>
      </c>
      <c r="AM62" s="34">
        <f t="shared" si="26"/>
        <v>0</v>
      </c>
      <c r="AN62" s="35">
        <f t="shared" si="7"/>
        <v>0</v>
      </c>
      <c r="AO62" s="35">
        <f t="shared" si="8"/>
        <v>0</v>
      </c>
      <c r="AP62" s="35">
        <f t="shared" si="9"/>
        <v>0</v>
      </c>
      <c r="AQ62" s="35">
        <f t="shared" si="10"/>
        <v>0</v>
      </c>
      <c r="AR62" s="35">
        <f t="shared" si="11"/>
        <v>0</v>
      </c>
      <c r="AS62" s="35">
        <f t="shared" si="12"/>
        <v>0</v>
      </c>
      <c r="AU62" s="103">
        <v>62</v>
      </c>
      <c r="AV62" s="34">
        <v>0</v>
      </c>
      <c r="AW62" s="34">
        <v>0</v>
      </c>
      <c r="AX62" s="34">
        <v>0</v>
      </c>
      <c r="AY62" s="34">
        <v>0</v>
      </c>
      <c r="AZ62" s="34">
        <v>0</v>
      </c>
      <c r="BA62" s="34">
        <v>0</v>
      </c>
      <c r="BB62" s="34">
        <v>0</v>
      </c>
      <c r="BC62" s="34">
        <v>0</v>
      </c>
      <c r="BD62" s="34">
        <v>0</v>
      </c>
      <c r="BF62" s="103">
        <v>62</v>
      </c>
      <c r="BG62" s="119">
        <f t="shared" si="27"/>
        <v>0</v>
      </c>
      <c r="BH62" s="119">
        <f t="shared" si="28"/>
        <v>0</v>
      </c>
      <c r="BI62" s="119">
        <f t="shared" si="29"/>
        <v>0</v>
      </c>
      <c r="BJ62" s="119">
        <f t="shared" si="30"/>
        <v>0</v>
      </c>
      <c r="BK62" s="119">
        <f t="shared" si="31"/>
        <v>0</v>
      </c>
      <c r="BL62" s="119">
        <f t="shared" si="32"/>
        <v>0</v>
      </c>
      <c r="BM62" s="119">
        <f t="shared" si="33"/>
        <v>0</v>
      </c>
      <c r="BN62" s="119">
        <f t="shared" si="34"/>
        <v>0</v>
      </c>
      <c r="BO62" s="119">
        <f t="shared" si="35"/>
        <v>0</v>
      </c>
    </row>
    <row r="63" spans="7:67" ht="15.75">
      <c r="G63">
        <v>63</v>
      </c>
      <c r="H63" s="89"/>
      <c r="I63" s="90"/>
      <c r="J63" s="90"/>
      <c r="K63" s="90"/>
      <c r="L63" s="90"/>
      <c r="M63" s="90"/>
      <c r="N63" s="90"/>
      <c r="O63" s="90"/>
      <c r="P63" s="90"/>
      <c r="Q63" s="91"/>
      <c r="R63" s="35"/>
      <c r="S63" s="34">
        <f t="shared" si="13"/>
        <v>0</v>
      </c>
      <c r="T63" s="34">
        <f t="shared" si="0"/>
        <v>0</v>
      </c>
      <c r="U63" s="34">
        <f t="shared" si="1"/>
        <v>0</v>
      </c>
      <c r="V63" s="34">
        <f t="shared" si="2"/>
        <v>1.9872000000000001</v>
      </c>
      <c r="W63" s="15">
        <f t="shared" si="14"/>
        <v>0.87944659600048491</v>
      </c>
      <c r="X63" s="34">
        <f t="shared" si="15"/>
        <v>0</v>
      </c>
      <c r="Y63" s="34">
        <f t="shared" si="3"/>
        <v>1.2900000000000023E-2</v>
      </c>
      <c r="Z63" s="15">
        <f t="shared" si="16"/>
        <v>0.50322495527805666</v>
      </c>
      <c r="AA63" s="34">
        <f t="shared" si="17"/>
        <v>0</v>
      </c>
      <c r="AB63" s="34">
        <f t="shared" si="18"/>
        <v>-0.3819999999999999</v>
      </c>
      <c r="AC63" s="15">
        <f t="shared" si="19"/>
        <v>0.40564461209270181</v>
      </c>
      <c r="AD63" s="34">
        <f t="shared" si="20"/>
        <v>0</v>
      </c>
      <c r="AE63" s="34">
        <f t="shared" si="4"/>
        <v>2.8138999999999994</v>
      </c>
      <c r="AF63" s="15">
        <f t="shared" si="21"/>
        <v>0.94342234836801464</v>
      </c>
      <c r="AG63" s="34">
        <f t="shared" si="22"/>
        <v>0</v>
      </c>
      <c r="AH63" s="34">
        <f t="shared" si="5"/>
        <v>1.2458</v>
      </c>
      <c r="AI63" s="15">
        <f t="shared" si="23"/>
        <v>0.77657197439912828</v>
      </c>
      <c r="AJ63" s="34">
        <f t="shared" si="24"/>
        <v>0</v>
      </c>
      <c r="AK63" s="34">
        <f t="shared" si="6"/>
        <v>0.2702</v>
      </c>
      <c r="AL63" s="15">
        <f t="shared" si="25"/>
        <v>0.5671420040148718</v>
      </c>
      <c r="AM63" s="34">
        <f t="shared" si="26"/>
        <v>0</v>
      </c>
      <c r="AN63" s="35">
        <f t="shared" si="7"/>
        <v>0</v>
      </c>
      <c r="AO63" s="35">
        <f t="shared" si="8"/>
        <v>0</v>
      </c>
      <c r="AP63" s="35">
        <f t="shared" si="9"/>
        <v>0</v>
      </c>
      <c r="AQ63" s="35">
        <f t="shared" si="10"/>
        <v>0</v>
      </c>
      <c r="AR63" s="35">
        <f t="shared" si="11"/>
        <v>0</v>
      </c>
      <c r="AS63" s="35">
        <f t="shared" si="12"/>
        <v>0</v>
      </c>
      <c r="AU63" s="103">
        <v>63</v>
      </c>
      <c r="AV63" s="34">
        <v>0</v>
      </c>
      <c r="AW63" s="34">
        <v>0</v>
      </c>
      <c r="AX63" s="34">
        <v>0</v>
      </c>
      <c r="AY63" s="34">
        <v>0</v>
      </c>
      <c r="AZ63" s="34">
        <v>0</v>
      </c>
      <c r="BA63" s="34">
        <v>0</v>
      </c>
      <c r="BB63" s="34">
        <v>0</v>
      </c>
      <c r="BC63" s="34">
        <v>0</v>
      </c>
      <c r="BD63" s="34">
        <v>0</v>
      </c>
      <c r="BF63" s="103">
        <v>63</v>
      </c>
      <c r="BG63" s="119">
        <f t="shared" si="27"/>
        <v>0</v>
      </c>
      <c r="BH63" s="119">
        <f t="shared" si="28"/>
        <v>0</v>
      </c>
      <c r="BI63" s="119">
        <f t="shared" si="29"/>
        <v>0</v>
      </c>
      <c r="BJ63" s="119">
        <f t="shared" si="30"/>
        <v>0</v>
      </c>
      <c r="BK63" s="119">
        <f t="shared" si="31"/>
        <v>0</v>
      </c>
      <c r="BL63" s="119">
        <f t="shared" si="32"/>
        <v>0</v>
      </c>
      <c r="BM63" s="119">
        <f t="shared" si="33"/>
        <v>0</v>
      </c>
      <c r="BN63" s="119">
        <f t="shared" si="34"/>
        <v>0</v>
      </c>
      <c r="BO63" s="119">
        <f t="shared" si="35"/>
        <v>0</v>
      </c>
    </row>
    <row r="64" spans="7:67" ht="15.75">
      <c r="G64">
        <v>65</v>
      </c>
      <c r="H64" s="89"/>
      <c r="I64" s="90"/>
      <c r="J64" s="90"/>
      <c r="K64" s="90"/>
      <c r="L64" s="90"/>
      <c r="M64" s="90"/>
      <c r="N64" s="90"/>
      <c r="O64" s="90"/>
      <c r="P64" s="90"/>
      <c r="Q64" s="91"/>
      <c r="R64" s="35"/>
      <c r="S64" s="34">
        <f t="shared" si="13"/>
        <v>0</v>
      </c>
      <c r="T64" s="34">
        <f t="shared" si="0"/>
        <v>0</v>
      </c>
      <c r="U64" s="34">
        <f t="shared" si="1"/>
        <v>0</v>
      </c>
      <c r="V64" s="34">
        <f t="shared" si="2"/>
        <v>1.9872000000000001</v>
      </c>
      <c r="W64" s="15">
        <f t="shared" si="14"/>
        <v>0.87944659600048491</v>
      </c>
      <c r="X64" s="34">
        <f t="shared" si="15"/>
        <v>0</v>
      </c>
      <c r="Y64" s="34">
        <f t="shared" si="3"/>
        <v>1.2900000000000023E-2</v>
      </c>
      <c r="Z64" s="15">
        <f t="shared" si="16"/>
        <v>0.50322495527805666</v>
      </c>
      <c r="AA64" s="34">
        <f t="shared" si="17"/>
        <v>0</v>
      </c>
      <c r="AB64" s="34">
        <f t="shared" si="18"/>
        <v>-0.3819999999999999</v>
      </c>
      <c r="AC64" s="15">
        <f t="shared" si="19"/>
        <v>0.40564461209270181</v>
      </c>
      <c r="AD64" s="34">
        <f t="shared" si="20"/>
        <v>0</v>
      </c>
      <c r="AE64" s="34">
        <f t="shared" si="4"/>
        <v>2.8138999999999994</v>
      </c>
      <c r="AF64" s="15">
        <f t="shared" si="21"/>
        <v>0.94342234836801464</v>
      </c>
      <c r="AG64" s="34">
        <f t="shared" si="22"/>
        <v>0</v>
      </c>
      <c r="AH64" s="34">
        <f t="shared" si="5"/>
        <v>1.2458</v>
      </c>
      <c r="AI64" s="15">
        <f t="shared" si="23"/>
        <v>0.77657197439912828</v>
      </c>
      <c r="AJ64" s="34">
        <f t="shared" si="24"/>
        <v>0</v>
      </c>
      <c r="AK64" s="34">
        <f t="shared" si="6"/>
        <v>0.2702</v>
      </c>
      <c r="AL64" s="15">
        <f t="shared" si="25"/>
        <v>0.5671420040148718</v>
      </c>
      <c r="AM64" s="34">
        <f t="shared" si="26"/>
        <v>0</v>
      </c>
      <c r="AN64" s="35">
        <f t="shared" si="7"/>
        <v>0</v>
      </c>
      <c r="AO64" s="35">
        <f t="shared" si="8"/>
        <v>0</v>
      </c>
      <c r="AP64" s="35">
        <f t="shared" si="9"/>
        <v>0</v>
      </c>
      <c r="AQ64" s="35">
        <f t="shared" si="10"/>
        <v>0</v>
      </c>
      <c r="AR64" s="35">
        <f t="shared" si="11"/>
        <v>0</v>
      </c>
      <c r="AS64" s="35">
        <f t="shared" si="12"/>
        <v>0</v>
      </c>
      <c r="AU64" s="103">
        <v>65</v>
      </c>
      <c r="AV64" s="34">
        <v>0</v>
      </c>
      <c r="AW64" s="34">
        <v>0</v>
      </c>
      <c r="AX64" s="34">
        <v>0</v>
      </c>
      <c r="AY64" s="34">
        <v>0</v>
      </c>
      <c r="AZ64" s="34">
        <v>0</v>
      </c>
      <c r="BA64" s="34">
        <v>0</v>
      </c>
      <c r="BB64" s="34">
        <v>0</v>
      </c>
      <c r="BC64" s="34">
        <v>0</v>
      </c>
      <c r="BD64" s="34">
        <v>0</v>
      </c>
      <c r="BF64" s="103">
        <v>65</v>
      </c>
      <c r="BG64" s="119">
        <f t="shared" si="27"/>
        <v>0</v>
      </c>
      <c r="BH64" s="119">
        <f t="shared" si="28"/>
        <v>0</v>
      </c>
      <c r="BI64" s="119">
        <f t="shared" si="29"/>
        <v>0</v>
      </c>
      <c r="BJ64" s="119">
        <f t="shared" si="30"/>
        <v>0</v>
      </c>
      <c r="BK64" s="119">
        <f t="shared" si="31"/>
        <v>0</v>
      </c>
      <c r="BL64" s="119">
        <f t="shared" si="32"/>
        <v>0</v>
      </c>
      <c r="BM64" s="119">
        <f t="shared" si="33"/>
        <v>0</v>
      </c>
      <c r="BN64" s="119">
        <f t="shared" si="34"/>
        <v>0</v>
      </c>
      <c r="BO64" s="119">
        <f t="shared" si="35"/>
        <v>0</v>
      </c>
    </row>
    <row r="65" spans="7:67" ht="15.75">
      <c r="G65">
        <v>66</v>
      </c>
      <c r="H65" s="89"/>
      <c r="I65" s="90"/>
      <c r="J65" s="90"/>
      <c r="K65" s="90"/>
      <c r="L65" s="90"/>
      <c r="M65" s="90"/>
      <c r="N65" s="90"/>
      <c r="O65" s="90"/>
      <c r="P65" s="90"/>
      <c r="Q65" s="91"/>
      <c r="R65" s="35"/>
      <c r="S65" s="34">
        <f t="shared" si="13"/>
        <v>0</v>
      </c>
      <c r="T65" s="34">
        <f t="shared" si="0"/>
        <v>0</v>
      </c>
      <c r="U65" s="34">
        <f t="shared" si="1"/>
        <v>0</v>
      </c>
      <c r="V65" s="34">
        <f t="shared" si="2"/>
        <v>1.9872000000000001</v>
      </c>
      <c r="W65" s="15">
        <f t="shared" si="14"/>
        <v>0.87944659600048491</v>
      </c>
      <c r="X65" s="34">
        <f t="shared" si="15"/>
        <v>0</v>
      </c>
      <c r="Y65" s="34">
        <f t="shared" si="3"/>
        <v>1.2900000000000023E-2</v>
      </c>
      <c r="Z65" s="15">
        <f t="shared" si="16"/>
        <v>0.50322495527805666</v>
      </c>
      <c r="AA65" s="34">
        <f t="shared" si="17"/>
        <v>0</v>
      </c>
      <c r="AB65" s="34">
        <f t="shared" si="18"/>
        <v>-0.3819999999999999</v>
      </c>
      <c r="AC65" s="15">
        <f t="shared" si="19"/>
        <v>0.40564461209270181</v>
      </c>
      <c r="AD65" s="34">
        <f t="shared" si="20"/>
        <v>0</v>
      </c>
      <c r="AE65" s="34">
        <f t="shared" si="4"/>
        <v>2.8138999999999994</v>
      </c>
      <c r="AF65" s="15">
        <f t="shared" si="21"/>
        <v>0.94342234836801464</v>
      </c>
      <c r="AG65" s="34">
        <f t="shared" si="22"/>
        <v>0</v>
      </c>
      <c r="AH65" s="34">
        <f t="shared" si="5"/>
        <v>1.2458</v>
      </c>
      <c r="AI65" s="15">
        <f t="shared" si="23"/>
        <v>0.77657197439912828</v>
      </c>
      <c r="AJ65" s="34">
        <f t="shared" si="24"/>
        <v>0</v>
      </c>
      <c r="AK65" s="34">
        <f t="shared" si="6"/>
        <v>0.2702</v>
      </c>
      <c r="AL65" s="15">
        <f t="shared" si="25"/>
        <v>0.5671420040148718</v>
      </c>
      <c r="AM65" s="34">
        <f t="shared" si="26"/>
        <v>0</v>
      </c>
      <c r="AN65" s="35">
        <f t="shared" si="7"/>
        <v>9.100000099999999</v>
      </c>
      <c r="AO65" s="35">
        <f t="shared" si="8"/>
        <v>7.176516381058053</v>
      </c>
      <c r="AP65" s="35">
        <f t="shared" si="9"/>
        <v>1.923483718941946</v>
      </c>
      <c r="AQ65" s="35">
        <f t="shared" si="10"/>
        <v>2.6</v>
      </c>
      <c r="AR65" s="35">
        <f t="shared" si="11"/>
        <v>2.3517026885774364</v>
      </c>
      <c r="AS65" s="35">
        <f t="shared" si="12"/>
        <v>0.24829731142256373</v>
      </c>
      <c r="AU65" s="103">
        <v>66</v>
      </c>
      <c r="AV65" s="34">
        <v>0</v>
      </c>
      <c r="AW65" s="34">
        <v>0</v>
      </c>
      <c r="AX65" s="34">
        <v>0</v>
      </c>
      <c r="AY65" s="34">
        <v>0</v>
      </c>
      <c r="AZ65" s="34">
        <v>0</v>
      </c>
      <c r="BA65" s="34">
        <v>0</v>
      </c>
      <c r="BB65" s="34">
        <v>0</v>
      </c>
      <c r="BC65" s="34">
        <v>0</v>
      </c>
      <c r="BD65" s="34">
        <v>0</v>
      </c>
      <c r="BF65" s="103">
        <v>66</v>
      </c>
      <c r="BG65" s="119">
        <f t="shared" si="27"/>
        <v>0</v>
      </c>
      <c r="BH65" s="119">
        <f t="shared" si="28"/>
        <v>0</v>
      </c>
      <c r="BI65" s="119">
        <f t="shared" si="29"/>
        <v>0</v>
      </c>
      <c r="BJ65" s="119">
        <f t="shared" si="30"/>
        <v>0</v>
      </c>
      <c r="BK65" s="119">
        <f t="shared" si="31"/>
        <v>0</v>
      </c>
      <c r="BL65" s="119">
        <f t="shared" si="32"/>
        <v>0</v>
      </c>
      <c r="BM65" s="119">
        <f t="shared" si="33"/>
        <v>0</v>
      </c>
      <c r="BN65" s="119">
        <f t="shared" si="34"/>
        <v>0</v>
      </c>
      <c r="BO65" s="119">
        <f t="shared" si="35"/>
        <v>0</v>
      </c>
    </row>
    <row r="66" spans="7:67" ht="15.75">
      <c r="G66">
        <v>67</v>
      </c>
      <c r="H66" s="89">
        <v>0.5</v>
      </c>
      <c r="I66" s="90">
        <v>1.4000001</v>
      </c>
      <c r="J66" s="90">
        <v>1.2</v>
      </c>
      <c r="K66" s="90">
        <v>4</v>
      </c>
      <c r="L66" s="90">
        <v>2</v>
      </c>
      <c r="M66" s="90">
        <v>0</v>
      </c>
      <c r="N66" s="90"/>
      <c r="O66" s="90">
        <v>1.6</v>
      </c>
      <c r="P66" s="90">
        <v>1</v>
      </c>
      <c r="Q66" s="91">
        <v>0</v>
      </c>
      <c r="R66" s="35"/>
      <c r="S66" s="34">
        <f t="shared" si="13"/>
        <v>0.5</v>
      </c>
      <c r="T66" s="34">
        <f t="shared" si="0"/>
        <v>1.2110000864999999</v>
      </c>
      <c r="U66" s="34">
        <f t="shared" si="1"/>
        <v>0.94127999999999989</v>
      </c>
      <c r="V66" s="34">
        <f t="shared" si="2"/>
        <v>1.9872000000000001</v>
      </c>
      <c r="W66" s="15">
        <f t="shared" si="14"/>
        <v>0.87944659600048491</v>
      </c>
      <c r="X66" s="34">
        <f t="shared" si="15"/>
        <v>3.5177863840019397</v>
      </c>
      <c r="Y66" s="34">
        <f t="shared" si="3"/>
        <v>1.2900000000000023E-2</v>
      </c>
      <c r="Z66" s="15">
        <f t="shared" si="16"/>
        <v>0.50322495527805666</v>
      </c>
      <c r="AA66" s="34">
        <f t="shared" si="17"/>
        <v>1.0064499105561133</v>
      </c>
      <c r="AB66" s="34">
        <f t="shared" si="18"/>
        <v>-0.3819999999999999</v>
      </c>
      <c r="AC66" s="15">
        <f t="shared" si="19"/>
        <v>0.40564461209270181</v>
      </c>
      <c r="AD66" s="34">
        <f t="shared" si="20"/>
        <v>0</v>
      </c>
      <c r="AE66" s="34">
        <f t="shared" si="4"/>
        <v>4.1484599999999991</v>
      </c>
      <c r="AF66" s="15">
        <f t="shared" si="21"/>
        <v>0.98445669636144262</v>
      </c>
      <c r="AG66" s="34">
        <f t="shared" si="22"/>
        <v>1.5751307141783082</v>
      </c>
      <c r="AH66" s="34">
        <f t="shared" si="5"/>
        <v>1.2458</v>
      </c>
      <c r="AI66" s="15">
        <f t="shared" si="23"/>
        <v>0.77657197439912828</v>
      </c>
      <c r="AJ66" s="34">
        <f t="shared" si="24"/>
        <v>0.77657197439912828</v>
      </c>
      <c r="AK66" s="34">
        <f t="shared" si="6"/>
        <v>0.2702</v>
      </c>
      <c r="AL66" s="15">
        <f t="shared" si="25"/>
        <v>0.5671420040148718</v>
      </c>
      <c r="AM66" s="34">
        <f t="shared" si="26"/>
        <v>0</v>
      </c>
      <c r="AN66" s="35">
        <f t="shared" si="7"/>
        <v>0.8</v>
      </c>
      <c r="AO66" s="35">
        <f t="shared" si="8"/>
        <v>0.70288000000000006</v>
      </c>
      <c r="AP66" s="35">
        <f t="shared" si="9"/>
        <v>9.7119999999999984E-2</v>
      </c>
      <c r="AQ66" s="35">
        <f t="shared" si="10"/>
        <v>0</v>
      </c>
      <c r="AR66" s="35">
        <f t="shared" si="11"/>
        <v>0</v>
      </c>
      <c r="AS66" s="35">
        <f t="shared" si="12"/>
        <v>0</v>
      </c>
      <c r="AU66" s="103">
        <v>67</v>
      </c>
      <c r="AV66" s="34">
        <v>0.5</v>
      </c>
      <c r="AW66" s="34">
        <v>1.2110000864999999</v>
      </c>
      <c r="AX66" s="34">
        <v>0.94128000000000001</v>
      </c>
      <c r="AY66" s="34">
        <v>3.5177863839999999</v>
      </c>
      <c r="AZ66" s="34">
        <v>1.00644991056</v>
      </c>
      <c r="BA66" s="34">
        <v>0</v>
      </c>
      <c r="BB66" s="34">
        <v>1.5751307141799999</v>
      </c>
      <c r="BC66" s="34">
        <v>0.77657197439900005</v>
      </c>
      <c r="BD66" s="34">
        <v>0</v>
      </c>
      <c r="BF66" s="103">
        <v>67</v>
      </c>
      <c r="BG66" s="119">
        <f t="shared" si="27"/>
        <v>0</v>
      </c>
      <c r="BH66" s="119">
        <f t="shared" si="28"/>
        <v>0</v>
      </c>
      <c r="BI66" s="119">
        <f t="shared" si="29"/>
        <v>0</v>
      </c>
      <c r="BJ66" s="119">
        <f t="shared" si="30"/>
        <v>1.9397816686250735E-12</v>
      </c>
      <c r="BK66" s="119">
        <f t="shared" si="31"/>
        <v>-3.886668764607748E-12</v>
      </c>
      <c r="BL66" s="119">
        <f t="shared" si="32"/>
        <v>0</v>
      </c>
      <c r="BM66" s="119">
        <f t="shared" si="33"/>
        <v>-1.6917578449238135E-12</v>
      </c>
      <c r="BN66" s="119">
        <f t="shared" si="34"/>
        <v>1.2823075934420558E-13</v>
      </c>
      <c r="BO66" s="119">
        <f t="shared" si="35"/>
        <v>0</v>
      </c>
    </row>
    <row r="67" spans="7:67" ht="15.75">
      <c r="G67">
        <v>69</v>
      </c>
      <c r="H67" s="89">
        <v>0.2</v>
      </c>
      <c r="I67" s="90">
        <v>0.4</v>
      </c>
      <c r="J67" s="90">
        <v>0.2</v>
      </c>
      <c r="K67" s="90">
        <v>0</v>
      </c>
      <c r="L67" s="90">
        <v>0</v>
      </c>
      <c r="M67" s="90">
        <v>0</v>
      </c>
      <c r="N67" s="90"/>
      <c r="O67" s="90"/>
      <c r="P67" s="90"/>
      <c r="Q67" s="91"/>
      <c r="R67" s="35"/>
      <c r="S67" s="34">
        <f t="shared" si="13"/>
        <v>0.2</v>
      </c>
      <c r="T67" s="34">
        <f t="shared" si="0"/>
        <v>0.34600000000000003</v>
      </c>
      <c r="U67" s="34">
        <f t="shared" si="1"/>
        <v>0.15688000000000002</v>
      </c>
      <c r="V67" s="34">
        <f t="shared" si="2"/>
        <v>1.9872000000000001</v>
      </c>
      <c r="W67" s="15">
        <f t="shared" si="14"/>
        <v>0.87944659600048491</v>
      </c>
      <c r="X67" s="34">
        <f t="shared" si="15"/>
        <v>0</v>
      </c>
      <c r="Y67" s="34">
        <f t="shared" si="3"/>
        <v>1.2900000000000023E-2</v>
      </c>
      <c r="Z67" s="15">
        <f t="shared" si="16"/>
        <v>0.50322495527805666</v>
      </c>
      <c r="AA67" s="34">
        <f t="shared" si="17"/>
        <v>0</v>
      </c>
      <c r="AB67" s="34">
        <f t="shared" si="18"/>
        <v>-0.3819999999999999</v>
      </c>
      <c r="AC67" s="15">
        <f t="shared" si="19"/>
        <v>0.40564461209270181</v>
      </c>
      <c r="AD67" s="34">
        <f t="shared" si="20"/>
        <v>0</v>
      </c>
      <c r="AE67" s="34">
        <f t="shared" si="4"/>
        <v>2.8138999999999994</v>
      </c>
      <c r="AF67" s="15">
        <f t="shared" si="21"/>
        <v>0.94342234836801464</v>
      </c>
      <c r="AG67" s="34">
        <f t="shared" si="22"/>
        <v>0</v>
      </c>
      <c r="AH67" s="34">
        <f t="shared" si="5"/>
        <v>1.2458</v>
      </c>
      <c r="AI67" s="15">
        <f t="shared" si="23"/>
        <v>0.77657197439912828</v>
      </c>
      <c r="AJ67" s="34">
        <f t="shared" si="24"/>
        <v>0</v>
      </c>
      <c r="AK67" s="34">
        <f t="shared" si="6"/>
        <v>0.2702</v>
      </c>
      <c r="AL67" s="15">
        <f t="shared" si="25"/>
        <v>0.5671420040148718</v>
      </c>
      <c r="AM67" s="34">
        <f t="shared" si="26"/>
        <v>0</v>
      </c>
      <c r="AN67" s="35">
        <f t="shared" si="7"/>
        <v>23.000001499999996</v>
      </c>
      <c r="AO67" s="35">
        <f t="shared" si="8"/>
        <v>17.374934970011289</v>
      </c>
      <c r="AP67" s="35">
        <f t="shared" si="9"/>
        <v>5.6250665299887075</v>
      </c>
      <c r="AQ67" s="35">
        <f t="shared" si="10"/>
        <v>14.200001499999999</v>
      </c>
      <c r="AR67" s="35">
        <f t="shared" si="11"/>
        <v>12.970779196833277</v>
      </c>
      <c r="AS67" s="35">
        <f t="shared" si="12"/>
        <v>1.229222303166722</v>
      </c>
      <c r="AU67" s="103">
        <v>69</v>
      </c>
      <c r="AV67" s="110">
        <v>0.2</v>
      </c>
      <c r="AW67" s="110">
        <v>0.34599999999999997</v>
      </c>
      <c r="AX67" s="110">
        <v>0.15687999999999999</v>
      </c>
      <c r="AY67" s="110">
        <v>0</v>
      </c>
      <c r="AZ67" s="110">
        <v>0</v>
      </c>
      <c r="BA67" s="110">
        <v>0</v>
      </c>
      <c r="BB67" s="110">
        <v>0</v>
      </c>
      <c r="BC67" s="110">
        <v>0</v>
      </c>
      <c r="BD67" s="110">
        <v>0</v>
      </c>
      <c r="BF67" s="103">
        <v>69</v>
      </c>
      <c r="BG67" s="119">
        <f t="shared" si="27"/>
        <v>0</v>
      </c>
      <c r="BH67" s="119">
        <f t="shared" si="28"/>
        <v>0</v>
      </c>
      <c r="BI67" s="119">
        <f t="shared" si="29"/>
        <v>0</v>
      </c>
      <c r="BJ67" s="119">
        <f t="shared" si="30"/>
        <v>0</v>
      </c>
      <c r="BK67" s="119">
        <f t="shared" si="31"/>
        <v>0</v>
      </c>
      <c r="BL67" s="119">
        <f t="shared" si="32"/>
        <v>0</v>
      </c>
      <c r="BM67" s="119">
        <f t="shared" si="33"/>
        <v>0</v>
      </c>
      <c r="BN67" s="119">
        <f t="shared" si="34"/>
        <v>0</v>
      </c>
      <c r="BO67" s="119">
        <f t="shared" si="35"/>
        <v>0</v>
      </c>
    </row>
    <row r="68" spans="7:67" ht="15.75">
      <c r="G68">
        <v>70</v>
      </c>
      <c r="H68" s="89">
        <v>0.3</v>
      </c>
      <c r="I68" s="90">
        <v>1.2</v>
      </c>
      <c r="J68" s="90">
        <v>2.5</v>
      </c>
      <c r="K68" s="90">
        <v>12.000000999999999</v>
      </c>
      <c r="L68" s="90">
        <v>7.0000004999999996</v>
      </c>
      <c r="M68" s="90">
        <v>0</v>
      </c>
      <c r="N68" s="90"/>
      <c r="O68" s="90">
        <v>8.7000010000000003</v>
      </c>
      <c r="P68" s="90">
        <v>5.5000004999999996</v>
      </c>
      <c r="Q68" s="91">
        <v>0</v>
      </c>
      <c r="R68" s="35"/>
      <c r="S68" s="34">
        <f t="shared" si="13"/>
        <v>0.3</v>
      </c>
      <c r="T68" s="34">
        <f t="shared" ref="T68:T131" si="36">I68*$C$9</f>
        <v>1.038</v>
      </c>
      <c r="U68" s="34">
        <f t="shared" ref="U68:U131" si="37">J68*$C$10</f>
        <v>1.9609999999999999</v>
      </c>
      <c r="V68" s="34">
        <f t="shared" ref="V68:V131" si="38">$D$11+($E$11*$C$5)</f>
        <v>1.9872000000000001</v>
      </c>
      <c r="W68" s="15">
        <f t="shared" si="14"/>
        <v>0.87944659600048491</v>
      </c>
      <c r="X68" s="34">
        <f t="shared" si="15"/>
        <v>10.553360031452414</v>
      </c>
      <c r="Y68" s="34">
        <f t="shared" ref="Y68:Y131" si="39">$D$12+($E$12*$C$5)</f>
        <v>1.2900000000000023E-2</v>
      </c>
      <c r="Z68" s="15">
        <f t="shared" si="16"/>
        <v>0.50322495527805666</v>
      </c>
      <c r="AA68" s="34">
        <f t="shared" si="17"/>
        <v>3.5225749385588743</v>
      </c>
      <c r="AB68" s="34">
        <f t="shared" ref="AB68:AB131" si="40">$D$13+($E$13*$C$5)</f>
        <v>-0.3819999999999999</v>
      </c>
      <c r="AC68" s="15">
        <f t="shared" si="19"/>
        <v>0.40564461209270181</v>
      </c>
      <c r="AD68" s="34">
        <f t="shared" si="20"/>
        <v>0</v>
      </c>
      <c r="AE68" s="34">
        <f t="shared" ref="AE68:AE131" si="41">$D$14+($E$14*$D$5)+($F$14*O68)</f>
        <v>10.0705708341</v>
      </c>
      <c r="AF68" s="15">
        <f t="shared" si="21"/>
        <v>0.99995769533268841</v>
      </c>
      <c r="AG68" s="34">
        <f t="shared" si="22"/>
        <v>8.6996329493520843</v>
      </c>
      <c r="AH68" s="34">
        <f t="shared" ref="AH68:AH131" si="42">$D$15+($E$15*$D$5)</f>
        <v>1.2458</v>
      </c>
      <c r="AI68" s="15">
        <f t="shared" si="23"/>
        <v>0.77657197439912828</v>
      </c>
      <c r="AJ68" s="34">
        <f t="shared" si="24"/>
        <v>4.2711462474811928</v>
      </c>
      <c r="AK68" s="34">
        <f t="shared" ref="AK68:AK131" si="43">$D$16+($E$16*$D$5)</f>
        <v>0.2702</v>
      </c>
      <c r="AL68" s="15">
        <f t="shared" si="25"/>
        <v>0.5671420040148718</v>
      </c>
      <c r="AM68" s="34">
        <f t="shared" si="26"/>
        <v>0</v>
      </c>
      <c r="AN68" s="35">
        <f t="shared" ref="AN68:AN131" si="44">SUM(H69:M69)</f>
        <v>2.1</v>
      </c>
      <c r="AO68" s="35">
        <f t="shared" ref="AO68:AO131" si="45">SUM(S69:U69,X69,AA69,AD69)</f>
        <v>1.8117986384001941</v>
      </c>
      <c r="AP68" s="35">
        <f t="shared" ref="AP68:AP131" si="46">AN68-AO68</f>
        <v>0.28820136159980603</v>
      </c>
      <c r="AQ68" s="35">
        <f t="shared" ref="AQ68:AQ131" si="47">SUM(O69:Q69)</f>
        <v>0.5</v>
      </c>
      <c r="AR68" s="35">
        <f t="shared" ref="AR68:AR131" si="48">SUM(AG69,AJ69,AM69)</f>
        <v>0.48099125586618291</v>
      </c>
      <c r="AS68" s="35">
        <f t="shared" ref="AS68:AS131" si="49">AQ68-AR68</f>
        <v>1.900874413381709E-2</v>
      </c>
      <c r="AU68" s="103">
        <v>70</v>
      </c>
      <c r="AV68" s="34">
        <v>0.3</v>
      </c>
      <c r="AW68" s="34">
        <v>1.038</v>
      </c>
      <c r="AX68" s="34">
        <v>1.9610000000000001</v>
      </c>
      <c r="AY68" s="34">
        <v>10.5533600315</v>
      </c>
      <c r="AZ68" s="34">
        <v>3.52257493856</v>
      </c>
      <c r="BA68" s="34">
        <v>0</v>
      </c>
      <c r="BB68" s="34">
        <v>8.6996329493500006</v>
      </c>
      <c r="BC68" s="34">
        <v>4.2711462474799999</v>
      </c>
      <c r="BD68" s="34">
        <v>0</v>
      </c>
      <c r="BF68" s="103">
        <v>70</v>
      </c>
      <c r="BG68" s="119">
        <f t="shared" si="27"/>
        <v>0</v>
      </c>
      <c r="BH68" s="119">
        <f t="shared" si="28"/>
        <v>0</v>
      </c>
      <c r="BI68" s="119">
        <f t="shared" si="29"/>
        <v>0</v>
      </c>
      <c r="BJ68" s="119">
        <f t="shared" si="30"/>
        <v>-4.758682337069331E-11</v>
      </c>
      <c r="BK68" s="119">
        <f t="shared" si="31"/>
        <v>-1.1257661469699087E-12</v>
      </c>
      <c r="BL68" s="119">
        <f t="shared" si="32"/>
        <v>0</v>
      </c>
      <c r="BM68" s="119">
        <f t="shared" si="33"/>
        <v>2.0836665726164938E-12</v>
      </c>
      <c r="BN68" s="119">
        <f t="shared" si="34"/>
        <v>1.1928236176572682E-12</v>
      </c>
      <c r="BO68" s="119">
        <f t="shared" si="35"/>
        <v>0</v>
      </c>
    </row>
    <row r="69" spans="7:67" ht="15.75">
      <c r="G69">
        <v>71</v>
      </c>
      <c r="H69" s="89">
        <v>0.4</v>
      </c>
      <c r="I69" s="90">
        <v>0.5</v>
      </c>
      <c r="J69" s="90">
        <v>0.8</v>
      </c>
      <c r="K69" s="90">
        <v>0.4</v>
      </c>
      <c r="L69" s="90">
        <v>0</v>
      </c>
      <c r="M69" s="90">
        <v>0</v>
      </c>
      <c r="N69" s="90"/>
      <c r="O69" s="90">
        <v>0.5</v>
      </c>
      <c r="P69" s="90">
        <v>0</v>
      </c>
      <c r="Q69" s="91">
        <v>0</v>
      </c>
      <c r="R69" s="35"/>
      <c r="S69" s="34">
        <f t="shared" ref="S69:S132" si="50">H69</f>
        <v>0.4</v>
      </c>
      <c r="T69" s="34">
        <f t="shared" si="36"/>
        <v>0.4325</v>
      </c>
      <c r="U69" s="34">
        <f t="shared" si="37"/>
        <v>0.62752000000000008</v>
      </c>
      <c r="V69" s="34">
        <f t="shared" si="38"/>
        <v>1.9872000000000001</v>
      </c>
      <c r="W69" s="15">
        <f t="shared" ref="W69:W132" si="51">EXP(V69)/(1+EXP(V69))</f>
        <v>0.87944659600048491</v>
      </c>
      <c r="X69" s="34">
        <f t="shared" ref="X69:X132" si="52">K69*W69</f>
        <v>0.35177863840019397</v>
      </c>
      <c r="Y69" s="34">
        <f t="shared" si="39"/>
        <v>1.2900000000000023E-2</v>
      </c>
      <c r="Z69" s="15">
        <f t="shared" ref="Z69:Z132" si="53">EXP(Y69)/(1+EXP(Y69))</f>
        <v>0.50322495527805666</v>
      </c>
      <c r="AA69" s="34">
        <f t="shared" ref="AA69:AA132" si="54">Z69*L69</f>
        <v>0</v>
      </c>
      <c r="AB69" s="34">
        <f t="shared" si="40"/>
        <v>-0.3819999999999999</v>
      </c>
      <c r="AC69" s="15">
        <f t="shared" ref="AC69:AC132" si="55">EXP(AB69)/(1+EXP(AB69))</f>
        <v>0.40564461209270181</v>
      </c>
      <c r="AD69" s="34">
        <f t="shared" ref="AD69:AD132" si="56">AC69*M69</f>
        <v>0</v>
      </c>
      <c r="AE69" s="34">
        <f t="shared" si="41"/>
        <v>3.2309499999999995</v>
      </c>
      <c r="AF69" s="15">
        <f t="shared" ref="AF69:AF132" si="57">EXP(AE69)/(1+EXP(AE69))</f>
        <v>0.96198251173236582</v>
      </c>
      <c r="AG69" s="34">
        <f t="shared" ref="AG69:AG132" si="58">AF69*O69</f>
        <v>0.48099125586618291</v>
      </c>
      <c r="AH69" s="34">
        <f t="shared" si="42"/>
        <v>1.2458</v>
      </c>
      <c r="AI69" s="15">
        <f t="shared" ref="AI69:AI132" si="59">EXP(AH69)/(1+EXP(AH69))</f>
        <v>0.77657197439912828</v>
      </c>
      <c r="AJ69" s="34">
        <f t="shared" ref="AJ69:AJ132" si="60">AI69*P69</f>
        <v>0</v>
      </c>
      <c r="AK69" s="34">
        <f t="shared" si="43"/>
        <v>0.2702</v>
      </c>
      <c r="AL69" s="15">
        <f t="shared" ref="AL69:AL132" si="61">EXP(AK69)/(1+EXP(AK69))</f>
        <v>0.5671420040148718</v>
      </c>
      <c r="AM69" s="34">
        <f t="shared" ref="AM69:AM132" si="62">AL69*Q69</f>
        <v>0</v>
      </c>
      <c r="AN69" s="35">
        <f t="shared" si="44"/>
        <v>0.60000000000000009</v>
      </c>
      <c r="AO69" s="35">
        <f t="shared" si="45"/>
        <v>0.54600000000000004</v>
      </c>
      <c r="AP69" s="35">
        <f t="shared" si="46"/>
        <v>5.4000000000000048E-2</v>
      </c>
      <c r="AQ69" s="35">
        <f t="shared" si="47"/>
        <v>0</v>
      </c>
      <c r="AR69" s="35">
        <f t="shared" si="48"/>
        <v>0</v>
      </c>
      <c r="AS69" s="35">
        <f t="shared" si="49"/>
        <v>0</v>
      </c>
      <c r="AU69" s="103">
        <v>71</v>
      </c>
      <c r="AV69" s="34">
        <v>0.4</v>
      </c>
      <c r="AW69" s="34">
        <v>0.4325</v>
      </c>
      <c r="AX69" s="34">
        <v>0.62751999999999997</v>
      </c>
      <c r="AY69" s="34">
        <v>0.35177863840000001</v>
      </c>
      <c r="AZ69" s="34">
        <v>0</v>
      </c>
      <c r="BA69" s="34">
        <v>0</v>
      </c>
      <c r="BB69" s="34">
        <v>0.480991255866</v>
      </c>
      <c r="BC69" s="34">
        <v>0</v>
      </c>
      <c r="BD69" s="34">
        <v>0</v>
      </c>
      <c r="BF69" s="103">
        <v>71</v>
      </c>
      <c r="BG69" s="119">
        <f t="shared" si="27"/>
        <v>0</v>
      </c>
      <c r="BH69" s="119">
        <f t="shared" si="28"/>
        <v>0</v>
      </c>
      <c r="BI69" s="119">
        <f t="shared" si="29"/>
        <v>0</v>
      </c>
      <c r="BJ69" s="119">
        <f t="shared" si="30"/>
        <v>1.9395596240201485E-13</v>
      </c>
      <c r="BK69" s="119">
        <f t="shared" si="31"/>
        <v>0</v>
      </c>
      <c r="BL69" s="119">
        <f t="shared" si="32"/>
        <v>0</v>
      </c>
      <c r="BM69" s="119">
        <f t="shared" si="33"/>
        <v>1.8290924330699454E-13</v>
      </c>
      <c r="BN69" s="119">
        <f t="shared" si="34"/>
        <v>0</v>
      </c>
      <c r="BO69" s="119">
        <f t="shared" si="35"/>
        <v>0</v>
      </c>
    </row>
    <row r="70" spans="7:67" ht="15.75">
      <c r="G70">
        <v>72</v>
      </c>
      <c r="H70" s="89">
        <v>0.2</v>
      </c>
      <c r="I70" s="90">
        <v>0.4</v>
      </c>
      <c r="J70" s="90">
        <v>0</v>
      </c>
      <c r="K70" s="90">
        <v>0</v>
      </c>
      <c r="L70" s="90">
        <v>0</v>
      </c>
      <c r="M70" s="90">
        <v>0</v>
      </c>
      <c r="N70" s="90"/>
      <c r="O70" s="90">
        <v>0</v>
      </c>
      <c r="P70" s="90">
        <v>0</v>
      </c>
      <c r="Q70" s="91">
        <v>0</v>
      </c>
      <c r="R70" s="35"/>
      <c r="S70" s="34">
        <f t="shared" si="50"/>
        <v>0.2</v>
      </c>
      <c r="T70" s="34">
        <f t="shared" si="36"/>
        <v>0.34600000000000003</v>
      </c>
      <c r="U70" s="34">
        <f t="shared" si="37"/>
        <v>0</v>
      </c>
      <c r="V70" s="34">
        <f t="shared" si="38"/>
        <v>1.9872000000000001</v>
      </c>
      <c r="W70" s="15">
        <f t="shared" si="51"/>
        <v>0.87944659600048491</v>
      </c>
      <c r="X70" s="34">
        <f t="shared" si="52"/>
        <v>0</v>
      </c>
      <c r="Y70" s="34">
        <f t="shared" si="39"/>
        <v>1.2900000000000023E-2</v>
      </c>
      <c r="Z70" s="15">
        <f t="shared" si="53"/>
        <v>0.50322495527805666</v>
      </c>
      <c r="AA70" s="34">
        <f t="shared" si="54"/>
        <v>0</v>
      </c>
      <c r="AB70" s="34">
        <f t="shared" si="40"/>
        <v>-0.3819999999999999</v>
      </c>
      <c r="AC70" s="15">
        <f t="shared" si="55"/>
        <v>0.40564461209270181</v>
      </c>
      <c r="AD70" s="34">
        <f t="shared" si="56"/>
        <v>0</v>
      </c>
      <c r="AE70" s="34">
        <f t="shared" si="41"/>
        <v>2.8138999999999994</v>
      </c>
      <c r="AF70" s="15">
        <f t="shared" si="57"/>
        <v>0.94342234836801464</v>
      </c>
      <c r="AG70" s="34">
        <f t="shared" si="58"/>
        <v>0</v>
      </c>
      <c r="AH70" s="34">
        <f t="shared" si="42"/>
        <v>1.2458</v>
      </c>
      <c r="AI70" s="15">
        <f t="shared" si="59"/>
        <v>0.77657197439912828</v>
      </c>
      <c r="AJ70" s="34">
        <f t="shared" si="60"/>
        <v>0</v>
      </c>
      <c r="AK70" s="34">
        <f t="shared" si="43"/>
        <v>0.2702</v>
      </c>
      <c r="AL70" s="15">
        <f t="shared" si="61"/>
        <v>0.5671420040148718</v>
      </c>
      <c r="AM70" s="34">
        <f t="shared" si="62"/>
        <v>0</v>
      </c>
      <c r="AN70" s="35">
        <f t="shared" si="44"/>
        <v>7.1000001399999988</v>
      </c>
      <c r="AO70" s="35">
        <f t="shared" si="45"/>
        <v>5.8196317428371254</v>
      </c>
      <c r="AP70" s="35">
        <f t="shared" si="46"/>
        <v>1.2803683971628734</v>
      </c>
      <c r="AQ70" s="35">
        <f t="shared" si="47"/>
        <v>0.30000000000000004</v>
      </c>
      <c r="AR70" s="35">
        <f t="shared" si="48"/>
        <v>0.22914272787248297</v>
      </c>
      <c r="AS70" s="35">
        <f t="shared" si="49"/>
        <v>7.0857272127517079E-2</v>
      </c>
      <c r="AU70" s="103">
        <v>72</v>
      </c>
      <c r="AV70" s="34">
        <v>0.2</v>
      </c>
      <c r="AW70" s="34">
        <v>0.34599999999999997</v>
      </c>
      <c r="AX70" s="34">
        <v>0</v>
      </c>
      <c r="AY70" s="34">
        <v>0</v>
      </c>
      <c r="AZ70" s="34">
        <v>0</v>
      </c>
      <c r="BA70" s="34">
        <v>0</v>
      </c>
      <c r="BB70" s="34">
        <v>0</v>
      </c>
      <c r="BC70" s="34">
        <v>0</v>
      </c>
      <c r="BD70" s="34">
        <v>0</v>
      </c>
      <c r="BF70" s="103">
        <v>72</v>
      </c>
      <c r="BG70" s="119">
        <f t="shared" ref="BG70:BG133" si="63">S70-AV70</f>
        <v>0</v>
      </c>
      <c r="BH70" s="119">
        <f t="shared" ref="BH70:BH133" si="64">T70-AW70</f>
        <v>0</v>
      </c>
      <c r="BI70" s="119">
        <f t="shared" ref="BI70:BI133" si="65">U70-AX70</f>
        <v>0</v>
      </c>
      <c r="BJ70" s="119">
        <f t="shared" ref="BJ70:BJ133" si="66">X70-AY70</f>
        <v>0</v>
      </c>
      <c r="BK70" s="119">
        <f t="shared" ref="BK70:BK133" si="67">AA70-AZ70</f>
        <v>0</v>
      </c>
      <c r="BL70" s="119">
        <f t="shared" ref="BL70:BL133" si="68">AD70-BA70</f>
        <v>0</v>
      </c>
      <c r="BM70" s="119">
        <f t="shared" ref="BM70:BM133" si="69">AG70-BB70</f>
        <v>0</v>
      </c>
      <c r="BN70" s="119">
        <f t="shared" ref="BN70:BN133" si="70">AJ70-BC70</f>
        <v>0</v>
      </c>
      <c r="BO70" s="119">
        <f t="shared" ref="BO70:BO133" si="71">AM70-BD70</f>
        <v>0</v>
      </c>
    </row>
    <row r="71" spans="7:67" ht="15.75">
      <c r="G71">
        <v>73</v>
      </c>
      <c r="H71" s="89">
        <v>0.90000004</v>
      </c>
      <c r="I71" s="90">
        <v>1.4000001</v>
      </c>
      <c r="J71" s="90">
        <v>4.5</v>
      </c>
      <c r="K71" s="90">
        <v>0.1</v>
      </c>
      <c r="L71" s="90">
        <v>0.1</v>
      </c>
      <c r="M71" s="90">
        <v>0.1</v>
      </c>
      <c r="N71" s="90"/>
      <c r="O71" s="90">
        <v>0.1</v>
      </c>
      <c r="P71" s="90">
        <v>0.1</v>
      </c>
      <c r="Q71" s="91">
        <v>0.1</v>
      </c>
      <c r="R71" s="35"/>
      <c r="S71" s="34">
        <f t="shared" si="50"/>
        <v>0.90000004</v>
      </c>
      <c r="T71" s="34">
        <f t="shared" si="36"/>
        <v>1.2110000864999999</v>
      </c>
      <c r="U71" s="34">
        <f t="shared" si="37"/>
        <v>3.5297999999999998</v>
      </c>
      <c r="V71" s="34">
        <f t="shared" si="38"/>
        <v>1.9872000000000001</v>
      </c>
      <c r="W71" s="15">
        <f t="shared" si="51"/>
        <v>0.87944659600048491</v>
      </c>
      <c r="X71" s="34">
        <f t="shared" si="52"/>
        <v>8.7944659600048491E-2</v>
      </c>
      <c r="Y71" s="34">
        <f t="shared" si="39"/>
        <v>1.2900000000000023E-2</v>
      </c>
      <c r="Z71" s="15">
        <f t="shared" si="53"/>
        <v>0.50322495527805666</v>
      </c>
      <c r="AA71" s="34">
        <f t="shared" si="54"/>
        <v>5.0322495527805669E-2</v>
      </c>
      <c r="AB71" s="34">
        <f t="shared" si="40"/>
        <v>-0.3819999999999999</v>
      </c>
      <c r="AC71" s="15">
        <f t="shared" si="55"/>
        <v>0.40564461209270181</v>
      </c>
      <c r="AD71" s="34">
        <f t="shared" si="56"/>
        <v>4.0564461209270181E-2</v>
      </c>
      <c r="AE71" s="34">
        <f t="shared" si="41"/>
        <v>2.8973099999999996</v>
      </c>
      <c r="AF71" s="15">
        <f t="shared" si="57"/>
        <v>0.94771330031082945</v>
      </c>
      <c r="AG71" s="34">
        <f t="shared" si="58"/>
        <v>9.4771330031082957E-2</v>
      </c>
      <c r="AH71" s="34">
        <f t="shared" si="42"/>
        <v>1.2458</v>
      </c>
      <c r="AI71" s="15">
        <f t="shared" si="59"/>
        <v>0.77657197439912828</v>
      </c>
      <c r="AJ71" s="34">
        <f t="shared" si="60"/>
        <v>7.765719743991284E-2</v>
      </c>
      <c r="AK71" s="34">
        <f t="shared" si="43"/>
        <v>0.2702</v>
      </c>
      <c r="AL71" s="15">
        <f t="shared" si="61"/>
        <v>0.5671420040148718</v>
      </c>
      <c r="AM71" s="34">
        <f t="shared" si="62"/>
        <v>5.6714200401487183E-2</v>
      </c>
      <c r="AN71" s="35">
        <f t="shared" si="44"/>
        <v>5.00000015</v>
      </c>
      <c r="AO71" s="35">
        <f t="shared" si="45"/>
        <v>4.2021286635955812</v>
      </c>
      <c r="AP71" s="35">
        <f t="shared" si="46"/>
        <v>0.79787148640441874</v>
      </c>
      <c r="AQ71" s="35">
        <f t="shared" si="47"/>
        <v>1.9000001</v>
      </c>
      <c r="AR71" s="35">
        <f t="shared" si="48"/>
        <v>1.8769262336040387</v>
      </c>
      <c r="AS71" s="35">
        <f t="shared" si="49"/>
        <v>2.3073866395961318E-2</v>
      </c>
      <c r="AU71" s="103">
        <v>73</v>
      </c>
      <c r="AV71" s="34">
        <v>0.90000004</v>
      </c>
      <c r="AW71" s="34">
        <v>1.2110000864999999</v>
      </c>
      <c r="AX71" s="34">
        <v>3.5297999999999998</v>
      </c>
      <c r="AY71" s="34">
        <v>8.7944659600000002E-2</v>
      </c>
      <c r="AZ71" s="34">
        <v>5.03224955278E-2</v>
      </c>
      <c r="BA71" s="34">
        <v>4.0564461209299997E-2</v>
      </c>
      <c r="BB71" s="34">
        <v>9.4771330031099998E-2</v>
      </c>
      <c r="BC71" s="34">
        <v>7.7657197439900003E-2</v>
      </c>
      <c r="BD71" s="34">
        <v>5.6714200401499999E-2</v>
      </c>
      <c r="BF71" s="103">
        <v>73</v>
      </c>
      <c r="BG71" s="119">
        <f t="shared" si="63"/>
        <v>0</v>
      </c>
      <c r="BH71" s="119">
        <f t="shared" si="64"/>
        <v>0</v>
      </c>
      <c r="BI71" s="119">
        <f t="shared" si="65"/>
        <v>0</v>
      </c>
      <c r="BJ71" s="119">
        <f t="shared" si="66"/>
        <v>4.8488990600503712E-14</v>
      </c>
      <c r="BK71" s="119">
        <f t="shared" si="67"/>
        <v>5.6690763194922056E-15</v>
      </c>
      <c r="BL71" s="119">
        <f t="shared" si="68"/>
        <v>-2.981642710508936E-14</v>
      </c>
      <c r="BM71" s="119">
        <f t="shared" si="69"/>
        <v>-1.7041923427996153E-14</v>
      </c>
      <c r="BN71" s="119">
        <f t="shared" si="70"/>
        <v>1.2836953722228372E-14</v>
      </c>
      <c r="BO71" s="119">
        <f t="shared" si="71"/>
        <v>-1.2816137040516651E-14</v>
      </c>
    </row>
    <row r="72" spans="7:67" ht="15.75">
      <c r="G72">
        <v>74</v>
      </c>
      <c r="H72" s="89">
        <v>0.2</v>
      </c>
      <c r="I72" s="90">
        <v>0.70000004999999998</v>
      </c>
      <c r="J72" s="90">
        <v>2.2000000000000002</v>
      </c>
      <c r="K72" s="90">
        <v>1.9000001</v>
      </c>
      <c r="L72" s="90">
        <v>0</v>
      </c>
      <c r="M72" s="90">
        <v>0</v>
      </c>
      <c r="N72" s="90"/>
      <c r="O72" s="90">
        <v>1.9000001</v>
      </c>
      <c r="P72" s="90">
        <v>0</v>
      </c>
      <c r="Q72" s="91">
        <v>0</v>
      </c>
      <c r="R72" s="35"/>
      <c r="S72" s="34">
        <f t="shared" si="50"/>
        <v>0.2</v>
      </c>
      <c r="T72" s="34">
        <f t="shared" si="36"/>
        <v>0.60550004324999995</v>
      </c>
      <c r="U72" s="34">
        <f t="shared" si="37"/>
        <v>1.7256800000000001</v>
      </c>
      <c r="V72" s="34">
        <f t="shared" si="38"/>
        <v>1.9872000000000001</v>
      </c>
      <c r="W72" s="15">
        <f t="shared" si="51"/>
        <v>0.87944659600048491</v>
      </c>
      <c r="X72" s="34">
        <f t="shared" si="52"/>
        <v>1.670948620345581</v>
      </c>
      <c r="Y72" s="34">
        <f t="shared" si="39"/>
        <v>1.2900000000000023E-2</v>
      </c>
      <c r="Z72" s="15">
        <f t="shared" si="53"/>
        <v>0.50322495527805666</v>
      </c>
      <c r="AA72" s="34">
        <f t="shared" si="54"/>
        <v>0</v>
      </c>
      <c r="AB72" s="34">
        <f t="shared" si="40"/>
        <v>-0.3819999999999999</v>
      </c>
      <c r="AC72" s="15">
        <f t="shared" si="55"/>
        <v>0.40564461209270181</v>
      </c>
      <c r="AD72" s="34">
        <f t="shared" si="56"/>
        <v>0</v>
      </c>
      <c r="AE72" s="34">
        <f t="shared" si="41"/>
        <v>4.3986900834099991</v>
      </c>
      <c r="AF72" s="15">
        <f t="shared" si="57"/>
        <v>0.98785586043076457</v>
      </c>
      <c r="AG72" s="34">
        <f t="shared" si="58"/>
        <v>1.8769262336040387</v>
      </c>
      <c r="AH72" s="34">
        <f t="shared" si="42"/>
        <v>1.2458</v>
      </c>
      <c r="AI72" s="15">
        <f t="shared" si="59"/>
        <v>0.77657197439912828</v>
      </c>
      <c r="AJ72" s="34">
        <f t="shared" si="60"/>
        <v>0</v>
      </c>
      <c r="AK72" s="34">
        <f t="shared" si="43"/>
        <v>0.2702</v>
      </c>
      <c r="AL72" s="15">
        <f t="shared" si="61"/>
        <v>0.5671420040148718</v>
      </c>
      <c r="AM72" s="34">
        <f t="shared" si="62"/>
        <v>0</v>
      </c>
      <c r="AN72" s="35">
        <f t="shared" si="44"/>
        <v>6.2000001999999999</v>
      </c>
      <c r="AO72" s="35">
        <f t="shared" si="45"/>
        <v>4.2285654717725247</v>
      </c>
      <c r="AP72" s="35">
        <f t="shared" si="46"/>
        <v>1.9714347282274751</v>
      </c>
      <c r="AQ72" s="35">
        <f t="shared" si="47"/>
        <v>3.0000001000000003</v>
      </c>
      <c r="AR72" s="35">
        <f t="shared" si="48"/>
        <v>2.2129912991369443</v>
      </c>
      <c r="AS72" s="35">
        <f t="shared" si="49"/>
        <v>0.78700880086305602</v>
      </c>
      <c r="AU72" s="103">
        <v>74</v>
      </c>
      <c r="AV72" s="34">
        <v>0.2</v>
      </c>
      <c r="AW72" s="34">
        <v>0.60550004324999995</v>
      </c>
      <c r="AX72" s="34">
        <v>1.7256800000000001</v>
      </c>
      <c r="AY72" s="34">
        <v>1.6709486203499999</v>
      </c>
      <c r="AZ72" s="34">
        <v>0</v>
      </c>
      <c r="BA72" s="34">
        <v>0</v>
      </c>
      <c r="BB72" s="34">
        <v>1.8769262336000001</v>
      </c>
      <c r="BC72" s="34">
        <v>0</v>
      </c>
      <c r="BD72" s="34">
        <v>0</v>
      </c>
      <c r="BF72" s="103">
        <v>74</v>
      </c>
      <c r="BG72" s="119">
        <f t="shared" si="63"/>
        <v>0</v>
      </c>
      <c r="BH72" s="119">
        <f t="shared" si="64"/>
        <v>0</v>
      </c>
      <c r="BI72" s="119">
        <f t="shared" si="65"/>
        <v>0</v>
      </c>
      <c r="BJ72" s="119">
        <f t="shared" si="66"/>
        <v>-4.4189096826130481E-12</v>
      </c>
      <c r="BK72" s="119">
        <f t="shared" si="67"/>
        <v>0</v>
      </c>
      <c r="BL72" s="119">
        <f t="shared" si="68"/>
        <v>0</v>
      </c>
      <c r="BM72" s="119">
        <f t="shared" si="69"/>
        <v>4.0385472743764694E-12</v>
      </c>
      <c r="BN72" s="119">
        <f t="shared" si="70"/>
        <v>0</v>
      </c>
      <c r="BO72" s="119">
        <f t="shared" si="71"/>
        <v>0</v>
      </c>
    </row>
    <row r="73" spans="7:67" ht="15.75">
      <c r="G73">
        <v>75</v>
      </c>
      <c r="H73" s="89">
        <v>0.1</v>
      </c>
      <c r="I73" s="90">
        <v>1.2</v>
      </c>
      <c r="J73" s="90">
        <v>1.9000001</v>
      </c>
      <c r="K73" s="90">
        <v>0.5</v>
      </c>
      <c r="L73" s="90">
        <v>1.5000001000000001</v>
      </c>
      <c r="M73" s="90">
        <v>1</v>
      </c>
      <c r="N73" s="90"/>
      <c r="O73" s="90">
        <v>0.5</v>
      </c>
      <c r="P73" s="90">
        <v>1.5000001000000001</v>
      </c>
      <c r="Q73" s="91">
        <v>1</v>
      </c>
      <c r="R73" s="35"/>
      <c r="S73" s="34">
        <f t="shared" si="50"/>
        <v>0.1</v>
      </c>
      <c r="T73" s="34">
        <f t="shared" si="36"/>
        <v>1.038</v>
      </c>
      <c r="U73" s="34">
        <f t="shared" si="37"/>
        <v>1.49036007844</v>
      </c>
      <c r="V73" s="34">
        <f t="shared" si="38"/>
        <v>1.9872000000000001</v>
      </c>
      <c r="W73" s="15">
        <f t="shared" si="51"/>
        <v>0.87944659600048491</v>
      </c>
      <c r="X73" s="34">
        <f t="shared" si="52"/>
        <v>0.43972329800024246</v>
      </c>
      <c r="Y73" s="34">
        <f t="shared" si="39"/>
        <v>1.2900000000000023E-2</v>
      </c>
      <c r="Z73" s="15">
        <f t="shared" si="53"/>
        <v>0.50322495527805666</v>
      </c>
      <c r="AA73" s="34">
        <f t="shared" si="54"/>
        <v>0.75483748323958055</v>
      </c>
      <c r="AB73" s="34">
        <f t="shared" si="40"/>
        <v>-0.3819999999999999</v>
      </c>
      <c r="AC73" s="15">
        <f t="shared" si="55"/>
        <v>0.40564461209270181</v>
      </c>
      <c r="AD73" s="34">
        <f t="shared" si="56"/>
        <v>0.40564461209270181</v>
      </c>
      <c r="AE73" s="34">
        <f t="shared" si="41"/>
        <v>3.2309499999999995</v>
      </c>
      <c r="AF73" s="15">
        <f t="shared" si="57"/>
        <v>0.96198251173236582</v>
      </c>
      <c r="AG73" s="34">
        <f t="shared" si="58"/>
        <v>0.48099125586618291</v>
      </c>
      <c r="AH73" s="34">
        <f t="shared" si="42"/>
        <v>1.2458</v>
      </c>
      <c r="AI73" s="15">
        <f t="shared" si="59"/>
        <v>0.77657197439912828</v>
      </c>
      <c r="AJ73" s="34">
        <f t="shared" si="60"/>
        <v>1.1648580392558898</v>
      </c>
      <c r="AK73" s="34">
        <f t="shared" si="43"/>
        <v>0.2702</v>
      </c>
      <c r="AL73" s="15">
        <f t="shared" si="61"/>
        <v>0.5671420040148718</v>
      </c>
      <c r="AM73" s="34">
        <f t="shared" si="62"/>
        <v>0.5671420040148718</v>
      </c>
      <c r="AN73" s="35">
        <f t="shared" si="44"/>
        <v>3.3000001000000001</v>
      </c>
      <c r="AO73" s="35">
        <f t="shared" si="45"/>
        <v>2.1544541648676336</v>
      </c>
      <c r="AP73" s="35">
        <f t="shared" si="46"/>
        <v>1.1455459351323665</v>
      </c>
      <c r="AQ73" s="35">
        <f t="shared" si="47"/>
        <v>2.3000001000000001</v>
      </c>
      <c r="AR73" s="35">
        <f t="shared" si="48"/>
        <v>1.8159918963265342</v>
      </c>
      <c r="AS73" s="35">
        <f t="shared" si="49"/>
        <v>0.48400820367346586</v>
      </c>
      <c r="AU73" s="103">
        <v>75</v>
      </c>
      <c r="AV73" s="34">
        <v>0.1</v>
      </c>
      <c r="AW73" s="34">
        <v>1.038</v>
      </c>
      <c r="AX73" s="34">
        <v>1.49036007844</v>
      </c>
      <c r="AY73" s="34">
        <v>0.43972329799999998</v>
      </c>
      <c r="AZ73" s="34">
        <v>0.75483748324</v>
      </c>
      <c r="BA73" s="34">
        <v>0.40564461209300001</v>
      </c>
      <c r="BB73" s="34">
        <v>0.480991255866</v>
      </c>
      <c r="BC73" s="34">
        <v>1.1648580392600001</v>
      </c>
      <c r="BD73" s="34">
        <v>0.56714200401500003</v>
      </c>
      <c r="BF73" s="103">
        <v>75</v>
      </c>
      <c r="BG73" s="119">
        <f t="shared" si="63"/>
        <v>0</v>
      </c>
      <c r="BH73" s="119">
        <f t="shared" si="64"/>
        <v>0</v>
      </c>
      <c r="BI73" s="119">
        <f t="shared" si="65"/>
        <v>0</v>
      </c>
      <c r="BJ73" s="119">
        <f t="shared" si="66"/>
        <v>2.4247270857813419E-13</v>
      </c>
      <c r="BK73" s="119">
        <f t="shared" si="67"/>
        <v>-4.1944225870338414E-13</v>
      </c>
      <c r="BL73" s="119">
        <f t="shared" si="68"/>
        <v>-2.9820590441431705E-13</v>
      </c>
      <c r="BM73" s="119">
        <f t="shared" si="69"/>
        <v>1.8290924330699454E-13</v>
      </c>
      <c r="BN73" s="119">
        <f t="shared" si="70"/>
        <v>-4.1102676817672545E-12</v>
      </c>
      <c r="BO73" s="119">
        <f t="shared" si="71"/>
        <v>-1.2823075934420558E-13</v>
      </c>
    </row>
    <row r="74" spans="7:67" ht="15.75">
      <c r="G74">
        <v>76</v>
      </c>
      <c r="H74" s="89">
        <v>0.1</v>
      </c>
      <c r="I74" s="90">
        <v>0.4</v>
      </c>
      <c r="J74" s="90">
        <v>0.5</v>
      </c>
      <c r="K74" s="90">
        <v>0.5</v>
      </c>
      <c r="L74" s="90">
        <v>1.5000001000000001</v>
      </c>
      <c r="M74" s="90">
        <v>0.3</v>
      </c>
      <c r="N74" s="90"/>
      <c r="O74" s="90">
        <v>0.5</v>
      </c>
      <c r="P74" s="90">
        <v>1.5000001000000001</v>
      </c>
      <c r="Q74" s="91">
        <v>0.3</v>
      </c>
      <c r="R74" s="35"/>
      <c r="S74" s="34">
        <f t="shared" si="50"/>
        <v>0.1</v>
      </c>
      <c r="T74" s="34">
        <f t="shared" si="36"/>
        <v>0.34600000000000003</v>
      </c>
      <c r="U74" s="34">
        <f t="shared" si="37"/>
        <v>0.39219999999999999</v>
      </c>
      <c r="V74" s="34">
        <f t="shared" si="38"/>
        <v>1.9872000000000001</v>
      </c>
      <c r="W74" s="15">
        <f t="shared" si="51"/>
        <v>0.87944659600048491</v>
      </c>
      <c r="X74" s="34">
        <f t="shared" si="52"/>
        <v>0.43972329800024246</v>
      </c>
      <c r="Y74" s="34">
        <f t="shared" si="39"/>
        <v>1.2900000000000023E-2</v>
      </c>
      <c r="Z74" s="15">
        <f t="shared" si="53"/>
        <v>0.50322495527805666</v>
      </c>
      <c r="AA74" s="34">
        <f t="shared" si="54"/>
        <v>0.75483748323958055</v>
      </c>
      <c r="AB74" s="34">
        <f t="shared" si="40"/>
        <v>-0.3819999999999999</v>
      </c>
      <c r="AC74" s="15">
        <f t="shared" si="55"/>
        <v>0.40564461209270181</v>
      </c>
      <c r="AD74" s="34">
        <f t="shared" si="56"/>
        <v>0.12169338362781054</v>
      </c>
      <c r="AE74" s="34">
        <f t="shared" si="41"/>
        <v>3.2309499999999995</v>
      </c>
      <c r="AF74" s="15">
        <f t="shared" si="57"/>
        <v>0.96198251173236582</v>
      </c>
      <c r="AG74" s="34">
        <f t="shared" si="58"/>
        <v>0.48099125586618291</v>
      </c>
      <c r="AH74" s="34">
        <f t="shared" si="42"/>
        <v>1.2458</v>
      </c>
      <c r="AI74" s="15">
        <f t="shared" si="59"/>
        <v>0.77657197439912828</v>
      </c>
      <c r="AJ74" s="34">
        <f t="shared" si="60"/>
        <v>1.1648580392558898</v>
      </c>
      <c r="AK74" s="34">
        <f t="shared" si="43"/>
        <v>0.2702</v>
      </c>
      <c r="AL74" s="15">
        <f t="shared" si="61"/>
        <v>0.5671420040148718</v>
      </c>
      <c r="AM74" s="34">
        <f t="shared" si="62"/>
        <v>0.17014260120446154</v>
      </c>
      <c r="AN74" s="35">
        <f t="shared" si="44"/>
        <v>19.300000999999998</v>
      </c>
      <c r="AO74" s="35">
        <f t="shared" si="45"/>
        <v>13.403859622978512</v>
      </c>
      <c r="AP74" s="35">
        <f t="shared" si="46"/>
        <v>5.8961413770214861</v>
      </c>
      <c r="AQ74" s="35">
        <f t="shared" si="47"/>
        <v>3</v>
      </c>
      <c r="AR74" s="35">
        <f t="shared" si="48"/>
        <v>2.6494906682797095</v>
      </c>
      <c r="AS74" s="35">
        <f t="shared" si="49"/>
        <v>0.35050933172029053</v>
      </c>
      <c r="AU74" s="103">
        <v>76</v>
      </c>
      <c r="AV74" s="34">
        <v>0.1</v>
      </c>
      <c r="AW74" s="34">
        <v>0.34599999999999997</v>
      </c>
      <c r="AX74" s="34">
        <v>0.39219999999999999</v>
      </c>
      <c r="AY74" s="34">
        <v>0.43972329799999998</v>
      </c>
      <c r="AZ74" s="34">
        <v>0.75483748324</v>
      </c>
      <c r="BA74" s="34">
        <v>0.121693383628</v>
      </c>
      <c r="BB74" s="34">
        <v>0.480991255866</v>
      </c>
      <c r="BC74" s="34">
        <v>1.1648580392600001</v>
      </c>
      <c r="BD74" s="34">
        <v>0.17014260120399999</v>
      </c>
      <c r="BF74" s="103">
        <v>76</v>
      </c>
      <c r="BG74" s="119">
        <f t="shared" si="63"/>
        <v>0</v>
      </c>
      <c r="BH74" s="119">
        <f t="shared" si="64"/>
        <v>0</v>
      </c>
      <c r="BI74" s="119">
        <f t="shared" si="65"/>
        <v>0</v>
      </c>
      <c r="BJ74" s="119">
        <f t="shared" si="66"/>
        <v>2.4247270857813419E-13</v>
      </c>
      <c r="BK74" s="119">
        <f t="shared" si="67"/>
        <v>-4.1944225870338414E-13</v>
      </c>
      <c r="BL74" s="119">
        <f t="shared" si="68"/>
        <v>-1.8945955915228296E-13</v>
      </c>
      <c r="BM74" s="119">
        <f t="shared" si="69"/>
        <v>1.8290924330699454E-13</v>
      </c>
      <c r="BN74" s="119">
        <f t="shared" si="70"/>
        <v>-4.1102676817672545E-12</v>
      </c>
      <c r="BO74" s="119">
        <f t="shared" si="71"/>
        <v>4.615474669122932E-13</v>
      </c>
    </row>
    <row r="75" spans="7:67" ht="15.75">
      <c r="G75">
        <v>77</v>
      </c>
      <c r="H75" s="89">
        <v>0.8</v>
      </c>
      <c r="I75" s="90">
        <v>3.3000001999999999</v>
      </c>
      <c r="J75" s="90">
        <v>4.2000003000000001</v>
      </c>
      <c r="K75" s="90">
        <v>4</v>
      </c>
      <c r="L75" s="90">
        <v>1</v>
      </c>
      <c r="M75" s="90">
        <v>6.0000004999999996</v>
      </c>
      <c r="N75" s="90"/>
      <c r="O75" s="90">
        <v>2</v>
      </c>
      <c r="P75" s="90">
        <v>0.5</v>
      </c>
      <c r="Q75" s="91">
        <v>0.5</v>
      </c>
      <c r="R75" s="35"/>
      <c r="S75" s="34">
        <f t="shared" si="50"/>
        <v>0.8</v>
      </c>
      <c r="T75" s="34">
        <f t="shared" si="36"/>
        <v>2.8545001729999999</v>
      </c>
      <c r="U75" s="34">
        <f t="shared" si="37"/>
        <v>3.29448023532</v>
      </c>
      <c r="V75" s="34">
        <f t="shared" si="38"/>
        <v>1.9872000000000001</v>
      </c>
      <c r="W75" s="15">
        <f t="shared" si="51"/>
        <v>0.87944659600048491</v>
      </c>
      <c r="X75" s="34">
        <f t="shared" si="52"/>
        <v>3.5177863840019397</v>
      </c>
      <c r="Y75" s="34">
        <f t="shared" si="39"/>
        <v>1.2900000000000023E-2</v>
      </c>
      <c r="Z75" s="15">
        <f t="shared" si="53"/>
        <v>0.50322495527805666</v>
      </c>
      <c r="AA75" s="34">
        <f t="shared" si="54"/>
        <v>0.50322495527805666</v>
      </c>
      <c r="AB75" s="34">
        <f t="shared" si="40"/>
        <v>-0.3819999999999999</v>
      </c>
      <c r="AC75" s="15">
        <f t="shared" si="55"/>
        <v>0.40564461209270181</v>
      </c>
      <c r="AD75" s="34">
        <f t="shared" si="56"/>
        <v>2.4338678753785166</v>
      </c>
      <c r="AE75" s="34">
        <f t="shared" si="41"/>
        <v>4.4820999999999991</v>
      </c>
      <c r="AF75" s="15">
        <f t="shared" si="57"/>
        <v>0.9888168395363548</v>
      </c>
      <c r="AG75" s="34">
        <f t="shared" si="58"/>
        <v>1.9776336790727096</v>
      </c>
      <c r="AH75" s="34">
        <f t="shared" si="42"/>
        <v>1.2458</v>
      </c>
      <c r="AI75" s="15">
        <f t="shared" si="59"/>
        <v>0.77657197439912828</v>
      </c>
      <c r="AJ75" s="34">
        <f t="shared" si="60"/>
        <v>0.38828598719956414</v>
      </c>
      <c r="AK75" s="34">
        <f t="shared" si="43"/>
        <v>0.2702</v>
      </c>
      <c r="AL75" s="15">
        <f t="shared" si="61"/>
        <v>0.5671420040148718</v>
      </c>
      <c r="AM75" s="34">
        <f t="shared" si="62"/>
        <v>0.2835710020074359</v>
      </c>
      <c r="AN75" s="35">
        <f t="shared" si="44"/>
        <v>4.2</v>
      </c>
      <c r="AO75" s="35">
        <f t="shared" si="45"/>
        <v>3.7331400000000001</v>
      </c>
      <c r="AP75" s="35">
        <f t="shared" si="46"/>
        <v>0.46686000000000005</v>
      </c>
      <c r="AQ75" s="35">
        <f t="shared" si="47"/>
        <v>0</v>
      </c>
      <c r="AR75" s="35">
        <f t="shared" si="48"/>
        <v>0</v>
      </c>
      <c r="AS75" s="35">
        <f t="shared" si="49"/>
        <v>0</v>
      </c>
      <c r="AU75" s="103">
        <v>77</v>
      </c>
      <c r="AV75" s="34">
        <v>0.8</v>
      </c>
      <c r="AW75" s="34">
        <v>2.8545001729999999</v>
      </c>
      <c r="AX75" s="34">
        <v>3.29448023532</v>
      </c>
      <c r="AY75" s="34">
        <v>3.5177863839999999</v>
      </c>
      <c r="AZ75" s="34">
        <v>0.50322495527800004</v>
      </c>
      <c r="BA75" s="34">
        <v>2.4338678753799998</v>
      </c>
      <c r="BB75" s="34">
        <v>1.97763367907</v>
      </c>
      <c r="BC75" s="34">
        <v>0.38828598720000002</v>
      </c>
      <c r="BD75" s="34">
        <v>0.28357100200699997</v>
      </c>
      <c r="BF75" s="103">
        <v>77</v>
      </c>
      <c r="BG75" s="119">
        <f t="shared" si="63"/>
        <v>0</v>
      </c>
      <c r="BH75" s="119">
        <f t="shared" si="64"/>
        <v>0</v>
      </c>
      <c r="BI75" s="119">
        <f t="shared" si="65"/>
        <v>0</v>
      </c>
      <c r="BJ75" s="119">
        <f t="shared" si="66"/>
        <v>1.9397816686250735E-12</v>
      </c>
      <c r="BK75" s="119">
        <f t="shared" si="67"/>
        <v>5.6621374255882984E-14</v>
      </c>
      <c r="BL75" s="119">
        <f t="shared" si="68"/>
        <v>-1.4832579608992091E-12</v>
      </c>
      <c r="BM75" s="119">
        <f t="shared" si="69"/>
        <v>2.7096103139001571E-12</v>
      </c>
      <c r="BN75" s="119">
        <f t="shared" si="70"/>
        <v>-4.3587355946783646E-13</v>
      </c>
      <c r="BO75" s="119">
        <f t="shared" si="71"/>
        <v>4.3592907061906772E-13</v>
      </c>
    </row>
    <row r="76" spans="7:67" ht="15.75">
      <c r="G76">
        <v>78</v>
      </c>
      <c r="H76" s="89">
        <v>1.1000000000000001</v>
      </c>
      <c r="I76" s="90">
        <v>2.5</v>
      </c>
      <c r="J76" s="90">
        <v>0.6</v>
      </c>
      <c r="K76" s="90">
        <v>0</v>
      </c>
      <c r="L76" s="90">
        <v>0</v>
      </c>
      <c r="M76" s="90">
        <v>0</v>
      </c>
      <c r="N76" s="90"/>
      <c r="O76" s="90">
        <v>0</v>
      </c>
      <c r="P76" s="90">
        <v>0</v>
      </c>
      <c r="Q76" s="91">
        <v>0</v>
      </c>
      <c r="R76" s="35"/>
      <c r="S76" s="34">
        <f t="shared" si="50"/>
        <v>1.1000000000000001</v>
      </c>
      <c r="T76" s="34">
        <f t="shared" si="36"/>
        <v>2.1625000000000001</v>
      </c>
      <c r="U76" s="34">
        <f t="shared" si="37"/>
        <v>0.47063999999999995</v>
      </c>
      <c r="V76" s="34">
        <f t="shared" si="38"/>
        <v>1.9872000000000001</v>
      </c>
      <c r="W76" s="15">
        <f t="shared" si="51"/>
        <v>0.87944659600048491</v>
      </c>
      <c r="X76" s="34">
        <f t="shared" si="52"/>
        <v>0</v>
      </c>
      <c r="Y76" s="34">
        <f t="shared" si="39"/>
        <v>1.2900000000000023E-2</v>
      </c>
      <c r="Z76" s="15">
        <f t="shared" si="53"/>
        <v>0.50322495527805666</v>
      </c>
      <c r="AA76" s="34">
        <f t="shared" si="54"/>
        <v>0</v>
      </c>
      <c r="AB76" s="34">
        <f t="shared" si="40"/>
        <v>-0.3819999999999999</v>
      </c>
      <c r="AC76" s="15">
        <f t="shared" si="55"/>
        <v>0.40564461209270181</v>
      </c>
      <c r="AD76" s="34">
        <f t="shared" si="56"/>
        <v>0</v>
      </c>
      <c r="AE76" s="34">
        <f t="shared" si="41"/>
        <v>2.8138999999999994</v>
      </c>
      <c r="AF76" s="15">
        <f t="shared" si="57"/>
        <v>0.94342234836801464</v>
      </c>
      <c r="AG76" s="34">
        <f t="shared" si="58"/>
        <v>0</v>
      </c>
      <c r="AH76" s="34">
        <f t="shared" si="42"/>
        <v>1.2458</v>
      </c>
      <c r="AI76" s="15">
        <f t="shared" si="59"/>
        <v>0.77657197439912828</v>
      </c>
      <c r="AJ76" s="34">
        <f t="shared" si="60"/>
        <v>0</v>
      </c>
      <c r="AK76" s="34">
        <f t="shared" si="43"/>
        <v>0.2702</v>
      </c>
      <c r="AL76" s="15">
        <f t="shared" si="61"/>
        <v>0.5671420040148718</v>
      </c>
      <c r="AM76" s="34">
        <f t="shared" si="62"/>
        <v>0</v>
      </c>
      <c r="AN76" s="35">
        <f t="shared" si="44"/>
        <v>0.1</v>
      </c>
      <c r="AO76" s="35">
        <f t="shared" si="45"/>
        <v>0.1</v>
      </c>
      <c r="AP76" s="35">
        <f t="shared" si="46"/>
        <v>0</v>
      </c>
      <c r="AQ76" s="35">
        <f t="shared" si="47"/>
        <v>0</v>
      </c>
      <c r="AR76" s="35">
        <f t="shared" si="48"/>
        <v>0</v>
      </c>
      <c r="AS76" s="35">
        <f t="shared" si="49"/>
        <v>0</v>
      </c>
      <c r="AU76" s="103">
        <v>78</v>
      </c>
      <c r="AV76" s="34">
        <v>1.1000000000000001</v>
      </c>
      <c r="AW76" s="34">
        <v>2.1625000000000001</v>
      </c>
      <c r="AX76" s="34">
        <v>0.47064</v>
      </c>
      <c r="AY76" s="34">
        <v>0</v>
      </c>
      <c r="AZ76" s="34">
        <v>0</v>
      </c>
      <c r="BA76" s="34">
        <v>0</v>
      </c>
      <c r="BB76" s="34">
        <v>0</v>
      </c>
      <c r="BC76" s="34">
        <v>0</v>
      </c>
      <c r="BD76" s="34">
        <v>0</v>
      </c>
      <c r="BF76" s="103">
        <v>78</v>
      </c>
      <c r="BG76" s="119">
        <f t="shared" si="63"/>
        <v>0</v>
      </c>
      <c r="BH76" s="119">
        <f t="shared" si="64"/>
        <v>0</v>
      </c>
      <c r="BI76" s="119">
        <f t="shared" si="65"/>
        <v>0</v>
      </c>
      <c r="BJ76" s="119">
        <f t="shared" si="66"/>
        <v>0</v>
      </c>
      <c r="BK76" s="119">
        <f t="shared" si="67"/>
        <v>0</v>
      </c>
      <c r="BL76" s="119">
        <f t="shared" si="68"/>
        <v>0</v>
      </c>
      <c r="BM76" s="119">
        <f t="shared" si="69"/>
        <v>0</v>
      </c>
      <c r="BN76" s="119">
        <f t="shared" si="70"/>
        <v>0</v>
      </c>
      <c r="BO76" s="119">
        <f t="shared" si="71"/>
        <v>0</v>
      </c>
    </row>
    <row r="77" spans="7:67" ht="15.75">
      <c r="G77">
        <v>79</v>
      </c>
      <c r="H77" s="89">
        <v>0.1</v>
      </c>
      <c r="I77" s="90">
        <v>0</v>
      </c>
      <c r="J77" s="90">
        <v>0</v>
      </c>
      <c r="K77" s="90">
        <v>0</v>
      </c>
      <c r="L77" s="90">
        <v>0</v>
      </c>
      <c r="M77" s="90">
        <v>0</v>
      </c>
      <c r="N77" s="90"/>
      <c r="O77" s="90"/>
      <c r="P77" s="90"/>
      <c r="Q77" s="91"/>
      <c r="R77" s="35"/>
      <c r="S77" s="34">
        <f t="shared" si="50"/>
        <v>0.1</v>
      </c>
      <c r="T77" s="34">
        <f t="shared" si="36"/>
        <v>0</v>
      </c>
      <c r="U77" s="34">
        <f t="shared" si="37"/>
        <v>0</v>
      </c>
      <c r="V77" s="34">
        <f t="shared" si="38"/>
        <v>1.9872000000000001</v>
      </c>
      <c r="W77" s="15">
        <f t="shared" si="51"/>
        <v>0.87944659600048491</v>
      </c>
      <c r="X77" s="34">
        <f t="shared" si="52"/>
        <v>0</v>
      </c>
      <c r="Y77" s="34">
        <f t="shared" si="39"/>
        <v>1.2900000000000023E-2</v>
      </c>
      <c r="Z77" s="15">
        <f t="shared" si="53"/>
        <v>0.50322495527805666</v>
      </c>
      <c r="AA77" s="34">
        <f t="shared" si="54"/>
        <v>0</v>
      </c>
      <c r="AB77" s="34">
        <f t="shared" si="40"/>
        <v>-0.3819999999999999</v>
      </c>
      <c r="AC77" s="15">
        <f t="shared" si="55"/>
        <v>0.40564461209270181</v>
      </c>
      <c r="AD77" s="34">
        <f t="shared" si="56"/>
        <v>0</v>
      </c>
      <c r="AE77" s="34">
        <f t="shared" si="41"/>
        <v>2.8138999999999994</v>
      </c>
      <c r="AF77" s="15">
        <f t="shared" si="57"/>
        <v>0.94342234836801464</v>
      </c>
      <c r="AG77" s="34">
        <f t="shared" si="58"/>
        <v>0</v>
      </c>
      <c r="AH77" s="34">
        <f t="shared" si="42"/>
        <v>1.2458</v>
      </c>
      <c r="AI77" s="15">
        <f t="shared" si="59"/>
        <v>0.77657197439912828</v>
      </c>
      <c r="AJ77" s="34">
        <f t="shared" si="60"/>
        <v>0</v>
      </c>
      <c r="AK77" s="34">
        <f t="shared" si="43"/>
        <v>0.2702</v>
      </c>
      <c r="AL77" s="15">
        <f t="shared" si="61"/>
        <v>0.5671420040148718</v>
      </c>
      <c r="AM77" s="34">
        <f t="shared" si="62"/>
        <v>0</v>
      </c>
      <c r="AN77" s="35">
        <f t="shared" si="44"/>
        <v>0.7</v>
      </c>
      <c r="AO77" s="35">
        <f t="shared" si="45"/>
        <v>0.59482000000000002</v>
      </c>
      <c r="AP77" s="35">
        <f t="shared" si="46"/>
        <v>0.10517999999999994</v>
      </c>
      <c r="AQ77" s="35">
        <f t="shared" si="47"/>
        <v>0</v>
      </c>
      <c r="AR77" s="35">
        <f t="shared" si="48"/>
        <v>0</v>
      </c>
      <c r="AS77" s="35">
        <f t="shared" si="49"/>
        <v>0</v>
      </c>
      <c r="AU77" s="103">
        <v>79</v>
      </c>
      <c r="AV77" s="34">
        <v>0.1</v>
      </c>
      <c r="AW77" s="34">
        <v>0</v>
      </c>
      <c r="AX77" s="34">
        <v>0</v>
      </c>
      <c r="AY77" s="34">
        <v>0</v>
      </c>
      <c r="AZ77" s="34">
        <v>0</v>
      </c>
      <c r="BA77" s="34">
        <v>0</v>
      </c>
      <c r="BB77" s="34">
        <v>0</v>
      </c>
      <c r="BC77" s="34">
        <v>0</v>
      </c>
      <c r="BD77" s="34">
        <v>0</v>
      </c>
      <c r="BF77" s="103">
        <v>79</v>
      </c>
      <c r="BG77" s="119">
        <f t="shared" si="63"/>
        <v>0</v>
      </c>
      <c r="BH77" s="119">
        <f t="shared" si="64"/>
        <v>0</v>
      </c>
      <c r="BI77" s="119">
        <f t="shared" si="65"/>
        <v>0</v>
      </c>
      <c r="BJ77" s="119">
        <f t="shared" si="66"/>
        <v>0</v>
      </c>
      <c r="BK77" s="119">
        <f t="shared" si="67"/>
        <v>0</v>
      </c>
      <c r="BL77" s="119">
        <f t="shared" si="68"/>
        <v>0</v>
      </c>
      <c r="BM77" s="119">
        <f t="shared" si="69"/>
        <v>0</v>
      </c>
      <c r="BN77" s="119">
        <f t="shared" si="70"/>
        <v>0</v>
      </c>
      <c r="BO77" s="119">
        <f t="shared" si="71"/>
        <v>0</v>
      </c>
    </row>
    <row r="78" spans="7:67" ht="15.75">
      <c r="G78">
        <v>80</v>
      </c>
      <c r="H78" s="89">
        <v>0.1</v>
      </c>
      <c r="I78" s="90">
        <v>0.3</v>
      </c>
      <c r="J78" s="90">
        <v>0.3</v>
      </c>
      <c r="K78" s="90">
        <v>0</v>
      </c>
      <c r="L78" s="90">
        <v>0</v>
      </c>
      <c r="M78" s="90">
        <v>0</v>
      </c>
      <c r="N78" s="90"/>
      <c r="O78" s="90"/>
      <c r="P78" s="90"/>
      <c r="Q78" s="91"/>
      <c r="R78" s="35"/>
      <c r="S78" s="34">
        <f t="shared" si="50"/>
        <v>0.1</v>
      </c>
      <c r="T78" s="34">
        <f t="shared" si="36"/>
        <v>0.25950000000000001</v>
      </c>
      <c r="U78" s="34">
        <f t="shared" si="37"/>
        <v>0.23531999999999997</v>
      </c>
      <c r="V78" s="34">
        <f t="shared" si="38"/>
        <v>1.9872000000000001</v>
      </c>
      <c r="W78" s="15">
        <f t="shared" si="51"/>
        <v>0.87944659600048491</v>
      </c>
      <c r="X78" s="34">
        <f t="shared" si="52"/>
        <v>0</v>
      </c>
      <c r="Y78" s="34">
        <f t="shared" si="39"/>
        <v>1.2900000000000023E-2</v>
      </c>
      <c r="Z78" s="15">
        <f t="shared" si="53"/>
        <v>0.50322495527805666</v>
      </c>
      <c r="AA78" s="34">
        <f t="shared" si="54"/>
        <v>0</v>
      </c>
      <c r="AB78" s="34">
        <f t="shared" si="40"/>
        <v>-0.3819999999999999</v>
      </c>
      <c r="AC78" s="15">
        <f t="shared" si="55"/>
        <v>0.40564461209270181</v>
      </c>
      <c r="AD78" s="34">
        <f t="shared" si="56"/>
        <v>0</v>
      </c>
      <c r="AE78" s="34">
        <f t="shared" si="41"/>
        <v>2.8138999999999994</v>
      </c>
      <c r="AF78" s="15">
        <f t="shared" si="57"/>
        <v>0.94342234836801464</v>
      </c>
      <c r="AG78" s="34">
        <f t="shared" si="58"/>
        <v>0</v>
      </c>
      <c r="AH78" s="34">
        <f t="shared" si="42"/>
        <v>1.2458</v>
      </c>
      <c r="AI78" s="15">
        <f t="shared" si="59"/>
        <v>0.77657197439912828</v>
      </c>
      <c r="AJ78" s="34">
        <f t="shared" si="60"/>
        <v>0</v>
      </c>
      <c r="AK78" s="34">
        <f t="shared" si="43"/>
        <v>0.2702</v>
      </c>
      <c r="AL78" s="15">
        <f t="shared" si="61"/>
        <v>0.5671420040148718</v>
      </c>
      <c r="AM78" s="34">
        <f t="shared" si="62"/>
        <v>0</v>
      </c>
      <c r="AN78" s="35">
        <f t="shared" si="44"/>
        <v>0.2</v>
      </c>
      <c r="AO78" s="35">
        <f t="shared" si="45"/>
        <v>0.1865</v>
      </c>
      <c r="AP78" s="35">
        <f t="shared" si="46"/>
        <v>1.3500000000000012E-2</v>
      </c>
      <c r="AQ78" s="35">
        <f t="shared" si="47"/>
        <v>0</v>
      </c>
      <c r="AR78" s="35">
        <f t="shared" si="48"/>
        <v>0</v>
      </c>
      <c r="AS78" s="35">
        <f t="shared" si="49"/>
        <v>0</v>
      </c>
      <c r="AU78" s="103">
        <v>80</v>
      </c>
      <c r="AV78" s="34">
        <v>0.1</v>
      </c>
      <c r="AW78" s="34">
        <v>0.25950000000000001</v>
      </c>
      <c r="AX78" s="34">
        <v>0.23532</v>
      </c>
      <c r="AY78" s="34">
        <v>0</v>
      </c>
      <c r="AZ78" s="34">
        <v>0</v>
      </c>
      <c r="BA78" s="34">
        <v>0</v>
      </c>
      <c r="BB78" s="34">
        <v>0</v>
      </c>
      <c r="BC78" s="34">
        <v>0</v>
      </c>
      <c r="BD78" s="34">
        <v>0</v>
      </c>
      <c r="BF78" s="103">
        <v>80</v>
      </c>
      <c r="BG78" s="119">
        <f t="shared" si="63"/>
        <v>0</v>
      </c>
      <c r="BH78" s="119">
        <f t="shared" si="64"/>
        <v>0</v>
      </c>
      <c r="BI78" s="119">
        <f t="shared" si="65"/>
        <v>0</v>
      </c>
      <c r="BJ78" s="119">
        <f t="shared" si="66"/>
        <v>0</v>
      </c>
      <c r="BK78" s="119">
        <f t="shared" si="67"/>
        <v>0</v>
      </c>
      <c r="BL78" s="119">
        <f t="shared" si="68"/>
        <v>0</v>
      </c>
      <c r="BM78" s="119">
        <f t="shared" si="69"/>
        <v>0</v>
      </c>
      <c r="BN78" s="119">
        <f t="shared" si="70"/>
        <v>0</v>
      </c>
      <c r="BO78" s="119">
        <f t="shared" si="71"/>
        <v>0</v>
      </c>
    </row>
    <row r="79" spans="7:67" ht="15.75">
      <c r="G79">
        <v>81</v>
      </c>
      <c r="H79" s="89">
        <v>0.1</v>
      </c>
      <c r="I79" s="90">
        <v>0.1</v>
      </c>
      <c r="J79" s="90">
        <v>0</v>
      </c>
      <c r="K79" s="90">
        <v>0</v>
      </c>
      <c r="L79" s="90">
        <v>0</v>
      </c>
      <c r="M79" s="90">
        <v>0</v>
      </c>
      <c r="N79" s="90"/>
      <c r="O79" s="90"/>
      <c r="P79" s="90"/>
      <c r="Q79" s="91"/>
      <c r="R79" s="35"/>
      <c r="S79" s="34">
        <f t="shared" si="50"/>
        <v>0.1</v>
      </c>
      <c r="T79" s="34">
        <f t="shared" si="36"/>
        <v>8.6500000000000007E-2</v>
      </c>
      <c r="U79" s="34">
        <f t="shared" si="37"/>
        <v>0</v>
      </c>
      <c r="V79" s="34">
        <f t="shared" si="38"/>
        <v>1.9872000000000001</v>
      </c>
      <c r="W79" s="15">
        <f t="shared" si="51"/>
        <v>0.87944659600048491</v>
      </c>
      <c r="X79" s="34">
        <f t="shared" si="52"/>
        <v>0</v>
      </c>
      <c r="Y79" s="34">
        <f t="shared" si="39"/>
        <v>1.2900000000000023E-2</v>
      </c>
      <c r="Z79" s="15">
        <f t="shared" si="53"/>
        <v>0.50322495527805666</v>
      </c>
      <c r="AA79" s="34">
        <f t="shared" si="54"/>
        <v>0</v>
      </c>
      <c r="AB79" s="34">
        <f t="shared" si="40"/>
        <v>-0.3819999999999999</v>
      </c>
      <c r="AC79" s="15">
        <f t="shared" si="55"/>
        <v>0.40564461209270181</v>
      </c>
      <c r="AD79" s="34">
        <f t="shared" si="56"/>
        <v>0</v>
      </c>
      <c r="AE79" s="34">
        <f t="shared" si="41"/>
        <v>2.8138999999999994</v>
      </c>
      <c r="AF79" s="15">
        <f t="shared" si="57"/>
        <v>0.94342234836801464</v>
      </c>
      <c r="AG79" s="34">
        <f t="shared" si="58"/>
        <v>0</v>
      </c>
      <c r="AH79" s="34">
        <f t="shared" si="42"/>
        <v>1.2458</v>
      </c>
      <c r="AI79" s="15">
        <f t="shared" si="59"/>
        <v>0.77657197439912828</v>
      </c>
      <c r="AJ79" s="34">
        <f t="shared" si="60"/>
        <v>0</v>
      </c>
      <c r="AK79" s="34">
        <f t="shared" si="43"/>
        <v>0.2702</v>
      </c>
      <c r="AL79" s="15">
        <f t="shared" si="61"/>
        <v>0.5671420040148718</v>
      </c>
      <c r="AM79" s="34">
        <f t="shared" si="62"/>
        <v>0</v>
      </c>
      <c r="AN79" s="35">
        <f t="shared" si="44"/>
        <v>0.6</v>
      </c>
      <c r="AO79" s="35">
        <f t="shared" si="45"/>
        <v>0.53794000000000008</v>
      </c>
      <c r="AP79" s="35">
        <f t="shared" si="46"/>
        <v>6.2059999999999893E-2</v>
      </c>
      <c r="AQ79" s="35">
        <f t="shared" si="47"/>
        <v>0</v>
      </c>
      <c r="AR79" s="35">
        <f t="shared" si="48"/>
        <v>0</v>
      </c>
      <c r="AS79" s="35">
        <f t="shared" si="49"/>
        <v>0</v>
      </c>
      <c r="AU79" s="103">
        <v>81</v>
      </c>
      <c r="AV79" s="34">
        <v>0.1</v>
      </c>
      <c r="AW79" s="34">
        <v>8.6499999999999994E-2</v>
      </c>
      <c r="AX79" s="34">
        <v>0</v>
      </c>
      <c r="AY79" s="34">
        <v>0</v>
      </c>
      <c r="AZ79" s="34">
        <v>0</v>
      </c>
      <c r="BA79" s="34">
        <v>0</v>
      </c>
      <c r="BB79" s="34">
        <v>0</v>
      </c>
      <c r="BC79" s="34">
        <v>0</v>
      </c>
      <c r="BD79" s="34">
        <v>0</v>
      </c>
      <c r="BF79" s="103">
        <v>81</v>
      </c>
      <c r="BG79" s="119">
        <f t="shared" si="63"/>
        <v>0</v>
      </c>
      <c r="BH79" s="119">
        <f t="shared" si="64"/>
        <v>0</v>
      </c>
      <c r="BI79" s="119">
        <f t="shared" si="65"/>
        <v>0</v>
      </c>
      <c r="BJ79" s="119">
        <f t="shared" si="66"/>
        <v>0</v>
      </c>
      <c r="BK79" s="119">
        <f t="shared" si="67"/>
        <v>0</v>
      </c>
      <c r="BL79" s="119">
        <f t="shared" si="68"/>
        <v>0</v>
      </c>
      <c r="BM79" s="119">
        <f t="shared" si="69"/>
        <v>0</v>
      </c>
      <c r="BN79" s="119">
        <f t="shared" si="70"/>
        <v>0</v>
      </c>
      <c r="BO79" s="119">
        <f t="shared" si="71"/>
        <v>0</v>
      </c>
    </row>
    <row r="80" spans="7:67" ht="15.75">
      <c r="G80">
        <v>82</v>
      </c>
      <c r="H80" s="89">
        <v>0.2</v>
      </c>
      <c r="I80" s="90">
        <v>0.3</v>
      </c>
      <c r="J80" s="90">
        <v>0.1</v>
      </c>
      <c r="K80" s="90">
        <v>0</v>
      </c>
      <c r="L80" s="90">
        <v>0</v>
      </c>
      <c r="M80" s="90">
        <v>0</v>
      </c>
      <c r="N80" s="90"/>
      <c r="O80" s="90"/>
      <c r="P80" s="90"/>
      <c r="Q80" s="91"/>
      <c r="R80" s="35"/>
      <c r="S80" s="34">
        <f t="shared" si="50"/>
        <v>0.2</v>
      </c>
      <c r="T80" s="34">
        <f t="shared" si="36"/>
        <v>0.25950000000000001</v>
      </c>
      <c r="U80" s="34">
        <f t="shared" si="37"/>
        <v>7.844000000000001E-2</v>
      </c>
      <c r="V80" s="34">
        <f t="shared" si="38"/>
        <v>1.9872000000000001</v>
      </c>
      <c r="W80" s="15">
        <f t="shared" si="51"/>
        <v>0.87944659600048491</v>
      </c>
      <c r="X80" s="34">
        <f t="shared" si="52"/>
        <v>0</v>
      </c>
      <c r="Y80" s="34">
        <f t="shared" si="39"/>
        <v>1.2900000000000023E-2</v>
      </c>
      <c r="Z80" s="15">
        <f t="shared" si="53"/>
        <v>0.50322495527805666</v>
      </c>
      <c r="AA80" s="34">
        <f t="shared" si="54"/>
        <v>0</v>
      </c>
      <c r="AB80" s="34">
        <f t="shared" si="40"/>
        <v>-0.3819999999999999</v>
      </c>
      <c r="AC80" s="15">
        <f t="shared" si="55"/>
        <v>0.40564461209270181</v>
      </c>
      <c r="AD80" s="34">
        <f t="shared" si="56"/>
        <v>0</v>
      </c>
      <c r="AE80" s="34">
        <f t="shared" si="41"/>
        <v>2.8138999999999994</v>
      </c>
      <c r="AF80" s="15">
        <f t="shared" si="57"/>
        <v>0.94342234836801464</v>
      </c>
      <c r="AG80" s="34">
        <f t="shared" si="58"/>
        <v>0</v>
      </c>
      <c r="AH80" s="34">
        <f t="shared" si="42"/>
        <v>1.2458</v>
      </c>
      <c r="AI80" s="15">
        <f t="shared" si="59"/>
        <v>0.77657197439912828</v>
      </c>
      <c r="AJ80" s="34">
        <f t="shared" si="60"/>
        <v>0</v>
      </c>
      <c r="AK80" s="34">
        <f t="shared" si="43"/>
        <v>0.2702</v>
      </c>
      <c r="AL80" s="15">
        <f t="shared" si="61"/>
        <v>0.5671420040148718</v>
      </c>
      <c r="AM80" s="34">
        <f t="shared" si="62"/>
        <v>0</v>
      </c>
      <c r="AN80" s="35">
        <f t="shared" si="44"/>
        <v>0.1</v>
      </c>
      <c r="AO80" s="35">
        <f t="shared" si="45"/>
        <v>0.1</v>
      </c>
      <c r="AP80" s="35">
        <f t="shared" si="46"/>
        <v>0</v>
      </c>
      <c r="AQ80" s="35">
        <f t="shared" si="47"/>
        <v>0</v>
      </c>
      <c r="AR80" s="35">
        <f t="shared" si="48"/>
        <v>0</v>
      </c>
      <c r="AS80" s="35">
        <f t="shared" si="49"/>
        <v>0</v>
      </c>
      <c r="AU80" s="103">
        <v>82</v>
      </c>
      <c r="AV80" s="34">
        <v>0.2</v>
      </c>
      <c r="AW80" s="34">
        <v>0.25950000000000001</v>
      </c>
      <c r="AX80" s="34">
        <v>7.8439999999999996E-2</v>
      </c>
      <c r="AY80" s="34">
        <v>0</v>
      </c>
      <c r="AZ80" s="34">
        <v>0</v>
      </c>
      <c r="BA80" s="34">
        <v>0</v>
      </c>
      <c r="BB80" s="34">
        <v>0</v>
      </c>
      <c r="BC80" s="34">
        <v>0</v>
      </c>
      <c r="BD80" s="34">
        <v>0</v>
      </c>
      <c r="BF80" s="103">
        <v>82</v>
      </c>
      <c r="BG80" s="119">
        <f t="shared" si="63"/>
        <v>0</v>
      </c>
      <c r="BH80" s="119">
        <f t="shared" si="64"/>
        <v>0</v>
      </c>
      <c r="BI80" s="119">
        <f t="shared" si="65"/>
        <v>0</v>
      </c>
      <c r="BJ80" s="119">
        <f t="shared" si="66"/>
        <v>0</v>
      </c>
      <c r="BK80" s="119">
        <f t="shared" si="67"/>
        <v>0</v>
      </c>
      <c r="BL80" s="119">
        <f t="shared" si="68"/>
        <v>0</v>
      </c>
      <c r="BM80" s="119">
        <f t="shared" si="69"/>
        <v>0</v>
      </c>
      <c r="BN80" s="119">
        <f t="shared" si="70"/>
        <v>0</v>
      </c>
      <c r="BO80" s="119">
        <f t="shared" si="71"/>
        <v>0</v>
      </c>
    </row>
    <row r="81" spans="7:67" ht="15.75">
      <c r="G81">
        <v>83</v>
      </c>
      <c r="H81" s="89">
        <v>0.1</v>
      </c>
      <c r="I81" s="90">
        <v>0</v>
      </c>
      <c r="J81" s="90">
        <v>0</v>
      </c>
      <c r="K81" s="90">
        <v>0</v>
      </c>
      <c r="L81" s="90">
        <v>0</v>
      </c>
      <c r="M81" s="90">
        <v>0</v>
      </c>
      <c r="N81" s="90"/>
      <c r="O81" s="90"/>
      <c r="P81" s="90"/>
      <c r="Q81" s="91"/>
      <c r="R81" s="35"/>
      <c r="S81" s="34">
        <f t="shared" si="50"/>
        <v>0.1</v>
      </c>
      <c r="T81" s="34">
        <f t="shared" si="36"/>
        <v>0</v>
      </c>
      <c r="U81" s="34">
        <f t="shared" si="37"/>
        <v>0</v>
      </c>
      <c r="V81" s="34">
        <f t="shared" si="38"/>
        <v>1.9872000000000001</v>
      </c>
      <c r="W81" s="15">
        <f t="shared" si="51"/>
        <v>0.87944659600048491</v>
      </c>
      <c r="X81" s="34">
        <f t="shared" si="52"/>
        <v>0</v>
      </c>
      <c r="Y81" s="34">
        <f t="shared" si="39"/>
        <v>1.2900000000000023E-2</v>
      </c>
      <c r="Z81" s="15">
        <f t="shared" si="53"/>
        <v>0.50322495527805666</v>
      </c>
      <c r="AA81" s="34">
        <f t="shared" si="54"/>
        <v>0</v>
      </c>
      <c r="AB81" s="34">
        <f t="shared" si="40"/>
        <v>-0.3819999999999999</v>
      </c>
      <c r="AC81" s="15">
        <f t="shared" si="55"/>
        <v>0.40564461209270181</v>
      </c>
      <c r="AD81" s="34">
        <f t="shared" si="56"/>
        <v>0</v>
      </c>
      <c r="AE81" s="34">
        <f t="shared" si="41"/>
        <v>2.8138999999999994</v>
      </c>
      <c r="AF81" s="15">
        <f t="shared" si="57"/>
        <v>0.94342234836801464</v>
      </c>
      <c r="AG81" s="34">
        <f t="shared" si="58"/>
        <v>0</v>
      </c>
      <c r="AH81" s="34">
        <f t="shared" si="42"/>
        <v>1.2458</v>
      </c>
      <c r="AI81" s="15">
        <f t="shared" si="59"/>
        <v>0.77657197439912828</v>
      </c>
      <c r="AJ81" s="34">
        <f t="shared" si="60"/>
        <v>0</v>
      </c>
      <c r="AK81" s="34">
        <f t="shared" si="43"/>
        <v>0.2702</v>
      </c>
      <c r="AL81" s="15">
        <f t="shared" si="61"/>
        <v>0.5671420040148718</v>
      </c>
      <c r="AM81" s="34">
        <f t="shared" si="62"/>
        <v>0</v>
      </c>
      <c r="AN81" s="35">
        <f t="shared" si="44"/>
        <v>0.8</v>
      </c>
      <c r="AO81" s="35">
        <f t="shared" si="45"/>
        <v>0.66520000000000001</v>
      </c>
      <c r="AP81" s="35">
        <f t="shared" si="46"/>
        <v>0.13480000000000003</v>
      </c>
      <c r="AQ81" s="35">
        <f t="shared" si="47"/>
        <v>0</v>
      </c>
      <c r="AR81" s="35">
        <f t="shared" si="48"/>
        <v>0</v>
      </c>
      <c r="AS81" s="35">
        <f t="shared" si="49"/>
        <v>0</v>
      </c>
      <c r="AU81" s="103">
        <v>83</v>
      </c>
      <c r="AV81" s="34">
        <v>0.1</v>
      </c>
      <c r="AW81" s="34">
        <v>0</v>
      </c>
      <c r="AX81" s="34">
        <v>0</v>
      </c>
      <c r="AY81" s="34">
        <v>0</v>
      </c>
      <c r="AZ81" s="34">
        <v>0</v>
      </c>
      <c r="BA81" s="34">
        <v>0</v>
      </c>
      <c r="BB81" s="34">
        <v>0</v>
      </c>
      <c r="BC81" s="34">
        <v>0</v>
      </c>
      <c r="BD81" s="34">
        <v>0</v>
      </c>
      <c r="BF81" s="103">
        <v>83</v>
      </c>
      <c r="BG81" s="119">
        <f t="shared" si="63"/>
        <v>0</v>
      </c>
      <c r="BH81" s="119">
        <f t="shared" si="64"/>
        <v>0</v>
      </c>
      <c r="BI81" s="119">
        <f t="shared" si="65"/>
        <v>0</v>
      </c>
      <c r="BJ81" s="119">
        <f t="shared" si="66"/>
        <v>0</v>
      </c>
      <c r="BK81" s="119">
        <f t="shared" si="67"/>
        <v>0</v>
      </c>
      <c r="BL81" s="119">
        <f t="shared" si="68"/>
        <v>0</v>
      </c>
      <c r="BM81" s="119">
        <f t="shared" si="69"/>
        <v>0</v>
      </c>
      <c r="BN81" s="119">
        <f t="shared" si="70"/>
        <v>0</v>
      </c>
      <c r="BO81" s="119">
        <f t="shared" si="71"/>
        <v>0</v>
      </c>
    </row>
    <row r="82" spans="7:67" ht="15.75">
      <c r="G82">
        <v>84</v>
      </c>
      <c r="H82" s="89">
        <v>0.1</v>
      </c>
      <c r="I82" s="90">
        <v>0.2</v>
      </c>
      <c r="J82" s="90">
        <v>0.5</v>
      </c>
      <c r="K82" s="90">
        <v>0</v>
      </c>
      <c r="L82" s="90">
        <v>0</v>
      </c>
      <c r="M82" s="90">
        <v>0</v>
      </c>
      <c r="N82" s="90"/>
      <c r="O82" s="90">
        <v>0</v>
      </c>
      <c r="P82" s="90">
        <v>0</v>
      </c>
      <c r="Q82" s="91">
        <v>0</v>
      </c>
      <c r="R82" s="35"/>
      <c r="S82" s="34">
        <f t="shared" si="50"/>
        <v>0.1</v>
      </c>
      <c r="T82" s="34">
        <f t="shared" si="36"/>
        <v>0.17300000000000001</v>
      </c>
      <c r="U82" s="34">
        <f t="shared" si="37"/>
        <v>0.39219999999999999</v>
      </c>
      <c r="V82" s="34">
        <f t="shared" si="38"/>
        <v>1.9872000000000001</v>
      </c>
      <c r="W82" s="15">
        <f t="shared" si="51"/>
        <v>0.87944659600048491</v>
      </c>
      <c r="X82" s="34">
        <f t="shared" si="52"/>
        <v>0</v>
      </c>
      <c r="Y82" s="34">
        <f t="shared" si="39"/>
        <v>1.2900000000000023E-2</v>
      </c>
      <c r="Z82" s="15">
        <f t="shared" si="53"/>
        <v>0.50322495527805666</v>
      </c>
      <c r="AA82" s="34">
        <f t="shared" si="54"/>
        <v>0</v>
      </c>
      <c r="AB82" s="34">
        <f t="shared" si="40"/>
        <v>-0.3819999999999999</v>
      </c>
      <c r="AC82" s="15">
        <f t="shared" si="55"/>
        <v>0.40564461209270181</v>
      </c>
      <c r="AD82" s="34">
        <f t="shared" si="56"/>
        <v>0</v>
      </c>
      <c r="AE82" s="34">
        <f t="shared" si="41"/>
        <v>2.8138999999999994</v>
      </c>
      <c r="AF82" s="15">
        <f t="shared" si="57"/>
        <v>0.94342234836801464</v>
      </c>
      <c r="AG82" s="34">
        <f t="shared" si="58"/>
        <v>0</v>
      </c>
      <c r="AH82" s="34">
        <f t="shared" si="42"/>
        <v>1.2458</v>
      </c>
      <c r="AI82" s="15">
        <f t="shared" si="59"/>
        <v>0.77657197439912828</v>
      </c>
      <c r="AJ82" s="34">
        <f t="shared" si="60"/>
        <v>0</v>
      </c>
      <c r="AK82" s="34">
        <f t="shared" si="43"/>
        <v>0.2702</v>
      </c>
      <c r="AL82" s="15">
        <f t="shared" si="61"/>
        <v>0.5671420040148718</v>
      </c>
      <c r="AM82" s="34">
        <f t="shared" si="62"/>
        <v>0</v>
      </c>
      <c r="AN82" s="35">
        <f t="shared" si="44"/>
        <v>3.0000001000000003</v>
      </c>
      <c r="AO82" s="35">
        <f t="shared" si="45"/>
        <v>2.5630699819453868</v>
      </c>
      <c r="AP82" s="35">
        <f t="shared" si="46"/>
        <v>0.43693011805461346</v>
      </c>
      <c r="AQ82" s="35">
        <f t="shared" si="47"/>
        <v>1</v>
      </c>
      <c r="AR82" s="35">
        <f t="shared" si="48"/>
        <v>0.97461786795036498</v>
      </c>
      <c r="AS82" s="35">
        <f t="shared" si="49"/>
        <v>2.538213204963502E-2</v>
      </c>
      <c r="AU82" s="103">
        <v>84</v>
      </c>
      <c r="AV82" s="34">
        <v>0.1</v>
      </c>
      <c r="AW82" s="34">
        <v>0.17299999999999999</v>
      </c>
      <c r="AX82" s="34">
        <v>0.39219999999999999</v>
      </c>
      <c r="AY82" s="34">
        <v>0</v>
      </c>
      <c r="AZ82" s="34">
        <v>0</v>
      </c>
      <c r="BA82" s="34">
        <v>0</v>
      </c>
      <c r="BB82" s="34">
        <v>0</v>
      </c>
      <c r="BC82" s="34">
        <v>0</v>
      </c>
      <c r="BD82" s="34">
        <v>0</v>
      </c>
      <c r="BF82" s="103">
        <v>84</v>
      </c>
      <c r="BG82" s="119">
        <f t="shared" si="63"/>
        <v>0</v>
      </c>
      <c r="BH82" s="119">
        <f t="shared" si="64"/>
        <v>0</v>
      </c>
      <c r="BI82" s="119">
        <f t="shared" si="65"/>
        <v>0</v>
      </c>
      <c r="BJ82" s="119">
        <f t="shared" si="66"/>
        <v>0</v>
      </c>
      <c r="BK82" s="119">
        <f t="shared" si="67"/>
        <v>0</v>
      </c>
      <c r="BL82" s="119">
        <f t="shared" si="68"/>
        <v>0</v>
      </c>
      <c r="BM82" s="119">
        <f t="shared" si="69"/>
        <v>0</v>
      </c>
      <c r="BN82" s="119">
        <f t="shared" si="70"/>
        <v>0</v>
      </c>
      <c r="BO82" s="119">
        <f t="shared" si="71"/>
        <v>0</v>
      </c>
    </row>
    <row r="83" spans="7:67" ht="15.75">
      <c r="G83">
        <v>85</v>
      </c>
      <c r="H83" s="89">
        <v>0.2</v>
      </c>
      <c r="I83" s="90">
        <v>0.3</v>
      </c>
      <c r="J83" s="90">
        <v>1</v>
      </c>
      <c r="K83" s="90">
        <v>1.5000001000000001</v>
      </c>
      <c r="L83" s="90">
        <v>0</v>
      </c>
      <c r="M83" s="90">
        <v>0</v>
      </c>
      <c r="N83" s="90"/>
      <c r="O83" s="90">
        <v>1</v>
      </c>
      <c r="P83" s="90">
        <v>0</v>
      </c>
      <c r="Q83" s="91">
        <v>0</v>
      </c>
      <c r="R83" s="35"/>
      <c r="S83" s="34">
        <f t="shared" si="50"/>
        <v>0.2</v>
      </c>
      <c r="T83" s="34">
        <f t="shared" si="36"/>
        <v>0.25950000000000001</v>
      </c>
      <c r="U83" s="34">
        <f t="shared" si="37"/>
        <v>0.78439999999999999</v>
      </c>
      <c r="V83" s="34">
        <f t="shared" si="38"/>
        <v>1.9872000000000001</v>
      </c>
      <c r="W83" s="15">
        <f t="shared" si="51"/>
        <v>0.87944659600048491</v>
      </c>
      <c r="X83" s="34">
        <f t="shared" si="52"/>
        <v>1.319169981945387</v>
      </c>
      <c r="Y83" s="34">
        <f t="shared" si="39"/>
        <v>1.2900000000000023E-2</v>
      </c>
      <c r="Z83" s="15">
        <f t="shared" si="53"/>
        <v>0.50322495527805666</v>
      </c>
      <c r="AA83" s="34">
        <f t="shared" si="54"/>
        <v>0</v>
      </c>
      <c r="AB83" s="34">
        <f t="shared" si="40"/>
        <v>-0.3819999999999999</v>
      </c>
      <c r="AC83" s="15">
        <f t="shared" si="55"/>
        <v>0.40564461209270181</v>
      </c>
      <c r="AD83" s="34">
        <f t="shared" si="56"/>
        <v>0</v>
      </c>
      <c r="AE83" s="34">
        <f t="shared" si="41"/>
        <v>3.6479999999999992</v>
      </c>
      <c r="AF83" s="15">
        <f t="shared" si="57"/>
        <v>0.97461786795036498</v>
      </c>
      <c r="AG83" s="34">
        <f t="shared" si="58"/>
        <v>0.97461786795036498</v>
      </c>
      <c r="AH83" s="34">
        <f t="shared" si="42"/>
        <v>1.2458</v>
      </c>
      <c r="AI83" s="15">
        <f t="shared" si="59"/>
        <v>0.77657197439912828</v>
      </c>
      <c r="AJ83" s="34">
        <f t="shared" si="60"/>
        <v>0</v>
      </c>
      <c r="AK83" s="34">
        <f t="shared" si="43"/>
        <v>0.2702</v>
      </c>
      <c r="AL83" s="15">
        <f t="shared" si="61"/>
        <v>0.5671420040148718</v>
      </c>
      <c r="AM83" s="34">
        <f t="shared" si="62"/>
        <v>0</v>
      </c>
      <c r="AN83" s="35">
        <f t="shared" si="44"/>
        <v>3.0000001000000003</v>
      </c>
      <c r="AO83" s="35">
        <f t="shared" si="45"/>
        <v>2.5630699819453868</v>
      </c>
      <c r="AP83" s="35">
        <f t="shared" si="46"/>
        <v>0.43693011805461346</v>
      </c>
      <c r="AQ83" s="35">
        <f t="shared" si="47"/>
        <v>1</v>
      </c>
      <c r="AR83" s="35">
        <f t="shared" si="48"/>
        <v>0.97461786795036498</v>
      </c>
      <c r="AS83" s="35">
        <f t="shared" si="49"/>
        <v>2.538213204963502E-2</v>
      </c>
      <c r="AU83" s="103">
        <v>85</v>
      </c>
      <c r="AV83" s="34">
        <v>0.2</v>
      </c>
      <c r="AW83" s="34">
        <v>0.25950000000000001</v>
      </c>
      <c r="AX83" s="34">
        <v>0.78439999999999999</v>
      </c>
      <c r="AY83" s="34">
        <v>1.31916998195</v>
      </c>
      <c r="AZ83" s="34">
        <v>0</v>
      </c>
      <c r="BA83" s="34">
        <v>0</v>
      </c>
      <c r="BB83" s="34">
        <v>0.97461786795000005</v>
      </c>
      <c r="BC83" s="34">
        <v>0</v>
      </c>
      <c r="BD83" s="34">
        <v>0</v>
      </c>
      <c r="BF83" s="103">
        <v>85</v>
      </c>
      <c r="BG83" s="119">
        <f t="shared" si="63"/>
        <v>0</v>
      </c>
      <c r="BH83" s="119">
        <f t="shared" si="64"/>
        <v>0</v>
      </c>
      <c r="BI83" s="119">
        <f t="shared" si="65"/>
        <v>0</v>
      </c>
      <c r="BJ83" s="119">
        <f t="shared" si="66"/>
        <v>-4.6129766673175254E-12</v>
      </c>
      <c r="BK83" s="119">
        <f t="shared" si="67"/>
        <v>0</v>
      </c>
      <c r="BL83" s="119">
        <f t="shared" si="68"/>
        <v>0</v>
      </c>
      <c r="BM83" s="119">
        <f t="shared" si="69"/>
        <v>3.6493030819428895E-13</v>
      </c>
      <c r="BN83" s="119">
        <f t="shared" si="70"/>
        <v>0</v>
      </c>
      <c r="BO83" s="119">
        <f t="shared" si="71"/>
        <v>0</v>
      </c>
    </row>
    <row r="84" spans="7:67" ht="15.75">
      <c r="G84">
        <v>86</v>
      </c>
      <c r="H84" s="89">
        <v>0.2</v>
      </c>
      <c r="I84" s="90">
        <v>0.3</v>
      </c>
      <c r="J84" s="90">
        <v>1</v>
      </c>
      <c r="K84" s="90">
        <v>1.5000001000000001</v>
      </c>
      <c r="L84" s="90">
        <v>0</v>
      </c>
      <c r="M84" s="90">
        <v>0</v>
      </c>
      <c r="N84" s="90"/>
      <c r="O84" s="90">
        <v>1</v>
      </c>
      <c r="P84" s="90">
        <v>0</v>
      </c>
      <c r="Q84" s="91">
        <v>0</v>
      </c>
      <c r="R84" s="35"/>
      <c r="S84" s="34">
        <f t="shared" si="50"/>
        <v>0.2</v>
      </c>
      <c r="T84" s="34">
        <f t="shared" si="36"/>
        <v>0.25950000000000001</v>
      </c>
      <c r="U84" s="34">
        <f t="shared" si="37"/>
        <v>0.78439999999999999</v>
      </c>
      <c r="V84" s="34">
        <f t="shared" si="38"/>
        <v>1.9872000000000001</v>
      </c>
      <c r="W84" s="15">
        <f t="shared" si="51"/>
        <v>0.87944659600048491</v>
      </c>
      <c r="X84" s="34">
        <f t="shared" si="52"/>
        <v>1.319169981945387</v>
      </c>
      <c r="Y84" s="34">
        <f t="shared" si="39"/>
        <v>1.2900000000000023E-2</v>
      </c>
      <c r="Z84" s="15">
        <f t="shared" si="53"/>
        <v>0.50322495527805666</v>
      </c>
      <c r="AA84" s="34">
        <f t="shared" si="54"/>
        <v>0</v>
      </c>
      <c r="AB84" s="34">
        <f t="shared" si="40"/>
        <v>-0.3819999999999999</v>
      </c>
      <c r="AC84" s="15">
        <f t="shared" si="55"/>
        <v>0.40564461209270181</v>
      </c>
      <c r="AD84" s="34">
        <f t="shared" si="56"/>
        <v>0</v>
      </c>
      <c r="AE84" s="34">
        <f t="shared" si="41"/>
        <v>3.6479999999999992</v>
      </c>
      <c r="AF84" s="15">
        <f t="shared" si="57"/>
        <v>0.97461786795036498</v>
      </c>
      <c r="AG84" s="34">
        <f t="shared" si="58"/>
        <v>0.97461786795036498</v>
      </c>
      <c r="AH84" s="34">
        <f t="shared" si="42"/>
        <v>1.2458</v>
      </c>
      <c r="AI84" s="15">
        <f t="shared" si="59"/>
        <v>0.77657197439912828</v>
      </c>
      <c r="AJ84" s="34">
        <f t="shared" si="60"/>
        <v>0</v>
      </c>
      <c r="AK84" s="34">
        <f t="shared" si="43"/>
        <v>0.2702</v>
      </c>
      <c r="AL84" s="15">
        <f t="shared" si="61"/>
        <v>0.5671420040148718</v>
      </c>
      <c r="AM84" s="34">
        <f t="shared" si="62"/>
        <v>0</v>
      </c>
      <c r="AN84" s="35">
        <f t="shared" si="44"/>
        <v>1.8</v>
      </c>
      <c r="AO84" s="35">
        <f t="shared" si="45"/>
        <v>1.5446465960004849</v>
      </c>
      <c r="AP84" s="35">
        <f t="shared" si="46"/>
        <v>0.25535340399951512</v>
      </c>
      <c r="AQ84" s="35">
        <f t="shared" si="47"/>
        <v>0.5</v>
      </c>
      <c r="AR84" s="35">
        <f t="shared" si="48"/>
        <v>0.48099125586618291</v>
      </c>
      <c r="AS84" s="35">
        <f t="shared" si="49"/>
        <v>1.900874413381709E-2</v>
      </c>
      <c r="AU84" s="103">
        <v>86</v>
      </c>
      <c r="AV84" s="34">
        <v>0.2</v>
      </c>
      <c r="AW84" s="34">
        <v>0.25950000000000001</v>
      </c>
      <c r="AX84" s="34">
        <v>0.78439999999999999</v>
      </c>
      <c r="AY84" s="34">
        <v>1.31916998195</v>
      </c>
      <c r="AZ84" s="34">
        <v>0</v>
      </c>
      <c r="BA84" s="34">
        <v>0</v>
      </c>
      <c r="BB84" s="34">
        <v>0.97461786795000005</v>
      </c>
      <c r="BC84" s="34">
        <v>0</v>
      </c>
      <c r="BD84" s="34">
        <v>0</v>
      </c>
      <c r="BF84" s="103">
        <v>86</v>
      </c>
      <c r="BG84" s="119">
        <f t="shared" si="63"/>
        <v>0</v>
      </c>
      <c r="BH84" s="119">
        <f t="shared" si="64"/>
        <v>0</v>
      </c>
      <c r="BI84" s="119">
        <f t="shared" si="65"/>
        <v>0</v>
      </c>
      <c r="BJ84" s="119">
        <f t="shared" si="66"/>
        <v>-4.6129766673175254E-12</v>
      </c>
      <c r="BK84" s="119">
        <f t="shared" si="67"/>
        <v>0</v>
      </c>
      <c r="BL84" s="119">
        <f t="shared" si="68"/>
        <v>0</v>
      </c>
      <c r="BM84" s="119">
        <f t="shared" si="69"/>
        <v>3.6493030819428895E-13</v>
      </c>
      <c r="BN84" s="119">
        <f t="shared" si="70"/>
        <v>0</v>
      </c>
      <c r="BO84" s="119">
        <f t="shared" si="71"/>
        <v>0</v>
      </c>
    </row>
    <row r="85" spans="7:67" ht="15.75">
      <c r="G85">
        <v>87</v>
      </c>
      <c r="H85" s="89">
        <v>0.1</v>
      </c>
      <c r="I85" s="90">
        <v>0.2</v>
      </c>
      <c r="J85" s="90">
        <v>0.5</v>
      </c>
      <c r="K85" s="90">
        <v>1</v>
      </c>
      <c r="L85" s="90">
        <v>0</v>
      </c>
      <c r="M85" s="90">
        <v>0</v>
      </c>
      <c r="N85" s="90"/>
      <c r="O85" s="90">
        <v>0.5</v>
      </c>
      <c r="P85" s="90">
        <v>0</v>
      </c>
      <c r="Q85" s="91">
        <v>0</v>
      </c>
      <c r="R85" s="35"/>
      <c r="S85" s="34">
        <f t="shared" si="50"/>
        <v>0.1</v>
      </c>
      <c r="T85" s="34">
        <f t="shared" si="36"/>
        <v>0.17300000000000001</v>
      </c>
      <c r="U85" s="34">
        <f t="shared" si="37"/>
        <v>0.39219999999999999</v>
      </c>
      <c r="V85" s="34">
        <f t="shared" si="38"/>
        <v>1.9872000000000001</v>
      </c>
      <c r="W85" s="15">
        <f t="shared" si="51"/>
        <v>0.87944659600048491</v>
      </c>
      <c r="X85" s="34">
        <f t="shared" si="52"/>
        <v>0.87944659600048491</v>
      </c>
      <c r="Y85" s="34">
        <f t="shared" si="39"/>
        <v>1.2900000000000023E-2</v>
      </c>
      <c r="Z85" s="15">
        <f t="shared" si="53"/>
        <v>0.50322495527805666</v>
      </c>
      <c r="AA85" s="34">
        <f t="shared" si="54"/>
        <v>0</v>
      </c>
      <c r="AB85" s="34">
        <f t="shared" si="40"/>
        <v>-0.3819999999999999</v>
      </c>
      <c r="AC85" s="15">
        <f t="shared" si="55"/>
        <v>0.40564461209270181</v>
      </c>
      <c r="AD85" s="34">
        <f t="shared" si="56"/>
        <v>0</v>
      </c>
      <c r="AE85" s="34">
        <f t="shared" si="41"/>
        <v>3.2309499999999995</v>
      </c>
      <c r="AF85" s="15">
        <f t="shared" si="57"/>
        <v>0.96198251173236582</v>
      </c>
      <c r="AG85" s="34">
        <f t="shared" si="58"/>
        <v>0.48099125586618291</v>
      </c>
      <c r="AH85" s="34">
        <f t="shared" si="42"/>
        <v>1.2458</v>
      </c>
      <c r="AI85" s="15">
        <f t="shared" si="59"/>
        <v>0.77657197439912828</v>
      </c>
      <c r="AJ85" s="34">
        <f t="shared" si="60"/>
        <v>0</v>
      </c>
      <c r="AK85" s="34">
        <f t="shared" si="43"/>
        <v>0.2702</v>
      </c>
      <c r="AL85" s="15">
        <f t="shared" si="61"/>
        <v>0.5671420040148718</v>
      </c>
      <c r="AM85" s="34">
        <f t="shared" si="62"/>
        <v>0</v>
      </c>
      <c r="AN85" s="35">
        <f t="shared" si="44"/>
        <v>2.5</v>
      </c>
      <c r="AO85" s="35">
        <f t="shared" si="45"/>
        <v>2.1233465960004851</v>
      </c>
      <c r="AP85" s="35">
        <f t="shared" si="46"/>
        <v>0.37665340399951486</v>
      </c>
      <c r="AQ85" s="35">
        <f t="shared" si="47"/>
        <v>1</v>
      </c>
      <c r="AR85" s="35">
        <f t="shared" si="48"/>
        <v>0.97461786795036498</v>
      </c>
      <c r="AS85" s="35">
        <f t="shared" si="49"/>
        <v>2.538213204963502E-2</v>
      </c>
      <c r="AU85" s="103">
        <v>87</v>
      </c>
      <c r="AV85" s="34">
        <v>0.1</v>
      </c>
      <c r="AW85" s="34">
        <v>0.17299999999999999</v>
      </c>
      <c r="AX85" s="34">
        <v>0.39219999999999999</v>
      </c>
      <c r="AY85" s="34">
        <v>0.87944659599999997</v>
      </c>
      <c r="AZ85" s="34">
        <v>0</v>
      </c>
      <c r="BA85" s="34">
        <v>0</v>
      </c>
      <c r="BB85" s="34">
        <v>0.480991255866</v>
      </c>
      <c r="BC85" s="34">
        <v>0</v>
      </c>
      <c r="BD85" s="34">
        <v>0</v>
      </c>
      <c r="BF85" s="103">
        <v>87</v>
      </c>
      <c r="BG85" s="119">
        <f t="shared" si="63"/>
        <v>0</v>
      </c>
      <c r="BH85" s="119">
        <f t="shared" si="64"/>
        <v>0</v>
      </c>
      <c r="BI85" s="119">
        <f t="shared" si="65"/>
        <v>0</v>
      </c>
      <c r="BJ85" s="119">
        <f t="shared" si="66"/>
        <v>4.8494541715626838E-13</v>
      </c>
      <c r="BK85" s="119">
        <f t="shared" si="67"/>
        <v>0</v>
      </c>
      <c r="BL85" s="119">
        <f t="shared" si="68"/>
        <v>0</v>
      </c>
      <c r="BM85" s="119">
        <f t="shared" si="69"/>
        <v>1.8290924330699454E-13</v>
      </c>
      <c r="BN85" s="119">
        <f t="shared" si="70"/>
        <v>0</v>
      </c>
      <c r="BO85" s="119">
        <f t="shared" si="71"/>
        <v>0</v>
      </c>
    </row>
    <row r="86" spans="7:67" ht="15.75">
      <c r="G86">
        <v>88</v>
      </c>
      <c r="H86" s="89">
        <v>0.2</v>
      </c>
      <c r="I86" s="90">
        <v>0.3</v>
      </c>
      <c r="J86" s="90">
        <v>1</v>
      </c>
      <c r="K86" s="90">
        <v>1</v>
      </c>
      <c r="L86" s="90">
        <v>0</v>
      </c>
      <c r="M86" s="90">
        <v>0</v>
      </c>
      <c r="N86" s="90"/>
      <c r="O86" s="90">
        <v>1</v>
      </c>
      <c r="P86" s="90">
        <v>0</v>
      </c>
      <c r="Q86" s="91">
        <v>0</v>
      </c>
      <c r="R86" s="35"/>
      <c r="S86" s="34">
        <f t="shared" si="50"/>
        <v>0.2</v>
      </c>
      <c r="T86" s="34">
        <f t="shared" si="36"/>
        <v>0.25950000000000001</v>
      </c>
      <c r="U86" s="34">
        <f t="shared" si="37"/>
        <v>0.78439999999999999</v>
      </c>
      <c r="V86" s="34">
        <f t="shared" si="38"/>
        <v>1.9872000000000001</v>
      </c>
      <c r="W86" s="15">
        <f t="shared" si="51"/>
        <v>0.87944659600048491</v>
      </c>
      <c r="X86" s="34">
        <f t="shared" si="52"/>
        <v>0.87944659600048491</v>
      </c>
      <c r="Y86" s="34">
        <f t="shared" si="39"/>
        <v>1.2900000000000023E-2</v>
      </c>
      <c r="Z86" s="15">
        <f t="shared" si="53"/>
        <v>0.50322495527805666</v>
      </c>
      <c r="AA86" s="34">
        <f t="shared" si="54"/>
        <v>0</v>
      </c>
      <c r="AB86" s="34">
        <f t="shared" si="40"/>
        <v>-0.3819999999999999</v>
      </c>
      <c r="AC86" s="15">
        <f t="shared" si="55"/>
        <v>0.40564461209270181</v>
      </c>
      <c r="AD86" s="34">
        <f t="shared" si="56"/>
        <v>0</v>
      </c>
      <c r="AE86" s="34">
        <f t="shared" si="41"/>
        <v>3.6479999999999992</v>
      </c>
      <c r="AF86" s="15">
        <f t="shared" si="57"/>
        <v>0.97461786795036498</v>
      </c>
      <c r="AG86" s="34">
        <f t="shared" si="58"/>
        <v>0.97461786795036498</v>
      </c>
      <c r="AH86" s="34">
        <f t="shared" si="42"/>
        <v>1.2458</v>
      </c>
      <c r="AI86" s="15">
        <f t="shared" si="59"/>
        <v>0.77657197439912828</v>
      </c>
      <c r="AJ86" s="34">
        <f t="shared" si="60"/>
        <v>0</v>
      </c>
      <c r="AK86" s="34">
        <f t="shared" si="43"/>
        <v>0.2702</v>
      </c>
      <c r="AL86" s="15">
        <f t="shared" si="61"/>
        <v>0.5671420040148718</v>
      </c>
      <c r="AM86" s="34">
        <f t="shared" si="62"/>
        <v>0</v>
      </c>
      <c r="AN86" s="35">
        <f t="shared" si="44"/>
        <v>2.5</v>
      </c>
      <c r="AO86" s="35">
        <f t="shared" si="45"/>
        <v>2.1233465960004851</v>
      </c>
      <c r="AP86" s="35">
        <f t="shared" si="46"/>
        <v>0.37665340399951486</v>
      </c>
      <c r="AQ86" s="35">
        <f t="shared" si="47"/>
        <v>1</v>
      </c>
      <c r="AR86" s="35">
        <f t="shared" si="48"/>
        <v>0.97461786795036498</v>
      </c>
      <c r="AS86" s="35">
        <f t="shared" si="49"/>
        <v>2.538213204963502E-2</v>
      </c>
      <c r="AU86" s="103">
        <v>88</v>
      </c>
      <c r="AV86" s="34">
        <v>0.2</v>
      </c>
      <c r="AW86" s="34">
        <v>0.25950000000000001</v>
      </c>
      <c r="AX86" s="34">
        <v>0.78439999999999999</v>
      </c>
      <c r="AY86" s="34">
        <v>0.87944659599999997</v>
      </c>
      <c r="AZ86" s="34">
        <v>0</v>
      </c>
      <c r="BA86" s="34">
        <v>0</v>
      </c>
      <c r="BB86" s="34">
        <v>0.97461786795000005</v>
      </c>
      <c r="BC86" s="34">
        <v>0</v>
      </c>
      <c r="BD86" s="34">
        <v>0</v>
      </c>
      <c r="BF86" s="103">
        <v>88</v>
      </c>
      <c r="BG86" s="119">
        <f t="shared" si="63"/>
        <v>0</v>
      </c>
      <c r="BH86" s="119">
        <f t="shared" si="64"/>
        <v>0</v>
      </c>
      <c r="BI86" s="119">
        <f t="shared" si="65"/>
        <v>0</v>
      </c>
      <c r="BJ86" s="119">
        <f t="shared" si="66"/>
        <v>4.8494541715626838E-13</v>
      </c>
      <c r="BK86" s="119">
        <f t="shared" si="67"/>
        <v>0</v>
      </c>
      <c r="BL86" s="119">
        <f t="shared" si="68"/>
        <v>0</v>
      </c>
      <c r="BM86" s="119">
        <f t="shared" si="69"/>
        <v>3.6493030819428895E-13</v>
      </c>
      <c r="BN86" s="119">
        <f t="shared" si="70"/>
        <v>0</v>
      </c>
      <c r="BO86" s="119">
        <f t="shared" si="71"/>
        <v>0</v>
      </c>
    </row>
    <row r="87" spans="7:67" ht="15.75">
      <c r="G87">
        <v>89</v>
      </c>
      <c r="H87" s="89">
        <v>0.2</v>
      </c>
      <c r="I87" s="90">
        <v>0.3</v>
      </c>
      <c r="J87" s="90">
        <v>1</v>
      </c>
      <c r="K87" s="90">
        <v>1</v>
      </c>
      <c r="L87" s="90">
        <v>0</v>
      </c>
      <c r="M87" s="90">
        <v>0</v>
      </c>
      <c r="N87" s="90"/>
      <c r="O87" s="90">
        <v>1</v>
      </c>
      <c r="P87" s="90">
        <v>0</v>
      </c>
      <c r="Q87" s="91">
        <v>0</v>
      </c>
      <c r="R87" s="35"/>
      <c r="S87" s="34">
        <f t="shared" si="50"/>
        <v>0.2</v>
      </c>
      <c r="T87" s="34">
        <f t="shared" si="36"/>
        <v>0.25950000000000001</v>
      </c>
      <c r="U87" s="34">
        <f t="shared" si="37"/>
        <v>0.78439999999999999</v>
      </c>
      <c r="V87" s="34">
        <f t="shared" si="38"/>
        <v>1.9872000000000001</v>
      </c>
      <c r="W87" s="15">
        <f t="shared" si="51"/>
        <v>0.87944659600048491</v>
      </c>
      <c r="X87" s="34">
        <f t="shared" si="52"/>
        <v>0.87944659600048491</v>
      </c>
      <c r="Y87" s="34">
        <f t="shared" si="39"/>
        <v>1.2900000000000023E-2</v>
      </c>
      <c r="Z87" s="15">
        <f t="shared" si="53"/>
        <v>0.50322495527805666</v>
      </c>
      <c r="AA87" s="34">
        <f t="shared" si="54"/>
        <v>0</v>
      </c>
      <c r="AB87" s="34">
        <f t="shared" si="40"/>
        <v>-0.3819999999999999</v>
      </c>
      <c r="AC87" s="15">
        <f t="shared" si="55"/>
        <v>0.40564461209270181</v>
      </c>
      <c r="AD87" s="34">
        <f t="shared" si="56"/>
        <v>0</v>
      </c>
      <c r="AE87" s="34">
        <f t="shared" si="41"/>
        <v>3.6479999999999992</v>
      </c>
      <c r="AF87" s="15">
        <f t="shared" si="57"/>
        <v>0.97461786795036498</v>
      </c>
      <c r="AG87" s="34">
        <f t="shared" si="58"/>
        <v>0.97461786795036498</v>
      </c>
      <c r="AH87" s="34">
        <f t="shared" si="42"/>
        <v>1.2458</v>
      </c>
      <c r="AI87" s="15">
        <f t="shared" si="59"/>
        <v>0.77657197439912828</v>
      </c>
      <c r="AJ87" s="34">
        <f t="shared" si="60"/>
        <v>0</v>
      </c>
      <c r="AK87" s="34">
        <f t="shared" si="43"/>
        <v>0.2702</v>
      </c>
      <c r="AL87" s="15">
        <f t="shared" si="61"/>
        <v>0.5671420040148718</v>
      </c>
      <c r="AM87" s="34">
        <f t="shared" si="62"/>
        <v>0</v>
      </c>
      <c r="AN87" s="35">
        <f t="shared" si="44"/>
        <v>12.900000200000001</v>
      </c>
      <c r="AO87" s="35">
        <f t="shared" si="45"/>
        <v>9.7977329660546513</v>
      </c>
      <c r="AP87" s="35">
        <f t="shared" si="46"/>
        <v>3.1022672339453496</v>
      </c>
      <c r="AQ87" s="35">
        <f t="shared" si="47"/>
        <v>1</v>
      </c>
      <c r="AR87" s="35">
        <f t="shared" si="48"/>
        <v>0.97461786795036498</v>
      </c>
      <c r="AS87" s="35">
        <f t="shared" si="49"/>
        <v>2.538213204963502E-2</v>
      </c>
      <c r="AU87" s="103">
        <v>89</v>
      </c>
      <c r="AV87" s="34">
        <v>0.2</v>
      </c>
      <c r="AW87" s="34">
        <v>0.25950000000000001</v>
      </c>
      <c r="AX87" s="34">
        <v>0.78439999999999999</v>
      </c>
      <c r="AY87" s="34">
        <v>0.87944659599999997</v>
      </c>
      <c r="AZ87" s="34">
        <v>0</v>
      </c>
      <c r="BA87" s="34">
        <v>0</v>
      </c>
      <c r="BB87" s="34">
        <v>0.97461786795000005</v>
      </c>
      <c r="BC87" s="34">
        <v>0</v>
      </c>
      <c r="BD87" s="34">
        <v>0</v>
      </c>
      <c r="BF87" s="103">
        <v>89</v>
      </c>
      <c r="BG87" s="119">
        <f t="shared" si="63"/>
        <v>0</v>
      </c>
      <c r="BH87" s="119">
        <f t="shared" si="64"/>
        <v>0</v>
      </c>
      <c r="BI87" s="119">
        <f t="shared" si="65"/>
        <v>0</v>
      </c>
      <c r="BJ87" s="119">
        <f t="shared" si="66"/>
        <v>4.8494541715626838E-13</v>
      </c>
      <c r="BK87" s="119">
        <f t="shared" si="67"/>
        <v>0</v>
      </c>
      <c r="BL87" s="119">
        <f t="shared" si="68"/>
        <v>0</v>
      </c>
      <c r="BM87" s="119">
        <f t="shared" si="69"/>
        <v>3.6493030819428895E-13</v>
      </c>
      <c r="BN87" s="119">
        <f t="shared" si="70"/>
        <v>0</v>
      </c>
      <c r="BO87" s="119">
        <f t="shared" si="71"/>
        <v>0</v>
      </c>
    </row>
    <row r="88" spans="7:67" ht="15.75">
      <c r="G88">
        <v>90</v>
      </c>
      <c r="H88" s="89">
        <v>1</v>
      </c>
      <c r="I88" s="90">
        <v>1.4000001</v>
      </c>
      <c r="J88" s="90">
        <v>1.5000001000000001</v>
      </c>
      <c r="K88" s="90">
        <v>5</v>
      </c>
      <c r="L88" s="90">
        <v>4</v>
      </c>
      <c r="M88" s="90">
        <v>0</v>
      </c>
      <c r="N88" s="90"/>
      <c r="O88" s="90">
        <v>1</v>
      </c>
      <c r="P88" s="90">
        <v>0</v>
      </c>
      <c r="Q88" s="91">
        <v>0</v>
      </c>
      <c r="R88" s="35"/>
      <c r="S88" s="34">
        <f t="shared" si="50"/>
        <v>1</v>
      </c>
      <c r="T88" s="34">
        <f t="shared" si="36"/>
        <v>1.2110000864999999</v>
      </c>
      <c r="U88" s="34">
        <f t="shared" si="37"/>
        <v>1.1766000784399999</v>
      </c>
      <c r="V88" s="34">
        <f t="shared" si="38"/>
        <v>1.9872000000000001</v>
      </c>
      <c r="W88" s="15">
        <f t="shared" si="51"/>
        <v>0.87944659600048491</v>
      </c>
      <c r="X88" s="34">
        <f t="shared" si="52"/>
        <v>4.3972329800024248</v>
      </c>
      <c r="Y88" s="34">
        <f t="shared" si="39"/>
        <v>1.2900000000000023E-2</v>
      </c>
      <c r="Z88" s="15">
        <f t="shared" si="53"/>
        <v>0.50322495527805666</v>
      </c>
      <c r="AA88" s="34">
        <f t="shared" si="54"/>
        <v>2.0128998211122267</v>
      </c>
      <c r="AB88" s="34">
        <f t="shared" si="40"/>
        <v>-0.3819999999999999</v>
      </c>
      <c r="AC88" s="15">
        <f t="shared" si="55"/>
        <v>0.40564461209270181</v>
      </c>
      <c r="AD88" s="34">
        <f t="shared" si="56"/>
        <v>0</v>
      </c>
      <c r="AE88" s="34">
        <f t="shared" si="41"/>
        <v>3.6479999999999992</v>
      </c>
      <c r="AF88" s="15">
        <f t="shared" si="57"/>
        <v>0.97461786795036498</v>
      </c>
      <c r="AG88" s="34">
        <f t="shared" si="58"/>
        <v>0.97461786795036498</v>
      </c>
      <c r="AH88" s="34">
        <f t="shared" si="42"/>
        <v>1.2458</v>
      </c>
      <c r="AI88" s="15">
        <f t="shared" si="59"/>
        <v>0.77657197439912828</v>
      </c>
      <c r="AJ88" s="34">
        <f t="shared" si="60"/>
        <v>0</v>
      </c>
      <c r="AK88" s="34">
        <f t="shared" si="43"/>
        <v>0.2702</v>
      </c>
      <c r="AL88" s="15">
        <f t="shared" si="61"/>
        <v>0.5671420040148718</v>
      </c>
      <c r="AM88" s="34">
        <f t="shared" si="62"/>
        <v>0</v>
      </c>
      <c r="AN88" s="35">
        <f t="shared" si="44"/>
        <v>3.3000001000000001</v>
      </c>
      <c r="AO88" s="35">
        <f t="shared" si="45"/>
        <v>2.806449981945387</v>
      </c>
      <c r="AP88" s="35">
        <f t="shared" si="46"/>
        <v>0.49355011805461313</v>
      </c>
      <c r="AQ88" s="35">
        <f t="shared" si="47"/>
        <v>0.5</v>
      </c>
      <c r="AR88" s="35">
        <f t="shared" si="48"/>
        <v>0.48099125586618291</v>
      </c>
      <c r="AS88" s="35">
        <f t="shared" si="49"/>
        <v>1.900874413381709E-2</v>
      </c>
      <c r="AU88" s="103">
        <v>90</v>
      </c>
      <c r="AV88" s="34">
        <v>1</v>
      </c>
      <c r="AW88" s="34">
        <v>1.2110000864999999</v>
      </c>
      <c r="AX88" s="34">
        <v>1.1766000784399999</v>
      </c>
      <c r="AY88" s="34">
        <v>4.3972329800000001</v>
      </c>
      <c r="AZ88" s="34">
        <v>2.01289982111</v>
      </c>
      <c r="BA88" s="34">
        <v>0</v>
      </c>
      <c r="BB88" s="34">
        <v>0.97461786795000005</v>
      </c>
      <c r="BC88" s="34">
        <v>0</v>
      </c>
      <c r="BD88" s="34">
        <v>0</v>
      </c>
      <c r="BF88" s="103">
        <v>90</v>
      </c>
      <c r="BG88" s="119">
        <f t="shared" si="63"/>
        <v>0</v>
      </c>
      <c r="BH88" s="119">
        <f t="shared" si="64"/>
        <v>0</v>
      </c>
      <c r="BI88" s="119">
        <f t="shared" si="65"/>
        <v>0</v>
      </c>
      <c r="BJ88" s="119">
        <f t="shared" si="66"/>
        <v>2.4247270857813419E-12</v>
      </c>
      <c r="BK88" s="119">
        <f t="shared" si="67"/>
        <v>2.226663298188214E-12</v>
      </c>
      <c r="BL88" s="119">
        <f t="shared" si="68"/>
        <v>0</v>
      </c>
      <c r="BM88" s="119">
        <f t="shared" si="69"/>
        <v>3.6493030819428895E-13</v>
      </c>
      <c r="BN88" s="119">
        <f t="shared" si="70"/>
        <v>0</v>
      </c>
      <c r="BO88" s="119">
        <f t="shared" si="71"/>
        <v>0</v>
      </c>
    </row>
    <row r="89" spans="7:67" ht="15.75">
      <c r="G89">
        <v>91</v>
      </c>
      <c r="H89" s="89">
        <v>0.2</v>
      </c>
      <c r="I89" s="90">
        <v>0.4</v>
      </c>
      <c r="J89" s="90">
        <v>1.2</v>
      </c>
      <c r="K89" s="90">
        <v>1.5000001000000001</v>
      </c>
      <c r="L89" s="90">
        <v>0</v>
      </c>
      <c r="M89" s="90">
        <v>0</v>
      </c>
      <c r="N89" s="90"/>
      <c r="O89" s="90">
        <v>0.5</v>
      </c>
      <c r="P89" s="90">
        <v>0</v>
      </c>
      <c r="Q89" s="91">
        <v>0</v>
      </c>
      <c r="R89" s="35"/>
      <c r="S89" s="34">
        <f t="shared" si="50"/>
        <v>0.2</v>
      </c>
      <c r="T89" s="34">
        <f t="shared" si="36"/>
        <v>0.34600000000000003</v>
      </c>
      <c r="U89" s="34">
        <f t="shared" si="37"/>
        <v>0.94127999999999989</v>
      </c>
      <c r="V89" s="34">
        <f t="shared" si="38"/>
        <v>1.9872000000000001</v>
      </c>
      <c r="W89" s="15">
        <f t="shared" si="51"/>
        <v>0.87944659600048491</v>
      </c>
      <c r="X89" s="34">
        <f t="shared" si="52"/>
        <v>1.319169981945387</v>
      </c>
      <c r="Y89" s="34">
        <f t="shared" si="39"/>
        <v>1.2900000000000023E-2</v>
      </c>
      <c r="Z89" s="15">
        <f t="shared" si="53"/>
        <v>0.50322495527805666</v>
      </c>
      <c r="AA89" s="34">
        <f t="shared" si="54"/>
        <v>0</v>
      </c>
      <c r="AB89" s="34">
        <f t="shared" si="40"/>
        <v>-0.3819999999999999</v>
      </c>
      <c r="AC89" s="15">
        <f t="shared" si="55"/>
        <v>0.40564461209270181</v>
      </c>
      <c r="AD89" s="34">
        <f t="shared" si="56"/>
        <v>0</v>
      </c>
      <c r="AE89" s="34">
        <f t="shared" si="41"/>
        <v>3.2309499999999995</v>
      </c>
      <c r="AF89" s="15">
        <f t="shared" si="57"/>
        <v>0.96198251173236582</v>
      </c>
      <c r="AG89" s="34">
        <f t="shared" si="58"/>
        <v>0.48099125586618291</v>
      </c>
      <c r="AH89" s="34">
        <f t="shared" si="42"/>
        <v>1.2458</v>
      </c>
      <c r="AI89" s="15">
        <f t="shared" si="59"/>
        <v>0.77657197439912828</v>
      </c>
      <c r="AJ89" s="34">
        <f t="shared" si="60"/>
        <v>0</v>
      </c>
      <c r="AK89" s="34">
        <f t="shared" si="43"/>
        <v>0.2702</v>
      </c>
      <c r="AL89" s="15">
        <f t="shared" si="61"/>
        <v>0.5671420040148718</v>
      </c>
      <c r="AM89" s="34">
        <f t="shared" si="62"/>
        <v>0</v>
      </c>
      <c r="AN89" s="35">
        <f t="shared" si="44"/>
        <v>5.5000003</v>
      </c>
      <c r="AO89" s="35">
        <f t="shared" si="45"/>
        <v>4.733940042330774</v>
      </c>
      <c r="AP89" s="35">
        <f t="shared" si="46"/>
        <v>0.76606025766922592</v>
      </c>
      <c r="AQ89" s="35">
        <f t="shared" si="47"/>
        <v>1.5000001000000001</v>
      </c>
      <c r="AR89" s="35">
        <f t="shared" si="48"/>
        <v>1.4746912573530588</v>
      </c>
      <c r="AS89" s="35">
        <f t="shared" si="49"/>
        <v>2.5308842646941221E-2</v>
      </c>
      <c r="AU89" s="103">
        <v>91</v>
      </c>
      <c r="AV89" s="34">
        <v>0.2</v>
      </c>
      <c r="AW89" s="34">
        <v>0.34599999999999997</v>
      </c>
      <c r="AX89" s="34">
        <v>0.94128000000000001</v>
      </c>
      <c r="AY89" s="34">
        <v>1.31916998195</v>
      </c>
      <c r="AZ89" s="34">
        <v>0</v>
      </c>
      <c r="BA89" s="34">
        <v>0</v>
      </c>
      <c r="BB89" s="34">
        <v>0.480991255866</v>
      </c>
      <c r="BC89" s="34">
        <v>0</v>
      </c>
      <c r="BD89" s="34">
        <v>0</v>
      </c>
      <c r="BF89" s="103">
        <v>91</v>
      </c>
      <c r="BG89" s="119">
        <f t="shared" si="63"/>
        <v>0</v>
      </c>
      <c r="BH89" s="119">
        <f t="shared" si="64"/>
        <v>0</v>
      </c>
      <c r="BI89" s="119">
        <f t="shared" si="65"/>
        <v>0</v>
      </c>
      <c r="BJ89" s="119">
        <f t="shared" si="66"/>
        <v>-4.6129766673175254E-12</v>
      </c>
      <c r="BK89" s="119">
        <f t="shared" si="67"/>
        <v>0</v>
      </c>
      <c r="BL89" s="119">
        <f t="shared" si="68"/>
        <v>0</v>
      </c>
      <c r="BM89" s="119">
        <f t="shared" si="69"/>
        <v>1.8290924330699454E-13</v>
      </c>
      <c r="BN89" s="119">
        <f t="shared" si="70"/>
        <v>0</v>
      </c>
      <c r="BO89" s="119">
        <f t="shared" si="71"/>
        <v>0</v>
      </c>
    </row>
    <row r="90" spans="7:67" ht="15.75">
      <c r="G90">
        <v>92</v>
      </c>
      <c r="H90" s="89">
        <v>0.4</v>
      </c>
      <c r="I90" s="90">
        <v>0.6</v>
      </c>
      <c r="J90" s="90">
        <v>1.5000001000000001</v>
      </c>
      <c r="K90" s="90">
        <v>3.0000002000000001</v>
      </c>
      <c r="L90" s="90">
        <v>0</v>
      </c>
      <c r="M90" s="90">
        <v>0</v>
      </c>
      <c r="N90" s="90"/>
      <c r="O90" s="90">
        <v>1.5000001000000001</v>
      </c>
      <c r="P90" s="90">
        <v>0</v>
      </c>
      <c r="Q90" s="91">
        <v>0</v>
      </c>
      <c r="R90" s="35"/>
      <c r="S90" s="34">
        <f t="shared" si="50"/>
        <v>0.4</v>
      </c>
      <c r="T90" s="34">
        <f t="shared" si="36"/>
        <v>0.51900000000000002</v>
      </c>
      <c r="U90" s="34">
        <f t="shared" si="37"/>
        <v>1.1766000784399999</v>
      </c>
      <c r="V90" s="34">
        <f t="shared" si="38"/>
        <v>1.9872000000000001</v>
      </c>
      <c r="W90" s="15">
        <f t="shared" si="51"/>
        <v>0.87944659600048491</v>
      </c>
      <c r="X90" s="34">
        <f t="shared" si="52"/>
        <v>2.6383399638907741</v>
      </c>
      <c r="Y90" s="34">
        <f t="shared" si="39"/>
        <v>1.2900000000000023E-2</v>
      </c>
      <c r="Z90" s="15">
        <f t="shared" si="53"/>
        <v>0.50322495527805666</v>
      </c>
      <c r="AA90" s="34">
        <f t="shared" si="54"/>
        <v>0</v>
      </c>
      <c r="AB90" s="34">
        <f t="shared" si="40"/>
        <v>-0.3819999999999999</v>
      </c>
      <c r="AC90" s="15">
        <f t="shared" si="55"/>
        <v>0.40564461209270181</v>
      </c>
      <c r="AD90" s="34">
        <f t="shared" si="56"/>
        <v>0</v>
      </c>
      <c r="AE90" s="34">
        <f t="shared" si="41"/>
        <v>4.0650500834099992</v>
      </c>
      <c r="AF90" s="15">
        <f t="shared" si="57"/>
        <v>0.98312743936020996</v>
      </c>
      <c r="AG90" s="34">
        <f t="shared" si="58"/>
        <v>1.4746912573530588</v>
      </c>
      <c r="AH90" s="34">
        <f t="shared" si="42"/>
        <v>1.2458</v>
      </c>
      <c r="AI90" s="15">
        <f t="shared" si="59"/>
        <v>0.77657197439912828</v>
      </c>
      <c r="AJ90" s="34">
        <f t="shared" si="60"/>
        <v>0</v>
      </c>
      <c r="AK90" s="34">
        <f t="shared" si="43"/>
        <v>0.2702</v>
      </c>
      <c r="AL90" s="15">
        <f t="shared" si="61"/>
        <v>0.5671420040148718</v>
      </c>
      <c r="AM90" s="34">
        <f t="shared" si="62"/>
        <v>0</v>
      </c>
      <c r="AN90" s="35">
        <f t="shared" si="44"/>
        <v>7.5000004000000011</v>
      </c>
      <c r="AO90" s="35">
        <f t="shared" si="45"/>
        <v>5.4215349303699352</v>
      </c>
      <c r="AP90" s="35">
        <f t="shared" si="46"/>
        <v>2.078465469630066</v>
      </c>
      <c r="AQ90" s="35">
        <f t="shared" si="47"/>
        <v>2</v>
      </c>
      <c r="AR90" s="35">
        <f t="shared" si="48"/>
        <v>1.7511898423494934</v>
      </c>
      <c r="AS90" s="35">
        <f t="shared" si="49"/>
        <v>0.24881015765050662</v>
      </c>
      <c r="AU90" s="103">
        <v>92</v>
      </c>
      <c r="AV90" s="34">
        <v>0.4</v>
      </c>
      <c r="AW90" s="34">
        <v>0.51900000000000002</v>
      </c>
      <c r="AX90" s="34">
        <v>1.1766000784399999</v>
      </c>
      <c r="AY90" s="34">
        <v>2.63833996389</v>
      </c>
      <c r="AZ90" s="34">
        <v>0</v>
      </c>
      <c r="BA90" s="34">
        <v>0</v>
      </c>
      <c r="BB90" s="34">
        <v>1.47469125735</v>
      </c>
      <c r="BC90" s="34">
        <v>0</v>
      </c>
      <c r="BD90" s="34">
        <v>0</v>
      </c>
      <c r="BF90" s="103">
        <v>92</v>
      </c>
      <c r="BG90" s="119">
        <f t="shared" si="63"/>
        <v>0</v>
      </c>
      <c r="BH90" s="119">
        <f t="shared" si="64"/>
        <v>0</v>
      </c>
      <c r="BI90" s="119">
        <f t="shared" si="65"/>
        <v>0</v>
      </c>
      <c r="BJ90" s="119">
        <f t="shared" si="66"/>
        <v>7.7404749276865914E-13</v>
      </c>
      <c r="BK90" s="119">
        <f t="shared" si="67"/>
        <v>0</v>
      </c>
      <c r="BL90" s="119">
        <f t="shared" si="68"/>
        <v>0</v>
      </c>
      <c r="BM90" s="119">
        <f t="shared" si="69"/>
        <v>3.0588864774472313E-12</v>
      </c>
      <c r="BN90" s="119">
        <f t="shared" si="70"/>
        <v>0</v>
      </c>
      <c r="BO90" s="119">
        <f t="shared" si="71"/>
        <v>0</v>
      </c>
    </row>
    <row r="91" spans="7:67" ht="15.75">
      <c r="G91">
        <v>93</v>
      </c>
      <c r="H91" s="89">
        <v>0.3</v>
      </c>
      <c r="I91" s="90">
        <v>0.4</v>
      </c>
      <c r="J91" s="90">
        <v>0.8</v>
      </c>
      <c r="K91" s="90">
        <v>3.0000002000000001</v>
      </c>
      <c r="L91" s="90">
        <v>3.0000002000000001</v>
      </c>
      <c r="M91" s="90">
        <v>0</v>
      </c>
      <c r="N91" s="90"/>
      <c r="O91" s="90">
        <v>1</v>
      </c>
      <c r="P91" s="90">
        <v>1</v>
      </c>
      <c r="Q91" s="91">
        <v>0</v>
      </c>
      <c r="R91" s="35"/>
      <c r="S91" s="34">
        <f t="shared" si="50"/>
        <v>0.3</v>
      </c>
      <c r="T91" s="34">
        <f t="shared" si="36"/>
        <v>0.34600000000000003</v>
      </c>
      <c r="U91" s="34">
        <f t="shared" si="37"/>
        <v>0.62752000000000008</v>
      </c>
      <c r="V91" s="34">
        <f t="shared" si="38"/>
        <v>1.9872000000000001</v>
      </c>
      <c r="W91" s="15">
        <f t="shared" si="51"/>
        <v>0.87944659600048491</v>
      </c>
      <c r="X91" s="34">
        <f t="shared" si="52"/>
        <v>2.6383399638907741</v>
      </c>
      <c r="Y91" s="34">
        <f t="shared" si="39"/>
        <v>1.2900000000000023E-2</v>
      </c>
      <c r="Z91" s="15">
        <f t="shared" si="53"/>
        <v>0.50322495527805666</v>
      </c>
      <c r="AA91" s="34">
        <f t="shared" si="54"/>
        <v>1.5096749664791611</v>
      </c>
      <c r="AB91" s="34">
        <f t="shared" si="40"/>
        <v>-0.3819999999999999</v>
      </c>
      <c r="AC91" s="15">
        <f t="shared" si="55"/>
        <v>0.40564461209270181</v>
      </c>
      <c r="AD91" s="34">
        <f t="shared" si="56"/>
        <v>0</v>
      </c>
      <c r="AE91" s="34">
        <f t="shared" si="41"/>
        <v>3.6479999999999992</v>
      </c>
      <c r="AF91" s="15">
        <f t="shared" si="57"/>
        <v>0.97461786795036498</v>
      </c>
      <c r="AG91" s="34">
        <f t="shared" si="58"/>
        <v>0.97461786795036498</v>
      </c>
      <c r="AH91" s="34">
        <f t="shared" si="42"/>
        <v>1.2458</v>
      </c>
      <c r="AI91" s="15">
        <f t="shared" si="59"/>
        <v>0.77657197439912828</v>
      </c>
      <c r="AJ91" s="34">
        <f t="shared" si="60"/>
        <v>0.77657197439912828</v>
      </c>
      <c r="AK91" s="34">
        <f t="shared" si="43"/>
        <v>0.2702</v>
      </c>
      <c r="AL91" s="15">
        <f t="shared" si="61"/>
        <v>0.5671420040148718</v>
      </c>
      <c r="AM91" s="34">
        <f t="shared" si="62"/>
        <v>0</v>
      </c>
      <c r="AN91" s="35">
        <f t="shared" si="44"/>
        <v>5.0000001000000003</v>
      </c>
      <c r="AO91" s="35">
        <f t="shared" si="45"/>
        <v>3.8982182257190261</v>
      </c>
      <c r="AP91" s="35">
        <f t="shared" si="46"/>
        <v>1.1017818742809742</v>
      </c>
      <c r="AQ91" s="35">
        <f t="shared" si="47"/>
        <v>1.5</v>
      </c>
      <c r="AR91" s="35">
        <f t="shared" si="48"/>
        <v>1.3629038551499291</v>
      </c>
      <c r="AS91" s="35">
        <f t="shared" si="49"/>
        <v>0.13709614485007093</v>
      </c>
      <c r="AU91" s="103">
        <v>93</v>
      </c>
      <c r="AV91" s="34">
        <v>0.3</v>
      </c>
      <c r="AW91" s="34">
        <v>0.34599999999999997</v>
      </c>
      <c r="AX91" s="34">
        <v>0.62751999999999997</v>
      </c>
      <c r="AY91" s="34">
        <v>2.63833996389</v>
      </c>
      <c r="AZ91" s="34">
        <v>1.50967496648</v>
      </c>
      <c r="BA91" s="34">
        <v>0</v>
      </c>
      <c r="BB91" s="34">
        <v>0.97461786795000005</v>
      </c>
      <c r="BC91" s="34">
        <v>0.77657197439900005</v>
      </c>
      <c r="BD91" s="34">
        <v>0</v>
      </c>
      <c r="BF91" s="103">
        <v>93</v>
      </c>
      <c r="BG91" s="119">
        <f t="shared" si="63"/>
        <v>0</v>
      </c>
      <c r="BH91" s="119">
        <f t="shared" si="64"/>
        <v>0</v>
      </c>
      <c r="BI91" s="119">
        <f t="shared" si="65"/>
        <v>0</v>
      </c>
      <c r="BJ91" s="119">
        <f t="shared" si="66"/>
        <v>7.7404749276865914E-13</v>
      </c>
      <c r="BK91" s="119">
        <f t="shared" si="67"/>
        <v>-8.3888451740676828E-13</v>
      </c>
      <c r="BL91" s="119">
        <f t="shared" si="68"/>
        <v>0</v>
      </c>
      <c r="BM91" s="119">
        <f t="shared" si="69"/>
        <v>3.6493030819428895E-13</v>
      </c>
      <c r="BN91" s="119">
        <f t="shared" si="70"/>
        <v>1.2823075934420558E-13</v>
      </c>
      <c r="BO91" s="119">
        <f t="shared" si="71"/>
        <v>0</v>
      </c>
    </row>
    <row r="92" spans="7:67" ht="15.75">
      <c r="G92">
        <v>94</v>
      </c>
      <c r="H92" s="89">
        <v>0.2</v>
      </c>
      <c r="I92" s="90">
        <v>0.3</v>
      </c>
      <c r="J92" s="90">
        <v>1.5000001000000001</v>
      </c>
      <c r="K92" s="90">
        <v>2</v>
      </c>
      <c r="L92" s="90">
        <v>1</v>
      </c>
      <c r="M92" s="90">
        <v>0</v>
      </c>
      <c r="N92" s="90"/>
      <c r="O92" s="90">
        <v>1</v>
      </c>
      <c r="P92" s="90">
        <v>0.5</v>
      </c>
      <c r="Q92" s="91">
        <v>0</v>
      </c>
      <c r="R92" s="35"/>
      <c r="S92" s="34">
        <f t="shared" si="50"/>
        <v>0.2</v>
      </c>
      <c r="T92" s="34">
        <f t="shared" si="36"/>
        <v>0.25950000000000001</v>
      </c>
      <c r="U92" s="34">
        <f t="shared" si="37"/>
        <v>1.1766000784399999</v>
      </c>
      <c r="V92" s="34">
        <f t="shared" si="38"/>
        <v>1.9872000000000001</v>
      </c>
      <c r="W92" s="15">
        <f t="shared" si="51"/>
        <v>0.87944659600048491</v>
      </c>
      <c r="X92" s="34">
        <f t="shared" si="52"/>
        <v>1.7588931920009698</v>
      </c>
      <c r="Y92" s="34">
        <f t="shared" si="39"/>
        <v>1.2900000000000023E-2</v>
      </c>
      <c r="Z92" s="15">
        <f t="shared" si="53"/>
        <v>0.50322495527805666</v>
      </c>
      <c r="AA92" s="34">
        <f t="shared" si="54"/>
        <v>0.50322495527805666</v>
      </c>
      <c r="AB92" s="34">
        <f t="shared" si="40"/>
        <v>-0.3819999999999999</v>
      </c>
      <c r="AC92" s="15">
        <f t="shared" si="55"/>
        <v>0.40564461209270181</v>
      </c>
      <c r="AD92" s="34">
        <f t="shared" si="56"/>
        <v>0</v>
      </c>
      <c r="AE92" s="34">
        <f t="shared" si="41"/>
        <v>3.6479999999999992</v>
      </c>
      <c r="AF92" s="15">
        <f t="shared" si="57"/>
        <v>0.97461786795036498</v>
      </c>
      <c r="AG92" s="34">
        <f t="shared" si="58"/>
        <v>0.97461786795036498</v>
      </c>
      <c r="AH92" s="34">
        <f t="shared" si="42"/>
        <v>1.2458</v>
      </c>
      <c r="AI92" s="15">
        <f t="shared" si="59"/>
        <v>0.77657197439912828</v>
      </c>
      <c r="AJ92" s="34">
        <f t="shared" si="60"/>
        <v>0.38828598719956414</v>
      </c>
      <c r="AK92" s="34">
        <f t="shared" si="43"/>
        <v>0.2702</v>
      </c>
      <c r="AL92" s="15">
        <f t="shared" si="61"/>
        <v>0.5671420040148718</v>
      </c>
      <c r="AM92" s="34">
        <f t="shared" si="62"/>
        <v>0</v>
      </c>
      <c r="AN92" s="35">
        <f t="shared" si="44"/>
        <v>1.7</v>
      </c>
      <c r="AO92" s="35">
        <f t="shared" si="45"/>
        <v>1.4644232980002427</v>
      </c>
      <c r="AP92" s="35">
        <f t="shared" si="46"/>
        <v>0.23557670199975722</v>
      </c>
      <c r="AQ92" s="35">
        <f t="shared" si="47"/>
        <v>0.4</v>
      </c>
      <c r="AR92" s="35">
        <f t="shared" si="48"/>
        <v>0.383524672578752</v>
      </c>
      <c r="AS92" s="35">
        <f t="shared" si="49"/>
        <v>1.6475327421248021E-2</v>
      </c>
      <c r="AU92" s="103">
        <v>94</v>
      </c>
      <c r="AV92" s="34">
        <v>0.2</v>
      </c>
      <c r="AW92" s="34">
        <v>0.25950000000000001</v>
      </c>
      <c r="AX92" s="34">
        <v>1.1766000784399999</v>
      </c>
      <c r="AY92" s="34">
        <v>1.7588931919999999</v>
      </c>
      <c r="AZ92" s="34">
        <v>0.50322495527800004</v>
      </c>
      <c r="BA92" s="34">
        <v>0</v>
      </c>
      <c r="BB92" s="34">
        <v>0.97461786795000005</v>
      </c>
      <c r="BC92" s="34">
        <v>0.38828598720000002</v>
      </c>
      <c r="BD92" s="34">
        <v>0</v>
      </c>
      <c r="BF92" s="103">
        <v>94</v>
      </c>
      <c r="BG92" s="119">
        <f t="shared" si="63"/>
        <v>0</v>
      </c>
      <c r="BH92" s="119">
        <f t="shared" si="64"/>
        <v>0</v>
      </c>
      <c r="BI92" s="119">
        <f t="shared" si="65"/>
        <v>0</v>
      </c>
      <c r="BJ92" s="119">
        <f t="shared" si="66"/>
        <v>9.6989083431253675E-13</v>
      </c>
      <c r="BK92" s="119">
        <f t="shared" si="67"/>
        <v>5.6621374255882984E-14</v>
      </c>
      <c r="BL92" s="119">
        <f t="shared" si="68"/>
        <v>0</v>
      </c>
      <c r="BM92" s="119">
        <f t="shared" si="69"/>
        <v>3.6493030819428895E-13</v>
      </c>
      <c r="BN92" s="119">
        <f t="shared" si="70"/>
        <v>-4.3587355946783646E-13</v>
      </c>
      <c r="BO92" s="119">
        <f t="shared" si="71"/>
        <v>0</v>
      </c>
    </row>
    <row r="93" spans="7:67" ht="15.75">
      <c r="G93">
        <v>95</v>
      </c>
      <c r="H93" s="89">
        <v>0.2</v>
      </c>
      <c r="I93" s="90">
        <v>0.5</v>
      </c>
      <c r="J93" s="90">
        <v>0.5</v>
      </c>
      <c r="K93" s="90">
        <v>0.5</v>
      </c>
      <c r="L93" s="90">
        <v>0</v>
      </c>
      <c r="M93" s="90">
        <v>0</v>
      </c>
      <c r="N93" s="90"/>
      <c r="O93" s="90">
        <v>0.4</v>
      </c>
      <c r="P93" s="90">
        <v>0</v>
      </c>
      <c r="Q93" s="91">
        <v>0</v>
      </c>
      <c r="R93" s="35"/>
      <c r="S93" s="34">
        <f t="shared" si="50"/>
        <v>0.2</v>
      </c>
      <c r="T93" s="34">
        <f t="shared" si="36"/>
        <v>0.4325</v>
      </c>
      <c r="U93" s="34">
        <f t="shared" si="37"/>
        <v>0.39219999999999999</v>
      </c>
      <c r="V93" s="34">
        <f t="shared" si="38"/>
        <v>1.9872000000000001</v>
      </c>
      <c r="W93" s="15">
        <f t="shared" si="51"/>
        <v>0.87944659600048491</v>
      </c>
      <c r="X93" s="34">
        <f t="shared" si="52"/>
        <v>0.43972329800024246</v>
      </c>
      <c r="Y93" s="34">
        <f t="shared" si="39"/>
        <v>1.2900000000000023E-2</v>
      </c>
      <c r="Z93" s="15">
        <f t="shared" si="53"/>
        <v>0.50322495527805666</v>
      </c>
      <c r="AA93" s="34">
        <f t="shared" si="54"/>
        <v>0</v>
      </c>
      <c r="AB93" s="34">
        <f t="shared" si="40"/>
        <v>-0.3819999999999999</v>
      </c>
      <c r="AC93" s="15">
        <f t="shared" si="55"/>
        <v>0.40564461209270181</v>
      </c>
      <c r="AD93" s="34">
        <f t="shared" si="56"/>
        <v>0</v>
      </c>
      <c r="AE93" s="34">
        <f t="shared" si="41"/>
        <v>3.1475399999999993</v>
      </c>
      <c r="AF93" s="15">
        <f t="shared" si="57"/>
        <v>0.95881168144687989</v>
      </c>
      <c r="AG93" s="34">
        <f t="shared" si="58"/>
        <v>0.383524672578752</v>
      </c>
      <c r="AH93" s="34">
        <f t="shared" si="42"/>
        <v>1.2458</v>
      </c>
      <c r="AI93" s="15">
        <f t="shared" si="59"/>
        <v>0.77657197439912828</v>
      </c>
      <c r="AJ93" s="34">
        <f t="shared" si="60"/>
        <v>0</v>
      </c>
      <c r="AK93" s="34">
        <f t="shared" si="43"/>
        <v>0.2702</v>
      </c>
      <c r="AL93" s="15">
        <f t="shared" si="61"/>
        <v>0.5671420040148718</v>
      </c>
      <c r="AM93" s="34">
        <f t="shared" si="62"/>
        <v>0</v>
      </c>
      <c r="AN93" s="35">
        <f t="shared" si="44"/>
        <v>0</v>
      </c>
      <c r="AO93" s="35">
        <f t="shared" si="45"/>
        <v>0</v>
      </c>
      <c r="AP93" s="35">
        <f t="shared" si="46"/>
        <v>0</v>
      </c>
      <c r="AQ93" s="35">
        <f t="shared" si="47"/>
        <v>0</v>
      </c>
      <c r="AR93" s="35">
        <f t="shared" si="48"/>
        <v>0</v>
      </c>
      <c r="AS93" s="35">
        <f t="shared" si="49"/>
        <v>0</v>
      </c>
      <c r="AU93" s="103">
        <v>95</v>
      </c>
      <c r="AV93" s="34">
        <v>0.2</v>
      </c>
      <c r="AW93" s="34">
        <v>0.4325</v>
      </c>
      <c r="AX93" s="34">
        <v>0.39219999999999999</v>
      </c>
      <c r="AY93" s="34">
        <v>0.43972329799999998</v>
      </c>
      <c r="AZ93" s="34">
        <v>0</v>
      </c>
      <c r="BA93" s="34">
        <v>0</v>
      </c>
      <c r="BB93" s="34">
        <v>0.38352467257900003</v>
      </c>
      <c r="BC93" s="34">
        <v>0</v>
      </c>
      <c r="BD93" s="34">
        <v>0</v>
      </c>
      <c r="BF93" s="103">
        <v>95</v>
      </c>
      <c r="BG93" s="119">
        <f t="shared" si="63"/>
        <v>0</v>
      </c>
      <c r="BH93" s="119">
        <f t="shared" si="64"/>
        <v>0</v>
      </c>
      <c r="BI93" s="119">
        <f t="shared" si="65"/>
        <v>0</v>
      </c>
      <c r="BJ93" s="119">
        <f t="shared" si="66"/>
        <v>2.4247270857813419E-13</v>
      </c>
      <c r="BK93" s="119">
        <f t="shared" si="67"/>
        <v>0</v>
      </c>
      <c r="BL93" s="119">
        <f t="shared" si="68"/>
        <v>0</v>
      </c>
      <c r="BM93" s="119">
        <f t="shared" si="69"/>
        <v>-2.4802382370125997E-13</v>
      </c>
      <c r="BN93" s="119">
        <f t="shared" si="70"/>
        <v>0</v>
      </c>
      <c r="BO93" s="119">
        <f t="shared" si="71"/>
        <v>0</v>
      </c>
    </row>
    <row r="94" spans="7:67" ht="15.75">
      <c r="G94">
        <v>97</v>
      </c>
      <c r="H94" s="89"/>
      <c r="I94" s="90"/>
      <c r="J94" s="90"/>
      <c r="K94" s="90"/>
      <c r="L94" s="90"/>
      <c r="M94" s="90"/>
      <c r="N94" s="90"/>
      <c r="O94" s="90"/>
      <c r="P94" s="90"/>
      <c r="Q94" s="91"/>
      <c r="R94" s="35"/>
      <c r="S94" s="34">
        <f t="shared" si="50"/>
        <v>0</v>
      </c>
      <c r="T94" s="34">
        <f t="shared" si="36"/>
        <v>0</v>
      </c>
      <c r="U94" s="34">
        <f t="shared" si="37"/>
        <v>0</v>
      </c>
      <c r="V94" s="34">
        <f t="shared" si="38"/>
        <v>1.9872000000000001</v>
      </c>
      <c r="W94" s="15">
        <f t="shared" si="51"/>
        <v>0.87944659600048491</v>
      </c>
      <c r="X94" s="34">
        <f t="shared" si="52"/>
        <v>0</v>
      </c>
      <c r="Y94" s="34">
        <f t="shared" si="39"/>
        <v>1.2900000000000023E-2</v>
      </c>
      <c r="Z94" s="15">
        <f t="shared" si="53"/>
        <v>0.50322495527805666</v>
      </c>
      <c r="AA94" s="34">
        <f t="shared" si="54"/>
        <v>0</v>
      </c>
      <c r="AB94" s="34">
        <f t="shared" si="40"/>
        <v>-0.3819999999999999</v>
      </c>
      <c r="AC94" s="15">
        <f t="shared" si="55"/>
        <v>0.40564461209270181</v>
      </c>
      <c r="AD94" s="34">
        <f t="shared" si="56"/>
        <v>0</v>
      </c>
      <c r="AE94" s="34">
        <f t="shared" si="41"/>
        <v>2.8138999999999994</v>
      </c>
      <c r="AF94" s="15">
        <f t="shared" si="57"/>
        <v>0.94342234836801464</v>
      </c>
      <c r="AG94" s="34">
        <f t="shared" si="58"/>
        <v>0</v>
      </c>
      <c r="AH94" s="34">
        <f t="shared" si="42"/>
        <v>1.2458</v>
      </c>
      <c r="AI94" s="15">
        <f t="shared" si="59"/>
        <v>0.77657197439912828</v>
      </c>
      <c r="AJ94" s="34">
        <f t="shared" si="60"/>
        <v>0</v>
      </c>
      <c r="AK94" s="34">
        <f t="shared" si="43"/>
        <v>0.2702</v>
      </c>
      <c r="AL94" s="15">
        <f t="shared" si="61"/>
        <v>0.5671420040148718</v>
      </c>
      <c r="AM94" s="34">
        <f t="shared" si="62"/>
        <v>0</v>
      </c>
      <c r="AN94" s="35">
        <f t="shared" si="44"/>
        <v>0</v>
      </c>
      <c r="AO94" s="35">
        <f t="shared" si="45"/>
        <v>0</v>
      </c>
      <c r="AP94" s="35">
        <f t="shared" si="46"/>
        <v>0</v>
      </c>
      <c r="AQ94" s="35">
        <f t="shared" si="47"/>
        <v>0</v>
      </c>
      <c r="AR94" s="35">
        <f t="shared" si="48"/>
        <v>0</v>
      </c>
      <c r="AS94" s="35">
        <f t="shared" si="49"/>
        <v>0</v>
      </c>
      <c r="AU94" s="103">
        <v>97</v>
      </c>
      <c r="AV94" s="34">
        <v>0</v>
      </c>
      <c r="AW94" s="34">
        <v>0</v>
      </c>
      <c r="AX94" s="34">
        <v>0</v>
      </c>
      <c r="AY94" s="34">
        <v>0</v>
      </c>
      <c r="AZ94" s="34">
        <v>0</v>
      </c>
      <c r="BA94" s="34">
        <v>0</v>
      </c>
      <c r="BB94" s="34">
        <v>0</v>
      </c>
      <c r="BC94" s="34">
        <v>0</v>
      </c>
      <c r="BD94" s="34">
        <v>0</v>
      </c>
      <c r="BF94" s="103">
        <v>97</v>
      </c>
      <c r="BG94" s="119">
        <f t="shared" si="63"/>
        <v>0</v>
      </c>
      <c r="BH94" s="119">
        <f t="shared" si="64"/>
        <v>0</v>
      </c>
      <c r="BI94" s="119">
        <f t="shared" si="65"/>
        <v>0</v>
      </c>
      <c r="BJ94" s="119">
        <f t="shared" si="66"/>
        <v>0</v>
      </c>
      <c r="BK94" s="119">
        <f t="shared" si="67"/>
        <v>0</v>
      </c>
      <c r="BL94" s="119">
        <f t="shared" si="68"/>
        <v>0</v>
      </c>
      <c r="BM94" s="119">
        <f t="shared" si="69"/>
        <v>0</v>
      </c>
      <c r="BN94" s="119">
        <f t="shared" si="70"/>
        <v>0</v>
      </c>
      <c r="BO94" s="119">
        <f t="shared" si="71"/>
        <v>0</v>
      </c>
    </row>
    <row r="95" spans="7:67" ht="15.75">
      <c r="G95">
        <v>98</v>
      </c>
      <c r="H95" s="89"/>
      <c r="I95" s="90"/>
      <c r="J95" s="90"/>
      <c r="K95" s="90"/>
      <c r="L95" s="90"/>
      <c r="M95" s="90"/>
      <c r="N95" s="90"/>
      <c r="O95" s="90"/>
      <c r="P95" s="90"/>
      <c r="Q95" s="91"/>
      <c r="R95" s="35"/>
      <c r="S95" s="34">
        <f t="shared" si="50"/>
        <v>0</v>
      </c>
      <c r="T95" s="34">
        <f t="shared" si="36"/>
        <v>0</v>
      </c>
      <c r="U95" s="34">
        <f t="shared" si="37"/>
        <v>0</v>
      </c>
      <c r="V95" s="34">
        <f t="shared" si="38"/>
        <v>1.9872000000000001</v>
      </c>
      <c r="W95" s="15">
        <f t="shared" si="51"/>
        <v>0.87944659600048491</v>
      </c>
      <c r="X95" s="34">
        <f t="shared" si="52"/>
        <v>0</v>
      </c>
      <c r="Y95" s="34">
        <f t="shared" si="39"/>
        <v>1.2900000000000023E-2</v>
      </c>
      <c r="Z95" s="15">
        <f t="shared" si="53"/>
        <v>0.50322495527805666</v>
      </c>
      <c r="AA95" s="34">
        <f t="shared" si="54"/>
        <v>0</v>
      </c>
      <c r="AB95" s="34">
        <f t="shared" si="40"/>
        <v>-0.3819999999999999</v>
      </c>
      <c r="AC95" s="15">
        <f t="shared" si="55"/>
        <v>0.40564461209270181</v>
      </c>
      <c r="AD95" s="34">
        <f t="shared" si="56"/>
        <v>0</v>
      </c>
      <c r="AE95" s="34">
        <f t="shared" si="41"/>
        <v>2.8138999999999994</v>
      </c>
      <c r="AF95" s="15">
        <f t="shared" si="57"/>
        <v>0.94342234836801464</v>
      </c>
      <c r="AG95" s="34">
        <f t="shared" si="58"/>
        <v>0</v>
      </c>
      <c r="AH95" s="34">
        <f t="shared" si="42"/>
        <v>1.2458</v>
      </c>
      <c r="AI95" s="15">
        <f t="shared" si="59"/>
        <v>0.77657197439912828</v>
      </c>
      <c r="AJ95" s="34">
        <f t="shared" si="60"/>
        <v>0</v>
      </c>
      <c r="AK95" s="34">
        <f t="shared" si="43"/>
        <v>0.2702</v>
      </c>
      <c r="AL95" s="15">
        <f t="shared" si="61"/>
        <v>0.5671420040148718</v>
      </c>
      <c r="AM95" s="34">
        <f t="shared" si="62"/>
        <v>0</v>
      </c>
      <c r="AN95" s="35">
        <f t="shared" si="44"/>
        <v>0</v>
      </c>
      <c r="AO95" s="35">
        <f t="shared" si="45"/>
        <v>0</v>
      </c>
      <c r="AP95" s="35">
        <f t="shared" si="46"/>
        <v>0</v>
      </c>
      <c r="AQ95" s="35">
        <f t="shared" si="47"/>
        <v>0</v>
      </c>
      <c r="AR95" s="35">
        <f t="shared" si="48"/>
        <v>0</v>
      </c>
      <c r="AS95" s="35">
        <f t="shared" si="49"/>
        <v>0</v>
      </c>
      <c r="AU95" s="103">
        <v>98</v>
      </c>
      <c r="AV95" s="34">
        <v>0</v>
      </c>
      <c r="AW95" s="34">
        <v>0</v>
      </c>
      <c r="AX95" s="34">
        <v>0</v>
      </c>
      <c r="AY95" s="34">
        <v>0</v>
      </c>
      <c r="AZ95" s="34">
        <v>0</v>
      </c>
      <c r="BA95" s="34">
        <v>0</v>
      </c>
      <c r="BB95" s="34">
        <v>0</v>
      </c>
      <c r="BC95" s="34">
        <v>0</v>
      </c>
      <c r="BD95" s="34">
        <v>0</v>
      </c>
      <c r="BF95" s="103">
        <v>98</v>
      </c>
      <c r="BG95" s="119">
        <f t="shared" si="63"/>
        <v>0</v>
      </c>
      <c r="BH95" s="119">
        <f t="shared" si="64"/>
        <v>0</v>
      </c>
      <c r="BI95" s="119">
        <f t="shared" si="65"/>
        <v>0</v>
      </c>
      <c r="BJ95" s="119">
        <f t="shared" si="66"/>
        <v>0</v>
      </c>
      <c r="BK95" s="119">
        <f t="shared" si="67"/>
        <v>0</v>
      </c>
      <c r="BL95" s="119">
        <f t="shared" si="68"/>
        <v>0</v>
      </c>
      <c r="BM95" s="119">
        <f t="shared" si="69"/>
        <v>0</v>
      </c>
      <c r="BN95" s="119">
        <f t="shared" si="70"/>
        <v>0</v>
      </c>
      <c r="BO95" s="119">
        <f t="shared" si="71"/>
        <v>0</v>
      </c>
    </row>
    <row r="96" spans="7:67" ht="15.75">
      <c r="G96">
        <v>99</v>
      </c>
      <c r="H96" s="89"/>
      <c r="I96" s="90"/>
      <c r="J96" s="90"/>
      <c r="K96" s="90"/>
      <c r="L96" s="90"/>
      <c r="M96" s="90"/>
      <c r="N96" s="90"/>
      <c r="O96" s="90"/>
      <c r="P96" s="90"/>
      <c r="Q96" s="91"/>
      <c r="R96" s="35"/>
      <c r="S96" s="34">
        <f t="shared" si="50"/>
        <v>0</v>
      </c>
      <c r="T96" s="34">
        <f t="shared" si="36"/>
        <v>0</v>
      </c>
      <c r="U96" s="34">
        <f t="shared" si="37"/>
        <v>0</v>
      </c>
      <c r="V96" s="34">
        <f t="shared" si="38"/>
        <v>1.9872000000000001</v>
      </c>
      <c r="W96" s="15">
        <f t="shared" si="51"/>
        <v>0.87944659600048491</v>
      </c>
      <c r="X96" s="34">
        <f t="shared" si="52"/>
        <v>0</v>
      </c>
      <c r="Y96" s="34">
        <f t="shared" si="39"/>
        <v>1.2900000000000023E-2</v>
      </c>
      <c r="Z96" s="15">
        <f t="shared" si="53"/>
        <v>0.50322495527805666</v>
      </c>
      <c r="AA96" s="34">
        <f t="shared" si="54"/>
        <v>0</v>
      </c>
      <c r="AB96" s="34">
        <f t="shared" si="40"/>
        <v>-0.3819999999999999</v>
      </c>
      <c r="AC96" s="15">
        <f t="shared" si="55"/>
        <v>0.40564461209270181</v>
      </c>
      <c r="AD96" s="34">
        <f t="shared" si="56"/>
        <v>0</v>
      </c>
      <c r="AE96" s="34">
        <f t="shared" si="41"/>
        <v>2.8138999999999994</v>
      </c>
      <c r="AF96" s="15">
        <f t="shared" si="57"/>
        <v>0.94342234836801464</v>
      </c>
      <c r="AG96" s="34">
        <f t="shared" si="58"/>
        <v>0</v>
      </c>
      <c r="AH96" s="34">
        <f t="shared" si="42"/>
        <v>1.2458</v>
      </c>
      <c r="AI96" s="15">
        <f t="shared" si="59"/>
        <v>0.77657197439912828</v>
      </c>
      <c r="AJ96" s="34">
        <f t="shared" si="60"/>
        <v>0</v>
      </c>
      <c r="AK96" s="34">
        <f t="shared" si="43"/>
        <v>0.2702</v>
      </c>
      <c r="AL96" s="15">
        <f t="shared" si="61"/>
        <v>0.5671420040148718</v>
      </c>
      <c r="AM96" s="34">
        <f t="shared" si="62"/>
        <v>0</v>
      </c>
      <c r="AN96" s="35">
        <f t="shared" si="44"/>
        <v>0</v>
      </c>
      <c r="AO96" s="35">
        <f t="shared" si="45"/>
        <v>0</v>
      </c>
      <c r="AP96" s="35">
        <f t="shared" si="46"/>
        <v>0</v>
      </c>
      <c r="AQ96" s="35">
        <f t="shared" si="47"/>
        <v>0</v>
      </c>
      <c r="AR96" s="35">
        <f t="shared" si="48"/>
        <v>0</v>
      </c>
      <c r="AS96" s="35">
        <f t="shared" si="49"/>
        <v>0</v>
      </c>
      <c r="AU96" s="103">
        <v>99</v>
      </c>
      <c r="AV96" s="34">
        <v>0</v>
      </c>
      <c r="AW96" s="34">
        <v>0</v>
      </c>
      <c r="AX96" s="34">
        <v>0</v>
      </c>
      <c r="AY96" s="34">
        <v>0</v>
      </c>
      <c r="AZ96" s="34">
        <v>0</v>
      </c>
      <c r="BA96" s="34">
        <v>0</v>
      </c>
      <c r="BB96" s="34">
        <v>0</v>
      </c>
      <c r="BC96" s="34">
        <v>0</v>
      </c>
      <c r="BD96" s="34">
        <v>0</v>
      </c>
      <c r="BF96" s="103">
        <v>99</v>
      </c>
      <c r="BG96" s="119">
        <f t="shared" si="63"/>
        <v>0</v>
      </c>
      <c r="BH96" s="119">
        <f t="shared" si="64"/>
        <v>0</v>
      </c>
      <c r="BI96" s="119">
        <f t="shared" si="65"/>
        <v>0</v>
      </c>
      <c r="BJ96" s="119">
        <f t="shared" si="66"/>
        <v>0</v>
      </c>
      <c r="BK96" s="119">
        <f t="shared" si="67"/>
        <v>0</v>
      </c>
      <c r="BL96" s="119">
        <f t="shared" si="68"/>
        <v>0</v>
      </c>
      <c r="BM96" s="119">
        <f t="shared" si="69"/>
        <v>0</v>
      </c>
      <c r="BN96" s="119">
        <f t="shared" si="70"/>
        <v>0</v>
      </c>
      <c r="BO96" s="119">
        <f t="shared" si="71"/>
        <v>0</v>
      </c>
    </row>
    <row r="97" spans="7:67" ht="15.75">
      <c r="G97">
        <v>100</v>
      </c>
      <c r="H97" s="89"/>
      <c r="I97" s="90"/>
      <c r="J97" s="90"/>
      <c r="K97" s="90"/>
      <c r="L97" s="90"/>
      <c r="M97" s="90"/>
      <c r="N97" s="90"/>
      <c r="O97" s="90"/>
      <c r="P97" s="90"/>
      <c r="Q97" s="91"/>
      <c r="R97" s="35"/>
      <c r="S97" s="34">
        <f t="shared" si="50"/>
        <v>0</v>
      </c>
      <c r="T97" s="34">
        <f t="shared" si="36"/>
        <v>0</v>
      </c>
      <c r="U97" s="34">
        <f t="shared" si="37"/>
        <v>0</v>
      </c>
      <c r="V97" s="34">
        <f t="shared" si="38"/>
        <v>1.9872000000000001</v>
      </c>
      <c r="W97" s="15">
        <f t="shared" si="51"/>
        <v>0.87944659600048491</v>
      </c>
      <c r="X97" s="34">
        <f t="shared" si="52"/>
        <v>0</v>
      </c>
      <c r="Y97" s="34">
        <f t="shared" si="39"/>
        <v>1.2900000000000023E-2</v>
      </c>
      <c r="Z97" s="15">
        <f t="shared" si="53"/>
        <v>0.50322495527805666</v>
      </c>
      <c r="AA97" s="34">
        <f t="shared" si="54"/>
        <v>0</v>
      </c>
      <c r="AB97" s="34">
        <f t="shared" si="40"/>
        <v>-0.3819999999999999</v>
      </c>
      <c r="AC97" s="15">
        <f t="shared" si="55"/>
        <v>0.40564461209270181</v>
      </c>
      <c r="AD97" s="34">
        <f t="shared" si="56"/>
        <v>0</v>
      </c>
      <c r="AE97" s="34">
        <f t="shared" si="41"/>
        <v>2.8138999999999994</v>
      </c>
      <c r="AF97" s="15">
        <f t="shared" si="57"/>
        <v>0.94342234836801464</v>
      </c>
      <c r="AG97" s="34">
        <f t="shared" si="58"/>
        <v>0</v>
      </c>
      <c r="AH97" s="34">
        <f t="shared" si="42"/>
        <v>1.2458</v>
      </c>
      <c r="AI97" s="15">
        <f t="shared" si="59"/>
        <v>0.77657197439912828</v>
      </c>
      <c r="AJ97" s="34">
        <f t="shared" si="60"/>
        <v>0</v>
      </c>
      <c r="AK97" s="34">
        <f t="shared" si="43"/>
        <v>0.2702</v>
      </c>
      <c r="AL97" s="15">
        <f t="shared" si="61"/>
        <v>0.5671420040148718</v>
      </c>
      <c r="AM97" s="34">
        <f t="shared" si="62"/>
        <v>0</v>
      </c>
      <c r="AN97" s="35">
        <f t="shared" si="44"/>
        <v>4.3000001000000001</v>
      </c>
      <c r="AO97" s="35">
        <f t="shared" si="45"/>
        <v>3.6679932704409697</v>
      </c>
      <c r="AP97" s="35">
        <f t="shared" si="46"/>
        <v>0.63200682955903043</v>
      </c>
      <c r="AQ97" s="35">
        <f t="shared" si="47"/>
        <v>0.5</v>
      </c>
      <c r="AR97" s="35">
        <f t="shared" si="48"/>
        <v>0.48099125586618291</v>
      </c>
      <c r="AS97" s="35">
        <f t="shared" si="49"/>
        <v>1.900874413381709E-2</v>
      </c>
      <c r="AU97" s="103">
        <v>100</v>
      </c>
      <c r="AV97" s="34">
        <v>0</v>
      </c>
      <c r="AW97" s="34">
        <v>0</v>
      </c>
      <c r="AX97" s="34">
        <v>0</v>
      </c>
      <c r="AY97" s="34">
        <v>0</v>
      </c>
      <c r="AZ97" s="34">
        <v>0</v>
      </c>
      <c r="BA97" s="34">
        <v>0</v>
      </c>
      <c r="BB97" s="34">
        <v>0</v>
      </c>
      <c r="BC97" s="34">
        <v>0</v>
      </c>
      <c r="BD97" s="34">
        <v>0</v>
      </c>
      <c r="BF97" s="103">
        <v>100</v>
      </c>
      <c r="BG97" s="119">
        <f t="shared" si="63"/>
        <v>0</v>
      </c>
      <c r="BH97" s="119">
        <f t="shared" si="64"/>
        <v>0</v>
      </c>
      <c r="BI97" s="119">
        <f t="shared" si="65"/>
        <v>0</v>
      </c>
      <c r="BJ97" s="119">
        <f t="shared" si="66"/>
        <v>0</v>
      </c>
      <c r="BK97" s="119">
        <f t="shared" si="67"/>
        <v>0</v>
      </c>
      <c r="BL97" s="119">
        <f t="shared" si="68"/>
        <v>0</v>
      </c>
      <c r="BM97" s="119">
        <f t="shared" si="69"/>
        <v>0</v>
      </c>
      <c r="BN97" s="119">
        <f t="shared" si="70"/>
        <v>0</v>
      </c>
      <c r="BO97" s="119">
        <f t="shared" si="71"/>
        <v>0</v>
      </c>
    </row>
    <row r="98" spans="7:67" ht="15.75">
      <c r="G98">
        <v>101</v>
      </c>
      <c r="H98" s="89">
        <v>0.3</v>
      </c>
      <c r="I98" s="90">
        <v>0.5</v>
      </c>
      <c r="J98" s="90">
        <v>1.5000001000000001</v>
      </c>
      <c r="K98" s="90">
        <v>2</v>
      </c>
      <c r="L98" s="90">
        <v>0</v>
      </c>
      <c r="M98" s="90">
        <v>0</v>
      </c>
      <c r="N98" s="90"/>
      <c r="O98" s="90">
        <v>0.5</v>
      </c>
      <c r="P98" s="90">
        <v>0</v>
      </c>
      <c r="Q98" s="91">
        <v>0</v>
      </c>
      <c r="R98" s="35"/>
      <c r="S98" s="34">
        <f t="shared" si="50"/>
        <v>0.3</v>
      </c>
      <c r="T98" s="34">
        <f t="shared" si="36"/>
        <v>0.4325</v>
      </c>
      <c r="U98" s="34">
        <f t="shared" si="37"/>
        <v>1.1766000784399999</v>
      </c>
      <c r="V98" s="34">
        <f t="shared" si="38"/>
        <v>1.9872000000000001</v>
      </c>
      <c r="W98" s="15">
        <f t="shared" si="51"/>
        <v>0.87944659600048491</v>
      </c>
      <c r="X98" s="34">
        <f t="shared" si="52"/>
        <v>1.7588931920009698</v>
      </c>
      <c r="Y98" s="34">
        <f t="shared" si="39"/>
        <v>1.2900000000000023E-2</v>
      </c>
      <c r="Z98" s="15">
        <f t="shared" si="53"/>
        <v>0.50322495527805666</v>
      </c>
      <c r="AA98" s="34">
        <f t="shared" si="54"/>
        <v>0</v>
      </c>
      <c r="AB98" s="34">
        <f t="shared" si="40"/>
        <v>-0.3819999999999999</v>
      </c>
      <c r="AC98" s="15">
        <f t="shared" si="55"/>
        <v>0.40564461209270181</v>
      </c>
      <c r="AD98" s="34">
        <f t="shared" si="56"/>
        <v>0</v>
      </c>
      <c r="AE98" s="34">
        <f t="shared" si="41"/>
        <v>3.2309499999999995</v>
      </c>
      <c r="AF98" s="15">
        <f t="shared" si="57"/>
        <v>0.96198251173236582</v>
      </c>
      <c r="AG98" s="34">
        <f t="shared" si="58"/>
        <v>0.48099125586618291</v>
      </c>
      <c r="AH98" s="34">
        <f t="shared" si="42"/>
        <v>1.2458</v>
      </c>
      <c r="AI98" s="15">
        <f t="shared" si="59"/>
        <v>0.77657197439912828</v>
      </c>
      <c r="AJ98" s="34">
        <f t="shared" si="60"/>
        <v>0</v>
      </c>
      <c r="AK98" s="34">
        <f t="shared" si="43"/>
        <v>0.2702</v>
      </c>
      <c r="AL98" s="15">
        <f t="shared" si="61"/>
        <v>0.5671420040148718</v>
      </c>
      <c r="AM98" s="34">
        <f t="shared" si="62"/>
        <v>0</v>
      </c>
      <c r="AN98" s="35">
        <f t="shared" si="44"/>
        <v>30.5000003</v>
      </c>
      <c r="AO98" s="35">
        <f t="shared" si="45"/>
        <v>24.755756939779985</v>
      </c>
      <c r="AP98" s="35">
        <f t="shared" si="46"/>
        <v>5.7442433602200147</v>
      </c>
      <c r="AQ98" s="35">
        <f t="shared" si="47"/>
        <v>0.5</v>
      </c>
      <c r="AR98" s="35">
        <f t="shared" si="48"/>
        <v>0.48099125586618291</v>
      </c>
      <c r="AS98" s="35">
        <f t="shared" si="49"/>
        <v>1.900874413381709E-2</v>
      </c>
      <c r="AU98" s="103">
        <v>101</v>
      </c>
      <c r="AV98" s="34">
        <v>0.3</v>
      </c>
      <c r="AW98" s="34">
        <v>0.4325</v>
      </c>
      <c r="AX98" s="34">
        <v>1.1766000784399999</v>
      </c>
      <c r="AY98" s="34">
        <v>1.7588931919999999</v>
      </c>
      <c r="AZ98" s="34">
        <v>0</v>
      </c>
      <c r="BA98" s="34">
        <v>0</v>
      </c>
      <c r="BB98" s="34">
        <v>0.480991255866</v>
      </c>
      <c r="BC98" s="34">
        <v>0</v>
      </c>
      <c r="BD98" s="34">
        <v>0</v>
      </c>
      <c r="BF98" s="103">
        <v>101</v>
      </c>
      <c r="BG98" s="119">
        <f t="shared" si="63"/>
        <v>0</v>
      </c>
      <c r="BH98" s="119">
        <f t="shared" si="64"/>
        <v>0</v>
      </c>
      <c r="BI98" s="119">
        <f t="shared" si="65"/>
        <v>0</v>
      </c>
      <c r="BJ98" s="119">
        <f t="shared" si="66"/>
        <v>9.6989083431253675E-13</v>
      </c>
      <c r="BK98" s="119">
        <f t="shared" si="67"/>
        <v>0</v>
      </c>
      <c r="BL98" s="119">
        <f t="shared" si="68"/>
        <v>0</v>
      </c>
      <c r="BM98" s="119">
        <f t="shared" si="69"/>
        <v>1.8290924330699454E-13</v>
      </c>
      <c r="BN98" s="119">
        <f t="shared" si="70"/>
        <v>0</v>
      </c>
      <c r="BO98" s="119">
        <f t="shared" si="71"/>
        <v>0</v>
      </c>
    </row>
    <row r="99" spans="7:67" ht="15.75">
      <c r="G99">
        <v>102</v>
      </c>
      <c r="H99" s="89">
        <v>1</v>
      </c>
      <c r="I99" s="90">
        <v>1.5000001000000001</v>
      </c>
      <c r="J99" s="90">
        <v>3.0000002000000001</v>
      </c>
      <c r="K99" s="90">
        <v>20</v>
      </c>
      <c r="L99" s="90">
        <v>5</v>
      </c>
      <c r="M99" s="90">
        <v>0</v>
      </c>
      <c r="N99" s="90"/>
      <c r="O99" s="90">
        <v>0.5</v>
      </c>
      <c r="P99" s="90">
        <v>0</v>
      </c>
      <c r="Q99" s="91">
        <v>0</v>
      </c>
      <c r="R99" s="35"/>
      <c r="S99" s="34">
        <f t="shared" si="50"/>
        <v>1</v>
      </c>
      <c r="T99" s="34">
        <f t="shared" si="36"/>
        <v>1.2975000864999999</v>
      </c>
      <c r="U99" s="34">
        <f t="shared" si="37"/>
        <v>2.3532001568799998</v>
      </c>
      <c r="V99" s="34">
        <f t="shared" si="38"/>
        <v>1.9872000000000001</v>
      </c>
      <c r="W99" s="15">
        <f t="shared" si="51"/>
        <v>0.87944659600048491</v>
      </c>
      <c r="X99" s="34">
        <f t="shared" si="52"/>
        <v>17.588931920009699</v>
      </c>
      <c r="Y99" s="34">
        <f t="shared" si="39"/>
        <v>1.2900000000000023E-2</v>
      </c>
      <c r="Z99" s="15">
        <f t="shared" si="53"/>
        <v>0.50322495527805666</v>
      </c>
      <c r="AA99" s="34">
        <f t="shared" si="54"/>
        <v>2.5161247763902832</v>
      </c>
      <c r="AB99" s="34">
        <f t="shared" si="40"/>
        <v>-0.3819999999999999</v>
      </c>
      <c r="AC99" s="15">
        <f t="shared" si="55"/>
        <v>0.40564461209270181</v>
      </c>
      <c r="AD99" s="34">
        <f t="shared" si="56"/>
        <v>0</v>
      </c>
      <c r="AE99" s="34">
        <f t="shared" si="41"/>
        <v>3.2309499999999995</v>
      </c>
      <c r="AF99" s="15">
        <f t="shared" si="57"/>
        <v>0.96198251173236582</v>
      </c>
      <c r="AG99" s="34">
        <f t="shared" si="58"/>
        <v>0.48099125586618291</v>
      </c>
      <c r="AH99" s="34">
        <f t="shared" si="42"/>
        <v>1.2458</v>
      </c>
      <c r="AI99" s="15">
        <f t="shared" si="59"/>
        <v>0.77657197439912828</v>
      </c>
      <c r="AJ99" s="34">
        <f t="shared" si="60"/>
        <v>0</v>
      </c>
      <c r="AK99" s="34">
        <f t="shared" si="43"/>
        <v>0.2702</v>
      </c>
      <c r="AL99" s="15">
        <f t="shared" si="61"/>
        <v>0.5671420040148718</v>
      </c>
      <c r="AM99" s="34">
        <f t="shared" si="62"/>
        <v>0</v>
      </c>
      <c r="AN99" s="35">
        <f t="shared" si="44"/>
        <v>7.7000003499999998</v>
      </c>
      <c r="AO99" s="35">
        <f t="shared" si="45"/>
        <v>5.9268899961368868</v>
      </c>
      <c r="AP99" s="35">
        <f t="shared" si="46"/>
        <v>1.773110353863113</v>
      </c>
      <c r="AQ99" s="35">
        <f t="shared" si="47"/>
        <v>2</v>
      </c>
      <c r="AR99" s="35">
        <f t="shared" si="48"/>
        <v>1.7511898423494934</v>
      </c>
      <c r="AS99" s="35">
        <f t="shared" si="49"/>
        <v>0.24881015765050662</v>
      </c>
      <c r="AU99" s="103">
        <v>102</v>
      </c>
      <c r="AV99" s="34">
        <v>1</v>
      </c>
      <c r="AW99" s="34">
        <v>1.2975000864999999</v>
      </c>
      <c r="AX99" s="34">
        <v>2.3532001568799998</v>
      </c>
      <c r="AY99" s="34">
        <v>17.58893192</v>
      </c>
      <c r="AZ99" s="34">
        <v>2.5161247763899999</v>
      </c>
      <c r="BA99" s="34">
        <v>0</v>
      </c>
      <c r="BB99" s="34">
        <v>0.480991255866</v>
      </c>
      <c r="BC99" s="34">
        <v>0</v>
      </c>
      <c r="BD99" s="34">
        <v>0</v>
      </c>
      <c r="BF99" s="103">
        <v>102</v>
      </c>
      <c r="BG99" s="119">
        <f t="shared" si="63"/>
        <v>0</v>
      </c>
      <c r="BH99" s="119">
        <f t="shared" si="64"/>
        <v>0</v>
      </c>
      <c r="BI99" s="119">
        <f t="shared" si="65"/>
        <v>0</v>
      </c>
      <c r="BJ99" s="119">
        <f t="shared" si="66"/>
        <v>9.6989083431253675E-12</v>
      </c>
      <c r="BK99" s="119">
        <f t="shared" si="67"/>
        <v>2.8332891588433995E-13</v>
      </c>
      <c r="BL99" s="119">
        <f t="shared" si="68"/>
        <v>0</v>
      </c>
      <c r="BM99" s="119">
        <f t="shared" si="69"/>
        <v>1.8290924330699454E-13</v>
      </c>
      <c r="BN99" s="119">
        <f t="shared" si="70"/>
        <v>0</v>
      </c>
      <c r="BO99" s="119">
        <f t="shared" si="71"/>
        <v>0</v>
      </c>
    </row>
    <row r="100" spans="7:67" ht="15.75">
      <c r="G100">
        <v>103</v>
      </c>
      <c r="H100" s="89">
        <v>0.5</v>
      </c>
      <c r="I100" s="90">
        <v>0.70000004999999998</v>
      </c>
      <c r="J100" s="90">
        <v>1.5000001000000001</v>
      </c>
      <c r="K100" s="90">
        <v>3.0000002000000001</v>
      </c>
      <c r="L100" s="90">
        <v>2</v>
      </c>
      <c r="M100" s="90">
        <v>0</v>
      </c>
      <c r="N100" s="90"/>
      <c r="O100" s="90">
        <v>1</v>
      </c>
      <c r="P100" s="90">
        <v>1</v>
      </c>
      <c r="Q100" s="91">
        <v>0</v>
      </c>
      <c r="R100" s="35"/>
      <c r="S100" s="34">
        <f t="shared" si="50"/>
        <v>0.5</v>
      </c>
      <c r="T100" s="34">
        <f t="shared" si="36"/>
        <v>0.60550004324999995</v>
      </c>
      <c r="U100" s="34">
        <f t="shared" si="37"/>
        <v>1.1766000784399999</v>
      </c>
      <c r="V100" s="34">
        <f t="shared" si="38"/>
        <v>1.9872000000000001</v>
      </c>
      <c r="W100" s="15">
        <f t="shared" si="51"/>
        <v>0.87944659600048491</v>
      </c>
      <c r="X100" s="34">
        <f t="shared" si="52"/>
        <v>2.6383399638907741</v>
      </c>
      <c r="Y100" s="34">
        <f t="shared" si="39"/>
        <v>1.2900000000000023E-2</v>
      </c>
      <c r="Z100" s="15">
        <f t="shared" si="53"/>
        <v>0.50322495527805666</v>
      </c>
      <c r="AA100" s="34">
        <f t="shared" si="54"/>
        <v>1.0064499105561133</v>
      </c>
      <c r="AB100" s="34">
        <f t="shared" si="40"/>
        <v>-0.3819999999999999</v>
      </c>
      <c r="AC100" s="15">
        <f t="shared" si="55"/>
        <v>0.40564461209270181</v>
      </c>
      <c r="AD100" s="34">
        <f t="shared" si="56"/>
        <v>0</v>
      </c>
      <c r="AE100" s="34">
        <f t="shared" si="41"/>
        <v>3.6479999999999992</v>
      </c>
      <c r="AF100" s="15">
        <f t="shared" si="57"/>
        <v>0.97461786795036498</v>
      </c>
      <c r="AG100" s="34">
        <f t="shared" si="58"/>
        <v>0.97461786795036498</v>
      </c>
      <c r="AH100" s="34">
        <f t="shared" si="42"/>
        <v>1.2458</v>
      </c>
      <c r="AI100" s="15">
        <f t="shared" si="59"/>
        <v>0.77657197439912828</v>
      </c>
      <c r="AJ100" s="34">
        <f t="shared" si="60"/>
        <v>0.77657197439912828</v>
      </c>
      <c r="AK100" s="34">
        <f t="shared" si="43"/>
        <v>0.2702</v>
      </c>
      <c r="AL100" s="15">
        <f t="shared" si="61"/>
        <v>0.5671420040148718</v>
      </c>
      <c r="AM100" s="34">
        <f t="shared" si="62"/>
        <v>0</v>
      </c>
      <c r="AN100" s="35">
        <f t="shared" si="44"/>
        <v>26.500001300000001</v>
      </c>
      <c r="AO100" s="35">
        <f t="shared" si="45"/>
        <v>21.291024852724156</v>
      </c>
      <c r="AP100" s="35">
        <f t="shared" si="46"/>
        <v>5.2089764472758446</v>
      </c>
      <c r="AQ100" s="35">
        <f t="shared" si="47"/>
        <v>2</v>
      </c>
      <c r="AR100" s="35">
        <f t="shared" si="48"/>
        <v>1.7511898423494934</v>
      </c>
      <c r="AS100" s="35">
        <f t="shared" si="49"/>
        <v>0.24881015765050662</v>
      </c>
      <c r="AU100" s="103">
        <v>103</v>
      </c>
      <c r="AV100" s="34">
        <v>0.5</v>
      </c>
      <c r="AW100" s="34">
        <v>0.60550004324999995</v>
      </c>
      <c r="AX100" s="34">
        <v>1.1766000784399999</v>
      </c>
      <c r="AY100" s="34">
        <v>2.63833996389</v>
      </c>
      <c r="AZ100" s="34">
        <v>1.00644991056</v>
      </c>
      <c r="BA100" s="34">
        <v>0</v>
      </c>
      <c r="BB100" s="34">
        <v>0.97461786795000005</v>
      </c>
      <c r="BC100" s="34">
        <v>0.77657197439900005</v>
      </c>
      <c r="BD100" s="34">
        <v>0</v>
      </c>
      <c r="BF100" s="103">
        <v>103</v>
      </c>
      <c r="BG100" s="119">
        <f t="shared" si="63"/>
        <v>0</v>
      </c>
      <c r="BH100" s="119">
        <f t="shared" si="64"/>
        <v>0</v>
      </c>
      <c r="BI100" s="119">
        <f t="shared" si="65"/>
        <v>0</v>
      </c>
      <c r="BJ100" s="119">
        <f t="shared" si="66"/>
        <v>7.7404749276865914E-13</v>
      </c>
      <c r="BK100" s="119">
        <f t="shared" si="67"/>
        <v>-3.886668764607748E-12</v>
      </c>
      <c r="BL100" s="119">
        <f t="shared" si="68"/>
        <v>0</v>
      </c>
      <c r="BM100" s="119">
        <f t="shared" si="69"/>
        <v>3.6493030819428895E-13</v>
      </c>
      <c r="BN100" s="119">
        <f t="shared" si="70"/>
        <v>1.2823075934420558E-13</v>
      </c>
      <c r="BO100" s="119">
        <f t="shared" si="71"/>
        <v>0</v>
      </c>
    </row>
    <row r="101" spans="7:67" ht="15.75">
      <c r="G101">
        <v>104</v>
      </c>
      <c r="H101" s="89">
        <v>1.5000001000000001</v>
      </c>
      <c r="I101" s="90">
        <v>2</v>
      </c>
      <c r="J101" s="90">
        <v>3.0000002000000001</v>
      </c>
      <c r="K101" s="90">
        <v>15.000000999999999</v>
      </c>
      <c r="L101" s="90">
        <v>5</v>
      </c>
      <c r="M101" s="90">
        <v>0</v>
      </c>
      <c r="N101" s="90"/>
      <c r="O101" s="90">
        <v>1</v>
      </c>
      <c r="P101" s="90">
        <v>1</v>
      </c>
      <c r="Q101" s="91">
        <v>0</v>
      </c>
      <c r="R101" s="35"/>
      <c r="S101" s="34">
        <f t="shared" si="50"/>
        <v>1.5000001000000001</v>
      </c>
      <c r="T101" s="34">
        <f t="shared" si="36"/>
        <v>1.73</v>
      </c>
      <c r="U101" s="34">
        <f t="shared" si="37"/>
        <v>2.3532001568799998</v>
      </c>
      <c r="V101" s="34">
        <f t="shared" si="38"/>
        <v>1.9872000000000001</v>
      </c>
      <c r="W101" s="15">
        <f t="shared" si="51"/>
        <v>0.87944659600048491</v>
      </c>
      <c r="X101" s="34">
        <f t="shared" si="52"/>
        <v>13.19169981945387</v>
      </c>
      <c r="Y101" s="34">
        <f t="shared" si="39"/>
        <v>1.2900000000000023E-2</v>
      </c>
      <c r="Z101" s="15">
        <f t="shared" si="53"/>
        <v>0.50322495527805666</v>
      </c>
      <c r="AA101" s="34">
        <f t="shared" si="54"/>
        <v>2.5161247763902832</v>
      </c>
      <c r="AB101" s="34">
        <f t="shared" si="40"/>
        <v>-0.3819999999999999</v>
      </c>
      <c r="AC101" s="15">
        <f t="shared" si="55"/>
        <v>0.40564461209270181</v>
      </c>
      <c r="AD101" s="34">
        <f t="shared" si="56"/>
        <v>0</v>
      </c>
      <c r="AE101" s="34">
        <f t="shared" si="41"/>
        <v>3.6479999999999992</v>
      </c>
      <c r="AF101" s="15">
        <f t="shared" si="57"/>
        <v>0.97461786795036498</v>
      </c>
      <c r="AG101" s="34">
        <f t="shared" si="58"/>
        <v>0.97461786795036498</v>
      </c>
      <c r="AH101" s="34">
        <f t="shared" si="42"/>
        <v>1.2458</v>
      </c>
      <c r="AI101" s="15">
        <f t="shared" si="59"/>
        <v>0.77657197439912828</v>
      </c>
      <c r="AJ101" s="34">
        <f t="shared" si="60"/>
        <v>0.77657197439912828</v>
      </c>
      <c r="AK101" s="34">
        <f t="shared" si="43"/>
        <v>0.2702</v>
      </c>
      <c r="AL101" s="15">
        <f t="shared" si="61"/>
        <v>0.5671420040148718</v>
      </c>
      <c r="AM101" s="34">
        <f t="shared" si="62"/>
        <v>0</v>
      </c>
      <c r="AN101" s="35">
        <f t="shared" si="44"/>
        <v>10.4000003</v>
      </c>
      <c r="AO101" s="35">
        <f t="shared" si="45"/>
        <v>7.9160080249215854</v>
      </c>
      <c r="AP101" s="35">
        <f t="shared" si="46"/>
        <v>2.4839922750784149</v>
      </c>
      <c r="AQ101" s="35">
        <f t="shared" si="47"/>
        <v>4</v>
      </c>
      <c r="AR101" s="35">
        <f t="shared" si="48"/>
        <v>3.5307776278709664</v>
      </c>
      <c r="AS101" s="35">
        <f t="shared" si="49"/>
        <v>0.46922237212903362</v>
      </c>
      <c r="AU101" s="103">
        <v>104</v>
      </c>
      <c r="AV101" s="34">
        <v>1.5000001000000001</v>
      </c>
      <c r="AW101" s="34">
        <v>1.73</v>
      </c>
      <c r="AX101" s="34">
        <v>2.3532001568799998</v>
      </c>
      <c r="AY101" s="34">
        <v>13.1916998195</v>
      </c>
      <c r="AZ101" s="34">
        <v>2.5161247763899999</v>
      </c>
      <c r="BA101" s="34">
        <v>0</v>
      </c>
      <c r="BB101" s="34">
        <v>0.97461786795000005</v>
      </c>
      <c r="BC101" s="34">
        <v>0.77657197439900005</v>
      </c>
      <c r="BD101" s="34">
        <v>0</v>
      </c>
      <c r="BF101" s="103">
        <v>104</v>
      </c>
      <c r="BG101" s="119">
        <f t="shared" si="63"/>
        <v>0</v>
      </c>
      <c r="BH101" s="119">
        <f t="shared" si="64"/>
        <v>0</v>
      </c>
      <c r="BI101" s="119">
        <f t="shared" si="65"/>
        <v>0</v>
      </c>
      <c r="BJ101" s="119">
        <f t="shared" si="66"/>
        <v>-4.6130210762385104E-11</v>
      </c>
      <c r="BK101" s="119">
        <f t="shared" si="67"/>
        <v>2.8332891588433995E-13</v>
      </c>
      <c r="BL101" s="119">
        <f t="shared" si="68"/>
        <v>0</v>
      </c>
      <c r="BM101" s="119">
        <f t="shared" si="69"/>
        <v>3.6493030819428895E-13</v>
      </c>
      <c r="BN101" s="119">
        <f t="shared" si="70"/>
        <v>1.2823075934420558E-13</v>
      </c>
      <c r="BO101" s="119">
        <f t="shared" si="71"/>
        <v>0</v>
      </c>
    </row>
    <row r="102" spans="7:67" ht="15.75">
      <c r="G102">
        <v>105</v>
      </c>
      <c r="H102" s="89">
        <v>0.4</v>
      </c>
      <c r="I102" s="90">
        <v>0.5</v>
      </c>
      <c r="J102" s="90">
        <v>1.5000001000000001</v>
      </c>
      <c r="K102" s="90">
        <v>5</v>
      </c>
      <c r="L102" s="90">
        <v>3.0000002000000001</v>
      </c>
      <c r="M102" s="90">
        <v>0</v>
      </c>
      <c r="N102" s="90"/>
      <c r="O102" s="90">
        <v>2</v>
      </c>
      <c r="P102" s="90">
        <v>2</v>
      </c>
      <c r="Q102" s="91">
        <v>0</v>
      </c>
      <c r="R102" s="35"/>
      <c r="S102" s="34">
        <f t="shared" si="50"/>
        <v>0.4</v>
      </c>
      <c r="T102" s="34">
        <f t="shared" si="36"/>
        <v>0.4325</v>
      </c>
      <c r="U102" s="34">
        <f t="shared" si="37"/>
        <v>1.1766000784399999</v>
      </c>
      <c r="V102" s="34">
        <f t="shared" si="38"/>
        <v>1.9872000000000001</v>
      </c>
      <c r="W102" s="15">
        <f t="shared" si="51"/>
        <v>0.87944659600048491</v>
      </c>
      <c r="X102" s="34">
        <f t="shared" si="52"/>
        <v>4.3972329800024248</v>
      </c>
      <c r="Y102" s="34">
        <f t="shared" si="39"/>
        <v>1.2900000000000023E-2</v>
      </c>
      <c r="Z102" s="15">
        <f t="shared" si="53"/>
        <v>0.50322495527805666</v>
      </c>
      <c r="AA102" s="34">
        <f t="shared" si="54"/>
        <v>1.5096749664791611</v>
      </c>
      <c r="AB102" s="34">
        <f t="shared" si="40"/>
        <v>-0.3819999999999999</v>
      </c>
      <c r="AC102" s="15">
        <f t="shared" si="55"/>
        <v>0.40564461209270181</v>
      </c>
      <c r="AD102" s="34">
        <f t="shared" si="56"/>
        <v>0</v>
      </c>
      <c r="AE102" s="34">
        <f t="shared" si="41"/>
        <v>4.4820999999999991</v>
      </c>
      <c r="AF102" s="15">
        <f t="shared" si="57"/>
        <v>0.9888168395363548</v>
      </c>
      <c r="AG102" s="34">
        <f t="shared" si="58"/>
        <v>1.9776336790727096</v>
      </c>
      <c r="AH102" s="34">
        <f t="shared" si="42"/>
        <v>1.2458</v>
      </c>
      <c r="AI102" s="15">
        <f t="shared" si="59"/>
        <v>0.77657197439912828</v>
      </c>
      <c r="AJ102" s="34">
        <f t="shared" si="60"/>
        <v>1.5531439487982566</v>
      </c>
      <c r="AK102" s="34">
        <f t="shared" si="43"/>
        <v>0.2702</v>
      </c>
      <c r="AL102" s="15">
        <f t="shared" si="61"/>
        <v>0.5671420040148718</v>
      </c>
      <c r="AM102" s="34">
        <f t="shared" si="62"/>
        <v>0</v>
      </c>
      <c r="AN102" s="35">
        <f t="shared" si="44"/>
        <v>41.000000200000002</v>
      </c>
      <c r="AO102" s="35">
        <f t="shared" si="45"/>
        <v>29.255772304254478</v>
      </c>
      <c r="AP102" s="35">
        <f t="shared" si="46"/>
        <v>11.744227895745524</v>
      </c>
      <c r="AQ102" s="35">
        <f t="shared" si="47"/>
        <v>7.0000004000000002</v>
      </c>
      <c r="AR102" s="35">
        <f t="shared" si="48"/>
        <v>6.2067109170951671</v>
      </c>
      <c r="AS102" s="35">
        <f t="shared" si="49"/>
        <v>0.79328948290483314</v>
      </c>
      <c r="AU102" s="103">
        <v>105</v>
      </c>
      <c r="AV102" s="34">
        <v>0.4</v>
      </c>
      <c r="AW102" s="34">
        <v>0.4325</v>
      </c>
      <c r="AX102" s="34">
        <v>1.1766000784399999</v>
      </c>
      <c r="AY102" s="34">
        <v>4.3972329800000001</v>
      </c>
      <c r="AZ102" s="34">
        <v>1.50967496648</v>
      </c>
      <c r="BA102" s="34">
        <v>0</v>
      </c>
      <c r="BB102" s="34">
        <v>1.97763367907</v>
      </c>
      <c r="BC102" s="34">
        <v>1.5531439488000001</v>
      </c>
      <c r="BD102" s="34">
        <v>0</v>
      </c>
      <c r="BF102" s="103">
        <v>105</v>
      </c>
      <c r="BG102" s="119">
        <f t="shared" si="63"/>
        <v>0</v>
      </c>
      <c r="BH102" s="119">
        <f t="shared" si="64"/>
        <v>0</v>
      </c>
      <c r="BI102" s="119">
        <f t="shared" si="65"/>
        <v>0</v>
      </c>
      <c r="BJ102" s="119">
        <f t="shared" si="66"/>
        <v>2.4247270857813419E-12</v>
      </c>
      <c r="BK102" s="119">
        <f t="shared" si="67"/>
        <v>-8.3888451740676828E-13</v>
      </c>
      <c r="BL102" s="119">
        <f t="shared" si="68"/>
        <v>0</v>
      </c>
      <c r="BM102" s="119">
        <f t="shared" si="69"/>
        <v>2.7096103139001571E-12</v>
      </c>
      <c r="BN102" s="119">
        <f t="shared" si="70"/>
        <v>-1.7434942378713458E-12</v>
      </c>
      <c r="BO102" s="119">
        <f t="shared" si="71"/>
        <v>0</v>
      </c>
    </row>
    <row r="103" spans="7:67" ht="15.75">
      <c r="G103">
        <v>106</v>
      </c>
      <c r="H103" s="89">
        <v>1</v>
      </c>
      <c r="I103" s="90">
        <v>1.7</v>
      </c>
      <c r="J103" s="90">
        <v>3.3000001999999999</v>
      </c>
      <c r="K103" s="90">
        <v>17.5</v>
      </c>
      <c r="L103" s="90">
        <v>17.5</v>
      </c>
      <c r="M103" s="90">
        <v>0</v>
      </c>
      <c r="N103" s="90"/>
      <c r="O103" s="90">
        <v>3.5000002000000001</v>
      </c>
      <c r="P103" s="90">
        <v>3.5000002000000001</v>
      </c>
      <c r="Q103" s="91">
        <v>0</v>
      </c>
      <c r="R103" s="35"/>
      <c r="S103" s="34">
        <f t="shared" si="50"/>
        <v>1</v>
      </c>
      <c r="T103" s="34">
        <f t="shared" si="36"/>
        <v>1.4704999999999999</v>
      </c>
      <c r="U103" s="34">
        <f t="shared" si="37"/>
        <v>2.58852015688</v>
      </c>
      <c r="V103" s="34">
        <f t="shared" si="38"/>
        <v>1.9872000000000001</v>
      </c>
      <c r="W103" s="15">
        <f t="shared" si="51"/>
        <v>0.87944659600048491</v>
      </c>
      <c r="X103" s="34">
        <f t="shared" si="52"/>
        <v>15.390315430008487</v>
      </c>
      <c r="Y103" s="34">
        <f t="shared" si="39"/>
        <v>1.2900000000000023E-2</v>
      </c>
      <c r="Z103" s="15">
        <f t="shared" si="53"/>
        <v>0.50322495527805666</v>
      </c>
      <c r="AA103" s="34">
        <f t="shared" si="54"/>
        <v>8.8064367173659921</v>
      </c>
      <c r="AB103" s="34">
        <f t="shared" si="40"/>
        <v>-0.3819999999999999</v>
      </c>
      <c r="AC103" s="15">
        <f t="shared" si="55"/>
        <v>0.40564461209270181</v>
      </c>
      <c r="AD103" s="34">
        <f t="shared" si="56"/>
        <v>0</v>
      </c>
      <c r="AE103" s="34">
        <f t="shared" si="41"/>
        <v>5.7332501668199995</v>
      </c>
      <c r="AF103" s="15">
        <f t="shared" si="57"/>
        <v>0.99677390057972637</v>
      </c>
      <c r="AG103" s="34">
        <f t="shared" si="58"/>
        <v>3.4887088513838225</v>
      </c>
      <c r="AH103" s="34">
        <f t="shared" si="42"/>
        <v>1.2458</v>
      </c>
      <c r="AI103" s="15">
        <f t="shared" si="59"/>
        <v>0.77657197439912828</v>
      </c>
      <c r="AJ103" s="34">
        <f t="shared" si="60"/>
        <v>2.7180020657113442</v>
      </c>
      <c r="AK103" s="34">
        <f t="shared" si="43"/>
        <v>0.2702</v>
      </c>
      <c r="AL103" s="15">
        <f t="shared" si="61"/>
        <v>0.5671420040148718</v>
      </c>
      <c r="AM103" s="34">
        <f t="shared" si="62"/>
        <v>0</v>
      </c>
      <c r="AN103" s="35">
        <f t="shared" si="44"/>
        <v>1.4000000500000001</v>
      </c>
      <c r="AO103" s="35">
        <f t="shared" si="45"/>
        <v>1.1856447028500483</v>
      </c>
      <c r="AP103" s="35">
        <f t="shared" si="46"/>
        <v>0.21435534714995175</v>
      </c>
      <c r="AQ103" s="35">
        <f t="shared" si="47"/>
        <v>0.2</v>
      </c>
      <c r="AR103" s="35">
        <f t="shared" si="48"/>
        <v>0.19033909626101858</v>
      </c>
      <c r="AS103" s="35">
        <f t="shared" si="49"/>
        <v>9.6609037389814301E-3</v>
      </c>
      <c r="AU103" s="103">
        <v>106</v>
      </c>
      <c r="AV103" s="34">
        <v>1</v>
      </c>
      <c r="AW103" s="34">
        <v>1.4704999999999999</v>
      </c>
      <c r="AX103" s="34">
        <v>2.58852015688</v>
      </c>
      <c r="AY103" s="34">
        <v>15.390315429999999</v>
      </c>
      <c r="AZ103" s="34">
        <v>8.8064367173699996</v>
      </c>
      <c r="BA103" s="34">
        <v>0</v>
      </c>
      <c r="BB103" s="34">
        <v>3.4887088513800002</v>
      </c>
      <c r="BC103" s="34">
        <v>2.7180020657099999</v>
      </c>
      <c r="BD103" s="34">
        <v>0</v>
      </c>
      <c r="BF103" s="103">
        <v>106</v>
      </c>
      <c r="BG103" s="119">
        <f t="shared" si="63"/>
        <v>0</v>
      </c>
      <c r="BH103" s="119">
        <f t="shared" si="64"/>
        <v>0</v>
      </c>
      <c r="BI103" s="119">
        <f t="shared" si="65"/>
        <v>0</v>
      </c>
      <c r="BJ103" s="119">
        <f t="shared" si="66"/>
        <v>8.4874329786543967E-12</v>
      </c>
      <c r="BK103" s="119">
        <f t="shared" si="67"/>
        <v>-4.007461029686965E-12</v>
      </c>
      <c r="BL103" s="119">
        <f t="shared" si="68"/>
        <v>0</v>
      </c>
      <c r="BM103" s="119">
        <f t="shared" si="69"/>
        <v>3.8222758291794889E-12</v>
      </c>
      <c r="BN103" s="119">
        <f t="shared" si="70"/>
        <v>1.3442580382161395E-12</v>
      </c>
      <c r="BO103" s="119">
        <f t="shared" si="71"/>
        <v>0</v>
      </c>
    </row>
    <row r="104" spans="7:67" ht="15.75">
      <c r="G104">
        <v>107</v>
      </c>
      <c r="H104" s="89">
        <v>0.1</v>
      </c>
      <c r="I104" s="90">
        <v>0.70000004999999998</v>
      </c>
      <c r="J104" s="90">
        <v>0.5</v>
      </c>
      <c r="K104" s="90">
        <v>0.1</v>
      </c>
      <c r="L104" s="90">
        <v>0</v>
      </c>
      <c r="M104" s="90">
        <v>0</v>
      </c>
      <c r="N104" s="90"/>
      <c r="O104" s="90">
        <v>0.2</v>
      </c>
      <c r="P104" s="90">
        <v>0</v>
      </c>
      <c r="Q104" s="91">
        <v>0</v>
      </c>
      <c r="R104" s="35"/>
      <c r="S104" s="34">
        <f t="shared" si="50"/>
        <v>0.1</v>
      </c>
      <c r="T104" s="34">
        <f t="shared" si="36"/>
        <v>0.60550004324999995</v>
      </c>
      <c r="U104" s="34">
        <f t="shared" si="37"/>
        <v>0.39219999999999999</v>
      </c>
      <c r="V104" s="34">
        <f t="shared" si="38"/>
        <v>1.9872000000000001</v>
      </c>
      <c r="W104" s="15">
        <f t="shared" si="51"/>
        <v>0.87944659600048491</v>
      </c>
      <c r="X104" s="34">
        <f t="shared" si="52"/>
        <v>8.7944659600048491E-2</v>
      </c>
      <c r="Y104" s="34">
        <f t="shared" si="39"/>
        <v>1.2900000000000023E-2</v>
      </c>
      <c r="Z104" s="15">
        <f t="shared" si="53"/>
        <v>0.50322495527805666</v>
      </c>
      <c r="AA104" s="34">
        <f t="shared" si="54"/>
        <v>0</v>
      </c>
      <c r="AB104" s="34">
        <f t="shared" si="40"/>
        <v>-0.3819999999999999</v>
      </c>
      <c r="AC104" s="15">
        <f t="shared" si="55"/>
        <v>0.40564461209270181</v>
      </c>
      <c r="AD104" s="34">
        <f t="shared" si="56"/>
        <v>0</v>
      </c>
      <c r="AE104" s="34">
        <f t="shared" si="41"/>
        <v>2.9807199999999994</v>
      </c>
      <c r="AF104" s="15">
        <f t="shared" si="57"/>
        <v>0.95169548130509285</v>
      </c>
      <c r="AG104" s="34">
        <f t="shared" si="58"/>
        <v>0.19033909626101858</v>
      </c>
      <c r="AH104" s="34">
        <f t="shared" si="42"/>
        <v>1.2458</v>
      </c>
      <c r="AI104" s="15">
        <f t="shared" si="59"/>
        <v>0.77657197439912828</v>
      </c>
      <c r="AJ104" s="34">
        <f t="shared" si="60"/>
        <v>0</v>
      </c>
      <c r="AK104" s="34">
        <f t="shared" si="43"/>
        <v>0.2702</v>
      </c>
      <c r="AL104" s="15">
        <f t="shared" si="61"/>
        <v>0.5671420040148718</v>
      </c>
      <c r="AM104" s="34">
        <f t="shared" si="62"/>
        <v>0</v>
      </c>
      <c r="AN104" s="35">
        <f t="shared" si="44"/>
        <v>4</v>
      </c>
      <c r="AO104" s="35">
        <f t="shared" si="45"/>
        <v>3.0266706988859613</v>
      </c>
      <c r="AP104" s="35">
        <f t="shared" si="46"/>
        <v>0.9733293011140387</v>
      </c>
      <c r="AQ104" s="35">
        <f t="shared" si="47"/>
        <v>1.0500000599999999</v>
      </c>
      <c r="AR104" s="35">
        <f t="shared" si="48"/>
        <v>0.95965843239866366</v>
      </c>
      <c r="AS104" s="35">
        <f t="shared" si="49"/>
        <v>9.0341627601336238E-2</v>
      </c>
      <c r="AU104" s="103">
        <v>107</v>
      </c>
      <c r="AV104" s="34">
        <v>0.1</v>
      </c>
      <c r="AW104" s="34">
        <v>0.60550004324999995</v>
      </c>
      <c r="AX104" s="34">
        <v>0.39219999999999999</v>
      </c>
      <c r="AY104" s="34">
        <v>8.7944659600000002E-2</v>
      </c>
      <c r="AZ104" s="34">
        <v>0</v>
      </c>
      <c r="BA104" s="34">
        <v>0</v>
      </c>
      <c r="BB104" s="34">
        <v>0.19033909626100001</v>
      </c>
      <c r="BC104" s="34">
        <v>0</v>
      </c>
      <c r="BD104" s="34">
        <v>0</v>
      </c>
      <c r="BF104" s="103">
        <v>107</v>
      </c>
      <c r="BG104" s="119">
        <f t="shared" si="63"/>
        <v>0</v>
      </c>
      <c r="BH104" s="119">
        <f t="shared" si="64"/>
        <v>0</v>
      </c>
      <c r="BI104" s="119">
        <f t="shared" si="65"/>
        <v>0</v>
      </c>
      <c r="BJ104" s="119">
        <f t="shared" si="66"/>
        <v>4.8488990600503712E-14</v>
      </c>
      <c r="BK104" s="119">
        <f t="shared" si="67"/>
        <v>0</v>
      </c>
      <c r="BL104" s="119">
        <f t="shared" si="68"/>
        <v>0</v>
      </c>
      <c r="BM104" s="119">
        <f t="shared" si="69"/>
        <v>1.8568480086855743E-14</v>
      </c>
      <c r="BN104" s="119">
        <f t="shared" si="70"/>
        <v>0</v>
      </c>
      <c r="BO104" s="119">
        <f t="shared" si="71"/>
        <v>0</v>
      </c>
    </row>
    <row r="105" spans="7:67" ht="15.75">
      <c r="G105">
        <v>109</v>
      </c>
      <c r="H105" s="89">
        <v>0.3</v>
      </c>
      <c r="I105" s="90">
        <v>0.5</v>
      </c>
      <c r="J105" s="90">
        <v>1</v>
      </c>
      <c r="K105" s="90">
        <v>1.2</v>
      </c>
      <c r="L105" s="90">
        <v>0.5</v>
      </c>
      <c r="M105" s="90">
        <v>0.5</v>
      </c>
      <c r="N105" s="90"/>
      <c r="O105" s="90">
        <v>0.75000005999999997</v>
      </c>
      <c r="P105" s="90">
        <v>0.3</v>
      </c>
      <c r="Q105" s="91">
        <v>0</v>
      </c>
      <c r="R105" s="35"/>
      <c r="S105" s="34">
        <f t="shared" si="50"/>
        <v>0.3</v>
      </c>
      <c r="T105" s="34">
        <f t="shared" si="36"/>
        <v>0.4325</v>
      </c>
      <c r="U105" s="34">
        <f t="shared" si="37"/>
        <v>0.78439999999999999</v>
      </c>
      <c r="V105" s="34">
        <f t="shared" si="38"/>
        <v>1.9872000000000001</v>
      </c>
      <c r="W105" s="15">
        <f t="shared" si="51"/>
        <v>0.87944659600048491</v>
      </c>
      <c r="X105" s="34">
        <f t="shared" si="52"/>
        <v>1.0553359152005819</v>
      </c>
      <c r="Y105" s="34">
        <f t="shared" si="39"/>
        <v>1.2900000000000023E-2</v>
      </c>
      <c r="Z105" s="15">
        <f t="shared" si="53"/>
        <v>0.50322495527805666</v>
      </c>
      <c r="AA105" s="34">
        <f t="shared" si="54"/>
        <v>0.25161247763902833</v>
      </c>
      <c r="AB105" s="34">
        <f t="shared" si="40"/>
        <v>-0.3819999999999999</v>
      </c>
      <c r="AC105" s="15">
        <f t="shared" si="55"/>
        <v>0.40564461209270181</v>
      </c>
      <c r="AD105" s="34">
        <f t="shared" si="56"/>
        <v>0.2028223060463509</v>
      </c>
      <c r="AE105" s="34">
        <f t="shared" si="41"/>
        <v>3.4394750500459992</v>
      </c>
      <c r="AF105" s="15">
        <f t="shared" si="57"/>
        <v>0.96891570925864356</v>
      </c>
      <c r="AG105" s="34">
        <f t="shared" si="58"/>
        <v>0.72668684007892514</v>
      </c>
      <c r="AH105" s="34">
        <f t="shared" si="42"/>
        <v>1.2458</v>
      </c>
      <c r="AI105" s="15">
        <f t="shared" si="59"/>
        <v>0.77657197439912828</v>
      </c>
      <c r="AJ105" s="34">
        <f t="shared" si="60"/>
        <v>0.23297159231973846</v>
      </c>
      <c r="AK105" s="34">
        <f t="shared" si="43"/>
        <v>0.2702</v>
      </c>
      <c r="AL105" s="15">
        <f t="shared" si="61"/>
        <v>0.5671420040148718</v>
      </c>
      <c r="AM105" s="34">
        <f t="shared" si="62"/>
        <v>0</v>
      </c>
      <c r="AN105" s="35">
        <f t="shared" si="44"/>
        <v>7.9</v>
      </c>
      <c r="AO105" s="35">
        <f t="shared" si="45"/>
        <v>5.0124713723907686</v>
      </c>
      <c r="AP105" s="35">
        <f t="shared" si="46"/>
        <v>2.8875286276092318</v>
      </c>
      <c r="AQ105" s="35">
        <f t="shared" si="47"/>
        <v>1.5</v>
      </c>
      <c r="AR105" s="35">
        <f t="shared" si="48"/>
        <v>1.2575632302653112</v>
      </c>
      <c r="AS105" s="35">
        <f t="shared" si="49"/>
        <v>0.24243676973468875</v>
      </c>
      <c r="AU105" s="103">
        <v>109</v>
      </c>
      <c r="AV105" s="34">
        <v>0.3</v>
      </c>
      <c r="AW105" s="34">
        <v>0.4325</v>
      </c>
      <c r="AX105" s="34">
        <v>0.78439999999999999</v>
      </c>
      <c r="AY105" s="34">
        <v>1.0553359151999999</v>
      </c>
      <c r="AZ105" s="34">
        <v>0.25161247763900002</v>
      </c>
      <c r="BA105" s="34">
        <v>0.20282230604599999</v>
      </c>
      <c r="BB105" s="34">
        <v>0.72668684007899997</v>
      </c>
      <c r="BC105" s="34">
        <v>0.23297159232</v>
      </c>
      <c r="BD105" s="34">
        <v>0</v>
      </c>
      <c r="BF105" s="103">
        <v>109</v>
      </c>
      <c r="BG105" s="119">
        <f t="shared" si="63"/>
        <v>0</v>
      </c>
      <c r="BH105" s="119">
        <f t="shared" si="64"/>
        <v>0</v>
      </c>
      <c r="BI105" s="119">
        <f t="shared" si="65"/>
        <v>0</v>
      </c>
      <c r="BJ105" s="119">
        <f t="shared" si="66"/>
        <v>5.8197890950850706E-13</v>
      </c>
      <c r="BK105" s="119">
        <f t="shared" si="67"/>
        <v>2.8310687127941492E-14</v>
      </c>
      <c r="BL105" s="119">
        <f t="shared" si="68"/>
        <v>3.5091374250839635E-13</v>
      </c>
      <c r="BM105" s="119">
        <f t="shared" si="69"/>
        <v>-7.4829031859735551E-14</v>
      </c>
      <c r="BN105" s="119">
        <f t="shared" si="70"/>
        <v>-2.6154078902607125E-13</v>
      </c>
      <c r="BO105" s="119">
        <f t="shared" si="71"/>
        <v>0</v>
      </c>
    </row>
    <row r="106" spans="7:67" ht="15.75">
      <c r="G106">
        <v>110</v>
      </c>
      <c r="H106" s="89">
        <v>0.4</v>
      </c>
      <c r="I106" s="90">
        <v>0.5</v>
      </c>
      <c r="J106" s="90">
        <v>1</v>
      </c>
      <c r="K106" s="90">
        <v>1</v>
      </c>
      <c r="L106" s="90">
        <v>5</v>
      </c>
      <c r="M106" s="90">
        <v>0</v>
      </c>
      <c r="N106" s="90"/>
      <c r="O106" s="90">
        <v>0.5</v>
      </c>
      <c r="P106" s="90">
        <v>1</v>
      </c>
      <c r="Q106" s="91">
        <v>0</v>
      </c>
      <c r="R106" s="35"/>
      <c r="S106" s="34">
        <f t="shared" si="50"/>
        <v>0.4</v>
      </c>
      <c r="T106" s="34">
        <f t="shared" si="36"/>
        <v>0.4325</v>
      </c>
      <c r="U106" s="34">
        <f t="shared" si="37"/>
        <v>0.78439999999999999</v>
      </c>
      <c r="V106" s="34">
        <f t="shared" si="38"/>
        <v>1.9872000000000001</v>
      </c>
      <c r="W106" s="15">
        <f t="shared" si="51"/>
        <v>0.87944659600048491</v>
      </c>
      <c r="X106" s="34">
        <f t="shared" si="52"/>
        <v>0.87944659600048491</v>
      </c>
      <c r="Y106" s="34">
        <f t="shared" si="39"/>
        <v>1.2900000000000023E-2</v>
      </c>
      <c r="Z106" s="15">
        <f t="shared" si="53"/>
        <v>0.50322495527805666</v>
      </c>
      <c r="AA106" s="34">
        <f t="shared" si="54"/>
        <v>2.5161247763902832</v>
      </c>
      <c r="AB106" s="34">
        <f t="shared" si="40"/>
        <v>-0.3819999999999999</v>
      </c>
      <c r="AC106" s="15">
        <f t="shared" si="55"/>
        <v>0.40564461209270181</v>
      </c>
      <c r="AD106" s="34">
        <f t="shared" si="56"/>
        <v>0</v>
      </c>
      <c r="AE106" s="34">
        <f t="shared" si="41"/>
        <v>3.2309499999999995</v>
      </c>
      <c r="AF106" s="15">
        <f t="shared" si="57"/>
        <v>0.96198251173236582</v>
      </c>
      <c r="AG106" s="34">
        <f t="shared" si="58"/>
        <v>0.48099125586618291</v>
      </c>
      <c r="AH106" s="34">
        <f t="shared" si="42"/>
        <v>1.2458</v>
      </c>
      <c r="AI106" s="15">
        <f t="shared" si="59"/>
        <v>0.77657197439912828</v>
      </c>
      <c r="AJ106" s="34">
        <f t="shared" si="60"/>
        <v>0.77657197439912828</v>
      </c>
      <c r="AK106" s="34">
        <f t="shared" si="43"/>
        <v>0.2702</v>
      </c>
      <c r="AL106" s="15">
        <f t="shared" si="61"/>
        <v>0.5671420040148718</v>
      </c>
      <c r="AM106" s="34">
        <f t="shared" si="62"/>
        <v>0</v>
      </c>
      <c r="AN106" s="35">
        <f t="shared" si="44"/>
        <v>2.1000000500000002</v>
      </c>
      <c r="AO106" s="35">
        <f t="shared" si="45"/>
        <v>1.6347064996891738</v>
      </c>
      <c r="AP106" s="35">
        <f t="shared" si="46"/>
        <v>0.46529355031082642</v>
      </c>
      <c r="AQ106" s="35">
        <f t="shared" si="47"/>
        <v>0.5</v>
      </c>
      <c r="AR106" s="35">
        <f t="shared" si="48"/>
        <v>0.42331068858075704</v>
      </c>
      <c r="AS106" s="35">
        <f t="shared" si="49"/>
        <v>7.6689311419242956E-2</v>
      </c>
      <c r="AU106" s="103">
        <v>110</v>
      </c>
      <c r="AV106" s="110">
        <v>0.4</v>
      </c>
      <c r="AW106" s="110">
        <v>0.4325</v>
      </c>
      <c r="AX106" s="110">
        <v>0.78439999999999999</v>
      </c>
      <c r="AY106" s="110">
        <v>0.87944659599999997</v>
      </c>
      <c r="AZ106" s="110">
        <v>2.5161247763899999</v>
      </c>
      <c r="BA106" s="110">
        <v>0</v>
      </c>
      <c r="BB106" s="110">
        <v>0.480991255866</v>
      </c>
      <c r="BC106" s="110">
        <v>0.77657197439900005</v>
      </c>
      <c r="BD106" s="110">
        <v>0</v>
      </c>
      <c r="BF106" s="103">
        <v>110</v>
      </c>
      <c r="BG106" s="119">
        <f t="shared" si="63"/>
        <v>0</v>
      </c>
      <c r="BH106" s="119">
        <f t="shared" si="64"/>
        <v>0</v>
      </c>
      <c r="BI106" s="119">
        <f t="shared" si="65"/>
        <v>0</v>
      </c>
      <c r="BJ106" s="119">
        <f t="shared" si="66"/>
        <v>4.8494541715626838E-13</v>
      </c>
      <c r="BK106" s="119">
        <f t="shared" si="67"/>
        <v>2.8332891588433995E-13</v>
      </c>
      <c r="BL106" s="119">
        <f t="shared" si="68"/>
        <v>0</v>
      </c>
      <c r="BM106" s="119">
        <f t="shared" si="69"/>
        <v>1.8290924330699454E-13</v>
      </c>
      <c r="BN106" s="119">
        <f t="shared" si="70"/>
        <v>1.2823075934420558E-13</v>
      </c>
      <c r="BO106" s="119">
        <f t="shared" si="71"/>
        <v>0</v>
      </c>
    </row>
    <row r="107" spans="7:67" ht="15.75">
      <c r="G107">
        <v>114</v>
      </c>
      <c r="H107" s="89">
        <v>0.2</v>
      </c>
      <c r="I107" s="90">
        <v>0.70000004999999998</v>
      </c>
      <c r="J107" s="90">
        <v>0.4</v>
      </c>
      <c r="K107" s="90">
        <v>0.3</v>
      </c>
      <c r="L107" s="90">
        <v>0.5</v>
      </c>
      <c r="M107" s="90">
        <v>0</v>
      </c>
      <c r="N107" s="90"/>
      <c r="O107" s="90">
        <v>0.2</v>
      </c>
      <c r="P107" s="90">
        <v>0.3</v>
      </c>
      <c r="Q107" s="91">
        <v>0</v>
      </c>
      <c r="R107" s="35"/>
      <c r="S107" s="34">
        <f t="shared" si="50"/>
        <v>0.2</v>
      </c>
      <c r="T107" s="34">
        <f t="shared" si="36"/>
        <v>0.60550004324999995</v>
      </c>
      <c r="U107" s="34">
        <f t="shared" si="37"/>
        <v>0.31376000000000004</v>
      </c>
      <c r="V107" s="34">
        <f t="shared" si="38"/>
        <v>1.9872000000000001</v>
      </c>
      <c r="W107" s="15">
        <f t="shared" si="51"/>
        <v>0.87944659600048491</v>
      </c>
      <c r="X107" s="34">
        <f t="shared" si="52"/>
        <v>0.26383397880014547</v>
      </c>
      <c r="Y107" s="34">
        <f t="shared" si="39"/>
        <v>1.2900000000000023E-2</v>
      </c>
      <c r="Z107" s="15">
        <f t="shared" si="53"/>
        <v>0.50322495527805666</v>
      </c>
      <c r="AA107" s="34">
        <f t="shared" si="54"/>
        <v>0.25161247763902833</v>
      </c>
      <c r="AB107" s="34">
        <f t="shared" si="40"/>
        <v>-0.3819999999999999</v>
      </c>
      <c r="AC107" s="15">
        <f t="shared" si="55"/>
        <v>0.40564461209270181</v>
      </c>
      <c r="AD107" s="34">
        <f t="shared" si="56"/>
        <v>0</v>
      </c>
      <c r="AE107" s="34">
        <f t="shared" si="41"/>
        <v>2.9807199999999994</v>
      </c>
      <c r="AF107" s="15">
        <f t="shared" si="57"/>
        <v>0.95169548130509285</v>
      </c>
      <c r="AG107" s="34">
        <f t="shared" si="58"/>
        <v>0.19033909626101858</v>
      </c>
      <c r="AH107" s="34">
        <f t="shared" si="42"/>
        <v>1.2458</v>
      </c>
      <c r="AI107" s="15">
        <f t="shared" si="59"/>
        <v>0.77657197439912828</v>
      </c>
      <c r="AJ107" s="34">
        <f t="shared" si="60"/>
        <v>0.23297159231973846</v>
      </c>
      <c r="AK107" s="34">
        <f t="shared" si="43"/>
        <v>0.2702</v>
      </c>
      <c r="AL107" s="15">
        <f t="shared" si="61"/>
        <v>0.5671420040148718</v>
      </c>
      <c r="AM107" s="34">
        <f t="shared" si="62"/>
        <v>0</v>
      </c>
      <c r="AN107" s="35">
        <f t="shared" si="44"/>
        <v>2.9000000500000001</v>
      </c>
      <c r="AO107" s="35">
        <f t="shared" si="45"/>
        <v>2.3743000432499999</v>
      </c>
      <c r="AP107" s="35">
        <f t="shared" si="46"/>
        <v>0.52570000675000017</v>
      </c>
      <c r="AQ107" s="35">
        <f t="shared" si="47"/>
        <v>0.2</v>
      </c>
      <c r="AR107" s="35">
        <f t="shared" si="48"/>
        <v>0.19033909626101858</v>
      </c>
      <c r="AS107" s="35">
        <f t="shared" si="49"/>
        <v>9.6609037389814301E-3</v>
      </c>
      <c r="AU107" s="103">
        <v>114</v>
      </c>
      <c r="AV107" s="34">
        <v>0.2</v>
      </c>
      <c r="AW107" s="34">
        <v>0.60550004324999995</v>
      </c>
      <c r="AX107" s="34">
        <v>0.31375999999999998</v>
      </c>
      <c r="AY107" s="34">
        <v>0.26383397879999998</v>
      </c>
      <c r="AZ107" s="34">
        <v>0.25161247763900002</v>
      </c>
      <c r="BA107" s="34">
        <v>0</v>
      </c>
      <c r="BB107" s="34">
        <v>0.19033909626100001</v>
      </c>
      <c r="BC107" s="34">
        <v>0.23297159232</v>
      </c>
      <c r="BD107" s="34">
        <v>0</v>
      </c>
      <c r="BF107" s="103">
        <v>114</v>
      </c>
      <c r="BG107" s="119">
        <f t="shared" si="63"/>
        <v>0</v>
      </c>
      <c r="BH107" s="119">
        <f t="shared" si="64"/>
        <v>0</v>
      </c>
      <c r="BI107" s="119">
        <f t="shared" si="65"/>
        <v>0</v>
      </c>
      <c r="BJ107" s="119">
        <f t="shared" si="66"/>
        <v>1.4549472737712676E-13</v>
      </c>
      <c r="BK107" s="119">
        <f t="shared" si="67"/>
        <v>2.8310687127941492E-14</v>
      </c>
      <c r="BL107" s="119">
        <f t="shared" si="68"/>
        <v>0</v>
      </c>
      <c r="BM107" s="119">
        <f t="shared" si="69"/>
        <v>1.8568480086855743E-14</v>
      </c>
      <c r="BN107" s="119">
        <f t="shared" si="70"/>
        <v>-2.6154078902607125E-13</v>
      </c>
      <c r="BO107" s="119">
        <f t="shared" si="71"/>
        <v>0</v>
      </c>
    </row>
    <row r="108" spans="7:67" ht="15.75">
      <c r="G108">
        <v>115</v>
      </c>
      <c r="H108" s="89">
        <v>0.2</v>
      </c>
      <c r="I108" s="90">
        <v>0.70000004999999998</v>
      </c>
      <c r="J108" s="90">
        <v>2</v>
      </c>
      <c r="K108" s="90">
        <v>0</v>
      </c>
      <c r="L108" s="90">
        <v>0</v>
      </c>
      <c r="M108" s="90">
        <v>0</v>
      </c>
      <c r="N108" s="90"/>
      <c r="O108" s="90">
        <v>0.2</v>
      </c>
      <c r="P108" s="90">
        <v>0</v>
      </c>
      <c r="Q108" s="91">
        <v>0</v>
      </c>
      <c r="R108" s="35"/>
      <c r="S108" s="34">
        <f t="shared" si="50"/>
        <v>0.2</v>
      </c>
      <c r="T108" s="34">
        <f t="shared" si="36"/>
        <v>0.60550004324999995</v>
      </c>
      <c r="U108" s="34">
        <f t="shared" si="37"/>
        <v>1.5688</v>
      </c>
      <c r="V108" s="34">
        <f t="shared" si="38"/>
        <v>1.9872000000000001</v>
      </c>
      <c r="W108" s="15">
        <f t="shared" si="51"/>
        <v>0.87944659600048491</v>
      </c>
      <c r="X108" s="34">
        <f t="shared" si="52"/>
        <v>0</v>
      </c>
      <c r="Y108" s="34">
        <f t="shared" si="39"/>
        <v>1.2900000000000023E-2</v>
      </c>
      <c r="Z108" s="15">
        <f t="shared" si="53"/>
        <v>0.50322495527805666</v>
      </c>
      <c r="AA108" s="34">
        <f t="shared" si="54"/>
        <v>0</v>
      </c>
      <c r="AB108" s="34">
        <f t="shared" si="40"/>
        <v>-0.3819999999999999</v>
      </c>
      <c r="AC108" s="15">
        <f t="shared" si="55"/>
        <v>0.40564461209270181</v>
      </c>
      <c r="AD108" s="34">
        <f t="shared" si="56"/>
        <v>0</v>
      </c>
      <c r="AE108" s="34">
        <f t="shared" si="41"/>
        <v>2.9807199999999994</v>
      </c>
      <c r="AF108" s="15">
        <f t="shared" si="57"/>
        <v>0.95169548130509285</v>
      </c>
      <c r="AG108" s="34">
        <f t="shared" si="58"/>
        <v>0.19033909626101858</v>
      </c>
      <c r="AH108" s="34">
        <f t="shared" si="42"/>
        <v>1.2458</v>
      </c>
      <c r="AI108" s="15">
        <f t="shared" si="59"/>
        <v>0.77657197439912828</v>
      </c>
      <c r="AJ108" s="34">
        <f t="shared" si="60"/>
        <v>0</v>
      </c>
      <c r="AK108" s="34">
        <f t="shared" si="43"/>
        <v>0.2702</v>
      </c>
      <c r="AL108" s="15">
        <f t="shared" si="61"/>
        <v>0.5671420040148718</v>
      </c>
      <c r="AM108" s="34">
        <f t="shared" si="62"/>
        <v>0</v>
      </c>
      <c r="AN108" s="35">
        <f t="shared" si="44"/>
        <v>6.3000003000000007</v>
      </c>
      <c r="AO108" s="35">
        <f t="shared" si="45"/>
        <v>4.7665750302083847</v>
      </c>
      <c r="AP108" s="35">
        <f t="shared" si="46"/>
        <v>1.533425269791616</v>
      </c>
      <c r="AQ108" s="35">
        <f t="shared" si="47"/>
        <v>0.8</v>
      </c>
      <c r="AR108" s="35">
        <f t="shared" si="48"/>
        <v>0.77611801081143605</v>
      </c>
      <c r="AS108" s="35">
        <f t="shared" si="49"/>
        <v>2.388198918856399E-2</v>
      </c>
      <c r="AU108" s="103">
        <v>115</v>
      </c>
      <c r="AV108" s="34">
        <v>0.2</v>
      </c>
      <c r="AW108" s="34">
        <v>0.60550004324999995</v>
      </c>
      <c r="AX108" s="34">
        <v>1.5688</v>
      </c>
      <c r="AY108" s="34">
        <v>0</v>
      </c>
      <c r="AZ108" s="34">
        <v>0</v>
      </c>
      <c r="BA108" s="34">
        <v>0</v>
      </c>
      <c r="BB108" s="34">
        <v>0.19033909626100001</v>
      </c>
      <c r="BC108" s="34">
        <v>0</v>
      </c>
      <c r="BD108" s="34">
        <v>0</v>
      </c>
      <c r="BF108" s="103">
        <v>115</v>
      </c>
      <c r="BG108" s="119">
        <f t="shared" si="63"/>
        <v>0</v>
      </c>
      <c r="BH108" s="119">
        <f t="shared" si="64"/>
        <v>0</v>
      </c>
      <c r="BI108" s="119">
        <f t="shared" si="65"/>
        <v>0</v>
      </c>
      <c r="BJ108" s="119">
        <f t="shared" si="66"/>
        <v>0</v>
      </c>
      <c r="BK108" s="119">
        <f t="shared" si="67"/>
        <v>0</v>
      </c>
      <c r="BL108" s="119">
        <f t="shared" si="68"/>
        <v>0</v>
      </c>
      <c r="BM108" s="119">
        <f t="shared" si="69"/>
        <v>1.8568480086855743E-14</v>
      </c>
      <c r="BN108" s="119">
        <f t="shared" si="70"/>
        <v>0</v>
      </c>
      <c r="BO108" s="119">
        <f t="shared" si="71"/>
        <v>0</v>
      </c>
    </row>
    <row r="109" spans="7:67" ht="15.75">
      <c r="G109">
        <v>120</v>
      </c>
      <c r="H109" s="89">
        <v>0.5</v>
      </c>
      <c r="I109" s="90">
        <v>1</v>
      </c>
      <c r="J109" s="90">
        <v>1.5000001000000001</v>
      </c>
      <c r="K109" s="90">
        <v>1.5000001000000001</v>
      </c>
      <c r="L109" s="90">
        <v>1.8000001000000001</v>
      </c>
      <c r="M109" s="90">
        <v>0</v>
      </c>
      <c r="N109" s="90"/>
      <c r="O109" s="90">
        <v>0.8</v>
      </c>
      <c r="P109" s="90">
        <v>0</v>
      </c>
      <c r="Q109" s="91">
        <v>0</v>
      </c>
      <c r="R109" s="35"/>
      <c r="S109" s="34">
        <f t="shared" si="50"/>
        <v>0.5</v>
      </c>
      <c r="T109" s="34">
        <f t="shared" si="36"/>
        <v>0.86499999999999999</v>
      </c>
      <c r="U109" s="34">
        <f t="shared" si="37"/>
        <v>1.1766000784399999</v>
      </c>
      <c r="V109" s="34">
        <f t="shared" si="38"/>
        <v>1.9872000000000001</v>
      </c>
      <c r="W109" s="15">
        <f t="shared" si="51"/>
        <v>0.87944659600048491</v>
      </c>
      <c r="X109" s="34">
        <f t="shared" si="52"/>
        <v>1.319169981945387</v>
      </c>
      <c r="Y109" s="34">
        <f t="shared" si="39"/>
        <v>1.2900000000000023E-2</v>
      </c>
      <c r="Z109" s="15">
        <f t="shared" si="53"/>
        <v>0.50322495527805666</v>
      </c>
      <c r="AA109" s="34">
        <f t="shared" si="54"/>
        <v>0.90580496982299752</v>
      </c>
      <c r="AB109" s="34">
        <f t="shared" si="40"/>
        <v>-0.3819999999999999</v>
      </c>
      <c r="AC109" s="15">
        <f t="shared" si="55"/>
        <v>0.40564461209270181</v>
      </c>
      <c r="AD109" s="34">
        <f t="shared" si="56"/>
        <v>0</v>
      </c>
      <c r="AE109" s="34">
        <f t="shared" si="41"/>
        <v>3.4811799999999993</v>
      </c>
      <c r="AF109" s="15">
        <f t="shared" si="57"/>
        <v>0.97014751351429507</v>
      </c>
      <c r="AG109" s="34">
        <f t="shared" si="58"/>
        <v>0.77611801081143605</v>
      </c>
      <c r="AH109" s="34">
        <f t="shared" si="42"/>
        <v>1.2458</v>
      </c>
      <c r="AI109" s="15">
        <f t="shared" si="59"/>
        <v>0.77657197439912828</v>
      </c>
      <c r="AJ109" s="34">
        <f t="shared" si="60"/>
        <v>0</v>
      </c>
      <c r="AK109" s="34">
        <f t="shared" si="43"/>
        <v>0.2702</v>
      </c>
      <c r="AL109" s="15">
        <f t="shared" si="61"/>
        <v>0.5671420040148718</v>
      </c>
      <c r="AM109" s="34">
        <f t="shared" si="62"/>
        <v>0</v>
      </c>
      <c r="AN109" s="35">
        <f t="shared" si="44"/>
        <v>38.200000199999998</v>
      </c>
      <c r="AO109" s="35">
        <f t="shared" si="45"/>
        <v>25.171553315001567</v>
      </c>
      <c r="AP109" s="35">
        <f t="shared" si="46"/>
        <v>13.028446884998431</v>
      </c>
      <c r="AQ109" s="35">
        <f t="shared" si="47"/>
        <v>0.8</v>
      </c>
      <c r="AR109" s="35">
        <f t="shared" si="48"/>
        <v>0.77611801081143605</v>
      </c>
      <c r="AS109" s="35">
        <f t="shared" si="49"/>
        <v>2.388198918856399E-2</v>
      </c>
      <c r="AU109" s="103">
        <v>120</v>
      </c>
      <c r="AV109" s="34">
        <v>0.5</v>
      </c>
      <c r="AW109" s="34">
        <v>0.86499999999999999</v>
      </c>
      <c r="AX109" s="34">
        <v>1.1766000784399999</v>
      </c>
      <c r="AY109" s="34">
        <v>1.31916998195</v>
      </c>
      <c r="AZ109" s="34">
        <v>0.90580496982299996</v>
      </c>
      <c r="BA109" s="34">
        <v>0</v>
      </c>
      <c r="BB109" s="34">
        <v>0.77611801081099996</v>
      </c>
      <c r="BC109" s="34">
        <v>0</v>
      </c>
      <c r="BD109" s="34">
        <v>0</v>
      </c>
      <c r="BF109" s="103">
        <v>120</v>
      </c>
      <c r="BG109" s="119">
        <f t="shared" si="63"/>
        <v>0</v>
      </c>
      <c r="BH109" s="119">
        <f t="shared" si="64"/>
        <v>0</v>
      </c>
      <c r="BI109" s="119">
        <f t="shared" si="65"/>
        <v>0</v>
      </c>
      <c r="BJ109" s="119">
        <f t="shared" si="66"/>
        <v>-4.6129766673175254E-12</v>
      </c>
      <c r="BK109" s="119">
        <f t="shared" si="67"/>
        <v>-2.4424906541753444E-15</v>
      </c>
      <c r="BL109" s="119">
        <f t="shared" si="68"/>
        <v>0</v>
      </c>
      <c r="BM109" s="119">
        <f t="shared" si="69"/>
        <v>4.3609560407276149E-13</v>
      </c>
      <c r="BN109" s="119">
        <f t="shared" si="70"/>
        <v>0</v>
      </c>
      <c r="BO109" s="119">
        <f t="shared" si="71"/>
        <v>0</v>
      </c>
    </row>
    <row r="110" spans="7:67" ht="15.75">
      <c r="G110">
        <v>121</v>
      </c>
      <c r="H110" s="89">
        <v>2</v>
      </c>
      <c r="I110" s="90">
        <v>3.0000002000000001</v>
      </c>
      <c r="J110" s="90">
        <v>4</v>
      </c>
      <c r="K110" s="90">
        <v>8.8000000000000007</v>
      </c>
      <c r="L110" s="90">
        <v>14.6</v>
      </c>
      <c r="M110" s="90">
        <v>5.8</v>
      </c>
      <c r="N110" s="90"/>
      <c r="O110" s="90">
        <v>0.8</v>
      </c>
      <c r="P110" s="90">
        <v>0</v>
      </c>
      <c r="Q110" s="91">
        <v>0</v>
      </c>
      <c r="R110" s="35"/>
      <c r="S110" s="34">
        <f t="shared" si="50"/>
        <v>2</v>
      </c>
      <c r="T110" s="34">
        <f t="shared" si="36"/>
        <v>2.5950001729999999</v>
      </c>
      <c r="U110" s="34">
        <f t="shared" si="37"/>
        <v>3.1375999999999999</v>
      </c>
      <c r="V110" s="34">
        <f t="shared" si="38"/>
        <v>1.9872000000000001</v>
      </c>
      <c r="W110" s="15">
        <f t="shared" si="51"/>
        <v>0.87944659600048491</v>
      </c>
      <c r="X110" s="34">
        <f t="shared" si="52"/>
        <v>7.7391300448042681</v>
      </c>
      <c r="Y110" s="34">
        <f t="shared" si="39"/>
        <v>1.2900000000000023E-2</v>
      </c>
      <c r="Z110" s="15">
        <f t="shared" si="53"/>
        <v>0.50322495527805666</v>
      </c>
      <c r="AA110" s="34">
        <f t="shared" si="54"/>
        <v>7.347084347059627</v>
      </c>
      <c r="AB110" s="34">
        <f t="shared" si="40"/>
        <v>-0.3819999999999999</v>
      </c>
      <c r="AC110" s="15">
        <f t="shared" si="55"/>
        <v>0.40564461209270181</v>
      </c>
      <c r="AD110" s="34">
        <f t="shared" si="56"/>
        <v>2.3527387501376702</v>
      </c>
      <c r="AE110" s="34">
        <f t="shared" si="41"/>
        <v>3.4811799999999993</v>
      </c>
      <c r="AF110" s="15">
        <f t="shared" si="57"/>
        <v>0.97014751351429507</v>
      </c>
      <c r="AG110" s="34">
        <f t="shared" si="58"/>
        <v>0.77611801081143605</v>
      </c>
      <c r="AH110" s="34">
        <f t="shared" si="42"/>
        <v>1.2458</v>
      </c>
      <c r="AI110" s="15">
        <f t="shared" si="59"/>
        <v>0.77657197439912828</v>
      </c>
      <c r="AJ110" s="34">
        <f t="shared" si="60"/>
        <v>0</v>
      </c>
      <c r="AK110" s="34">
        <f t="shared" si="43"/>
        <v>0.2702</v>
      </c>
      <c r="AL110" s="15">
        <f t="shared" si="61"/>
        <v>0.5671420040148718</v>
      </c>
      <c r="AM110" s="34">
        <f t="shared" si="62"/>
        <v>0</v>
      </c>
      <c r="AN110" s="35">
        <f t="shared" si="44"/>
        <v>6.7000001999999999</v>
      </c>
      <c r="AO110" s="35">
        <f t="shared" si="45"/>
        <v>5.1180149517683846</v>
      </c>
      <c r="AP110" s="35">
        <f t="shared" si="46"/>
        <v>1.5819852482316152</v>
      </c>
      <c r="AQ110" s="35">
        <f t="shared" si="47"/>
        <v>0.8</v>
      </c>
      <c r="AR110" s="35">
        <f t="shared" si="48"/>
        <v>0.77611801081143605</v>
      </c>
      <c r="AS110" s="35">
        <f t="shared" si="49"/>
        <v>2.388198918856399E-2</v>
      </c>
      <c r="AU110" s="103">
        <v>121</v>
      </c>
      <c r="AV110" s="34">
        <v>2</v>
      </c>
      <c r="AW110" s="34">
        <v>2.5950001729999999</v>
      </c>
      <c r="AX110" s="34">
        <v>3.1375999999999999</v>
      </c>
      <c r="AY110" s="34">
        <v>7.7391300448000004</v>
      </c>
      <c r="AZ110" s="34">
        <v>7.34708434706</v>
      </c>
      <c r="BA110" s="34">
        <v>2.3527387501399999</v>
      </c>
      <c r="BB110" s="34">
        <v>0.77611801081099996</v>
      </c>
      <c r="BC110" s="34">
        <v>0</v>
      </c>
      <c r="BD110" s="34">
        <v>0</v>
      </c>
      <c r="BF110" s="103">
        <v>121</v>
      </c>
      <c r="BG110" s="119">
        <f t="shared" si="63"/>
        <v>0</v>
      </c>
      <c r="BH110" s="119">
        <f t="shared" si="64"/>
        <v>0</v>
      </c>
      <c r="BI110" s="119">
        <f t="shared" si="65"/>
        <v>0</v>
      </c>
      <c r="BJ110" s="119">
        <f t="shared" si="66"/>
        <v>4.2676973066591017E-12</v>
      </c>
      <c r="BK110" s="119">
        <f t="shared" si="67"/>
        <v>-3.730349362740526E-13</v>
      </c>
      <c r="BL110" s="119">
        <f t="shared" si="68"/>
        <v>-2.3296919948734285E-12</v>
      </c>
      <c r="BM110" s="119">
        <f t="shared" si="69"/>
        <v>4.3609560407276149E-13</v>
      </c>
      <c r="BN110" s="119">
        <f t="shared" si="70"/>
        <v>0</v>
      </c>
      <c r="BO110" s="119">
        <f t="shared" si="71"/>
        <v>0</v>
      </c>
    </row>
    <row r="111" spans="7:67" ht="15.75">
      <c r="G111">
        <v>123</v>
      </c>
      <c r="H111" s="89">
        <v>0.6</v>
      </c>
      <c r="I111" s="90">
        <v>1.2</v>
      </c>
      <c r="J111" s="90">
        <v>1.6</v>
      </c>
      <c r="K111" s="90">
        <v>1.5000001000000001</v>
      </c>
      <c r="L111" s="90">
        <v>1.8000001000000001</v>
      </c>
      <c r="M111" s="90">
        <v>0</v>
      </c>
      <c r="N111" s="90"/>
      <c r="O111" s="90">
        <v>0.8</v>
      </c>
      <c r="P111" s="90">
        <v>0</v>
      </c>
      <c r="Q111" s="91">
        <v>0</v>
      </c>
      <c r="R111" s="35"/>
      <c r="S111" s="34">
        <f t="shared" si="50"/>
        <v>0.6</v>
      </c>
      <c r="T111" s="34">
        <f t="shared" si="36"/>
        <v>1.038</v>
      </c>
      <c r="U111" s="34">
        <f t="shared" si="37"/>
        <v>1.2550400000000002</v>
      </c>
      <c r="V111" s="34">
        <f t="shared" si="38"/>
        <v>1.9872000000000001</v>
      </c>
      <c r="W111" s="15">
        <f t="shared" si="51"/>
        <v>0.87944659600048491</v>
      </c>
      <c r="X111" s="34">
        <f t="shared" si="52"/>
        <v>1.319169981945387</v>
      </c>
      <c r="Y111" s="34">
        <f t="shared" si="39"/>
        <v>1.2900000000000023E-2</v>
      </c>
      <c r="Z111" s="15">
        <f t="shared" si="53"/>
        <v>0.50322495527805666</v>
      </c>
      <c r="AA111" s="34">
        <f t="shared" si="54"/>
        <v>0.90580496982299752</v>
      </c>
      <c r="AB111" s="34">
        <f t="shared" si="40"/>
        <v>-0.3819999999999999</v>
      </c>
      <c r="AC111" s="15">
        <f t="shared" si="55"/>
        <v>0.40564461209270181</v>
      </c>
      <c r="AD111" s="34">
        <f t="shared" si="56"/>
        <v>0</v>
      </c>
      <c r="AE111" s="34">
        <f t="shared" si="41"/>
        <v>3.4811799999999993</v>
      </c>
      <c r="AF111" s="15">
        <f t="shared" si="57"/>
        <v>0.97014751351429507</v>
      </c>
      <c r="AG111" s="34">
        <f t="shared" si="58"/>
        <v>0.77611801081143605</v>
      </c>
      <c r="AH111" s="34">
        <f t="shared" si="42"/>
        <v>1.2458</v>
      </c>
      <c r="AI111" s="15">
        <f t="shared" si="59"/>
        <v>0.77657197439912828</v>
      </c>
      <c r="AJ111" s="34">
        <f t="shared" si="60"/>
        <v>0</v>
      </c>
      <c r="AK111" s="34">
        <f t="shared" si="43"/>
        <v>0.2702</v>
      </c>
      <c r="AL111" s="15">
        <f t="shared" si="61"/>
        <v>0.5671420040148718</v>
      </c>
      <c r="AM111" s="34">
        <f t="shared" si="62"/>
        <v>0</v>
      </c>
      <c r="AN111" s="35">
        <f t="shared" si="44"/>
        <v>1.4000000000000001</v>
      </c>
      <c r="AO111" s="35">
        <f t="shared" si="45"/>
        <v>1.1629671551278544</v>
      </c>
      <c r="AP111" s="35">
        <f t="shared" si="46"/>
        <v>0.23703284487214571</v>
      </c>
      <c r="AQ111" s="35">
        <f t="shared" si="47"/>
        <v>0.2</v>
      </c>
      <c r="AR111" s="35">
        <f t="shared" si="48"/>
        <v>0.19033909626101858</v>
      </c>
      <c r="AS111" s="35">
        <f t="shared" si="49"/>
        <v>9.6609037389814301E-3</v>
      </c>
      <c r="AU111" s="103">
        <v>123</v>
      </c>
      <c r="AV111" s="34">
        <v>0.6</v>
      </c>
      <c r="AW111" s="34">
        <v>1.038</v>
      </c>
      <c r="AX111" s="34">
        <v>1.2550399999999999</v>
      </c>
      <c r="AY111" s="34">
        <v>1.31916998195</v>
      </c>
      <c r="AZ111" s="34">
        <v>0.90580496982299996</v>
      </c>
      <c r="BA111" s="34">
        <v>0</v>
      </c>
      <c r="BB111" s="34">
        <v>0.77611801081099996</v>
      </c>
      <c r="BC111" s="34">
        <v>0</v>
      </c>
      <c r="BD111" s="34">
        <v>0</v>
      </c>
      <c r="BF111" s="103">
        <v>123</v>
      </c>
      <c r="BG111" s="119">
        <f t="shared" si="63"/>
        <v>0</v>
      </c>
      <c r="BH111" s="119">
        <f t="shared" si="64"/>
        <v>0</v>
      </c>
      <c r="BI111" s="119">
        <f t="shared" si="65"/>
        <v>0</v>
      </c>
      <c r="BJ111" s="119">
        <f t="shared" si="66"/>
        <v>-4.6129766673175254E-12</v>
      </c>
      <c r="BK111" s="119">
        <f t="shared" si="67"/>
        <v>-2.4424906541753444E-15</v>
      </c>
      <c r="BL111" s="119">
        <f t="shared" si="68"/>
        <v>0</v>
      </c>
      <c r="BM111" s="119">
        <f t="shared" si="69"/>
        <v>4.3609560407276149E-13</v>
      </c>
      <c r="BN111" s="119">
        <f t="shared" si="70"/>
        <v>0</v>
      </c>
      <c r="BO111" s="119">
        <f t="shared" si="71"/>
        <v>0</v>
      </c>
    </row>
    <row r="112" spans="7:67" ht="15.75">
      <c r="G112">
        <v>124</v>
      </c>
      <c r="H112" s="89">
        <v>0.2</v>
      </c>
      <c r="I112" s="90">
        <v>0.5</v>
      </c>
      <c r="J112" s="90">
        <v>0.5</v>
      </c>
      <c r="K112" s="90">
        <v>0.1</v>
      </c>
      <c r="L112" s="90">
        <v>0.1</v>
      </c>
      <c r="M112" s="90">
        <v>0</v>
      </c>
      <c r="N112" s="90"/>
      <c r="O112" s="90">
        <v>0.2</v>
      </c>
      <c r="P112" s="90">
        <v>0</v>
      </c>
      <c r="Q112" s="91">
        <v>0</v>
      </c>
      <c r="R112" s="35"/>
      <c r="S112" s="34">
        <f t="shared" si="50"/>
        <v>0.2</v>
      </c>
      <c r="T112" s="34">
        <f t="shared" si="36"/>
        <v>0.4325</v>
      </c>
      <c r="U112" s="34">
        <f t="shared" si="37"/>
        <v>0.39219999999999999</v>
      </c>
      <c r="V112" s="34">
        <f t="shared" si="38"/>
        <v>1.9872000000000001</v>
      </c>
      <c r="W112" s="15">
        <f t="shared" si="51"/>
        <v>0.87944659600048491</v>
      </c>
      <c r="X112" s="34">
        <f t="shared" si="52"/>
        <v>8.7944659600048491E-2</v>
      </c>
      <c r="Y112" s="34">
        <f t="shared" si="39"/>
        <v>1.2900000000000023E-2</v>
      </c>
      <c r="Z112" s="15">
        <f t="shared" si="53"/>
        <v>0.50322495527805666</v>
      </c>
      <c r="AA112" s="34">
        <f t="shared" si="54"/>
        <v>5.0322495527805669E-2</v>
      </c>
      <c r="AB112" s="34">
        <f t="shared" si="40"/>
        <v>-0.3819999999999999</v>
      </c>
      <c r="AC112" s="15">
        <f t="shared" si="55"/>
        <v>0.40564461209270181</v>
      </c>
      <c r="AD112" s="34">
        <f t="shared" si="56"/>
        <v>0</v>
      </c>
      <c r="AE112" s="34">
        <f t="shared" si="41"/>
        <v>2.9807199999999994</v>
      </c>
      <c r="AF112" s="15">
        <f t="shared" si="57"/>
        <v>0.95169548130509285</v>
      </c>
      <c r="AG112" s="34">
        <f t="shared" si="58"/>
        <v>0.19033909626101858</v>
      </c>
      <c r="AH112" s="34">
        <f t="shared" si="42"/>
        <v>1.2458</v>
      </c>
      <c r="AI112" s="15">
        <f t="shared" si="59"/>
        <v>0.77657197439912828</v>
      </c>
      <c r="AJ112" s="34">
        <f t="shared" si="60"/>
        <v>0</v>
      </c>
      <c r="AK112" s="34">
        <f t="shared" si="43"/>
        <v>0.2702</v>
      </c>
      <c r="AL112" s="15">
        <f t="shared" si="61"/>
        <v>0.5671420040148718</v>
      </c>
      <c r="AM112" s="34">
        <f t="shared" si="62"/>
        <v>0</v>
      </c>
      <c r="AN112" s="35">
        <f t="shared" si="44"/>
        <v>4.7200002510000001</v>
      </c>
      <c r="AO112" s="35">
        <f t="shared" si="45"/>
        <v>3.4038889707885298</v>
      </c>
      <c r="AP112" s="35">
        <f t="shared" si="46"/>
        <v>1.3161112802114703</v>
      </c>
      <c r="AQ112" s="35">
        <f t="shared" si="47"/>
        <v>0.5</v>
      </c>
      <c r="AR112" s="35">
        <f t="shared" si="48"/>
        <v>0.48099125586618291</v>
      </c>
      <c r="AS112" s="35">
        <f t="shared" si="49"/>
        <v>1.900874413381709E-2</v>
      </c>
      <c r="AU112" s="103">
        <v>124</v>
      </c>
      <c r="AV112" s="34">
        <v>0.2</v>
      </c>
      <c r="AW112" s="34">
        <v>0.4325</v>
      </c>
      <c r="AX112" s="34">
        <v>0.39219999999999999</v>
      </c>
      <c r="AY112" s="34">
        <v>8.7944659600000002E-2</v>
      </c>
      <c r="AZ112" s="34">
        <v>5.03224955278E-2</v>
      </c>
      <c r="BA112" s="34">
        <v>0</v>
      </c>
      <c r="BB112" s="34">
        <v>0.19033909626100001</v>
      </c>
      <c r="BC112" s="34">
        <v>0</v>
      </c>
      <c r="BD112" s="34">
        <v>0</v>
      </c>
      <c r="BF112" s="103">
        <v>124</v>
      </c>
      <c r="BG112" s="119">
        <f t="shared" si="63"/>
        <v>0</v>
      </c>
      <c r="BH112" s="119">
        <f t="shared" si="64"/>
        <v>0</v>
      </c>
      <c r="BI112" s="119">
        <f t="shared" si="65"/>
        <v>0</v>
      </c>
      <c r="BJ112" s="119">
        <f t="shared" si="66"/>
        <v>4.8488990600503712E-14</v>
      </c>
      <c r="BK112" s="119">
        <f t="shared" si="67"/>
        <v>5.6690763194922056E-15</v>
      </c>
      <c r="BL112" s="119">
        <f t="shared" si="68"/>
        <v>0</v>
      </c>
      <c r="BM112" s="119">
        <f t="shared" si="69"/>
        <v>1.8568480086855743E-14</v>
      </c>
      <c r="BN112" s="119">
        <f t="shared" si="70"/>
        <v>0</v>
      </c>
      <c r="BO112" s="119">
        <f t="shared" si="71"/>
        <v>0</v>
      </c>
    </row>
    <row r="113" spans="7:67" ht="15.75">
      <c r="G113">
        <v>125</v>
      </c>
      <c r="H113" s="89">
        <v>2.0000001E-2</v>
      </c>
      <c r="I113" s="90">
        <v>0.4</v>
      </c>
      <c r="J113" s="90">
        <v>0.70000004999999998</v>
      </c>
      <c r="K113" s="90">
        <v>1.8000001000000001</v>
      </c>
      <c r="L113" s="90">
        <v>1.8000001000000001</v>
      </c>
      <c r="M113" s="90">
        <v>0</v>
      </c>
      <c r="N113" s="90"/>
      <c r="O113" s="90">
        <v>0.5</v>
      </c>
      <c r="P113" s="90">
        <v>0</v>
      </c>
      <c r="Q113" s="91">
        <v>0</v>
      </c>
      <c r="R113" s="35"/>
      <c r="S113" s="34">
        <f t="shared" si="50"/>
        <v>2.0000001E-2</v>
      </c>
      <c r="T113" s="34">
        <f t="shared" si="36"/>
        <v>0.34600000000000003</v>
      </c>
      <c r="U113" s="34">
        <f t="shared" si="37"/>
        <v>0.54908003921999993</v>
      </c>
      <c r="V113" s="34">
        <f t="shared" si="38"/>
        <v>1.9872000000000001</v>
      </c>
      <c r="W113" s="15">
        <f t="shared" si="51"/>
        <v>0.87944659600048491</v>
      </c>
      <c r="X113" s="34">
        <f t="shared" si="52"/>
        <v>1.5830039607455326</v>
      </c>
      <c r="Y113" s="34">
        <f t="shared" si="39"/>
        <v>1.2900000000000023E-2</v>
      </c>
      <c r="Z113" s="15">
        <f t="shared" si="53"/>
        <v>0.50322495527805666</v>
      </c>
      <c r="AA113" s="34">
        <f t="shared" si="54"/>
        <v>0.90580496982299752</v>
      </c>
      <c r="AB113" s="34">
        <f t="shared" si="40"/>
        <v>-0.3819999999999999</v>
      </c>
      <c r="AC113" s="15">
        <f t="shared" si="55"/>
        <v>0.40564461209270181</v>
      </c>
      <c r="AD113" s="34">
        <f t="shared" si="56"/>
        <v>0</v>
      </c>
      <c r="AE113" s="34">
        <f t="shared" si="41"/>
        <v>3.2309499999999995</v>
      </c>
      <c r="AF113" s="15">
        <f t="shared" si="57"/>
        <v>0.96198251173236582</v>
      </c>
      <c r="AG113" s="34">
        <f t="shared" si="58"/>
        <v>0.48099125586618291</v>
      </c>
      <c r="AH113" s="34">
        <f t="shared" si="42"/>
        <v>1.2458</v>
      </c>
      <c r="AI113" s="15">
        <f t="shared" si="59"/>
        <v>0.77657197439912828</v>
      </c>
      <c r="AJ113" s="34">
        <f t="shared" si="60"/>
        <v>0</v>
      </c>
      <c r="AK113" s="34">
        <f t="shared" si="43"/>
        <v>0.2702</v>
      </c>
      <c r="AL113" s="15">
        <f t="shared" si="61"/>
        <v>0.5671420040148718</v>
      </c>
      <c r="AM113" s="34">
        <f t="shared" si="62"/>
        <v>0</v>
      </c>
      <c r="AN113" s="35">
        <f t="shared" si="44"/>
        <v>4.8000003000000007</v>
      </c>
      <c r="AO113" s="35">
        <f t="shared" si="45"/>
        <v>3.5236075436249679</v>
      </c>
      <c r="AP113" s="35">
        <f t="shared" si="46"/>
        <v>1.2763927563750328</v>
      </c>
      <c r="AQ113" s="35">
        <f t="shared" si="47"/>
        <v>1</v>
      </c>
      <c r="AR113" s="35">
        <f t="shared" si="48"/>
        <v>0.86927724306574705</v>
      </c>
      <c r="AS113" s="35">
        <f t="shared" si="49"/>
        <v>0.13072275693425295</v>
      </c>
      <c r="AU113" s="103">
        <v>125</v>
      </c>
      <c r="AV113" s="34">
        <v>2.0000001E-2</v>
      </c>
      <c r="AW113" s="34">
        <v>0.34599999999999997</v>
      </c>
      <c r="AX113" s="34">
        <v>0.54908003922000004</v>
      </c>
      <c r="AY113" s="34">
        <v>1.5830039607499999</v>
      </c>
      <c r="AZ113" s="34">
        <v>0.90580496982299996</v>
      </c>
      <c r="BA113" s="34">
        <v>0</v>
      </c>
      <c r="BB113" s="34">
        <v>0.480991255866</v>
      </c>
      <c r="BC113" s="34">
        <v>0</v>
      </c>
      <c r="BD113" s="34">
        <v>0</v>
      </c>
      <c r="BF113" s="103">
        <v>125</v>
      </c>
      <c r="BG113" s="119">
        <f t="shared" si="63"/>
        <v>0</v>
      </c>
      <c r="BH113" s="119">
        <f t="shared" si="64"/>
        <v>0</v>
      </c>
      <c r="BI113" s="119">
        <f t="shared" si="65"/>
        <v>0</v>
      </c>
      <c r="BJ113" s="119">
        <f t="shared" si="66"/>
        <v>-4.4673154064867049E-12</v>
      </c>
      <c r="BK113" s="119">
        <f t="shared" si="67"/>
        <v>-2.4424906541753444E-15</v>
      </c>
      <c r="BL113" s="119">
        <f t="shared" si="68"/>
        <v>0</v>
      </c>
      <c r="BM113" s="119">
        <f t="shared" si="69"/>
        <v>1.8290924330699454E-13</v>
      </c>
      <c r="BN113" s="119">
        <f t="shared" si="70"/>
        <v>0</v>
      </c>
      <c r="BO113" s="119">
        <f t="shared" si="71"/>
        <v>0</v>
      </c>
    </row>
    <row r="114" spans="7:67" ht="15.75">
      <c r="G114">
        <v>129</v>
      </c>
      <c r="H114" s="89">
        <v>0.1</v>
      </c>
      <c r="I114" s="90">
        <v>0.2</v>
      </c>
      <c r="J114" s="90">
        <v>1.5000001000000001</v>
      </c>
      <c r="K114" s="90">
        <v>1.5000001000000001</v>
      </c>
      <c r="L114" s="90">
        <v>1.5000001000000001</v>
      </c>
      <c r="M114" s="90">
        <v>0</v>
      </c>
      <c r="N114" s="90"/>
      <c r="O114" s="90">
        <v>0.5</v>
      </c>
      <c r="P114" s="90">
        <v>0.5</v>
      </c>
      <c r="Q114" s="91">
        <v>0</v>
      </c>
      <c r="R114" s="35"/>
      <c r="S114" s="34">
        <f t="shared" si="50"/>
        <v>0.1</v>
      </c>
      <c r="T114" s="34">
        <f t="shared" si="36"/>
        <v>0.17300000000000001</v>
      </c>
      <c r="U114" s="34">
        <f t="shared" si="37"/>
        <v>1.1766000784399999</v>
      </c>
      <c r="V114" s="34">
        <f t="shared" si="38"/>
        <v>1.9872000000000001</v>
      </c>
      <c r="W114" s="15">
        <f t="shared" si="51"/>
        <v>0.87944659600048491</v>
      </c>
      <c r="X114" s="34">
        <f t="shared" si="52"/>
        <v>1.319169981945387</v>
      </c>
      <c r="Y114" s="34">
        <f t="shared" si="39"/>
        <v>1.2900000000000023E-2</v>
      </c>
      <c r="Z114" s="15">
        <f t="shared" si="53"/>
        <v>0.50322495527805666</v>
      </c>
      <c r="AA114" s="34">
        <f t="shared" si="54"/>
        <v>0.75483748323958055</v>
      </c>
      <c r="AB114" s="34">
        <f t="shared" si="40"/>
        <v>-0.3819999999999999</v>
      </c>
      <c r="AC114" s="15">
        <f t="shared" si="55"/>
        <v>0.40564461209270181</v>
      </c>
      <c r="AD114" s="34">
        <f t="shared" si="56"/>
        <v>0</v>
      </c>
      <c r="AE114" s="34">
        <f t="shared" si="41"/>
        <v>3.2309499999999995</v>
      </c>
      <c r="AF114" s="15">
        <f t="shared" si="57"/>
        <v>0.96198251173236582</v>
      </c>
      <c r="AG114" s="34">
        <f t="shared" si="58"/>
        <v>0.48099125586618291</v>
      </c>
      <c r="AH114" s="34">
        <f t="shared" si="42"/>
        <v>1.2458</v>
      </c>
      <c r="AI114" s="15">
        <f t="shared" si="59"/>
        <v>0.77657197439912828</v>
      </c>
      <c r="AJ114" s="34">
        <f t="shared" si="60"/>
        <v>0.38828598719956414</v>
      </c>
      <c r="AK114" s="34">
        <f t="shared" si="43"/>
        <v>0.2702</v>
      </c>
      <c r="AL114" s="15">
        <f t="shared" si="61"/>
        <v>0.5671420040148718</v>
      </c>
      <c r="AM114" s="34">
        <f t="shared" si="62"/>
        <v>0</v>
      </c>
      <c r="AN114" s="35">
        <f t="shared" si="44"/>
        <v>0</v>
      </c>
      <c r="AO114" s="35">
        <f t="shared" si="45"/>
        <v>0</v>
      </c>
      <c r="AP114" s="35">
        <f t="shared" si="46"/>
        <v>0</v>
      </c>
      <c r="AQ114" s="35">
        <f t="shared" si="47"/>
        <v>0</v>
      </c>
      <c r="AR114" s="35">
        <f t="shared" si="48"/>
        <v>0</v>
      </c>
      <c r="AS114" s="35">
        <f t="shared" si="49"/>
        <v>0</v>
      </c>
      <c r="AU114" s="103">
        <v>129</v>
      </c>
      <c r="AV114" s="34">
        <v>0.1</v>
      </c>
      <c r="AW114" s="34">
        <v>0.17299999999999999</v>
      </c>
      <c r="AX114" s="34">
        <v>1.1766000784399999</v>
      </c>
      <c r="AY114" s="34">
        <v>1.31916998195</v>
      </c>
      <c r="AZ114" s="34">
        <v>0.75483748324</v>
      </c>
      <c r="BA114" s="34">
        <v>0</v>
      </c>
      <c r="BB114" s="34">
        <v>0.480991255866</v>
      </c>
      <c r="BC114" s="34">
        <v>0.38828598720000002</v>
      </c>
      <c r="BD114" s="34">
        <v>0</v>
      </c>
      <c r="BF114" s="103">
        <v>129</v>
      </c>
      <c r="BG114" s="119">
        <f t="shared" si="63"/>
        <v>0</v>
      </c>
      <c r="BH114" s="119">
        <f t="shared" si="64"/>
        <v>0</v>
      </c>
      <c r="BI114" s="119">
        <f t="shared" si="65"/>
        <v>0</v>
      </c>
      <c r="BJ114" s="119">
        <f t="shared" si="66"/>
        <v>-4.6129766673175254E-12</v>
      </c>
      <c r="BK114" s="119">
        <f t="shared" si="67"/>
        <v>-4.1944225870338414E-13</v>
      </c>
      <c r="BL114" s="119">
        <f t="shared" si="68"/>
        <v>0</v>
      </c>
      <c r="BM114" s="119">
        <f t="shared" si="69"/>
        <v>1.8290924330699454E-13</v>
      </c>
      <c r="BN114" s="119">
        <f t="shared" si="70"/>
        <v>-4.3587355946783646E-13</v>
      </c>
      <c r="BO114" s="119">
        <f t="shared" si="71"/>
        <v>0</v>
      </c>
    </row>
    <row r="115" spans="7:67" ht="15.75">
      <c r="G115">
        <v>131</v>
      </c>
      <c r="H115" s="89"/>
      <c r="I115" s="90"/>
      <c r="J115" s="90"/>
      <c r="K115" s="90"/>
      <c r="L115" s="90"/>
      <c r="M115" s="90"/>
      <c r="N115" s="90"/>
      <c r="O115" s="90"/>
      <c r="P115" s="90"/>
      <c r="Q115" s="91"/>
      <c r="R115" s="35"/>
      <c r="S115" s="34">
        <f t="shared" si="50"/>
        <v>0</v>
      </c>
      <c r="T115" s="34">
        <f t="shared" si="36"/>
        <v>0</v>
      </c>
      <c r="U115" s="34">
        <f t="shared" si="37"/>
        <v>0</v>
      </c>
      <c r="V115" s="34">
        <f t="shared" si="38"/>
        <v>1.9872000000000001</v>
      </c>
      <c r="W115" s="15">
        <f t="shared" si="51"/>
        <v>0.87944659600048491</v>
      </c>
      <c r="X115" s="34">
        <f t="shared" si="52"/>
        <v>0</v>
      </c>
      <c r="Y115" s="34">
        <f t="shared" si="39"/>
        <v>1.2900000000000023E-2</v>
      </c>
      <c r="Z115" s="15">
        <f t="shared" si="53"/>
        <v>0.50322495527805666</v>
      </c>
      <c r="AA115" s="34">
        <f t="shared" si="54"/>
        <v>0</v>
      </c>
      <c r="AB115" s="34">
        <f t="shared" si="40"/>
        <v>-0.3819999999999999</v>
      </c>
      <c r="AC115" s="15">
        <f t="shared" si="55"/>
        <v>0.40564461209270181</v>
      </c>
      <c r="AD115" s="34">
        <f t="shared" si="56"/>
        <v>0</v>
      </c>
      <c r="AE115" s="34">
        <f t="shared" si="41"/>
        <v>2.8138999999999994</v>
      </c>
      <c r="AF115" s="15">
        <f t="shared" si="57"/>
        <v>0.94342234836801464</v>
      </c>
      <c r="AG115" s="34">
        <f t="shared" si="58"/>
        <v>0</v>
      </c>
      <c r="AH115" s="34">
        <f t="shared" si="42"/>
        <v>1.2458</v>
      </c>
      <c r="AI115" s="15">
        <f t="shared" si="59"/>
        <v>0.77657197439912828</v>
      </c>
      <c r="AJ115" s="34">
        <f t="shared" si="60"/>
        <v>0</v>
      </c>
      <c r="AK115" s="34">
        <f t="shared" si="43"/>
        <v>0.2702</v>
      </c>
      <c r="AL115" s="15">
        <f t="shared" si="61"/>
        <v>0.5671420040148718</v>
      </c>
      <c r="AM115" s="34">
        <f t="shared" si="62"/>
        <v>0</v>
      </c>
      <c r="AN115" s="35">
        <f t="shared" si="44"/>
        <v>0.60000000000000009</v>
      </c>
      <c r="AO115" s="35">
        <f t="shared" si="45"/>
        <v>0.57300000000000006</v>
      </c>
      <c r="AP115" s="35">
        <f t="shared" si="46"/>
        <v>2.7000000000000024E-2</v>
      </c>
      <c r="AQ115" s="35">
        <f t="shared" si="47"/>
        <v>0</v>
      </c>
      <c r="AR115" s="35">
        <f t="shared" si="48"/>
        <v>0</v>
      </c>
      <c r="AS115" s="35">
        <f t="shared" si="49"/>
        <v>0</v>
      </c>
      <c r="AU115" s="103">
        <v>131</v>
      </c>
      <c r="AV115" s="110">
        <v>0</v>
      </c>
      <c r="AW115" s="110">
        <v>0</v>
      </c>
      <c r="AX115" s="110">
        <v>0</v>
      </c>
      <c r="AY115" s="110">
        <v>0</v>
      </c>
      <c r="AZ115" s="110">
        <v>0</v>
      </c>
      <c r="BA115" s="110">
        <v>0</v>
      </c>
      <c r="BB115" s="110">
        <v>0</v>
      </c>
      <c r="BC115" s="110">
        <v>0</v>
      </c>
      <c r="BD115" s="110">
        <v>0</v>
      </c>
      <c r="BF115" s="103">
        <v>131</v>
      </c>
      <c r="BG115" s="119">
        <f t="shared" si="63"/>
        <v>0</v>
      </c>
      <c r="BH115" s="119">
        <f t="shared" si="64"/>
        <v>0</v>
      </c>
      <c r="BI115" s="119">
        <f t="shared" si="65"/>
        <v>0</v>
      </c>
      <c r="BJ115" s="119">
        <f t="shared" si="66"/>
        <v>0</v>
      </c>
      <c r="BK115" s="119">
        <f t="shared" si="67"/>
        <v>0</v>
      </c>
      <c r="BL115" s="119">
        <f t="shared" si="68"/>
        <v>0</v>
      </c>
      <c r="BM115" s="119">
        <f t="shared" si="69"/>
        <v>0</v>
      </c>
      <c r="BN115" s="119">
        <f t="shared" si="70"/>
        <v>0</v>
      </c>
      <c r="BO115" s="119">
        <f t="shared" si="71"/>
        <v>0</v>
      </c>
    </row>
    <row r="116" spans="7:67" ht="15.75">
      <c r="G116">
        <v>133</v>
      </c>
      <c r="H116" s="89">
        <v>0.4</v>
      </c>
      <c r="I116" s="90">
        <v>0.2</v>
      </c>
      <c r="J116" s="90">
        <v>0</v>
      </c>
      <c r="K116" s="90">
        <v>0</v>
      </c>
      <c r="L116" s="90">
        <v>0</v>
      </c>
      <c r="M116" s="90">
        <v>0</v>
      </c>
      <c r="N116" s="90"/>
      <c r="O116" s="90">
        <v>0</v>
      </c>
      <c r="P116" s="90">
        <v>0</v>
      </c>
      <c r="Q116" s="91">
        <v>0</v>
      </c>
      <c r="R116" s="35"/>
      <c r="S116" s="34">
        <f t="shared" si="50"/>
        <v>0.4</v>
      </c>
      <c r="T116" s="34">
        <f t="shared" si="36"/>
        <v>0.17300000000000001</v>
      </c>
      <c r="U116" s="34">
        <f t="shared" si="37"/>
        <v>0</v>
      </c>
      <c r="V116" s="34">
        <f t="shared" si="38"/>
        <v>1.9872000000000001</v>
      </c>
      <c r="W116" s="15">
        <f t="shared" si="51"/>
        <v>0.87944659600048491</v>
      </c>
      <c r="X116" s="34">
        <f t="shared" si="52"/>
        <v>0</v>
      </c>
      <c r="Y116" s="34">
        <f t="shared" si="39"/>
        <v>1.2900000000000023E-2</v>
      </c>
      <c r="Z116" s="15">
        <f t="shared" si="53"/>
        <v>0.50322495527805666</v>
      </c>
      <c r="AA116" s="34">
        <f t="shared" si="54"/>
        <v>0</v>
      </c>
      <c r="AB116" s="34">
        <f t="shared" si="40"/>
        <v>-0.3819999999999999</v>
      </c>
      <c r="AC116" s="15">
        <f t="shared" si="55"/>
        <v>0.40564461209270181</v>
      </c>
      <c r="AD116" s="34">
        <f t="shared" si="56"/>
        <v>0</v>
      </c>
      <c r="AE116" s="34">
        <f t="shared" si="41"/>
        <v>2.8138999999999994</v>
      </c>
      <c r="AF116" s="15">
        <f t="shared" si="57"/>
        <v>0.94342234836801464</v>
      </c>
      <c r="AG116" s="34">
        <f t="shared" si="58"/>
        <v>0</v>
      </c>
      <c r="AH116" s="34">
        <f t="shared" si="42"/>
        <v>1.2458</v>
      </c>
      <c r="AI116" s="15">
        <f t="shared" si="59"/>
        <v>0.77657197439912828</v>
      </c>
      <c r="AJ116" s="34">
        <f t="shared" si="60"/>
        <v>0</v>
      </c>
      <c r="AK116" s="34">
        <f t="shared" si="43"/>
        <v>0.2702</v>
      </c>
      <c r="AL116" s="15">
        <f t="shared" si="61"/>
        <v>0.5671420040148718</v>
      </c>
      <c r="AM116" s="34">
        <f t="shared" si="62"/>
        <v>0</v>
      </c>
      <c r="AN116" s="35">
        <f t="shared" si="44"/>
        <v>22.200000899999999</v>
      </c>
      <c r="AO116" s="35">
        <f t="shared" si="45"/>
        <v>17.937018711495341</v>
      </c>
      <c r="AP116" s="35">
        <f t="shared" si="46"/>
        <v>4.2629821885046582</v>
      </c>
      <c r="AQ116" s="35">
        <f t="shared" si="47"/>
        <v>3.5</v>
      </c>
      <c r="AR116" s="35">
        <f t="shared" si="48"/>
        <v>3.2580775235822097</v>
      </c>
      <c r="AS116" s="35">
        <f t="shared" si="49"/>
        <v>0.2419224764177903</v>
      </c>
      <c r="AU116" s="103">
        <v>133</v>
      </c>
      <c r="AV116" s="34">
        <v>0.4</v>
      </c>
      <c r="AW116" s="34">
        <v>0.17299999999999999</v>
      </c>
      <c r="AX116" s="34">
        <v>0</v>
      </c>
      <c r="AY116" s="34">
        <v>0</v>
      </c>
      <c r="AZ116" s="34">
        <v>0</v>
      </c>
      <c r="BA116" s="34">
        <v>0</v>
      </c>
      <c r="BB116" s="34">
        <v>0</v>
      </c>
      <c r="BC116" s="34">
        <v>0</v>
      </c>
      <c r="BD116" s="34">
        <v>0</v>
      </c>
      <c r="BF116" s="103">
        <v>133</v>
      </c>
      <c r="BG116" s="119">
        <f t="shared" si="63"/>
        <v>0</v>
      </c>
      <c r="BH116" s="119">
        <f t="shared" si="64"/>
        <v>0</v>
      </c>
      <c r="BI116" s="119">
        <f t="shared" si="65"/>
        <v>0</v>
      </c>
      <c r="BJ116" s="119">
        <f t="shared" si="66"/>
        <v>0</v>
      </c>
      <c r="BK116" s="119">
        <f t="shared" si="67"/>
        <v>0</v>
      </c>
      <c r="BL116" s="119">
        <f t="shared" si="68"/>
        <v>0</v>
      </c>
      <c r="BM116" s="119">
        <f t="shared" si="69"/>
        <v>0</v>
      </c>
      <c r="BN116" s="119">
        <f t="shared" si="70"/>
        <v>0</v>
      </c>
      <c r="BO116" s="119">
        <f t="shared" si="71"/>
        <v>0</v>
      </c>
    </row>
    <row r="117" spans="7:67" ht="15.75">
      <c r="G117">
        <v>134</v>
      </c>
      <c r="H117" s="89">
        <v>1.4000001</v>
      </c>
      <c r="I117" s="90">
        <v>3.2</v>
      </c>
      <c r="J117" s="90">
        <v>6.9</v>
      </c>
      <c r="K117" s="90">
        <v>7.9000006000000003</v>
      </c>
      <c r="L117" s="90">
        <v>2.8000001999999999</v>
      </c>
      <c r="M117" s="90">
        <v>0</v>
      </c>
      <c r="N117" s="90"/>
      <c r="O117" s="90">
        <v>2.5</v>
      </c>
      <c r="P117" s="90">
        <v>1</v>
      </c>
      <c r="Q117" s="91">
        <v>0</v>
      </c>
      <c r="R117" s="35"/>
      <c r="S117" s="34">
        <f t="shared" si="50"/>
        <v>1.4000001</v>
      </c>
      <c r="T117" s="34">
        <f t="shared" si="36"/>
        <v>2.7680000000000002</v>
      </c>
      <c r="U117" s="34">
        <f t="shared" si="37"/>
        <v>5.4123600000000005</v>
      </c>
      <c r="V117" s="34">
        <f t="shared" si="38"/>
        <v>1.9872000000000001</v>
      </c>
      <c r="W117" s="15">
        <f t="shared" si="51"/>
        <v>0.87944659600048491</v>
      </c>
      <c r="X117" s="34">
        <f t="shared" si="52"/>
        <v>6.9476286360717889</v>
      </c>
      <c r="Y117" s="34">
        <f t="shared" si="39"/>
        <v>1.2900000000000023E-2</v>
      </c>
      <c r="Z117" s="15">
        <f t="shared" si="53"/>
        <v>0.50322495527805666</v>
      </c>
      <c r="AA117" s="34">
        <f t="shared" si="54"/>
        <v>1.4090299754235496</v>
      </c>
      <c r="AB117" s="34">
        <f t="shared" si="40"/>
        <v>-0.3819999999999999</v>
      </c>
      <c r="AC117" s="15">
        <f t="shared" si="55"/>
        <v>0.40564461209270181</v>
      </c>
      <c r="AD117" s="34">
        <f t="shared" si="56"/>
        <v>0</v>
      </c>
      <c r="AE117" s="34">
        <f t="shared" si="41"/>
        <v>4.8991499999999988</v>
      </c>
      <c r="AF117" s="15">
        <f t="shared" si="57"/>
        <v>0.9926022196732327</v>
      </c>
      <c r="AG117" s="34">
        <f t="shared" si="58"/>
        <v>2.4815055491830815</v>
      </c>
      <c r="AH117" s="34">
        <f t="shared" si="42"/>
        <v>1.2458</v>
      </c>
      <c r="AI117" s="15">
        <f t="shared" si="59"/>
        <v>0.77657197439912828</v>
      </c>
      <c r="AJ117" s="34">
        <f t="shared" si="60"/>
        <v>0.77657197439912828</v>
      </c>
      <c r="AK117" s="34">
        <f t="shared" si="43"/>
        <v>0.2702</v>
      </c>
      <c r="AL117" s="15">
        <f t="shared" si="61"/>
        <v>0.5671420040148718</v>
      </c>
      <c r="AM117" s="34">
        <f t="shared" si="62"/>
        <v>0</v>
      </c>
      <c r="AN117" s="35">
        <f t="shared" si="44"/>
        <v>1.4000000000000001</v>
      </c>
      <c r="AO117" s="35">
        <f t="shared" si="45"/>
        <v>1.1735200000000001</v>
      </c>
      <c r="AP117" s="35">
        <f t="shared" si="46"/>
        <v>0.22648000000000001</v>
      </c>
      <c r="AQ117" s="35">
        <f t="shared" si="47"/>
        <v>0</v>
      </c>
      <c r="AR117" s="35">
        <f t="shared" si="48"/>
        <v>0</v>
      </c>
      <c r="AS117" s="35">
        <f t="shared" si="49"/>
        <v>0</v>
      </c>
      <c r="AU117" s="103">
        <v>134</v>
      </c>
      <c r="AV117" s="34">
        <v>1.4000001</v>
      </c>
      <c r="AW117" s="34">
        <v>2.7679999999999998</v>
      </c>
      <c r="AX117" s="34">
        <v>5.4123599999999996</v>
      </c>
      <c r="AY117" s="34">
        <v>6.9476286360700001</v>
      </c>
      <c r="AZ117" s="34">
        <v>1.40902997542</v>
      </c>
      <c r="BA117" s="34">
        <v>0</v>
      </c>
      <c r="BB117" s="34">
        <v>2.48150554918</v>
      </c>
      <c r="BC117" s="34">
        <v>0.77657197439900005</v>
      </c>
      <c r="BD117" s="34">
        <v>0</v>
      </c>
      <c r="BF117" s="103">
        <v>134</v>
      </c>
      <c r="BG117" s="119">
        <f t="shared" si="63"/>
        <v>0</v>
      </c>
      <c r="BH117" s="119">
        <f t="shared" si="64"/>
        <v>0</v>
      </c>
      <c r="BI117" s="119">
        <f t="shared" si="65"/>
        <v>0</v>
      </c>
      <c r="BJ117" s="119">
        <f t="shared" si="66"/>
        <v>1.7887913372760522E-12</v>
      </c>
      <c r="BK117" s="119">
        <f t="shared" si="67"/>
        <v>3.5496050543315505E-12</v>
      </c>
      <c r="BL117" s="119">
        <f t="shared" si="68"/>
        <v>0</v>
      </c>
      <c r="BM117" s="119">
        <f t="shared" si="69"/>
        <v>3.0815350271495845E-12</v>
      </c>
      <c r="BN117" s="119">
        <f t="shared" si="70"/>
        <v>1.2823075934420558E-13</v>
      </c>
      <c r="BO117" s="119">
        <f t="shared" si="71"/>
        <v>0</v>
      </c>
    </row>
    <row r="118" spans="7:67" ht="15.75">
      <c r="G118">
        <v>135</v>
      </c>
      <c r="H118" s="89">
        <v>0.2</v>
      </c>
      <c r="I118" s="90">
        <v>0.4</v>
      </c>
      <c r="J118" s="90">
        <v>0.8</v>
      </c>
      <c r="K118" s="90">
        <v>0</v>
      </c>
      <c r="L118" s="90">
        <v>0</v>
      </c>
      <c r="M118" s="90">
        <v>0</v>
      </c>
      <c r="N118" s="90"/>
      <c r="O118" s="90">
        <v>0</v>
      </c>
      <c r="P118" s="90">
        <v>0</v>
      </c>
      <c r="Q118" s="91">
        <v>0</v>
      </c>
      <c r="R118" s="35"/>
      <c r="S118" s="34">
        <f t="shared" si="50"/>
        <v>0.2</v>
      </c>
      <c r="T118" s="34">
        <f t="shared" si="36"/>
        <v>0.34600000000000003</v>
      </c>
      <c r="U118" s="34">
        <f t="shared" si="37"/>
        <v>0.62752000000000008</v>
      </c>
      <c r="V118" s="34">
        <f t="shared" si="38"/>
        <v>1.9872000000000001</v>
      </c>
      <c r="W118" s="15">
        <f t="shared" si="51"/>
        <v>0.87944659600048491</v>
      </c>
      <c r="X118" s="34">
        <f t="shared" si="52"/>
        <v>0</v>
      </c>
      <c r="Y118" s="34">
        <f t="shared" si="39"/>
        <v>1.2900000000000023E-2</v>
      </c>
      <c r="Z118" s="15">
        <f t="shared" si="53"/>
        <v>0.50322495527805666</v>
      </c>
      <c r="AA118" s="34">
        <f t="shared" si="54"/>
        <v>0</v>
      </c>
      <c r="AB118" s="34">
        <f t="shared" si="40"/>
        <v>-0.3819999999999999</v>
      </c>
      <c r="AC118" s="15">
        <f t="shared" si="55"/>
        <v>0.40564461209270181</v>
      </c>
      <c r="AD118" s="34">
        <f t="shared" si="56"/>
        <v>0</v>
      </c>
      <c r="AE118" s="34">
        <f t="shared" si="41"/>
        <v>2.8138999999999994</v>
      </c>
      <c r="AF118" s="15">
        <f t="shared" si="57"/>
        <v>0.94342234836801464</v>
      </c>
      <c r="AG118" s="34">
        <f t="shared" si="58"/>
        <v>0</v>
      </c>
      <c r="AH118" s="34">
        <f t="shared" si="42"/>
        <v>1.2458</v>
      </c>
      <c r="AI118" s="15">
        <f t="shared" si="59"/>
        <v>0.77657197439912828</v>
      </c>
      <c r="AJ118" s="34">
        <f t="shared" si="60"/>
        <v>0</v>
      </c>
      <c r="AK118" s="34">
        <f t="shared" si="43"/>
        <v>0.2702</v>
      </c>
      <c r="AL118" s="15">
        <f t="shared" si="61"/>
        <v>0.5671420040148718</v>
      </c>
      <c r="AM118" s="34">
        <f t="shared" si="62"/>
        <v>0</v>
      </c>
      <c r="AN118" s="35">
        <f t="shared" si="44"/>
        <v>14.300000539999999</v>
      </c>
      <c r="AO118" s="35">
        <f t="shared" si="45"/>
        <v>10.52597378415571</v>
      </c>
      <c r="AP118" s="35">
        <f t="shared" si="46"/>
        <v>3.7740267558442895</v>
      </c>
      <c r="AQ118" s="35">
        <f t="shared" si="47"/>
        <v>3.5000001999999997</v>
      </c>
      <c r="AR118" s="35">
        <f t="shared" si="48"/>
        <v>3.0051625873068173</v>
      </c>
      <c r="AS118" s="35">
        <f t="shared" si="49"/>
        <v>0.49483761269318238</v>
      </c>
      <c r="AU118" s="103">
        <v>135</v>
      </c>
      <c r="AV118" s="34">
        <v>0.2</v>
      </c>
      <c r="AW118" s="34">
        <v>0.34599999999999997</v>
      </c>
      <c r="AX118" s="34">
        <v>0.62751999999999997</v>
      </c>
      <c r="AY118" s="34">
        <v>0</v>
      </c>
      <c r="AZ118" s="34">
        <v>0</v>
      </c>
      <c r="BA118" s="34">
        <v>0</v>
      </c>
      <c r="BB118" s="34">
        <v>0</v>
      </c>
      <c r="BC118" s="34">
        <v>0</v>
      </c>
      <c r="BD118" s="34">
        <v>0</v>
      </c>
      <c r="BF118" s="103">
        <v>135</v>
      </c>
      <c r="BG118" s="119">
        <f t="shared" si="63"/>
        <v>0</v>
      </c>
      <c r="BH118" s="119">
        <f t="shared" si="64"/>
        <v>0</v>
      </c>
      <c r="BI118" s="119">
        <f t="shared" si="65"/>
        <v>0</v>
      </c>
      <c r="BJ118" s="119">
        <f t="shared" si="66"/>
        <v>0</v>
      </c>
      <c r="BK118" s="119">
        <f t="shared" si="67"/>
        <v>0</v>
      </c>
      <c r="BL118" s="119">
        <f t="shared" si="68"/>
        <v>0</v>
      </c>
      <c r="BM118" s="119">
        <f t="shared" si="69"/>
        <v>0</v>
      </c>
      <c r="BN118" s="119">
        <f t="shared" si="70"/>
        <v>0</v>
      </c>
      <c r="BO118" s="119">
        <f t="shared" si="71"/>
        <v>0</v>
      </c>
    </row>
    <row r="119" spans="7:67" ht="15.75">
      <c r="G119">
        <v>138</v>
      </c>
      <c r="H119" s="89">
        <v>0.90000004</v>
      </c>
      <c r="I119" s="90">
        <v>1.5000001000000001</v>
      </c>
      <c r="J119" s="90">
        <v>1.9000001</v>
      </c>
      <c r="K119" s="90">
        <v>4.8</v>
      </c>
      <c r="L119" s="90">
        <v>5.2000003000000001</v>
      </c>
      <c r="M119" s="90">
        <v>0</v>
      </c>
      <c r="N119" s="90"/>
      <c r="O119" s="90">
        <v>1.4000001</v>
      </c>
      <c r="P119" s="90">
        <v>2.1000000999999999</v>
      </c>
      <c r="Q119" s="91">
        <v>0</v>
      </c>
      <c r="R119" s="35"/>
      <c r="S119" s="34">
        <f t="shared" si="50"/>
        <v>0.90000004</v>
      </c>
      <c r="T119" s="34">
        <f t="shared" si="36"/>
        <v>1.2975000864999999</v>
      </c>
      <c r="U119" s="34">
        <f t="shared" si="37"/>
        <v>1.49036007844</v>
      </c>
      <c r="V119" s="34">
        <f t="shared" si="38"/>
        <v>1.9872000000000001</v>
      </c>
      <c r="W119" s="15">
        <f t="shared" si="51"/>
        <v>0.87944659600048491</v>
      </c>
      <c r="X119" s="34">
        <f t="shared" si="52"/>
        <v>4.2213436608023276</v>
      </c>
      <c r="Y119" s="34">
        <f t="shared" si="39"/>
        <v>1.2900000000000023E-2</v>
      </c>
      <c r="Z119" s="15">
        <f t="shared" si="53"/>
        <v>0.50322495527805666</v>
      </c>
      <c r="AA119" s="34">
        <f t="shared" si="54"/>
        <v>2.6167699184133815</v>
      </c>
      <c r="AB119" s="34">
        <f t="shared" si="40"/>
        <v>-0.3819999999999999</v>
      </c>
      <c r="AC119" s="15">
        <f t="shared" si="55"/>
        <v>0.40564461209270181</v>
      </c>
      <c r="AD119" s="34">
        <f t="shared" si="56"/>
        <v>0</v>
      </c>
      <c r="AE119" s="34">
        <f t="shared" si="41"/>
        <v>3.9816400834099994</v>
      </c>
      <c r="AF119" s="15">
        <f t="shared" si="57"/>
        <v>0.98168661803056334</v>
      </c>
      <c r="AG119" s="34">
        <f t="shared" si="58"/>
        <v>1.3743613634114504</v>
      </c>
      <c r="AH119" s="34">
        <f t="shared" si="42"/>
        <v>1.2458</v>
      </c>
      <c r="AI119" s="15">
        <f t="shared" si="59"/>
        <v>0.77657197439912828</v>
      </c>
      <c r="AJ119" s="34">
        <f t="shared" si="60"/>
        <v>1.6308012238953669</v>
      </c>
      <c r="AK119" s="34">
        <f t="shared" si="43"/>
        <v>0.2702</v>
      </c>
      <c r="AL119" s="15">
        <f t="shared" si="61"/>
        <v>0.5671420040148718</v>
      </c>
      <c r="AM119" s="34">
        <f t="shared" si="62"/>
        <v>0</v>
      </c>
      <c r="AN119" s="35">
        <f t="shared" si="44"/>
        <v>1.1000000000000001</v>
      </c>
      <c r="AO119" s="35">
        <f t="shared" si="45"/>
        <v>0.98971863840019392</v>
      </c>
      <c r="AP119" s="35">
        <f t="shared" si="46"/>
        <v>0.11028136159980617</v>
      </c>
      <c r="AQ119" s="35">
        <f t="shared" si="47"/>
        <v>0.1</v>
      </c>
      <c r="AR119" s="35">
        <f t="shared" si="48"/>
        <v>9.4771330031082957E-2</v>
      </c>
      <c r="AS119" s="35">
        <f t="shared" si="49"/>
        <v>5.228669968917049E-3</v>
      </c>
      <c r="AU119" s="103">
        <v>138</v>
      </c>
      <c r="AV119" s="110">
        <v>0.90000004</v>
      </c>
      <c r="AW119" s="110">
        <v>1.2975000864999999</v>
      </c>
      <c r="AX119" s="110">
        <v>1.49036007844</v>
      </c>
      <c r="AY119" s="110">
        <v>4.2213436607999997</v>
      </c>
      <c r="AZ119" s="110">
        <v>2.6167699184100002</v>
      </c>
      <c r="BA119" s="110">
        <v>0</v>
      </c>
      <c r="BB119" s="110">
        <v>1.37436136341</v>
      </c>
      <c r="BC119" s="110">
        <v>1.6308012239</v>
      </c>
      <c r="BD119" s="110">
        <v>0</v>
      </c>
      <c r="BF119" s="103">
        <v>138</v>
      </c>
      <c r="BG119" s="119">
        <f t="shared" si="63"/>
        <v>0</v>
      </c>
      <c r="BH119" s="119">
        <f t="shared" si="64"/>
        <v>0</v>
      </c>
      <c r="BI119" s="119">
        <f t="shared" si="65"/>
        <v>0</v>
      </c>
      <c r="BJ119" s="119">
        <f t="shared" si="66"/>
        <v>2.3279156380340282E-12</v>
      </c>
      <c r="BK119" s="119">
        <f t="shared" si="67"/>
        <v>3.3812952437983768E-12</v>
      </c>
      <c r="BL119" s="119">
        <f t="shared" si="68"/>
        <v>0</v>
      </c>
      <c r="BM119" s="119">
        <f t="shared" si="69"/>
        <v>1.4503953593703045E-12</v>
      </c>
      <c r="BN119" s="119">
        <f t="shared" si="70"/>
        <v>-4.6331827263657033E-12</v>
      </c>
      <c r="BO119" s="119">
        <f t="shared" si="71"/>
        <v>0</v>
      </c>
    </row>
    <row r="120" spans="7:67" ht="15.75">
      <c r="G120">
        <v>140</v>
      </c>
      <c r="H120" s="89">
        <v>0.3</v>
      </c>
      <c r="I120" s="90">
        <v>0.3</v>
      </c>
      <c r="J120" s="90">
        <v>0.1</v>
      </c>
      <c r="K120" s="90">
        <v>0.4</v>
      </c>
      <c r="L120" s="90">
        <v>0</v>
      </c>
      <c r="M120" s="90">
        <v>0</v>
      </c>
      <c r="N120" s="90"/>
      <c r="O120" s="90">
        <v>0.1</v>
      </c>
      <c r="P120" s="90">
        <v>0</v>
      </c>
      <c r="Q120" s="91">
        <v>0</v>
      </c>
      <c r="R120" s="35"/>
      <c r="S120" s="34">
        <f t="shared" si="50"/>
        <v>0.3</v>
      </c>
      <c r="T120" s="34">
        <f t="shared" si="36"/>
        <v>0.25950000000000001</v>
      </c>
      <c r="U120" s="34">
        <f t="shared" si="37"/>
        <v>7.844000000000001E-2</v>
      </c>
      <c r="V120" s="34">
        <f t="shared" si="38"/>
        <v>1.9872000000000001</v>
      </c>
      <c r="W120" s="15">
        <f t="shared" si="51"/>
        <v>0.87944659600048491</v>
      </c>
      <c r="X120" s="34">
        <f t="shared" si="52"/>
        <v>0.35177863840019397</v>
      </c>
      <c r="Y120" s="34">
        <f t="shared" si="39"/>
        <v>1.2900000000000023E-2</v>
      </c>
      <c r="Z120" s="15">
        <f t="shared" si="53"/>
        <v>0.50322495527805666</v>
      </c>
      <c r="AA120" s="34">
        <f t="shared" si="54"/>
        <v>0</v>
      </c>
      <c r="AB120" s="34">
        <f t="shared" si="40"/>
        <v>-0.3819999999999999</v>
      </c>
      <c r="AC120" s="15">
        <f t="shared" si="55"/>
        <v>0.40564461209270181</v>
      </c>
      <c r="AD120" s="34">
        <f t="shared" si="56"/>
        <v>0</v>
      </c>
      <c r="AE120" s="34">
        <f t="shared" si="41"/>
        <v>2.8973099999999996</v>
      </c>
      <c r="AF120" s="15">
        <f t="shared" si="57"/>
        <v>0.94771330031082945</v>
      </c>
      <c r="AG120" s="34">
        <f t="shared" si="58"/>
        <v>9.4771330031082957E-2</v>
      </c>
      <c r="AH120" s="34">
        <f t="shared" si="42"/>
        <v>1.2458</v>
      </c>
      <c r="AI120" s="15">
        <f t="shared" si="59"/>
        <v>0.77657197439912828</v>
      </c>
      <c r="AJ120" s="34">
        <f t="shared" si="60"/>
        <v>0</v>
      </c>
      <c r="AK120" s="34">
        <f t="shared" si="43"/>
        <v>0.2702</v>
      </c>
      <c r="AL120" s="15">
        <f t="shared" si="61"/>
        <v>0.5671420040148718</v>
      </c>
      <c r="AM120" s="34">
        <f t="shared" si="62"/>
        <v>0</v>
      </c>
      <c r="AN120" s="35">
        <f t="shared" si="44"/>
        <v>7.5000004000000011</v>
      </c>
      <c r="AO120" s="35">
        <f t="shared" si="45"/>
        <v>6.3565401207707737</v>
      </c>
      <c r="AP120" s="35">
        <f t="shared" si="46"/>
        <v>1.1434602792292274</v>
      </c>
      <c r="AQ120" s="35">
        <f t="shared" si="47"/>
        <v>1</v>
      </c>
      <c r="AR120" s="35">
        <f t="shared" si="48"/>
        <v>0.97461786795036498</v>
      </c>
      <c r="AS120" s="35">
        <f t="shared" si="49"/>
        <v>2.538213204963502E-2</v>
      </c>
      <c r="AU120" s="103">
        <v>140</v>
      </c>
      <c r="AV120" s="34">
        <v>0.3</v>
      </c>
      <c r="AW120" s="34">
        <v>0.25950000000000001</v>
      </c>
      <c r="AX120" s="34">
        <v>7.8439999999999996E-2</v>
      </c>
      <c r="AY120" s="34">
        <v>0.35177863840000001</v>
      </c>
      <c r="AZ120" s="34">
        <v>0</v>
      </c>
      <c r="BA120" s="34">
        <v>0</v>
      </c>
      <c r="BB120" s="34">
        <v>9.4771330031099998E-2</v>
      </c>
      <c r="BC120" s="34">
        <v>0</v>
      </c>
      <c r="BD120" s="34">
        <v>0</v>
      </c>
      <c r="BF120" s="103">
        <v>140</v>
      </c>
      <c r="BG120" s="119">
        <f t="shared" si="63"/>
        <v>0</v>
      </c>
      <c r="BH120" s="119">
        <f t="shared" si="64"/>
        <v>0</v>
      </c>
      <c r="BI120" s="119">
        <f t="shared" si="65"/>
        <v>0</v>
      </c>
      <c r="BJ120" s="119">
        <f t="shared" si="66"/>
        <v>1.9395596240201485E-13</v>
      </c>
      <c r="BK120" s="119">
        <f t="shared" si="67"/>
        <v>0</v>
      </c>
      <c r="BL120" s="119">
        <f t="shared" si="68"/>
        <v>0</v>
      </c>
      <c r="BM120" s="119">
        <f t="shared" si="69"/>
        <v>-1.7041923427996153E-14</v>
      </c>
      <c r="BN120" s="119">
        <f t="shared" si="70"/>
        <v>0</v>
      </c>
      <c r="BO120" s="119">
        <f t="shared" si="71"/>
        <v>0</v>
      </c>
    </row>
    <row r="121" spans="7:67" ht="15.75">
      <c r="G121">
        <v>142</v>
      </c>
      <c r="H121" s="89">
        <v>0.5</v>
      </c>
      <c r="I121" s="90">
        <v>1</v>
      </c>
      <c r="J121" s="90">
        <v>3.0000002000000001</v>
      </c>
      <c r="K121" s="90">
        <v>3.0000002000000001</v>
      </c>
      <c r="L121" s="90">
        <v>0</v>
      </c>
      <c r="M121" s="90">
        <v>0</v>
      </c>
      <c r="N121" s="90"/>
      <c r="O121" s="90">
        <v>1</v>
      </c>
      <c r="P121" s="90">
        <v>0</v>
      </c>
      <c r="Q121" s="91">
        <v>0</v>
      </c>
      <c r="R121" s="35"/>
      <c r="S121" s="34">
        <f t="shared" si="50"/>
        <v>0.5</v>
      </c>
      <c r="T121" s="34">
        <f t="shared" si="36"/>
        <v>0.86499999999999999</v>
      </c>
      <c r="U121" s="34">
        <f t="shared" si="37"/>
        <v>2.3532001568799998</v>
      </c>
      <c r="V121" s="34">
        <f t="shared" si="38"/>
        <v>1.9872000000000001</v>
      </c>
      <c r="W121" s="15">
        <f t="shared" si="51"/>
        <v>0.87944659600048491</v>
      </c>
      <c r="X121" s="34">
        <f t="shared" si="52"/>
        <v>2.6383399638907741</v>
      </c>
      <c r="Y121" s="34">
        <f t="shared" si="39"/>
        <v>1.2900000000000023E-2</v>
      </c>
      <c r="Z121" s="15">
        <f t="shared" si="53"/>
        <v>0.50322495527805666</v>
      </c>
      <c r="AA121" s="34">
        <f t="shared" si="54"/>
        <v>0</v>
      </c>
      <c r="AB121" s="34">
        <f t="shared" si="40"/>
        <v>-0.3819999999999999</v>
      </c>
      <c r="AC121" s="15">
        <f t="shared" si="55"/>
        <v>0.40564461209270181</v>
      </c>
      <c r="AD121" s="34">
        <f t="shared" si="56"/>
        <v>0</v>
      </c>
      <c r="AE121" s="34">
        <f t="shared" si="41"/>
        <v>3.6479999999999992</v>
      </c>
      <c r="AF121" s="15">
        <f t="shared" si="57"/>
        <v>0.97461786795036498</v>
      </c>
      <c r="AG121" s="34">
        <f t="shared" si="58"/>
        <v>0.97461786795036498</v>
      </c>
      <c r="AH121" s="34">
        <f t="shared" si="42"/>
        <v>1.2458</v>
      </c>
      <c r="AI121" s="15">
        <f t="shared" si="59"/>
        <v>0.77657197439912828</v>
      </c>
      <c r="AJ121" s="34">
        <f t="shared" si="60"/>
        <v>0</v>
      </c>
      <c r="AK121" s="34">
        <f t="shared" si="43"/>
        <v>0.2702</v>
      </c>
      <c r="AL121" s="15">
        <f t="shared" si="61"/>
        <v>0.5671420040148718</v>
      </c>
      <c r="AM121" s="34">
        <f t="shared" si="62"/>
        <v>0</v>
      </c>
      <c r="AN121" s="35">
        <f t="shared" si="44"/>
        <v>6.3000001000000001</v>
      </c>
      <c r="AO121" s="35">
        <f t="shared" si="45"/>
        <v>4.7040631809970828</v>
      </c>
      <c r="AP121" s="35">
        <f t="shared" si="46"/>
        <v>1.5959369190029173</v>
      </c>
      <c r="AQ121" s="35">
        <f t="shared" si="47"/>
        <v>0.3</v>
      </c>
      <c r="AR121" s="35">
        <f t="shared" si="48"/>
        <v>0.28661659614963275</v>
      </c>
      <c r="AS121" s="35">
        <f t="shared" si="49"/>
        <v>1.3383403850367237E-2</v>
      </c>
      <c r="AU121" s="103">
        <v>142</v>
      </c>
      <c r="AV121" s="34">
        <v>0.5</v>
      </c>
      <c r="AW121" s="34">
        <v>0.86499999999999999</v>
      </c>
      <c r="AX121" s="34">
        <v>2.3532001568799998</v>
      </c>
      <c r="AY121" s="34">
        <v>2.63833996389</v>
      </c>
      <c r="AZ121" s="34">
        <v>0</v>
      </c>
      <c r="BA121" s="34">
        <v>0</v>
      </c>
      <c r="BB121" s="34">
        <v>0.97461786795000005</v>
      </c>
      <c r="BC121" s="34">
        <v>0</v>
      </c>
      <c r="BD121" s="34">
        <v>0</v>
      </c>
      <c r="BF121" s="103">
        <v>142</v>
      </c>
      <c r="BG121" s="119">
        <f t="shared" si="63"/>
        <v>0</v>
      </c>
      <c r="BH121" s="119">
        <f t="shared" si="64"/>
        <v>0</v>
      </c>
      <c r="BI121" s="119">
        <f t="shared" si="65"/>
        <v>0</v>
      </c>
      <c r="BJ121" s="119">
        <f t="shared" si="66"/>
        <v>7.7404749276865914E-13</v>
      </c>
      <c r="BK121" s="119">
        <f t="shared" si="67"/>
        <v>0</v>
      </c>
      <c r="BL121" s="119">
        <f t="shared" si="68"/>
        <v>0</v>
      </c>
      <c r="BM121" s="119">
        <f t="shared" si="69"/>
        <v>3.6493030819428895E-13</v>
      </c>
      <c r="BN121" s="119">
        <f t="shared" si="70"/>
        <v>0</v>
      </c>
      <c r="BO121" s="119">
        <f t="shared" si="71"/>
        <v>0</v>
      </c>
    </row>
    <row r="122" spans="7:67" ht="15.75">
      <c r="G122">
        <v>143</v>
      </c>
      <c r="H122" s="89">
        <v>0.4</v>
      </c>
      <c r="I122" s="90">
        <v>0.6</v>
      </c>
      <c r="J122" s="90">
        <v>1.3000001000000001</v>
      </c>
      <c r="K122" s="90">
        <v>2</v>
      </c>
      <c r="L122" s="90">
        <v>2</v>
      </c>
      <c r="M122" s="90">
        <v>0</v>
      </c>
      <c r="N122" s="90"/>
      <c r="O122" s="90">
        <v>0.3</v>
      </c>
      <c r="P122" s="90">
        <v>0</v>
      </c>
      <c r="Q122" s="91">
        <v>0</v>
      </c>
      <c r="R122" s="35"/>
      <c r="S122" s="34">
        <f t="shared" si="50"/>
        <v>0.4</v>
      </c>
      <c r="T122" s="34">
        <f t="shared" si="36"/>
        <v>0.51900000000000002</v>
      </c>
      <c r="U122" s="34">
        <f t="shared" si="37"/>
        <v>1.01972007844</v>
      </c>
      <c r="V122" s="34">
        <f t="shared" si="38"/>
        <v>1.9872000000000001</v>
      </c>
      <c r="W122" s="15">
        <f t="shared" si="51"/>
        <v>0.87944659600048491</v>
      </c>
      <c r="X122" s="34">
        <f t="shared" si="52"/>
        <v>1.7588931920009698</v>
      </c>
      <c r="Y122" s="34">
        <f t="shared" si="39"/>
        <v>1.2900000000000023E-2</v>
      </c>
      <c r="Z122" s="15">
        <f t="shared" si="53"/>
        <v>0.50322495527805666</v>
      </c>
      <c r="AA122" s="34">
        <f t="shared" si="54"/>
        <v>1.0064499105561133</v>
      </c>
      <c r="AB122" s="34">
        <f t="shared" si="40"/>
        <v>-0.3819999999999999</v>
      </c>
      <c r="AC122" s="15">
        <f t="shared" si="55"/>
        <v>0.40564461209270181</v>
      </c>
      <c r="AD122" s="34">
        <f t="shared" si="56"/>
        <v>0</v>
      </c>
      <c r="AE122" s="34">
        <f t="shared" si="41"/>
        <v>3.0641299999999996</v>
      </c>
      <c r="AF122" s="15">
        <f t="shared" si="57"/>
        <v>0.95538865383210914</v>
      </c>
      <c r="AG122" s="34">
        <f t="shared" si="58"/>
        <v>0.28661659614963275</v>
      </c>
      <c r="AH122" s="34">
        <f t="shared" si="42"/>
        <v>1.2458</v>
      </c>
      <c r="AI122" s="15">
        <f t="shared" si="59"/>
        <v>0.77657197439912828</v>
      </c>
      <c r="AJ122" s="34">
        <f t="shared" si="60"/>
        <v>0</v>
      </c>
      <c r="AK122" s="34">
        <f t="shared" si="43"/>
        <v>0.2702</v>
      </c>
      <c r="AL122" s="15">
        <f t="shared" si="61"/>
        <v>0.5671420040148718</v>
      </c>
      <c r="AM122" s="34">
        <f t="shared" si="62"/>
        <v>0</v>
      </c>
      <c r="AN122" s="35">
        <f t="shared" si="44"/>
        <v>8.0000004999999987</v>
      </c>
      <c r="AO122" s="35">
        <f t="shared" si="45"/>
        <v>6.9530800157262069</v>
      </c>
      <c r="AP122" s="35">
        <f t="shared" si="46"/>
        <v>1.0469204842737918</v>
      </c>
      <c r="AQ122" s="35">
        <f t="shared" si="47"/>
        <v>1.5000001000000001</v>
      </c>
      <c r="AR122" s="35">
        <f t="shared" si="48"/>
        <v>1.4746912573530588</v>
      </c>
      <c r="AS122" s="35">
        <f t="shared" si="49"/>
        <v>2.5308842646941221E-2</v>
      </c>
      <c r="AU122" s="103">
        <v>143</v>
      </c>
      <c r="AV122" s="34">
        <v>0.4</v>
      </c>
      <c r="AW122" s="34">
        <v>0.51900000000000002</v>
      </c>
      <c r="AX122" s="34">
        <v>1.01972007844</v>
      </c>
      <c r="AY122" s="34">
        <v>1.7588931919999999</v>
      </c>
      <c r="AZ122" s="34">
        <v>1.00644991056</v>
      </c>
      <c r="BA122" s="34">
        <v>0</v>
      </c>
      <c r="BB122" s="34">
        <v>0.28661659615000001</v>
      </c>
      <c r="BC122" s="34">
        <v>0</v>
      </c>
      <c r="BD122" s="34">
        <v>0</v>
      </c>
      <c r="BF122" s="103">
        <v>143</v>
      </c>
      <c r="BG122" s="119">
        <f t="shared" si="63"/>
        <v>0</v>
      </c>
      <c r="BH122" s="119">
        <f t="shared" si="64"/>
        <v>0</v>
      </c>
      <c r="BI122" s="119">
        <f t="shared" si="65"/>
        <v>0</v>
      </c>
      <c r="BJ122" s="119">
        <f t="shared" si="66"/>
        <v>9.6989083431253675E-13</v>
      </c>
      <c r="BK122" s="119">
        <f t="shared" si="67"/>
        <v>-3.886668764607748E-12</v>
      </c>
      <c r="BL122" s="119">
        <f t="shared" si="68"/>
        <v>0</v>
      </c>
      <c r="BM122" s="119">
        <f t="shared" si="69"/>
        <v>-3.6726177654600178E-13</v>
      </c>
      <c r="BN122" s="119">
        <f t="shared" si="70"/>
        <v>0</v>
      </c>
      <c r="BO122" s="119">
        <f t="shared" si="71"/>
        <v>0</v>
      </c>
    </row>
    <row r="123" spans="7:67" ht="15.75">
      <c r="G123">
        <v>146</v>
      </c>
      <c r="H123" s="89">
        <v>0.2</v>
      </c>
      <c r="I123" s="90">
        <v>0.8</v>
      </c>
      <c r="J123" s="90">
        <v>1</v>
      </c>
      <c r="K123" s="90">
        <v>6.0000004999999996</v>
      </c>
      <c r="L123" s="90">
        <v>0</v>
      </c>
      <c r="M123" s="90">
        <v>0</v>
      </c>
      <c r="N123" s="90"/>
      <c r="O123" s="90">
        <v>1.5000001000000001</v>
      </c>
      <c r="P123" s="90">
        <v>0</v>
      </c>
      <c r="Q123" s="91">
        <v>0</v>
      </c>
      <c r="R123" s="35"/>
      <c r="S123" s="34">
        <f t="shared" si="50"/>
        <v>0.2</v>
      </c>
      <c r="T123" s="34">
        <f t="shared" si="36"/>
        <v>0.69200000000000006</v>
      </c>
      <c r="U123" s="34">
        <f t="shared" si="37"/>
        <v>0.78439999999999999</v>
      </c>
      <c r="V123" s="34">
        <f t="shared" si="38"/>
        <v>1.9872000000000001</v>
      </c>
      <c r="W123" s="15">
        <f t="shared" si="51"/>
        <v>0.87944659600048491</v>
      </c>
      <c r="X123" s="34">
        <f t="shared" si="52"/>
        <v>5.2766800157262068</v>
      </c>
      <c r="Y123" s="34">
        <f t="shared" si="39"/>
        <v>1.2900000000000023E-2</v>
      </c>
      <c r="Z123" s="15">
        <f t="shared" si="53"/>
        <v>0.50322495527805666</v>
      </c>
      <c r="AA123" s="34">
        <f t="shared" si="54"/>
        <v>0</v>
      </c>
      <c r="AB123" s="34">
        <f t="shared" si="40"/>
        <v>-0.3819999999999999</v>
      </c>
      <c r="AC123" s="15">
        <f t="shared" si="55"/>
        <v>0.40564461209270181</v>
      </c>
      <c r="AD123" s="34">
        <f t="shared" si="56"/>
        <v>0</v>
      </c>
      <c r="AE123" s="34">
        <f t="shared" si="41"/>
        <v>4.0650500834099992</v>
      </c>
      <c r="AF123" s="15">
        <f t="shared" si="57"/>
        <v>0.98312743936020996</v>
      </c>
      <c r="AG123" s="34">
        <f t="shared" si="58"/>
        <v>1.4746912573530588</v>
      </c>
      <c r="AH123" s="34">
        <f t="shared" si="42"/>
        <v>1.2458</v>
      </c>
      <c r="AI123" s="15">
        <f t="shared" si="59"/>
        <v>0.77657197439912828</v>
      </c>
      <c r="AJ123" s="34">
        <f t="shared" si="60"/>
        <v>0</v>
      </c>
      <c r="AK123" s="34">
        <f t="shared" si="43"/>
        <v>0.2702</v>
      </c>
      <c r="AL123" s="15">
        <f t="shared" si="61"/>
        <v>0.5671420040148718</v>
      </c>
      <c r="AM123" s="34">
        <f t="shared" si="62"/>
        <v>0</v>
      </c>
      <c r="AN123" s="35">
        <f t="shared" si="44"/>
        <v>0.60000000000000009</v>
      </c>
      <c r="AO123" s="35">
        <f t="shared" si="45"/>
        <v>0.52877397880014554</v>
      </c>
      <c r="AP123" s="35">
        <f t="shared" si="46"/>
        <v>7.122602119985455E-2</v>
      </c>
      <c r="AQ123" s="35">
        <f t="shared" si="47"/>
        <v>0</v>
      </c>
      <c r="AR123" s="35">
        <f t="shared" si="48"/>
        <v>0</v>
      </c>
      <c r="AS123" s="35">
        <f t="shared" si="49"/>
        <v>0</v>
      </c>
      <c r="AU123" s="103">
        <v>146</v>
      </c>
      <c r="AV123" s="34">
        <v>0.2</v>
      </c>
      <c r="AW123" s="34">
        <v>0.69199999999999995</v>
      </c>
      <c r="AX123" s="34">
        <v>0.78439999999999999</v>
      </c>
      <c r="AY123" s="34">
        <v>5.2766800157300002</v>
      </c>
      <c r="AZ123" s="34">
        <v>0</v>
      </c>
      <c r="BA123" s="34">
        <v>0</v>
      </c>
      <c r="BB123" s="34">
        <v>1.47469125735</v>
      </c>
      <c r="BC123" s="34">
        <v>0</v>
      </c>
      <c r="BD123" s="34">
        <v>0</v>
      </c>
      <c r="BF123" s="103">
        <v>146</v>
      </c>
      <c r="BG123" s="119">
        <f t="shared" si="63"/>
        <v>0</v>
      </c>
      <c r="BH123" s="119">
        <f t="shared" si="64"/>
        <v>0</v>
      </c>
      <c r="BI123" s="119">
        <f t="shared" si="65"/>
        <v>0</v>
      </c>
      <c r="BJ123" s="119">
        <f t="shared" si="66"/>
        <v>-3.7934100305392349E-12</v>
      </c>
      <c r="BK123" s="119">
        <f t="shared" si="67"/>
        <v>0</v>
      </c>
      <c r="BL123" s="119">
        <f t="shared" si="68"/>
        <v>0</v>
      </c>
      <c r="BM123" s="119">
        <f t="shared" si="69"/>
        <v>3.0588864774472313E-12</v>
      </c>
      <c r="BN123" s="119">
        <f t="shared" si="70"/>
        <v>0</v>
      </c>
      <c r="BO123" s="119">
        <f t="shared" si="71"/>
        <v>0</v>
      </c>
    </row>
    <row r="124" spans="7:67" ht="15.75">
      <c r="G124">
        <v>147</v>
      </c>
      <c r="H124" s="89">
        <v>0.1</v>
      </c>
      <c r="I124" s="90">
        <v>0.1</v>
      </c>
      <c r="J124" s="90">
        <v>0.1</v>
      </c>
      <c r="K124" s="90">
        <v>0.3</v>
      </c>
      <c r="L124" s="90">
        <v>0</v>
      </c>
      <c r="M124" s="90">
        <v>0</v>
      </c>
      <c r="N124" s="90"/>
      <c r="O124" s="90">
        <v>0</v>
      </c>
      <c r="P124" s="90">
        <v>0</v>
      </c>
      <c r="Q124" s="91">
        <v>0</v>
      </c>
      <c r="R124" s="35"/>
      <c r="S124" s="34">
        <f t="shared" si="50"/>
        <v>0.1</v>
      </c>
      <c r="T124" s="34">
        <f t="shared" si="36"/>
        <v>8.6500000000000007E-2</v>
      </c>
      <c r="U124" s="34">
        <f t="shared" si="37"/>
        <v>7.844000000000001E-2</v>
      </c>
      <c r="V124" s="34">
        <f t="shared" si="38"/>
        <v>1.9872000000000001</v>
      </c>
      <c r="W124" s="15">
        <f t="shared" si="51"/>
        <v>0.87944659600048491</v>
      </c>
      <c r="X124" s="34">
        <f t="shared" si="52"/>
        <v>0.26383397880014547</v>
      </c>
      <c r="Y124" s="34">
        <f t="shared" si="39"/>
        <v>1.2900000000000023E-2</v>
      </c>
      <c r="Z124" s="15">
        <f t="shared" si="53"/>
        <v>0.50322495527805666</v>
      </c>
      <c r="AA124" s="34">
        <f t="shared" si="54"/>
        <v>0</v>
      </c>
      <c r="AB124" s="34">
        <f t="shared" si="40"/>
        <v>-0.3819999999999999</v>
      </c>
      <c r="AC124" s="15">
        <f t="shared" si="55"/>
        <v>0.40564461209270181</v>
      </c>
      <c r="AD124" s="34">
        <f t="shared" si="56"/>
        <v>0</v>
      </c>
      <c r="AE124" s="34">
        <f t="shared" si="41"/>
        <v>2.8138999999999994</v>
      </c>
      <c r="AF124" s="15">
        <f t="shared" si="57"/>
        <v>0.94342234836801464</v>
      </c>
      <c r="AG124" s="34">
        <f t="shared" si="58"/>
        <v>0</v>
      </c>
      <c r="AH124" s="34">
        <f t="shared" si="42"/>
        <v>1.2458</v>
      </c>
      <c r="AI124" s="15">
        <f t="shared" si="59"/>
        <v>0.77657197439912828</v>
      </c>
      <c r="AJ124" s="34">
        <f t="shared" si="60"/>
        <v>0</v>
      </c>
      <c r="AK124" s="34">
        <f t="shared" si="43"/>
        <v>0.2702</v>
      </c>
      <c r="AL124" s="15">
        <f t="shared" si="61"/>
        <v>0.5671420040148718</v>
      </c>
      <c r="AM124" s="34">
        <f t="shared" si="62"/>
        <v>0</v>
      </c>
      <c r="AN124" s="35">
        <f t="shared" si="44"/>
        <v>11.9000001</v>
      </c>
      <c r="AO124" s="35">
        <f t="shared" si="45"/>
        <v>10.346686038444849</v>
      </c>
      <c r="AP124" s="35">
        <f t="shared" si="46"/>
        <v>1.5533140615551506</v>
      </c>
      <c r="AQ124" s="35">
        <f t="shared" si="47"/>
        <v>1.5000001000000001</v>
      </c>
      <c r="AR124" s="35">
        <f t="shared" si="48"/>
        <v>1.4746912573530588</v>
      </c>
      <c r="AS124" s="35">
        <f t="shared" si="49"/>
        <v>2.5308842646941221E-2</v>
      </c>
      <c r="AU124" s="103">
        <v>147</v>
      </c>
      <c r="AV124" s="34">
        <v>0.1</v>
      </c>
      <c r="AW124" s="34">
        <v>8.6499999999999994E-2</v>
      </c>
      <c r="AX124" s="34">
        <v>7.8439999999999996E-2</v>
      </c>
      <c r="AY124" s="34">
        <v>0.26383397879999998</v>
      </c>
      <c r="AZ124" s="34">
        <v>0</v>
      </c>
      <c r="BA124" s="34">
        <v>0</v>
      </c>
      <c r="BB124" s="34">
        <v>0</v>
      </c>
      <c r="BC124" s="34">
        <v>0</v>
      </c>
      <c r="BD124" s="34">
        <v>0</v>
      </c>
      <c r="BF124" s="103">
        <v>147</v>
      </c>
      <c r="BG124" s="119">
        <f t="shared" si="63"/>
        <v>0</v>
      </c>
      <c r="BH124" s="119">
        <f t="shared" si="64"/>
        <v>0</v>
      </c>
      <c r="BI124" s="119">
        <f t="shared" si="65"/>
        <v>0</v>
      </c>
      <c r="BJ124" s="119">
        <f t="shared" si="66"/>
        <v>1.4549472737712676E-13</v>
      </c>
      <c r="BK124" s="119">
        <f t="shared" si="67"/>
        <v>0</v>
      </c>
      <c r="BL124" s="119">
        <f t="shared" si="68"/>
        <v>0</v>
      </c>
      <c r="BM124" s="119">
        <f t="shared" si="69"/>
        <v>0</v>
      </c>
      <c r="BN124" s="119">
        <f t="shared" si="70"/>
        <v>0</v>
      </c>
      <c r="BO124" s="119">
        <f t="shared" si="71"/>
        <v>0</v>
      </c>
    </row>
    <row r="125" spans="7:67" ht="15.75">
      <c r="G125">
        <v>148</v>
      </c>
      <c r="H125" s="89">
        <v>0.1</v>
      </c>
      <c r="I125" s="90">
        <v>0.5</v>
      </c>
      <c r="J125" s="90">
        <v>1.3000001000000001</v>
      </c>
      <c r="K125" s="90">
        <v>10</v>
      </c>
      <c r="L125" s="90">
        <v>0</v>
      </c>
      <c r="M125" s="90">
        <v>0</v>
      </c>
      <c r="N125" s="90"/>
      <c r="O125" s="90">
        <v>1.5000001000000001</v>
      </c>
      <c r="P125" s="90">
        <v>0</v>
      </c>
      <c r="Q125" s="91">
        <v>0</v>
      </c>
      <c r="R125" s="35"/>
      <c r="S125" s="34">
        <f t="shared" si="50"/>
        <v>0.1</v>
      </c>
      <c r="T125" s="34">
        <f t="shared" si="36"/>
        <v>0.4325</v>
      </c>
      <c r="U125" s="34">
        <f t="shared" si="37"/>
        <v>1.01972007844</v>
      </c>
      <c r="V125" s="34">
        <f t="shared" si="38"/>
        <v>1.9872000000000001</v>
      </c>
      <c r="W125" s="15">
        <f t="shared" si="51"/>
        <v>0.87944659600048491</v>
      </c>
      <c r="X125" s="34">
        <f t="shared" si="52"/>
        <v>8.7944659600048496</v>
      </c>
      <c r="Y125" s="34">
        <f t="shared" si="39"/>
        <v>1.2900000000000023E-2</v>
      </c>
      <c r="Z125" s="15">
        <f t="shared" si="53"/>
        <v>0.50322495527805666</v>
      </c>
      <c r="AA125" s="34">
        <f t="shared" si="54"/>
        <v>0</v>
      </c>
      <c r="AB125" s="34">
        <f t="shared" si="40"/>
        <v>-0.3819999999999999</v>
      </c>
      <c r="AC125" s="15">
        <f t="shared" si="55"/>
        <v>0.40564461209270181</v>
      </c>
      <c r="AD125" s="34">
        <f t="shared" si="56"/>
        <v>0</v>
      </c>
      <c r="AE125" s="34">
        <f t="shared" si="41"/>
        <v>4.0650500834099992</v>
      </c>
      <c r="AF125" s="15">
        <f t="shared" si="57"/>
        <v>0.98312743936020996</v>
      </c>
      <c r="AG125" s="34">
        <f t="shared" si="58"/>
        <v>1.4746912573530588</v>
      </c>
      <c r="AH125" s="34">
        <f t="shared" si="42"/>
        <v>1.2458</v>
      </c>
      <c r="AI125" s="15">
        <f t="shared" si="59"/>
        <v>0.77657197439912828</v>
      </c>
      <c r="AJ125" s="34">
        <f t="shared" si="60"/>
        <v>0</v>
      </c>
      <c r="AK125" s="34">
        <f t="shared" si="43"/>
        <v>0.2702</v>
      </c>
      <c r="AL125" s="15">
        <f t="shared" si="61"/>
        <v>0.5671420040148718</v>
      </c>
      <c r="AM125" s="34">
        <f t="shared" si="62"/>
        <v>0</v>
      </c>
      <c r="AN125" s="35">
        <f t="shared" si="44"/>
        <v>46.500002199999997</v>
      </c>
      <c r="AO125" s="35">
        <f t="shared" si="45"/>
        <v>30.330504455775479</v>
      </c>
      <c r="AP125" s="35">
        <f t="shared" si="46"/>
        <v>16.169497744224518</v>
      </c>
      <c r="AQ125" s="35">
        <f t="shared" si="47"/>
        <v>3.5000001999999997</v>
      </c>
      <c r="AR125" s="35">
        <f t="shared" si="48"/>
        <v>3.0051625873068173</v>
      </c>
      <c r="AS125" s="35">
        <f t="shared" si="49"/>
        <v>0.49483761269318238</v>
      </c>
      <c r="AU125" s="103">
        <v>148</v>
      </c>
      <c r="AV125" s="34">
        <v>0.1</v>
      </c>
      <c r="AW125" s="34">
        <v>0.4325</v>
      </c>
      <c r="AX125" s="34">
        <v>1.01972007844</v>
      </c>
      <c r="AY125" s="34">
        <v>8.7944659600000001</v>
      </c>
      <c r="AZ125" s="34">
        <v>0</v>
      </c>
      <c r="BA125" s="34">
        <v>0</v>
      </c>
      <c r="BB125" s="34">
        <v>1.47469125735</v>
      </c>
      <c r="BC125" s="34">
        <v>0</v>
      </c>
      <c r="BD125" s="34">
        <v>0</v>
      </c>
      <c r="BF125" s="103">
        <v>148</v>
      </c>
      <c r="BG125" s="119">
        <f t="shared" si="63"/>
        <v>0</v>
      </c>
      <c r="BH125" s="119">
        <f t="shared" si="64"/>
        <v>0</v>
      </c>
      <c r="BI125" s="119">
        <f t="shared" si="65"/>
        <v>0</v>
      </c>
      <c r="BJ125" s="119">
        <f t="shared" si="66"/>
        <v>4.8494541715626838E-12</v>
      </c>
      <c r="BK125" s="119">
        <f t="shared" si="67"/>
        <v>0</v>
      </c>
      <c r="BL125" s="119">
        <f t="shared" si="68"/>
        <v>0</v>
      </c>
      <c r="BM125" s="119">
        <f t="shared" si="69"/>
        <v>3.0588864774472313E-12</v>
      </c>
      <c r="BN125" s="119">
        <f t="shared" si="70"/>
        <v>0</v>
      </c>
      <c r="BO125" s="119">
        <f t="shared" si="71"/>
        <v>0</v>
      </c>
    </row>
    <row r="126" spans="7:67" ht="15.75">
      <c r="G126">
        <v>152</v>
      </c>
      <c r="H126" s="89">
        <v>2</v>
      </c>
      <c r="I126" s="90">
        <v>3.0000002000000001</v>
      </c>
      <c r="J126" s="90">
        <v>4</v>
      </c>
      <c r="K126" s="90">
        <v>12.500000999999999</v>
      </c>
      <c r="L126" s="90">
        <v>15.000000999999999</v>
      </c>
      <c r="M126" s="90">
        <v>10</v>
      </c>
      <c r="N126" s="90"/>
      <c r="O126" s="90">
        <v>1.4000001</v>
      </c>
      <c r="P126" s="90">
        <v>2.1000000999999999</v>
      </c>
      <c r="Q126" s="91">
        <v>0</v>
      </c>
      <c r="R126" s="35"/>
      <c r="S126" s="34">
        <f t="shared" si="50"/>
        <v>2</v>
      </c>
      <c r="T126" s="34">
        <f t="shared" si="36"/>
        <v>2.5950001729999999</v>
      </c>
      <c r="U126" s="34">
        <f t="shared" si="37"/>
        <v>3.1375999999999999</v>
      </c>
      <c r="V126" s="34">
        <f t="shared" si="38"/>
        <v>1.9872000000000001</v>
      </c>
      <c r="W126" s="15">
        <f t="shared" si="51"/>
        <v>0.87944659600048491</v>
      </c>
      <c r="X126" s="34">
        <f t="shared" si="52"/>
        <v>10.993083329452658</v>
      </c>
      <c r="Y126" s="34">
        <f t="shared" si="39"/>
        <v>1.2900000000000023E-2</v>
      </c>
      <c r="Z126" s="15">
        <f t="shared" si="53"/>
        <v>0.50322495527805666</v>
      </c>
      <c r="AA126" s="34">
        <f t="shared" si="54"/>
        <v>7.5483748323958046</v>
      </c>
      <c r="AB126" s="34">
        <f t="shared" si="40"/>
        <v>-0.3819999999999999</v>
      </c>
      <c r="AC126" s="15">
        <f t="shared" si="55"/>
        <v>0.40564461209270181</v>
      </c>
      <c r="AD126" s="34">
        <f t="shared" si="56"/>
        <v>4.056446120927018</v>
      </c>
      <c r="AE126" s="34">
        <f t="shared" si="41"/>
        <v>3.9816400834099994</v>
      </c>
      <c r="AF126" s="15">
        <f t="shared" si="57"/>
        <v>0.98168661803056334</v>
      </c>
      <c r="AG126" s="34">
        <f t="shared" si="58"/>
        <v>1.3743613634114504</v>
      </c>
      <c r="AH126" s="34">
        <f t="shared" si="42"/>
        <v>1.2458</v>
      </c>
      <c r="AI126" s="15">
        <f t="shared" si="59"/>
        <v>0.77657197439912828</v>
      </c>
      <c r="AJ126" s="34">
        <f t="shared" si="60"/>
        <v>1.6308012238953669</v>
      </c>
      <c r="AK126" s="34">
        <f t="shared" si="43"/>
        <v>0.2702</v>
      </c>
      <c r="AL126" s="15">
        <f t="shared" si="61"/>
        <v>0.5671420040148718</v>
      </c>
      <c r="AM126" s="34">
        <f t="shared" si="62"/>
        <v>0</v>
      </c>
      <c r="AN126" s="35">
        <f t="shared" si="44"/>
        <v>2.7</v>
      </c>
      <c r="AO126" s="35">
        <f t="shared" si="45"/>
        <v>2.1557590736395134</v>
      </c>
      <c r="AP126" s="35">
        <f t="shared" si="46"/>
        <v>0.54424092636048682</v>
      </c>
      <c r="AQ126" s="35">
        <f t="shared" si="47"/>
        <v>0</v>
      </c>
      <c r="AR126" s="35">
        <f t="shared" si="48"/>
        <v>0</v>
      </c>
      <c r="AS126" s="35">
        <f t="shared" si="49"/>
        <v>0</v>
      </c>
      <c r="AU126" s="103">
        <v>152</v>
      </c>
      <c r="AV126" s="34">
        <v>2</v>
      </c>
      <c r="AW126" s="34">
        <v>2.5950001729999999</v>
      </c>
      <c r="AX126" s="34">
        <v>3.1375999999999999</v>
      </c>
      <c r="AY126" s="34">
        <v>10.993083329499999</v>
      </c>
      <c r="AZ126" s="34">
        <v>7.5483748324000004</v>
      </c>
      <c r="BA126" s="34">
        <v>4.0564461209299996</v>
      </c>
      <c r="BB126" s="34">
        <v>1.37436136341</v>
      </c>
      <c r="BC126" s="34">
        <v>1.6308012239</v>
      </c>
      <c r="BD126" s="34">
        <v>0</v>
      </c>
      <c r="BF126" s="103">
        <v>152</v>
      </c>
      <c r="BG126" s="119">
        <f t="shared" si="63"/>
        <v>0</v>
      </c>
      <c r="BH126" s="119">
        <f t="shared" si="64"/>
        <v>0</v>
      </c>
      <c r="BI126" s="119">
        <f t="shared" si="65"/>
        <v>0</v>
      </c>
      <c r="BJ126" s="119">
        <f t="shared" si="66"/>
        <v>-4.7341686126856075E-11</v>
      </c>
      <c r="BK126" s="119">
        <f t="shared" si="67"/>
        <v>-4.1957548546633916E-12</v>
      </c>
      <c r="BL126" s="119">
        <f t="shared" si="68"/>
        <v>-2.9816149549333204E-12</v>
      </c>
      <c r="BM126" s="119">
        <f t="shared" si="69"/>
        <v>1.4503953593703045E-12</v>
      </c>
      <c r="BN126" s="119">
        <f t="shared" si="70"/>
        <v>-4.6331827263657033E-12</v>
      </c>
      <c r="BO126" s="119">
        <f t="shared" si="71"/>
        <v>0</v>
      </c>
    </row>
    <row r="127" spans="7:67" ht="15.75">
      <c r="G127">
        <v>154</v>
      </c>
      <c r="H127" s="89">
        <v>0.2</v>
      </c>
      <c r="I127" s="90">
        <v>0.5</v>
      </c>
      <c r="J127" s="90">
        <v>0.5</v>
      </c>
      <c r="K127" s="90">
        <v>1</v>
      </c>
      <c r="L127" s="90">
        <v>0.5</v>
      </c>
      <c r="M127" s="90">
        <v>0</v>
      </c>
      <c r="N127" s="90"/>
      <c r="O127" s="90">
        <v>0</v>
      </c>
      <c r="P127" s="90">
        <v>0</v>
      </c>
      <c r="Q127" s="91">
        <v>0</v>
      </c>
      <c r="R127" s="35"/>
      <c r="S127" s="34">
        <f t="shared" si="50"/>
        <v>0.2</v>
      </c>
      <c r="T127" s="34">
        <f t="shared" si="36"/>
        <v>0.4325</v>
      </c>
      <c r="U127" s="34">
        <f t="shared" si="37"/>
        <v>0.39219999999999999</v>
      </c>
      <c r="V127" s="34">
        <f t="shared" si="38"/>
        <v>1.9872000000000001</v>
      </c>
      <c r="W127" s="15">
        <f t="shared" si="51"/>
        <v>0.87944659600048491</v>
      </c>
      <c r="X127" s="34">
        <f t="shared" si="52"/>
        <v>0.87944659600048491</v>
      </c>
      <c r="Y127" s="34">
        <f t="shared" si="39"/>
        <v>1.2900000000000023E-2</v>
      </c>
      <c r="Z127" s="15">
        <f t="shared" si="53"/>
        <v>0.50322495527805666</v>
      </c>
      <c r="AA127" s="34">
        <f t="shared" si="54"/>
        <v>0.25161247763902833</v>
      </c>
      <c r="AB127" s="34">
        <f t="shared" si="40"/>
        <v>-0.3819999999999999</v>
      </c>
      <c r="AC127" s="15">
        <f t="shared" si="55"/>
        <v>0.40564461209270181</v>
      </c>
      <c r="AD127" s="34">
        <f t="shared" si="56"/>
        <v>0</v>
      </c>
      <c r="AE127" s="34">
        <f t="shared" si="41"/>
        <v>2.8138999999999994</v>
      </c>
      <c r="AF127" s="15">
        <f t="shared" si="57"/>
        <v>0.94342234836801464</v>
      </c>
      <c r="AG127" s="34">
        <f t="shared" si="58"/>
        <v>0</v>
      </c>
      <c r="AH127" s="34">
        <f t="shared" si="42"/>
        <v>1.2458</v>
      </c>
      <c r="AI127" s="15">
        <f t="shared" si="59"/>
        <v>0.77657197439912828</v>
      </c>
      <c r="AJ127" s="34">
        <f t="shared" si="60"/>
        <v>0</v>
      </c>
      <c r="AK127" s="34">
        <f t="shared" si="43"/>
        <v>0.2702</v>
      </c>
      <c r="AL127" s="15">
        <f t="shared" si="61"/>
        <v>0.5671420040148718</v>
      </c>
      <c r="AM127" s="34">
        <f t="shared" si="62"/>
        <v>0</v>
      </c>
      <c r="AN127" s="35">
        <f t="shared" si="44"/>
        <v>3.9000001000000002</v>
      </c>
      <c r="AO127" s="35">
        <f t="shared" si="45"/>
        <v>3.2776599640566095</v>
      </c>
      <c r="AP127" s="35">
        <f t="shared" si="46"/>
        <v>0.62234013594339066</v>
      </c>
      <c r="AQ127" s="35">
        <f t="shared" si="47"/>
        <v>2.7500000600000001</v>
      </c>
      <c r="AR127" s="35">
        <f t="shared" si="48"/>
        <v>2.5600627064663741</v>
      </c>
      <c r="AS127" s="35">
        <f t="shared" si="49"/>
        <v>0.18993735353362595</v>
      </c>
      <c r="AU127" s="103">
        <v>154</v>
      </c>
      <c r="AV127" s="34">
        <v>0.2</v>
      </c>
      <c r="AW127" s="34">
        <v>0.4325</v>
      </c>
      <c r="AX127" s="34">
        <v>0.39219999999999999</v>
      </c>
      <c r="AY127" s="34">
        <v>0.87944659599999997</v>
      </c>
      <c r="AZ127" s="34">
        <v>0.25161247763900002</v>
      </c>
      <c r="BA127" s="34">
        <v>0</v>
      </c>
      <c r="BB127" s="34">
        <v>0</v>
      </c>
      <c r="BC127" s="34">
        <v>0</v>
      </c>
      <c r="BD127" s="34">
        <v>0</v>
      </c>
      <c r="BF127" s="103">
        <v>154</v>
      </c>
      <c r="BG127" s="119">
        <f t="shared" si="63"/>
        <v>0</v>
      </c>
      <c r="BH127" s="119">
        <f t="shared" si="64"/>
        <v>0</v>
      </c>
      <c r="BI127" s="119">
        <f t="shared" si="65"/>
        <v>0</v>
      </c>
      <c r="BJ127" s="119">
        <f t="shared" si="66"/>
        <v>4.8494541715626838E-13</v>
      </c>
      <c r="BK127" s="119">
        <f t="shared" si="67"/>
        <v>2.8310687127941492E-14</v>
      </c>
      <c r="BL127" s="119">
        <f t="shared" si="68"/>
        <v>0</v>
      </c>
      <c r="BM127" s="119">
        <f t="shared" si="69"/>
        <v>0</v>
      </c>
      <c r="BN127" s="119">
        <f t="shared" si="70"/>
        <v>0</v>
      </c>
      <c r="BO127" s="119">
        <f t="shared" si="71"/>
        <v>0</v>
      </c>
    </row>
    <row r="128" spans="7:67" ht="15.75">
      <c r="G128">
        <v>155</v>
      </c>
      <c r="H128" s="89">
        <v>0.5</v>
      </c>
      <c r="I128" s="90">
        <v>1</v>
      </c>
      <c r="J128" s="90">
        <v>0.5</v>
      </c>
      <c r="K128" s="90">
        <v>1.5000001000000001</v>
      </c>
      <c r="L128" s="90">
        <v>0.4</v>
      </c>
      <c r="M128" s="90">
        <v>0</v>
      </c>
      <c r="N128" s="90"/>
      <c r="O128" s="90">
        <v>2</v>
      </c>
      <c r="P128" s="90">
        <v>0.75000005999999997</v>
      </c>
      <c r="Q128" s="91">
        <v>0</v>
      </c>
      <c r="R128" s="35"/>
      <c r="S128" s="34">
        <f t="shared" si="50"/>
        <v>0.5</v>
      </c>
      <c r="T128" s="34">
        <f t="shared" si="36"/>
        <v>0.86499999999999999</v>
      </c>
      <c r="U128" s="34">
        <f t="shared" si="37"/>
        <v>0.39219999999999999</v>
      </c>
      <c r="V128" s="34">
        <f t="shared" si="38"/>
        <v>1.9872000000000001</v>
      </c>
      <c r="W128" s="15">
        <f t="shared" si="51"/>
        <v>0.87944659600048491</v>
      </c>
      <c r="X128" s="34">
        <f t="shared" si="52"/>
        <v>1.319169981945387</v>
      </c>
      <c r="Y128" s="34">
        <f t="shared" si="39"/>
        <v>1.2900000000000023E-2</v>
      </c>
      <c r="Z128" s="15">
        <f t="shared" si="53"/>
        <v>0.50322495527805666</v>
      </c>
      <c r="AA128" s="34">
        <f t="shared" si="54"/>
        <v>0.20128998211122268</v>
      </c>
      <c r="AB128" s="34">
        <f t="shared" si="40"/>
        <v>-0.3819999999999999</v>
      </c>
      <c r="AC128" s="15">
        <f t="shared" si="55"/>
        <v>0.40564461209270181</v>
      </c>
      <c r="AD128" s="34">
        <f t="shared" si="56"/>
        <v>0</v>
      </c>
      <c r="AE128" s="34">
        <f t="shared" si="41"/>
        <v>4.4820999999999991</v>
      </c>
      <c r="AF128" s="15">
        <f t="shared" si="57"/>
        <v>0.9888168395363548</v>
      </c>
      <c r="AG128" s="34">
        <f t="shared" si="58"/>
        <v>1.9776336790727096</v>
      </c>
      <c r="AH128" s="34">
        <f t="shared" si="42"/>
        <v>1.2458</v>
      </c>
      <c r="AI128" s="15">
        <f t="shared" si="59"/>
        <v>0.77657197439912828</v>
      </c>
      <c r="AJ128" s="34">
        <f t="shared" si="60"/>
        <v>0.58242902739366464</v>
      </c>
      <c r="AK128" s="34">
        <f t="shared" si="43"/>
        <v>0.2702</v>
      </c>
      <c r="AL128" s="15">
        <f t="shared" si="61"/>
        <v>0.5671420040148718</v>
      </c>
      <c r="AM128" s="34">
        <f t="shared" si="62"/>
        <v>0</v>
      </c>
      <c r="AN128" s="35">
        <f t="shared" si="44"/>
        <v>5.9400001300000005</v>
      </c>
      <c r="AO128" s="35">
        <f t="shared" si="45"/>
        <v>5.2620932963909697</v>
      </c>
      <c r="AP128" s="35">
        <f t="shared" si="46"/>
        <v>0.67790683360903081</v>
      </c>
      <c r="AQ128" s="35">
        <f t="shared" si="47"/>
        <v>7.0000000000000007E-2</v>
      </c>
      <c r="AR128" s="35">
        <f t="shared" si="48"/>
        <v>6.6252155054954007E-2</v>
      </c>
      <c r="AS128" s="35">
        <f t="shared" si="49"/>
        <v>3.747844945046E-3</v>
      </c>
      <c r="AU128" s="103">
        <v>155</v>
      </c>
      <c r="AV128" s="34">
        <v>0.5</v>
      </c>
      <c r="AW128" s="34">
        <v>0.86499999999999999</v>
      </c>
      <c r="AX128" s="34">
        <v>0.39219999999999999</v>
      </c>
      <c r="AY128" s="34">
        <v>1.31916998195</v>
      </c>
      <c r="AZ128" s="34">
        <v>0.20128998211099999</v>
      </c>
      <c r="BA128" s="34">
        <v>0</v>
      </c>
      <c r="BB128" s="34">
        <v>1.97763367907</v>
      </c>
      <c r="BC128" s="34">
        <v>0.58242902739400004</v>
      </c>
      <c r="BD128" s="34">
        <v>0</v>
      </c>
      <c r="BF128" s="103">
        <v>155</v>
      </c>
      <c r="BG128" s="119">
        <f t="shared" si="63"/>
        <v>0</v>
      </c>
      <c r="BH128" s="119">
        <f t="shared" si="64"/>
        <v>0</v>
      </c>
      <c r="BI128" s="119">
        <f t="shared" si="65"/>
        <v>0</v>
      </c>
      <c r="BJ128" s="119">
        <f t="shared" si="66"/>
        <v>-4.6129766673175254E-12</v>
      </c>
      <c r="BK128" s="119">
        <f t="shared" si="67"/>
        <v>2.2268298316419077E-13</v>
      </c>
      <c r="BL128" s="119">
        <f t="shared" si="68"/>
        <v>0</v>
      </c>
      <c r="BM128" s="119">
        <f t="shared" si="69"/>
        <v>2.7096103139001571E-12</v>
      </c>
      <c r="BN128" s="119">
        <f t="shared" si="70"/>
        <v>-3.3539837573925979E-13</v>
      </c>
      <c r="BO128" s="119">
        <f t="shared" si="71"/>
        <v>0</v>
      </c>
    </row>
    <row r="129" spans="7:67" ht="15.75">
      <c r="G129">
        <v>156</v>
      </c>
      <c r="H129" s="89">
        <v>1.6</v>
      </c>
      <c r="I129" s="90">
        <v>0.84000003000000001</v>
      </c>
      <c r="J129" s="90">
        <v>1.5000001000000001</v>
      </c>
      <c r="K129" s="90">
        <v>2</v>
      </c>
      <c r="L129" s="90">
        <v>0</v>
      </c>
      <c r="M129" s="90">
        <v>0</v>
      </c>
      <c r="N129" s="90"/>
      <c r="O129" s="90">
        <v>7.0000000000000007E-2</v>
      </c>
      <c r="P129" s="90">
        <v>0</v>
      </c>
      <c r="Q129" s="91">
        <v>0</v>
      </c>
      <c r="R129" s="35"/>
      <c r="S129" s="34">
        <f t="shared" si="50"/>
        <v>1.6</v>
      </c>
      <c r="T129" s="34">
        <f t="shared" si="36"/>
        <v>0.72660002594999995</v>
      </c>
      <c r="U129" s="34">
        <f t="shared" si="37"/>
        <v>1.1766000784399999</v>
      </c>
      <c r="V129" s="34">
        <f t="shared" si="38"/>
        <v>1.9872000000000001</v>
      </c>
      <c r="W129" s="15">
        <f t="shared" si="51"/>
        <v>0.87944659600048491</v>
      </c>
      <c r="X129" s="34">
        <f t="shared" si="52"/>
        <v>1.7588931920009698</v>
      </c>
      <c r="Y129" s="34">
        <f t="shared" si="39"/>
        <v>1.2900000000000023E-2</v>
      </c>
      <c r="Z129" s="15">
        <f t="shared" si="53"/>
        <v>0.50322495527805666</v>
      </c>
      <c r="AA129" s="34">
        <f t="shared" si="54"/>
        <v>0</v>
      </c>
      <c r="AB129" s="34">
        <f t="shared" si="40"/>
        <v>-0.3819999999999999</v>
      </c>
      <c r="AC129" s="15">
        <f t="shared" si="55"/>
        <v>0.40564461209270181</v>
      </c>
      <c r="AD129" s="34">
        <f t="shared" si="56"/>
        <v>0</v>
      </c>
      <c r="AE129" s="34">
        <f t="shared" si="41"/>
        <v>2.8722869999999996</v>
      </c>
      <c r="AF129" s="15">
        <f t="shared" si="57"/>
        <v>0.94645935792791425</v>
      </c>
      <c r="AG129" s="34">
        <f t="shared" si="58"/>
        <v>6.6252155054954007E-2</v>
      </c>
      <c r="AH129" s="34">
        <f t="shared" si="42"/>
        <v>1.2458</v>
      </c>
      <c r="AI129" s="15">
        <f t="shared" si="59"/>
        <v>0.77657197439912828</v>
      </c>
      <c r="AJ129" s="34">
        <f t="shared" si="60"/>
        <v>0</v>
      </c>
      <c r="AK129" s="34">
        <f t="shared" si="43"/>
        <v>0.2702</v>
      </c>
      <c r="AL129" s="15">
        <f t="shared" si="61"/>
        <v>0.5671420040148718</v>
      </c>
      <c r="AM129" s="34">
        <f t="shared" si="62"/>
        <v>0</v>
      </c>
      <c r="AN129" s="35">
        <f t="shared" si="44"/>
        <v>5.7000003499999998</v>
      </c>
      <c r="AO129" s="35">
        <f t="shared" si="45"/>
        <v>4.3960415687156784</v>
      </c>
      <c r="AP129" s="35">
        <f t="shared" si="46"/>
        <v>1.3039587812843214</v>
      </c>
      <c r="AQ129" s="35">
        <f t="shared" si="47"/>
        <v>0.90000004</v>
      </c>
      <c r="AR129" s="35">
        <f t="shared" si="48"/>
        <v>0.8752236924843394</v>
      </c>
      <c r="AS129" s="35">
        <f t="shared" si="49"/>
        <v>2.4776347515660602E-2</v>
      </c>
      <c r="AU129" s="103">
        <v>156</v>
      </c>
      <c r="AV129" s="34">
        <v>1.6</v>
      </c>
      <c r="AW129" s="34">
        <v>0.72660002594999995</v>
      </c>
      <c r="AX129" s="34">
        <v>1.1766000784399999</v>
      </c>
      <c r="AY129" s="34">
        <v>1.7588931919999999</v>
      </c>
      <c r="AZ129" s="34">
        <v>0</v>
      </c>
      <c r="BA129" s="34">
        <v>0</v>
      </c>
      <c r="BB129" s="34">
        <v>6.6252155054999998E-2</v>
      </c>
      <c r="BC129" s="34">
        <v>0</v>
      </c>
      <c r="BD129" s="34">
        <v>0</v>
      </c>
      <c r="BF129" s="103">
        <v>156</v>
      </c>
      <c r="BG129" s="119">
        <f t="shared" si="63"/>
        <v>0</v>
      </c>
      <c r="BH129" s="119">
        <f t="shared" si="64"/>
        <v>0</v>
      </c>
      <c r="BI129" s="119">
        <f t="shared" si="65"/>
        <v>0</v>
      </c>
      <c r="BJ129" s="119">
        <f t="shared" si="66"/>
        <v>9.6989083431253675E-13</v>
      </c>
      <c r="BK129" s="119">
        <f t="shared" si="67"/>
        <v>0</v>
      </c>
      <c r="BL129" s="119">
        <f t="shared" si="68"/>
        <v>0</v>
      </c>
      <c r="BM129" s="119">
        <f t="shared" si="69"/>
        <v>-4.599098879509711E-14</v>
      </c>
      <c r="BN129" s="119">
        <f t="shared" si="70"/>
        <v>0</v>
      </c>
      <c r="BO129" s="119">
        <f t="shared" si="71"/>
        <v>0</v>
      </c>
    </row>
    <row r="130" spans="7:67" ht="15.75">
      <c r="G130">
        <v>157</v>
      </c>
      <c r="H130" s="89">
        <v>1</v>
      </c>
      <c r="I130" s="90">
        <v>1.3000001000000001</v>
      </c>
      <c r="J130" s="90">
        <v>1.3000001000000001</v>
      </c>
      <c r="K130" s="90">
        <v>0.70000004999999998</v>
      </c>
      <c r="L130" s="90">
        <v>0.70000004999999998</v>
      </c>
      <c r="M130" s="90">
        <v>0.70000004999999998</v>
      </c>
      <c r="N130" s="90"/>
      <c r="O130" s="90">
        <v>0.90000004</v>
      </c>
      <c r="P130" s="90">
        <v>0</v>
      </c>
      <c r="Q130" s="91">
        <v>0</v>
      </c>
      <c r="R130" s="35"/>
      <c r="S130" s="34">
        <f t="shared" si="50"/>
        <v>1</v>
      </c>
      <c r="T130" s="34">
        <f t="shared" si="36"/>
        <v>1.1245000865000001</v>
      </c>
      <c r="U130" s="34">
        <f t="shared" si="37"/>
        <v>1.01972007844</v>
      </c>
      <c r="V130" s="34">
        <f t="shared" si="38"/>
        <v>1.9872000000000001</v>
      </c>
      <c r="W130" s="15">
        <f t="shared" si="51"/>
        <v>0.87944659600048491</v>
      </c>
      <c r="X130" s="34">
        <f t="shared" si="52"/>
        <v>0.61561266117266922</v>
      </c>
      <c r="Y130" s="34">
        <f t="shared" si="39"/>
        <v>1.2900000000000023E-2</v>
      </c>
      <c r="Z130" s="15">
        <f t="shared" si="53"/>
        <v>0.50322495527805666</v>
      </c>
      <c r="AA130" s="34">
        <f t="shared" si="54"/>
        <v>0.35225749385588739</v>
      </c>
      <c r="AB130" s="34">
        <f t="shared" si="40"/>
        <v>-0.3819999999999999</v>
      </c>
      <c r="AC130" s="15">
        <f t="shared" si="55"/>
        <v>0.40564461209270181</v>
      </c>
      <c r="AD130" s="34">
        <f t="shared" si="56"/>
        <v>0.28395124874712185</v>
      </c>
      <c r="AE130" s="34">
        <f t="shared" si="41"/>
        <v>3.5645900333639995</v>
      </c>
      <c r="AF130" s="15">
        <f t="shared" si="57"/>
        <v>0.97247072620612263</v>
      </c>
      <c r="AG130" s="34">
        <f t="shared" si="58"/>
        <v>0.8752236924843394</v>
      </c>
      <c r="AH130" s="34">
        <f t="shared" si="42"/>
        <v>1.2458</v>
      </c>
      <c r="AI130" s="15">
        <f t="shared" si="59"/>
        <v>0.77657197439912828</v>
      </c>
      <c r="AJ130" s="34">
        <f t="shared" si="60"/>
        <v>0</v>
      </c>
      <c r="AK130" s="34">
        <f t="shared" si="43"/>
        <v>0.2702</v>
      </c>
      <c r="AL130" s="15">
        <f t="shared" si="61"/>
        <v>0.5671420040148718</v>
      </c>
      <c r="AM130" s="34">
        <f t="shared" si="62"/>
        <v>0</v>
      </c>
      <c r="AN130" s="35">
        <f t="shared" si="44"/>
        <v>32.700001100000001</v>
      </c>
      <c r="AO130" s="35">
        <f t="shared" si="45"/>
        <v>20.571156617906521</v>
      </c>
      <c r="AP130" s="35">
        <f t="shared" si="46"/>
        <v>12.128844482093481</v>
      </c>
      <c r="AQ130" s="35">
        <f t="shared" si="47"/>
        <v>11.000000499999999</v>
      </c>
      <c r="AR130" s="35">
        <f t="shared" si="48"/>
        <v>10.105065906785686</v>
      </c>
      <c r="AS130" s="35">
        <f t="shared" si="49"/>
        <v>0.89493459321431246</v>
      </c>
      <c r="AU130" s="103">
        <v>157</v>
      </c>
      <c r="AV130" s="34">
        <v>1</v>
      </c>
      <c r="AW130" s="34">
        <v>1.1245000865000001</v>
      </c>
      <c r="AX130" s="34">
        <v>1.01972007844</v>
      </c>
      <c r="AY130" s="34">
        <v>0.61561266117299995</v>
      </c>
      <c r="AZ130" s="34">
        <v>0.35225749385600003</v>
      </c>
      <c r="BA130" s="34">
        <v>0.28395124874700001</v>
      </c>
      <c r="BB130" s="34">
        <v>0.875223692484</v>
      </c>
      <c r="BC130" s="34">
        <v>0</v>
      </c>
      <c r="BD130" s="34">
        <v>0</v>
      </c>
      <c r="BF130" s="103">
        <v>157</v>
      </c>
      <c r="BG130" s="119">
        <f t="shared" si="63"/>
        <v>0</v>
      </c>
      <c r="BH130" s="119">
        <f t="shared" si="64"/>
        <v>0</v>
      </c>
      <c r="BI130" s="119">
        <f t="shared" si="65"/>
        <v>0</v>
      </c>
      <c r="BJ130" s="119">
        <f t="shared" si="66"/>
        <v>-3.3073543903583413E-13</v>
      </c>
      <c r="BK130" s="119">
        <f t="shared" si="67"/>
        <v>-1.1263212584822213E-13</v>
      </c>
      <c r="BL130" s="119">
        <f t="shared" si="68"/>
        <v>1.2184697695261093E-13</v>
      </c>
      <c r="BM130" s="119">
        <f t="shared" si="69"/>
        <v>3.3939517862791035E-13</v>
      </c>
      <c r="BN130" s="119">
        <f t="shared" si="70"/>
        <v>0</v>
      </c>
      <c r="BO130" s="119">
        <f t="shared" si="71"/>
        <v>0</v>
      </c>
    </row>
    <row r="131" spans="7:67" ht="15.75">
      <c r="G131">
        <v>158</v>
      </c>
      <c r="H131" s="89">
        <v>0.3</v>
      </c>
      <c r="I131" s="90">
        <v>1.1000000000000001</v>
      </c>
      <c r="J131" s="90">
        <v>1.9000001</v>
      </c>
      <c r="K131" s="90">
        <v>10.400001</v>
      </c>
      <c r="L131" s="90">
        <v>10</v>
      </c>
      <c r="M131" s="90">
        <v>9</v>
      </c>
      <c r="N131" s="90"/>
      <c r="O131" s="90">
        <v>7.0000004999999996</v>
      </c>
      <c r="P131" s="90">
        <v>4</v>
      </c>
      <c r="Q131" s="91">
        <v>0</v>
      </c>
      <c r="R131" s="35"/>
      <c r="S131" s="34">
        <f t="shared" si="50"/>
        <v>0.3</v>
      </c>
      <c r="T131" s="34">
        <f t="shared" si="36"/>
        <v>0.95150000000000001</v>
      </c>
      <c r="U131" s="34">
        <f t="shared" si="37"/>
        <v>1.49036007844</v>
      </c>
      <c r="V131" s="34">
        <f t="shared" si="38"/>
        <v>1.9872000000000001</v>
      </c>
      <c r="W131" s="15">
        <f t="shared" si="51"/>
        <v>0.87944659600048491</v>
      </c>
      <c r="X131" s="34">
        <f t="shared" si="52"/>
        <v>9.1462454778516395</v>
      </c>
      <c r="Y131" s="34">
        <f t="shared" si="39"/>
        <v>1.2900000000000023E-2</v>
      </c>
      <c r="Z131" s="15">
        <f t="shared" si="53"/>
        <v>0.50322495527805666</v>
      </c>
      <c r="AA131" s="34">
        <f t="shared" si="54"/>
        <v>5.0322495527805664</v>
      </c>
      <c r="AB131" s="34">
        <f t="shared" si="40"/>
        <v>-0.3819999999999999</v>
      </c>
      <c r="AC131" s="15">
        <f t="shared" si="55"/>
        <v>0.40564461209270181</v>
      </c>
      <c r="AD131" s="34">
        <f t="shared" si="56"/>
        <v>3.6508015088343164</v>
      </c>
      <c r="AE131" s="34">
        <f t="shared" si="41"/>
        <v>8.6526004170499995</v>
      </c>
      <c r="AF131" s="15">
        <f t="shared" si="57"/>
        <v>0.99982535846807052</v>
      </c>
      <c r="AG131" s="34">
        <f t="shared" si="58"/>
        <v>6.9987780091891727</v>
      </c>
      <c r="AH131" s="34">
        <f t="shared" si="42"/>
        <v>1.2458</v>
      </c>
      <c r="AI131" s="15">
        <f t="shared" si="59"/>
        <v>0.77657197439912828</v>
      </c>
      <c r="AJ131" s="34">
        <f t="shared" si="60"/>
        <v>3.1062878975965131</v>
      </c>
      <c r="AK131" s="34">
        <f t="shared" si="43"/>
        <v>0.2702</v>
      </c>
      <c r="AL131" s="15">
        <f t="shared" si="61"/>
        <v>0.5671420040148718</v>
      </c>
      <c r="AM131" s="34">
        <f t="shared" si="62"/>
        <v>0</v>
      </c>
      <c r="AN131" s="35">
        <f t="shared" si="44"/>
        <v>2.7900000299999999</v>
      </c>
      <c r="AO131" s="35">
        <f t="shared" si="45"/>
        <v>2.5624233239502425</v>
      </c>
      <c r="AP131" s="35">
        <f t="shared" si="46"/>
        <v>0.22757670604975733</v>
      </c>
      <c r="AQ131" s="35">
        <f t="shared" si="47"/>
        <v>1</v>
      </c>
      <c r="AR131" s="35">
        <f t="shared" si="48"/>
        <v>0.97461786795036498</v>
      </c>
      <c r="AS131" s="35">
        <f t="shared" si="49"/>
        <v>2.538213204963502E-2</v>
      </c>
      <c r="AU131" s="103">
        <v>158</v>
      </c>
      <c r="AV131" s="34">
        <v>0.3</v>
      </c>
      <c r="AW131" s="34">
        <v>0.95150000000000001</v>
      </c>
      <c r="AX131" s="34">
        <v>1.49036007844</v>
      </c>
      <c r="AY131" s="34">
        <v>9.14624547785</v>
      </c>
      <c r="AZ131" s="34">
        <v>5.0322495527799997</v>
      </c>
      <c r="BA131" s="34">
        <v>3.6508015088299999</v>
      </c>
      <c r="BB131" s="34">
        <v>6.9987780091899996</v>
      </c>
      <c r="BC131" s="34">
        <v>3.1062878976000001</v>
      </c>
      <c r="BD131" s="34">
        <v>0</v>
      </c>
      <c r="BF131" s="103">
        <v>158</v>
      </c>
      <c r="BG131" s="119">
        <f t="shared" si="63"/>
        <v>0</v>
      </c>
      <c r="BH131" s="119">
        <f t="shared" si="64"/>
        <v>0</v>
      </c>
      <c r="BI131" s="119">
        <f t="shared" si="65"/>
        <v>0</v>
      </c>
      <c r="BJ131" s="119">
        <f t="shared" si="66"/>
        <v>1.6395773627664312E-12</v>
      </c>
      <c r="BK131" s="119">
        <f t="shared" si="67"/>
        <v>5.666578317686799E-13</v>
      </c>
      <c r="BL131" s="119">
        <f t="shared" si="68"/>
        <v>4.3165471197426086E-12</v>
      </c>
      <c r="BM131" s="119">
        <f t="shared" si="69"/>
        <v>-8.2689410874081659E-13</v>
      </c>
      <c r="BN131" s="119">
        <f t="shared" si="70"/>
        <v>-3.4869884757426917E-12</v>
      </c>
      <c r="BO131" s="119">
        <f t="shared" si="71"/>
        <v>0</v>
      </c>
    </row>
    <row r="132" spans="7:67" ht="15.75">
      <c r="G132">
        <v>161</v>
      </c>
      <c r="H132" s="89">
        <v>1.2</v>
      </c>
      <c r="I132" s="90">
        <v>0.84000003000000001</v>
      </c>
      <c r="J132" s="90">
        <v>0.25</v>
      </c>
      <c r="K132" s="90">
        <v>0.5</v>
      </c>
      <c r="L132" s="90">
        <v>0</v>
      </c>
      <c r="M132" s="90">
        <v>0</v>
      </c>
      <c r="N132" s="90"/>
      <c r="O132" s="90">
        <v>1</v>
      </c>
      <c r="P132" s="90">
        <v>0</v>
      </c>
      <c r="Q132" s="91">
        <v>0</v>
      </c>
      <c r="R132" s="35"/>
      <c r="S132" s="34">
        <f t="shared" si="50"/>
        <v>1.2</v>
      </c>
      <c r="T132" s="34">
        <f t="shared" ref="T132:T195" si="72">I132*$C$9</f>
        <v>0.72660002594999995</v>
      </c>
      <c r="U132" s="34">
        <f t="shared" ref="U132:U195" si="73">J132*$C$10</f>
        <v>0.1961</v>
      </c>
      <c r="V132" s="34">
        <f t="shared" ref="V132:V195" si="74">$D$11+($E$11*$C$5)</f>
        <v>1.9872000000000001</v>
      </c>
      <c r="W132" s="15">
        <f t="shared" si="51"/>
        <v>0.87944659600048491</v>
      </c>
      <c r="X132" s="34">
        <f t="shared" si="52"/>
        <v>0.43972329800024246</v>
      </c>
      <c r="Y132" s="34">
        <f t="shared" ref="Y132:Y195" si="75">$D$12+($E$12*$C$5)</f>
        <v>1.2900000000000023E-2</v>
      </c>
      <c r="Z132" s="15">
        <f t="shared" si="53"/>
        <v>0.50322495527805666</v>
      </c>
      <c r="AA132" s="34">
        <f t="shared" si="54"/>
        <v>0</v>
      </c>
      <c r="AB132" s="34">
        <f t="shared" ref="AB132:AB195" si="76">$D$13+($E$13*$C$5)</f>
        <v>-0.3819999999999999</v>
      </c>
      <c r="AC132" s="15">
        <f t="shared" si="55"/>
        <v>0.40564461209270181</v>
      </c>
      <c r="AD132" s="34">
        <f t="shared" si="56"/>
        <v>0</v>
      </c>
      <c r="AE132" s="34">
        <f t="shared" ref="AE132:AE195" si="77">$D$14+($E$14*$D$5)+($F$14*O132)</f>
        <v>3.6479999999999992</v>
      </c>
      <c r="AF132" s="15">
        <f t="shared" si="57"/>
        <v>0.97461786795036498</v>
      </c>
      <c r="AG132" s="34">
        <f t="shared" si="58"/>
        <v>0.97461786795036498</v>
      </c>
      <c r="AH132" s="34">
        <f t="shared" ref="AH132:AH195" si="78">$D$15+($E$15*$D$5)</f>
        <v>1.2458</v>
      </c>
      <c r="AI132" s="15">
        <f t="shared" si="59"/>
        <v>0.77657197439912828</v>
      </c>
      <c r="AJ132" s="34">
        <f t="shared" si="60"/>
        <v>0</v>
      </c>
      <c r="AK132" s="34">
        <f t="shared" ref="AK132:AK195" si="79">$D$16+($E$16*$D$5)</f>
        <v>0.2702</v>
      </c>
      <c r="AL132" s="15">
        <f t="shared" si="61"/>
        <v>0.5671420040148718</v>
      </c>
      <c r="AM132" s="34">
        <f t="shared" si="62"/>
        <v>0</v>
      </c>
      <c r="AN132" s="35">
        <f t="shared" ref="AN132:AN195" si="80">SUM(H133:M133)</f>
        <v>11.200000299999999</v>
      </c>
      <c r="AO132" s="35">
        <f t="shared" ref="AO132:AO195" si="81">SUM(S133:U133,X133,AA133,AD133)</f>
        <v>9.4962860445213089</v>
      </c>
      <c r="AP132" s="35">
        <f t="shared" ref="AP132:AP195" si="82">AN132-AO132</f>
        <v>1.7037142554786904</v>
      </c>
      <c r="AQ132" s="35">
        <f t="shared" ref="AQ132:AQ195" si="83">SUM(O133:Q133)</f>
        <v>1.6</v>
      </c>
      <c r="AR132" s="35">
        <f t="shared" ref="AR132:AR195" si="84">SUM(AG133,AJ133,AM133)</f>
        <v>1.5751307141783082</v>
      </c>
      <c r="AS132" s="35">
        <f t="shared" ref="AS132:AS195" si="85">AQ132-AR132</f>
        <v>2.48692858216919E-2</v>
      </c>
      <c r="AU132" s="103">
        <v>161</v>
      </c>
      <c r="AV132" s="34">
        <v>1.2</v>
      </c>
      <c r="AW132" s="34">
        <v>0.72660002594999995</v>
      </c>
      <c r="AX132" s="34">
        <v>0.1961</v>
      </c>
      <c r="AY132" s="34">
        <v>0.43972329799999998</v>
      </c>
      <c r="AZ132" s="34">
        <v>0</v>
      </c>
      <c r="BA132" s="34">
        <v>0</v>
      </c>
      <c r="BB132" s="34">
        <v>0.97461786795000005</v>
      </c>
      <c r="BC132" s="34">
        <v>0</v>
      </c>
      <c r="BD132" s="34">
        <v>0</v>
      </c>
      <c r="BF132" s="103">
        <v>161</v>
      </c>
      <c r="BG132" s="119">
        <f t="shared" si="63"/>
        <v>0</v>
      </c>
      <c r="BH132" s="119">
        <f t="shared" si="64"/>
        <v>0</v>
      </c>
      <c r="BI132" s="119">
        <f t="shared" si="65"/>
        <v>0</v>
      </c>
      <c r="BJ132" s="119">
        <f t="shared" si="66"/>
        <v>2.4247270857813419E-13</v>
      </c>
      <c r="BK132" s="119">
        <f t="shared" si="67"/>
        <v>0</v>
      </c>
      <c r="BL132" s="119">
        <f t="shared" si="68"/>
        <v>0</v>
      </c>
      <c r="BM132" s="119">
        <f t="shared" si="69"/>
        <v>3.6493030819428895E-13</v>
      </c>
      <c r="BN132" s="119">
        <f t="shared" si="70"/>
        <v>0</v>
      </c>
      <c r="BO132" s="119">
        <f t="shared" si="71"/>
        <v>0</v>
      </c>
    </row>
    <row r="133" spans="7:67" ht="15.75">
      <c r="G133">
        <v>162</v>
      </c>
      <c r="H133" s="89">
        <v>0.5</v>
      </c>
      <c r="I133" s="90">
        <v>4.3</v>
      </c>
      <c r="J133" s="90">
        <v>3.7000003000000001</v>
      </c>
      <c r="K133" s="90">
        <v>2.7</v>
      </c>
      <c r="L133" s="90">
        <v>0</v>
      </c>
      <c r="M133" s="90">
        <v>0</v>
      </c>
      <c r="N133" s="90"/>
      <c r="O133" s="90">
        <v>1.6</v>
      </c>
      <c r="P133" s="90">
        <v>0</v>
      </c>
      <c r="Q133" s="91">
        <v>0</v>
      </c>
      <c r="R133" s="35"/>
      <c r="S133" s="34">
        <f t="shared" ref="S133:S196" si="86">H133</f>
        <v>0.5</v>
      </c>
      <c r="T133" s="34">
        <f t="shared" si="72"/>
        <v>3.7195</v>
      </c>
      <c r="U133" s="34">
        <f t="shared" si="73"/>
        <v>2.9022802353200001</v>
      </c>
      <c r="V133" s="34">
        <f t="shared" si="74"/>
        <v>1.9872000000000001</v>
      </c>
      <c r="W133" s="15">
        <f t="shared" ref="W133:W196" si="87">EXP(V133)/(1+EXP(V133))</f>
        <v>0.87944659600048491</v>
      </c>
      <c r="X133" s="34">
        <f t="shared" ref="X133:X196" si="88">K133*W133</f>
        <v>2.3745058092013096</v>
      </c>
      <c r="Y133" s="34">
        <f t="shared" si="75"/>
        <v>1.2900000000000023E-2</v>
      </c>
      <c r="Z133" s="15">
        <f t="shared" ref="Z133:Z196" si="89">EXP(Y133)/(1+EXP(Y133))</f>
        <v>0.50322495527805666</v>
      </c>
      <c r="AA133" s="34">
        <f t="shared" ref="AA133:AA196" si="90">Z133*L133</f>
        <v>0</v>
      </c>
      <c r="AB133" s="34">
        <f t="shared" si="76"/>
        <v>-0.3819999999999999</v>
      </c>
      <c r="AC133" s="15">
        <f t="shared" ref="AC133:AC196" si="91">EXP(AB133)/(1+EXP(AB133))</f>
        <v>0.40564461209270181</v>
      </c>
      <c r="AD133" s="34">
        <f t="shared" ref="AD133:AD196" si="92">AC133*M133</f>
        <v>0</v>
      </c>
      <c r="AE133" s="34">
        <f t="shared" si="77"/>
        <v>4.1484599999999991</v>
      </c>
      <c r="AF133" s="15">
        <f t="shared" ref="AF133:AF196" si="93">EXP(AE133)/(1+EXP(AE133))</f>
        <v>0.98445669636144262</v>
      </c>
      <c r="AG133" s="34">
        <f t="shared" ref="AG133:AG196" si="94">AF133*O133</f>
        <v>1.5751307141783082</v>
      </c>
      <c r="AH133" s="34">
        <f t="shared" si="78"/>
        <v>1.2458</v>
      </c>
      <c r="AI133" s="15">
        <f t="shared" ref="AI133:AI196" si="95">EXP(AH133)/(1+EXP(AH133))</f>
        <v>0.77657197439912828</v>
      </c>
      <c r="AJ133" s="34">
        <f t="shared" ref="AJ133:AJ196" si="96">AI133*P133</f>
        <v>0</v>
      </c>
      <c r="AK133" s="34">
        <f t="shared" si="79"/>
        <v>0.2702</v>
      </c>
      <c r="AL133" s="15">
        <f t="shared" ref="AL133:AL196" si="97">EXP(AK133)/(1+EXP(AK133))</f>
        <v>0.5671420040148718</v>
      </c>
      <c r="AM133" s="34">
        <f t="shared" ref="AM133:AM196" si="98">AL133*Q133</f>
        <v>0</v>
      </c>
      <c r="AN133" s="35">
        <f t="shared" si="80"/>
        <v>4.8000001999999995</v>
      </c>
      <c r="AO133" s="35">
        <f t="shared" si="81"/>
        <v>4.1638792601395131</v>
      </c>
      <c r="AP133" s="35">
        <f t="shared" si="82"/>
        <v>0.63612093986048635</v>
      </c>
      <c r="AQ133" s="35">
        <f t="shared" si="83"/>
        <v>0.1</v>
      </c>
      <c r="AR133" s="35">
        <f t="shared" si="84"/>
        <v>9.4771330031082957E-2</v>
      </c>
      <c r="AS133" s="35">
        <f t="shared" si="85"/>
        <v>5.228669968917049E-3</v>
      </c>
      <c r="AU133" s="103">
        <v>162</v>
      </c>
      <c r="AV133" s="34">
        <v>0.5</v>
      </c>
      <c r="AW133" s="34">
        <v>3.7195</v>
      </c>
      <c r="AX133" s="34">
        <v>2.9022802353200001</v>
      </c>
      <c r="AY133" s="34">
        <v>2.3745058092</v>
      </c>
      <c r="AZ133" s="34">
        <v>0</v>
      </c>
      <c r="BA133" s="34">
        <v>0</v>
      </c>
      <c r="BB133" s="34">
        <v>1.5751307141799999</v>
      </c>
      <c r="BC133" s="34">
        <v>0</v>
      </c>
      <c r="BD133" s="34">
        <v>0</v>
      </c>
      <c r="BF133" s="103">
        <v>162</v>
      </c>
      <c r="BG133" s="119">
        <f t="shared" si="63"/>
        <v>0</v>
      </c>
      <c r="BH133" s="119">
        <f t="shared" si="64"/>
        <v>0</v>
      </c>
      <c r="BI133" s="119">
        <f t="shared" si="65"/>
        <v>0</v>
      </c>
      <c r="BJ133" s="119">
        <f t="shared" si="66"/>
        <v>1.3096190798478347E-12</v>
      </c>
      <c r="BK133" s="119">
        <f t="shared" si="67"/>
        <v>0</v>
      </c>
      <c r="BL133" s="119">
        <f t="shared" si="68"/>
        <v>0</v>
      </c>
      <c r="BM133" s="119">
        <f t="shared" si="69"/>
        <v>-1.6917578449238135E-12</v>
      </c>
      <c r="BN133" s="119">
        <f t="shared" si="70"/>
        <v>0</v>
      </c>
      <c r="BO133" s="119">
        <f t="shared" si="71"/>
        <v>0</v>
      </c>
    </row>
    <row r="134" spans="7:67" ht="15.75">
      <c r="G134">
        <v>164</v>
      </c>
      <c r="H134" s="89">
        <v>1.5000001000000001</v>
      </c>
      <c r="I134" s="90">
        <v>1.5000001000000001</v>
      </c>
      <c r="J134" s="90">
        <v>0.3</v>
      </c>
      <c r="K134" s="90">
        <v>1</v>
      </c>
      <c r="L134" s="90">
        <v>0.5</v>
      </c>
      <c r="M134" s="90">
        <v>0</v>
      </c>
      <c r="N134" s="90"/>
      <c r="O134" s="90">
        <v>0.1</v>
      </c>
      <c r="P134" s="90">
        <v>0</v>
      </c>
      <c r="Q134" s="91">
        <v>0</v>
      </c>
      <c r="R134" s="35"/>
      <c r="S134" s="34">
        <f t="shared" si="86"/>
        <v>1.5000001000000001</v>
      </c>
      <c r="T134" s="34">
        <f t="shared" si="72"/>
        <v>1.2975000864999999</v>
      </c>
      <c r="U134" s="34">
        <f t="shared" si="73"/>
        <v>0.23531999999999997</v>
      </c>
      <c r="V134" s="34">
        <f t="shared" si="74"/>
        <v>1.9872000000000001</v>
      </c>
      <c r="W134" s="15">
        <f t="shared" si="87"/>
        <v>0.87944659600048491</v>
      </c>
      <c r="X134" s="34">
        <f t="shared" si="88"/>
        <v>0.87944659600048491</v>
      </c>
      <c r="Y134" s="34">
        <f t="shared" si="75"/>
        <v>1.2900000000000023E-2</v>
      </c>
      <c r="Z134" s="15">
        <f t="shared" si="89"/>
        <v>0.50322495527805666</v>
      </c>
      <c r="AA134" s="34">
        <f t="shared" si="90"/>
        <v>0.25161247763902833</v>
      </c>
      <c r="AB134" s="34">
        <f t="shared" si="76"/>
        <v>-0.3819999999999999</v>
      </c>
      <c r="AC134" s="15">
        <f t="shared" si="91"/>
        <v>0.40564461209270181</v>
      </c>
      <c r="AD134" s="34">
        <f t="shared" si="92"/>
        <v>0</v>
      </c>
      <c r="AE134" s="34">
        <f t="shared" si="77"/>
        <v>2.8973099999999996</v>
      </c>
      <c r="AF134" s="15">
        <f t="shared" si="93"/>
        <v>0.94771330031082945</v>
      </c>
      <c r="AG134" s="34">
        <f t="shared" si="94"/>
        <v>9.4771330031082957E-2</v>
      </c>
      <c r="AH134" s="34">
        <f t="shared" si="78"/>
        <v>1.2458</v>
      </c>
      <c r="AI134" s="15">
        <f t="shared" si="95"/>
        <v>0.77657197439912828</v>
      </c>
      <c r="AJ134" s="34">
        <f t="shared" si="96"/>
        <v>0</v>
      </c>
      <c r="AK134" s="34">
        <f t="shared" si="79"/>
        <v>0.2702</v>
      </c>
      <c r="AL134" s="15">
        <f t="shared" si="97"/>
        <v>0.5671420040148718</v>
      </c>
      <c r="AM134" s="34">
        <f t="shared" si="98"/>
        <v>0</v>
      </c>
      <c r="AN134" s="35">
        <f t="shared" si="80"/>
        <v>0.70000001000000001</v>
      </c>
      <c r="AO134" s="35">
        <f t="shared" si="81"/>
        <v>0.57442782337790266</v>
      </c>
      <c r="AP134" s="35">
        <f t="shared" si="82"/>
        <v>0.12557218662209735</v>
      </c>
      <c r="AQ134" s="35">
        <f t="shared" si="83"/>
        <v>0</v>
      </c>
      <c r="AR134" s="35">
        <f t="shared" si="84"/>
        <v>0</v>
      </c>
      <c r="AS134" s="35">
        <f t="shared" si="85"/>
        <v>0</v>
      </c>
      <c r="AU134" s="103">
        <v>164</v>
      </c>
      <c r="AV134" s="34">
        <v>1.5000001000000001</v>
      </c>
      <c r="AW134" s="34">
        <v>1.2975000864999999</v>
      </c>
      <c r="AX134" s="34">
        <v>0.23532</v>
      </c>
      <c r="AY134" s="34">
        <v>0.87944659599999997</v>
      </c>
      <c r="AZ134" s="34">
        <v>0.25161247763900002</v>
      </c>
      <c r="BA134" s="34">
        <v>0</v>
      </c>
      <c r="BB134" s="34">
        <v>9.4771330031099998E-2</v>
      </c>
      <c r="BC134" s="34">
        <v>0</v>
      </c>
      <c r="BD134" s="34">
        <v>0</v>
      </c>
      <c r="BF134" s="103">
        <v>164</v>
      </c>
      <c r="BG134" s="119">
        <f t="shared" ref="BG134:BG197" si="99">S134-AV134</f>
        <v>0</v>
      </c>
      <c r="BH134" s="119">
        <f t="shared" ref="BH134:BH197" si="100">T134-AW134</f>
        <v>0</v>
      </c>
      <c r="BI134" s="119">
        <f t="shared" ref="BI134:BI197" si="101">U134-AX134</f>
        <v>0</v>
      </c>
      <c r="BJ134" s="119">
        <f t="shared" ref="BJ134:BJ197" si="102">X134-AY134</f>
        <v>4.8494541715626838E-13</v>
      </c>
      <c r="BK134" s="119">
        <f t="shared" ref="BK134:BK197" si="103">AA134-AZ134</f>
        <v>2.8310687127941492E-14</v>
      </c>
      <c r="BL134" s="119">
        <f t="shared" ref="BL134:BL197" si="104">AD134-BA134</f>
        <v>0</v>
      </c>
      <c r="BM134" s="119">
        <f t="shared" ref="BM134:BM197" si="105">AG134-BB134</f>
        <v>-1.7041923427996153E-14</v>
      </c>
      <c r="BN134" s="119">
        <f t="shared" ref="BN134:BN197" si="106">AJ134-BC134</f>
        <v>0</v>
      </c>
      <c r="BO134" s="119">
        <f t="shared" ref="BO134:BO197" si="107">AM134-BD134</f>
        <v>0</v>
      </c>
    </row>
    <row r="135" spans="7:67" ht="15.75">
      <c r="G135">
        <v>165</v>
      </c>
      <c r="H135" s="89">
        <v>0.1</v>
      </c>
      <c r="I135" s="90">
        <v>0.16000001</v>
      </c>
      <c r="J135" s="90">
        <v>0.14000000000000001</v>
      </c>
      <c r="K135" s="90">
        <v>0.2</v>
      </c>
      <c r="L135" s="90">
        <v>0.1</v>
      </c>
      <c r="M135" s="90">
        <v>0</v>
      </c>
      <c r="N135" s="90"/>
      <c r="O135" s="90"/>
      <c r="P135" s="90"/>
      <c r="Q135" s="91"/>
      <c r="R135" s="35"/>
      <c r="S135" s="34">
        <f t="shared" si="86"/>
        <v>0.1</v>
      </c>
      <c r="T135" s="34">
        <f t="shared" si="72"/>
        <v>0.13840000864999999</v>
      </c>
      <c r="U135" s="34">
        <f t="shared" si="73"/>
        <v>0.10981600000000001</v>
      </c>
      <c r="V135" s="34">
        <f t="shared" si="74"/>
        <v>1.9872000000000001</v>
      </c>
      <c r="W135" s="15">
        <f t="shared" si="87"/>
        <v>0.87944659600048491</v>
      </c>
      <c r="X135" s="34">
        <f t="shared" si="88"/>
        <v>0.17588931920009698</v>
      </c>
      <c r="Y135" s="34">
        <f t="shared" si="75"/>
        <v>1.2900000000000023E-2</v>
      </c>
      <c r="Z135" s="15">
        <f t="shared" si="89"/>
        <v>0.50322495527805666</v>
      </c>
      <c r="AA135" s="34">
        <f t="shared" si="90"/>
        <v>5.0322495527805669E-2</v>
      </c>
      <c r="AB135" s="34">
        <f t="shared" si="76"/>
        <v>-0.3819999999999999</v>
      </c>
      <c r="AC135" s="15">
        <f t="shared" si="91"/>
        <v>0.40564461209270181</v>
      </c>
      <c r="AD135" s="34">
        <f t="shared" si="92"/>
        <v>0</v>
      </c>
      <c r="AE135" s="34">
        <f t="shared" si="77"/>
        <v>2.8138999999999994</v>
      </c>
      <c r="AF135" s="15">
        <f t="shared" si="93"/>
        <v>0.94342234836801464</v>
      </c>
      <c r="AG135" s="34">
        <f t="shared" si="94"/>
        <v>0</v>
      </c>
      <c r="AH135" s="34">
        <f t="shared" si="78"/>
        <v>1.2458</v>
      </c>
      <c r="AI135" s="15">
        <f t="shared" si="95"/>
        <v>0.77657197439912828</v>
      </c>
      <c r="AJ135" s="34">
        <f t="shared" si="96"/>
        <v>0</v>
      </c>
      <c r="AK135" s="34">
        <f t="shared" si="79"/>
        <v>0.2702</v>
      </c>
      <c r="AL135" s="15">
        <f t="shared" si="97"/>
        <v>0.5671420040148718</v>
      </c>
      <c r="AM135" s="34">
        <f t="shared" si="98"/>
        <v>0</v>
      </c>
      <c r="AN135" s="35">
        <f t="shared" si="80"/>
        <v>1.7</v>
      </c>
      <c r="AO135" s="35">
        <f t="shared" si="81"/>
        <v>1.4081882890558539</v>
      </c>
      <c r="AP135" s="35">
        <f t="shared" si="82"/>
        <v>0.29181171094414604</v>
      </c>
      <c r="AQ135" s="35">
        <f t="shared" si="83"/>
        <v>0</v>
      </c>
      <c r="AR135" s="35">
        <f t="shared" si="84"/>
        <v>0</v>
      </c>
      <c r="AS135" s="35">
        <f t="shared" si="85"/>
        <v>0</v>
      </c>
      <c r="AU135" s="103">
        <v>165</v>
      </c>
      <c r="AV135" s="34">
        <v>0.1</v>
      </c>
      <c r="AW135" s="34">
        <v>0.13840000864999999</v>
      </c>
      <c r="AX135" s="34">
        <v>0.109816</v>
      </c>
      <c r="AY135" s="34">
        <v>0.1758893192</v>
      </c>
      <c r="AZ135" s="34">
        <v>5.03224955278E-2</v>
      </c>
      <c r="BA135" s="34">
        <v>0</v>
      </c>
      <c r="BB135" s="34">
        <v>0</v>
      </c>
      <c r="BC135" s="34">
        <v>0</v>
      </c>
      <c r="BD135" s="34">
        <v>0</v>
      </c>
      <c r="BF135" s="103">
        <v>165</v>
      </c>
      <c r="BG135" s="119">
        <f t="shared" si="99"/>
        <v>0</v>
      </c>
      <c r="BH135" s="119">
        <f t="shared" si="100"/>
        <v>0</v>
      </c>
      <c r="BI135" s="119">
        <f t="shared" si="101"/>
        <v>0</v>
      </c>
      <c r="BJ135" s="119">
        <f t="shared" si="102"/>
        <v>9.6977981201007424E-14</v>
      </c>
      <c r="BK135" s="119">
        <f t="shared" si="103"/>
        <v>5.6690763194922056E-15</v>
      </c>
      <c r="BL135" s="119">
        <f t="shared" si="104"/>
        <v>0</v>
      </c>
      <c r="BM135" s="119">
        <f t="shared" si="105"/>
        <v>0</v>
      </c>
      <c r="BN135" s="119">
        <f t="shared" si="106"/>
        <v>0</v>
      </c>
      <c r="BO135" s="119">
        <f t="shared" si="107"/>
        <v>0</v>
      </c>
    </row>
    <row r="136" spans="7:67" ht="15.75">
      <c r="G136">
        <v>166</v>
      </c>
      <c r="H136" s="89">
        <v>0.2</v>
      </c>
      <c r="I136" s="90">
        <v>0.5</v>
      </c>
      <c r="J136" s="90">
        <v>0.3</v>
      </c>
      <c r="K136" s="90">
        <v>0.5</v>
      </c>
      <c r="L136" s="90">
        <v>0.2</v>
      </c>
      <c r="M136" s="90">
        <v>0</v>
      </c>
      <c r="N136" s="90"/>
      <c r="O136" s="90"/>
      <c r="P136" s="90"/>
      <c r="Q136" s="91"/>
      <c r="R136" s="35"/>
      <c r="S136" s="34">
        <f t="shared" si="86"/>
        <v>0.2</v>
      </c>
      <c r="T136" s="34">
        <f t="shared" si="72"/>
        <v>0.4325</v>
      </c>
      <c r="U136" s="34">
        <f t="shared" si="73"/>
        <v>0.23531999999999997</v>
      </c>
      <c r="V136" s="34">
        <f t="shared" si="74"/>
        <v>1.9872000000000001</v>
      </c>
      <c r="W136" s="15">
        <f t="shared" si="87"/>
        <v>0.87944659600048491</v>
      </c>
      <c r="X136" s="34">
        <f t="shared" si="88"/>
        <v>0.43972329800024246</v>
      </c>
      <c r="Y136" s="34">
        <f t="shared" si="75"/>
        <v>1.2900000000000023E-2</v>
      </c>
      <c r="Z136" s="15">
        <f t="shared" si="89"/>
        <v>0.50322495527805666</v>
      </c>
      <c r="AA136" s="34">
        <f t="shared" si="90"/>
        <v>0.10064499105561134</v>
      </c>
      <c r="AB136" s="34">
        <f t="shared" si="76"/>
        <v>-0.3819999999999999</v>
      </c>
      <c r="AC136" s="15">
        <f t="shared" si="91"/>
        <v>0.40564461209270181</v>
      </c>
      <c r="AD136" s="34">
        <f t="shared" si="92"/>
        <v>0</v>
      </c>
      <c r="AE136" s="34">
        <f t="shared" si="77"/>
        <v>2.8138999999999994</v>
      </c>
      <c r="AF136" s="15">
        <f t="shared" si="93"/>
        <v>0.94342234836801464</v>
      </c>
      <c r="AG136" s="34">
        <f t="shared" si="94"/>
        <v>0</v>
      </c>
      <c r="AH136" s="34">
        <f t="shared" si="78"/>
        <v>1.2458</v>
      </c>
      <c r="AI136" s="15">
        <f t="shared" si="95"/>
        <v>0.77657197439912828</v>
      </c>
      <c r="AJ136" s="34">
        <f t="shared" si="96"/>
        <v>0</v>
      </c>
      <c r="AK136" s="34">
        <f t="shared" si="79"/>
        <v>0.2702</v>
      </c>
      <c r="AL136" s="15">
        <f t="shared" si="97"/>
        <v>0.5671420040148718</v>
      </c>
      <c r="AM136" s="34">
        <f t="shared" si="98"/>
        <v>0</v>
      </c>
      <c r="AN136" s="35">
        <f t="shared" si="80"/>
        <v>0</v>
      </c>
      <c r="AO136" s="35">
        <f t="shared" si="81"/>
        <v>0</v>
      </c>
      <c r="AP136" s="35">
        <f t="shared" si="82"/>
        <v>0</v>
      </c>
      <c r="AQ136" s="35">
        <f t="shared" si="83"/>
        <v>0</v>
      </c>
      <c r="AR136" s="35">
        <f t="shared" si="84"/>
        <v>0</v>
      </c>
      <c r="AS136" s="35">
        <f t="shared" si="85"/>
        <v>0</v>
      </c>
      <c r="AU136" s="103">
        <v>166</v>
      </c>
      <c r="AV136" s="34">
        <v>0.2</v>
      </c>
      <c r="AW136" s="34">
        <v>0.4325</v>
      </c>
      <c r="AX136" s="34">
        <v>0.23532</v>
      </c>
      <c r="AY136" s="34">
        <v>0.43972329799999998</v>
      </c>
      <c r="AZ136" s="34">
        <v>0.100644991056</v>
      </c>
      <c r="BA136" s="34">
        <v>0</v>
      </c>
      <c r="BB136" s="34">
        <v>0</v>
      </c>
      <c r="BC136" s="34">
        <v>0</v>
      </c>
      <c r="BD136" s="34">
        <v>0</v>
      </c>
      <c r="BF136" s="103">
        <v>166</v>
      </c>
      <c r="BG136" s="119">
        <f t="shared" si="99"/>
        <v>0</v>
      </c>
      <c r="BH136" s="119">
        <f t="shared" si="100"/>
        <v>0</v>
      </c>
      <c r="BI136" s="119">
        <f t="shared" si="101"/>
        <v>0</v>
      </c>
      <c r="BJ136" s="119">
        <f t="shared" si="102"/>
        <v>2.4247270857813419E-13</v>
      </c>
      <c r="BK136" s="119">
        <f t="shared" si="103"/>
        <v>-3.8866132534565168E-13</v>
      </c>
      <c r="BL136" s="119">
        <f t="shared" si="104"/>
        <v>0</v>
      </c>
      <c r="BM136" s="119">
        <f t="shared" si="105"/>
        <v>0</v>
      </c>
      <c r="BN136" s="119">
        <f t="shared" si="106"/>
        <v>0</v>
      </c>
      <c r="BO136" s="119">
        <f t="shared" si="107"/>
        <v>0</v>
      </c>
    </row>
    <row r="137" spans="7:67" ht="15.75">
      <c r="G137">
        <v>168</v>
      </c>
      <c r="H137" s="89"/>
      <c r="I137" s="90"/>
      <c r="J137" s="90"/>
      <c r="K137" s="90"/>
      <c r="L137" s="90"/>
      <c r="M137" s="90"/>
      <c r="N137" s="90"/>
      <c r="O137" s="90"/>
      <c r="P137" s="90"/>
      <c r="Q137" s="91"/>
      <c r="R137" s="35"/>
      <c r="S137" s="34">
        <f t="shared" si="86"/>
        <v>0</v>
      </c>
      <c r="T137" s="34">
        <f t="shared" si="72"/>
        <v>0</v>
      </c>
      <c r="U137" s="34">
        <f t="shared" si="73"/>
        <v>0</v>
      </c>
      <c r="V137" s="34">
        <f t="shared" si="74"/>
        <v>1.9872000000000001</v>
      </c>
      <c r="W137" s="15">
        <f t="shared" si="87"/>
        <v>0.87944659600048491</v>
      </c>
      <c r="X137" s="34">
        <f t="shared" si="88"/>
        <v>0</v>
      </c>
      <c r="Y137" s="34">
        <f t="shared" si="75"/>
        <v>1.2900000000000023E-2</v>
      </c>
      <c r="Z137" s="15">
        <f t="shared" si="89"/>
        <v>0.50322495527805666</v>
      </c>
      <c r="AA137" s="34">
        <f t="shared" si="90"/>
        <v>0</v>
      </c>
      <c r="AB137" s="34">
        <f t="shared" si="76"/>
        <v>-0.3819999999999999</v>
      </c>
      <c r="AC137" s="15">
        <f t="shared" si="91"/>
        <v>0.40564461209270181</v>
      </c>
      <c r="AD137" s="34">
        <f t="shared" si="92"/>
        <v>0</v>
      </c>
      <c r="AE137" s="34">
        <f t="shared" si="77"/>
        <v>2.8138999999999994</v>
      </c>
      <c r="AF137" s="15">
        <f t="shared" si="93"/>
        <v>0.94342234836801464</v>
      </c>
      <c r="AG137" s="34">
        <f t="shared" si="94"/>
        <v>0</v>
      </c>
      <c r="AH137" s="34">
        <f t="shared" si="78"/>
        <v>1.2458</v>
      </c>
      <c r="AI137" s="15">
        <f t="shared" si="95"/>
        <v>0.77657197439912828</v>
      </c>
      <c r="AJ137" s="34">
        <f t="shared" si="96"/>
        <v>0</v>
      </c>
      <c r="AK137" s="34">
        <f t="shared" si="79"/>
        <v>0.2702</v>
      </c>
      <c r="AL137" s="15">
        <f t="shared" si="97"/>
        <v>0.5671420040148718</v>
      </c>
      <c r="AM137" s="34">
        <f t="shared" si="98"/>
        <v>0</v>
      </c>
      <c r="AN137" s="35">
        <f t="shared" si="80"/>
        <v>0</v>
      </c>
      <c r="AO137" s="35">
        <f t="shared" si="81"/>
        <v>0</v>
      </c>
      <c r="AP137" s="35">
        <f t="shared" si="82"/>
        <v>0</v>
      </c>
      <c r="AQ137" s="35">
        <f t="shared" si="83"/>
        <v>0</v>
      </c>
      <c r="AR137" s="35">
        <f t="shared" si="84"/>
        <v>0</v>
      </c>
      <c r="AS137" s="35">
        <f t="shared" si="85"/>
        <v>0</v>
      </c>
      <c r="AU137" s="103">
        <v>168</v>
      </c>
      <c r="AV137" s="34">
        <v>0</v>
      </c>
      <c r="AW137" s="34">
        <v>0</v>
      </c>
      <c r="AX137" s="34">
        <v>0</v>
      </c>
      <c r="AY137" s="34">
        <v>0</v>
      </c>
      <c r="AZ137" s="34">
        <v>0</v>
      </c>
      <c r="BA137" s="34">
        <v>0</v>
      </c>
      <c r="BB137" s="34">
        <v>0</v>
      </c>
      <c r="BC137" s="34">
        <v>0</v>
      </c>
      <c r="BD137" s="34">
        <v>0</v>
      </c>
      <c r="BF137" s="103">
        <v>168</v>
      </c>
      <c r="BG137" s="119">
        <f t="shared" si="99"/>
        <v>0</v>
      </c>
      <c r="BH137" s="119">
        <f t="shared" si="100"/>
        <v>0</v>
      </c>
      <c r="BI137" s="119">
        <f t="shared" si="101"/>
        <v>0</v>
      </c>
      <c r="BJ137" s="119">
        <f t="shared" si="102"/>
        <v>0</v>
      </c>
      <c r="BK137" s="119">
        <f t="shared" si="103"/>
        <v>0</v>
      </c>
      <c r="BL137" s="119">
        <f t="shared" si="104"/>
        <v>0</v>
      </c>
      <c r="BM137" s="119">
        <f t="shared" si="105"/>
        <v>0</v>
      </c>
      <c r="BN137" s="119">
        <f t="shared" si="106"/>
        <v>0</v>
      </c>
      <c r="BO137" s="119">
        <f t="shared" si="107"/>
        <v>0</v>
      </c>
    </row>
    <row r="138" spans="7:67" ht="15.75">
      <c r="G138">
        <v>170</v>
      </c>
      <c r="H138" s="89"/>
      <c r="I138" s="90"/>
      <c r="J138" s="90"/>
      <c r="K138" s="90"/>
      <c r="L138" s="90"/>
      <c r="M138" s="90"/>
      <c r="N138" s="90"/>
      <c r="O138" s="90"/>
      <c r="P138" s="90"/>
      <c r="Q138" s="91"/>
      <c r="R138" s="35"/>
      <c r="S138" s="34">
        <f t="shared" si="86"/>
        <v>0</v>
      </c>
      <c r="T138" s="34">
        <f t="shared" si="72"/>
        <v>0</v>
      </c>
      <c r="U138" s="34">
        <f t="shared" si="73"/>
        <v>0</v>
      </c>
      <c r="V138" s="34">
        <f t="shared" si="74"/>
        <v>1.9872000000000001</v>
      </c>
      <c r="W138" s="15">
        <f t="shared" si="87"/>
        <v>0.87944659600048491</v>
      </c>
      <c r="X138" s="34">
        <f t="shared" si="88"/>
        <v>0</v>
      </c>
      <c r="Y138" s="34">
        <f t="shared" si="75"/>
        <v>1.2900000000000023E-2</v>
      </c>
      <c r="Z138" s="15">
        <f t="shared" si="89"/>
        <v>0.50322495527805666</v>
      </c>
      <c r="AA138" s="34">
        <f t="shared" si="90"/>
        <v>0</v>
      </c>
      <c r="AB138" s="34">
        <f t="shared" si="76"/>
        <v>-0.3819999999999999</v>
      </c>
      <c r="AC138" s="15">
        <f t="shared" si="91"/>
        <v>0.40564461209270181</v>
      </c>
      <c r="AD138" s="34">
        <f t="shared" si="92"/>
        <v>0</v>
      </c>
      <c r="AE138" s="34">
        <f t="shared" si="77"/>
        <v>2.8138999999999994</v>
      </c>
      <c r="AF138" s="15">
        <f t="shared" si="93"/>
        <v>0.94342234836801464</v>
      </c>
      <c r="AG138" s="34">
        <f t="shared" si="94"/>
        <v>0</v>
      </c>
      <c r="AH138" s="34">
        <f t="shared" si="78"/>
        <v>1.2458</v>
      </c>
      <c r="AI138" s="15">
        <f t="shared" si="95"/>
        <v>0.77657197439912828</v>
      </c>
      <c r="AJ138" s="34">
        <f t="shared" si="96"/>
        <v>0</v>
      </c>
      <c r="AK138" s="34">
        <f t="shared" si="79"/>
        <v>0.2702</v>
      </c>
      <c r="AL138" s="15">
        <f t="shared" si="97"/>
        <v>0.5671420040148718</v>
      </c>
      <c r="AM138" s="34">
        <f t="shared" si="98"/>
        <v>0</v>
      </c>
      <c r="AN138" s="35">
        <f t="shared" si="80"/>
        <v>0.9</v>
      </c>
      <c r="AO138" s="35">
        <f t="shared" si="81"/>
        <v>0.76519999999999999</v>
      </c>
      <c r="AP138" s="35">
        <f t="shared" si="82"/>
        <v>0.13480000000000003</v>
      </c>
      <c r="AQ138" s="35">
        <f t="shared" si="83"/>
        <v>0</v>
      </c>
      <c r="AR138" s="35">
        <f t="shared" si="84"/>
        <v>0</v>
      </c>
      <c r="AS138" s="35">
        <f t="shared" si="85"/>
        <v>0</v>
      </c>
      <c r="AU138" s="103">
        <v>170</v>
      </c>
      <c r="AV138" s="34">
        <v>0</v>
      </c>
      <c r="AW138" s="34">
        <v>0</v>
      </c>
      <c r="AX138" s="34">
        <v>0</v>
      </c>
      <c r="AY138" s="34">
        <v>0</v>
      </c>
      <c r="AZ138" s="34">
        <v>0</v>
      </c>
      <c r="BA138" s="34">
        <v>0</v>
      </c>
      <c r="BB138" s="34">
        <v>0</v>
      </c>
      <c r="BC138" s="34">
        <v>0</v>
      </c>
      <c r="BD138" s="34">
        <v>0</v>
      </c>
      <c r="BF138" s="103">
        <v>170</v>
      </c>
      <c r="BG138" s="119">
        <f t="shared" si="99"/>
        <v>0</v>
      </c>
      <c r="BH138" s="119">
        <f t="shared" si="100"/>
        <v>0</v>
      </c>
      <c r="BI138" s="119">
        <f t="shared" si="101"/>
        <v>0</v>
      </c>
      <c r="BJ138" s="119">
        <f t="shared" si="102"/>
        <v>0</v>
      </c>
      <c r="BK138" s="119">
        <f t="shared" si="103"/>
        <v>0</v>
      </c>
      <c r="BL138" s="119">
        <f t="shared" si="104"/>
        <v>0</v>
      </c>
      <c r="BM138" s="119">
        <f t="shared" si="105"/>
        <v>0</v>
      </c>
      <c r="BN138" s="119">
        <f t="shared" si="106"/>
        <v>0</v>
      </c>
      <c r="BO138" s="119">
        <f t="shared" si="107"/>
        <v>0</v>
      </c>
    </row>
    <row r="139" spans="7:67" ht="15.75">
      <c r="G139">
        <v>173</v>
      </c>
      <c r="H139" s="89">
        <v>0.2</v>
      </c>
      <c r="I139" s="90">
        <v>0.2</v>
      </c>
      <c r="J139" s="90">
        <v>0.5</v>
      </c>
      <c r="K139" s="90">
        <v>0</v>
      </c>
      <c r="L139" s="90">
        <v>0</v>
      </c>
      <c r="M139" s="90">
        <v>0</v>
      </c>
      <c r="N139" s="90"/>
      <c r="O139" s="90">
        <v>0</v>
      </c>
      <c r="P139" s="90">
        <v>0</v>
      </c>
      <c r="Q139" s="91">
        <v>0</v>
      </c>
      <c r="R139" s="35"/>
      <c r="S139" s="34">
        <f t="shared" si="86"/>
        <v>0.2</v>
      </c>
      <c r="T139" s="34">
        <f t="shared" si="72"/>
        <v>0.17300000000000001</v>
      </c>
      <c r="U139" s="34">
        <f t="shared" si="73"/>
        <v>0.39219999999999999</v>
      </c>
      <c r="V139" s="34">
        <f t="shared" si="74"/>
        <v>1.9872000000000001</v>
      </c>
      <c r="W139" s="15">
        <f t="shared" si="87"/>
        <v>0.87944659600048491</v>
      </c>
      <c r="X139" s="34">
        <f t="shared" si="88"/>
        <v>0</v>
      </c>
      <c r="Y139" s="34">
        <f t="shared" si="75"/>
        <v>1.2900000000000023E-2</v>
      </c>
      <c r="Z139" s="15">
        <f t="shared" si="89"/>
        <v>0.50322495527805666</v>
      </c>
      <c r="AA139" s="34">
        <f t="shared" si="90"/>
        <v>0</v>
      </c>
      <c r="AB139" s="34">
        <f t="shared" si="76"/>
        <v>-0.3819999999999999</v>
      </c>
      <c r="AC139" s="15">
        <f t="shared" si="91"/>
        <v>0.40564461209270181</v>
      </c>
      <c r="AD139" s="34">
        <f t="shared" si="92"/>
        <v>0</v>
      </c>
      <c r="AE139" s="34">
        <f t="shared" si="77"/>
        <v>2.8138999999999994</v>
      </c>
      <c r="AF139" s="15">
        <f t="shared" si="93"/>
        <v>0.94342234836801464</v>
      </c>
      <c r="AG139" s="34">
        <f t="shared" si="94"/>
        <v>0</v>
      </c>
      <c r="AH139" s="34">
        <f t="shared" si="78"/>
        <v>1.2458</v>
      </c>
      <c r="AI139" s="15">
        <f t="shared" si="95"/>
        <v>0.77657197439912828</v>
      </c>
      <c r="AJ139" s="34">
        <f t="shared" si="96"/>
        <v>0</v>
      </c>
      <c r="AK139" s="34">
        <f t="shared" si="79"/>
        <v>0.2702</v>
      </c>
      <c r="AL139" s="15">
        <f t="shared" si="97"/>
        <v>0.5671420040148718</v>
      </c>
      <c r="AM139" s="34">
        <f t="shared" si="98"/>
        <v>0</v>
      </c>
      <c r="AN139" s="35">
        <f t="shared" si="80"/>
        <v>4.0000001000000003</v>
      </c>
      <c r="AO139" s="35">
        <f t="shared" si="81"/>
        <v>3.1470949372234434</v>
      </c>
      <c r="AP139" s="35">
        <f t="shared" si="82"/>
        <v>0.85290516277655692</v>
      </c>
      <c r="AQ139" s="35">
        <f t="shared" si="83"/>
        <v>0</v>
      </c>
      <c r="AR139" s="35">
        <f t="shared" si="84"/>
        <v>0</v>
      </c>
      <c r="AS139" s="35">
        <f t="shared" si="85"/>
        <v>0</v>
      </c>
      <c r="AU139" s="103">
        <v>173</v>
      </c>
      <c r="AV139" s="34">
        <v>0.2</v>
      </c>
      <c r="AW139" s="34">
        <v>0.17299999999999999</v>
      </c>
      <c r="AX139" s="34">
        <v>0.39219999999999999</v>
      </c>
      <c r="AY139" s="34">
        <v>0</v>
      </c>
      <c r="AZ139" s="34">
        <v>0</v>
      </c>
      <c r="BA139" s="34">
        <v>0</v>
      </c>
      <c r="BB139" s="34">
        <v>0</v>
      </c>
      <c r="BC139" s="34">
        <v>0</v>
      </c>
      <c r="BD139" s="34">
        <v>0</v>
      </c>
      <c r="BF139" s="103">
        <v>173</v>
      </c>
      <c r="BG139" s="119">
        <f t="shared" si="99"/>
        <v>0</v>
      </c>
      <c r="BH139" s="119">
        <f t="shared" si="100"/>
        <v>0</v>
      </c>
      <c r="BI139" s="119">
        <f t="shared" si="101"/>
        <v>0</v>
      </c>
      <c r="BJ139" s="119">
        <f t="shared" si="102"/>
        <v>0</v>
      </c>
      <c r="BK139" s="119">
        <f t="shared" si="103"/>
        <v>0</v>
      </c>
      <c r="BL139" s="119">
        <f t="shared" si="104"/>
        <v>0</v>
      </c>
      <c r="BM139" s="119">
        <f t="shared" si="105"/>
        <v>0</v>
      </c>
      <c r="BN139" s="119">
        <f t="shared" si="106"/>
        <v>0</v>
      </c>
      <c r="BO139" s="119">
        <f t="shared" si="107"/>
        <v>0</v>
      </c>
    </row>
    <row r="140" spans="7:67" ht="15.75">
      <c r="G140">
        <v>174</v>
      </c>
      <c r="H140" s="89">
        <v>0.5</v>
      </c>
      <c r="I140" s="90">
        <v>0.5</v>
      </c>
      <c r="J140" s="90">
        <v>0.5</v>
      </c>
      <c r="K140" s="90">
        <v>1.5000001000000001</v>
      </c>
      <c r="L140" s="90">
        <v>1</v>
      </c>
      <c r="M140" s="90">
        <v>0</v>
      </c>
      <c r="N140" s="90"/>
      <c r="O140" s="90"/>
      <c r="P140" s="90"/>
      <c r="Q140" s="91"/>
      <c r="R140" s="35"/>
      <c r="S140" s="34">
        <f t="shared" si="86"/>
        <v>0.5</v>
      </c>
      <c r="T140" s="34">
        <f t="shared" si="72"/>
        <v>0.4325</v>
      </c>
      <c r="U140" s="34">
        <f t="shared" si="73"/>
        <v>0.39219999999999999</v>
      </c>
      <c r="V140" s="34">
        <f t="shared" si="74"/>
        <v>1.9872000000000001</v>
      </c>
      <c r="W140" s="15">
        <f t="shared" si="87"/>
        <v>0.87944659600048491</v>
      </c>
      <c r="X140" s="34">
        <f t="shared" si="88"/>
        <v>1.319169981945387</v>
      </c>
      <c r="Y140" s="34">
        <f t="shared" si="75"/>
        <v>1.2900000000000023E-2</v>
      </c>
      <c r="Z140" s="15">
        <f t="shared" si="89"/>
        <v>0.50322495527805666</v>
      </c>
      <c r="AA140" s="34">
        <f t="shared" si="90"/>
        <v>0.50322495527805666</v>
      </c>
      <c r="AB140" s="34">
        <f t="shared" si="76"/>
        <v>-0.3819999999999999</v>
      </c>
      <c r="AC140" s="15">
        <f t="shared" si="91"/>
        <v>0.40564461209270181</v>
      </c>
      <c r="AD140" s="34">
        <f t="shared" si="92"/>
        <v>0</v>
      </c>
      <c r="AE140" s="34">
        <f t="shared" si="77"/>
        <v>2.8138999999999994</v>
      </c>
      <c r="AF140" s="15">
        <f t="shared" si="93"/>
        <v>0.94342234836801464</v>
      </c>
      <c r="AG140" s="34">
        <f t="shared" si="94"/>
        <v>0</v>
      </c>
      <c r="AH140" s="34">
        <f t="shared" si="78"/>
        <v>1.2458</v>
      </c>
      <c r="AI140" s="15">
        <f t="shared" si="95"/>
        <v>0.77657197439912828</v>
      </c>
      <c r="AJ140" s="34">
        <f t="shared" si="96"/>
        <v>0</v>
      </c>
      <c r="AK140" s="34">
        <f t="shared" si="79"/>
        <v>0.2702</v>
      </c>
      <c r="AL140" s="15">
        <f t="shared" si="97"/>
        <v>0.5671420040148718</v>
      </c>
      <c r="AM140" s="34">
        <f t="shared" si="98"/>
        <v>0</v>
      </c>
      <c r="AN140" s="35">
        <f t="shared" si="80"/>
        <v>0</v>
      </c>
      <c r="AO140" s="35">
        <f t="shared" si="81"/>
        <v>0</v>
      </c>
      <c r="AP140" s="35">
        <f t="shared" si="82"/>
        <v>0</v>
      </c>
      <c r="AQ140" s="35">
        <f t="shared" si="83"/>
        <v>0</v>
      </c>
      <c r="AR140" s="35">
        <f t="shared" si="84"/>
        <v>0</v>
      </c>
      <c r="AS140" s="35">
        <f t="shared" si="85"/>
        <v>0</v>
      </c>
      <c r="AU140" s="103">
        <v>174</v>
      </c>
      <c r="AV140" s="34">
        <v>0.5</v>
      </c>
      <c r="AW140" s="34">
        <v>0.4325</v>
      </c>
      <c r="AX140" s="34">
        <v>0.39219999999999999</v>
      </c>
      <c r="AY140" s="34">
        <v>1.31916998195</v>
      </c>
      <c r="AZ140" s="34">
        <v>0.50322495527800004</v>
      </c>
      <c r="BA140" s="34">
        <v>0</v>
      </c>
      <c r="BB140" s="34">
        <v>0</v>
      </c>
      <c r="BC140" s="34">
        <v>0</v>
      </c>
      <c r="BD140" s="34">
        <v>0</v>
      </c>
      <c r="BF140" s="103">
        <v>174</v>
      </c>
      <c r="BG140" s="119">
        <f t="shared" si="99"/>
        <v>0</v>
      </c>
      <c r="BH140" s="119">
        <f t="shared" si="100"/>
        <v>0</v>
      </c>
      <c r="BI140" s="119">
        <f t="shared" si="101"/>
        <v>0</v>
      </c>
      <c r="BJ140" s="119">
        <f t="shared" si="102"/>
        <v>-4.6129766673175254E-12</v>
      </c>
      <c r="BK140" s="119">
        <f t="shared" si="103"/>
        <v>5.6621374255882984E-14</v>
      </c>
      <c r="BL140" s="119">
        <f t="shared" si="104"/>
        <v>0</v>
      </c>
      <c r="BM140" s="119">
        <f t="shared" si="105"/>
        <v>0</v>
      </c>
      <c r="BN140" s="119">
        <f t="shared" si="106"/>
        <v>0</v>
      </c>
      <c r="BO140" s="119">
        <f t="shared" si="107"/>
        <v>0</v>
      </c>
    </row>
    <row r="141" spans="7:67" ht="15.75">
      <c r="G141">
        <v>175</v>
      </c>
      <c r="H141" s="89"/>
      <c r="I141" s="90"/>
      <c r="J141" s="90"/>
      <c r="K141" s="90"/>
      <c r="L141" s="90"/>
      <c r="M141" s="90"/>
      <c r="N141" s="90"/>
      <c r="O141" s="90"/>
      <c r="P141" s="90"/>
      <c r="Q141" s="91"/>
      <c r="R141" s="35"/>
      <c r="S141" s="34">
        <f t="shared" si="86"/>
        <v>0</v>
      </c>
      <c r="T141" s="34">
        <f t="shared" si="72"/>
        <v>0</v>
      </c>
      <c r="U141" s="34">
        <f t="shared" si="73"/>
        <v>0</v>
      </c>
      <c r="V141" s="34">
        <f t="shared" si="74"/>
        <v>1.9872000000000001</v>
      </c>
      <c r="W141" s="15">
        <f t="shared" si="87"/>
        <v>0.87944659600048491</v>
      </c>
      <c r="X141" s="34">
        <f t="shared" si="88"/>
        <v>0</v>
      </c>
      <c r="Y141" s="34">
        <f t="shared" si="75"/>
        <v>1.2900000000000023E-2</v>
      </c>
      <c r="Z141" s="15">
        <f t="shared" si="89"/>
        <v>0.50322495527805666</v>
      </c>
      <c r="AA141" s="34">
        <f t="shared" si="90"/>
        <v>0</v>
      </c>
      <c r="AB141" s="34">
        <f t="shared" si="76"/>
        <v>-0.3819999999999999</v>
      </c>
      <c r="AC141" s="15">
        <f t="shared" si="91"/>
        <v>0.40564461209270181</v>
      </c>
      <c r="AD141" s="34">
        <f t="shared" si="92"/>
        <v>0</v>
      </c>
      <c r="AE141" s="34">
        <f t="shared" si="77"/>
        <v>2.8138999999999994</v>
      </c>
      <c r="AF141" s="15">
        <f t="shared" si="93"/>
        <v>0.94342234836801464</v>
      </c>
      <c r="AG141" s="34">
        <f t="shared" si="94"/>
        <v>0</v>
      </c>
      <c r="AH141" s="34">
        <f t="shared" si="78"/>
        <v>1.2458</v>
      </c>
      <c r="AI141" s="15">
        <f t="shared" si="95"/>
        <v>0.77657197439912828</v>
      </c>
      <c r="AJ141" s="34">
        <f t="shared" si="96"/>
        <v>0</v>
      </c>
      <c r="AK141" s="34">
        <f t="shared" si="79"/>
        <v>0.2702</v>
      </c>
      <c r="AL141" s="15">
        <f t="shared" si="97"/>
        <v>0.5671420040148718</v>
      </c>
      <c r="AM141" s="34">
        <f t="shared" si="98"/>
        <v>0</v>
      </c>
      <c r="AN141" s="35">
        <f t="shared" si="80"/>
        <v>0</v>
      </c>
      <c r="AO141" s="35">
        <f t="shared" si="81"/>
        <v>0</v>
      </c>
      <c r="AP141" s="35">
        <f t="shared" si="82"/>
        <v>0</v>
      </c>
      <c r="AQ141" s="35">
        <f t="shared" si="83"/>
        <v>0</v>
      </c>
      <c r="AR141" s="35">
        <f t="shared" si="84"/>
        <v>0</v>
      </c>
      <c r="AS141" s="35">
        <f t="shared" si="85"/>
        <v>0</v>
      </c>
      <c r="AU141" s="103">
        <v>175</v>
      </c>
      <c r="AV141" s="34">
        <v>0</v>
      </c>
      <c r="AW141" s="34">
        <v>0</v>
      </c>
      <c r="AX141" s="34">
        <v>0</v>
      </c>
      <c r="AY141" s="34">
        <v>0</v>
      </c>
      <c r="AZ141" s="34">
        <v>0</v>
      </c>
      <c r="BA141" s="34">
        <v>0</v>
      </c>
      <c r="BB141" s="34">
        <v>0</v>
      </c>
      <c r="BC141" s="34">
        <v>0</v>
      </c>
      <c r="BD141" s="34">
        <v>0</v>
      </c>
      <c r="BF141" s="103">
        <v>175</v>
      </c>
      <c r="BG141" s="119">
        <f t="shared" si="99"/>
        <v>0</v>
      </c>
      <c r="BH141" s="119">
        <f t="shared" si="100"/>
        <v>0</v>
      </c>
      <c r="BI141" s="119">
        <f t="shared" si="101"/>
        <v>0</v>
      </c>
      <c r="BJ141" s="119">
        <f t="shared" si="102"/>
        <v>0</v>
      </c>
      <c r="BK141" s="119">
        <f t="shared" si="103"/>
        <v>0</v>
      </c>
      <c r="BL141" s="119">
        <f t="shared" si="104"/>
        <v>0</v>
      </c>
      <c r="BM141" s="119">
        <f t="shared" si="105"/>
        <v>0</v>
      </c>
      <c r="BN141" s="119">
        <f t="shared" si="106"/>
        <v>0</v>
      </c>
      <c r="BO141" s="119">
        <f t="shared" si="107"/>
        <v>0</v>
      </c>
    </row>
    <row r="142" spans="7:67" ht="15.75">
      <c r="G142">
        <v>176</v>
      </c>
      <c r="H142" s="89"/>
      <c r="I142" s="90"/>
      <c r="J142" s="90"/>
      <c r="K142" s="90"/>
      <c r="L142" s="90"/>
      <c r="M142" s="90"/>
      <c r="N142" s="90"/>
      <c r="O142" s="90"/>
      <c r="P142" s="90"/>
      <c r="Q142" s="91"/>
      <c r="R142" s="35"/>
      <c r="S142" s="34">
        <f t="shared" si="86"/>
        <v>0</v>
      </c>
      <c r="T142" s="34">
        <f t="shared" si="72"/>
        <v>0</v>
      </c>
      <c r="U142" s="34">
        <f t="shared" si="73"/>
        <v>0</v>
      </c>
      <c r="V142" s="34">
        <f t="shared" si="74"/>
        <v>1.9872000000000001</v>
      </c>
      <c r="W142" s="15">
        <f t="shared" si="87"/>
        <v>0.87944659600048491</v>
      </c>
      <c r="X142" s="34">
        <f t="shared" si="88"/>
        <v>0</v>
      </c>
      <c r="Y142" s="34">
        <f t="shared" si="75"/>
        <v>1.2900000000000023E-2</v>
      </c>
      <c r="Z142" s="15">
        <f t="shared" si="89"/>
        <v>0.50322495527805666</v>
      </c>
      <c r="AA142" s="34">
        <f t="shared" si="90"/>
        <v>0</v>
      </c>
      <c r="AB142" s="34">
        <f t="shared" si="76"/>
        <v>-0.3819999999999999</v>
      </c>
      <c r="AC142" s="15">
        <f t="shared" si="91"/>
        <v>0.40564461209270181</v>
      </c>
      <c r="AD142" s="34">
        <f t="shared" si="92"/>
        <v>0</v>
      </c>
      <c r="AE142" s="34">
        <f t="shared" si="77"/>
        <v>2.8138999999999994</v>
      </c>
      <c r="AF142" s="15">
        <f t="shared" si="93"/>
        <v>0.94342234836801464</v>
      </c>
      <c r="AG142" s="34">
        <f t="shared" si="94"/>
        <v>0</v>
      </c>
      <c r="AH142" s="34">
        <f t="shared" si="78"/>
        <v>1.2458</v>
      </c>
      <c r="AI142" s="15">
        <f t="shared" si="95"/>
        <v>0.77657197439912828</v>
      </c>
      <c r="AJ142" s="34">
        <f t="shared" si="96"/>
        <v>0</v>
      </c>
      <c r="AK142" s="34">
        <f t="shared" si="79"/>
        <v>0.2702</v>
      </c>
      <c r="AL142" s="15">
        <f t="shared" si="97"/>
        <v>0.5671420040148718</v>
      </c>
      <c r="AM142" s="34">
        <f t="shared" si="98"/>
        <v>0</v>
      </c>
      <c r="AN142" s="35">
        <f t="shared" si="80"/>
        <v>21.300000439999998</v>
      </c>
      <c r="AO142" s="35">
        <f t="shared" si="81"/>
        <v>18.199414279425142</v>
      </c>
      <c r="AP142" s="35">
        <f t="shared" si="82"/>
        <v>3.1005861605748564</v>
      </c>
      <c r="AQ142" s="35">
        <f t="shared" si="83"/>
        <v>5.8000001000000001</v>
      </c>
      <c r="AR142" s="35">
        <f t="shared" si="84"/>
        <v>5.4804888670714798</v>
      </c>
      <c r="AS142" s="35">
        <f t="shared" si="85"/>
        <v>0.31951123292852035</v>
      </c>
      <c r="AU142" s="103">
        <v>176</v>
      </c>
      <c r="AV142" s="34">
        <v>0</v>
      </c>
      <c r="AW142" s="34">
        <v>0</v>
      </c>
      <c r="AX142" s="34">
        <v>0</v>
      </c>
      <c r="AY142" s="34">
        <v>0</v>
      </c>
      <c r="AZ142" s="34">
        <v>0</v>
      </c>
      <c r="BA142" s="34">
        <v>0</v>
      </c>
      <c r="BB142" s="34">
        <v>0</v>
      </c>
      <c r="BC142" s="34">
        <v>0</v>
      </c>
      <c r="BD142" s="34">
        <v>0</v>
      </c>
      <c r="BF142" s="103">
        <v>176</v>
      </c>
      <c r="BG142" s="119">
        <f t="shared" si="99"/>
        <v>0</v>
      </c>
      <c r="BH142" s="119">
        <f t="shared" si="100"/>
        <v>0</v>
      </c>
      <c r="BI142" s="119">
        <f t="shared" si="101"/>
        <v>0</v>
      </c>
      <c r="BJ142" s="119">
        <f t="shared" si="102"/>
        <v>0</v>
      </c>
      <c r="BK142" s="119">
        <f t="shared" si="103"/>
        <v>0</v>
      </c>
      <c r="BL142" s="119">
        <f t="shared" si="104"/>
        <v>0</v>
      </c>
      <c r="BM142" s="119">
        <f t="shared" si="105"/>
        <v>0</v>
      </c>
      <c r="BN142" s="119">
        <f t="shared" si="106"/>
        <v>0</v>
      </c>
      <c r="BO142" s="119">
        <f t="shared" si="107"/>
        <v>0</v>
      </c>
    </row>
    <row r="143" spans="7:67" ht="15.75">
      <c r="G143">
        <v>178</v>
      </c>
      <c r="H143" s="89">
        <v>0.90000004</v>
      </c>
      <c r="I143" s="90">
        <v>3.6000000999999999</v>
      </c>
      <c r="J143" s="90">
        <v>6.2000003000000001</v>
      </c>
      <c r="K143" s="90">
        <v>10.6</v>
      </c>
      <c r="L143" s="90">
        <v>0</v>
      </c>
      <c r="M143" s="90">
        <v>0</v>
      </c>
      <c r="N143" s="90"/>
      <c r="O143" s="90">
        <v>4.4000000000000004</v>
      </c>
      <c r="P143" s="90">
        <v>1.4000001</v>
      </c>
      <c r="Q143" s="91">
        <v>0</v>
      </c>
      <c r="R143" s="35"/>
      <c r="S143" s="34">
        <f t="shared" si="86"/>
        <v>0.90000004</v>
      </c>
      <c r="T143" s="34">
        <f t="shared" si="72"/>
        <v>3.1140000864999999</v>
      </c>
      <c r="U143" s="34">
        <f t="shared" si="73"/>
        <v>4.8632802353200004</v>
      </c>
      <c r="V143" s="34">
        <f t="shared" si="74"/>
        <v>1.9872000000000001</v>
      </c>
      <c r="W143" s="15">
        <f t="shared" si="87"/>
        <v>0.87944659600048491</v>
      </c>
      <c r="X143" s="34">
        <f t="shared" si="88"/>
        <v>9.3221339176051394</v>
      </c>
      <c r="Y143" s="34">
        <f t="shared" si="75"/>
        <v>1.2900000000000023E-2</v>
      </c>
      <c r="Z143" s="15">
        <f t="shared" si="89"/>
        <v>0.50322495527805666</v>
      </c>
      <c r="AA143" s="34">
        <f t="shared" si="90"/>
        <v>0</v>
      </c>
      <c r="AB143" s="34">
        <f t="shared" si="76"/>
        <v>-0.3819999999999999</v>
      </c>
      <c r="AC143" s="15">
        <f t="shared" si="91"/>
        <v>0.40564461209270181</v>
      </c>
      <c r="AD143" s="34">
        <f t="shared" si="92"/>
        <v>0</v>
      </c>
      <c r="AE143" s="34">
        <f t="shared" si="77"/>
        <v>6.4839399999999996</v>
      </c>
      <c r="AF143" s="15">
        <f t="shared" si="93"/>
        <v>0.99847455119443229</v>
      </c>
      <c r="AG143" s="34">
        <f t="shared" si="94"/>
        <v>4.3932880252555027</v>
      </c>
      <c r="AH143" s="34">
        <f t="shared" si="78"/>
        <v>1.2458</v>
      </c>
      <c r="AI143" s="15">
        <f t="shared" si="95"/>
        <v>0.77657197439912828</v>
      </c>
      <c r="AJ143" s="34">
        <f t="shared" si="96"/>
        <v>1.0872008418159771</v>
      </c>
      <c r="AK143" s="34">
        <f t="shared" si="79"/>
        <v>0.2702</v>
      </c>
      <c r="AL143" s="15">
        <f t="shared" si="97"/>
        <v>0.5671420040148718</v>
      </c>
      <c r="AM143" s="34">
        <f t="shared" si="98"/>
        <v>0</v>
      </c>
      <c r="AN143" s="35">
        <f t="shared" si="80"/>
        <v>6.1000003500000002</v>
      </c>
      <c r="AO143" s="35">
        <f t="shared" si="81"/>
        <v>4.5924690522585303</v>
      </c>
      <c r="AP143" s="35">
        <f t="shared" si="82"/>
        <v>1.5075312977414699</v>
      </c>
      <c r="AQ143" s="35">
        <f t="shared" si="83"/>
        <v>1.2000000499999999</v>
      </c>
      <c r="AR143" s="35">
        <f t="shared" si="84"/>
        <v>1.0245916767741714</v>
      </c>
      <c r="AS143" s="35">
        <f t="shared" si="85"/>
        <v>0.17540837322582847</v>
      </c>
      <c r="AU143" s="103">
        <v>178</v>
      </c>
      <c r="AV143" s="34">
        <v>0.90000004</v>
      </c>
      <c r="AW143" s="34">
        <v>3.1140000864999999</v>
      </c>
      <c r="AX143" s="34">
        <v>4.8632802353200004</v>
      </c>
      <c r="AY143" s="34">
        <v>9.3221339176099995</v>
      </c>
      <c r="AZ143" s="34">
        <v>0</v>
      </c>
      <c r="BA143" s="34">
        <v>0</v>
      </c>
      <c r="BB143" s="34">
        <v>4.3932880252600004</v>
      </c>
      <c r="BC143" s="34">
        <v>1.0872008418200001</v>
      </c>
      <c r="BD143" s="34">
        <v>0</v>
      </c>
      <c r="BF143" s="103">
        <v>178</v>
      </c>
      <c r="BG143" s="119">
        <f t="shared" si="99"/>
        <v>0</v>
      </c>
      <c r="BH143" s="119">
        <f t="shared" si="100"/>
        <v>0</v>
      </c>
      <c r="BI143" s="119">
        <f t="shared" si="101"/>
        <v>0</v>
      </c>
      <c r="BJ143" s="119">
        <f t="shared" si="102"/>
        <v>-4.8601123125990853E-12</v>
      </c>
      <c r="BK143" s="119">
        <f t="shared" si="103"/>
        <v>0</v>
      </c>
      <c r="BL143" s="119">
        <f t="shared" si="104"/>
        <v>0</v>
      </c>
      <c r="BM143" s="119">
        <f t="shared" si="105"/>
        <v>-4.4977355173614342E-12</v>
      </c>
      <c r="BN143" s="119">
        <f t="shared" si="106"/>
        <v>-4.0230041520317172E-12</v>
      </c>
      <c r="BO143" s="119">
        <f t="shared" si="107"/>
        <v>0</v>
      </c>
    </row>
    <row r="144" spans="7:67" ht="15.75">
      <c r="G144">
        <v>180</v>
      </c>
      <c r="H144" s="89">
        <v>0.4</v>
      </c>
      <c r="I144" s="90">
        <v>0.70000004999999998</v>
      </c>
      <c r="J144" s="90">
        <v>1.4000001</v>
      </c>
      <c r="K144" s="90">
        <v>1.8000001000000001</v>
      </c>
      <c r="L144" s="90">
        <v>1.8000001000000001</v>
      </c>
      <c r="M144" s="90">
        <v>0</v>
      </c>
      <c r="N144" s="90"/>
      <c r="O144" s="90">
        <v>0.5</v>
      </c>
      <c r="P144" s="90">
        <v>0.70000004999999998</v>
      </c>
      <c r="Q144" s="91">
        <v>0</v>
      </c>
      <c r="R144" s="35"/>
      <c r="S144" s="34">
        <f t="shared" si="86"/>
        <v>0.4</v>
      </c>
      <c r="T144" s="34">
        <f t="shared" si="72"/>
        <v>0.60550004324999995</v>
      </c>
      <c r="U144" s="34">
        <f t="shared" si="73"/>
        <v>1.0981600784399999</v>
      </c>
      <c r="V144" s="34">
        <f t="shared" si="74"/>
        <v>1.9872000000000001</v>
      </c>
      <c r="W144" s="15">
        <f t="shared" si="87"/>
        <v>0.87944659600048491</v>
      </c>
      <c r="X144" s="34">
        <f t="shared" si="88"/>
        <v>1.5830039607455326</v>
      </c>
      <c r="Y144" s="34">
        <f t="shared" si="75"/>
        <v>1.2900000000000023E-2</v>
      </c>
      <c r="Z144" s="15">
        <f t="shared" si="89"/>
        <v>0.50322495527805666</v>
      </c>
      <c r="AA144" s="34">
        <f t="shared" si="90"/>
        <v>0.90580496982299752</v>
      </c>
      <c r="AB144" s="34">
        <f t="shared" si="76"/>
        <v>-0.3819999999999999</v>
      </c>
      <c r="AC144" s="15">
        <f t="shared" si="91"/>
        <v>0.40564461209270181</v>
      </c>
      <c r="AD144" s="34">
        <f t="shared" si="92"/>
        <v>0</v>
      </c>
      <c r="AE144" s="34">
        <f t="shared" si="77"/>
        <v>3.2309499999999995</v>
      </c>
      <c r="AF144" s="15">
        <f t="shared" si="93"/>
        <v>0.96198251173236582</v>
      </c>
      <c r="AG144" s="34">
        <f t="shared" si="94"/>
        <v>0.48099125586618291</v>
      </c>
      <c r="AH144" s="34">
        <f t="shared" si="78"/>
        <v>1.2458</v>
      </c>
      <c r="AI144" s="15">
        <f t="shared" si="95"/>
        <v>0.77657197439912828</v>
      </c>
      <c r="AJ144" s="34">
        <f t="shared" si="96"/>
        <v>0.54360042090798855</v>
      </c>
      <c r="AK144" s="34">
        <f t="shared" si="79"/>
        <v>0.2702</v>
      </c>
      <c r="AL144" s="15">
        <f t="shared" si="97"/>
        <v>0.5671420040148718</v>
      </c>
      <c r="AM144" s="34">
        <f t="shared" si="98"/>
        <v>0</v>
      </c>
      <c r="AN144" s="35">
        <f t="shared" si="80"/>
        <v>7.5000002000000006</v>
      </c>
      <c r="AO144" s="35">
        <f t="shared" si="81"/>
        <v>5.9390406182653779</v>
      </c>
      <c r="AP144" s="35">
        <f t="shared" si="82"/>
        <v>1.5609595817346227</v>
      </c>
      <c r="AQ144" s="35">
        <f t="shared" si="83"/>
        <v>1</v>
      </c>
      <c r="AR144" s="35">
        <f t="shared" si="84"/>
        <v>0.86927724306574705</v>
      </c>
      <c r="AS144" s="35">
        <f t="shared" si="85"/>
        <v>0.13072275693425295</v>
      </c>
      <c r="AU144" s="103">
        <v>180</v>
      </c>
      <c r="AV144" s="34">
        <v>0.4</v>
      </c>
      <c r="AW144" s="34">
        <v>0.60550004324999995</v>
      </c>
      <c r="AX144" s="34">
        <v>1.0981600784400001</v>
      </c>
      <c r="AY144" s="34">
        <v>1.5830039607499999</v>
      </c>
      <c r="AZ144" s="34">
        <v>0.90580496982299996</v>
      </c>
      <c r="BA144" s="34">
        <v>0</v>
      </c>
      <c r="BB144" s="34">
        <v>0.480991255866</v>
      </c>
      <c r="BC144" s="34">
        <v>0.54360042090799998</v>
      </c>
      <c r="BD144" s="34">
        <v>0</v>
      </c>
      <c r="BF144" s="103">
        <v>180</v>
      </c>
      <c r="BG144" s="119">
        <f t="shared" si="99"/>
        <v>0</v>
      </c>
      <c r="BH144" s="119">
        <f t="shared" si="100"/>
        <v>0</v>
      </c>
      <c r="BI144" s="119">
        <f t="shared" si="101"/>
        <v>0</v>
      </c>
      <c r="BJ144" s="119">
        <f t="shared" si="102"/>
        <v>-4.4673154064867049E-12</v>
      </c>
      <c r="BK144" s="119">
        <f t="shared" si="103"/>
        <v>-2.4424906541753444E-15</v>
      </c>
      <c r="BL144" s="119">
        <f t="shared" si="104"/>
        <v>0</v>
      </c>
      <c r="BM144" s="119">
        <f t="shared" si="105"/>
        <v>1.8290924330699454E-13</v>
      </c>
      <c r="BN144" s="119">
        <f t="shared" si="106"/>
        <v>-1.1435297153639112E-14</v>
      </c>
      <c r="BO144" s="119">
        <f t="shared" si="107"/>
        <v>0</v>
      </c>
    </row>
    <row r="145" spans="7:67" ht="15.75">
      <c r="G145">
        <v>181</v>
      </c>
      <c r="H145" s="89">
        <v>1</v>
      </c>
      <c r="I145" s="90">
        <v>1.5000001000000001</v>
      </c>
      <c r="J145" s="90">
        <v>1.5000001000000001</v>
      </c>
      <c r="K145" s="90">
        <v>2</v>
      </c>
      <c r="L145" s="90">
        <v>1</v>
      </c>
      <c r="M145" s="90">
        <v>0.5</v>
      </c>
      <c r="N145" s="90"/>
      <c r="O145" s="90">
        <v>0.5</v>
      </c>
      <c r="P145" s="90">
        <v>0.5</v>
      </c>
      <c r="Q145" s="91">
        <v>0</v>
      </c>
      <c r="R145" s="35"/>
      <c r="S145" s="34">
        <f t="shared" si="86"/>
        <v>1</v>
      </c>
      <c r="T145" s="34">
        <f t="shared" si="72"/>
        <v>1.2975000864999999</v>
      </c>
      <c r="U145" s="34">
        <f t="shared" si="73"/>
        <v>1.1766000784399999</v>
      </c>
      <c r="V145" s="34">
        <f t="shared" si="74"/>
        <v>1.9872000000000001</v>
      </c>
      <c r="W145" s="15">
        <f t="shared" si="87"/>
        <v>0.87944659600048491</v>
      </c>
      <c r="X145" s="34">
        <f t="shared" si="88"/>
        <v>1.7588931920009698</v>
      </c>
      <c r="Y145" s="34">
        <f t="shared" si="75"/>
        <v>1.2900000000000023E-2</v>
      </c>
      <c r="Z145" s="15">
        <f t="shared" si="89"/>
        <v>0.50322495527805666</v>
      </c>
      <c r="AA145" s="34">
        <f t="shared" si="90"/>
        <v>0.50322495527805666</v>
      </c>
      <c r="AB145" s="34">
        <f t="shared" si="76"/>
        <v>-0.3819999999999999</v>
      </c>
      <c r="AC145" s="15">
        <f t="shared" si="91"/>
        <v>0.40564461209270181</v>
      </c>
      <c r="AD145" s="34">
        <f t="shared" si="92"/>
        <v>0.2028223060463509</v>
      </c>
      <c r="AE145" s="34">
        <f t="shared" si="77"/>
        <v>3.2309499999999995</v>
      </c>
      <c r="AF145" s="15">
        <f t="shared" si="93"/>
        <v>0.96198251173236582</v>
      </c>
      <c r="AG145" s="34">
        <f t="shared" si="94"/>
        <v>0.48099125586618291</v>
      </c>
      <c r="AH145" s="34">
        <f t="shared" si="78"/>
        <v>1.2458</v>
      </c>
      <c r="AI145" s="15">
        <f t="shared" si="95"/>
        <v>0.77657197439912828</v>
      </c>
      <c r="AJ145" s="34">
        <f t="shared" si="96"/>
        <v>0.38828598719956414</v>
      </c>
      <c r="AK145" s="34">
        <f t="shared" si="79"/>
        <v>0.2702</v>
      </c>
      <c r="AL145" s="15">
        <f t="shared" si="97"/>
        <v>0.5671420040148718</v>
      </c>
      <c r="AM145" s="34">
        <f t="shared" si="98"/>
        <v>0</v>
      </c>
      <c r="AN145" s="35">
        <f t="shared" si="80"/>
        <v>1.3</v>
      </c>
      <c r="AO145" s="35">
        <f t="shared" si="81"/>
        <v>1.1210432980002425</v>
      </c>
      <c r="AP145" s="35">
        <f t="shared" si="82"/>
        <v>0.17895670199975755</v>
      </c>
      <c r="AQ145" s="35">
        <f t="shared" si="83"/>
        <v>0</v>
      </c>
      <c r="AR145" s="35">
        <f t="shared" si="84"/>
        <v>0</v>
      </c>
      <c r="AS145" s="35">
        <f t="shared" si="85"/>
        <v>0</v>
      </c>
      <c r="AU145" s="103">
        <v>181</v>
      </c>
      <c r="AV145" s="34">
        <v>1</v>
      </c>
      <c r="AW145" s="34">
        <v>1.2975000864999999</v>
      </c>
      <c r="AX145" s="34">
        <v>1.1766000784399999</v>
      </c>
      <c r="AY145" s="34">
        <v>1.7588931919999999</v>
      </c>
      <c r="AZ145" s="34">
        <v>0.50322495527800004</v>
      </c>
      <c r="BA145" s="34">
        <v>0.20282230604599999</v>
      </c>
      <c r="BB145" s="34">
        <v>0.480991255866</v>
      </c>
      <c r="BC145" s="34">
        <v>0.38828598720000002</v>
      </c>
      <c r="BD145" s="34">
        <v>0</v>
      </c>
      <c r="BF145" s="103">
        <v>181</v>
      </c>
      <c r="BG145" s="119">
        <f t="shared" si="99"/>
        <v>0</v>
      </c>
      <c r="BH145" s="119">
        <f t="shared" si="100"/>
        <v>0</v>
      </c>
      <c r="BI145" s="119">
        <f t="shared" si="101"/>
        <v>0</v>
      </c>
      <c r="BJ145" s="119">
        <f t="shared" si="102"/>
        <v>9.6989083431253675E-13</v>
      </c>
      <c r="BK145" s="119">
        <f t="shared" si="103"/>
        <v>5.6621374255882984E-14</v>
      </c>
      <c r="BL145" s="119">
        <f t="shared" si="104"/>
        <v>3.5091374250839635E-13</v>
      </c>
      <c r="BM145" s="119">
        <f t="shared" si="105"/>
        <v>1.8290924330699454E-13</v>
      </c>
      <c r="BN145" s="119">
        <f t="shared" si="106"/>
        <v>-4.3587355946783646E-13</v>
      </c>
      <c r="BO145" s="119">
        <f t="shared" si="107"/>
        <v>0</v>
      </c>
    </row>
    <row r="146" spans="7:67" ht="15.75">
      <c r="G146">
        <v>182</v>
      </c>
      <c r="H146" s="89">
        <v>0.1</v>
      </c>
      <c r="I146" s="90">
        <v>0.4</v>
      </c>
      <c r="J146" s="90">
        <v>0.3</v>
      </c>
      <c r="K146" s="90">
        <v>0.5</v>
      </c>
      <c r="L146" s="90">
        <v>0</v>
      </c>
      <c r="M146" s="90">
        <v>0</v>
      </c>
      <c r="N146" s="90"/>
      <c r="O146" s="90"/>
      <c r="P146" s="90"/>
      <c r="Q146" s="91"/>
      <c r="R146" s="35"/>
      <c r="S146" s="34">
        <f t="shared" si="86"/>
        <v>0.1</v>
      </c>
      <c r="T146" s="34">
        <f t="shared" si="72"/>
        <v>0.34600000000000003</v>
      </c>
      <c r="U146" s="34">
        <f t="shared" si="73"/>
        <v>0.23531999999999997</v>
      </c>
      <c r="V146" s="34">
        <f t="shared" si="74"/>
        <v>1.9872000000000001</v>
      </c>
      <c r="W146" s="15">
        <f t="shared" si="87"/>
        <v>0.87944659600048491</v>
      </c>
      <c r="X146" s="34">
        <f t="shared" si="88"/>
        <v>0.43972329800024246</v>
      </c>
      <c r="Y146" s="34">
        <f t="shared" si="75"/>
        <v>1.2900000000000023E-2</v>
      </c>
      <c r="Z146" s="15">
        <f t="shared" si="89"/>
        <v>0.50322495527805666</v>
      </c>
      <c r="AA146" s="34">
        <f t="shared" si="90"/>
        <v>0</v>
      </c>
      <c r="AB146" s="34">
        <f t="shared" si="76"/>
        <v>-0.3819999999999999</v>
      </c>
      <c r="AC146" s="15">
        <f t="shared" si="91"/>
        <v>0.40564461209270181</v>
      </c>
      <c r="AD146" s="34">
        <f t="shared" si="92"/>
        <v>0</v>
      </c>
      <c r="AE146" s="34">
        <f t="shared" si="77"/>
        <v>2.8138999999999994</v>
      </c>
      <c r="AF146" s="15">
        <f t="shared" si="93"/>
        <v>0.94342234836801464</v>
      </c>
      <c r="AG146" s="34">
        <f t="shared" si="94"/>
        <v>0</v>
      </c>
      <c r="AH146" s="34">
        <f t="shared" si="78"/>
        <v>1.2458</v>
      </c>
      <c r="AI146" s="15">
        <f t="shared" si="95"/>
        <v>0.77657197439912828</v>
      </c>
      <c r="AJ146" s="34">
        <f t="shared" si="96"/>
        <v>0</v>
      </c>
      <c r="AK146" s="34">
        <f t="shared" si="79"/>
        <v>0.2702</v>
      </c>
      <c r="AL146" s="15">
        <f t="shared" si="97"/>
        <v>0.5671420040148718</v>
      </c>
      <c r="AM146" s="34">
        <f t="shared" si="98"/>
        <v>0</v>
      </c>
      <c r="AN146" s="35">
        <f t="shared" si="80"/>
        <v>23.70000104</v>
      </c>
      <c r="AO146" s="35">
        <f t="shared" si="81"/>
        <v>20.114214742005139</v>
      </c>
      <c r="AP146" s="35">
        <f t="shared" si="82"/>
        <v>3.5857862979948614</v>
      </c>
      <c r="AQ146" s="35">
        <f t="shared" si="83"/>
        <v>5.8000001000000001</v>
      </c>
      <c r="AR146" s="35">
        <f t="shared" si="84"/>
        <v>5.4804888670714798</v>
      </c>
      <c r="AS146" s="35">
        <f t="shared" si="85"/>
        <v>0.31951123292852035</v>
      </c>
      <c r="AU146" s="113">
        <v>182</v>
      </c>
      <c r="AV146" s="114">
        <v>0.1</v>
      </c>
      <c r="AW146" s="114">
        <v>0.34599999999999997</v>
      </c>
      <c r="AX146" s="114">
        <v>0.23532</v>
      </c>
      <c r="AY146" s="114">
        <v>0.43972329799999998</v>
      </c>
      <c r="AZ146" s="114">
        <v>0</v>
      </c>
      <c r="BA146" s="114">
        <v>0</v>
      </c>
      <c r="BB146" s="114">
        <v>0</v>
      </c>
      <c r="BC146" s="114">
        <v>0</v>
      </c>
      <c r="BD146" s="114">
        <v>0</v>
      </c>
      <c r="BF146" s="113">
        <v>182</v>
      </c>
      <c r="BG146" s="119">
        <f t="shared" si="99"/>
        <v>0</v>
      </c>
      <c r="BH146" s="119">
        <f t="shared" si="100"/>
        <v>0</v>
      </c>
      <c r="BI146" s="119">
        <f t="shared" si="101"/>
        <v>0</v>
      </c>
      <c r="BJ146" s="119">
        <f t="shared" si="102"/>
        <v>2.4247270857813419E-13</v>
      </c>
      <c r="BK146" s="119">
        <f t="shared" si="103"/>
        <v>0</v>
      </c>
      <c r="BL146" s="119">
        <f t="shared" si="104"/>
        <v>0</v>
      </c>
      <c r="BM146" s="119">
        <f t="shared" si="105"/>
        <v>0</v>
      </c>
      <c r="BN146" s="119">
        <f t="shared" si="106"/>
        <v>0</v>
      </c>
      <c r="BO146" s="119">
        <f t="shared" si="107"/>
        <v>0</v>
      </c>
    </row>
    <row r="147" spans="7:67" ht="15.75">
      <c r="G147">
        <v>183</v>
      </c>
      <c r="H147" s="89">
        <v>0.90000004</v>
      </c>
      <c r="I147" s="90">
        <v>4</v>
      </c>
      <c r="J147" s="90">
        <v>8.2000010000000003</v>
      </c>
      <c r="K147" s="90">
        <v>10.6</v>
      </c>
      <c r="L147" s="90">
        <v>0</v>
      </c>
      <c r="M147" s="90">
        <v>0</v>
      </c>
      <c r="N147" s="90"/>
      <c r="O147" s="90">
        <v>4.4000000000000004</v>
      </c>
      <c r="P147" s="90">
        <v>1.4000001</v>
      </c>
      <c r="Q147" s="91">
        <v>0</v>
      </c>
      <c r="R147" s="35"/>
      <c r="S147" s="34">
        <f t="shared" si="86"/>
        <v>0.90000004</v>
      </c>
      <c r="T147" s="34">
        <f t="shared" si="72"/>
        <v>3.46</v>
      </c>
      <c r="U147" s="34">
        <f t="shared" si="73"/>
        <v>6.4320807844000001</v>
      </c>
      <c r="V147" s="34">
        <f t="shared" si="74"/>
        <v>1.9872000000000001</v>
      </c>
      <c r="W147" s="15">
        <f t="shared" si="87"/>
        <v>0.87944659600048491</v>
      </c>
      <c r="X147" s="34">
        <f t="shared" si="88"/>
        <v>9.3221339176051394</v>
      </c>
      <c r="Y147" s="34">
        <f t="shared" si="75"/>
        <v>1.2900000000000023E-2</v>
      </c>
      <c r="Z147" s="15">
        <f t="shared" si="89"/>
        <v>0.50322495527805666</v>
      </c>
      <c r="AA147" s="34">
        <f t="shared" si="90"/>
        <v>0</v>
      </c>
      <c r="AB147" s="34">
        <f t="shared" si="76"/>
        <v>-0.3819999999999999</v>
      </c>
      <c r="AC147" s="15">
        <f t="shared" si="91"/>
        <v>0.40564461209270181</v>
      </c>
      <c r="AD147" s="34">
        <f t="shared" si="92"/>
        <v>0</v>
      </c>
      <c r="AE147" s="34">
        <f t="shared" si="77"/>
        <v>6.4839399999999996</v>
      </c>
      <c r="AF147" s="15">
        <f t="shared" si="93"/>
        <v>0.99847455119443229</v>
      </c>
      <c r="AG147" s="34">
        <f t="shared" si="94"/>
        <v>4.3932880252555027</v>
      </c>
      <c r="AH147" s="34">
        <f t="shared" si="78"/>
        <v>1.2458</v>
      </c>
      <c r="AI147" s="15">
        <f t="shared" si="95"/>
        <v>0.77657197439912828</v>
      </c>
      <c r="AJ147" s="34">
        <f t="shared" si="96"/>
        <v>1.0872008418159771</v>
      </c>
      <c r="AK147" s="34">
        <f t="shared" si="79"/>
        <v>0.2702</v>
      </c>
      <c r="AL147" s="15">
        <f t="shared" si="97"/>
        <v>0.5671420040148718</v>
      </c>
      <c r="AM147" s="34">
        <f t="shared" si="98"/>
        <v>0</v>
      </c>
      <c r="AN147" s="35">
        <f t="shared" si="80"/>
        <v>2.4000000000000004</v>
      </c>
      <c r="AO147" s="35">
        <f t="shared" si="81"/>
        <v>2.0204572768003879</v>
      </c>
      <c r="AP147" s="35">
        <f t="shared" si="82"/>
        <v>0.37954272319961246</v>
      </c>
      <c r="AQ147" s="35">
        <f t="shared" si="83"/>
        <v>0.2</v>
      </c>
      <c r="AR147" s="35">
        <f t="shared" si="84"/>
        <v>0.19033909626101858</v>
      </c>
      <c r="AS147" s="35">
        <f t="shared" si="85"/>
        <v>9.6609037389814301E-3</v>
      </c>
      <c r="AU147" s="103">
        <v>183</v>
      </c>
      <c r="AV147" s="34">
        <v>0.90000004</v>
      </c>
      <c r="AW147" s="34">
        <v>3.46</v>
      </c>
      <c r="AX147" s="34">
        <v>6.4320807844000001</v>
      </c>
      <c r="AY147" s="34">
        <v>9.3221339176099995</v>
      </c>
      <c r="AZ147" s="34">
        <v>0</v>
      </c>
      <c r="BA147" s="34">
        <v>0</v>
      </c>
      <c r="BB147" s="34">
        <v>4.3932880252600004</v>
      </c>
      <c r="BC147" s="34">
        <v>1.0872008418200001</v>
      </c>
      <c r="BD147" s="34">
        <v>0</v>
      </c>
      <c r="BF147" s="103">
        <v>183</v>
      </c>
      <c r="BG147" s="119">
        <f t="shared" si="99"/>
        <v>0</v>
      </c>
      <c r="BH147" s="119">
        <f t="shared" si="100"/>
        <v>0</v>
      </c>
      <c r="BI147" s="119">
        <f t="shared" si="101"/>
        <v>0</v>
      </c>
      <c r="BJ147" s="119">
        <f t="shared" si="102"/>
        <v>-4.8601123125990853E-12</v>
      </c>
      <c r="BK147" s="119">
        <f t="shared" si="103"/>
        <v>0</v>
      </c>
      <c r="BL147" s="119">
        <f t="shared" si="104"/>
        <v>0</v>
      </c>
      <c r="BM147" s="119">
        <f t="shared" si="105"/>
        <v>-4.4977355173614342E-12</v>
      </c>
      <c r="BN147" s="119">
        <f t="shared" si="106"/>
        <v>-4.0230041520317172E-12</v>
      </c>
      <c r="BO147" s="119">
        <f t="shared" si="107"/>
        <v>0</v>
      </c>
    </row>
    <row r="148" spans="7:67" ht="15.75">
      <c r="G148">
        <v>184</v>
      </c>
      <c r="H148" s="89">
        <v>0.1</v>
      </c>
      <c r="I148" s="90">
        <v>0.5</v>
      </c>
      <c r="J148" s="90">
        <v>1</v>
      </c>
      <c r="K148" s="90">
        <v>0.8</v>
      </c>
      <c r="L148" s="90">
        <v>0</v>
      </c>
      <c r="M148" s="90">
        <v>0</v>
      </c>
      <c r="N148" s="90"/>
      <c r="O148" s="90">
        <v>0.2</v>
      </c>
      <c r="P148" s="90">
        <v>0</v>
      </c>
      <c r="Q148" s="91">
        <v>0</v>
      </c>
      <c r="R148" s="35"/>
      <c r="S148" s="34">
        <f t="shared" si="86"/>
        <v>0.1</v>
      </c>
      <c r="T148" s="34">
        <f t="shared" si="72"/>
        <v>0.4325</v>
      </c>
      <c r="U148" s="34">
        <f t="shared" si="73"/>
        <v>0.78439999999999999</v>
      </c>
      <c r="V148" s="34">
        <f t="shared" si="74"/>
        <v>1.9872000000000001</v>
      </c>
      <c r="W148" s="15">
        <f t="shared" si="87"/>
        <v>0.87944659600048491</v>
      </c>
      <c r="X148" s="34">
        <f t="shared" si="88"/>
        <v>0.70355727680038793</v>
      </c>
      <c r="Y148" s="34">
        <f t="shared" si="75"/>
        <v>1.2900000000000023E-2</v>
      </c>
      <c r="Z148" s="15">
        <f t="shared" si="89"/>
        <v>0.50322495527805666</v>
      </c>
      <c r="AA148" s="34">
        <f t="shared" si="90"/>
        <v>0</v>
      </c>
      <c r="AB148" s="34">
        <f t="shared" si="76"/>
        <v>-0.3819999999999999</v>
      </c>
      <c r="AC148" s="15">
        <f t="shared" si="91"/>
        <v>0.40564461209270181</v>
      </c>
      <c r="AD148" s="34">
        <f t="shared" si="92"/>
        <v>0</v>
      </c>
      <c r="AE148" s="34">
        <f t="shared" si="77"/>
        <v>2.9807199999999994</v>
      </c>
      <c r="AF148" s="15">
        <f t="shared" si="93"/>
        <v>0.95169548130509285</v>
      </c>
      <c r="AG148" s="34">
        <f t="shared" si="94"/>
        <v>0.19033909626101858</v>
      </c>
      <c r="AH148" s="34">
        <f t="shared" si="78"/>
        <v>1.2458</v>
      </c>
      <c r="AI148" s="15">
        <f t="shared" si="95"/>
        <v>0.77657197439912828</v>
      </c>
      <c r="AJ148" s="34">
        <f t="shared" si="96"/>
        <v>0</v>
      </c>
      <c r="AK148" s="34">
        <f t="shared" si="79"/>
        <v>0.2702</v>
      </c>
      <c r="AL148" s="15">
        <f t="shared" si="97"/>
        <v>0.5671420040148718</v>
      </c>
      <c r="AM148" s="34">
        <f t="shared" si="98"/>
        <v>0</v>
      </c>
      <c r="AN148" s="35">
        <f t="shared" si="80"/>
        <v>0.6</v>
      </c>
      <c r="AO148" s="35">
        <f t="shared" si="81"/>
        <v>0.51782465960004853</v>
      </c>
      <c r="AP148" s="35">
        <f t="shared" si="82"/>
        <v>8.2175340399951446E-2</v>
      </c>
      <c r="AQ148" s="35">
        <f t="shared" si="83"/>
        <v>0</v>
      </c>
      <c r="AR148" s="35">
        <f t="shared" si="84"/>
        <v>0</v>
      </c>
      <c r="AS148" s="35">
        <f t="shared" si="85"/>
        <v>0</v>
      </c>
      <c r="AU148" s="103">
        <v>184</v>
      </c>
      <c r="AV148" s="34">
        <v>0.1</v>
      </c>
      <c r="AW148" s="34">
        <v>0.4325</v>
      </c>
      <c r="AX148" s="34">
        <v>0.78439999999999999</v>
      </c>
      <c r="AY148" s="34">
        <v>0.70355727680000002</v>
      </c>
      <c r="AZ148" s="34">
        <v>0</v>
      </c>
      <c r="BA148" s="34">
        <v>0</v>
      </c>
      <c r="BB148" s="34">
        <v>0.19033909626100001</v>
      </c>
      <c r="BC148" s="34">
        <v>0</v>
      </c>
      <c r="BD148" s="34">
        <v>0</v>
      </c>
      <c r="BF148" s="103">
        <v>184</v>
      </c>
      <c r="BG148" s="119">
        <f t="shared" si="99"/>
        <v>0</v>
      </c>
      <c r="BH148" s="119">
        <f t="shared" si="100"/>
        <v>0</v>
      </c>
      <c r="BI148" s="119">
        <f t="shared" si="101"/>
        <v>0</v>
      </c>
      <c r="BJ148" s="119">
        <f t="shared" si="102"/>
        <v>3.879119248040297E-13</v>
      </c>
      <c r="BK148" s="119">
        <f t="shared" si="103"/>
        <v>0</v>
      </c>
      <c r="BL148" s="119">
        <f t="shared" si="104"/>
        <v>0</v>
      </c>
      <c r="BM148" s="119">
        <f t="shared" si="105"/>
        <v>1.8568480086855743E-14</v>
      </c>
      <c r="BN148" s="119">
        <f t="shared" si="106"/>
        <v>0</v>
      </c>
      <c r="BO148" s="119">
        <f t="shared" si="107"/>
        <v>0</v>
      </c>
    </row>
    <row r="149" spans="7:67" ht="15.75">
      <c r="G149">
        <v>185</v>
      </c>
      <c r="H149" s="89">
        <v>0.1</v>
      </c>
      <c r="I149" s="90">
        <v>0.2</v>
      </c>
      <c r="J149" s="90">
        <v>0.2</v>
      </c>
      <c r="K149" s="90">
        <v>0.1</v>
      </c>
      <c r="L149" s="90">
        <v>0</v>
      </c>
      <c r="M149" s="90">
        <v>0</v>
      </c>
      <c r="N149" s="90"/>
      <c r="O149" s="90">
        <v>0</v>
      </c>
      <c r="P149" s="90">
        <v>0</v>
      </c>
      <c r="Q149" s="91">
        <v>0</v>
      </c>
      <c r="R149" s="35"/>
      <c r="S149" s="34">
        <f t="shared" si="86"/>
        <v>0.1</v>
      </c>
      <c r="T149" s="34">
        <f t="shared" si="72"/>
        <v>0.17300000000000001</v>
      </c>
      <c r="U149" s="34">
        <f t="shared" si="73"/>
        <v>0.15688000000000002</v>
      </c>
      <c r="V149" s="34">
        <f t="shared" si="74"/>
        <v>1.9872000000000001</v>
      </c>
      <c r="W149" s="15">
        <f t="shared" si="87"/>
        <v>0.87944659600048491</v>
      </c>
      <c r="X149" s="34">
        <f t="shared" si="88"/>
        <v>8.7944659600048491E-2</v>
      </c>
      <c r="Y149" s="34">
        <f t="shared" si="75"/>
        <v>1.2900000000000023E-2</v>
      </c>
      <c r="Z149" s="15">
        <f t="shared" si="89"/>
        <v>0.50322495527805666</v>
      </c>
      <c r="AA149" s="34">
        <f t="shared" si="90"/>
        <v>0</v>
      </c>
      <c r="AB149" s="34">
        <f t="shared" si="76"/>
        <v>-0.3819999999999999</v>
      </c>
      <c r="AC149" s="15">
        <f t="shared" si="91"/>
        <v>0.40564461209270181</v>
      </c>
      <c r="AD149" s="34">
        <f t="shared" si="92"/>
        <v>0</v>
      </c>
      <c r="AE149" s="34">
        <f t="shared" si="77"/>
        <v>2.8138999999999994</v>
      </c>
      <c r="AF149" s="15">
        <f t="shared" si="93"/>
        <v>0.94342234836801464</v>
      </c>
      <c r="AG149" s="34">
        <f t="shared" si="94"/>
        <v>0</v>
      </c>
      <c r="AH149" s="34">
        <f t="shared" si="78"/>
        <v>1.2458</v>
      </c>
      <c r="AI149" s="15">
        <f t="shared" si="95"/>
        <v>0.77657197439912828</v>
      </c>
      <c r="AJ149" s="34">
        <f t="shared" si="96"/>
        <v>0</v>
      </c>
      <c r="AK149" s="34">
        <f t="shared" si="79"/>
        <v>0.2702</v>
      </c>
      <c r="AL149" s="15">
        <f t="shared" si="97"/>
        <v>0.5671420040148718</v>
      </c>
      <c r="AM149" s="34">
        <f t="shared" si="98"/>
        <v>0</v>
      </c>
      <c r="AN149" s="35">
        <f t="shared" si="80"/>
        <v>1.64</v>
      </c>
      <c r="AO149" s="35">
        <f t="shared" si="81"/>
        <v>1.2577624564391738</v>
      </c>
      <c r="AP149" s="35">
        <f t="shared" si="82"/>
        <v>0.38223754356082607</v>
      </c>
      <c r="AQ149" s="35">
        <f t="shared" si="83"/>
        <v>0.2</v>
      </c>
      <c r="AR149" s="35">
        <f t="shared" si="84"/>
        <v>0.1724285274709958</v>
      </c>
      <c r="AS149" s="35">
        <f t="shared" si="85"/>
        <v>2.7571472529004215E-2</v>
      </c>
      <c r="AU149" s="103">
        <v>185</v>
      </c>
      <c r="AV149" s="34">
        <v>0.1</v>
      </c>
      <c r="AW149" s="34">
        <v>0.17299999999999999</v>
      </c>
      <c r="AX149" s="34">
        <v>0.15687999999999999</v>
      </c>
      <c r="AY149" s="34">
        <v>8.7944659600000002E-2</v>
      </c>
      <c r="AZ149" s="34">
        <v>0</v>
      </c>
      <c r="BA149" s="34">
        <v>0</v>
      </c>
      <c r="BB149" s="34">
        <v>0</v>
      </c>
      <c r="BC149" s="34">
        <v>0</v>
      </c>
      <c r="BD149" s="34">
        <v>0</v>
      </c>
      <c r="BF149" s="103">
        <v>185</v>
      </c>
      <c r="BG149" s="119">
        <f t="shared" si="99"/>
        <v>0</v>
      </c>
      <c r="BH149" s="119">
        <f t="shared" si="100"/>
        <v>0</v>
      </c>
      <c r="BI149" s="119">
        <f t="shared" si="101"/>
        <v>0</v>
      </c>
      <c r="BJ149" s="119">
        <f t="shared" si="102"/>
        <v>4.8488990600503712E-14</v>
      </c>
      <c r="BK149" s="119">
        <f t="shared" si="103"/>
        <v>0</v>
      </c>
      <c r="BL149" s="119">
        <f t="shared" si="104"/>
        <v>0</v>
      </c>
      <c r="BM149" s="119">
        <f t="shared" si="105"/>
        <v>0</v>
      </c>
      <c r="BN149" s="119">
        <f t="shared" si="106"/>
        <v>0</v>
      </c>
      <c r="BO149" s="119">
        <f t="shared" si="107"/>
        <v>0</v>
      </c>
    </row>
    <row r="150" spans="7:67" ht="15.75">
      <c r="G150">
        <v>186</v>
      </c>
      <c r="H150" s="89">
        <v>0.2</v>
      </c>
      <c r="I150" s="90">
        <v>0.5</v>
      </c>
      <c r="J150" s="90">
        <v>0.14000000000000001</v>
      </c>
      <c r="K150" s="90">
        <v>0.3</v>
      </c>
      <c r="L150" s="90">
        <v>0.5</v>
      </c>
      <c r="M150" s="90">
        <v>0</v>
      </c>
      <c r="N150" s="90"/>
      <c r="O150" s="90">
        <v>0.1</v>
      </c>
      <c r="P150" s="90">
        <v>0.1</v>
      </c>
      <c r="Q150" s="91">
        <v>0</v>
      </c>
      <c r="R150" s="35"/>
      <c r="S150" s="34">
        <f t="shared" si="86"/>
        <v>0.2</v>
      </c>
      <c r="T150" s="34">
        <f t="shared" si="72"/>
        <v>0.4325</v>
      </c>
      <c r="U150" s="34">
        <f t="shared" si="73"/>
        <v>0.10981600000000001</v>
      </c>
      <c r="V150" s="34">
        <f t="shared" si="74"/>
        <v>1.9872000000000001</v>
      </c>
      <c r="W150" s="15">
        <f t="shared" si="87"/>
        <v>0.87944659600048491</v>
      </c>
      <c r="X150" s="34">
        <f t="shared" si="88"/>
        <v>0.26383397880014547</v>
      </c>
      <c r="Y150" s="34">
        <f t="shared" si="75"/>
        <v>1.2900000000000023E-2</v>
      </c>
      <c r="Z150" s="15">
        <f t="shared" si="89"/>
        <v>0.50322495527805666</v>
      </c>
      <c r="AA150" s="34">
        <f t="shared" si="90"/>
        <v>0.25161247763902833</v>
      </c>
      <c r="AB150" s="34">
        <f t="shared" si="76"/>
        <v>-0.3819999999999999</v>
      </c>
      <c r="AC150" s="15">
        <f t="shared" si="91"/>
        <v>0.40564461209270181</v>
      </c>
      <c r="AD150" s="34">
        <f t="shared" si="92"/>
        <v>0</v>
      </c>
      <c r="AE150" s="34">
        <f t="shared" si="77"/>
        <v>2.8973099999999996</v>
      </c>
      <c r="AF150" s="15">
        <f t="shared" si="93"/>
        <v>0.94771330031082945</v>
      </c>
      <c r="AG150" s="34">
        <f t="shared" si="94"/>
        <v>9.4771330031082957E-2</v>
      </c>
      <c r="AH150" s="34">
        <f t="shared" si="78"/>
        <v>1.2458</v>
      </c>
      <c r="AI150" s="15">
        <f t="shared" si="95"/>
        <v>0.77657197439912828</v>
      </c>
      <c r="AJ150" s="34">
        <f t="shared" si="96"/>
        <v>7.765719743991284E-2</v>
      </c>
      <c r="AK150" s="34">
        <f t="shared" si="79"/>
        <v>0.2702</v>
      </c>
      <c r="AL150" s="15">
        <f t="shared" si="97"/>
        <v>0.5671420040148718</v>
      </c>
      <c r="AM150" s="34">
        <f t="shared" si="98"/>
        <v>0</v>
      </c>
      <c r="AN150" s="35">
        <f t="shared" si="80"/>
        <v>13.700000399999999</v>
      </c>
      <c r="AO150" s="35">
        <f t="shared" si="81"/>
        <v>10.933453633760161</v>
      </c>
      <c r="AP150" s="35">
        <f t="shared" si="82"/>
        <v>2.7665467662398378</v>
      </c>
      <c r="AQ150" s="35">
        <f t="shared" si="83"/>
        <v>0.2</v>
      </c>
      <c r="AR150" s="35">
        <f t="shared" si="84"/>
        <v>0.19033909626101858</v>
      </c>
      <c r="AS150" s="35">
        <f t="shared" si="85"/>
        <v>9.6609037389814301E-3</v>
      </c>
      <c r="AU150" s="103">
        <v>186</v>
      </c>
      <c r="AV150" s="34">
        <v>0.2</v>
      </c>
      <c r="AW150" s="34">
        <v>0.4325</v>
      </c>
      <c r="AX150" s="34">
        <v>0.109816</v>
      </c>
      <c r="AY150" s="34">
        <v>0.26383397879999998</v>
      </c>
      <c r="AZ150" s="34">
        <v>0.25161247763900002</v>
      </c>
      <c r="BA150" s="34">
        <v>0</v>
      </c>
      <c r="BB150" s="34">
        <v>9.4771330031099998E-2</v>
      </c>
      <c r="BC150" s="34">
        <v>7.7657197439900003E-2</v>
      </c>
      <c r="BD150" s="34">
        <v>0</v>
      </c>
      <c r="BF150" s="103">
        <v>186</v>
      </c>
      <c r="BG150" s="119">
        <f t="shared" si="99"/>
        <v>0</v>
      </c>
      <c r="BH150" s="119">
        <f t="shared" si="100"/>
        <v>0</v>
      </c>
      <c r="BI150" s="119">
        <f t="shared" si="101"/>
        <v>0</v>
      </c>
      <c r="BJ150" s="119">
        <f t="shared" si="102"/>
        <v>1.4549472737712676E-13</v>
      </c>
      <c r="BK150" s="119">
        <f t="shared" si="103"/>
        <v>2.8310687127941492E-14</v>
      </c>
      <c r="BL150" s="119">
        <f t="shared" si="104"/>
        <v>0</v>
      </c>
      <c r="BM150" s="119">
        <f t="shared" si="105"/>
        <v>-1.7041923427996153E-14</v>
      </c>
      <c r="BN150" s="119">
        <f t="shared" si="106"/>
        <v>1.2836953722228372E-14</v>
      </c>
      <c r="BO150" s="119">
        <f t="shared" si="107"/>
        <v>0</v>
      </c>
    </row>
    <row r="151" spans="7:67" ht="15.75">
      <c r="G151">
        <v>187</v>
      </c>
      <c r="H151" s="89">
        <v>0.8</v>
      </c>
      <c r="I151" s="90">
        <v>4</v>
      </c>
      <c r="J151" s="90">
        <v>6.2000003000000001</v>
      </c>
      <c r="K151" s="90">
        <v>1.2</v>
      </c>
      <c r="L151" s="90">
        <v>1.5000001000000001</v>
      </c>
      <c r="M151" s="90">
        <v>0</v>
      </c>
      <c r="N151" s="90"/>
      <c r="O151" s="90">
        <v>0.2</v>
      </c>
      <c r="P151" s="90">
        <v>0</v>
      </c>
      <c r="Q151" s="91">
        <v>0</v>
      </c>
      <c r="R151" s="35"/>
      <c r="S151" s="34">
        <f t="shared" si="86"/>
        <v>0.8</v>
      </c>
      <c r="T151" s="34">
        <f t="shared" si="72"/>
        <v>3.46</v>
      </c>
      <c r="U151" s="34">
        <f t="shared" si="73"/>
        <v>4.8632802353200004</v>
      </c>
      <c r="V151" s="34">
        <f t="shared" si="74"/>
        <v>1.9872000000000001</v>
      </c>
      <c r="W151" s="15">
        <f t="shared" si="87"/>
        <v>0.87944659600048491</v>
      </c>
      <c r="X151" s="34">
        <f t="shared" si="88"/>
        <v>1.0553359152005819</v>
      </c>
      <c r="Y151" s="34">
        <f t="shared" si="75"/>
        <v>1.2900000000000023E-2</v>
      </c>
      <c r="Z151" s="15">
        <f t="shared" si="89"/>
        <v>0.50322495527805666</v>
      </c>
      <c r="AA151" s="34">
        <f t="shared" si="90"/>
        <v>0.75483748323958055</v>
      </c>
      <c r="AB151" s="34">
        <f t="shared" si="76"/>
        <v>-0.3819999999999999</v>
      </c>
      <c r="AC151" s="15">
        <f t="shared" si="91"/>
        <v>0.40564461209270181</v>
      </c>
      <c r="AD151" s="34">
        <f t="shared" si="92"/>
        <v>0</v>
      </c>
      <c r="AE151" s="34">
        <f t="shared" si="77"/>
        <v>2.9807199999999994</v>
      </c>
      <c r="AF151" s="15">
        <f t="shared" si="93"/>
        <v>0.95169548130509285</v>
      </c>
      <c r="AG151" s="34">
        <f t="shared" si="94"/>
        <v>0.19033909626101858</v>
      </c>
      <c r="AH151" s="34">
        <f t="shared" si="78"/>
        <v>1.2458</v>
      </c>
      <c r="AI151" s="15">
        <f t="shared" si="95"/>
        <v>0.77657197439912828</v>
      </c>
      <c r="AJ151" s="34">
        <f t="shared" si="96"/>
        <v>0</v>
      </c>
      <c r="AK151" s="34">
        <f t="shared" si="79"/>
        <v>0.2702</v>
      </c>
      <c r="AL151" s="15">
        <f t="shared" si="97"/>
        <v>0.5671420040148718</v>
      </c>
      <c r="AM151" s="34">
        <f t="shared" si="98"/>
        <v>0</v>
      </c>
      <c r="AN151" s="35">
        <f t="shared" si="80"/>
        <v>2.5</v>
      </c>
      <c r="AO151" s="35">
        <f t="shared" si="81"/>
        <v>2.2001512556005336</v>
      </c>
      <c r="AP151" s="35">
        <f t="shared" si="82"/>
        <v>0.2998487443994664</v>
      </c>
      <c r="AQ151" s="35">
        <f t="shared" si="83"/>
        <v>0</v>
      </c>
      <c r="AR151" s="35">
        <f t="shared" si="84"/>
        <v>0</v>
      </c>
      <c r="AS151" s="35">
        <f t="shared" si="85"/>
        <v>0</v>
      </c>
      <c r="AU151" s="103">
        <v>187</v>
      </c>
      <c r="AV151" s="34">
        <v>0.8</v>
      </c>
      <c r="AW151" s="34">
        <v>3.46</v>
      </c>
      <c r="AX151" s="34">
        <v>4.8632802353200004</v>
      </c>
      <c r="AY151" s="34">
        <v>1.0553359151999999</v>
      </c>
      <c r="AZ151" s="34">
        <v>0.75483748324</v>
      </c>
      <c r="BA151" s="34">
        <v>0</v>
      </c>
      <c r="BB151" s="34">
        <v>0.19033909626100001</v>
      </c>
      <c r="BC151" s="34">
        <v>0</v>
      </c>
      <c r="BD151" s="34">
        <v>0</v>
      </c>
      <c r="BF151" s="103">
        <v>187</v>
      </c>
      <c r="BG151" s="119">
        <f t="shared" si="99"/>
        <v>0</v>
      </c>
      <c r="BH151" s="119">
        <f t="shared" si="100"/>
        <v>0</v>
      </c>
      <c r="BI151" s="119">
        <f t="shared" si="101"/>
        <v>0</v>
      </c>
      <c r="BJ151" s="119">
        <f t="shared" si="102"/>
        <v>5.8197890950850706E-13</v>
      </c>
      <c r="BK151" s="119">
        <f t="shared" si="103"/>
        <v>-4.1944225870338414E-13</v>
      </c>
      <c r="BL151" s="119">
        <f t="shared" si="104"/>
        <v>0</v>
      </c>
      <c r="BM151" s="119">
        <f t="shared" si="105"/>
        <v>1.8568480086855743E-14</v>
      </c>
      <c r="BN151" s="119">
        <f t="shared" si="106"/>
        <v>0</v>
      </c>
      <c r="BO151" s="119">
        <f t="shared" si="107"/>
        <v>0</v>
      </c>
    </row>
    <row r="152" spans="7:67" ht="15.75">
      <c r="G152">
        <v>188</v>
      </c>
      <c r="H152" s="89">
        <v>0.4</v>
      </c>
      <c r="I152" s="90">
        <v>0.6</v>
      </c>
      <c r="J152" s="90">
        <v>0.4</v>
      </c>
      <c r="K152" s="90">
        <v>1.1000000000000001</v>
      </c>
      <c r="L152" s="90">
        <v>0</v>
      </c>
      <c r="M152" s="90">
        <v>0</v>
      </c>
      <c r="N152" s="90"/>
      <c r="O152" s="90">
        <v>0</v>
      </c>
      <c r="P152" s="90">
        <v>0</v>
      </c>
      <c r="Q152" s="91">
        <v>0</v>
      </c>
      <c r="R152" s="35"/>
      <c r="S152" s="34">
        <f t="shared" si="86"/>
        <v>0.4</v>
      </c>
      <c r="T152" s="34">
        <f t="shared" si="72"/>
        <v>0.51900000000000002</v>
      </c>
      <c r="U152" s="34">
        <f t="shared" si="73"/>
        <v>0.31376000000000004</v>
      </c>
      <c r="V152" s="34">
        <f t="shared" si="74"/>
        <v>1.9872000000000001</v>
      </c>
      <c r="W152" s="15">
        <f t="shared" si="87"/>
        <v>0.87944659600048491</v>
      </c>
      <c r="X152" s="34">
        <f t="shared" si="88"/>
        <v>0.96739125560053352</v>
      </c>
      <c r="Y152" s="34">
        <f t="shared" si="75"/>
        <v>1.2900000000000023E-2</v>
      </c>
      <c r="Z152" s="15">
        <f t="shared" si="89"/>
        <v>0.50322495527805666</v>
      </c>
      <c r="AA152" s="34">
        <f t="shared" si="90"/>
        <v>0</v>
      </c>
      <c r="AB152" s="34">
        <f t="shared" si="76"/>
        <v>-0.3819999999999999</v>
      </c>
      <c r="AC152" s="15">
        <f t="shared" si="91"/>
        <v>0.40564461209270181</v>
      </c>
      <c r="AD152" s="34">
        <f t="shared" si="92"/>
        <v>0</v>
      </c>
      <c r="AE152" s="34">
        <f t="shared" si="77"/>
        <v>2.8138999999999994</v>
      </c>
      <c r="AF152" s="15">
        <f t="shared" si="93"/>
        <v>0.94342234836801464</v>
      </c>
      <c r="AG152" s="34">
        <f t="shared" si="94"/>
        <v>0</v>
      </c>
      <c r="AH152" s="34">
        <f t="shared" si="78"/>
        <v>1.2458</v>
      </c>
      <c r="AI152" s="15">
        <f t="shared" si="95"/>
        <v>0.77657197439912828</v>
      </c>
      <c r="AJ152" s="34">
        <f t="shared" si="96"/>
        <v>0</v>
      </c>
      <c r="AK152" s="34">
        <f t="shared" si="79"/>
        <v>0.2702</v>
      </c>
      <c r="AL152" s="15">
        <f t="shared" si="97"/>
        <v>0.5671420040148718</v>
      </c>
      <c r="AM152" s="34">
        <f t="shared" si="98"/>
        <v>0</v>
      </c>
      <c r="AN152" s="35">
        <f t="shared" si="80"/>
        <v>8.30000055</v>
      </c>
      <c r="AO152" s="35">
        <f t="shared" si="81"/>
        <v>6.4955238950370413</v>
      </c>
      <c r="AP152" s="35">
        <f t="shared" si="82"/>
        <v>1.8044766549629587</v>
      </c>
      <c r="AQ152" s="35">
        <f t="shared" si="83"/>
        <v>0.4</v>
      </c>
      <c r="AR152" s="35">
        <f t="shared" si="84"/>
        <v>0.34565349114084426</v>
      </c>
      <c r="AS152" s="35">
        <f t="shared" si="85"/>
        <v>5.4346508859155762E-2</v>
      </c>
      <c r="AU152" s="103">
        <v>188</v>
      </c>
      <c r="AV152" s="34">
        <v>0.4</v>
      </c>
      <c r="AW152" s="34">
        <v>0.51900000000000002</v>
      </c>
      <c r="AX152" s="34">
        <v>0.31375999999999998</v>
      </c>
      <c r="AY152" s="34">
        <v>0.96739125560100003</v>
      </c>
      <c r="AZ152" s="34">
        <v>0</v>
      </c>
      <c r="BA152" s="34">
        <v>0</v>
      </c>
      <c r="BB152" s="34">
        <v>0</v>
      </c>
      <c r="BC152" s="34">
        <v>0</v>
      </c>
      <c r="BD152" s="34">
        <v>0</v>
      </c>
      <c r="BF152" s="103">
        <v>188</v>
      </c>
      <c r="BG152" s="119">
        <f t="shared" si="99"/>
        <v>0</v>
      </c>
      <c r="BH152" s="119">
        <f t="shared" si="100"/>
        <v>0</v>
      </c>
      <c r="BI152" s="119">
        <f t="shared" si="101"/>
        <v>0</v>
      </c>
      <c r="BJ152" s="119">
        <f t="shared" si="102"/>
        <v>-4.6651571494749078E-13</v>
      </c>
      <c r="BK152" s="119">
        <f t="shared" si="103"/>
        <v>0</v>
      </c>
      <c r="BL152" s="119">
        <f t="shared" si="104"/>
        <v>0</v>
      </c>
      <c r="BM152" s="119">
        <f t="shared" si="105"/>
        <v>0</v>
      </c>
      <c r="BN152" s="119">
        <f t="shared" si="106"/>
        <v>0</v>
      </c>
      <c r="BO152" s="119">
        <f t="shared" si="107"/>
        <v>0</v>
      </c>
    </row>
    <row r="153" spans="7:67" ht="15.75">
      <c r="G153">
        <v>189</v>
      </c>
      <c r="H153" s="89">
        <v>0.6</v>
      </c>
      <c r="I153" s="90">
        <v>0.70000004999999998</v>
      </c>
      <c r="J153" s="90">
        <v>0.8</v>
      </c>
      <c r="K153" s="90">
        <v>4.1000003999999999</v>
      </c>
      <c r="L153" s="90">
        <v>2.1000000999999999</v>
      </c>
      <c r="M153" s="90">
        <v>0</v>
      </c>
      <c r="N153" s="90"/>
      <c r="O153" s="90">
        <v>0.2</v>
      </c>
      <c r="P153" s="90">
        <v>0.2</v>
      </c>
      <c r="Q153" s="91">
        <v>0</v>
      </c>
      <c r="R153" s="35"/>
      <c r="S153" s="34">
        <f t="shared" si="86"/>
        <v>0.6</v>
      </c>
      <c r="T153" s="34">
        <f t="shared" si="72"/>
        <v>0.60550004324999995</v>
      </c>
      <c r="U153" s="34">
        <f t="shared" si="73"/>
        <v>0.62752000000000008</v>
      </c>
      <c r="V153" s="34">
        <f t="shared" si="74"/>
        <v>1.9872000000000001</v>
      </c>
      <c r="W153" s="15">
        <f t="shared" si="87"/>
        <v>0.87944659600048491</v>
      </c>
      <c r="X153" s="34">
        <f t="shared" si="88"/>
        <v>3.6057313953806265</v>
      </c>
      <c r="Y153" s="34">
        <f t="shared" si="75"/>
        <v>1.2900000000000023E-2</v>
      </c>
      <c r="Z153" s="15">
        <f t="shared" si="89"/>
        <v>0.50322495527805666</v>
      </c>
      <c r="AA153" s="34">
        <f t="shared" si="90"/>
        <v>1.0567724564064145</v>
      </c>
      <c r="AB153" s="34">
        <f t="shared" si="76"/>
        <v>-0.3819999999999999</v>
      </c>
      <c r="AC153" s="15">
        <f t="shared" si="91"/>
        <v>0.40564461209270181</v>
      </c>
      <c r="AD153" s="34">
        <f t="shared" si="92"/>
        <v>0</v>
      </c>
      <c r="AE153" s="34">
        <f t="shared" si="77"/>
        <v>2.9807199999999994</v>
      </c>
      <c r="AF153" s="15">
        <f t="shared" si="93"/>
        <v>0.95169548130509285</v>
      </c>
      <c r="AG153" s="34">
        <f t="shared" si="94"/>
        <v>0.19033909626101858</v>
      </c>
      <c r="AH153" s="34">
        <f t="shared" si="78"/>
        <v>1.2458</v>
      </c>
      <c r="AI153" s="15">
        <f t="shared" si="95"/>
        <v>0.77657197439912828</v>
      </c>
      <c r="AJ153" s="34">
        <f t="shared" si="96"/>
        <v>0.15531439487982568</v>
      </c>
      <c r="AK153" s="34">
        <f t="shared" si="79"/>
        <v>0.2702</v>
      </c>
      <c r="AL153" s="15">
        <f t="shared" si="97"/>
        <v>0.5671420040148718</v>
      </c>
      <c r="AM153" s="34">
        <f t="shared" si="98"/>
        <v>0</v>
      </c>
      <c r="AN153" s="35">
        <f t="shared" si="80"/>
        <v>2.0499999999999998</v>
      </c>
      <c r="AO153" s="35">
        <f t="shared" si="81"/>
        <v>1.7866559152005819</v>
      </c>
      <c r="AP153" s="35">
        <f t="shared" si="82"/>
        <v>0.26334408479941795</v>
      </c>
      <c r="AQ153" s="35">
        <f t="shared" si="83"/>
        <v>0.1</v>
      </c>
      <c r="AR153" s="35">
        <f t="shared" si="84"/>
        <v>9.4771330031082957E-2</v>
      </c>
      <c r="AS153" s="35">
        <f t="shared" si="85"/>
        <v>5.228669968917049E-3</v>
      </c>
      <c r="AU153" s="103">
        <v>189</v>
      </c>
      <c r="AV153" s="34">
        <v>0.6</v>
      </c>
      <c r="AW153" s="34">
        <v>0.60550004324999995</v>
      </c>
      <c r="AX153" s="34">
        <v>0.62751999999999997</v>
      </c>
      <c r="AY153" s="34">
        <v>3.6057313953799999</v>
      </c>
      <c r="AZ153" s="34">
        <v>1.0567724564100001</v>
      </c>
      <c r="BA153" s="34">
        <v>0</v>
      </c>
      <c r="BB153" s="34">
        <v>0.19033909626100001</v>
      </c>
      <c r="BC153" s="34">
        <v>0.15531439488000001</v>
      </c>
      <c r="BD153" s="34">
        <v>0</v>
      </c>
      <c r="BF153" s="103">
        <v>189</v>
      </c>
      <c r="BG153" s="119">
        <f t="shared" si="99"/>
        <v>0</v>
      </c>
      <c r="BH153" s="119">
        <f t="shared" si="100"/>
        <v>0</v>
      </c>
      <c r="BI153" s="119">
        <f t="shared" si="101"/>
        <v>0</v>
      </c>
      <c r="BJ153" s="119">
        <f t="shared" si="102"/>
        <v>6.2660987509843835E-13</v>
      </c>
      <c r="BK153" s="119">
        <f t="shared" si="103"/>
        <v>-3.5855762803294056E-12</v>
      </c>
      <c r="BL153" s="119">
        <f t="shared" si="104"/>
        <v>0</v>
      </c>
      <c r="BM153" s="119">
        <f t="shared" si="105"/>
        <v>1.8568480086855743E-14</v>
      </c>
      <c r="BN153" s="119">
        <f t="shared" si="106"/>
        <v>-1.7433277044176521E-13</v>
      </c>
      <c r="BO153" s="119">
        <f t="shared" si="107"/>
        <v>0</v>
      </c>
    </row>
    <row r="154" spans="7:67" ht="15.75">
      <c r="G154">
        <v>190</v>
      </c>
      <c r="H154" s="89">
        <v>0.15</v>
      </c>
      <c r="I154" s="90">
        <v>0.4</v>
      </c>
      <c r="J154" s="90">
        <v>0.3</v>
      </c>
      <c r="K154" s="90">
        <v>1.2</v>
      </c>
      <c r="L154" s="90">
        <v>0</v>
      </c>
      <c r="M154" s="90">
        <v>0</v>
      </c>
      <c r="N154" s="90"/>
      <c r="O154" s="90">
        <v>0.1</v>
      </c>
      <c r="P154" s="90">
        <v>0</v>
      </c>
      <c r="Q154" s="91">
        <v>0</v>
      </c>
      <c r="R154" s="35"/>
      <c r="S154" s="34">
        <f t="shared" si="86"/>
        <v>0.15</v>
      </c>
      <c r="T154" s="34">
        <f t="shared" si="72"/>
        <v>0.34600000000000003</v>
      </c>
      <c r="U154" s="34">
        <f t="shared" si="73"/>
        <v>0.23531999999999997</v>
      </c>
      <c r="V154" s="34">
        <f t="shared" si="74"/>
        <v>1.9872000000000001</v>
      </c>
      <c r="W154" s="15">
        <f t="shared" si="87"/>
        <v>0.87944659600048491</v>
      </c>
      <c r="X154" s="34">
        <f t="shared" si="88"/>
        <v>1.0553359152005819</v>
      </c>
      <c r="Y154" s="34">
        <f t="shared" si="75"/>
        <v>1.2900000000000023E-2</v>
      </c>
      <c r="Z154" s="15">
        <f t="shared" si="89"/>
        <v>0.50322495527805666</v>
      </c>
      <c r="AA154" s="34">
        <f t="shared" si="90"/>
        <v>0</v>
      </c>
      <c r="AB154" s="34">
        <f t="shared" si="76"/>
        <v>-0.3819999999999999</v>
      </c>
      <c r="AC154" s="15">
        <f t="shared" si="91"/>
        <v>0.40564461209270181</v>
      </c>
      <c r="AD154" s="34">
        <f t="shared" si="92"/>
        <v>0</v>
      </c>
      <c r="AE154" s="34">
        <f t="shared" si="77"/>
        <v>2.8973099999999996</v>
      </c>
      <c r="AF154" s="15">
        <f t="shared" si="93"/>
        <v>0.94771330031082945</v>
      </c>
      <c r="AG154" s="34">
        <f t="shared" si="94"/>
        <v>9.4771330031082957E-2</v>
      </c>
      <c r="AH154" s="34">
        <f t="shared" si="78"/>
        <v>1.2458</v>
      </c>
      <c r="AI154" s="15">
        <f t="shared" si="95"/>
        <v>0.77657197439912828</v>
      </c>
      <c r="AJ154" s="34">
        <f t="shared" si="96"/>
        <v>0</v>
      </c>
      <c r="AK154" s="34">
        <f t="shared" si="79"/>
        <v>0.2702</v>
      </c>
      <c r="AL154" s="15">
        <f t="shared" si="97"/>
        <v>0.5671420040148718</v>
      </c>
      <c r="AM154" s="34">
        <f t="shared" si="98"/>
        <v>0</v>
      </c>
      <c r="AN154" s="35">
        <f t="shared" si="80"/>
        <v>1.830000026</v>
      </c>
      <c r="AO154" s="35">
        <f t="shared" si="81"/>
        <v>1.575956619300485</v>
      </c>
      <c r="AP154" s="35">
        <f t="shared" si="82"/>
        <v>0.25404340669951497</v>
      </c>
      <c r="AQ154" s="35">
        <f t="shared" si="83"/>
        <v>0</v>
      </c>
      <c r="AR154" s="35">
        <f t="shared" si="84"/>
        <v>0</v>
      </c>
      <c r="AS154" s="35">
        <f t="shared" si="85"/>
        <v>0</v>
      </c>
      <c r="AU154" s="103">
        <v>190</v>
      </c>
      <c r="AV154" s="34">
        <v>0.15</v>
      </c>
      <c r="AW154" s="34">
        <v>0.34599999999999997</v>
      </c>
      <c r="AX154" s="34">
        <v>0.23532</v>
      </c>
      <c r="AY154" s="34">
        <v>1.0553359151999999</v>
      </c>
      <c r="AZ154" s="34">
        <v>0</v>
      </c>
      <c r="BA154" s="34">
        <v>0</v>
      </c>
      <c r="BB154" s="34">
        <v>9.4771330031099998E-2</v>
      </c>
      <c r="BC154" s="34">
        <v>0</v>
      </c>
      <c r="BD154" s="34">
        <v>0</v>
      </c>
      <c r="BF154" s="103">
        <v>190</v>
      </c>
      <c r="BG154" s="119">
        <f t="shared" si="99"/>
        <v>0</v>
      </c>
      <c r="BH154" s="119">
        <f t="shared" si="100"/>
        <v>0</v>
      </c>
      <c r="BI154" s="119">
        <f t="shared" si="101"/>
        <v>0</v>
      </c>
      <c r="BJ154" s="119">
        <f t="shared" si="102"/>
        <v>5.8197890950850706E-13</v>
      </c>
      <c r="BK154" s="119">
        <f t="shared" si="103"/>
        <v>0</v>
      </c>
      <c r="BL154" s="119">
        <f t="shared" si="104"/>
        <v>0</v>
      </c>
      <c r="BM154" s="119">
        <f t="shared" si="105"/>
        <v>-1.7041923427996153E-14</v>
      </c>
      <c r="BN154" s="119">
        <f t="shared" si="106"/>
        <v>0</v>
      </c>
      <c r="BO154" s="119">
        <f t="shared" si="107"/>
        <v>0</v>
      </c>
    </row>
    <row r="155" spans="7:67" ht="15.75">
      <c r="G155">
        <v>191</v>
      </c>
      <c r="H155" s="89">
        <v>8.0000005999999999E-2</v>
      </c>
      <c r="I155" s="90">
        <v>0.35000002000000002</v>
      </c>
      <c r="J155" s="90">
        <v>0.4</v>
      </c>
      <c r="K155" s="90">
        <v>1</v>
      </c>
      <c r="L155" s="90">
        <v>0</v>
      </c>
      <c r="M155" s="90">
        <v>0</v>
      </c>
      <c r="N155" s="90"/>
      <c r="O155" s="90">
        <v>0</v>
      </c>
      <c r="P155" s="90">
        <v>0</v>
      </c>
      <c r="Q155" s="91">
        <v>0</v>
      </c>
      <c r="R155" s="35"/>
      <c r="S155" s="34">
        <f t="shared" si="86"/>
        <v>8.0000005999999999E-2</v>
      </c>
      <c r="T155" s="34">
        <f t="shared" si="72"/>
        <v>0.30275001730000001</v>
      </c>
      <c r="U155" s="34">
        <f t="shared" si="73"/>
        <v>0.31376000000000004</v>
      </c>
      <c r="V155" s="34">
        <f t="shared" si="74"/>
        <v>1.9872000000000001</v>
      </c>
      <c r="W155" s="15">
        <f t="shared" si="87"/>
        <v>0.87944659600048491</v>
      </c>
      <c r="X155" s="34">
        <f t="shared" si="88"/>
        <v>0.87944659600048491</v>
      </c>
      <c r="Y155" s="34">
        <f t="shared" si="75"/>
        <v>1.2900000000000023E-2</v>
      </c>
      <c r="Z155" s="15">
        <f t="shared" si="89"/>
        <v>0.50322495527805666</v>
      </c>
      <c r="AA155" s="34">
        <f t="shared" si="90"/>
        <v>0</v>
      </c>
      <c r="AB155" s="34">
        <f t="shared" si="76"/>
        <v>-0.3819999999999999</v>
      </c>
      <c r="AC155" s="15">
        <f t="shared" si="91"/>
        <v>0.40564461209270181</v>
      </c>
      <c r="AD155" s="34">
        <f t="shared" si="92"/>
        <v>0</v>
      </c>
      <c r="AE155" s="34">
        <f t="shared" si="77"/>
        <v>2.8138999999999994</v>
      </c>
      <c r="AF155" s="15">
        <f t="shared" si="93"/>
        <v>0.94342234836801464</v>
      </c>
      <c r="AG155" s="34">
        <f t="shared" si="94"/>
        <v>0</v>
      </c>
      <c r="AH155" s="34">
        <f t="shared" si="78"/>
        <v>1.2458</v>
      </c>
      <c r="AI155" s="15">
        <f t="shared" si="95"/>
        <v>0.77657197439912828</v>
      </c>
      <c r="AJ155" s="34">
        <f t="shared" si="96"/>
        <v>0</v>
      </c>
      <c r="AK155" s="34">
        <f t="shared" si="79"/>
        <v>0.2702</v>
      </c>
      <c r="AL155" s="15">
        <f t="shared" si="97"/>
        <v>0.5671420040148718</v>
      </c>
      <c r="AM155" s="34">
        <f t="shared" si="98"/>
        <v>0</v>
      </c>
      <c r="AN155" s="35">
        <f t="shared" si="80"/>
        <v>1.51</v>
      </c>
      <c r="AO155" s="35">
        <f t="shared" si="81"/>
        <v>1.3417832980002424</v>
      </c>
      <c r="AP155" s="35">
        <f t="shared" si="82"/>
        <v>0.16821670199975758</v>
      </c>
      <c r="AQ155" s="35">
        <f t="shared" si="83"/>
        <v>1.5</v>
      </c>
      <c r="AR155" s="35">
        <f t="shared" si="84"/>
        <v>1.3629038551499291</v>
      </c>
      <c r="AS155" s="35">
        <f t="shared" si="85"/>
        <v>0.13709614485007093</v>
      </c>
      <c r="AU155" s="103">
        <v>191</v>
      </c>
      <c r="AV155" s="34">
        <v>8.0000005999999999E-2</v>
      </c>
      <c r="AW155" s="34">
        <v>0.30275001730000001</v>
      </c>
      <c r="AX155" s="34">
        <v>0.31375999999999998</v>
      </c>
      <c r="AY155" s="34">
        <v>0.87944659599999997</v>
      </c>
      <c r="AZ155" s="34">
        <v>0</v>
      </c>
      <c r="BA155" s="34">
        <v>0</v>
      </c>
      <c r="BB155" s="34">
        <v>0</v>
      </c>
      <c r="BC155" s="34">
        <v>0</v>
      </c>
      <c r="BD155" s="34">
        <v>0</v>
      </c>
      <c r="BF155" s="103">
        <v>191</v>
      </c>
      <c r="BG155" s="119">
        <f t="shared" si="99"/>
        <v>0</v>
      </c>
      <c r="BH155" s="119">
        <f t="shared" si="100"/>
        <v>0</v>
      </c>
      <c r="BI155" s="119">
        <f t="shared" si="101"/>
        <v>0</v>
      </c>
      <c r="BJ155" s="119">
        <f t="shared" si="102"/>
        <v>4.8494541715626838E-13</v>
      </c>
      <c r="BK155" s="119">
        <f t="shared" si="103"/>
        <v>0</v>
      </c>
      <c r="BL155" s="119">
        <f t="shared" si="104"/>
        <v>0</v>
      </c>
      <c r="BM155" s="119">
        <f t="shared" si="105"/>
        <v>0</v>
      </c>
      <c r="BN155" s="119">
        <f t="shared" si="106"/>
        <v>0</v>
      </c>
      <c r="BO155" s="119">
        <f t="shared" si="107"/>
        <v>0</v>
      </c>
    </row>
    <row r="156" spans="7:67" ht="15.75">
      <c r="G156">
        <v>196</v>
      </c>
      <c r="H156" s="89">
        <v>0.3</v>
      </c>
      <c r="I156" s="90">
        <v>0.56000000000000005</v>
      </c>
      <c r="J156" s="90">
        <v>0.15</v>
      </c>
      <c r="K156" s="90">
        <v>0.5</v>
      </c>
      <c r="L156" s="90">
        <v>0</v>
      </c>
      <c r="M156" s="90">
        <v>0</v>
      </c>
      <c r="N156" s="90"/>
      <c r="O156" s="90">
        <v>1</v>
      </c>
      <c r="P156" s="90">
        <v>0.5</v>
      </c>
      <c r="Q156" s="91">
        <v>0</v>
      </c>
      <c r="R156" s="35"/>
      <c r="S156" s="34">
        <f t="shared" si="86"/>
        <v>0.3</v>
      </c>
      <c r="T156" s="34">
        <f t="shared" si="72"/>
        <v>0.48440000000000005</v>
      </c>
      <c r="U156" s="34">
        <f t="shared" si="73"/>
        <v>0.11765999999999999</v>
      </c>
      <c r="V156" s="34">
        <f t="shared" si="74"/>
        <v>1.9872000000000001</v>
      </c>
      <c r="W156" s="15">
        <f t="shared" si="87"/>
        <v>0.87944659600048491</v>
      </c>
      <c r="X156" s="34">
        <f t="shared" si="88"/>
        <v>0.43972329800024246</v>
      </c>
      <c r="Y156" s="34">
        <f t="shared" si="75"/>
        <v>1.2900000000000023E-2</v>
      </c>
      <c r="Z156" s="15">
        <f t="shared" si="89"/>
        <v>0.50322495527805666</v>
      </c>
      <c r="AA156" s="34">
        <f t="shared" si="90"/>
        <v>0</v>
      </c>
      <c r="AB156" s="34">
        <f t="shared" si="76"/>
        <v>-0.3819999999999999</v>
      </c>
      <c r="AC156" s="15">
        <f t="shared" si="91"/>
        <v>0.40564461209270181</v>
      </c>
      <c r="AD156" s="34">
        <f t="shared" si="92"/>
        <v>0</v>
      </c>
      <c r="AE156" s="34">
        <f t="shared" si="77"/>
        <v>3.6479999999999992</v>
      </c>
      <c r="AF156" s="15">
        <f t="shared" si="93"/>
        <v>0.97461786795036498</v>
      </c>
      <c r="AG156" s="34">
        <f t="shared" si="94"/>
        <v>0.97461786795036498</v>
      </c>
      <c r="AH156" s="34">
        <f t="shared" si="78"/>
        <v>1.2458</v>
      </c>
      <c r="AI156" s="15">
        <f t="shared" si="95"/>
        <v>0.77657197439912828</v>
      </c>
      <c r="AJ156" s="34">
        <f t="shared" si="96"/>
        <v>0.38828598719956414</v>
      </c>
      <c r="AK156" s="34">
        <f t="shared" si="79"/>
        <v>0.2702</v>
      </c>
      <c r="AL156" s="15">
        <f t="shared" si="97"/>
        <v>0.5671420040148718</v>
      </c>
      <c r="AM156" s="34">
        <f t="shared" si="98"/>
        <v>0</v>
      </c>
      <c r="AN156" s="35">
        <f t="shared" si="80"/>
        <v>0</v>
      </c>
      <c r="AO156" s="35">
        <f t="shared" si="81"/>
        <v>0</v>
      </c>
      <c r="AP156" s="35">
        <f t="shared" si="82"/>
        <v>0</v>
      </c>
      <c r="AQ156" s="35">
        <f t="shared" si="83"/>
        <v>0</v>
      </c>
      <c r="AR156" s="35">
        <f t="shared" si="84"/>
        <v>0</v>
      </c>
      <c r="AS156" s="35">
        <f t="shared" si="85"/>
        <v>0</v>
      </c>
      <c r="AU156" s="103">
        <v>196</v>
      </c>
      <c r="AV156" s="34">
        <v>0.3</v>
      </c>
      <c r="AW156" s="34">
        <v>0.4844</v>
      </c>
      <c r="AX156" s="34">
        <v>0.11766</v>
      </c>
      <c r="AY156" s="34">
        <v>0.43972329799999998</v>
      </c>
      <c r="AZ156" s="34">
        <v>0</v>
      </c>
      <c r="BA156" s="34">
        <v>0</v>
      </c>
      <c r="BB156" s="34">
        <v>0.97461786795000005</v>
      </c>
      <c r="BC156" s="34">
        <v>0.38828598720000002</v>
      </c>
      <c r="BD156" s="34">
        <v>0</v>
      </c>
      <c r="BF156" s="103">
        <v>196</v>
      </c>
      <c r="BG156" s="119">
        <f t="shared" si="99"/>
        <v>0</v>
      </c>
      <c r="BH156" s="119">
        <f t="shared" si="100"/>
        <v>0</v>
      </c>
      <c r="BI156" s="119">
        <f t="shared" si="101"/>
        <v>0</v>
      </c>
      <c r="BJ156" s="119">
        <f t="shared" si="102"/>
        <v>2.4247270857813419E-13</v>
      </c>
      <c r="BK156" s="119">
        <f t="shared" si="103"/>
        <v>0</v>
      </c>
      <c r="BL156" s="119">
        <f t="shared" si="104"/>
        <v>0</v>
      </c>
      <c r="BM156" s="119">
        <f t="shared" si="105"/>
        <v>3.6493030819428895E-13</v>
      </c>
      <c r="BN156" s="119">
        <f t="shared" si="106"/>
        <v>-4.3587355946783646E-13</v>
      </c>
      <c r="BO156" s="119">
        <f t="shared" si="107"/>
        <v>0</v>
      </c>
    </row>
    <row r="157" spans="7:67" ht="15.75">
      <c r="G157">
        <v>203</v>
      </c>
      <c r="H157" s="89"/>
      <c r="I157" s="90"/>
      <c r="J157" s="90"/>
      <c r="K157" s="90"/>
      <c r="L157" s="90"/>
      <c r="M157" s="90"/>
      <c r="N157" s="90"/>
      <c r="O157" s="90"/>
      <c r="P157" s="90"/>
      <c r="Q157" s="91"/>
      <c r="R157" s="35"/>
      <c r="S157" s="34">
        <f t="shared" si="86"/>
        <v>0</v>
      </c>
      <c r="T157" s="34">
        <f t="shared" si="72"/>
        <v>0</v>
      </c>
      <c r="U157" s="34">
        <f t="shared" si="73"/>
        <v>0</v>
      </c>
      <c r="V157" s="34">
        <f t="shared" si="74"/>
        <v>1.9872000000000001</v>
      </c>
      <c r="W157" s="15">
        <f t="shared" si="87"/>
        <v>0.87944659600048491</v>
      </c>
      <c r="X157" s="34">
        <f t="shared" si="88"/>
        <v>0</v>
      </c>
      <c r="Y157" s="34">
        <f t="shared" si="75"/>
        <v>1.2900000000000023E-2</v>
      </c>
      <c r="Z157" s="15">
        <f t="shared" si="89"/>
        <v>0.50322495527805666</v>
      </c>
      <c r="AA157" s="34">
        <f t="shared" si="90"/>
        <v>0</v>
      </c>
      <c r="AB157" s="34">
        <f t="shared" si="76"/>
        <v>-0.3819999999999999</v>
      </c>
      <c r="AC157" s="15">
        <f t="shared" si="91"/>
        <v>0.40564461209270181</v>
      </c>
      <c r="AD157" s="34">
        <f t="shared" si="92"/>
        <v>0</v>
      </c>
      <c r="AE157" s="34">
        <f t="shared" si="77"/>
        <v>2.8138999999999994</v>
      </c>
      <c r="AF157" s="15">
        <f t="shared" si="93"/>
        <v>0.94342234836801464</v>
      </c>
      <c r="AG157" s="34">
        <f t="shared" si="94"/>
        <v>0</v>
      </c>
      <c r="AH157" s="34">
        <f t="shared" si="78"/>
        <v>1.2458</v>
      </c>
      <c r="AI157" s="15">
        <f t="shared" si="95"/>
        <v>0.77657197439912828</v>
      </c>
      <c r="AJ157" s="34">
        <f t="shared" si="96"/>
        <v>0</v>
      </c>
      <c r="AK157" s="34">
        <f t="shared" si="79"/>
        <v>0.2702</v>
      </c>
      <c r="AL157" s="15">
        <f t="shared" si="97"/>
        <v>0.5671420040148718</v>
      </c>
      <c r="AM157" s="34">
        <f t="shared" si="98"/>
        <v>0</v>
      </c>
      <c r="AN157" s="35">
        <f t="shared" si="80"/>
        <v>22.0000012</v>
      </c>
      <c r="AO157" s="35">
        <f t="shared" si="81"/>
        <v>14.112034805996931</v>
      </c>
      <c r="AP157" s="35">
        <f t="shared" si="82"/>
        <v>7.8879663940030689</v>
      </c>
      <c r="AQ157" s="35">
        <f t="shared" si="83"/>
        <v>3.0000000000000004</v>
      </c>
      <c r="AR157" s="35">
        <f t="shared" si="84"/>
        <v>2.3589183722589646</v>
      </c>
      <c r="AS157" s="35">
        <f t="shared" si="85"/>
        <v>0.64108162774103583</v>
      </c>
      <c r="AU157" s="103">
        <v>203</v>
      </c>
      <c r="AV157" s="34">
        <v>0</v>
      </c>
      <c r="AW157" s="34">
        <v>0</v>
      </c>
      <c r="AX157" s="34">
        <v>0</v>
      </c>
      <c r="AY157" s="34">
        <v>0</v>
      </c>
      <c r="AZ157" s="34">
        <v>0</v>
      </c>
      <c r="BA157" s="34">
        <v>0</v>
      </c>
      <c r="BB157" s="34">
        <v>0</v>
      </c>
      <c r="BC157" s="34">
        <v>0</v>
      </c>
      <c r="BD157" s="34">
        <v>0</v>
      </c>
      <c r="BF157" s="103">
        <v>203</v>
      </c>
      <c r="BG157" s="119">
        <f t="shared" si="99"/>
        <v>0</v>
      </c>
      <c r="BH157" s="119">
        <f t="shared" si="100"/>
        <v>0</v>
      </c>
      <c r="BI157" s="119">
        <f t="shared" si="101"/>
        <v>0</v>
      </c>
      <c r="BJ157" s="119">
        <f t="shared" si="102"/>
        <v>0</v>
      </c>
      <c r="BK157" s="119">
        <f t="shared" si="103"/>
        <v>0</v>
      </c>
      <c r="BL157" s="119">
        <f t="shared" si="104"/>
        <v>0</v>
      </c>
      <c r="BM157" s="119">
        <f t="shared" si="105"/>
        <v>0</v>
      </c>
      <c r="BN157" s="119">
        <f t="shared" si="106"/>
        <v>0</v>
      </c>
      <c r="BO157" s="119">
        <f t="shared" si="107"/>
        <v>0</v>
      </c>
    </row>
    <row r="158" spans="7:67" ht="15.75">
      <c r="G158">
        <v>208</v>
      </c>
      <c r="H158" s="89">
        <v>0.5</v>
      </c>
      <c r="I158" s="90">
        <v>1.6</v>
      </c>
      <c r="J158" s="90">
        <v>3.3000001999999999</v>
      </c>
      <c r="K158" s="90">
        <v>4.3</v>
      </c>
      <c r="L158" s="90">
        <v>8.9000009999999996</v>
      </c>
      <c r="M158" s="90">
        <v>3.4</v>
      </c>
      <c r="N158" s="90"/>
      <c r="O158" s="90">
        <v>0.8</v>
      </c>
      <c r="P158" s="90">
        <v>1.6</v>
      </c>
      <c r="Q158" s="91">
        <v>0.6</v>
      </c>
      <c r="R158" s="35"/>
      <c r="S158" s="34">
        <f t="shared" si="86"/>
        <v>0.5</v>
      </c>
      <c r="T158" s="34">
        <f t="shared" si="72"/>
        <v>1.3840000000000001</v>
      </c>
      <c r="U158" s="34">
        <f t="shared" si="73"/>
        <v>2.58852015688</v>
      </c>
      <c r="V158" s="34">
        <f t="shared" si="74"/>
        <v>1.9872000000000001</v>
      </c>
      <c r="W158" s="15">
        <f t="shared" si="87"/>
        <v>0.87944659600048491</v>
      </c>
      <c r="X158" s="34">
        <f t="shared" si="88"/>
        <v>3.781620362802085</v>
      </c>
      <c r="Y158" s="34">
        <f t="shared" si="75"/>
        <v>1.2900000000000023E-2</v>
      </c>
      <c r="Z158" s="15">
        <f t="shared" si="89"/>
        <v>0.50322495527805666</v>
      </c>
      <c r="AA158" s="34">
        <f t="shared" si="90"/>
        <v>4.4787026051996595</v>
      </c>
      <c r="AB158" s="34">
        <f t="shared" si="76"/>
        <v>-0.3819999999999999</v>
      </c>
      <c r="AC158" s="15">
        <f t="shared" si="91"/>
        <v>0.40564461209270181</v>
      </c>
      <c r="AD158" s="34">
        <f t="shared" si="92"/>
        <v>1.3791916811151861</v>
      </c>
      <c r="AE158" s="34">
        <f t="shared" si="77"/>
        <v>3.4811799999999993</v>
      </c>
      <c r="AF158" s="15">
        <f t="shared" si="93"/>
        <v>0.97014751351429507</v>
      </c>
      <c r="AG158" s="34">
        <f t="shared" si="94"/>
        <v>0.77611801081143605</v>
      </c>
      <c r="AH158" s="34">
        <f t="shared" si="78"/>
        <v>1.2458</v>
      </c>
      <c r="AI158" s="15">
        <f t="shared" si="95"/>
        <v>0.77657197439912828</v>
      </c>
      <c r="AJ158" s="34">
        <f t="shared" si="96"/>
        <v>1.2425151590386054</v>
      </c>
      <c r="AK158" s="34">
        <f t="shared" si="79"/>
        <v>0.2702</v>
      </c>
      <c r="AL158" s="15">
        <f t="shared" si="97"/>
        <v>0.5671420040148718</v>
      </c>
      <c r="AM158" s="34">
        <f t="shared" si="98"/>
        <v>0.34028520240892307</v>
      </c>
      <c r="AN158" s="35">
        <f t="shared" si="80"/>
        <v>1.9000000000000001</v>
      </c>
      <c r="AO158" s="35">
        <f t="shared" si="81"/>
        <v>1.5942339788001454</v>
      </c>
      <c r="AP158" s="35">
        <f t="shared" si="82"/>
        <v>0.30576602119985474</v>
      </c>
      <c r="AQ158" s="35">
        <f t="shared" si="83"/>
        <v>0.4</v>
      </c>
      <c r="AR158" s="35">
        <f t="shared" si="84"/>
        <v>0.34565349114084426</v>
      </c>
      <c r="AS158" s="35">
        <f t="shared" si="85"/>
        <v>5.4346508859155762E-2</v>
      </c>
      <c r="AU158" s="103">
        <v>208</v>
      </c>
      <c r="AV158" s="34">
        <v>0.5</v>
      </c>
      <c r="AW158" s="34">
        <v>1.3839999999999999</v>
      </c>
      <c r="AX158" s="34">
        <v>2.58852015688</v>
      </c>
      <c r="AY158" s="34">
        <v>3.7816203628</v>
      </c>
      <c r="AZ158" s="34">
        <v>4.4787026051999996</v>
      </c>
      <c r="BA158" s="34">
        <v>1.37919168112</v>
      </c>
      <c r="BB158" s="34">
        <v>0.77611801081099996</v>
      </c>
      <c r="BC158" s="34">
        <v>1.2425151590400001</v>
      </c>
      <c r="BD158" s="34">
        <v>0.34028520240900001</v>
      </c>
      <c r="BF158" s="103">
        <v>208</v>
      </c>
      <c r="BG158" s="119">
        <f t="shared" si="99"/>
        <v>0</v>
      </c>
      <c r="BH158" s="119">
        <f t="shared" si="100"/>
        <v>0</v>
      </c>
      <c r="BI158" s="119">
        <f t="shared" si="101"/>
        <v>0</v>
      </c>
      <c r="BJ158" s="119">
        <f t="shared" si="102"/>
        <v>2.084998840246044E-12</v>
      </c>
      <c r="BK158" s="119">
        <f t="shared" si="103"/>
        <v>-3.4017233474514796E-13</v>
      </c>
      <c r="BL158" s="119">
        <f t="shared" si="104"/>
        <v>-4.8139270347746788E-12</v>
      </c>
      <c r="BM158" s="119">
        <f t="shared" si="105"/>
        <v>4.3609560407276149E-13</v>
      </c>
      <c r="BN158" s="119">
        <f t="shared" si="106"/>
        <v>-1.3946621635341216E-12</v>
      </c>
      <c r="BO158" s="119">
        <f t="shared" si="107"/>
        <v>-7.6938455606523348E-14</v>
      </c>
    </row>
    <row r="159" spans="7:67" ht="15.75">
      <c r="G159">
        <v>210</v>
      </c>
      <c r="H159" s="89">
        <v>0.2</v>
      </c>
      <c r="I159" s="90">
        <v>0.4</v>
      </c>
      <c r="J159" s="90">
        <v>1</v>
      </c>
      <c r="K159" s="90">
        <v>0.3</v>
      </c>
      <c r="L159" s="90">
        <v>0</v>
      </c>
      <c r="M159" s="90">
        <v>0</v>
      </c>
      <c r="N159" s="90"/>
      <c r="O159" s="90">
        <v>0.2</v>
      </c>
      <c r="P159" s="90">
        <v>0.2</v>
      </c>
      <c r="Q159" s="91">
        <v>0</v>
      </c>
      <c r="R159" s="35"/>
      <c r="S159" s="34">
        <f t="shared" si="86"/>
        <v>0.2</v>
      </c>
      <c r="T159" s="34">
        <f t="shared" si="72"/>
        <v>0.34600000000000003</v>
      </c>
      <c r="U159" s="34">
        <f t="shared" si="73"/>
        <v>0.78439999999999999</v>
      </c>
      <c r="V159" s="34">
        <f t="shared" si="74"/>
        <v>1.9872000000000001</v>
      </c>
      <c r="W159" s="15">
        <f t="shared" si="87"/>
        <v>0.87944659600048491</v>
      </c>
      <c r="X159" s="34">
        <f t="shared" si="88"/>
        <v>0.26383397880014547</v>
      </c>
      <c r="Y159" s="34">
        <f t="shared" si="75"/>
        <v>1.2900000000000023E-2</v>
      </c>
      <c r="Z159" s="15">
        <f t="shared" si="89"/>
        <v>0.50322495527805666</v>
      </c>
      <c r="AA159" s="34">
        <f t="shared" si="90"/>
        <v>0</v>
      </c>
      <c r="AB159" s="34">
        <f t="shared" si="76"/>
        <v>-0.3819999999999999</v>
      </c>
      <c r="AC159" s="15">
        <f t="shared" si="91"/>
        <v>0.40564461209270181</v>
      </c>
      <c r="AD159" s="34">
        <f t="shared" si="92"/>
        <v>0</v>
      </c>
      <c r="AE159" s="34">
        <f t="shared" si="77"/>
        <v>2.9807199999999994</v>
      </c>
      <c r="AF159" s="15">
        <f t="shared" si="93"/>
        <v>0.95169548130509285</v>
      </c>
      <c r="AG159" s="34">
        <f t="shared" si="94"/>
        <v>0.19033909626101858</v>
      </c>
      <c r="AH159" s="34">
        <f t="shared" si="78"/>
        <v>1.2458</v>
      </c>
      <c r="AI159" s="15">
        <f t="shared" si="95"/>
        <v>0.77657197439912828</v>
      </c>
      <c r="AJ159" s="34">
        <f t="shared" si="96"/>
        <v>0.15531439487982568</v>
      </c>
      <c r="AK159" s="34">
        <f t="shared" si="79"/>
        <v>0.2702</v>
      </c>
      <c r="AL159" s="15">
        <f t="shared" si="97"/>
        <v>0.5671420040148718</v>
      </c>
      <c r="AM159" s="34">
        <f t="shared" si="98"/>
        <v>0</v>
      </c>
      <c r="AN159" s="35">
        <f t="shared" si="80"/>
        <v>3.1000000400000003</v>
      </c>
      <c r="AO159" s="35">
        <f t="shared" si="81"/>
        <v>2.1941086161098617</v>
      </c>
      <c r="AP159" s="35">
        <f t="shared" si="82"/>
        <v>0.90589142389013855</v>
      </c>
      <c r="AQ159" s="35">
        <f t="shared" si="83"/>
        <v>0.7</v>
      </c>
      <c r="AR159" s="35">
        <f t="shared" si="84"/>
        <v>0.61649626489849041</v>
      </c>
      <c r="AS159" s="35">
        <f t="shared" si="85"/>
        <v>8.3503735101509546E-2</v>
      </c>
      <c r="AU159" s="103">
        <v>210</v>
      </c>
      <c r="AV159" s="34">
        <v>0.2</v>
      </c>
      <c r="AW159" s="34">
        <v>0.34599999999999997</v>
      </c>
      <c r="AX159" s="34">
        <v>0.78439999999999999</v>
      </c>
      <c r="AY159" s="34">
        <v>0.26383397879999998</v>
      </c>
      <c r="AZ159" s="34">
        <v>0</v>
      </c>
      <c r="BA159" s="34">
        <v>0</v>
      </c>
      <c r="BB159" s="34">
        <v>0.19033909626100001</v>
      </c>
      <c r="BC159" s="34">
        <v>0.15531439488000001</v>
      </c>
      <c r="BD159" s="34">
        <v>0</v>
      </c>
      <c r="BF159" s="103">
        <v>210</v>
      </c>
      <c r="BG159" s="119">
        <f t="shared" si="99"/>
        <v>0</v>
      </c>
      <c r="BH159" s="119">
        <f t="shared" si="100"/>
        <v>0</v>
      </c>
      <c r="BI159" s="119">
        <f t="shared" si="101"/>
        <v>0</v>
      </c>
      <c r="BJ159" s="119">
        <f t="shared" si="102"/>
        <v>1.4549472737712676E-13</v>
      </c>
      <c r="BK159" s="119">
        <f t="shared" si="103"/>
        <v>0</v>
      </c>
      <c r="BL159" s="119">
        <f t="shared" si="104"/>
        <v>0</v>
      </c>
      <c r="BM159" s="119">
        <f t="shared" si="105"/>
        <v>1.8568480086855743E-14</v>
      </c>
      <c r="BN159" s="119">
        <f t="shared" si="106"/>
        <v>-1.7433277044176521E-13</v>
      </c>
      <c r="BO159" s="119">
        <f t="shared" si="107"/>
        <v>0</v>
      </c>
    </row>
    <row r="160" spans="7:67" ht="15.75">
      <c r="G160">
        <v>211</v>
      </c>
      <c r="H160" s="89">
        <v>0.1</v>
      </c>
      <c r="I160" s="90">
        <v>0.5</v>
      </c>
      <c r="J160" s="90">
        <v>0.90000004</v>
      </c>
      <c r="K160" s="90">
        <v>0.4</v>
      </c>
      <c r="L160" s="90">
        <v>1.2</v>
      </c>
      <c r="M160" s="90">
        <v>0</v>
      </c>
      <c r="N160" s="90"/>
      <c r="O160" s="90">
        <v>0.4</v>
      </c>
      <c r="P160" s="90">
        <v>0.3</v>
      </c>
      <c r="Q160" s="91">
        <v>0</v>
      </c>
      <c r="R160" s="35"/>
      <c r="S160" s="34">
        <f t="shared" si="86"/>
        <v>0.1</v>
      </c>
      <c r="T160" s="34">
        <f t="shared" si="72"/>
        <v>0.4325</v>
      </c>
      <c r="U160" s="34">
        <f t="shared" si="73"/>
        <v>0.70596003137599994</v>
      </c>
      <c r="V160" s="34">
        <f t="shared" si="74"/>
        <v>1.9872000000000001</v>
      </c>
      <c r="W160" s="15">
        <f t="shared" si="87"/>
        <v>0.87944659600048491</v>
      </c>
      <c r="X160" s="34">
        <f t="shared" si="88"/>
        <v>0.35177863840019397</v>
      </c>
      <c r="Y160" s="34">
        <f t="shared" si="75"/>
        <v>1.2900000000000023E-2</v>
      </c>
      <c r="Z160" s="15">
        <f t="shared" si="89"/>
        <v>0.50322495527805666</v>
      </c>
      <c r="AA160" s="34">
        <f t="shared" si="90"/>
        <v>0.60386994633366797</v>
      </c>
      <c r="AB160" s="34">
        <f t="shared" si="76"/>
        <v>-0.3819999999999999</v>
      </c>
      <c r="AC160" s="15">
        <f t="shared" si="91"/>
        <v>0.40564461209270181</v>
      </c>
      <c r="AD160" s="34">
        <f t="shared" si="92"/>
        <v>0</v>
      </c>
      <c r="AE160" s="34">
        <f t="shared" si="77"/>
        <v>3.1475399999999993</v>
      </c>
      <c r="AF160" s="15">
        <f t="shared" si="93"/>
        <v>0.95881168144687989</v>
      </c>
      <c r="AG160" s="34">
        <f t="shared" si="94"/>
        <v>0.383524672578752</v>
      </c>
      <c r="AH160" s="34">
        <f t="shared" si="78"/>
        <v>1.2458</v>
      </c>
      <c r="AI160" s="15">
        <f t="shared" si="95"/>
        <v>0.77657197439912828</v>
      </c>
      <c r="AJ160" s="34">
        <f t="shared" si="96"/>
        <v>0.23297159231973846</v>
      </c>
      <c r="AK160" s="34">
        <f t="shared" si="79"/>
        <v>0.2702</v>
      </c>
      <c r="AL160" s="15">
        <f t="shared" si="97"/>
        <v>0.5671420040148718</v>
      </c>
      <c r="AM160" s="34">
        <f t="shared" si="98"/>
        <v>0</v>
      </c>
      <c r="AN160" s="35">
        <f t="shared" si="80"/>
        <v>50.2000004</v>
      </c>
      <c r="AO160" s="35">
        <f t="shared" si="81"/>
        <v>42.808738963378559</v>
      </c>
      <c r="AP160" s="35">
        <f t="shared" si="82"/>
        <v>7.3912614366214413</v>
      </c>
      <c r="AQ160" s="35">
        <f t="shared" si="83"/>
        <v>2.7</v>
      </c>
      <c r="AR160" s="35">
        <f t="shared" si="84"/>
        <v>2.4522326627313178</v>
      </c>
      <c r="AS160" s="35">
        <f t="shared" si="85"/>
        <v>0.24776733726868239</v>
      </c>
      <c r="AU160" s="103">
        <v>211</v>
      </c>
      <c r="AV160" s="34">
        <v>0.1</v>
      </c>
      <c r="AW160" s="34">
        <v>0.4325</v>
      </c>
      <c r="AX160" s="34">
        <v>0.70596003137600005</v>
      </c>
      <c r="AY160" s="34">
        <v>0.35177863840000001</v>
      </c>
      <c r="AZ160" s="34">
        <v>0.60386994633400004</v>
      </c>
      <c r="BA160" s="34">
        <v>0</v>
      </c>
      <c r="BB160" s="34">
        <v>0.38352467257900003</v>
      </c>
      <c r="BC160" s="34">
        <v>0.23297159232</v>
      </c>
      <c r="BD160" s="34">
        <v>0</v>
      </c>
      <c r="BF160" s="103">
        <v>211</v>
      </c>
      <c r="BG160" s="119">
        <f t="shared" si="99"/>
        <v>0</v>
      </c>
      <c r="BH160" s="119">
        <f t="shared" si="100"/>
        <v>0</v>
      </c>
      <c r="BI160" s="119">
        <f t="shared" si="101"/>
        <v>0</v>
      </c>
      <c r="BJ160" s="119">
        <f t="shared" si="102"/>
        <v>1.9395596240201485E-13</v>
      </c>
      <c r="BK160" s="119">
        <f t="shared" si="103"/>
        <v>-3.3206770666538432E-13</v>
      </c>
      <c r="BL160" s="119">
        <f t="shared" si="104"/>
        <v>0</v>
      </c>
      <c r="BM160" s="119">
        <f t="shared" si="105"/>
        <v>-2.4802382370125997E-13</v>
      </c>
      <c r="BN160" s="119">
        <f t="shared" si="106"/>
        <v>-2.6154078902607125E-13</v>
      </c>
      <c r="BO160" s="119">
        <f t="shared" si="107"/>
        <v>0</v>
      </c>
    </row>
    <row r="161" spans="7:67" ht="15.75">
      <c r="G161">
        <v>212</v>
      </c>
      <c r="H161" s="89">
        <v>1</v>
      </c>
      <c r="I161" s="90">
        <v>3.2</v>
      </c>
      <c r="J161" s="90">
        <v>3.0000002000000001</v>
      </c>
      <c r="K161" s="90">
        <v>40</v>
      </c>
      <c r="L161" s="90">
        <v>3.0000002000000001</v>
      </c>
      <c r="M161" s="90">
        <v>0</v>
      </c>
      <c r="N161" s="90"/>
      <c r="O161" s="90">
        <v>1.7</v>
      </c>
      <c r="P161" s="90">
        <v>1</v>
      </c>
      <c r="Q161" s="91">
        <v>0</v>
      </c>
      <c r="R161" s="35"/>
      <c r="S161" s="34">
        <f t="shared" si="86"/>
        <v>1</v>
      </c>
      <c r="T161" s="34">
        <f t="shared" si="72"/>
        <v>2.7680000000000002</v>
      </c>
      <c r="U161" s="34">
        <f t="shared" si="73"/>
        <v>2.3532001568799998</v>
      </c>
      <c r="V161" s="34">
        <f t="shared" si="74"/>
        <v>1.9872000000000001</v>
      </c>
      <c r="W161" s="15">
        <f t="shared" si="87"/>
        <v>0.87944659600048491</v>
      </c>
      <c r="X161" s="34">
        <f t="shared" si="88"/>
        <v>35.177863840019398</v>
      </c>
      <c r="Y161" s="34">
        <f t="shared" si="75"/>
        <v>1.2900000000000023E-2</v>
      </c>
      <c r="Z161" s="15">
        <f t="shared" si="89"/>
        <v>0.50322495527805666</v>
      </c>
      <c r="AA161" s="34">
        <f t="shared" si="90"/>
        <v>1.5096749664791611</v>
      </c>
      <c r="AB161" s="34">
        <f t="shared" si="76"/>
        <v>-0.3819999999999999</v>
      </c>
      <c r="AC161" s="15">
        <f t="shared" si="91"/>
        <v>0.40564461209270181</v>
      </c>
      <c r="AD161" s="34">
        <f t="shared" si="92"/>
        <v>0</v>
      </c>
      <c r="AE161" s="34">
        <f t="shared" si="77"/>
        <v>4.2318699999999989</v>
      </c>
      <c r="AF161" s="15">
        <f t="shared" si="93"/>
        <v>0.9856827578424644</v>
      </c>
      <c r="AG161" s="34">
        <f t="shared" si="94"/>
        <v>1.6756606883321894</v>
      </c>
      <c r="AH161" s="34">
        <f t="shared" si="78"/>
        <v>1.2458</v>
      </c>
      <c r="AI161" s="15">
        <f t="shared" si="95"/>
        <v>0.77657197439912828</v>
      </c>
      <c r="AJ161" s="34">
        <f t="shared" si="96"/>
        <v>0.77657197439912828</v>
      </c>
      <c r="AK161" s="34">
        <f t="shared" si="79"/>
        <v>0.2702</v>
      </c>
      <c r="AL161" s="15">
        <f t="shared" si="97"/>
        <v>0.5671420040148718</v>
      </c>
      <c r="AM161" s="34">
        <f t="shared" si="98"/>
        <v>0</v>
      </c>
      <c r="AN161" s="35">
        <f t="shared" si="80"/>
        <v>0</v>
      </c>
      <c r="AO161" s="35">
        <f t="shared" si="81"/>
        <v>0</v>
      </c>
      <c r="AP161" s="35">
        <f t="shared" si="82"/>
        <v>0</v>
      </c>
      <c r="AQ161" s="35">
        <f t="shared" si="83"/>
        <v>0</v>
      </c>
      <c r="AR161" s="35">
        <f t="shared" si="84"/>
        <v>0</v>
      </c>
      <c r="AS161" s="35">
        <f t="shared" si="85"/>
        <v>0</v>
      </c>
      <c r="AU161" s="103">
        <v>212</v>
      </c>
      <c r="AV161" s="34">
        <v>1</v>
      </c>
      <c r="AW161" s="34">
        <v>2.7679999999999998</v>
      </c>
      <c r="AX161" s="34">
        <v>2.3532001568799998</v>
      </c>
      <c r="AY161" s="34">
        <v>35.177863840000001</v>
      </c>
      <c r="AZ161" s="34">
        <v>1.50967496648</v>
      </c>
      <c r="BA161" s="34">
        <v>0</v>
      </c>
      <c r="BB161" s="34">
        <v>1.67566068833</v>
      </c>
      <c r="BC161" s="34">
        <v>0.77657197439900005</v>
      </c>
      <c r="BD161" s="34">
        <v>0</v>
      </c>
      <c r="BF161" s="103">
        <v>212</v>
      </c>
      <c r="BG161" s="119">
        <f t="shared" si="99"/>
        <v>0</v>
      </c>
      <c r="BH161" s="119">
        <f t="shared" si="100"/>
        <v>0</v>
      </c>
      <c r="BI161" s="119">
        <f t="shared" si="101"/>
        <v>0</v>
      </c>
      <c r="BJ161" s="119">
        <f t="shared" si="102"/>
        <v>1.9397816686250735E-11</v>
      </c>
      <c r="BK161" s="119">
        <f t="shared" si="103"/>
        <v>-8.3888451740676828E-13</v>
      </c>
      <c r="BL161" s="119">
        <f t="shared" si="104"/>
        <v>0</v>
      </c>
      <c r="BM161" s="119">
        <f t="shared" si="105"/>
        <v>2.1893598045608087E-12</v>
      </c>
      <c r="BN161" s="119">
        <f t="shared" si="106"/>
        <v>1.2823075934420558E-13</v>
      </c>
      <c r="BO161" s="119">
        <f t="shared" si="107"/>
        <v>0</v>
      </c>
    </row>
    <row r="162" spans="7:67" ht="15.75">
      <c r="G162">
        <v>213</v>
      </c>
      <c r="H162" s="89"/>
      <c r="I162" s="90"/>
      <c r="J162" s="90"/>
      <c r="K162" s="90"/>
      <c r="L162" s="90"/>
      <c r="M162" s="90"/>
      <c r="N162" s="90"/>
      <c r="O162" s="90"/>
      <c r="P162" s="90"/>
      <c r="Q162" s="91"/>
      <c r="R162" s="35"/>
      <c r="S162" s="34">
        <f t="shared" si="86"/>
        <v>0</v>
      </c>
      <c r="T162" s="34">
        <f t="shared" si="72"/>
        <v>0</v>
      </c>
      <c r="U162" s="34">
        <f t="shared" si="73"/>
        <v>0</v>
      </c>
      <c r="V162" s="34">
        <f t="shared" si="74"/>
        <v>1.9872000000000001</v>
      </c>
      <c r="W162" s="15">
        <f t="shared" si="87"/>
        <v>0.87944659600048491</v>
      </c>
      <c r="X162" s="34">
        <f t="shared" si="88"/>
        <v>0</v>
      </c>
      <c r="Y162" s="34">
        <f t="shared" si="75"/>
        <v>1.2900000000000023E-2</v>
      </c>
      <c r="Z162" s="15">
        <f t="shared" si="89"/>
        <v>0.50322495527805666</v>
      </c>
      <c r="AA162" s="34">
        <f t="shared" si="90"/>
        <v>0</v>
      </c>
      <c r="AB162" s="34">
        <f t="shared" si="76"/>
        <v>-0.3819999999999999</v>
      </c>
      <c r="AC162" s="15">
        <f t="shared" si="91"/>
        <v>0.40564461209270181</v>
      </c>
      <c r="AD162" s="34">
        <f t="shared" si="92"/>
        <v>0</v>
      </c>
      <c r="AE162" s="34">
        <f t="shared" si="77"/>
        <v>2.8138999999999994</v>
      </c>
      <c r="AF162" s="15">
        <f t="shared" si="93"/>
        <v>0.94342234836801464</v>
      </c>
      <c r="AG162" s="34">
        <f t="shared" si="94"/>
        <v>0</v>
      </c>
      <c r="AH162" s="34">
        <f t="shared" si="78"/>
        <v>1.2458</v>
      </c>
      <c r="AI162" s="15">
        <f t="shared" si="95"/>
        <v>0.77657197439912828</v>
      </c>
      <c r="AJ162" s="34">
        <f t="shared" si="96"/>
        <v>0</v>
      </c>
      <c r="AK162" s="34">
        <f t="shared" si="79"/>
        <v>0.2702</v>
      </c>
      <c r="AL162" s="15">
        <f t="shared" si="97"/>
        <v>0.5671420040148718</v>
      </c>
      <c r="AM162" s="34">
        <f t="shared" si="98"/>
        <v>0</v>
      </c>
      <c r="AN162" s="35">
        <f t="shared" si="80"/>
        <v>29.000002199999997</v>
      </c>
      <c r="AO162" s="35">
        <f t="shared" si="81"/>
        <v>13.94526094928843</v>
      </c>
      <c r="AP162" s="35">
        <f t="shared" si="82"/>
        <v>15.054741250711567</v>
      </c>
      <c r="AQ162" s="35">
        <f t="shared" si="83"/>
        <v>6.2</v>
      </c>
      <c r="AR162" s="35">
        <f t="shared" si="84"/>
        <v>4.0120510611187621</v>
      </c>
      <c r="AS162" s="35">
        <f t="shared" si="85"/>
        <v>2.1879489388812381</v>
      </c>
      <c r="AU162" s="103">
        <v>213</v>
      </c>
      <c r="AV162" s="34">
        <v>0</v>
      </c>
      <c r="AW162" s="34">
        <v>0</v>
      </c>
      <c r="AX162" s="34">
        <v>0</v>
      </c>
      <c r="AY162" s="34">
        <v>0</v>
      </c>
      <c r="AZ162" s="34">
        <v>0</v>
      </c>
      <c r="BA162" s="34">
        <v>0</v>
      </c>
      <c r="BB162" s="34">
        <v>0</v>
      </c>
      <c r="BC162" s="34">
        <v>0</v>
      </c>
      <c r="BD162" s="34">
        <v>0</v>
      </c>
      <c r="BF162" s="103">
        <v>213</v>
      </c>
      <c r="BG162" s="119">
        <f t="shared" si="99"/>
        <v>0</v>
      </c>
      <c r="BH162" s="119">
        <f t="shared" si="100"/>
        <v>0</v>
      </c>
      <c r="BI162" s="119">
        <f t="shared" si="101"/>
        <v>0</v>
      </c>
      <c r="BJ162" s="119">
        <f t="shared" si="102"/>
        <v>0</v>
      </c>
      <c r="BK162" s="119">
        <f t="shared" si="103"/>
        <v>0</v>
      </c>
      <c r="BL162" s="119">
        <f t="shared" si="104"/>
        <v>0</v>
      </c>
      <c r="BM162" s="119">
        <f t="shared" si="105"/>
        <v>0</v>
      </c>
      <c r="BN162" s="119">
        <f t="shared" si="106"/>
        <v>0</v>
      </c>
      <c r="BO162" s="119">
        <f t="shared" si="107"/>
        <v>0</v>
      </c>
    </row>
    <row r="163" spans="7:67" ht="15.75">
      <c r="G163">
        <v>214</v>
      </c>
      <c r="H163" s="89">
        <v>0.5</v>
      </c>
      <c r="I163" s="90">
        <v>1.5000001000000001</v>
      </c>
      <c r="J163" s="90">
        <v>1.5000001000000001</v>
      </c>
      <c r="K163" s="90">
        <v>0.5</v>
      </c>
      <c r="L163" s="90">
        <v>4</v>
      </c>
      <c r="M163" s="90">
        <v>21.000001999999999</v>
      </c>
      <c r="N163" s="90"/>
      <c r="O163" s="90">
        <v>0.2</v>
      </c>
      <c r="P163" s="90">
        <v>2</v>
      </c>
      <c r="Q163" s="91">
        <v>4</v>
      </c>
      <c r="R163" s="35"/>
      <c r="S163" s="34">
        <f t="shared" si="86"/>
        <v>0.5</v>
      </c>
      <c r="T163" s="34">
        <f t="shared" si="72"/>
        <v>1.2975000864999999</v>
      </c>
      <c r="U163" s="34">
        <f t="shared" si="73"/>
        <v>1.1766000784399999</v>
      </c>
      <c r="V163" s="34">
        <f t="shared" si="74"/>
        <v>1.9872000000000001</v>
      </c>
      <c r="W163" s="15">
        <f t="shared" si="87"/>
        <v>0.87944659600048491</v>
      </c>
      <c r="X163" s="34">
        <f t="shared" si="88"/>
        <v>0.43972329800024246</v>
      </c>
      <c r="Y163" s="34">
        <f t="shared" si="75"/>
        <v>1.2900000000000023E-2</v>
      </c>
      <c r="Z163" s="15">
        <f t="shared" si="89"/>
        <v>0.50322495527805666</v>
      </c>
      <c r="AA163" s="34">
        <f t="shared" si="90"/>
        <v>2.0128998211122267</v>
      </c>
      <c r="AB163" s="34">
        <f t="shared" si="76"/>
        <v>-0.3819999999999999</v>
      </c>
      <c r="AC163" s="15">
        <f t="shared" si="91"/>
        <v>0.40564461209270181</v>
      </c>
      <c r="AD163" s="34">
        <f t="shared" si="92"/>
        <v>8.5185376652359608</v>
      </c>
      <c r="AE163" s="34">
        <f t="shared" si="77"/>
        <v>2.9807199999999994</v>
      </c>
      <c r="AF163" s="15">
        <f t="shared" si="93"/>
        <v>0.95169548130509285</v>
      </c>
      <c r="AG163" s="34">
        <f t="shared" si="94"/>
        <v>0.19033909626101858</v>
      </c>
      <c r="AH163" s="34">
        <f t="shared" si="78"/>
        <v>1.2458</v>
      </c>
      <c r="AI163" s="15">
        <f t="shared" si="95"/>
        <v>0.77657197439912828</v>
      </c>
      <c r="AJ163" s="34">
        <f t="shared" si="96"/>
        <v>1.5531439487982566</v>
      </c>
      <c r="AK163" s="34">
        <f t="shared" si="79"/>
        <v>0.2702</v>
      </c>
      <c r="AL163" s="15">
        <f t="shared" si="97"/>
        <v>0.5671420040148718</v>
      </c>
      <c r="AM163" s="34">
        <f t="shared" si="98"/>
        <v>2.2685680160594872</v>
      </c>
      <c r="AN163" s="35">
        <f t="shared" si="80"/>
        <v>23.200001139999998</v>
      </c>
      <c r="AO163" s="35">
        <f t="shared" si="81"/>
        <v>12.219614597678282</v>
      </c>
      <c r="AP163" s="35">
        <f t="shared" si="82"/>
        <v>10.980386542321716</v>
      </c>
      <c r="AQ163" s="35">
        <f t="shared" si="83"/>
        <v>4</v>
      </c>
      <c r="AR163" s="35">
        <f t="shared" si="84"/>
        <v>2.885473850379237</v>
      </c>
      <c r="AS163" s="35">
        <f t="shared" si="85"/>
        <v>1.114526149620763</v>
      </c>
      <c r="AU163" s="103">
        <v>214</v>
      </c>
      <c r="AV163" s="34">
        <v>0.5</v>
      </c>
      <c r="AW163" s="34">
        <v>1.2975000864999999</v>
      </c>
      <c r="AX163" s="34">
        <v>1.1766000784399999</v>
      </c>
      <c r="AY163" s="34">
        <v>0.43972329799999998</v>
      </c>
      <c r="AZ163" s="34">
        <v>2.01289982111</v>
      </c>
      <c r="BA163" s="34">
        <v>8.5185376652400002</v>
      </c>
      <c r="BB163" s="34">
        <v>0.19033909626100001</v>
      </c>
      <c r="BC163" s="34">
        <v>1.5531439488000001</v>
      </c>
      <c r="BD163" s="34">
        <v>2.2685680160600001</v>
      </c>
      <c r="BF163" s="103">
        <v>214</v>
      </c>
      <c r="BG163" s="119">
        <f t="shared" si="99"/>
        <v>0</v>
      </c>
      <c r="BH163" s="119">
        <f t="shared" si="100"/>
        <v>0</v>
      </c>
      <c r="BI163" s="119">
        <f t="shared" si="101"/>
        <v>0</v>
      </c>
      <c r="BJ163" s="119">
        <f t="shared" si="102"/>
        <v>2.4247270857813419E-13</v>
      </c>
      <c r="BK163" s="119">
        <f t="shared" si="103"/>
        <v>2.226663298188214E-12</v>
      </c>
      <c r="BL163" s="119">
        <f t="shared" si="104"/>
        <v>-4.0394354527961696E-12</v>
      </c>
      <c r="BM163" s="119">
        <f t="shared" si="105"/>
        <v>1.8568480086855743E-14</v>
      </c>
      <c r="BN163" s="119">
        <f t="shared" si="106"/>
        <v>-1.7434942378713458E-12</v>
      </c>
      <c r="BO163" s="119">
        <f t="shared" si="107"/>
        <v>-5.1292303737682232E-13</v>
      </c>
    </row>
    <row r="164" spans="7:67" ht="15.75">
      <c r="G164">
        <v>215</v>
      </c>
      <c r="H164" s="89">
        <v>0.8</v>
      </c>
      <c r="I164" s="90">
        <v>1.1000000000000001</v>
      </c>
      <c r="J164" s="90">
        <v>0.90000004</v>
      </c>
      <c r="K164" s="90">
        <v>2.5</v>
      </c>
      <c r="L164" s="90">
        <v>3.1000000999999999</v>
      </c>
      <c r="M164" s="90">
        <v>14.800001</v>
      </c>
      <c r="N164" s="90"/>
      <c r="O164" s="90">
        <v>1</v>
      </c>
      <c r="P164" s="90">
        <v>1</v>
      </c>
      <c r="Q164" s="91">
        <v>2</v>
      </c>
      <c r="R164" s="35"/>
      <c r="S164" s="34">
        <f t="shared" si="86"/>
        <v>0.8</v>
      </c>
      <c r="T164" s="34">
        <f t="shared" si="72"/>
        <v>0.95150000000000001</v>
      </c>
      <c r="U164" s="34">
        <f t="shared" si="73"/>
        <v>0.70596003137599994</v>
      </c>
      <c r="V164" s="34">
        <f t="shared" si="74"/>
        <v>1.9872000000000001</v>
      </c>
      <c r="W164" s="15">
        <f t="shared" si="87"/>
        <v>0.87944659600048491</v>
      </c>
      <c r="X164" s="34">
        <f t="shared" si="88"/>
        <v>2.1986164900012124</v>
      </c>
      <c r="Y164" s="34">
        <f t="shared" si="75"/>
        <v>1.2900000000000023E-2</v>
      </c>
      <c r="Z164" s="15">
        <f t="shared" si="89"/>
        <v>0.50322495527805666</v>
      </c>
      <c r="AA164" s="34">
        <f t="shared" si="90"/>
        <v>1.559997411684471</v>
      </c>
      <c r="AB164" s="34">
        <f t="shared" si="76"/>
        <v>-0.3819999999999999</v>
      </c>
      <c r="AC164" s="15">
        <f t="shared" si="91"/>
        <v>0.40564461209270181</v>
      </c>
      <c r="AD164" s="34">
        <f t="shared" si="92"/>
        <v>6.0035406646165992</v>
      </c>
      <c r="AE164" s="34">
        <f t="shared" si="77"/>
        <v>3.6479999999999992</v>
      </c>
      <c r="AF164" s="15">
        <f t="shared" si="93"/>
        <v>0.97461786795036498</v>
      </c>
      <c r="AG164" s="34">
        <f t="shared" si="94"/>
        <v>0.97461786795036498</v>
      </c>
      <c r="AH164" s="34">
        <f t="shared" si="78"/>
        <v>1.2458</v>
      </c>
      <c r="AI164" s="15">
        <f t="shared" si="95"/>
        <v>0.77657197439912828</v>
      </c>
      <c r="AJ164" s="34">
        <f t="shared" si="96"/>
        <v>0.77657197439912828</v>
      </c>
      <c r="AK164" s="34">
        <f t="shared" si="79"/>
        <v>0.2702</v>
      </c>
      <c r="AL164" s="15">
        <f t="shared" si="97"/>
        <v>0.5671420040148718</v>
      </c>
      <c r="AM164" s="34">
        <f t="shared" si="98"/>
        <v>1.1342840080297436</v>
      </c>
      <c r="AN164" s="35">
        <f t="shared" si="80"/>
        <v>5.9000002</v>
      </c>
      <c r="AO164" s="35">
        <f t="shared" si="81"/>
        <v>5.1128086987855808</v>
      </c>
      <c r="AP164" s="35">
        <f t="shared" si="82"/>
        <v>0.78719150121441928</v>
      </c>
      <c r="AQ164" s="35">
        <f t="shared" si="83"/>
        <v>0</v>
      </c>
      <c r="AR164" s="35">
        <f t="shared" si="84"/>
        <v>0</v>
      </c>
      <c r="AS164" s="35">
        <f t="shared" si="85"/>
        <v>0</v>
      </c>
      <c r="AU164" s="103">
        <v>215</v>
      </c>
      <c r="AV164" s="34">
        <v>0.8</v>
      </c>
      <c r="AW164" s="34">
        <v>0.95150000000000001</v>
      </c>
      <c r="AX164" s="34">
        <v>0.70596003137600005</v>
      </c>
      <c r="AY164" s="34">
        <v>2.19861649</v>
      </c>
      <c r="AZ164" s="34">
        <v>1.5599974116799999</v>
      </c>
      <c r="BA164" s="34">
        <v>6.00354066462</v>
      </c>
      <c r="BB164" s="34">
        <v>0.97461786795000005</v>
      </c>
      <c r="BC164" s="34">
        <v>0.77657197439900005</v>
      </c>
      <c r="BD164" s="34">
        <v>1.1342840080300001</v>
      </c>
      <c r="BF164" s="103">
        <v>215</v>
      </c>
      <c r="BG164" s="119">
        <f t="shared" si="99"/>
        <v>0</v>
      </c>
      <c r="BH164" s="119">
        <f t="shared" si="100"/>
        <v>0</v>
      </c>
      <c r="BI164" s="119">
        <f t="shared" si="101"/>
        <v>0</v>
      </c>
      <c r="BJ164" s="119">
        <f t="shared" si="102"/>
        <v>1.2123635428906709E-12</v>
      </c>
      <c r="BK164" s="119">
        <f t="shared" si="103"/>
        <v>4.4710901647704304E-12</v>
      </c>
      <c r="BL164" s="119">
        <f t="shared" si="104"/>
        <v>-3.4008351690317795E-12</v>
      </c>
      <c r="BM164" s="119">
        <f t="shared" si="105"/>
        <v>3.6493030819428895E-13</v>
      </c>
      <c r="BN164" s="119">
        <f t="shared" si="106"/>
        <v>1.2823075934420558E-13</v>
      </c>
      <c r="BO164" s="119">
        <f t="shared" si="107"/>
        <v>-2.5646151868841116E-13</v>
      </c>
    </row>
    <row r="165" spans="7:67" ht="15.75">
      <c r="G165">
        <v>216</v>
      </c>
      <c r="H165" s="89">
        <v>1</v>
      </c>
      <c r="I165" s="90">
        <v>1.1000000000000001</v>
      </c>
      <c r="J165" s="90">
        <v>1.9000001</v>
      </c>
      <c r="K165" s="90">
        <v>1.9000001</v>
      </c>
      <c r="L165" s="90">
        <v>0</v>
      </c>
      <c r="M165" s="90">
        <v>0</v>
      </c>
      <c r="N165" s="90"/>
      <c r="O165" s="90">
        <v>0</v>
      </c>
      <c r="P165" s="90">
        <v>0</v>
      </c>
      <c r="Q165" s="91">
        <v>0</v>
      </c>
      <c r="R165" s="35"/>
      <c r="S165" s="34">
        <f t="shared" si="86"/>
        <v>1</v>
      </c>
      <c r="T165" s="34">
        <f t="shared" si="72"/>
        <v>0.95150000000000001</v>
      </c>
      <c r="U165" s="34">
        <f t="shared" si="73"/>
        <v>1.49036007844</v>
      </c>
      <c r="V165" s="34">
        <f t="shared" si="74"/>
        <v>1.9872000000000001</v>
      </c>
      <c r="W165" s="15">
        <f t="shared" si="87"/>
        <v>0.87944659600048491</v>
      </c>
      <c r="X165" s="34">
        <f t="shared" si="88"/>
        <v>1.670948620345581</v>
      </c>
      <c r="Y165" s="34">
        <f t="shared" si="75"/>
        <v>1.2900000000000023E-2</v>
      </c>
      <c r="Z165" s="15">
        <f t="shared" si="89"/>
        <v>0.50322495527805666</v>
      </c>
      <c r="AA165" s="34">
        <f t="shared" si="90"/>
        <v>0</v>
      </c>
      <c r="AB165" s="34">
        <f t="shared" si="76"/>
        <v>-0.3819999999999999</v>
      </c>
      <c r="AC165" s="15">
        <f t="shared" si="91"/>
        <v>0.40564461209270181</v>
      </c>
      <c r="AD165" s="34">
        <f t="shared" si="92"/>
        <v>0</v>
      </c>
      <c r="AE165" s="34">
        <f t="shared" si="77"/>
        <v>2.8138999999999994</v>
      </c>
      <c r="AF165" s="15">
        <f t="shared" si="93"/>
        <v>0.94342234836801464</v>
      </c>
      <c r="AG165" s="34">
        <f t="shared" si="94"/>
        <v>0</v>
      </c>
      <c r="AH165" s="34">
        <f t="shared" si="78"/>
        <v>1.2458</v>
      </c>
      <c r="AI165" s="15">
        <f t="shared" si="95"/>
        <v>0.77657197439912828</v>
      </c>
      <c r="AJ165" s="34">
        <f t="shared" si="96"/>
        <v>0</v>
      </c>
      <c r="AK165" s="34">
        <f t="shared" si="79"/>
        <v>0.2702</v>
      </c>
      <c r="AL165" s="15">
        <f t="shared" si="97"/>
        <v>0.5671420040148718</v>
      </c>
      <c r="AM165" s="34">
        <f t="shared" si="98"/>
        <v>0</v>
      </c>
      <c r="AN165" s="35">
        <f t="shared" si="80"/>
        <v>3.3000001000000001</v>
      </c>
      <c r="AO165" s="35">
        <f t="shared" si="81"/>
        <v>2.7782746320407758</v>
      </c>
      <c r="AP165" s="35">
        <f t="shared" si="82"/>
        <v>0.52172546795922425</v>
      </c>
      <c r="AQ165" s="35">
        <f t="shared" si="83"/>
        <v>0</v>
      </c>
      <c r="AR165" s="35">
        <f t="shared" si="84"/>
        <v>0</v>
      </c>
      <c r="AS165" s="35">
        <f t="shared" si="85"/>
        <v>0</v>
      </c>
      <c r="AU165" s="103">
        <v>216</v>
      </c>
      <c r="AV165" s="34">
        <v>1</v>
      </c>
      <c r="AW165" s="34">
        <v>0.95150000000000001</v>
      </c>
      <c r="AX165" s="34">
        <v>1.49036007844</v>
      </c>
      <c r="AY165" s="34">
        <v>1.6709486203499999</v>
      </c>
      <c r="AZ165" s="34">
        <v>0</v>
      </c>
      <c r="BA165" s="34">
        <v>0</v>
      </c>
      <c r="BB165" s="34">
        <v>0</v>
      </c>
      <c r="BC165" s="34">
        <v>0</v>
      </c>
      <c r="BD165" s="34">
        <v>0</v>
      </c>
      <c r="BF165" s="103">
        <v>216</v>
      </c>
      <c r="BG165" s="119">
        <f t="shared" si="99"/>
        <v>0</v>
      </c>
      <c r="BH165" s="119">
        <f t="shared" si="100"/>
        <v>0</v>
      </c>
      <c r="BI165" s="119">
        <f t="shared" si="101"/>
        <v>0</v>
      </c>
      <c r="BJ165" s="119">
        <f t="shared" si="102"/>
        <v>-4.4189096826130481E-12</v>
      </c>
      <c r="BK165" s="119">
        <f t="shared" si="103"/>
        <v>0</v>
      </c>
      <c r="BL165" s="119">
        <f t="shared" si="104"/>
        <v>0</v>
      </c>
      <c r="BM165" s="119">
        <f t="shared" si="105"/>
        <v>0</v>
      </c>
      <c r="BN165" s="119">
        <f t="shared" si="106"/>
        <v>0</v>
      </c>
      <c r="BO165" s="119">
        <f t="shared" si="107"/>
        <v>0</v>
      </c>
    </row>
    <row r="166" spans="7:67" ht="15.75">
      <c r="G166">
        <v>217</v>
      </c>
      <c r="H166" s="89">
        <v>0.1</v>
      </c>
      <c r="I166" s="90">
        <v>0.2</v>
      </c>
      <c r="J166" s="90">
        <v>1.4000001</v>
      </c>
      <c r="K166" s="90">
        <v>1.6</v>
      </c>
      <c r="L166" s="90">
        <v>0</v>
      </c>
      <c r="M166" s="90">
        <v>0</v>
      </c>
      <c r="N166" s="90"/>
      <c r="O166" s="90">
        <v>0</v>
      </c>
      <c r="P166" s="90">
        <v>0</v>
      </c>
      <c r="Q166" s="91">
        <v>0</v>
      </c>
      <c r="R166" s="35"/>
      <c r="S166" s="34">
        <f t="shared" si="86"/>
        <v>0.1</v>
      </c>
      <c r="T166" s="34">
        <f t="shared" si="72"/>
        <v>0.17300000000000001</v>
      </c>
      <c r="U166" s="34">
        <f t="shared" si="73"/>
        <v>1.0981600784399999</v>
      </c>
      <c r="V166" s="34">
        <f t="shared" si="74"/>
        <v>1.9872000000000001</v>
      </c>
      <c r="W166" s="15">
        <f t="shared" si="87"/>
        <v>0.87944659600048491</v>
      </c>
      <c r="X166" s="34">
        <f t="shared" si="88"/>
        <v>1.4071145536007759</v>
      </c>
      <c r="Y166" s="34">
        <f t="shared" si="75"/>
        <v>1.2900000000000023E-2</v>
      </c>
      <c r="Z166" s="15">
        <f t="shared" si="89"/>
        <v>0.50322495527805666</v>
      </c>
      <c r="AA166" s="34">
        <f t="shared" si="90"/>
        <v>0</v>
      </c>
      <c r="AB166" s="34">
        <f t="shared" si="76"/>
        <v>-0.3819999999999999</v>
      </c>
      <c r="AC166" s="15">
        <f t="shared" si="91"/>
        <v>0.40564461209270181</v>
      </c>
      <c r="AD166" s="34">
        <f t="shared" si="92"/>
        <v>0</v>
      </c>
      <c r="AE166" s="34">
        <f t="shared" si="77"/>
        <v>2.8138999999999994</v>
      </c>
      <c r="AF166" s="15">
        <f t="shared" si="93"/>
        <v>0.94342234836801464</v>
      </c>
      <c r="AG166" s="34">
        <f t="shared" si="94"/>
        <v>0</v>
      </c>
      <c r="AH166" s="34">
        <f t="shared" si="78"/>
        <v>1.2458</v>
      </c>
      <c r="AI166" s="15">
        <f t="shared" si="95"/>
        <v>0.77657197439912828</v>
      </c>
      <c r="AJ166" s="34">
        <f t="shared" si="96"/>
        <v>0</v>
      </c>
      <c r="AK166" s="34">
        <f t="shared" si="79"/>
        <v>0.2702</v>
      </c>
      <c r="AL166" s="15">
        <f t="shared" si="97"/>
        <v>0.5671420040148718</v>
      </c>
      <c r="AM166" s="34">
        <f t="shared" si="98"/>
        <v>0</v>
      </c>
      <c r="AN166" s="35">
        <f t="shared" si="80"/>
        <v>2.2999999999999998</v>
      </c>
      <c r="AO166" s="35">
        <f t="shared" si="81"/>
        <v>1.9431232980002426</v>
      </c>
      <c r="AP166" s="35">
        <f t="shared" si="82"/>
        <v>0.35687670199975718</v>
      </c>
      <c r="AQ166" s="35">
        <f t="shared" si="83"/>
        <v>0</v>
      </c>
      <c r="AR166" s="35">
        <f t="shared" si="84"/>
        <v>0</v>
      </c>
      <c r="AS166" s="35">
        <f t="shared" si="85"/>
        <v>0</v>
      </c>
      <c r="AU166" s="103">
        <v>217</v>
      </c>
      <c r="AV166" s="34">
        <v>0.1</v>
      </c>
      <c r="AW166" s="34">
        <v>0.17299999999999999</v>
      </c>
      <c r="AX166" s="34">
        <v>1.0981600784400001</v>
      </c>
      <c r="AY166" s="34">
        <v>1.4071145536</v>
      </c>
      <c r="AZ166" s="34">
        <v>0</v>
      </c>
      <c r="BA166" s="34">
        <v>0</v>
      </c>
      <c r="BB166" s="34">
        <v>0</v>
      </c>
      <c r="BC166" s="34">
        <v>0</v>
      </c>
      <c r="BD166" s="34">
        <v>0</v>
      </c>
      <c r="BF166" s="103">
        <v>217</v>
      </c>
      <c r="BG166" s="119">
        <f t="shared" si="99"/>
        <v>0</v>
      </c>
      <c r="BH166" s="119">
        <f t="shared" si="100"/>
        <v>0</v>
      </c>
      <c r="BI166" s="119">
        <f t="shared" si="101"/>
        <v>0</v>
      </c>
      <c r="BJ166" s="119">
        <f t="shared" si="102"/>
        <v>7.7582384960805939E-13</v>
      </c>
      <c r="BK166" s="119">
        <f t="shared" si="103"/>
        <v>0</v>
      </c>
      <c r="BL166" s="119">
        <f t="shared" si="104"/>
        <v>0</v>
      </c>
      <c r="BM166" s="119">
        <f t="shared" si="105"/>
        <v>0</v>
      </c>
      <c r="BN166" s="119">
        <f t="shared" si="106"/>
        <v>0</v>
      </c>
      <c r="BO166" s="119">
        <f t="shared" si="107"/>
        <v>0</v>
      </c>
    </row>
    <row r="167" spans="7:67" ht="15.75">
      <c r="G167">
        <v>218</v>
      </c>
      <c r="H167" s="89">
        <v>0.2</v>
      </c>
      <c r="I167" s="90">
        <v>0.6</v>
      </c>
      <c r="J167" s="90">
        <v>1</v>
      </c>
      <c r="K167" s="90">
        <v>0.5</v>
      </c>
      <c r="L167" s="90">
        <v>0</v>
      </c>
      <c r="M167" s="90">
        <v>0</v>
      </c>
      <c r="N167" s="90"/>
      <c r="O167" s="90"/>
      <c r="P167" s="90"/>
      <c r="Q167" s="91"/>
      <c r="R167" s="35"/>
      <c r="S167" s="34">
        <f t="shared" si="86"/>
        <v>0.2</v>
      </c>
      <c r="T167" s="34">
        <f t="shared" si="72"/>
        <v>0.51900000000000002</v>
      </c>
      <c r="U167" s="34">
        <f t="shared" si="73"/>
        <v>0.78439999999999999</v>
      </c>
      <c r="V167" s="34">
        <f t="shared" si="74"/>
        <v>1.9872000000000001</v>
      </c>
      <c r="W167" s="15">
        <f t="shared" si="87"/>
        <v>0.87944659600048491</v>
      </c>
      <c r="X167" s="34">
        <f t="shared" si="88"/>
        <v>0.43972329800024246</v>
      </c>
      <c r="Y167" s="34">
        <f t="shared" si="75"/>
        <v>1.2900000000000023E-2</v>
      </c>
      <c r="Z167" s="15">
        <f t="shared" si="89"/>
        <v>0.50322495527805666</v>
      </c>
      <c r="AA167" s="34">
        <f t="shared" si="90"/>
        <v>0</v>
      </c>
      <c r="AB167" s="34">
        <f t="shared" si="76"/>
        <v>-0.3819999999999999</v>
      </c>
      <c r="AC167" s="15">
        <f t="shared" si="91"/>
        <v>0.40564461209270181</v>
      </c>
      <c r="AD167" s="34">
        <f t="shared" si="92"/>
        <v>0</v>
      </c>
      <c r="AE167" s="34">
        <f t="shared" si="77"/>
        <v>2.8138999999999994</v>
      </c>
      <c r="AF167" s="15">
        <f t="shared" si="93"/>
        <v>0.94342234836801464</v>
      </c>
      <c r="AG167" s="34">
        <f t="shared" si="94"/>
        <v>0</v>
      </c>
      <c r="AH167" s="34">
        <f t="shared" si="78"/>
        <v>1.2458</v>
      </c>
      <c r="AI167" s="15">
        <f t="shared" si="95"/>
        <v>0.77657197439912828</v>
      </c>
      <c r="AJ167" s="34">
        <f t="shared" si="96"/>
        <v>0</v>
      </c>
      <c r="AK167" s="34">
        <f t="shared" si="79"/>
        <v>0.2702</v>
      </c>
      <c r="AL167" s="15">
        <f t="shared" si="97"/>
        <v>0.5671420040148718</v>
      </c>
      <c r="AM167" s="34">
        <f t="shared" si="98"/>
        <v>0</v>
      </c>
      <c r="AN167" s="35">
        <f t="shared" si="80"/>
        <v>11.300000199999999</v>
      </c>
      <c r="AO167" s="35">
        <f t="shared" si="81"/>
        <v>8.0228577019502669</v>
      </c>
      <c r="AP167" s="35">
        <f t="shared" si="82"/>
        <v>3.2771424980497326</v>
      </c>
      <c r="AQ167" s="35">
        <f t="shared" si="83"/>
        <v>7.3000001000000001</v>
      </c>
      <c r="AR167" s="35">
        <f t="shared" si="84"/>
        <v>5.5342355655827529</v>
      </c>
      <c r="AS167" s="35">
        <f t="shared" si="85"/>
        <v>1.7657645344172472</v>
      </c>
      <c r="AU167" s="103">
        <v>218</v>
      </c>
      <c r="AV167" s="34">
        <v>0.2</v>
      </c>
      <c r="AW167" s="34">
        <v>0.51900000000000002</v>
      </c>
      <c r="AX167" s="34">
        <v>0.78439999999999999</v>
      </c>
      <c r="AY167" s="34">
        <v>0.43972329799999998</v>
      </c>
      <c r="AZ167" s="34">
        <v>0</v>
      </c>
      <c r="BA167" s="34">
        <v>0</v>
      </c>
      <c r="BB167" s="34">
        <v>0</v>
      </c>
      <c r="BC167" s="34">
        <v>0</v>
      </c>
      <c r="BD167" s="34">
        <v>0</v>
      </c>
      <c r="BF167" s="103">
        <v>218</v>
      </c>
      <c r="BG167" s="119">
        <f t="shared" si="99"/>
        <v>0</v>
      </c>
      <c r="BH167" s="119">
        <f t="shared" si="100"/>
        <v>0</v>
      </c>
      <c r="BI167" s="119">
        <f t="shared" si="101"/>
        <v>0</v>
      </c>
      <c r="BJ167" s="119">
        <f t="shared" si="102"/>
        <v>2.4247270857813419E-13</v>
      </c>
      <c r="BK167" s="119">
        <f t="shared" si="103"/>
        <v>0</v>
      </c>
      <c r="BL167" s="119">
        <f t="shared" si="104"/>
        <v>0</v>
      </c>
      <c r="BM167" s="119">
        <f t="shared" si="105"/>
        <v>0</v>
      </c>
      <c r="BN167" s="119">
        <f t="shared" si="106"/>
        <v>0</v>
      </c>
      <c r="BO167" s="119">
        <f t="shared" si="107"/>
        <v>0</v>
      </c>
    </row>
    <row r="168" spans="7:67" ht="15.75">
      <c r="G168">
        <v>219</v>
      </c>
      <c r="H168" s="89">
        <v>0.3</v>
      </c>
      <c r="I168" s="90">
        <v>1.7</v>
      </c>
      <c r="J168" s="90">
        <v>2.5</v>
      </c>
      <c r="K168" s="90">
        <v>2.7</v>
      </c>
      <c r="L168" s="90">
        <v>2.6000000999999999</v>
      </c>
      <c r="M168" s="90">
        <v>1.5000001000000001</v>
      </c>
      <c r="N168" s="90"/>
      <c r="O168" s="90">
        <v>1.2</v>
      </c>
      <c r="P168" s="90">
        <v>4.3</v>
      </c>
      <c r="Q168" s="91">
        <v>1.8000001000000001</v>
      </c>
      <c r="R168" s="35"/>
      <c r="S168" s="34">
        <f t="shared" si="86"/>
        <v>0.3</v>
      </c>
      <c r="T168" s="34">
        <f t="shared" si="72"/>
        <v>1.4704999999999999</v>
      </c>
      <c r="U168" s="34">
        <f t="shared" si="73"/>
        <v>1.9609999999999999</v>
      </c>
      <c r="V168" s="34">
        <f t="shared" si="74"/>
        <v>1.9872000000000001</v>
      </c>
      <c r="W168" s="15">
        <f t="shared" si="87"/>
        <v>0.87944659600048491</v>
      </c>
      <c r="X168" s="34">
        <f t="shared" si="88"/>
        <v>2.3745058092013096</v>
      </c>
      <c r="Y168" s="34">
        <f t="shared" si="75"/>
        <v>1.2900000000000023E-2</v>
      </c>
      <c r="Z168" s="15">
        <f t="shared" si="89"/>
        <v>0.50322495527805666</v>
      </c>
      <c r="AA168" s="34">
        <f t="shared" si="90"/>
        <v>1.3083849340454428</v>
      </c>
      <c r="AB168" s="34">
        <f t="shared" si="76"/>
        <v>-0.3819999999999999</v>
      </c>
      <c r="AC168" s="15">
        <f t="shared" si="91"/>
        <v>0.40564461209270181</v>
      </c>
      <c r="AD168" s="34">
        <f t="shared" si="92"/>
        <v>0.60846695870351397</v>
      </c>
      <c r="AE168" s="34">
        <f t="shared" si="77"/>
        <v>3.8148199999999992</v>
      </c>
      <c r="AF168" s="15">
        <f t="shared" si="93"/>
        <v>0.97843367643794288</v>
      </c>
      <c r="AG168" s="34">
        <f t="shared" si="94"/>
        <v>1.1741204117255315</v>
      </c>
      <c r="AH168" s="34">
        <f t="shared" si="78"/>
        <v>1.2458</v>
      </c>
      <c r="AI168" s="15">
        <f t="shared" si="95"/>
        <v>0.77657197439912828</v>
      </c>
      <c r="AJ168" s="34">
        <f t="shared" si="96"/>
        <v>3.3392594899162513</v>
      </c>
      <c r="AK168" s="34">
        <f t="shared" si="79"/>
        <v>0.2702</v>
      </c>
      <c r="AL168" s="15">
        <f t="shared" si="97"/>
        <v>0.5671420040148718</v>
      </c>
      <c r="AM168" s="34">
        <f t="shared" si="98"/>
        <v>1.0208556639409696</v>
      </c>
      <c r="AN168" s="35">
        <f t="shared" si="80"/>
        <v>7.7000001000000005</v>
      </c>
      <c r="AO168" s="35">
        <f t="shared" si="81"/>
        <v>5.3467378213188201</v>
      </c>
      <c r="AP168" s="35">
        <f t="shared" si="82"/>
        <v>2.3532622786811803</v>
      </c>
      <c r="AQ168" s="35">
        <f t="shared" si="83"/>
        <v>3</v>
      </c>
      <c r="AR168" s="35">
        <f t="shared" si="84"/>
        <v>2.4044059893365572</v>
      </c>
      <c r="AS168" s="35">
        <f t="shared" si="85"/>
        <v>0.59559401066344275</v>
      </c>
      <c r="AU168" s="103">
        <v>219</v>
      </c>
      <c r="AV168" s="34">
        <v>0.3</v>
      </c>
      <c r="AW168" s="34">
        <v>1.4704999999999999</v>
      </c>
      <c r="AX168" s="34">
        <v>1.9610000000000001</v>
      </c>
      <c r="AY168" s="34">
        <v>2.3745058092</v>
      </c>
      <c r="AZ168" s="34">
        <v>1.30838493405</v>
      </c>
      <c r="BA168" s="34">
        <v>0.60846695870400003</v>
      </c>
      <c r="BB168" s="34">
        <v>1.1741204117299999</v>
      </c>
      <c r="BC168" s="34">
        <v>3.3392594899199999</v>
      </c>
      <c r="BD168" s="34">
        <v>1.0208556639399999</v>
      </c>
      <c r="BF168" s="103">
        <v>219</v>
      </c>
      <c r="BG168" s="119">
        <f t="shared" si="99"/>
        <v>0</v>
      </c>
      <c r="BH168" s="119">
        <f t="shared" si="100"/>
        <v>0</v>
      </c>
      <c r="BI168" s="119">
        <f t="shared" si="101"/>
        <v>0</v>
      </c>
      <c r="BJ168" s="119">
        <f t="shared" si="102"/>
        <v>1.3096190798478347E-12</v>
      </c>
      <c r="BK168" s="119">
        <f t="shared" si="103"/>
        <v>-4.5572434714813426E-12</v>
      </c>
      <c r="BL168" s="119">
        <f t="shared" si="104"/>
        <v>-4.8605564018089353E-13</v>
      </c>
      <c r="BM168" s="119">
        <f t="shared" si="105"/>
        <v>-4.46842562951133E-12</v>
      </c>
      <c r="BN168" s="119">
        <f t="shared" si="106"/>
        <v>-3.7485570203443785E-12</v>
      </c>
      <c r="BO168" s="119">
        <f t="shared" si="107"/>
        <v>9.6966878970761172E-13</v>
      </c>
    </row>
    <row r="169" spans="7:67" ht="15.75">
      <c r="G169">
        <v>220</v>
      </c>
      <c r="H169" s="89">
        <v>0.2</v>
      </c>
      <c r="I169" s="90">
        <v>1</v>
      </c>
      <c r="J169" s="90">
        <v>0.8</v>
      </c>
      <c r="K169" s="90">
        <v>2.4</v>
      </c>
      <c r="L169" s="90">
        <v>2.1000000999999999</v>
      </c>
      <c r="M169" s="90">
        <v>1.2</v>
      </c>
      <c r="N169" s="90"/>
      <c r="O169" s="90">
        <v>1.2</v>
      </c>
      <c r="P169" s="90">
        <v>1</v>
      </c>
      <c r="Q169" s="91">
        <v>0.8</v>
      </c>
      <c r="R169" s="35"/>
      <c r="S169" s="34">
        <f t="shared" si="86"/>
        <v>0.2</v>
      </c>
      <c r="T169" s="34">
        <f t="shared" si="72"/>
        <v>0.86499999999999999</v>
      </c>
      <c r="U169" s="34">
        <f t="shared" si="73"/>
        <v>0.62752000000000008</v>
      </c>
      <c r="V169" s="34">
        <f t="shared" si="74"/>
        <v>1.9872000000000001</v>
      </c>
      <c r="W169" s="15">
        <f t="shared" si="87"/>
        <v>0.87944659600048491</v>
      </c>
      <c r="X169" s="34">
        <f t="shared" si="88"/>
        <v>2.1106718304011638</v>
      </c>
      <c r="Y169" s="34">
        <f t="shared" si="75"/>
        <v>1.2900000000000023E-2</v>
      </c>
      <c r="Z169" s="15">
        <f t="shared" si="89"/>
        <v>0.50322495527805666</v>
      </c>
      <c r="AA169" s="34">
        <f t="shared" si="90"/>
        <v>1.0567724564064145</v>
      </c>
      <c r="AB169" s="34">
        <f t="shared" si="76"/>
        <v>-0.3819999999999999</v>
      </c>
      <c r="AC169" s="15">
        <f t="shared" si="91"/>
        <v>0.40564461209270181</v>
      </c>
      <c r="AD169" s="34">
        <f t="shared" si="92"/>
        <v>0.48677353451124217</v>
      </c>
      <c r="AE169" s="34">
        <f t="shared" si="77"/>
        <v>3.8148199999999992</v>
      </c>
      <c r="AF169" s="15">
        <f t="shared" si="93"/>
        <v>0.97843367643794288</v>
      </c>
      <c r="AG169" s="34">
        <f t="shared" si="94"/>
        <v>1.1741204117255315</v>
      </c>
      <c r="AH169" s="34">
        <f t="shared" si="78"/>
        <v>1.2458</v>
      </c>
      <c r="AI169" s="15">
        <f t="shared" si="95"/>
        <v>0.77657197439912828</v>
      </c>
      <c r="AJ169" s="34">
        <f t="shared" si="96"/>
        <v>0.77657197439912828</v>
      </c>
      <c r="AK169" s="34">
        <f t="shared" si="79"/>
        <v>0.2702</v>
      </c>
      <c r="AL169" s="15">
        <f t="shared" si="97"/>
        <v>0.5671420040148718</v>
      </c>
      <c r="AM169" s="34">
        <f t="shared" si="98"/>
        <v>0.45371360321189746</v>
      </c>
      <c r="AN169" s="35">
        <f t="shared" si="80"/>
        <v>0</v>
      </c>
      <c r="AO169" s="35">
        <f t="shared" si="81"/>
        <v>0</v>
      </c>
      <c r="AP169" s="35">
        <f t="shared" si="82"/>
        <v>0</v>
      </c>
      <c r="AQ169" s="35">
        <f t="shared" si="83"/>
        <v>0</v>
      </c>
      <c r="AR169" s="35">
        <f t="shared" si="84"/>
        <v>0</v>
      </c>
      <c r="AS169" s="35">
        <f t="shared" si="85"/>
        <v>0</v>
      </c>
      <c r="AU169" s="103">
        <v>220</v>
      </c>
      <c r="AV169" s="34">
        <v>0.2</v>
      </c>
      <c r="AW169" s="34">
        <v>0.86499999999999999</v>
      </c>
      <c r="AX169" s="34">
        <v>0.62751999999999997</v>
      </c>
      <c r="AY169" s="34">
        <v>2.1106718303999998</v>
      </c>
      <c r="AZ169" s="34">
        <v>1.0567724564100001</v>
      </c>
      <c r="BA169" s="34">
        <v>0.48677353451099997</v>
      </c>
      <c r="BB169" s="34">
        <v>1.1741204117299999</v>
      </c>
      <c r="BC169" s="34">
        <v>0.77657197439900005</v>
      </c>
      <c r="BD169" s="34">
        <v>0.45371360321199999</v>
      </c>
      <c r="BF169" s="103">
        <v>220</v>
      </c>
      <c r="BG169" s="119">
        <f t="shared" si="99"/>
        <v>0</v>
      </c>
      <c r="BH169" s="119">
        <f t="shared" si="100"/>
        <v>0</v>
      </c>
      <c r="BI169" s="119">
        <f t="shared" si="101"/>
        <v>0</v>
      </c>
      <c r="BJ169" s="119">
        <f t="shared" si="102"/>
        <v>1.1639578190170141E-12</v>
      </c>
      <c r="BK169" s="119">
        <f t="shared" si="103"/>
        <v>-3.5855762803294056E-12</v>
      </c>
      <c r="BL169" s="119">
        <f t="shared" si="104"/>
        <v>2.421951528219779E-13</v>
      </c>
      <c r="BM169" s="119">
        <f t="shared" si="105"/>
        <v>-4.46842562951133E-12</v>
      </c>
      <c r="BN169" s="119">
        <f t="shared" si="106"/>
        <v>1.2823075934420558E-13</v>
      </c>
      <c r="BO169" s="119">
        <f t="shared" si="107"/>
        <v>-1.0252909632413321E-13</v>
      </c>
    </row>
    <row r="170" spans="7:67" ht="15.75">
      <c r="G170">
        <v>221</v>
      </c>
      <c r="H170" s="89"/>
      <c r="I170" s="90"/>
      <c r="J170" s="90"/>
      <c r="K170" s="90"/>
      <c r="L170" s="90"/>
      <c r="M170" s="90"/>
      <c r="N170" s="90"/>
      <c r="O170" s="90"/>
      <c r="P170" s="90"/>
      <c r="Q170" s="91"/>
      <c r="R170" s="35"/>
      <c r="S170" s="34">
        <f t="shared" si="86"/>
        <v>0</v>
      </c>
      <c r="T170" s="34">
        <f t="shared" si="72"/>
        <v>0</v>
      </c>
      <c r="U170" s="34">
        <f t="shared" si="73"/>
        <v>0</v>
      </c>
      <c r="V170" s="34">
        <f t="shared" si="74"/>
        <v>1.9872000000000001</v>
      </c>
      <c r="W170" s="15">
        <f t="shared" si="87"/>
        <v>0.87944659600048491</v>
      </c>
      <c r="X170" s="34">
        <f t="shared" si="88"/>
        <v>0</v>
      </c>
      <c r="Y170" s="34">
        <f t="shared" si="75"/>
        <v>1.2900000000000023E-2</v>
      </c>
      <c r="Z170" s="15">
        <f t="shared" si="89"/>
        <v>0.50322495527805666</v>
      </c>
      <c r="AA170" s="34">
        <f t="shared" si="90"/>
        <v>0</v>
      </c>
      <c r="AB170" s="34">
        <f t="shared" si="76"/>
        <v>-0.3819999999999999</v>
      </c>
      <c r="AC170" s="15">
        <f t="shared" si="91"/>
        <v>0.40564461209270181</v>
      </c>
      <c r="AD170" s="34">
        <f t="shared" si="92"/>
        <v>0</v>
      </c>
      <c r="AE170" s="34">
        <f t="shared" si="77"/>
        <v>2.8138999999999994</v>
      </c>
      <c r="AF170" s="15">
        <f t="shared" si="93"/>
        <v>0.94342234836801464</v>
      </c>
      <c r="AG170" s="34">
        <f t="shared" si="94"/>
        <v>0</v>
      </c>
      <c r="AH170" s="34">
        <f t="shared" si="78"/>
        <v>1.2458</v>
      </c>
      <c r="AI170" s="15">
        <f t="shared" si="95"/>
        <v>0.77657197439912828</v>
      </c>
      <c r="AJ170" s="34">
        <f t="shared" si="96"/>
        <v>0</v>
      </c>
      <c r="AK170" s="34">
        <f t="shared" si="79"/>
        <v>0.2702</v>
      </c>
      <c r="AL170" s="15">
        <f t="shared" si="97"/>
        <v>0.5671420040148718</v>
      </c>
      <c r="AM170" s="34">
        <f t="shared" si="98"/>
        <v>0</v>
      </c>
      <c r="AN170" s="35">
        <f t="shared" si="80"/>
        <v>2.1</v>
      </c>
      <c r="AO170" s="35">
        <f t="shared" si="81"/>
        <v>1.4593282532782992</v>
      </c>
      <c r="AP170" s="35">
        <f t="shared" si="82"/>
        <v>0.64067174672170091</v>
      </c>
      <c r="AQ170" s="35">
        <f t="shared" si="83"/>
        <v>0.3</v>
      </c>
      <c r="AR170" s="35">
        <f t="shared" si="84"/>
        <v>0.28661659614963275</v>
      </c>
      <c r="AS170" s="35">
        <f t="shared" si="85"/>
        <v>1.3383403850367237E-2</v>
      </c>
      <c r="AU170" s="103">
        <v>221</v>
      </c>
      <c r="AV170" s="34">
        <v>0</v>
      </c>
      <c r="AW170" s="34">
        <v>0</v>
      </c>
      <c r="AX170" s="34">
        <v>0</v>
      </c>
      <c r="AY170" s="34">
        <v>0</v>
      </c>
      <c r="AZ170" s="34">
        <v>0</v>
      </c>
      <c r="BA170" s="34">
        <v>0</v>
      </c>
      <c r="BB170" s="34">
        <v>0</v>
      </c>
      <c r="BC170" s="34">
        <v>0</v>
      </c>
      <c r="BD170" s="34">
        <v>0</v>
      </c>
      <c r="BF170" s="103">
        <v>221</v>
      </c>
      <c r="BG170" s="119">
        <f t="shared" si="99"/>
        <v>0</v>
      </c>
      <c r="BH170" s="119">
        <f t="shared" si="100"/>
        <v>0</v>
      </c>
      <c r="BI170" s="119">
        <f t="shared" si="101"/>
        <v>0</v>
      </c>
      <c r="BJ170" s="119">
        <f t="shared" si="102"/>
        <v>0</v>
      </c>
      <c r="BK170" s="119">
        <f t="shared" si="103"/>
        <v>0</v>
      </c>
      <c r="BL170" s="119">
        <f t="shared" si="104"/>
        <v>0</v>
      </c>
      <c r="BM170" s="119">
        <f t="shared" si="105"/>
        <v>0</v>
      </c>
      <c r="BN170" s="119">
        <f t="shared" si="106"/>
        <v>0</v>
      </c>
      <c r="BO170" s="119">
        <f t="shared" si="107"/>
        <v>0</v>
      </c>
    </row>
    <row r="171" spans="7:67" ht="15.75">
      <c r="G171">
        <v>222</v>
      </c>
      <c r="H171" s="89">
        <v>0.1</v>
      </c>
      <c r="I171" s="90">
        <v>0.3</v>
      </c>
      <c r="J171" s="90">
        <v>0.2</v>
      </c>
      <c r="K171" s="90">
        <v>0.5</v>
      </c>
      <c r="L171" s="90">
        <v>1</v>
      </c>
      <c r="M171" s="90">
        <v>0</v>
      </c>
      <c r="N171" s="90"/>
      <c r="O171" s="90">
        <v>0.3</v>
      </c>
      <c r="P171" s="90">
        <v>0</v>
      </c>
      <c r="Q171" s="91">
        <v>0</v>
      </c>
      <c r="R171" s="35"/>
      <c r="S171" s="34">
        <f t="shared" si="86"/>
        <v>0.1</v>
      </c>
      <c r="T171" s="34">
        <f t="shared" si="72"/>
        <v>0.25950000000000001</v>
      </c>
      <c r="U171" s="34">
        <f t="shared" si="73"/>
        <v>0.15688000000000002</v>
      </c>
      <c r="V171" s="34">
        <f t="shared" si="74"/>
        <v>1.9872000000000001</v>
      </c>
      <c r="W171" s="15">
        <f t="shared" si="87"/>
        <v>0.87944659600048491</v>
      </c>
      <c r="X171" s="34">
        <f t="shared" si="88"/>
        <v>0.43972329800024246</v>
      </c>
      <c r="Y171" s="34">
        <f t="shared" si="75"/>
        <v>1.2900000000000023E-2</v>
      </c>
      <c r="Z171" s="15">
        <f t="shared" si="89"/>
        <v>0.50322495527805666</v>
      </c>
      <c r="AA171" s="34">
        <f t="shared" si="90"/>
        <v>0.50322495527805666</v>
      </c>
      <c r="AB171" s="34">
        <f t="shared" si="76"/>
        <v>-0.3819999999999999</v>
      </c>
      <c r="AC171" s="15">
        <f t="shared" si="91"/>
        <v>0.40564461209270181</v>
      </c>
      <c r="AD171" s="34">
        <f t="shared" si="92"/>
        <v>0</v>
      </c>
      <c r="AE171" s="34">
        <f t="shared" si="77"/>
        <v>3.0641299999999996</v>
      </c>
      <c r="AF171" s="15">
        <f t="shared" si="93"/>
        <v>0.95538865383210914</v>
      </c>
      <c r="AG171" s="34">
        <f t="shared" si="94"/>
        <v>0.28661659614963275</v>
      </c>
      <c r="AH171" s="34">
        <f t="shared" si="78"/>
        <v>1.2458</v>
      </c>
      <c r="AI171" s="15">
        <f t="shared" si="95"/>
        <v>0.77657197439912828</v>
      </c>
      <c r="AJ171" s="34">
        <f t="shared" si="96"/>
        <v>0</v>
      </c>
      <c r="AK171" s="34">
        <f t="shared" si="79"/>
        <v>0.2702</v>
      </c>
      <c r="AL171" s="15">
        <f t="shared" si="97"/>
        <v>0.5671420040148718</v>
      </c>
      <c r="AM171" s="34">
        <f t="shared" si="98"/>
        <v>0</v>
      </c>
      <c r="AN171" s="35">
        <f t="shared" si="80"/>
        <v>4.2000001500000002</v>
      </c>
      <c r="AO171" s="35">
        <f t="shared" si="81"/>
        <v>2.658132930865734</v>
      </c>
      <c r="AP171" s="35">
        <f t="shared" si="82"/>
        <v>1.5418672191342662</v>
      </c>
      <c r="AQ171" s="35">
        <f t="shared" si="83"/>
        <v>3.4000002</v>
      </c>
      <c r="AR171" s="35">
        <f t="shared" si="84"/>
        <v>2.9501780863686</v>
      </c>
      <c r="AS171" s="35">
        <f t="shared" si="85"/>
        <v>0.44982211363140001</v>
      </c>
      <c r="AU171" s="103">
        <v>222</v>
      </c>
      <c r="AV171" s="34">
        <v>0.1</v>
      </c>
      <c r="AW171" s="34">
        <v>0.25950000000000001</v>
      </c>
      <c r="AX171" s="34">
        <v>0.15687999999999999</v>
      </c>
      <c r="AY171" s="34">
        <v>0.43972329799999998</v>
      </c>
      <c r="AZ171" s="34">
        <v>0.50322495527800004</v>
      </c>
      <c r="BA171" s="34">
        <v>0</v>
      </c>
      <c r="BB171" s="34">
        <v>0.28661659615000001</v>
      </c>
      <c r="BC171" s="34">
        <v>0</v>
      </c>
      <c r="BD171" s="34">
        <v>0</v>
      </c>
      <c r="BF171" s="103">
        <v>222</v>
      </c>
      <c r="BG171" s="119">
        <f t="shared" si="99"/>
        <v>0</v>
      </c>
      <c r="BH171" s="119">
        <f t="shared" si="100"/>
        <v>0</v>
      </c>
      <c r="BI171" s="119">
        <f t="shared" si="101"/>
        <v>0</v>
      </c>
      <c r="BJ171" s="119">
        <f t="shared" si="102"/>
        <v>2.4247270857813419E-13</v>
      </c>
      <c r="BK171" s="119">
        <f t="shared" si="103"/>
        <v>5.6621374255882984E-14</v>
      </c>
      <c r="BL171" s="119">
        <f t="shared" si="104"/>
        <v>0</v>
      </c>
      <c r="BM171" s="119">
        <f t="shared" si="105"/>
        <v>-3.6726177654600178E-13</v>
      </c>
      <c r="BN171" s="119">
        <f t="shared" si="106"/>
        <v>0</v>
      </c>
      <c r="BO171" s="119">
        <f t="shared" si="107"/>
        <v>0</v>
      </c>
    </row>
    <row r="172" spans="7:67" ht="15.75">
      <c r="G172">
        <v>223</v>
      </c>
      <c r="H172" s="89">
        <v>0.1</v>
      </c>
      <c r="I172" s="90">
        <v>0.2</v>
      </c>
      <c r="J172" s="90">
        <v>0.70000004999999998</v>
      </c>
      <c r="K172" s="90">
        <v>0.6</v>
      </c>
      <c r="L172" s="90">
        <v>2.6000000999999999</v>
      </c>
      <c r="M172" s="90">
        <v>0</v>
      </c>
      <c r="N172" s="90"/>
      <c r="O172" s="90">
        <v>1.5000001000000001</v>
      </c>
      <c r="P172" s="90">
        <v>1.9000001</v>
      </c>
      <c r="Q172" s="91">
        <v>0</v>
      </c>
      <c r="R172" s="35"/>
      <c r="S172" s="34">
        <f t="shared" si="86"/>
        <v>0.1</v>
      </c>
      <c r="T172" s="34">
        <f t="shared" si="72"/>
        <v>0.17300000000000001</v>
      </c>
      <c r="U172" s="34">
        <f t="shared" si="73"/>
        <v>0.54908003921999993</v>
      </c>
      <c r="V172" s="34">
        <f t="shared" si="74"/>
        <v>1.9872000000000001</v>
      </c>
      <c r="W172" s="15">
        <f t="shared" si="87"/>
        <v>0.87944659600048491</v>
      </c>
      <c r="X172" s="34">
        <f t="shared" si="88"/>
        <v>0.52766795760029095</v>
      </c>
      <c r="Y172" s="34">
        <f t="shared" si="75"/>
        <v>1.2900000000000023E-2</v>
      </c>
      <c r="Z172" s="15">
        <f t="shared" si="89"/>
        <v>0.50322495527805666</v>
      </c>
      <c r="AA172" s="34">
        <f t="shared" si="90"/>
        <v>1.3083849340454428</v>
      </c>
      <c r="AB172" s="34">
        <f t="shared" si="76"/>
        <v>-0.3819999999999999</v>
      </c>
      <c r="AC172" s="15">
        <f t="shared" si="91"/>
        <v>0.40564461209270181</v>
      </c>
      <c r="AD172" s="34">
        <f t="shared" si="92"/>
        <v>0</v>
      </c>
      <c r="AE172" s="34">
        <f t="shared" si="77"/>
        <v>4.0650500834099992</v>
      </c>
      <c r="AF172" s="15">
        <f t="shared" si="93"/>
        <v>0.98312743936020996</v>
      </c>
      <c r="AG172" s="34">
        <f t="shared" si="94"/>
        <v>1.4746912573530588</v>
      </c>
      <c r="AH172" s="34">
        <f t="shared" si="78"/>
        <v>1.2458</v>
      </c>
      <c r="AI172" s="15">
        <f t="shared" si="95"/>
        <v>0.77657197439912828</v>
      </c>
      <c r="AJ172" s="34">
        <f t="shared" si="96"/>
        <v>1.4754868290155412</v>
      </c>
      <c r="AK172" s="34">
        <f t="shared" si="79"/>
        <v>0.2702</v>
      </c>
      <c r="AL172" s="15">
        <f t="shared" si="97"/>
        <v>0.5671420040148718</v>
      </c>
      <c r="AM172" s="34">
        <f t="shared" si="98"/>
        <v>0</v>
      </c>
      <c r="AN172" s="35">
        <f t="shared" si="80"/>
        <v>10.400000200000001</v>
      </c>
      <c r="AO172" s="35">
        <f t="shared" si="81"/>
        <v>8.275782460193664</v>
      </c>
      <c r="AP172" s="35">
        <f t="shared" si="82"/>
        <v>2.1242177398063369</v>
      </c>
      <c r="AQ172" s="35">
        <f t="shared" si="83"/>
        <v>3.7000002400000001</v>
      </c>
      <c r="AR172" s="35">
        <f t="shared" si="84"/>
        <v>3.4827603509318821</v>
      </c>
      <c r="AS172" s="35">
        <f t="shared" si="85"/>
        <v>0.21723988906811798</v>
      </c>
      <c r="AU172" s="103">
        <v>223</v>
      </c>
      <c r="AV172" s="34">
        <v>0.1</v>
      </c>
      <c r="AW172" s="34">
        <v>0.17299999999999999</v>
      </c>
      <c r="AX172" s="34">
        <v>0.54908003922000004</v>
      </c>
      <c r="AY172" s="34">
        <v>0.52766795759999996</v>
      </c>
      <c r="AZ172" s="34">
        <v>1.30838493405</v>
      </c>
      <c r="BA172" s="34">
        <v>0</v>
      </c>
      <c r="BB172" s="34">
        <v>1.47469125735</v>
      </c>
      <c r="BC172" s="34">
        <v>1.4754868290200001</v>
      </c>
      <c r="BD172" s="34">
        <v>0</v>
      </c>
      <c r="BF172" s="103">
        <v>223</v>
      </c>
      <c r="BG172" s="119">
        <f t="shared" si="99"/>
        <v>0</v>
      </c>
      <c r="BH172" s="119">
        <f t="shared" si="100"/>
        <v>0</v>
      </c>
      <c r="BI172" s="119">
        <f t="shared" si="101"/>
        <v>0</v>
      </c>
      <c r="BJ172" s="119">
        <f t="shared" si="102"/>
        <v>2.9098945475425353E-13</v>
      </c>
      <c r="BK172" s="119">
        <f t="shared" si="103"/>
        <v>-4.5572434714813426E-12</v>
      </c>
      <c r="BL172" s="119">
        <f t="shared" si="104"/>
        <v>0</v>
      </c>
      <c r="BM172" s="119">
        <f t="shared" si="105"/>
        <v>3.0588864774472313E-12</v>
      </c>
      <c r="BN172" s="119">
        <f t="shared" si="106"/>
        <v>-4.4588777114995537E-12</v>
      </c>
      <c r="BO172" s="119">
        <f t="shared" si="107"/>
        <v>0</v>
      </c>
    </row>
    <row r="173" spans="7:67" ht="15.75">
      <c r="G173">
        <v>224</v>
      </c>
      <c r="H173" s="89">
        <v>0.2</v>
      </c>
      <c r="I173" s="90">
        <v>0.6</v>
      </c>
      <c r="J173" s="90">
        <v>1.8000001000000001</v>
      </c>
      <c r="K173" s="90">
        <v>5.9</v>
      </c>
      <c r="L173" s="90">
        <v>1.9000001</v>
      </c>
      <c r="M173" s="90">
        <v>0</v>
      </c>
      <c r="N173" s="90"/>
      <c r="O173" s="90">
        <v>2.8000001999999999</v>
      </c>
      <c r="P173" s="90">
        <v>0.90000004</v>
      </c>
      <c r="Q173" s="91">
        <v>0</v>
      </c>
      <c r="R173" s="35"/>
      <c r="S173" s="34">
        <f t="shared" si="86"/>
        <v>0.2</v>
      </c>
      <c r="T173" s="34">
        <f t="shared" si="72"/>
        <v>0.51900000000000002</v>
      </c>
      <c r="U173" s="34">
        <f t="shared" si="73"/>
        <v>1.4119200784400001</v>
      </c>
      <c r="V173" s="34">
        <f t="shared" si="74"/>
        <v>1.9872000000000001</v>
      </c>
      <c r="W173" s="15">
        <f t="shared" si="87"/>
        <v>0.87944659600048491</v>
      </c>
      <c r="X173" s="34">
        <f t="shared" si="88"/>
        <v>5.1887349164028613</v>
      </c>
      <c r="Y173" s="34">
        <f t="shared" si="75"/>
        <v>1.2900000000000023E-2</v>
      </c>
      <c r="Z173" s="15">
        <f t="shared" si="89"/>
        <v>0.50322495527805666</v>
      </c>
      <c r="AA173" s="34">
        <f t="shared" si="90"/>
        <v>0.95612746535080317</v>
      </c>
      <c r="AB173" s="34">
        <f t="shared" si="76"/>
        <v>-0.3819999999999999</v>
      </c>
      <c r="AC173" s="15">
        <f t="shared" si="91"/>
        <v>0.40564461209270181</v>
      </c>
      <c r="AD173" s="34">
        <f t="shared" si="92"/>
        <v>0</v>
      </c>
      <c r="AE173" s="34">
        <f t="shared" si="77"/>
        <v>5.1493801668199994</v>
      </c>
      <c r="AF173" s="15">
        <f t="shared" si="93"/>
        <v>0.99423048002274705</v>
      </c>
      <c r="AG173" s="34">
        <f t="shared" si="94"/>
        <v>2.7838455429097877</v>
      </c>
      <c r="AH173" s="34">
        <f t="shared" si="78"/>
        <v>1.2458</v>
      </c>
      <c r="AI173" s="15">
        <f t="shared" si="95"/>
        <v>0.77657197439912828</v>
      </c>
      <c r="AJ173" s="34">
        <f t="shared" si="96"/>
        <v>0.69891480802209438</v>
      </c>
      <c r="AK173" s="34">
        <f t="shared" si="79"/>
        <v>0.2702</v>
      </c>
      <c r="AL173" s="15">
        <f t="shared" si="97"/>
        <v>0.5671420040148718</v>
      </c>
      <c r="AM173" s="34">
        <f t="shared" si="98"/>
        <v>0</v>
      </c>
      <c r="AN173" s="35">
        <f t="shared" si="80"/>
        <v>14.100000300000001</v>
      </c>
      <c r="AO173" s="35">
        <f t="shared" si="81"/>
        <v>10.022217691425061</v>
      </c>
      <c r="AP173" s="35">
        <f t="shared" si="82"/>
        <v>4.0777826085749407</v>
      </c>
      <c r="AQ173" s="35">
        <f t="shared" si="83"/>
        <v>2.8000001000000001</v>
      </c>
      <c r="AR173" s="35">
        <f t="shared" si="84"/>
        <v>2.5528361996871931</v>
      </c>
      <c r="AS173" s="35">
        <f t="shared" si="85"/>
        <v>0.24716390031280699</v>
      </c>
      <c r="AU173" s="103">
        <v>224</v>
      </c>
      <c r="AV173" s="110">
        <v>0.2</v>
      </c>
      <c r="AW173" s="110">
        <v>0.51900000000000002</v>
      </c>
      <c r="AX173" s="110">
        <v>1.4119200784399999</v>
      </c>
      <c r="AY173" s="110">
        <v>5.1887349163999996</v>
      </c>
      <c r="AZ173" s="110">
        <v>0.95612746535100002</v>
      </c>
      <c r="BA173" s="110">
        <v>0</v>
      </c>
      <c r="BB173" s="110">
        <v>2.78384554291</v>
      </c>
      <c r="BC173" s="110">
        <v>0.69891480802200001</v>
      </c>
      <c r="BD173" s="110">
        <v>0</v>
      </c>
      <c r="BF173" s="103">
        <v>224</v>
      </c>
      <c r="BG173" s="119">
        <f t="shared" si="99"/>
        <v>0</v>
      </c>
      <c r="BH173" s="119">
        <f t="shared" si="100"/>
        <v>0</v>
      </c>
      <c r="BI173" s="119">
        <f t="shared" si="101"/>
        <v>0</v>
      </c>
      <c r="BJ173" s="119">
        <f t="shared" si="102"/>
        <v>2.8617108682738035E-12</v>
      </c>
      <c r="BK173" s="119">
        <f t="shared" si="103"/>
        <v>-1.9684254226604025E-13</v>
      </c>
      <c r="BL173" s="119">
        <f t="shared" si="104"/>
        <v>0</v>
      </c>
      <c r="BM173" s="119">
        <f t="shared" si="105"/>
        <v>-2.1227464230832993E-13</v>
      </c>
      <c r="BN173" s="119">
        <f t="shared" si="106"/>
        <v>9.4368957093138306E-14</v>
      </c>
      <c r="BO173" s="119">
        <f t="shared" si="107"/>
        <v>0</v>
      </c>
    </row>
    <row r="174" spans="7:67" ht="15.75">
      <c r="G174">
        <v>225</v>
      </c>
      <c r="H174" s="89">
        <v>0.1</v>
      </c>
      <c r="I174" s="90">
        <v>0.1</v>
      </c>
      <c r="J174" s="90">
        <v>1.6</v>
      </c>
      <c r="K174" s="90">
        <v>6.9</v>
      </c>
      <c r="L174" s="90">
        <v>3.3000001999999999</v>
      </c>
      <c r="M174" s="90">
        <v>2.1000000999999999</v>
      </c>
      <c r="N174" s="90"/>
      <c r="O174" s="90">
        <v>1.8000001000000001</v>
      </c>
      <c r="P174" s="90">
        <v>1</v>
      </c>
      <c r="Q174" s="91">
        <v>0</v>
      </c>
      <c r="R174" s="35"/>
      <c r="S174" s="34">
        <f t="shared" si="86"/>
        <v>0.1</v>
      </c>
      <c r="T174" s="34">
        <f t="shared" si="72"/>
        <v>8.6500000000000007E-2</v>
      </c>
      <c r="U174" s="34">
        <f t="shared" si="73"/>
        <v>1.2550400000000002</v>
      </c>
      <c r="V174" s="34">
        <f t="shared" si="74"/>
        <v>1.9872000000000001</v>
      </c>
      <c r="W174" s="15">
        <f t="shared" si="87"/>
        <v>0.87944659600048491</v>
      </c>
      <c r="X174" s="34">
        <f t="shared" si="88"/>
        <v>6.0681815124033465</v>
      </c>
      <c r="Y174" s="34">
        <f t="shared" si="75"/>
        <v>1.2900000000000023E-2</v>
      </c>
      <c r="Z174" s="15">
        <f t="shared" si="89"/>
        <v>0.50322495527805666</v>
      </c>
      <c r="AA174" s="34">
        <f t="shared" si="90"/>
        <v>1.6606424530625781</v>
      </c>
      <c r="AB174" s="34">
        <f t="shared" si="76"/>
        <v>-0.3819999999999999</v>
      </c>
      <c r="AC174" s="15">
        <f t="shared" si="91"/>
        <v>0.40564461209270181</v>
      </c>
      <c r="AD174" s="34">
        <f t="shared" si="92"/>
        <v>0.851853725959135</v>
      </c>
      <c r="AE174" s="34">
        <f t="shared" si="77"/>
        <v>4.3152800834099994</v>
      </c>
      <c r="AF174" s="15">
        <f t="shared" si="93"/>
        <v>0.98681340367040249</v>
      </c>
      <c r="AG174" s="34">
        <f t="shared" si="94"/>
        <v>1.7762642252880649</v>
      </c>
      <c r="AH174" s="34">
        <f t="shared" si="78"/>
        <v>1.2458</v>
      </c>
      <c r="AI174" s="15">
        <f t="shared" si="95"/>
        <v>0.77657197439912828</v>
      </c>
      <c r="AJ174" s="34">
        <f t="shared" si="96"/>
        <v>0.77657197439912828</v>
      </c>
      <c r="AK174" s="34">
        <f t="shared" si="79"/>
        <v>0.2702</v>
      </c>
      <c r="AL174" s="15">
        <f t="shared" si="97"/>
        <v>0.5671420040148718</v>
      </c>
      <c r="AM174" s="34">
        <f t="shared" si="98"/>
        <v>0</v>
      </c>
      <c r="AN174" s="35">
        <f t="shared" si="80"/>
        <v>9.8000004399999998</v>
      </c>
      <c r="AO174" s="35">
        <f t="shared" si="81"/>
        <v>8.56385121798208</v>
      </c>
      <c r="AP174" s="35">
        <f t="shared" si="82"/>
        <v>1.2361492220179198</v>
      </c>
      <c r="AQ174" s="35">
        <f t="shared" si="83"/>
        <v>1.5000001000000001</v>
      </c>
      <c r="AR174" s="35">
        <f t="shared" si="84"/>
        <v>1.4746912573530588</v>
      </c>
      <c r="AS174" s="35">
        <f t="shared" si="85"/>
        <v>2.5308842646941221E-2</v>
      </c>
      <c r="AU174" s="103">
        <v>225</v>
      </c>
      <c r="AV174" s="34">
        <v>0.1</v>
      </c>
      <c r="AW174" s="34">
        <v>8.6499999999999994E-2</v>
      </c>
      <c r="AX174" s="34">
        <v>1.2550399999999999</v>
      </c>
      <c r="AY174" s="34">
        <v>6.0681815123999998</v>
      </c>
      <c r="AZ174" s="34">
        <v>1.6606424530599999</v>
      </c>
      <c r="BA174" s="34">
        <v>0.851853725959</v>
      </c>
      <c r="BB174" s="34">
        <v>1.7762642252900001</v>
      </c>
      <c r="BC174" s="34">
        <v>0.77657197439900005</v>
      </c>
      <c r="BD174" s="34">
        <v>0</v>
      </c>
      <c r="BF174" s="103">
        <v>225</v>
      </c>
      <c r="BG174" s="119">
        <f t="shared" si="99"/>
        <v>0</v>
      </c>
      <c r="BH174" s="119">
        <f t="shared" si="100"/>
        <v>0</v>
      </c>
      <c r="BI174" s="119">
        <f t="shared" si="101"/>
        <v>0</v>
      </c>
      <c r="BJ174" s="119">
        <f t="shared" si="102"/>
        <v>3.3466562854300719E-12</v>
      </c>
      <c r="BK174" s="119">
        <f t="shared" si="103"/>
        <v>2.5781599077845385E-12</v>
      </c>
      <c r="BL174" s="119">
        <f t="shared" si="104"/>
        <v>1.3500311979441904E-13</v>
      </c>
      <c r="BM174" s="119">
        <f t="shared" si="105"/>
        <v>-1.9351187319216478E-12</v>
      </c>
      <c r="BN174" s="119">
        <f t="shared" si="106"/>
        <v>1.2823075934420558E-13</v>
      </c>
      <c r="BO174" s="119">
        <f t="shared" si="107"/>
        <v>0</v>
      </c>
    </row>
    <row r="175" spans="7:67" ht="15.75">
      <c r="G175">
        <v>226</v>
      </c>
      <c r="H175" s="89">
        <v>0.6</v>
      </c>
      <c r="I175" s="90">
        <v>0.90000004</v>
      </c>
      <c r="J175" s="90">
        <v>1.2</v>
      </c>
      <c r="K175" s="90">
        <v>7.1000003999999999</v>
      </c>
      <c r="L175" s="90">
        <v>0</v>
      </c>
      <c r="M175" s="90">
        <v>0</v>
      </c>
      <c r="N175" s="90"/>
      <c r="O175" s="90">
        <v>1.5000001000000001</v>
      </c>
      <c r="P175" s="90">
        <v>0</v>
      </c>
      <c r="Q175" s="91">
        <v>0</v>
      </c>
      <c r="R175" s="35"/>
      <c r="S175" s="34">
        <f t="shared" si="86"/>
        <v>0.6</v>
      </c>
      <c r="T175" s="34">
        <f t="shared" si="72"/>
        <v>0.77850003459999995</v>
      </c>
      <c r="U175" s="34">
        <f t="shared" si="73"/>
        <v>0.94127999999999989</v>
      </c>
      <c r="V175" s="34">
        <f t="shared" si="74"/>
        <v>1.9872000000000001</v>
      </c>
      <c r="W175" s="15">
        <f t="shared" si="87"/>
        <v>0.87944659600048491</v>
      </c>
      <c r="X175" s="34">
        <f t="shared" si="88"/>
        <v>6.244071183382081</v>
      </c>
      <c r="Y175" s="34">
        <f t="shared" si="75"/>
        <v>1.2900000000000023E-2</v>
      </c>
      <c r="Z175" s="15">
        <f t="shared" si="89"/>
        <v>0.50322495527805666</v>
      </c>
      <c r="AA175" s="34">
        <f t="shared" si="90"/>
        <v>0</v>
      </c>
      <c r="AB175" s="34">
        <f t="shared" si="76"/>
        <v>-0.3819999999999999</v>
      </c>
      <c r="AC175" s="15">
        <f t="shared" si="91"/>
        <v>0.40564461209270181</v>
      </c>
      <c r="AD175" s="34">
        <f t="shared" si="92"/>
        <v>0</v>
      </c>
      <c r="AE175" s="34">
        <f t="shared" si="77"/>
        <v>4.0650500834099992</v>
      </c>
      <c r="AF175" s="15">
        <f t="shared" si="93"/>
        <v>0.98312743936020996</v>
      </c>
      <c r="AG175" s="34">
        <f t="shared" si="94"/>
        <v>1.4746912573530588</v>
      </c>
      <c r="AH175" s="34">
        <f t="shared" si="78"/>
        <v>1.2458</v>
      </c>
      <c r="AI175" s="15">
        <f t="shared" si="95"/>
        <v>0.77657197439912828</v>
      </c>
      <c r="AJ175" s="34">
        <f t="shared" si="96"/>
        <v>0</v>
      </c>
      <c r="AK175" s="34">
        <f t="shared" si="79"/>
        <v>0.2702</v>
      </c>
      <c r="AL175" s="15">
        <f t="shared" si="97"/>
        <v>0.5671420040148718</v>
      </c>
      <c r="AM175" s="34">
        <f t="shared" si="98"/>
        <v>0</v>
      </c>
      <c r="AN175" s="35">
        <f t="shared" si="80"/>
        <v>8.4000003000000003</v>
      </c>
      <c r="AO175" s="35">
        <f t="shared" si="81"/>
        <v>7.3226924570372276</v>
      </c>
      <c r="AP175" s="35">
        <f t="shared" si="82"/>
        <v>1.0773078429627727</v>
      </c>
      <c r="AQ175" s="35">
        <f t="shared" si="83"/>
        <v>7.4000001000000006</v>
      </c>
      <c r="AR175" s="35">
        <f t="shared" si="84"/>
        <v>6.056465906307916</v>
      </c>
      <c r="AS175" s="35">
        <f t="shared" si="85"/>
        <v>1.3435341936920846</v>
      </c>
      <c r="AU175" s="103">
        <v>226</v>
      </c>
      <c r="AV175" s="34">
        <v>0.6</v>
      </c>
      <c r="AW175" s="34">
        <v>0.77850003459999995</v>
      </c>
      <c r="AX175" s="34">
        <v>0.94128000000000001</v>
      </c>
      <c r="AY175" s="34">
        <v>6.24407118338</v>
      </c>
      <c r="AZ175" s="34">
        <v>0</v>
      </c>
      <c r="BA175" s="34">
        <v>0</v>
      </c>
      <c r="BB175" s="34">
        <v>1.47469125735</v>
      </c>
      <c r="BC175" s="34">
        <v>0</v>
      </c>
      <c r="BD175" s="34">
        <v>0</v>
      </c>
      <c r="BF175" s="103">
        <v>226</v>
      </c>
      <c r="BG175" s="119">
        <f t="shared" si="99"/>
        <v>0</v>
      </c>
      <c r="BH175" s="119">
        <f t="shared" si="100"/>
        <v>0</v>
      </c>
      <c r="BI175" s="119">
        <f t="shared" si="101"/>
        <v>0</v>
      </c>
      <c r="BJ175" s="119">
        <f t="shared" si="102"/>
        <v>2.0810020373573934E-12</v>
      </c>
      <c r="BK175" s="119">
        <f t="shared" si="103"/>
        <v>0</v>
      </c>
      <c r="BL175" s="119">
        <f t="shared" si="104"/>
        <v>0</v>
      </c>
      <c r="BM175" s="119">
        <f t="shared" si="105"/>
        <v>3.0588864774472313E-12</v>
      </c>
      <c r="BN175" s="119">
        <f t="shared" si="106"/>
        <v>0</v>
      </c>
      <c r="BO175" s="119">
        <f t="shared" si="107"/>
        <v>0</v>
      </c>
    </row>
    <row r="176" spans="7:67" ht="15.75">
      <c r="G176">
        <v>227</v>
      </c>
      <c r="H176" s="89">
        <v>0.3</v>
      </c>
      <c r="I176" s="90">
        <v>0.4</v>
      </c>
      <c r="J176" s="90">
        <v>1</v>
      </c>
      <c r="K176" s="90">
        <v>6.7000003000000001</v>
      </c>
      <c r="L176" s="90">
        <v>0</v>
      </c>
      <c r="M176" s="90">
        <v>0</v>
      </c>
      <c r="N176" s="90"/>
      <c r="O176" s="90">
        <v>1.5000001000000001</v>
      </c>
      <c r="P176" s="90">
        <v>5.9</v>
      </c>
      <c r="Q176" s="91">
        <v>0</v>
      </c>
      <c r="R176" s="35"/>
      <c r="S176" s="34">
        <f t="shared" si="86"/>
        <v>0.3</v>
      </c>
      <c r="T176" s="34">
        <f t="shared" si="72"/>
        <v>0.34600000000000003</v>
      </c>
      <c r="U176" s="34">
        <f t="shared" si="73"/>
        <v>0.78439999999999999</v>
      </c>
      <c r="V176" s="34">
        <f t="shared" si="74"/>
        <v>1.9872000000000001</v>
      </c>
      <c r="W176" s="15">
        <f t="shared" si="87"/>
        <v>0.87944659600048491</v>
      </c>
      <c r="X176" s="34">
        <f t="shared" si="88"/>
        <v>5.8922924570372279</v>
      </c>
      <c r="Y176" s="34">
        <f t="shared" si="75"/>
        <v>1.2900000000000023E-2</v>
      </c>
      <c r="Z176" s="15">
        <f t="shared" si="89"/>
        <v>0.50322495527805666</v>
      </c>
      <c r="AA176" s="34">
        <f t="shared" si="90"/>
        <v>0</v>
      </c>
      <c r="AB176" s="34">
        <f t="shared" si="76"/>
        <v>-0.3819999999999999</v>
      </c>
      <c r="AC176" s="15">
        <f t="shared" si="91"/>
        <v>0.40564461209270181</v>
      </c>
      <c r="AD176" s="34">
        <f t="shared" si="92"/>
        <v>0</v>
      </c>
      <c r="AE176" s="34">
        <f t="shared" si="77"/>
        <v>4.0650500834099992</v>
      </c>
      <c r="AF176" s="15">
        <f t="shared" si="93"/>
        <v>0.98312743936020996</v>
      </c>
      <c r="AG176" s="34">
        <f t="shared" si="94"/>
        <v>1.4746912573530588</v>
      </c>
      <c r="AH176" s="34">
        <f t="shared" si="78"/>
        <v>1.2458</v>
      </c>
      <c r="AI176" s="15">
        <f t="shared" si="95"/>
        <v>0.77657197439912828</v>
      </c>
      <c r="AJ176" s="34">
        <f t="shared" si="96"/>
        <v>4.5817746489548572</v>
      </c>
      <c r="AK176" s="34">
        <f t="shared" si="79"/>
        <v>0.2702</v>
      </c>
      <c r="AL176" s="15">
        <f t="shared" si="97"/>
        <v>0.5671420040148718</v>
      </c>
      <c r="AM176" s="34">
        <f t="shared" si="98"/>
        <v>0</v>
      </c>
      <c r="AN176" s="35">
        <f t="shared" si="80"/>
        <v>3.8000000499999995</v>
      </c>
      <c r="AO176" s="35">
        <f t="shared" si="81"/>
        <v>2.5510993827489772</v>
      </c>
      <c r="AP176" s="35">
        <f t="shared" si="82"/>
        <v>1.2489006672510223</v>
      </c>
      <c r="AQ176" s="35">
        <f t="shared" si="83"/>
        <v>1.00000004</v>
      </c>
      <c r="AR176" s="35">
        <f t="shared" si="84"/>
        <v>0.79368613805317734</v>
      </c>
      <c r="AS176" s="35">
        <f t="shared" si="85"/>
        <v>0.20631390194682264</v>
      </c>
      <c r="AU176" s="103">
        <v>227</v>
      </c>
      <c r="AV176" s="34">
        <v>0.3</v>
      </c>
      <c r="AW176" s="34">
        <v>0.34599999999999997</v>
      </c>
      <c r="AX176" s="34">
        <v>0.78439999999999999</v>
      </c>
      <c r="AY176" s="34">
        <v>5.8922924570399999</v>
      </c>
      <c r="AZ176" s="34">
        <v>0</v>
      </c>
      <c r="BA176" s="34">
        <v>0</v>
      </c>
      <c r="BB176" s="34">
        <v>1.47469125735</v>
      </c>
      <c r="BC176" s="34">
        <v>4.5817746489499998</v>
      </c>
      <c r="BD176" s="34">
        <v>0</v>
      </c>
      <c r="BF176" s="103">
        <v>227</v>
      </c>
      <c r="BG176" s="119">
        <f t="shared" si="99"/>
        <v>0</v>
      </c>
      <c r="BH176" s="119">
        <f t="shared" si="100"/>
        <v>0</v>
      </c>
      <c r="BI176" s="119">
        <f t="shared" si="101"/>
        <v>0</v>
      </c>
      <c r="BJ176" s="119">
        <f t="shared" si="102"/>
        <v>-2.7720048478840909E-12</v>
      </c>
      <c r="BK176" s="119">
        <f t="shared" si="103"/>
        <v>0</v>
      </c>
      <c r="BL176" s="119">
        <f t="shared" si="104"/>
        <v>0</v>
      </c>
      <c r="BM176" s="119">
        <f t="shared" si="105"/>
        <v>3.0588864774472313E-12</v>
      </c>
      <c r="BN176" s="119">
        <f t="shared" si="106"/>
        <v>4.8574477773399849E-12</v>
      </c>
      <c r="BO176" s="119">
        <f t="shared" si="107"/>
        <v>0</v>
      </c>
    </row>
    <row r="177" spans="7:67" ht="15.75">
      <c r="G177">
        <v>228</v>
      </c>
      <c r="H177" s="89">
        <v>0.1</v>
      </c>
      <c r="I177" s="90">
        <v>0.6</v>
      </c>
      <c r="J177" s="90">
        <v>0.6</v>
      </c>
      <c r="K177" s="90">
        <v>0.8</v>
      </c>
      <c r="L177" s="90">
        <v>0.70000004999999998</v>
      </c>
      <c r="M177" s="90">
        <v>1</v>
      </c>
      <c r="N177" s="90"/>
      <c r="O177" s="90">
        <v>0.1</v>
      </c>
      <c r="P177" s="90">
        <v>0.90000004</v>
      </c>
      <c r="Q177" s="91">
        <v>0</v>
      </c>
      <c r="R177" s="35"/>
      <c r="S177" s="34">
        <f t="shared" si="86"/>
        <v>0.1</v>
      </c>
      <c r="T177" s="34">
        <f t="shared" si="72"/>
        <v>0.51900000000000002</v>
      </c>
      <c r="U177" s="34">
        <f t="shared" si="73"/>
        <v>0.47063999999999995</v>
      </c>
      <c r="V177" s="34">
        <f t="shared" si="74"/>
        <v>1.9872000000000001</v>
      </c>
      <c r="W177" s="15">
        <f t="shared" si="87"/>
        <v>0.87944659600048491</v>
      </c>
      <c r="X177" s="34">
        <f t="shared" si="88"/>
        <v>0.70355727680038793</v>
      </c>
      <c r="Y177" s="34">
        <f t="shared" si="75"/>
        <v>1.2900000000000023E-2</v>
      </c>
      <c r="Z177" s="15">
        <f t="shared" si="89"/>
        <v>0.50322495527805666</v>
      </c>
      <c r="AA177" s="34">
        <f t="shared" si="90"/>
        <v>0.35225749385588739</v>
      </c>
      <c r="AB177" s="34">
        <f t="shared" si="76"/>
        <v>-0.3819999999999999</v>
      </c>
      <c r="AC177" s="15">
        <f t="shared" si="91"/>
        <v>0.40564461209270181</v>
      </c>
      <c r="AD177" s="34">
        <f t="shared" si="92"/>
        <v>0.40564461209270181</v>
      </c>
      <c r="AE177" s="34">
        <f t="shared" si="77"/>
        <v>2.8973099999999996</v>
      </c>
      <c r="AF177" s="15">
        <f t="shared" si="93"/>
        <v>0.94771330031082945</v>
      </c>
      <c r="AG177" s="34">
        <f t="shared" si="94"/>
        <v>9.4771330031082957E-2</v>
      </c>
      <c r="AH177" s="34">
        <f t="shared" si="78"/>
        <v>1.2458</v>
      </c>
      <c r="AI177" s="15">
        <f t="shared" si="95"/>
        <v>0.77657197439912828</v>
      </c>
      <c r="AJ177" s="34">
        <f t="shared" si="96"/>
        <v>0.69891480802209438</v>
      </c>
      <c r="AK177" s="34">
        <f t="shared" si="79"/>
        <v>0.2702</v>
      </c>
      <c r="AL177" s="15">
        <f t="shared" si="97"/>
        <v>0.5671420040148718</v>
      </c>
      <c r="AM177" s="34">
        <f t="shared" si="98"/>
        <v>0</v>
      </c>
      <c r="AN177" s="35">
        <f t="shared" si="80"/>
        <v>4.7000001999999999</v>
      </c>
      <c r="AO177" s="35">
        <f t="shared" si="81"/>
        <v>4.0290073466904346</v>
      </c>
      <c r="AP177" s="35">
        <f t="shared" si="82"/>
        <v>0.67099285330956526</v>
      </c>
      <c r="AQ177" s="35">
        <f t="shared" si="83"/>
        <v>0</v>
      </c>
      <c r="AR177" s="35">
        <f t="shared" si="84"/>
        <v>0</v>
      </c>
      <c r="AS177" s="35">
        <f t="shared" si="85"/>
        <v>0</v>
      </c>
      <c r="AU177" s="103">
        <v>228</v>
      </c>
      <c r="AV177" s="34">
        <v>0.1</v>
      </c>
      <c r="AW177" s="34">
        <v>0.51900000000000002</v>
      </c>
      <c r="AX177" s="34">
        <v>0.47064</v>
      </c>
      <c r="AY177" s="34">
        <v>0.70355727680000002</v>
      </c>
      <c r="AZ177" s="34">
        <v>0.35225749385600003</v>
      </c>
      <c r="BA177" s="34">
        <v>0.40564461209300001</v>
      </c>
      <c r="BB177" s="34">
        <v>9.4771330031099998E-2</v>
      </c>
      <c r="BC177" s="34">
        <v>0.69891480802200001</v>
      </c>
      <c r="BD177" s="34">
        <v>0</v>
      </c>
      <c r="BF177" s="103">
        <v>228</v>
      </c>
      <c r="BG177" s="119">
        <f t="shared" si="99"/>
        <v>0</v>
      </c>
      <c r="BH177" s="119">
        <f t="shared" si="100"/>
        <v>0</v>
      </c>
      <c r="BI177" s="119">
        <f t="shared" si="101"/>
        <v>0</v>
      </c>
      <c r="BJ177" s="119">
        <f t="shared" si="102"/>
        <v>3.879119248040297E-13</v>
      </c>
      <c r="BK177" s="119">
        <f t="shared" si="103"/>
        <v>-1.1263212584822213E-13</v>
      </c>
      <c r="BL177" s="119">
        <f t="shared" si="104"/>
        <v>-2.9820590441431705E-13</v>
      </c>
      <c r="BM177" s="119">
        <f t="shared" si="105"/>
        <v>-1.7041923427996153E-14</v>
      </c>
      <c r="BN177" s="119">
        <f t="shared" si="106"/>
        <v>9.4368957093138306E-14</v>
      </c>
      <c r="BO177" s="119">
        <f t="shared" si="107"/>
        <v>0</v>
      </c>
    </row>
    <row r="178" spans="7:67" ht="15.75">
      <c r="G178">
        <v>229</v>
      </c>
      <c r="H178" s="89">
        <v>0.2</v>
      </c>
      <c r="I178" s="90">
        <v>1</v>
      </c>
      <c r="J178" s="90">
        <v>1.2</v>
      </c>
      <c r="K178" s="90">
        <v>2.3000001999999999</v>
      </c>
      <c r="L178" s="90">
        <v>0</v>
      </c>
      <c r="M178" s="90">
        <v>0</v>
      </c>
      <c r="N178" s="90"/>
      <c r="O178" s="90">
        <v>0</v>
      </c>
      <c r="P178" s="90">
        <v>0</v>
      </c>
      <c r="Q178" s="91">
        <v>0</v>
      </c>
      <c r="R178" s="35"/>
      <c r="S178" s="34">
        <f t="shared" si="86"/>
        <v>0.2</v>
      </c>
      <c r="T178" s="34">
        <f t="shared" si="72"/>
        <v>0.86499999999999999</v>
      </c>
      <c r="U178" s="34">
        <f t="shared" si="73"/>
        <v>0.94127999999999989</v>
      </c>
      <c r="V178" s="34">
        <f t="shared" si="74"/>
        <v>1.9872000000000001</v>
      </c>
      <c r="W178" s="15">
        <f t="shared" si="87"/>
        <v>0.87944659600048491</v>
      </c>
      <c r="X178" s="34">
        <f t="shared" si="88"/>
        <v>2.0227273466904343</v>
      </c>
      <c r="Y178" s="34">
        <f t="shared" si="75"/>
        <v>1.2900000000000023E-2</v>
      </c>
      <c r="Z178" s="15">
        <f t="shared" si="89"/>
        <v>0.50322495527805666</v>
      </c>
      <c r="AA178" s="34">
        <f t="shared" si="90"/>
        <v>0</v>
      </c>
      <c r="AB178" s="34">
        <f t="shared" si="76"/>
        <v>-0.3819999999999999</v>
      </c>
      <c r="AC178" s="15">
        <f t="shared" si="91"/>
        <v>0.40564461209270181</v>
      </c>
      <c r="AD178" s="34">
        <f t="shared" si="92"/>
        <v>0</v>
      </c>
      <c r="AE178" s="34">
        <f t="shared" si="77"/>
        <v>2.8138999999999994</v>
      </c>
      <c r="AF178" s="15">
        <f t="shared" si="93"/>
        <v>0.94342234836801464</v>
      </c>
      <c r="AG178" s="34">
        <f t="shared" si="94"/>
        <v>0</v>
      </c>
      <c r="AH178" s="34">
        <f t="shared" si="78"/>
        <v>1.2458</v>
      </c>
      <c r="AI178" s="15">
        <f t="shared" si="95"/>
        <v>0.77657197439912828</v>
      </c>
      <c r="AJ178" s="34">
        <f t="shared" si="96"/>
        <v>0</v>
      </c>
      <c r="AK178" s="34">
        <f t="shared" si="79"/>
        <v>0.2702</v>
      </c>
      <c r="AL178" s="15">
        <f t="shared" si="97"/>
        <v>0.5671420040148718</v>
      </c>
      <c r="AM178" s="34">
        <f t="shared" si="98"/>
        <v>0</v>
      </c>
      <c r="AN178" s="35">
        <f t="shared" si="80"/>
        <v>1.9</v>
      </c>
      <c r="AO178" s="35">
        <f t="shared" si="81"/>
        <v>1.4807157756392708</v>
      </c>
      <c r="AP178" s="35">
        <f t="shared" si="82"/>
        <v>0.4192842243607291</v>
      </c>
      <c r="AQ178" s="35">
        <f t="shared" si="83"/>
        <v>0</v>
      </c>
      <c r="AR178" s="35">
        <f t="shared" si="84"/>
        <v>0</v>
      </c>
      <c r="AS178" s="35">
        <f t="shared" si="85"/>
        <v>0</v>
      </c>
      <c r="AU178" s="103">
        <v>229</v>
      </c>
      <c r="AV178" s="34">
        <v>0.2</v>
      </c>
      <c r="AW178" s="34">
        <v>0.86499999999999999</v>
      </c>
      <c r="AX178" s="34">
        <v>0.94128000000000001</v>
      </c>
      <c r="AY178" s="34">
        <v>2.02272734669</v>
      </c>
      <c r="AZ178" s="34">
        <v>0</v>
      </c>
      <c r="BA178" s="34">
        <v>0</v>
      </c>
      <c r="BB178" s="34">
        <v>0</v>
      </c>
      <c r="BC178" s="34">
        <v>0</v>
      </c>
      <c r="BD178" s="34">
        <v>0</v>
      </c>
      <c r="BF178" s="103">
        <v>229</v>
      </c>
      <c r="BG178" s="119">
        <f t="shared" si="99"/>
        <v>0</v>
      </c>
      <c r="BH178" s="119">
        <f t="shared" si="100"/>
        <v>0</v>
      </c>
      <c r="BI178" s="119">
        <f t="shared" si="101"/>
        <v>0</v>
      </c>
      <c r="BJ178" s="119">
        <f t="shared" si="102"/>
        <v>4.3431924723336124E-13</v>
      </c>
      <c r="BK178" s="119">
        <f t="shared" si="103"/>
        <v>0</v>
      </c>
      <c r="BL178" s="119">
        <f t="shared" si="104"/>
        <v>0</v>
      </c>
      <c r="BM178" s="119">
        <f t="shared" si="105"/>
        <v>0</v>
      </c>
      <c r="BN178" s="119">
        <f t="shared" si="106"/>
        <v>0</v>
      </c>
      <c r="BO178" s="119">
        <f t="shared" si="107"/>
        <v>0</v>
      </c>
    </row>
    <row r="179" spans="7:67" ht="15.75">
      <c r="G179">
        <v>230</v>
      </c>
      <c r="H179" s="89">
        <v>0.2</v>
      </c>
      <c r="I179" s="90">
        <v>0.5</v>
      </c>
      <c r="J179" s="90">
        <v>0.2</v>
      </c>
      <c r="K179" s="90">
        <v>0.5</v>
      </c>
      <c r="L179" s="90">
        <v>0.5</v>
      </c>
      <c r="M179" s="90">
        <v>0</v>
      </c>
      <c r="N179" s="90"/>
      <c r="O179" s="90"/>
      <c r="P179" s="90"/>
      <c r="Q179" s="91"/>
      <c r="R179" s="35"/>
      <c r="S179" s="34">
        <f t="shared" si="86"/>
        <v>0.2</v>
      </c>
      <c r="T179" s="34">
        <f t="shared" si="72"/>
        <v>0.4325</v>
      </c>
      <c r="U179" s="34">
        <f t="shared" si="73"/>
        <v>0.15688000000000002</v>
      </c>
      <c r="V179" s="34">
        <f t="shared" si="74"/>
        <v>1.9872000000000001</v>
      </c>
      <c r="W179" s="15">
        <f t="shared" si="87"/>
        <v>0.87944659600048491</v>
      </c>
      <c r="X179" s="34">
        <f t="shared" si="88"/>
        <v>0.43972329800024246</v>
      </c>
      <c r="Y179" s="34">
        <f t="shared" si="75"/>
        <v>1.2900000000000023E-2</v>
      </c>
      <c r="Z179" s="15">
        <f t="shared" si="89"/>
        <v>0.50322495527805666</v>
      </c>
      <c r="AA179" s="34">
        <f t="shared" si="90"/>
        <v>0.25161247763902833</v>
      </c>
      <c r="AB179" s="34">
        <f t="shared" si="76"/>
        <v>-0.3819999999999999</v>
      </c>
      <c r="AC179" s="15">
        <f t="shared" si="91"/>
        <v>0.40564461209270181</v>
      </c>
      <c r="AD179" s="34">
        <f t="shared" si="92"/>
        <v>0</v>
      </c>
      <c r="AE179" s="34">
        <f t="shared" si="77"/>
        <v>2.8138999999999994</v>
      </c>
      <c r="AF179" s="15">
        <f t="shared" si="93"/>
        <v>0.94342234836801464</v>
      </c>
      <c r="AG179" s="34">
        <f t="shared" si="94"/>
        <v>0</v>
      </c>
      <c r="AH179" s="34">
        <f t="shared" si="78"/>
        <v>1.2458</v>
      </c>
      <c r="AI179" s="15">
        <f t="shared" si="95"/>
        <v>0.77657197439912828</v>
      </c>
      <c r="AJ179" s="34">
        <f t="shared" si="96"/>
        <v>0</v>
      </c>
      <c r="AK179" s="34">
        <f t="shared" si="79"/>
        <v>0.2702</v>
      </c>
      <c r="AL179" s="15">
        <f t="shared" si="97"/>
        <v>0.5671420040148718</v>
      </c>
      <c r="AM179" s="34">
        <f t="shared" si="98"/>
        <v>0</v>
      </c>
      <c r="AN179" s="35">
        <f t="shared" si="80"/>
        <v>10</v>
      </c>
      <c r="AO179" s="35">
        <f t="shared" si="81"/>
        <v>7.9049828905585384</v>
      </c>
      <c r="AP179" s="35">
        <f t="shared" si="82"/>
        <v>2.0950171094414616</v>
      </c>
      <c r="AQ179" s="35">
        <f t="shared" si="83"/>
        <v>2</v>
      </c>
      <c r="AR179" s="35">
        <f t="shared" si="84"/>
        <v>1.7511898423494934</v>
      </c>
      <c r="AS179" s="35">
        <f t="shared" si="85"/>
        <v>0.24881015765050662</v>
      </c>
      <c r="AU179" s="103">
        <v>230</v>
      </c>
      <c r="AV179" s="34">
        <v>0.2</v>
      </c>
      <c r="AW179" s="34">
        <v>0.4325</v>
      </c>
      <c r="AX179" s="34">
        <v>0.15687999999999999</v>
      </c>
      <c r="AY179" s="34">
        <v>0.43972329799999998</v>
      </c>
      <c r="AZ179" s="34">
        <v>0.25161247763900002</v>
      </c>
      <c r="BA179" s="34">
        <v>0</v>
      </c>
      <c r="BB179" s="34">
        <v>0</v>
      </c>
      <c r="BC179" s="34">
        <v>0</v>
      </c>
      <c r="BD179" s="34">
        <v>0</v>
      </c>
      <c r="BF179" s="103">
        <v>230</v>
      </c>
      <c r="BG179" s="119">
        <f t="shared" si="99"/>
        <v>0</v>
      </c>
      <c r="BH179" s="119">
        <f t="shared" si="100"/>
        <v>0</v>
      </c>
      <c r="BI179" s="119">
        <f t="shared" si="101"/>
        <v>0</v>
      </c>
      <c r="BJ179" s="119">
        <f t="shared" si="102"/>
        <v>2.4247270857813419E-13</v>
      </c>
      <c r="BK179" s="119">
        <f t="shared" si="103"/>
        <v>2.8310687127941492E-14</v>
      </c>
      <c r="BL179" s="119">
        <f t="shared" si="104"/>
        <v>0</v>
      </c>
      <c r="BM179" s="119">
        <f t="shared" si="105"/>
        <v>0</v>
      </c>
      <c r="BN179" s="119">
        <f t="shared" si="106"/>
        <v>0</v>
      </c>
      <c r="BO179" s="119">
        <f t="shared" si="107"/>
        <v>0</v>
      </c>
    </row>
    <row r="180" spans="7:67" ht="15.75">
      <c r="G180">
        <v>231</v>
      </c>
      <c r="H180" s="89">
        <v>0.5</v>
      </c>
      <c r="I180" s="90">
        <v>0.5</v>
      </c>
      <c r="J180" s="90">
        <v>2</v>
      </c>
      <c r="K180" s="90">
        <v>5</v>
      </c>
      <c r="L180" s="90">
        <v>2</v>
      </c>
      <c r="M180" s="90">
        <v>0</v>
      </c>
      <c r="N180" s="90"/>
      <c r="O180" s="90">
        <v>1</v>
      </c>
      <c r="P180" s="90">
        <v>1</v>
      </c>
      <c r="Q180" s="91">
        <v>0</v>
      </c>
      <c r="R180" s="35"/>
      <c r="S180" s="34">
        <f t="shared" si="86"/>
        <v>0.5</v>
      </c>
      <c r="T180" s="34">
        <f t="shared" si="72"/>
        <v>0.4325</v>
      </c>
      <c r="U180" s="34">
        <f t="shared" si="73"/>
        <v>1.5688</v>
      </c>
      <c r="V180" s="34">
        <f t="shared" si="74"/>
        <v>1.9872000000000001</v>
      </c>
      <c r="W180" s="15">
        <f t="shared" si="87"/>
        <v>0.87944659600048491</v>
      </c>
      <c r="X180" s="34">
        <f t="shared" si="88"/>
        <v>4.3972329800024248</v>
      </c>
      <c r="Y180" s="34">
        <f t="shared" si="75"/>
        <v>1.2900000000000023E-2</v>
      </c>
      <c r="Z180" s="15">
        <f t="shared" si="89"/>
        <v>0.50322495527805666</v>
      </c>
      <c r="AA180" s="34">
        <f t="shared" si="90"/>
        <v>1.0064499105561133</v>
      </c>
      <c r="AB180" s="34">
        <f t="shared" si="76"/>
        <v>-0.3819999999999999</v>
      </c>
      <c r="AC180" s="15">
        <f t="shared" si="91"/>
        <v>0.40564461209270181</v>
      </c>
      <c r="AD180" s="34">
        <f t="shared" si="92"/>
        <v>0</v>
      </c>
      <c r="AE180" s="34">
        <f t="shared" si="77"/>
        <v>3.6479999999999992</v>
      </c>
      <c r="AF180" s="15">
        <f t="shared" si="93"/>
        <v>0.97461786795036498</v>
      </c>
      <c r="AG180" s="34">
        <f t="shared" si="94"/>
        <v>0.97461786795036498</v>
      </c>
      <c r="AH180" s="34">
        <f t="shared" si="78"/>
        <v>1.2458</v>
      </c>
      <c r="AI180" s="15">
        <f t="shared" si="95"/>
        <v>0.77657197439912828</v>
      </c>
      <c r="AJ180" s="34">
        <f t="shared" si="96"/>
        <v>0.77657197439912828</v>
      </c>
      <c r="AK180" s="34">
        <f t="shared" si="79"/>
        <v>0.2702</v>
      </c>
      <c r="AL180" s="15">
        <f t="shared" si="97"/>
        <v>0.5671420040148718</v>
      </c>
      <c r="AM180" s="34">
        <f t="shared" si="98"/>
        <v>0</v>
      </c>
      <c r="AN180" s="35">
        <f t="shared" si="80"/>
        <v>0</v>
      </c>
      <c r="AO180" s="35">
        <f t="shared" si="81"/>
        <v>0</v>
      </c>
      <c r="AP180" s="35">
        <f t="shared" si="82"/>
        <v>0</v>
      </c>
      <c r="AQ180" s="35">
        <f t="shared" si="83"/>
        <v>0</v>
      </c>
      <c r="AR180" s="35">
        <f t="shared" si="84"/>
        <v>0</v>
      </c>
      <c r="AS180" s="35">
        <f t="shared" si="85"/>
        <v>0</v>
      </c>
      <c r="AU180" s="103">
        <v>231</v>
      </c>
      <c r="AV180" s="34">
        <v>0.5</v>
      </c>
      <c r="AW180" s="34">
        <v>0.4325</v>
      </c>
      <c r="AX180" s="34">
        <v>1.5688</v>
      </c>
      <c r="AY180" s="34">
        <v>4.3972329800000001</v>
      </c>
      <c r="AZ180" s="34">
        <v>1.00644991056</v>
      </c>
      <c r="BA180" s="34">
        <v>0</v>
      </c>
      <c r="BB180" s="34">
        <v>0.97461786795000005</v>
      </c>
      <c r="BC180" s="34">
        <v>0.77657197439900005</v>
      </c>
      <c r="BD180" s="34">
        <v>0</v>
      </c>
      <c r="BF180" s="103">
        <v>231</v>
      </c>
      <c r="BG180" s="119">
        <f t="shared" si="99"/>
        <v>0</v>
      </c>
      <c r="BH180" s="119">
        <f t="shared" si="100"/>
        <v>0</v>
      </c>
      <c r="BI180" s="119">
        <f t="shared" si="101"/>
        <v>0</v>
      </c>
      <c r="BJ180" s="119">
        <f t="shared" si="102"/>
        <v>2.4247270857813419E-12</v>
      </c>
      <c r="BK180" s="119">
        <f t="shared" si="103"/>
        <v>-3.886668764607748E-12</v>
      </c>
      <c r="BL180" s="119">
        <f t="shared" si="104"/>
        <v>0</v>
      </c>
      <c r="BM180" s="119">
        <f t="shared" si="105"/>
        <v>3.6493030819428895E-13</v>
      </c>
      <c r="BN180" s="119">
        <f t="shared" si="106"/>
        <v>1.2823075934420558E-13</v>
      </c>
      <c r="BO180" s="119">
        <f t="shared" si="107"/>
        <v>0</v>
      </c>
    </row>
    <row r="181" spans="7:67" ht="15.75">
      <c r="G181">
        <v>232</v>
      </c>
      <c r="H181" s="89"/>
      <c r="I181" s="90"/>
      <c r="J181" s="90"/>
      <c r="K181" s="90"/>
      <c r="L181" s="90"/>
      <c r="M181" s="90"/>
      <c r="N181" s="90"/>
      <c r="O181" s="90"/>
      <c r="P181" s="90"/>
      <c r="Q181" s="91"/>
      <c r="R181" s="35"/>
      <c r="S181" s="34">
        <f t="shared" si="86"/>
        <v>0</v>
      </c>
      <c r="T181" s="34">
        <f t="shared" si="72"/>
        <v>0</v>
      </c>
      <c r="U181" s="34">
        <f t="shared" si="73"/>
        <v>0</v>
      </c>
      <c r="V181" s="34">
        <f t="shared" si="74"/>
        <v>1.9872000000000001</v>
      </c>
      <c r="W181" s="15">
        <f t="shared" si="87"/>
        <v>0.87944659600048491</v>
      </c>
      <c r="X181" s="34">
        <f t="shared" si="88"/>
        <v>0</v>
      </c>
      <c r="Y181" s="34">
        <f t="shared" si="75"/>
        <v>1.2900000000000023E-2</v>
      </c>
      <c r="Z181" s="15">
        <f t="shared" si="89"/>
        <v>0.50322495527805666</v>
      </c>
      <c r="AA181" s="34">
        <f t="shared" si="90"/>
        <v>0</v>
      </c>
      <c r="AB181" s="34">
        <f t="shared" si="76"/>
        <v>-0.3819999999999999</v>
      </c>
      <c r="AC181" s="15">
        <f t="shared" si="91"/>
        <v>0.40564461209270181</v>
      </c>
      <c r="AD181" s="34">
        <f t="shared" si="92"/>
        <v>0</v>
      </c>
      <c r="AE181" s="34">
        <f t="shared" si="77"/>
        <v>2.8138999999999994</v>
      </c>
      <c r="AF181" s="15">
        <f t="shared" si="93"/>
        <v>0.94342234836801464</v>
      </c>
      <c r="AG181" s="34">
        <f t="shared" si="94"/>
        <v>0</v>
      </c>
      <c r="AH181" s="34">
        <f t="shared" si="78"/>
        <v>1.2458</v>
      </c>
      <c r="AI181" s="15">
        <f t="shared" si="95"/>
        <v>0.77657197439912828</v>
      </c>
      <c r="AJ181" s="34">
        <f t="shared" si="96"/>
        <v>0</v>
      </c>
      <c r="AK181" s="34">
        <f t="shared" si="79"/>
        <v>0.2702</v>
      </c>
      <c r="AL181" s="15">
        <f t="shared" si="97"/>
        <v>0.5671420040148718</v>
      </c>
      <c r="AM181" s="34">
        <f t="shared" si="98"/>
        <v>0</v>
      </c>
      <c r="AN181" s="35">
        <f t="shared" si="80"/>
        <v>0</v>
      </c>
      <c r="AO181" s="35">
        <f t="shared" si="81"/>
        <v>0</v>
      </c>
      <c r="AP181" s="35">
        <f t="shared" si="82"/>
        <v>0</v>
      </c>
      <c r="AQ181" s="35">
        <f t="shared" si="83"/>
        <v>0</v>
      </c>
      <c r="AR181" s="35">
        <f t="shared" si="84"/>
        <v>0</v>
      </c>
      <c r="AS181" s="35">
        <f t="shared" si="85"/>
        <v>0</v>
      </c>
      <c r="AU181" s="103">
        <v>232</v>
      </c>
      <c r="AV181" s="34">
        <v>0</v>
      </c>
      <c r="AW181" s="34">
        <v>0</v>
      </c>
      <c r="AX181" s="34">
        <v>0</v>
      </c>
      <c r="AY181" s="34">
        <v>0</v>
      </c>
      <c r="AZ181" s="34">
        <v>0</v>
      </c>
      <c r="BA181" s="34">
        <v>0</v>
      </c>
      <c r="BB181" s="34">
        <v>0</v>
      </c>
      <c r="BC181" s="34">
        <v>0</v>
      </c>
      <c r="BD181" s="34">
        <v>0</v>
      </c>
      <c r="BF181" s="103">
        <v>232</v>
      </c>
      <c r="BG181" s="119">
        <f t="shared" si="99"/>
        <v>0</v>
      </c>
      <c r="BH181" s="119">
        <f t="shared" si="100"/>
        <v>0</v>
      </c>
      <c r="BI181" s="119">
        <f t="shared" si="101"/>
        <v>0</v>
      </c>
      <c r="BJ181" s="119">
        <f t="shared" si="102"/>
        <v>0</v>
      </c>
      <c r="BK181" s="119">
        <f t="shared" si="103"/>
        <v>0</v>
      </c>
      <c r="BL181" s="119">
        <f t="shared" si="104"/>
        <v>0</v>
      </c>
      <c r="BM181" s="119">
        <f t="shared" si="105"/>
        <v>0</v>
      </c>
      <c r="BN181" s="119">
        <f t="shared" si="106"/>
        <v>0</v>
      </c>
      <c r="BO181" s="119">
        <f t="shared" si="107"/>
        <v>0</v>
      </c>
    </row>
    <row r="182" spans="7:67" ht="15.75">
      <c r="G182">
        <v>233</v>
      </c>
      <c r="H182" s="89"/>
      <c r="I182" s="90"/>
      <c r="J182" s="90"/>
      <c r="K182" s="90"/>
      <c r="L182" s="90"/>
      <c r="M182" s="90"/>
      <c r="N182" s="90"/>
      <c r="O182" s="90"/>
      <c r="P182" s="90"/>
      <c r="Q182" s="91"/>
      <c r="R182" s="35"/>
      <c r="S182" s="34">
        <f t="shared" si="86"/>
        <v>0</v>
      </c>
      <c r="T182" s="34">
        <f t="shared" si="72"/>
        <v>0</v>
      </c>
      <c r="U182" s="34">
        <f t="shared" si="73"/>
        <v>0</v>
      </c>
      <c r="V182" s="34">
        <f t="shared" si="74"/>
        <v>1.9872000000000001</v>
      </c>
      <c r="W182" s="15">
        <f t="shared" si="87"/>
        <v>0.87944659600048491</v>
      </c>
      <c r="X182" s="34">
        <f t="shared" si="88"/>
        <v>0</v>
      </c>
      <c r="Y182" s="34">
        <f t="shared" si="75"/>
        <v>1.2900000000000023E-2</v>
      </c>
      <c r="Z182" s="15">
        <f t="shared" si="89"/>
        <v>0.50322495527805666</v>
      </c>
      <c r="AA182" s="34">
        <f t="shared" si="90"/>
        <v>0</v>
      </c>
      <c r="AB182" s="34">
        <f t="shared" si="76"/>
        <v>-0.3819999999999999</v>
      </c>
      <c r="AC182" s="15">
        <f t="shared" si="91"/>
        <v>0.40564461209270181</v>
      </c>
      <c r="AD182" s="34">
        <f t="shared" si="92"/>
        <v>0</v>
      </c>
      <c r="AE182" s="34">
        <f t="shared" si="77"/>
        <v>2.8138999999999994</v>
      </c>
      <c r="AF182" s="15">
        <f t="shared" si="93"/>
        <v>0.94342234836801464</v>
      </c>
      <c r="AG182" s="34">
        <f t="shared" si="94"/>
        <v>0</v>
      </c>
      <c r="AH182" s="34">
        <f t="shared" si="78"/>
        <v>1.2458</v>
      </c>
      <c r="AI182" s="15">
        <f t="shared" si="95"/>
        <v>0.77657197439912828</v>
      </c>
      <c r="AJ182" s="34">
        <f t="shared" si="96"/>
        <v>0</v>
      </c>
      <c r="AK182" s="34">
        <f t="shared" si="79"/>
        <v>0.2702</v>
      </c>
      <c r="AL182" s="15">
        <f t="shared" si="97"/>
        <v>0.5671420040148718</v>
      </c>
      <c r="AM182" s="34">
        <f t="shared" si="98"/>
        <v>0</v>
      </c>
      <c r="AN182" s="35">
        <f t="shared" si="80"/>
        <v>0</v>
      </c>
      <c r="AO182" s="35">
        <f t="shared" si="81"/>
        <v>0</v>
      </c>
      <c r="AP182" s="35">
        <f t="shared" si="82"/>
        <v>0</v>
      </c>
      <c r="AQ182" s="35">
        <f t="shared" si="83"/>
        <v>0</v>
      </c>
      <c r="AR182" s="35">
        <f t="shared" si="84"/>
        <v>0</v>
      </c>
      <c r="AS182" s="35">
        <f t="shared" si="85"/>
        <v>0</v>
      </c>
      <c r="AU182" s="103">
        <v>233</v>
      </c>
      <c r="AV182" s="34">
        <v>0</v>
      </c>
      <c r="AW182" s="34">
        <v>0</v>
      </c>
      <c r="AX182" s="34">
        <v>0</v>
      </c>
      <c r="AY182" s="34">
        <v>0</v>
      </c>
      <c r="AZ182" s="34">
        <v>0</v>
      </c>
      <c r="BA182" s="34">
        <v>0</v>
      </c>
      <c r="BB182" s="34">
        <v>0</v>
      </c>
      <c r="BC182" s="34">
        <v>0</v>
      </c>
      <c r="BD182" s="34">
        <v>0</v>
      </c>
      <c r="BF182" s="103">
        <v>233</v>
      </c>
      <c r="BG182" s="119">
        <f t="shared" si="99"/>
        <v>0</v>
      </c>
      <c r="BH182" s="119">
        <f t="shared" si="100"/>
        <v>0</v>
      </c>
      <c r="BI182" s="119">
        <f t="shared" si="101"/>
        <v>0</v>
      </c>
      <c r="BJ182" s="119">
        <f t="shared" si="102"/>
        <v>0</v>
      </c>
      <c r="BK182" s="119">
        <f t="shared" si="103"/>
        <v>0</v>
      </c>
      <c r="BL182" s="119">
        <f t="shared" si="104"/>
        <v>0</v>
      </c>
      <c r="BM182" s="119">
        <f t="shared" si="105"/>
        <v>0</v>
      </c>
      <c r="BN182" s="119">
        <f t="shared" si="106"/>
        <v>0</v>
      </c>
      <c r="BO182" s="119">
        <f t="shared" si="107"/>
        <v>0</v>
      </c>
    </row>
    <row r="183" spans="7:67" ht="15.75">
      <c r="G183">
        <v>234</v>
      </c>
      <c r="H183" s="89"/>
      <c r="I183" s="90"/>
      <c r="J183" s="90"/>
      <c r="K183" s="90"/>
      <c r="L183" s="90"/>
      <c r="M183" s="90"/>
      <c r="N183" s="90"/>
      <c r="O183" s="90"/>
      <c r="P183" s="90"/>
      <c r="Q183" s="91"/>
      <c r="R183" s="35"/>
      <c r="S183" s="34">
        <f t="shared" si="86"/>
        <v>0</v>
      </c>
      <c r="T183" s="34">
        <f t="shared" si="72"/>
        <v>0</v>
      </c>
      <c r="U183" s="34">
        <f t="shared" si="73"/>
        <v>0</v>
      </c>
      <c r="V183" s="34">
        <f t="shared" si="74"/>
        <v>1.9872000000000001</v>
      </c>
      <c r="W183" s="15">
        <f t="shared" si="87"/>
        <v>0.87944659600048491</v>
      </c>
      <c r="X183" s="34">
        <f t="shared" si="88"/>
        <v>0</v>
      </c>
      <c r="Y183" s="34">
        <f t="shared" si="75"/>
        <v>1.2900000000000023E-2</v>
      </c>
      <c r="Z183" s="15">
        <f t="shared" si="89"/>
        <v>0.50322495527805666</v>
      </c>
      <c r="AA183" s="34">
        <f t="shared" si="90"/>
        <v>0</v>
      </c>
      <c r="AB183" s="34">
        <f t="shared" si="76"/>
        <v>-0.3819999999999999</v>
      </c>
      <c r="AC183" s="15">
        <f t="shared" si="91"/>
        <v>0.40564461209270181</v>
      </c>
      <c r="AD183" s="34">
        <f t="shared" si="92"/>
        <v>0</v>
      </c>
      <c r="AE183" s="34">
        <f t="shared" si="77"/>
        <v>2.8138999999999994</v>
      </c>
      <c r="AF183" s="15">
        <f t="shared" si="93"/>
        <v>0.94342234836801464</v>
      </c>
      <c r="AG183" s="34">
        <f t="shared" si="94"/>
        <v>0</v>
      </c>
      <c r="AH183" s="34">
        <f t="shared" si="78"/>
        <v>1.2458</v>
      </c>
      <c r="AI183" s="15">
        <f t="shared" si="95"/>
        <v>0.77657197439912828</v>
      </c>
      <c r="AJ183" s="34">
        <f t="shared" si="96"/>
        <v>0</v>
      </c>
      <c r="AK183" s="34">
        <f t="shared" si="79"/>
        <v>0.2702</v>
      </c>
      <c r="AL183" s="15">
        <f t="shared" si="97"/>
        <v>0.5671420040148718</v>
      </c>
      <c r="AM183" s="34">
        <f t="shared" si="98"/>
        <v>0</v>
      </c>
      <c r="AN183" s="35">
        <f t="shared" si="80"/>
        <v>0</v>
      </c>
      <c r="AO183" s="35">
        <f t="shared" si="81"/>
        <v>0</v>
      </c>
      <c r="AP183" s="35">
        <f t="shared" si="82"/>
        <v>0</v>
      </c>
      <c r="AQ183" s="35">
        <f t="shared" si="83"/>
        <v>0</v>
      </c>
      <c r="AR183" s="35">
        <f t="shared" si="84"/>
        <v>0</v>
      </c>
      <c r="AS183" s="35">
        <f t="shared" si="85"/>
        <v>0</v>
      </c>
      <c r="AU183" s="103">
        <v>234</v>
      </c>
      <c r="AV183" s="34">
        <v>0</v>
      </c>
      <c r="AW183" s="34">
        <v>0</v>
      </c>
      <c r="AX183" s="34">
        <v>0</v>
      </c>
      <c r="AY183" s="34">
        <v>0</v>
      </c>
      <c r="AZ183" s="34">
        <v>0</v>
      </c>
      <c r="BA183" s="34">
        <v>0</v>
      </c>
      <c r="BB183" s="34">
        <v>0</v>
      </c>
      <c r="BC183" s="34">
        <v>0</v>
      </c>
      <c r="BD183" s="34">
        <v>0</v>
      </c>
      <c r="BF183" s="103">
        <v>234</v>
      </c>
      <c r="BG183" s="119">
        <f t="shared" si="99"/>
        <v>0</v>
      </c>
      <c r="BH183" s="119">
        <f t="shared" si="100"/>
        <v>0</v>
      </c>
      <c r="BI183" s="119">
        <f t="shared" si="101"/>
        <v>0</v>
      </c>
      <c r="BJ183" s="119">
        <f t="shared" si="102"/>
        <v>0</v>
      </c>
      <c r="BK183" s="119">
        <f t="shared" si="103"/>
        <v>0</v>
      </c>
      <c r="BL183" s="119">
        <f t="shared" si="104"/>
        <v>0</v>
      </c>
      <c r="BM183" s="119">
        <f t="shared" si="105"/>
        <v>0</v>
      </c>
      <c r="BN183" s="119">
        <f t="shared" si="106"/>
        <v>0</v>
      </c>
      <c r="BO183" s="119">
        <f t="shared" si="107"/>
        <v>0</v>
      </c>
    </row>
    <row r="184" spans="7:67" ht="15.75">
      <c r="G184">
        <v>235</v>
      </c>
      <c r="H184" s="89"/>
      <c r="I184" s="90"/>
      <c r="J184" s="90"/>
      <c r="K184" s="90"/>
      <c r="L184" s="90"/>
      <c r="M184" s="90"/>
      <c r="N184" s="90"/>
      <c r="O184" s="90"/>
      <c r="P184" s="90"/>
      <c r="Q184" s="91"/>
      <c r="R184" s="35"/>
      <c r="S184" s="34">
        <f t="shared" si="86"/>
        <v>0</v>
      </c>
      <c r="T184" s="34">
        <f t="shared" si="72"/>
        <v>0</v>
      </c>
      <c r="U184" s="34">
        <f t="shared" si="73"/>
        <v>0</v>
      </c>
      <c r="V184" s="34">
        <f t="shared" si="74"/>
        <v>1.9872000000000001</v>
      </c>
      <c r="W184" s="15">
        <f t="shared" si="87"/>
        <v>0.87944659600048491</v>
      </c>
      <c r="X184" s="34">
        <f t="shared" si="88"/>
        <v>0</v>
      </c>
      <c r="Y184" s="34">
        <f t="shared" si="75"/>
        <v>1.2900000000000023E-2</v>
      </c>
      <c r="Z184" s="15">
        <f t="shared" si="89"/>
        <v>0.50322495527805666</v>
      </c>
      <c r="AA184" s="34">
        <f t="shared" si="90"/>
        <v>0</v>
      </c>
      <c r="AB184" s="34">
        <f t="shared" si="76"/>
        <v>-0.3819999999999999</v>
      </c>
      <c r="AC184" s="15">
        <f t="shared" si="91"/>
        <v>0.40564461209270181</v>
      </c>
      <c r="AD184" s="34">
        <f t="shared" si="92"/>
        <v>0</v>
      </c>
      <c r="AE184" s="34">
        <f t="shared" si="77"/>
        <v>2.8138999999999994</v>
      </c>
      <c r="AF184" s="15">
        <f t="shared" si="93"/>
        <v>0.94342234836801464</v>
      </c>
      <c r="AG184" s="34">
        <f t="shared" si="94"/>
        <v>0</v>
      </c>
      <c r="AH184" s="34">
        <f t="shared" si="78"/>
        <v>1.2458</v>
      </c>
      <c r="AI184" s="15">
        <f t="shared" si="95"/>
        <v>0.77657197439912828</v>
      </c>
      <c r="AJ184" s="34">
        <f t="shared" si="96"/>
        <v>0</v>
      </c>
      <c r="AK184" s="34">
        <f t="shared" si="79"/>
        <v>0.2702</v>
      </c>
      <c r="AL184" s="15">
        <f t="shared" si="97"/>
        <v>0.5671420040148718</v>
      </c>
      <c r="AM184" s="34">
        <f t="shared" si="98"/>
        <v>0</v>
      </c>
      <c r="AN184" s="35">
        <f t="shared" si="80"/>
        <v>0</v>
      </c>
      <c r="AO184" s="35">
        <f t="shared" si="81"/>
        <v>0</v>
      </c>
      <c r="AP184" s="35">
        <f t="shared" si="82"/>
        <v>0</v>
      </c>
      <c r="AQ184" s="35">
        <f t="shared" si="83"/>
        <v>0</v>
      </c>
      <c r="AR184" s="35">
        <f t="shared" si="84"/>
        <v>0</v>
      </c>
      <c r="AS184" s="35">
        <f t="shared" si="85"/>
        <v>0</v>
      </c>
      <c r="AU184" s="103">
        <v>235</v>
      </c>
      <c r="AV184" s="34">
        <v>0</v>
      </c>
      <c r="AW184" s="34">
        <v>0</v>
      </c>
      <c r="AX184" s="34">
        <v>0</v>
      </c>
      <c r="AY184" s="34">
        <v>0</v>
      </c>
      <c r="AZ184" s="34">
        <v>0</v>
      </c>
      <c r="BA184" s="34">
        <v>0</v>
      </c>
      <c r="BB184" s="34">
        <v>0</v>
      </c>
      <c r="BC184" s="34">
        <v>0</v>
      </c>
      <c r="BD184" s="34">
        <v>0</v>
      </c>
      <c r="BF184" s="103">
        <v>235</v>
      </c>
      <c r="BG184" s="119">
        <f t="shared" si="99"/>
        <v>0</v>
      </c>
      <c r="BH184" s="119">
        <f t="shared" si="100"/>
        <v>0</v>
      </c>
      <c r="BI184" s="119">
        <f t="shared" si="101"/>
        <v>0</v>
      </c>
      <c r="BJ184" s="119">
        <f t="shared" si="102"/>
        <v>0</v>
      </c>
      <c r="BK184" s="119">
        <f t="shared" si="103"/>
        <v>0</v>
      </c>
      <c r="BL184" s="119">
        <f t="shared" si="104"/>
        <v>0</v>
      </c>
      <c r="BM184" s="119">
        <f t="shared" si="105"/>
        <v>0</v>
      </c>
      <c r="BN184" s="119">
        <f t="shared" si="106"/>
        <v>0</v>
      </c>
      <c r="BO184" s="119">
        <f t="shared" si="107"/>
        <v>0</v>
      </c>
    </row>
    <row r="185" spans="7:67" ht="15.75">
      <c r="G185">
        <v>236</v>
      </c>
      <c r="H185" s="89"/>
      <c r="I185" s="90"/>
      <c r="J185" s="90"/>
      <c r="K185" s="90"/>
      <c r="L185" s="90"/>
      <c r="M185" s="90"/>
      <c r="N185" s="90"/>
      <c r="O185" s="90"/>
      <c r="P185" s="90"/>
      <c r="Q185" s="91"/>
      <c r="R185" s="35"/>
      <c r="S185" s="34">
        <f t="shared" si="86"/>
        <v>0</v>
      </c>
      <c r="T185" s="34">
        <f t="shared" si="72"/>
        <v>0</v>
      </c>
      <c r="U185" s="34">
        <f t="shared" si="73"/>
        <v>0</v>
      </c>
      <c r="V185" s="34">
        <f t="shared" si="74"/>
        <v>1.9872000000000001</v>
      </c>
      <c r="W185" s="15">
        <f t="shared" si="87"/>
        <v>0.87944659600048491</v>
      </c>
      <c r="X185" s="34">
        <f t="shared" si="88"/>
        <v>0</v>
      </c>
      <c r="Y185" s="34">
        <f t="shared" si="75"/>
        <v>1.2900000000000023E-2</v>
      </c>
      <c r="Z185" s="15">
        <f t="shared" si="89"/>
        <v>0.50322495527805666</v>
      </c>
      <c r="AA185" s="34">
        <f t="shared" si="90"/>
        <v>0</v>
      </c>
      <c r="AB185" s="34">
        <f t="shared" si="76"/>
        <v>-0.3819999999999999</v>
      </c>
      <c r="AC185" s="15">
        <f t="shared" si="91"/>
        <v>0.40564461209270181</v>
      </c>
      <c r="AD185" s="34">
        <f t="shared" si="92"/>
        <v>0</v>
      </c>
      <c r="AE185" s="34">
        <f t="shared" si="77"/>
        <v>2.8138999999999994</v>
      </c>
      <c r="AF185" s="15">
        <f t="shared" si="93"/>
        <v>0.94342234836801464</v>
      </c>
      <c r="AG185" s="34">
        <f t="shared" si="94"/>
        <v>0</v>
      </c>
      <c r="AH185" s="34">
        <f t="shared" si="78"/>
        <v>1.2458</v>
      </c>
      <c r="AI185" s="15">
        <f t="shared" si="95"/>
        <v>0.77657197439912828</v>
      </c>
      <c r="AJ185" s="34">
        <f t="shared" si="96"/>
        <v>0</v>
      </c>
      <c r="AK185" s="34">
        <f t="shared" si="79"/>
        <v>0.2702</v>
      </c>
      <c r="AL185" s="15">
        <f t="shared" si="97"/>
        <v>0.5671420040148718</v>
      </c>
      <c r="AM185" s="34">
        <f t="shared" si="98"/>
        <v>0</v>
      </c>
      <c r="AN185" s="35">
        <f t="shared" si="80"/>
        <v>0</v>
      </c>
      <c r="AO185" s="35">
        <f t="shared" si="81"/>
        <v>0</v>
      </c>
      <c r="AP185" s="35">
        <f t="shared" si="82"/>
        <v>0</v>
      </c>
      <c r="AQ185" s="35">
        <f t="shared" si="83"/>
        <v>0</v>
      </c>
      <c r="AR185" s="35">
        <f t="shared" si="84"/>
        <v>0</v>
      </c>
      <c r="AS185" s="35">
        <f t="shared" si="85"/>
        <v>0</v>
      </c>
      <c r="AU185" s="103">
        <v>236</v>
      </c>
      <c r="AV185" s="34">
        <v>0</v>
      </c>
      <c r="AW185" s="34">
        <v>0</v>
      </c>
      <c r="AX185" s="34">
        <v>0</v>
      </c>
      <c r="AY185" s="34">
        <v>0</v>
      </c>
      <c r="AZ185" s="34">
        <v>0</v>
      </c>
      <c r="BA185" s="34">
        <v>0</v>
      </c>
      <c r="BB185" s="34">
        <v>0</v>
      </c>
      <c r="BC185" s="34">
        <v>0</v>
      </c>
      <c r="BD185" s="34">
        <v>0</v>
      </c>
      <c r="BF185" s="103">
        <v>236</v>
      </c>
      <c r="BG185" s="119">
        <f t="shared" si="99"/>
        <v>0</v>
      </c>
      <c r="BH185" s="119">
        <f t="shared" si="100"/>
        <v>0</v>
      </c>
      <c r="BI185" s="119">
        <f t="shared" si="101"/>
        <v>0</v>
      </c>
      <c r="BJ185" s="119">
        <f t="shared" si="102"/>
        <v>0</v>
      </c>
      <c r="BK185" s="119">
        <f t="shared" si="103"/>
        <v>0</v>
      </c>
      <c r="BL185" s="119">
        <f t="shared" si="104"/>
        <v>0</v>
      </c>
      <c r="BM185" s="119">
        <f t="shared" si="105"/>
        <v>0</v>
      </c>
      <c r="BN185" s="119">
        <f t="shared" si="106"/>
        <v>0</v>
      </c>
      <c r="BO185" s="119">
        <f t="shared" si="107"/>
        <v>0</v>
      </c>
    </row>
    <row r="186" spans="7:67" ht="15.75">
      <c r="G186">
        <v>237</v>
      </c>
      <c r="H186" s="89"/>
      <c r="I186" s="90"/>
      <c r="J186" s="90"/>
      <c r="K186" s="90"/>
      <c r="L186" s="90"/>
      <c r="M186" s="90"/>
      <c r="N186" s="90"/>
      <c r="O186" s="90"/>
      <c r="P186" s="90"/>
      <c r="Q186" s="91"/>
      <c r="R186" s="35"/>
      <c r="S186" s="34">
        <f t="shared" si="86"/>
        <v>0</v>
      </c>
      <c r="T186" s="34">
        <f t="shared" si="72"/>
        <v>0</v>
      </c>
      <c r="U186" s="34">
        <f t="shared" si="73"/>
        <v>0</v>
      </c>
      <c r="V186" s="34">
        <f t="shared" si="74"/>
        <v>1.9872000000000001</v>
      </c>
      <c r="W186" s="15">
        <f t="shared" si="87"/>
        <v>0.87944659600048491</v>
      </c>
      <c r="X186" s="34">
        <f t="shared" si="88"/>
        <v>0</v>
      </c>
      <c r="Y186" s="34">
        <f t="shared" si="75"/>
        <v>1.2900000000000023E-2</v>
      </c>
      <c r="Z186" s="15">
        <f t="shared" si="89"/>
        <v>0.50322495527805666</v>
      </c>
      <c r="AA186" s="34">
        <f t="shared" si="90"/>
        <v>0</v>
      </c>
      <c r="AB186" s="34">
        <f t="shared" si="76"/>
        <v>-0.3819999999999999</v>
      </c>
      <c r="AC186" s="15">
        <f t="shared" si="91"/>
        <v>0.40564461209270181</v>
      </c>
      <c r="AD186" s="34">
        <f t="shared" si="92"/>
        <v>0</v>
      </c>
      <c r="AE186" s="34">
        <f t="shared" si="77"/>
        <v>2.8138999999999994</v>
      </c>
      <c r="AF186" s="15">
        <f t="shared" si="93"/>
        <v>0.94342234836801464</v>
      </c>
      <c r="AG186" s="34">
        <f t="shared" si="94"/>
        <v>0</v>
      </c>
      <c r="AH186" s="34">
        <f t="shared" si="78"/>
        <v>1.2458</v>
      </c>
      <c r="AI186" s="15">
        <f t="shared" si="95"/>
        <v>0.77657197439912828</v>
      </c>
      <c r="AJ186" s="34">
        <f t="shared" si="96"/>
        <v>0</v>
      </c>
      <c r="AK186" s="34">
        <f t="shared" si="79"/>
        <v>0.2702</v>
      </c>
      <c r="AL186" s="15">
        <f t="shared" si="97"/>
        <v>0.5671420040148718</v>
      </c>
      <c r="AM186" s="34">
        <f t="shared" si="98"/>
        <v>0</v>
      </c>
      <c r="AN186" s="35">
        <f t="shared" si="80"/>
        <v>9.5000004999999987</v>
      </c>
      <c r="AO186" s="35">
        <f t="shared" si="81"/>
        <v>4.8961108327126688</v>
      </c>
      <c r="AP186" s="35">
        <f t="shared" si="82"/>
        <v>4.60388966728733</v>
      </c>
      <c r="AQ186" s="35">
        <f t="shared" si="83"/>
        <v>24.500000499999999</v>
      </c>
      <c r="AR186" s="35">
        <f t="shared" si="84"/>
        <v>17.652709132326468</v>
      </c>
      <c r="AS186" s="35">
        <f t="shared" si="85"/>
        <v>6.847291367673531</v>
      </c>
      <c r="AU186" s="103">
        <v>237</v>
      </c>
      <c r="AV186" s="34">
        <v>0</v>
      </c>
      <c r="AW186" s="34">
        <v>0</v>
      </c>
      <c r="AX186" s="34">
        <v>0</v>
      </c>
      <c r="AY186" s="34">
        <v>0</v>
      </c>
      <c r="AZ186" s="34">
        <v>0</v>
      </c>
      <c r="BA186" s="34">
        <v>0</v>
      </c>
      <c r="BB186" s="34">
        <v>0</v>
      </c>
      <c r="BC186" s="34">
        <v>0</v>
      </c>
      <c r="BD186" s="34">
        <v>0</v>
      </c>
      <c r="BF186" s="103">
        <v>237</v>
      </c>
      <c r="BG186" s="119">
        <f t="shared" si="99"/>
        <v>0</v>
      </c>
      <c r="BH186" s="119">
        <f t="shared" si="100"/>
        <v>0</v>
      </c>
      <c r="BI186" s="119">
        <f t="shared" si="101"/>
        <v>0</v>
      </c>
      <c r="BJ186" s="119">
        <f t="shared" si="102"/>
        <v>0</v>
      </c>
      <c r="BK186" s="119">
        <f t="shared" si="103"/>
        <v>0</v>
      </c>
      <c r="BL186" s="119">
        <f t="shared" si="104"/>
        <v>0</v>
      </c>
      <c r="BM186" s="119">
        <f t="shared" si="105"/>
        <v>0</v>
      </c>
      <c r="BN186" s="119">
        <f t="shared" si="106"/>
        <v>0</v>
      </c>
      <c r="BO186" s="119">
        <f t="shared" si="107"/>
        <v>0</v>
      </c>
    </row>
    <row r="187" spans="7:67" ht="15.75">
      <c r="G187">
        <v>238</v>
      </c>
      <c r="H187" s="89">
        <v>0.2</v>
      </c>
      <c r="I187" s="90">
        <v>0.2</v>
      </c>
      <c r="J187" s="90">
        <v>0.4</v>
      </c>
      <c r="K187" s="90">
        <v>0.2</v>
      </c>
      <c r="L187" s="90">
        <v>6.0000004999999996</v>
      </c>
      <c r="M187" s="90">
        <v>2.5</v>
      </c>
      <c r="N187" s="90"/>
      <c r="O187" s="90">
        <v>0.5</v>
      </c>
      <c r="P187" s="90">
        <v>17</v>
      </c>
      <c r="Q187" s="91">
        <v>7.0000004999999996</v>
      </c>
      <c r="R187" s="35"/>
      <c r="S187" s="34">
        <f t="shared" si="86"/>
        <v>0.2</v>
      </c>
      <c r="T187" s="34">
        <f t="shared" si="72"/>
        <v>0.17300000000000001</v>
      </c>
      <c r="U187" s="34">
        <f t="shared" si="73"/>
        <v>0.31376000000000004</v>
      </c>
      <c r="V187" s="34">
        <f t="shared" si="74"/>
        <v>1.9872000000000001</v>
      </c>
      <c r="W187" s="15">
        <f t="shared" si="87"/>
        <v>0.87944659600048491</v>
      </c>
      <c r="X187" s="34">
        <f t="shared" si="88"/>
        <v>0.17588931920009698</v>
      </c>
      <c r="Y187" s="34">
        <f t="shared" si="75"/>
        <v>1.2900000000000023E-2</v>
      </c>
      <c r="Z187" s="15">
        <f t="shared" si="89"/>
        <v>0.50322495527805666</v>
      </c>
      <c r="AA187" s="34">
        <f t="shared" si="90"/>
        <v>3.0193499832808173</v>
      </c>
      <c r="AB187" s="34">
        <f t="shared" si="76"/>
        <v>-0.3819999999999999</v>
      </c>
      <c r="AC187" s="15">
        <f t="shared" si="91"/>
        <v>0.40564461209270181</v>
      </c>
      <c r="AD187" s="34">
        <f t="shared" si="92"/>
        <v>1.0141115302317545</v>
      </c>
      <c r="AE187" s="34">
        <f t="shared" si="77"/>
        <v>3.2309499999999995</v>
      </c>
      <c r="AF187" s="15">
        <f t="shared" si="93"/>
        <v>0.96198251173236582</v>
      </c>
      <c r="AG187" s="34">
        <f t="shared" si="94"/>
        <v>0.48099125586618291</v>
      </c>
      <c r="AH187" s="34">
        <f t="shared" si="78"/>
        <v>1.2458</v>
      </c>
      <c r="AI187" s="15">
        <f t="shared" si="95"/>
        <v>0.77657197439912828</v>
      </c>
      <c r="AJ187" s="34">
        <f t="shared" si="96"/>
        <v>13.201723564785182</v>
      </c>
      <c r="AK187" s="34">
        <f t="shared" si="79"/>
        <v>0.2702</v>
      </c>
      <c r="AL187" s="15">
        <f t="shared" si="97"/>
        <v>0.5671420040148718</v>
      </c>
      <c r="AM187" s="34">
        <f t="shared" si="98"/>
        <v>3.9699943116751046</v>
      </c>
      <c r="AN187" s="35">
        <f t="shared" si="80"/>
        <v>4.3</v>
      </c>
      <c r="AO187" s="35">
        <f t="shared" si="81"/>
        <v>3.3159515512785416</v>
      </c>
      <c r="AP187" s="35">
        <f t="shared" si="82"/>
        <v>0.98404844872145825</v>
      </c>
      <c r="AQ187" s="35">
        <f t="shared" si="83"/>
        <v>15.000000499999999</v>
      </c>
      <c r="AR187" s="35">
        <f t="shared" si="84"/>
        <v>13.22596745265124</v>
      </c>
      <c r="AS187" s="35">
        <f t="shared" si="85"/>
        <v>1.7740330473487589</v>
      </c>
      <c r="AU187" s="103">
        <v>238</v>
      </c>
      <c r="AV187" s="34">
        <v>0.2</v>
      </c>
      <c r="AW187" s="34">
        <v>0.17299999999999999</v>
      </c>
      <c r="AX187" s="34">
        <v>0.31375999999999998</v>
      </c>
      <c r="AY187" s="34">
        <v>0.1758893192</v>
      </c>
      <c r="AZ187" s="34">
        <v>3.0193499832800001</v>
      </c>
      <c r="BA187" s="34">
        <v>1.0141115302299999</v>
      </c>
      <c r="BB187" s="34">
        <v>0.480991255866</v>
      </c>
      <c r="BC187" s="34">
        <v>13.2017235648</v>
      </c>
      <c r="BD187" s="34">
        <v>3.9699943116799998</v>
      </c>
      <c r="BF187" s="103">
        <v>238</v>
      </c>
      <c r="BG187" s="119">
        <f t="shared" si="99"/>
        <v>0</v>
      </c>
      <c r="BH187" s="119">
        <f t="shared" si="100"/>
        <v>0</v>
      </c>
      <c r="BI187" s="119">
        <f t="shared" si="101"/>
        <v>0</v>
      </c>
      <c r="BJ187" s="119">
        <f t="shared" si="102"/>
        <v>9.6977981201007424E-14</v>
      </c>
      <c r="BK187" s="119">
        <f t="shared" si="103"/>
        <v>8.1712414612411521E-13</v>
      </c>
      <c r="BL187" s="119">
        <f t="shared" si="104"/>
        <v>1.7545964681175974E-12</v>
      </c>
      <c r="BM187" s="119">
        <f t="shared" si="105"/>
        <v>1.8290924330699454E-13</v>
      </c>
      <c r="BN187" s="119">
        <f t="shared" si="106"/>
        <v>-1.4818368754276889E-11</v>
      </c>
      <c r="BO187" s="119">
        <f t="shared" si="107"/>
        <v>-4.8951953601772402E-12</v>
      </c>
    </row>
    <row r="188" spans="7:67" ht="15.75">
      <c r="G188">
        <v>239</v>
      </c>
      <c r="H188" s="89">
        <v>0.3</v>
      </c>
      <c r="I188" s="90">
        <v>0.8</v>
      </c>
      <c r="J188" s="90">
        <v>1.2</v>
      </c>
      <c r="K188" s="90">
        <v>1</v>
      </c>
      <c r="L188" s="90">
        <v>1</v>
      </c>
      <c r="M188" s="90">
        <v>0</v>
      </c>
      <c r="N188" s="90"/>
      <c r="O188" s="90">
        <v>8</v>
      </c>
      <c r="P188" s="90">
        <v>6.0000004999999996</v>
      </c>
      <c r="Q188" s="91">
        <v>1</v>
      </c>
      <c r="R188" s="35"/>
      <c r="S188" s="34">
        <f t="shared" si="86"/>
        <v>0.3</v>
      </c>
      <c r="T188" s="34">
        <f t="shared" si="72"/>
        <v>0.69200000000000006</v>
      </c>
      <c r="U188" s="34">
        <f t="shared" si="73"/>
        <v>0.94127999999999989</v>
      </c>
      <c r="V188" s="34">
        <f t="shared" si="74"/>
        <v>1.9872000000000001</v>
      </c>
      <c r="W188" s="15">
        <f t="shared" si="87"/>
        <v>0.87944659600048491</v>
      </c>
      <c r="X188" s="34">
        <f t="shared" si="88"/>
        <v>0.87944659600048491</v>
      </c>
      <c r="Y188" s="34">
        <f t="shared" si="75"/>
        <v>1.2900000000000023E-2</v>
      </c>
      <c r="Z188" s="15">
        <f t="shared" si="89"/>
        <v>0.50322495527805666</v>
      </c>
      <c r="AA188" s="34">
        <f t="shared" si="90"/>
        <v>0.50322495527805666</v>
      </c>
      <c r="AB188" s="34">
        <f t="shared" si="76"/>
        <v>-0.3819999999999999</v>
      </c>
      <c r="AC188" s="15">
        <f t="shared" si="91"/>
        <v>0.40564461209270181</v>
      </c>
      <c r="AD188" s="34">
        <f t="shared" si="92"/>
        <v>0</v>
      </c>
      <c r="AE188" s="34">
        <f t="shared" si="77"/>
        <v>9.486699999999999</v>
      </c>
      <c r="AF188" s="15">
        <f t="shared" si="93"/>
        <v>0.99992415174445126</v>
      </c>
      <c r="AG188" s="34">
        <f t="shared" si="94"/>
        <v>7.9993932139556101</v>
      </c>
      <c r="AH188" s="34">
        <f t="shared" si="78"/>
        <v>1.2458</v>
      </c>
      <c r="AI188" s="15">
        <f t="shared" si="95"/>
        <v>0.77657197439912828</v>
      </c>
      <c r="AJ188" s="34">
        <f t="shared" si="96"/>
        <v>4.6594322346807564</v>
      </c>
      <c r="AK188" s="34">
        <f t="shared" si="79"/>
        <v>0.2702</v>
      </c>
      <c r="AL188" s="15">
        <f t="shared" si="97"/>
        <v>0.5671420040148718</v>
      </c>
      <c r="AM188" s="34">
        <f t="shared" si="98"/>
        <v>0.5671420040148718</v>
      </c>
      <c r="AN188" s="35">
        <f t="shared" si="80"/>
        <v>0</v>
      </c>
      <c r="AO188" s="35">
        <f t="shared" si="81"/>
        <v>0</v>
      </c>
      <c r="AP188" s="35">
        <f t="shared" si="82"/>
        <v>0</v>
      </c>
      <c r="AQ188" s="35">
        <f t="shared" si="83"/>
        <v>0</v>
      </c>
      <c r="AR188" s="35">
        <f t="shared" si="84"/>
        <v>0</v>
      </c>
      <c r="AS188" s="35">
        <f t="shared" si="85"/>
        <v>0</v>
      </c>
      <c r="AU188" s="103">
        <v>239</v>
      </c>
      <c r="AV188" s="34">
        <v>0.3</v>
      </c>
      <c r="AW188" s="34">
        <v>0.69199999999999995</v>
      </c>
      <c r="AX188" s="34">
        <v>0.94128000000000001</v>
      </c>
      <c r="AY188" s="34">
        <v>0.87944659599999997</v>
      </c>
      <c r="AZ188" s="34">
        <v>0.50322495527800004</v>
      </c>
      <c r="BA188" s="34">
        <v>0</v>
      </c>
      <c r="BB188" s="34">
        <v>7.9993932139600004</v>
      </c>
      <c r="BC188" s="34">
        <v>4.6594322346799997</v>
      </c>
      <c r="BD188" s="34">
        <v>0.56714200401500003</v>
      </c>
      <c r="BF188" s="103">
        <v>239</v>
      </c>
      <c r="BG188" s="119">
        <f t="shared" si="99"/>
        <v>0</v>
      </c>
      <c r="BH188" s="119">
        <f t="shared" si="100"/>
        <v>0</v>
      </c>
      <c r="BI188" s="119">
        <f t="shared" si="101"/>
        <v>0</v>
      </c>
      <c r="BJ188" s="119">
        <f t="shared" si="102"/>
        <v>4.8494541715626838E-13</v>
      </c>
      <c r="BK188" s="119">
        <f t="shared" si="103"/>
        <v>5.6621374255882984E-14</v>
      </c>
      <c r="BL188" s="119">
        <f t="shared" si="104"/>
        <v>0</v>
      </c>
      <c r="BM188" s="119">
        <f t="shared" si="105"/>
        <v>-4.390265928577719E-12</v>
      </c>
      <c r="BN188" s="119">
        <f t="shared" si="106"/>
        <v>7.567280135845067E-13</v>
      </c>
      <c r="BO188" s="119">
        <f t="shared" si="107"/>
        <v>-1.2823075934420558E-13</v>
      </c>
    </row>
    <row r="189" spans="7:67" ht="15.75">
      <c r="G189">
        <v>240</v>
      </c>
      <c r="H189" s="89"/>
      <c r="I189" s="90"/>
      <c r="J189" s="90"/>
      <c r="K189" s="90"/>
      <c r="L189" s="90"/>
      <c r="M189" s="90"/>
      <c r="N189" s="90"/>
      <c r="O189" s="90"/>
      <c r="P189" s="90"/>
      <c r="Q189" s="91"/>
      <c r="R189" s="35"/>
      <c r="S189" s="34">
        <f t="shared" si="86"/>
        <v>0</v>
      </c>
      <c r="T189" s="34">
        <f t="shared" si="72"/>
        <v>0</v>
      </c>
      <c r="U189" s="34">
        <f t="shared" si="73"/>
        <v>0</v>
      </c>
      <c r="V189" s="34">
        <f t="shared" si="74"/>
        <v>1.9872000000000001</v>
      </c>
      <c r="W189" s="15">
        <f t="shared" si="87"/>
        <v>0.87944659600048491</v>
      </c>
      <c r="X189" s="34">
        <f t="shared" si="88"/>
        <v>0</v>
      </c>
      <c r="Y189" s="34">
        <f t="shared" si="75"/>
        <v>1.2900000000000023E-2</v>
      </c>
      <c r="Z189" s="15">
        <f t="shared" si="89"/>
        <v>0.50322495527805666</v>
      </c>
      <c r="AA189" s="34">
        <f t="shared" si="90"/>
        <v>0</v>
      </c>
      <c r="AB189" s="34">
        <f t="shared" si="76"/>
        <v>-0.3819999999999999</v>
      </c>
      <c r="AC189" s="15">
        <f t="shared" si="91"/>
        <v>0.40564461209270181</v>
      </c>
      <c r="AD189" s="34">
        <f t="shared" si="92"/>
        <v>0</v>
      </c>
      <c r="AE189" s="34">
        <f t="shared" si="77"/>
        <v>2.8138999999999994</v>
      </c>
      <c r="AF189" s="15">
        <f t="shared" si="93"/>
        <v>0.94342234836801464</v>
      </c>
      <c r="AG189" s="34">
        <f t="shared" si="94"/>
        <v>0</v>
      </c>
      <c r="AH189" s="34">
        <f t="shared" si="78"/>
        <v>1.2458</v>
      </c>
      <c r="AI189" s="15">
        <f t="shared" si="95"/>
        <v>0.77657197439912828</v>
      </c>
      <c r="AJ189" s="34">
        <f t="shared" si="96"/>
        <v>0</v>
      </c>
      <c r="AK189" s="34">
        <f t="shared" si="79"/>
        <v>0.2702</v>
      </c>
      <c r="AL189" s="15">
        <f t="shared" si="97"/>
        <v>0.5671420040148718</v>
      </c>
      <c r="AM189" s="34">
        <f t="shared" si="98"/>
        <v>0</v>
      </c>
      <c r="AN189" s="35">
        <f t="shared" si="80"/>
        <v>45.700003699999996</v>
      </c>
      <c r="AO189" s="35">
        <f t="shared" si="81"/>
        <v>31.505214631581755</v>
      </c>
      <c r="AP189" s="35">
        <f t="shared" si="82"/>
        <v>14.194789068418242</v>
      </c>
      <c r="AQ189" s="35">
        <f t="shared" si="83"/>
        <v>1</v>
      </c>
      <c r="AR189" s="35">
        <f t="shared" si="84"/>
        <v>0.84946785721822893</v>
      </c>
      <c r="AS189" s="35">
        <f t="shared" si="85"/>
        <v>0.15053214278177107</v>
      </c>
      <c r="AU189" s="103">
        <v>240</v>
      </c>
      <c r="AV189" s="34">
        <v>0</v>
      </c>
      <c r="AW189" s="34">
        <v>0</v>
      </c>
      <c r="AX189" s="34">
        <v>0</v>
      </c>
      <c r="AY189" s="34">
        <v>0</v>
      </c>
      <c r="AZ189" s="34">
        <v>0</v>
      </c>
      <c r="BA189" s="34">
        <v>0</v>
      </c>
      <c r="BB189" s="34">
        <v>0</v>
      </c>
      <c r="BC189" s="34">
        <v>0</v>
      </c>
      <c r="BD189" s="34">
        <v>0</v>
      </c>
      <c r="BF189" s="103">
        <v>240</v>
      </c>
      <c r="BG189" s="119">
        <f t="shared" si="99"/>
        <v>0</v>
      </c>
      <c r="BH189" s="119">
        <f t="shared" si="100"/>
        <v>0</v>
      </c>
      <c r="BI189" s="119">
        <f t="shared" si="101"/>
        <v>0</v>
      </c>
      <c r="BJ189" s="119">
        <f t="shared" si="102"/>
        <v>0</v>
      </c>
      <c r="BK189" s="119">
        <f t="shared" si="103"/>
        <v>0</v>
      </c>
      <c r="BL189" s="119">
        <f t="shared" si="104"/>
        <v>0</v>
      </c>
      <c r="BM189" s="119">
        <f t="shared" si="105"/>
        <v>0</v>
      </c>
      <c r="BN189" s="119">
        <f t="shared" si="106"/>
        <v>0</v>
      </c>
      <c r="BO189" s="119">
        <f t="shared" si="107"/>
        <v>0</v>
      </c>
    </row>
    <row r="190" spans="7:67" ht="15.75">
      <c r="G190">
        <v>241</v>
      </c>
      <c r="H190" s="89">
        <v>0.2</v>
      </c>
      <c r="I190" s="90">
        <v>3.5000002000000001</v>
      </c>
      <c r="J190" s="90">
        <v>6.0000004999999996</v>
      </c>
      <c r="K190" s="90">
        <v>14.500000999999999</v>
      </c>
      <c r="L190" s="90">
        <v>21.500001999999999</v>
      </c>
      <c r="M190" s="90">
        <v>0</v>
      </c>
      <c r="N190" s="90"/>
      <c r="O190" s="90">
        <v>0.4</v>
      </c>
      <c r="P190" s="90">
        <v>0.6</v>
      </c>
      <c r="Q190" s="91">
        <v>0</v>
      </c>
      <c r="R190" s="35"/>
      <c r="S190" s="34">
        <f t="shared" si="86"/>
        <v>0.2</v>
      </c>
      <c r="T190" s="34">
        <f t="shared" si="72"/>
        <v>3.027500173</v>
      </c>
      <c r="U190" s="34">
        <f t="shared" si="73"/>
        <v>4.7064003921999999</v>
      </c>
      <c r="V190" s="34">
        <f t="shared" si="74"/>
        <v>1.9872000000000001</v>
      </c>
      <c r="W190" s="15">
        <f t="shared" si="87"/>
        <v>0.87944659600048491</v>
      </c>
      <c r="X190" s="34">
        <f t="shared" si="88"/>
        <v>12.751976521453626</v>
      </c>
      <c r="Y190" s="34">
        <f t="shared" si="75"/>
        <v>1.2900000000000023E-2</v>
      </c>
      <c r="Z190" s="15">
        <f t="shared" si="89"/>
        <v>0.50322495527805666</v>
      </c>
      <c r="AA190" s="34">
        <f t="shared" si="90"/>
        <v>10.819337544928128</v>
      </c>
      <c r="AB190" s="34">
        <f t="shared" si="76"/>
        <v>-0.3819999999999999</v>
      </c>
      <c r="AC190" s="15">
        <f t="shared" si="91"/>
        <v>0.40564461209270181</v>
      </c>
      <c r="AD190" s="34">
        <f t="shared" si="92"/>
        <v>0</v>
      </c>
      <c r="AE190" s="34">
        <f t="shared" si="77"/>
        <v>3.1475399999999993</v>
      </c>
      <c r="AF190" s="15">
        <f t="shared" si="93"/>
        <v>0.95881168144687989</v>
      </c>
      <c r="AG190" s="34">
        <f t="shared" si="94"/>
        <v>0.383524672578752</v>
      </c>
      <c r="AH190" s="34">
        <f t="shared" si="78"/>
        <v>1.2458</v>
      </c>
      <c r="AI190" s="15">
        <f t="shared" si="95"/>
        <v>0.77657197439912828</v>
      </c>
      <c r="AJ190" s="34">
        <f t="shared" si="96"/>
        <v>0.46594318463947693</v>
      </c>
      <c r="AK190" s="34">
        <f t="shared" si="79"/>
        <v>0.2702</v>
      </c>
      <c r="AL190" s="15">
        <f t="shared" si="97"/>
        <v>0.5671420040148718</v>
      </c>
      <c r="AM190" s="34">
        <f t="shared" si="98"/>
        <v>0</v>
      </c>
      <c r="AN190" s="35">
        <f t="shared" si="80"/>
        <v>34.520001301000001</v>
      </c>
      <c r="AO190" s="35">
        <f t="shared" si="81"/>
        <v>23.282109470837433</v>
      </c>
      <c r="AP190" s="35">
        <f t="shared" si="82"/>
        <v>11.237891830162567</v>
      </c>
      <c r="AQ190" s="35">
        <f t="shared" si="83"/>
        <v>1</v>
      </c>
      <c r="AR190" s="35">
        <f t="shared" si="84"/>
        <v>0.84946785721822893</v>
      </c>
      <c r="AS190" s="35">
        <f t="shared" si="85"/>
        <v>0.15053214278177107</v>
      </c>
      <c r="AU190" s="103">
        <v>241</v>
      </c>
      <c r="AV190" s="34">
        <v>0.2</v>
      </c>
      <c r="AW190" s="34">
        <v>3.027500173</v>
      </c>
      <c r="AX190" s="34">
        <v>4.7064003921999999</v>
      </c>
      <c r="AY190" s="34">
        <v>12.7519765215</v>
      </c>
      <c r="AZ190" s="34">
        <v>10.8193375449</v>
      </c>
      <c r="BA190" s="34">
        <v>0</v>
      </c>
      <c r="BB190" s="34">
        <v>0.38352467257900003</v>
      </c>
      <c r="BC190" s="34">
        <v>0.46594318463899997</v>
      </c>
      <c r="BD190" s="34">
        <v>0</v>
      </c>
      <c r="BF190" s="103">
        <v>241</v>
      </c>
      <c r="BG190" s="119">
        <f t="shared" si="99"/>
        <v>0</v>
      </c>
      <c r="BH190" s="119">
        <f t="shared" si="100"/>
        <v>0</v>
      </c>
      <c r="BI190" s="119">
        <f t="shared" si="101"/>
        <v>0</v>
      </c>
      <c r="BJ190" s="119">
        <f t="shared" si="102"/>
        <v>-4.6373571649382939E-11</v>
      </c>
      <c r="BK190" s="119">
        <f t="shared" si="103"/>
        <v>2.8128610551902966E-11</v>
      </c>
      <c r="BL190" s="119">
        <f t="shared" si="104"/>
        <v>0</v>
      </c>
      <c r="BM190" s="119">
        <f t="shared" si="105"/>
        <v>-2.4802382370125997E-13</v>
      </c>
      <c r="BN190" s="119">
        <f t="shared" si="106"/>
        <v>4.7695181137896725E-13</v>
      </c>
      <c r="BO190" s="119">
        <f t="shared" si="107"/>
        <v>0</v>
      </c>
    </row>
    <row r="191" spans="7:67" ht="15.75">
      <c r="G191">
        <v>242</v>
      </c>
      <c r="H191" s="89">
        <v>2.0000001E-2</v>
      </c>
      <c r="I191" s="90">
        <v>1.5000001000000001</v>
      </c>
      <c r="J191" s="90">
        <v>3.0000002000000001</v>
      </c>
      <c r="K191" s="90">
        <v>12.000000999999999</v>
      </c>
      <c r="L191" s="90">
        <v>18</v>
      </c>
      <c r="M191" s="90">
        <v>0</v>
      </c>
      <c r="N191" s="90"/>
      <c r="O191" s="90">
        <v>0.4</v>
      </c>
      <c r="P191" s="90">
        <v>0.6</v>
      </c>
      <c r="Q191" s="91">
        <v>0</v>
      </c>
      <c r="R191" s="35"/>
      <c r="S191" s="34">
        <f t="shared" si="86"/>
        <v>2.0000001E-2</v>
      </c>
      <c r="T191" s="34">
        <f t="shared" si="72"/>
        <v>1.2975000864999999</v>
      </c>
      <c r="U191" s="34">
        <f t="shared" si="73"/>
        <v>2.3532001568799998</v>
      </c>
      <c r="V191" s="34">
        <f t="shared" si="74"/>
        <v>1.9872000000000001</v>
      </c>
      <c r="W191" s="15">
        <f t="shared" si="87"/>
        <v>0.87944659600048491</v>
      </c>
      <c r="X191" s="34">
        <f t="shared" si="88"/>
        <v>10.553360031452414</v>
      </c>
      <c r="Y191" s="34">
        <f t="shared" si="75"/>
        <v>1.2900000000000023E-2</v>
      </c>
      <c r="Z191" s="15">
        <f t="shared" si="89"/>
        <v>0.50322495527805666</v>
      </c>
      <c r="AA191" s="34">
        <f t="shared" si="90"/>
        <v>9.0580491950050206</v>
      </c>
      <c r="AB191" s="34">
        <f t="shared" si="76"/>
        <v>-0.3819999999999999</v>
      </c>
      <c r="AC191" s="15">
        <f t="shared" si="91"/>
        <v>0.40564461209270181</v>
      </c>
      <c r="AD191" s="34">
        <f t="shared" si="92"/>
        <v>0</v>
      </c>
      <c r="AE191" s="34">
        <f t="shared" si="77"/>
        <v>3.1475399999999993</v>
      </c>
      <c r="AF191" s="15">
        <f t="shared" si="93"/>
        <v>0.95881168144687989</v>
      </c>
      <c r="AG191" s="34">
        <f t="shared" si="94"/>
        <v>0.383524672578752</v>
      </c>
      <c r="AH191" s="34">
        <f t="shared" si="78"/>
        <v>1.2458</v>
      </c>
      <c r="AI191" s="15">
        <f t="shared" si="95"/>
        <v>0.77657197439912828</v>
      </c>
      <c r="AJ191" s="34">
        <f t="shared" si="96"/>
        <v>0.46594318463947693</v>
      </c>
      <c r="AK191" s="34">
        <f t="shared" si="79"/>
        <v>0.2702</v>
      </c>
      <c r="AL191" s="15">
        <f t="shared" si="97"/>
        <v>0.5671420040148718</v>
      </c>
      <c r="AM191" s="34">
        <f t="shared" si="98"/>
        <v>0</v>
      </c>
      <c r="AN191" s="35">
        <f t="shared" si="80"/>
        <v>6.4000003400000001</v>
      </c>
      <c r="AO191" s="35">
        <f t="shared" si="81"/>
        <v>5.4751106302247061</v>
      </c>
      <c r="AP191" s="35">
        <f t="shared" si="82"/>
        <v>0.92488970977529394</v>
      </c>
      <c r="AQ191" s="35">
        <f t="shared" si="83"/>
        <v>0</v>
      </c>
      <c r="AR191" s="35">
        <f t="shared" si="84"/>
        <v>0</v>
      </c>
      <c r="AS191" s="35">
        <f t="shared" si="85"/>
        <v>0</v>
      </c>
      <c r="AU191" s="103">
        <v>242</v>
      </c>
      <c r="AV191" s="34">
        <v>2.0000001E-2</v>
      </c>
      <c r="AW191" s="34">
        <v>1.2975000864999999</v>
      </c>
      <c r="AX191" s="34">
        <v>2.3532001568799998</v>
      </c>
      <c r="AY191" s="34">
        <v>10.5533600315</v>
      </c>
      <c r="AZ191" s="34">
        <v>9.0580491950099997</v>
      </c>
      <c r="BA191" s="34">
        <v>0</v>
      </c>
      <c r="BB191" s="34">
        <v>0.38352467257900003</v>
      </c>
      <c r="BC191" s="34">
        <v>0.46594318463899997</v>
      </c>
      <c r="BD191" s="34">
        <v>0</v>
      </c>
      <c r="BF191" s="103">
        <v>242</v>
      </c>
      <c r="BG191" s="119">
        <f t="shared" si="99"/>
        <v>0</v>
      </c>
      <c r="BH191" s="119">
        <f t="shared" si="100"/>
        <v>0</v>
      </c>
      <c r="BI191" s="119">
        <f t="shared" si="101"/>
        <v>0</v>
      </c>
      <c r="BJ191" s="119">
        <f t="shared" si="102"/>
        <v>-4.758682337069331E-11</v>
      </c>
      <c r="BK191" s="119">
        <f t="shared" si="103"/>
        <v>-4.9791282208389021E-12</v>
      </c>
      <c r="BL191" s="119">
        <f t="shared" si="104"/>
        <v>0</v>
      </c>
      <c r="BM191" s="119">
        <f t="shared" si="105"/>
        <v>-2.4802382370125997E-13</v>
      </c>
      <c r="BN191" s="119">
        <f t="shared" si="106"/>
        <v>4.7695181137896725E-13</v>
      </c>
      <c r="BO191" s="119">
        <f t="shared" si="107"/>
        <v>0</v>
      </c>
    </row>
    <row r="192" spans="7:67" ht="15.75">
      <c r="G192">
        <v>243</v>
      </c>
      <c r="H192" s="89">
        <v>1.5000001000000001</v>
      </c>
      <c r="I192" s="90">
        <v>0.90000004</v>
      </c>
      <c r="J192" s="90">
        <v>1.4000001</v>
      </c>
      <c r="K192" s="90">
        <v>2.1000000999999999</v>
      </c>
      <c r="L192" s="90">
        <v>0.5</v>
      </c>
      <c r="M192" s="90">
        <v>0</v>
      </c>
      <c r="N192" s="90"/>
      <c r="O192" s="90"/>
      <c r="P192" s="90"/>
      <c r="Q192" s="91"/>
      <c r="R192" s="35"/>
      <c r="S192" s="34">
        <f t="shared" si="86"/>
        <v>1.5000001000000001</v>
      </c>
      <c r="T192" s="34">
        <f t="shared" si="72"/>
        <v>0.77850003459999995</v>
      </c>
      <c r="U192" s="34">
        <f t="shared" si="73"/>
        <v>1.0981600784399999</v>
      </c>
      <c r="V192" s="34">
        <f t="shared" si="74"/>
        <v>1.9872000000000001</v>
      </c>
      <c r="W192" s="15">
        <f t="shared" si="87"/>
        <v>0.87944659600048491</v>
      </c>
      <c r="X192" s="34">
        <f t="shared" si="88"/>
        <v>1.8468379395456778</v>
      </c>
      <c r="Y192" s="34">
        <f t="shared" si="75"/>
        <v>1.2900000000000023E-2</v>
      </c>
      <c r="Z192" s="15">
        <f t="shared" si="89"/>
        <v>0.50322495527805666</v>
      </c>
      <c r="AA192" s="34">
        <f t="shared" si="90"/>
        <v>0.25161247763902833</v>
      </c>
      <c r="AB192" s="34">
        <f t="shared" si="76"/>
        <v>-0.3819999999999999</v>
      </c>
      <c r="AC192" s="15">
        <f t="shared" si="91"/>
        <v>0.40564461209270181</v>
      </c>
      <c r="AD192" s="34">
        <f t="shared" si="92"/>
        <v>0</v>
      </c>
      <c r="AE192" s="34">
        <f t="shared" si="77"/>
        <v>2.8138999999999994</v>
      </c>
      <c r="AF192" s="15">
        <f t="shared" si="93"/>
        <v>0.94342234836801464</v>
      </c>
      <c r="AG192" s="34">
        <f t="shared" si="94"/>
        <v>0</v>
      </c>
      <c r="AH192" s="34">
        <f t="shared" si="78"/>
        <v>1.2458</v>
      </c>
      <c r="AI192" s="15">
        <f t="shared" si="95"/>
        <v>0.77657197439912828</v>
      </c>
      <c r="AJ192" s="34">
        <f t="shared" si="96"/>
        <v>0</v>
      </c>
      <c r="AK192" s="34">
        <f t="shared" si="79"/>
        <v>0.2702</v>
      </c>
      <c r="AL192" s="15">
        <f t="shared" si="97"/>
        <v>0.5671420040148718</v>
      </c>
      <c r="AM192" s="34">
        <f t="shared" si="98"/>
        <v>0</v>
      </c>
      <c r="AN192" s="35">
        <f t="shared" si="80"/>
        <v>0.30000000000000004</v>
      </c>
      <c r="AO192" s="35">
        <f t="shared" si="81"/>
        <v>0.27300000000000002</v>
      </c>
      <c r="AP192" s="35">
        <f t="shared" si="82"/>
        <v>2.7000000000000024E-2</v>
      </c>
      <c r="AQ192" s="35">
        <f t="shared" si="83"/>
        <v>0</v>
      </c>
      <c r="AR192" s="35">
        <f t="shared" si="84"/>
        <v>0</v>
      </c>
      <c r="AS192" s="35">
        <f t="shared" si="85"/>
        <v>0</v>
      </c>
      <c r="AU192" s="103">
        <v>243</v>
      </c>
      <c r="AV192" s="34">
        <v>1.5000001000000001</v>
      </c>
      <c r="AW192" s="34">
        <v>0.77850003459999995</v>
      </c>
      <c r="AX192" s="34">
        <v>1.0981600784400001</v>
      </c>
      <c r="AY192" s="34">
        <v>1.8468379395500001</v>
      </c>
      <c r="AZ192" s="34">
        <v>0.25161247763900002</v>
      </c>
      <c r="BA192" s="34">
        <v>0</v>
      </c>
      <c r="BB192" s="34">
        <v>0</v>
      </c>
      <c r="BC192" s="34">
        <v>0</v>
      </c>
      <c r="BD192" s="34">
        <v>0</v>
      </c>
      <c r="BF192" s="103">
        <v>243</v>
      </c>
      <c r="BG192" s="119">
        <f t="shared" si="99"/>
        <v>0</v>
      </c>
      <c r="BH192" s="119">
        <f t="shared" si="100"/>
        <v>0</v>
      </c>
      <c r="BI192" s="119">
        <f t="shared" si="101"/>
        <v>0</v>
      </c>
      <c r="BJ192" s="119">
        <f t="shared" si="102"/>
        <v>-4.3223202794706594E-12</v>
      </c>
      <c r="BK192" s="119">
        <f t="shared" si="103"/>
        <v>2.8310687127941492E-14</v>
      </c>
      <c r="BL192" s="119">
        <f t="shared" si="104"/>
        <v>0</v>
      </c>
      <c r="BM192" s="119">
        <f t="shared" si="105"/>
        <v>0</v>
      </c>
      <c r="BN192" s="119">
        <f t="shared" si="106"/>
        <v>0</v>
      </c>
      <c r="BO192" s="119">
        <f t="shared" si="107"/>
        <v>0</v>
      </c>
    </row>
    <row r="193" spans="7:67" ht="15.75">
      <c r="G193">
        <v>260</v>
      </c>
      <c r="H193" s="89">
        <v>0.1</v>
      </c>
      <c r="I193" s="90">
        <v>0.2</v>
      </c>
      <c r="J193" s="90">
        <v>0</v>
      </c>
      <c r="K193" s="90">
        <v>0</v>
      </c>
      <c r="L193" s="90">
        <v>0</v>
      </c>
      <c r="M193" s="90">
        <v>0</v>
      </c>
      <c r="N193" s="90"/>
      <c r="O193" s="90"/>
      <c r="P193" s="90"/>
      <c r="Q193" s="91"/>
      <c r="R193" s="35"/>
      <c r="S193" s="34">
        <f t="shared" si="86"/>
        <v>0.1</v>
      </c>
      <c r="T193" s="34">
        <f t="shared" si="72"/>
        <v>0.17300000000000001</v>
      </c>
      <c r="U193" s="34">
        <f t="shared" si="73"/>
        <v>0</v>
      </c>
      <c r="V193" s="34">
        <f t="shared" si="74"/>
        <v>1.9872000000000001</v>
      </c>
      <c r="W193" s="15">
        <f t="shared" si="87"/>
        <v>0.87944659600048491</v>
      </c>
      <c r="X193" s="34">
        <f t="shared" si="88"/>
        <v>0</v>
      </c>
      <c r="Y193" s="34">
        <f t="shared" si="75"/>
        <v>1.2900000000000023E-2</v>
      </c>
      <c r="Z193" s="15">
        <f t="shared" si="89"/>
        <v>0.50322495527805666</v>
      </c>
      <c r="AA193" s="34">
        <f t="shared" si="90"/>
        <v>0</v>
      </c>
      <c r="AB193" s="34">
        <f t="shared" si="76"/>
        <v>-0.3819999999999999</v>
      </c>
      <c r="AC193" s="15">
        <f t="shared" si="91"/>
        <v>0.40564461209270181</v>
      </c>
      <c r="AD193" s="34">
        <f t="shared" si="92"/>
        <v>0</v>
      </c>
      <c r="AE193" s="34">
        <f t="shared" si="77"/>
        <v>2.8138999999999994</v>
      </c>
      <c r="AF193" s="15">
        <f t="shared" si="93"/>
        <v>0.94342234836801464</v>
      </c>
      <c r="AG193" s="34">
        <f t="shared" si="94"/>
        <v>0</v>
      </c>
      <c r="AH193" s="34">
        <f t="shared" si="78"/>
        <v>1.2458</v>
      </c>
      <c r="AI193" s="15">
        <f t="shared" si="95"/>
        <v>0.77657197439912828</v>
      </c>
      <c r="AJ193" s="34">
        <f t="shared" si="96"/>
        <v>0</v>
      </c>
      <c r="AK193" s="34">
        <f t="shared" si="79"/>
        <v>0.2702</v>
      </c>
      <c r="AL193" s="15">
        <f t="shared" si="97"/>
        <v>0.5671420040148718</v>
      </c>
      <c r="AM193" s="34">
        <f t="shared" si="98"/>
        <v>0</v>
      </c>
      <c r="AN193" s="35">
        <f t="shared" si="80"/>
        <v>0.1</v>
      </c>
      <c r="AO193" s="35">
        <f t="shared" si="81"/>
        <v>0.1</v>
      </c>
      <c r="AP193" s="35">
        <f t="shared" si="82"/>
        <v>0</v>
      </c>
      <c r="AQ193" s="35">
        <f t="shared" si="83"/>
        <v>0</v>
      </c>
      <c r="AR193" s="35">
        <f t="shared" si="84"/>
        <v>0</v>
      </c>
      <c r="AS193" s="35">
        <f t="shared" si="85"/>
        <v>0</v>
      </c>
      <c r="AU193" s="103">
        <v>260</v>
      </c>
      <c r="AV193" s="34">
        <v>0.1</v>
      </c>
      <c r="AW193" s="34">
        <v>0.17299999999999999</v>
      </c>
      <c r="AX193" s="34">
        <v>0</v>
      </c>
      <c r="AY193" s="34">
        <v>0</v>
      </c>
      <c r="AZ193" s="34">
        <v>0</v>
      </c>
      <c r="BA193" s="34">
        <v>0</v>
      </c>
      <c r="BB193" s="34">
        <v>0</v>
      </c>
      <c r="BC193" s="34">
        <v>0</v>
      </c>
      <c r="BD193" s="34">
        <v>0</v>
      </c>
      <c r="BF193" s="103">
        <v>260</v>
      </c>
      <c r="BG193" s="119">
        <f t="shared" si="99"/>
        <v>0</v>
      </c>
      <c r="BH193" s="119">
        <f t="shared" si="100"/>
        <v>0</v>
      </c>
      <c r="BI193" s="119">
        <f t="shared" si="101"/>
        <v>0</v>
      </c>
      <c r="BJ193" s="119">
        <f t="shared" si="102"/>
        <v>0</v>
      </c>
      <c r="BK193" s="119">
        <f t="shared" si="103"/>
        <v>0</v>
      </c>
      <c r="BL193" s="119">
        <f t="shared" si="104"/>
        <v>0</v>
      </c>
      <c r="BM193" s="119">
        <f t="shared" si="105"/>
        <v>0</v>
      </c>
      <c r="BN193" s="119">
        <f t="shared" si="106"/>
        <v>0</v>
      </c>
      <c r="BO193" s="119">
        <f t="shared" si="107"/>
        <v>0</v>
      </c>
    </row>
    <row r="194" spans="7:67" ht="15.75">
      <c r="G194">
        <v>261</v>
      </c>
      <c r="H194" s="89">
        <v>0.1</v>
      </c>
      <c r="I194" s="90">
        <v>0</v>
      </c>
      <c r="J194" s="90">
        <v>0</v>
      </c>
      <c r="K194" s="90">
        <v>0</v>
      </c>
      <c r="L194" s="90">
        <v>0</v>
      </c>
      <c r="M194" s="90">
        <v>0</v>
      </c>
      <c r="N194" s="90"/>
      <c r="O194" s="90"/>
      <c r="P194" s="90"/>
      <c r="Q194" s="91"/>
      <c r="R194" s="35"/>
      <c r="S194" s="34">
        <f t="shared" si="86"/>
        <v>0.1</v>
      </c>
      <c r="T194" s="34">
        <f t="shared" si="72"/>
        <v>0</v>
      </c>
      <c r="U194" s="34">
        <f t="shared" si="73"/>
        <v>0</v>
      </c>
      <c r="V194" s="34">
        <f t="shared" si="74"/>
        <v>1.9872000000000001</v>
      </c>
      <c r="W194" s="15">
        <f t="shared" si="87"/>
        <v>0.87944659600048491</v>
      </c>
      <c r="X194" s="34">
        <f t="shared" si="88"/>
        <v>0</v>
      </c>
      <c r="Y194" s="34">
        <f t="shared" si="75"/>
        <v>1.2900000000000023E-2</v>
      </c>
      <c r="Z194" s="15">
        <f t="shared" si="89"/>
        <v>0.50322495527805666</v>
      </c>
      <c r="AA194" s="34">
        <f t="shared" si="90"/>
        <v>0</v>
      </c>
      <c r="AB194" s="34">
        <f t="shared" si="76"/>
        <v>-0.3819999999999999</v>
      </c>
      <c r="AC194" s="15">
        <f t="shared" si="91"/>
        <v>0.40564461209270181</v>
      </c>
      <c r="AD194" s="34">
        <f t="shared" si="92"/>
        <v>0</v>
      </c>
      <c r="AE194" s="34">
        <f t="shared" si="77"/>
        <v>2.8138999999999994</v>
      </c>
      <c r="AF194" s="15">
        <f t="shared" si="93"/>
        <v>0.94342234836801464</v>
      </c>
      <c r="AG194" s="34">
        <f t="shared" si="94"/>
        <v>0</v>
      </c>
      <c r="AH194" s="34">
        <f t="shared" si="78"/>
        <v>1.2458</v>
      </c>
      <c r="AI194" s="15">
        <f t="shared" si="95"/>
        <v>0.77657197439912828</v>
      </c>
      <c r="AJ194" s="34">
        <f t="shared" si="96"/>
        <v>0</v>
      </c>
      <c r="AK194" s="34">
        <f t="shared" si="79"/>
        <v>0.2702</v>
      </c>
      <c r="AL194" s="15">
        <f t="shared" si="97"/>
        <v>0.5671420040148718</v>
      </c>
      <c r="AM194" s="34">
        <f t="shared" si="98"/>
        <v>0</v>
      </c>
      <c r="AN194" s="35">
        <f t="shared" si="80"/>
        <v>0</v>
      </c>
      <c r="AO194" s="35">
        <f t="shared" si="81"/>
        <v>0</v>
      </c>
      <c r="AP194" s="35">
        <f t="shared" si="82"/>
        <v>0</v>
      </c>
      <c r="AQ194" s="35">
        <f t="shared" si="83"/>
        <v>0</v>
      </c>
      <c r="AR194" s="35">
        <f t="shared" si="84"/>
        <v>0</v>
      </c>
      <c r="AS194" s="35">
        <f t="shared" si="85"/>
        <v>0</v>
      </c>
      <c r="AU194" s="103">
        <v>261</v>
      </c>
      <c r="AV194" s="34">
        <v>0.1</v>
      </c>
      <c r="AW194" s="34">
        <v>0</v>
      </c>
      <c r="AX194" s="34">
        <v>0</v>
      </c>
      <c r="AY194" s="34">
        <v>0</v>
      </c>
      <c r="AZ194" s="34">
        <v>0</v>
      </c>
      <c r="BA194" s="34">
        <v>0</v>
      </c>
      <c r="BB194" s="34">
        <v>0</v>
      </c>
      <c r="BC194" s="34">
        <v>0</v>
      </c>
      <c r="BD194" s="34">
        <v>0</v>
      </c>
      <c r="BF194" s="103">
        <v>261</v>
      </c>
      <c r="BG194" s="119">
        <f t="shared" si="99"/>
        <v>0</v>
      </c>
      <c r="BH194" s="119">
        <f t="shared" si="100"/>
        <v>0</v>
      </c>
      <c r="BI194" s="119">
        <f t="shared" si="101"/>
        <v>0</v>
      </c>
      <c r="BJ194" s="119">
        <f t="shared" si="102"/>
        <v>0</v>
      </c>
      <c r="BK194" s="119">
        <f t="shared" si="103"/>
        <v>0</v>
      </c>
      <c r="BL194" s="119">
        <f t="shared" si="104"/>
        <v>0</v>
      </c>
      <c r="BM194" s="119">
        <f t="shared" si="105"/>
        <v>0</v>
      </c>
      <c r="BN194" s="119">
        <f t="shared" si="106"/>
        <v>0</v>
      </c>
      <c r="BO194" s="119">
        <f t="shared" si="107"/>
        <v>0</v>
      </c>
    </row>
    <row r="195" spans="7:67" ht="15.75">
      <c r="G195">
        <v>262</v>
      </c>
      <c r="H195" s="89"/>
      <c r="I195" s="90"/>
      <c r="J195" s="90"/>
      <c r="K195" s="90"/>
      <c r="L195" s="90"/>
      <c r="M195" s="90"/>
      <c r="N195" s="90"/>
      <c r="O195" s="90"/>
      <c r="P195" s="90"/>
      <c r="Q195" s="91"/>
      <c r="R195" s="35"/>
      <c r="S195" s="34">
        <f t="shared" si="86"/>
        <v>0</v>
      </c>
      <c r="T195" s="34">
        <f t="shared" si="72"/>
        <v>0</v>
      </c>
      <c r="U195" s="34">
        <f t="shared" si="73"/>
        <v>0</v>
      </c>
      <c r="V195" s="34">
        <f t="shared" si="74"/>
        <v>1.9872000000000001</v>
      </c>
      <c r="W195" s="15">
        <f t="shared" si="87"/>
        <v>0.87944659600048491</v>
      </c>
      <c r="X195" s="34">
        <f t="shared" si="88"/>
        <v>0</v>
      </c>
      <c r="Y195" s="34">
        <f t="shared" si="75"/>
        <v>1.2900000000000023E-2</v>
      </c>
      <c r="Z195" s="15">
        <f t="shared" si="89"/>
        <v>0.50322495527805666</v>
      </c>
      <c r="AA195" s="34">
        <f t="shared" si="90"/>
        <v>0</v>
      </c>
      <c r="AB195" s="34">
        <f t="shared" si="76"/>
        <v>-0.3819999999999999</v>
      </c>
      <c r="AC195" s="15">
        <f t="shared" si="91"/>
        <v>0.40564461209270181</v>
      </c>
      <c r="AD195" s="34">
        <f t="shared" si="92"/>
        <v>0</v>
      </c>
      <c r="AE195" s="34">
        <f t="shared" si="77"/>
        <v>2.8138999999999994</v>
      </c>
      <c r="AF195" s="15">
        <f t="shared" si="93"/>
        <v>0.94342234836801464</v>
      </c>
      <c r="AG195" s="34">
        <f t="shared" si="94"/>
        <v>0</v>
      </c>
      <c r="AH195" s="34">
        <f t="shared" si="78"/>
        <v>1.2458</v>
      </c>
      <c r="AI195" s="15">
        <f t="shared" si="95"/>
        <v>0.77657197439912828</v>
      </c>
      <c r="AJ195" s="34">
        <f t="shared" si="96"/>
        <v>0</v>
      </c>
      <c r="AK195" s="34">
        <f t="shared" si="79"/>
        <v>0.2702</v>
      </c>
      <c r="AL195" s="15">
        <f t="shared" si="97"/>
        <v>0.5671420040148718</v>
      </c>
      <c r="AM195" s="34">
        <f t="shared" si="98"/>
        <v>0</v>
      </c>
      <c r="AN195" s="35">
        <f t="shared" si="80"/>
        <v>0.2</v>
      </c>
      <c r="AO195" s="35">
        <f t="shared" si="81"/>
        <v>0.1865</v>
      </c>
      <c r="AP195" s="35">
        <f t="shared" si="82"/>
        <v>1.3500000000000012E-2</v>
      </c>
      <c r="AQ195" s="35">
        <f t="shared" si="83"/>
        <v>0</v>
      </c>
      <c r="AR195" s="35">
        <f t="shared" si="84"/>
        <v>0</v>
      </c>
      <c r="AS195" s="35">
        <f t="shared" si="85"/>
        <v>0</v>
      </c>
      <c r="AU195" s="103">
        <v>262</v>
      </c>
      <c r="AV195" s="34">
        <v>0</v>
      </c>
      <c r="AW195" s="34">
        <v>0</v>
      </c>
      <c r="AX195" s="34">
        <v>0</v>
      </c>
      <c r="AY195" s="34">
        <v>0</v>
      </c>
      <c r="AZ195" s="34">
        <v>0</v>
      </c>
      <c r="BA195" s="34">
        <v>0</v>
      </c>
      <c r="BB195" s="34">
        <v>0</v>
      </c>
      <c r="BC195" s="34">
        <v>0</v>
      </c>
      <c r="BD195" s="34">
        <v>0</v>
      </c>
      <c r="BF195" s="103">
        <v>262</v>
      </c>
      <c r="BG195" s="119">
        <f t="shared" si="99"/>
        <v>0</v>
      </c>
      <c r="BH195" s="119">
        <f t="shared" si="100"/>
        <v>0</v>
      </c>
      <c r="BI195" s="119">
        <f t="shared" si="101"/>
        <v>0</v>
      </c>
      <c r="BJ195" s="119">
        <f t="shared" si="102"/>
        <v>0</v>
      </c>
      <c r="BK195" s="119">
        <f t="shared" si="103"/>
        <v>0</v>
      </c>
      <c r="BL195" s="119">
        <f t="shared" si="104"/>
        <v>0</v>
      </c>
      <c r="BM195" s="119">
        <f t="shared" si="105"/>
        <v>0</v>
      </c>
      <c r="BN195" s="119">
        <f t="shared" si="106"/>
        <v>0</v>
      </c>
      <c r="BO195" s="119">
        <f t="shared" si="107"/>
        <v>0</v>
      </c>
    </row>
    <row r="196" spans="7:67" ht="15.75">
      <c r="G196">
        <v>263</v>
      </c>
      <c r="H196" s="89">
        <v>0.1</v>
      </c>
      <c r="I196" s="90">
        <v>0.1</v>
      </c>
      <c r="J196" s="90">
        <v>0</v>
      </c>
      <c r="K196" s="90">
        <v>0</v>
      </c>
      <c r="L196" s="90">
        <v>0</v>
      </c>
      <c r="M196" s="90">
        <v>0</v>
      </c>
      <c r="N196" s="90"/>
      <c r="O196" s="90"/>
      <c r="P196" s="90"/>
      <c r="Q196" s="91"/>
      <c r="R196" s="35"/>
      <c r="S196" s="34">
        <f t="shared" si="86"/>
        <v>0.1</v>
      </c>
      <c r="T196" s="34">
        <f t="shared" ref="T196:T259" si="108">I196*$C$9</f>
        <v>8.6500000000000007E-2</v>
      </c>
      <c r="U196" s="34">
        <f t="shared" ref="U196:U259" si="109">J196*$C$10</f>
        <v>0</v>
      </c>
      <c r="V196" s="34">
        <f t="shared" ref="V196:V259" si="110">$D$11+($E$11*$C$5)</f>
        <v>1.9872000000000001</v>
      </c>
      <c r="W196" s="15">
        <f t="shared" si="87"/>
        <v>0.87944659600048491</v>
      </c>
      <c r="X196" s="34">
        <f t="shared" si="88"/>
        <v>0</v>
      </c>
      <c r="Y196" s="34">
        <f t="shared" ref="Y196:Y259" si="111">$D$12+($E$12*$C$5)</f>
        <v>1.2900000000000023E-2</v>
      </c>
      <c r="Z196" s="15">
        <f t="shared" si="89"/>
        <v>0.50322495527805666</v>
      </c>
      <c r="AA196" s="34">
        <f t="shared" si="90"/>
        <v>0</v>
      </c>
      <c r="AB196" s="34">
        <f t="shared" ref="AB196:AB259" si="112">$D$13+($E$13*$C$5)</f>
        <v>-0.3819999999999999</v>
      </c>
      <c r="AC196" s="15">
        <f t="shared" si="91"/>
        <v>0.40564461209270181</v>
      </c>
      <c r="AD196" s="34">
        <f t="shared" si="92"/>
        <v>0</v>
      </c>
      <c r="AE196" s="34">
        <f t="shared" ref="AE196:AE259" si="113">$D$14+($E$14*$D$5)+($F$14*O196)</f>
        <v>2.8138999999999994</v>
      </c>
      <c r="AF196" s="15">
        <f t="shared" si="93"/>
        <v>0.94342234836801464</v>
      </c>
      <c r="AG196" s="34">
        <f t="shared" si="94"/>
        <v>0</v>
      </c>
      <c r="AH196" s="34">
        <f t="shared" ref="AH196:AH259" si="114">$D$15+($E$15*$D$5)</f>
        <v>1.2458</v>
      </c>
      <c r="AI196" s="15">
        <f t="shared" si="95"/>
        <v>0.77657197439912828</v>
      </c>
      <c r="AJ196" s="34">
        <f t="shared" si="96"/>
        <v>0</v>
      </c>
      <c r="AK196" s="34">
        <f t="shared" ref="AK196:AK259" si="115">$D$16+($E$16*$D$5)</f>
        <v>0.2702</v>
      </c>
      <c r="AL196" s="15">
        <f t="shared" si="97"/>
        <v>0.5671420040148718</v>
      </c>
      <c r="AM196" s="34">
        <f t="shared" si="98"/>
        <v>0</v>
      </c>
      <c r="AN196" s="35">
        <f t="shared" ref="AN196:AN259" si="116">SUM(H197:M197)</f>
        <v>2.0000000499999997</v>
      </c>
      <c r="AO196" s="35">
        <f t="shared" ref="AO196:AO259" si="117">SUM(S197:U197,X197,AA197,AD197)</f>
        <v>1.68990004325</v>
      </c>
      <c r="AP196" s="35">
        <f t="shared" ref="AP196:AP259" si="118">AN196-AO196</f>
        <v>0.31010000674999971</v>
      </c>
      <c r="AQ196" s="35">
        <f t="shared" ref="AQ196:AQ259" si="119">SUM(O197:Q197)</f>
        <v>0</v>
      </c>
      <c r="AR196" s="35">
        <f t="shared" ref="AR196:AR259" si="120">SUM(AG197,AJ197,AM197)</f>
        <v>0</v>
      </c>
      <c r="AS196" s="35">
        <f t="shared" ref="AS196:AS259" si="121">AQ196-AR196</f>
        <v>0</v>
      </c>
      <c r="AU196" s="103">
        <v>263</v>
      </c>
      <c r="AV196" s="34">
        <v>0.1</v>
      </c>
      <c r="AW196" s="34">
        <v>8.6499999999999994E-2</v>
      </c>
      <c r="AX196" s="34">
        <v>0</v>
      </c>
      <c r="AY196" s="34">
        <v>0</v>
      </c>
      <c r="AZ196" s="34">
        <v>0</v>
      </c>
      <c r="BA196" s="34">
        <v>0</v>
      </c>
      <c r="BB196" s="34">
        <v>0</v>
      </c>
      <c r="BC196" s="34">
        <v>0</v>
      </c>
      <c r="BD196" s="34">
        <v>0</v>
      </c>
      <c r="BF196" s="103">
        <v>263</v>
      </c>
      <c r="BG196" s="119">
        <f t="shared" si="99"/>
        <v>0</v>
      </c>
      <c r="BH196" s="119">
        <f t="shared" si="100"/>
        <v>0</v>
      </c>
      <c r="BI196" s="119">
        <f t="shared" si="101"/>
        <v>0</v>
      </c>
      <c r="BJ196" s="119">
        <f t="shared" si="102"/>
        <v>0</v>
      </c>
      <c r="BK196" s="119">
        <f t="shared" si="103"/>
        <v>0</v>
      </c>
      <c r="BL196" s="119">
        <f t="shared" si="104"/>
        <v>0</v>
      </c>
      <c r="BM196" s="119">
        <f t="shared" si="105"/>
        <v>0</v>
      </c>
      <c r="BN196" s="119">
        <f t="shared" si="106"/>
        <v>0</v>
      </c>
      <c r="BO196" s="119">
        <f t="shared" si="107"/>
        <v>0</v>
      </c>
    </row>
    <row r="197" spans="7:67" ht="15.75">
      <c r="G197">
        <v>264</v>
      </c>
      <c r="H197" s="89">
        <v>0.3</v>
      </c>
      <c r="I197" s="90">
        <v>0.70000004999999998</v>
      </c>
      <c r="J197" s="90">
        <v>1</v>
      </c>
      <c r="K197" s="90">
        <v>0</v>
      </c>
      <c r="L197" s="90">
        <v>0</v>
      </c>
      <c r="M197" s="90">
        <v>0</v>
      </c>
      <c r="N197" s="90"/>
      <c r="O197" s="90"/>
      <c r="P197" s="90"/>
      <c r="Q197" s="91"/>
      <c r="R197" s="35"/>
      <c r="S197" s="34">
        <f t="shared" ref="S197:S260" si="122">H197</f>
        <v>0.3</v>
      </c>
      <c r="T197" s="34">
        <f t="shared" si="108"/>
        <v>0.60550004324999995</v>
      </c>
      <c r="U197" s="34">
        <f t="shared" si="109"/>
        <v>0.78439999999999999</v>
      </c>
      <c r="V197" s="34">
        <f t="shared" si="110"/>
        <v>1.9872000000000001</v>
      </c>
      <c r="W197" s="15">
        <f t="shared" ref="W197:W260" si="123">EXP(V197)/(1+EXP(V197))</f>
        <v>0.87944659600048491</v>
      </c>
      <c r="X197" s="34">
        <f t="shared" ref="X197:X260" si="124">K197*W197</f>
        <v>0</v>
      </c>
      <c r="Y197" s="34">
        <f t="shared" si="111"/>
        <v>1.2900000000000023E-2</v>
      </c>
      <c r="Z197" s="15">
        <f t="shared" ref="Z197:Z260" si="125">EXP(Y197)/(1+EXP(Y197))</f>
        <v>0.50322495527805666</v>
      </c>
      <c r="AA197" s="34">
        <f t="shared" ref="AA197:AA260" si="126">Z197*L197</f>
        <v>0</v>
      </c>
      <c r="AB197" s="34">
        <f t="shared" si="112"/>
        <v>-0.3819999999999999</v>
      </c>
      <c r="AC197" s="15">
        <f t="shared" ref="AC197:AC260" si="127">EXP(AB197)/(1+EXP(AB197))</f>
        <v>0.40564461209270181</v>
      </c>
      <c r="AD197" s="34">
        <f t="shared" ref="AD197:AD260" si="128">AC197*M197</f>
        <v>0</v>
      </c>
      <c r="AE197" s="34">
        <f t="shared" si="113"/>
        <v>2.8138999999999994</v>
      </c>
      <c r="AF197" s="15">
        <f t="shared" ref="AF197:AF260" si="129">EXP(AE197)/(1+EXP(AE197))</f>
        <v>0.94342234836801464</v>
      </c>
      <c r="AG197" s="34">
        <f t="shared" ref="AG197:AG260" si="130">AF197*O197</f>
        <v>0</v>
      </c>
      <c r="AH197" s="34">
        <f t="shared" si="114"/>
        <v>1.2458</v>
      </c>
      <c r="AI197" s="15">
        <f t="shared" ref="AI197:AI260" si="131">EXP(AH197)/(1+EXP(AH197))</f>
        <v>0.77657197439912828</v>
      </c>
      <c r="AJ197" s="34">
        <f t="shared" ref="AJ197:AJ260" si="132">AI197*P197</f>
        <v>0</v>
      </c>
      <c r="AK197" s="34">
        <f t="shared" si="115"/>
        <v>0.2702</v>
      </c>
      <c r="AL197" s="15">
        <f t="shared" ref="AL197:AL260" si="133">EXP(AK197)/(1+EXP(AK197))</f>
        <v>0.5671420040148718</v>
      </c>
      <c r="AM197" s="34">
        <f t="shared" ref="AM197:AM260" si="134">AL197*Q197</f>
        <v>0</v>
      </c>
      <c r="AN197" s="35">
        <f t="shared" si="116"/>
        <v>9.8000000000000007</v>
      </c>
      <c r="AO197" s="35">
        <f t="shared" si="117"/>
        <v>5.8704596145274541</v>
      </c>
      <c r="AP197" s="35">
        <f t="shared" si="118"/>
        <v>3.9295403854725466</v>
      </c>
      <c r="AQ197" s="35">
        <f t="shared" si="119"/>
        <v>2.2000000000000002</v>
      </c>
      <c r="AR197" s="35">
        <f t="shared" si="120"/>
        <v>1.5340530746750187</v>
      </c>
      <c r="AS197" s="35">
        <f t="shared" si="121"/>
        <v>0.66594692532498145</v>
      </c>
      <c r="AU197" s="103">
        <v>264</v>
      </c>
      <c r="AV197" s="34">
        <v>0.3</v>
      </c>
      <c r="AW197" s="34">
        <v>0.60550004324999995</v>
      </c>
      <c r="AX197" s="34">
        <v>0.78439999999999999</v>
      </c>
      <c r="AY197" s="34">
        <v>0</v>
      </c>
      <c r="AZ197" s="34">
        <v>0</v>
      </c>
      <c r="BA197" s="34">
        <v>0</v>
      </c>
      <c r="BB197" s="34">
        <v>0</v>
      </c>
      <c r="BC197" s="34">
        <v>0</v>
      </c>
      <c r="BD197" s="34">
        <v>0</v>
      </c>
      <c r="BF197" s="103">
        <v>264</v>
      </c>
      <c r="BG197" s="119">
        <f t="shared" si="99"/>
        <v>0</v>
      </c>
      <c r="BH197" s="119">
        <f t="shared" si="100"/>
        <v>0</v>
      </c>
      <c r="BI197" s="119">
        <f t="shared" si="101"/>
        <v>0</v>
      </c>
      <c r="BJ197" s="119">
        <f t="shared" si="102"/>
        <v>0</v>
      </c>
      <c r="BK197" s="119">
        <f t="shared" si="103"/>
        <v>0</v>
      </c>
      <c r="BL197" s="119">
        <f t="shared" si="104"/>
        <v>0</v>
      </c>
      <c r="BM197" s="119">
        <f t="shared" si="105"/>
        <v>0</v>
      </c>
      <c r="BN197" s="119">
        <f t="shared" si="106"/>
        <v>0</v>
      </c>
      <c r="BO197" s="119">
        <f t="shared" si="107"/>
        <v>0</v>
      </c>
    </row>
    <row r="198" spans="7:67" ht="15.75">
      <c r="G198">
        <v>265</v>
      </c>
      <c r="H198" s="89">
        <v>0.5</v>
      </c>
      <c r="I198" s="90">
        <v>0.6</v>
      </c>
      <c r="J198" s="90">
        <v>1.6</v>
      </c>
      <c r="K198" s="90">
        <v>1.1000000000000001</v>
      </c>
      <c r="L198" s="90">
        <v>2</v>
      </c>
      <c r="M198" s="90">
        <v>4</v>
      </c>
      <c r="N198" s="90"/>
      <c r="O198" s="90">
        <v>0.2</v>
      </c>
      <c r="P198" s="90">
        <v>1</v>
      </c>
      <c r="Q198" s="91">
        <v>1</v>
      </c>
      <c r="R198" s="35"/>
      <c r="S198" s="34">
        <f t="shared" si="122"/>
        <v>0.5</v>
      </c>
      <c r="T198" s="34">
        <f t="shared" si="108"/>
        <v>0.51900000000000002</v>
      </c>
      <c r="U198" s="34">
        <f t="shared" si="109"/>
        <v>1.2550400000000002</v>
      </c>
      <c r="V198" s="34">
        <f t="shared" si="110"/>
        <v>1.9872000000000001</v>
      </c>
      <c r="W198" s="15">
        <f t="shared" si="123"/>
        <v>0.87944659600048491</v>
      </c>
      <c r="X198" s="34">
        <f t="shared" si="124"/>
        <v>0.96739125560053352</v>
      </c>
      <c r="Y198" s="34">
        <f t="shared" si="111"/>
        <v>1.2900000000000023E-2</v>
      </c>
      <c r="Z198" s="15">
        <f t="shared" si="125"/>
        <v>0.50322495527805666</v>
      </c>
      <c r="AA198" s="34">
        <f t="shared" si="126"/>
        <v>1.0064499105561133</v>
      </c>
      <c r="AB198" s="34">
        <f t="shared" si="112"/>
        <v>-0.3819999999999999</v>
      </c>
      <c r="AC198" s="15">
        <f t="shared" si="127"/>
        <v>0.40564461209270181</v>
      </c>
      <c r="AD198" s="34">
        <f t="shared" si="128"/>
        <v>1.6225784483708072</v>
      </c>
      <c r="AE198" s="34">
        <f t="shared" si="113"/>
        <v>2.9807199999999994</v>
      </c>
      <c r="AF198" s="15">
        <f t="shared" si="129"/>
        <v>0.95169548130509285</v>
      </c>
      <c r="AG198" s="34">
        <f t="shared" si="130"/>
        <v>0.19033909626101858</v>
      </c>
      <c r="AH198" s="34">
        <f t="shared" si="114"/>
        <v>1.2458</v>
      </c>
      <c r="AI198" s="15">
        <f t="shared" si="131"/>
        <v>0.77657197439912828</v>
      </c>
      <c r="AJ198" s="34">
        <f t="shared" si="132"/>
        <v>0.77657197439912828</v>
      </c>
      <c r="AK198" s="34">
        <f t="shared" si="115"/>
        <v>0.2702</v>
      </c>
      <c r="AL198" s="15">
        <f t="shared" si="133"/>
        <v>0.5671420040148718</v>
      </c>
      <c r="AM198" s="34">
        <f t="shared" si="134"/>
        <v>0.5671420040148718</v>
      </c>
      <c r="AN198" s="35">
        <f t="shared" si="116"/>
        <v>7.7000002000000007</v>
      </c>
      <c r="AO198" s="35">
        <f t="shared" si="117"/>
        <v>5.875318796865427</v>
      </c>
      <c r="AP198" s="35">
        <f t="shared" si="118"/>
        <v>1.8246814031345737</v>
      </c>
      <c r="AQ198" s="35">
        <f t="shared" si="119"/>
        <v>1.7</v>
      </c>
      <c r="AR198" s="35">
        <f t="shared" si="120"/>
        <v>1.3709916310682857</v>
      </c>
      <c r="AS198" s="35">
        <f t="shared" si="121"/>
        <v>0.32900836893171426</v>
      </c>
      <c r="AU198" s="103">
        <v>265</v>
      </c>
      <c r="AV198" s="34">
        <v>0.5</v>
      </c>
      <c r="AW198" s="34">
        <v>0.51900000000000002</v>
      </c>
      <c r="AX198" s="34">
        <v>1.2550399999999999</v>
      </c>
      <c r="AY198" s="34">
        <v>0.96739125560100003</v>
      </c>
      <c r="AZ198" s="34">
        <v>1.00644991056</v>
      </c>
      <c r="BA198" s="34">
        <v>1.6225784483700001</v>
      </c>
      <c r="BB198" s="34">
        <v>0.19033909626100001</v>
      </c>
      <c r="BC198" s="34">
        <v>0.77657197439900005</v>
      </c>
      <c r="BD198" s="34">
        <v>0.56714200401500003</v>
      </c>
      <c r="BF198" s="103">
        <v>265</v>
      </c>
      <c r="BG198" s="119">
        <f t="shared" ref="BG198:BG219" si="135">S198-AV198</f>
        <v>0</v>
      </c>
      <c r="BH198" s="119">
        <f t="shared" ref="BH198:BH219" si="136">T198-AW198</f>
        <v>0</v>
      </c>
      <c r="BI198" s="119">
        <f t="shared" ref="BI198:BI219" si="137">U198-AX198</f>
        <v>0</v>
      </c>
      <c r="BJ198" s="119">
        <f t="shared" ref="BJ198:BJ219" si="138">X198-AY198</f>
        <v>-4.6651571494749078E-13</v>
      </c>
      <c r="BK198" s="119">
        <f t="shared" ref="BK198:BK219" si="139">AA198-AZ198</f>
        <v>-3.886668764607748E-12</v>
      </c>
      <c r="BL198" s="119">
        <f t="shared" ref="BL198:BL219" si="140">AD198-BA198</f>
        <v>8.071321389024888E-13</v>
      </c>
      <c r="BM198" s="119">
        <f t="shared" ref="BM198:BM219" si="141">AG198-BB198</f>
        <v>1.8568480086855743E-14</v>
      </c>
      <c r="BN198" s="119">
        <f t="shared" ref="BN198:BN219" si="142">AJ198-BC198</f>
        <v>1.2823075934420558E-13</v>
      </c>
      <c r="BO198" s="119">
        <f t="shared" ref="BO198:BO219" si="143">AM198-BD198</f>
        <v>-1.2823075934420558E-13</v>
      </c>
    </row>
    <row r="199" spans="7:67" ht="15.75">
      <c r="G199">
        <v>266</v>
      </c>
      <c r="H199" s="89">
        <v>0.5</v>
      </c>
      <c r="I199" s="90">
        <v>1</v>
      </c>
      <c r="J199" s="90">
        <v>1</v>
      </c>
      <c r="K199" s="90">
        <v>3.0000002000000001</v>
      </c>
      <c r="L199" s="90">
        <v>2</v>
      </c>
      <c r="M199" s="90">
        <v>0.2</v>
      </c>
      <c r="N199" s="90"/>
      <c r="O199" s="90">
        <v>0.5</v>
      </c>
      <c r="P199" s="90">
        <v>1</v>
      </c>
      <c r="Q199" s="91">
        <v>0.2</v>
      </c>
      <c r="R199" s="35"/>
      <c r="S199" s="34">
        <f t="shared" si="122"/>
        <v>0.5</v>
      </c>
      <c r="T199" s="34">
        <f t="shared" si="108"/>
        <v>0.86499999999999999</v>
      </c>
      <c r="U199" s="34">
        <f t="shared" si="109"/>
        <v>0.78439999999999999</v>
      </c>
      <c r="V199" s="34">
        <f t="shared" si="110"/>
        <v>1.9872000000000001</v>
      </c>
      <c r="W199" s="15">
        <f t="shared" si="123"/>
        <v>0.87944659600048491</v>
      </c>
      <c r="X199" s="34">
        <f t="shared" si="124"/>
        <v>2.6383399638907741</v>
      </c>
      <c r="Y199" s="34">
        <f t="shared" si="111"/>
        <v>1.2900000000000023E-2</v>
      </c>
      <c r="Z199" s="15">
        <f t="shared" si="125"/>
        <v>0.50322495527805666</v>
      </c>
      <c r="AA199" s="34">
        <f t="shared" si="126"/>
        <v>1.0064499105561133</v>
      </c>
      <c r="AB199" s="34">
        <f t="shared" si="112"/>
        <v>-0.3819999999999999</v>
      </c>
      <c r="AC199" s="15">
        <f t="shared" si="127"/>
        <v>0.40564461209270181</v>
      </c>
      <c r="AD199" s="34">
        <f t="shared" si="128"/>
        <v>8.1128922418540361E-2</v>
      </c>
      <c r="AE199" s="34">
        <f t="shared" si="113"/>
        <v>3.2309499999999995</v>
      </c>
      <c r="AF199" s="15">
        <f t="shared" si="129"/>
        <v>0.96198251173236582</v>
      </c>
      <c r="AG199" s="34">
        <f t="shared" si="130"/>
        <v>0.48099125586618291</v>
      </c>
      <c r="AH199" s="34">
        <f t="shared" si="114"/>
        <v>1.2458</v>
      </c>
      <c r="AI199" s="15">
        <f t="shared" si="131"/>
        <v>0.77657197439912828</v>
      </c>
      <c r="AJ199" s="34">
        <f t="shared" si="132"/>
        <v>0.77657197439912828</v>
      </c>
      <c r="AK199" s="34">
        <f t="shared" si="115"/>
        <v>0.2702</v>
      </c>
      <c r="AL199" s="15">
        <f t="shared" si="133"/>
        <v>0.5671420040148718</v>
      </c>
      <c r="AM199" s="34">
        <f t="shared" si="134"/>
        <v>0.11342840080297437</v>
      </c>
      <c r="AN199" s="35">
        <f t="shared" si="116"/>
        <v>9.2000001000000005</v>
      </c>
      <c r="AO199" s="35">
        <f t="shared" si="117"/>
        <v>6.0658236807542103</v>
      </c>
      <c r="AP199" s="35">
        <f t="shared" si="118"/>
        <v>3.1341764192457902</v>
      </c>
      <c r="AQ199" s="35">
        <f t="shared" si="119"/>
        <v>1.7</v>
      </c>
      <c r="AR199" s="35">
        <f t="shared" si="120"/>
        <v>1.3709916310682857</v>
      </c>
      <c r="AS199" s="35">
        <f t="shared" si="121"/>
        <v>0.32900836893171426</v>
      </c>
      <c r="AU199" s="103">
        <v>266</v>
      </c>
      <c r="AV199" s="34">
        <v>0.5</v>
      </c>
      <c r="AW199" s="34">
        <v>0.86499999999999999</v>
      </c>
      <c r="AX199" s="34">
        <v>0.78439999999999999</v>
      </c>
      <c r="AY199" s="34">
        <v>2.63833996389</v>
      </c>
      <c r="AZ199" s="34">
        <v>1.00644991056</v>
      </c>
      <c r="BA199" s="34">
        <v>8.1128922418500005E-2</v>
      </c>
      <c r="BB199" s="34">
        <v>0.480991255866</v>
      </c>
      <c r="BC199" s="34">
        <v>0.77657197439900005</v>
      </c>
      <c r="BD199" s="34">
        <v>0.113428400803</v>
      </c>
      <c r="BF199" s="103">
        <v>266</v>
      </c>
      <c r="BG199" s="119">
        <f t="shared" si="135"/>
        <v>0</v>
      </c>
      <c r="BH199" s="119">
        <f t="shared" si="136"/>
        <v>0</v>
      </c>
      <c r="BI199" s="119">
        <f t="shared" si="137"/>
        <v>0</v>
      </c>
      <c r="BJ199" s="119">
        <f t="shared" si="138"/>
        <v>7.7404749276865914E-13</v>
      </c>
      <c r="BK199" s="119">
        <f t="shared" si="139"/>
        <v>-3.886668764607748E-12</v>
      </c>
      <c r="BL199" s="119">
        <f t="shared" si="140"/>
        <v>4.035660694512444E-14</v>
      </c>
      <c r="BM199" s="119">
        <f t="shared" si="141"/>
        <v>1.8290924330699454E-13</v>
      </c>
      <c r="BN199" s="119">
        <f t="shared" si="142"/>
        <v>1.2823075934420558E-13</v>
      </c>
      <c r="BO199" s="119">
        <f t="shared" si="143"/>
        <v>-2.5632274081033302E-14</v>
      </c>
    </row>
    <row r="200" spans="7:67" ht="15.75">
      <c r="G200">
        <v>267</v>
      </c>
      <c r="H200" s="89">
        <v>0.5</v>
      </c>
      <c r="I200" s="90">
        <v>1</v>
      </c>
      <c r="J200" s="90">
        <v>1</v>
      </c>
      <c r="K200" s="90">
        <v>1.5000001000000001</v>
      </c>
      <c r="L200" s="90">
        <v>5</v>
      </c>
      <c r="M200" s="90">
        <v>0.2</v>
      </c>
      <c r="N200" s="90"/>
      <c r="O200" s="90">
        <v>0.5</v>
      </c>
      <c r="P200" s="90">
        <v>1</v>
      </c>
      <c r="Q200" s="91">
        <v>0.2</v>
      </c>
      <c r="R200" s="35"/>
      <c r="S200" s="34">
        <f t="shared" si="122"/>
        <v>0.5</v>
      </c>
      <c r="T200" s="34">
        <f t="shared" si="108"/>
        <v>0.86499999999999999</v>
      </c>
      <c r="U200" s="34">
        <f t="shared" si="109"/>
        <v>0.78439999999999999</v>
      </c>
      <c r="V200" s="34">
        <f t="shared" si="110"/>
        <v>1.9872000000000001</v>
      </c>
      <c r="W200" s="15">
        <f t="shared" si="123"/>
        <v>0.87944659600048491</v>
      </c>
      <c r="X200" s="34">
        <f t="shared" si="124"/>
        <v>1.319169981945387</v>
      </c>
      <c r="Y200" s="34">
        <f t="shared" si="111"/>
        <v>1.2900000000000023E-2</v>
      </c>
      <c r="Z200" s="15">
        <f t="shared" si="125"/>
        <v>0.50322495527805666</v>
      </c>
      <c r="AA200" s="34">
        <f t="shared" si="126"/>
        <v>2.5161247763902832</v>
      </c>
      <c r="AB200" s="34">
        <f t="shared" si="112"/>
        <v>-0.3819999999999999</v>
      </c>
      <c r="AC200" s="15">
        <f t="shared" si="127"/>
        <v>0.40564461209270181</v>
      </c>
      <c r="AD200" s="34">
        <f t="shared" si="128"/>
        <v>8.1128922418540361E-2</v>
      </c>
      <c r="AE200" s="34">
        <f t="shared" si="113"/>
        <v>3.2309499999999995</v>
      </c>
      <c r="AF200" s="15">
        <f t="shared" si="129"/>
        <v>0.96198251173236582</v>
      </c>
      <c r="AG200" s="34">
        <f t="shared" si="130"/>
        <v>0.48099125586618291</v>
      </c>
      <c r="AH200" s="34">
        <f t="shared" si="114"/>
        <v>1.2458</v>
      </c>
      <c r="AI200" s="15">
        <f t="shared" si="131"/>
        <v>0.77657197439912828</v>
      </c>
      <c r="AJ200" s="34">
        <f t="shared" si="132"/>
        <v>0.77657197439912828</v>
      </c>
      <c r="AK200" s="34">
        <f t="shared" si="115"/>
        <v>0.2702</v>
      </c>
      <c r="AL200" s="15">
        <f t="shared" si="133"/>
        <v>0.5671420040148718</v>
      </c>
      <c r="AM200" s="34">
        <f t="shared" si="134"/>
        <v>0.11342840080297437</v>
      </c>
      <c r="AN200" s="35">
        <f t="shared" si="116"/>
        <v>9.2000001000000005</v>
      </c>
      <c r="AO200" s="35">
        <f t="shared" si="117"/>
        <v>6.0658236807542103</v>
      </c>
      <c r="AP200" s="35">
        <f t="shared" si="118"/>
        <v>3.1341764192457902</v>
      </c>
      <c r="AQ200" s="35">
        <f t="shared" si="119"/>
        <v>1.7</v>
      </c>
      <c r="AR200" s="35">
        <f t="shared" si="120"/>
        <v>1.3709916310682857</v>
      </c>
      <c r="AS200" s="35">
        <f t="shared" si="121"/>
        <v>0.32900836893171426</v>
      </c>
      <c r="AU200" s="103">
        <v>267</v>
      </c>
      <c r="AV200" s="34">
        <v>0.5</v>
      </c>
      <c r="AW200" s="34">
        <v>0.86499999999999999</v>
      </c>
      <c r="AX200" s="34">
        <v>0.78439999999999999</v>
      </c>
      <c r="AY200" s="34">
        <v>1.31916998195</v>
      </c>
      <c r="AZ200" s="34">
        <v>2.5161247763899999</v>
      </c>
      <c r="BA200" s="34">
        <v>8.1128922418500005E-2</v>
      </c>
      <c r="BB200" s="34">
        <v>0.480991255866</v>
      </c>
      <c r="BC200" s="34">
        <v>0.77657197439900005</v>
      </c>
      <c r="BD200" s="34">
        <v>0.113428400803</v>
      </c>
      <c r="BF200" s="103">
        <v>267</v>
      </c>
      <c r="BG200" s="119">
        <f t="shared" si="135"/>
        <v>0</v>
      </c>
      <c r="BH200" s="119">
        <f t="shared" si="136"/>
        <v>0</v>
      </c>
      <c r="BI200" s="119">
        <f t="shared" si="137"/>
        <v>0</v>
      </c>
      <c r="BJ200" s="119">
        <f t="shared" si="138"/>
        <v>-4.6129766673175254E-12</v>
      </c>
      <c r="BK200" s="119">
        <f t="shared" si="139"/>
        <v>2.8332891588433995E-13</v>
      </c>
      <c r="BL200" s="119">
        <f t="shared" si="140"/>
        <v>4.035660694512444E-14</v>
      </c>
      <c r="BM200" s="119">
        <f t="shared" si="141"/>
        <v>1.8290924330699454E-13</v>
      </c>
      <c r="BN200" s="119">
        <f t="shared" si="142"/>
        <v>1.2823075934420558E-13</v>
      </c>
      <c r="BO200" s="119">
        <f t="shared" si="143"/>
        <v>-2.5632274081033302E-14</v>
      </c>
    </row>
    <row r="201" spans="7:67" ht="15.75">
      <c r="G201">
        <v>268</v>
      </c>
      <c r="H201" s="89">
        <v>0.5</v>
      </c>
      <c r="I201" s="90">
        <v>1</v>
      </c>
      <c r="J201" s="90">
        <v>1</v>
      </c>
      <c r="K201" s="90">
        <v>1.5000001000000001</v>
      </c>
      <c r="L201" s="90">
        <v>5</v>
      </c>
      <c r="M201" s="90">
        <v>0.2</v>
      </c>
      <c r="N201" s="90"/>
      <c r="O201" s="90">
        <v>0.5</v>
      </c>
      <c r="P201" s="90">
        <v>1</v>
      </c>
      <c r="Q201" s="91">
        <v>0.2</v>
      </c>
      <c r="R201" s="35"/>
      <c r="S201" s="34">
        <f t="shared" si="122"/>
        <v>0.5</v>
      </c>
      <c r="T201" s="34">
        <f t="shared" si="108"/>
        <v>0.86499999999999999</v>
      </c>
      <c r="U201" s="34">
        <f t="shared" si="109"/>
        <v>0.78439999999999999</v>
      </c>
      <c r="V201" s="34">
        <f t="shared" si="110"/>
        <v>1.9872000000000001</v>
      </c>
      <c r="W201" s="15">
        <f t="shared" si="123"/>
        <v>0.87944659600048491</v>
      </c>
      <c r="X201" s="34">
        <f t="shared" si="124"/>
        <v>1.319169981945387</v>
      </c>
      <c r="Y201" s="34">
        <f t="shared" si="111"/>
        <v>1.2900000000000023E-2</v>
      </c>
      <c r="Z201" s="15">
        <f t="shared" si="125"/>
        <v>0.50322495527805666</v>
      </c>
      <c r="AA201" s="34">
        <f t="shared" si="126"/>
        <v>2.5161247763902832</v>
      </c>
      <c r="AB201" s="34">
        <f t="shared" si="112"/>
        <v>-0.3819999999999999</v>
      </c>
      <c r="AC201" s="15">
        <f t="shared" si="127"/>
        <v>0.40564461209270181</v>
      </c>
      <c r="AD201" s="34">
        <f t="shared" si="128"/>
        <v>8.1128922418540361E-2</v>
      </c>
      <c r="AE201" s="34">
        <f t="shared" si="113"/>
        <v>3.2309499999999995</v>
      </c>
      <c r="AF201" s="15">
        <f t="shared" si="129"/>
        <v>0.96198251173236582</v>
      </c>
      <c r="AG201" s="34">
        <f t="shared" si="130"/>
        <v>0.48099125586618291</v>
      </c>
      <c r="AH201" s="34">
        <f t="shared" si="114"/>
        <v>1.2458</v>
      </c>
      <c r="AI201" s="15">
        <f t="shared" si="131"/>
        <v>0.77657197439912828</v>
      </c>
      <c r="AJ201" s="34">
        <f t="shared" si="132"/>
        <v>0.77657197439912828</v>
      </c>
      <c r="AK201" s="34">
        <f t="shared" si="115"/>
        <v>0.2702</v>
      </c>
      <c r="AL201" s="15">
        <f t="shared" si="133"/>
        <v>0.5671420040148718</v>
      </c>
      <c r="AM201" s="34">
        <f t="shared" si="134"/>
        <v>0.11342840080297437</v>
      </c>
      <c r="AN201" s="35">
        <f t="shared" si="116"/>
        <v>9.5000002000000006</v>
      </c>
      <c r="AO201" s="35">
        <f t="shared" si="117"/>
        <v>7.2814121804932377</v>
      </c>
      <c r="AP201" s="35">
        <f t="shared" si="118"/>
        <v>2.2185880195067629</v>
      </c>
      <c r="AQ201" s="35">
        <f t="shared" si="119"/>
        <v>2.8000001999999999</v>
      </c>
      <c r="AR201" s="35">
        <f t="shared" si="120"/>
        <v>2.6682093466302419</v>
      </c>
      <c r="AS201" s="35">
        <f t="shared" si="121"/>
        <v>0.13179085336975804</v>
      </c>
      <c r="AU201" s="103">
        <v>268</v>
      </c>
      <c r="AV201" s="110">
        <v>0.5</v>
      </c>
      <c r="AW201" s="110">
        <v>0.86499999999999999</v>
      </c>
      <c r="AX201" s="110">
        <v>0.78439999999999999</v>
      </c>
      <c r="AY201" s="110">
        <v>1.31916998195</v>
      </c>
      <c r="AZ201" s="110">
        <v>2.5161247763899999</v>
      </c>
      <c r="BA201" s="110">
        <v>8.1128922418500005E-2</v>
      </c>
      <c r="BB201" s="110">
        <v>0.480991255866</v>
      </c>
      <c r="BC201" s="110">
        <v>0.77657197439900005</v>
      </c>
      <c r="BD201" s="110">
        <v>0.113428400803</v>
      </c>
      <c r="BF201" s="103">
        <v>268</v>
      </c>
      <c r="BG201" s="119">
        <f t="shared" si="135"/>
        <v>0</v>
      </c>
      <c r="BH201" s="119">
        <f t="shared" si="136"/>
        <v>0</v>
      </c>
      <c r="BI201" s="119">
        <f t="shared" si="137"/>
        <v>0</v>
      </c>
      <c r="BJ201" s="119">
        <f t="shared" si="138"/>
        <v>-4.6129766673175254E-12</v>
      </c>
      <c r="BK201" s="119">
        <f t="shared" si="139"/>
        <v>2.8332891588433995E-13</v>
      </c>
      <c r="BL201" s="119">
        <f t="shared" si="140"/>
        <v>4.035660694512444E-14</v>
      </c>
      <c r="BM201" s="119">
        <f t="shared" si="141"/>
        <v>1.8290924330699454E-13</v>
      </c>
      <c r="BN201" s="119">
        <f t="shared" si="142"/>
        <v>1.2823075934420558E-13</v>
      </c>
      <c r="BO201" s="119">
        <f t="shared" si="143"/>
        <v>-2.5632274081033302E-14</v>
      </c>
    </row>
    <row r="202" spans="7:67" ht="15.75">
      <c r="G202">
        <v>269</v>
      </c>
      <c r="H202" s="89">
        <v>1</v>
      </c>
      <c r="I202" s="90">
        <v>1</v>
      </c>
      <c r="J202" s="90">
        <v>2</v>
      </c>
      <c r="K202" s="90">
        <v>3.0000002000000001</v>
      </c>
      <c r="L202" s="90">
        <v>2</v>
      </c>
      <c r="M202" s="90">
        <v>0.5</v>
      </c>
      <c r="N202" s="90"/>
      <c r="O202" s="90">
        <v>2.3000001999999999</v>
      </c>
      <c r="P202" s="90">
        <v>0.5</v>
      </c>
      <c r="Q202" s="91">
        <v>0</v>
      </c>
      <c r="R202" s="35"/>
      <c r="S202" s="34">
        <f t="shared" si="122"/>
        <v>1</v>
      </c>
      <c r="T202" s="34">
        <f t="shared" si="108"/>
        <v>0.86499999999999999</v>
      </c>
      <c r="U202" s="34">
        <f t="shared" si="109"/>
        <v>1.5688</v>
      </c>
      <c r="V202" s="34">
        <f t="shared" si="110"/>
        <v>1.9872000000000001</v>
      </c>
      <c r="W202" s="15">
        <f t="shared" si="123"/>
        <v>0.87944659600048491</v>
      </c>
      <c r="X202" s="34">
        <f t="shared" si="124"/>
        <v>2.6383399638907741</v>
      </c>
      <c r="Y202" s="34">
        <f t="shared" si="111"/>
        <v>1.2900000000000023E-2</v>
      </c>
      <c r="Z202" s="15">
        <f t="shared" si="125"/>
        <v>0.50322495527805666</v>
      </c>
      <c r="AA202" s="34">
        <f t="shared" si="126"/>
        <v>1.0064499105561133</v>
      </c>
      <c r="AB202" s="34">
        <f t="shared" si="112"/>
        <v>-0.3819999999999999</v>
      </c>
      <c r="AC202" s="15">
        <f t="shared" si="127"/>
        <v>0.40564461209270181</v>
      </c>
      <c r="AD202" s="34">
        <f t="shared" si="128"/>
        <v>0.2028223060463509</v>
      </c>
      <c r="AE202" s="34">
        <f t="shared" si="113"/>
        <v>4.7323301668199989</v>
      </c>
      <c r="AF202" s="15">
        <f t="shared" si="129"/>
        <v>0.99127093964195212</v>
      </c>
      <c r="AG202" s="34">
        <f t="shared" si="130"/>
        <v>2.2799233594306778</v>
      </c>
      <c r="AH202" s="34">
        <f t="shared" si="114"/>
        <v>1.2458</v>
      </c>
      <c r="AI202" s="15">
        <f t="shared" si="131"/>
        <v>0.77657197439912828</v>
      </c>
      <c r="AJ202" s="34">
        <f t="shared" si="132"/>
        <v>0.38828598719956414</v>
      </c>
      <c r="AK202" s="34">
        <f t="shared" si="115"/>
        <v>0.2702</v>
      </c>
      <c r="AL202" s="15">
        <f t="shared" si="133"/>
        <v>0.5671420040148718</v>
      </c>
      <c r="AM202" s="34">
        <f t="shared" si="134"/>
        <v>0</v>
      </c>
      <c r="AN202" s="35">
        <f t="shared" si="116"/>
        <v>30.7000022</v>
      </c>
      <c r="AO202" s="35">
        <f t="shared" si="117"/>
        <v>22.417999950955505</v>
      </c>
      <c r="AP202" s="35">
        <f t="shared" si="118"/>
        <v>8.2820022490444956</v>
      </c>
      <c r="AQ202" s="35">
        <f t="shared" si="119"/>
        <v>4</v>
      </c>
      <c r="AR202" s="35">
        <f t="shared" si="120"/>
        <v>3.5307776278709664</v>
      </c>
      <c r="AS202" s="35">
        <f t="shared" si="121"/>
        <v>0.46922237212903362</v>
      </c>
      <c r="AU202" s="103">
        <v>269</v>
      </c>
      <c r="AV202" s="34">
        <v>1</v>
      </c>
      <c r="AW202" s="34">
        <v>0.86499999999999999</v>
      </c>
      <c r="AX202" s="34">
        <v>1.5688</v>
      </c>
      <c r="AY202" s="34">
        <v>2.63833996389</v>
      </c>
      <c r="AZ202" s="34">
        <v>1.00644991056</v>
      </c>
      <c r="BA202" s="34">
        <v>0.20282230604599999</v>
      </c>
      <c r="BB202" s="34">
        <v>2.2799233594300001</v>
      </c>
      <c r="BC202" s="34">
        <v>0.38828598720000002</v>
      </c>
      <c r="BD202" s="34">
        <v>0</v>
      </c>
      <c r="BF202" s="103">
        <v>269</v>
      </c>
      <c r="BG202" s="119">
        <f t="shared" si="135"/>
        <v>0</v>
      </c>
      <c r="BH202" s="119">
        <f t="shared" si="136"/>
        <v>0</v>
      </c>
      <c r="BI202" s="119">
        <f t="shared" si="137"/>
        <v>0</v>
      </c>
      <c r="BJ202" s="119">
        <f t="shared" si="138"/>
        <v>7.7404749276865914E-13</v>
      </c>
      <c r="BK202" s="119">
        <f t="shared" si="139"/>
        <v>-3.886668764607748E-12</v>
      </c>
      <c r="BL202" s="119">
        <f t="shared" si="140"/>
        <v>3.5091374250839635E-13</v>
      </c>
      <c r="BM202" s="119">
        <f t="shared" si="141"/>
        <v>6.7768013423119555E-13</v>
      </c>
      <c r="BN202" s="119">
        <f t="shared" si="142"/>
        <v>-4.3587355946783646E-13</v>
      </c>
      <c r="BO202" s="119">
        <f t="shared" si="143"/>
        <v>0</v>
      </c>
    </row>
    <row r="203" spans="7:67" ht="15.75">
      <c r="G203">
        <v>270</v>
      </c>
      <c r="H203" s="89">
        <v>0.8</v>
      </c>
      <c r="I203" s="90">
        <v>1.4000001</v>
      </c>
      <c r="J203" s="90">
        <v>1.5000001000000001</v>
      </c>
      <c r="K203" s="90">
        <v>15.000000999999999</v>
      </c>
      <c r="L203" s="90">
        <v>12.000000999999999</v>
      </c>
      <c r="M203" s="90">
        <v>0</v>
      </c>
      <c r="N203" s="90"/>
      <c r="O203" s="90">
        <v>2</v>
      </c>
      <c r="P203" s="90">
        <v>2</v>
      </c>
      <c r="Q203" s="91">
        <v>0</v>
      </c>
      <c r="R203" s="35"/>
      <c r="S203" s="34">
        <f t="shared" si="122"/>
        <v>0.8</v>
      </c>
      <c r="T203" s="34">
        <f t="shared" si="108"/>
        <v>1.2110000864999999</v>
      </c>
      <c r="U203" s="34">
        <f t="shared" si="109"/>
        <v>1.1766000784399999</v>
      </c>
      <c r="V203" s="34">
        <f t="shared" si="110"/>
        <v>1.9872000000000001</v>
      </c>
      <c r="W203" s="15">
        <f t="shared" si="123"/>
        <v>0.87944659600048491</v>
      </c>
      <c r="X203" s="34">
        <f t="shared" si="124"/>
        <v>13.19169981945387</v>
      </c>
      <c r="Y203" s="34">
        <f t="shared" si="111"/>
        <v>1.2900000000000023E-2</v>
      </c>
      <c r="Z203" s="15">
        <f t="shared" si="125"/>
        <v>0.50322495527805666</v>
      </c>
      <c r="AA203" s="34">
        <f t="shared" si="126"/>
        <v>6.0386999665616345</v>
      </c>
      <c r="AB203" s="34">
        <f t="shared" si="112"/>
        <v>-0.3819999999999999</v>
      </c>
      <c r="AC203" s="15">
        <f t="shared" si="127"/>
        <v>0.40564461209270181</v>
      </c>
      <c r="AD203" s="34">
        <f t="shared" si="128"/>
        <v>0</v>
      </c>
      <c r="AE203" s="34">
        <f t="shared" si="113"/>
        <v>4.4820999999999991</v>
      </c>
      <c r="AF203" s="15">
        <f t="shared" si="129"/>
        <v>0.9888168395363548</v>
      </c>
      <c r="AG203" s="34">
        <f t="shared" si="130"/>
        <v>1.9776336790727096</v>
      </c>
      <c r="AH203" s="34">
        <f t="shared" si="114"/>
        <v>1.2458</v>
      </c>
      <c r="AI203" s="15">
        <f t="shared" si="131"/>
        <v>0.77657197439912828</v>
      </c>
      <c r="AJ203" s="34">
        <f t="shared" si="132"/>
        <v>1.5531439487982566</v>
      </c>
      <c r="AK203" s="34">
        <f t="shared" si="115"/>
        <v>0.2702</v>
      </c>
      <c r="AL203" s="15">
        <f t="shared" si="133"/>
        <v>0.5671420040148718</v>
      </c>
      <c r="AM203" s="34">
        <f t="shared" si="134"/>
        <v>0</v>
      </c>
      <c r="AN203" s="35">
        <f t="shared" si="116"/>
        <v>5.6500003000000003</v>
      </c>
      <c r="AO203" s="35">
        <f t="shared" si="117"/>
        <v>4.5853695545200974</v>
      </c>
      <c r="AP203" s="35">
        <f t="shared" si="118"/>
        <v>1.0646307454799029</v>
      </c>
      <c r="AQ203" s="35">
        <f t="shared" si="119"/>
        <v>3.0000002000000001</v>
      </c>
      <c r="AR203" s="35">
        <f t="shared" si="120"/>
        <v>2.9853380681082653</v>
      </c>
      <c r="AS203" s="35">
        <f t="shared" si="121"/>
        <v>1.466213189173482E-2</v>
      </c>
      <c r="AU203" s="103">
        <v>270</v>
      </c>
      <c r="AV203" s="34">
        <v>0.8</v>
      </c>
      <c r="AW203" s="34">
        <v>1.2110000864999999</v>
      </c>
      <c r="AX203" s="34">
        <v>1.1766000784399999</v>
      </c>
      <c r="AY203" s="34">
        <v>13.1916998195</v>
      </c>
      <c r="AZ203" s="34">
        <v>6.0386999665600003</v>
      </c>
      <c r="BA203" s="34">
        <v>0</v>
      </c>
      <c r="BB203" s="34">
        <v>1.97763367907</v>
      </c>
      <c r="BC203" s="34">
        <v>1.5531439488000001</v>
      </c>
      <c r="BD203" s="34">
        <v>0</v>
      </c>
      <c r="BF203" s="103">
        <v>270</v>
      </c>
      <c r="BG203" s="119">
        <f t="shared" si="135"/>
        <v>0</v>
      </c>
      <c r="BH203" s="119">
        <f t="shared" si="136"/>
        <v>0</v>
      </c>
      <c r="BI203" s="119">
        <f t="shared" si="137"/>
        <v>0</v>
      </c>
      <c r="BJ203" s="119">
        <f t="shared" si="138"/>
        <v>-4.6130210762385104E-11</v>
      </c>
      <c r="BK203" s="119">
        <f t="shared" si="139"/>
        <v>1.6342482922482304E-12</v>
      </c>
      <c r="BL203" s="119">
        <f t="shared" si="140"/>
        <v>0</v>
      </c>
      <c r="BM203" s="119">
        <f t="shared" si="141"/>
        <v>2.7096103139001571E-12</v>
      </c>
      <c r="BN203" s="119">
        <f t="shared" si="142"/>
        <v>-1.7434942378713458E-12</v>
      </c>
      <c r="BO203" s="119">
        <f t="shared" si="143"/>
        <v>0</v>
      </c>
    </row>
    <row r="204" spans="7:67" ht="15.75">
      <c r="G204">
        <v>272</v>
      </c>
      <c r="H204" s="89">
        <v>0.25</v>
      </c>
      <c r="I204" s="90">
        <v>1</v>
      </c>
      <c r="J204" s="90">
        <v>4.2000003000000001</v>
      </c>
      <c r="K204" s="90">
        <v>0.2</v>
      </c>
      <c r="L204" s="90">
        <v>0</v>
      </c>
      <c r="M204" s="90">
        <v>0</v>
      </c>
      <c r="N204" s="90"/>
      <c r="O204" s="90">
        <v>3.0000002000000001</v>
      </c>
      <c r="P204" s="90">
        <v>0</v>
      </c>
      <c r="Q204" s="91">
        <v>0</v>
      </c>
      <c r="R204" s="35"/>
      <c r="S204" s="34">
        <f t="shared" si="122"/>
        <v>0.25</v>
      </c>
      <c r="T204" s="34">
        <f t="shared" si="108"/>
        <v>0.86499999999999999</v>
      </c>
      <c r="U204" s="34">
        <f t="shared" si="109"/>
        <v>3.29448023532</v>
      </c>
      <c r="V204" s="34">
        <f t="shared" si="110"/>
        <v>1.9872000000000001</v>
      </c>
      <c r="W204" s="15">
        <f t="shared" si="123"/>
        <v>0.87944659600048491</v>
      </c>
      <c r="X204" s="34">
        <f t="shared" si="124"/>
        <v>0.17588931920009698</v>
      </c>
      <c r="Y204" s="34">
        <f t="shared" si="111"/>
        <v>1.2900000000000023E-2</v>
      </c>
      <c r="Z204" s="15">
        <f t="shared" si="125"/>
        <v>0.50322495527805666</v>
      </c>
      <c r="AA204" s="34">
        <f t="shared" si="126"/>
        <v>0</v>
      </c>
      <c r="AB204" s="34">
        <f t="shared" si="112"/>
        <v>-0.3819999999999999</v>
      </c>
      <c r="AC204" s="15">
        <f t="shared" si="127"/>
        <v>0.40564461209270181</v>
      </c>
      <c r="AD204" s="34">
        <f t="shared" si="128"/>
        <v>0</v>
      </c>
      <c r="AE204" s="34">
        <f t="shared" si="113"/>
        <v>5.3162001668199999</v>
      </c>
      <c r="AF204" s="15">
        <f t="shared" si="129"/>
        <v>0.99511262302858017</v>
      </c>
      <c r="AG204" s="34">
        <f t="shared" si="130"/>
        <v>2.9853380681082653</v>
      </c>
      <c r="AH204" s="34">
        <f t="shared" si="114"/>
        <v>1.2458</v>
      </c>
      <c r="AI204" s="15">
        <f t="shared" si="131"/>
        <v>0.77657197439912828</v>
      </c>
      <c r="AJ204" s="34">
        <f t="shared" si="132"/>
        <v>0</v>
      </c>
      <c r="AK204" s="34">
        <f t="shared" si="115"/>
        <v>0.2702</v>
      </c>
      <c r="AL204" s="15">
        <f t="shared" si="133"/>
        <v>0.5671420040148718</v>
      </c>
      <c r="AM204" s="34">
        <f t="shared" si="134"/>
        <v>0</v>
      </c>
      <c r="AN204" s="35">
        <f t="shared" si="116"/>
        <v>14.2500003</v>
      </c>
      <c r="AO204" s="35">
        <f t="shared" si="117"/>
        <v>10.562445522133679</v>
      </c>
      <c r="AP204" s="35">
        <f t="shared" si="118"/>
        <v>3.6875547778663211</v>
      </c>
      <c r="AQ204" s="35">
        <f t="shared" si="119"/>
        <v>2.5000001000000003</v>
      </c>
      <c r="AR204" s="35">
        <f t="shared" si="120"/>
        <v>2.139475907206255</v>
      </c>
      <c r="AS204" s="35">
        <f t="shared" si="121"/>
        <v>0.36052419279374526</v>
      </c>
      <c r="AU204" s="103">
        <v>272</v>
      </c>
      <c r="AV204" s="34">
        <v>0.25</v>
      </c>
      <c r="AW204" s="34">
        <v>0.86499999999999999</v>
      </c>
      <c r="AX204" s="34">
        <v>3.29448023532</v>
      </c>
      <c r="AY204" s="34">
        <v>0.1758893192</v>
      </c>
      <c r="AZ204" s="34">
        <v>0</v>
      </c>
      <c r="BA204" s="34">
        <v>0</v>
      </c>
      <c r="BB204" s="34">
        <v>2.9853380681099999</v>
      </c>
      <c r="BC204" s="34">
        <v>0</v>
      </c>
      <c r="BD204" s="34">
        <v>0</v>
      </c>
      <c r="BF204" s="103">
        <v>272</v>
      </c>
      <c r="BG204" s="119">
        <f t="shared" si="135"/>
        <v>0</v>
      </c>
      <c r="BH204" s="119">
        <f t="shared" si="136"/>
        <v>0</v>
      </c>
      <c r="BI204" s="119">
        <f t="shared" si="137"/>
        <v>0</v>
      </c>
      <c r="BJ204" s="119">
        <f t="shared" si="138"/>
        <v>9.6977981201007424E-14</v>
      </c>
      <c r="BK204" s="119">
        <f t="shared" si="139"/>
        <v>0</v>
      </c>
      <c r="BL204" s="119">
        <f t="shared" si="140"/>
        <v>0</v>
      </c>
      <c r="BM204" s="119">
        <f t="shared" si="141"/>
        <v>-1.7346124536743446E-12</v>
      </c>
      <c r="BN204" s="119">
        <f t="shared" si="142"/>
        <v>0</v>
      </c>
      <c r="BO204" s="119">
        <f t="shared" si="143"/>
        <v>0</v>
      </c>
    </row>
    <row r="205" spans="7:67" ht="15.75">
      <c r="G205">
        <v>273</v>
      </c>
      <c r="H205" s="89">
        <v>0.25</v>
      </c>
      <c r="I205" s="90">
        <v>1.5000001000000001</v>
      </c>
      <c r="J205" s="90">
        <v>3.0000002000000001</v>
      </c>
      <c r="K205" s="90">
        <v>5</v>
      </c>
      <c r="L205" s="90">
        <v>4.5</v>
      </c>
      <c r="M205" s="90">
        <v>0</v>
      </c>
      <c r="N205" s="90"/>
      <c r="O205" s="90">
        <v>1</v>
      </c>
      <c r="P205" s="90">
        <v>1.5000001000000001</v>
      </c>
      <c r="Q205" s="91">
        <v>0</v>
      </c>
      <c r="R205" s="35"/>
      <c r="S205" s="34">
        <f t="shared" si="122"/>
        <v>0.25</v>
      </c>
      <c r="T205" s="34">
        <f t="shared" si="108"/>
        <v>1.2975000864999999</v>
      </c>
      <c r="U205" s="34">
        <f t="shared" si="109"/>
        <v>2.3532001568799998</v>
      </c>
      <c r="V205" s="34">
        <f t="shared" si="110"/>
        <v>1.9872000000000001</v>
      </c>
      <c r="W205" s="15">
        <f t="shared" si="123"/>
        <v>0.87944659600048491</v>
      </c>
      <c r="X205" s="34">
        <f t="shared" si="124"/>
        <v>4.3972329800024248</v>
      </c>
      <c r="Y205" s="34">
        <f t="shared" si="111"/>
        <v>1.2900000000000023E-2</v>
      </c>
      <c r="Z205" s="15">
        <f t="shared" si="125"/>
        <v>0.50322495527805666</v>
      </c>
      <c r="AA205" s="34">
        <f t="shared" si="126"/>
        <v>2.2645122987512551</v>
      </c>
      <c r="AB205" s="34">
        <f t="shared" si="112"/>
        <v>-0.3819999999999999</v>
      </c>
      <c r="AC205" s="15">
        <f t="shared" si="127"/>
        <v>0.40564461209270181</v>
      </c>
      <c r="AD205" s="34">
        <f t="shared" si="128"/>
        <v>0</v>
      </c>
      <c r="AE205" s="34">
        <f t="shared" si="113"/>
        <v>3.6479999999999992</v>
      </c>
      <c r="AF205" s="15">
        <f t="shared" si="129"/>
        <v>0.97461786795036498</v>
      </c>
      <c r="AG205" s="34">
        <f t="shared" si="130"/>
        <v>0.97461786795036498</v>
      </c>
      <c r="AH205" s="34">
        <f t="shared" si="114"/>
        <v>1.2458</v>
      </c>
      <c r="AI205" s="15">
        <f t="shared" si="131"/>
        <v>0.77657197439912828</v>
      </c>
      <c r="AJ205" s="34">
        <f t="shared" si="132"/>
        <v>1.1648580392558898</v>
      </c>
      <c r="AK205" s="34">
        <f t="shared" si="115"/>
        <v>0.2702</v>
      </c>
      <c r="AL205" s="15">
        <f t="shared" si="133"/>
        <v>0.5671420040148718</v>
      </c>
      <c r="AM205" s="34">
        <f t="shared" si="134"/>
        <v>0</v>
      </c>
      <c r="AN205" s="35">
        <f t="shared" si="116"/>
        <v>6.2500000600000005</v>
      </c>
      <c r="AO205" s="35">
        <f t="shared" si="117"/>
        <v>4.5796220768756237</v>
      </c>
      <c r="AP205" s="35">
        <f t="shared" si="118"/>
        <v>1.6703779831243768</v>
      </c>
      <c r="AQ205" s="35">
        <f t="shared" si="119"/>
        <v>1.7</v>
      </c>
      <c r="AR205" s="35">
        <f t="shared" si="120"/>
        <v>1.3709916310682857</v>
      </c>
      <c r="AS205" s="35">
        <f t="shared" si="121"/>
        <v>0.32900836893171426</v>
      </c>
      <c r="AU205" s="103">
        <v>273</v>
      </c>
      <c r="AV205" s="34">
        <v>0.25</v>
      </c>
      <c r="AW205" s="34">
        <v>1.2975000864999999</v>
      </c>
      <c r="AX205" s="34">
        <v>2.3532001568799998</v>
      </c>
      <c r="AY205" s="34">
        <v>4.3972329800000001</v>
      </c>
      <c r="AZ205" s="34">
        <v>2.2645122987500002</v>
      </c>
      <c r="BA205" s="34">
        <v>0</v>
      </c>
      <c r="BB205" s="34">
        <v>0.97461786795000005</v>
      </c>
      <c r="BC205" s="34">
        <v>1.1648580392600001</v>
      </c>
      <c r="BD205" s="34">
        <v>0</v>
      </c>
      <c r="BF205" s="103">
        <v>273</v>
      </c>
      <c r="BG205" s="119">
        <f t="shared" si="135"/>
        <v>0</v>
      </c>
      <c r="BH205" s="119">
        <f t="shared" si="136"/>
        <v>0</v>
      </c>
      <c r="BI205" s="119">
        <f t="shared" si="137"/>
        <v>0</v>
      </c>
      <c r="BJ205" s="119">
        <f t="shared" si="138"/>
        <v>2.4247270857813419E-12</v>
      </c>
      <c r="BK205" s="119">
        <f t="shared" si="139"/>
        <v>1.254996107036277E-12</v>
      </c>
      <c r="BL205" s="119">
        <f t="shared" si="140"/>
        <v>0</v>
      </c>
      <c r="BM205" s="119">
        <f t="shared" si="141"/>
        <v>3.6493030819428895E-13</v>
      </c>
      <c r="BN205" s="119">
        <f t="shared" si="142"/>
        <v>-4.1102676817672545E-12</v>
      </c>
      <c r="BO205" s="119">
        <f t="shared" si="143"/>
        <v>0</v>
      </c>
    </row>
    <row r="206" spans="7:67" ht="15.75">
      <c r="G206">
        <v>274</v>
      </c>
      <c r="H206" s="89">
        <v>0.3</v>
      </c>
      <c r="I206" s="90">
        <v>0.75000005999999997</v>
      </c>
      <c r="J206" s="90">
        <v>1</v>
      </c>
      <c r="K206" s="90">
        <v>2</v>
      </c>
      <c r="L206" s="90">
        <v>2</v>
      </c>
      <c r="M206" s="90">
        <v>0.2</v>
      </c>
      <c r="N206" s="90"/>
      <c r="O206" s="90">
        <v>0.5</v>
      </c>
      <c r="P206" s="90">
        <v>1</v>
      </c>
      <c r="Q206" s="91">
        <v>0.2</v>
      </c>
      <c r="R206" s="35"/>
      <c r="S206" s="34">
        <f t="shared" si="122"/>
        <v>0.3</v>
      </c>
      <c r="T206" s="34">
        <f t="shared" si="108"/>
        <v>0.64875005190000001</v>
      </c>
      <c r="U206" s="34">
        <f t="shared" si="109"/>
        <v>0.78439999999999999</v>
      </c>
      <c r="V206" s="34">
        <f t="shared" si="110"/>
        <v>1.9872000000000001</v>
      </c>
      <c r="W206" s="15">
        <f t="shared" si="123"/>
        <v>0.87944659600048491</v>
      </c>
      <c r="X206" s="34">
        <f t="shared" si="124"/>
        <v>1.7588931920009698</v>
      </c>
      <c r="Y206" s="34">
        <f t="shared" si="111"/>
        <v>1.2900000000000023E-2</v>
      </c>
      <c r="Z206" s="15">
        <f t="shared" si="125"/>
        <v>0.50322495527805666</v>
      </c>
      <c r="AA206" s="34">
        <f t="shared" si="126"/>
        <v>1.0064499105561133</v>
      </c>
      <c r="AB206" s="34">
        <f t="shared" si="112"/>
        <v>-0.3819999999999999</v>
      </c>
      <c r="AC206" s="15">
        <f t="shared" si="127"/>
        <v>0.40564461209270181</v>
      </c>
      <c r="AD206" s="34">
        <f t="shared" si="128"/>
        <v>8.1128922418540361E-2</v>
      </c>
      <c r="AE206" s="34">
        <f t="shared" si="113"/>
        <v>3.2309499999999995</v>
      </c>
      <c r="AF206" s="15">
        <f t="shared" si="129"/>
        <v>0.96198251173236582</v>
      </c>
      <c r="AG206" s="34">
        <f t="shared" si="130"/>
        <v>0.48099125586618291</v>
      </c>
      <c r="AH206" s="34">
        <f t="shared" si="114"/>
        <v>1.2458</v>
      </c>
      <c r="AI206" s="15">
        <f t="shared" si="131"/>
        <v>0.77657197439912828</v>
      </c>
      <c r="AJ206" s="34">
        <f t="shared" si="132"/>
        <v>0.77657197439912828</v>
      </c>
      <c r="AK206" s="34">
        <f t="shared" si="115"/>
        <v>0.2702</v>
      </c>
      <c r="AL206" s="15">
        <f t="shared" si="133"/>
        <v>0.5671420040148718</v>
      </c>
      <c r="AM206" s="34">
        <f t="shared" si="134"/>
        <v>0.11342840080297437</v>
      </c>
      <c r="AN206" s="35">
        <f t="shared" si="116"/>
        <v>3.4000001399999999</v>
      </c>
      <c r="AO206" s="35">
        <f t="shared" si="117"/>
        <v>2.9068787514401939</v>
      </c>
      <c r="AP206" s="35">
        <f t="shared" si="118"/>
        <v>0.49312138855980603</v>
      </c>
      <c r="AQ206" s="35">
        <f t="shared" si="119"/>
        <v>1</v>
      </c>
      <c r="AR206" s="35">
        <f t="shared" si="120"/>
        <v>0.93143240569126173</v>
      </c>
      <c r="AS206" s="35">
        <f t="shared" si="121"/>
        <v>6.8567594308738267E-2</v>
      </c>
      <c r="AU206" s="103">
        <v>274</v>
      </c>
      <c r="AV206" s="34">
        <v>0.3</v>
      </c>
      <c r="AW206" s="34">
        <v>0.64875005190000001</v>
      </c>
      <c r="AX206" s="34">
        <v>0.78439999999999999</v>
      </c>
      <c r="AY206" s="34">
        <v>1.7588931919999999</v>
      </c>
      <c r="AZ206" s="34">
        <v>1.00644991056</v>
      </c>
      <c r="BA206" s="34">
        <v>8.1128922418500005E-2</v>
      </c>
      <c r="BB206" s="34">
        <v>0.480991255866</v>
      </c>
      <c r="BC206" s="34">
        <v>0.77657197439900005</v>
      </c>
      <c r="BD206" s="34">
        <v>0.113428400803</v>
      </c>
      <c r="BF206" s="103">
        <v>274</v>
      </c>
      <c r="BG206" s="119">
        <f t="shared" si="135"/>
        <v>0</v>
      </c>
      <c r="BH206" s="119">
        <f t="shared" si="136"/>
        <v>0</v>
      </c>
      <c r="BI206" s="119">
        <f t="shared" si="137"/>
        <v>0</v>
      </c>
      <c r="BJ206" s="119">
        <f t="shared" si="138"/>
        <v>9.6989083431253675E-13</v>
      </c>
      <c r="BK206" s="119">
        <f t="shared" si="139"/>
        <v>-3.886668764607748E-12</v>
      </c>
      <c r="BL206" s="119">
        <f t="shared" si="140"/>
        <v>4.035660694512444E-14</v>
      </c>
      <c r="BM206" s="119">
        <f t="shared" si="141"/>
        <v>1.8290924330699454E-13</v>
      </c>
      <c r="BN206" s="119">
        <f t="shared" si="142"/>
        <v>1.2823075934420558E-13</v>
      </c>
      <c r="BO206" s="119">
        <f t="shared" si="143"/>
        <v>-2.5632274081033302E-14</v>
      </c>
    </row>
    <row r="207" spans="7:67" ht="15.75">
      <c r="G207">
        <v>275</v>
      </c>
      <c r="H207" s="89">
        <v>0.6</v>
      </c>
      <c r="I207" s="90">
        <v>0.90000004</v>
      </c>
      <c r="J207" s="90">
        <v>1.5000001000000001</v>
      </c>
      <c r="K207" s="90">
        <v>0.4</v>
      </c>
      <c r="L207" s="90">
        <v>0</v>
      </c>
      <c r="M207" s="90">
        <v>0</v>
      </c>
      <c r="N207" s="90"/>
      <c r="O207" s="90">
        <v>0.8</v>
      </c>
      <c r="P207" s="90">
        <v>0.2</v>
      </c>
      <c r="Q207" s="91">
        <v>0</v>
      </c>
      <c r="R207" s="35"/>
      <c r="S207" s="34">
        <f t="shared" si="122"/>
        <v>0.6</v>
      </c>
      <c r="T207" s="34">
        <f t="shared" si="108"/>
        <v>0.77850003459999995</v>
      </c>
      <c r="U207" s="34">
        <f t="shared" si="109"/>
        <v>1.1766000784399999</v>
      </c>
      <c r="V207" s="34">
        <f t="shared" si="110"/>
        <v>1.9872000000000001</v>
      </c>
      <c r="W207" s="15">
        <f t="shared" si="123"/>
        <v>0.87944659600048491</v>
      </c>
      <c r="X207" s="34">
        <f t="shared" si="124"/>
        <v>0.35177863840019397</v>
      </c>
      <c r="Y207" s="34">
        <f t="shared" si="111"/>
        <v>1.2900000000000023E-2</v>
      </c>
      <c r="Z207" s="15">
        <f t="shared" si="125"/>
        <v>0.50322495527805666</v>
      </c>
      <c r="AA207" s="34">
        <f t="shared" si="126"/>
        <v>0</v>
      </c>
      <c r="AB207" s="34">
        <f t="shared" si="112"/>
        <v>-0.3819999999999999</v>
      </c>
      <c r="AC207" s="15">
        <f t="shared" si="127"/>
        <v>0.40564461209270181</v>
      </c>
      <c r="AD207" s="34">
        <f t="shared" si="128"/>
        <v>0</v>
      </c>
      <c r="AE207" s="34">
        <f t="shared" si="113"/>
        <v>3.4811799999999993</v>
      </c>
      <c r="AF207" s="15">
        <f t="shared" si="129"/>
        <v>0.97014751351429507</v>
      </c>
      <c r="AG207" s="34">
        <f t="shared" si="130"/>
        <v>0.77611801081143605</v>
      </c>
      <c r="AH207" s="34">
        <f t="shared" si="114"/>
        <v>1.2458</v>
      </c>
      <c r="AI207" s="15">
        <f t="shared" si="131"/>
        <v>0.77657197439912828</v>
      </c>
      <c r="AJ207" s="34">
        <f t="shared" si="132"/>
        <v>0.15531439487982568</v>
      </c>
      <c r="AK207" s="34">
        <f t="shared" si="115"/>
        <v>0.2702</v>
      </c>
      <c r="AL207" s="15">
        <f t="shared" si="133"/>
        <v>0.5671420040148718</v>
      </c>
      <c r="AM207" s="34">
        <f t="shared" si="134"/>
        <v>0</v>
      </c>
      <c r="AN207" s="35">
        <f t="shared" si="116"/>
        <v>6.5000002000000006</v>
      </c>
      <c r="AO207" s="35">
        <f t="shared" si="117"/>
        <v>5.0612872252151826</v>
      </c>
      <c r="AP207" s="35">
        <f t="shared" si="118"/>
        <v>1.438712974784818</v>
      </c>
      <c r="AQ207" s="35">
        <f t="shared" si="119"/>
        <v>0</v>
      </c>
      <c r="AR207" s="35">
        <f t="shared" si="120"/>
        <v>0</v>
      </c>
      <c r="AS207" s="35">
        <f t="shared" si="121"/>
        <v>0</v>
      </c>
      <c r="AU207" s="103">
        <v>275</v>
      </c>
      <c r="AV207" s="34">
        <v>0.6</v>
      </c>
      <c r="AW207" s="34">
        <v>0.77850003459999995</v>
      </c>
      <c r="AX207" s="34">
        <v>1.1766000784399999</v>
      </c>
      <c r="AY207" s="34">
        <v>0.35177863840000001</v>
      </c>
      <c r="AZ207" s="34">
        <v>0</v>
      </c>
      <c r="BA207" s="34">
        <v>0</v>
      </c>
      <c r="BB207" s="34">
        <v>0.77611801081099996</v>
      </c>
      <c r="BC207" s="34">
        <v>0.15531439488000001</v>
      </c>
      <c r="BD207" s="34">
        <v>0</v>
      </c>
      <c r="BF207" s="103">
        <v>275</v>
      </c>
      <c r="BG207" s="119">
        <f t="shared" si="135"/>
        <v>0</v>
      </c>
      <c r="BH207" s="119">
        <f t="shared" si="136"/>
        <v>0</v>
      </c>
      <c r="BI207" s="119">
        <f t="shared" si="137"/>
        <v>0</v>
      </c>
      <c r="BJ207" s="119">
        <f t="shared" si="138"/>
        <v>1.9395596240201485E-13</v>
      </c>
      <c r="BK207" s="119">
        <f t="shared" si="139"/>
        <v>0</v>
      </c>
      <c r="BL207" s="119">
        <f t="shared" si="140"/>
        <v>0</v>
      </c>
      <c r="BM207" s="119">
        <f t="shared" si="141"/>
        <v>4.3609560407276149E-13</v>
      </c>
      <c r="BN207" s="119">
        <f t="shared" si="142"/>
        <v>-1.7433277044176521E-13</v>
      </c>
      <c r="BO207" s="119">
        <f t="shared" si="143"/>
        <v>0</v>
      </c>
    </row>
    <row r="208" spans="7:67" ht="15.75">
      <c r="G208">
        <v>276</v>
      </c>
      <c r="H208" s="89">
        <v>0.5</v>
      </c>
      <c r="I208" s="90">
        <v>0.5</v>
      </c>
      <c r="J208" s="90">
        <v>1</v>
      </c>
      <c r="K208" s="90">
        <v>3.0000002000000001</v>
      </c>
      <c r="L208" s="90">
        <v>1</v>
      </c>
      <c r="M208" s="90">
        <v>0.5</v>
      </c>
      <c r="N208" s="90"/>
      <c r="O208" s="90"/>
      <c r="P208" s="90"/>
      <c r="Q208" s="91"/>
      <c r="R208" s="35"/>
      <c r="S208" s="34">
        <f t="shared" si="122"/>
        <v>0.5</v>
      </c>
      <c r="T208" s="34">
        <f t="shared" si="108"/>
        <v>0.4325</v>
      </c>
      <c r="U208" s="34">
        <f t="shared" si="109"/>
        <v>0.78439999999999999</v>
      </c>
      <c r="V208" s="34">
        <f t="shared" si="110"/>
        <v>1.9872000000000001</v>
      </c>
      <c r="W208" s="15">
        <f t="shared" si="123"/>
        <v>0.87944659600048491</v>
      </c>
      <c r="X208" s="34">
        <f t="shared" si="124"/>
        <v>2.6383399638907741</v>
      </c>
      <c r="Y208" s="34">
        <f t="shared" si="111"/>
        <v>1.2900000000000023E-2</v>
      </c>
      <c r="Z208" s="15">
        <f t="shared" si="125"/>
        <v>0.50322495527805666</v>
      </c>
      <c r="AA208" s="34">
        <f t="shared" si="126"/>
        <v>0.50322495527805666</v>
      </c>
      <c r="AB208" s="34">
        <f t="shared" si="112"/>
        <v>-0.3819999999999999</v>
      </c>
      <c r="AC208" s="15">
        <f t="shared" si="127"/>
        <v>0.40564461209270181</v>
      </c>
      <c r="AD208" s="34">
        <f t="shared" si="128"/>
        <v>0.2028223060463509</v>
      </c>
      <c r="AE208" s="34">
        <f t="shared" si="113"/>
        <v>2.8138999999999994</v>
      </c>
      <c r="AF208" s="15">
        <f t="shared" si="129"/>
        <v>0.94342234836801464</v>
      </c>
      <c r="AG208" s="34">
        <f t="shared" si="130"/>
        <v>0</v>
      </c>
      <c r="AH208" s="34">
        <f t="shared" si="114"/>
        <v>1.2458</v>
      </c>
      <c r="AI208" s="15">
        <f t="shared" si="131"/>
        <v>0.77657197439912828</v>
      </c>
      <c r="AJ208" s="34">
        <f t="shared" si="132"/>
        <v>0</v>
      </c>
      <c r="AK208" s="34">
        <f t="shared" si="115"/>
        <v>0.2702</v>
      </c>
      <c r="AL208" s="15">
        <f t="shared" si="133"/>
        <v>0.5671420040148718</v>
      </c>
      <c r="AM208" s="34">
        <f t="shared" si="134"/>
        <v>0</v>
      </c>
      <c r="AN208" s="35">
        <f t="shared" si="116"/>
        <v>9.4</v>
      </c>
      <c r="AO208" s="35">
        <f t="shared" si="117"/>
        <v>7.3580362945580529</v>
      </c>
      <c r="AP208" s="35">
        <f t="shared" si="118"/>
        <v>2.0419637054419475</v>
      </c>
      <c r="AQ208" s="35">
        <f t="shared" si="119"/>
        <v>3</v>
      </c>
      <c r="AR208" s="35">
        <f t="shared" si="120"/>
        <v>2.7542056534718378</v>
      </c>
      <c r="AS208" s="35">
        <f t="shared" si="121"/>
        <v>0.24579434652816223</v>
      </c>
      <c r="AU208" s="103">
        <v>276</v>
      </c>
      <c r="AV208" s="34">
        <v>0.5</v>
      </c>
      <c r="AW208" s="34">
        <v>0.4325</v>
      </c>
      <c r="AX208" s="34">
        <v>0.78439999999999999</v>
      </c>
      <c r="AY208" s="34">
        <v>2.63833996389</v>
      </c>
      <c r="AZ208" s="34">
        <v>0.50322495527800004</v>
      </c>
      <c r="BA208" s="34">
        <v>0.20282230604599999</v>
      </c>
      <c r="BB208" s="34">
        <v>0</v>
      </c>
      <c r="BC208" s="34">
        <v>0</v>
      </c>
      <c r="BD208" s="34">
        <v>0</v>
      </c>
      <c r="BF208" s="103">
        <v>276</v>
      </c>
      <c r="BG208" s="119">
        <f t="shared" si="135"/>
        <v>0</v>
      </c>
      <c r="BH208" s="119">
        <f t="shared" si="136"/>
        <v>0</v>
      </c>
      <c r="BI208" s="119">
        <f t="shared" si="137"/>
        <v>0</v>
      </c>
      <c r="BJ208" s="119">
        <f t="shared" si="138"/>
        <v>7.7404749276865914E-13</v>
      </c>
      <c r="BK208" s="119">
        <f t="shared" si="139"/>
        <v>5.6621374255882984E-14</v>
      </c>
      <c r="BL208" s="119">
        <f t="shared" si="140"/>
        <v>3.5091374250839635E-13</v>
      </c>
      <c r="BM208" s="119">
        <f t="shared" si="141"/>
        <v>0</v>
      </c>
      <c r="BN208" s="119">
        <f t="shared" si="142"/>
        <v>0</v>
      </c>
      <c r="BO208" s="119">
        <f t="shared" si="143"/>
        <v>0</v>
      </c>
    </row>
    <row r="209" spans="7:67" ht="15.75">
      <c r="G209">
        <v>279</v>
      </c>
      <c r="H209" s="89">
        <v>0.4</v>
      </c>
      <c r="I209" s="90">
        <v>1</v>
      </c>
      <c r="J209" s="90">
        <v>2</v>
      </c>
      <c r="K209" s="90">
        <v>4</v>
      </c>
      <c r="L209" s="90">
        <v>2</v>
      </c>
      <c r="M209" s="90">
        <v>0</v>
      </c>
      <c r="N209" s="90"/>
      <c r="O209" s="90">
        <v>2</v>
      </c>
      <c r="P209" s="90">
        <v>1</v>
      </c>
      <c r="Q209" s="91">
        <v>0</v>
      </c>
      <c r="R209" s="35"/>
      <c r="S209" s="34">
        <f t="shared" si="122"/>
        <v>0.4</v>
      </c>
      <c r="T209" s="34">
        <f t="shared" si="108"/>
        <v>0.86499999999999999</v>
      </c>
      <c r="U209" s="34">
        <f t="shared" si="109"/>
        <v>1.5688</v>
      </c>
      <c r="V209" s="34">
        <f t="shared" si="110"/>
        <v>1.9872000000000001</v>
      </c>
      <c r="W209" s="15">
        <f t="shared" si="123"/>
        <v>0.87944659600048491</v>
      </c>
      <c r="X209" s="34">
        <f t="shared" si="124"/>
        <v>3.5177863840019397</v>
      </c>
      <c r="Y209" s="34">
        <f t="shared" si="111"/>
        <v>1.2900000000000023E-2</v>
      </c>
      <c r="Z209" s="15">
        <f t="shared" si="125"/>
        <v>0.50322495527805666</v>
      </c>
      <c r="AA209" s="34">
        <f t="shared" si="126"/>
        <v>1.0064499105561133</v>
      </c>
      <c r="AB209" s="34">
        <f t="shared" si="112"/>
        <v>-0.3819999999999999</v>
      </c>
      <c r="AC209" s="15">
        <f t="shared" si="127"/>
        <v>0.40564461209270181</v>
      </c>
      <c r="AD209" s="34">
        <f t="shared" si="128"/>
        <v>0</v>
      </c>
      <c r="AE209" s="34">
        <f t="shared" si="113"/>
        <v>4.4820999999999991</v>
      </c>
      <c r="AF209" s="15">
        <f t="shared" si="129"/>
        <v>0.9888168395363548</v>
      </c>
      <c r="AG209" s="34">
        <f t="shared" si="130"/>
        <v>1.9776336790727096</v>
      </c>
      <c r="AH209" s="34">
        <f t="shared" si="114"/>
        <v>1.2458</v>
      </c>
      <c r="AI209" s="15">
        <f t="shared" si="131"/>
        <v>0.77657197439912828</v>
      </c>
      <c r="AJ209" s="34">
        <f t="shared" si="132"/>
        <v>0.77657197439912828</v>
      </c>
      <c r="AK209" s="34">
        <f t="shared" si="115"/>
        <v>0.2702</v>
      </c>
      <c r="AL209" s="15">
        <f t="shared" si="133"/>
        <v>0.5671420040148718</v>
      </c>
      <c r="AM209" s="34">
        <f t="shared" si="134"/>
        <v>0</v>
      </c>
      <c r="AN209" s="35">
        <f t="shared" si="116"/>
        <v>0</v>
      </c>
      <c r="AO209" s="35">
        <f t="shared" si="117"/>
        <v>0</v>
      </c>
      <c r="AP209" s="35">
        <f t="shared" si="118"/>
        <v>0</v>
      </c>
      <c r="AQ209" s="35">
        <f t="shared" si="119"/>
        <v>0</v>
      </c>
      <c r="AR209" s="35">
        <f t="shared" si="120"/>
        <v>0</v>
      </c>
      <c r="AS209" s="35">
        <f t="shared" si="121"/>
        <v>0</v>
      </c>
      <c r="AU209" s="103">
        <v>279</v>
      </c>
      <c r="AV209" s="34">
        <v>0.4</v>
      </c>
      <c r="AW209" s="34">
        <v>0.86499999999999999</v>
      </c>
      <c r="AX209" s="34">
        <v>1.5688</v>
      </c>
      <c r="AY209" s="34">
        <v>3.5177863839999999</v>
      </c>
      <c r="AZ209" s="34">
        <v>1.00644991056</v>
      </c>
      <c r="BA209" s="34">
        <v>0</v>
      </c>
      <c r="BB209" s="34">
        <v>1.97763367907</v>
      </c>
      <c r="BC209" s="34">
        <v>0.77657197439900005</v>
      </c>
      <c r="BD209" s="34">
        <v>0</v>
      </c>
      <c r="BF209" s="103">
        <v>279</v>
      </c>
      <c r="BG209" s="119">
        <f t="shared" si="135"/>
        <v>0</v>
      </c>
      <c r="BH209" s="119">
        <f t="shared" si="136"/>
        <v>0</v>
      </c>
      <c r="BI209" s="119">
        <f t="shared" si="137"/>
        <v>0</v>
      </c>
      <c r="BJ209" s="119">
        <f t="shared" si="138"/>
        <v>1.9397816686250735E-12</v>
      </c>
      <c r="BK209" s="119">
        <f t="shared" si="139"/>
        <v>-3.886668764607748E-12</v>
      </c>
      <c r="BL209" s="119">
        <f t="shared" si="140"/>
        <v>0</v>
      </c>
      <c r="BM209" s="119">
        <f t="shared" si="141"/>
        <v>2.7096103139001571E-12</v>
      </c>
      <c r="BN209" s="119">
        <f t="shared" si="142"/>
        <v>1.2823075934420558E-13</v>
      </c>
      <c r="BO209" s="119">
        <f t="shared" si="143"/>
        <v>0</v>
      </c>
    </row>
    <row r="210" spans="7:67" ht="15.75">
      <c r="G210">
        <v>280</v>
      </c>
      <c r="H210" s="89"/>
      <c r="I210" s="90"/>
      <c r="J210" s="90"/>
      <c r="K210" s="90"/>
      <c r="L210" s="90"/>
      <c r="M210" s="90"/>
      <c r="N210" s="90"/>
      <c r="O210" s="90"/>
      <c r="P210" s="90"/>
      <c r="Q210" s="91"/>
      <c r="R210" s="35"/>
      <c r="S210" s="34">
        <f t="shared" si="122"/>
        <v>0</v>
      </c>
      <c r="T210" s="34">
        <f t="shared" si="108"/>
        <v>0</v>
      </c>
      <c r="U210" s="34">
        <f t="shared" si="109"/>
        <v>0</v>
      </c>
      <c r="V210" s="34">
        <f t="shared" si="110"/>
        <v>1.9872000000000001</v>
      </c>
      <c r="W210" s="15">
        <f t="shared" si="123"/>
        <v>0.87944659600048491</v>
      </c>
      <c r="X210" s="34">
        <f t="shared" si="124"/>
        <v>0</v>
      </c>
      <c r="Y210" s="34">
        <f t="shared" si="111"/>
        <v>1.2900000000000023E-2</v>
      </c>
      <c r="Z210" s="15">
        <f t="shared" si="125"/>
        <v>0.50322495527805666</v>
      </c>
      <c r="AA210" s="34">
        <f t="shared" si="126"/>
        <v>0</v>
      </c>
      <c r="AB210" s="34">
        <f t="shared" si="112"/>
        <v>-0.3819999999999999</v>
      </c>
      <c r="AC210" s="15">
        <f t="shared" si="127"/>
        <v>0.40564461209270181</v>
      </c>
      <c r="AD210" s="34">
        <f t="shared" si="128"/>
        <v>0</v>
      </c>
      <c r="AE210" s="34">
        <f t="shared" si="113"/>
        <v>2.8138999999999994</v>
      </c>
      <c r="AF210" s="15">
        <f t="shared" si="129"/>
        <v>0.94342234836801464</v>
      </c>
      <c r="AG210" s="34">
        <f t="shared" si="130"/>
        <v>0</v>
      </c>
      <c r="AH210" s="34">
        <f t="shared" si="114"/>
        <v>1.2458</v>
      </c>
      <c r="AI210" s="15">
        <f t="shared" si="131"/>
        <v>0.77657197439912828</v>
      </c>
      <c r="AJ210" s="34">
        <f t="shared" si="132"/>
        <v>0</v>
      </c>
      <c r="AK210" s="34">
        <f t="shared" si="115"/>
        <v>0.2702</v>
      </c>
      <c r="AL210" s="15">
        <f t="shared" si="133"/>
        <v>0.5671420040148718</v>
      </c>
      <c r="AM210" s="34">
        <f t="shared" si="134"/>
        <v>0</v>
      </c>
      <c r="AN210" s="35">
        <f t="shared" si="116"/>
        <v>13.700000840000001</v>
      </c>
      <c r="AO210" s="35">
        <f t="shared" si="117"/>
        <v>9.5941898606572895</v>
      </c>
      <c r="AP210" s="35">
        <f t="shared" si="118"/>
        <v>4.1058109793427118</v>
      </c>
      <c r="AQ210" s="35">
        <f t="shared" si="119"/>
        <v>1.1000000000000001</v>
      </c>
      <c r="AR210" s="35">
        <f t="shared" si="120"/>
        <v>1.0742617311939759</v>
      </c>
      <c r="AS210" s="35">
        <f t="shared" si="121"/>
        <v>2.5738268806024145E-2</v>
      </c>
      <c r="AU210" s="103">
        <v>280</v>
      </c>
      <c r="AV210" s="34">
        <v>0</v>
      </c>
      <c r="AW210" s="34">
        <v>0</v>
      </c>
      <c r="AX210" s="34">
        <v>0</v>
      </c>
      <c r="AY210" s="34">
        <v>0</v>
      </c>
      <c r="AZ210" s="34">
        <v>0</v>
      </c>
      <c r="BA210" s="34">
        <v>0</v>
      </c>
      <c r="BB210" s="34">
        <v>0</v>
      </c>
      <c r="BC210" s="34">
        <v>0</v>
      </c>
      <c r="BD210" s="34">
        <v>0</v>
      </c>
      <c r="BF210" s="103">
        <v>280</v>
      </c>
      <c r="BG210" s="119">
        <f t="shared" si="135"/>
        <v>0</v>
      </c>
      <c r="BH210" s="119">
        <f t="shared" si="136"/>
        <v>0</v>
      </c>
      <c r="BI210" s="119">
        <f t="shared" si="137"/>
        <v>0</v>
      </c>
      <c r="BJ210" s="119">
        <f t="shared" si="138"/>
        <v>0</v>
      </c>
      <c r="BK210" s="119">
        <f t="shared" si="139"/>
        <v>0</v>
      </c>
      <c r="BL210" s="119">
        <f t="shared" si="140"/>
        <v>0</v>
      </c>
      <c r="BM210" s="119">
        <f t="shared" si="141"/>
        <v>0</v>
      </c>
      <c r="BN210" s="119">
        <f t="shared" si="142"/>
        <v>0</v>
      </c>
      <c r="BO210" s="119">
        <f t="shared" si="143"/>
        <v>0</v>
      </c>
    </row>
    <row r="211" spans="7:67" ht="15.75">
      <c r="G211">
        <v>281</v>
      </c>
      <c r="H211" s="89">
        <v>0.6</v>
      </c>
      <c r="I211" s="90">
        <v>0.90000004</v>
      </c>
      <c r="J211" s="90">
        <v>2.3000001999999999</v>
      </c>
      <c r="K211" s="90">
        <v>3.8000001999999999</v>
      </c>
      <c r="L211" s="90">
        <v>6.1000003999999999</v>
      </c>
      <c r="M211" s="90">
        <v>0</v>
      </c>
      <c r="N211" s="90"/>
      <c r="O211" s="90">
        <v>1.1000000000000001</v>
      </c>
      <c r="P211" s="90">
        <v>0</v>
      </c>
      <c r="Q211" s="91">
        <v>0</v>
      </c>
      <c r="R211" s="35"/>
      <c r="S211" s="34">
        <f t="shared" si="122"/>
        <v>0.6</v>
      </c>
      <c r="T211" s="34">
        <f t="shared" si="108"/>
        <v>0.77850003459999995</v>
      </c>
      <c r="U211" s="34">
        <f t="shared" si="109"/>
        <v>1.8041201568799998</v>
      </c>
      <c r="V211" s="34">
        <f t="shared" si="110"/>
        <v>1.9872000000000001</v>
      </c>
      <c r="W211" s="15">
        <f t="shared" si="123"/>
        <v>0.87944659600048491</v>
      </c>
      <c r="X211" s="34">
        <f t="shared" si="124"/>
        <v>3.341897240691162</v>
      </c>
      <c r="Y211" s="34">
        <f t="shared" si="111"/>
        <v>1.2900000000000023E-2</v>
      </c>
      <c r="Z211" s="15">
        <f t="shared" si="125"/>
        <v>0.50322495527805666</v>
      </c>
      <c r="AA211" s="34">
        <f t="shared" si="126"/>
        <v>3.0696724284861276</v>
      </c>
      <c r="AB211" s="34">
        <f t="shared" si="112"/>
        <v>-0.3819999999999999</v>
      </c>
      <c r="AC211" s="15">
        <f t="shared" si="127"/>
        <v>0.40564461209270181</v>
      </c>
      <c r="AD211" s="34">
        <f t="shared" si="128"/>
        <v>0</v>
      </c>
      <c r="AE211" s="34">
        <f t="shared" si="113"/>
        <v>3.7314099999999994</v>
      </c>
      <c r="AF211" s="15">
        <f t="shared" si="129"/>
        <v>0.97660157381270529</v>
      </c>
      <c r="AG211" s="34">
        <f t="shared" si="130"/>
        <v>1.0742617311939759</v>
      </c>
      <c r="AH211" s="34">
        <f t="shared" si="114"/>
        <v>1.2458</v>
      </c>
      <c r="AI211" s="15">
        <f t="shared" si="131"/>
        <v>0.77657197439912828</v>
      </c>
      <c r="AJ211" s="34">
        <f t="shared" si="132"/>
        <v>0</v>
      </c>
      <c r="AK211" s="34">
        <f t="shared" si="115"/>
        <v>0.2702</v>
      </c>
      <c r="AL211" s="15">
        <f t="shared" si="133"/>
        <v>0.5671420040148718</v>
      </c>
      <c r="AM211" s="34">
        <f t="shared" si="134"/>
        <v>0</v>
      </c>
      <c r="AN211" s="35">
        <f t="shared" si="116"/>
        <v>9.3000001999999995</v>
      </c>
      <c r="AO211" s="35">
        <f t="shared" si="117"/>
        <v>7.2840898744468872</v>
      </c>
      <c r="AP211" s="35">
        <f t="shared" si="118"/>
        <v>2.0159103255531123</v>
      </c>
      <c r="AQ211" s="35">
        <f t="shared" si="119"/>
        <v>0.2</v>
      </c>
      <c r="AR211" s="35">
        <f t="shared" si="120"/>
        <v>0.19033909626101858</v>
      </c>
      <c r="AS211" s="35">
        <f t="shared" si="121"/>
        <v>9.6609037389814301E-3</v>
      </c>
      <c r="AU211" s="103">
        <v>281</v>
      </c>
      <c r="AV211" s="34">
        <v>0.6</v>
      </c>
      <c r="AW211" s="34">
        <v>0.77850003459999995</v>
      </c>
      <c r="AX211" s="34">
        <v>1.80412015688</v>
      </c>
      <c r="AY211" s="34">
        <v>3.3418972406899998</v>
      </c>
      <c r="AZ211" s="34">
        <v>3.0696724284900001</v>
      </c>
      <c r="BA211" s="34">
        <v>0</v>
      </c>
      <c r="BB211" s="34">
        <v>1.07426173119</v>
      </c>
      <c r="BC211" s="34">
        <v>0</v>
      </c>
      <c r="BD211" s="34">
        <v>0</v>
      </c>
      <c r="BF211" s="103">
        <v>281</v>
      </c>
      <c r="BG211" s="119">
        <f t="shared" si="135"/>
        <v>0</v>
      </c>
      <c r="BH211" s="119">
        <f t="shared" si="136"/>
        <v>0</v>
      </c>
      <c r="BI211" s="119">
        <f t="shared" si="137"/>
        <v>0</v>
      </c>
      <c r="BJ211" s="119">
        <f t="shared" si="138"/>
        <v>1.1621814621776139E-12</v>
      </c>
      <c r="BK211" s="119">
        <f t="shared" si="139"/>
        <v>-3.872457909892546E-12</v>
      </c>
      <c r="BL211" s="119">
        <f t="shared" si="140"/>
        <v>0</v>
      </c>
      <c r="BM211" s="119">
        <f t="shared" si="141"/>
        <v>3.9759306957876106E-12</v>
      </c>
      <c r="BN211" s="119">
        <f t="shared" si="142"/>
        <v>0</v>
      </c>
      <c r="BO211" s="119">
        <f t="shared" si="143"/>
        <v>0</v>
      </c>
    </row>
    <row r="212" spans="7:67" ht="15.75">
      <c r="G212">
        <v>282</v>
      </c>
      <c r="H212" s="89">
        <v>0.6</v>
      </c>
      <c r="I212" s="90">
        <v>1.7</v>
      </c>
      <c r="J212" s="90">
        <v>2</v>
      </c>
      <c r="K212" s="90">
        <v>3.0000002000000001</v>
      </c>
      <c r="L212" s="90">
        <v>2</v>
      </c>
      <c r="M212" s="90">
        <v>0</v>
      </c>
      <c r="N212" s="90"/>
      <c r="O212" s="90">
        <v>0.2</v>
      </c>
      <c r="P212" s="90">
        <v>0</v>
      </c>
      <c r="Q212" s="91">
        <v>0</v>
      </c>
      <c r="R212" s="35"/>
      <c r="S212" s="34">
        <f t="shared" si="122"/>
        <v>0.6</v>
      </c>
      <c r="T212" s="34">
        <f t="shared" si="108"/>
        <v>1.4704999999999999</v>
      </c>
      <c r="U212" s="34">
        <f t="shared" si="109"/>
        <v>1.5688</v>
      </c>
      <c r="V212" s="34">
        <f t="shared" si="110"/>
        <v>1.9872000000000001</v>
      </c>
      <c r="W212" s="15">
        <f t="shared" si="123"/>
        <v>0.87944659600048491</v>
      </c>
      <c r="X212" s="34">
        <f t="shared" si="124"/>
        <v>2.6383399638907741</v>
      </c>
      <c r="Y212" s="34">
        <f t="shared" si="111"/>
        <v>1.2900000000000023E-2</v>
      </c>
      <c r="Z212" s="15">
        <f t="shared" si="125"/>
        <v>0.50322495527805666</v>
      </c>
      <c r="AA212" s="34">
        <f t="shared" si="126"/>
        <v>1.0064499105561133</v>
      </c>
      <c r="AB212" s="34">
        <f t="shared" si="112"/>
        <v>-0.3819999999999999</v>
      </c>
      <c r="AC212" s="15">
        <f t="shared" si="127"/>
        <v>0.40564461209270181</v>
      </c>
      <c r="AD212" s="34">
        <f t="shared" si="128"/>
        <v>0</v>
      </c>
      <c r="AE212" s="34">
        <f t="shared" si="113"/>
        <v>2.9807199999999994</v>
      </c>
      <c r="AF212" s="15">
        <f t="shared" si="129"/>
        <v>0.95169548130509285</v>
      </c>
      <c r="AG212" s="34">
        <f t="shared" si="130"/>
        <v>0.19033909626101858</v>
      </c>
      <c r="AH212" s="34">
        <f t="shared" si="114"/>
        <v>1.2458</v>
      </c>
      <c r="AI212" s="15">
        <f t="shared" si="131"/>
        <v>0.77657197439912828</v>
      </c>
      <c r="AJ212" s="34">
        <f t="shared" si="132"/>
        <v>0</v>
      </c>
      <c r="AK212" s="34">
        <f t="shared" si="115"/>
        <v>0.2702</v>
      </c>
      <c r="AL212" s="15">
        <f t="shared" si="133"/>
        <v>0.5671420040148718</v>
      </c>
      <c r="AM212" s="34">
        <f t="shared" si="134"/>
        <v>0</v>
      </c>
      <c r="AN212" s="35">
        <f t="shared" si="116"/>
        <v>4.8000003000000007</v>
      </c>
      <c r="AO212" s="35">
        <f t="shared" si="117"/>
        <v>3.5236075436249679</v>
      </c>
      <c r="AP212" s="35">
        <f t="shared" si="118"/>
        <v>1.2763927563750328</v>
      </c>
      <c r="AQ212" s="35">
        <f t="shared" si="119"/>
        <v>1</v>
      </c>
      <c r="AR212" s="35">
        <f t="shared" si="120"/>
        <v>0.86927724306574705</v>
      </c>
      <c r="AS212" s="35">
        <f t="shared" si="121"/>
        <v>0.13072275693425295</v>
      </c>
      <c r="AU212" s="103">
        <v>282</v>
      </c>
      <c r="AV212" s="34">
        <v>0.6</v>
      </c>
      <c r="AW212" s="34">
        <v>1.4704999999999999</v>
      </c>
      <c r="AX212" s="34">
        <v>1.5688</v>
      </c>
      <c r="AY212" s="34">
        <v>2.63833996389</v>
      </c>
      <c r="AZ212" s="34">
        <v>1.00644991056</v>
      </c>
      <c r="BA212" s="34">
        <v>0</v>
      </c>
      <c r="BB212" s="34">
        <v>0.19033909626100001</v>
      </c>
      <c r="BC212" s="34">
        <v>0</v>
      </c>
      <c r="BD212" s="34">
        <v>0</v>
      </c>
      <c r="BF212" s="103">
        <v>282</v>
      </c>
      <c r="BG212" s="119">
        <f t="shared" si="135"/>
        <v>0</v>
      </c>
      <c r="BH212" s="119">
        <f t="shared" si="136"/>
        <v>0</v>
      </c>
      <c r="BI212" s="119">
        <f t="shared" si="137"/>
        <v>0</v>
      </c>
      <c r="BJ212" s="119">
        <f t="shared" si="138"/>
        <v>7.7404749276865914E-13</v>
      </c>
      <c r="BK212" s="119">
        <f t="shared" si="139"/>
        <v>-3.886668764607748E-12</v>
      </c>
      <c r="BL212" s="119">
        <f t="shared" si="140"/>
        <v>0</v>
      </c>
      <c r="BM212" s="119">
        <f t="shared" si="141"/>
        <v>1.8568480086855743E-14</v>
      </c>
      <c r="BN212" s="119">
        <f t="shared" si="142"/>
        <v>0</v>
      </c>
      <c r="BO212" s="119">
        <f t="shared" si="143"/>
        <v>0</v>
      </c>
    </row>
    <row r="213" spans="7:67" ht="15.75">
      <c r="G213">
        <v>283</v>
      </c>
      <c r="H213" s="89">
        <v>0.1</v>
      </c>
      <c r="I213" s="90">
        <v>0.2</v>
      </c>
      <c r="J213" s="90">
        <v>1.5000001000000001</v>
      </c>
      <c r="K213" s="90">
        <v>1.5000001000000001</v>
      </c>
      <c r="L213" s="90">
        <v>1.5000001000000001</v>
      </c>
      <c r="M213" s="90">
        <v>0</v>
      </c>
      <c r="N213" s="90"/>
      <c r="O213" s="90">
        <v>0.5</v>
      </c>
      <c r="P213" s="90">
        <v>0.5</v>
      </c>
      <c r="Q213" s="91">
        <v>0</v>
      </c>
      <c r="R213" s="35"/>
      <c r="S213" s="34">
        <f t="shared" si="122"/>
        <v>0.1</v>
      </c>
      <c r="T213" s="34">
        <f t="shared" si="108"/>
        <v>0.17300000000000001</v>
      </c>
      <c r="U213" s="34">
        <f t="shared" si="109"/>
        <v>1.1766000784399999</v>
      </c>
      <c r="V213" s="34">
        <f t="shared" si="110"/>
        <v>1.9872000000000001</v>
      </c>
      <c r="W213" s="15">
        <f t="shared" si="123"/>
        <v>0.87944659600048491</v>
      </c>
      <c r="X213" s="34">
        <f t="shared" si="124"/>
        <v>1.319169981945387</v>
      </c>
      <c r="Y213" s="34">
        <f t="shared" si="111"/>
        <v>1.2900000000000023E-2</v>
      </c>
      <c r="Z213" s="15">
        <f t="shared" si="125"/>
        <v>0.50322495527805666</v>
      </c>
      <c r="AA213" s="34">
        <f t="shared" si="126"/>
        <v>0.75483748323958055</v>
      </c>
      <c r="AB213" s="34">
        <f t="shared" si="112"/>
        <v>-0.3819999999999999</v>
      </c>
      <c r="AC213" s="15">
        <f t="shared" si="127"/>
        <v>0.40564461209270181</v>
      </c>
      <c r="AD213" s="34">
        <f t="shared" si="128"/>
        <v>0</v>
      </c>
      <c r="AE213" s="34">
        <f t="shared" si="113"/>
        <v>3.2309499999999995</v>
      </c>
      <c r="AF213" s="15">
        <f t="shared" si="129"/>
        <v>0.96198251173236582</v>
      </c>
      <c r="AG213" s="34">
        <f t="shared" si="130"/>
        <v>0.48099125586618291</v>
      </c>
      <c r="AH213" s="34">
        <f t="shared" si="114"/>
        <v>1.2458</v>
      </c>
      <c r="AI213" s="15">
        <f t="shared" si="131"/>
        <v>0.77657197439912828</v>
      </c>
      <c r="AJ213" s="34">
        <f t="shared" si="132"/>
        <v>0.38828598719956414</v>
      </c>
      <c r="AK213" s="34">
        <f t="shared" si="115"/>
        <v>0.2702</v>
      </c>
      <c r="AL213" s="15">
        <f t="shared" si="133"/>
        <v>0.5671420040148718</v>
      </c>
      <c r="AM213" s="34">
        <f t="shared" si="134"/>
        <v>0</v>
      </c>
      <c r="AN213" s="35">
        <f t="shared" si="116"/>
        <v>4.7000003000000001</v>
      </c>
      <c r="AO213" s="35">
        <f t="shared" si="117"/>
        <v>3.4236075436249673</v>
      </c>
      <c r="AP213" s="35">
        <f t="shared" si="118"/>
        <v>1.2763927563750328</v>
      </c>
      <c r="AQ213" s="35">
        <f t="shared" si="119"/>
        <v>1</v>
      </c>
      <c r="AR213" s="35">
        <f t="shared" si="120"/>
        <v>0.86927724306574705</v>
      </c>
      <c r="AS213" s="35">
        <f t="shared" si="121"/>
        <v>0.13072275693425295</v>
      </c>
      <c r="AU213" s="103">
        <v>283</v>
      </c>
      <c r="AV213" s="34">
        <v>0.1</v>
      </c>
      <c r="AW213" s="34">
        <v>0.17299999999999999</v>
      </c>
      <c r="AX213" s="34">
        <v>1.1766000784399999</v>
      </c>
      <c r="AY213" s="34">
        <v>1.31916998195</v>
      </c>
      <c r="AZ213" s="34">
        <v>0.75483748324</v>
      </c>
      <c r="BA213" s="34">
        <v>0</v>
      </c>
      <c r="BB213" s="34">
        <v>0.480991255866</v>
      </c>
      <c r="BC213" s="34">
        <v>0.38828598720000002</v>
      </c>
      <c r="BD213" s="34">
        <v>0</v>
      </c>
      <c r="BF213" s="103">
        <v>283</v>
      </c>
      <c r="BG213" s="119">
        <f t="shared" si="135"/>
        <v>0</v>
      </c>
      <c r="BH213" s="119">
        <f t="shared" si="136"/>
        <v>0</v>
      </c>
      <c r="BI213" s="119">
        <f t="shared" si="137"/>
        <v>0</v>
      </c>
      <c r="BJ213" s="119">
        <f t="shared" si="138"/>
        <v>-4.6129766673175254E-12</v>
      </c>
      <c r="BK213" s="119">
        <f t="shared" si="139"/>
        <v>-4.1944225870338414E-13</v>
      </c>
      <c r="BL213" s="119">
        <f t="shared" si="140"/>
        <v>0</v>
      </c>
      <c r="BM213" s="119">
        <f t="shared" si="141"/>
        <v>1.8290924330699454E-13</v>
      </c>
      <c r="BN213" s="119">
        <f t="shared" si="142"/>
        <v>-4.3587355946783646E-13</v>
      </c>
      <c r="BO213" s="119">
        <f t="shared" si="143"/>
        <v>0</v>
      </c>
    </row>
    <row r="214" spans="7:67" ht="15.75">
      <c r="G214">
        <v>284</v>
      </c>
      <c r="H214" s="89">
        <v>0</v>
      </c>
      <c r="I214" s="90">
        <v>0.2</v>
      </c>
      <c r="J214" s="90">
        <v>1.5000001000000001</v>
      </c>
      <c r="K214" s="90">
        <v>1.5000001000000001</v>
      </c>
      <c r="L214" s="90">
        <v>1.5000001000000001</v>
      </c>
      <c r="M214" s="90">
        <v>0</v>
      </c>
      <c r="N214" s="90"/>
      <c r="O214" s="90">
        <v>0.5</v>
      </c>
      <c r="P214" s="90">
        <v>0.5</v>
      </c>
      <c r="Q214" s="91">
        <v>0</v>
      </c>
      <c r="R214" s="35"/>
      <c r="S214" s="34">
        <f t="shared" si="122"/>
        <v>0</v>
      </c>
      <c r="T214" s="34">
        <f t="shared" si="108"/>
        <v>0.17300000000000001</v>
      </c>
      <c r="U214" s="34">
        <f t="shared" si="109"/>
        <v>1.1766000784399999</v>
      </c>
      <c r="V214" s="34">
        <f t="shared" si="110"/>
        <v>1.9872000000000001</v>
      </c>
      <c r="W214" s="15">
        <f t="shared" si="123"/>
        <v>0.87944659600048491</v>
      </c>
      <c r="X214" s="34">
        <f t="shared" si="124"/>
        <v>1.319169981945387</v>
      </c>
      <c r="Y214" s="34">
        <f t="shared" si="111"/>
        <v>1.2900000000000023E-2</v>
      </c>
      <c r="Z214" s="15">
        <f t="shared" si="125"/>
        <v>0.50322495527805666</v>
      </c>
      <c r="AA214" s="34">
        <f t="shared" si="126"/>
        <v>0.75483748323958055</v>
      </c>
      <c r="AB214" s="34">
        <f t="shared" si="112"/>
        <v>-0.3819999999999999</v>
      </c>
      <c r="AC214" s="15">
        <f t="shared" si="127"/>
        <v>0.40564461209270181</v>
      </c>
      <c r="AD214" s="34">
        <f t="shared" si="128"/>
        <v>0</v>
      </c>
      <c r="AE214" s="34">
        <f t="shared" si="113"/>
        <v>3.2309499999999995</v>
      </c>
      <c r="AF214" s="15">
        <f t="shared" si="129"/>
        <v>0.96198251173236582</v>
      </c>
      <c r="AG214" s="34">
        <f t="shared" si="130"/>
        <v>0.48099125586618291</v>
      </c>
      <c r="AH214" s="34">
        <f t="shared" si="114"/>
        <v>1.2458</v>
      </c>
      <c r="AI214" s="15">
        <f t="shared" si="131"/>
        <v>0.77657197439912828</v>
      </c>
      <c r="AJ214" s="34">
        <f t="shared" si="132"/>
        <v>0.38828598719956414</v>
      </c>
      <c r="AK214" s="34">
        <f t="shared" si="115"/>
        <v>0.2702</v>
      </c>
      <c r="AL214" s="15">
        <f t="shared" si="133"/>
        <v>0.5671420040148718</v>
      </c>
      <c r="AM214" s="34">
        <f t="shared" si="134"/>
        <v>0</v>
      </c>
      <c r="AN214" s="35">
        <f t="shared" si="116"/>
        <v>11.2000005</v>
      </c>
      <c r="AO214" s="35">
        <f t="shared" si="117"/>
        <v>6.5594858034667061</v>
      </c>
      <c r="AP214" s="35">
        <f t="shared" si="118"/>
        <v>4.6405146965332937</v>
      </c>
      <c r="AQ214" s="35">
        <f t="shared" si="119"/>
        <v>17</v>
      </c>
      <c r="AR214" s="35">
        <f t="shared" si="120"/>
        <v>11.531913591217069</v>
      </c>
      <c r="AS214" s="35">
        <f t="shared" si="121"/>
        <v>5.4680864087829306</v>
      </c>
      <c r="AU214" s="103">
        <v>284</v>
      </c>
      <c r="AV214" s="34">
        <v>0</v>
      </c>
      <c r="AW214" s="34">
        <v>0.17299999999999999</v>
      </c>
      <c r="AX214" s="34">
        <v>1.1766000784399999</v>
      </c>
      <c r="AY214" s="34">
        <v>1.31916998195</v>
      </c>
      <c r="AZ214" s="34">
        <v>0.75483748324</v>
      </c>
      <c r="BA214" s="34">
        <v>0</v>
      </c>
      <c r="BB214" s="34">
        <v>0.480991255866</v>
      </c>
      <c r="BC214" s="34">
        <v>0.38828598720000002</v>
      </c>
      <c r="BD214" s="34">
        <v>0</v>
      </c>
      <c r="BF214" s="103">
        <v>284</v>
      </c>
      <c r="BG214" s="119">
        <f t="shared" si="135"/>
        <v>0</v>
      </c>
      <c r="BH214" s="119">
        <f t="shared" si="136"/>
        <v>0</v>
      </c>
      <c r="BI214" s="119">
        <f t="shared" si="137"/>
        <v>0</v>
      </c>
      <c r="BJ214" s="119">
        <f t="shared" si="138"/>
        <v>-4.6129766673175254E-12</v>
      </c>
      <c r="BK214" s="119">
        <f t="shared" si="139"/>
        <v>-4.1944225870338414E-13</v>
      </c>
      <c r="BL214" s="119">
        <f t="shared" si="140"/>
        <v>0</v>
      </c>
      <c r="BM214" s="119">
        <f t="shared" si="141"/>
        <v>1.8290924330699454E-13</v>
      </c>
      <c r="BN214" s="119">
        <f t="shared" si="142"/>
        <v>-4.3587355946783646E-13</v>
      </c>
      <c r="BO214" s="119">
        <f t="shared" si="143"/>
        <v>0</v>
      </c>
    </row>
    <row r="215" spans="7:67" ht="15.75">
      <c r="G215">
        <v>286</v>
      </c>
      <c r="H215" s="89">
        <v>0.2</v>
      </c>
      <c r="I215" s="90">
        <v>1</v>
      </c>
      <c r="J215" s="90">
        <v>1</v>
      </c>
      <c r="K215" s="90">
        <v>1</v>
      </c>
      <c r="L215" s="90">
        <v>6.0000004999999996</v>
      </c>
      <c r="M215" s="90">
        <v>2</v>
      </c>
      <c r="N215" s="90"/>
      <c r="O215" s="90">
        <v>2</v>
      </c>
      <c r="P215" s="90">
        <v>5</v>
      </c>
      <c r="Q215" s="91">
        <v>10</v>
      </c>
      <c r="R215" s="35"/>
      <c r="S215" s="34">
        <f t="shared" si="122"/>
        <v>0.2</v>
      </c>
      <c r="T215" s="34">
        <f t="shared" si="108"/>
        <v>0.86499999999999999</v>
      </c>
      <c r="U215" s="34">
        <f t="shared" si="109"/>
        <v>0.78439999999999999</v>
      </c>
      <c r="V215" s="34">
        <f t="shared" si="110"/>
        <v>1.9872000000000001</v>
      </c>
      <c r="W215" s="15">
        <f t="shared" si="123"/>
        <v>0.87944659600048491</v>
      </c>
      <c r="X215" s="34">
        <f t="shared" si="124"/>
        <v>0.87944659600048491</v>
      </c>
      <c r="Y215" s="34">
        <f t="shared" si="111"/>
        <v>1.2900000000000023E-2</v>
      </c>
      <c r="Z215" s="15">
        <f t="shared" si="125"/>
        <v>0.50322495527805666</v>
      </c>
      <c r="AA215" s="34">
        <f t="shared" si="126"/>
        <v>3.0193499832808173</v>
      </c>
      <c r="AB215" s="34">
        <f t="shared" si="112"/>
        <v>-0.3819999999999999</v>
      </c>
      <c r="AC215" s="15">
        <f t="shared" si="127"/>
        <v>0.40564461209270181</v>
      </c>
      <c r="AD215" s="34">
        <f t="shared" si="128"/>
        <v>0.81128922418540361</v>
      </c>
      <c r="AE215" s="34">
        <f t="shared" si="113"/>
        <v>4.4820999999999991</v>
      </c>
      <c r="AF215" s="15">
        <f t="shared" si="129"/>
        <v>0.9888168395363548</v>
      </c>
      <c r="AG215" s="34">
        <f t="shared" si="130"/>
        <v>1.9776336790727096</v>
      </c>
      <c r="AH215" s="34">
        <f t="shared" si="114"/>
        <v>1.2458</v>
      </c>
      <c r="AI215" s="15">
        <f t="shared" si="131"/>
        <v>0.77657197439912828</v>
      </c>
      <c r="AJ215" s="34">
        <f t="shared" si="132"/>
        <v>3.8828598719956413</v>
      </c>
      <c r="AK215" s="34">
        <f t="shared" si="115"/>
        <v>0.2702</v>
      </c>
      <c r="AL215" s="15">
        <f t="shared" si="133"/>
        <v>0.5671420040148718</v>
      </c>
      <c r="AM215" s="34">
        <f t="shared" si="134"/>
        <v>5.6714200401487176</v>
      </c>
      <c r="AN215" s="35">
        <f t="shared" si="116"/>
        <v>1.8000000400000002</v>
      </c>
      <c r="AO215" s="35">
        <f t="shared" si="117"/>
        <v>1.5157940101761453</v>
      </c>
      <c r="AP215" s="35">
        <f t="shared" si="118"/>
        <v>0.2842060298238549</v>
      </c>
      <c r="AQ215" s="35">
        <f t="shared" si="119"/>
        <v>0.89999999999999991</v>
      </c>
      <c r="AR215" s="35">
        <f t="shared" si="120"/>
        <v>0.81192249498600932</v>
      </c>
      <c r="AS215" s="35">
        <f t="shared" si="121"/>
        <v>8.8077505013990587E-2</v>
      </c>
      <c r="AU215" s="103">
        <v>286</v>
      </c>
      <c r="AV215" s="34">
        <v>0.2</v>
      </c>
      <c r="AW215" s="34">
        <v>0.86499999999999999</v>
      </c>
      <c r="AX215" s="34">
        <v>0.78439999999999999</v>
      </c>
      <c r="AY215" s="34">
        <v>0.87944659599999997</v>
      </c>
      <c r="AZ215" s="34">
        <v>3.0193499832800001</v>
      </c>
      <c r="BA215" s="34">
        <v>0.81128922418500005</v>
      </c>
      <c r="BB215" s="34">
        <v>1.97763367907</v>
      </c>
      <c r="BC215" s="34">
        <v>3.882859872</v>
      </c>
      <c r="BD215" s="34">
        <v>5.6714200401500001</v>
      </c>
      <c r="BF215" s="103">
        <v>286</v>
      </c>
      <c r="BG215" s="119">
        <f t="shared" si="135"/>
        <v>0</v>
      </c>
      <c r="BH215" s="119">
        <f t="shared" si="136"/>
        <v>0</v>
      </c>
      <c r="BI215" s="119">
        <f t="shared" si="137"/>
        <v>0</v>
      </c>
      <c r="BJ215" s="119">
        <f t="shared" si="138"/>
        <v>4.8494541715626838E-13</v>
      </c>
      <c r="BK215" s="119">
        <f t="shared" si="139"/>
        <v>8.1712414612411521E-13</v>
      </c>
      <c r="BL215" s="119">
        <f t="shared" si="140"/>
        <v>4.035660694512444E-13</v>
      </c>
      <c r="BM215" s="119">
        <f t="shared" si="141"/>
        <v>2.7096103139001571E-12</v>
      </c>
      <c r="BN215" s="119">
        <f t="shared" si="142"/>
        <v>-4.3587355946783646E-12</v>
      </c>
      <c r="BO215" s="119">
        <f t="shared" si="143"/>
        <v>-1.2825296380469808E-12</v>
      </c>
    </row>
    <row r="216" spans="7:67" ht="15.75">
      <c r="G216">
        <v>287</v>
      </c>
      <c r="H216" s="89">
        <v>0.2</v>
      </c>
      <c r="I216" s="90">
        <v>0.4</v>
      </c>
      <c r="J216" s="90">
        <v>0.90000004</v>
      </c>
      <c r="K216" s="90">
        <v>0.3</v>
      </c>
      <c r="L216" s="90">
        <v>0</v>
      </c>
      <c r="M216" s="90">
        <v>0</v>
      </c>
      <c r="N216" s="90"/>
      <c r="O216" s="90">
        <v>0.6</v>
      </c>
      <c r="P216" s="90">
        <v>0.3</v>
      </c>
      <c r="Q216" s="91">
        <v>0</v>
      </c>
      <c r="R216" s="35"/>
      <c r="S216" s="34">
        <f t="shared" si="122"/>
        <v>0.2</v>
      </c>
      <c r="T216" s="34">
        <f t="shared" si="108"/>
        <v>0.34600000000000003</v>
      </c>
      <c r="U216" s="34">
        <f t="shared" si="109"/>
        <v>0.70596003137599994</v>
      </c>
      <c r="V216" s="34">
        <f t="shared" si="110"/>
        <v>1.9872000000000001</v>
      </c>
      <c r="W216" s="15">
        <f t="shared" si="123"/>
        <v>0.87944659600048491</v>
      </c>
      <c r="X216" s="34">
        <f t="shared" si="124"/>
        <v>0.26383397880014547</v>
      </c>
      <c r="Y216" s="34">
        <f t="shared" si="111"/>
        <v>1.2900000000000023E-2</v>
      </c>
      <c r="Z216" s="15">
        <f t="shared" si="125"/>
        <v>0.50322495527805666</v>
      </c>
      <c r="AA216" s="34">
        <f t="shared" si="126"/>
        <v>0</v>
      </c>
      <c r="AB216" s="34">
        <f t="shared" si="112"/>
        <v>-0.3819999999999999</v>
      </c>
      <c r="AC216" s="15">
        <f t="shared" si="127"/>
        <v>0.40564461209270181</v>
      </c>
      <c r="AD216" s="34">
        <f t="shared" si="128"/>
        <v>0</v>
      </c>
      <c r="AE216" s="34">
        <f t="shared" si="113"/>
        <v>3.3143599999999993</v>
      </c>
      <c r="AF216" s="15">
        <f t="shared" si="129"/>
        <v>0.96491817111045153</v>
      </c>
      <c r="AG216" s="34">
        <f t="shared" si="130"/>
        <v>0.57895090266627092</v>
      </c>
      <c r="AH216" s="34">
        <f t="shared" si="114"/>
        <v>1.2458</v>
      </c>
      <c r="AI216" s="15">
        <f t="shared" si="131"/>
        <v>0.77657197439912828</v>
      </c>
      <c r="AJ216" s="34">
        <f t="shared" si="132"/>
        <v>0.23297159231973846</v>
      </c>
      <c r="AK216" s="34">
        <f t="shared" si="115"/>
        <v>0.2702</v>
      </c>
      <c r="AL216" s="15">
        <f t="shared" si="133"/>
        <v>0.5671420040148718</v>
      </c>
      <c r="AM216" s="34">
        <f t="shared" si="134"/>
        <v>0</v>
      </c>
      <c r="AN216" s="35">
        <f t="shared" si="116"/>
        <v>3.9</v>
      </c>
      <c r="AO216" s="35">
        <f t="shared" si="117"/>
        <v>2.5535161633712433</v>
      </c>
      <c r="AP216" s="35">
        <f t="shared" si="118"/>
        <v>1.3464838366287566</v>
      </c>
      <c r="AQ216" s="35">
        <f t="shared" si="119"/>
        <v>5</v>
      </c>
      <c r="AR216" s="35">
        <f t="shared" si="120"/>
        <v>3.6620458247783652</v>
      </c>
      <c r="AS216" s="35">
        <f t="shared" si="121"/>
        <v>1.3379541752216348</v>
      </c>
      <c r="AU216" s="103">
        <v>287</v>
      </c>
      <c r="AV216" s="34">
        <v>0.2</v>
      </c>
      <c r="AW216" s="34">
        <v>0.34599999999999997</v>
      </c>
      <c r="AX216" s="34">
        <v>0.70596003137600005</v>
      </c>
      <c r="AY216" s="34">
        <v>0.26383397879999998</v>
      </c>
      <c r="AZ216" s="34">
        <v>0</v>
      </c>
      <c r="BA216" s="34">
        <v>0</v>
      </c>
      <c r="BB216" s="34">
        <v>0.57895090266600002</v>
      </c>
      <c r="BC216" s="34">
        <v>0.23297159232</v>
      </c>
      <c r="BD216" s="34">
        <v>0</v>
      </c>
      <c r="BF216" s="103">
        <v>287</v>
      </c>
      <c r="BG216" s="119">
        <f t="shared" si="135"/>
        <v>0</v>
      </c>
      <c r="BH216" s="119">
        <f t="shared" si="136"/>
        <v>0</v>
      </c>
      <c r="BI216" s="119">
        <f t="shared" si="137"/>
        <v>0</v>
      </c>
      <c r="BJ216" s="119">
        <f t="shared" si="138"/>
        <v>1.4549472737712676E-13</v>
      </c>
      <c r="BK216" s="119">
        <f t="shared" si="139"/>
        <v>0</v>
      </c>
      <c r="BL216" s="119">
        <f t="shared" si="140"/>
        <v>0</v>
      </c>
      <c r="BM216" s="119">
        <f t="shared" si="141"/>
        <v>2.708944180085382E-13</v>
      </c>
      <c r="BN216" s="119">
        <f t="shared" si="142"/>
        <v>-2.6154078902607125E-13</v>
      </c>
      <c r="BO216" s="119">
        <f t="shared" si="143"/>
        <v>0</v>
      </c>
    </row>
    <row r="217" spans="7:67" ht="15.75">
      <c r="G217">
        <v>288</v>
      </c>
      <c r="H217" s="89">
        <v>0.2</v>
      </c>
      <c r="I217" s="90">
        <v>0.2</v>
      </c>
      <c r="J217" s="90">
        <v>0.5</v>
      </c>
      <c r="K217" s="90">
        <v>1</v>
      </c>
      <c r="L217" s="90">
        <v>1</v>
      </c>
      <c r="M217" s="90">
        <v>1</v>
      </c>
      <c r="N217" s="90"/>
      <c r="O217" s="90">
        <v>1</v>
      </c>
      <c r="P217" s="90">
        <v>2</v>
      </c>
      <c r="Q217" s="91">
        <v>2</v>
      </c>
      <c r="R217" s="35"/>
      <c r="S217" s="34">
        <f t="shared" si="122"/>
        <v>0.2</v>
      </c>
      <c r="T217" s="34">
        <f t="shared" si="108"/>
        <v>0.17300000000000001</v>
      </c>
      <c r="U217" s="34">
        <f t="shared" si="109"/>
        <v>0.39219999999999999</v>
      </c>
      <c r="V217" s="34">
        <f t="shared" si="110"/>
        <v>1.9872000000000001</v>
      </c>
      <c r="W217" s="15">
        <f t="shared" si="123"/>
        <v>0.87944659600048491</v>
      </c>
      <c r="X217" s="34">
        <f t="shared" si="124"/>
        <v>0.87944659600048491</v>
      </c>
      <c r="Y217" s="34">
        <f t="shared" si="111"/>
        <v>1.2900000000000023E-2</v>
      </c>
      <c r="Z217" s="15">
        <f t="shared" si="125"/>
        <v>0.50322495527805666</v>
      </c>
      <c r="AA217" s="34">
        <f t="shared" si="126"/>
        <v>0.50322495527805666</v>
      </c>
      <c r="AB217" s="34">
        <f t="shared" si="112"/>
        <v>-0.3819999999999999</v>
      </c>
      <c r="AC217" s="15">
        <f t="shared" si="127"/>
        <v>0.40564461209270181</v>
      </c>
      <c r="AD217" s="34">
        <f t="shared" si="128"/>
        <v>0.40564461209270181</v>
      </c>
      <c r="AE217" s="34">
        <f t="shared" si="113"/>
        <v>3.6479999999999992</v>
      </c>
      <c r="AF217" s="15">
        <f t="shared" si="129"/>
        <v>0.97461786795036498</v>
      </c>
      <c r="AG217" s="34">
        <f t="shared" si="130"/>
        <v>0.97461786795036498</v>
      </c>
      <c r="AH217" s="34">
        <f t="shared" si="114"/>
        <v>1.2458</v>
      </c>
      <c r="AI217" s="15">
        <f t="shared" si="131"/>
        <v>0.77657197439912828</v>
      </c>
      <c r="AJ217" s="34">
        <f t="shared" si="132"/>
        <v>1.5531439487982566</v>
      </c>
      <c r="AK217" s="34">
        <f t="shared" si="115"/>
        <v>0.2702</v>
      </c>
      <c r="AL217" s="15">
        <f t="shared" si="133"/>
        <v>0.5671420040148718</v>
      </c>
      <c r="AM217" s="34">
        <f t="shared" si="134"/>
        <v>1.1342840080297436</v>
      </c>
      <c r="AN217" s="35">
        <f t="shared" si="116"/>
        <v>0.30000000000000004</v>
      </c>
      <c r="AO217" s="35">
        <f t="shared" si="117"/>
        <v>0.26494000000000001</v>
      </c>
      <c r="AP217" s="35">
        <f t="shared" si="118"/>
        <v>3.5060000000000036E-2</v>
      </c>
      <c r="AQ217" s="35">
        <f t="shared" si="119"/>
        <v>0</v>
      </c>
      <c r="AR217" s="35">
        <f t="shared" si="120"/>
        <v>0</v>
      </c>
      <c r="AS217" s="35">
        <f t="shared" si="121"/>
        <v>0</v>
      </c>
      <c r="AU217" s="103">
        <v>288</v>
      </c>
      <c r="AV217" s="34">
        <v>0.2</v>
      </c>
      <c r="AW217" s="34">
        <v>0.17299999999999999</v>
      </c>
      <c r="AX217" s="34">
        <v>0.39219999999999999</v>
      </c>
      <c r="AY217" s="34">
        <v>0.87944659599999997</v>
      </c>
      <c r="AZ217" s="34">
        <v>0.50322495527800004</v>
      </c>
      <c r="BA217" s="34">
        <v>0.40564461209300001</v>
      </c>
      <c r="BB217" s="34">
        <v>0.97461786795000005</v>
      </c>
      <c r="BC217" s="34">
        <v>1.5531439488000001</v>
      </c>
      <c r="BD217" s="34">
        <v>1.1342840080300001</v>
      </c>
      <c r="BF217" s="103">
        <v>288</v>
      </c>
      <c r="BG217" s="119">
        <f t="shared" si="135"/>
        <v>0</v>
      </c>
      <c r="BH217" s="119">
        <f t="shared" si="136"/>
        <v>0</v>
      </c>
      <c r="BI217" s="119">
        <f t="shared" si="137"/>
        <v>0</v>
      </c>
      <c r="BJ217" s="119">
        <f t="shared" si="138"/>
        <v>4.8494541715626838E-13</v>
      </c>
      <c r="BK217" s="119">
        <f t="shared" si="139"/>
        <v>5.6621374255882984E-14</v>
      </c>
      <c r="BL217" s="119">
        <f t="shared" si="140"/>
        <v>-2.9820590441431705E-13</v>
      </c>
      <c r="BM217" s="119">
        <f t="shared" si="141"/>
        <v>3.6493030819428895E-13</v>
      </c>
      <c r="BN217" s="119">
        <f t="shared" si="142"/>
        <v>-1.7434942378713458E-12</v>
      </c>
      <c r="BO217" s="119">
        <f t="shared" si="143"/>
        <v>-2.5646151868841116E-13</v>
      </c>
    </row>
    <row r="218" spans="7:67" ht="15.75">
      <c r="G218">
        <v>289</v>
      </c>
      <c r="H218" s="89">
        <v>0.1</v>
      </c>
      <c r="I218" s="90">
        <v>0.1</v>
      </c>
      <c r="J218" s="90">
        <v>0.1</v>
      </c>
      <c r="K218" s="90">
        <v>0</v>
      </c>
      <c r="L218" s="90">
        <v>0</v>
      </c>
      <c r="M218" s="90">
        <v>0</v>
      </c>
      <c r="N218" s="90"/>
      <c r="O218" s="90"/>
      <c r="P218" s="90"/>
      <c r="Q218" s="91"/>
      <c r="R218" s="35"/>
      <c r="S218" s="34">
        <f t="shared" si="122"/>
        <v>0.1</v>
      </c>
      <c r="T218" s="34">
        <f t="shared" si="108"/>
        <v>8.6500000000000007E-2</v>
      </c>
      <c r="U218" s="34">
        <f t="shared" si="109"/>
        <v>7.844000000000001E-2</v>
      </c>
      <c r="V218" s="34">
        <f t="shared" si="110"/>
        <v>1.9872000000000001</v>
      </c>
      <c r="W218" s="15">
        <f t="shared" si="123"/>
        <v>0.87944659600048491</v>
      </c>
      <c r="X218" s="34">
        <f t="shared" si="124"/>
        <v>0</v>
      </c>
      <c r="Y218" s="34">
        <f t="shared" si="111"/>
        <v>1.2900000000000023E-2</v>
      </c>
      <c r="Z218" s="15">
        <f t="shared" si="125"/>
        <v>0.50322495527805666</v>
      </c>
      <c r="AA218" s="34">
        <f t="shared" si="126"/>
        <v>0</v>
      </c>
      <c r="AB218" s="34">
        <f t="shared" si="112"/>
        <v>-0.3819999999999999</v>
      </c>
      <c r="AC218" s="15">
        <f t="shared" si="127"/>
        <v>0.40564461209270181</v>
      </c>
      <c r="AD218" s="34">
        <f t="shared" si="128"/>
        <v>0</v>
      </c>
      <c r="AE218" s="34">
        <f t="shared" si="113"/>
        <v>2.8138999999999994</v>
      </c>
      <c r="AF218" s="15">
        <f t="shared" si="129"/>
        <v>0.94342234836801464</v>
      </c>
      <c r="AG218" s="34">
        <f t="shared" si="130"/>
        <v>0</v>
      </c>
      <c r="AH218" s="34">
        <f t="shared" si="114"/>
        <v>1.2458</v>
      </c>
      <c r="AI218" s="15">
        <f t="shared" si="131"/>
        <v>0.77657197439912828</v>
      </c>
      <c r="AJ218" s="34">
        <f t="shared" si="132"/>
        <v>0</v>
      </c>
      <c r="AK218" s="34">
        <f t="shared" si="115"/>
        <v>0.2702</v>
      </c>
      <c r="AL218" s="15">
        <f t="shared" si="133"/>
        <v>0.5671420040148718</v>
      </c>
      <c r="AM218" s="34">
        <f t="shared" si="134"/>
        <v>0</v>
      </c>
      <c r="AN218" s="35">
        <f t="shared" si="116"/>
        <v>1.2200000010000001</v>
      </c>
      <c r="AO218" s="35">
        <f t="shared" si="117"/>
        <v>1.0410432990002425</v>
      </c>
      <c r="AP218" s="35">
        <f t="shared" si="118"/>
        <v>0.17895670199975755</v>
      </c>
      <c r="AQ218" s="35">
        <f t="shared" si="119"/>
        <v>0</v>
      </c>
      <c r="AR218" s="35">
        <f t="shared" si="120"/>
        <v>0</v>
      </c>
      <c r="AS218" s="35">
        <f t="shared" si="121"/>
        <v>0</v>
      </c>
      <c r="AU218" s="103">
        <v>289</v>
      </c>
      <c r="AV218" s="34">
        <v>0.1</v>
      </c>
      <c r="AW218" s="34">
        <v>8.6499999999999994E-2</v>
      </c>
      <c r="AX218" s="34">
        <v>7.8439999999999996E-2</v>
      </c>
      <c r="AY218" s="34">
        <v>0</v>
      </c>
      <c r="AZ218" s="34">
        <v>0</v>
      </c>
      <c r="BA218" s="34">
        <v>0</v>
      </c>
      <c r="BB218" s="34">
        <v>0</v>
      </c>
      <c r="BC218" s="34">
        <v>0</v>
      </c>
      <c r="BD218" s="34">
        <v>0</v>
      </c>
      <c r="BF218" s="103">
        <v>289</v>
      </c>
      <c r="BG218" s="119">
        <f t="shared" si="135"/>
        <v>0</v>
      </c>
      <c r="BH218" s="119">
        <f t="shared" si="136"/>
        <v>0</v>
      </c>
      <c r="BI218" s="119">
        <f t="shared" si="137"/>
        <v>0</v>
      </c>
      <c r="BJ218" s="119">
        <f t="shared" si="138"/>
        <v>0</v>
      </c>
      <c r="BK218" s="119">
        <f t="shared" si="139"/>
        <v>0</v>
      </c>
      <c r="BL218" s="119">
        <f t="shared" si="140"/>
        <v>0</v>
      </c>
      <c r="BM218" s="119">
        <f t="shared" si="141"/>
        <v>0</v>
      </c>
      <c r="BN218" s="119">
        <f t="shared" si="142"/>
        <v>0</v>
      </c>
      <c r="BO218" s="119">
        <f t="shared" si="143"/>
        <v>0</v>
      </c>
    </row>
    <row r="219" spans="7:67" ht="15.75">
      <c r="G219">
        <v>291</v>
      </c>
      <c r="H219" s="89">
        <v>2.0000001E-2</v>
      </c>
      <c r="I219" s="90">
        <v>0.4</v>
      </c>
      <c r="J219" s="90">
        <v>0.3</v>
      </c>
      <c r="K219" s="90">
        <v>0.5</v>
      </c>
      <c r="L219" s="90">
        <v>0</v>
      </c>
      <c r="M219" s="90">
        <v>0</v>
      </c>
      <c r="N219" s="90"/>
      <c r="O219" s="90"/>
      <c r="P219" s="90"/>
      <c r="Q219" s="91"/>
      <c r="R219" s="35"/>
      <c r="S219" s="34">
        <f t="shared" si="122"/>
        <v>2.0000001E-2</v>
      </c>
      <c r="T219" s="34">
        <f t="shared" si="108"/>
        <v>0.34600000000000003</v>
      </c>
      <c r="U219" s="34">
        <f t="shared" si="109"/>
        <v>0.23531999999999997</v>
      </c>
      <c r="V219" s="34">
        <f t="shared" si="110"/>
        <v>1.9872000000000001</v>
      </c>
      <c r="W219" s="15">
        <f t="shared" si="123"/>
        <v>0.87944659600048491</v>
      </c>
      <c r="X219" s="34">
        <f t="shared" si="124"/>
        <v>0.43972329800024246</v>
      </c>
      <c r="Y219" s="34">
        <f t="shared" si="111"/>
        <v>1.2900000000000023E-2</v>
      </c>
      <c r="Z219" s="15">
        <f t="shared" si="125"/>
        <v>0.50322495527805666</v>
      </c>
      <c r="AA219" s="34">
        <f t="shared" si="126"/>
        <v>0</v>
      </c>
      <c r="AB219" s="34">
        <f t="shared" si="112"/>
        <v>-0.3819999999999999</v>
      </c>
      <c r="AC219" s="15">
        <f t="shared" si="127"/>
        <v>0.40564461209270181</v>
      </c>
      <c r="AD219" s="34">
        <f t="shared" si="128"/>
        <v>0</v>
      </c>
      <c r="AE219" s="34">
        <f t="shared" si="113"/>
        <v>2.8138999999999994</v>
      </c>
      <c r="AF219" s="15">
        <f t="shared" si="129"/>
        <v>0.94342234836801464</v>
      </c>
      <c r="AG219" s="34">
        <f t="shared" si="130"/>
        <v>0</v>
      </c>
      <c r="AH219" s="34">
        <f t="shared" si="114"/>
        <v>1.2458</v>
      </c>
      <c r="AI219" s="15">
        <f t="shared" si="131"/>
        <v>0.77657197439912828</v>
      </c>
      <c r="AJ219" s="34">
        <f t="shared" si="132"/>
        <v>0</v>
      </c>
      <c r="AK219" s="34">
        <f t="shared" si="115"/>
        <v>0.2702</v>
      </c>
      <c r="AL219" s="15">
        <f t="shared" si="133"/>
        <v>0.5671420040148718</v>
      </c>
      <c r="AM219" s="34">
        <f t="shared" si="134"/>
        <v>0</v>
      </c>
      <c r="AN219" s="35">
        <f t="shared" si="116"/>
        <v>0.6</v>
      </c>
      <c r="AO219" s="35">
        <f t="shared" si="117"/>
        <v>0.53794000000000008</v>
      </c>
      <c r="AP219" s="35">
        <f t="shared" si="118"/>
        <v>6.2059999999999893E-2</v>
      </c>
      <c r="AQ219" s="35">
        <f t="shared" si="119"/>
        <v>0.1</v>
      </c>
      <c r="AR219" s="35">
        <f t="shared" si="120"/>
        <v>9.4771330031082957E-2</v>
      </c>
      <c r="AS219" s="35">
        <f t="shared" si="121"/>
        <v>5.228669968917049E-3</v>
      </c>
      <c r="AU219" s="103">
        <v>291</v>
      </c>
      <c r="AV219" s="34">
        <v>2.0000001E-2</v>
      </c>
      <c r="AW219" s="34">
        <v>0.34599999999999997</v>
      </c>
      <c r="AX219" s="34">
        <v>0.23532</v>
      </c>
      <c r="AY219" s="34">
        <v>0.43972329799999998</v>
      </c>
      <c r="AZ219" s="34">
        <v>0</v>
      </c>
      <c r="BA219" s="34">
        <v>0</v>
      </c>
      <c r="BB219" s="34">
        <v>0</v>
      </c>
      <c r="BC219" s="34">
        <v>0</v>
      </c>
      <c r="BD219" s="34">
        <v>0</v>
      </c>
      <c r="BF219" s="103">
        <v>291</v>
      </c>
      <c r="BG219" s="119">
        <f t="shared" si="135"/>
        <v>0</v>
      </c>
      <c r="BH219" s="119">
        <f t="shared" si="136"/>
        <v>0</v>
      </c>
      <c r="BI219" s="119">
        <f t="shared" si="137"/>
        <v>0</v>
      </c>
      <c r="BJ219" s="119">
        <f t="shared" si="138"/>
        <v>2.4247270857813419E-13</v>
      </c>
      <c r="BK219" s="119">
        <f t="shared" si="139"/>
        <v>0</v>
      </c>
      <c r="BL219" s="119">
        <f t="shared" si="140"/>
        <v>0</v>
      </c>
      <c r="BM219" s="119">
        <f t="shared" si="141"/>
        <v>0</v>
      </c>
      <c r="BN219" s="119">
        <f t="shared" si="142"/>
        <v>0</v>
      </c>
      <c r="BO219" s="119">
        <f t="shared" si="143"/>
        <v>0</v>
      </c>
    </row>
    <row r="220" spans="7:67" ht="15.75">
      <c r="G220">
        <v>301</v>
      </c>
      <c r="H220" s="89">
        <v>0.2</v>
      </c>
      <c r="I220" s="90">
        <v>0.3</v>
      </c>
      <c r="J220" s="90">
        <v>0.1</v>
      </c>
      <c r="K220" s="90">
        <v>0</v>
      </c>
      <c r="L220" s="90">
        <v>0</v>
      </c>
      <c r="M220" s="90">
        <v>0</v>
      </c>
      <c r="N220" s="90"/>
      <c r="O220" s="90">
        <v>0.1</v>
      </c>
      <c r="P220" s="90">
        <v>0</v>
      </c>
      <c r="Q220" s="91">
        <v>0</v>
      </c>
      <c r="R220" s="35"/>
      <c r="S220" s="34">
        <f t="shared" si="122"/>
        <v>0.2</v>
      </c>
      <c r="T220" s="34">
        <f t="shared" si="108"/>
        <v>0.25950000000000001</v>
      </c>
      <c r="U220" s="34">
        <f t="shared" si="109"/>
        <v>7.844000000000001E-2</v>
      </c>
      <c r="V220" s="34">
        <f t="shared" si="110"/>
        <v>1.9872000000000001</v>
      </c>
      <c r="W220" s="15">
        <f t="shared" si="123"/>
        <v>0.87944659600048491</v>
      </c>
      <c r="X220" s="34">
        <f t="shared" si="124"/>
        <v>0</v>
      </c>
      <c r="Y220" s="34">
        <f t="shared" si="111"/>
        <v>1.2900000000000023E-2</v>
      </c>
      <c r="Z220" s="15">
        <f t="shared" si="125"/>
        <v>0.50322495527805666</v>
      </c>
      <c r="AA220" s="34">
        <f t="shared" si="126"/>
        <v>0</v>
      </c>
      <c r="AB220" s="34">
        <f t="shared" si="112"/>
        <v>-0.3819999999999999</v>
      </c>
      <c r="AC220" s="15">
        <f t="shared" si="127"/>
        <v>0.40564461209270181</v>
      </c>
      <c r="AD220" s="34">
        <f t="shared" si="128"/>
        <v>0</v>
      </c>
      <c r="AE220" s="34">
        <f t="shared" si="113"/>
        <v>2.8973099999999996</v>
      </c>
      <c r="AF220" s="15">
        <f t="shared" si="129"/>
        <v>0.94771330031082945</v>
      </c>
      <c r="AG220" s="34">
        <f t="shared" si="130"/>
        <v>9.4771330031082957E-2</v>
      </c>
      <c r="AH220" s="34">
        <f t="shared" si="114"/>
        <v>1.2458</v>
      </c>
      <c r="AI220" s="15">
        <f t="shared" si="131"/>
        <v>0.77657197439912828</v>
      </c>
      <c r="AJ220" s="34">
        <f t="shared" si="132"/>
        <v>0</v>
      </c>
      <c r="AK220" s="34">
        <f t="shared" si="115"/>
        <v>0.2702</v>
      </c>
      <c r="AL220" s="15">
        <f t="shared" si="133"/>
        <v>0.5671420040148718</v>
      </c>
      <c r="AM220" s="34">
        <f t="shared" si="134"/>
        <v>0</v>
      </c>
      <c r="AN220" s="35">
        <f t="shared" si="116"/>
        <v>0</v>
      </c>
      <c r="AO220" s="35">
        <f t="shared" si="117"/>
        <v>0</v>
      </c>
      <c r="AP220" s="35">
        <f t="shared" si="118"/>
        <v>0</v>
      </c>
      <c r="AQ220" s="35">
        <f t="shared" si="119"/>
        <v>0</v>
      </c>
      <c r="AR220" s="35">
        <f t="shared" si="120"/>
        <v>0</v>
      </c>
      <c r="AS220" s="35">
        <f t="shared" si="121"/>
        <v>0</v>
      </c>
      <c r="BG220" s="120"/>
    </row>
    <row r="221" spans="7:67" ht="15.75">
      <c r="G221">
        <v>302</v>
      </c>
      <c r="H221" s="89"/>
      <c r="I221" s="90"/>
      <c r="J221" s="90"/>
      <c r="K221" s="90"/>
      <c r="L221" s="90"/>
      <c r="M221" s="90"/>
      <c r="N221" s="90"/>
      <c r="O221" s="90"/>
      <c r="P221" s="90"/>
      <c r="Q221" s="91"/>
      <c r="R221" s="35"/>
      <c r="S221" s="34">
        <f t="shared" si="122"/>
        <v>0</v>
      </c>
      <c r="T221" s="34">
        <f t="shared" si="108"/>
        <v>0</v>
      </c>
      <c r="U221" s="34">
        <f t="shared" si="109"/>
        <v>0</v>
      </c>
      <c r="V221" s="34">
        <f t="shared" si="110"/>
        <v>1.9872000000000001</v>
      </c>
      <c r="W221" s="15">
        <f t="shared" si="123"/>
        <v>0.87944659600048491</v>
      </c>
      <c r="X221" s="34">
        <f t="shared" si="124"/>
        <v>0</v>
      </c>
      <c r="Y221" s="34">
        <f t="shared" si="111"/>
        <v>1.2900000000000023E-2</v>
      </c>
      <c r="Z221" s="15">
        <f t="shared" si="125"/>
        <v>0.50322495527805666</v>
      </c>
      <c r="AA221" s="34">
        <f t="shared" si="126"/>
        <v>0</v>
      </c>
      <c r="AB221" s="34">
        <f t="shared" si="112"/>
        <v>-0.3819999999999999</v>
      </c>
      <c r="AC221" s="15">
        <f t="shared" si="127"/>
        <v>0.40564461209270181</v>
      </c>
      <c r="AD221" s="34">
        <f t="shared" si="128"/>
        <v>0</v>
      </c>
      <c r="AE221" s="34">
        <f t="shared" si="113"/>
        <v>2.8138999999999994</v>
      </c>
      <c r="AF221" s="15">
        <f t="shared" si="129"/>
        <v>0.94342234836801464</v>
      </c>
      <c r="AG221" s="34">
        <f t="shared" si="130"/>
        <v>0</v>
      </c>
      <c r="AH221" s="34">
        <f t="shared" si="114"/>
        <v>1.2458</v>
      </c>
      <c r="AI221" s="15">
        <f t="shared" si="131"/>
        <v>0.77657197439912828</v>
      </c>
      <c r="AJ221" s="34">
        <f t="shared" si="132"/>
        <v>0</v>
      </c>
      <c r="AK221" s="34">
        <f t="shared" si="115"/>
        <v>0.2702</v>
      </c>
      <c r="AL221" s="15">
        <f t="shared" si="133"/>
        <v>0.5671420040148718</v>
      </c>
      <c r="AM221" s="34">
        <f t="shared" si="134"/>
        <v>0</v>
      </c>
      <c r="AN221" s="35">
        <f t="shared" si="116"/>
        <v>0.6</v>
      </c>
      <c r="AO221" s="35">
        <f t="shared" si="117"/>
        <v>0.53794000000000008</v>
      </c>
      <c r="AP221" s="35">
        <f t="shared" si="118"/>
        <v>6.2059999999999893E-2</v>
      </c>
      <c r="AQ221" s="35">
        <f t="shared" si="119"/>
        <v>0</v>
      </c>
      <c r="AR221" s="35">
        <f t="shared" si="120"/>
        <v>0</v>
      </c>
      <c r="AS221" s="35">
        <f t="shared" si="121"/>
        <v>0</v>
      </c>
      <c r="BG221" s="120"/>
    </row>
    <row r="222" spans="7:67" ht="15.75">
      <c r="G222">
        <v>303</v>
      </c>
      <c r="H222" s="89">
        <v>0.2</v>
      </c>
      <c r="I222" s="90">
        <v>0.3</v>
      </c>
      <c r="J222" s="90">
        <v>0.1</v>
      </c>
      <c r="K222" s="90">
        <v>0</v>
      </c>
      <c r="L222" s="90">
        <v>0</v>
      </c>
      <c r="M222" s="90">
        <v>0</v>
      </c>
      <c r="N222" s="90"/>
      <c r="O222" s="90"/>
      <c r="P222" s="90"/>
      <c r="Q222" s="91"/>
      <c r="R222" s="35"/>
      <c r="S222" s="34">
        <f t="shared" si="122"/>
        <v>0.2</v>
      </c>
      <c r="T222" s="34">
        <f t="shared" si="108"/>
        <v>0.25950000000000001</v>
      </c>
      <c r="U222" s="34">
        <f t="shared" si="109"/>
        <v>7.844000000000001E-2</v>
      </c>
      <c r="V222" s="34">
        <f t="shared" si="110"/>
        <v>1.9872000000000001</v>
      </c>
      <c r="W222" s="15">
        <f t="shared" si="123"/>
        <v>0.87944659600048491</v>
      </c>
      <c r="X222" s="34">
        <f t="shared" si="124"/>
        <v>0</v>
      </c>
      <c r="Y222" s="34">
        <f t="shared" si="111"/>
        <v>1.2900000000000023E-2</v>
      </c>
      <c r="Z222" s="15">
        <f t="shared" si="125"/>
        <v>0.50322495527805666</v>
      </c>
      <c r="AA222" s="34">
        <f t="shared" si="126"/>
        <v>0</v>
      </c>
      <c r="AB222" s="34">
        <f t="shared" si="112"/>
        <v>-0.3819999999999999</v>
      </c>
      <c r="AC222" s="15">
        <f t="shared" si="127"/>
        <v>0.40564461209270181</v>
      </c>
      <c r="AD222" s="34">
        <f t="shared" si="128"/>
        <v>0</v>
      </c>
      <c r="AE222" s="34">
        <f t="shared" si="113"/>
        <v>2.8138999999999994</v>
      </c>
      <c r="AF222" s="15">
        <f t="shared" si="129"/>
        <v>0.94342234836801464</v>
      </c>
      <c r="AG222" s="34">
        <f t="shared" si="130"/>
        <v>0</v>
      </c>
      <c r="AH222" s="34">
        <f t="shared" si="114"/>
        <v>1.2458</v>
      </c>
      <c r="AI222" s="15">
        <f t="shared" si="131"/>
        <v>0.77657197439912828</v>
      </c>
      <c r="AJ222" s="34">
        <f t="shared" si="132"/>
        <v>0</v>
      </c>
      <c r="AK222" s="34">
        <f t="shared" si="115"/>
        <v>0.2702</v>
      </c>
      <c r="AL222" s="15">
        <f t="shared" si="133"/>
        <v>0.5671420040148718</v>
      </c>
      <c r="AM222" s="34">
        <f t="shared" si="134"/>
        <v>0</v>
      </c>
      <c r="AN222" s="35">
        <f t="shared" si="116"/>
        <v>9.4</v>
      </c>
      <c r="AO222" s="35">
        <f t="shared" si="117"/>
        <v>7.3580362945580529</v>
      </c>
      <c r="AP222" s="35">
        <f t="shared" si="118"/>
        <v>2.0419637054419475</v>
      </c>
      <c r="AQ222" s="35">
        <f t="shared" si="119"/>
        <v>3</v>
      </c>
      <c r="AR222" s="35">
        <f t="shared" si="120"/>
        <v>2.7542056534718378</v>
      </c>
      <c r="AS222" s="35">
        <f t="shared" si="121"/>
        <v>0.24579434652816223</v>
      </c>
      <c r="BG222" s="120"/>
    </row>
    <row r="223" spans="7:67" ht="15.75">
      <c r="G223">
        <v>304</v>
      </c>
      <c r="H223" s="89">
        <v>0.4</v>
      </c>
      <c r="I223" s="90">
        <v>1</v>
      </c>
      <c r="J223" s="90">
        <v>2</v>
      </c>
      <c r="K223" s="90">
        <v>4</v>
      </c>
      <c r="L223" s="90">
        <v>2</v>
      </c>
      <c r="M223" s="90">
        <v>0</v>
      </c>
      <c r="N223" s="90"/>
      <c r="O223" s="90">
        <v>2</v>
      </c>
      <c r="P223" s="90">
        <v>1</v>
      </c>
      <c r="Q223" s="91">
        <v>0</v>
      </c>
      <c r="R223" s="35"/>
      <c r="S223" s="34">
        <f t="shared" si="122"/>
        <v>0.4</v>
      </c>
      <c r="T223" s="34">
        <f t="shared" si="108"/>
        <v>0.86499999999999999</v>
      </c>
      <c r="U223" s="34">
        <f t="shared" si="109"/>
        <v>1.5688</v>
      </c>
      <c r="V223" s="34">
        <f t="shared" si="110"/>
        <v>1.9872000000000001</v>
      </c>
      <c r="W223" s="15">
        <f t="shared" si="123"/>
        <v>0.87944659600048491</v>
      </c>
      <c r="X223" s="34">
        <f t="shared" si="124"/>
        <v>3.5177863840019397</v>
      </c>
      <c r="Y223" s="34">
        <f t="shared" si="111"/>
        <v>1.2900000000000023E-2</v>
      </c>
      <c r="Z223" s="15">
        <f t="shared" si="125"/>
        <v>0.50322495527805666</v>
      </c>
      <c r="AA223" s="34">
        <f t="shared" si="126"/>
        <v>1.0064499105561133</v>
      </c>
      <c r="AB223" s="34">
        <f t="shared" si="112"/>
        <v>-0.3819999999999999</v>
      </c>
      <c r="AC223" s="15">
        <f t="shared" si="127"/>
        <v>0.40564461209270181</v>
      </c>
      <c r="AD223" s="34">
        <f t="shared" si="128"/>
        <v>0</v>
      </c>
      <c r="AE223" s="34">
        <f t="shared" si="113"/>
        <v>4.4820999999999991</v>
      </c>
      <c r="AF223" s="15">
        <f t="shared" si="129"/>
        <v>0.9888168395363548</v>
      </c>
      <c r="AG223" s="34">
        <f t="shared" si="130"/>
        <v>1.9776336790727096</v>
      </c>
      <c r="AH223" s="34">
        <f t="shared" si="114"/>
        <v>1.2458</v>
      </c>
      <c r="AI223" s="15">
        <f t="shared" si="131"/>
        <v>0.77657197439912828</v>
      </c>
      <c r="AJ223" s="34">
        <f t="shared" si="132"/>
        <v>0.77657197439912828</v>
      </c>
      <c r="AK223" s="34">
        <f t="shared" si="115"/>
        <v>0.2702</v>
      </c>
      <c r="AL223" s="15">
        <f t="shared" si="133"/>
        <v>0.5671420040148718</v>
      </c>
      <c r="AM223" s="34">
        <f t="shared" si="134"/>
        <v>0</v>
      </c>
      <c r="AN223" s="35">
        <f t="shared" si="116"/>
        <v>3.3000001000000001</v>
      </c>
      <c r="AO223" s="35">
        <f t="shared" si="117"/>
        <v>2.6030558540792712</v>
      </c>
      <c r="AP223" s="35">
        <f t="shared" si="118"/>
        <v>0.6969442459207289</v>
      </c>
      <c r="AQ223" s="35">
        <f t="shared" si="119"/>
        <v>5.0000002000000006</v>
      </c>
      <c r="AR223" s="35">
        <f t="shared" si="120"/>
        <v>4.5384820169065216</v>
      </c>
      <c r="AS223" s="35">
        <f t="shared" si="121"/>
        <v>0.46151818309347892</v>
      </c>
      <c r="BG223" s="120"/>
    </row>
    <row r="224" spans="7:67" ht="15.75">
      <c r="G224">
        <v>305</v>
      </c>
      <c r="H224" s="89">
        <v>0.2</v>
      </c>
      <c r="I224" s="90">
        <v>0.8</v>
      </c>
      <c r="J224" s="90">
        <v>1.3000001000000001</v>
      </c>
      <c r="K224" s="90">
        <v>0.5</v>
      </c>
      <c r="L224" s="90">
        <v>0.5</v>
      </c>
      <c r="M224" s="90">
        <v>0</v>
      </c>
      <c r="N224" s="90"/>
      <c r="O224" s="90">
        <v>3.0000002000000001</v>
      </c>
      <c r="P224" s="90">
        <v>2</v>
      </c>
      <c r="Q224" s="91">
        <v>0</v>
      </c>
      <c r="R224" s="35"/>
      <c r="S224" s="34">
        <f t="shared" si="122"/>
        <v>0.2</v>
      </c>
      <c r="T224" s="34">
        <f t="shared" si="108"/>
        <v>0.69200000000000006</v>
      </c>
      <c r="U224" s="34">
        <f t="shared" si="109"/>
        <v>1.01972007844</v>
      </c>
      <c r="V224" s="34">
        <f t="shared" si="110"/>
        <v>1.9872000000000001</v>
      </c>
      <c r="W224" s="15">
        <f t="shared" si="123"/>
        <v>0.87944659600048491</v>
      </c>
      <c r="X224" s="34">
        <f t="shared" si="124"/>
        <v>0.43972329800024246</v>
      </c>
      <c r="Y224" s="34">
        <f t="shared" si="111"/>
        <v>1.2900000000000023E-2</v>
      </c>
      <c r="Z224" s="15">
        <f t="shared" si="125"/>
        <v>0.50322495527805666</v>
      </c>
      <c r="AA224" s="34">
        <f t="shared" si="126"/>
        <v>0.25161247763902833</v>
      </c>
      <c r="AB224" s="34">
        <f t="shared" si="112"/>
        <v>-0.3819999999999999</v>
      </c>
      <c r="AC224" s="15">
        <f t="shared" si="127"/>
        <v>0.40564461209270181</v>
      </c>
      <c r="AD224" s="34">
        <f t="shared" si="128"/>
        <v>0</v>
      </c>
      <c r="AE224" s="34">
        <f t="shared" si="113"/>
        <v>5.3162001668199999</v>
      </c>
      <c r="AF224" s="15">
        <f t="shared" si="129"/>
        <v>0.99511262302858017</v>
      </c>
      <c r="AG224" s="34">
        <f t="shared" si="130"/>
        <v>2.9853380681082653</v>
      </c>
      <c r="AH224" s="34">
        <f t="shared" si="114"/>
        <v>1.2458</v>
      </c>
      <c r="AI224" s="15">
        <f t="shared" si="131"/>
        <v>0.77657197439912828</v>
      </c>
      <c r="AJ224" s="34">
        <f t="shared" si="132"/>
        <v>1.5531439487982566</v>
      </c>
      <c r="AK224" s="34">
        <f t="shared" si="115"/>
        <v>0.2702</v>
      </c>
      <c r="AL224" s="15">
        <f t="shared" si="133"/>
        <v>0.5671420040148718</v>
      </c>
      <c r="AM224" s="34">
        <f t="shared" si="134"/>
        <v>0</v>
      </c>
      <c r="AN224" s="35">
        <f t="shared" si="116"/>
        <v>11.2000005</v>
      </c>
      <c r="AO224" s="35">
        <f t="shared" si="117"/>
        <v>6.5594858034667061</v>
      </c>
      <c r="AP224" s="35">
        <f t="shared" si="118"/>
        <v>4.6405146965332937</v>
      </c>
      <c r="AQ224" s="35">
        <f t="shared" si="119"/>
        <v>17</v>
      </c>
      <c r="AR224" s="35">
        <f t="shared" si="120"/>
        <v>11.531913591217069</v>
      </c>
      <c r="AS224" s="35">
        <f t="shared" si="121"/>
        <v>5.4680864087829306</v>
      </c>
      <c r="BG224" s="120"/>
    </row>
    <row r="225" spans="7:45" ht="15.75">
      <c r="G225">
        <v>306</v>
      </c>
      <c r="H225" s="89">
        <v>0.2</v>
      </c>
      <c r="I225" s="90">
        <v>1</v>
      </c>
      <c r="J225" s="90">
        <v>1</v>
      </c>
      <c r="K225" s="90">
        <v>1</v>
      </c>
      <c r="L225" s="90">
        <v>6.0000004999999996</v>
      </c>
      <c r="M225" s="90">
        <v>2</v>
      </c>
      <c r="N225" s="90"/>
      <c r="O225" s="90">
        <v>2</v>
      </c>
      <c r="P225" s="90">
        <v>5</v>
      </c>
      <c r="Q225" s="91">
        <v>10</v>
      </c>
      <c r="R225" s="35"/>
      <c r="S225" s="34">
        <f t="shared" si="122"/>
        <v>0.2</v>
      </c>
      <c r="T225" s="34">
        <f t="shared" si="108"/>
        <v>0.86499999999999999</v>
      </c>
      <c r="U225" s="34">
        <f t="shared" si="109"/>
        <v>0.78439999999999999</v>
      </c>
      <c r="V225" s="34">
        <f t="shared" si="110"/>
        <v>1.9872000000000001</v>
      </c>
      <c r="W225" s="15">
        <f t="shared" si="123"/>
        <v>0.87944659600048491</v>
      </c>
      <c r="X225" s="34">
        <f t="shared" si="124"/>
        <v>0.87944659600048491</v>
      </c>
      <c r="Y225" s="34">
        <f t="shared" si="111"/>
        <v>1.2900000000000023E-2</v>
      </c>
      <c r="Z225" s="15">
        <f t="shared" si="125"/>
        <v>0.50322495527805666</v>
      </c>
      <c r="AA225" s="34">
        <f t="shared" si="126"/>
        <v>3.0193499832808173</v>
      </c>
      <c r="AB225" s="34">
        <f t="shared" si="112"/>
        <v>-0.3819999999999999</v>
      </c>
      <c r="AC225" s="15">
        <f t="shared" si="127"/>
        <v>0.40564461209270181</v>
      </c>
      <c r="AD225" s="34">
        <f t="shared" si="128"/>
        <v>0.81128922418540361</v>
      </c>
      <c r="AE225" s="34">
        <f t="shared" si="113"/>
        <v>4.4820999999999991</v>
      </c>
      <c r="AF225" s="15">
        <f t="shared" si="129"/>
        <v>0.9888168395363548</v>
      </c>
      <c r="AG225" s="34">
        <f t="shared" si="130"/>
        <v>1.9776336790727096</v>
      </c>
      <c r="AH225" s="34">
        <f t="shared" si="114"/>
        <v>1.2458</v>
      </c>
      <c r="AI225" s="15">
        <f t="shared" si="131"/>
        <v>0.77657197439912828</v>
      </c>
      <c r="AJ225" s="34">
        <f t="shared" si="132"/>
        <v>3.8828598719956413</v>
      </c>
      <c r="AK225" s="34">
        <f t="shared" si="115"/>
        <v>0.2702</v>
      </c>
      <c r="AL225" s="15">
        <f t="shared" si="133"/>
        <v>0.5671420040148718</v>
      </c>
      <c r="AM225" s="34">
        <f t="shared" si="134"/>
        <v>5.6714200401487176</v>
      </c>
      <c r="AN225" s="35">
        <f t="shared" si="116"/>
        <v>0</v>
      </c>
      <c r="AO225" s="35">
        <f t="shared" si="117"/>
        <v>0</v>
      </c>
      <c r="AP225" s="35">
        <f t="shared" si="118"/>
        <v>0</v>
      </c>
      <c r="AQ225" s="35">
        <f t="shared" si="119"/>
        <v>0</v>
      </c>
      <c r="AR225" s="35">
        <f t="shared" si="120"/>
        <v>0</v>
      </c>
      <c r="AS225" s="35">
        <f t="shared" si="121"/>
        <v>0</v>
      </c>
    </row>
    <row r="226" spans="7:45" ht="15.75">
      <c r="G226">
        <v>307</v>
      </c>
      <c r="H226" s="89"/>
      <c r="I226" s="90"/>
      <c r="J226" s="90"/>
      <c r="K226" s="90"/>
      <c r="L226" s="90"/>
      <c r="M226" s="90"/>
      <c r="N226" s="90"/>
      <c r="O226" s="90"/>
      <c r="P226" s="90"/>
      <c r="Q226" s="91"/>
      <c r="R226" s="35"/>
      <c r="S226" s="34">
        <f t="shared" si="122"/>
        <v>0</v>
      </c>
      <c r="T226" s="34">
        <f t="shared" si="108"/>
        <v>0</v>
      </c>
      <c r="U226" s="34">
        <f t="shared" si="109"/>
        <v>0</v>
      </c>
      <c r="V226" s="34">
        <f t="shared" si="110"/>
        <v>1.9872000000000001</v>
      </c>
      <c r="W226" s="15">
        <f t="shared" si="123"/>
        <v>0.87944659600048491</v>
      </c>
      <c r="X226" s="34">
        <f t="shared" si="124"/>
        <v>0</v>
      </c>
      <c r="Y226" s="34">
        <f t="shared" si="111"/>
        <v>1.2900000000000023E-2</v>
      </c>
      <c r="Z226" s="15">
        <f t="shared" si="125"/>
        <v>0.50322495527805666</v>
      </c>
      <c r="AA226" s="34">
        <f t="shared" si="126"/>
        <v>0</v>
      </c>
      <c r="AB226" s="34">
        <f t="shared" si="112"/>
        <v>-0.3819999999999999</v>
      </c>
      <c r="AC226" s="15">
        <f t="shared" si="127"/>
        <v>0.40564461209270181</v>
      </c>
      <c r="AD226" s="34">
        <f t="shared" si="128"/>
        <v>0</v>
      </c>
      <c r="AE226" s="34">
        <f t="shared" si="113"/>
        <v>2.8138999999999994</v>
      </c>
      <c r="AF226" s="15">
        <f t="shared" si="129"/>
        <v>0.94342234836801464</v>
      </c>
      <c r="AG226" s="34">
        <f t="shared" si="130"/>
        <v>0</v>
      </c>
      <c r="AH226" s="34">
        <f t="shared" si="114"/>
        <v>1.2458</v>
      </c>
      <c r="AI226" s="15">
        <f t="shared" si="131"/>
        <v>0.77657197439912828</v>
      </c>
      <c r="AJ226" s="34">
        <f t="shared" si="132"/>
        <v>0</v>
      </c>
      <c r="AK226" s="34">
        <f t="shared" si="115"/>
        <v>0.2702</v>
      </c>
      <c r="AL226" s="15">
        <f t="shared" si="133"/>
        <v>0.5671420040148718</v>
      </c>
      <c r="AM226" s="34">
        <f t="shared" si="134"/>
        <v>0</v>
      </c>
      <c r="AN226" s="35">
        <f t="shared" si="116"/>
        <v>8.0000003E-2</v>
      </c>
      <c r="AO226" s="35">
        <f t="shared" si="117"/>
        <v>7.7300002864999995E-2</v>
      </c>
      <c r="AP226" s="35">
        <f t="shared" si="118"/>
        <v>2.7000001350000052E-3</v>
      </c>
      <c r="AQ226" s="35">
        <f t="shared" si="119"/>
        <v>0</v>
      </c>
      <c r="AR226" s="35">
        <f t="shared" si="120"/>
        <v>0</v>
      </c>
      <c r="AS226" s="35">
        <f t="shared" si="121"/>
        <v>0</v>
      </c>
    </row>
    <row r="227" spans="7:45" ht="15.75">
      <c r="G227">
        <v>308</v>
      </c>
      <c r="H227" s="89">
        <v>6.0000001999999997E-2</v>
      </c>
      <c r="I227" s="90">
        <v>2.0000001E-2</v>
      </c>
      <c r="J227" s="90">
        <v>0</v>
      </c>
      <c r="K227" s="90">
        <v>0</v>
      </c>
      <c r="L227" s="90">
        <v>0</v>
      </c>
      <c r="M227" s="90">
        <v>0</v>
      </c>
      <c r="N227" s="90"/>
      <c r="O227" s="90"/>
      <c r="P227" s="90"/>
      <c r="Q227" s="91"/>
      <c r="R227" s="35"/>
      <c r="S227" s="34">
        <f t="shared" si="122"/>
        <v>6.0000001999999997E-2</v>
      </c>
      <c r="T227" s="34">
        <f t="shared" si="108"/>
        <v>1.7300000864999998E-2</v>
      </c>
      <c r="U227" s="34">
        <f t="shared" si="109"/>
        <v>0</v>
      </c>
      <c r="V227" s="34">
        <f t="shared" si="110"/>
        <v>1.9872000000000001</v>
      </c>
      <c r="W227" s="15">
        <f t="shared" si="123"/>
        <v>0.87944659600048491</v>
      </c>
      <c r="X227" s="34">
        <f t="shared" si="124"/>
        <v>0</v>
      </c>
      <c r="Y227" s="34">
        <f t="shared" si="111"/>
        <v>1.2900000000000023E-2</v>
      </c>
      <c r="Z227" s="15">
        <f t="shared" si="125"/>
        <v>0.50322495527805666</v>
      </c>
      <c r="AA227" s="34">
        <f t="shared" si="126"/>
        <v>0</v>
      </c>
      <c r="AB227" s="34">
        <f t="shared" si="112"/>
        <v>-0.3819999999999999</v>
      </c>
      <c r="AC227" s="15">
        <f t="shared" si="127"/>
        <v>0.40564461209270181</v>
      </c>
      <c r="AD227" s="34">
        <f t="shared" si="128"/>
        <v>0</v>
      </c>
      <c r="AE227" s="34">
        <f t="shared" si="113"/>
        <v>2.8138999999999994</v>
      </c>
      <c r="AF227" s="15">
        <f t="shared" si="129"/>
        <v>0.94342234836801464</v>
      </c>
      <c r="AG227" s="34">
        <f t="shared" si="130"/>
        <v>0</v>
      </c>
      <c r="AH227" s="34">
        <f t="shared" si="114"/>
        <v>1.2458</v>
      </c>
      <c r="AI227" s="15">
        <f t="shared" si="131"/>
        <v>0.77657197439912828</v>
      </c>
      <c r="AJ227" s="34">
        <f t="shared" si="132"/>
        <v>0</v>
      </c>
      <c r="AK227" s="34">
        <f t="shared" si="115"/>
        <v>0.2702</v>
      </c>
      <c r="AL227" s="15">
        <f t="shared" si="133"/>
        <v>0.5671420040148718</v>
      </c>
      <c r="AM227" s="34">
        <f t="shared" si="134"/>
        <v>0</v>
      </c>
      <c r="AN227" s="35">
        <f t="shared" si="116"/>
        <v>0</v>
      </c>
      <c r="AO227" s="35">
        <f t="shared" si="117"/>
        <v>0</v>
      </c>
      <c r="AP227" s="35">
        <f t="shared" si="118"/>
        <v>0</v>
      </c>
      <c r="AQ227" s="35">
        <f t="shared" si="119"/>
        <v>0</v>
      </c>
      <c r="AR227" s="35">
        <f t="shared" si="120"/>
        <v>0</v>
      </c>
      <c r="AS227" s="35">
        <f t="shared" si="121"/>
        <v>0</v>
      </c>
    </row>
    <row r="228" spans="7:45" ht="15.75">
      <c r="G228">
        <v>309</v>
      </c>
      <c r="H228" s="89"/>
      <c r="I228" s="90"/>
      <c r="J228" s="90"/>
      <c r="K228" s="90"/>
      <c r="L228" s="90"/>
      <c r="M228" s="90"/>
      <c r="N228" s="90"/>
      <c r="O228" s="90"/>
      <c r="P228" s="90"/>
      <c r="Q228" s="91"/>
      <c r="R228" s="35"/>
      <c r="S228" s="34">
        <f t="shared" si="122"/>
        <v>0</v>
      </c>
      <c r="T228" s="34">
        <f t="shared" si="108"/>
        <v>0</v>
      </c>
      <c r="U228" s="34">
        <f t="shared" si="109"/>
        <v>0</v>
      </c>
      <c r="V228" s="34">
        <f t="shared" si="110"/>
        <v>1.9872000000000001</v>
      </c>
      <c r="W228" s="15">
        <f t="shared" si="123"/>
        <v>0.87944659600048491</v>
      </c>
      <c r="X228" s="34">
        <f t="shared" si="124"/>
        <v>0</v>
      </c>
      <c r="Y228" s="34">
        <f t="shared" si="111"/>
        <v>1.2900000000000023E-2</v>
      </c>
      <c r="Z228" s="15">
        <f t="shared" si="125"/>
        <v>0.50322495527805666</v>
      </c>
      <c r="AA228" s="34">
        <f t="shared" si="126"/>
        <v>0</v>
      </c>
      <c r="AB228" s="34">
        <f t="shared" si="112"/>
        <v>-0.3819999999999999</v>
      </c>
      <c r="AC228" s="15">
        <f t="shared" si="127"/>
        <v>0.40564461209270181</v>
      </c>
      <c r="AD228" s="34">
        <f t="shared" si="128"/>
        <v>0</v>
      </c>
      <c r="AE228" s="34">
        <f t="shared" si="113"/>
        <v>2.8138999999999994</v>
      </c>
      <c r="AF228" s="15">
        <f t="shared" si="129"/>
        <v>0.94342234836801464</v>
      </c>
      <c r="AG228" s="34">
        <f t="shared" si="130"/>
        <v>0</v>
      </c>
      <c r="AH228" s="34">
        <f t="shared" si="114"/>
        <v>1.2458</v>
      </c>
      <c r="AI228" s="15">
        <f t="shared" si="131"/>
        <v>0.77657197439912828</v>
      </c>
      <c r="AJ228" s="34">
        <f t="shared" si="132"/>
        <v>0</v>
      </c>
      <c r="AK228" s="34">
        <f t="shared" si="115"/>
        <v>0.2702</v>
      </c>
      <c r="AL228" s="15">
        <f t="shared" si="133"/>
        <v>0.5671420040148718</v>
      </c>
      <c r="AM228" s="34">
        <f t="shared" si="134"/>
        <v>0</v>
      </c>
      <c r="AN228" s="35">
        <f t="shared" si="116"/>
        <v>0.30000000000000004</v>
      </c>
      <c r="AO228" s="35">
        <f t="shared" si="117"/>
        <v>0.27300000000000002</v>
      </c>
      <c r="AP228" s="35">
        <f t="shared" si="118"/>
        <v>2.7000000000000024E-2</v>
      </c>
      <c r="AQ228" s="35">
        <f t="shared" si="119"/>
        <v>0</v>
      </c>
      <c r="AR228" s="35">
        <f t="shared" si="120"/>
        <v>0</v>
      </c>
      <c r="AS228" s="35">
        <f t="shared" si="121"/>
        <v>0</v>
      </c>
    </row>
    <row r="229" spans="7:45" ht="15.75">
      <c r="G229">
        <v>310</v>
      </c>
      <c r="H229" s="89">
        <v>0.1</v>
      </c>
      <c r="I229" s="90">
        <v>0.2</v>
      </c>
      <c r="J229" s="90">
        <v>0</v>
      </c>
      <c r="K229" s="90">
        <v>0</v>
      </c>
      <c r="L229" s="90">
        <v>0</v>
      </c>
      <c r="M229" s="90">
        <v>0</v>
      </c>
      <c r="N229" s="90"/>
      <c r="O229" s="90"/>
      <c r="P229" s="90"/>
      <c r="Q229" s="91"/>
      <c r="R229" s="35"/>
      <c r="S229" s="34">
        <f t="shared" si="122"/>
        <v>0.1</v>
      </c>
      <c r="T229" s="34">
        <f t="shared" si="108"/>
        <v>0.17300000000000001</v>
      </c>
      <c r="U229" s="34">
        <f t="shared" si="109"/>
        <v>0</v>
      </c>
      <c r="V229" s="34">
        <f t="shared" si="110"/>
        <v>1.9872000000000001</v>
      </c>
      <c r="W229" s="15">
        <f t="shared" si="123"/>
        <v>0.87944659600048491</v>
      </c>
      <c r="X229" s="34">
        <f t="shared" si="124"/>
        <v>0</v>
      </c>
      <c r="Y229" s="34">
        <f t="shared" si="111"/>
        <v>1.2900000000000023E-2</v>
      </c>
      <c r="Z229" s="15">
        <f t="shared" si="125"/>
        <v>0.50322495527805666</v>
      </c>
      <c r="AA229" s="34">
        <f t="shared" si="126"/>
        <v>0</v>
      </c>
      <c r="AB229" s="34">
        <f t="shared" si="112"/>
        <v>-0.3819999999999999</v>
      </c>
      <c r="AC229" s="15">
        <f t="shared" si="127"/>
        <v>0.40564461209270181</v>
      </c>
      <c r="AD229" s="34">
        <f t="shared" si="128"/>
        <v>0</v>
      </c>
      <c r="AE229" s="34">
        <f t="shared" si="113"/>
        <v>2.8138999999999994</v>
      </c>
      <c r="AF229" s="15">
        <f t="shared" si="129"/>
        <v>0.94342234836801464</v>
      </c>
      <c r="AG229" s="34">
        <f t="shared" si="130"/>
        <v>0</v>
      </c>
      <c r="AH229" s="34">
        <f t="shared" si="114"/>
        <v>1.2458</v>
      </c>
      <c r="AI229" s="15">
        <f t="shared" si="131"/>
        <v>0.77657197439912828</v>
      </c>
      <c r="AJ229" s="34">
        <f t="shared" si="132"/>
        <v>0</v>
      </c>
      <c r="AK229" s="34">
        <f t="shared" si="115"/>
        <v>0.2702</v>
      </c>
      <c r="AL229" s="15">
        <f t="shared" si="133"/>
        <v>0.5671420040148718</v>
      </c>
      <c r="AM229" s="34">
        <f t="shared" si="134"/>
        <v>0</v>
      </c>
      <c r="AN229" s="35">
        <f t="shared" si="116"/>
        <v>0.30000000000000004</v>
      </c>
      <c r="AO229" s="35">
        <f t="shared" si="117"/>
        <v>0.27300000000000002</v>
      </c>
      <c r="AP229" s="35">
        <f t="shared" si="118"/>
        <v>2.7000000000000024E-2</v>
      </c>
      <c r="AQ229" s="35">
        <f t="shared" si="119"/>
        <v>0</v>
      </c>
      <c r="AR229" s="35">
        <f t="shared" si="120"/>
        <v>0</v>
      </c>
      <c r="AS229" s="35">
        <f t="shared" si="121"/>
        <v>0</v>
      </c>
    </row>
    <row r="230" spans="7:45" ht="15.75">
      <c r="G230">
        <v>311</v>
      </c>
      <c r="H230" s="89">
        <v>0.1</v>
      </c>
      <c r="I230" s="90">
        <v>0.2</v>
      </c>
      <c r="J230" s="90">
        <v>0</v>
      </c>
      <c r="K230" s="90">
        <v>0</v>
      </c>
      <c r="L230" s="90">
        <v>0</v>
      </c>
      <c r="M230" s="90">
        <v>0</v>
      </c>
      <c r="N230" s="90"/>
      <c r="O230" s="90"/>
      <c r="P230" s="90"/>
      <c r="Q230" s="91"/>
      <c r="R230" s="35"/>
      <c r="S230" s="34">
        <f t="shared" si="122"/>
        <v>0.1</v>
      </c>
      <c r="T230" s="34">
        <f t="shared" si="108"/>
        <v>0.17300000000000001</v>
      </c>
      <c r="U230" s="34">
        <f t="shared" si="109"/>
        <v>0</v>
      </c>
      <c r="V230" s="34">
        <f t="shared" si="110"/>
        <v>1.9872000000000001</v>
      </c>
      <c r="W230" s="15">
        <f t="shared" si="123"/>
        <v>0.87944659600048491</v>
      </c>
      <c r="X230" s="34">
        <f t="shared" si="124"/>
        <v>0</v>
      </c>
      <c r="Y230" s="34">
        <f t="shared" si="111"/>
        <v>1.2900000000000023E-2</v>
      </c>
      <c r="Z230" s="15">
        <f t="shared" si="125"/>
        <v>0.50322495527805666</v>
      </c>
      <c r="AA230" s="34">
        <f t="shared" si="126"/>
        <v>0</v>
      </c>
      <c r="AB230" s="34">
        <f t="shared" si="112"/>
        <v>-0.3819999999999999</v>
      </c>
      <c r="AC230" s="15">
        <f t="shared" si="127"/>
        <v>0.40564461209270181</v>
      </c>
      <c r="AD230" s="34">
        <f t="shared" si="128"/>
        <v>0</v>
      </c>
      <c r="AE230" s="34">
        <f t="shared" si="113"/>
        <v>2.8138999999999994</v>
      </c>
      <c r="AF230" s="15">
        <f t="shared" si="129"/>
        <v>0.94342234836801464</v>
      </c>
      <c r="AG230" s="34">
        <f t="shared" si="130"/>
        <v>0</v>
      </c>
      <c r="AH230" s="34">
        <f t="shared" si="114"/>
        <v>1.2458</v>
      </c>
      <c r="AI230" s="15">
        <f t="shared" si="131"/>
        <v>0.77657197439912828</v>
      </c>
      <c r="AJ230" s="34">
        <f t="shared" si="132"/>
        <v>0</v>
      </c>
      <c r="AK230" s="34">
        <f t="shared" si="115"/>
        <v>0.2702</v>
      </c>
      <c r="AL230" s="15">
        <f t="shared" si="133"/>
        <v>0.5671420040148718</v>
      </c>
      <c r="AM230" s="34">
        <f t="shared" si="134"/>
        <v>0</v>
      </c>
      <c r="AN230" s="35">
        <f t="shared" si="116"/>
        <v>1.9</v>
      </c>
      <c r="AO230" s="35">
        <f t="shared" si="117"/>
        <v>1.5971232980002426</v>
      </c>
      <c r="AP230" s="35">
        <f t="shared" si="118"/>
        <v>0.30287670199975736</v>
      </c>
      <c r="AQ230" s="35">
        <f t="shared" si="119"/>
        <v>0</v>
      </c>
      <c r="AR230" s="35">
        <f t="shared" si="120"/>
        <v>0</v>
      </c>
      <c r="AS230" s="35">
        <f t="shared" si="121"/>
        <v>0</v>
      </c>
    </row>
    <row r="231" spans="7:45" ht="15.75">
      <c r="G231">
        <v>312</v>
      </c>
      <c r="H231" s="89">
        <v>0.2</v>
      </c>
      <c r="I231" s="90">
        <v>0.2</v>
      </c>
      <c r="J231" s="90">
        <v>1</v>
      </c>
      <c r="K231" s="90">
        <v>0.5</v>
      </c>
      <c r="L231" s="90">
        <v>0</v>
      </c>
      <c r="M231" s="90">
        <v>0</v>
      </c>
      <c r="N231" s="90"/>
      <c r="O231" s="90"/>
      <c r="P231" s="90"/>
      <c r="Q231" s="91"/>
      <c r="R231" s="35"/>
      <c r="S231" s="34">
        <f t="shared" si="122"/>
        <v>0.2</v>
      </c>
      <c r="T231" s="34">
        <f t="shared" si="108"/>
        <v>0.17300000000000001</v>
      </c>
      <c r="U231" s="34">
        <f t="shared" si="109"/>
        <v>0.78439999999999999</v>
      </c>
      <c r="V231" s="34">
        <f t="shared" si="110"/>
        <v>1.9872000000000001</v>
      </c>
      <c r="W231" s="15">
        <f t="shared" si="123"/>
        <v>0.87944659600048491</v>
      </c>
      <c r="X231" s="34">
        <f t="shared" si="124"/>
        <v>0.43972329800024246</v>
      </c>
      <c r="Y231" s="34">
        <f t="shared" si="111"/>
        <v>1.2900000000000023E-2</v>
      </c>
      <c r="Z231" s="15">
        <f t="shared" si="125"/>
        <v>0.50322495527805666</v>
      </c>
      <c r="AA231" s="34">
        <f t="shared" si="126"/>
        <v>0</v>
      </c>
      <c r="AB231" s="34">
        <f t="shared" si="112"/>
        <v>-0.3819999999999999</v>
      </c>
      <c r="AC231" s="15">
        <f t="shared" si="127"/>
        <v>0.40564461209270181</v>
      </c>
      <c r="AD231" s="34">
        <f t="shared" si="128"/>
        <v>0</v>
      </c>
      <c r="AE231" s="34">
        <f t="shared" si="113"/>
        <v>2.8138999999999994</v>
      </c>
      <c r="AF231" s="15">
        <f t="shared" si="129"/>
        <v>0.94342234836801464</v>
      </c>
      <c r="AG231" s="34">
        <f t="shared" si="130"/>
        <v>0</v>
      </c>
      <c r="AH231" s="34">
        <f t="shared" si="114"/>
        <v>1.2458</v>
      </c>
      <c r="AI231" s="15">
        <f t="shared" si="131"/>
        <v>0.77657197439912828</v>
      </c>
      <c r="AJ231" s="34">
        <f t="shared" si="132"/>
        <v>0</v>
      </c>
      <c r="AK231" s="34">
        <f t="shared" si="115"/>
        <v>0.2702</v>
      </c>
      <c r="AL231" s="15">
        <f t="shared" si="133"/>
        <v>0.5671420040148718</v>
      </c>
      <c r="AM231" s="34">
        <f t="shared" si="134"/>
        <v>0</v>
      </c>
      <c r="AN231" s="35">
        <f t="shared" si="116"/>
        <v>1.9</v>
      </c>
      <c r="AO231" s="35">
        <f t="shared" si="117"/>
        <v>1.5971232980002426</v>
      </c>
      <c r="AP231" s="35">
        <f t="shared" si="118"/>
        <v>0.30287670199975736</v>
      </c>
      <c r="AQ231" s="35">
        <f t="shared" si="119"/>
        <v>0</v>
      </c>
      <c r="AR231" s="35">
        <f t="shared" si="120"/>
        <v>0</v>
      </c>
      <c r="AS231" s="35">
        <f t="shared" si="121"/>
        <v>0</v>
      </c>
    </row>
    <row r="232" spans="7:45" ht="15.75">
      <c r="G232">
        <v>313</v>
      </c>
      <c r="H232" s="89">
        <v>0.2</v>
      </c>
      <c r="I232" s="90">
        <v>0.2</v>
      </c>
      <c r="J232" s="90">
        <v>1</v>
      </c>
      <c r="K232" s="90">
        <v>0.5</v>
      </c>
      <c r="L232" s="90">
        <v>0</v>
      </c>
      <c r="M232" s="90">
        <v>0</v>
      </c>
      <c r="N232" s="90"/>
      <c r="O232" s="90"/>
      <c r="P232" s="90"/>
      <c r="Q232" s="91"/>
      <c r="R232" s="35"/>
      <c r="S232" s="34">
        <f t="shared" si="122"/>
        <v>0.2</v>
      </c>
      <c r="T232" s="34">
        <f t="shared" si="108"/>
        <v>0.17300000000000001</v>
      </c>
      <c r="U232" s="34">
        <f t="shared" si="109"/>
        <v>0.78439999999999999</v>
      </c>
      <c r="V232" s="34">
        <f t="shared" si="110"/>
        <v>1.9872000000000001</v>
      </c>
      <c r="W232" s="15">
        <f t="shared" si="123"/>
        <v>0.87944659600048491</v>
      </c>
      <c r="X232" s="34">
        <f t="shared" si="124"/>
        <v>0.43972329800024246</v>
      </c>
      <c r="Y232" s="34">
        <f t="shared" si="111"/>
        <v>1.2900000000000023E-2</v>
      </c>
      <c r="Z232" s="15">
        <f t="shared" si="125"/>
        <v>0.50322495527805666</v>
      </c>
      <c r="AA232" s="34">
        <f t="shared" si="126"/>
        <v>0</v>
      </c>
      <c r="AB232" s="34">
        <f t="shared" si="112"/>
        <v>-0.3819999999999999</v>
      </c>
      <c r="AC232" s="15">
        <f t="shared" si="127"/>
        <v>0.40564461209270181</v>
      </c>
      <c r="AD232" s="34">
        <f t="shared" si="128"/>
        <v>0</v>
      </c>
      <c r="AE232" s="34">
        <f t="shared" si="113"/>
        <v>2.8138999999999994</v>
      </c>
      <c r="AF232" s="15">
        <f t="shared" si="129"/>
        <v>0.94342234836801464</v>
      </c>
      <c r="AG232" s="34">
        <f t="shared" si="130"/>
        <v>0</v>
      </c>
      <c r="AH232" s="34">
        <f t="shared" si="114"/>
        <v>1.2458</v>
      </c>
      <c r="AI232" s="15">
        <f t="shared" si="131"/>
        <v>0.77657197439912828</v>
      </c>
      <c r="AJ232" s="34">
        <f t="shared" si="132"/>
        <v>0</v>
      </c>
      <c r="AK232" s="34">
        <f t="shared" si="115"/>
        <v>0.2702</v>
      </c>
      <c r="AL232" s="15">
        <f t="shared" si="133"/>
        <v>0.5671420040148718</v>
      </c>
      <c r="AM232" s="34">
        <f t="shared" si="134"/>
        <v>0</v>
      </c>
      <c r="AN232" s="35">
        <f t="shared" si="116"/>
        <v>20.2</v>
      </c>
      <c r="AO232" s="35">
        <f t="shared" si="117"/>
        <v>12.492904414183705</v>
      </c>
      <c r="AP232" s="35">
        <f t="shared" si="118"/>
        <v>7.7070955858162939</v>
      </c>
      <c r="AQ232" s="35">
        <f t="shared" si="119"/>
        <v>1.5</v>
      </c>
      <c r="AR232" s="35">
        <f t="shared" si="120"/>
        <v>1.3629038551499291</v>
      </c>
      <c r="AS232" s="35">
        <f t="shared" si="121"/>
        <v>0.13709614485007093</v>
      </c>
    </row>
    <row r="233" spans="7:45" ht="15.75">
      <c r="G233">
        <v>314</v>
      </c>
      <c r="H233" s="89">
        <v>0.1</v>
      </c>
      <c r="I233" s="90">
        <v>0.4</v>
      </c>
      <c r="J233" s="90">
        <v>1.7</v>
      </c>
      <c r="K233" s="90">
        <v>4.4000000000000004</v>
      </c>
      <c r="L233" s="90">
        <v>13.6</v>
      </c>
      <c r="M233" s="90">
        <v>0</v>
      </c>
      <c r="N233" s="90"/>
      <c r="O233" s="90">
        <v>1</v>
      </c>
      <c r="P233" s="90">
        <v>0.5</v>
      </c>
      <c r="Q233" s="91">
        <v>0</v>
      </c>
      <c r="R233" s="35"/>
      <c r="S233" s="34">
        <f t="shared" si="122"/>
        <v>0.1</v>
      </c>
      <c r="T233" s="34">
        <f t="shared" si="108"/>
        <v>0.34600000000000003</v>
      </c>
      <c r="U233" s="34">
        <f t="shared" si="109"/>
        <v>1.33348</v>
      </c>
      <c r="V233" s="34">
        <f t="shared" si="110"/>
        <v>1.9872000000000001</v>
      </c>
      <c r="W233" s="15">
        <f t="shared" si="123"/>
        <v>0.87944659600048491</v>
      </c>
      <c r="X233" s="34">
        <f t="shared" si="124"/>
        <v>3.8695650224021341</v>
      </c>
      <c r="Y233" s="34">
        <f t="shared" si="111"/>
        <v>1.2900000000000023E-2</v>
      </c>
      <c r="Z233" s="15">
        <f t="shared" si="125"/>
        <v>0.50322495527805666</v>
      </c>
      <c r="AA233" s="34">
        <f t="shared" si="126"/>
        <v>6.84385939178157</v>
      </c>
      <c r="AB233" s="34">
        <f t="shared" si="112"/>
        <v>-0.3819999999999999</v>
      </c>
      <c r="AC233" s="15">
        <f t="shared" si="127"/>
        <v>0.40564461209270181</v>
      </c>
      <c r="AD233" s="34">
        <f t="shared" si="128"/>
        <v>0</v>
      </c>
      <c r="AE233" s="34">
        <f t="shared" si="113"/>
        <v>3.6479999999999992</v>
      </c>
      <c r="AF233" s="15">
        <f t="shared" si="129"/>
        <v>0.97461786795036498</v>
      </c>
      <c r="AG233" s="34">
        <f t="shared" si="130"/>
        <v>0.97461786795036498</v>
      </c>
      <c r="AH233" s="34">
        <f t="shared" si="114"/>
        <v>1.2458</v>
      </c>
      <c r="AI233" s="15">
        <f t="shared" si="131"/>
        <v>0.77657197439912828</v>
      </c>
      <c r="AJ233" s="34">
        <f t="shared" si="132"/>
        <v>0.38828598719956414</v>
      </c>
      <c r="AK233" s="34">
        <f t="shared" si="115"/>
        <v>0.2702</v>
      </c>
      <c r="AL233" s="15">
        <f t="shared" si="133"/>
        <v>0.5671420040148718</v>
      </c>
      <c r="AM233" s="34">
        <f t="shared" si="134"/>
        <v>0</v>
      </c>
      <c r="AN233" s="35">
        <f t="shared" si="116"/>
        <v>0</v>
      </c>
      <c r="AO233" s="35">
        <f t="shared" si="117"/>
        <v>0</v>
      </c>
      <c r="AP233" s="35">
        <f t="shared" si="118"/>
        <v>0</v>
      </c>
      <c r="AQ233" s="35">
        <f t="shared" si="119"/>
        <v>0</v>
      </c>
      <c r="AR233" s="35">
        <f t="shared" si="120"/>
        <v>0</v>
      </c>
      <c r="AS233" s="35">
        <f t="shared" si="121"/>
        <v>0</v>
      </c>
    </row>
    <row r="234" spans="7:45" ht="15.75">
      <c r="G234">
        <v>315</v>
      </c>
      <c r="H234" s="89"/>
      <c r="I234" s="90"/>
      <c r="J234" s="90"/>
      <c r="K234" s="90"/>
      <c r="L234" s="90"/>
      <c r="M234" s="90"/>
      <c r="N234" s="90"/>
      <c r="O234" s="90"/>
      <c r="P234" s="90"/>
      <c r="Q234" s="91"/>
      <c r="R234" s="35"/>
      <c r="S234" s="34">
        <f t="shared" si="122"/>
        <v>0</v>
      </c>
      <c r="T234" s="34">
        <f t="shared" si="108"/>
        <v>0</v>
      </c>
      <c r="U234" s="34">
        <f t="shared" si="109"/>
        <v>0</v>
      </c>
      <c r="V234" s="34">
        <f t="shared" si="110"/>
        <v>1.9872000000000001</v>
      </c>
      <c r="W234" s="15">
        <f t="shared" si="123"/>
        <v>0.87944659600048491</v>
      </c>
      <c r="X234" s="34">
        <f t="shared" si="124"/>
        <v>0</v>
      </c>
      <c r="Y234" s="34">
        <f t="shared" si="111"/>
        <v>1.2900000000000023E-2</v>
      </c>
      <c r="Z234" s="15">
        <f t="shared" si="125"/>
        <v>0.50322495527805666</v>
      </c>
      <c r="AA234" s="34">
        <f t="shared" si="126"/>
        <v>0</v>
      </c>
      <c r="AB234" s="34">
        <f t="shared" si="112"/>
        <v>-0.3819999999999999</v>
      </c>
      <c r="AC234" s="15">
        <f t="shared" si="127"/>
        <v>0.40564461209270181</v>
      </c>
      <c r="AD234" s="34">
        <f t="shared" si="128"/>
        <v>0</v>
      </c>
      <c r="AE234" s="34">
        <f t="shared" si="113"/>
        <v>2.8138999999999994</v>
      </c>
      <c r="AF234" s="15">
        <f t="shared" si="129"/>
        <v>0.94342234836801464</v>
      </c>
      <c r="AG234" s="34">
        <f t="shared" si="130"/>
        <v>0</v>
      </c>
      <c r="AH234" s="34">
        <f t="shared" si="114"/>
        <v>1.2458</v>
      </c>
      <c r="AI234" s="15">
        <f t="shared" si="131"/>
        <v>0.77657197439912828</v>
      </c>
      <c r="AJ234" s="34">
        <f t="shared" si="132"/>
        <v>0</v>
      </c>
      <c r="AK234" s="34">
        <f t="shared" si="115"/>
        <v>0.2702</v>
      </c>
      <c r="AL234" s="15">
        <f t="shared" si="133"/>
        <v>0.5671420040148718</v>
      </c>
      <c r="AM234" s="34">
        <f t="shared" si="134"/>
        <v>0</v>
      </c>
      <c r="AN234" s="35">
        <f t="shared" si="116"/>
        <v>0.2</v>
      </c>
      <c r="AO234" s="35">
        <f t="shared" si="117"/>
        <v>0.1865</v>
      </c>
      <c r="AP234" s="35">
        <f t="shared" si="118"/>
        <v>1.3500000000000012E-2</v>
      </c>
      <c r="AQ234" s="35">
        <f t="shared" si="119"/>
        <v>0</v>
      </c>
      <c r="AR234" s="35">
        <f t="shared" si="120"/>
        <v>0</v>
      </c>
      <c r="AS234" s="35">
        <f t="shared" si="121"/>
        <v>0</v>
      </c>
    </row>
    <row r="235" spans="7:45" ht="15.75">
      <c r="G235">
        <v>316</v>
      </c>
      <c r="H235" s="89">
        <v>0.1</v>
      </c>
      <c r="I235" s="90">
        <v>0.1</v>
      </c>
      <c r="J235" s="90">
        <v>0</v>
      </c>
      <c r="K235" s="90">
        <v>0</v>
      </c>
      <c r="L235" s="90">
        <v>0</v>
      </c>
      <c r="M235" s="90">
        <v>0</v>
      </c>
      <c r="N235" s="90"/>
      <c r="O235" s="90">
        <v>0</v>
      </c>
      <c r="P235" s="90">
        <v>0</v>
      </c>
      <c r="Q235" s="91">
        <v>0</v>
      </c>
      <c r="R235" s="35"/>
      <c r="S235" s="34">
        <f t="shared" si="122"/>
        <v>0.1</v>
      </c>
      <c r="T235" s="34">
        <f t="shared" si="108"/>
        <v>8.6500000000000007E-2</v>
      </c>
      <c r="U235" s="34">
        <f t="shared" si="109"/>
        <v>0</v>
      </c>
      <c r="V235" s="34">
        <f t="shared" si="110"/>
        <v>1.9872000000000001</v>
      </c>
      <c r="W235" s="15">
        <f t="shared" si="123"/>
        <v>0.87944659600048491</v>
      </c>
      <c r="X235" s="34">
        <f t="shared" si="124"/>
        <v>0</v>
      </c>
      <c r="Y235" s="34">
        <f t="shared" si="111"/>
        <v>1.2900000000000023E-2</v>
      </c>
      <c r="Z235" s="15">
        <f t="shared" si="125"/>
        <v>0.50322495527805666</v>
      </c>
      <c r="AA235" s="34">
        <f t="shared" si="126"/>
        <v>0</v>
      </c>
      <c r="AB235" s="34">
        <f t="shared" si="112"/>
        <v>-0.3819999999999999</v>
      </c>
      <c r="AC235" s="15">
        <f t="shared" si="127"/>
        <v>0.40564461209270181</v>
      </c>
      <c r="AD235" s="34">
        <f t="shared" si="128"/>
        <v>0</v>
      </c>
      <c r="AE235" s="34">
        <f t="shared" si="113"/>
        <v>2.8138999999999994</v>
      </c>
      <c r="AF235" s="15">
        <f t="shared" si="129"/>
        <v>0.94342234836801464</v>
      </c>
      <c r="AG235" s="34">
        <f t="shared" si="130"/>
        <v>0</v>
      </c>
      <c r="AH235" s="34">
        <f t="shared" si="114"/>
        <v>1.2458</v>
      </c>
      <c r="AI235" s="15">
        <f t="shared" si="131"/>
        <v>0.77657197439912828</v>
      </c>
      <c r="AJ235" s="34">
        <f t="shared" si="132"/>
        <v>0</v>
      </c>
      <c r="AK235" s="34">
        <f t="shared" si="115"/>
        <v>0.2702</v>
      </c>
      <c r="AL235" s="15">
        <f t="shared" si="133"/>
        <v>0.5671420040148718</v>
      </c>
      <c r="AM235" s="34">
        <f t="shared" si="134"/>
        <v>0</v>
      </c>
      <c r="AN235" s="35">
        <f t="shared" si="116"/>
        <v>3.3000001000000001</v>
      </c>
      <c r="AO235" s="35">
        <f t="shared" si="117"/>
        <v>2.6030558540792712</v>
      </c>
      <c r="AP235" s="35">
        <f t="shared" si="118"/>
        <v>0.6969442459207289</v>
      </c>
      <c r="AQ235" s="35">
        <f t="shared" si="119"/>
        <v>5.0000002000000006</v>
      </c>
      <c r="AR235" s="35">
        <f t="shared" si="120"/>
        <v>4.5384820169065216</v>
      </c>
      <c r="AS235" s="35">
        <f t="shared" si="121"/>
        <v>0.46151818309347892</v>
      </c>
    </row>
    <row r="236" spans="7:45" ht="15.75">
      <c r="G236">
        <v>317</v>
      </c>
      <c r="H236" s="89">
        <v>0.2</v>
      </c>
      <c r="I236" s="90">
        <v>0.8</v>
      </c>
      <c r="J236" s="90">
        <v>1.3000001000000001</v>
      </c>
      <c r="K236" s="90">
        <v>0.5</v>
      </c>
      <c r="L236" s="90">
        <v>0.5</v>
      </c>
      <c r="M236" s="90">
        <v>0</v>
      </c>
      <c r="N236" s="90"/>
      <c r="O236" s="90">
        <v>3.0000002000000001</v>
      </c>
      <c r="P236" s="90">
        <v>2</v>
      </c>
      <c r="Q236" s="91">
        <v>0</v>
      </c>
      <c r="R236" s="35"/>
      <c r="S236" s="34">
        <f t="shared" si="122"/>
        <v>0.2</v>
      </c>
      <c r="T236" s="34">
        <f t="shared" si="108"/>
        <v>0.69200000000000006</v>
      </c>
      <c r="U236" s="34">
        <f t="shared" si="109"/>
        <v>1.01972007844</v>
      </c>
      <c r="V236" s="34">
        <f t="shared" si="110"/>
        <v>1.9872000000000001</v>
      </c>
      <c r="W236" s="15">
        <f t="shared" si="123"/>
        <v>0.87944659600048491</v>
      </c>
      <c r="X236" s="34">
        <f t="shared" si="124"/>
        <v>0.43972329800024246</v>
      </c>
      <c r="Y236" s="34">
        <f t="shared" si="111"/>
        <v>1.2900000000000023E-2</v>
      </c>
      <c r="Z236" s="15">
        <f t="shared" si="125"/>
        <v>0.50322495527805666</v>
      </c>
      <c r="AA236" s="34">
        <f t="shared" si="126"/>
        <v>0.25161247763902833</v>
      </c>
      <c r="AB236" s="34">
        <f t="shared" si="112"/>
        <v>-0.3819999999999999</v>
      </c>
      <c r="AC236" s="15">
        <f t="shared" si="127"/>
        <v>0.40564461209270181</v>
      </c>
      <c r="AD236" s="34">
        <f t="shared" si="128"/>
        <v>0</v>
      </c>
      <c r="AE236" s="34">
        <f t="shared" si="113"/>
        <v>5.3162001668199999</v>
      </c>
      <c r="AF236" s="15">
        <f t="shared" si="129"/>
        <v>0.99511262302858017</v>
      </c>
      <c r="AG236" s="34">
        <f t="shared" si="130"/>
        <v>2.9853380681082653</v>
      </c>
      <c r="AH236" s="34">
        <f t="shared" si="114"/>
        <v>1.2458</v>
      </c>
      <c r="AI236" s="15">
        <f t="shared" si="131"/>
        <v>0.77657197439912828</v>
      </c>
      <c r="AJ236" s="34">
        <f t="shared" si="132"/>
        <v>1.5531439487982566</v>
      </c>
      <c r="AK236" s="34">
        <f t="shared" si="115"/>
        <v>0.2702</v>
      </c>
      <c r="AL236" s="15">
        <f t="shared" si="133"/>
        <v>0.5671420040148718</v>
      </c>
      <c r="AM236" s="34">
        <f t="shared" si="134"/>
        <v>0</v>
      </c>
      <c r="AN236" s="35">
        <f t="shared" si="116"/>
        <v>0</v>
      </c>
      <c r="AO236" s="35">
        <f t="shared" si="117"/>
        <v>0</v>
      </c>
      <c r="AP236" s="35">
        <f t="shared" si="118"/>
        <v>0</v>
      </c>
      <c r="AQ236" s="35">
        <f t="shared" si="119"/>
        <v>0</v>
      </c>
      <c r="AR236" s="35">
        <f t="shared" si="120"/>
        <v>0</v>
      </c>
      <c r="AS236" s="35">
        <f t="shared" si="121"/>
        <v>0</v>
      </c>
    </row>
    <row r="237" spans="7:45" ht="15.75">
      <c r="G237">
        <v>318</v>
      </c>
      <c r="H237" s="89"/>
      <c r="I237" s="90"/>
      <c r="J237" s="90"/>
      <c r="K237" s="90"/>
      <c r="L237" s="90"/>
      <c r="M237" s="90"/>
      <c r="N237" s="90"/>
      <c r="O237" s="90"/>
      <c r="P237" s="90"/>
      <c r="Q237" s="91"/>
      <c r="R237" s="35"/>
      <c r="S237" s="34">
        <f t="shared" si="122"/>
        <v>0</v>
      </c>
      <c r="T237" s="34">
        <f t="shared" si="108"/>
        <v>0</v>
      </c>
      <c r="U237" s="34">
        <f t="shared" si="109"/>
        <v>0</v>
      </c>
      <c r="V237" s="34">
        <f t="shared" si="110"/>
        <v>1.9872000000000001</v>
      </c>
      <c r="W237" s="15">
        <f t="shared" si="123"/>
        <v>0.87944659600048491</v>
      </c>
      <c r="X237" s="34">
        <f t="shared" si="124"/>
        <v>0</v>
      </c>
      <c r="Y237" s="34">
        <f t="shared" si="111"/>
        <v>1.2900000000000023E-2</v>
      </c>
      <c r="Z237" s="15">
        <f t="shared" si="125"/>
        <v>0.50322495527805666</v>
      </c>
      <c r="AA237" s="34">
        <f t="shared" si="126"/>
        <v>0</v>
      </c>
      <c r="AB237" s="34">
        <f t="shared" si="112"/>
        <v>-0.3819999999999999</v>
      </c>
      <c r="AC237" s="15">
        <f t="shared" si="127"/>
        <v>0.40564461209270181</v>
      </c>
      <c r="AD237" s="34">
        <f t="shared" si="128"/>
        <v>0</v>
      </c>
      <c r="AE237" s="34">
        <f t="shared" si="113"/>
        <v>2.8138999999999994</v>
      </c>
      <c r="AF237" s="15">
        <f t="shared" si="129"/>
        <v>0.94342234836801464</v>
      </c>
      <c r="AG237" s="34">
        <f t="shared" si="130"/>
        <v>0</v>
      </c>
      <c r="AH237" s="34">
        <f t="shared" si="114"/>
        <v>1.2458</v>
      </c>
      <c r="AI237" s="15">
        <f t="shared" si="131"/>
        <v>0.77657197439912828</v>
      </c>
      <c r="AJ237" s="34">
        <f t="shared" si="132"/>
        <v>0</v>
      </c>
      <c r="AK237" s="34">
        <f t="shared" si="115"/>
        <v>0.2702</v>
      </c>
      <c r="AL237" s="15">
        <f t="shared" si="133"/>
        <v>0.5671420040148718</v>
      </c>
      <c r="AM237" s="34">
        <f t="shared" si="134"/>
        <v>0</v>
      </c>
      <c r="AN237" s="35">
        <f t="shared" si="116"/>
        <v>2.7000000399999999</v>
      </c>
      <c r="AO237" s="35">
        <f t="shared" si="117"/>
        <v>2.3193512869765334</v>
      </c>
      <c r="AP237" s="35">
        <f t="shared" si="118"/>
        <v>0.38064875302346657</v>
      </c>
      <c r="AQ237" s="35">
        <f t="shared" si="119"/>
        <v>0.1</v>
      </c>
      <c r="AR237" s="35">
        <f t="shared" si="120"/>
        <v>9.4771330031082957E-2</v>
      </c>
      <c r="AS237" s="35">
        <f t="shared" si="121"/>
        <v>5.228669968917049E-3</v>
      </c>
    </row>
    <row r="238" spans="7:45" ht="15.75">
      <c r="G238">
        <v>319</v>
      </c>
      <c r="H238" s="89">
        <v>0.3</v>
      </c>
      <c r="I238" s="90">
        <v>0.4</v>
      </c>
      <c r="J238" s="90">
        <v>0.90000004</v>
      </c>
      <c r="K238" s="90">
        <v>1.1000000000000001</v>
      </c>
      <c r="L238" s="90">
        <v>0</v>
      </c>
      <c r="M238" s="90">
        <v>0</v>
      </c>
      <c r="N238" s="90"/>
      <c r="O238" s="90">
        <v>0.1</v>
      </c>
      <c r="P238" s="90">
        <v>0</v>
      </c>
      <c r="Q238" s="91">
        <v>0</v>
      </c>
      <c r="R238" s="35"/>
      <c r="S238" s="34">
        <f t="shared" si="122"/>
        <v>0.3</v>
      </c>
      <c r="T238" s="34">
        <f t="shared" si="108"/>
        <v>0.34600000000000003</v>
      </c>
      <c r="U238" s="34">
        <f t="shared" si="109"/>
        <v>0.70596003137599994</v>
      </c>
      <c r="V238" s="34">
        <f t="shared" si="110"/>
        <v>1.9872000000000001</v>
      </c>
      <c r="W238" s="15">
        <f t="shared" si="123"/>
        <v>0.87944659600048491</v>
      </c>
      <c r="X238" s="34">
        <f t="shared" si="124"/>
        <v>0.96739125560053352</v>
      </c>
      <c r="Y238" s="34">
        <f t="shared" si="111"/>
        <v>1.2900000000000023E-2</v>
      </c>
      <c r="Z238" s="15">
        <f t="shared" si="125"/>
        <v>0.50322495527805666</v>
      </c>
      <c r="AA238" s="34">
        <f t="shared" si="126"/>
        <v>0</v>
      </c>
      <c r="AB238" s="34">
        <f t="shared" si="112"/>
        <v>-0.3819999999999999</v>
      </c>
      <c r="AC238" s="15">
        <f t="shared" si="127"/>
        <v>0.40564461209270181</v>
      </c>
      <c r="AD238" s="34">
        <f t="shared" si="128"/>
        <v>0</v>
      </c>
      <c r="AE238" s="34">
        <f t="shared" si="113"/>
        <v>2.8973099999999996</v>
      </c>
      <c r="AF238" s="15">
        <f t="shared" si="129"/>
        <v>0.94771330031082945</v>
      </c>
      <c r="AG238" s="34">
        <f t="shared" si="130"/>
        <v>9.4771330031082957E-2</v>
      </c>
      <c r="AH238" s="34">
        <f t="shared" si="114"/>
        <v>1.2458</v>
      </c>
      <c r="AI238" s="15">
        <f t="shared" si="131"/>
        <v>0.77657197439912828</v>
      </c>
      <c r="AJ238" s="34">
        <f t="shared" si="132"/>
        <v>0</v>
      </c>
      <c r="AK238" s="34">
        <f t="shared" si="115"/>
        <v>0.2702</v>
      </c>
      <c r="AL238" s="15">
        <f t="shared" si="133"/>
        <v>0.5671420040148718</v>
      </c>
      <c r="AM238" s="34">
        <f t="shared" si="134"/>
        <v>0</v>
      </c>
      <c r="AN238" s="35">
        <f t="shared" si="116"/>
        <v>11.4000004</v>
      </c>
      <c r="AO238" s="35">
        <f t="shared" si="117"/>
        <v>8.3447602417908584</v>
      </c>
      <c r="AP238" s="35">
        <f t="shared" si="118"/>
        <v>3.0552401582091413</v>
      </c>
      <c r="AQ238" s="35">
        <f t="shared" si="119"/>
        <v>9.7000000499999999</v>
      </c>
      <c r="AR238" s="35">
        <f t="shared" si="120"/>
        <v>7.4570621871981748</v>
      </c>
      <c r="AS238" s="35">
        <f t="shared" si="121"/>
        <v>2.2429378628018251</v>
      </c>
    </row>
    <row r="239" spans="7:45" ht="15.75">
      <c r="G239">
        <v>320</v>
      </c>
      <c r="H239" s="89">
        <v>0.70000004999999998</v>
      </c>
      <c r="I239" s="90">
        <v>2.1000000999999999</v>
      </c>
      <c r="J239" s="90">
        <v>4.4000000000000004</v>
      </c>
      <c r="K239" s="90">
        <v>0.70000004999999998</v>
      </c>
      <c r="L239" s="90">
        <v>3.5000002000000001</v>
      </c>
      <c r="M239" s="90">
        <v>0</v>
      </c>
      <c r="N239" s="90"/>
      <c r="O239" s="90">
        <v>0.70000004999999998</v>
      </c>
      <c r="P239" s="90">
        <v>8</v>
      </c>
      <c r="Q239" s="91">
        <v>1</v>
      </c>
      <c r="R239" s="35"/>
      <c r="S239" s="34">
        <f t="shared" si="122"/>
        <v>0.70000004999999998</v>
      </c>
      <c r="T239" s="34">
        <f t="shared" si="108"/>
        <v>1.8165000864999998</v>
      </c>
      <c r="U239" s="34">
        <f t="shared" si="109"/>
        <v>3.4513600000000002</v>
      </c>
      <c r="V239" s="34">
        <f t="shared" si="110"/>
        <v>1.9872000000000001</v>
      </c>
      <c r="W239" s="15">
        <f t="shared" si="123"/>
        <v>0.87944659600048491</v>
      </c>
      <c r="X239" s="34">
        <f t="shared" si="124"/>
        <v>0.61561266117266922</v>
      </c>
      <c r="Y239" s="34">
        <f t="shared" si="111"/>
        <v>1.2900000000000023E-2</v>
      </c>
      <c r="Z239" s="15">
        <f t="shared" si="125"/>
        <v>0.50322495527805666</v>
      </c>
      <c r="AA239" s="34">
        <f t="shared" si="126"/>
        <v>1.7612874441181894</v>
      </c>
      <c r="AB239" s="34">
        <f t="shared" si="112"/>
        <v>-0.3819999999999999</v>
      </c>
      <c r="AC239" s="15">
        <f t="shared" si="127"/>
        <v>0.40564461209270181</v>
      </c>
      <c r="AD239" s="34">
        <f t="shared" si="128"/>
        <v>0</v>
      </c>
      <c r="AE239" s="34">
        <f t="shared" si="113"/>
        <v>3.3977700417049994</v>
      </c>
      <c r="AF239" s="15">
        <f t="shared" si="129"/>
        <v>0.96763477086934091</v>
      </c>
      <c r="AG239" s="34">
        <f t="shared" si="130"/>
        <v>0.67734438799027719</v>
      </c>
      <c r="AH239" s="34">
        <f t="shared" si="114"/>
        <v>1.2458</v>
      </c>
      <c r="AI239" s="15">
        <f t="shared" si="131"/>
        <v>0.77657197439912828</v>
      </c>
      <c r="AJ239" s="34">
        <f t="shared" si="132"/>
        <v>6.2125757951930263</v>
      </c>
      <c r="AK239" s="34">
        <f t="shared" si="115"/>
        <v>0.2702</v>
      </c>
      <c r="AL239" s="15">
        <f t="shared" si="133"/>
        <v>0.5671420040148718</v>
      </c>
      <c r="AM239" s="34">
        <f t="shared" si="134"/>
        <v>0.5671420040148718</v>
      </c>
      <c r="AN239" s="35">
        <f t="shared" si="116"/>
        <v>5.2</v>
      </c>
      <c r="AO239" s="35">
        <f t="shared" si="117"/>
        <v>4.3926931920009693</v>
      </c>
      <c r="AP239" s="35">
        <f t="shared" si="118"/>
        <v>0.80730680799903087</v>
      </c>
      <c r="AQ239" s="35">
        <f t="shared" si="119"/>
        <v>5.8000001000000001</v>
      </c>
      <c r="AR239" s="35">
        <f t="shared" si="120"/>
        <v>5.4804888670714798</v>
      </c>
      <c r="AS239" s="35">
        <f t="shared" si="121"/>
        <v>0.31951123292852035</v>
      </c>
    </row>
    <row r="240" spans="7:45" ht="15.75">
      <c r="G240">
        <v>401</v>
      </c>
      <c r="H240" s="89">
        <v>0.2</v>
      </c>
      <c r="I240" s="90">
        <v>1</v>
      </c>
      <c r="J240" s="90">
        <v>2</v>
      </c>
      <c r="K240" s="90">
        <v>2</v>
      </c>
      <c r="L240" s="90">
        <v>0</v>
      </c>
      <c r="M240" s="90">
        <v>0</v>
      </c>
      <c r="N240" s="90"/>
      <c r="O240" s="90">
        <v>4.4000000000000004</v>
      </c>
      <c r="P240" s="90">
        <v>1.4000001</v>
      </c>
      <c r="Q240" s="91">
        <v>0</v>
      </c>
      <c r="R240" s="35"/>
      <c r="S240" s="34">
        <f t="shared" si="122"/>
        <v>0.2</v>
      </c>
      <c r="T240" s="34">
        <f t="shared" si="108"/>
        <v>0.86499999999999999</v>
      </c>
      <c r="U240" s="34">
        <f t="shared" si="109"/>
        <v>1.5688</v>
      </c>
      <c r="V240" s="34">
        <f t="shared" si="110"/>
        <v>1.9872000000000001</v>
      </c>
      <c r="W240" s="15">
        <f t="shared" si="123"/>
        <v>0.87944659600048491</v>
      </c>
      <c r="X240" s="34">
        <f t="shared" si="124"/>
        <v>1.7588931920009698</v>
      </c>
      <c r="Y240" s="34">
        <f t="shared" si="111"/>
        <v>1.2900000000000023E-2</v>
      </c>
      <c r="Z240" s="15">
        <f t="shared" si="125"/>
        <v>0.50322495527805666</v>
      </c>
      <c r="AA240" s="34">
        <f t="shared" si="126"/>
        <v>0</v>
      </c>
      <c r="AB240" s="34">
        <f t="shared" si="112"/>
        <v>-0.3819999999999999</v>
      </c>
      <c r="AC240" s="15">
        <f t="shared" si="127"/>
        <v>0.40564461209270181</v>
      </c>
      <c r="AD240" s="34">
        <f t="shared" si="128"/>
        <v>0</v>
      </c>
      <c r="AE240" s="34">
        <f t="shared" si="113"/>
        <v>6.4839399999999996</v>
      </c>
      <c r="AF240" s="15">
        <f t="shared" si="129"/>
        <v>0.99847455119443229</v>
      </c>
      <c r="AG240" s="34">
        <f t="shared" si="130"/>
        <v>4.3932880252555027</v>
      </c>
      <c r="AH240" s="34">
        <f t="shared" si="114"/>
        <v>1.2458</v>
      </c>
      <c r="AI240" s="15">
        <f t="shared" si="131"/>
        <v>0.77657197439912828</v>
      </c>
      <c r="AJ240" s="34">
        <f t="shared" si="132"/>
        <v>1.0872008418159771</v>
      </c>
      <c r="AK240" s="34">
        <f t="shared" si="115"/>
        <v>0.2702</v>
      </c>
      <c r="AL240" s="15">
        <f t="shared" si="133"/>
        <v>0.5671420040148718</v>
      </c>
      <c r="AM240" s="34">
        <f t="shared" si="134"/>
        <v>0</v>
      </c>
      <c r="AN240" s="35">
        <f t="shared" si="116"/>
        <v>21.300000439999998</v>
      </c>
      <c r="AO240" s="35">
        <f t="shared" si="117"/>
        <v>18.199414279425142</v>
      </c>
      <c r="AP240" s="35">
        <f t="shared" si="118"/>
        <v>3.1005861605748564</v>
      </c>
      <c r="AQ240" s="35">
        <f t="shared" si="119"/>
        <v>5.8000001000000001</v>
      </c>
      <c r="AR240" s="35">
        <f t="shared" si="120"/>
        <v>5.4804888670714798</v>
      </c>
      <c r="AS240" s="35">
        <f t="shared" si="121"/>
        <v>0.31951123292852035</v>
      </c>
    </row>
    <row r="241" spans="7:45" ht="15.75">
      <c r="G241">
        <v>402</v>
      </c>
      <c r="H241" s="89">
        <v>0.90000004</v>
      </c>
      <c r="I241" s="90">
        <v>3.6000000999999999</v>
      </c>
      <c r="J241" s="90">
        <v>6.2000003000000001</v>
      </c>
      <c r="K241" s="90">
        <v>10.6</v>
      </c>
      <c r="L241" s="90">
        <v>0</v>
      </c>
      <c r="M241" s="90">
        <v>0</v>
      </c>
      <c r="N241" s="90"/>
      <c r="O241" s="90">
        <v>4.4000000000000004</v>
      </c>
      <c r="P241" s="90">
        <v>1.4000001</v>
      </c>
      <c r="Q241" s="91">
        <v>0</v>
      </c>
      <c r="R241" s="35"/>
      <c r="S241" s="34">
        <f t="shared" si="122"/>
        <v>0.90000004</v>
      </c>
      <c r="T241" s="34">
        <f t="shared" si="108"/>
        <v>3.1140000864999999</v>
      </c>
      <c r="U241" s="34">
        <f t="shared" si="109"/>
        <v>4.8632802353200004</v>
      </c>
      <c r="V241" s="34">
        <f t="shared" si="110"/>
        <v>1.9872000000000001</v>
      </c>
      <c r="W241" s="15">
        <f t="shared" si="123"/>
        <v>0.87944659600048491</v>
      </c>
      <c r="X241" s="34">
        <f t="shared" si="124"/>
        <v>9.3221339176051394</v>
      </c>
      <c r="Y241" s="34">
        <f t="shared" si="111"/>
        <v>1.2900000000000023E-2</v>
      </c>
      <c r="Z241" s="15">
        <f t="shared" si="125"/>
        <v>0.50322495527805666</v>
      </c>
      <c r="AA241" s="34">
        <f t="shared" si="126"/>
        <v>0</v>
      </c>
      <c r="AB241" s="34">
        <f t="shared" si="112"/>
        <v>-0.3819999999999999</v>
      </c>
      <c r="AC241" s="15">
        <f t="shared" si="127"/>
        <v>0.40564461209270181</v>
      </c>
      <c r="AD241" s="34">
        <f t="shared" si="128"/>
        <v>0</v>
      </c>
      <c r="AE241" s="34">
        <f t="shared" si="113"/>
        <v>6.4839399999999996</v>
      </c>
      <c r="AF241" s="15">
        <f t="shared" si="129"/>
        <v>0.99847455119443229</v>
      </c>
      <c r="AG241" s="34">
        <f t="shared" si="130"/>
        <v>4.3932880252555027</v>
      </c>
      <c r="AH241" s="34">
        <f t="shared" si="114"/>
        <v>1.2458</v>
      </c>
      <c r="AI241" s="15">
        <f t="shared" si="131"/>
        <v>0.77657197439912828</v>
      </c>
      <c r="AJ241" s="34">
        <f t="shared" si="132"/>
        <v>1.0872008418159771</v>
      </c>
      <c r="AK241" s="34">
        <f t="shared" si="115"/>
        <v>0.2702</v>
      </c>
      <c r="AL241" s="15">
        <f t="shared" si="133"/>
        <v>0.5671420040148718</v>
      </c>
      <c r="AM241" s="34">
        <f t="shared" si="134"/>
        <v>0</v>
      </c>
      <c r="AN241" s="35">
        <f t="shared" si="116"/>
        <v>2.0000000499999997</v>
      </c>
      <c r="AO241" s="35">
        <f t="shared" si="117"/>
        <v>1.68990004325</v>
      </c>
      <c r="AP241" s="35">
        <f t="shared" si="118"/>
        <v>0.31010000674999971</v>
      </c>
      <c r="AQ241" s="35">
        <f t="shared" si="119"/>
        <v>0</v>
      </c>
      <c r="AR241" s="35">
        <f t="shared" si="120"/>
        <v>0</v>
      </c>
      <c r="AS241" s="35">
        <f t="shared" si="121"/>
        <v>0</v>
      </c>
    </row>
    <row r="242" spans="7:45" ht="15.75">
      <c r="G242">
        <v>403</v>
      </c>
      <c r="H242" s="89">
        <v>0.3</v>
      </c>
      <c r="I242" s="90">
        <v>0.70000004999999998</v>
      </c>
      <c r="J242" s="90">
        <v>1</v>
      </c>
      <c r="K242" s="90">
        <v>0</v>
      </c>
      <c r="L242" s="90">
        <v>0</v>
      </c>
      <c r="M242" s="90">
        <v>0</v>
      </c>
      <c r="N242" s="90"/>
      <c r="O242" s="90"/>
      <c r="P242" s="90"/>
      <c r="Q242" s="91"/>
      <c r="R242" s="35"/>
      <c r="S242" s="34">
        <f t="shared" si="122"/>
        <v>0.3</v>
      </c>
      <c r="T242" s="34">
        <f t="shared" si="108"/>
        <v>0.60550004324999995</v>
      </c>
      <c r="U242" s="34">
        <f t="shared" si="109"/>
        <v>0.78439999999999999</v>
      </c>
      <c r="V242" s="34">
        <f t="shared" si="110"/>
        <v>1.9872000000000001</v>
      </c>
      <c r="W242" s="15">
        <f t="shared" si="123"/>
        <v>0.87944659600048491</v>
      </c>
      <c r="X242" s="34">
        <f t="shared" si="124"/>
        <v>0</v>
      </c>
      <c r="Y242" s="34">
        <f t="shared" si="111"/>
        <v>1.2900000000000023E-2</v>
      </c>
      <c r="Z242" s="15">
        <f t="shared" si="125"/>
        <v>0.50322495527805666</v>
      </c>
      <c r="AA242" s="34">
        <f t="shared" si="126"/>
        <v>0</v>
      </c>
      <c r="AB242" s="34">
        <f t="shared" si="112"/>
        <v>-0.3819999999999999</v>
      </c>
      <c r="AC242" s="15">
        <f t="shared" si="127"/>
        <v>0.40564461209270181</v>
      </c>
      <c r="AD242" s="34">
        <f t="shared" si="128"/>
        <v>0</v>
      </c>
      <c r="AE242" s="34">
        <f t="shared" si="113"/>
        <v>2.8138999999999994</v>
      </c>
      <c r="AF242" s="15">
        <f t="shared" si="129"/>
        <v>0.94342234836801464</v>
      </c>
      <c r="AG242" s="34">
        <f t="shared" si="130"/>
        <v>0</v>
      </c>
      <c r="AH242" s="34">
        <f t="shared" si="114"/>
        <v>1.2458</v>
      </c>
      <c r="AI242" s="15">
        <f t="shared" si="131"/>
        <v>0.77657197439912828</v>
      </c>
      <c r="AJ242" s="34">
        <f t="shared" si="132"/>
        <v>0</v>
      </c>
      <c r="AK242" s="34">
        <f t="shared" si="115"/>
        <v>0.2702</v>
      </c>
      <c r="AL242" s="15">
        <f t="shared" si="133"/>
        <v>0.5671420040148718</v>
      </c>
      <c r="AM242" s="34">
        <f t="shared" si="134"/>
        <v>0</v>
      </c>
      <c r="AN242" s="35">
        <f t="shared" si="116"/>
        <v>9.5000002000000006</v>
      </c>
      <c r="AO242" s="35">
        <f t="shared" si="117"/>
        <v>7.2814121804932377</v>
      </c>
      <c r="AP242" s="35">
        <f t="shared" si="118"/>
        <v>2.2185880195067629</v>
      </c>
      <c r="AQ242" s="35">
        <f t="shared" si="119"/>
        <v>2.8000001999999999</v>
      </c>
      <c r="AR242" s="35">
        <f t="shared" si="120"/>
        <v>2.6682093466302419</v>
      </c>
      <c r="AS242" s="35">
        <f t="shared" si="121"/>
        <v>0.13179085336975804</v>
      </c>
    </row>
    <row r="243" spans="7:45" ht="15.75">
      <c r="G243">
        <v>404</v>
      </c>
      <c r="H243" s="89">
        <v>1</v>
      </c>
      <c r="I243" s="90">
        <v>1</v>
      </c>
      <c r="J243" s="90">
        <v>2</v>
      </c>
      <c r="K243" s="90">
        <v>3.0000002000000001</v>
      </c>
      <c r="L243" s="90">
        <v>2</v>
      </c>
      <c r="M243" s="90">
        <v>0.5</v>
      </c>
      <c r="N243" s="90"/>
      <c r="O243" s="90">
        <v>2.3000001999999999</v>
      </c>
      <c r="P243" s="90">
        <v>0.5</v>
      </c>
      <c r="Q243" s="91">
        <v>0</v>
      </c>
      <c r="R243" s="35"/>
      <c r="S243" s="34">
        <f t="shared" si="122"/>
        <v>1</v>
      </c>
      <c r="T243" s="34">
        <f t="shared" si="108"/>
        <v>0.86499999999999999</v>
      </c>
      <c r="U243" s="34">
        <f t="shared" si="109"/>
        <v>1.5688</v>
      </c>
      <c r="V243" s="34">
        <f t="shared" si="110"/>
        <v>1.9872000000000001</v>
      </c>
      <c r="W243" s="15">
        <f t="shared" si="123"/>
        <v>0.87944659600048491</v>
      </c>
      <c r="X243" s="34">
        <f t="shared" si="124"/>
        <v>2.6383399638907741</v>
      </c>
      <c r="Y243" s="34">
        <f t="shared" si="111"/>
        <v>1.2900000000000023E-2</v>
      </c>
      <c r="Z243" s="15">
        <f t="shared" si="125"/>
        <v>0.50322495527805666</v>
      </c>
      <c r="AA243" s="34">
        <f t="shared" si="126"/>
        <v>1.0064499105561133</v>
      </c>
      <c r="AB243" s="34">
        <f t="shared" si="112"/>
        <v>-0.3819999999999999</v>
      </c>
      <c r="AC243" s="15">
        <f t="shared" si="127"/>
        <v>0.40564461209270181</v>
      </c>
      <c r="AD243" s="34">
        <f t="shared" si="128"/>
        <v>0.2028223060463509</v>
      </c>
      <c r="AE243" s="34">
        <f t="shared" si="113"/>
        <v>4.7323301668199989</v>
      </c>
      <c r="AF243" s="15">
        <f t="shared" si="129"/>
        <v>0.99127093964195212</v>
      </c>
      <c r="AG243" s="34">
        <f t="shared" si="130"/>
        <v>2.2799233594306778</v>
      </c>
      <c r="AH243" s="34">
        <f t="shared" si="114"/>
        <v>1.2458</v>
      </c>
      <c r="AI243" s="15">
        <f t="shared" si="131"/>
        <v>0.77657197439912828</v>
      </c>
      <c r="AJ243" s="34">
        <f t="shared" si="132"/>
        <v>0.38828598719956414</v>
      </c>
      <c r="AK243" s="34">
        <f t="shared" si="115"/>
        <v>0.2702</v>
      </c>
      <c r="AL243" s="15">
        <f t="shared" si="133"/>
        <v>0.5671420040148718</v>
      </c>
      <c r="AM243" s="34">
        <f t="shared" si="134"/>
        <v>0</v>
      </c>
      <c r="AN243" s="35">
        <f t="shared" si="116"/>
        <v>2.0000000499999997</v>
      </c>
      <c r="AO243" s="35">
        <f t="shared" si="117"/>
        <v>1.68990004325</v>
      </c>
      <c r="AP243" s="35">
        <f t="shared" si="118"/>
        <v>0.31010000674999971</v>
      </c>
      <c r="AQ243" s="35">
        <f t="shared" si="119"/>
        <v>0</v>
      </c>
      <c r="AR243" s="35">
        <f t="shared" si="120"/>
        <v>0</v>
      </c>
      <c r="AS243" s="35">
        <f t="shared" si="121"/>
        <v>0</v>
      </c>
    </row>
    <row r="244" spans="7:45" ht="15.75">
      <c r="G244">
        <v>405</v>
      </c>
      <c r="H244" s="89">
        <v>0.3</v>
      </c>
      <c r="I244" s="90">
        <v>0.70000004999999998</v>
      </c>
      <c r="J244" s="90">
        <v>1</v>
      </c>
      <c r="K244" s="90">
        <v>0</v>
      </c>
      <c r="L244" s="90">
        <v>0</v>
      </c>
      <c r="M244" s="90">
        <v>0</v>
      </c>
      <c r="N244" s="90"/>
      <c r="O244" s="90"/>
      <c r="P244" s="90"/>
      <c r="Q244" s="91"/>
      <c r="R244" s="35"/>
      <c r="S244" s="34">
        <f t="shared" si="122"/>
        <v>0.3</v>
      </c>
      <c r="T244" s="34">
        <f t="shared" si="108"/>
        <v>0.60550004324999995</v>
      </c>
      <c r="U244" s="34">
        <f t="shared" si="109"/>
        <v>0.78439999999999999</v>
      </c>
      <c r="V244" s="34">
        <f t="shared" si="110"/>
        <v>1.9872000000000001</v>
      </c>
      <c r="W244" s="15">
        <f t="shared" si="123"/>
        <v>0.87944659600048491</v>
      </c>
      <c r="X244" s="34">
        <f t="shared" si="124"/>
        <v>0</v>
      </c>
      <c r="Y244" s="34">
        <f t="shared" si="111"/>
        <v>1.2900000000000023E-2</v>
      </c>
      <c r="Z244" s="15">
        <f t="shared" si="125"/>
        <v>0.50322495527805666</v>
      </c>
      <c r="AA244" s="34">
        <f t="shared" si="126"/>
        <v>0</v>
      </c>
      <c r="AB244" s="34">
        <f t="shared" si="112"/>
        <v>-0.3819999999999999</v>
      </c>
      <c r="AC244" s="15">
        <f t="shared" si="127"/>
        <v>0.40564461209270181</v>
      </c>
      <c r="AD244" s="34">
        <f t="shared" si="128"/>
        <v>0</v>
      </c>
      <c r="AE244" s="34">
        <f t="shared" si="113"/>
        <v>2.8138999999999994</v>
      </c>
      <c r="AF244" s="15">
        <f t="shared" si="129"/>
        <v>0.94342234836801464</v>
      </c>
      <c r="AG244" s="34">
        <f t="shared" si="130"/>
        <v>0</v>
      </c>
      <c r="AH244" s="34">
        <f t="shared" si="114"/>
        <v>1.2458</v>
      </c>
      <c r="AI244" s="15">
        <f t="shared" si="131"/>
        <v>0.77657197439912828</v>
      </c>
      <c r="AJ244" s="34">
        <f t="shared" si="132"/>
        <v>0</v>
      </c>
      <c r="AK244" s="34">
        <f t="shared" si="115"/>
        <v>0.2702</v>
      </c>
      <c r="AL244" s="15">
        <f t="shared" si="133"/>
        <v>0.5671420040148718</v>
      </c>
      <c r="AM244" s="34">
        <f t="shared" si="134"/>
        <v>0</v>
      </c>
      <c r="AN244" s="35">
        <f t="shared" si="116"/>
        <v>6.5000002000000006</v>
      </c>
      <c r="AO244" s="35">
        <f t="shared" si="117"/>
        <v>5.0612872252151826</v>
      </c>
      <c r="AP244" s="35">
        <f t="shared" si="118"/>
        <v>1.438712974784818</v>
      </c>
      <c r="AQ244" s="35">
        <f t="shared" si="119"/>
        <v>0</v>
      </c>
      <c r="AR244" s="35">
        <f t="shared" si="120"/>
        <v>0</v>
      </c>
      <c r="AS244" s="35">
        <f t="shared" si="121"/>
        <v>0</v>
      </c>
    </row>
    <row r="245" spans="7:45" ht="15.75">
      <c r="G245">
        <v>406</v>
      </c>
      <c r="H245" s="89">
        <v>0.5</v>
      </c>
      <c r="I245" s="90">
        <v>0.5</v>
      </c>
      <c r="J245" s="90">
        <v>1</v>
      </c>
      <c r="K245" s="90">
        <v>3.0000002000000001</v>
      </c>
      <c r="L245" s="90">
        <v>1</v>
      </c>
      <c r="M245" s="90">
        <v>0.5</v>
      </c>
      <c r="N245" s="90"/>
      <c r="O245" s="90"/>
      <c r="P245" s="90"/>
      <c r="Q245" s="91"/>
      <c r="R245" s="35"/>
      <c r="S245" s="34">
        <f t="shared" si="122"/>
        <v>0.5</v>
      </c>
      <c r="T245" s="34">
        <f t="shared" si="108"/>
        <v>0.4325</v>
      </c>
      <c r="U245" s="34">
        <f t="shared" si="109"/>
        <v>0.78439999999999999</v>
      </c>
      <c r="V245" s="34">
        <f t="shared" si="110"/>
        <v>1.9872000000000001</v>
      </c>
      <c r="W245" s="15">
        <f t="shared" si="123"/>
        <v>0.87944659600048491</v>
      </c>
      <c r="X245" s="34">
        <f t="shared" si="124"/>
        <v>2.6383399638907741</v>
      </c>
      <c r="Y245" s="34">
        <f t="shared" si="111"/>
        <v>1.2900000000000023E-2</v>
      </c>
      <c r="Z245" s="15">
        <f t="shared" si="125"/>
        <v>0.50322495527805666</v>
      </c>
      <c r="AA245" s="34">
        <f t="shared" si="126"/>
        <v>0.50322495527805666</v>
      </c>
      <c r="AB245" s="34">
        <f t="shared" si="112"/>
        <v>-0.3819999999999999</v>
      </c>
      <c r="AC245" s="15">
        <f t="shared" si="127"/>
        <v>0.40564461209270181</v>
      </c>
      <c r="AD245" s="34">
        <f t="shared" si="128"/>
        <v>0.2028223060463509</v>
      </c>
      <c r="AE245" s="34">
        <f t="shared" si="113"/>
        <v>2.8138999999999994</v>
      </c>
      <c r="AF245" s="15">
        <f t="shared" si="129"/>
        <v>0.94342234836801464</v>
      </c>
      <c r="AG245" s="34">
        <f t="shared" si="130"/>
        <v>0</v>
      </c>
      <c r="AH245" s="34">
        <f t="shared" si="114"/>
        <v>1.2458</v>
      </c>
      <c r="AI245" s="15">
        <f t="shared" si="131"/>
        <v>0.77657197439912828</v>
      </c>
      <c r="AJ245" s="34">
        <f t="shared" si="132"/>
        <v>0</v>
      </c>
      <c r="AK245" s="34">
        <f t="shared" si="115"/>
        <v>0.2702</v>
      </c>
      <c r="AL245" s="15">
        <f t="shared" si="133"/>
        <v>0.5671420040148718</v>
      </c>
      <c r="AM245" s="34">
        <f t="shared" si="134"/>
        <v>0</v>
      </c>
      <c r="AN245" s="35">
        <f t="shared" si="116"/>
        <v>6.7000001999999999</v>
      </c>
      <c r="AO245" s="35">
        <f t="shared" si="117"/>
        <v>5.1180149517683846</v>
      </c>
      <c r="AP245" s="35">
        <f t="shared" si="118"/>
        <v>1.5819852482316152</v>
      </c>
      <c r="AQ245" s="35">
        <f t="shared" si="119"/>
        <v>0.8</v>
      </c>
      <c r="AR245" s="35">
        <f t="shared" si="120"/>
        <v>0.77611801081143605</v>
      </c>
      <c r="AS245" s="35">
        <f t="shared" si="121"/>
        <v>2.388198918856399E-2</v>
      </c>
    </row>
    <row r="246" spans="7:45" ht="15.75">
      <c r="G246">
        <v>407</v>
      </c>
      <c r="H246" s="89">
        <v>0.6</v>
      </c>
      <c r="I246" s="90">
        <v>1.2</v>
      </c>
      <c r="J246" s="90">
        <v>1.6</v>
      </c>
      <c r="K246" s="90">
        <v>1.5000001000000001</v>
      </c>
      <c r="L246" s="90">
        <v>1.8000001000000001</v>
      </c>
      <c r="M246" s="90">
        <v>0</v>
      </c>
      <c r="N246" s="90"/>
      <c r="O246" s="90">
        <v>0.8</v>
      </c>
      <c r="P246" s="90">
        <v>0</v>
      </c>
      <c r="Q246" s="91">
        <v>0</v>
      </c>
      <c r="R246" s="35"/>
      <c r="S246" s="34">
        <f t="shared" si="122"/>
        <v>0.6</v>
      </c>
      <c r="T246" s="34">
        <f t="shared" si="108"/>
        <v>1.038</v>
      </c>
      <c r="U246" s="34">
        <f t="shared" si="109"/>
        <v>1.2550400000000002</v>
      </c>
      <c r="V246" s="34">
        <f t="shared" si="110"/>
        <v>1.9872000000000001</v>
      </c>
      <c r="W246" s="15">
        <f t="shared" si="123"/>
        <v>0.87944659600048491</v>
      </c>
      <c r="X246" s="34">
        <f t="shared" si="124"/>
        <v>1.319169981945387</v>
      </c>
      <c r="Y246" s="34">
        <f t="shared" si="111"/>
        <v>1.2900000000000023E-2</v>
      </c>
      <c r="Z246" s="15">
        <f t="shared" si="125"/>
        <v>0.50322495527805666</v>
      </c>
      <c r="AA246" s="34">
        <f t="shared" si="126"/>
        <v>0.90580496982299752</v>
      </c>
      <c r="AB246" s="34">
        <f t="shared" si="112"/>
        <v>-0.3819999999999999</v>
      </c>
      <c r="AC246" s="15">
        <f t="shared" si="127"/>
        <v>0.40564461209270181</v>
      </c>
      <c r="AD246" s="34">
        <f t="shared" si="128"/>
        <v>0</v>
      </c>
      <c r="AE246" s="34">
        <f t="shared" si="113"/>
        <v>3.4811799999999993</v>
      </c>
      <c r="AF246" s="15">
        <f t="shared" si="129"/>
        <v>0.97014751351429507</v>
      </c>
      <c r="AG246" s="34">
        <f t="shared" si="130"/>
        <v>0.77611801081143605</v>
      </c>
      <c r="AH246" s="34">
        <f t="shared" si="114"/>
        <v>1.2458</v>
      </c>
      <c r="AI246" s="15">
        <f t="shared" si="131"/>
        <v>0.77657197439912828</v>
      </c>
      <c r="AJ246" s="34">
        <f t="shared" si="132"/>
        <v>0</v>
      </c>
      <c r="AK246" s="34">
        <f t="shared" si="115"/>
        <v>0.2702</v>
      </c>
      <c r="AL246" s="15">
        <f t="shared" si="133"/>
        <v>0.5671420040148718</v>
      </c>
      <c r="AM246" s="34">
        <f t="shared" si="134"/>
        <v>0</v>
      </c>
      <c r="AN246" s="35">
        <f t="shared" si="116"/>
        <v>3.2000001</v>
      </c>
      <c r="AO246" s="35">
        <f t="shared" si="117"/>
        <v>2.7360699819453869</v>
      </c>
      <c r="AP246" s="35">
        <f t="shared" si="118"/>
        <v>0.46393011805461315</v>
      </c>
      <c r="AQ246" s="35">
        <f t="shared" si="119"/>
        <v>1</v>
      </c>
      <c r="AR246" s="35">
        <f t="shared" si="120"/>
        <v>0.97461786795036498</v>
      </c>
      <c r="AS246" s="35">
        <f t="shared" si="121"/>
        <v>2.538213204963502E-2</v>
      </c>
    </row>
    <row r="247" spans="7:45" ht="15.75">
      <c r="G247">
        <v>408</v>
      </c>
      <c r="H247" s="89">
        <v>0.2</v>
      </c>
      <c r="I247" s="90">
        <v>0.5</v>
      </c>
      <c r="J247" s="90">
        <v>1</v>
      </c>
      <c r="K247" s="90">
        <v>1.5000001000000001</v>
      </c>
      <c r="L247" s="90">
        <v>0</v>
      </c>
      <c r="M247" s="90">
        <v>0</v>
      </c>
      <c r="N247" s="90"/>
      <c r="O247" s="90">
        <v>1</v>
      </c>
      <c r="P247" s="90">
        <v>0</v>
      </c>
      <c r="Q247" s="91">
        <v>0</v>
      </c>
      <c r="R247" s="35"/>
      <c r="S247" s="34">
        <f t="shared" si="122"/>
        <v>0.2</v>
      </c>
      <c r="T247" s="34">
        <f t="shared" si="108"/>
        <v>0.4325</v>
      </c>
      <c r="U247" s="34">
        <f t="shared" si="109"/>
        <v>0.78439999999999999</v>
      </c>
      <c r="V247" s="34">
        <f t="shared" si="110"/>
        <v>1.9872000000000001</v>
      </c>
      <c r="W247" s="15">
        <f t="shared" si="123"/>
        <v>0.87944659600048491</v>
      </c>
      <c r="X247" s="34">
        <f t="shared" si="124"/>
        <v>1.319169981945387</v>
      </c>
      <c r="Y247" s="34">
        <f t="shared" si="111"/>
        <v>1.2900000000000023E-2</v>
      </c>
      <c r="Z247" s="15">
        <f t="shared" si="125"/>
        <v>0.50322495527805666</v>
      </c>
      <c r="AA247" s="34">
        <f t="shared" si="126"/>
        <v>0</v>
      </c>
      <c r="AB247" s="34">
        <f t="shared" si="112"/>
        <v>-0.3819999999999999</v>
      </c>
      <c r="AC247" s="15">
        <f t="shared" si="127"/>
        <v>0.40564461209270181</v>
      </c>
      <c r="AD247" s="34">
        <f t="shared" si="128"/>
        <v>0</v>
      </c>
      <c r="AE247" s="34">
        <f t="shared" si="113"/>
        <v>3.6479999999999992</v>
      </c>
      <c r="AF247" s="15">
        <f t="shared" si="129"/>
        <v>0.97461786795036498</v>
      </c>
      <c r="AG247" s="34">
        <f t="shared" si="130"/>
        <v>0.97461786795036498</v>
      </c>
      <c r="AH247" s="34">
        <f t="shared" si="114"/>
        <v>1.2458</v>
      </c>
      <c r="AI247" s="15">
        <f t="shared" si="131"/>
        <v>0.77657197439912828</v>
      </c>
      <c r="AJ247" s="34">
        <f t="shared" si="132"/>
        <v>0</v>
      </c>
      <c r="AK247" s="34">
        <f t="shared" si="115"/>
        <v>0.2702</v>
      </c>
      <c r="AL247" s="15">
        <f t="shared" si="133"/>
        <v>0.5671420040148718</v>
      </c>
      <c r="AM247" s="34">
        <f t="shared" si="134"/>
        <v>0</v>
      </c>
      <c r="AN247" s="35">
        <f t="shared" si="116"/>
        <v>0.6</v>
      </c>
      <c r="AO247" s="35">
        <f t="shared" si="117"/>
        <v>0.51782465960004853</v>
      </c>
      <c r="AP247" s="35">
        <f t="shared" si="118"/>
        <v>8.2175340399951446E-2</v>
      </c>
      <c r="AQ247" s="35">
        <f t="shared" si="119"/>
        <v>0</v>
      </c>
      <c r="AR247" s="35">
        <f t="shared" si="120"/>
        <v>0</v>
      </c>
      <c r="AS247" s="35">
        <f t="shared" si="121"/>
        <v>0</v>
      </c>
    </row>
    <row r="248" spans="7:45" ht="15.75">
      <c r="G248">
        <v>409</v>
      </c>
      <c r="H248" s="89">
        <v>0.1</v>
      </c>
      <c r="I248" s="90">
        <v>0.2</v>
      </c>
      <c r="J248" s="90">
        <v>0.2</v>
      </c>
      <c r="K248" s="90">
        <v>0.1</v>
      </c>
      <c r="L248" s="90">
        <v>0</v>
      </c>
      <c r="M248" s="90">
        <v>0</v>
      </c>
      <c r="N248" s="90"/>
      <c r="O248" s="90"/>
      <c r="P248" s="90"/>
      <c r="Q248" s="91"/>
      <c r="R248" s="35"/>
      <c r="S248" s="34">
        <f t="shared" si="122"/>
        <v>0.1</v>
      </c>
      <c r="T248" s="34">
        <f t="shared" si="108"/>
        <v>0.17300000000000001</v>
      </c>
      <c r="U248" s="34">
        <f t="shared" si="109"/>
        <v>0.15688000000000002</v>
      </c>
      <c r="V248" s="34">
        <f t="shared" si="110"/>
        <v>1.9872000000000001</v>
      </c>
      <c r="W248" s="15">
        <f t="shared" si="123"/>
        <v>0.87944659600048491</v>
      </c>
      <c r="X248" s="34">
        <f t="shared" si="124"/>
        <v>8.7944659600048491E-2</v>
      </c>
      <c r="Y248" s="34">
        <f t="shared" si="111"/>
        <v>1.2900000000000023E-2</v>
      </c>
      <c r="Z248" s="15">
        <f t="shared" si="125"/>
        <v>0.50322495527805666</v>
      </c>
      <c r="AA248" s="34">
        <f t="shared" si="126"/>
        <v>0</v>
      </c>
      <c r="AB248" s="34">
        <f t="shared" si="112"/>
        <v>-0.3819999999999999</v>
      </c>
      <c r="AC248" s="15">
        <f t="shared" si="127"/>
        <v>0.40564461209270181</v>
      </c>
      <c r="AD248" s="34">
        <f t="shared" si="128"/>
        <v>0</v>
      </c>
      <c r="AE248" s="34">
        <f t="shared" si="113"/>
        <v>2.8138999999999994</v>
      </c>
      <c r="AF248" s="15">
        <f t="shared" si="129"/>
        <v>0.94342234836801464</v>
      </c>
      <c r="AG248" s="34">
        <f t="shared" si="130"/>
        <v>0</v>
      </c>
      <c r="AH248" s="34">
        <f t="shared" si="114"/>
        <v>1.2458</v>
      </c>
      <c r="AI248" s="15">
        <f t="shared" si="131"/>
        <v>0.77657197439912828</v>
      </c>
      <c r="AJ248" s="34">
        <f t="shared" si="132"/>
        <v>0</v>
      </c>
      <c r="AK248" s="34">
        <f t="shared" si="115"/>
        <v>0.2702</v>
      </c>
      <c r="AL248" s="15">
        <f t="shared" si="133"/>
        <v>0.5671420040148718</v>
      </c>
      <c r="AM248" s="34">
        <f t="shared" si="134"/>
        <v>0</v>
      </c>
      <c r="AN248" s="35">
        <f t="shared" si="116"/>
        <v>1.2000000000000002</v>
      </c>
      <c r="AO248" s="35">
        <f t="shared" si="117"/>
        <v>1.0126446596000485</v>
      </c>
      <c r="AP248" s="35">
        <f t="shared" si="118"/>
        <v>0.18735534039995172</v>
      </c>
      <c r="AQ248" s="35">
        <f t="shared" si="119"/>
        <v>0.2</v>
      </c>
      <c r="AR248" s="35">
        <f t="shared" si="120"/>
        <v>0.19033909626101858</v>
      </c>
      <c r="AS248" s="35">
        <f t="shared" si="121"/>
        <v>9.6609037389814301E-3</v>
      </c>
    </row>
    <row r="249" spans="7:45" ht="15.75">
      <c r="G249">
        <v>410</v>
      </c>
      <c r="H249" s="89">
        <v>0.1</v>
      </c>
      <c r="I249" s="90">
        <v>0.5</v>
      </c>
      <c r="J249" s="90">
        <v>0.5</v>
      </c>
      <c r="K249" s="90">
        <v>0.1</v>
      </c>
      <c r="L249" s="90">
        <v>0</v>
      </c>
      <c r="M249" s="90">
        <v>0</v>
      </c>
      <c r="N249" s="90"/>
      <c r="O249" s="90">
        <v>0.2</v>
      </c>
      <c r="P249" s="90">
        <v>0</v>
      </c>
      <c r="Q249" s="91">
        <v>0</v>
      </c>
      <c r="R249" s="35"/>
      <c r="S249" s="34">
        <f t="shared" si="122"/>
        <v>0.1</v>
      </c>
      <c r="T249" s="34">
        <f t="shared" si="108"/>
        <v>0.4325</v>
      </c>
      <c r="U249" s="34">
        <f t="shared" si="109"/>
        <v>0.39219999999999999</v>
      </c>
      <c r="V249" s="34">
        <f t="shared" si="110"/>
        <v>1.9872000000000001</v>
      </c>
      <c r="W249" s="15">
        <f t="shared" si="123"/>
        <v>0.87944659600048491</v>
      </c>
      <c r="X249" s="34">
        <f t="shared" si="124"/>
        <v>8.7944659600048491E-2</v>
      </c>
      <c r="Y249" s="34">
        <f t="shared" si="111"/>
        <v>1.2900000000000023E-2</v>
      </c>
      <c r="Z249" s="15">
        <f t="shared" si="125"/>
        <v>0.50322495527805666</v>
      </c>
      <c r="AA249" s="34">
        <f t="shared" si="126"/>
        <v>0</v>
      </c>
      <c r="AB249" s="34">
        <f t="shared" si="112"/>
        <v>-0.3819999999999999</v>
      </c>
      <c r="AC249" s="15">
        <f t="shared" si="127"/>
        <v>0.40564461209270181</v>
      </c>
      <c r="AD249" s="34">
        <f t="shared" si="128"/>
        <v>0</v>
      </c>
      <c r="AE249" s="34">
        <f t="shared" si="113"/>
        <v>2.9807199999999994</v>
      </c>
      <c r="AF249" s="15">
        <f t="shared" si="129"/>
        <v>0.95169548130509285</v>
      </c>
      <c r="AG249" s="34">
        <f t="shared" si="130"/>
        <v>0.19033909626101858</v>
      </c>
      <c r="AH249" s="34">
        <f t="shared" si="114"/>
        <v>1.2458</v>
      </c>
      <c r="AI249" s="15">
        <f t="shared" si="131"/>
        <v>0.77657197439912828</v>
      </c>
      <c r="AJ249" s="34">
        <f t="shared" si="132"/>
        <v>0</v>
      </c>
      <c r="AK249" s="34">
        <f t="shared" si="115"/>
        <v>0.2702</v>
      </c>
      <c r="AL249" s="15">
        <f t="shared" si="133"/>
        <v>0.5671420040148718</v>
      </c>
      <c r="AM249" s="34">
        <f t="shared" si="134"/>
        <v>0</v>
      </c>
      <c r="AN249" s="35">
        <f t="shared" si="116"/>
        <v>1.6</v>
      </c>
      <c r="AO249" s="35">
        <f t="shared" si="117"/>
        <v>1.3494093192000971</v>
      </c>
      <c r="AP249" s="35">
        <f t="shared" si="118"/>
        <v>0.25059068079990299</v>
      </c>
      <c r="AQ249" s="35">
        <f t="shared" si="119"/>
        <v>0</v>
      </c>
      <c r="AR249" s="35">
        <f t="shared" si="120"/>
        <v>0</v>
      </c>
      <c r="AS249" s="35">
        <f t="shared" si="121"/>
        <v>0</v>
      </c>
    </row>
    <row r="250" spans="7:45" ht="15.75">
      <c r="G250">
        <v>411</v>
      </c>
      <c r="H250" s="89">
        <v>0.2</v>
      </c>
      <c r="I250" s="90">
        <v>0.4</v>
      </c>
      <c r="J250" s="90">
        <v>0.8</v>
      </c>
      <c r="K250" s="90">
        <v>0.2</v>
      </c>
      <c r="L250" s="90">
        <v>0</v>
      </c>
      <c r="M250" s="90">
        <v>0</v>
      </c>
      <c r="N250" s="90"/>
      <c r="O250" s="90"/>
      <c r="P250" s="90"/>
      <c r="Q250" s="91"/>
      <c r="R250" s="35"/>
      <c r="S250" s="34">
        <f t="shared" si="122"/>
        <v>0.2</v>
      </c>
      <c r="T250" s="34">
        <f t="shared" si="108"/>
        <v>0.34600000000000003</v>
      </c>
      <c r="U250" s="34">
        <f t="shared" si="109"/>
        <v>0.62752000000000008</v>
      </c>
      <c r="V250" s="34">
        <f t="shared" si="110"/>
        <v>1.9872000000000001</v>
      </c>
      <c r="W250" s="15">
        <f t="shared" si="123"/>
        <v>0.87944659600048491</v>
      </c>
      <c r="X250" s="34">
        <f t="shared" si="124"/>
        <v>0.17588931920009698</v>
      </c>
      <c r="Y250" s="34">
        <f t="shared" si="111"/>
        <v>1.2900000000000023E-2</v>
      </c>
      <c r="Z250" s="15">
        <f t="shared" si="125"/>
        <v>0.50322495527805666</v>
      </c>
      <c r="AA250" s="34">
        <f t="shared" si="126"/>
        <v>0</v>
      </c>
      <c r="AB250" s="34">
        <f t="shared" si="112"/>
        <v>-0.3819999999999999</v>
      </c>
      <c r="AC250" s="15">
        <f t="shared" si="127"/>
        <v>0.40564461209270181</v>
      </c>
      <c r="AD250" s="34">
        <f t="shared" si="128"/>
        <v>0</v>
      </c>
      <c r="AE250" s="34">
        <f t="shared" si="113"/>
        <v>2.8138999999999994</v>
      </c>
      <c r="AF250" s="15">
        <f t="shared" si="129"/>
        <v>0.94342234836801464</v>
      </c>
      <c r="AG250" s="34">
        <f t="shared" si="130"/>
        <v>0</v>
      </c>
      <c r="AH250" s="34">
        <f t="shared" si="114"/>
        <v>1.2458</v>
      </c>
      <c r="AI250" s="15">
        <f t="shared" si="131"/>
        <v>0.77657197439912828</v>
      </c>
      <c r="AJ250" s="34">
        <f t="shared" si="132"/>
        <v>0</v>
      </c>
      <c r="AK250" s="34">
        <f t="shared" si="115"/>
        <v>0.2702</v>
      </c>
      <c r="AL250" s="15">
        <f t="shared" si="133"/>
        <v>0.5671420040148718</v>
      </c>
      <c r="AM250" s="34">
        <f t="shared" si="134"/>
        <v>0</v>
      </c>
      <c r="AN250" s="35">
        <f t="shared" si="116"/>
        <v>1.6000000999999999</v>
      </c>
      <c r="AO250" s="35">
        <f t="shared" si="117"/>
        <v>1.3545800824699998</v>
      </c>
      <c r="AP250" s="35">
        <f t="shared" si="118"/>
        <v>0.24542001753000009</v>
      </c>
      <c r="AQ250" s="35">
        <f t="shared" si="119"/>
        <v>0</v>
      </c>
      <c r="AR250" s="35">
        <f t="shared" si="120"/>
        <v>0</v>
      </c>
      <c r="AS250" s="35">
        <f t="shared" si="121"/>
        <v>0</v>
      </c>
    </row>
    <row r="251" spans="7:45" ht="15.75">
      <c r="G251">
        <v>412</v>
      </c>
      <c r="H251" s="89">
        <v>0.2</v>
      </c>
      <c r="I251" s="90">
        <v>0.70000004999999998</v>
      </c>
      <c r="J251" s="90">
        <v>0.70000004999999998</v>
      </c>
      <c r="K251" s="90">
        <v>0</v>
      </c>
      <c r="L251" s="90">
        <v>0</v>
      </c>
      <c r="M251" s="90">
        <v>0</v>
      </c>
      <c r="N251" s="90"/>
      <c r="O251" s="90">
        <v>0</v>
      </c>
      <c r="P251" s="90">
        <v>0</v>
      </c>
      <c r="Q251" s="91">
        <v>0</v>
      </c>
      <c r="R251" s="35"/>
      <c r="S251" s="34">
        <f t="shared" si="122"/>
        <v>0.2</v>
      </c>
      <c r="T251" s="34">
        <f t="shared" si="108"/>
        <v>0.60550004324999995</v>
      </c>
      <c r="U251" s="34">
        <f t="shared" si="109"/>
        <v>0.54908003921999993</v>
      </c>
      <c r="V251" s="34">
        <f t="shared" si="110"/>
        <v>1.9872000000000001</v>
      </c>
      <c r="W251" s="15">
        <f t="shared" si="123"/>
        <v>0.87944659600048491</v>
      </c>
      <c r="X251" s="34">
        <f t="shared" si="124"/>
        <v>0</v>
      </c>
      <c r="Y251" s="34">
        <f t="shared" si="111"/>
        <v>1.2900000000000023E-2</v>
      </c>
      <c r="Z251" s="15">
        <f t="shared" si="125"/>
        <v>0.50322495527805666</v>
      </c>
      <c r="AA251" s="34">
        <f t="shared" si="126"/>
        <v>0</v>
      </c>
      <c r="AB251" s="34">
        <f t="shared" si="112"/>
        <v>-0.3819999999999999</v>
      </c>
      <c r="AC251" s="15">
        <f t="shared" si="127"/>
        <v>0.40564461209270181</v>
      </c>
      <c r="AD251" s="34">
        <f t="shared" si="128"/>
        <v>0</v>
      </c>
      <c r="AE251" s="34">
        <f t="shared" si="113"/>
        <v>2.8138999999999994</v>
      </c>
      <c r="AF251" s="15">
        <f t="shared" si="129"/>
        <v>0.94342234836801464</v>
      </c>
      <c r="AG251" s="34">
        <f t="shared" si="130"/>
        <v>0</v>
      </c>
      <c r="AH251" s="34">
        <f t="shared" si="114"/>
        <v>1.2458</v>
      </c>
      <c r="AI251" s="15">
        <f t="shared" si="131"/>
        <v>0.77657197439912828</v>
      </c>
      <c r="AJ251" s="34">
        <f t="shared" si="132"/>
        <v>0</v>
      </c>
      <c r="AK251" s="34">
        <f t="shared" si="115"/>
        <v>0.2702</v>
      </c>
      <c r="AL251" s="15">
        <f t="shared" si="133"/>
        <v>0.5671420040148718</v>
      </c>
      <c r="AM251" s="34">
        <f t="shared" si="134"/>
        <v>0</v>
      </c>
      <c r="AN251" s="35">
        <f t="shared" si="116"/>
        <v>2.7</v>
      </c>
      <c r="AO251" s="35">
        <f t="shared" si="117"/>
        <v>2.1557590736395134</v>
      </c>
      <c r="AP251" s="35">
        <f t="shared" si="118"/>
        <v>0.54424092636048682</v>
      </c>
      <c r="AQ251" s="35">
        <f t="shared" si="119"/>
        <v>0.2</v>
      </c>
      <c r="AR251" s="35">
        <f t="shared" si="120"/>
        <v>0.19033909626101858</v>
      </c>
      <c r="AS251" s="35">
        <f t="shared" si="121"/>
        <v>9.6609037389814301E-3</v>
      </c>
    </row>
    <row r="252" spans="7:45" ht="15.75">
      <c r="G252">
        <v>413</v>
      </c>
      <c r="H252" s="89">
        <v>0.2</v>
      </c>
      <c r="I252" s="90">
        <v>0.5</v>
      </c>
      <c r="J252" s="90">
        <v>0.5</v>
      </c>
      <c r="K252" s="90">
        <v>1</v>
      </c>
      <c r="L252" s="90">
        <v>0.5</v>
      </c>
      <c r="M252" s="90">
        <v>0</v>
      </c>
      <c r="N252" s="90"/>
      <c r="O252" s="90">
        <v>0.2</v>
      </c>
      <c r="P252" s="90">
        <v>0</v>
      </c>
      <c r="Q252" s="91">
        <v>0</v>
      </c>
      <c r="R252" s="35"/>
      <c r="S252" s="34">
        <f t="shared" si="122"/>
        <v>0.2</v>
      </c>
      <c r="T252" s="34">
        <f t="shared" si="108"/>
        <v>0.4325</v>
      </c>
      <c r="U252" s="34">
        <f t="shared" si="109"/>
        <v>0.39219999999999999</v>
      </c>
      <c r="V252" s="34">
        <f t="shared" si="110"/>
        <v>1.9872000000000001</v>
      </c>
      <c r="W252" s="15">
        <f t="shared" si="123"/>
        <v>0.87944659600048491</v>
      </c>
      <c r="X252" s="34">
        <f t="shared" si="124"/>
        <v>0.87944659600048491</v>
      </c>
      <c r="Y252" s="34">
        <f t="shared" si="111"/>
        <v>1.2900000000000023E-2</v>
      </c>
      <c r="Z252" s="15">
        <f t="shared" si="125"/>
        <v>0.50322495527805666</v>
      </c>
      <c r="AA252" s="34">
        <f t="shared" si="126"/>
        <v>0.25161247763902833</v>
      </c>
      <c r="AB252" s="34">
        <f t="shared" si="112"/>
        <v>-0.3819999999999999</v>
      </c>
      <c r="AC252" s="15">
        <f t="shared" si="127"/>
        <v>0.40564461209270181</v>
      </c>
      <c r="AD252" s="34">
        <f t="shared" si="128"/>
        <v>0</v>
      </c>
      <c r="AE252" s="34">
        <f t="shared" si="113"/>
        <v>2.9807199999999994</v>
      </c>
      <c r="AF252" s="15">
        <f t="shared" si="129"/>
        <v>0.95169548130509285</v>
      </c>
      <c r="AG252" s="34">
        <f t="shared" si="130"/>
        <v>0.19033909626101858</v>
      </c>
      <c r="AH252" s="34">
        <f t="shared" si="114"/>
        <v>1.2458</v>
      </c>
      <c r="AI252" s="15">
        <f t="shared" si="131"/>
        <v>0.77657197439912828</v>
      </c>
      <c r="AJ252" s="34">
        <f t="shared" si="132"/>
        <v>0</v>
      </c>
      <c r="AK252" s="34">
        <f t="shared" si="115"/>
        <v>0.2702</v>
      </c>
      <c r="AL252" s="15">
        <f t="shared" si="133"/>
        <v>0.5671420040148718</v>
      </c>
      <c r="AM252" s="34">
        <f t="shared" si="134"/>
        <v>0</v>
      </c>
      <c r="AN252" s="35">
        <f t="shared" si="116"/>
        <v>1.4000000000000001</v>
      </c>
      <c r="AO252" s="35">
        <f t="shared" si="117"/>
        <v>1.1735200000000001</v>
      </c>
      <c r="AP252" s="35">
        <f t="shared" si="118"/>
        <v>0.22648000000000001</v>
      </c>
      <c r="AQ252" s="35">
        <f t="shared" si="119"/>
        <v>0</v>
      </c>
      <c r="AR252" s="35">
        <f t="shared" si="120"/>
        <v>0</v>
      </c>
      <c r="AS252" s="35">
        <f t="shared" si="121"/>
        <v>0</v>
      </c>
    </row>
    <row r="253" spans="7:45" ht="15.75">
      <c r="G253">
        <v>414</v>
      </c>
      <c r="H253" s="89">
        <v>0.2</v>
      </c>
      <c r="I253" s="90">
        <v>0.4</v>
      </c>
      <c r="J253" s="90">
        <v>0.8</v>
      </c>
      <c r="K253" s="90">
        <v>0</v>
      </c>
      <c r="L253" s="90">
        <v>0</v>
      </c>
      <c r="M253" s="90">
        <v>0</v>
      </c>
      <c r="N253" s="90"/>
      <c r="O253" s="90">
        <v>0</v>
      </c>
      <c r="P253" s="90">
        <v>0</v>
      </c>
      <c r="Q253" s="91">
        <v>0</v>
      </c>
      <c r="R253" s="35"/>
      <c r="S253" s="34">
        <f t="shared" si="122"/>
        <v>0.2</v>
      </c>
      <c r="T253" s="34">
        <f t="shared" si="108"/>
        <v>0.34600000000000003</v>
      </c>
      <c r="U253" s="34">
        <f t="shared" si="109"/>
        <v>0.62752000000000008</v>
      </c>
      <c r="V253" s="34">
        <f t="shared" si="110"/>
        <v>1.9872000000000001</v>
      </c>
      <c r="W253" s="15">
        <f t="shared" si="123"/>
        <v>0.87944659600048491</v>
      </c>
      <c r="X253" s="34">
        <f t="shared" si="124"/>
        <v>0</v>
      </c>
      <c r="Y253" s="34">
        <f t="shared" si="111"/>
        <v>1.2900000000000023E-2</v>
      </c>
      <c r="Z253" s="15">
        <f t="shared" si="125"/>
        <v>0.50322495527805666</v>
      </c>
      <c r="AA253" s="34">
        <f t="shared" si="126"/>
        <v>0</v>
      </c>
      <c r="AB253" s="34">
        <f t="shared" si="112"/>
        <v>-0.3819999999999999</v>
      </c>
      <c r="AC253" s="15">
        <f t="shared" si="127"/>
        <v>0.40564461209270181</v>
      </c>
      <c r="AD253" s="34">
        <f t="shared" si="128"/>
        <v>0</v>
      </c>
      <c r="AE253" s="34">
        <f t="shared" si="113"/>
        <v>2.8138999999999994</v>
      </c>
      <c r="AF253" s="15">
        <f t="shared" si="129"/>
        <v>0.94342234836801464</v>
      </c>
      <c r="AG253" s="34">
        <f t="shared" si="130"/>
        <v>0</v>
      </c>
      <c r="AH253" s="34">
        <f t="shared" si="114"/>
        <v>1.2458</v>
      </c>
      <c r="AI253" s="15">
        <f t="shared" si="131"/>
        <v>0.77657197439912828</v>
      </c>
      <c r="AJ253" s="34">
        <f t="shared" si="132"/>
        <v>0</v>
      </c>
      <c r="AK253" s="34">
        <f t="shared" si="115"/>
        <v>0.2702</v>
      </c>
      <c r="AL253" s="15">
        <f t="shared" si="133"/>
        <v>0.5671420040148718</v>
      </c>
      <c r="AM253" s="34">
        <f t="shared" si="134"/>
        <v>0</v>
      </c>
      <c r="AN253" s="35">
        <f t="shared" si="116"/>
        <v>0</v>
      </c>
      <c r="AO253" s="35">
        <f t="shared" si="117"/>
        <v>0</v>
      </c>
      <c r="AP253" s="35">
        <f t="shared" si="118"/>
        <v>0</v>
      </c>
      <c r="AQ253" s="35">
        <f t="shared" si="119"/>
        <v>0</v>
      </c>
      <c r="AR253" s="35">
        <f t="shared" si="120"/>
        <v>0</v>
      </c>
      <c r="AS253" s="35">
        <f t="shared" si="121"/>
        <v>0</v>
      </c>
    </row>
    <row r="254" spans="7:45" ht="15.75">
      <c r="G254">
        <v>415</v>
      </c>
      <c r="H254" s="89"/>
      <c r="I254" s="90"/>
      <c r="J254" s="90"/>
      <c r="K254" s="90"/>
      <c r="L254" s="90"/>
      <c r="M254" s="90"/>
      <c r="N254" s="90"/>
      <c r="O254" s="90"/>
      <c r="P254" s="90"/>
      <c r="Q254" s="91"/>
      <c r="R254" s="35"/>
      <c r="S254" s="34">
        <f t="shared" si="122"/>
        <v>0</v>
      </c>
      <c r="T254" s="34">
        <f t="shared" si="108"/>
        <v>0</v>
      </c>
      <c r="U254" s="34">
        <f t="shared" si="109"/>
        <v>0</v>
      </c>
      <c r="V254" s="34">
        <f t="shared" si="110"/>
        <v>1.9872000000000001</v>
      </c>
      <c r="W254" s="15">
        <f t="shared" si="123"/>
        <v>0.87944659600048491</v>
      </c>
      <c r="X254" s="34">
        <f t="shared" si="124"/>
        <v>0</v>
      </c>
      <c r="Y254" s="34">
        <f t="shared" si="111"/>
        <v>1.2900000000000023E-2</v>
      </c>
      <c r="Z254" s="15">
        <f t="shared" si="125"/>
        <v>0.50322495527805666</v>
      </c>
      <c r="AA254" s="34">
        <f t="shared" si="126"/>
        <v>0</v>
      </c>
      <c r="AB254" s="34">
        <f t="shared" si="112"/>
        <v>-0.3819999999999999</v>
      </c>
      <c r="AC254" s="15">
        <f t="shared" si="127"/>
        <v>0.40564461209270181</v>
      </c>
      <c r="AD254" s="34">
        <f t="shared" si="128"/>
        <v>0</v>
      </c>
      <c r="AE254" s="34">
        <f t="shared" si="113"/>
        <v>2.8138999999999994</v>
      </c>
      <c r="AF254" s="15">
        <f t="shared" si="129"/>
        <v>0.94342234836801464</v>
      </c>
      <c r="AG254" s="34">
        <f t="shared" si="130"/>
        <v>0</v>
      </c>
      <c r="AH254" s="34">
        <f t="shared" si="114"/>
        <v>1.2458</v>
      </c>
      <c r="AI254" s="15">
        <f t="shared" si="131"/>
        <v>0.77657197439912828</v>
      </c>
      <c r="AJ254" s="34">
        <f t="shared" si="132"/>
        <v>0</v>
      </c>
      <c r="AK254" s="34">
        <f t="shared" si="115"/>
        <v>0.2702</v>
      </c>
      <c r="AL254" s="15">
        <f t="shared" si="133"/>
        <v>0.5671420040148718</v>
      </c>
      <c r="AM254" s="34">
        <f t="shared" si="134"/>
        <v>0</v>
      </c>
      <c r="AN254" s="35">
        <f t="shared" si="116"/>
        <v>0.4</v>
      </c>
      <c r="AO254" s="35">
        <f t="shared" si="117"/>
        <v>0.3528846596000485</v>
      </c>
      <c r="AP254" s="35">
        <f t="shared" si="118"/>
        <v>4.7115340399951522E-2</v>
      </c>
      <c r="AQ254" s="35">
        <f t="shared" si="119"/>
        <v>0</v>
      </c>
      <c r="AR254" s="35">
        <f t="shared" si="120"/>
        <v>0</v>
      </c>
      <c r="AS254" s="35">
        <f t="shared" si="121"/>
        <v>0</v>
      </c>
    </row>
    <row r="255" spans="7:45" ht="15.75">
      <c r="G255">
        <v>416</v>
      </c>
      <c r="H255" s="89">
        <v>0.1</v>
      </c>
      <c r="I255" s="90">
        <v>0.1</v>
      </c>
      <c r="J255" s="90">
        <v>0.1</v>
      </c>
      <c r="K255" s="90">
        <v>0.1</v>
      </c>
      <c r="L255" s="90">
        <v>0</v>
      </c>
      <c r="M255" s="90">
        <v>0</v>
      </c>
      <c r="N255" s="90"/>
      <c r="O255" s="90"/>
      <c r="P255" s="90"/>
      <c r="Q255" s="91"/>
      <c r="R255" s="35"/>
      <c r="S255" s="34">
        <f t="shared" si="122"/>
        <v>0.1</v>
      </c>
      <c r="T255" s="34">
        <f t="shared" si="108"/>
        <v>8.6500000000000007E-2</v>
      </c>
      <c r="U255" s="34">
        <f t="shared" si="109"/>
        <v>7.844000000000001E-2</v>
      </c>
      <c r="V255" s="34">
        <f t="shared" si="110"/>
        <v>1.9872000000000001</v>
      </c>
      <c r="W255" s="15">
        <f t="shared" si="123"/>
        <v>0.87944659600048491</v>
      </c>
      <c r="X255" s="34">
        <f t="shared" si="124"/>
        <v>8.7944659600048491E-2</v>
      </c>
      <c r="Y255" s="34">
        <f t="shared" si="111"/>
        <v>1.2900000000000023E-2</v>
      </c>
      <c r="Z255" s="15">
        <f t="shared" si="125"/>
        <v>0.50322495527805666</v>
      </c>
      <c r="AA255" s="34">
        <f t="shared" si="126"/>
        <v>0</v>
      </c>
      <c r="AB255" s="34">
        <f t="shared" si="112"/>
        <v>-0.3819999999999999</v>
      </c>
      <c r="AC255" s="15">
        <f t="shared" si="127"/>
        <v>0.40564461209270181</v>
      </c>
      <c r="AD255" s="34">
        <f t="shared" si="128"/>
        <v>0</v>
      </c>
      <c r="AE255" s="34">
        <f t="shared" si="113"/>
        <v>2.8138999999999994</v>
      </c>
      <c r="AF255" s="15">
        <f t="shared" si="129"/>
        <v>0.94342234836801464</v>
      </c>
      <c r="AG255" s="34">
        <f t="shared" si="130"/>
        <v>0</v>
      </c>
      <c r="AH255" s="34">
        <f t="shared" si="114"/>
        <v>1.2458</v>
      </c>
      <c r="AI255" s="15">
        <f t="shared" si="131"/>
        <v>0.77657197439912828</v>
      </c>
      <c r="AJ255" s="34">
        <f t="shared" si="132"/>
        <v>0</v>
      </c>
      <c r="AK255" s="34">
        <f t="shared" si="115"/>
        <v>0.2702</v>
      </c>
      <c r="AL255" s="15">
        <f t="shared" si="133"/>
        <v>0.5671420040148718</v>
      </c>
      <c r="AM255" s="34">
        <f t="shared" si="134"/>
        <v>0</v>
      </c>
      <c r="AN255" s="35">
        <f t="shared" si="116"/>
        <v>0</v>
      </c>
      <c r="AO255" s="35">
        <f t="shared" si="117"/>
        <v>0</v>
      </c>
      <c r="AP255" s="35">
        <f t="shared" si="118"/>
        <v>0</v>
      </c>
      <c r="AQ255" s="35">
        <f t="shared" si="119"/>
        <v>0</v>
      </c>
      <c r="AR255" s="35">
        <f t="shared" si="120"/>
        <v>0</v>
      </c>
      <c r="AS255" s="35">
        <f t="shared" si="121"/>
        <v>0</v>
      </c>
    </row>
    <row r="256" spans="7:45" ht="15.75">
      <c r="G256">
        <v>417</v>
      </c>
      <c r="H256" s="89"/>
      <c r="I256" s="90"/>
      <c r="J256" s="90"/>
      <c r="K256" s="90"/>
      <c r="L256" s="90"/>
      <c r="M256" s="90"/>
      <c r="N256" s="90"/>
      <c r="O256" s="90"/>
      <c r="P256" s="90"/>
      <c r="Q256" s="91"/>
      <c r="R256" s="35"/>
      <c r="S256" s="34">
        <f t="shared" si="122"/>
        <v>0</v>
      </c>
      <c r="T256" s="34">
        <f t="shared" si="108"/>
        <v>0</v>
      </c>
      <c r="U256" s="34">
        <f t="shared" si="109"/>
        <v>0</v>
      </c>
      <c r="V256" s="34">
        <f t="shared" si="110"/>
        <v>1.9872000000000001</v>
      </c>
      <c r="W256" s="15">
        <f t="shared" si="123"/>
        <v>0.87944659600048491</v>
      </c>
      <c r="X256" s="34">
        <f t="shared" si="124"/>
        <v>0</v>
      </c>
      <c r="Y256" s="34">
        <f t="shared" si="111"/>
        <v>1.2900000000000023E-2</v>
      </c>
      <c r="Z256" s="15">
        <f t="shared" si="125"/>
        <v>0.50322495527805666</v>
      </c>
      <c r="AA256" s="34">
        <f t="shared" si="126"/>
        <v>0</v>
      </c>
      <c r="AB256" s="34">
        <f t="shared" si="112"/>
        <v>-0.3819999999999999</v>
      </c>
      <c r="AC256" s="15">
        <f t="shared" si="127"/>
        <v>0.40564461209270181</v>
      </c>
      <c r="AD256" s="34">
        <f t="shared" si="128"/>
        <v>0</v>
      </c>
      <c r="AE256" s="34">
        <f t="shared" si="113"/>
        <v>2.8138999999999994</v>
      </c>
      <c r="AF256" s="15">
        <f t="shared" si="129"/>
        <v>0.94342234836801464</v>
      </c>
      <c r="AG256" s="34">
        <f t="shared" si="130"/>
        <v>0</v>
      </c>
      <c r="AH256" s="34">
        <f t="shared" si="114"/>
        <v>1.2458</v>
      </c>
      <c r="AI256" s="15">
        <f t="shared" si="131"/>
        <v>0.77657197439912828</v>
      </c>
      <c r="AJ256" s="34">
        <f t="shared" si="132"/>
        <v>0</v>
      </c>
      <c r="AK256" s="34">
        <f t="shared" si="115"/>
        <v>0.2702</v>
      </c>
      <c r="AL256" s="15">
        <f t="shared" si="133"/>
        <v>0.5671420040148718</v>
      </c>
      <c r="AM256" s="34">
        <f t="shared" si="134"/>
        <v>0</v>
      </c>
      <c r="AN256" s="35">
        <f t="shared" si="116"/>
        <v>0.4</v>
      </c>
      <c r="AO256" s="35">
        <f t="shared" si="117"/>
        <v>0.3528846596000485</v>
      </c>
      <c r="AP256" s="35">
        <f t="shared" si="118"/>
        <v>4.7115340399951522E-2</v>
      </c>
      <c r="AQ256" s="35">
        <f t="shared" si="119"/>
        <v>0</v>
      </c>
      <c r="AR256" s="35">
        <f t="shared" si="120"/>
        <v>0</v>
      </c>
      <c r="AS256" s="35">
        <f t="shared" si="121"/>
        <v>0</v>
      </c>
    </row>
    <row r="257" spans="7:45" ht="15.75">
      <c r="G257">
        <v>418</v>
      </c>
      <c r="H257" s="89">
        <v>0.1</v>
      </c>
      <c r="I257" s="90">
        <v>0.1</v>
      </c>
      <c r="J257" s="90">
        <v>0.1</v>
      </c>
      <c r="K257" s="90">
        <v>0.1</v>
      </c>
      <c r="L257" s="90">
        <v>0</v>
      </c>
      <c r="M257" s="90">
        <v>0</v>
      </c>
      <c r="N257" s="90"/>
      <c r="O257" s="90"/>
      <c r="P257" s="90"/>
      <c r="Q257" s="91"/>
      <c r="R257" s="35"/>
      <c r="S257" s="34">
        <f t="shared" si="122"/>
        <v>0.1</v>
      </c>
      <c r="T257" s="34">
        <f t="shared" si="108"/>
        <v>8.6500000000000007E-2</v>
      </c>
      <c r="U257" s="34">
        <f t="shared" si="109"/>
        <v>7.844000000000001E-2</v>
      </c>
      <c r="V257" s="34">
        <f t="shared" si="110"/>
        <v>1.9872000000000001</v>
      </c>
      <c r="W257" s="15">
        <f t="shared" si="123"/>
        <v>0.87944659600048491</v>
      </c>
      <c r="X257" s="34">
        <f t="shared" si="124"/>
        <v>8.7944659600048491E-2</v>
      </c>
      <c r="Y257" s="34">
        <f t="shared" si="111"/>
        <v>1.2900000000000023E-2</v>
      </c>
      <c r="Z257" s="15">
        <f t="shared" si="125"/>
        <v>0.50322495527805666</v>
      </c>
      <c r="AA257" s="34">
        <f t="shared" si="126"/>
        <v>0</v>
      </c>
      <c r="AB257" s="34">
        <f t="shared" si="112"/>
        <v>-0.3819999999999999</v>
      </c>
      <c r="AC257" s="15">
        <f t="shared" si="127"/>
        <v>0.40564461209270181</v>
      </c>
      <c r="AD257" s="34">
        <f t="shared" si="128"/>
        <v>0</v>
      </c>
      <c r="AE257" s="34">
        <f t="shared" si="113"/>
        <v>2.8138999999999994</v>
      </c>
      <c r="AF257" s="15">
        <f t="shared" si="129"/>
        <v>0.94342234836801464</v>
      </c>
      <c r="AG257" s="34">
        <f t="shared" si="130"/>
        <v>0</v>
      </c>
      <c r="AH257" s="34">
        <f t="shared" si="114"/>
        <v>1.2458</v>
      </c>
      <c r="AI257" s="15">
        <f t="shared" si="131"/>
        <v>0.77657197439912828</v>
      </c>
      <c r="AJ257" s="34">
        <f t="shared" si="132"/>
        <v>0</v>
      </c>
      <c r="AK257" s="34">
        <f t="shared" si="115"/>
        <v>0.2702</v>
      </c>
      <c r="AL257" s="15">
        <f t="shared" si="133"/>
        <v>0.5671420040148718</v>
      </c>
      <c r="AM257" s="34">
        <f t="shared" si="134"/>
        <v>0</v>
      </c>
      <c r="AN257" s="35">
        <f t="shared" si="116"/>
        <v>1.6</v>
      </c>
      <c r="AO257" s="35">
        <f t="shared" si="117"/>
        <v>1.3494093192000971</v>
      </c>
      <c r="AP257" s="35">
        <f t="shared" si="118"/>
        <v>0.25059068079990299</v>
      </c>
      <c r="AQ257" s="35">
        <f t="shared" si="119"/>
        <v>0</v>
      </c>
      <c r="AR257" s="35">
        <f t="shared" si="120"/>
        <v>0</v>
      </c>
      <c r="AS257" s="35">
        <f t="shared" si="121"/>
        <v>0</v>
      </c>
    </row>
    <row r="258" spans="7:45" ht="15.75">
      <c r="G258">
        <v>419</v>
      </c>
      <c r="H258" s="89">
        <v>0.2</v>
      </c>
      <c r="I258" s="90">
        <v>0.4</v>
      </c>
      <c r="J258" s="90">
        <v>0.8</v>
      </c>
      <c r="K258" s="90">
        <v>0.2</v>
      </c>
      <c r="L258" s="90">
        <v>0</v>
      </c>
      <c r="M258" s="90">
        <v>0</v>
      </c>
      <c r="N258" s="90"/>
      <c r="O258" s="90"/>
      <c r="P258" s="90"/>
      <c r="Q258" s="91"/>
      <c r="R258" s="35"/>
      <c r="S258" s="34">
        <f t="shared" si="122"/>
        <v>0.2</v>
      </c>
      <c r="T258" s="34">
        <f t="shared" si="108"/>
        <v>0.34600000000000003</v>
      </c>
      <c r="U258" s="34">
        <f t="shared" si="109"/>
        <v>0.62752000000000008</v>
      </c>
      <c r="V258" s="34">
        <f t="shared" si="110"/>
        <v>1.9872000000000001</v>
      </c>
      <c r="W258" s="15">
        <f t="shared" si="123"/>
        <v>0.87944659600048491</v>
      </c>
      <c r="X258" s="34">
        <f t="shared" si="124"/>
        <v>0.17588931920009698</v>
      </c>
      <c r="Y258" s="34">
        <f t="shared" si="111"/>
        <v>1.2900000000000023E-2</v>
      </c>
      <c r="Z258" s="15">
        <f t="shared" si="125"/>
        <v>0.50322495527805666</v>
      </c>
      <c r="AA258" s="34">
        <f t="shared" si="126"/>
        <v>0</v>
      </c>
      <c r="AB258" s="34">
        <f t="shared" si="112"/>
        <v>-0.3819999999999999</v>
      </c>
      <c r="AC258" s="15">
        <f t="shared" si="127"/>
        <v>0.40564461209270181</v>
      </c>
      <c r="AD258" s="34">
        <f t="shared" si="128"/>
        <v>0</v>
      </c>
      <c r="AE258" s="34">
        <f t="shared" si="113"/>
        <v>2.8138999999999994</v>
      </c>
      <c r="AF258" s="15">
        <f t="shared" si="129"/>
        <v>0.94342234836801464</v>
      </c>
      <c r="AG258" s="34">
        <f t="shared" si="130"/>
        <v>0</v>
      </c>
      <c r="AH258" s="34">
        <f t="shared" si="114"/>
        <v>1.2458</v>
      </c>
      <c r="AI258" s="15">
        <f t="shared" si="131"/>
        <v>0.77657197439912828</v>
      </c>
      <c r="AJ258" s="34">
        <f t="shared" si="132"/>
        <v>0</v>
      </c>
      <c r="AK258" s="34">
        <f t="shared" si="115"/>
        <v>0.2702</v>
      </c>
      <c r="AL258" s="15">
        <f t="shared" si="133"/>
        <v>0.5671420040148718</v>
      </c>
      <c r="AM258" s="34">
        <f t="shared" si="134"/>
        <v>0</v>
      </c>
      <c r="AN258" s="35">
        <f t="shared" si="116"/>
        <v>0</v>
      </c>
      <c r="AO258" s="35">
        <f t="shared" si="117"/>
        <v>0</v>
      </c>
      <c r="AP258" s="35">
        <f t="shared" si="118"/>
        <v>0</v>
      </c>
      <c r="AQ258" s="35">
        <f t="shared" si="119"/>
        <v>0</v>
      </c>
      <c r="AR258" s="35">
        <f t="shared" si="120"/>
        <v>0</v>
      </c>
      <c r="AS258" s="35">
        <f t="shared" si="121"/>
        <v>0</v>
      </c>
    </row>
    <row r="259" spans="7:45" ht="15.75">
      <c r="G259">
        <v>420</v>
      </c>
      <c r="H259" s="89"/>
      <c r="I259" s="90"/>
      <c r="J259" s="90"/>
      <c r="K259" s="90"/>
      <c r="L259" s="90"/>
      <c r="M259" s="90"/>
      <c r="N259" s="90"/>
      <c r="O259" s="90"/>
      <c r="P259" s="90"/>
      <c r="Q259" s="91"/>
      <c r="R259" s="35"/>
      <c r="S259" s="34">
        <f t="shared" si="122"/>
        <v>0</v>
      </c>
      <c r="T259" s="34">
        <f t="shared" si="108"/>
        <v>0</v>
      </c>
      <c r="U259" s="34">
        <f t="shared" si="109"/>
        <v>0</v>
      </c>
      <c r="V259" s="34">
        <f t="shared" si="110"/>
        <v>1.9872000000000001</v>
      </c>
      <c r="W259" s="15">
        <f t="shared" si="123"/>
        <v>0.87944659600048491</v>
      </c>
      <c r="X259" s="34">
        <f t="shared" si="124"/>
        <v>0</v>
      </c>
      <c r="Y259" s="34">
        <f t="shared" si="111"/>
        <v>1.2900000000000023E-2</v>
      </c>
      <c r="Z259" s="15">
        <f t="shared" si="125"/>
        <v>0.50322495527805666</v>
      </c>
      <c r="AA259" s="34">
        <f t="shared" si="126"/>
        <v>0</v>
      </c>
      <c r="AB259" s="34">
        <f t="shared" si="112"/>
        <v>-0.3819999999999999</v>
      </c>
      <c r="AC259" s="15">
        <f t="shared" si="127"/>
        <v>0.40564461209270181</v>
      </c>
      <c r="AD259" s="34">
        <f t="shared" si="128"/>
        <v>0</v>
      </c>
      <c r="AE259" s="34">
        <f t="shared" si="113"/>
        <v>2.8138999999999994</v>
      </c>
      <c r="AF259" s="15">
        <f t="shared" si="129"/>
        <v>0.94342234836801464</v>
      </c>
      <c r="AG259" s="34">
        <f t="shared" si="130"/>
        <v>0</v>
      </c>
      <c r="AH259" s="34">
        <f t="shared" si="114"/>
        <v>1.2458</v>
      </c>
      <c r="AI259" s="15">
        <f t="shared" si="131"/>
        <v>0.77657197439912828</v>
      </c>
      <c r="AJ259" s="34">
        <f t="shared" si="132"/>
        <v>0</v>
      </c>
      <c r="AK259" s="34">
        <f t="shared" si="115"/>
        <v>0.2702</v>
      </c>
      <c r="AL259" s="15">
        <f t="shared" si="133"/>
        <v>0.5671420040148718</v>
      </c>
      <c r="AM259" s="34">
        <f t="shared" si="134"/>
        <v>0</v>
      </c>
      <c r="AN259" s="35">
        <f t="shared" si="116"/>
        <v>1.4000000000000001</v>
      </c>
      <c r="AO259" s="35">
        <f t="shared" si="117"/>
        <v>1.1735200000000001</v>
      </c>
      <c r="AP259" s="35">
        <f t="shared" si="118"/>
        <v>0.22648000000000001</v>
      </c>
      <c r="AQ259" s="35">
        <f t="shared" si="119"/>
        <v>0</v>
      </c>
      <c r="AR259" s="35">
        <f t="shared" si="120"/>
        <v>0</v>
      </c>
      <c r="AS259" s="35">
        <f t="shared" si="121"/>
        <v>0</v>
      </c>
    </row>
    <row r="260" spans="7:45" ht="15.75">
      <c r="G260">
        <v>421</v>
      </c>
      <c r="H260" s="89">
        <v>0.2</v>
      </c>
      <c r="I260" s="90">
        <v>0.4</v>
      </c>
      <c r="J260" s="90">
        <v>0.8</v>
      </c>
      <c r="K260" s="90">
        <v>0</v>
      </c>
      <c r="L260" s="90">
        <v>0</v>
      </c>
      <c r="M260" s="90">
        <v>0</v>
      </c>
      <c r="N260" s="90"/>
      <c r="O260" s="90">
        <v>0</v>
      </c>
      <c r="P260" s="90">
        <v>0</v>
      </c>
      <c r="Q260" s="91">
        <v>0</v>
      </c>
      <c r="R260" s="35"/>
      <c r="S260" s="34">
        <f t="shared" si="122"/>
        <v>0.2</v>
      </c>
      <c r="T260" s="34">
        <f t="shared" ref="T260:T323" si="144">I260*$C$9</f>
        <v>0.34600000000000003</v>
      </c>
      <c r="U260" s="34">
        <f t="shared" ref="U260:U323" si="145">J260*$C$10</f>
        <v>0.62752000000000008</v>
      </c>
      <c r="V260" s="34">
        <f t="shared" ref="V260:V323" si="146">$D$11+($E$11*$C$5)</f>
        <v>1.9872000000000001</v>
      </c>
      <c r="W260" s="15">
        <f t="shared" si="123"/>
        <v>0.87944659600048491</v>
      </c>
      <c r="X260" s="34">
        <f t="shared" si="124"/>
        <v>0</v>
      </c>
      <c r="Y260" s="34">
        <f t="shared" ref="Y260:Y323" si="147">$D$12+($E$12*$C$5)</f>
        <v>1.2900000000000023E-2</v>
      </c>
      <c r="Z260" s="15">
        <f t="shared" si="125"/>
        <v>0.50322495527805666</v>
      </c>
      <c r="AA260" s="34">
        <f t="shared" si="126"/>
        <v>0</v>
      </c>
      <c r="AB260" s="34">
        <f t="shared" ref="AB260:AB323" si="148">$D$13+($E$13*$C$5)</f>
        <v>-0.3819999999999999</v>
      </c>
      <c r="AC260" s="15">
        <f t="shared" si="127"/>
        <v>0.40564461209270181</v>
      </c>
      <c r="AD260" s="34">
        <f t="shared" si="128"/>
        <v>0</v>
      </c>
      <c r="AE260" s="34">
        <f t="shared" ref="AE260:AE323" si="149">$D$14+($E$14*$D$5)+($F$14*O260)</f>
        <v>2.8138999999999994</v>
      </c>
      <c r="AF260" s="15">
        <f t="shared" si="129"/>
        <v>0.94342234836801464</v>
      </c>
      <c r="AG260" s="34">
        <f t="shared" si="130"/>
        <v>0</v>
      </c>
      <c r="AH260" s="34">
        <f t="shared" ref="AH260:AH323" si="150">$D$15+($E$15*$D$5)</f>
        <v>1.2458</v>
      </c>
      <c r="AI260" s="15">
        <f t="shared" si="131"/>
        <v>0.77657197439912828</v>
      </c>
      <c r="AJ260" s="34">
        <f t="shared" si="132"/>
        <v>0</v>
      </c>
      <c r="AK260" s="34">
        <f t="shared" ref="AK260:AK323" si="151">$D$16+($E$16*$D$5)</f>
        <v>0.2702</v>
      </c>
      <c r="AL260" s="15">
        <f t="shared" si="133"/>
        <v>0.5671420040148718</v>
      </c>
      <c r="AM260" s="34">
        <f t="shared" si="134"/>
        <v>0</v>
      </c>
      <c r="AN260" s="35">
        <f t="shared" ref="AN260:AN323" si="152">SUM(H261:M261)</f>
        <v>0</v>
      </c>
      <c r="AO260" s="35">
        <f t="shared" ref="AO260:AO323" si="153">SUM(S261:U261,X261,AA261,AD261)</f>
        <v>0</v>
      </c>
      <c r="AP260" s="35">
        <f t="shared" ref="AP260:AP323" si="154">AN260-AO260</f>
        <v>0</v>
      </c>
      <c r="AQ260" s="35">
        <f t="shared" ref="AQ260:AQ323" si="155">SUM(O261:Q261)</f>
        <v>0</v>
      </c>
      <c r="AR260" s="35">
        <f t="shared" ref="AR260:AR323" si="156">SUM(AG261,AJ261,AM261)</f>
        <v>0</v>
      </c>
      <c r="AS260" s="35">
        <f t="shared" ref="AS260:AS323" si="157">AQ260-AR260</f>
        <v>0</v>
      </c>
    </row>
    <row r="261" spans="7:45" ht="15.75">
      <c r="G261">
        <v>422</v>
      </c>
      <c r="H261" s="89"/>
      <c r="I261" s="90"/>
      <c r="J261" s="90"/>
      <c r="K261" s="90"/>
      <c r="L261" s="90"/>
      <c r="M261" s="90"/>
      <c r="N261" s="90"/>
      <c r="O261" s="90"/>
      <c r="P261" s="90"/>
      <c r="Q261" s="91"/>
      <c r="R261" s="35"/>
      <c r="S261" s="34">
        <f t="shared" ref="S261:S324" si="158">H261</f>
        <v>0</v>
      </c>
      <c r="T261" s="34">
        <f t="shared" si="144"/>
        <v>0</v>
      </c>
      <c r="U261" s="34">
        <f t="shared" si="145"/>
        <v>0</v>
      </c>
      <c r="V261" s="34">
        <f t="shared" si="146"/>
        <v>1.9872000000000001</v>
      </c>
      <c r="W261" s="15">
        <f t="shared" ref="W261:W324" si="159">EXP(V261)/(1+EXP(V261))</f>
        <v>0.87944659600048491</v>
      </c>
      <c r="X261" s="34">
        <f t="shared" ref="X261:X324" si="160">K261*W261</f>
        <v>0</v>
      </c>
      <c r="Y261" s="34">
        <f t="shared" si="147"/>
        <v>1.2900000000000023E-2</v>
      </c>
      <c r="Z261" s="15">
        <f t="shared" ref="Z261:Z324" si="161">EXP(Y261)/(1+EXP(Y261))</f>
        <v>0.50322495527805666</v>
      </c>
      <c r="AA261" s="34">
        <f t="shared" ref="AA261:AA324" si="162">Z261*L261</f>
        <v>0</v>
      </c>
      <c r="AB261" s="34">
        <f t="shared" si="148"/>
        <v>-0.3819999999999999</v>
      </c>
      <c r="AC261" s="15">
        <f t="shared" ref="AC261:AC324" si="163">EXP(AB261)/(1+EXP(AB261))</f>
        <v>0.40564461209270181</v>
      </c>
      <c r="AD261" s="34">
        <f t="shared" ref="AD261:AD324" si="164">AC261*M261</f>
        <v>0</v>
      </c>
      <c r="AE261" s="34">
        <f t="shared" si="149"/>
        <v>2.8138999999999994</v>
      </c>
      <c r="AF261" s="15">
        <f t="shared" ref="AF261:AF324" si="165">EXP(AE261)/(1+EXP(AE261))</f>
        <v>0.94342234836801464</v>
      </c>
      <c r="AG261" s="34">
        <f t="shared" ref="AG261:AG324" si="166">AF261*O261</f>
        <v>0</v>
      </c>
      <c r="AH261" s="34">
        <f t="shared" si="150"/>
        <v>1.2458</v>
      </c>
      <c r="AI261" s="15">
        <f t="shared" ref="AI261:AI324" si="167">EXP(AH261)/(1+EXP(AH261))</f>
        <v>0.77657197439912828</v>
      </c>
      <c r="AJ261" s="34">
        <f t="shared" ref="AJ261:AJ324" si="168">AI261*P261</f>
        <v>0</v>
      </c>
      <c r="AK261" s="34">
        <f t="shared" si="151"/>
        <v>0.2702</v>
      </c>
      <c r="AL261" s="15">
        <f t="shared" ref="AL261:AL324" si="169">EXP(AK261)/(1+EXP(AK261))</f>
        <v>0.5671420040148718</v>
      </c>
      <c r="AM261" s="34">
        <f t="shared" ref="AM261:AM324" si="170">AL261*Q261</f>
        <v>0</v>
      </c>
      <c r="AN261" s="35">
        <f t="shared" si="152"/>
        <v>0</v>
      </c>
      <c r="AO261" s="35">
        <f t="shared" si="153"/>
        <v>0</v>
      </c>
      <c r="AP261" s="35">
        <f t="shared" si="154"/>
        <v>0</v>
      </c>
      <c r="AQ261" s="35">
        <f t="shared" si="155"/>
        <v>0</v>
      </c>
      <c r="AR261" s="35">
        <f t="shared" si="156"/>
        <v>0</v>
      </c>
      <c r="AS261" s="35">
        <f t="shared" si="157"/>
        <v>0</v>
      </c>
    </row>
    <row r="262" spans="7:45" ht="15.75">
      <c r="G262">
        <v>423</v>
      </c>
      <c r="H262" s="89"/>
      <c r="I262" s="90"/>
      <c r="J262" s="90"/>
      <c r="K262" s="90"/>
      <c r="L262" s="90"/>
      <c r="M262" s="90"/>
      <c r="N262" s="90"/>
      <c r="O262" s="90"/>
      <c r="P262" s="90"/>
      <c r="Q262" s="91"/>
      <c r="R262" s="35"/>
      <c r="S262" s="34">
        <f t="shared" si="158"/>
        <v>0</v>
      </c>
      <c r="T262" s="34">
        <f t="shared" si="144"/>
        <v>0</v>
      </c>
      <c r="U262" s="34">
        <f t="shared" si="145"/>
        <v>0</v>
      </c>
      <c r="V262" s="34">
        <f t="shared" si="146"/>
        <v>1.9872000000000001</v>
      </c>
      <c r="W262" s="15">
        <f t="shared" si="159"/>
        <v>0.87944659600048491</v>
      </c>
      <c r="X262" s="34">
        <f t="shared" si="160"/>
        <v>0</v>
      </c>
      <c r="Y262" s="34">
        <f t="shared" si="147"/>
        <v>1.2900000000000023E-2</v>
      </c>
      <c r="Z262" s="15">
        <f t="shared" si="161"/>
        <v>0.50322495527805666</v>
      </c>
      <c r="AA262" s="34">
        <f t="shared" si="162"/>
        <v>0</v>
      </c>
      <c r="AB262" s="34">
        <f t="shared" si="148"/>
        <v>-0.3819999999999999</v>
      </c>
      <c r="AC262" s="15">
        <f t="shared" si="163"/>
        <v>0.40564461209270181</v>
      </c>
      <c r="AD262" s="34">
        <f t="shared" si="164"/>
        <v>0</v>
      </c>
      <c r="AE262" s="34">
        <f t="shared" si="149"/>
        <v>2.8138999999999994</v>
      </c>
      <c r="AF262" s="15">
        <f t="shared" si="165"/>
        <v>0.94342234836801464</v>
      </c>
      <c r="AG262" s="34">
        <f t="shared" si="166"/>
        <v>0</v>
      </c>
      <c r="AH262" s="34">
        <f t="shared" si="150"/>
        <v>1.2458</v>
      </c>
      <c r="AI262" s="15">
        <f t="shared" si="167"/>
        <v>0.77657197439912828</v>
      </c>
      <c r="AJ262" s="34">
        <f t="shared" si="168"/>
        <v>0</v>
      </c>
      <c r="AK262" s="34">
        <f t="shared" si="151"/>
        <v>0.2702</v>
      </c>
      <c r="AL262" s="15">
        <f t="shared" si="169"/>
        <v>0.5671420040148718</v>
      </c>
      <c r="AM262" s="34">
        <f t="shared" si="170"/>
        <v>0</v>
      </c>
      <c r="AN262" s="35">
        <f t="shared" si="152"/>
        <v>1.9</v>
      </c>
      <c r="AO262" s="35">
        <f t="shared" si="153"/>
        <v>1.4565357756392707</v>
      </c>
      <c r="AP262" s="35">
        <f t="shared" si="154"/>
        <v>0.44346422436072919</v>
      </c>
      <c r="AQ262" s="35">
        <f t="shared" si="155"/>
        <v>1</v>
      </c>
      <c r="AR262" s="35">
        <f t="shared" si="156"/>
        <v>0.86927724306574705</v>
      </c>
      <c r="AS262" s="35">
        <f t="shared" si="157"/>
        <v>0.13072275693425295</v>
      </c>
    </row>
    <row r="263" spans="7:45" ht="15.75">
      <c r="G263">
        <v>424</v>
      </c>
      <c r="H263" s="89">
        <v>0.2</v>
      </c>
      <c r="I263" s="90">
        <v>0.2</v>
      </c>
      <c r="J263" s="90">
        <v>0.5</v>
      </c>
      <c r="K263" s="90">
        <v>0.5</v>
      </c>
      <c r="L263" s="90">
        <v>0.5</v>
      </c>
      <c r="M263" s="90">
        <v>0</v>
      </c>
      <c r="N263" s="90"/>
      <c r="O263" s="90">
        <v>0.5</v>
      </c>
      <c r="P263" s="90">
        <v>0.5</v>
      </c>
      <c r="Q263" s="91">
        <v>0</v>
      </c>
      <c r="R263" s="35"/>
      <c r="S263" s="34">
        <f t="shared" si="158"/>
        <v>0.2</v>
      </c>
      <c r="T263" s="34">
        <f t="shared" si="144"/>
        <v>0.17300000000000001</v>
      </c>
      <c r="U263" s="34">
        <f t="shared" si="145"/>
        <v>0.39219999999999999</v>
      </c>
      <c r="V263" s="34">
        <f t="shared" si="146"/>
        <v>1.9872000000000001</v>
      </c>
      <c r="W263" s="15">
        <f t="shared" si="159"/>
        <v>0.87944659600048491</v>
      </c>
      <c r="X263" s="34">
        <f t="shared" si="160"/>
        <v>0.43972329800024246</v>
      </c>
      <c r="Y263" s="34">
        <f t="shared" si="147"/>
        <v>1.2900000000000023E-2</v>
      </c>
      <c r="Z263" s="15">
        <f t="shared" si="161"/>
        <v>0.50322495527805666</v>
      </c>
      <c r="AA263" s="34">
        <f t="shared" si="162"/>
        <v>0.25161247763902833</v>
      </c>
      <c r="AB263" s="34">
        <f t="shared" si="148"/>
        <v>-0.3819999999999999</v>
      </c>
      <c r="AC263" s="15">
        <f t="shared" si="163"/>
        <v>0.40564461209270181</v>
      </c>
      <c r="AD263" s="34">
        <f t="shared" si="164"/>
        <v>0</v>
      </c>
      <c r="AE263" s="34">
        <f t="shared" si="149"/>
        <v>3.2309499999999995</v>
      </c>
      <c r="AF263" s="15">
        <f t="shared" si="165"/>
        <v>0.96198251173236582</v>
      </c>
      <c r="AG263" s="34">
        <f t="shared" si="166"/>
        <v>0.48099125586618291</v>
      </c>
      <c r="AH263" s="34">
        <f t="shared" si="150"/>
        <v>1.2458</v>
      </c>
      <c r="AI263" s="15">
        <f t="shared" si="167"/>
        <v>0.77657197439912828</v>
      </c>
      <c r="AJ263" s="34">
        <f t="shared" si="168"/>
        <v>0.38828598719956414</v>
      </c>
      <c r="AK263" s="34">
        <f t="shared" si="151"/>
        <v>0.2702</v>
      </c>
      <c r="AL263" s="15">
        <f t="shared" si="169"/>
        <v>0.5671420040148718</v>
      </c>
      <c r="AM263" s="34">
        <f t="shared" si="170"/>
        <v>0</v>
      </c>
      <c r="AN263" s="35">
        <f t="shared" si="152"/>
        <v>4.0000001000000003</v>
      </c>
      <c r="AO263" s="35">
        <f t="shared" si="153"/>
        <v>3.2876824595844152</v>
      </c>
      <c r="AP263" s="35">
        <f t="shared" si="154"/>
        <v>0.7123176404155851</v>
      </c>
      <c r="AQ263" s="35">
        <f t="shared" si="155"/>
        <v>2.0000001000000003</v>
      </c>
      <c r="AR263" s="35">
        <f t="shared" si="156"/>
        <v>1.8629772445526229</v>
      </c>
      <c r="AS263" s="35">
        <f t="shared" si="157"/>
        <v>0.13702285544737736</v>
      </c>
    </row>
    <row r="264" spans="7:45" ht="15.75">
      <c r="G264">
        <v>425</v>
      </c>
      <c r="H264" s="89">
        <v>0.5</v>
      </c>
      <c r="I264" s="90">
        <v>0.5</v>
      </c>
      <c r="J264" s="90">
        <v>1</v>
      </c>
      <c r="K264" s="90">
        <v>1.5000001000000001</v>
      </c>
      <c r="L264" s="90">
        <v>0.5</v>
      </c>
      <c r="M264" s="90">
        <v>0</v>
      </c>
      <c r="N264" s="90"/>
      <c r="O264" s="90">
        <v>1.5000001000000001</v>
      </c>
      <c r="P264" s="90">
        <v>0.5</v>
      </c>
      <c r="Q264" s="91">
        <v>0</v>
      </c>
      <c r="R264" s="35"/>
      <c r="S264" s="34">
        <f t="shared" si="158"/>
        <v>0.5</v>
      </c>
      <c r="T264" s="34">
        <f t="shared" si="144"/>
        <v>0.4325</v>
      </c>
      <c r="U264" s="34">
        <f t="shared" si="145"/>
        <v>0.78439999999999999</v>
      </c>
      <c r="V264" s="34">
        <f t="shared" si="146"/>
        <v>1.9872000000000001</v>
      </c>
      <c r="W264" s="15">
        <f t="shared" si="159"/>
        <v>0.87944659600048491</v>
      </c>
      <c r="X264" s="34">
        <f t="shared" si="160"/>
        <v>1.319169981945387</v>
      </c>
      <c r="Y264" s="34">
        <f t="shared" si="147"/>
        <v>1.2900000000000023E-2</v>
      </c>
      <c r="Z264" s="15">
        <f t="shared" si="161"/>
        <v>0.50322495527805666</v>
      </c>
      <c r="AA264" s="34">
        <f t="shared" si="162"/>
        <v>0.25161247763902833</v>
      </c>
      <c r="AB264" s="34">
        <f t="shared" si="148"/>
        <v>-0.3819999999999999</v>
      </c>
      <c r="AC264" s="15">
        <f t="shared" si="163"/>
        <v>0.40564461209270181</v>
      </c>
      <c r="AD264" s="34">
        <f t="shared" si="164"/>
        <v>0</v>
      </c>
      <c r="AE264" s="34">
        <f t="shared" si="149"/>
        <v>4.0650500834099992</v>
      </c>
      <c r="AF264" s="15">
        <f t="shared" si="165"/>
        <v>0.98312743936020996</v>
      </c>
      <c r="AG264" s="34">
        <f t="shared" si="166"/>
        <v>1.4746912573530588</v>
      </c>
      <c r="AH264" s="34">
        <f t="shared" si="150"/>
        <v>1.2458</v>
      </c>
      <c r="AI264" s="15">
        <f t="shared" si="167"/>
        <v>0.77657197439912828</v>
      </c>
      <c r="AJ264" s="34">
        <f t="shared" si="168"/>
        <v>0.38828598719956414</v>
      </c>
      <c r="AK264" s="34">
        <f t="shared" si="151"/>
        <v>0.2702</v>
      </c>
      <c r="AL264" s="15">
        <f t="shared" si="169"/>
        <v>0.5671420040148718</v>
      </c>
      <c r="AM264" s="34">
        <f t="shared" si="170"/>
        <v>0</v>
      </c>
      <c r="AN264" s="35">
        <f t="shared" si="152"/>
        <v>2.1</v>
      </c>
      <c r="AO264" s="35">
        <f t="shared" si="153"/>
        <v>1.6010217968391254</v>
      </c>
      <c r="AP264" s="35">
        <f t="shared" si="154"/>
        <v>0.49897820316087471</v>
      </c>
      <c r="AQ264" s="35">
        <f t="shared" si="155"/>
        <v>0.7</v>
      </c>
      <c r="AR264" s="35">
        <f t="shared" si="156"/>
        <v>0.57862508346058272</v>
      </c>
      <c r="AS264" s="35">
        <f t="shared" si="157"/>
        <v>0.12137491653941723</v>
      </c>
    </row>
    <row r="265" spans="7:45" ht="15.75">
      <c r="G265">
        <v>426</v>
      </c>
      <c r="H265" s="89">
        <v>0.2</v>
      </c>
      <c r="I265" s="90">
        <v>0.4</v>
      </c>
      <c r="J265" s="90">
        <v>0.8</v>
      </c>
      <c r="K265" s="90">
        <v>0.2</v>
      </c>
      <c r="L265" s="90">
        <v>0.5</v>
      </c>
      <c r="M265" s="90">
        <v>0</v>
      </c>
      <c r="N265" s="90"/>
      <c r="O265" s="90">
        <v>0.2</v>
      </c>
      <c r="P265" s="90">
        <v>0.5</v>
      </c>
      <c r="Q265" s="91">
        <v>0</v>
      </c>
      <c r="R265" s="35"/>
      <c r="S265" s="34">
        <f t="shared" si="158"/>
        <v>0.2</v>
      </c>
      <c r="T265" s="34">
        <f t="shared" si="144"/>
        <v>0.34600000000000003</v>
      </c>
      <c r="U265" s="34">
        <f t="shared" si="145"/>
        <v>0.62752000000000008</v>
      </c>
      <c r="V265" s="34">
        <f t="shared" si="146"/>
        <v>1.9872000000000001</v>
      </c>
      <c r="W265" s="15">
        <f t="shared" si="159"/>
        <v>0.87944659600048491</v>
      </c>
      <c r="X265" s="34">
        <f t="shared" si="160"/>
        <v>0.17588931920009698</v>
      </c>
      <c r="Y265" s="34">
        <f t="shared" si="147"/>
        <v>1.2900000000000023E-2</v>
      </c>
      <c r="Z265" s="15">
        <f t="shared" si="161"/>
        <v>0.50322495527805666</v>
      </c>
      <c r="AA265" s="34">
        <f t="shared" si="162"/>
        <v>0.25161247763902833</v>
      </c>
      <c r="AB265" s="34">
        <f t="shared" si="148"/>
        <v>-0.3819999999999999</v>
      </c>
      <c r="AC265" s="15">
        <f t="shared" si="163"/>
        <v>0.40564461209270181</v>
      </c>
      <c r="AD265" s="34">
        <f t="shared" si="164"/>
        <v>0</v>
      </c>
      <c r="AE265" s="34">
        <f t="shared" si="149"/>
        <v>2.9807199999999994</v>
      </c>
      <c r="AF265" s="15">
        <f t="shared" si="165"/>
        <v>0.95169548130509285</v>
      </c>
      <c r="AG265" s="34">
        <f t="shared" si="166"/>
        <v>0.19033909626101858</v>
      </c>
      <c r="AH265" s="34">
        <f t="shared" si="150"/>
        <v>1.2458</v>
      </c>
      <c r="AI265" s="15">
        <f t="shared" si="167"/>
        <v>0.77657197439912828</v>
      </c>
      <c r="AJ265" s="34">
        <f t="shared" si="168"/>
        <v>0.38828598719956414</v>
      </c>
      <c r="AK265" s="34">
        <f t="shared" si="151"/>
        <v>0.2702</v>
      </c>
      <c r="AL265" s="15">
        <f t="shared" si="169"/>
        <v>0.5671420040148718</v>
      </c>
      <c r="AM265" s="34">
        <f t="shared" si="170"/>
        <v>0</v>
      </c>
      <c r="AN265" s="35">
        <f t="shared" si="152"/>
        <v>9.4</v>
      </c>
      <c r="AO265" s="35">
        <f t="shared" si="153"/>
        <v>7.3580362945580529</v>
      </c>
      <c r="AP265" s="35">
        <f t="shared" si="154"/>
        <v>2.0419637054419475</v>
      </c>
      <c r="AQ265" s="35">
        <f t="shared" si="155"/>
        <v>3</v>
      </c>
      <c r="AR265" s="35">
        <f t="shared" si="156"/>
        <v>2.7542056534718378</v>
      </c>
      <c r="AS265" s="35">
        <f t="shared" si="157"/>
        <v>0.24579434652816223</v>
      </c>
    </row>
    <row r="266" spans="7:45" ht="15.75">
      <c r="G266">
        <v>427</v>
      </c>
      <c r="H266" s="89">
        <v>0.4</v>
      </c>
      <c r="I266" s="90">
        <v>1</v>
      </c>
      <c r="J266" s="90">
        <v>2</v>
      </c>
      <c r="K266" s="90">
        <v>4</v>
      </c>
      <c r="L266" s="90">
        <v>2</v>
      </c>
      <c r="M266" s="90">
        <v>0</v>
      </c>
      <c r="N266" s="90"/>
      <c r="O266" s="90">
        <v>2</v>
      </c>
      <c r="P266" s="90">
        <v>1</v>
      </c>
      <c r="Q266" s="91">
        <v>0</v>
      </c>
      <c r="R266" s="35"/>
      <c r="S266" s="34">
        <f t="shared" si="158"/>
        <v>0.4</v>
      </c>
      <c r="T266" s="34">
        <f t="shared" si="144"/>
        <v>0.86499999999999999</v>
      </c>
      <c r="U266" s="34">
        <f t="shared" si="145"/>
        <v>1.5688</v>
      </c>
      <c r="V266" s="34">
        <f t="shared" si="146"/>
        <v>1.9872000000000001</v>
      </c>
      <c r="W266" s="15">
        <f t="shared" si="159"/>
        <v>0.87944659600048491</v>
      </c>
      <c r="X266" s="34">
        <f t="shared" si="160"/>
        <v>3.5177863840019397</v>
      </c>
      <c r="Y266" s="34">
        <f t="shared" si="147"/>
        <v>1.2900000000000023E-2</v>
      </c>
      <c r="Z266" s="15">
        <f t="shared" si="161"/>
        <v>0.50322495527805666</v>
      </c>
      <c r="AA266" s="34">
        <f t="shared" si="162"/>
        <v>1.0064499105561133</v>
      </c>
      <c r="AB266" s="34">
        <f t="shared" si="148"/>
        <v>-0.3819999999999999</v>
      </c>
      <c r="AC266" s="15">
        <f t="shared" si="163"/>
        <v>0.40564461209270181</v>
      </c>
      <c r="AD266" s="34">
        <f t="shared" si="164"/>
        <v>0</v>
      </c>
      <c r="AE266" s="34">
        <f t="shared" si="149"/>
        <v>4.4820999999999991</v>
      </c>
      <c r="AF266" s="15">
        <f t="shared" si="165"/>
        <v>0.9888168395363548</v>
      </c>
      <c r="AG266" s="34">
        <f t="shared" si="166"/>
        <v>1.9776336790727096</v>
      </c>
      <c r="AH266" s="34">
        <f t="shared" si="150"/>
        <v>1.2458</v>
      </c>
      <c r="AI266" s="15">
        <f t="shared" si="167"/>
        <v>0.77657197439912828</v>
      </c>
      <c r="AJ266" s="34">
        <f t="shared" si="168"/>
        <v>0.77657197439912828</v>
      </c>
      <c r="AK266" s="34">
        <f t="shared" si="151"/>
        <v>0.2702</v>
      </c>
      <c r="AL266" s="15">
        <f t="shared" si="169"/>
        <v>0.5671420040148718</v>
      </c>
      <c r="AM266" s="34">
        <f t="shared" si="170"/>
        <v>0</v>
      </c>
      <c r="AN266" s="35">
        <f t="shared" si="152"/>
        <v>1.6</v>
      </c>
      <c r="AO266" s="35">
        <f t="shared" si="153"/>
        <v>1.3914232980002423</v>
      </c>
      <c r="AP266" s="35">
        <f t="shared" si="154"/>
        <v>0.20857670199975775</v>
      </c>
      <c r="AQ266" s="35">
        <f t="shared" si="155"/>
        <v>0</v>
      </c>
      <c r="AR266" s="35">
        <f t="shared" si="156"/>
        <v>0</v>
      </c>
      <c r="AS266" s="35">
        <f t="shared" si="157"/>
        <v>0</v>
      </c>
    </row>
    <row r="267" spans="7:45" ht="15.75">
      <c r="G267">
        <v>428</v>
      </c>
      <c r="H267" s="89">
        <v>0.3</v>
      </c>
      <c r="I267" s="90">
        <v>0.3</v>
      </c>
      <c r="J267" s="90">
        <v>0.5</v>
      </c>
      <c r="K267" s="90">
        <v>0.5</v>
      </c>
      <c r="L267" s="90">
        <v>0</v>
      </c>
      <c r="M267" s="90">
        <v>0</v>
      </c>
      <c r="N267" s="90"/>
      <c r="O267" s="90"/>
      <c r="P267" s="90"/>
      <c r="Q267" s="91"/>
      <c r="R267" s="35"/>
      <c r="S267" s="34">
        <f t="shared" si="158"/>
        <v>0.3</v>
      </c>
      <c r="T267" s="34">
        <f t="shared" si="144"/>
        <v>0.25950000000000001</v>
      </c>
      <c r="U267" s="34">
        <f t="shared" si="145"/>
        <v>0.39219999999999999</v>
      </c>
      <c r="V267" s="34">
        <f t="shared" si="146"/>
        <v>1.9872000000000001</v>
      </c>
      <c r="W267" s="15">
        <f t="shared" si="159"/>
        <v>0.87944659600048491</v>
      </c>
      <c r="X267" s="34">
        <f t="shared" si="160"/>
        <v>0.43972329800024246</v>
      </c>
      <c r="Y267" s="34">
        <f t="shared" si="147"/>
        <v>1.2900000000000023E-2</v>
      </c>
      <c r="Z267" s="15">
        <f t="shared" si="161"/>
        <v>0.50322495527805666</v>
      </c>
      <c r="AA267" s="34">
        <f t="shared" si="162"/>
        <v>0</v>
      </c>
      <c r="AB267" s="34">
        <f t="shared" si="148"/>
        <v>-0.3819999999999999</v>
      </c>
      <c r="AC267" s="15">
        <f t="shared" si="163"/>
        <v>0.40564461209270181</v>
      </c>
      <c r="AD267" s="34">
        <f t="shared" si="164"/>
        <v>0</v>
      </c>
      <c r="AE267" s="34">
        <f t="shared" si="149"/>
        <v>2.8138999999999994</v>
      </c>
      <c r="AF267" s="15">
        <f t="shared" si="165"/>
        <v>0.94342234836801464</v>
      </c>
      <c r="AG267" s="34">
        <f t="shared" si="166"/>
        <v>0</v>
      </c>
      <c r="AH267" s="34">
        <f t="shared" si="150"/>
        <v>1.2458</v>
      </c>
      <c r="AI267" s="15">
        <f t="shared" si="167"/>
        <v>0.77657197439912828</v>
      </c>
      <c r="AJ267" s="34">
        <f t="shared" si="168"/>
        <v>0</v>
      </c>
      <c r="AK267" s="34">
        <f t="shared" si="151"/>
        <v>0.2702</v>
      </c>
      <c r="AL267" s="15">
        <f t="shared" si="169"/>
        <v>0.5671420040148718</v>
      </c>
      <c r="AM267" s="34">
        <f t="shared" si="170"/>
        <v>0</v>
      </c>
      <c r="AN267" s="35">
        <f t="shared" si="152"/>
        <v>6.1000003500000002</v>
      </c>
      <c r="AO267" s="35">
        <f t="shared" si="153"/>
        <v>4.5924690522585303</v>
      </c>
      <c r="AP267" s="35">
        <f t="shared" si="154"/>
        <v>1.5075312977414699</v>
      </c>
      <c r="AQ267" s="35">
        <f t="shared" si="155"/>
        <v>1.2000000499999999</v>
      </c>
      <c r="AR267" s="35">
        <f t="shared" si="156"/>
        <v>1.0245916767741714</v>
      </c>
      <c r="AS267" s="35">
        <f t="shared" si="157"/>
        <v>0.17540837322582847</v>
      </c>
    </row>
    <row r="268" spans="7:45" ht="15.75">
      <c r="G268">
        <v>429</v>
      </c>
      <c r="H268" s="89">
        <v>0.4</v>
      </c>
      <c r="I268" s="90">
        <v>0.70000004999999998</v>
      </c>
      <c r="J268" s="90">
        <v>1.4000001</v>
      </c>
      <c r="K268" s="90">
        <v>1.8000001000000001</v>
      </c>
      <c r="L268" s="90">
        <v>1.8000001000000001</v>
      </c>
      <c r="M268" s="90">
        <v>0</v>
      </c>
      <c r="N268" s="90"/>
      <c r="O268" s="90">
        <v>0.5</v>
      </c>
      <c r="P268" s="90">
        <v>0.70000004999999998</v>
      </c>
      <c r="Q268" s="91">
        <v>0</v>
      </c>
      <c r="R268" s="35"/>
      <c r="S268" s="34">
        <f t="shared" si="158"/>
        <v>0.4</v>
      </c>
      <c r="T268" s="34">
        <f t="shared" si="144"/>
        <v>0.60550004324999995</v>
      </c>
      <c r="U268" s="34">
        <f t="shared" si="145"/>
        <v>1.0981600784399999</v>
      </c>
      <c r="V268" s="34">
        <f t="shared" si="146"/>
        <v>1.9872000000000001</v>
      </c>
      <c r="W268" s="15">
        <f t="shared" si="159"/>
        <v>0.87944659600048491</v>
      </c>
      <c r="X268" s="34">
        <f t="shared" si="160"/>
        <v>1.5830039607455326</v>
      </c>
      <c r="Y268" s="34">
        <f t="shared" si="147"/>
        <v>1.2900000000000023E-2</v>
      </c>
      <c r="Z268" s="15">
        <f t="shared" si="161"/>
        <v>0.50322495527805666</v>
      </c>
      <c r="AA268" s="34">
        <f t="shared" si="162"/>
        <v>0.90580496982299752</v>
      </c>
      <c r="AB268" s="34">
        <f t="shared" si="148"/>
        <v>-0.3819999999999999</v>
      </c>
      <c r="AC268" s="15">
        <f t="shared" si="163"/>
        <v>0.40564461209270181</v>
      </c>
      <c r="AD268" s="34">
        <f t="shared" si="164"/>
        <v>0</v>
      </c>
      <c r="AE268" s="34">
        <f t="shared" si="149"/>
        <v>3.2309499999999995</v>
      </c>
      <c r="AF268" s="15">
        <f t="shared" si="165"/>
        <v>0.96198251173236582</v>
      </c>
      <c r="AG268" s="34">
        <f t="shared" si="166"/>
        <v>0.48099125586618291</v>
      </c>
      <c r="AH268" s="34">
        <f t="shared" si="150"/>
        <v>1.2458</v>
      </c>
      <c r="AI268" s="15">
        <f t="shared" si="167"/>
        <v>0.77657197439912828</v>
      </c>
      <c r="AJ268" s="34">
        <f t="shared" si="168"/>
        <v>0.54360042090798855</v>
      </c>
      <c r="AK268" s="34">
        <f t="shared" si="151"/>
        <v>0.2702</v>
      </c>
      <c r="AL268" s="15">
        <f t="shared" si="169"/>
        <v>0.5671420040148718</v>
      </c>
      <c r="AM268" s="34">
        <f t="shared" si="170"/>
        <v>0</v>
      </c>
      <c r="AN268" s="35">
        <f t="shared" si="152"/>
        <v>6.7000001999999999</v>
      </c>
      <c r="AO268" s="35">
        <f t="shared" si="153"/>
        <v>5.1180149517683846</v>
      </c>
      <c r="AP268" s="35">
        <f t="shared" si="154"/>
        <v>1.5819852482316152</v>
      </c>
      <c r="AQ268" s="35">
        <f t="shared" si="155"/>
        <v>1.6</v>
      </c>
      <c r="AR268" s="35">
        <f t="shared" si="156"/>
        <v>1.3973755903307388</v>
      </c>
      <c r="AS268" s="35">
        <f t="shared" si="157"/>
        <v>0.20262440966926132</v>
      </c>
    </row>
    <row r="269" spans="7:45" ht="15.75">
      <c r="G269">
        <v>430</v>
      </c>
      <c r="H269" s="89">
        <v>0.6</v>
      </c>
      <c r="I269" s="90">
        <v>1.2</v>
      </c>
      <c r="J269" s="90">
        <v>1.6</v>
      </c>
      <c r="K269" s="90">
        <v>1.5000001000000001</v>
      </c>
      <c r="L269" s="90">
        <v>1.8000001000000001</v>
      </c>
      <c r="M269" s="90">
        <v>0</v>
      </c>
      <c r="N269" s="90"/>
      <c r="O269" s="90">
        <v>0.8</v>
      </c>
      <c r="P269" s="90">
        <v>0.8</v>
      </c>
      <c r="Q269" s="91">
        <v>0</v>
      </c>
      <c r="R269" s="35"/>
      <c r="S269" s="34">
        <f t="shared" si="158"/>
        <v>0.6</v>
      </c>
      <c r="T269" s="34">
        <f t="shared" si="144"/>
        <v>1.038</v>
      </c>
      <c r="U269" s="34">
        <f t="shared" si="145"/>
        <v>1.2550400000000002</v>
      </c>
      <c r="V269" s="34">
        <f t="shared" si="146"/>
        <v>1.9872000000000001</v>
      </c>
      <c r="W269" s="15">
        <f t="shared" si="159"/>
        <v>0.87944659600048491</v>
      </c>
      <c r="X269" s="34">
        <f t="shared" si="160"/>
        <v>1.319169981945387</v>
      </c>
      <c r="Y269" s="34">
        <f t="shared" si="147"/>
        <v>1.2900000000000023E-2</v>
      </c>
      <c r="Z269" s="15">
        <f t="shared" si="161"/>
        <v>0.50322495527805666</v>
      </c>
      <c r="AA269" s="34">
        <f t="shared" si="162"/>
        <v>0.90580496982299752</v>
      </c>
      <c r="AB269" s="34">
        <f t="shared" si="148"/>
        <v>-0.3819999999999999</v>
      </c>
      <c r="AC269" s="15">
        <f t="shared" si="163"/>
        <v>0.40564461209270181</v>
      </c>
      <c r="AD269" s="34">
        <f t="shared" si="164"/>
        <v>0</v>
      </c>
      <c r="AE269" s="34">
        <f t="shared" si="149"/>
        <v>3.4811799999999993</v>
      </c>
      <c r="AF269" s="15">
        <f t="shared" si="165"/>
        <v>0.97014751351429507</v>
      </c>
      <c r="AG269" s="34">
        <f t="shared" si="166"/>
        <v>0.77611801081143605</v>
      </c>
      <c r="AH269" s="34">
        <f t="shared" si="150"/>
        <v>1.2458</v>
      </c>
      <c r="AI269" s="15">
        <f t="shared" si="167"/>
        <v>0.77657197439912828</v>
      </c>
      <c r="AJ269" s="34">
        <f t="shared" si="168"/>
        <v>0.62125757951930272</v>
      </c>
      <c r="AK269" s="34">
        <f t="shared" si="151"/>
        <v>0.2702</v>
      </c>
      <c r="AL269" s="15">
        <f t="shared" si="169"/>
        <v>0.5671420040148718</v>
      </c>
      <c r="AM269" s="34">
        <f t="shared" si="170"/>
        <v>0</v>
      </c>
      <c r="AN269" s="35">
        <f t="shared" si="152"/>
        <v>5</v>
      </c>
      <c r="AO269" s="35">
        <f t="shared" si="153"/>
        <v>3.9648408704786382</v>
      </c>
      <c r="AP269" s="35">
        <f t="shared" si="154"/>
        <v>1.0351591295213618</v>
      </c>
      <c r="AQ269" s="35">
        <f t="shared" si="155"/>
        <v>0.8</v>
      </c>
      <c r="AR269" s="35">
        <f t="shared" si="156"/>
        <v>0.77611801081143605</v>
      </c>
      <c r="AS269" s="35">
        <f t="shared" si="157"/>
        <v>2.388198918856399E-2</v>
      </c>
    </row>
    <row r="270" spans="7:45" ht="15.75">
      <c r="G270">
        <v>431</v>
      </c>
      <c r="H270" s="89">
        <v>0.6</v>
      </c>
      <c r="I270" s="90">
        <v>1</v>
      </c>
      <c r="J270" s="90">
        <v>1.2</v>
      </c>
      <c r="K270" s="90">
        <v>1.2</v>
      </c>
      <c r="L270" s="90">
        <v>1</v>
      </c>
      <c r="M270" s="90">
        <v>0</v>
      </c>
      <c r="N270" s="90"/>
      <c r="O270" s="90">
        <v>0.8</v>
      </c>
      <c r="P270" s="90">
        <v>0</v>
      </c>
      <c r="Q270" s="91">
        <v>0</v>
      </c>
      <c r="R270" s="35"/>
      <c r="S270" s="34">
        <f t="shared" si="158"/>
        <v>0.6</v>
      </c>
      <c r="T270" s="34">
        <f t="shared" si="144"/>
        <v>0.86499999999999999</v>
      </c>
      <c r="U270" s="34">
        <f t="shared" si="145"/>
        <v>0.94127999999999989</v>
      </c>
      <c r="V270" s="34">
        <f t="shared" si="146"/>
        <v>1.9872000000000001</v>
      </c>
      <c r="W270" s="15">
        <f t="shared" si="159"/>
        <v>0.87944659600048491</v>
      </c>
      <c r="X270" s="34">
        <f t="shared" si="160"/>
        <v>1.0553359152005819</v>
      </c>
      <c r="Y270" s="34">
        <f t="shared" si="147"/>
        <v>1.2900000000000023E-2</v>
      </c>
      <c r="Z270" s="15">
        <f t="shared" si="161"/>
        <v>0.50322495527805666</v>
      </c>
      <c r="AA270" s="34">
        <f t="shared" si="162"/>
        <v>0.50322495527805666</v>
      </c>
      <c r="AB270" s="34">
        <f t="shared" si="148"/>
        <v>-0.3819999999999999</v>
      </c>
      <c r="AC270" s="15">
        <f t="shared" si="163"/>
        <v>0.40564461209270181</v>
      </c>
      <c r="AD270" s="34">
        <f t="shared" si="164"/>
        <v>0</v>
      </c>
      <c r="AE270" s="34">
        <f t="shared" si="149"/>
        <v>3.4811799999999993</v>
      </c>
      <c r="AF270" s="15">
        <f t="shared" si="165"/>
        <v>0.97014751351429507</v>
      </c>
      <c r="AG270" s="34">
        <f t="shared" si="166"/>
        <v>0.77611801081143605</v>
      </c>
      <c r="AH270" s="34">
        <f t="shared" si="150"/>
        <v>1.2458</v>
      </c>
      <c r="AI270" s="15">
        <f t="shared" si="167"/>
        <v>0.77657197439912828</v>
      </c>
      <c r="AJ270" s="34">
        <f t="shared" si="168"/>
        <v>0</v>
      </c>
      <c r="AK270" s="34">
        <f t="shared" si="151"/>
        <v>0.2702</v>
      </c>
      <c r="AL270" s="15">
        <f t="shared" si="169"/>
        <v>0.5671420040148718</v>
      </c>
      <c r="AM270" s="34">
        <f t="shared" si="170"/>
        <v>0</v>
      </c>
      <c r="AN270" s="35">
        <f t="shared" si="152"/>
        <v>4.8000003000000007</v>
      </c>
      <c r="AO270" s="35">
        <f t="shared" si="153"/>
        <v>3.5236075436249679</v>
      </c>
      <c r="AP270" s="35">
        <f t="shared" si="154"/>
        <v>1.2763927563750328</v>
      </c>
      <c r="AQ270" s="35">
        <f t="shared" si="155"/>
        <v>1</v>
      </c>
      <c r="AR270" s="35">
        <f t="shared" si="156"/>
        <v>0.86927724306574705</v>
      </c>
      <c r="AS270" s="35">
        <f t="shared" si="157"/>
        <v>0.13072275693425295</v>
      </c>
    </row>
    <row r="271" spans="7:45" ht="15.75">
      <c r="G271">
        <v>432</v>
      </c>
      <c r="H271" s="89">
        <v>0.1</v>
      </c>
      <c r="I271" s="90">
        <v>0.2</v>
      </c>
      <c r="J271" s="90">
        <v>1.5000001000000001</v>
      </c>
      <c r="K271" s="90">
        <v>1.5000001000000001</v>
      </c>
      <c r="L271" s="90">
        <v>1.5000001000000001</v>
      </c>
      <c r="M271" s="90">
        <v>0</v>
      </c>
      <c r="N271" s="90"/>
      <c r="O271" s="90">
        <v>0.5</v>
      </c>
      <c r="P271" s="90">
        <v>0.5</v>
      </c>
      <c r="Q271" s="91">
        <v>0</v>
      </c>
      <c r="R271" s="35"/>
      <c r="S271" s="34">
        <f t="shared" si="158"/>
        <v>0.1</v>
      </c>
      <c r="T271" s="34">
        <f t="shared" si="144"/>
        <v>0.17300000000000001</v>
      </c>
      <c r="U271" s="34">
        <f t="shared" si="145"/>
        <v>1.1766000784399999</v>
      </c>
      <c r="V271" s="34">
        <f t="shared" si="146"/>
        <v>1.9872000000000001</v>
      </c>
      <c r="W271" s="15">
        <f t="shared" si="159"/>
        <v>0.87944659600048491</v>
      </c>
      <c r="X271" s="34">
        <f t="shared" si="160"/>
        <v>1.319169981945387</v>
      </c>
      <c r="Y271" s="34">
        <f t="shared" si="147"/>
        <v>1.2900000000000023E-2</v>
      </c>
      <c r="Z271" s="15">
        <f t="shared" si="161"/>
        <v>0.50322495527805666</v>
      </c>
      <c r="AA271" s="34">
        <f t="shared" si="162"/>
        <v>0.75483748323958055</v>
      </c>
      <c r="AB271" s="34">
        <f t="shared" si="148"/>
        <v>-0.3819999999999999</v>
      </c>
      <c r="AC271" s="15">
        <f t="shared" si="163"/>
        <v>0.40564461209270181</v>
      </c>
      <c r="AD271" s="34">
        <f t="shared" si="164"/>
        <v>0</v>
      </c>
      <c r="AE271" s="34">
        <f t="shared" si="149"/>
        <v>3.2309499999999995</v>
      </c>
      <c r="AF271" s="15">
        <f t="shared" si="165"/>
        <v>0.96198251173236582</v>
      </c>
      <c r="AG271" s="34">
        <f t="shared" si="166"/>
        <v>0.48099125586618291</v>
      </c>
      <c r="AH271" s="34">
        <f t="shared" si="150"/>
        <v>1.2458</v>
      </c>
      <c r="AI271" s="15">
        <f t="shared" si="167"/>
        <v>0.77657197439912828</v>
      </c>
      <c r="AJ271" s="34">
        <f t="shared" si="168"/>
        <v>0.38828598719956414</v>
      </c>
      <c r="AK271" s="34">
        <f t="shared" si="151"/>
        <v>0.2702</v>
      </c>
      <c r="AL271" s="15">
        <f t="shared" si="169"/>
        <v>0.5671420040148718</v>
      </c>
      <c r="AM271" s="34">
        <f t="shared" si="170"/>
        <v>0</v>
      </c>
      <c r="AN271" s="35">
        <f t="shared" si="152"/>
        <v>1.6</v>
      </c>
      <c r="AO271" s="35">
        <f t="shared" si="153"/>
        <v>1.3494093192000971</v>
      </c>
      <c r="AP271" s="35">
        <f t="shared" si="154"/>
        <v>0.25059068079990299</v>
      </c>
      <c r="AQ271" s="35">
        <f t="shared" si="155"/>
        <v>0</v>
      </c>
      <c r="AR271" s="35">
        <f t="shared" si="156"/>
        <v>0</v>
      </c>
      <c r="AS271" s="35">
        <f t="shared" si="157"/>
        <v>0</v>
      </c>
    </row>
    <row r="272" spans="7:45" ht="15.75">
      <c r="G272">
        <v>433</v>
      </c>
      <c r="H272" s="89">
        <v>0.2</v>
      </c>
      <c r="I272" s="90">
        <v>0.4</v>
      </c>
      <c r="J272" s="90">
        <v>0.8</v>
      </c>
      <c r="K272" s="90">
        <v>0.2</v>
      </c>
      <c r="L272" s="90">
        <v>0</v>
      </c>
      <c r="M272" s="90">
        <v>0</v>
      </c>
      <c r="N272" s="90"/>
      <c r="O272" s="90">
        <v>0</v>
      </c>
      <c r="P272" s="90">
        <v>0</v>
      </c>
      <c r="Q272" s="91">
        <v>0</v>
      </c>
      <c r="R272" s="35"/>
      <c r="S272" s="34">
        <f t="shared" si="158"/>
        <v>0.2</v>
      </c>
      <c r="T272" s="34">
        <f t="shared" si="144"/>
        <v>0.34600000000000003</v>
      </c>
      <c r="U272" s="34">
        <f t="shared" si="145"/>
        <v>0.62752000000000008</v>
      </c>
      <c r="V272" s="34">
        <f t="shared" si="146"/>
        <v>1.9872000000000001</v>
      </c>
      <c r="W272" s="15">
        <f t="shared" si="159"/>
        <v>0.87944659600048491</v>
      </c>
      <c r="X272" s="34">
        <f t="shared" si="160"/>
        <v>0.17588931920009698</v>
      </c>
      <c r="Y272" s="34">
        <f t="shared" si="147"/>
        <v>1.2900000000000023E-2</v>
      </c>
      <c r="Z272" s="15">
        <f t="shared" si="161"/>
        <v>0.50322495527805666</v>
      </c>
      <c r="AA272" s="34">
        <f t="shared" si="162"/>
        <v>0</v>
      </c>
      <c r="AB272" s="34">
        <f t="shared" si="148"/>
        <v>-0.3819999999999999</v>
      </c>
      <c r="AC272" s="15">
        <f t="shared" si="163"/>
        <v>0.40564461209270181</v>
      </c>
      <c r="AD272" s="34">
        <f t="shared" si="164"/>
        <v>0</v>
      </c>
      <c r="AE272" s="34">
        <f t="shared" si="149"/>
        <v>2.8138999999999994</v>
      </c>
      <c r="AF272" s="15">
        <f t="shared" si="165"/>
        <v>0.94342234836801464</v>
      </c>
      <c r="AG272" s="34">
        <f t="shared" si="166"/>
        <v>0</v>
      </c>
      <c r="AH272" s="34">
        <f t="shared" si="150"/>
        <v>1.2458</v>
      </c>
      <c r="AI272" s="15">
        <f t="shared" si="167"/>
        <v>0.77657197439912828</v>
      </c>
      <c r="AJ272" s="34">
        <f t="shared" si="168"/>
        <v>0</v>
      </c>
      <c r="AK272" s="34">
        <f t="shared" si="151"/>
        <v>0.2702</v>
      </c>
      <c r="AL272" s="15">
        <f t="shared" si="169"/>
        <v>0.5671420040148718</v>
      </c>
      <c r="AM272" s="34">
        <f t="shared" si="170"/>
        <v>0</v>
      </c>
      <c r="AN272" s="35">
        <f t="shared" si="152"/>
        <v>1.9</v>
      </c>
      <c r="AO272" s="35">
        <f t="shared" si="153"/>
        <v>1.565068289055854</v>
      </c>
      <c r="AP272" s="35">
        <f t="shared" si="154"/>
        <v>0.33493171094414587</v>
      </c>
      <c r="AQ272" s="35">
        <f t="shared" si="155"/>
        <v>0.2</v>
      </c>
      <c r="AR272" s="35">
        <f t="shared" si="156"/>
        <v>0.19033909626101858</v>
      </c>
      <c r="AS272" s="35">
        <f t="shared" si="157"/>
        <v>9.6609037389814301E-3</v>
      </c>
    </row>
    <row r="273" spans="7:45" ht="15.75">
      <c r="G273">
        <v>434</v>
      </c>
      <c r="H273" s="89">
        <v>0.2</v>
      </c>
      <c r="I273" s="90">
        <v>0.5</v>
      </c>
      <c r="J273" s="90">
        <v>0.5</v>
      </c>
      <c r="K273" s="90">
        <v>0.5</v>
      </c>
      <c r="L273" s="90">
        <v>0.2</v>
      </c>
      <c r="M273" s="90">
        <v>0</v>
      </c>
      <c r="N273" s="90"/>
      <c r="O273" s="90">
        <v>0.2</v>
      </c>
      <c r="P273" s="90">
        <v>0</v>
      </c>
      <c r="Q273" s="91">
        <v>0</v>
      </c>
      <c r="R273" s="35"/>
      <c r="S273" s="34">
        <f t="shared" si="158"/>
        <v>0.2</v>
      </c>
      <c r="T273" s="34">
        <f t="shared" si="144"/>
        <v>0.4325</v>
      </c>
      <c r="U273" s="34">
        <f t="shared" si="145"/>
        <v>0.39219999999999999</v>
      </c>
      <c r="V273" s="34">
        <f t="shared" si="146"/>
        <v>1.9872000000000001</v>
      </c>
      <c r="W273" s="15">
        <f t="shared" si="159"/>
        <v>0.87944659600048491</v>
      </c>
      <c r="X273" s="34">
        <f t="shared" si="160"/>
        <v>0.43972329800024246</v>
      </c>
      <c r="Y273" s="34">
        <f t="shared" si="147"/>
        <v>1.2900000000000023E-2</v>
      </c>
      <c r="Z273" s="15">
        <f t="shared" si="161"/>
        <v>0.50322495527805666</v>
      </c>
      <c r="AA273" s="34">
        <f t="shared" si="162"/>
        <v>0.10064499105561134</v>
      </c>
      <c r="AB273" s="34">
        <f t="shared" si="148"/>
        <v>-0.3819999999999999</v>
      </c>
      <c r="AC273" s="15">
        <f t="shared" si="163"/>
        <v>0.40564461209270181</v>
      </c>
      <c r="AD273" s="34">
        <f t="shared" si="164"/>
        <v>0</v>
      </c>
      <c r="AE273" s="34">
        <f t="shared" si="149"/>
        <v>2.9807199999999994</v>
      </c>
      <c r="AF273" s="15">
        <f t="shared" si="165"/>
        <v>0.95169548130509285</v>
      </c>
      <c r="AG273" s="34">
        <f t="shared" si="166"/>
        <v>0.19033909626101858</v>
      </c>
      <c r="AH273" s="34">
        <f t="shared" si="150"/>
        <v>1.2458</v>
      </c>
      <c r="AI273" s="15">
        <f t="shared" si="167"/>
        <v>0.77657197439912828</v>
      </c>
      <c r="AJ273" s="34">
        <f t="shared" si="168"/>
        <v>0</v>
      </c>
      <c r="AK273" s="34">
        <f t="shared" si="151"/>
        <v>0.2702</v>
      </c>
      <c r="AL273" s="15">
        <f t="shared" si="169"/>
        <v>0.5671420040148718</v>
      </c>
      <c r="AM273" s="34">
        <f t="shared" si="170"/>
        <v>0</v>
      </c>
      <c r="AN273" s="35">
        <f t="shared" si="152"/>
        <v>0</v>
      </c>
      <c r="AO273" s="35">
        <f t="shared" si="153"/>
        <v>0</v>
      </c>
      <c r="AP273" s="35">
        <f t="shared" si="154"/>
        <v>0</v>
      </c>
      <c r="AQ273" s="35">
        <f t="shared" si="155"/>
        <v>0</v>
      </c>
      <c r="AR273" s="35">
        <f t="shared" si="156"/>
        <v>0</v>
      </c>
      <c r="AS273" s="35">
        <f t="shared" si="157"/>
        <v>0</v>
      </c>
    </row>
    <row r="274" spans="7:45" ht="15.75">
      <c r="G274">
        <v>435</v>
      </c>
      <c r="H274" s="89"/>
      <c r="I274" s="90"/>
      <c r="J274" s="90"/>
      <c r="K274" s="90"/>
      <c r="L274" s="90"/>
      <c r="M274" s="90"/>
      <c r="N274" s="90"/>
      <c r="O274" s="90"/>
      <c r="P274" s="90"/>
      <c r="Q274" s="91"/>
      <c r="R274" s="35"/>
      <c r="S274" s="34">
        <f t="shared" si="158"/>
        <v>0</v>
      </c>
      <c r="T274" s="34">
        <f t="shared" si="144"/>
        <v>0</v>
      </c>
      <c r="U274" s="34">
        <f t="shared" si="145"/>
        <v>0</v>
      </c>
      <c r="V274" s="34">
        <f t="shared" si="146"/>
        <v>1.9872000000000001</v>
      </c>
      <c r="W274" s="15">
        <f t="shared" si="159"/>
        <v>0.87944659600048491</v>
      </c>
      <c r="X274" s="34">
        <f t="shared" si="160"/>
        <v>0</v>
      </c>
      <c r="Y274" s="34">
        <f t="shared" si="147"/>
        <v>1.2900000000000023E-2</v>
      </c>
      <c r="Z274" s="15">
        <f t="shared" si="161"/>
        <v>0.50322495527805666</v>
      </c>
      <c r="AA274" s="34">
        <f t="shared" si="162"/>
        <v>0</v>
      </c>
      <c r="AB274" s="34">
        <f t="shared" si="148"/>
        <v>-0.3819999999999999</v>
      </c>
      <c r="AC274" s="15">
        <f t="shared" si="163"/>
        <v>0.40564461209270181</v>
      </c>
      <c r="AD274" s="34">
        <f t="shared" si="164"/>
        <v>0</v>
      </c>
      <c r="AE274" s="34">
        <f t="shared" si="149"/>
        <v>2.8138999999999994</v>
      </c>
      <c r="AF274" s="15">
        <f t="shared" si="165"/>
        <v>0.94342234836801464</v>
      </c>
      <c r="AG274" s="34">
        <f t="shared" si="166"/>
        <v>0</v>
      </c>
      <c r="AH274" s="34">
        <f t="shared" si="150"/>
        <v>1.2458</v>
      </c>
      <c r="AI274" s="15">
        <f t="shared" si="167"/>
        <v>0.77657197439912828</v>
      </c>
      <c r="AJ274" s="34">
        <f t="shared" si="168"/>
        <v>0</v>
      </c>
      <c r="AK274" s="34">
        <f t="shared" si="151"/>
        <v>0.2702</v>
      </c>
      <c r="AL274" s="15">
        <f t="shared" si="169"/>
        <v>0.5671420040148718</v>
      </c>
      <c r="AM274" s="34">
        <f t="shared" si="170"/>
        <v>0</v>
      </c>
      <c r="AN274" s="35">
        <f t="shared" si="152"/>
        <v>0</v>
      </c>
      <c r="AO274" s="35">
        <f t="shared" si="153"/>
        <v>0</v>
      </c>
      <c r="AP274" s="35">
        <f t="shared" si="154"/>
        <v>0</v>
      </c>
      <c r="AQ274" s="35">
        <f t="shared" si="155"/>
        <v>0</v>
      </c>
      <c r="AR274" s="35">
        <f t="shared" si="156"/>
        <v>0</v>
      </c>
      <c r="AS274" s="35">
        <f t="shared" si="157"/>
        <v>0</v>
      </c>
    </row>
    <row r="275" spans="7:45" ht="15.75">
      <c r="G275">
        <v>436</v>
      </c>
      <c r="H275" s="89"/>
      <c r="I275" s="90"/>
      <c r="J275" s="90"/>
      <c r="K275" s="90"/>
      <c r="L275" s="90"/>
      <c r="M275" s="90"/>
      <c r="N275" s="90"/>
      <c r="O275" s="90"/>
      <c r="P275" s="90"/>
      <c r="Q275" s="91"/>
      <c r="R275" s="35"/>
      <c r="S275" s="34">
        <f t="shared" si="158"/>
        <v>0</v>
      </c>
      <c r="T275" s="34">
        <f t="shared" si="144"/>
        <v>0</v>
      </c>
      <c r="U275" s="34">
        <f t="shared" si="145"/>
        <v>0</v>
      </c>
      <c r="V275" s="34">
        <f t="shared" si="146"/>
        <v>1.9872000000000001</v>
      </c>
      <c r="W275" s="15">
        <f t="shared" si="159"/>
        <v>0.87944659600048491</v>
      </c>
      <c r="X275" s="34">
        <f t="shared" si="160"/>
        <v>0</v>
      </c>
      <c r="Y275" s="34">
        <f t="shared" si="147"/>
        <v>1.2900000000000023E-2</v>
      </c>
      <c r="Z275" s="15">
        <f t="shared" si="161"/>
        <v>0.50322495527805666</v>
      </c>
      <c r="AA275" s="34">
        <f t="shared" si="162"/>
        <v>0</v>
      </c>
      <c r="AB275" s="34">
        <f t="shared" si="148"/>
        <v>-0.3819999999999999</v>
      </c>
      <c r="AC275" s="15">
        <f t="shared" si="163"/>
        <v>0.40564461209270181</v>
      </c>
      <c r="AD275" s="34">
        <f t="shared" si="164"/>
        <v>0</v>
      </c>
      <c r="AE275" s="34">
        <f t="shared" si="149"/>
        <v>2.8138999999999994</v>
      </c>
      <c r="AF275" s="15">
        <f t="shared" si="165"/>
        <v>0.94342234836801464</v>
      </c>
      <c r="AG275" s="34">
        <f t="shared" si="166"/>
        <v>0</v>
      </c>
      <c r="AH275" s="34">
        <f t="shared" si="150"/>
        <v>1.2458</v>
      </c>
      <c r="AI275" s="15">
        <f t="shared" si="167"/>
        <v>0.77657197439912828</v>
      </c>
      <c r="AJ275" s="34">
        <f t="shared" si="168"/>
        <v>0</v>
      </c>
      <c r="AK275" s="34">
        <f t="shared" si="151"/>
        <v>0.2702</v>
      </c>
      <c r="AL275" s="15">
        <f t="shared" si="169"/>
        <v>0.5671420040148718</v>
      </c>
      <c r="AM275" s="34">
        <f t="shared" si="170"/>
        <v>0</v>
      </c>
      <c r="AN275" s="35">
        <f t="shared" si="152"/>
        <v>0</v>
      </c>
      <c r="AO275" s="35">
        <f t="shared" si="153"/>
        <v>0</v>
      </c>
      <c r="AP275" s="35">
        <f t="shared" si="154"/>
        <v>0</v>
      </c>
      <c r="AQ275" s="35">
        <f t="shared" si="155"/>
        <v>0</v>
      </c>
      <c r="AR275" s="35">
        <f t="shared" si="156"/>
        <v>0</v>
      </c>
      <c r="AS275" s="35">
        <f t="shared" si="157"/>
        <v>0</v>
      </c>
    </row>
    <row r="276" spans="7:45" ht="15.75">
      <c r="G276">
        <v>437</v>
      </c>
      <c r="H276" s="89"/>
      <c r="I276" s="90"/>
      <c r="J276" s="90"/>
      <c r="K276" s="90"/>
      <c r="L276" s="90"/>
      <c r="M276" s="90"/>
      <c r="N276" s="90"/>
      <c r="O276" s="90"/>
      <c r="P276" s="90"/>
      <c r="Q276" s="91"/>
      <c r="R276" s="35"/>
      <c r="S276" s="34">
        <f t="shared" si="158"/>
        <v>0</v>
      </c>
      <c r="T276" s="34">
        <f t="shared" si="144"/>
        <v>0</v>
      </c>
      <c r="U276" s="34">
        <f t="shared" si="145"/>
        <v>0</v>
      </c>
      <c r="V276" s="34">
        <f t="shared" si="146"/>
        <v>1.9872000000000001</v>
      </c>
      <c r="W276" s="15">
        <f t="shared" si="159"/>
        <v>0.87944659600048491</v>
      </c>
      <c r="X276" s="34">
        <f t="shared" si="160"/>
        <v>0</v>
      </c>
      <c r="Y276" s="34">
        <f t="shared" si="147"/>
        <v>1.2900000000000023E-2</v>
      </c>
      <c r="Z276" s="15">
        <f t="shared" si="161"/>
        <v>0.50322495527805666</v>
      </c>
      <c r="AA276" s="34">
        <f t="shared" si="162"/>
        <v>0</v>
      </c>
      <c r="AB276" s="34">
        <f t="shared" si="148"/>
        <v>-0.3819999999999999</v>
      </c>
      <c r="AC276" s="15">
        <f t="shared" si="163"/>
        <v>0.40564461209270181</v>
      </c>
      <c r="AD276" s="34">
        <f t="shared" si="164"/>
        <v>0</v>
      </c>
      <c r="AE276" s="34">
        <f t="shared" si="149"/>
        <v>2.8138999999999994</v>
      </c>
      <c r="AF276" s="15">
        <f t="shared" si="165"/>
        <v>0.94342234836801464</v>
      </c>
      <c r="AG276" s="34">
        <f t="shared" si="166"/>
        <v>0</v>
      </c>
      <c r="AH276" s="34">
        <f t="shared" si="150"/>
        <v>1.2458</v>
      </c>
      <c r="AI276" s="15">
        <f t="shared" si="167"/>
        <v>0.77657197439912828</v>
      </c>
      <c r="AJ276" s="34">
        <f t="shared" si="168"/>
        <v>0</v>
      </c>
      <c r="AK276" s="34">
        <f t="shared" si="151"/>
        <v>0.2702</v>
      </c>
      <c r="AL276" s="15">
        <f t="shared" si="169"/>
        <v>0.5671420040148718</v>
      </c>
      <c r="AM276" s="34">
        <f t="shared" si="170"/>
        <v>0</v>
      </c>
      <c r="AN276" s="35">
        <f t="shared" si="152"/>
        <v>1.9</v>
      </c>
      <c r="AO276" s="35">
        <f t="shared" si="153"/>
        <v>1.4565357756392707</v>
      </c>
      <c r="AP276" s="35">
        <f t="shared" si="154"/>
        <v>0.44346422436072919</v>
      </c>
      <c r="AQ276" s="35">
        <f t="shared" si="155"/>
        <v>1</v>
      </c>
      <c r="AR276" s="35">
        <f t="shared" si="156"/>
        <v>0.86927724306574705</v>
      </c>
      <c r="AS276" s="35">
        <f t="shared" si="157"/>
        <v>0.13072275693425295</v>
      </c>
    </row>
    <row r="277" spans="7:45" ht="15.75">
      <c r="G277">
        <v>438</v>
      </c>
      <c r="H277" s="89">
        <v>0.2</v>
      </c>
      <c r="I277" s="90">
        <v>0.2</v>
      </c>
      <c r="J277" s="90">
        <v>0.5</v>
      </c>
      <c r="K277" s="90">
        <v>0.5</v>
      </c>
      <c r="L277" s="90">
        <v>0.5</v>
      </c>
      <c r="M277" s="90">
        <v>0</v>
      </c>
      <c r="N277" s="90"/>
      <c r="O277" s="90">
        <v>0.5</v>
      </c>
      <c r="P277" s="90">
        <v>0.5</v>
      </c>
      <c r="Q277" s="91">
        <v>0</v>
      </c>
      <c r="R277" s="35"/>
      <c r="S277" s="34">
        <f t="shared" si="158"/>
        <v>0.2</v>
      </c>
      <c r="T277" s="34">
        <f t="shared" si="144"/>
        <v>0.17300000000000001</v>
      </c>
      <c r="U277" s="34">
        <f t="shared" si="145"/>
        <v>0.39219999999999999</v>
      </c>
      <c r="V277" s="34">
        <f t="shared" si="146"/>
        <v>1.9872000000000001</v>
      </c>
      <c r="W277" s="15">
        <f t="shared" si="159"/>
        <v>0.87944659600048491</v>
      </c>
      <c r="X277" s="34">
        <f t="shared" si="160"/>
        <v>0.43972329800024246</v>
      </c>
      <c r="Y277" s="34">
        <f t="shared" si="147"/>
        <v>1.2900000000000023E-2</v>
      </c>
      <c r="Z277" s="15">
        <f t="shared" si="161"/>
        <v>0.50322495527805666</v>
      </c>
      <c r="AA277" s="34">
        <f t="shared" si="162"/>
        <v>0.25161247763902833</v>
      </c>
      <c r="AB277" s="34">
        <f t="shared" si="148"/>
        <v>-0.3819999999999999</v>
      </c>
      <c r="AC277" s="15">
        <f t="shared" si="163"/>
        <v>0.40564461209270181</v>
      </c>
      <c r="AD277" s="34">
        <f t="shared" si="164"/>
        <v>0</v>
      </c>
      <c r="AE277" s="34">
        <f t="shared" si="149"/>
        <v>3.2309499999999995</v>
      </c>
      <c r="AF277" s="15">
        <f t="shared" si="165"/>
        <v>0.96198251173236582</v>
      </c>
      <c r="AG277" s="34">
        <f t="shared" si="166"/>
        <v>0.48099125586618291</v>
      </c>
      <c r="AH277" s="34">
        <f t="shared" si="150"/>
        <v>1.2458</v>
      </c>
      <c r="AI277" s="15">
        <f t="shared" si="167"/>
        <v>0.77657197439912828</v>
      </c>
      <c r="AJ277" s="34">
        <f t="shared" si="168"/>
        <v>0.38828598719956414</v>
      </c>
      <c r="AK277" s="34">
        <f t="shared" si="151"/>
        <v>0.2702</v>
      </c>
      <c r="AL277" s="15">
        <f t="shared" si="169"/>
        <v>0.5671420040148718</v>
      </c>
      <c r="AM277" s="34">
        <f t="shared" si="170"/>
        <v>0</v>
      </c>
      <c r="AN277" s="35">
        <f t="shared" si="152"/>
        <v>0.60000001000000003</v>
      </c>
      <c r="AO277" s="35">
        <f t="shared" si="153"/>
        <v>0.524105327850097</v>
      </c>
      <c r="AP277" s="35">
        <f t="shared" si="154"/>
        <v>7.5894682149903026E-2</v>
      </c>
      <c r="AQ277" s="35">
        <f t="shared" si="155"/>
        <v>0</v>
      </c>
      <c r="AR277" s="35">
        <f t="shared" si="156"/>
        <v>0</v>
      </c>
      <c r="AS277" s="35">
        <f t="shared" si="157"/>
        <v>0</v>
      </c>
    </row>
    <row r="278" spans="7:45" ht="15.75">
      <c r="G278">
        <v>439</v>
      </c>
      <c r="H278" s="89">
        <v>0.1</v>
      </c>
      <c r="I278" s="90">
        <v>0.16000001</v>
      </c>
      <c r="J278" s="90">
        <v>0.14000000000000001</v>
      </c>
      <c r="K278" s="90">
        <v>0.2</v>
      </c>
      <c r="L278" s="90">
        <v>0</v>
      </c>
      <c r="M278" s="90">
        <v>0</v>
      </c>
      <c r="N278" s="90"/>
      <c r="O278" s="90"/>
      <c r="P278" s="90"/>
      <c r="Q278" s="91"/>
      <c r="R278" s="35"/>
      <c r="S278" s="34">
        <f t="shared" si="158"/>
        <v>0.1</v>
      </c>
      <c r="T278" s="34">
        <f t="shared" si="144"/>
        <v>0.13840000864999999</v>
      </c>
      <c r="U278" s="34">
        <f t="shared" si="145"/>
        <v>0.10981600000000001</v>
      </c>
      <c r="V278" s="34">
        <f t="shared" si="146"/>
        <v>1.9872000000000001</v>
      </c>
      <c r="W278" s="15">
        <f t="shared" si="159"/>
        <v>0.87944659600048491</v>
      </c>
      <c r="X278" s="34">
        <f t="shared" si="160"/>
        <v>0.17588931920009698</v>
      </c>
      <c r="Y278" s="34">
        <f t="shared" si="147"/>
        <v>1.2900000000000023E-2</v>
      </c>
      <c r="Z278" s="15">
        <f t="shared" si="161"/>
        <v>0.50322495527805666</v>
      </c>
      <c r="AA278" s="34">
        <f t="shared" si="162"/>
        <v>0</v>
      </c>
      <c r="AB278" s="34">
        <f t="shared" si="148"/>
        <v>-0.3819999999999999</v>
      </c>
      <c r="AC278" s="15">
        <f t="shared" si="163"/>
        <v>0.40564461209270181</v>
      </c>
      <c r="AD278" s="34">
        <f t="shared" si="164"/>
        <v>0</v>
      </c>
      <c r="AE278" s="34">
        <f t="shared" si="149"/>
        <v>2.8138999999999994</v>
      </c>
      <c r="AF278" s="15">
        <f t="shared" si="165"/>
        <v>0.94342234836801464</v>
      </c>
      <c r="AG278" s="34">
        <f t="shared" si="166"/>
        <v>0</v>
      </c>
      <c r="AH278" s="34">
        <f t="shared" si="150"/>
        <v>1.2458</v>
      </c>
      <c r="AI278" s="15">
        <f t="shared" si="167"/>
        <v>0.77657197439912828</v>
      </c>
      <c r="AJ278" s="34">
        <f t="shared" si="168"/>
        <v>0</v>
      </c>
      <c r="AK278" s="34">
        <f t="shared" si="151"/>
        <v>0.2702</v>
      </c>
      <c r="AL278" s="15">
        <f t="shared" si="169"/>
        <v>0.5671420040148718</v>
      </c>
      <c r="AM278" s="34">
        <f t="shared" si="170"/>
        <v>0</v>
      </c>
      <c r="AN278" s="35">
        <f t="shared" si="152"/>
        <v>1.9</v>
      </c>
      <c r="AO278" s="35">
        <f t="shared" si="153"/>
        <v>1.4565357756392707</v>
      </c>
      <c r="AP278" s="35">
        <f t="shared" si="154"/>
        <v>0.44346422436072919</v>
      </c>
      <c r="AQ278" s="35">
        <f t="shared" si="155"/>
        <v>1</v>
      </c>
      <c r="AR278" s="35">
        <f t="shared" si="156"/>
        <v>0.86927724306574705</v>
      </c>
      <c r="AS278" s="35">
        <f t="shared" si="157"/>
        <v>0.13072275693425295</v>
      </c>
    </row>
    <row r="279" spans="7:45" ht="15.75">
      <c r="G279">
        <v>440</v>
      </c>
      <c r="H279" s="89">
        <v>0.2</v>
      </c>
      <c r="I279" s="90">
        <v>0.2</v>
      </c>
      <c r="J279" s="90">
        <v>0.5</v>
      </c>
      <c r="K279" s="90">
        <v>0.5</v>
      </c>
      <c r="L279" s="90">
        <v>0.5</v>
      </c>
      <c r="M279" s="90">
        <v>0</v>
      </c>
      <c r="N279" s="90"/>
      <c r="O279" s="90">
        <v>0.5</v>
      </c>
      <c r="P279" s="90">
        <v>0.5</v>
      </c>
      <c r="Q279" s="91">
        <v>0</v>
      </c>
      <c r="R279" s="35"/>
      <c r="S279" s="34">
        <f t="shared" si="158"/>
        <v>0.2</v>
      </c>
      <c r="T279" s="34">
        <f t="shared" si="144"/>
        <v>0.17300000000000001</v>
      </c>
      <c r="U279" s="34">
        <f t="shared" si="145"/>
        <v>0.39219999999999999</v>
      </c>
      <c r="V279" s="34">
        <f t="shared" si="146"/>
        <v>1.9872000000000001</v>
      </c>
      <c r="W279" s="15">
        <f t="shared" si="159"/>
        <v>0.87944659600048491</v>
      </c>
      <c r="X279" s="34">
        <f t="shared" si="160"/>
        <v>0.43972329800024246</v>
      </c>
      <c r="Y279" s="34">
        <f t="shared" si="147"/>
        <v>1.2900000000000023E-2</v>
      </c>
      <c r="Z279" s="15">
        <f t="shared" si="161"/>
        <v>0.50322495527805666</v>
      </c>
      <c r="AA279" s="34">
        <f t="shared" si="162"/>
        <v>0.25161247763902833</v>
      </c>
      <c r="AB279" s="34">
        <f t="shared" si="148"/>
        <v>-0.3819999999999999</v>
      </c>
      <c r="AC279" s="15">
        <f t="shared" si="163"/>
        <v>0.40564461209270181</v>
      </c>
      <c r="AD279" s="34">
        <f t="shared" si="164"/>
        <v>0</v>
      </c>
      <c r="AE279" s="34">
        <f t="shared" si="149"/>
        <v>3.2309499999999995</v>
      </c>
      <c r="AF279" s="15">
        <f t="shared" si="165"/>
        <v>0.96198251173236582</v>
      </c>
      <c r="AG279" s="34">
        <f t="shared" si="166"/>
        <v>0.48099125586618291</v>
      </c>
      <c r="AH279" s="34">
        <f t="shared" si="150"/>
        <v>1.2458</v>
      </c>
      <c r="AI279" s="15">
        <f t="shared" si="167"/>
        <v>0.77657197439912828</v>
      </c>
      <c r="AJ279" s="34">
        <f t="shared" si="168"/>
        <v>0.38828598719956414</v>
      </c>
      <c r="AK279" s="34">
        <f t="shared" si="151"/>
        <v>0.2702</v>
      </c>
      <c r="AL279" s="15">
        <f t="shared" si="169"/>
        <v>0.5671420040148718</v>
      </c>
      <c r="AM279" s="34">
        <f t="shared" si="170"/>
        <v>0</v>
      </c>
      <c r="AN279" s="35">
        <f t="shared" si="152"/>
        <v>4.9000003000000003</v>
      </c>
      <c r="AO279" s="35">
        <f t="shared" si="153"/>
        <v>3.6236075436249675</v>
      </c>
      <c r="AP279" s="35">
        <f t="shared" si="154"/>
        <v>1.2763927563750328</v>
      </c>
      <c r="AQ279" s="35">
        <f t="shared" si="155"/>
        <v>1</v>
      </c>
      <c r="AR279" s="35">
        <f t="shared" si="156"/>
        <v>0.86927724306574705</v>
      </c>
      <c r="AS279" s="35">
        <f t="shared" si="157"/>
        <v>0.13072275693425295</v>
      </c>
    </row>
    <row r="280" spans="7:45" ht="15.75">
      <c r="G280">
        <v>441</v>
      </c>
      <c r="H280" s="89">
        <v>0.2</v>
      </c>
      <c r="I280" s="90">
        <v>0.2</v>
      </c>
      <c r="J280" s="90">
        <v>1.5000001000000001</v>
      </c>
      <c r="K280" s="90">
        <v>1.5000001000000001</v>
      </c>
      <c r="L280" s="90">
        <v>1.5000001000000001</v>
      </c>
      <c r="M280" s="90">
        <v>0</v>
      </c>
      <c r="N280" s="90"/>
      <c r="O280" s="90">
        <v>0.5</v>
      </c>
      <c r="P280" s="90">
        <v>0.5</v>
      </c>
      <c r="Q280" s="91">
        <v>0</v>
      </c>
      <c r="R280" s="35"/>
      <c r="S280" s="34">
        <f t="shared" si="158"/>
        <v>0.2</v>
      </c>
      <c r="T280" s="34">
        <f t="shared" si="144"/>
        <v>0.17300000000000001</v>
      </c>
      <c r="U280" s="34">
        <f t="shared" si="145"/>
        <v>1.1766000784399999</v>
      </c>
      <c r="V280" s="34">
        <f t="shared" si="146"/>
        <v>1.9872000000000001</v>
      </c>
      <c r="W280" s="15">
        <f t="shared" si="159"/>
        <v>0.87944659600048491</v>
      </c>
      <c r="X280" s="34">
        <f t="shared" si="160"/>
        <v>1.319169981945387</v>
      </c>
      <c r="Y280" s="34">
        <f t="shared" si="147"/>
        <v>1.2900000000000023E-2</v>
      </c>
      <c r="Z280" s="15">
        <f t="shared" si="161"/>
        <v>0.50322495527805666</v>
      </c>
      <c r="AA280" s="34">
        <f t="shared" si="162"/>
        <v>0.75483748323958055</v>
      </c>
      <c r="AB280" s="34">
        <f t="shared" si="148"/>
        <v>-0.3819999999999999</v>
      </c>
      <c r="AC280" s="15">
        <f t="shared" si="163"/>
        <v>0.40564461209270181</v>
      </c>
      <c r="AD280" s="34">
        <f t="shared" si="164"/>
        <v>0</v>
      </c>
      <c r="AE280" s="34">
        <f t="shared" si="149"/>
        <v>3.2309499999999995</v>
      </c>
      <c r="AF280" s="15">
        <f t="shared" si="165"/>
        <v>0.96198251173236582</v>
      </c>
      <c r="AG280" s="34">
        <f t="shared" si="166"/>
        <v>0.48099125586618291</v>
      </c>
      <c r="AH280" s="34">
        <f t="shared" si="150"/>
        <v>1.2458</v>
      </c>
      <c r="AI280" s="15">
        <f t="shared" si="167"/>
        <v>0.77657197439912828</v>
      </c>
      <c r="AJ280" s="34">
        <f t="shared" si="168"/>
        <v>0.38828598719956414</v>
      </c>
      <c r="AK280" s="34">
        <f t="shared" si="151"/>
        <v>0.2702</v>
      </c>
      <c r="AL280" s="15">
        <f t="shared" si="169"/>
        <v>0.5671420040148718</v>
      </c>
      <c r="AM280" s="34">
        <f t="shared" si="170"/>
        <v>0</v>
      </c>
      <c r="AN280" s="35">
        <f t="shared" si="152"/>
        <v>0</v>
      </c>
      <c r="AO280" s="35">
        <f t="shared" si="153"/>
        <v>0</v>
      </c>
      <c r="AP280" s="35">
        <f t="shared" si="154"/>
        <v>0</v>
      </c>
      <c r="AQ280" s="35">
        <f t="shared" si="155"/>
        <v>0</v>
      </c>
      <c r="AR280" s="35">
        <f t="shared" si="156"/>
        <v>0</v>
      </c>
      <c r="AS280" s="35">
        <f t="shared" si="157"/>
        <v>0</v>
      </c>
    </row>
    <row r="281" spans="7:45" ht="15.75">
      <c r="G281">
        <v>442</v>
      </c>
      <c r="H281" s="89"/>
      <c r="I281" s="90"/>
      <c r="J281" s="90"/>
      <c r="K281" s="90"/>
      <c r="L281" s="90"/>
      <c r="M281" s="90"/>
      <c r="N281" s="90"/>
      <c r="O281" s="90"/>
      <c r="P281" s="90"/>
      <c r="Q281" s="91"/>
      <c r="R281" s="35"/>
      <c r="S281" s="34">
        <f t="shared" si="158"/>
        <v>0</v>
      </c>
      <c r="T281" s="34">
        <f t="shared" si="144"/>
        <v>0</v>
      </c>
      <c r="U281" s="34">
        <f t="shared" si="145"/>
        <v>0</v>
      </c>
      <c r="V281" s="34">
        <f t="shared" si="146"/>
        <v>1.9872000000000001</v>
      </c>
      <c r="W281" s="15">
        <f t="shared" si="159"/>
        <v>0.87944659600048491</v>
      </c>
      <c r="X281" s="34">
        <f t="shared" si="160"/>
        <v>0</v>
      </c>
      <c r="Y281" s="34">
        <f t="shared" si="147"/>
        <v>1.2900000000000023E-2</v>
      </c>
      <c r="Z281" s="15">
        <f t="shared" si="161"/>
        <v>0.50322495527805666</v>
      </c>
      <c r="AA281" s="34">
        <f t="shared" si="162"/>
        <v>0</v>
      </c>
      <c r="AB281" s="34">
        <f t="shared" si="148"/>
        <v>-0.3819999999999999</v>
      </c>
      <c r="AC281" s="15">
        <f t="shared" si="163"/>
        <v>0.40564461209270181</v>
      </c>
      <c r="AD281" s="34">
        <f t="shared" si="164"/>
        <v>0</v>
      </c>
      <c r="AE281" s="34">
        <f t="shared" si="149"/>
        <v>2.8138999999999994</v>
      </c>
      <c r="AF281" s="15">
        <f t="shared" si="165"/>
        <v>0.94342234836801464</v>
      </c>
      <c r="AG281" s="34">
        <f t="shared" si="166"/>
        <v>0</v>
      </c>
      <c r="AH281" s="34">
        <f t="shared" si="150"/>
        <v>1.2458</v>
      </c>
      <c r="AI281" s="15">
        <f t="shared" si="167"/>
        <v>0.77657197439912828</v>
      </c>
      <c r="AJ281" s="34">
        <f t="shared" si="168"/>
        <v>0</v>
      </c>
      <c r="AK281" s="34">
        <f t="shared" si="151"/>
        <v>0.2702</v>
      </c>
      <c r="AL281" s="15">
        <f t="shared" si="169"/>
        <v>0.5671420040148718</v>
      </c>
      <c r="AM281" s="34">
        <f t="shared" si="170"/>
        <v>0</v>
      </c>
      <c r="AN281" s="35">
        <f t="shared" si="152"/>
        <v>0</v>
      </c>
      <c r="AO281" s="35">
        <f t="shared" si="153"/>
        <v>0</v>
      </c>
      <c r="AP281" s="35">
        <f t="shared" si="154"/>
        <v>0</v>
      </c>
      <c r="AQ281" s="35">
        <f t="shared" si="155"/>
        <v>0</v>
      </c>
      <c r="AR281" s="35">
        <f t="shared" si="156"/>
        <v>0</v>
      </c>
      <c r="AS281" s="35">
        <f t="shared" si="157"/>
        <v>0</v>
      </c>
    </row>
    <row r="282" spans="7:45" ht="15.75">
      <c r="G282">
        <v>443</v>
      </c>
      <c r="H282" s="89"/>
      <c r="I282" s="90"/>
      <c r="J282" s="90"/>
      <c r="K282" s="90"/>
      <c r="L282" s="90"/>
      <c r="M282" s="90"/>
      <c r="N282" s="90"/>
      <c r="O282" s="90"/>
      <c r="P282" s="90"/>
      <c r="Q282" s="91"/>
      <c r="R282" s="35"/>
      <c r="S282" s="34">
        <f t="shared" si="158"/>
        <v>0</v>
      </c>
      <c r="T282" s="34">
        <f t="shared" si="144"/>
        <v>0</v>
      </c>
      <c r="U282" s="34">
        <f t="shared" si="145"/>
        <v>0</v>
      </c>
      <c r="V282" s="34">
        <f t="shared" si="146"/>
        <v>1.9872000000000001</v>
      </c>
      <c r="W282" s="15">
        <f t="shared" si="159"/>
        <v>0.87944659600048491</v>
      </c>
      <c r="X282" s="34">
        <f t="shared" si="160"/>
        <v>0</v>
      </c>
      <c r="Y282" s="34">
        <f t="shared" si="147"/>
        <v>1.2900000000000023E-2</v>
      </c>
      <c r="Z282" s="15">
        <f t="shared" si="161"/>
        <v>0.50322495527805666</v>
      </c>
      <c r="AA282" s="34">
        <f t="shared" si="162"/>
        <v>0</v>
      </c>
      <c r="AB282" s="34">
        <f t="shared" si="148"/>
        <v>-0.3819999999999999</v>
      </c>
      <c r="AC282" s="15">
        <f t="shared" si="163"/>
        <v>0.40564461209270181</v>
      </c>
      <c r="AD282" s="34">
        <f t="shared" si="164"/>
        <v>0</v>
      </c>
      <c r="AE282" s="34">
        <f t="shared" si="149"/>
        <v>2.8138999999999994</v>
      </c>
      <c r="AF282" s="15">
        <f t="shared" si="165"/>
        <v>0.94342234836801464</v>
      </c>
      <c r="AG282" s="34">
        <f t="shared" si="166"/>
        <v>0</v>
      </c>
      <c r="AH282" s="34">
        <f t="shared" si="150"/>
        <v>1.2458</v>
      </c>
      <c r="AI282" s="15">
        <f t="shared" si="167"/>
        <v>0.77657197439912828</v>
      </c>
      <c r="AJ282" s="34">
        <f t="shared" si="168"/>
        <v>0</v>
      </c>
      <c r="AK282" s="34">
        <f t="shared" si="151"/>
        <v>0.2702</v>
      </c>
      <c r="AL282" s="15">
        <f t="shared" si="169"/>
        <v>0.5671420040148718</v>
      </c>
      <c r="AM282" s="34">
        <f t="shared" si="170"/>
        <v>0</v>
      </c>
      <c r="AN282" s="35">
        <f t="shared" si="152"/>
        <v>0</v>
      </c>
      <c r="AO282" s="35">
        <f t="shared" si="153"/>
        <v>0</v>
      </c>
      <c r="AP282" s="35">
        <f t="shared" si="154"/>
        <v>0</v>
      </c>
      <c r="AQ282" s="35">
        <f t="shared" si="155"/>
        <v>0</v>
      </c>
      <c r="AR282" s="35">
        <f t="shared" si="156"/>
        <v>0</v>
      </c>
      <c r="AS282" s="35">
        <f t="shared" si="157"/>
        <v>0</v>
      </c>
    </row>
    <row r="283" spans="7:45" ht="15.75">
      <c r="G283">
        <v>445</v>
      </c>
      <c r="H283" s="89"/>
      <c r="I283" s="90"/>
      <c r="J283" s="90"/>
      <c r="K283" s="90"/>
      <c r="L283" s="90"/>
      <c r="M283" s="90"/>
      <c r="N283" s="90"/>
      <c r="O283" s="90"/>
      <c r="P283" s="90"/>
      <c r="Q283" s="91"/>
      <c r="R283" s="35"/>
      <c r="S283" s="34">
        <f t="shared" si="158"/>
        <v>0</v>
      </c>
      <c r="T283" s="34">
        <f t="shared" si="144"/>
        <v>0</v>
      </c>
      <c r="U283" s="34">
        <f t="shared" si="145"/>
        <v>0</v>
      </c>
      <c r="V283" s="34">
        <f t="shared" si="146"/>
        <v>1.9872000000000001</v>
      </c>
      <c r="W283" s="15">
        <f t="shared" si="159"/>
        <v>0.87944659600048491</v>
      </c>
      <c r="X283" s="34">
        <f t="shared" si="160"/>
        <v>0</v>
      </c>
      <c r="Y283" s="34">
        <f t="shared" si="147"/>
        <v>1.2900000000000023E-2</v>
      </c>
      <c r="Z283" s="15">
        <f t="shared" si="161"/>
        <v>0.50322495527805666</v>
      </c>
      <c r="AA283" s="34">
        <f t="shared" si="162"/>
        <v>0</v>
      </c>
      <c r="AB283" s="34">
        <f t="shared" si="148"/>
        <v>-0.3819999999999999</v>
      </c>
      <c r="AC283" s="15">
        <f t="shared" si="163"/>
        <v>0.40564461209270181</v>
      </c>
      <c r="AD283" s="34">
        <f t="shared" si="164"/>
        <v>0</v>
      </c>
      <c r="AE283" s="34">
        <f t="shared" si="149"/>
        <v>2.8138999999999994</v>
      </c>
      <c r="AF283" s="15">
        <f t="shared" si="165"/>
        <v>0.94342234836801464</v>
      </c>
      <c r="AG283" s="34">
        <f t="shared" si="166"/>
        <v>0</v>
      </c>
      <c r="AH283" s="34">
        <f t="shared" si="150"/>
        <v>1.2458</v>
      </c>
      <c r="AI283" s="15">
        <f t="shared" si="167"/>
        <v>0.77657197439912828</v>
      </c>
      <c r="AJ283" s="34">
        <f t="shared" si="168"/>
        <v>0</v>
      </c>
      <c r="AK283" s="34">
        <f t="shared" si="151"/>
        <v>0.2702</v>
      </c>
      <c r="AL283" s="15">
        <f t="shared" si="169"/>
        <v>0.5671420040148718</v>
      </c>
      <c r="AM283" s="34">
        <f t="shared" si="170"/>
        <v>0</v>
      </c>
      <c r="AN283" s="35">
        <f t="shared" si="152"/>
        <v>3.9</v>
      </c>
      <c r="AO283" s="35">
        <f t="shared" si="153"/>
        <v>2.5535161633712433</v>
      </c>
      <c r="AP283" s="35">
        <f t="shared" si="154"/>
        <v>1.3464838366287566</v>
      </c>
      <c r="AQ283" s="35">
        <f t="shared" si="155"/>
        <v>5</v>
      </c>
      <c r="AR283" s="35">
        <f t="shared" si="156"/>
        <v>3.6620458247783652</v>
      </c>
      <c r="AS283" s="35">
        <f t="shared" si="157"/>
        <v>1.3379541752216348</v>
      </c>
    </row>
    <row r="284" spans="7:45" ht="15.75">
      <c r="G284">
        <v>448</v>
      </c>
      <c r="H284" s="89">
        <v>0.2</v>
      </c>
      <c r="I284" s="90">
        <v>0.2</v>
      </c>
      <c r="J284" s="90">
        <v>0.5</v>
      </c>
      <c r="K284" s="90">
        <v>1</v>
      </c>
      <c r="L284" s="90">
        <v>1</v>
      </c>
      <c r="M284" s="90">
        <v>1</v>
      </c>
      <c r="N284" s="90"/>
      <c r="O284" s="90">
        <v>1</v>
      </c>
      <c r="P284" s="90">
        <v>2</v>
      </c>
      <c r="Q284" s="91">
        <v>2</v>
      </c>
      <c r="R284" s="35"/>
      <c r="S284" s="34">
        <f t="shared" si="158"/>
        <v>0.2</v>
      </c>
      <c r="T284" s="34">
        <f t="shared" si="144"/>
        <v>0.17300000000000001</v>
      </c>
      <c r="U284" s="34">
        <f t="shared" si="145"/>
        <v>0.39219999999999999</v>
      </c>
      <c r="V284" s="34">
        <f t="shared" si="146"/>
        <v>1.9872000000000001</v>
      </c>
      <c r="W284" s="15">
        <f t="shared" si="159"/>
        <v>0.87944659600048491</v>
      </c>
      <c r="X284" s="34">
        <f t="shared" si="160"/>
        <v>0.87944659600048491</v>
      </c>
      <c r="Y284" s="34">
        <f t="shared" si="147"/>
        <v>1.2900000000000023E-2</v>
      </c>
      <c r="Z284" s="15">
        <f t="shared" si="161"/>
        <v>0.50322495527805666</v>
      </c>
      <c r="AA284" s="34">
        <f t="shared" si="162"/>
        <v>0.50322495527805666</v>
      </c>
      <c r="AB284" s="34">
        <f t="shared" si="148"/>
        <v>-0.3819999999999999</v>
      </c>
      <c r="AC284" s="15">
        <f t="shared" si="163"/>
        <v>0.40564461209270181</v>
      </c>
      <c r="AD284" s="34">
        <f t="shared" si="164"/>
        <v>0.40564461209270181</v>
      </c>
      <c r="AE284" s="34">
        <f t="shared" si="149"/>
        <v>3.6479999999999992</v>
      </c>
      <c r="AF284" s="15">
        <f t="shared" si="165"/>
        <v>0.97461786795036498</v>
      </c>
      <c r="AG284" s="34">
        <f t="shared" si="166"/>
        <v>0.97461786795036498</v>
      </c>
      <c r="AH284" s="34">
        <f t="shared" si="150"/>
        <v>1.2458</v>
      </c>
      <c r="AI284" s="15">
        <f t="shared" si="167"/>
        <v>0.77657197439912828</v>
      </c>
      <c r="AJ284" s="34">
        <f t="shared" si="168"/>
        <v>1.5531439487982566</v>
      </c>
      <c r="AK284" s="34">
        <f t="shared" si="151"/>
        <v>0.2702</v>
      </c>
      <c r="AL284" s="15">
        <f t="shared" si="169"/>
        <v>0.5671420040148718</v>
      </c>
      <c r="AM284" s="34">
        <f t="shared" si="170"/>
        <v>1.1342840080297436</v>
      </c>
      <c r="AN284" s="35">
        <f t="shared" si="152"/>
        <v>4.8000003000000007</v>
      </c>
      <c r="AO284" s="35">
        <f t="shared" si="153"/>
        <v>3.5236075436249679</v>
      </c>
      <c r="AP284" s="35">
        <f t="shared" si="154"/>
        <v>1.2763927563750328</v>
      </c>
      <c r="AQ284" s="35">
        <f t="shared" si="155"/>
        <v>1</v>
      </c>
      <c r="AR284" s="35">
        <f t="shared" si="156"/>
        <v>0.86927724306574705</v>
      </c>
      <c r="AS284" s="35">
        <f t="shared" si="157"/>
        <v>0.13072275693425295</v>
      </c>
    </row>
    <row r="285" spans="7:45" ht="15.75">
      <c r="G285">
        <v>449</v>
      </c>
      <c r="H285" s="89">
        <v>0.1</v>
      </c>
      <c r="I285" s="90">
        <v>0.2</v>
      </c>
      <c r="J285" s="90">
        <v>1.5000001000000001</v>
      </c>
      <c r="K285" s="90">
        <v>1.5000001000000001</v>
      </c>
      <c r="L285" s="90">
        <v>1.5000001000000001</v>
      </c>
      <c r="M285" s="90">
        <v>0</v>
      </c>
      <c r="N285" s="90"/>
      <c r="O285" s="90">
        <v>0.5</v>
      </c>
      <c r="P285" s="90">
        <v>0.5</v>
      </c>
      <c r="Q285" s="91">
        <v>0</v>
      </c>
      <c r="R285" s="35"/>
      <c r="S285" s="34">
        <f t="shared" si="158"/>
        <v>0.1</v>
      </c>
      <c r="T285" s="34">
        <f t="shared" si="144"/>
        <v>0.17300000000000001</v>
      </c>
      <c r="U285" s="34">
        <f t="shared" si="145"/>
        <v>1.1766000784399999</v>
      </c>
      <c r="V285" s="34">
        <f t="shared" si="146"/>
        <v>1.9872000000000001</v>
      </c>
      <c r="W285" s="15">
        <f t="shared" si="159"/>
        <v>0.87944659600048491</v>
      </c>
      <c r="X285" s="34">
        <f t="shared" si="160"/>
        <v>1.319169981945387</v>
      </c>
      <c r="Y285" s="34">
        <f t="shared" si="147"/>
        <v>1.2900000000000023E-2</v>
      </c>
      <c r="Z285" s="15">
        <f t="shared" si="161"/>
        <v>0.50322495527805666</v>
      </c>
      <c r="AA285" s="34">
        <f t="shared" si="162"/>
        <v>0.75483748323958055</v>
      </c>
      <c r="AB285" s="34">
        <f t="shared" si="148"/>
        <v>-0.3819999999999999</v>
      </c>
      <c r="AC285" s="15">
        <f t="shared" si="163"/>
        <v>0.40564461209270181</v>
      </c>
      <c r="AD285" s="34">
        <f t="shared" si="164"/>
        <v>0</v>
      </c>
      <c r="AE285" s="34">
        <f t="shared" si="149"/>
        <v>3.2309499999999995</v>
      </c>
      <c r="AF285" s="15">
        <f t="shared" si="165"/>
        <v>0.96198251173236582</v>
      </c>
      <c r="AG285" s="34">
        <f t="shared" si="166"/>
        <v>0.48099125586618291</v>
      </c>
      <c r="AH285" s="34">
        <f t="shared" si="150"/>
        <v>1.2458</v>
      </c>
      <c r="AI285" s="15">
        <f t="shared" si="167"/>
        <v>0.77657197439912828</v>
      </c>
      <c r="AJ285" s="34">
        <f t="shared" si="168"/>
        <v>0.38828598719956414</v>
      </c>
      <c r="AK285" s="34">
        <f t="shared" si="151"/>
        <v>0.2702</v>
      </c>
      <c r="AL285" s="15">
        <f t="shared" si="169"/>
        <v>0.5671420040148718</v>
      </c>
      <c r="AM285" s="34">
        <f t="shared" si="170"/>
        <v>0</v>
      </c>
      <c r="AN285" s="35">
        <f t="shared" si="152"/>
        <v>2.6999999999999997</v>
      </c>
      <c r="AO285" s="35">
        <f t="shared" si="153"/>
        <v>2.2127036294558051</v>
      </c>
      <c r="AP285" s="35">
        <f t="shared" si="154"/>
        <v>0.48729637054419461</v>
      </c>
      <c r="AQ285" s="35">
        <f t="shared" si="155"/>
        <v>0.30000000000000004</v>
      </c>
      <c r="AR285" s="35">
        <f t="shared" si="156"/>
        <v>0.26799629370093142</v>
      </c>
      <c r="AS285" s="35">
        <f t="shared" si="157"/>
        <v>3.2003706299068624E-2</v>
      </c>
    </row>
    <row r="286" spans="7:45" ht="15.75">
      <c r="G286">
        <v>450</v>
      </c>
      <c r="H286" s="89">
        <v>0.3</v>
      </c>
      <c r="I286" s="90">
        <v>0.6</v>
      </c>
      <c r="J286" s="90">
        <v>1.2</v>
      </c>
      <c r="K286" s="90">
        <v>0.4</v>
      </c>
      <c r="L286" s="90">
        <v>0.2</v>
      </c>
      <c r="M286" s="90">
        <v>0</v>
      </c>
      <c r="N286" s="90"/>
      <c r="O286" s="90">
        <v>0.2</v>
      </c>
      <c r="P286" s="90">
        <v>0.1</v>
      </c>
      <c r="Q286" s="91">
        <v>0</v>
      </c>
      <c r="R286" s="35"/>
      <c r="S286" s="34">
        <f t="shared" si="158"/>
        <v>0.3</v>
      </c>
      <c r="T286" s="34">
        <f t="shared" si="144"/>
        <v>0.51900000000000002</v>
      </c>
      <c r="U286" s="34">
        <f t="shared" si="145"/>
        <v>0.94127999999999989</v>
      </c>
      <c r="V286" s="34">
        <f t="shared" si="146"/>
        <v>1.9872000000000001</v>
      </c>
      <c r="W286" s="15">
        <f t="shared" si="159"/>
        <v>0.87944659600048491</v>
      </c>
      <c r="X286" s="34">
        <f t="shared" si="160"/>
        <v>0.35177863840019397</v>
      </c>
      <c r="Y286" s="34">
        <f t="shared" si="147"/>
        <v>1.2900000000000023E-2</v>
      </c>
      <c r="Z286" s="15">
        <f t="shared" si="161"/>
        <v>0.50322495527805666</v>
      </c>
      <c r="AA286" s="34">
        <f t="shared" si="162"/>
        <v>0.10064499105561134</v>
      </c>
      <c r="AB286" s="34">
        <f t="shared" si="148"/>
        <v>-0.3819999999999999</v>
      </c>
      <c r="AC286" s="15">
        <f t="shared" si="163"/>
        <v>0.40564461209270181</v>
      </c>
      <c r="AD286" s="34">
        <f t="shared" si="164"/>
        <v>0</v>
      </c>
      <c r="AE286" s="34">
        <f t="shared" si="149"/>
        <v>2.9807199999999994</v>
      </c>
      <c r="AF286" s="15">
        <f t="shared" si="165"/>
        <v>0.95169548130509285</v>
      </c>
      <c r="AG286" s="34">
        <f t="shared" si="166"/>
        <v>0.19033909626101858</v>
      </c>
      <c r="AH286" s="34">
        <f t="shared" si="150"/>
        <v>1.2458</v>
      </c>
      <c r="AI286" s="15">
        <f t="shared" si="167"/>
        <v>0.77657197439912828</v>
      </c>
      <c r="AJ286" s="34">
        <f t="shared" si="168"/>
        <v>7.765719743991284E-2</v>
      </c>
      <c r="AK286" s="34">
        <f t="shared" si="151"/>
        <v>0.2702</v>
      </c>
      <c r="AL286" s="15">
        <f t="shared" si="169"/>
        <v>0.5671420040148718</v>
      </c>
      <c r="AM286" s="34">
        <f t="shared" si="170"/>
        <v>0</v>
      </c>
      <c r="AN286" s="35">
        <f t="shared" si="152"/>
        <v>2.6999999999999997</v>
      </c>
      <c r="AO286" s="35">
        <f t="shared" si="153"/>
        <v>2.2127036294558051</v>
      </c>
      <c r="AP286" s="35">
        <f t="shared" si="154"/>
        <v>0.48729637054419461</v>
      </c>
      <c r="AQ286" s="35">
        <f t="shared" si="155"/>
        <v>0.30000000000000004</v>
      </c>
      <c r="AR286" s="35">
        <f t="shared" si="156"/>
        <v>0.26799629370093142</v>
      </c>
      <c r="AS286" s="35">
        <f t="shared" si="157"/>
        <v>3.2003706299068624E-2</v>
      </c>
    </row>
    <row r="287" spans="7:45" ht="15.75">
      <c r="G287">
        <v>451</v>
      </c>
      <c r="H287" s="89">
        <v>0.3</v>
      </c>
      <c r="I287" s="90">
        <v>0.6</v>
      </c>
      <c r="J287" s="90">
        <v>1.2</v>
      </c>
      <c r="K287" s="90">
        <v>0.4</v>
      </c>
      <c r="L287" s="90">
        <v>0.2</v>
      </c>
      <c r="M287" s="90">
        <v>0</v>
      </c>
      <c r="N287" s="90"/>
      <c r="O287" s="90">
        <v>0.2</v>
      </c>
      <c r="P287" s="90">
        <v>0.1</v>
      </c>
      <c r="Q287" s="91">
        <v>0</v>
      </c>
      <c r="R287" s="35"/>
      <c r="S287" s="34">
        <f t="shared" si="158"/>
        <v>0.3</v>
      </c>
      <c r="T287" s="34">
        <f t="shared" si="144"/>
        <v>0.51900000000000002</v>
      </c>
      <c r="U287" s="34">
        <f t="shared" si="145"/>
        <v>0.94127999999999989</v>
      </c>
      <c r="V287" s="34">
        <f t="shared" si="146"/>
        <v>1.9872000000000001</v>
      </c>
      <c r="W287" s="15">
        <f t="shared" si="159"/>
        <v>0.87944659600048491</v>
      </c>
      <c r="X287" s="34">
        <f t="shared" si="160"/>
        <v>0.35177863840019397</v>
      </c>
      <c r="Y287" s="34">
        <f t="shared" si="147"/>
        <v>1.2900000000000023E-2</v>
      </c>
      <c r="Z287" s="15">
        <f t="shared" si="161"/>
        <v>0.50322495527805666</v>
      </c>
      <c r="AA287" s="34">
        <f t="shared" si="162"/>
        <v>0.10064499105561134</v>
      </c>
      <c r="AB287" s="34">
        <f t="shared" si="148"/>
        <v>-0.3819999999999999</v>
      </c>
      <c r="AC287" s="15">
        <f t="shared" si="163"/>
        <v>0.40564461209270181</v>
      </c>
      <c r="AD287" s="34">
        <f t="shared" si="164"/>
        <v>0</v>
      </c>
      <c r="AE287" s="34">
        <f t="shared" si="149"/>
        <v>2.9807199999999994</v>
      </c>
      <c r="AF287" s="15">
        <f t="shared" si="165"/>
        <v>0.95169548130509285</v>
      </c>
      <c r="AG287" s="34">
        <f t="shared" si="166"/>
        <v>0.19033909626101858</v>
      </c>
      <c r="AH287" s="34">
        <f t="shared" si="150"/>
        <v>1.2458</v>
      </c>
      <c r="AI287" s="15">
        <f t="shared" si="167"/>
        <v>0.77657197439912828</v>
      </c>
      <c r="AJ287" s="34">
        <f t="shared" si="168"/>
        <v>7.765719743991284E-2</v>
      </c>
      <c r="AK287" s="34">
        <f t="shared" si="151"/>
        <v>0.2702</v>
      </c>
      <c r="AL287" s="15">
        <f t="shared" si="169"/>
        <v>0.5671420040148718</v>
      </c>
      <c r="AM287" s="34">
        <f t="shared" si="170"/>
        <v>0</v>
      </c>
      <c r="AN287" s="35">
        <f t="shared" si="152"/>
        <v>0</v>
      </c>
      <c r="AO287" s="35">
        <f t="shared" si="153"/>
        <v>0</v>
      </c>
      <c r="AP287" s="35">
        <f t="shared" si="154"/>
        <v>0</v>
      </c>
      <c r="AQ287" s="35">
        <f t="shared" si="155"/>
        <v>0</v>
      </c>
      <c r="AR287" s="35">
        <f t="shared" si="156"/>
        <v>0</v>
      </c>
      <c r="AS287" s="35">
        <f t="shared" si="157"/>
        <v>0</v>
      </c>
    </row>
    <row r="288" spans="7:45" ht="15.75">
      <c r="G288">
        <v>453</v>
      </c>
      <c r="H288" s="89"/>
      <c r="I288" s="90"/>
      <c r="J288" s="90"/>
      <c r="K288" s="90"/>
      <c r="L288" s="90"/>
      <c r="M288" s="90"/>
      <c r="N288" s="90"/>
      <c r="O288" s="90"/>
      <c r="P288" s="90"/>
      <c r="Q288" s="91"/>
      <c r="R288" s="35"/>
      <c r="S288" s="34">
        <f t="shared" si="158"/>
        <v>0</v>
      </c>
      <c r="T288" s="34">
        <f t="shared" si="144"/>
        <v>0</v>
      </c>
      <c r="U288" s="34">
        <f t="shared" si="145"/>
        <v>0</v>
      </c>
      <c r="V288" s="34">
        <f t="shared" si="146"/>
        <v>1.9872000000000001</v>
      </c>
      <c r="W288" s="15">
        <f t="shared" si="159"/>
        <v>0.87944659600048491</v>
      </c>
      <c r="X288" s="34">
        <f t="shared" si="160"/>
        <v>0</v>
      </c>
      <c r="Y288" s="34">
        <f t="shared" si="147"/>
        <v>1.2900000000000023E-2</v>
      </c>
      <c r="Z288" s="15">
        <f t="shared" si="161"/>
        <v>0.50322495527805666</v>
      </c>
      <c r="AA288" s="34">
        <f t="shared" si="162"/>
        <v>0</v>
      </c>
      <c r="AB288" s="34">
        <f t="shared" si="148"/>
        <v>-0.3819999999999999</v>
      </c>
      <c r="AC288" s="15">
        <f t="shared" si="163"/>
        <v>0.40564461209270181</v>
      </c>
      <c r="AD288" s="34">
        <f t="shared" si="164"/>
        <v>0</v>
      </c>
      <c r="AE288" s="34">
        <f t="shared" si="149"/>
        <v>2.8138999999999994</v>
      </c>
      <c r="AF288" s="15">
        <f t="shared" si="165"/>
        <v>0.94342234836801464</v>
      </c>
      <c r="AG288" s="34">
        <f t="shared" si="166"/>
        <v>0</v>
      </c>
      <c r="AH288" s="34">
        <f t="shared" si="150"/>
        <v>1.2458</v>
      </c>
      <c r="AI288" s="15">
        <f t="shared" si="167"/>
        <v>0.77657197439912828</v>
      </c>
      <c r="AJ288" s="34">
        <f t="shared" si="168"/>
        <v>0</v>
      </c>
      <c r="AK288" s="34">
        <f t="shared" si="151"/>
        <v>0.2702</v>
      </c>
      <c r="AL288" s="15">
        <f t="shared" si="169"/>
        <v>0.5671420040148718</v>
      </c>
      <c r="AM288" s="34">
        <f t="shared" si="170"/>
        <v>0</v>
      </c>
      <c r="AN288" s="35">
        <f t="shared" si="152"/>
        <v>4.9000000000000004</v>
      </c>
      <c r="AO288" s="35">
        <f t="shared" si="153"/>
        <v>3.5027965065565985</v>
      </c>
      <c r="AP288" s="35">
        <f t="shared" si="154"/>
        <v>1.3972034934434019</v>
      </c>
      <c r="AQ288" s="35">
        <f t="shared" si="155"/>
        <v>1.5</v>
      </c>
      <c r="AR288" s="35">
        <f t="shared" si="156"/>
        <v>1.2575632302653112</v>
      </c>
      <c r="AS288" s="35">
        <f t="shared" si="157"/>
        <v>0.24243676973468875</v>
      </c>
    </row>
    <row r="289" spans="7:45" ht="15.75">
      <c r="G289">
        <v>454</v>
      </c>
      <c r="H289" s="89">
        <v>0.4</v>
      </c>
      <c r="I289" s="90">
        <v>0.5</v>
      </c>
      <c r="J289" s="90">
        <v>1</v>
      </c>
      <c r="K289" s="90">
        <v>1</v>
      </c>
      <c r="L289" s="90">
        <v>2</v>
      </c>
      <c r="M289" s="90">
        <v>0</v>
      </c>
      <c r="N289" s="90"/>
      <c r="O289" s="90">
        <v>0.5</v>
      </c>
      <c r="P289" s="90">
        <v>1</v>
      </c>
      <c r="Q289" s="91">
        <v>0</v>
      </c>
      <c r="R289" s="35"/>
      <c r="S289" s="34">
        <f t="shared" si="158"/>
        <v>0.4</v>
      </c>
      <c r="T289" s="34">
        <f t="shared" si="144"/>
        <v>0.4325</v>
      </c>
      <c r="U289" s="34">
        <f t="shared" si="145"/>
        <v>0.78439999999999999</v>
      </c>
      <c r="V289" s="34">
        <f t="shared" si="146"/>
        <v>1.9872000000000001</v>
      </c>
      <c r="W289" s="15">
        <f t="shared" si="159"/>
        <v>0.87944659600048491</v>
      </c>
      <c r="X289" s="34">
        <f t="shared" si="160"/>
        <v>0.87944659600048491</v>
      </c>
      <c r="Y289" s="34">
        <f t="shared" si="147"/>
        <v>1.2900000000000023E-2</v>
      </c>
      <c r="Z289" s="15">
        <f t="shared" si="161"/>
        <v>0.50322495527805666</v>
      </c>
      <c r="AA289" s="34">
        <f t="shared" si="162"/>
        <v>1.0064499105561133</v>
      </c>
      <c r="AB289" s="34">
        <f t="shared" si="148"/>
        <v>-0.3819999999999999</v>
      </c>
      <c r="AC289" s="15">
        <f t="shared" si="163"/>
        <v>0.40564461209270181</v>
      </c>
      <c r="AD289" s="34">
        <f t="shared" si="164"/>
        <v>0</v>
      </c>
      <c r="AE289" s="34">
        <f t="shared" si="149"/>
        <v>3.2309499999999995</v>
      </c>
      <c r="AF289" s="15">
        <f t="shared" si="165"/>
        <v>0.96198251173236582</v>
      </c>
      <c r="AG289" s="34">
        <f t="shared" si="166"/>
        <v>0.48099125586618291</v>
      </c>
      <c r="AH289" s="34">
        <f t="shared" si="150"/>
        <v>1.2458</v>
      </c>
      <c r="AI289" s="15">
        <f t="shared" si="167"/>
        <v>0.77657197439912828</v>
      </c>
      <c r="AJ289" s="34">
        <f t="shared" si="168"/>
        <v>0.77657197439912828</v>
      </c>
      <c r="AK289" s="34">
        <f t="shared" si="151"/>
        <v>0.2702</v>
      </c>
      <c r="AL289" s="15">
        <f t="shared" si="169"/>
        <v>0.5671420040148718</v>
      </c>
      <c r="AM289" s="34">
        <f t="shared" si="170"/>
        <v>0</v>
      </c>
      <c r="AN289" s="35">
        <f t="shared" si="152"/>
        <v>4.5000001000000003</v>
      </c>
      <c r="AO289" s="35">
        <f t="shared" si="153"/>
        <v>3.3511840792400656</v>
      </c>
      <c r="AP289" s="35">
        <f t="shared" si="154"/>
        <v>1.1488160207599347</v>
      </c>
      <c r="AQ289" s="35">
        <f t="shared" si="155"/>
        <v>5.5000002000000006</v>
      </c>
      <c r="AR289" s="35">
        <f t="shared" si="156"/>
        <v>4.8112216276948612</v>
      </c>
      <c r="AS289" s="35">
        <f t="shared" si="157"/>
        <v>0.68877857230513939</v>
      </c>
    </row>
    <row r="290" spans="7:45" ht="15.75">
      <c r="G290">
        <v>455</v>
      </c>
      <c r="H290" s="89">
        <v>0.5</v>
      </c>
      <c r="I290" s="90">
        <v>0.5</v>
      </c>
      <c r="J290" s="90">
        <v>1</v>
      </c>
      <c r="K290" s="90">
        <v>1</v>
      </c>
      <c r="L290" s="90">
        <v>1.5000001000000001</v>
      </c>
      <c r="M290" s="90">
        <v>0</v>
      </c>
      <c r="N290" s="90"/>
      <c r="O290" s="90">
        <v>2.5</v>
      </c>
      <c r="P290" s="90">
        <v>3.0000002000000001</v>
      </c>
      <c r="Q290" s="91">
        <v>0</v>
      </c>
      <c r="R290" s="35"/>
      <c r="S290" s="34">
        <f t="shared" si="158"/>
        <v>0.5</v>
      </c>
      <c r="T290" s="34">
        <f t="shared" si="144"/>
        <v>0.4325</v>
      </c>
      <c r="U290" s="34">
        <f t="shared" si="145"/>
        <v>0.78439999999999999</v>
      </c>
      <c r="V290" s="34">
        <f t="shared" si="146"/>
        <v>1.9872000000000001</v>
      </c>
      <c r="W290" s="15">
        <f t="shared" si="159"/>
        <v>0.87944659600048491</v>
      </c>
      <c r="X290" s="34">
        <f t="shared" si="160"/>
        <v>0.87944659600048491</v>
      </c>
      <c r="Y290" s="34">
        <f t="shared" si="147"/>
        <v>1.2900000000000023E-2</v>
      </c>
      <c r="Z290" s="15">
        <f t="shared" si="161"/>
        <v>0.50322495527805666</v>
      </c>
      <c r="AA290" s="34">
        <f t="shared" si="162"/>
        <v>0.75483748323958055</v>
      </c>
      <c r="AB290" s="34">
        <f t="shared" si="148"/>
        <v>-0.3819999999999999</v>
      </c>
      <c r="AC290" s="15">
        <f t="shared" si="163"/>
        <v>0.40564461209270181</v>
      </c>
      <c r="AD290" s="34">
        <f t="shared" si="164"/>
        <v>0</v>
      </c>
      <c r="AE290" s="34">
        <f t="shared" si="149"/>
        <v>4.8991499999999988</v>
      </c>
      <c r="AF290" s="15">
        <f t="shared" si="165"/>
        <v>0.9926022196732327</v>
      </c>
      <c r="AG290" s="34">
        <f t="shared" si="166"/>
        <v>2.4815055491830815</v>
      </c>
      <c r="AH290" s="34">
        <f t="shared" si="150"/>
        <v>1.2458</v>
      </c>
      <c r="AI290" s="15">
        <f t="shared" si="167"/>
        <v>0.77657197439912828</v>
      </c>
      <c r="AJ290" s="34">
        <f t="shared" si="168"/>
        <v>2.3297160785117796</v>
      </c>
      <c r="AK290" s="34">
        <f t="shared" si="151"/>
        <v>0.2702</v>
      </c>
      <c r="AL290" s="15">
        <f t="shared" si="169"/>
        <v>0.5671420040148718</v>
      </c>
      <c r="AM290" s="34">
        <f t="shared" si="170"/>
        <v>0</v>
      </c>
      <c r="AN290" s="35">
        <f t="shared" si="152"/>
        <v>7.5000004000000011</v>
      </c>
      <c r="AO290" s="35">
        <f t="shared" si="153"/>
        <v>6.3565401207707737</v>
      </c>
      <c r="AP290" s="35">
        <f t="shared" si="154"/>
        <v>1.1434602792292274</v>
      </c>
      <c r="AQ290" s="35">
        <f t="shared" si="155"/>
        <v>1</v>
      </c>
      <c r="AR290" s="35">
        <f t="shared" si="156"/>
        <v>0.97461786795036498</v>
      </c>
      <c r="AS290" s="35">
        <f t="shared" si="157"/>
        <v>2.538213204963502E-2</v>
      </c>
    </row>
    <row r="291" spans="7:45" ht="15.75">
      <c r="G291">
        <v>456</v>
      </c>
      <c r="H291" s="89">
        <v>0.5</v>
      </c>
      <c r="I291" s="90">
        <v>1</v>
      </c>
      <c r="J291" s="90">
        <v>3.0000002000000001</v>
      </c>
      <c r="K291" s="90">
        <v>3.0000002000000001</v>
      </c>
      <c r="L291" s="90">
        <v>0</v>
      </c>
      <c r="M291" s="90">
        <v>0</v>
      </c>
      <c r="N291" s="90"/>
      <c r="O291" s="90">
        <v>1</v>
      </c>
      <c r="P291" s="90">
        <v>0</v>
      </c>
      <c r="Q291" s="91">
        <v>0</v>
      </c>
      <c r="R291" s="35"/>
      <c r="S291" s="34">
        <f t="shared" si="158"/>
        <v>0.5</v>
      </c>
      <c r="T291" s="34">
        <f t="shared" si="144"/>
        <v>0.86499999999999999</v>
      </c>
      <c r="U291" s="34">
        <f t="shared" si="145"/>
        <v>2.3532001568799998</v>
      </c>
      <c r="V291" s="34">
        <f t="shared" si="146"/>
        <v>1.9872000000000001</v>
      </c>
      <c r="W291" s="15">
        <f t="shared" si="159"/>
        <v>0.87944659600048491</v>
      </c>
      <c r="X291" s="34">
        <f t="shared" si="160"/>
        <v>2.6383399638907741</v>
      </c>
      <c r="Y291" s="34">
        <f t="shared" si="147"/>
        <v>1.2900000000000023E-2</v>
      </c>
      <c r="Z291" s="15">
        <f t="shared" si="161"/>
        <v>0.50322495527805666</v>
      </c>
      <c r="AA291" s="34">
        <f t="shared" si="162"/>
        <v>0</v>
      </c>
      <c r="AB291" s="34">
        <f t="shared" si="148"/>
        <v>-0.3819999999999999</v>
      </c>
      <c r="AC291" s="15">
        <f t="shared" si="163"/>
        <v>0.40564461209270181</v>
      </c>
      <c r="AD291" s="34">
        <f t="shared" si="164"/>
        <v>0</v>
      </c>
      <c r="AE291" s="34">
        <f t="shared" si="149"/>
        <v>3.6479999999999992</v>
      </c>
      <c r="AF291" s="15">
        <f t="shared" si="165"/>
        <v>0.97461786795036498</v>
      </c>
      <c r="AG291" s="34">
        <f t="shared" si="166"/>
        <v>0.97461786795036498</v>
      </c>
      <c r="AH291" s="34">
        <f t="shared" si="150"/>
        <v>1.2458</v>
      </c>
      <c r="AI291" s="15">
        <f t="shared" si="167"/>
        <v>0.77657197439912828</v>
      </c>
      <c r="AJ291" s="34">
        <f t="shared" si="168"/>
        <v>0</v>
      </c>
      <c r="AK291" s="34">
        <f t="shared" si="151"/>
        <v>0.2702</v>
      </c>
      <c r="AL291" s="15">
        <f t="shared" si="169"/>
        <v>0.5671420040148718</v>
      </c>
      <c r="AM291" s="34">
        <f t="shared" si="170"/>
        <v>0</v>
      </c>
      <c r="AN291" s="35">
        <f t="shared" si="152"/>
        <v>4.0000001000000003</v>
      </c>
      <c r="AO291" s="35">
        <f t="shared" si="153"/>
        <v>3.1470949372234434</v>
      </c>
      <c r="AP291" s="35">
        <f t="shared" si="154"/>
        <v>0.85290516277655692</v>
      </c>
      <c r="AQ291" s="35">
        <f t="shared" si="155"/>
        <v>2.5000001000000003</v>
      </c>
      <c r="AR291" s="35">
        <f t="shared" si="156"/>
        <v>2.251263231752187</v>
      </c>
      <c r="AS291" s="35">
        <f t="shared" si="157"/>
        <v>0.24873686824781327</v>
      </c>
    </row>
    <row r="292" spans="7:45" ht="15.75">
      <c r="G292">
        <v>457</v>
      </c>
      <c r="H292" s="89">
        <v>0.5</v>
      </c>
      <c r="I292" s="90">
        <v>0.5</v>
      </c>
      <c r="J292" s="90">
        <v>0.5</v>
      </c>
      <c r="K292" s="90">
        <v>1.5000001000000001</v>
      </c>
      <c r="L292" s="90">
        <v>1</v>
      </c>
      <c r="M292" s="90">
        <v>0</v>
      </c>
      <c r="N292" s="90"/>
      <c r="O292" s="90">
        <v>1.5000001000000001</v>
      </c>
      <c r="P292" s="90">
        <v>1</v>
      </c>
      <c r="Q292" s="91">
        <v>0</v>
      </c>
      <c r="R292" s="35"/>
      <c r="S292" s="34">
        <f t="shared" si="158"/>
        <v>0.5</v>
      </c>
      <c r="T292" s="34">
        <f t="shared" si="144"/>
        <v>0.4325</v>
      </c>
      <c r="U292" s="34">
        <f t="shared" si="145"/>
        <v>0.39219999999999999</v>
      </c>
      <c r="V292" s="34">
        <f t="shared" si="146"/>
        <v>1.9872000000000001</v>
      </c>
      <c r="W292" s="15">
        <f t="shared" si="159"/>
        <v>0.87944659600048491</v>
      </c>
      <c r="X292" s="34">
        <f t="shared" si="160"/>
        <v>1.319169981945387</v>
      </c>
      <c r="Y292" s="34">
        <f t="shared" si="147"/>
        <v>1.2900000000000023E-2</v>
      </c>
      <c r="Z292" s="15">
        <f t="shared" si="161"/>
        <v>0.50322495527805666</v>
      </c>
      <c r="AA292" s="34">
        <f t="shared" si="162"/>
        <v>0.50322495527805666</v>
      </c>
      <c r="AB292" s="34">
        <f t="shared" si="148"/>
        <v>-0.3819999999999999</v>
      </c>
      <c r="AC292" s="15">
        <f t="shared" si="163"/>
        <v>0.40564461209270181</v>
      </c>
      <c r="AD292" s="34">
        <f t="shared" si="164"/>
        <v>0</v>
      </c>
      <c r="AE292" s="34">
        <f t="shared" si="149"/>
        <v>4.0650500834099992</v>
      </c>
      <c r="AF292" s="15">
        <f t="shared" si="165"/>
        <v>0.98312743936020996</v>
      </c>
      <c r="AG292" s="34">
        <f t="shared" si="166"/>
        <v>1.4746912573530588</v>
      </c>
      <c r="AH292" s="34">
        <f t="shared" si="150"/>
        <v>1.2458</v>
      </c>
      <c r="AI292" s="15">
        <f t="shared" si="167"/>
        <v>0.77657197439912828</v>
      </c>
      <c r="AJ292" s="34">
        <f t="shared" si="168"/>
        <v>0.77657197439912828</v>
      </c>
      <c r="AK292" s="34">
        <f t="shared" si="151"/>
        <v>0.2702</v>
      </c>
      <c r="AL292" s="15">
        <f t="shared" si="169"/>
        <v>0.5671420040148718</v>
      </c>
      <c r="AM292" s="34">
        <f t="shared" si="170"/>
        <v>0</v>
      </c>
      <c r="AN292" s="35">
        <f t="shared" si="152"/>
        <v>0</v>
      </c>
      <c r="AO292" s="35">
        <f t="shared" si="153"/>
        <v>0</v>
      </c>
      <c r="AP292" s="35">
        <f t="shared" si="154"/>
        <v>0</v>
      </c>
      <c r="AQ292" s="35">
        <f t="shared" si="155"/>
        <v>0</v>
      </c>
      <c r="AR292" s="35">
        <f t="shared" si="156"/>
        <v>0</v>
      </c>
      <c r="AS292" s="35">
        <f t="shared" si="157"/>
        <v>0</v>
      </c>
    </row>
    <row r="293" spans="7:45" ht="15.75">
      <c r="G293">
        <v>458</v>
      </c>
      <c r="H293" s="89"/>
      <c r="I293" s="90"/>
      <c r="J293" s="90"/>
      <c r="K293" s="90"/>
      <c r="L293" s="90"/>
      <c r="M293" s="90"/>
      <c r="N293" s="90"/>
      <c r="O293" s="90"/>
      <c r="P293" s="90"/>
      <c r="Q293" s="91"/>
      <c r="R293" s="35"/>
      <c r="S293" s="34">
        <f t="shared" si="158"/>
        <v>0</v>
      </c>
      <c r="T293" s="34">
        <f t="shared" si="144"/>
        <v>0</v>
      </c>
      <c r="U293" s="34">
        <f t="shared" si="145"/>
        <v>0</v>
      </c>
      <c r="V293" s="34">
        <f t="shared" si="146"/>
        <v>1.9872000000000001</v>
      </c>
      <c r="W293" s="15">
        <f t="shared" si="159"/>
        <v>0.87944659600048491</v>
      </c>
      <c r="X293" s="34">
        <f t="shared" si="160"/>
        <v>0</v>
      </c>
      <c r="Y293" s="34">
        <f t="shared" si="147"/>
        <v>1.2900000000000023E-2</v>
      </c>
      <c r="Z293" s="15">
        <f t="shared" si="161"/>
        <v>0.50322495527805666</v>
      </c>
      <c r="AA293" s="34">
        <f t="shared" si="162"/>
        <v>0</v>
      </c>
      <c r="AB293" s="34">
        <f t="shared" si="148"/>
        <v>-0.3819999999999999</v>
      </c>
      <c r="AC293" s="15">
        <f t="shared" si="163"/>
        <v>0.40564461209270181</v>
      </c>
      <c r="AD293" s="34">
        <f t="shared" si="164"/>
        <v>0</v>
      </c>
      <c r="AE293" s="34">
        <f t="shared" si="149"/>
        <v>2.8138999999999994</v>
      </c>
      <c r="AF293" s="15">
        <f t="shared" si="165"/>
        <v>0.94342234836801464</v>
      </c>
      <c r="AG293" s="34">
        <f t="shared" si="166"/>
        <v>0</v>
      </c>
      <c r="AH293" s="34">
        <f t="shared" si="150"/>
        <v>1.2458</v>
      </c>
      <c r="AI293" s="15">
        <f t="shared" si="167"/>
        <v>0.77657197439912828</v>
      </c>
      <c r="AJ293" s="34">
        <f t="shared" si="168"/>
        <v>0</v>
      </c>
      <c r="AK293" s="34">
        <f t="shared" si="151"/>
        <v>0.2702</v>
      </c>
      <c r="AL293" s="15">
        <f t="shared" si="169"/>
        <v>0.5671420040148718</v>
      </c>
      <c r="AM293" s="34">
        <f t="shared" si="170"/>
        <v>0</v>
      </c>
      <c r="AN293" s="35">
        <f t="shared" si="152"/>
        <v>27.200000299999999</v>
      </c>
      <c r="AO293" s="35">
        <f t="shared" si="153"/>
        <v>19.744057273229423</v>
      </c>
      <c r="AP293" s="35">
        <f t="shared" si="154"/>
        <v>7.4559430267705764</v>
      </c>
      <c r="AQ293" s="35">
        <f t="shared" si="155"/>
        <v>3</v>
      </c>
      <c r="AR293" s="35">
        <f t="shared" si="156"/>
        <v>2.5277618167486215</v>
      </c>
      <c r="AS293" s="35">
        <f t="shared" si="157"/>
        <v>0.47223818325137845</v>
      </c>
    </row>
    <row r="294" spans="7:45" ht="15.75">
      <c r="G294">
        <v>501</v>
      </c>
      <c r="H294" s="89">
        <v>0.8</v>
      </c>
      <c r="I294" s="90">
        <v>1.7</v>
      </c>
      <c r="J294" s="90">
        <v>2.2000000000000002</v>
      </c>
      <c r="K294" s="90">
        <v>12.8</v>
      </c>
      <c r="L294" s="90">
        <v>5.7000003000000001</v>
      </c>
      <c r="M294" s="90">
        <v>4</v>
      </c>
      <c r="N294" s="90"/>
      <c r="O294" s="90">
        <v>1</v>
      </c>
      <c r="P294" s="90">
        <v>2</v>
      </c>
      <c r="Q294" s="91">
        <v>0</v>
      </c>
      <c r="R294" s="35"/>
      <c r="S294" s="34">
        <f t="shared" si="158"/>
        <v>0.8</v>
      </c>
      <c r="T294" s="34">
        <f t="shared" si="144"/>
        <v>1.4704999999999999</v>
      </c>
      <c r="U294" s="34">
        <f t="shared" si="145"/>
        <v>1.7256800000000001</v>
      </c>
      <c r="V294" s="34">
        <f t="shared" si="146"/>
        <v>1.9872000000000001</v>
      </c>
      <c r="W294" s="15">
        <f t="shared" si="159"/>
        <v>0.87944659600048491</v>
      </c>
      <c r="X294" s="34">
        <f t="shared" si="160"/>
        <v>11.256916428806207</v>
      </c>
      <c r="Y294" s="34">
        <f t="shared" si="147"/>
        <v>1.2900000000000023E-2</v>
      </c>
      <c r="Z294" s="15">
        <f t="shared" si="161"/>
        <v>0.50322495527805666</v>
      </c>
      <c r="AA294" s="34">
        <f t="shared" si="162"/>
        <v>2.8683823960524095</v>
      </c>
      <c r="AB294" s="34">
        <f t="shared" si="148"/>
        <v>-0.3819999999999999</v>
      </c>
      <c r="AC294" s="15">
        <f t="shared" si="163"/>
        <v>0.40564461209270181</v>
      </c>
      <c r="AD294" s="34">
        <f t="shared" si="164"/>
        <v>1.6225784483708072</v>
      </c>
      <c r="AE294" s="34">
        <f t="shared" si="149"/>
        <v>3.6479999999999992</v>
      </c>
      <c r="AF294" s="15">
        <f t="shared" si="165"/>
        <v>0.97461786795036498</v>
      </c>
      <c r="AG294" s="34">
        <f t="shared" si="166"/>
        <v>0.97461786795036498</v>
      </c>
      <c r="AH294" s="34">
        <f t="shared" si="150"/>
        <v>1.2458</v>
      </c>
      <c r="AI294" s="15">
        <f t="shared" si="167"/>
        <v>0.77657197439912828</v>
      </c>
      <c r="AJ294" s="34">
        <f t="shared" si="168"/>
        <v>1.5531439487982566</v>
      </c>
      <c r="AK294" s="34">
        <f t="shared" si="151"/>
        <v>0.2702</v>
      </c>
      <c r="AL294" s="15">
        <f t="shared" si="169"/>
        <v>0.5671420040148718</v>
      </c>
      <c r="AM294" s="34">
        <f t="shared" si="170"/>
        <v>0</v>
      </c>
      <c r="AN294" s="35">
        <f t="shared" si="152"/>
        <v>27.200000299999999</v>
      </c>
      <c r="AO294" s="35">
        <f t="shared" si="153"/>
        <v>19.744057273229423</v>
      </c>
      <c r="AP294" s="35">
        <f t="shared" si="154"/>
        <v>7.4559430267705764</v>
      </c>
      <c r="AQ294" s="35">
        <f t="shared" si="155"/>
        <v>3</v>
      </c>
      <c r="AR294" s="35">
        <f t="shared" si="156"/>
        <v>2.5277618167486215</v>
      </c>
      <c r="AS294" s="35">
        <f t="shared" si="157"/>
        <v>0.47223818325137845</v>
      </c>
    </row>
    <row r="295" spans="7:45" ht="15.75">
      <c r="G295">
        <v>502</v>
      </c>
      <c r="H295" s="89">
        <v>0.8</v>
      </c>
      <c r="I295" s="90">
        <v>1.7</v>
      </c>
      <c r="J295" s="90">
        <v>2.2000000000000002</v>
      </c>
      <c r="K295" s="90">
        <v>12.8</v>
      </c>
      <c r="L295" s="90">
        <v>5.7000003000000001</v>
      </c>
      <c r="M295" s="90">
        <v>4</v>
      </c>
      <c r="N295" s="90"/>
      <c r="O295" s="90">
        <v>1</v>
      </c>
      <c r="P295" s="90">
        <v>2</v>
      </c>
      <c r="Q295" s="91">
        <v>0</v>
      </c>
      <c r="R295" s="35"/>
      <c r="S295" s="34">
        <f t="shared" si="158"/>
        <v>0.8</v>
      </c>
      <c r="T295" s="34">
        <f t="shared" si="144"/>
        <v>1.4704999999999999</v>
      </c>
      <c r="U295" s="34">
        <f t="shared" si="145"/>
        <v>1.7256800000000001</v>
      </c>
      <c r="V295" s="34">
        <f t="shared" si="146"/>
        <v>1.9872000000000001</v>
      </c>
      <c r="W295" s="15">
        <f t="shared" si="159"/>
        <v>0.87944659600048491</v>
      </c>
      <c r="X295" s="34">
        <f t="shared" si="160"/>
        <v>11.256916428806207</v>
      </c>
      <c r="Y295" s="34">
        <f t="shared" si="147"/>
        <v>1.2900000000000023E-2</v>
      </c>
      <c r="Z295" s="15">
        <f t="shared" si="161"/>
        <v>0.50322495527805666</v>
      </c>
      <c r="AA295" s="34">
        <f t="shared" si="162"/>
        <v>2.8683823960524095</v>
      </c>
      <c r="AB295" s="34">
        <f t="shared" si="148"/>
        <v>-0.3819999999999999</v>
      </c>
      <c r="AC295" s="15">
        <f t="shared" si="163"/>
        <v>0.40564461209270181</v>
      </c>
      <c r="AD295" s="34">
        <f t="shared" si="164"/>
        <v>1.6225784483708072</v>
      </c>
      <c r="AE295" s="34">
        <f t="shared" si="149"/>
        <v>3.6479999999999992</v>
      </c>
      <c r="AF295" s="15">
        <f t="shared" si="165"/>
        <v>0.97461786795036498</v>
      </c>
      <c r="AG295" s="34">
        <f t="shared" si="166"/>
        <v>0.97461786795036498</v>
      </c>
      <c r="AH295" s="34">
        <f t="shared" si="150"/>
        <v>1.2458</v>
      </c>
      <c r="AI295" s="15">
        <f t="shared" si="167"/>
        <v>0.77657197439912828</v>
      </c>
      <c r="AJ295" s="34">
        <f t="shared" si="168"/>
        <v>1.5531439487982566</v>
      </c>
      <c r="AK295" s="34">
        <f t="shared" si="151"/>
        <v>0.2702</v>
      </c>
      <c r="AL295" s="15">
        <f t="shared" si="169"/>
        <v>0.5671420040148718</v>
      </c>
      <c r="AM295" s="34">
        <f t="shared" si="170"/>
        <v>0</v>
      </c>
      <c r="AN295" s="35">
        <f t="shared" si="152"/>
        <v>5.3000001999999995</v>
      </c>
      <c r="AO295" s="35">
        <f t="shared" si="153"/>
        <v>4.3196667528804849</v>
      </c>
      <c r="AP295" s="35">
        <f t="shared" si="154"/>
        <v>0.98033344711951464</v>
      </c>
      <c r="AQ295" s="35">
        <f t="shared" si="155"/>
        <v>2.5</v>
      </c>
      <c r="AR295" s="35">
        <f t="shared" si="156"/>
        <v>2.0347608443569292</v>
      </c>
      <c r="AS295" s="35">
        <f t="shared" si="157"/>
        <v>0.46523915564307083</v>
      </c>
    </row>
    <row r="296" spans="7:45" ht="15.75">
      <c r="G296">
        <v>503</v>
      </c>
      <c r="H296" s="89">
        <v>0.2</v>
      </c>
      <c r="I296" s="90">
        <v>0.3</v>
      </c>
      <c r="J296" s="90">
        <v>3.8000001999999999</v>
      </c>
      <c r="K296" s="90">
        <v>1</v>
      </c>
      <c r="L296" s="90">
        <v>0</v>
      </c>
      <c r="M296" s="90">
        <v>0</v>
      </c>
      <c r="N296" s="90"/>
      <c r="O296" s="90">
        <v>1</v>
      </c>
      <c r="P296" s="90">
        <v>1</v>
      </c>
      <c r="Q296" s="91">
        <v>0.5</v>
      </c>
      <c r="R296" s="35"/>
      <c r="S296" s="34">
        <f t="shared" si="158"/>
        <v>0.2</v>
      </c>
      <c r="T296" s="34">
        <f t="shared" si="144"/>
        <v>0.25950000000000001</v>
      </c>
      <c r="U296" s="34">
        <f t="shared" si="145"/>
        <v>2.9807201568799999</v>
      </c>
      <c r="V296" s="34">
        <f t="shared" si="146"/>
        <v>1.9872000000000001</v>
      </c>
      <c r="W296" s="15">
        <f t="shared" si="159"/>
        <v>0.87944659600048491</v>
      </c>
      <c r="X296" s="34">
        <f t="shared" si="160"/>
        <v>0.87944659600048491</v>
      </c>
      <c r="Y296" s="34">
        <f t="shared" si="147"/>
        <v>1.2900000000000023E-2</v>
      </c>
      <c r="Z296" s="15">
        <f t="shared" si="161"/>
        <v>0.50322495527805666</v>
      </c>
      <c r="AA296" s="34">
        <f t="shared" si="162"/>
        <v>0</v>
      </c>
      <c r="AB296" s="34">
        <f t="shared" si="148"/>
        <v>-0.3819999999999999</v>
      </c>
      <c r="AC296" s="15">
        <f t="shared" si="163"/>
        <v>0.40564461209270181</v>
      </c>
      <c r="AD296" s="34">
        <f t="shared" si="164"/>
        <v>0</v>
      </c>
      <c r="AE296" s="34">
        <f t="shared" si="149"/>
        <v>3.6479999999999992</v>
      </c>
      <c r="AF296" s="15">
        <f t="shared" si="165"/>
        <v>0.97461786795036498</v>
      </c>
      <c r="AG296" s="34">
        <f t="shared" si="166"/>
        <v>0.97461786795036498</v>
      </c>
      <c r="AH296" s="34">
        <f t="shared" si="150"/>
        <v>1.2458</v>
      </c>
      <c r="AI296" s="15">
        <f t="shared" si="167"/>
        <v>0.77657197439912828</v>
      </c>
      <c r="AJ296" s="34">
        <f t="shared" si="168"/>
        <v>0.77657197439912828</v>
      </c>
      <c r="AK296" s="34">
        <f t="shared" si="151"/>
        <v>0.2702</v>
      </c>
      <c r="AL296" s="15">
        <f t="shared" si="169"/>
        <v>0.5671420040148718</v>
      </c>
      <c r="AM296" s="34">
        <f t="shared" si="170"/>
        <v>0.2835710020074359</v>
      </c>
      <c r="AN296" s="35">
        <f t="shared" si="152"/>
        <v>27.200000299999999</v>
      </c>
      <c r="AO296" s="35">
        <f t="shared" si="153"/>
        <v>19.744057273229423</v>
      </c>
      <c r="AP296" s="35">
        <f t="shared" si="154"/>
        <v>7.4559430267705764</v>
      </c>
      <c r="AQ296" s="35">
        <f t="shared" si="155"/>
        <v>3</v>
      </c>
      <c r="AR296" s="35">
        <f t="shared" si="156"/>
        <v>2.5277618167486215</v>
      </c>
      <c r="AS296" s="35">
        <f t="shared" si="157"/>
        <v>0.47223818325137845</v>
      </c>
    </row>
    <row r="297" spans="7:45" ht="15.75">
      <c r="G297">
        <v>504</v>
      </c>
      <c r="H297" s="89">
        <v>0.8</v>
      </c>
      <c r="I297" s="90">
        <v>1.7</v>
      </c>
      <c r="J297" s="90">
        <v>2.2000000000000002</v>
      </c>
      <c r="K297" s="90">
        <v>12.8</v>
      </c>
      <c r="L297" s="90">
        <v>5.7000003000000001</v>
      </c>
      <c r="M297" s="90">
        <v>4</v>
      </c>
      <c r="N297" s="90"/>
      <c r="O297" s="90">
        <v>1</v>
      </c>
      <c r="P297" s="90">
        <v>2</v>
      </c>
      <c r="Q297" s="91">
        <v>0</v>
      </c>
      <c r="R297" s="35"/>
      <c r="S297" s="34">
        <f t="shared" si="158"/>
        <v>0.8</v>
      </c>
      <c r="T297" s="34">
        <f t="shared" si="144"/>
        <v>1.4704999999999999</v>
      </c>
      <c r="U297" s="34">
        <f t="shared" si="145"/>
        <v>1.7256800000000001</v>
      </c>
      <c r="V297" s="34">
        <f t="shared" si="146"/>
        <v>1.9872000000000001</v>
      </c>
      <c r="W297" s="15">
        <f t="shared" si="159"/>
        <v>0.87944659600048491</v>
      </c>
      <c r="X297" s="34">
        <f t="shared" si="160"/>
        <v>11.256916428806207</v>
      </c>
      <c r="Y297" s="34">
        <f t="shared" si="147"/>
        <v>1.2900000000000023E-2</v>
      </c>
      <c r="Z297" s="15">
        <f t="shared" si="161"/>
        <v>0.50322495527805666</v>
      </c>
      <c r="AA297" s="34">
        <f t="shared" si="162"/>
        <v>2.8683823960524095</v>
      </c>
      <c r="AB297" s="34">
        <f t="shared" si="148"/>
        <v>-0.3819999999999999</v>
      </c>
      <c r="AC297" s="15">
        <f t="shared" si="163"/>
        <v>0.40564461209270181</v>
      </c>
      <c r="AD297" s="34">
        <f t="shared" si="164"/>
        <v>1.6225784483708072</v>
      </c>
      <c r="AE297" s="34">
        <f t="shared" si="149"/>
        <v>3.6479999999999992</v>
      </c>
      <c r="AF297" s="15">
        <f t="shared" si="165"/>
        <v>0.97461786795036498</v>
      </c>
      <c r="AG297" s="34">
        <f t="shared" si="166"/>
        <v>0.97461786795036498</v>
      </c>
      <c r="AH297" s="34">
        <f t="shared" si="150"/>
        <v>1.2458</v>
      </c>
      <c r="AI297" s="15">
        <f t="shared" si="167"/>
        <v>0.77657197439912828</v>
      </c>
      <c r="AJ297" s="34">
        <f t="shared" si="168"/>
        <v>1.5531439487982566</v>
      </c>
      <c r="AK297" s="34">
        <f t="shared" si="151"/>
        <v>0.2702</v>
      </c>
      <c r="AL297" s="15">
        <f t="shared" si="169"/>
        <v>0.5671420040148718</v>
      </c>
      <c r="AM297" s="34">
        <f t="shared" si="170"/>
        <v>0</v>
      </c>
      <c r="AN297" s="35">
        <f t="shared" si="152"/>
        <v>18.000001300000001</v>
      </c>
      <c r="AO297" s="35">
        <f t="shared" si="153"/>
        <v>10.123765919559942</v>
      </c>
      <c r="AP297" s="35">
        <f t="shared" si="154"/>
        <v>7.8762353804400593</v>
      </c>
      <c r="AQ297" s="35">
        <f t="shared" si="155"/>
        <v>2.5</v>
      </c>
      <c r="AR297" s="35">
        <f t="shared" si="156"/>
        <v>2.0347608443569292</v>
      </c>
      <c r="AS297" s="35">
        <f t="shared" si="157"/>
        <v>0.46523915564307083</v>
      </c>
    </row>
    <row r="298" spans="7:45" ht="15.75">
      <c r="G298">
        <v>505</v>
      </c>
      <c r="H298" s="89">
        <v>0.4</v>
      </c>
      <c r="I298" s="90">
        <v>0.3</v>
      </c>
      <c r="J298" s="90">
        <v>2</v>
      </c>
      <c r="K298" s="90">
        <v>2.7</v>
      </c>
      <c r="L298" s="90">
        <v>4.2000003000000001</v>
      </c>
      <c r="M298" s="90">
        <v>8.4000009999999996</v>
      </c>
      <c r="N298" s="90"/>
      <c r="O298" s="90">
        <v>1</v>
      </c>
      <c r="P298" s="90">
        <v>1</v>
      </c>
      <c r="Q298" s="91">
        <v>0.5</v>
      </c>
      <c r="R298" s="35"/>
      <c r="S298" s="34">
        <f t="shared" si="158"/>
        <v>0.4</v>
      </c>
      <c r="T298" s="34">
        <f t="shared" si="144"/>
        <v>0.25950000000000001</v>
      </c>
      <c r="U298" s="34">
        <f t="shared" si="145"/>
        <v>1.5688</v>
      </c>
      <c r="V298" s="34">
        <f t="shared" si="146"/>
        <v>1.9872000000000001</v>
      </c>
      <c r="W298" s="15">
        <f t="shared" si="159"/>
        <v>0.87944659600048491</v>
      </c>
      <c r="X298" s="34">
        <f t="shared" si="160"/>
        <v>2.3745058092013096</v>
      </c>
      <c r="Y298" s="34">
        <f t="shared" si="147"/>
        <v>1.2900000000000023E-2</v>
      </c>
      <c r="Z298" s="15">
        <f t="shared" si="161"/>
        <v>0.50322495527805666</v>
      </c>
      <c r="AA298" s="34">
        <f t="shared" si="162"/>
        <v>2.1135449631353245</v>
      </c>
      <c r="AB298" s="34">
        <f t="shared" si="148"/>
        <v>-0.3819999999999999</v>
      </c>
      <c r="AC298" s="15">
        <f t="shared" si="163"/>
        <v>0.40564461209270181</v>
      </c>
      <c r="AD298" s="34">
        <f t="shared" si="164"/>
        <v>3.4074151472233072</v>
      </c>
      <c r="AE298" s="34">
        <f t="shared" si="149"/>
        <v>3.6479999999999992</v>
      </c>
      <c r="AF298" s="15">
        <f t="shared" si="165"/>
        <v>0.97461786795036498</v>
      </c>
      <c r="AG298" s="34">
        <f t="shared" si="166"/>
        <v>0.97461786795036498</v>
      </c>
      <c r="AH298" s="34">
        <f t="shared" si="150"/>
        <v>1.2458</v>
      </c>
      <c r="AI298" s="15">
        <f t="shared" si="167"/>
        <v>0.77657197439912828</v>
      </c>
      <c r="AJ298" s="34">
        <f t="shared" si="168"/>
        <v>0.77657197439912828</v>
      </c>
      <c r="AK298" s="34">
        <f t="shared" si="151"/>
        <v>0.2702</v>
      </c>
      <c r="AL298" s="15">
        <f t="shared" si="169"/>
        <v>0.5671420040148718</v>
      </c>
      <c r="AM298" s="34">
        <f t="shared" si="170"/>
        <v>0.2835710020074359</v>
      </c>
      <c r="AN298" s="35">
        <f t="shared" si="152"/>
        <v>18.000001300000001</v>
      </c>
      <c r="AO298" s="35">
        <f t="shared" si="153"/>
        <v>10.123765919559942</v>
      </c>
      <c r="AP298" s="35">
        <f t="shared" si="154"/>
        <v>7.8762353804400593</v>
      </c>
      <c r="AQ298" s="35">
        <f t="shared" si="155"/>
        <v>0</v>
      </c>
      <c r="AR298" s="35">
        <f t="shared" si="156"/>
        <v>0</v>
      </c>
      <c r="AS298" s="35">
        <f t="shared" si="157"/>
        <v>0</v>
      </c>
    </row>
    <row r="299" spans="7:45" ht="15.75">
      <c r="G299">
        <v>506</v>
      </c>
      <c r="H299" s="89">
        <v>0.4</v>
      </c>
      <c r="I299" s="90">
        <v>0.3</v>
      </c>
      <c r="J299" s="90">
        <v>2</v>
      </c>
      <c r="K299" s="90">
        <v>2.7</v>
      </c>
      <c r="L299" s="90">
        <v>4.2000003000000001</v>
      </c>
      <c r="M299" s="90">
        <v>8.4000009999999996</v>
      </c>
      <c r="N299" s="90"/>
      <c r="O299" s="90"/>
      <c r="P299" s="90"/>
      <c r="Q299" s="91"/>
      <c r="R299" s="35"/>
      <c r="S299" s="34">
        <f t="shared" si="158"/>
        <v>0.4</v>
      </c>
      <c r="T299" s="34">
        <f t="shared" si="144"/>
        <v>0.25950000000000001</v>
      </c>
      <c r="U299" s="34">
        <f t="shared" si="145"/>
        <v>1.5688</v>
      </c>
      <c r="V299" s="34">
        <f t="shared" si="146"/>
        <v>1.9872000000000001</v>
      </c>
      <c r="W299" s="15">
        <f t="shared" si="159"/>
        <v>0.87944659600048491</v>
      </c>
      <c r="X299" s="34">
        <f t="shared" si="160"/>
        <v>2.3745058092013096</v>
      </c>
      <c r="Y299" s="34">
        <f t="shared" si="147"/>
        <v>1.2900000000000023E-2</v>
      </c>
      <c r="Z299" s="15">
        <f t="shared" si="161"/>
        <v>0.50322495527805666</v>
      </c>
      <c r="AA299" s="34">
        <f t="shared" si="162"/>
        <v>2.1135449631353245</v>
      </c>
      <c r="AB299" s="34">
        <f t="shared" si="148"/>
        <v>-0.3819999999999999</v>
      </c>
      <c r="AC299" s="15">
        <f t="shared" si="163"/>
        <v>0.40564461209270181</v>
      </c>
      <c r="AD299" s="34">
        <f t="shared" si="164"/>
        <v>3.4074151472233072</v>
      </c>
      <c r="AE299" s="34">
        <f t="shared" si="149"/>
        <v>2.8138999999999994</v>
      </c>
      <c r="AF299" s="15">
        <f t="shared" si="165"/>
        <v>0.94342234836801464</v>
      </c>
      <c r="AG299" s="34">
        <f t="shared" si="166"/>
        <v>0</v>
      </c>
      <c r="AH299" s="34">
        <f t="shared" si="150"/>
        <v>1.2458</v>
      </c>
      <c r="AI299" s="15">
        <f t="shared" si="167"/>
        <v>0.77657197439912828</v>
      </c>
      <c r="AJ299" s="34">
        <f t="shared" si="168"/>
        <v>0</v>
      </c>
      <c r="AK299" s="34">
        <f t="shared" si="151"/>
        <v>0.2702</v>
      </c>
      <c r="AL299" s="15">
        <f t="shared" si="169"/>
        <v>0.5671420040148718</v>
      </c>
      <c r="AM299" s="34">
        <f t="shared" si="170"/>
        <v>0</v>
      </c>
      <c r="AN299" s="35">
        <f t="shared" si="152"/>
        <v>21.900000250000002</v>
      </c>
      <c r="AO299" s="35">
        <f t="shared" si="153"/>
        <v>14.654134428239409</v>
      </c>
      <c r="AP299" s="35">
        <f t="shared" si="154"/>
        <v>7.2458658217605922</v>
      </c>
      <c r="AQ299" s="35">
        <f t="shared" si="155"/>
        <v>5.8000004000000001</v>
      </c>
      <c r="AR299" s="35">
        <f t="shared" si="156"/>
        <v>3.968533077771589</v>
      </c>
      <c r="AS299" s="35">
        <f t="shared" si="157"/>
        <v>1.831467322228411</v>
      </c>
    </row>
    <row r="300" spans="7:45" ht="15.75">
      <c r="G300">
        <v>507</v>
      </c>
      <c r="H300" s="89">
        <v>0.1</v>
      </c>
      <c r="I300" s="90">
        <v>0.5</v>
      </c>
      <c r="J300" s="90">
        <v>0.70000004999999998</v>
      </c>
      <c r="K300" s="90">
        <v>9.3000000000000007</v>
      </c>
      <c r="L300" s="90">
        <v>8.3000000000000007</v>
      </c>
      <c r="M300" s="90">
        <v>3.0000002000000001</v>
      </c>
      <c r="N300" s="90"/>
      <c r="O300" s="90">
        <v>0.5</v>
      </c>
      <c r="P300" s="90">
        <v>2.3000001999999999</v>
      </c>
      <c r="Q300" s="91">
        <v>3.0000002000000001</v>
      </c>
      <c r="R300" s="35"/>
      <c r="S300" s="34">
        <f t="shared" si="158"/>
        <v>0.1</v>
      </c>
      <c r="T300" s="34">
        <f t="shared" si="144"/>
        <v>0.4325</v>
      </c>
      <c r="U300" s="34">
        <f t="shared" si="145"/>
        <v>0.54908003921999993</v>
      </c>
      <c r="V300" s="34">
        <f t="shared" si="146"/>
        <v>1.9872000000000001</v>
      </c>
      <c r="W300" s="15">
        <f t="shared" si="159"/>
        <v>0.87944659600048491</v>
      </c>
      <c r="X300" s="34">
        <f t="shared" si="160"/>
        <v>8.1788533428045103</v>
      </c>
      <c r="Y300" s="34">
        <f t="shared" si="147"/>
        <v>1.2900000000000023E-2</v>
      </c>
      <c r="Z300" s="15">
        <f t="shared" si="161"/>
        <v>0.50322495527805666</v>
      </c>
      <c r="AA300" s="34">
        <f t="shared" si="162"/>
        <v>4.1767671288078709</v>
      </c>
      <c r="AB300" s="34">
        <f t="shared" si="148"/>
        <v>-0.3819999999999999</v>
      </c>
      <c r="AC300" s="15">
        <f t="shared" si="163"/>
        <v>0.40564461209270181</v>
      </c>
      <c r="AD300" s="34">
        <f t="shared" si="164"/>
        <v>1.2169339174070279</v>
      </c>
      <c r="AE300" s="34">
        <f t="shared" si="149"/>
        <v>3.2309499999999995</v>
      </c>
      <c r="AF300" s="15">
        <f t="shared" si="165"/>
        <v>0.96198251173236582</v>
      </c>
      <c r="AG300" s="34">
        <f t="shared" si="166"/>
        <v>0.48099125586618291</v>
      </c>
      <c r="AH300" s="34">
        <f t="shared" si="150"/>
        <v>1.2458</v>
      </c>
      <c r="AI300" s="15">
        <f t="shared" si="167"/>
        <v>0.77657197439912828</v>
      </c>
      <c r="AJ300" s="34">
        <f t="shared" si="168"/>
        <v>1.7861156964323899</v>
      </c>
      <c r="AK300" s="34">
        <f t="shared" si="151"/>
        <v>0.2702</v>
      </c>
      <c r="AL300" s="15">
        <f t="shared" si="169"/>
        <v>0.5671420040148718</v>
      </c>
      <c r="AM300" s="34">
        <f t="shared" si="170"/>
        <v>1.7014261254730163</v>
      </c>
      <c r="AN300" s="35">
        <f t="shared" si="152"/>
        <v>4.4000001500000003</v>
      </c>
      <c r="AO300" s="35">
        <f t="shared" si="153"/>
        <v>2.8296882712656855</v>
      </c>
      <c r="AP300" s="35">
        <f t="shared" si="154"/>
        <v>1.5703118787343149</v>
      </c>
      <c r="AQ300" s="35">
        <f t="shared" si="155"/>
        <v>2.3000001000000001</v>
      </c>
      <c r="AR300" s="35">
        <f t="shared" si="156"/>
        <v>1.8590115015942932</v>
      </c>
      <c r="AS300" s="35">
        <f t="shared" si="157"/>
        <v>0.44098859840570692</v>
      </c>
    </row>
    <row r="301" spans="7:45" ht="15.75">
      <c r="G301">
        <v>508</v>
      </c>
      <c r="H301" s="89">
        <v>0.1</v>
      </c>
      <c r="I301" s="90">
        <v>0.5</v>
      </c>
      <c r="J301" s="90">
        <v>0.70000004999999998</v>
      </c>
      <c r="K301" s="90">
        <v>0.5</v>
      </c>
      <c r="L301" s="90">
        <v>2.6000000999999999</v>
      </c>
      <c r="M301" s="90">
        <v>0</v>
      </c>
      <c r="N301" s="90"/>
      <c r="O301" s="90">
        <v>0.4</v>
      </c>
      <c r="P301" s="90">
        <v>1.9000001</v>
      </c>
      <c r="Q301" s="91">
        <v>0</v>
      </c>
      <c r="R301" s="35"/>
      <c r="S301" s="34">
        <f t="shared" si="158"/>
        <v>0.1</v>
      </c>
      <c r="T301" s="34">
        <f t="shared" si="144"/>
        <v>0.4325</v>
      </c>
      <c r="U301" s="34">
        <f t="shared" si="145"/>
        <v>0.54908003921999993</v>
      </c>
      <c r="V301" s="34">
        <f t="shared" si="146"/>
        <v>1.9872000000000001</v>
      </c>
      <c r="W301" s="15">
        <f t="shared" si="159"/>
        <v>0.87944659600048491</v>
      </c>
      <c r="X301" s="34">
        <f t="shared" si="160"/>
        <v>0.43972329800024246</v>
      </c>
      <c r="Y301" s="34">
        <f t="shared" si="147"/>
        <v>1.2900000000000023E-2</v>
      </c>
      <c r="Z301" s="15">
        <f t="shared" si="161"/>
        <v>0.50322495527805666</v>
      </c>
      <c r="AA301" s="34">
        <f t="shared" si="162"/>
        <v>1.3083849340454428</v>
      </c>
      <c r="AB301" s="34">
        <f t="shared" si="148"/>
        <v>-0.3819999999999999</v>
      </c>
      <c r="AC301" s="15">
        <f t="shared" si="163"/>
        <v>0.40564461209270181</v>
      </c>
      <c r="AD301" s="34">
        <f t="shared" si="164"/>
        <v>0</v>
      </c>
      <c r="AE301" s="34">
        <f t="shared" si="149"/>
        <v>3.1475399999999993</v>
      </c>
      <c r="AF301" s="15">
        <f t="shared" si="165"/>
        <v>0.95881168144687989</v>
      </c>
      <c r="AG301" s="34">
        <f t="shared" si="166"/>
        <v>0.383524672578752</v>
      </c>
      <c r="AH301" s="34">
        <f t="shared" si="150"/>
        <v>1.2458</v>
      </c>
      <c r="AI301" s="15">
        <f t="shared" si="167"/>
        <v>0.77657197439912828</v>
      </c>
      <c r="AJ301" s="34">
        <f t="shared" si="168"/>
        <v>1.4754868290155412</v>
      </c>
      <c r="AK301" s="34">
        <f t="shared" si="151"/>
        <v>0.2702</v>
      </c>
      <c r="AL301" s="15">
        <f t="shared" si="169"/>
        <v>0.5671420040148718</v>
      </c>
      <c r="AM301" s="34">
        <f t="shared" si="170"/>
        <v>0</v>
      </c>
      <c r="AN301" s="35">
        <f t="shared" si="152"/>
        <v>6.2000000899999996</v>
      </c>
      <c r="AO301" s="35">
        <f t="shared" si="153"/>
        <v>3.8859818319105268</v>
      </c>
      <c r="AP301" s="35">
        <f t="shared" si="154"/>
        <v>2.3140182580894728</v>
      </c>
      <c r="AQ301" s="35">
        <f t="shared" si="155"/>
        <v>8.0000004999999987</v>
      </c>
      <c r="AR301" s="35">
        <f t="shared" si="156"/>
        <v>4.8392715547408516</v>
      </c>
      <c r="AS301" s="35">
        <f t="shared" si="157"/>
        <v>3.1607289452591472</v>
      </c>
    </row>
    <row r="302" spans="7:45" ht="15.75">
      <c r="G302">
        <v>509</v>
      </c>
      <c r="H302" s="89">
        <v>0.1</v>
      </c>
      <c r="I302" s="90">
        <v>0.5</v>
      </c>
      <c r="J302" s="90">
        <v>0.70000004999999998</v>
      </c>
      <c r="K302" s="90">
        <v>0.90000004</v>
      </c>
      <c r="L302" s="90">
        <v>4</v>
      </c>
      <c r="M302" s="90">
        <v>0</v>
      </c>
      <c r="N302" s="90"/>
      <c r="O302" s="90">
        <v>0.5</v>
      </c>
      <c r="P302" s="90">
        <v>0.5</v>
      </c>
      <c r="Q302" s="91">
        <v>7.0000004999999996</v>
      </c>
      <c r="R302" s="35"/>
      <c r="S302" s="34">
        <f t="shared" si="158"/>
        <v>0.1</v>
      </c>
      <c r="T302" s="34">
        <f t="shared" si="144"/>
        <v>0.4325</v>
      </c>
      <c r="U302" s="34">
        <f t="shared" si="145"/>
        <v>0.54908003921999993</v>
      </c>
      <c r="V302" s="34">
        <f t="shared" si="146"/>
        <v>1.9872000000000001</v>
      </c>
      <c r="W302" s="15">
        <f t="shared" si="159"/>
        <v>0.87944659600048491</v>
      </c>
      <c r="X302" s="34">
        <f t="shared" si="160"/>
        <v>0.79150197157830027</v>
      </c>
      <c r="Y302" s="34">
        <f t="shared" si="147"/>
        <v>1.2900000000000023E-2</v>
      </c>
      <c r="Z302" s="15">
        <f t="shared" si="161"/>
        <v>0.50322495527805666</v>
      </c>
      <c r="AA302" s="34">
        <f t="shared" si="162"/>
        <v>2.0128998211122267</v>
      </c>
      <c r="AB302" s="34">
        <f t="shared" si="148"/>
        <v>-0.3819999999999999</v>
      </c>
      <c r="AC302" s="15">
        <f t="shared" si="163"/>
        <v>0.40564461209270181</v>
      </c>
      <c r="AD302" s="34">
        <f t="shared" si="164"/>
        <v>0</v>
      </c>
      <c r="AE302" s="34">
        <f t="shared" si="149"/>
        <v>3.2309499999999995</v>
      </c>
      <c r="AF302" s="15">
        <f t="shared" si="165"/>
        <v>0.96198251173236582</v>
      </c>
      <c r="AG302" s="34">
        <f t="shared" si="166"/>
        <v>0.48099125586618291</v>
      </c>
      <c r="AH302" s="34">
        <f t="shared" si="150"/>
        <v>1.2458</v>
      </c>
      <c r="AI302" s="15">
        <f t="shared" si="167"/>
        <v>0.77657197439912828</v>
      </c>
      <c r="AJ302" s="34">
        <f t="shared" si="168"/>
        <v>0.38828598719956414</v>
      </c>
      <c r="AK302" s="34">
        <f t="shared" si="151"/>
        <v>0.2702</v>
      </c>
      <c r="AL302" s="15">
        <f t="shared" si="169"/>
        <v>0.5671420040148718</v>
      </c>
      <c r="AM302" s="34">
        <f t="shared" si="170"/>
        <v>3.9699943116751046</v>
      </c>
      <c r="AN302" s="35">
        <f t="shared" si="152"/>
        <v>21.900000250000002</v>
      </c>
      <c r="AO302" s="35">
        <f t="shared" si="153"/>
        <v>14.654134428239409</v>
      </c>
      <c r="AP302" s="35">
        <f t="shared" si="154"/>
        <v>7.2458658217605922</v>
      </c>
      <c r="AQ302" s="35">
        <f t="shared" si="155"/>
        <v>5.8000004000000001</v>
      </c>
      <c r="AR302" s="35">
        <f t="shared" si="156"/>
        <v>3.968533077771589</v>
      </c>
      <c r="AS302" s="35">
        <f t="shared" si="157"/>
        <v>1.831467322228411</v>
      </c>
    </row>
    <row r="303" spans="7:45" ht="15.75">
      <c r="G303">
        <v>510</v>
      </c>
      <c r="H303" s="89">
        <v>0.1</v>
      </c>
      <c r="I303" s="90">
        <v>0.5</v>
      </c>
      <c r="J303" s="90">
        <v>0.70000004999999998</v>
      </c>
      <c r="K303" s="90">
        <v>9.3000000000000007</v>
      </c>
      <c r="L303" s="90">
        <v>8.3000000000000007</v>
      </c>
      <c r="M303" s="90">
        <v>3.0000002000000001</v>
      </c>
      <c r="N303" s="90"/>
      <c r="O303" s="90">
        <v>0.5</v>
      </c>
      <c r="P303" s="90">
        <v>2.3000001999999999</v>
      </c>
      <c r="Q303" s="91">
        <v>3.0000002000000001</v>
      </c>
      <c r="R303" s="35"/>
      <c r="S303" s="34">
        <f t="shared" si="158"/>
        <v>0.1</v>
      </c>
      <c r="T303" s="34">
        <f t="shared" si="144"/>
        <v>0.4325</v>
      </c>
      <c r="U303" s="34">
        <f t="shared" si="145"/>
        <v>0.54908003921999993</v>
      </c>
      <c r="V303" s="34">
        <f t="shared" si="146"/>
        <v>1.9872000000000001</v>
      </c>
      <c r="W303" s="15">
        <f t="shared" si="159"/>
        <v>0.87944659600048491</v>
      </c>
      <c r="X303" s="34">
        <f t="shared" si="160"/>
        <v>8.1788533428045103</v>
      </c>
      <c r="Y303" s="34">
        <f t="shared" si="147"/>
        <v>1.2900000000000023E-2</v>
      </c>
      <c r="Z303" s="15">
        <f t="shared" si="161"/>
        <v>0.50322495527805666</v>
      </c>
      <c r="AA303" s="34">
        <f t="shared" si="162"/>
        <v>4.1767671288078709</v>
      </c>
      <c r="AB303" s="34">
        <f t="shared" si="148"/>
        <v>-0.3819999999999999</v>
      </c>
      <c r="AC303" s="15">
        <f t="shared" si="163"/>
        <v>0.40564461209270181</v>
      </c>
      <c r="AD303" s="34">
        <f t="shared" si="164"/>
        <v>1.2169339174070279</v>
      </c>
      <c r="AE303" s="34">
        <f t="shared" si="149"/>
        <v>3.2309499999999995</v>
      </c>
      <c r="AF303" s="15">
        <f t="shared" si="165"/>
        <v>0.96198251173236582</v>
      </c>
      <c r="AG303" s="34">
        <f t="shared" si="166"/>
        <v>0.48099125586618291</v>
      </c>
      <c r="AH303" s="34">
        <f t="shared" si="150"/>
        <v>1.2458</v>
      </c>
      <c r="AI303" s="15">
        <f t="shared" si="167"/>
        <v>0.77657197439912828</v>
      </c>
      <c r="AJ303" s="34">
        <f t="shared" si="168"/>
        <v>1.7861156964323899</v>
      </c>
      <c r="AK303" s="34">
        <f t="shared" si="151"/>
        <v>0.2702</v>
      </c>
      <c r="AL303" s="15">
        <f t="shared" si="169"/>
        <v>0.5671420040148718</v>
      </c>
      <c r="AM303" s="34">
        <f t="shared" si="170"/>
        <v>1.7014261254730163</v>
      </c>
      <c r="AN303" s="35">
        <f t="shared" si="152"/>
        <v>12.9000007</v>
      </c>
      <c r="AO303" s="35">
        <f t="shared" si="153"/>
        <v>11.304991448322081</v>
      </c>
      <c r="AP303" s="35">
        <f t="shared" si="154"/>
        <v>1.5950092516779186</v>
      </c>
      <c r="AQ303" s="35">
        <f t="shared" si="155"/>
        <v>0.1</v>
      </c>
      <c r="AR303" s="35">
        <f t="shared" si="156"/>
        <v>9.4771330031082957E-2</v>
      </c>
      <c r="AS303" s="35">
        <f t="shared" si="157"/>
        <v>5.228669968917049E-3</v>
      </c>
    </row>
    <row r="304" spans="7:45" ht="15.75">
      <c r="G304">
        <v>511</v>
      </c>
      <c r="H304" s="89">
        <v>1.4000001</v>
      </c>
      <c r="I304" s="90">
        <v>2.6000000999999999</v>
      </c>
      <c r="J304" s="90">
        <v>1.8000001000000001</v>
      </c>
      <c r="K304" s="90">
        <v>7.1000003999999999</v>
      </c>
      <c r="L304" s="90">
        <v>0</v>
      </c>
      <c r="M304" s="90">
        <v>0</v>
      </c>
      <c r="N304" s="90"/>
      <c r="O304" s="90">
        <v>0.1</v>
      </c>
      <c r="P304" s="90">
        <v>0</v>
      </c>
      <c r="Q304" s="91">
        <v>0</v>
      </c>
      <c r="R304" s="35"/>
      <c r="S304" s="34">
        <f t="shared" si="158"/>
        <v>1.4000001</v>
      </c>
      <c r="T304" s="34">
        <f t="shared" si="144"/>
        <v>2.2490000864999997</v>
      </c>
      <c r="U304" s="34">
        <f t="shared" si="145"/>
        <v>1.4119200784400001</v>
      </c>
      <c r="V304" s="34">
        <f t="shared" si="146"/>
        <v>1.9872000000000001</v>
      </c>
      <c r="W304" s="15">
        <f t="shared" si="159"/>
        <v>0.87944659600048491</v>
      </c>
      <c r="X304" s="34">
        <f t="shared" si="160"/>
        <v>6.244071183382081</v>
      </c>
      <c r="Y304" s="34">
        <f t="shared" si="147"/>
        <v>1.2900000000000023E-2</v>
      </c>
      <c r="Z304" s="15">
        <f t="shared" si="161"/>
        <v>0.50322495527805666</v>
      </c>
      <c r="AA304" s="34">
        <f t="shared" si="162"/>
        <v>0</v>
      </c>
      <c r="AB304" s="34">
        <f t="shared" si="148"/>
        <v>-0.3819999999999999</v>
      </c>
      <c r="AC304" s="15">
        <f t="shared" si="163"/>
        <v>0.40564461209270181</v>
      </c>
      <c r="AD304" s="34">
        <f t="shared" si="164"/>
        <v>0</v>
      </c>
      <c r="AE304" s="34">
        <f t="shared" si="149"/>
        <v>2.8973099999999996</v>
      </c>
      <c r="AF304" s="15">
        <f t="shared" si="165"/>
        <v>0.94771330031082945</v>
      </c>
      <c r="AG304" s="34">
        <f t="shared" si="166"/>
        <v>9.4771330031082957E-2</v>
      </c>
      <c r="AH304" s="34">
        <f t="shared" si="150"/>
        <v>1.2458</v>
      </c>
      <c r="AI304" s="15">
        <f t="shared" si="167"/>
        <v>0.77657197439912828</v>
      </c>
      <c r="AJ304" s="34">
        <f t="shared" si="168"/>
        <v>0</v>
      </c>
      <c r="AK304" s="34">
        <f t="shared" si="151"/>
        <v>0.2702</v>
      </c>
      <c r="AL304" s="15">
        <f t="shared" si="169"/>
        <v>0.5671420040148718</v>
      </c>
      <c r="AM304" s="34">
        <f t="shared" si="170"/>
        <v>0</v>
      </c>
      <c r="AN304" s="35">
        <f t="shared" si="152"/>
        <v>6.2000002500000004</v>
      </c>
      <c r="AO304" s="35">
        <f t="shared" si="153"/>
        <v>4.1818651982183557</v>
      </c>
      <c r="AP304" s="35">
        <f t="shared" si="154"/>
        <v>2.0181350517816448</v>
      </c>
      <c r="AQ304" s="35">
        <f t="shared" si="155"/>
        <v>0</v>
      </c>
      <c r="AR304" s="35">
        <f t="shared" si="156"/>
        <v>0</v>
      </c>
      <c r="AS304" s="35">
        <f t="shared" si="157"/>
        <v>0</v>
      </c>
    </row>
    <row r="305" spans="7:45" ht="15.75">
      <c r="G305">
        <v>512</v>
      </c>
      <c r="H305" s="89">
        <v>0.3</v>
      </c>
      <c r="I305" s="90">
        <v>0.3</v>
      </c>
      <c r="J305" s="90">
        <v>0.70000004999999998</v>
      </c>
      <c r="K305" s="90">
        <v>1.9000001</v>
      </c>
      <c r="L305" s="90">
        <v>1.9000001</v>
      </c>
      <c r="M305" s="90">
        <v>1.1000000000000001</v>
      </c>
      <c r="N305" s="90"/>
      <c r="O305" s="90"/>
      <c r="P305" s="90"/>
      <c r="Q305" s="91"/>
      <c r="R305" s="35"/>
      <c r="S305" s="34">
        <f t="shared" si="158"/>
        <v>0.3</v>
      </c>
      <c r="T305" s="34">
        <f t="shared" si="144"/>
        <v>0.25950000000000001</v>
      </c>
      <c r="U305" s="34">
        <f t="shared" si="145"/>
        <v>0.54908003921999993</v>
      </c>
      <c r="V305" s="34">
        <f t="shared" si="146"/>
        <v>1.9872000000000001</v>
      </c>
      <c r="W305" s="15">
        <f t="shared" si="159"/>
        <v>0.87944659600048491</v>
      </c>
      <c r="X305" s="34">
        <f t="shared" si="160"/>
        <v>1.670948620345581</v>
      </c>
      <c r="Y305" s="34">
        <f t="shared" si="147"/>
        <v>1.2900000000000023E-2</v>
      </c>
      <c r="Z305" s="15">
        <f t="shared" si="161"/>
        <v>0.50322495527805666</v>
      </c>
      <c r="AA305" s="34">
        <f t="shared" si="162"/>
        <v>0.95612746535080317</v>
      </c>
      <c r="AB305" s="34">
        <f t="shared" si="148"/>
        <v>-0.3819999999999999</v>
      </c>
      <c r="AC305" s="15">
        <f t="shared" si="163"/>
        <v>0.40564461209270181</v>
      </c>
      <c r="AD305" s="34">
        <f t="shared" si="164"/>
        <v>0.44620907330197201</v>
      </c>
      <c r="AE305" s="34">
        <f t="shared" si="149"/>
        <v>2.8138999999999994</v>
      </c>
      <c r="AF305" s="15">
        <f t="shared" si="165"/>
        <v>0.94342234836801464</v>
      </c>
      <c r="AG305" s="34">
        <f t="shared" si="166"/>
        <v>0</v>
      </c>
      <c r="AH305" s="34">
        <f t="shared" si="150"/>
        <v>1.2458</v>
      </c>
      <c r="AI305" s="15">
        <f t="shared" si="167"/>
        <v>0.77657197439912828</v>
      </c>
      <c r="AJ305" s="34">
        <f t="shared" si="168"/>
        <v>0</v>
      </c>
      <c r="AK305" s="34">
        <f t="shared" si="151"/>
        <v>0.2702</v>
      </c>
      <c r="AL305" s="15">
        <f t="shared" si="169"/>
        <v>0.5671420040148718</v>
      </c>
      <c r="AM305" s="34">
        <f t="shared" si="170"/>
        <v>0</v>
      </c>
      <c r="AN305" s="35">
        <f t="shared" si="152"/>
        <v>8.5000003</v>
      </c>
      <c r="AO305" s="35">
        <f t="shared" si="153"/>
        <v>5.4434044720141577</v>
      </c>
      <c r="AP305" s="35">
        <f t="shared" si="154"/>
        <v>3.0565958279858423</v>
      </c>
      <c r="AQ305" s="35">
        <f t="shared" si="155"/>
        <v>3.3</v>
      </c>
      <c r="AR305" s="35">
        <f t="shared" si="156"/>
        <v>2.7175479468092565</v>
      </c>
      <c r="AS305" s="35">
        <f t="shared" si="157"/>
        <v>0.58245205319074334</v>
      </c>
    </row>
    <row r="306" spans="7:45" ht="15.75">
      <c r="G306">
        <v>513</v>
      </c>
      <c r="H306" s="89">
        <v>0.1</v>
      </c>
      <c r="I306" s="90">
        <v>0.8</v>
      </c>
      <c r="J306" s="90">
        <v>0.8</v>
      </c>
      <c r="K306" s="90">
        <v>1.6</v>
      </c>
      <c r="L306" s="90">
        <v>5.2000003000000001</v>
      </c>
      <c r="M306" s="90">
        <v>0</v>
      </c>
      <c r="N306" s="90"/>
      <c r="O306" s="90">
        <v>0.8</v>
      </c>
      <c r="P306" s="90">
        <v>2.5</v>
      </c>
      <c r="Q306" s="91">
        <v>0</v>
      </c>
      <c r="R306" s="35"/>
      <c r="S306" s="34">
        <f t="shared" si="158"/>
        <v>0.1</v>
      </c>
      <c r="T306" s="34">
        <f t="shared" si="144"/>
        <v>0.69200000000000006</v>
      </c>
      <c r="U306" s="34">
        <f t="shared" si="145"/>
        <v>0.62752000000000008</v>
      </c>
      <c r="V306" s="34">
        <f t="shared" si="146"/>
        <v>1.9872000000000001</v>
      </c>
      <c r="W306" s="15">
        <f t="shared" si="159"/>
        <v>0.87944659600048491</v>
      </c>
      <c r="X306" s="34">
        <f t="shared" si="160"/>
        <v>1.4071145536007759</v>
      </c>
      <c r="Y306" s="34">
        <f t="shared" si="147"/>
        <v>1.2900000000000023E-2</v>
      </c>
      <c r="Z306" s="15">
        <f t="shared" si="161"/>
        <v>0.50322495527805666</v>
      </c>
      <c r="AA306" s="34">
        <f t="shared" si="162"/>
        <v>2.6167699184133815</v>
      </c>
      <c r="AB306" s="34">
        <f t="shared" si="148"/>
        <v>-0.3819999999999999</v>
      </c>
      <c r="AC306" s="15">
        <f t="shared" si="163"/>
        <v>0.40564461209270181</v>
      </c>
      <c r="AD306" s="34">
        <f t="shared" si="164"/>
        <v>0</v>
      </c>
      <c r="AE306" s="34">
        <f t="shared" si="149"/>
        <v>3.4811799999999993</v>
      </c>
      <c r="AF306" s="15">
        <f t="shared" si="165"/>
        <v>0.97014751351429507</v>
      </c>
      <c r="AG306" s="34">
        <f t="shared" si="166"/>
        <v>0.77611801081143605</v>
      </c>
      <c r="AH306" s="34">
        <f t="shared" si="150"/>
        <v>1.2458</v>
      </c>
      <c r="AI306" s="15">
        <f t="shared" si="167"/>
        <v>0.77657197439912828</v>
      </c>
      <c r="AJ306" s="34">
        <f t="shared" si="168"/>
        <v>1.9414299359978207</v>
      </c>
      <c r="AK306" s="34">
        <f t="shared" si="151"/>
        <v>0.2702</v>
      </c>
      <c r="AL306" s="15">
        <f t="shared" si="169"/>
        <v>0.5671420040148718</v>
      </c>
      <c r="AM306" s="34">
        <f t="shared" si="170"/>
        <v>0</v>
      </c>
      <c r="AN306" s="35">
        <f t="shared" si="152"/>
        <v>3.5</v>
      </c>
      <c r="AO306" s="35">
        <f t="shared" si="153"/>
        <v>2.3672810623728902</v>
      </c>
      <c r="AP306" s="35">
        <f t="shared" si="154"/>
        <v>1.1327189376271098</v>
      </c>
      <c r="AQ306" s="35">
        <f t="shared" si="155"/>
        <v>8.8000004000000001</v>
      </c>
      <c r="AR306" s="35">
        <f t="shared" si="156"/>
        <v>7.1893220171947894</v>
      </c>
      <c r="AS306" s="35">
        <f t="shared" si="157"/>
        <v>1.6106783828052107</v>
      </c>
    </row>
    <row r="307" spans="7:45" ht="15.75">
      <c r="G307">
        <v>514</v>
      </c>
      <c r="H307" s="89">
        <v>0.1</v>
      </c>
      <c r="I307" s="90">
        <v>0.5</v>
      </c>
      <c r="J307" s="90">
        <v>0.8</v>
      </c>
      <c r="K307" s="90">
        <v>0.4</v>
      </c>
      <c r="L307" s="90">
        <v>1.7</v>
      </c>
      <c r="M307" s="90">
        <v>0</v>
      </c>
      <c r="N307" s="90"/>
      <c r="O307" s="90">
        <v>1.7</v>
      </c>
      <c r="P307" s="90">
        <v>7.1000003999999999</v>
      </c>
      <c r="Q307" s="91">
        <v>0</v>
      </c>
      <c r="R307" s="35"/>
      <c r="S307" s="34">
        <f t="shared" si="158"/>
        <v>0.1</v>
      </c>
      <c r="T307" s="34">
        <f t="shared" si="144"/>
        <v>0.4325</v>
      </c>
      <c r="U307" s="34">
        <f t="shared" si="145"/>
        <v>0.62752000000000008</v>
      </c>
      <c r="V307" s="34">
        <f t="shared" si="146"/>
        <v>1.9872000000000001</v>
      </c>
      <c r="W307" s="15">
        <f t="shared" si="159"/>
        <v>0.87944659600048491</v>
      </c>
      <c r="X307" s="34">
        <f t="shared" si="160"/>
        <v>0.35177863840019397</v>
      </c>
      <c r="Y307" s="34">
        <f t="shared" si="147"/>
        <v>1.2900000000000023E-2</v>
      </c>
      <c r="Z307" s="15">
        <f t="shared" si="161"/>
        <v>0.50322495527805666</v>
      </c>
      <c r="AA307" s="34">
        <f t="shared" si="162"/>
        <v>0.85548242397269625</v>
      </c>
      <c r="AB307" s="34">
        <f t="shared" si="148"/>
        <v>-0.3819999999999999</v>
      </c>
      <c r="AC307" s="15">
        <f t="shared" si="163"/>
        <v>0.40564461209270181</v>
      </c>
      <c r="AD307" s="34">
        <f t="shared" si="164"/>
        <v>0</v>
      </c>
      <c r="AE307" s="34">
        <f t="shared" si="149"/>
        <v>4.2318699999999989</v>
      </c>
      <c r="AF307" s="15">
        <f t="shared" si="165"/>
        <v>0.9856827578424644</v>
      </c>
      <c r="AG307" s="34">
        <f t="shared" si="166"/>
        <v>1.6756606883321894</v>
      </c>
      <c r="AH307" s="34">
        <f t="shared" si="150"/>
        <v>1.2458</v>
      </c>
      <c r="AI307" s="15">
        <f t="shared" si="167"/>
        <v>0.77657197439912828</v>
      </c>
      <c r="AJ307" s="34">
        <f t="shared" si="168"/>
        <v>5.5136613288626002</v>
      </c>
      <c r="AK307" s="34">
        <f t="shared" si="151"/>
        <v>0.2702</v>
      </c>
      <c r="AL307" s="15">
        <f t="shared" si="169"/>
        <v>0.5671420040148718</v>
      </c>
      <c r="AM307" s="34">
        <f t="shared" si="170"/>
        <v>0</v>
      </c>
      <c r="AN307" s="35">
        <f t="shared" si="152"/>
        <v>3.5</v>
      </c>
      <c r="AO307" s="35">
        <f t="shared" si="153"/>
        <v>2.3672810623728902</v>
      </c>
      <c r="AP307" s="35">
        <f t="shared" si="154"/>
        <v>1.1327189376271098</v>
      </c>
      <c r="AQ307" s="35">
        <f t="shared" si="155"/>
        <v>12.000000400000001</v>
      </c>
      <c r="AR307" s="35">
        <f t="shared" si="156"/>
        <v>9.0041764300423797</v>
      </c>
      <c r="AS307" s="35">
        <f t="shared" si="157"/>
        <v>2.9958239699576215</v>
      </c>
    </row>
    <row r="308" spans="7:45" ht="15.75">
      <c r="G308">
        <v>515</v>
      </c>
      <c r="H308" s="89">
        <v>0.1</v>
      </c>
      <c r="I308" s="90">
        <v>0.5</v>
      </c>
      <c r="J308" s="90">
        <v>0.8</v>
      </c>
      <c r="K308" s="90">
        <v>0.4</v>
      </c>
      <c r="L308" s="90">
        <v>1.7</v>
      </c>
      <c r="M308" s="90">
        <v>0</v>
      </c>
      <c r="N308" s="90"/>
      <c r="O308" s="90">
        <v>1.7</v>
      </c>
      <c r="P308" s="90">
        <v>7.1000003999999999</v>
      </c>
      <c r="Q308" s="91">
        <v>3.2</v>
      </c>
      <c r="R308" s="35"/>
      <c r="S308" s="34">
        <f t="shared" si="158"/>
        <v>0.1</v>
      </c>
      <c r="T308" s="34">
        <f t="shared" si="144"/>
        <v>0.4325</v>
      </c>
      <c r="U308" s="34">
        <f t="shared" si="145"/>
        <v>0.62752000000000008</v>
      </c>
      <c r="V308" s="34">
        <f t="shared" si="146"/>
        <v>1.9872000000000001</v>
      </c>
      <c r="W308" s="15">
        <f t="shared" si="159"/>
        <v>0.87944659600048491</v>
      </c>
      <c r="X308" s="34">
        <f t="shared" si="160"/>
        <v>0.35177863840019397</v>
      </c>
      <c r="Y308" s="34">
        <f t="shared" si="147"/>
        <v>1.2900000000000023E-2</v>
      </c>
      <c r="Z308" s="15">
        <f t="shared" si="161"/>
        <v>0.50322495527805666</v>
      </c>
      <c r="AA308" s="34">
        <f t="shared" si="162"/>
        <v>0.85548242397269625</v>
      </c>
      <c r="AB308" s="34">
        <f t="shared" si="148"/>
        <v>-0.3819999999999999</v>
      </c>
      <c r="AC308" s="15">
        <f t="shared" si="163"/>
        <v>0.40564461209270181</v>
      </c>
      <c r="AD308" s="34">
        <f t="shared" si="164"/>
        <v>0</v>
      </c>
      <c r="AE308" s="34">
        <f t="shared" si="149"/>
        <v>4.2318699999999989</v>
      </c>
      <c r="AF308" s="15">
        <f t="shared" si="165"/>
        <v>0.9856827578424644</v>
      </c>
      <c r="AG308" s="34">
        <f t="shared" si="166"/>
        <v>1.6756606883321894</v>
      </c>
      <c r="AH308" s="34">
        <f t="shared" si="150"/>
        <v>1.2458</v>
      </c>
      <c r="AI308" s="15">
        <f t="shared" si="167"/>
        <v>0.77657197439912828</v>
      </c>
      <c r="AJ308" s="34">
        <f t="shared" si="168"/>
        <v>5.5136613288626002</v>
      </c>
      <c r="AK308" s="34">
        <f t="shared" si="151"/>
        <v>0.2702</v>
      </c>
      <c r="AL308" s="15">
        <f t="shared" si="169"/>
        <v>0.5671420040148718</v>
      </c>
      <c r="AM308" s="34">
        <f t="shared" si="170"/>
        <v>1.8148544128475899</v>
      </c>
      <c r="AN308" s="35">
        <f t="shared" si="152"/>
        <v>27.5000012</v>
      </c>
      <c r="AO308" s="35">
        <f t="shared" si="153"/>
        <v>20.871983394189183</v>
      </c>
      <c r="AP308" s="35">
        <f t="shared" si="154"/>
        <v>6.628017805810817</v>
      </c>
      <c r="AQ308" s="35">
        <f t="shared" si="155"/>
        <v>9.8000004000000001</v>
      </c>
      <c r="AR308" s="35">
        <f t="shared" si="156"/>
        <v>7.7564640212096609</v>
      </c>
      <c r="AS308" s="35">
        <f t="shared" si="157"/>
        <v>2.0435363787903391</v>
      </c>
    </row>
    <row r="309" spans="7:45" ht="15.75">
      <c r="G309">
        <v>516</v>
      </c>
      <c r="H309" s="89">
        <v>1.8000001000000001</v>
      </c>
      <c r="I309" s="90">
        <v>2.7</v>
      </c>
      <c r="J309" s="90">
        <v>5.5000004999999996</v>
      </c>
      <c r="K309" s="90">
        <v>10</v>
      </c>
      <c r="L309" s="90">
        <v>6.0000004999999996</v>
      </c>
      <c r="M309" s="90">
        <v>1.5000001000000001</v>
      </c>
      <c r="N309" s="90"/>
      <c r="O309" s="90">
        <v>1.7</v>
      </c>
      <c r="P309" s="90">
        <v>7.1000003999999999</v>
      </c>
      <c r="Q309" s="91">
        <v>1</v>
      </c>
      <c r="R309" s="35"/>
      <c r="S309" s="34">
        <f t="shared" si="158"/>
        <v>1.8000001000000001</v>
      </c>
      <c r="T309" s="34">
        <f t="shared" si="144"/>
        <v>2.3355000000000001</v>
      </c>
      <c r="U309" s="34">
        <f t="shared" si="145"/>
        <v>4.3142003922000001</v>
      </c>
      <c r="V309" s="34">
        <f t="shared" si="146"/>
        <v>1.9872000000000001</v>
      </c>
      <c r="W309" s="15">
        <f t="shared" si="159"/>
        <v>0.87944659600048491</v>
      </c>
      <c r="X309" s="34">
        <f t="shared" si="160"/>
        <v>8.7944659600048496</v>
      </c>
      <c r="Y309" s="34">
        <f t="shared" si="147"/>
        <v>1.2900000000000023E-2</v>
      </c>
      <c r="Z309" s="15">
        <f t="shared" si="161"/>
        <v>0.50322495527805666</v>
      </c>
      <c r="AA309" s="34">
        <f t="shared" si="162"/>
        <v>3.0193499832808173</v>
      </c>
      <c r="AB309" s="34">
        <f t="shared" si="148"/>
        <v>-0.3819999999999999</v>
      </c>
      <c r="AC309" s="15">
        <f t="shared" si="163"/>
        <v>0.40564461209270181</v>
      </c>
      <c r="AD309" s="34">
        <f t="shared" si="164"/>
        <v>0.60846695870351397</v>
      </c>
      <c r="AE309" s="34">
        <f t="shared" si="149"/>
        <v>4.2318699999999989</v>
      </c>
      <c r="AF309" s="15">
        <f t="shared" si="165"/>
        <v>0.9856827578424644</v>
      </c>
      <c r="AG309" s="34">
        <f t="shared" si="166"/>
        <v>1.6756606883321894</v>
      </c>
      <c r="AH309" s="34">
        <f t="shared" si="150"/>
        <v>1.2458</v>
      </c>
      <c r="AI309" s="15">
        <f t="shared" si="167"/>
        <v>0.77657197439912828</v>
      </c>
      <c r="AJ309" s="34">
        <f t="shared" si="168"/>
        <v>5.5136613288626002</v>
      </c>
      <c r="AK309" s="34">
        <f t="shared" si="151"/>
        <v>0.2702</v>
      </c>
      <c r="AL309" s="15">
        <f t="shared" si="169"/>
        <v>0.5671420040148718</v>
      </c>
      <c r="AM309" s="34">
        <f t="shared" si="170"/>
        <v>0.5671420040148718</v>
      </c>
      <c r="AN309" s="35">
        <f t="shared" si="152"/>
        <v>16.700001350000001</v>
      </c>
      <c r="AO309" s="35">
        <f t="shared" si="153"/>
        <v>13.672033936881618</v>
      </c>
      <c r="AP309" s="35">
        <f t="shared" si="154"/>
        <v>3.0279674131183825</v>
      </c>
      <c r="AQ309" s="35">
        <f t="shared" si="155"/>
        <v>9.0000002000000006</v>
      </c>
      <c r="AR309" s="35">
        <f t="shared" si="156"/>
        <v>6.5759177736439769</v>
      </c>
      <c r="AS309" s="35">
        <f t="shared" si="157"/>
        <v>2.4240824263560237</v>
      </c>
    </row>
    <row r="310" spans="7:45" ht="15.75">
      <c r="G310">
        <v>517</v>
      </c>
      <c r="H310" s="89">
        <v>0.70000004999999998</v>
      </c>
      <c r="I310" s="90">
        <v>1.6</v>
      </c>
      <c r="J310" s="90">
        <v>3.8000001999999999</v>
      </c>
      <c r="K310" s="90">
        <v>8.7000010000000003</v>
      </c>
      <c r="L310" s="90">
        <v>1.9000001</v>
      </c>
      <c r="M310" s="90">
        <v>0</v>
      </c>
      <c r="N310" s="90"/>
      <c r="O310" s="90">
        <v>2</v>
      </c>
      <c r="P310" s="90">
        <v>3.0000002000000001</v>
      </c>
      <c r="Q310" s="91">
        <v>4</v>
      </c>
      <c r="R310" s="35"/>
      <c r="S310" s="34">
        <f t="shared" si="158"/>
        <v>0.70000004999999998</v>
      </c>
      <c r="T310" s="34">
        <f t="shared" si="144"/>
        <v>1.3840000000000001</v>
      </c>
      <c r="U310" s="34">
        <f t="shared" si="145"/>
        <v>2.9807201568799999</v>
      </c>
      <c r="V310" s="34">
        <f t="shared" si="146"/>
        <v>1.9872000000000001</v>
      </c>
      <c r="W310" s="15">
        <f t="shared" si="159"/>
        <v>0.87944659600048491</v>
      </c>
      <c r="X310" s="34">
        <f t="shared" si="160"/>
        <v>7.6511862646508151</v>
      </c>
      <c r="Y310" s="34">
        <f t="shared" si="147"/>
        <v>1.2900000000000023E-2</v>
      </c>
      <c r="Z310" s="15">
        <f t="shared" si="161"/>
        <v>0.50322495527805666</v>
      </c>
      <c r="AA310" s="34">
        <f t="shared" si="162"/>
        <v>0.95612746535080317</v>
      </c>
      <c r="AB310" s="34">
        <f t="shared" si="148"/>
        <v>-0.3819999999999999</v>
      </c>
      <c r="AC310" s="15">
        <f t="shared" si="163"/>
        <v>0.40564461209270181</v>
      </c>
      <c r="AD310" s="34">
        <f t="shared" si="164"/>
        <v>0</v>
      </c>
      <c r="AE310" s="34">
        <f t="shared" si="149"/>
        <v>4.4820999999999991</v>
      </c>
      <c r="AF310" s="15">
        <f t="shared" si="165"/>
        <v>0.9888168395363548</v>
      </c>
      <c r="AG310" s="34">
        <f t="shared" si="166"/>
        <v>1.9776336790727096</v>
      </c>
      <c r="AH310" s="34">
        <f t="shared" si="150"/>
        <v>1.2458</v>
      </c>
      <c r="AI310" s="15">
        <f t="shared" si="167"/>
        <v>0.77657197439912828</v>
      </c>
      <c r="AJ310" s="34">
        <f t="shared" si="168"/>
        <v>2.3297160785117796</v>
      </c>
      <c r="AK310" s="34">
        <f t="shared" si="151"/>
        <v>0.2702</v>
      </c>
      <c r="AL310" s="15">
        <f t="shared" si="169"/>
        <v>0.5671420040148718</v>
      </c>
      <c r="AM310" s="34">
        <f t="shared" si="170"/>
        <v>2.2685680160594872</v>
      </c>
      <c r="AN310" s="35">
        <f t="shared" si="152"/>
        <v>11.100000550000001</v>
      </c>
      <c r="AO310" s="35">
        <f t="shared" si="153"/>
        <v>7.9195421047605157</v>
      </c>
      <c r="AP310" s="35">
        <f t="shared" si="154"/>
        <v>3.1804584452394851</v>
      </c>
      <c r="AQ310" s="35">
        <f t="shared" si="155"/>
        <v>0</v>
      </c>
      <c r="AR310" s="35">
        <f t="shared" si="156"/>
        <v>0</v>
      </c>
      <c r="AS310" s="35">
        <f t="shared" si="157"/>
        <v>0</v>
      </c>
    </row>
    <row r="311" spans="7:45" ht="15.75">
      <c r="G311">
        <v>518</v>
      </c>
      <c r="H311" s="89">
        <v>0.70000004999999998</v>
      </c>
      <c r="I311" s="90">
        <v>1.1000000000000001</v>
      </c>
      <c r="J311" s="90">
        <v>1.5000001000000001</v>
      </c>
      <c r="K311" s="90">
        <v>3.1000000999999999</v>
      </c>
      <c r="L311" s="90">
        <v>4.7000003000000001</v>
      </c>
      <c r="M311" s="90">
        <v>0</v>
      </c>
      <c r="N311" s="90"/>
      <c r="O311" s="90"/>
      <c r="P311" s="90"/>
      <c r="Q311" s="91"/>
      <c r="R311" s="35"/>
      <c r="S311" s="34">
        <f t="shared" si="158"/>
        <v>0.70000004999999998</v>
      </c>
      <c r="T311" s="34">
        <f t="shared" si="144"/>
        <v>0.95150000000000001</v>
      </c>
      <c r="U311" s="34">
        <f t="shared" si="145"/>
        <v>1.1766000784399999</v>
      </c>
      <c r="V311" s="34">
        <f t="shared" si="146"/>
        <v>1.9872000000000001</v>
      </c>
      <c r="W311" s="15">
        <f t="shared" si="159"/>
        <v>0.87944659600048491</v>
      </c>
      <c r="X311" s="34">
        <f t="shared" si="160"/>
        <v>2.7262845355461627</v>
      </c>
      <c r="Y311" s="34">
        <f t="shared" si="147"/>
        <v>1.2900000000000023E-2</v>
      </c>
      <c r="Z311" s="15">
        <f t="shared" si="161"/>
        <v>0.50322495527805666</v>
      </c>
      <c r="AA311" s="34">
        <f t="shared" si="162"/>
        <v>2.365157440774353</v>
      </c>
      <c r="AB311" s="34">
        <f t="shared" si="148"/>
        <v>-0.3819999999999999</v>
      </c>
      <c r="AC311" s="15">
        <f t="shared" si="163"/>
        <v>0.40564461209270181</v>
      </c>
      <c r="AD311" s="34">
        <f t="shared" si="164"/>
        <v>0</v>
      </c>
      <c r="AE311" s="34">
        <f t="shared" si="149"/>
        <v>2.8138999999999994</v>
      </c>
      <c r="AF311" s="15">
        <f t="shared" si="165"/>
        <v>0.94342234836801464</v>
      </c>
      <c r="AG311" s="34">
        <f t="shared" si="166"/>
        <v>0</v>
      </c>
      <c r="AH311" s="34">
        <f t="shared" si="150"/>
        <v>1.2458</v>
      </c>
      <c r="AI311" s="15">
        <f t="shared" si="167"/>
        <v>0.77657197439912828</v>
      </c>
      <c r="AJ311" s="34">
        <f t="shared" si="168"/>
        <v>0</v>
      </c>
      <c r="AK311" s="34">
        <f t="shared" si="151"/>
        <v>0.2702</v>
      </c>
      <c r="AL311" s="15">
        <f t="shared" si="169"/>
        <v>0.5671420040148718</v>
      </c>
      <c r="AM311" s="34">
        <f t="shared" si="170"/>
        <v>0</v>
      </c>
      <c r="AN311" s="35">
        <f t="shared" si="152"/>
        <v>12.60000075</v>
      </c>
      <c r="AO311" s="35">
        <f t="shared" si="153"/>
        <v>10.851990124666935</v>
      </c>
      <c r="AP311" s="35">
        <f t="shared" si="154"/>
        <v>1.7480106253330643</v>
      </c>
      <c r="AQ311" s="35">
        <f t="shared" si="155"/>
        <v>3.6000000999999999</v>
      </c>
      <c r="AR311" s="35">
        <f t="shared" si="156"/>
        <v>3.589312801720888</v>
      </c>
      <c r="AS311" s="35">
        <f t="shared" si="157"/>
        <v>1.0687298279111968E-2</v>
      </c>
    </row>
    <row r="312" spans="7:45" ht="15.75">
      <c r="G312">
        <v>519</v>
      </c>
      <c r="H312" s="89">
        <v>0.70000004999999998</v>
      </c>
      <c r="I312" s="90">
        <v>1.3000001000000001</v>
      </c>
      <c r="J312" s="90">
        <v>3.1000000999999999</v>
      </c>
      <c r="K312" s="90">
        <v>7.5000004999999996</v>
      </c>
      <c r="L312" s="90">
        <v>0</v>
      </c>
      <c r="M312" s="90">
        <v>0</v>
      </c>
      <c r="N312" s="90"/>
      <c r="O312" s="90">
        <v>3.6000000999999999</v>
      </c>
      <c r="P312" s="90">
        <v>0</v>
      </c>
      <c r="Q312" s="91">
        <v>0</v>
      </c>
      <c r="R312" s="35"/>
      <c r="S312" s="34">
        <f t="shared" si="158"/>
        <v>0.70000004999999998</v>
      </c>
      <c r="T312" s="34">
        <f t="shared" si="144"/>
        <v>1.1245000865000001</v>
      </c>
      <c r="U312" s="34">
        <f t="shared" si="145"/>
        <v>2.4316400784400001</v>
      </c>
      <c r="V312" s="34">
        <f t="shared" si="146"/>
        <v>1.9872000000000001</v>
      </c>
      <c r="W312" s="15">
        <f t="shared" si="159"/>
        <v>0.87944659600048491</v>
      </c>
      <c r="X312" s="34">
        <f t="shared" si="160"/>
        <v>6.595849909726935</v>
      </c>
      <c r="Y312" s="34">
        <f t="shared" si="147"/>
        <v>1.2900000000000023E-2</v>
      </c>
      <c r="Z312" s="15">
        <f t="shared" si="161"/>
        <v>0.50322495527805666</v>
      </c>
      <c r="AA312" s="34">
        <f t="shared" si="162"/>
        <v>0</v>
      </c>
      <c r="AB312" s="34">
        <f t="shared" si="148"/>
        <v>-0.3819999999999999</v>
      </c>
      <c r="AC312" s="15">
        <f t="shared" si="163"/>
        <v>0.40564461209270181</v>
      </c>
      <c r="AD312" s="34">
        <f t="shared" si="164"/>
        <v>0</v>
      </c>
      <c r="AE312" s="34">
        <f t="shared" si="149"/>
        <v>5.8166600834099995</v>
      </c>
      <c r="AF312" s="15">
        <f t="shared" si="165"/>
        <v>0.99703130611604374</v>
      </c>
      <c r="AG312" s="34">
        <f t="shared" si="166"/>
        <v>3.589312801720888</v>
      </c>
      <c r="AH312" s="34">
        <f t="shared" si="150"/>
        <v>1.2458</v>
      </c>
      <c r="AI312" s="15">
        <f t="shared" si="167"/>
        <v>0.77657197439912828</v>
      </c>
      <c r="AJ312" s="34">
        <f t="shared" si="168"/>
        <v>0</v>
      </c>
      <c r="AK312" s="34">
        <f t="shared" si="151"/>
        <v>0.2702</v>
      </c>
      <c r="AL312" s="15">
        <f t="shared" si="169"/>
        <v>0.5671420040148718</v>
      </c>
      <c r="AM312" s="34">
        <f t="shared" si="170"/>
        <v>0</v>
      </c>
      <c r="AN312" s="35">
        <f t="shared" si="152"/>
        <v>4.4000000999999997</v>
      </c>
      <c r="AO312" s="35">
        <f t="shared" si="153"/>
        <v>3.3763461757060567</v>
      </c>
      <c r="AP312" s="35">
        <f t="shared" si="154"/>
        <v>1.0236539242939431</v>
      </c>
      <c r="AQ312" s="35">
        <f t="shared" si="155"/>
        <v>0</v>
      </c>
      <c r="AR312" s="35">
        <f t="shared" si="156"/>
        <v>0</v>
      </c>
      <c r="AS312" s="35">
        <f t="shared" si="157"/>
        <v>0</v>
      </c>
    </row>
    <row r="313" spans="7:45" ht="15.75">
      <c r="G313">
        <v>520</v>
      </c>
      <c r="H313" s="89">
        <v>0.2</v>
      </c>
      <c r="I313" s="90">
        <v>1.9000001</v>
      </c>
      <c r="J313" s="90">
        <v>0.8</v>
      </c>
      <c r="K313" s="90">
        <v>0.4</v>
      </c>
      <c r="L313" s="90">
        <v>1.1000000000000001</v>
      </c>
      <c r="M313" s="90">
        <v>0</v>
      </c>
      <c r="N313" s="90"/>
      <c r="O313" s="90"/>
      <c r="P313" s="90"/>
      <c r="Q313" s="91"/>
      <c r="R313" s="35"/>
      <c r="S313" s="34">
        <f t="shared" si="158"/>
        <v>0.2</v>
      </c>
      <c r="T313" s="34">
        <f t="shared" si="144"/>
        <v>1.6435000865</v>
      </c>
      <c r="U313" s="34">
        <f t="shared" si="145"/>
        <v>0.62752000000000008</v>
      </c>
      <c r="V313" s="34">
        <f t="shared" si="146"/>
        <v>1.9872000000000001</v>
      </c>
      <c r="W313" s="15">
        <f t="shared" si="159"/>
        <v>0.87944659600048491</v>
      </c>
      <c r="X313" s="34">
        <f t="shared" si="160"/>
        <v>0.35177863840019397</v>
      </c>
      <c r="Y313" s="34">
        <f t="shared" si="147"/>
        <v>1.2900000000000023E-2</v>
      </c>
      <c r="Z313" s="15">
        <f t="shared" si="161"/>
        <v>0.50322495527805666</v>
      </c>
      <c r="AA313" s="34">
        <f t="shared" si="162"/>
        <v>0.55354745080586243</v>
      </c>
      <c r="AB313" s="34">
        <f t="shared" si="148"/>
        <v>-0.3819999999999999</v>
      </c>
      <c r="AC313" s="15">
        <f t="shared" si="163"/>
        <v>0.40564461209270181</v>
      </c>
      <c r="AD313" s="34">
        <f t="shared" si="164"/>
        <v>0</v>
      </c>
      <c r="AE313" s="34">
        <f t="shared" si="149"/>
        <v>2.8138999999999994</v>
      </c>
      <c r="AF313" s="15">
        <f t="shared" si="165"/>
        <v>0.94342234836801464</v>
      </c>
      <c r="AG313" s="34">
        <f t="shared" si="166"/>
        <v>0</v>
      </c>
      <c r="AH313" s="34">
        <f t="shared" si="150"/>
        <v>1.2458</v>
      </c>
      <c r="AI313" s="15">
        <f t="shared" si="167"/>
        <v>0.77657197439912828</v>
      </c>
      <c r="AJ313" s="34">
        <f t="shared" si="168"/>
        <v>0</v>
      </c>
      <c r="AK313" s="34">
        <f t="shared" si="151"/>
        <v>0.2702</v>
      </c>
      <c r="AL313" s="15">
        <f t="shared" si="169"/>
        <v>0.5671420040148718</v>
      </c>
      <c r="AM313" s="34">
        <f t="shared" si="170"/>
        <v>0</v>
      </c>
      <c r="AN313" s="35">
        <f t="shared" si="152"/>
        <v>27.5000012</v>
      </c>
      <c r="AO313" s="35">
        <f t="shared" si="153"/>
        <v>20.871983394189183</v>
      </c>
      <c r="AP313" s="35">
        <f t="shared" si="154"/>
        <v>6.628017805810817</v>
      </c>
      <c r="AQ313" s="35">
        <f t="shared" si="155"/>
        <v>7.5000005999999999</v>
      </c>
      <c r="AR313" s="35">
        <f t="shared" si="156"/>
        <v>6.0294085068416878</v>
      </c>
      <c r="AS313" s="35">
        <f t="shared" si="157"/>
        <v>1.4705920931583121</v>
      </c>
    </row>
    <row r="314" spans="7:45" ht="15.75">
      <c r="G314">
        <v>521</v>
      </c>
      <c r="H314" s="89">
        <v>1.8000001000000001</v>
      </c>
      <c r="I314" s="90">
        <v>2.7</v>
      </c>
      <c r="J314" s="90">
        <v>5.5000004999999996</v>
      </c>
      <c r="K314" s="90">
        <v>10</v>
      </c>
      <c r="L314" s="90">
        <v>6.0000004999999996</v>
      </c>
      <c r="M314" s="90">
        <v>1.5000001000000001</v>
      </c>
      <c r="N314" s="90"/>
      <c r="O314" s="90">
        <v>1.5000001000000001</v>
      </c>
      <c r="P314" s="90">
        <v>5.5000004999999996</v>
      </c>
      <c r="Q314" s="91">
        <v>0.5</v>
      </c>
      <c r="R314" s="35"/>
      <c r="S314" s="34">
        <f t="shared" si="158"/>
        <v>1.8000001000000001</v>
      </c>
      <c r="T314" s="34">
        <f t="shared" si="144"/>
        <v>2.3355000000000001</v>
      </c>
      <c r="U314" s="34">
        <f t="shared" si="145"/>
        <v>4.3142003922000001</v>
      </c>
      <c r="V314" s="34">
        <f t="shared" si="146"/>
        <v>1.9872000000000001</v>
      </c>
      <c r="W314" s="15">
        <f t="shared" si="159"/>
        <v>0.87944659600048491</v>
      </c>
      <c r="X314" s="34">
        <f t="shared" si="160"/>
        <v>8.7944659600048496</v>
      </c>
      <c r="Y314" s="34">
        <f t="shared" si="147"/>
        <v>1.2900000000000023E-2</v>
      </c>
      <c r="Z314" s="15">
        <f t="shared" si="161"/>
        <v>0.50322495527805666</v>
      </c>
      <c r="AA314" s="34">
        <f t="shared" si="162"/>
        <v>3.0193499832808173</v>
      </c>
      <c r="AB314" s="34">
        <f t="shared" si="148"/>
        <v>-0.3819999999999999</v>
      </c>
      <c r="AC314" s="15">
        <f t="shared" si="163"/>
        <v>0.40564461209270181</v>
      </c>
      <c r="AD314" s="34">
        <f t="shared" si="164"/>
        <v>0.60846695870351397</v>
      </c>
      <c r="AE314" s="34">
        <f t="shared" si="149"/>
        <v>4.0650500834099992</v>
      </c>
      <c r="AF314" s="15">
        <f t="shared" si="165"/>
        <v>0.98312743936020996</v>
      </c>
      <c r="AG314" s="34">
        <f t="shared" si="166"/>
        <v>1.4746912573530588</v>
      </c>
      <c r="AH314" s="34">
        <f t="shared" si="150"/>
        <v>1.2458</v>
      </c>
      <c r="AI314" s="15">
        <f t="shared" si="167"/>
        <v>0.77657197439912828</v>
      </c>
      <c r="AJ314" s="34">
        <f t="shared" si="168"/>
        <v>4.2711462474811928</v>
      </c>
      <c r="AK314" s="34">
        <f t="shared" si="151"/>
        <v>0.2702</v>
      </c>
      <c r="AL314" s="15">
        <f t="shared" si="169"/>
        <v>0.5671420040148718</v>
      </c>
      <c r="AM314" s="34">
        <f t="shared" si="170"/>
        <v>0.2835710020074359</v>
      </c>
      <c r="AN314" s="35">
        <f t="shared" si="152"/>
        <v>19.000001299999997</v>
      </c>
      <c r="AO314" s="35">
        <f t="shared" si="153"/>
        <v>15.641484687138536</v>
      </c>
      <c r="AP314" s="35">
        <f t="shared" si="154"/>
        <v>3.358516612861461</v>
      </c>
      <c r="AQ314" s="35">
        <f t="shared" si="155"/>
        <v>0</v>
      </c>
      <c r="AR314" s="35">
        <f t="shared" si="156"/>
        <v>0</v>
      </c>
      <c r="AS314" s="35">
        <f t="shared" si="157"/>
        <v>0</v>
      </c>
    </row>
    <row r="315" spans="7:45" ht="15.75">
      <c r="G315">
        <v>522</v>
      </c>
      <c r="H315" s="89">
        <v>0.5</v>
      </c>
      <c r="I315" s="90">
        <v>1.7</v>
      </c>
      <c r="J315" s="90">
        <v>3.3000001999999999</v>
      </c>
      <c r="K315" s="90">
        <v>11.400001</v>
      </c>
      <c r="L315" s="90">
        <v>2.1000000999999999</v>
      </c>
      <c r="M315" s="90">
        <v>0</v>
      </c>
      <c r="N315" s="90"/>
      <c r="O315" s="90"/>
      <c r="P315" s="90"/>
      <c r="Q315" s="91"/>
      <c r="R315" s="35"/>
      <c r="S315" s="34">
        <f t="shared" si="158"/>
        <v>0.5</v>
      </c>
      <c r="T315" s="34">
        <f t="shared" si="144"/>
        <v>1.4704999999999999</v>
      </c>
      <c r="U315" s="34">
        <f t="shared" si="145"/>
        <v>2.58852015688</v>
      </c>
      <c r="V315" s="34">
        <f t="shared" si="146"/>
        <v>1.9872000000000001</v>
      </c>
      <c r="W315" s="15">
        <f t="shared" si="159"/>
        <v>0.87944659600048491</v>
      </c>
      <c r="X315" s="34">
        <f t="shared" si="160"/>
        <v>10.025692073852124</v>
      </c>
      <c r="Y315" s="34">
        <f t="shared" si="147"/>
        <v>1.2900000000000023E-2</v>
      </c>
      <c r="Z315" s="15">
        <f t="shared" si="161"/>
        <v>0.50322495527805666</v>
      </c>
      <c r="AA315" s="34">
        <f t="shared" si="162"/>
        <v>1.0567724564064145</v>
      </c>
      <c r="AB315" s="34">
        <f t="shared" si="148"/>
        <v>-0.3819999999999999</v>
      </c>
      <c r="AC315" s="15">
        <f t="shared" si="163"/>
        <v>0.40564461209270181</v>
      </c>
      <c r="AD315" s="34">
        <f t="shared" si="164"/>
        <v>0</v>
      </c>
      <c r="AE315" s="34">
        <f t="shared" si="149"/>
        <v>2.8138999999999994</v>
      </c>
      <c r="AF315" s="15">
        <f t="shared" si="165"/>
        <v>0.94342234836801464</v>
      </c>
      <c r="AG315" s="34">
        <f t="shared" si="166"/>
        <v>0</v>
      </c>
      <c r="AH315" s="34">
        <f t="shared" si="150"/>
        <v>1.2458</v>
      </c>
      <c r="AI315" s="15">
        <f t="shared" si="167"/>
        <v>0.77657197439912828</v>
      </c>
      <c r="AJ315" s="34">
        <f t="shared" si="168"/>
        <v>0</v>
      </c>
      <c r="AK315" s="34">
        <f t="shared" si="151"/>
        <v>0.2702</v>
      </c>
      <c r="AL315" s="15">
        <f t="shared" si="169"/>
        <v>0.5671420040148718</v>
      </c>
      <c r="AM315" s="34">
        <f t="shared" si="170"/>
        <v>0</v>
      </c>
      <c r="AN315" s="35">
        <f t="shared" si="152"/>
        <v>27.400002149999999</v>
      </c>
      <c r="AO315" s="35">
        <f t="shared" si="153"/>
        <v>19.650973670014878</v>
      </c>
      <c r="AP315" s="35">
        <f t="shared" si="154"/>
        <v>7.749028479985121</v>
      </c>
      <c r="AQ315" s="35">
        <f t="shared" si="155"/>
        <v>4.4000000000000004</v>
      </c>
      <c r="AR315" s="35">
        <f t="shared" si="156"/>
        <v>3.8875997459143043</v>
      </c>
      <c r="AS315" s="35">
        <f t="shared" si="157"/>
        <v>0.51240025408569601</v>
      </c>
    </row>
    <row r="316" spans="7:45" ht="15.75">
      <c r="G316">
        <v>523</v>
      </c>
      <c r="H316" s="89">
        <v>0.70000004999999998</v>
      </c>
      <c r="I316" s="90">
        <v>1.6</v>
      </c>
      <c r="J316" s="90">
        <v>1.9000001</v>
      </c>
      <c r="K316" s="90">
        <v>11.700001</v>
      </c>
      <c r="L316" s="90">
        <v>11.500000999999999</v>
      </c>
      <c r="M316" s="90">
        <v>0</v>
      </c>
      <c r="N316" s="90"/>
      <c r="O316" s="90">
        <v>2.2000000000000002</v>
      </c>
      <c r="P316" s="90">
        <v>2.2000000000000002</v>
      </c>
      <c r="Q316" s="91">
        <v>0</v>
      </c>
      <c r="R316" s="35"/>
      <c r="S316" s="34">
        <f t="shared" si="158"/>
        <v>0.70000004999999998</v>
      </c>
      <c r="T316" s="34">
        <f t="shared" si="144"/>
        <v>1.3840000000000001</v>
      </c>
      <c r="U316" s="34">
        <f t="shared" si="145"/>
        <v>1.49036007844</v>
      </c>
      <c r="V316" s="34">
        <f t="shared" si="146"/>
        <v>1.9872000000000001</v>
      </c>
      <c r="W316" s="15">
        <f t="shared" si="159"/>
        <v>0.87944659600048491</v>
      </c>
      <c r="X316" s="34">
        <f t="shared" si="160"/>
        <v>10.28952605265227</v>
      </c>
      <c r="Y316" s="34">
        <f t="shared" si="147"/>
        <v>1.2900000000000023E-2</v>
      </c>
      <c r="Z316" s="15">
        <f t="shared" si="161"/>
        <v>0.50322495527805666</v>
      </c>
      <c r="AA316" s="34">
        <f t="shared" si="162"/>
        <v>5.7870874889226069</v>
      </c>
      <c r="AB316" s="34">
        <f t="shared" si="148"/>
        <v>-0.3819999999999999</v>
      </c>
      <c r="AC316" s="15">
        <f t="shared" si="163"/>
        <v>0.40564461209270181</v>
      </c>
      <c r="AD316" s="34">
        <f t="shared" si="164"/>
        <v>0</v>
      </c>
      <c r="AE316" s="34">
        <f t="shared" si="149"/>
        <v>4.6489199999999995</v>
      </c>
      <c r="AF316" s="15">
        <f t="shared" si="165"/>
        <v>0.99051881919828277</v>
      </c>
      <c r="AG316" s="34">
        <f t="shared" si="166"/>
        <v>2.1791414022362221</v>
      </c>
      <c r="AH316" s="34">
        <f t="shared" si="150"/>
        <v>1.2458</v>
      </c>
      <c r="AI316" s="15">
        <f t="shared" si="167"/>
        <v>0.77657197439912828</v>
      </c>
      <c r="AJ316" s="34">
        <f t="shared" si="168"/>
        <v>1.7084583436780825</v>
      </c>
      <c r="AK316" s="34">
        <f t="shared" si="151"/>
        <v>0.2702</v>
      </c>
      <c r="AL316" s="15">
        <f t="shared" si="169"/>
        <v>0.5671420040148718</v>
      </c>
      <c r="AM316" s="34">
        <f t="shared" si="170"/>
        <v>0</v>
      </c>
      <c r="AN316" s="35">
        <f t="shared" si="152"/>
        <v>2.740000003</v>
      </c>
      <c r="AO316" s="35">
        <f t="shared" si="153"/>
        <v>1.9878715542785415</v>
      </c>
      <c r="AP316" s="35">
        <f t="shared" si="154"/>
        <v>0.75212844872145856</v>
      </c>
      <c r="AQ316" s="35">
        <f t="shared" si="155"/>
        <v>0</v>
      </c>
      <c r="AR316" s="35">
        <f t="shared" si="156"/>
        <v>0</v>
      </c>
      <c r="AS316" s="35">
        <f t="shared" si="157"/>
        <v>0</v>
      </c>
    </row>
    <row r="317" spans="7:45" ht="15.75">
      <c r="G317">
        <v>524</v>
      </c>
      <c r="H317" s="89">
        <v>4.0000002999999999E-2</v>
      </c>
      <c r="I317" s="90">
        <v>0.2</v>
      </c>
      <c r="J317" s="90">
        <v>0.5</v>
      </c>
      <c r="K317" s="90">
        <v>1</v>
      </c>
      <c r="L317" s="90">
        <v>1</v>
      </c>
      <c r="M317" s="90">
        <v>0</v>
      </c>
      <c r="N317" s="90"/>
      <c r="O317" s="90"/>
      <c r="P317" s="90"/>
      <c r="Q317" s="91"/>
      <c r="R317" s="35"/>
      <c r="S317" s="34">
        <f t="shared" si="158"/>
        <v>4.0000002999999999E-2</v>
      </c>
      <c r="T317" s="34">
        <f t="shared" si="144"/>
        <v>0.17300000000000001</v>
      </c>
      <c r="U317" s="34">
        <f t="shared" si="145"/>
        <v>0.39219999999999999</v>
      </c>
      <c r="V317" s="34">
        <f t="shared" si="146"/>
        <v>1.9872000000000001</v>
      </c>
      <c r="W317" s="15">
        <f t="shared" si="159"/>
        <v>0.87944659600048491</v>
      </c>
      <c r="X317" s="34">
        <f t="shared" si="160"/>
        <v>0.87944659600048491</v>
      </c>
      <c r="Y317" s="34">
        <f t="shared" si="147"/>
        <v>1.2900000000000023E-2</v>
      </c>
      <c r="Z317" s="15">
        <f t="shared" si="161"/>
        <v>0.50322495527805666</v>
      </c>
      <c r="AA317" s="34">
        <f t="shared" si="162"/>
        <v>0.50322495527805666</v>
      </c>
      <c r="AB317" s="34">
        <f t="shared" si="148"/>
        <v>-0.3819999999999999</v>
      </c>
      <c r="AC317" s="15">
        <f t="shared" si="163"/>
        <v>0.40564461209270181</v>
      </c>
      <c r="AD317" s="34">
        <f t="shared" si="164"/>
        <v>0</v>
      </c>
      <c r="AE317" s="34">
        <f t="shared" si="149"/>
        <v>2.8138999999999994</v>
      </c>
      <c r="AF317" s="15">
        <f t="shared" si="165"/>
        <v>0.94342234836801464</v>
      </c>
      <c r="AG317" s="34">
        <f t="shared" si="166"/>
        <v>0</v>
      </c>
      <c r="AH317" s="34">
        <f t="shared" si="150"/>
        <v>1.2458</v>
      </c>
      <c r="AI317" s="15">
        <f t="shared" si="167"/>
        <v>0.77657197439912828</v>
      </c>
      <c r="AJ317" s="34">
        <f t="shared" si="168"/>
        <v>0</v>
      </c>
      <c r="AK317" s="34">
        <f t="shared" si="151"/>
        <v>0.2702</v>
      </c>
      <c r="AL317" s="15">
        <f t="shared" si="169"/>
        <v>0.5671420040148718</v>
      </c>
      <c r="AM317" s="34">
        <f t="shared" si="170"/>
        <v>0</v>
      </c>
      <c r="AN317" s="35">
        <f t="shared" si="152"/>
        <v>1.7400000100000002</v>
      </c>
      <c r="AO317" s="35">
        <f t="shared" si="153"/>
        <v>1.3330757148461998</v>
      </c>
      <c r="AP317" s="35">
        <f t="shared" si="154"/>
        <v>0.40692429515380035</v>
      </c>
      <c r="AQ317" s="35">
        <f t="shared" si="155"/>
        <v>2.0000000499999997</v>
      </c>
      <c r="AR317" s="35">
        <f t="shared" si="156"/>
        <v>1.4783052799860688</v>
      </c>
      <c r="AS317" s="35">
        <f t="shared" si="157"/>
        <v>0.52169477001393094</v>
      </c>
    </row>
    <row r="318" spans="7:45" ht="15.75">
      <c r="G318">
        <v>525</v>
      </c>
      <c r="H318" s="89">
        <v>0.3</v>
      </c>
      <c r="I318" s="90">
        <v>0.2</v>
      </c>
      <c r="J318" s="90">
        <v>0.24000001000000001</v>
      </c>
      <c r="K318" s="90">
        <v>0.5</v>
      </c>
      <c r="L318" s="90">
        <v>0.3</v>
      </c>
      <c r="M318" s="90">
        <v>0.2</v>
      </c>
      <c r="N318" s="90"/>
      <c r="O318" s="90">
        <v>0.5</v>
      </c>
      <c r="P318" s="90">
        <v>0.70000004999999998</v>
      </c>
      <c r="Q318" s="91">
        <v>0.8</v>
      </c>
      <c r="R318" s="35"/>
      <c r="S318" s="34">
        <f t="shared" si="158"/>
        <v>0.3</v>
      </c>
      <c r="T318" s="34">
        <f t="shared" si="144"/>
        <v>0.17300000000000001</v>
      </c>
      <c r="U318" s="34">
        <f t="shared" si="145"/>
        <v>0.18825600784400001</v>
      </c>
      <c r="V318" s="34">
        <f t="shared" si="146"/>
        <v>1.9872000000000001</v>
      </c>
      <c r="W318" s="15">
        <f t="shared" si="159"/>
        <v>0.87944659600048491</v>
      </c>
      <c r="X318" s="34">
        <f t="shared" si="160"/>
        <v>0.43972329800024246</v>
      </c>
      <c r="Y318" s="34">
        <f t="shared" si="147"/>
        <v>1.2900000000000023E-2</v>
      </c>
      <c r="Z318" s="15">
        <f t="shared" si="161"/>
        <v>0.50322495527805666</v>
      </c>
      <c r="AA318" s="34">
        <f t="shared" si="162"/>
        <v>0.15096748658341699</v>
      </c>
      <c r="AB318" s="34">
        <f t="shared" si="148"/>
        <v>-0.3819999999999999</v>
      </c>
      <c r="AC318" s="15">
        <f t="shared" si="163"/>
        <v>0.40564461209270181</v>
      </c>
      <c r="AD318" s="34">
        <f t="shared" si="164"/>
        <v>8.1128922418540361E-2</v>
      </c>
      <c r="AE318" s="34">
        <f t="shared" si="149"/>
        <v>3.2309499999999995</v>
      </c>
      <c r="AF318" s="15">
        <f t="shared" si="165"/>
        <v>0.96198251173236582</v>
      </c>
      <c r="AG318" s="34">
        <f t="shared" si="166"/>
        <v>0.48099125586618291</v>
      </c>
      <c r="AH318" s="34">
        <f t="shared" si="150"/>
        <v>1.2458</v>
      </c>
      <c r="AI318" s="15">
        <f t="shared" si="167"/>
        <v>0.77657197439912828</v>
      </c>
      <c r="AJ318" s="34">
        <f t="shared" si="168"/>
        <v>0.54360042090798855</v>
      </c>
      <c r="AK318" s="34">
        <f t="shared" si="151"/>
        <v>0.2702</v>
      </c>
      <c r="AL318" s="15">
        <f t="shared" si="169"/>
        <v>0.5671420040148718</v>
      </c>
      <c r="AM318" s="34">
        <f t="shared" si="170"/>
        <v>0.45371360321189746</v>
      </c>
      <c r="AN318" s="35">
        <f t="shared" si="152"/>
        <v>30.600000600000001</v>
      </c>
      <c r="AO318" s="35">
        <f t="shared" si="153"/>
        <v>23.006010693022002</v>
      </c>
      <c r="AP318" s="35">
        <f t="shared" si="154"/>
        <v>7.593989906977999</v>
      </c>
      <c r="AQ318" s="35">
        <f t="shared" si="155"/>
        <v>7.5000005999999999</v>
      </c>
      <c r="AR318" s="35">
        <f t="shared" si="156"/>
        <v>6.0294085068416878</v>
      </c>
      <c r="AS318" s="35">
        <f t="shared" si="157"/>
        <v>1.4705920931583121</v>
      </c>
    </row>
    <row r="319" spans="7:45" ht="15.75">
      <c r="G319">
        <v>526</v>
      </c>
      <c r="H319" s="89">
        <v>2</v>
      </c>
      <c r="I319" s="90">
        <v>3.1000000999999999</v>
      </c>
      <c r="J319" s="90">
        <v>6.5000004999999996</v>
      </c>
      <c r="K319" s="90">
        <v>10</v>
      </c>
      <c r="L319" s="90">
        <v>8</v>
      </c>
      <c r="M319" s="90">
        <v>1</v>
      </c>
      <c r="N319" s="90"/>
      <c r="O319" s="90">
        <v>1.5000001000000001</v>
      </c>
      <c r="P319" s="90">
        <v>5.5000004999999996</v>
      </c>
      <c r="Q319" s="91">
        <v>0.5</v>
      </c>
      <c r="R319" s="35"/>
      <c r="S319" s="34">
        <f t="shared" si="158"/>
        <v>2</v>
      </c>
      <c r="T319" s="34">
        <f t="shared" si="144"/>
        <v>2.6815000864999998</v>
      </c>
      <c r="U319" s="34">
        <f t="shared" si="145"/>
        <v>5.0986003921999998</v>
      </c>
      <c r="V319" s="34">
        <f t="shared" si="146"/>
        <v>1.9872000000000001</v>
      </c>
      <c r="W319" s="15">
        <f t="shared" si="159"/>
        <v>0.87944659600048491</v>
      </c>
      <c r="X319" s="34">
        <f t="shared" si="160"/>
        <v>8.7944659600048496</v>
      </c>
      <c r="Y319" s="34">
        <f t="shared" si="147"/>
        <v>1.2900000000000023E-2</v>
      </c>
      <c r="Z319" s="15">
        <f t="shared" si="161"/>
        <v>0.50322495527805666</v>
      </c>
      <c r="AA319" s="34">
        <f t="shared" si="162"/>
        <v>4.0257996422244533</v>
      </c>
      <c r="AB319" s="34">
        <f t="shared" si="148"/>
        <v>-0.3819999999999999</v>
      </c>
      <c r="AC319" s="15">
        <f t="shared" si="163"/>
        <v>0.40564461209270181</v>
      </c>
      <c r="AD319" s="34">
        <f t="shared" si="164"/>
        <v>0.40564461209270181</v>
      </c>
      <c r="AE319" s="34">
        <f t="shared" si="149"/>
        <v>4.0650500834099992</v>
      </c>
      <c r="AF319" s="15">
        <f t="shared" si="165"/>
        <v>0.98312743936020996</v>
      </c>
      <c r="AG319" s="34">
        <f t="shared" si="166"/>
        <v>1.4746912573530588</v>
      </c>
      <c r="AH319" s="34">
        <f t="shared" si="150"/>
        <v>1.2458</v>
      </c>
      <c r="AI319" s="15">
        <f t="shared" si="167"/>
        <v>0.77657197439912828</v>
      </c>
      <c r="AJ319" s="34">
        <f t="shared" si="168"/>
        <v>4.2711462474811928</v>
      </c>
      <c r="AK319" s="34">
        <f t="shared" si="151"/>
        <v>0.2702</v>
      </c>
      <c r="AL319" s="15">
        <f t="shared" si="169"/>
        <v>0.5671420040148718</v>
      </c>
      <c r="AM319" s="34">
        <f t="shared" si="170"/>
        <v>0.2835710020074359</v>
      </c>
      <c r="AN319" s="35">
        <f t="shared" si="152"/>
        <v>12.5000008</v>
      </c>
      <c r="AO319" s="35">
        <f t="shared" si="153"/>
        <v>10.423082907811125</v>
      </c>
      <c r="AP319" s="35">
        <f t="shared" si="154"/>
        <v>2.0769178921888756</v>
      </c>
      <c r="AQ319" s="35">
        <f t="shared" si="155"/>
        <v>0</v>
      </c>
      <c r="AR319" s="35">
        <f t="shared" si="156"/>
        <v>0</v>
      </c>
      <c r="AS319" s="35">
        <f t="shared" si="157"/>
        <v>0</v>
      </c>
    </row>
    <row r="320" spans="7:45" ht="15.75">
      <c r="G320">
        <v>527</v>
      </c>
      <c r="H320" s="89">
        <v>1</v>
      </c>
      <c r="I320" s="90">
        <v>1.5000001000000001</v>
      </c>
      <c r="J320" s="90">
        <v>1.1000000000000001</v>
      </c>
      <c r="K320" s="90">
        <v>7.4000006000000003</v>
      </c>
      <c r="L320" s="90">
        <v>1.5000001000000001</v>
      </c>
      <c r="M320" s="90">
        <v>0</v>
      </c>
      <c r="N320" s="90"/>
      <c r="O320" s="90"/>
      <c r="P320" s="90"/>
      <c r="Q320" s="91"/>
      <c r="R320" s="35"/>
      <c r="S320" s="34">
        <f t="shared" si="158"/>
        <v>1</v>
      </c>
      <c r="T320" s="34">
        <f t="shared" si="144"/>
        <v>1.2975000864999999</v>
      </c>
      <c r="U320" s="34">
        <f t="shared" si="145"/>
        <v>0.86284000000000005</v>
      </c>
      <c r="V320" s="34">
        <f t="shared" si="146"/>
        <v>1.9872000000000001</v>
      </c>
      <c r="W320" s="15">
        <f t="shared" si="159"/>
        <v>0.87944659600048491</v>
      </c>
      <c r="X320" s="34">
        <f t="shared" si="160"/>
        <v>6.5079053380715459</v>
      </c>
      <c r="Y320" s="34">
        <f t="shared" si="147"/>
        <v>1.2900000000000023E-2</v>
      </c>
      <c r="Z320" s="15">
        <f t="shared" si="161"/>
        <v>0.50322495527805666</v>
      </c>
      <c r="AA320" s="34">
        <f t="shared" si="162"/>
        <v>0.75483748323958055</v>
      </c>
      <c r="AB320" s="34">
        <f t="shared" si="148"/>
        <v>-0.3819999999999999</v>
      </c>
      <c r="AC320" s="15">
        <f t="shared" si="163"/>
        <v>0.40564461209270181</v>
      </c>
      <c r="AD320" s="34">
        <f t="shared" si="164"/>
        <v>0</v>
      </c>
      <c r="AE320" s="34">
        <f t="shared" si="149"/>
        <v>2.8138999999999994</v>
      </c>
      <c r="AF320" s="15">
        <f t="shared" si="165"/>
        <v>0.94342234836801464</v>
      </c>
      <c r="AG320" s="34">
        <f t="shared" si="166"/>
        <v>0</v>
      </c>
      <c r="AH320" s="34">
        <f t="shared" si="150"/>
        <v>1.2458</v>
      </c>
      <c r="AI320" s="15">
        <f t="shared" si="167"/>
        <v>0.77657197439912828</v>
      </c>
      <c r="AJ320" s="34">
        <f t="shared" si="168"/>
        <v>0</v>
      </c>
      <c r="AK320" s="34">
        <f t="shared" si="151"/>
        <v>0.2702</v>
      </c>
      <c r="AL320" s="15">
        <f t="shared" si="169"/>
        <v>0.5671420040148718</v>
      </c>
      <c r="AM320" s="34">
        <f t="shared" si="170"/>
        <v>0</v>
      </c>
      <c r="AN320" s="35">
        <f t="shared" si="152"/>
        <v>29.200002249999997</v>
      </c>
      <c r="AO320" s="35">
        <f t="shared" si="153"/>
        <v>20.381134012346202</v>
      </c>
      <c r="AP320" s="35">
        <f t="shared" si="154"/>
        <v>8.8188682376537955</v>
      </c>
      <c r="AQ320" s="35">
        <f t="shared" si="155"/>
        <v>0</v>
      </c>
      <c r="AR320" s="35">
        <f t="shared" si="156"/>
        <v>0</v>
      </c>
      <c r="AS320" s="35">
        <f t="shared" si="157"/>
        <v>0</v>
      </c>
    </row>
    <row r="321" spans="7:45" ht="15.75">
      <c r="G321">
        <v>528</v>
      </c>
      <c r="H321" s="89">
        <v>0.70000004999999998</v>
      </c>
      <c r="I321" s="90">
        <v>1.6</v>
      </c>
      <c r="J321" s="90">
        <v>1.9000001</v>
      </c>
      <c r="K321" s="90">
        <v>11.700001</v>
      </c>
      <c r="L321" s="90">
        <v>11.500000999999999</v>
      </c>
      <c r="M321" s="90">
        <v>1.8000001000000001</v>
      </c>
      <c r="N321" s="90"/>
      <c r="O321" s="90"/>
      <c r="P321" s="90"/>
      <c r="Q321" s="91"/>
      <c r="R321" s="35"/>
      <c r="S321" s="34">
        <f t="shared" si="158"/>
        <v>0.70000004999999998</v>
      </c>
      <c r="T321" s="34">
        <f t="shared" si="144"/>
        <v>1.3840000000000001</v>
      </c>
      <c r="U321" s="34">
        <f t="shared" si="145"/>
        <v>1.49036007844</v>
      </c>
      <c r="V321" s="34">
        <f t="shared" si="146"/>
        <v>1.9872000000000001</v>
      </c>
      <c r="W321" s="15">
        <f t="shared" si="159"/>
        <v>0.87944659600048491</v>
      </c>
      <c r="X321" s="34">
        <f t="shared" si="160"/>
        <v>10.28952605265227</v>
      </c>
      <c r="Y321" s="34">
        <f t="shared" si="147"/>
        <v>1.2900000000000023E-2</v>
      </c>
      <c r="Z321" s="15">
        <f t="shared" si="161"/>
        <v>0.50322495527805666</v>
      </c>
      <c r="AA321" s="34">
        <f t="shared" si="162"/>
        <v>5.7870874889226069</v>
      </c>
      <c r="AB321" s="34">
        <f t="shared" si="148"/>
        <v>-0.3819999999999999</v>
      </c>
      <c r="AC321" s="15">
        <f t="shared" si="163"/>
        <v>0.40564461209270181</v>
      </c>
      <c r="AD321" s="34">
        <f t="shared" si="164"/>
        <v>0.73016034233132454</v>
      </c>
      <c r="AE321" s="34">
        <f t="shared" si="149"/>
        <v>2.8138999999999994</v>
      </c>
      <c r="AF321" s="15">
        <f t="shared" si="165"/>
        <v>0.94342234836801464</v>
      </c>
      <c r="AG321" s="34">
        <f t="shared" si="166"/>
        <v>0</v>
      </c>
      <c r="AH321" s="34">
        <f t="shared" si="150"/>
        <v>1.2458</v>
      </c>
      <c r="AI321" s="15">
        <f t="shared" si="167"/>
        <v>0.77657197439912828</v>
      </c>
      <c r="AJ321" s="34">
        <f t="shared" si="168"/>
        <v>0</v>
      </c>
      <c r="AK321" s="34">
        <f t="shared" si="151"/>
        <v>0.2702</v>
      </c>
      <c r="AL321" s="15">
        <f t="shared" si="169"/>
        <v>0.5671420040148718</v>
      </c>
      <c r="AM321" s="34">
        <f t="shared" si="170"/>
        <v>0</v>
      </c>
      <c r="AN321" s="35">
        <f t="shared" si="152"/>
        <v>6.6000000999999999</v>
      </c>
      <c r="AO321" s="35">
        <f t="shared" si="153"/>
        <v>5.1973238672415203</v>
      </c>
      <c r="AP321" s="35">
        <f t="shared" si="154"/>
        <v>1.4026762327584796</v>
      </c>
      <c r="AQ321" s="35">
        <f t="shared" si="155"/>
        <v>0</v>
      </c>
      <c r="AR321" s="35">
        <f t="shared" si="156"/>
        <v>0</v>
      </c>
      <c r="AS321" s="35">
        <f t="shared" si="157"/>
        <v>0</v>
      </c>
    </row>
    <row r="322" spans="7:45" ht="15.75">
      <c r="G322">
        <v>529</v>
      </c>
      <c r="H322" s="89">
        <v>0.1</v>
      </c>
      <c r="I322" s="90">
        <v>0.5</v>
      </c>
      <c r="J322" s="90">
        <v>0.5</v>
      </c>
      <c r="K322" s="90">
        <v>4</v>
      </c>
      <c r="L322" s="90">
        <v>1.5000001000000001</v>
      </c>
      <c r="M322" s="90">
        <v>0</v>
      </c>
      <c r="N322" s="90"/>
      <c r="O322" s="90"/>
      <c r="P322" s="90"/>
      <c r="Q322" s="91"/>
      <c r="R322" s="35"/>
      <c r="S322" s="34">
        <f t="shared" si="158"/>
        <v>0.1</v>
      </c>
      <c r="T322" s="34">
        <f t="shared" si="144"/>
        <v>0.4325</v>
      </c>
      <c r="U322" s="34">
        <f t="shared" si="145"/>
        <v>0.39219999999999999</v>
      </c>
      <c r="V322" s="34">
        <f t="shared" si="146"/>
        <v>1.9872000000000001</v>
      </c>
      <c r="W322" s="15">
        <f t="shared" si="159"/>
        <v>0.87944659600048491</v>
      </c>
      <c r="X322" s="34">
        <f t="shared" si="160"/>
        <v>3.5177863840019397</v>
      </c>
      <c r="Y322" s="34">
        <f t="shared" si="147"/>
        <v>1.2900000000000023E-2</v>
      </c>
      <c r="Z322" s="15">
        <f t="shared" si="161"/>
        <v>0.50322495527805666</v>
      </c>
      <c r="AA322" s="34">
        <f t="shared" si="162"/>
        <v>0.75483748323958055</v>
      </c>
      <c r="AB322" s="34">
        <f t="shared" si="148"/>
        <v>-0.3819999999999999</v>
      </c>
      <c r="AC322" s="15">
        <f t="shared" si="163"/>
        <v>0.40564461209270181</v>
      </c>
      <c r="AD322" s="34">
        <f t="shared" si="164"/>
        <v>0</v>
      </c>
      <c r="AE322" s="34">
        <f t="shared" si="149"/>
        <v>2.8138999999999994</v>
      </c>
      <c r="AF322" s="15">
        <f t="shared" si="165"/>
        <v>0.94342234836801464</v>
      </c>
      <c r="AG322" s="34">
        <f t="shared" si="166"/>
        <v>0</v>
      </c>
      <c r="AH322" s="34">
        <f t="shared" si="150"/>
        <v>1.2458</v>
      </c>
      <c r="AI322" s="15">
        <f t="shared" si="167"/>
        <v>0.77657197439912828</v>
      </c>
      <c r="AJ322" s="34">
        <f t="shared" si="168"/>
        <v>0</v>
      </c>
      <c r="AK322" s="34">
        <f t="shared" si="151"/>
        <v>0.2702</v>
      </c>
      <c r="AL322" s="15">
        <f t="shared" si="169"/>
        <v>0.5671420040148718</v>
      </c>
      <c r="AM322" s="34">
        <f t="shared" si="170"/>
        <v>0</v>
      </c>
      <c r="AN322" s="35">
        <f t="shared" si="152"/>
        <v>34.200002149999996</v>
      </c>
      <c r="AO322" s="35">
        <f t="shared" si="153"/>
        <v>23.36683081247411</v>
      </c>
      <c r="AP322" s="35">
        <f t="shared" si="154"/>
        <v>10.833171337525886</v>
      </c>
      <c r="AQ322" s="35">
        <f t="shared" si="155"/>
        <v>0</v>
      </c>
      <c r="AR322" s="35">
        <f t="shared" si="156"/>
        <v>0</v>
      </c>
      <c r="AS322" s="35">
        <f t="shared" si="157"/>
        <v>0</v>
      </c>
    </row>
    <row r="323" spans="7:45" ht="15.75">
      <c r="G323">
        <v>530</v>
      </c>
      <c r="H323" s="89">
        <v>0.70000004999999998</v>
      </c>
      <c r="I323" s="90">
        <v>1.6</v>
      </c>
      <c r="J323" s="90">
        <v>1.9000001</v>
      </c>
      <c r="K323" s="90">
        <v>13.000000999999999</v>
      </c>
      <c r="L323" s="90">
        <v>15.000000999999999</v>
      </c>
      <c r="M323" s="90">
        <v>2</v>
      </c>
      <c r="N323" s="90"/>
      <c r="O323" s="90"/>
      <c r="P323" s="90"/>
      <c r="Q323" s="91"/>
      <c r="R323" s="35"/>
      <c r="S323" s="34">
        <f t="shared" si="158"/>
        <v>0.70000004999999998</v>
      </c>
      <c r="T323" s="34">
        <f t="shared" si="144"/>
        <v>1.3840000000000001</v>
      </c>
      <c r="U323" s="34">
        <f t="shared" si="145"/>
        <v>1.49036007844</v>
      </c>
      <c r="V323" s="34">
        <f t="shared" si="146"/>
        <v>1.9872000000000001</v>
      </c>
      <c r="W323" s="15">
        <f t="shared" si="159"/>
        <v>0.87944659600048491</v>
      </c>
      <c r="X323" s="34">
        <f t="shared" si="160"/>
        <v>11.4328066274529</v>
      </c>
      <c r="Y323" s="34">
        <f t="shared" si="147"/>
        <v>1.2900000000000023E-2</v>
      </c>
      <c r="Z323" s="15">
        <f t="shared" si="161"/>
        <v>0.50322495527805666</v>
      </c>
      <c r="AA323" s="34">
        <f t="shared" si="162"/>
        <v>7.5483748323958046</v>
      </c>
      <c r="AB323" s="34">
        <f t="shared" si="148"/>
        <v>-0.3819999999999999</v>
      </c>
      <c r="AC323" s="15">
        <f t="shared" si="163"/>
        <v>0.40564461209270181</v>
      </c>
      <c r="AD323" s="34">
        <f t="shared" si="164"/>
        <v>0.81128922418540361</v>
      </c>
      <c r="AE323" s="34">
        <f t="shared" si="149"/>
        <v>2.8138999999999994</v>
      </c>
      <c r="AF323" s="15">
        <f t="shared" si="165"/>
        <v>0.94342234836801464</v>
      </c>
      <c r="AG323" s="34">
        <f t="shared" si="166"/>
        <v>0</v>
      </c>
      <c r="AH323" s="34">
        <f t="shared" si="150"/>
        <v>1.2458</v>
      </c>
      <c r="AI323" s="15">
        <f t="shared" si="167"/>
        <v>0.77657197439912828</v>
      </c>
      <c r="AJ323" s="34">
        <f t="shared" si="168"/>
        <v>0</v>
      </c>
      <c r="AK323" s="34">
        <f t="shared" si="151"/>
        <v>0.2702</v>
      </c>
      <c r="AL323" s="15">
        <f t="shared" si="169"/>
        <v>0.5671420040148718</v>
      </c>
      <c r="AM323" s="34">
        <f t="shared" si="170"/>
        <v>0</v>
      </c>
      <c r="AN323" s="35">
        <f t="shared" si="152"/>
        <v>17.500000700000001</v>
      </c>
      <c r="AO323" s="35">
        <f t="shared" si="153"/>
        <v>13.143624605811135</v>
      </c>
      <c r="AP323" s="35">
        <f t="shared" si="154"/>
        <v>4.3563760941888656</v>
      </c>
      <c r="AQ323" s="35">
        <f t="shared" si="155"/>
        <v>10.000000499999999</v>
      </c>
      <c r="AR323" s="35">
        <f t="shared" si="156"/>
        <v>9.1038760213142211</v>
      </c>
      <c r="AS323" s="35">
        <f t="shared" si="157"/>
        <v>0.8961244786857776</v>
      </c>
    </row>
    <row r="324" spans="7:45" ht="15.75">
      <c r="G324">
        <v>531</v>
      </c>
      <c r="H324" s="89">
        <v>0.8</v>
      </c>
      <c r="I324" s="90">
        <v>2.2000000000000002</v>
      </c>
      <c r="J324" s="90">
        <v>3.5000002000000001</v>
      </c>
      <c r="K324" s="90">
        <v>6.0000004999999996</v>
      </c>
      <c r="L324" s="90">
        <v>4</v>
      </c>
      <c r="M324" s="90">
        <v>1</v>
      </c>
      <c r="N324" s="90"/>
      <c r="O324" s="90">
        <v>6.0000004999999996</v>
      </c>
      <c r="P324" s="90">
        <v>4</v>
      </c>
      <c r="Q324" s="91">
        <v>0</v>
      </c>
      <c r="R324" s="35"/>
      <c r="S324" s="34">
        <f t="shared" si="158"/>
        <v>0.8</v>
      </c>
      <c r="T324" s="34">
        <f t="shared" ref="T324:T387" si="171">I324*$C$9</f>
        <v>1.903</v>
      </c>
      <c r="U324" s="34">
        <f t="shared" ref="U324:U387" si="172">J324*$C$10</f>
        <v>2.7454001568800002</v>
      </c>
      <c r="V324" s="34">
        <f t="shared" ref="V324:V387" si="173">$D$11+($E$11*$C$5)</f>
        <v>1.9872000000000001</v>
      </c>
      <c r="W324" s="15">
        <f t="shared" si="159"/>
        <v>0.87944659600048491</v>
      </c>
      <c r="X324" s="34">
        <f t="shared" si="160"/>
        <v>5.2766800157262068</v>
      </c>
      <c r="Y324" s="34">
        <f t="shared" ref="Y324:Y387" si="174">$D$12+($E$12*$C$5)</f>
        <v>1.2900000000000023E-2</v>
      </c>
      <c r="Z324" s="15">
        <f t="shared" si="161"/>
        <v>0.50322495527805666</v>
      </c>
      <c r="AA324" s="34">
        <f t="shared" si="162"/>
        <v>2.0128998211122267</v>
      </c>
      <c r="AB324" s="34">
        <f t="shared" ref="AB324:AB387" si="175">$D$13+($E$13*$C$5)</f>
        <v>-0.3819999999999999</v>
      </c>
      <c r="AC324" s="15">
        <f t="shared" si="163"/>
        <v>0.40564461209270181</v>
      </c>
      <c r="AD324" s="34">
        <f t="shared" si="164"/>
        <v>0.40564461209270181</v>
      </c>
      <c r="AE324" s="34">
        <f t="shared" ref="AE324:AE387" si="176">$D$14+($E$14*$D$5)+($F$14*O324)</f>
        <v>7.8185004170499992</v>
      </c>
      <c r="AF324" s="15">
        <f t="shared" si="165"/>
        <v>0.99959793731978996</v>
      </c>
      <c r="AG324" s="34">
        <f t="shared" si="166"/>
        <v>5.9975881237177084</v>
      </c>
      <c r="AH324" s="34">
        <f t="shared" ref="AH324:AH387" si="177">$D$15+($E$15*$D$5)</f>
        <v>1.2458</v>
      </c>
      <c r="AI324" s="15">
        <f t="shared" si="167"/>
        <v>0.77657197439912828</v>
      </c>
      <c r="AJ324" s="34">
        <f t="shared" si="168"/>
        <v>3.1062878975965131</v>
      </c>
      <c r="AK324" s="34">
        <f t="shared" ref="AK324:AK387" si="178">$D$16+($E$16*$D$5)</f>
        <v>0.2702</v>
      </c>
      <c r="AL324" s="15">
        <f t="shared" si="169"/>
        <v>0.5671420040148718</v>
      </c>
      <c r="AM324" s="34">
        <f t="shared" si="170"/>
        <v>0</v>
      </c>
      <c r="AN324" s="35">
        <f t="shared" ref="AN324:AN387" si="179">SUM(H325:M325)</f>
        <v>24.5000006</v>
      </c>
      <c r="AO324" s="35">
        <f t="shared" ref="AO324:AO387" si="180">SUM(S325:U325,X325,AA325,AD325)</f>
        <v>18.614095492062482</v>
      </c>
      <c r="AP324" s="35">
        <f t="shared" ref="AP324:AP387" si="181">AN324-AO324</f>
        <v>5.8859051079375178</v>
      </c>
      <c r="AQ324" s="35">
        <f t="shared" ref="AQ324:AQ387" si="182">SUM(O325:Q325)</f>
        <v>8.9000004999999991</v>
      </c>
      <c r="AR324" s="35">
        <f t="shared" ref="AR324:AR387" si="183">SUM(AG325,AJ325,AM325)</f>
        <v>7.3720362250364584</v>
      </c>
      <c r="AS324" s="35">
        <f t="shared" ref="AS324:AS387" si="184">AQ324-AR324</f>
        <v>1.5279642749635407</v>
      </c>
    </row>
    <row r="325" spans="7:45" ht="15.75">
      <c r="G325">
        <v>532</v>
      </c>
      <c r="H325" s="89">
        <v>0.4</v>
      </c>
      <c r="I325" s="90">
        <v>3.0000002000000001</v>
      </c>
      <c r="J325" s="90">
        <v>5.1000003999999999</v>
      </c>
      <c r="K325" s="90">
        <v>10</v>
      </c>
      <c r="L325" s="90">
        <v>4</v>
      </c>
      <c r="M325" s="90">
        <v>2</v>
      </c>
      <c r="N325" s="90"/>
      <c r="O325" s="90">
        <v>3.7000003000000001</v>
      </c>
      <c r="P325" s="90">
        <v>3.5000002000000001</v>
      </c>
      <c r="Q325" s="91">
        <v>1.7</v>
      </c>
      <c r="R325" s="35"/>
      <c r="S325" s="34">
        <f t="shared" ref="S325:S388" si="185">H325</f>
        <v>0.4</v>
      </c>
      <c r="T325" s="34">
        <f t="shared" si="171"/>
        <v>2.5950001729999999</v>
      </c>
      <c r="U325" s="34">
        <f t="shared" si="172"/>
        <v>4.0004403137599995</v>
      </c>
      <c r="V325" s="34">
        <f t="shared" si="173"/>
        <v>1.9872000000000001</v>
      </c>
      <c r="W325" s="15">
        <f t="shared" ref="W325:W388" si="186">EXP(V325)/(1+EXP(V325))</f>
        <v>0.87944659600048491</v>
      </c>
      <c r="X325" s="34">
        <f t="shared" ref="X325:X388" si="187">K325*W325</f>
        <v>8.7944659600048496</v>
      </c>
      <c r="Y325" s="34">
        <f t="shared" si="174"/>
        <v>1.2900000000000023E-2</v>
      </c>
      <c r="Z325" s="15">
        <f t="shared" ref="Z325:Z388" si="188">EXP(Y325)/(1+EXP(Y325))</f>
        <v>0.50322495527805666</v>
      </c>
      <c r="AA325" s="34">
        <f t="shared" ref="AA325:AA388" si="189">Z325*L325</f>
        <v>2.0128998211122267</v>
      </c>
      <c r="AB325" s="34">
        <f t="shared" si="175"/>
        <v>-0.3819999999999999</v>
      </c>
      <c r="AC325" s="15">
        <f t="shared" ref="AC325:AC388" si="190">EXP(AB325)/(1+EXP(AB325))</f>
        <v>0.40564461209270181</v>
      </c>
      <c r="AD325" s="34">
        <f t="shared" ref="AD325:AD388" si="191">AC325*M325</f>
        <v>0.81128922418540361</v>
      </c>
      <c r="AE325" s="34">
        <f t="shared" si="176"/>
        <v>5.9000702502299998</v>
      </c>
      <c r="AF325" s="15">
        <f t="shared" ref="AF325:AF388" si="192">EXP(AE325)/(1+EXP(AE325))</f>
        <v>0.99726823062685466</v>
      </c>
      <c r="AG325" s="34">
        <f t="shared" ref="AG325:AG388" si="193">AF325*O325</f>
        <v>3.6898927524998317</v>
      </c>
      <c r="AH325" s="34">
        <f t="shared" si="177"/>
        <v>1.2458</v>
      </c>
      <c r="AI325" s="15">
        <f t="shared" ref="AI325:AI388" si="194">EXP(AH325)/(1+EXP(AH325))</f>
        <v>0.77657197439912828</v>
      </c>
      <c r="AJ325" s="34">
        <f t="shared" ref="AJ325:AJ388" si="195">AI325*P325</f>
        <v>2.7180020657113442</v>
      </c>
      <c r="AK325" s="34">
        <f t="shared" si="178"/>
        <v>0.2702</v>
      </c>
      <c r="AL325" s="15">
        <f t="shared" ref="AL325:AL388" si="196">EXP(AK325)/(1+EXP(AK325))</f>
        <v>0.5671420040148718</v>
      </c>
      <c r="AM325" s="34">
        <f t="shared" ref="AM325:AM388" si="197">AL325*Q325</f>
        <v>0.96414140682528204</v>
      </c>
      <c r="AN325" s="35">
        <f t="shared" si="179"/>
        <v>18.10000015</v>
      </c>
      <c r="AO325" s="35">
        <f t="shared" si="180"/>
        <v>13.457345260709619</v>
      </c>
      <c r="AP325" s="35">
        <f t="shared" si="181"/>
        <v>4.6426548892903803</v>
      </c>
      <c r="AQ325" s="35">
        <f t="shared" si="182"/>
        <v>0.70000004999999998</v>
      </c>
      <c r="AR325" s="35">
        <f t="shared" si="183"/>
        <v>0.67734438799027719</v>
      </c>
      <c r="AS325" s="35">
        <f t="shared" si="184"/>
        <v>2.2655662009722799E-2</v>
      </c>
    </row>
    <row r="326" spans="7:45" ht="15.75">
      <c r="G326">
        <v>533</v>
      </c>
      <c r="H326" s="89">
        <v>0.4</v>
      </c>
      <c r="I326" s="90">
        <v>0.70000004999999998</v>
      </c>
      <c r="J326" s="90">
        <v>1</v>
      </c>
      <c r="K326" s="90">
        <v>10</v>
      </c>
      <c r="L326" s="90">
        <v>4.5</v>
      </c>
      <c r="M326" s="90">
        <v>1.5000001000000001</v>
      </c>
      <c r="N326" s="90"/>
      <c r="O326" s="90">
        <v>0.70000004999999998</v>
      </c>
      <c r="P326" s="90">
        <v>0</v>
      </c>
      <c r="Q326" s="91">
        <v>0</v>
      </c>
      <c r="R326" s="35"/>
      <c r="S326" s="34">
        <f t="shared" si="185"/>
        <v>0.4</v>
      </c>
      <c r="T326" s="34">
        <f t="shared" si="171"/>
        <v>0.60550004324999995</v>
      </c>
      <c r="U326" s="34">
        <f t="shared" si="172"/>
        <v>0.78439999999999999</v>
      </c>
      <c r="V326" s="34">
        <f t="shared" si="173"/>
        <v>1.9872000000000001</v>
      </c>
      <c r="W326" s="15">
        <f t="shared" si="186"/>
        <v>0.87944659600048491</v>
      </c>
      <c r="X326" s="34">
        <f t="shared" si="187"/>
        <v>8.7944659600048496</v>
      </c>
      <c r="Y326" s="34">
        <f t="shared" si="174"/>
        <v>1.2900000000000023E-2</v>
      </c>
      <c r="Z326" s="15">
        <f t="shared" si="188"/>
        <v>0.50322495527805666</v>
      </c>
      <c r="AA326" s="34">
        <f t="shared" si="189"/>
        <v>2.2645122987512551</v>
      </c>
      <c r="AB326" s="34">
        <f t="shared" si="175"/>
        <v>-0.3819999999999999</v>
      </c>
      <c r="AC326" s="15">
        <f t="shared" si="190"/>
        <v>0.40564461209270181</v>
      </c>
      <c r="AD326" s="34">
        <f t="shared" si="191"/>
        <v>0.60846695870351397</v>
      </c>
      <c r="AE326" s="34">
        <f t="shared" si="176"/>
        <v>3.3977700417049994</v>
      </c>
      <c r="AF326" s="15">
        <f t="shared" si="192"/>
        <v>0.96763477086934091</v>
      </c>
      <c r="AG326" s="34">
        <f t="shared" si="193"/>
        <v>0.67734438799027719</v>
      </c>
      <c r="AH326" s="34">
        <f t="shared" si="177"/>
        <v>1.2458</v>
      </c>
      <c r="AI326" s="15">
        <f t="shared" si="194"/>
        <v>0.77657197439912828</v>
      </c>
      <c r="AJ326" s="34">
        <f t="shared" si="195"/>
        <v>0</v>
      </c>
      <c r="AK326" s="34">
        <f t="shared" si="178"/>
        <v>0.2702</v>
      </c>
      <c r="AL326" s="15">
        <f t="shared" si="196"/>
        <v>0.5671420040148718</v>
      </c>
      <c r="AM326" s="34">
        <f t="shared" si="197"/>
        <v>0</v>
      </c>
      <c r="AN326" s="35">
        <f t="shared" si="179"/>
        <v>13.10000015</v>
      </c>
      <c r="AO326" s="35">
        <f t="shared" si="180"/>
        <v>9.0601122807071945</v>
      </c>
      <c r="AP326" s="35">
        <f t="shared" si="181"/>
        <v>4.0398878692928051</v>
      </c>
      <c r="AQ326" s="35">
        <f t="shared" si="182"/>
        <v>0.70000004999999998</v>
      </c>
      <c r="AR326" s="35">
        <f t="shared" si="183"/>
        <v>0.67734438799027719</v>
      </c>
      <c r="AS326" s="35">
        <f t="shared" si="184"/>
        <v>2.2655662009722799E-2</v>
      </c>
    </row>
    <row r="327" spans="7:45" ht="15.75">
      <c r="G327">
        <v>534</v>
      </c>
      <c r="H327" s="89">
        <v>0.4</v>
      </c>
      <c r="I327" s="90">
        <v>0.70000004999999998</v>
      </c>
      <c r="J327" s="90">
        <v>1</v>
      </c>
      <c r="K327" s="90">
        <v>5</v>
      </c>
      <c r="L327" s="90">
        <v>4.5</v>
      </c>
      <c r="M327" s="90">
        <v>1.5000001000000001</v>
      </c>
      <c r="N327" s="90"/>
      <c r="O327" s="90">
        <v>0.70000004999999998</v>
      </c>
      <c r="P327" s="90">
        <v>0</v>
      </c>
      <c r="Q327" s="91">
        <v>0</v>
      </c>
      <c r="R327" s="35"/>
      <c r="S327" s="34">
        <f t="shared" si="185"/>
        <v>0.4</v>
      </c>
      <c r="T327" s="34">
        <f t="shared" si="171"/>
        <v>0.60550004324999995</v>
      </c>
      <c r="U327" s="34">
        <f t="shared" si="172"/>
        <v>0.78439999999999999</v>
      </c>
      <c r="V327" s="34">
        <f t="shared" si="173"/>
        <v>1.9872000000000001</v>
      </c>
      <c r="W327" s="15">
        <f t="shared" si="186"/>
        <v>0.87944659600048491</v>
      </c>
      <c r="X327" s="34">
        <f t="shared" si="187"/>
        <v>4.3972329800024248</v>
      </c>
      <c r="Y327" s="34">
        <f t="shared" si="174"/>
        <v>1.2900000000000023E-2</v>
      </c>
      <c r="Z327" s="15">
        <f t="shared" si="188"/>
        <v>0.50322495527805666</v>
      </c>
      <c r="AA327" s="34">
        <f t="shared" si="189"/>
        <v>2.2645122987512551</v>
      </c>
      <c r="AB327" s="34">
        <f t="shared" si="175"/>
        <v>-0.3819999999999999</v>
      </c>
      <c r="AC327" s="15">
        <f t="shared" si="190"/>
        <v>0.40564461209270181</v>
      </c>
      <c r="AD327" s="34">
        <f t="shared" si="191"/>
        <v>0.60846695870351397</v>
      </c>
      <c r="AE327" s="34">
        <f t="shared" si="176"/>
        <v>3.3977700417049994</v>
      </c>
      <c r="AF327" s="15">
        <f t="shared" si="192"/>
        <v>0.96763477086934091</v>
      </c>
      <c r="AG327" s="34">
        <f t="shared" si="193"/>
        <v>0.67734438799027719</v>
      </c>
      <c r="AH327" s="34">
        <f t="shared" si="177"/>
        <v>1.2458</v>
      </c>
      <c r="AI327" s="15">
        <f t="shared" si="194"/>
        <v>0.77657197439912828</v>
      </c>
      <c r="AJ327" s="34">
        <f t="shared" si="195"/>
        <v>0</v>
      </c>
      <c r="AK327" s="34">
        <f t="shared" si="178"/>
        <v>0.2702</v>
      </c>
      <c r="AL327" s="15">
        <f t="shared" si="196"/>
        <v>0.5671420040148718</v>
      </c>
      <c r="AM327" s="34">
        <f t="shared" si="197"/>
        <v>0</v>
      </c>
      <c r="AN327" s="35">
        <f t="shared" si="179"/>
        <v>25.400001349999997</v>
      </c>
      <c r="AO327" s="35">
        <f t="shared" si="180"/>
        <v>21.621097760628302</v>
      </c>
      <c r="AP327" s="35">
        <f t="shared" si="181"/>
        <v>3.7789035893716942</v>
      </c>
      <c r="AQ327" s="35">
        <f t="shared" si="182"/>
        <v>4</v>
      </c>
      <c r="AR327" s="35">
        <f t="shared" si="183"/>
        <v>3.5307776278709664</v>
      </c>
      <c r="AS327" s="35">
        <f t="shared" si="184"/>
        <v>0.46922237212903362</v>
      </c>
    </row>
    <row r="328" spans="7:45" ht="15.75">
      <c r="G328">
        <v>535</v>
      </c>
      <c r="H328" s="89">
        <v>2</v>
      </c>
      <c r="I328" s="90">
        <v>4</v>
      </c>
      <c r="J328" s="90">
        <v>6.7000003000000001</v>
      </c>
      <c r="K328" s="90">
        <v>12.000000999999999</v>
      </c>
      <c r="L328" s="90">
        <v>0.70000004999999998</v>
      </c>
      <c r="M328" s="90">
        <v>0</v>
      </c>
      <c r="N328" s="90"/>
      <c r="O328" s="90">
        <v>2</v>
      </c>
      <c r="P328" s="90">
        <v>2</v>
      </c>
      <c r="Q328" s="91">
        <v>0</v>
      </c>
      <c r="R328" s="35"/>
      <c r="S328" s="34">
        <f t="shared" si="185"/>
        <v>2</v>
      </c>
      <c r="T328" s="34">
        <f t="shared" si="171"/>
        <v>3.46</v>
      </c>
      <c r="U328" s="34">
        <f t="shared" si="172"/>
        <v>5.2554802353200003</v>
      </c>
      <c r="V328" s="34">
        <f t="shared" si="173"/>
        <v>1.9872000000000001</v>
      </c>
      <c r="W328" s="15">
        <f t="shared" si="186"/>
        <v>0.87944659600048491</v>
      </c>
      <c r="X328" s="34">
        <f t="shared" si="187"/>
        <v>10.553360031452414</v>
      </c>
      <c r="Y328" s="34">
        <f t="shared" si="174"/>
        <v>1.2900000000000023E-2</v>
      </c>
      <c r="Z328" s="15">
        <f t="shared" si="188"/>
        <v>0.50322495527805666</v>
      </c>
      <c r="AA328" s="34">
        <f t="shared" si="189"/>
        <v>0.35225749385588739</v>
      </c>
      <c r="AB328" s="34">
        <f t="shared" si="175"/>
        <v>-0.3819999999999999</v>
      </c>
      <c r="AC328" s="15">
        <f t="shared" si="190"/>
        <v>0.40564461209270181</v>
      </c>
      <c r="AD328" s="34">
        <f t="shared" si="191"/>
        <v>0</v>
      </c>
      <c r="AE328" s="34">
        <f t="shared" si="176"/>
        <v>4.4820999999999991</v>
      </c>
      <c r="AF328" s="15">
        <f t="shared" si="192"/>
        <v>0.9888168395363548</v>
      </c>
      <c r="AG328" s="34">
        <f t="shared" si="193"/>
        <v>1.9776336790727096</v>
      </c>
      <c r="AH328" s="34">
        <f t="shared" si="177"/>
        <v>1.2458</v>
      </c>
      <c r="AI328" s="15">
        <f t="shared" si="194"/>
        <v>0.77657197439912828</v>
      </c>
      <c r="AJ328" s="34">
        <f t="shared" si="195"/>
        <v>1.5531439487982566</v>
      </c>
      <c r="AK328" s="34">
        <f t="shared" si="178"/>
        <v>0.2702</v>
      </c>
      <c r="AL328" s="15">
        <f t="shared" si="196"/>
        <v>0.5671420040148718</v>
      </c>
      <c r="AM328" s="34">
        <f t="shared" si="197"/>
        <v>0</v>
      </c>
      <c r="AN328" s="35">
        <f t="shared" si="179"/>
        <v>4.5000001000000003</v>
      </c>
      <c r="AO328" s="35">
        <f t="shared" si="180"/>
        <v>3.6372167503067119</v>
      </c>
      <c r="AP328" s="35">
        <f t="shared" si="181"/>
        <v>0.8627833496932884</v>
      </c>
      <c r="AQ328" s="35">
        <f t="shared" si="182"/>
        <v>3</v>
      </c>
      <c r="AR328" s="35">
        <f t="shared" si="183"/>
        <v>2.7542056534718378</v>
      </c>
      <c r="AS328" s="35">
        <f t="shared" si="184"/>
        <v>0.24579434652816223</v>
      </c>
    </row>
    <row r="329" spans="7:45" ht="15.75">
      <c r="G329">
        <v>536</v>
      </c>
      <c r="H329" s="89">
        <v>0.4</v>
      </c>
      <c r="I329" s="90">
        <v>0.70000004999999998</v>
      </c>
      <c r="J329" s="90">
        <v>1</v>
      </c>
      <c r="K329" s="90">
        <v>1.7</v>
      </c>
      <c r="L329" s="90">
        <v>0.70000004999999998</v>
      </c>
      <c r="M329" s="90">
        <v>0</v>
      </c>
      <c r="N329" s="90"/>
      <c r="O329" s="90">
        <v>2</v>
      </c>
      <c r="P329" s="90">
        <v>1</v>
      </c>
      <c r="Q329" s="91">
        <v>0</v>
      </c>
      <c r="R329" s="35"/>
      <c r="S329" s="34">
        <f t="shared" si="185"/>
        <v>0.4</v>
      </c>
      <c r="T329" s="34">
        <f t="shared" si="171"/>
        <v>0.60550004324999995</v>
      </c>
      <c r="U329" s="34">
        <f t="shared" si="172"/>
        <v>0.78439999999999999</v>
      </c>
      <c r="V329" s="34">
        <f t="shared" si="173"/>
        <v>1.9872000000000001</v>
      </c>
      <c r="W329" s="15">
        <f t="shared" si="186"/>
        <v>0.87944659600048491</v>
      </c>
      <c r="X329" s="34">
        <f t="shared" si="187"/>
        <v>1.4950592132008242</v>
      </c>
      <c r="Y329" s="34">
        <f t="shared" si="174"/>
        <v>1.2900000000000023E-2</v>
      </c>
      <c r="Z329" s="15">
        <f t="shared" si="188"/>
        <v>0.50322495527805666</v>
      </c>
      <c r="AA329" s="34">
        <f t="shared" si="189"/>
        <v>0.35225749385588739</v>
      </c>
      <c r="AB329" s="34">
        <f t="shared" si="175"/>
        <v>-0.3819999999999999</v>
      </c>
      <c r="AC329" s="15">
        <f t="shared" si="190"/>
        <v>0.40564461209270181</v>
      </c>
      <c r="AD329" s="34">
        <f t="shared" si="191"/>
        <v>0</v>
      </c>
      <c r="AE329" s="34">
        <f t="shared" si="176"/>
        <v>4.4820999999999991</v>
      </c>
      <c r="AF329" s="15">
        <f t="shared" si="192"/>
        <v>0.9888168395363548</v>
      </c>
      <c r="AG329" s="34">
        <f t="shared" si="193"/>
        <v>1.9776336790727096</v>
      </c>
      <c r="AH329" s="34">
        <f t="shared" si="177"/>
        <v>1.2458</v>
      </c>
      <c r="AI329" s="15">
        <f t="shared" si="194"/>
        <v>0.77657197439912828</v>
      </c>
      <c r="AJ329" s="34">
        <f t="shared" si="195"/>
        <v>0.77657197439912828</v>
      </c>
      <c r="AK329" s="34">
        <f t="shared" si="178"/>
        <v>0.2702</v>
      </c>
      <c r="AL329" s="15">
        <f t="shared" si="196"/>
        <v>0.5671420040148718</v>
      </c>
      <c r="AM329" s="34">
        <f t="shared" si="197"/>
        <v>0</v>
      </c>
      <c r="AN329" s="35">
        <f t="shared" si="179"/>
        <v>10.8000004</v>
      </c>
      <c r="AO329" s="35">
        <f t="shared" si="180"/>
        <v>8.6900474086217621</v>
      </c>
      <c r="AP329" s="35">
        <f t="shared" si="181"/>
        <v>2.109952991378238</v>
      </c>
      <c r="AQ329" s="35">
        <f t="shared" si="182"/>
        <v>4</v>
      </c>
      <c r="AR329" s="35">
        <f t="shared" si="183"/>
        <v>3.5307776278709664</v>
      </c>
      <c r="AS329" s="35">
        <f t="shared" si="184"/>
        <v>0.46922237212903362</v>
      </c>
    </row>
    <row r="330" spans="7:45" ht="15.75">
      <c r="G330">
        <v>537</v>
      </c>
      <c r="H330" s="89">
        <v>0.5</v>
      </c>
      <c r="I330" s="90">
        <v>1.3000001000000001</v>
      </c>
      <c r="J330" s="90">
        <v>3.0000002000000001</v>
      </c>
      <c r="K330" s="90">
        <v>4.5</v>
      </c>
      <c r="L330" s="90">
        <v>1.5000001000000001</v>
      </c>
      <c r="M330" s="90">
        <v>0</v>
      </c>
      <c r="N330" s="90"/>
      <c r="O330" s="90">
        <v>2</v>
      </c>
      <c r="P330" s="90">
        <v>2</v>
      </c>
      <c r="Q330" s="91">
        <v>0</v>
      </c>
      <c r="R330" s="35"/>
      <c r="S330" s="34">
        <f t="shared" si="185"/>
        <v>0.5</v>
      </c>
      <c r="T330" s="34">
        <f t="shared" si="171"/>
        <v>1.1245000865000001</v>
      </c>
      <c r="U330" s="34">
        <f t="shared" si="172"/>
        <v>2.3532001568799998</v>
      </c>
      <c r="V330" s="34">
        <f t="shared" si="173"/>
        <v>1.9872000000000001</v>
      </c>
      <c r="W330" s="15">
        <f t="shared" si="186"/>
        <v>0.87944659600048491</v>
      </c>
      <c r="X330" s="34">
        <f t="shared" si="187"/>
        <v>3.9575096820021822</v>
      </c>
      <c r="Y330" s="34">
        <f t="shared" si="174"/>
        <v>1.2900000000000023E-2</v>
      </c>
      <c r="Z330" s="15">
        <f t="shared" si="188"/>
        <v>0.50322495527805666</v>
      </c>
      <c r="AA330" s="34">
        <f t="shared" si="189"/>
        <v>0.75483748323958055</v>
      </c>
      <c r="AB330" s="34">
        <f t="shared" si="175"/>
        <v>-0.3819999999999999</v>
      </c>
      <c r="AC330" s="15">
        <f t="shared" si="190"/>
        <v>0.40564461209270181</v>
      </c>
      <c r="AD330" s="34">
        <f t="shared" si="191"/>
        <v>0</v>
      </c>
      <c r="AE330" s="34">
        <f t="shared" si="176"/>
        <v>4.4820999999999991</v>
      </c>
      <c r="AF330" s="15">
        <f t="shared" si="192"/>
        <v>0.9888168395363548</v>
      </c>
      <c r="AG330" s="34">
        <f t="shared" si="193"/>
        <v>1.9776336790727096</v>
      </c>
      <c r="AH330" s="34">
        <f t="shared" si="177"/>
        <v>1.2458</v>
      </c>
      <c r="AI330" s="15">
        <f t="shared" si="194"/>
        <v>0.77657197439912828</v>
      </c>
      <c r="AJ330" s="34">
        <f t="shared" si="195"/>
        <v>1.5531439487982566</v>
      </c>
      <c r="AK330" s="34">
        <f t="shared" si="178"/>
        <v>0.2702</v>
      </c>
      <c r="AL330" s="15">
        <f t="shared" si="196"/>
        <v>0.5671420040148718</v>
      </c>
      <c r="AM330" s="34">
        <f t="shared" si="197"/>
        <v>0</v>
      </c>
      <c r="AN330" s="35">
        <f t="shared" si="179"/>
        <v>8.1000002900000005</v>
      </c>
      <c r="AO330" s="35">
        <f t="shared" si="180"/>
        <v>5.9481345697895884</v>
      </c>
      <c r="AP330" s="35">
        <f t="shared" si="181"/>
        <v>2.1518657202104121</v>
      </c>
      <c r="AQ330" s="35">
        <f t="shared" si="182"/>
        <v>4.0000001000000003</v>
      </c>
      <c r="AR330" s="35">
        <f t="shared" si="183"/>
        <v>3.4161211933508797</v>
      </c>
      <c r="AS330" s="35">
        <f t="shared" si="184"/>
        <v>0.58387890664912057</v>
      </c>
    </row>
    <row r="331" spans="7:45" ht="15.75">
      <c r="G331">
        <v>538</v>
      </c>
      <c r="H331" s="89">
        <v>0.90000004</v>
      </c>
      <c r="I331" s="90">
        <v>0.70000004999999998</v>
      </c>
      <c r="J331" s="90">
        <v>0.5</v>
      </c>
      <c r="K331" s="90">
        <v>3.0000002000000001</v>
      </c>
      <c r="L331" s="90">
        <v>2</v>
      </c>
      <c r="M331" s="90">
        <v>1</v>
      </c>
      <c r="N331" s="90"/>
      <c r="O331" s="90">
        <v>1.5000001000000001</v>
      </c>
      <c r="P331" s="90">
        <v>2.5</v>
      </c>
      <c r="Q331" s="91">
        <v>0</v>
      </c>
      <c r="R331" s="35"/>
      <c r="S331" s="34">
        <f t="shared" si="185"/>
        <v>0.90000004</v>
      </c>
      <c r="T331" s="34">
        <f t="shared" si="171"/>
        <v>0.60550004324999995</v>
      </c>
      <c r="U331" s="34">
        <f t="shared" si="172"/>
        <v>0.39219999999999999</v>
      </c>
      <c r="V331" s="34">
        <f t="shared" si="173"/>
        <v>1.9872000000000001</v>
      </c>
      <c r="W331" s="15">
        <f t="shared" si="186"/>
        <v>0.87944659600048491</v>
      </c>
      <c r="X331" s="34">
        <f t="shared" si="187"/>
        <v>2.6383399638907741</v>
      </c>
      <c r="Y331" s="34">
        <f t="shared" si="174"/>
        <v>1.2900000000000023E-2</v>
      </c>
      <c r="Z331" s="15">
        <f t="shared" si="188"/>
        <v>0.50322495527805666</v>
      </c>
      <c r="AA331" s="34">
        <f t="shared" si="189"/>
        <v>1.0064499105561133</v>
      </c>
      <c r="AB331" s="34">
        <f t="shared" si="175"/>
        <v>-0.3819999999999999</v>
      </c>
      <c r="AC331" s="15">
        <f t="shared" si="190"/>
        <v>0.40564461209270181</v>
      </c>
      <c r="AD331" s="34">
        <f t="shared" si="191"/>
        <v>0.40564461209270181</v>
      </c>
      <c r="AE331" s="34">
        <f t="shared" si="176"/>
        <v>4.0650500834099992</v>
      </c>
      <c r="AF331" s="15">
        <f t="shared" si="192"/>
        <v>0.98312743936020996</v>
      </c>
      <c r="AG331" s="34">
        <f t="shared" si="193"/>
        <v>1.4746912573530588</v>
      </c>
      <c r="AH331" s="34">
        <f t="shared" si="177"/>
        <v>1.2458</v>
      </c>
      <c r="AI331" s="15">
        <f t="shared" si="194"/>
        <v>0.77657197439912828</v>
      </c>
      <c r="AJ331" s="34">
        <f t="shared" si="195"/>
        <v>1.9414299359978207</v>
      </c>
      <c r="AK331" s="34">
        <f t="shared" si="178"/>
        <v>0.2702</v>
      </c>
      <c r="AL331" s="15">
        <f t="shared" si="196"/>
        <v>0.5671420040148718</v>
      </c>
      <c r="AM331" s="34">
        <f t="shared" si="197"/>
        <v>0</v>
      </c>
      <c r="AN331" s="35">
        <f t="shared" si="179"/>
        <v>4.5</v>
      </c>
      <c r="AO331" s="35">
        <f t="shared" si="180"/>
        <v>3.3642493961156221</v>
      </c>
      <c r="AP331" s="35">
        <f t="shared" si="181"/>
        <v>1.1357506038843779</v>
      </c>
      <c r="AQ331" s="35">
        <f t="shared" si="182"/>
        <v>4</v>
      </c>
      <c r="AR331" s="35">
        <f t="shared" si="183"/>
        <v>3.5307776278709664</v>
      </c>
      <c r="AS331" s="35">
        <f t="shared" si="184"/>
        <v>0.46922237212903362</v>
      </c>
    </row>
    <row r="332" spans="7:45" ht="15.75">
      <c r="G332">
        <v>539</v>
      </c>
      <c r="H332" s="89">
        <v>0.2</v>
      </c>
      <c r="I332" s="90">
        <v>1.6</v>
      </c>
      <c r="J332" s="90">
        <v>0.3</v>
      </c>
      <c r="K332" s="90">
        <v>1</v>
      </c>
      <c r="L332" s="90">
        <v>1</v>
      </c>
      <c r="M332" s="90">
        <v>0.4</v>
      </c>
      <c r="N332" s="90"/>
      <c r="O332" s="90">
        <v>2</v>
      </c>
      <c r="P332" s="90">
        <v>2</v>
      </c>
      <c r="Q332" s="91">
        <v>0</v>
      </c>
      <c r="R332" s="35"/>
      <c r="S332" s="34">
        <f t="shared" si="185"/>
        <v>0.2</v>
      </c>
      <c r="T332" s="34">
        <f t="shared" si="171"/>
        <v>1.3840000000000001</v>
      </c>
      <c r="U332" s="34">
        <f t="shared" si="172"/>
        <v>0.23531999999999997</v>
      </c>
      <c r="V332" s="34">
        <f t="shared" si="173"/>
        <v>1.9872000000000001</v>
      </c>
      <c r="W332" s="15">
        <f t="shared" si="186"/>
        <v>0.87944659600048491</v>
      </c>
      <c r="X332" s="34">
        <f t="shared" si="187"/>
        <v>0.87944659600048491</v>
      </c>
      <c r="Y332" s="34">
        <f t="shared" si="174"/>
        <v>1.2900000000000023E-2</v>
      </c>
      <c r="Z332" s="15">
        <f t="shared" si="188"/>
        <v>0.50322495527805666</v>
      </c>
      <c r="AA332" s="34">
        <f t="shared" si="189"/>
        <v>0.50322495527805666</v>
      </c>
      <c r="AB332" s="34">
        <f t="shared" si="175"/>
        <v>-0.3819999999999999</v>
      </c>
      <c r="AC332" s="15">
        <f t="shared" si="190"/>
        <v>0.40564461209270181</v>
      </c>
      <c r="AD332" s="34">
        <f t="shared" si="191"/>
        <v>0.16225784483708072</v>
      </c>
      <c r="AE332" s="34">
        <f t="shared" si="176"/>
        <v>4.4820999999999991</v>
      </c>
      <c r="AF332" s="15">
        <f t="shared" si="192"/>
        <v>0.9888168395363548</v>
      </c>
      <c r="AG332" s="34">
        <f t="shared" si="193"/>
        <v>1.9776336790727096</v>
      </c>
      <c r="AH332" s="34">
        <f t="shared" si="177"/>
        <v>1.2458</v>
      </c>
      <c r="AI332" s="15">
        <f t="shared" si="194"/>
        <v>0.77657197439912828</v>
      </c>
      <c r="AJ332" s="34">
        <f t="shared" si="195"/>
        <v>1.5531439487982566</v>
      </c>
      <c r="AK332" s="34">
        <f t="shared" si="178"/>
        <v>0.2702</v>
      </c>
      <c r="AL332" s="15">
        <f t="shared" si="196"/>
        <v>0.5671420040148718</v>
      </c>
      <c r="AM332" s="34">
        <f t="shared" si="197"/>
        <v>0</v>
      </c>
      <c r="AN332" s="35">
        <f t="shared" si="179"/>
        <v>26.10000045</v>
      </c>
      <c r="AO332" s="35">
        <f t="shared" si="180"/>
        <v>22.236370984161852</v>
      </c>
      <c r="AP332" s="35">
        <f t="shared" si="181"/>
        <v>3.863629465838148</v>
      </c>
      <c r="AQ332" s="35">
        <f t="shared" si="182"/>
        <v>4</v>
      </c>
      <c r="AR332" s="35">
        <f t="shared" si="183"/>
        <v>3.5307776278709664</v>
      </c>
      <c r="AS332" s="35">
        <f t="shared" si="184"/>
        <v>0.46922237212903362</v>
      </c>
    </row>
    <row r="333" spans="7:45" ht="15.75">
      <c r="G333">
        <v>540</v>
      </c>
      <c r="H333" s="89">
        <v>2.1000000999999999</v>
      </c>
      <c r="I333" s="90">
        <v>4.2000003000000001</v>
      </c>
      <c r="J333" s="90">
        <v>6.8</v>
      </c>
      <c r="K333" s="90">
        <v>12.3</v>
      </c>
      <c r="L333" s="90">
        <v>0.70000004999999998</v>
      </c>
      <c r="M333" s="90">
        <v>0</v>
      </c>
      <c r="N333" s="90"/>
      <c r="O333" s="90">
        <v>2</v>
      </c>
      <c r="P333" s="90">
        <v>2</v>
      </c>
      <c r="Q333" s="91">
        <v>0</v>
      </c>
      <c r="R333" s="35"/>
      <c r="S333" s="34">
        <f t="shared" si="185"/>
        <v>2.1000000999999999</v>
      </c>
      <c r="T333" s="34">
        <f t="shared" si="171"/>
        <v>3.6330002595000002</v>
      </c>
      <c r="U333" s="34">
        <f t="shared" si="172"/>
        <v>5.33392</v>
      </c>
      <c r="V333" s="34">
        <f t="shared" si="173"/>
        <v>1.9872000000000001</v>
      </c>
      <c r="W333" s="15">
        <f t="shared" si="186"/>
        <v>0.87944659600048491</v>
      </c>
      <c r="X333" s="34">
        <f t="shared" si="187"/>
        <v>10.817193130805965</v>
      </c>
      <c r="Y333" s="34">
        <f t="shared" si="174"/>
        <v>1.2900000000000023E-2</v>
      </c>
      <c r="Z333" s="15">
        <f t="shared" si="188"/>
        <v>0.50322495527805666</v>
      </c>
      <c r="AA333" s="34">
        <f t="shared" si="189"/>
        <v>0.35225749385588739</v>
      </c>
      <c r="AB333" s="34">
        <f t="shared" si="175"/>
        <v>-0.3819999999999999</v>
      </c>
      <c r="AC333" s="15">
        <f t="shared" si="190"/>
        <v>0.40564461209270181</v>
      </c>
      <c r="AD333" s="34">
        <f t="shared" si="191"/>
        <v>0</v>
      </c>
      <c r="AE333" s="34">
        <f t="shared" si="176"/>
        <v>4.4820999999999991</v>
      </c>
      <c r="AF333" s="15">
        <f t="shared" si="192"/>
        <v>0.9888168395363548</v>
      </c>
      <c r="AG333" s="34">
        <f t="shared" si="193"/>
        <v>1.9776336790727096</v>
      </c>
      <c r="AH333" s="34">
        <f t="shared" si="177"/>
        <v>1.2458</v>
      </c>
      <c r="AI333" s="15">
        <f t="shared" si="194"/>
        <v>0.77657197439912828</v>
      </c>
      <c r="AJ333" s="34">
        <f t="shared" si="195"/>
        <v>1.5531439487982566</v>
      </c>
      <c r="AK333" s="34">
        <f t="shared" si="178"/>
        <v>0.2702</v>
      </c>
      <c r="AL333" s="15">
        <f t="shared" si="196"/>
        <v>0.5671420040148718</v>
      </c>
      <c r="AM333" s="34">
        <f t="shared" si="197"/>
        <v>0</v>
      </c>
      <c r="AN333" s="35">
        <f t="shared" si="179"/>
        <v>17.000000700000001</v>
      </c>
      <c r="AO333" s="35">
        <f t="shared" si="180"/>
        <v>11.912745988177502</v>
      </c>
      <c r="AP333" s="35">
        <f t="shared" si="181"/>
        <v>5.0872547118224993</v>
      </c>
      <c r="AQ333" s="35">
        <f t="shared" si="182"/>
        <v>7.0000002000000006</v>
      </c>
      <c r="AR333" s="35">
        <f t="shared" si="183"/>
        <v>6.0916259657047789</v>
      </c>
      <c r="AS333" s="35">
        <f t="shared" si="184"/>
        <v>0.90837423429522168</v>
      </c>
    </row>
    <row r="334" spans="7:45" ht="15.75">
      <c r="G334">
        <v>541</v>
      </c>
      <c r="H334" s="89">
        <v>0.6</v>
      </c>
      <c r="I334" s="90">
        <v>3.1000000999999999</v>
      </c>
      <c r="J334" s="90">
        <v>1.8000001000000001</v>
      </c>
      <c r="K334" s="90">
        <v>5</v>
      </c>
      <c r="L334" s="90">
        <v>1.9000001</v>
      </c>
      <c r="M334" s="90">
        <v>4.6000003999999999</v>
      </c>
      <c r="N334" s="90"/>
      <c r="O334" s="90">
        <v>3.0000002000000001</v>
      </c>
      <c r="P334" s="90">
        <v>4</v>
      </c>
      <c r="Q334" s="91">
        <v>0</v>
      </c>
      <c r="R334" s="35"/>
      <c r="S334" s="34">
        <f t="shared" si="185"/>
        <v>0.6</v>
      </c>
      <c r="T334" s="34">
        <f t="shared" si="171"/>
        <v>2.6815000864999998</v>
      </c>
      <c r="U334" s="34">
        <f t="shared" si="172"/>
        <v>1.4119200784400001</v>
      </c>
      <c r="V334" s="34">
        <f t="shared" si="173"/>
        <v>1.9872000000000001</v>
      </c>
      <c r="W334" s="15">
        <f t="shared" si="186"/>
        <v>0.87944659600048491</v>
      </c>
      <c r="X334" s="34">
        <f t="shared" si="187"/>
        <v>4.3972329800024248</v>
      </c>
      <c r="Y334" s="34">
        <f t="shared" si="174"/>
        <v>1.2900000000000023E-2</v>
      </c>
      <c r="Z334" s="15">
        <f t="shared" si="188"/>
        <v>0.50322495527805666</v>
      </c>
      <c r="AA334" s="34">
        <f t="shared" si="189"/>
        <v>0.95612746535080317</v>
      </c>
      <c r="AB334" s="34">
        <f t="shared" si="175"/>
        <v>-0.3819999999999999</v>
      </c>
      <c r="AC334" s="15">
        <f t="shared" si="190"/>
        <v>0.40564461209270181</v>
      </c>
      <c r="AD334" s="34">
        <f t="shared" si="191"/>
        <v>1.8659653778842731</v>
      </c>
      <c r="AE334" s="34">
        <f t="shared" si="176"/>
        <v>5.3162001668199999</v>
      </c>
      <c r="AF334" s="15">
        <f t="shared" si="192"/>
        <v>0.99511262302858017</v>
      </c>
      <c r="AG334" s="34">
        <f t="shared" si="193"/>
        <v>2.9853380681082653</v>
      </c>
      <c r="AH334" s="34">
        <f t="shared" si="177"/>
        <v>1.2458</v>
      </c>
      <c r="AI334" s="15">
        <f t="shared" si="194"/>
        <v>0.77657197439912828</v>
      </c>
      <c r="AJ334" s="34">
        <f t="shared" si="195"/>
        <v>3.1062878975965131</v>
      </c>
      <c r="AK334" s="34">
        <f t="shared" si="178"/>
        <v>0.2702</v>
      </c>
      <c r="AL334" s="15">
        <f t="shared" si="196"/>
        <v>0.5671420040148718</v>
      </c>
      <c r="AM334" s="34">
        <f t="shared" si="197"/>
        <v>0</v>
      </c>
      <c r="AN334" s="35">
        <f t="shared" si="179"/>
        <v>4.5</v>
      </c>
      <c r="AO334" s="35">
        <f t="shared" si="180"/>
        <v>3.3670693961156224</v>
      </c>
      <c r="AP334" s="35">
        <f t="shared" si="181"/>
        <v>1.1329306038843776</v>
      </c>
      <c r="AQ334" s="35">
        <f t="shared" si="182"/>
        <v>4.0000002000000006</v>
      </c>
      <c r="AR334" s="35">
        <f t="shared" si="183"/>
        <v>3.2066913006238202</v>
      </c>
      <c r="AS334" s="35">
        <f t="shared" si="184"/>
        <v>0.79330889937618032</v>
      </c>
    </row>
    <row r="335" spans="7:45" ht="15.75">
      <c r="G335">
        <v>542</v>
      </c>
      <c r="H335" s="89">
        <v>0.4</v>
      </c>
      <c r="I335" s="90">
        <v>1.1000000000000001</v>
      </c>
      <c r="J335" s="90">
        <v>0.6</v>
      </c>
      <c r="K335" s="90">
        <v>1</v>
      </c>
      <c r="L335" s="90">
        <v>1</v>
      </c>
      <c r="M335" s="90">
        <v>0.4</v>
      </c>
      <c r="N335" s="90"/>
      <c r="O335" s="90">
        <v>1.5000001000000001</v>
      </c>
      <c r="P335" s="90">
        <v>1.5000001000000001</v>
      </c>
      <c r="Q335" s="91">
        <v>1</v>
      </c>
      <c r="R335" s="35"/>
      <c r="S335" s="34">
        <f t="shared" si="185"/>
        <v>0.4</v>
      </c>
      <c r="T335" s="34">
        <f t="shared" si="171"/>
        <v>0.95150000000000001</v>
      </c>
      <c r="U335" s="34">
        <f t="shared" si="172"/>
        <v>0.47063999999999995</v>
      </c>
      <c r="V335" s="34">
        <f t="shared" si="173"/>
        <v>1.9872000000000001</v>
      </c>
      <c r="W335" s="15">
        <f t="shared" si="186"/>
        <v>0.87944659600048491</v>
      </c>
      <c r="X335" s="34">
        <f t="shared" si="187"/>
        <v>0.87944659600048491</v>
      </c>
      <c r="Y335" s="34">
        <f t="shared" si="174"/>
        <v>1.2900000000000023E-2</v>
      </c>
      <c r="Z335" s="15">
        <f t="shared" si="188"/>
        <v>0.50322495527805666</v>
      </c>
      <c r="AA335" s="34">
        <f t="shared" si="189"/>
        <v>0.50322495527805666</v>
      </c>
      <c r="AB335" s="34">
        <f t="shared" si="175"/>
        <v>-0.3819999999999999</v>
      </c>
      <c r="AC335" s="15">
        <f t="shared" si="190"/>
        <v>0.40564461209270181</v>
      </c>
      <c r="AD335" s="34">
        <f t="shared" si="191"/>
        <v>0.16225784483708072</v>
      </c>
      <c r="AE335" s="34">
        <f t="shared" si="176"/>
        <v>4.0650500834099992</v>
      </c>
      <c r="AF335" s="15">
        <f t="shared" si="192"/>
        <v>0.98312743936020996</v>
      </c>
      <c r="AG335" s="34">
        <f t="shared" si="193"/>
        <v>1.4746912573530588</v>
      </c>
      <c r="AH335" s="34">
        <f t="shared" si="177"/>
        <v>1.2458</v>
      </c>
      <c r="AI335" s="15">
        <f t="shared" si="194"/>
        <v>0.77657197439912828</v>
      </c>
      <c r="AJ335" s="34">
        <f t="shared" si="195"/>
        <v>1.1648580392558898</v>
      </c>
      <c r="AK335" s="34">
        <f t="shared" si="178"/>
        <v>0.2702</v>
      </c>
      <c r="AL335" s="15">
        <f t="shared" si="196"/>
        <v>0.5671420040148718</v>
      </c>
      <c r="AM335" s="34">
        <f t="shared" si="197"/>
        <v>0.5671420040148718</v>
      </c>
      <c r="AN335" s="35">
        <f t="shared" si="179"/>
        <v>7.5</v>
      </c>
      <c r="AO335" s="35">
        <f t="shared" si="180"/>
        <v>5.6256209473941636</v>
      </c>
      <c r="AP335" s="35">
        <f t="shared" si="181"/>
        <v>1.8743790526058364</v>
      </c>
      <c r="AQ335" s="35">
        <f t="shared" si="182"/>
        <v>5</v>
      </c>
      <c r="AR335" s="35">
        <f t="shared" si="183"/>
        <v>4.097919631885838</v>
      </c>
      <c r="AS335" s="35">
        <f t="shared" si="184"/>
        <v>0.90208036811416203</v>
      </c>
    </row>
    <row r="336" spans="7:45" ht="15.75">
      <c r="G336">
        <v>543</v>
      </c>
      <c r="H336" s="89">
        <v>0.6</v>
      </c>
      <c r="I336" s="90">
        <v>1.7</v>
      </c>
      <c r="J336" s="90">
        <v>0.8</v>
      </c>
      <c r="K336" s="90">
        <v>2</v>
      </c>
      <c r="L336" s="90">
        <v>2</v>
      </c>
      <c r="M336" s="90">
        <v>0.4</v>
      </c>
      <c r="N336" s="90"/>
      <c r="O336" s="90">
        <v>2</v>
      </c>
      <c r="P336" s="90">
        <v>2</v>
      </c>
      <c r="Q336" s="91">
        <v>1</v>
      </c>
      <c r="R336" s="35"/>
      <c r="S336" s="34">
        <f t="shared" si="185"/>
        <v>0.6</v>
      </c>
      <c r="T336" s="34">
        <f t="shared" si="171"/>
        <v>1.4704999999999999</v>
      </c>
      <c r="U336" s="34">
        <f t="shared" si="172"/>
        <v>0.62752000000000008</v>
      </c>
      <c r="V336" s="34">
        <f t="shared" si="173"/>
        <v>1.9872000000000001</v>
      </c>
      <c r="W336" s="15">
        <f t="shared" si="186"/>
        <v>0.87944659600048491</v>
      </c>
      <c r="X336" s="34">
        <f t="shared" si="187"/>
        <v>1.7588931920009698</v>
      </c>
      <c r="Y336" s="34">
        <f t="shared" si="174"/>
        <v>1.2900000000000023E-2</v>
      </c>
      <c r="Z336" s="15">
        <f t="shared" si="188"/>
        <v>0.50322495527805666</v>
      </c>
      <c r="AA336" s="34">
        <f t="shared" si="189"/>
        <v>1.0064499105561133</v>
      </c>
      <c r="AB336" s="34">
        <f t="shared" si="175"/>
        <v>-0.3819999999999999</v>
      </c>
      <c r="AC336" s="15">
        <f t="shared" si="190"/>
        <v>0.40564461209270181</v>
      </c>
      <c r="AD336" s="34">
        <f t="shared" si="191"/>
        <v>0.16225784483708072</v>
      </c>
      <c r="AE336" s="34">
        <f t="shared" si="176"/>
        <v>4.4820999999999991</v>
      </c>
      <c r="AF336" s="15">
        <f t="shared" si="192"/>
        <v>0.9888168395363548</v>
      </c>
      <c r="AG336" s="34">
        <f t="shared" si="193"/>
        <v>1.9776336790727096</v>
      </c>
      <c r="AH336" s="34">
        <f t="shared" si="177"/>
        <v>1.2458</v>
      </c>
      <c r="AI336" s="15">
        <f t="shared" si="194"/>
        <v>0.77657197439912828</v>
      </c>
      <c r="AJ336" s="34">
        <f t="shared" si="195"/>
        <v>1.5531439487982566</v>
      </c>
      <c r="AK336" s="34">
        <f t="shared" si="178"/>
        <v>0.2702</v>
      </c>
      <c r="AL336" s="15">
        <f t="shared" si="196"/>
        <v>0.5671420040148718</v>
      </c>
      <c r="AM336" s="34">
        <f t="shared" si="197"/>
        <v>0.5671420040148718</v>
      </c>
      <c r="AN336" s="35">
        <f t="shared" si="179"/>
        <v>18.099999999999998</v>
      </c>
      <c r="AO336" s="35">
        <f t="shared" si="180"/>
        <v>15.097329885138663</v>
      </c>
      <c r="AP336" s="35">
        <f t="shared" si="181"/>
        <v>3.0026701148613348</v>
      </c>
      <c r="AQ336" s="35">
        <f t="shared" si="182"/>
        <v>20.5</v>
      </c>
      <c r="AR336" s="35">
        <f t="shared" si="183"/>
        <v>15.971548592971757</v>
      </c>
      <c r="AS336" s="35">
        <f t="shared" si="184"/>
        <v>4.5284514070282427</v>
      </c>
    </row>
    <row r="337" spans="7:45" ht="15.75">
      <c r="G337">
        <v>544</v>
      </c>
      <c r="H337" s="89">
        <v>0.3</v>
      </c>
      <c r="I337" s="90">
        <v>2.4</v>
      </c>
      <c r="J337" s="90">
        <v>3.9</v>
      </c>
      <c r="K337" s="90">
        <v>10.3</v>
      </c>
      <c r="L337" s="90">
        <v>1.2</v>
      </c>
      <c r="M337" s="90">
        <v>0</v>
      </c>
      <c r="N337" s="90"/>
      <c r="O337" s="90">
        <v>2.2000000000000002</v>
      </c>
      <c r="P337" s="90">
        <v>16.3</v>
      </c>
      <c r="Q337" s="91">
        <v>2</v>
      </c>
      <c r="R337" s="35"/>
      <c r="S337" s="34">
        <f t="shared" si="185"/>
        <v>0.3</v>
      </c>
      <c r="T337" s="34">
        <f t="shared" si="171"/>
        <v>2.0760000000000001</v>
      </c>
      <c r="U337" s="34">
        <f t="shared" si="172"/>
        <v>3.0591599999999999</v>
      </c>
      <c r="V337" s="34">
        <f t="shared" si="173"/>
        <v>1.9872000000000001</v>
      </c>
      <c r="W337" s="15">
        <f t="shared" si="186"/>
        <v>0.87944659600048491</v>
      </c>
      <c r="X337" s="34">
        <f t="shared" si="187"/>
        <v>9.0582999388049945</v>
      </c>
      <c r="Y337" s="34">
        <f t="shared" si="174"/>
        <v>1.2900000000000023E-2</v>
      </c>
      <c r="Z337" s="15">
        <f t="shared" si="188"/>
        <v>0.50322495527805666</v>
      </c>
      <c r="AA337" s="34">
        <f t="shared" si="189"/>
        <v>0.60386994633366797</v>
      </c>
      <c r="AB337" s="34">
        <f t="shared" si="175"/>
        <v>-0.3819999999999999</v>
      </c>
      <c r="AC337" s="15">
        <f t="shared" si="190"/>
        <v>0.40564461209270181</v>
      </c>
      <c r="AD337" s="34">
        <f t="shared" si="191"/>
        <v>0</v>
      </c>
      <c r="AE337" s="34">
        <f t="shared" si="176"/>
        <v>4.6489199999999995</v>
      </c>
      <c r="AF337" s="15">
        <f t="shared" si="192"/>
        <v>0.99051881919828277</v>
      </c>
      <c r="AG337" s="34">
        <f t="shared" si="193"/>
        <v>2.1791414022362221</v>
      </c>
      <c r="AH337" s="34">
        <f t="shared" si="177"/>
        <v>1.2458</v>
      </c>
      <c r="AI337" s="15">
        <f t="shared" si="194"/>
        <v>0.77657197439912828</v>
      </c>
      <c r="AJ337" s="34">
        <f t="shared" si="195"/>
        <v>12.658123182705792</v>
      </c>
      <c r="AK337" s="34">
        <f t="shared" si="178"/>
        <v>0.2702</v>
      </c>
      <c r="AL337" s="15">
        <f t="shared" si="196"/>
        <v>0.5671420040148718</v>
      </c>
      <c r="AM337" s="34">
        <f t="shared" si="197"/>
        <v>1.1342840080297436</v>
      </c>
      <c r="AN337" s="35">
        <f t="shared" si="179"/>
        <v>12.000000399999999</v>
      </c>
      <c r="AO337" s="35">
        <f t="shared" si="180"/>
        <v>8.8151315822678882</v>
      </c>
      <c r="AP337" s="35">
        <f t="shared" si="181"/>
        <v>3.1848688177321112</v>
      </c>
      <c r="AQ337" s="35">
        <f t="shared" si="182"/>
        <v>3.0000000000000004</v>
      </c>
      <c r="AR337" s="35">
        <f t="shared" si="183"/>
        <v>2.3589183722589646</v>
      </c>
      <c r="AS337" s="35">
        <f t="shared" si="184"/>
        <v>0.64108162774103583</v>
      </c>
    </row>
    <row r="338" spans="7:45" ht="15.75">
      <c r="G338">
        <v>545</v>
      </c>
      <c r="H338" s="89">
        <v>0.5</v>
      </c>
      <c r="I338" s="90">
        <v>1.6</v>
      </c>
      <c r="J338" s="90">
        <v>3.3000001999999999</v>
      </c>
      <c r="K338" s="90">
        <v>3.0000002000000001</v>
      </c>
      <c r="L338" s="90">
        <v>2.5</v>
      </c>
      <c r="M338" s="90">
        <v>1.1000000000000001</v>
      </c>
      <c r="N338" s="90"/>
      <c r="O338" s="90">
        <v>0.8</v>
      </c>
      <c r="P338" s="90">
        <v>1.6</v>
      </c>
      <c r="Q338" s="91">
        <v>0.6</v>
      </c>
      <c r="R338" s="35"/>
      <c r="S338" s="34">
        <f t="shared" si="185"/>
        <v>0.5</v>
      </c>
      <c r="T338" s="34">
        <f t="shared" si="171"/>
        <v>1.3840000000000001</v>
      </c>
      <c r="U338" s="34">
        <f t="shared" si="172"/>
        <v>2.58852015688</v>
      </c>
      <c r="V338" s="34">
        <f t="shared" si="173"/>
        <v>1.9872000000000001</v>
      </c>
      <c r="W338" s="15">
        <f t="shared" si="186"/>
        <v>0.87944659600048491</v>
      </c>
      <c r="X338" s="34">
        <f t="shared" si="187"/>
        <v>2.6383399638907741</v>
      </c>
      <c r="Y338" s="34">
        <f t="shared" si="174"/>
        <v>1.2900000000000023E-2</v>
      </c>
      <c r="Z338" s="15">
        <f t="shared" si="188"/>
        <v>0.50322495527805666</v>
      </c>
      <c r="AA338" s="34">
        <f t="shared" si="189"/>
        <v>1.2580623881951416</v>
      </c>
      <c r="AB338" s="34">
        <f t="shared" si="175"/>
        <v>-0.3819999999999999</v>
      </c>
      <c r="AC338" s="15">
        <f t="shared" si="190"/>
        <v>0.40564461209270181</v>
      </c>
      <c r="AD338" s="34">
        <f t="shared" si="191"/>
        <v>0.44620907330197201</v>
      </c>
      <c r="AE338" s="34">
        <f t="shared" si="176"/>
        <v>3.4811799999999993</v>
      </c>
      <c r="AF338" s="15">
        <f t="shared" si="192"/>
        <v>0.97014751351429507</v>
      </c>
      <c r="AG338" s="34">
        <f t="shared" si="193"/>
        <v>0.77611801081143605</v>
      </c>
      <c r="AH338" s="34">
        <f t="shared" si="177"/>
        <v>1.2458</v>
      </c>
      <c r="AI338" s="15">
        <f t="shared" si="194"/>
        <v>0.77657197439912828</v>
      </c>
      <c r="AJ338" s="34">
        <f t="shared" si="195"/>
        <v>1.2425151590386054</v>
      </c>
      <c r="AK338" s="34">
        <f t="shared" si="178"/>
        <v>0.2702</v>
      </c>
      <c r="AL338" s="15">
        <f t="shared" si="196"/>
        <v>0.5671420040148718</v>
      </c>
      <c r="AM338" s="34">
        <f t="shared" si="197"/>
        <v>0.34028520240892307</v>
      </c>
      <c r="AN338" s="35">
        <f t="shared" si="179"/>
        <v>43.000000199999995</v>
      </c>
      <c r="AO338" s="35">
        <f t="shared" si="180"/>
        <v>27.419126474875398</v>
      </c>
      <c r="AP338" s="35">
        <f t="shared" si="181"/>
        <v>15.580873725124597</v>
      </c>
      <c r="AQ338" s="35">
        <f t="shared" si="182"/>
        <v>15.000000699999999</v>
      </c>
      <c r="AR338" s="35">
        <f t="shared" si="183"/>
        <v>12.132803525684281</v>
      </c>
      <c r="AS338" s="35">
        <f t="shared" si="184"/>
        <v>2.8671971743157183</v>
      </c>
    </row>
    <row r="339" spans="7:45" ht="15.75">
      <c r="G339">
        <v>546</v>
      </c>
      <c r="H339" s="89">
        <v>0.5</v>
      </c>
      <c r="I339" s="90">
        <v>1.6</v>
      </c>
      <c r="J339" s="90">
        <v>3.3000001999999999</v>
      </c>
      <c r="K339" s="90">
        <v>12.1</v>
      </c>
      <c r="L339" s="90">
        <v>20.100000000000001</v>
      </c>
      <c r="M339" s="90">
        <v>5.4</v>
      </c>
      <c r="N339" s="90"/>
      <c r="O339" s="90">
        <v>5</v>
      </c>
      <c r="P339" s="90">
        <v>7.0000004999999996</v>
      </c>
      <c r="Q339" s="91">
        <v>3.0000002000000001</v>
      </c>
      <c r="R339" s="35"/>
      <c r="S339" s="34">
        <f t="shared" si="185"/>
        <v>0.5</v>
      </c>
      <c r="T339" s="34">
        <f t="shared" si="171"/>
        <v>1.3840000000000001</v>
      </c>
      <c r="U339" s="34">
        <f t="shared" si="172"/>
        <v>2.58852015688</v>
      </c>
      <c r="V339" s="34">
        <f t="shared" si="173"/>
        <v>1.9872000000000001</v>
      </c>
      <c r="W339" s="15">
        <f t="shared" si="186"/>
        <v>0.87944659600048491</v>
      </c>
      <c r="X339" s="34">
        <f t="shared" si="187"/>
        <v>10.641303811605868</v>
      </c>
      <c r="Y339" s="34">
        <f t="shared" si="174"/>
        <v>1.2900000000000023E-2</v>
      </c>
      <c r="Z339" s="15">
        <f t="shared" si="188"/>
        <v>0.50322495527805666</v>
      </c>
      <c r="AA339" s="34">
        <f t="shared" si="189"/>
        <v>10.11482160108894</v>
      </c>
      <c r="AB339" s="34">
        <f t="shared" si="175"/>
        <v>-0.3819999999999999</v>
      </c>
      <c r="AC339" s="15">
        <f t="shared" si="190"/>
        <v>0.40564461209270181</v>
      </c>
      <c r="AD339" s="34">
        <f t="shared" si="191"/>
        <v>2.19048090530059</v>
      </c>
      <c r="AE339" s="34">
        <f t="shared" si="176"/>
        <v>6.9843999999999991</v>
      </c>
      <c r="AF339" s="15">
        <f t="shared" si="192"/>
        <v>0.99907463822627574</v>
      </c>
      <c r="AG339" s="34">
        <f t="shared" si="193"/>
        <v>4.995373191131379</v>
      </c>
      <c r="AH339" s="34">
        <f t="shared" si="177"/>
        <v>1.2458</v>
      </c>
      <c r="AI339" s="15">
        <f t="shared" si="194"/>
        <v>0.77657197439912828</v>
      </c>
      <c r="AJ339" s="34">
        <f t="shared" si="195"/>
        <v>5.4360042090798846</v>
      </c>
      <c r="AK339" s="34">
        <f t="shared" si="178"/>
        <v>0.2702</v>
      </c>
      <c r="AL339" s="15">
        <f t="shared" si="196"/>
        <v>0.5671420040148718</v>
      </c>
      <c r="AM339" s="34">
        <f t="shared" si="197"/>
        <v>1.7014261254730163</v>
      </c>
      <c r="AN339" s="35">
        <f t="shared" si="179"/>
        <v>9.0500000800000002</v>
      </c>
      <c r="AO339" s="35">
        <f t="shared" si="180"/>
        <v>6.7286726300862556</v>
      </c>
      <c r="AP339" s="35">
        <f t="shared" si="181"/>
        <v>2.3213274499137446</v>
      </c>
      <c r="AQ339" s="35">
        <f t="shared" si="182"/>
        <v>0.35000002000000002</v>
      </c>
      <c r="AR339" s="35">
        <f t="shared" si="183"/>
        <v>0.33499649673892917</v>
      </c>
      <c r="AS339" s="35">
        <f t="shared" si="184"/>
        <v>1.500352326107085E-2</v>
      </c>
    </row>
    <row r="340" spans="7:45" ht="15.75">
      <c r="G340">
        <v>547</v>
      </c>
      <c r="H340" s="89">
        <v>0.2</v>
      </c>
      <c r="I340" s="90">
        <v>0.35000002000000002</v>
      </c>
      <c r="J340" s="90">
        <v>0.5</v>
      </c>
      <c r="K340" s="90">
        <v>5</v>
      </c>
      <c r="L340" s="90">
        <v>2.25</v>
      </c>
      <c r="M340" s="90">
        <v>0.75000005999999997</v>
      </c>
      <c r="N340" s="90"/>
      <c r="O340" s="90">
        <v>0.35000002000000002</v>
      </c>
      <c r="P340" s="90">
        <v>0</v>
      </c>
      <c r="Q340" s="91">
        <v>0</v>
      </c>
      <c r="R340" s="35"/>
      <c r="S340" s="34">
        <f t="shared" si="185"/>
        <v>0.2</v>
      </c>
      <c r="T340" s="34">
        <f t="shared" si="171"/>
        <v>0.30275001730000001</v>
      </c>
      <c r="U340" s="34">
        <f t="shared" si="172"/>
        <v>0.39219999999999999</v>
      </c>
      <c r="V340" s="34">
        <f t="shared" si="173"/>
        <v>1.9872000000000001</v>
      </c>
      <c r="W340" s="15">
        <f t="shared" si="186"/>
        <v>0.87944659600048491</v>
      </c>
      <c r="X340" s="34">
        <f t="shared" si="187"/>
        <v>4.3972329800024248</v>
      </c>
      <c r="Y340" s="34">
        <f t="shared" si="174"/>
        <v>1.2900000000000023E-2</v>
      </c>
      <c r="Z340" s="15">
        <f t="shared" si="188"/>
        <v>0.50322495527805666</v>
      </c>
      <c r="AA340" s="34">
        <f t="shared" si="189"/>
        <v>1.1322561493756276</v>
      </c>
      <c r="AB340" s="34">
        <f t="shared" si="175"/>
        <v>-0.3819999999999999</v>
      </c>
      <c r="AC340" s="15">
        <f t="shared" si="190"/>
        <v>0.40564461209270181</v>
      </c>
      <c r="AD340" s="34">
        <f t="shared" si="191"/>
        <v>0.30423348340820305</v>
      </c>
      <c r="AE340" s="34">
        <f t="shared" si="176"/>
        <v>3.1058350166819992</v>
      </c>
      <c r="AF340" s="15">
        <f t="shared" si="192"/>
        <v>0.95713279313220945</v>
      </c>
      <c r="AG340" s="34">
        <f t="shared" si="193"/>
        <v>0.33499649673892917</v>
      </c>
      <c r="AH340" s="34">
        <f t="shared" si="177"/>
        <v>1.2458</v>
      </c>
      <c r="AI340" s="15">
        <f t="shared" si="194"/>
        <v>0.77657197439912828</v>
      </c>
      <c r="AJ340" s="34">
        <f t="shared" si="195"/>
        <v>0</v>
      </c>
      <c r="AK340" s="34">
        <f t="shared" si="178"/>
        <v>0.2702</v>
      </c>
      <c r="AL340" s="15">
        <f t="shared" si="196"/>
        <v>0.5671420040148718</v>
      </c>
      <c r="AM340" s="34">
        <f t="shared" si="197"/>
        <v>0</v>
      </c>
      <c r="AN340" s="35">
        <f t="shared" si="179"/>
        <v>18.10000015</v>
      </c>
      <c r="AO340" s="35">
        <f t="shared" si="180"/>
        <v>13.457345260709619</v>
      </c>
      <c r="AP340" s="35">
        <f t="shared" si="181"/>
        <v>4.6426548892903803</v>
      </c>
      <c r="AQ340" s="35">
        <f t="shared" si="182"/>
        <v>0.70000004999999998</v>
      </c>
      <c r="AR340" s="35">
        <f t="shared" si="183"/>
        <v>0.67734438799027719</v>
      </c>
      <c r="AS340" s="35">
        <f t="shared" si="184"/>
        <v>2.2655662009722799E-2</v>
      </c>
    </row>
    <row r="341" spans="7:45" ht="15.75">
      <c r="G341">
        <v>548</v>
      </c>
      <c r="H341" s="89">
        <v>0.4</v>
      </c>
      <c r="I341" s="90">
        <v>0.70000004999999998</v>
      </c>
      <c r="J341" s="90">
        <v>1</v>
      </c>
      <c r="K341" s="90">
        <v>10</v>
      </c>
      <c r="L341" s="90">
        <v>4.5</v>
      </c>
      <c r="M341" s="90">
        <v>1.5000001000000001</v>
      </c>
      <c r="N341" s="90"/>
      <c r="O341" s="90">
        <v>0.70000004999999998</v>
      </c>
      <c r="P341" s="90">
        <v>0</v>
      </c>
      <c r="Q341" s="91">
        <v>0</v>
      </c>
      <c r="R341" s="35"/>
      <c r="S341" s="34">
        <f t="shared" si="185"/>
        <v>0.4</v>
      </c>
      <c r="T341" s="34">
        <f t="shared" si="171"/>
        <v>0.60550004324999995</v>
      </c>
      <c r="U341" s="34">
        <f t="shared" si="172"/>
        <v>0.78439999999999999</v>
      </c>
      <c r="V341" s="34">
        <f t="shared" si="173"/>
        <v>1.9872000000000001</v>
      </c>
      <c r="W341" s="15">
        <f t="shared" si="186"/>
        <v>0.87944659600048491</v>
      </c>
      <c r="X341" s="34">
        <f t="shared" si="187"/>
        <v>8.7944659600048496</v>
      </c>
      <c r="Y341" s="34">
        <f t="shared" si="174"/>
        <v>1.2900000000000023E-2</v>
      </c>
      <c r="Z341" s="15">
        <f t="shared" si="188"/>
        <v>0.50322495527805666</v>
      </c>
      <c r="AA341" s="34">
        <f t="shared" si="189"/>
        <v>2.2645122987512551</v>
      </c>
      <c r="AB341" s="34">
        <f t="shared" si="175"/>
        <v>-0.3819999999999999</v>
      </c>
      <c r="AC341" s="15">
        <f t="shared" si="190"/>
        <v>0.40564461209270181</v>
      </c>
      <c r="AD341" s="34">
        <f t="shared" si="191"/>
        <v>0.60846695870351397</v>
      </c>
      <c r="AE341" s="34">
        <f t="shared" si="176"/>
        <v>3.3977700417049994</v>
      </c>
      <c r="AF341" s="15">
        <f t="shared" si="192"/>
        <v>0.96763477086934091</v>
      </c>
      <c r="AG341" s="34">
        <f t="shared" si="193"/>
        <v>0.67734438799027719</v>
      </c>
      <c r="AH341" s="34">
        <f t="shared" si="177"/>
        <v>1.2458</v>
      </c>
      <c r="AI341" s="15">
        <f t="shared" si="194"/>
        <v>0.77657197439912828</v>
      </c>
      <c r="AJ341" s="34">
        <f t="shared" si="195"/>
        <v>0</v>
      </c>
      <c r="AK341" s="34">
        <f t="shared" si="178"/>
        <v>0.2702</v>
      </c>
      <c r="AL341" s="15">
        <f t="shared" si="196"/>
        <v>0.5671420040148718</v>
      </c>
      <c r="AM341" s="34">
        <f t="shared" si="197"/>
        <v>0</v>
      </c>
      <c r="AN341" s="35">
        <f t="shared" si="179"/>
        <v>25.400001349999997</v>
      </c>
      <c r="AO341" s="35">
        <f t="shared" si="180"/>
        <v>21.621097760628302</v>
      </c>
      <c r="AP341" s="35">
        <f t="shared" si="181"/>
        <v>3.7789035893716942</v>
      </c>
      <c r="AQ341" s="35">
        <f t="shared" si="182"/>
        <v>4</v>
      </c>
      <c r="AR341" s="35">
        <f t="shared" si="183"/>
        <v>3.5307776278709664</v>
      </c>
      <c r="AS341" s="35">
        <f t="shared" si="184"/>
        <v>0.46922237212903362</v>
      </c>
    </row>
    <row r="342" spans="7:45" ht="15.75">
      <c r="G342">
        <v>549</v>
      </c>
      <c r="H342" s="89">
        <v>2</v>
      </c>
      <c r="I342" s="90">
        <v>4</v>
      </c>
      <c r="J342" s="90">
        <v>6.7000003000000001</v>
      </c>
      <c r="K342" s="90">
        <v>12.000000999999999</v>
      </c>
      <c r="L342" s="90">
        <v>0.70000004999999998</v>
      </c>
      <c r="M342" s="90">
        <v>0</v>
      </c>
      <c r="N342" s="90"/>
      <c r="O342" s="90">
        <v>2</v>
      </c>
      <c r="P342" s="90">
        <v>2</v>
      </c>
      <c r="Q342" s="91">
        <v>0</v>
      </c>
      <c r="R342" s="35"/>
      <c r="S342" s="34">
        <f t="shared" si="185"/>
        <v>2</v>
      </c>
      <c r="T342" s="34">
        <f t="shared" si="171"/>
        <v>3.46</v>
      </c>
      <c r="U342" s="34">
        <f t="shared" si="172"/>
        <v>5.2554802353200003</v>
      </c>
      <c r="V342" s="34">
        <f t="shared" si="173"/>
        <v>1.9872000000000001</v>
      </c>
      <c r="W342" s="15">
        <f t="shared" si="186"/>
        <v>0.87944659600048491</v>
      </c>
      <c r="X342" s="34">
        <f t="shared" si="187"/>
        <v>10.553360031452414</v>
      </c>
      <c r="Y342" s="34">
        <f t="shared" si="174"/>
        <v>1.2900000000000023E-2</v>
      </c>
      <c r="Z342" s="15">
        <f t="shared" si="188"/>
        <v>0.50322495527805666</v>
      </c>
      <c r="AA342" s="34">
        <f t="shared" si="189"/>
        <v>0.35225749385588739</v>
      </c>
      <c r="AB342" s="34">
        <f t="shared" si="175"/>
        <v>-0.3819999999999999</v>
      </c>
      <c r="AC342" s="15">
        <f t="shared" si="190"/>
        <v>0.40564461209270181</v>
      </c>
      <c r="AD342" s="34">
        <f t="shared" si="191"/>
        <v>0</v>
      </c>
      <c r="AE342" s="34">
        <f t="shared" si="176"/>
        <v>4.4820999999999991</v>
      </c>
      <c r="AF342" s="15">
        <f t="shared" si="192"/>
        <v>0.9888168395363548</v>
      </c>
      <c r="AG342" s="34">
        <f t="shared" si="193"/>
        <v>1.9776336790727096</v>
      </c>
      <c r="AH342" s="34">
        <f t="shared" si="177"/>
        <v>1.2458</v>
      </c>
      <c r="AI342" s="15">
        <f t="shared" si="194"/>
        <v>0.77657197439912828</v>
      </c>
      <c r="AJ342" s="34">
        <f t="shared" si="195"/>
        <v>1.5531439487982566</v>
      </c>
      <c r="AK342" s="34">
        <f t="shared" si="178"/>
        <v>0.2702</v>
      </c>
      <c r="AL342" s="15">
        <f t="shared" si="196"/>
        <v>0.5671420040148718</v>
      </c>
      <c r="AM342" s="34">
        <f t="shared" si="197"/>
        <v>0</v>
      </c>
      <c r="AN342" s="35">
        <f t="shared" si="179"/>
        <v>14.100000550000001</v>
      </c>
      <c r="AO342" s="35">
        <f t="shared" si="180"/>
        <v>10.5429238742243</v>
      </c>
      <c r="AP342" s="35">
        <f t="shared" si="181"/>
        <v>3.5570766757757006</v>
      </c>
      <c r="AQ342" s="35">
        <f t="shared" si="182"/>
        <v>7.0000002000000006</v>
      </c>
      <c r="AR342" s="35">
        <f t="shared" si="183"/>
        <v>6.0916259657047789</v>
      </c>
      <c r="AS342" s="35">
        <f t="shared" si="184"/>
        <v>0.90837423429522168</v>
      </c>
    </row>
    <row r="343" spans="7:45" ht="15.75">
      <c r="G343">
        <v>550</v>
      </c>
      <c r="H343" s="89">
        <v>0.4</v>
      </c>
      <c r="I343" s="90">
        <v>0.70000004999999998</v>
      </c>
      <c r="J343" s="90">
        <v>1</v>
      </c>
      <c r="K343" s="90">
        <v>7.5000004999999996</v>
      </c>
      <c r="L343" s="90">
        <v>3.4</v>
      </c>
      <c r="M343" s="90">
        <v>1.1000000000000001</v>
      </c>
      <c r="N343" s="90"/>
      <c r="O343" s="90">
        <v>3.0000002000000001</v>
      </c>
      <c r="P343" s="90">
        <v>4</v>
      </c>
      <c r="Q343" s="91">
        <v>0</v>
      </c>
      <c r="R343" s="35"/>
      <c r="S343" s="34">
        <f t="shared" si="185"/>
        <v>0.4</v>
      </c>
      <c r="T343" s="34">
        <f t="shared" si="171"/>
        <v>0.60550004324999995</v>
      </c>
      <c r="U343" s="34">
        <f t="shared" si="172"/>
        <v>0.78439999999999999</v>
      </c>
      <c r="V343" s="34">
        <f t="shared" si="173"/>
        <v>1.9872000000000001</v>
      </c>
      <c r="W343" s="15">
        <f t="shared" si="186"/>
        <v>0.87944659600048491</v>
      </c>
      <c r="X343" s="34">
        <f t="shared" si="187"/>
        <v>6.595849909726935</v>
      </c>
      <c r="Y343" s="34">
        <f t="shared" si="174"/>
        <v>1.2900000000000023E-2</v>
      </c>
      <c r="Z343" s="15">
        <f t="shared" si="188"/>
        <v>0.50322495527805666</v>
      </c>
      <c r="AA343" s="34">
        <f t="shared" si="189"/>
        <v>1.7109648479453925</v>
      </c>
      <c r="AB343" s="34">
        <f t="shared" si="175"/>
        <v>-0.3819999999999999</v>
      </c>
      <c r="AC343" s="15">
        <f t="shared" si="190"/>
        <v>0.40564461209270181</v>
      </c>
      <c r="AD343" s="34">
        <f t="shared" si="191"/>
        <v>0.44620907330197201</v>
      </c>
      <c r="AE343" s="34">
        <f t="shared" si="176"/>
        <v>5.3162001668199999</v>
      </c>
      <c r="AF343" s="15">
        <f t="shared" si="192"/>
        <v>0.99511262302858017</v>
      </c>
      <c r="AG343" s="34">
        <f t="shared" si="193"/>
        <v>2.9853380681082653</v>
      </c>
      <c r="AH343" s="34">
        <f t="shared" si="177"/>
        <v>1.2458</v>
      </c>
      <c r="AI343" s="15">
        <f t="shared" si="194"/>
        <v>0.77657197439912828</v>
      </c>
      <c r="AJ343" s="34">
        <f t="shared" si="195"/>
        <v>3.1062878975965131</v>
      </c>
      <c r="AK343" s="34">
        <f t="shared" si="178"/>
        <v>0.2702</v>
      </c>
      <c r="AL343" s="15">
        <f t="shared" si="196"/>
        <v>0.5671420040148718</v>
      </c>
      <c r="AM343" s="34">
        <f t="shared" si="197"/>
        <v>0</v>
      </c>
      <c r="AN343" s="35">
        <f t="shared" si="179"/>
        <v>10.8000004</v>
      </c>
      <c r="AO343" s="35">
        <f t="shared" si="180"/>
        <v>8.6900474086217621</v>
      </c>
      <c r="AP343" s="35">
        <f t="shared" si="181"/>
        <v>2.109952991378238</v>
      </c>
      <c r="AQ343" s="35">
        <f t="shared" si="182"/>
        <v>8.0000002000000006</v>
      </c>
      <c r="AR343" s="35">
        <f t="shared" si="183"/>
        <v>6.8681979401039062</v>
      </c>
      <c r="AS343" s="35">
        <f t="shared" si="184"/>
        <v>1.1318022598960944</v>
      </c>
    </row>
    <row r="344" spans="7:45" ht="15.75">
      <c r="G344">
        <v>551</v>
      </c>
      <c r="H344" s="89">
        <v>0.5</v>
      </c>
      <c r="I344" s="90">
        <v>1.3000001000000001</v>
      </c>
      <c r="J344" s="90">
        <v>3.0000002000000001</v>
      </c>
      <c r="K344" s="90">
        <v>4.5</v>
      </c>
      <c r="L344" s="90">
        <v>1.5000001000000001</v>
      </c>
      <c r="M344" s="90">
        <v>0</v>
      </c>
      <c r="N344" s="90"/>
      <c r="O344" s="90">
        <v>3.0000002000000001</v>
      </c>
      <c r="P344" s="90">
        <v>5</v>
      </c>
      <c r="Q344" s="91">
        <v>0</v>
      </c>
      <c r="R344" s="35"/>
      <c r="S344" s="34">
        <f t="shared" si="185"/>
        <v>0.5</v>
      </c>
      <c r="T344" s="34">
        <f t="shared" si="171"/>
        <v>1.1245000865000001</v>
      </c>
      <c r="U344" s="34">
        <f t="shared" si="172"/>
        <v>2.3532001568799998</v>
      </c>
      <c r="V344" s="34">
        <f t="shared" si="173"/>
        <v>1.9872000000000001</v>
      </c>
      <c r="W344" s="15">
        <f t="shared" si="186"/>
        <v>0.87944659600048491</v>
      </c>
      <c r="X344" s="34">
        <f t="shared" si="187"/>
        <v>3.9575096820021822</v>
      </c>
      <c r="Y344" s="34">
        <f t="shared" si="174"/>
        <v>1.2900000000000023E-2</v>
      </c>
      <c r="Z344" s="15">
        <f t="shared" si="188"/>
        <v>0.50322495527805666</v>
      </c>
      <c r="AA344" s="34">
        <f t="shared" si="189"/>
        <v>0.75483748323958055</v>
      </c>
      <c r="AB344" s="34">
        <f t="shared" si="175"/>
        <v>-0.3819999999999999</v>
      </c>
      <c r="AC344" s="15">
        <f t="shared" si="190"/>
        <v>0.40564461209270181</v>
      </c>
      <c r="AD344" s="34">
        <f t="shared" si="191"/>
        <v>0</v>
      </c>
      <c r="AE344" s="34">
        <f t="shared" si="176"/>
        <v>5.3162001668199999</v>
      </c>
      <c r="AF344" s="15">
        <f t="shared" si="192"/>
        <v>0.99511262302858017</v>
      </c>
      <c r="AG344" s="34">
        <f t="shared" si="193"/>
        <v>2.9853380681082653</v>
      </c>
      <c r="AH344" s="34">
        <f t="shared" si="177"/>
        <v>1.2458</v>
      </c>
      <c r="AI344" s="15">
        <f t="shared" si="194"/>
        <v>0.77657197439912828</v>
      </c>
      <c r="AJ344" s="34">
        <f t="shared" si="195"/>
        <v>3.8828598719956413</v>
      </c>
      <c r="AK344" s="34">
        <f t="shared" si="178"/>
        <v>0.2702</v>
      </c>
      <c r="AL344" s="15">
        <f t="shared" si="196"/>
        <v>0.5671420040148718</v>
      </c>
      <c r="AM344" s="34">
        <f t="shared" si="197"/>
        <v>0</v>
      </c>
      <c r="AN344" s="35">
        <f t="shared" si="179"/>
        <v>11.50000054</v>
      </c>
      <c r="AO344" s="35">
        <f t="shared" si="180"/>
        <v>9.1257212397960483</v>
      </c>
      <c r="AP344" s="35">
        <f t="shared" si="181"/>
        <v>2.3742793002039519</v>
      </c>
      <c r="AQ344" s="35">
        <f t="shared" si="182"/>
        <v>4.0000001000000003</v>
      </c>
      <c r="AR344" s="35">
        <f t="shared" si="183"/>
        <v>3.4260627203360352</v>
      </c>
      <c r="AS344" s="35">
        <f t="shared" si="184"/>
        <v>0.57393737966396507</v>
      </c>
    </row>
    <row r="345" spans="7:45" ht="15.75">
      <c r="G345">
        <v>552</v>
      </c>
      <c r="H345" s="89">
        <v>1.5000001000000001</v>
      </c>
      <c r="I345" s="90">
        <v>3.0000002000000001</v>
      </c>
      <c r="J345" s="90">
        <v>3.0000002000000001</v>
      </c>
      <c r="K345" s="90">
        <v>2</v>
      </c>
      <c r="L345" s="90">
        <v>1.1000000000000001</v>
      </c>
      <c r="M345" s="90">
        <v>0.90000004</v>
      </c>
      <c r="N345" s="90"/>
      <c r="O345" s="90">
        <v>2</v>
      </c>
      <c r="P345" s="90">
        <v>1.5000001000000001</v>
      </c>
      <c r="Q345" s="91">
        <v>0.5</v>
      </c>
      <c r="R345" s="35"/>
      <c r="S345" s="34">
        <f t="shared" si="185"/>
        <v>1.5000001000000001</v>
      </c>
      <c r="T345" s="34">
        <f t="shared" si="171"/>
        <v>2.5950001729999999</v>
      </c>
      <c r="U345" s="34">
        <f t="shared" si="172"/>
        <v>2.3532001568799998</v>
      </c>
      <c r="V345" s="34">
        <f t="shared" si="173"/>
        <v>1.9872000000000001</v>
      </c>
      <c r="W345" s="15">
        <f t="shared" si="186"/>
        <v>0.87944659600048491</v>
      </c>
      <c r="X345" s="34">
        <f t="shared" si="187"/>
        <v>1.7588931920009698</v>
      </c>
      <c r="Y345" s="34">
        <f t="shared" si="174"/>
        <v>1.2900000000000023E-2</v>
      </c>
      <c r="Z345" s="15">
        <f t="shared" si="188"/>
        <v>0.50322495527805666</v>
      </c>
      <c r="AA345" s="34">
        <f t="shared" si="189"/>
        <v>0.55354745080586243</v>
      </c>
      <c r="AB345" s="34">
        <f t="shared" si="175"/>
        <v>-0.3819999999999999</v>
      </c>
      <c r="AC345" s="15">
        <f t="shared" si="190"/>
        <v>0.40564461209270181</v>
      </c>
      <c r="AD345" s="34">
        <f t="shared" si="191"/>
        <v>0.36508016710921609</v>
      </c>
      <c r="AE345" s="34">
        <f t="shared" si="176"/>
        <v>4.4820999999999991</v>
      </c>
      <c r="AF345" s="15">
        <f t="shared" si="192"/>
        <v>0.9888168395363548</v>
      </c>
      <c r="AG345" s="34">
        <f t="shared" si="193"/>
        <v>1.9776336790727096</v>
      </c>
      <c r="AH345" s="34">
        <f t="shared" si="177"/>
        <v>1.2458</v>
      </c>
      <c r="AI345" s="15">
        <f t="shared" si="194"/>
        <v>0.77657197439912828</v>
      </c>
      <c r="AJ345" s="34">
        <f t="shared" si="195"/>
        <v>1.1648580392558898</v>
      </c>
      <c r="AK345" s="34">
        <f t="shared" si="178"/>
        <v>0.2702</v>
      </c>
      <c r="AL345" s="15">
        <f t="shared" si="196"/>
        <v>0.5671420040148718</v>
      </c>
      <c r="AM345" s="34">
        <f t="shared" si="197"/>
        <v>0.2835710020074359</v>
      </c>
      <c r="AN345" s="35">
        <f t="shared" si="179"/>
        <v>7.7000002500000004</v>
      </c>
      <c r="AO345" s="35">
        <f t="shared" si="180"/>
        <v>6.4243974577466609</v>
      </c>
      <c r="AP345" s="35">
        <f t="shared" si="181"/>
        <v>1.2756027922533395</v>
      </c>
      <c r="AQ345" s="35">
        <f t="shared" si="182"/>
        <v>4</v>
      </c>
      <c r="AR345" s="35">
        <f t="shared" si="183"/>
        <v>3.5307776278709664</v>
      </c>
      <c r="AS345" s="35">
        <f t="shared" si="184"/>
        <v>0.46922237212903362</v>
      </c>
    </row>
    <row r="346" spans="7:45" ht="15.75">
      <c r="G346">
        <v>553</v>
      </c>
      <c r="H346" s="89">
        <v>1</v>
      </c>
      <c r="I346" s="90">
        <v>1</v>
      </c>
      <c r="J346" s="90">
        <v>2</v>
      </c>
      <c r="K346" s="90">
        <v>3.0000002000000001</v>
      </c>
      <c r="L346" s="90">
        <v>0.70000004999999998</v>
      </c>
      <c r="M346" s="90">
        <v>0</v>
      </c>
      <c r="N346" s="90"/>
      <c r="O346" s="90">
        <v>2</v>
      </c>
      <c r="P346" s="90">
        <v>2</v>
      </c>
      <c r="Q346" s="91">
        <v>0</v>
      </c>
      <c r="R346" s="35"/>
      <c r="S346" s="34">
        <f t="shared" si="185"/>
        <v>1</v>
      </c>
      <c r="T346" s="34">
        <f t="shared" si="171"/>
        <v>0.86499999999999999</v>
      </c>
      <c r="U346" s="34">
        <f t="shared" si="172"/>
        <v>1.5688</v>
      </c>
      <c r="V346" s="34">
        <f t="shared" si="173"/>
        <v>1.9872000000000001</v>
      </c>
      <c r="W346" s="15">
        <f t="shared" si="186"/>
        <v>0.87944659600048491</v>
      </c>
      <c r="X346" s="34">
        <f t="shared" si="187"/>
        <v>2.6383399638907741</v>
      </c>
      <c r="Y346" s="34">
        <f t="shared" si="174"/>
        <v>1.2900000000000023E-2</v>
      </c>
      <c r="Z346" s="15">
        <f t="shared" si="188"/>
        <v>0.50322495527805666</v>
      </c>
      <c r="AA346" s="34">
        <f t="shared" si="189"/>
        <v>0.35225749385588739</v>
      </c>
      <c r="AB346" s="34">
        <f t="shared" si="175"/>
        <v>-0.3819999999999999</v>
      </c>
      <c r="AC346" s="15">
        <f t="shared" si="190"/>
        <v>0.40564461209270181</v>
      </c>
      <c r="AD346" s="34">
        <f t="shared" si="191"/>
        <v>0</v>
      </c>
      <c r="AE346" s="34">
        <f t="shared" si="176"/>
        <v>4.4820999999999991</v>
      </c>
      <c r="AF346" s="15">
        <f t="shared" si="192"/>
        <v>0.9888168395363548</v>
      </c>
      <c r="AG346" s="34">
        <f t="shared" si="193"/>
        <v>1.9776336790727096</v>
      </c>
      <c r="AH346" s="34">
        <f t="shared" si="177"/>
        <v>1.2458</v>
      </c>
      <c r="AI346" s="15">
        <f t="shared" si="194"/>
        <v>0.77657197439912828</v>
      </c>
      <c r="AJ346" s="34">
        <f t="shared" si="195"/>
        <v>1.5531439487982566</v>
      </c>
      <c r="AK346" s="34">
        <f t="shared" si="178"/>
        <v>0.2702</v>
      </c>
      <c r="AL346" s="15">
        <f t="shared" si="196"/>
        <v>0.5671420040148718</v>
      </c>
      <c r="AM346" s="34">
        <f t="shared" si="197"/>
        <v>0</v>
      </c>
      <c r="AN346" s="35">
        <f t="shared" si="179"/>
        <v>14.1000002</v>
      </c>
      <c r="AO346" s="35">
        <f t="shared" si="180"/>
        <v>9.0381250777992506</v>
      </c>
      <c r="AP346" s="35">
        <f t="shared" si="181"/>
        <v>5.0618751222007496</v>
      </c>
      <c r="AQ346" s="35">
        <f t="shared" si="182"/>
        <v>7</v>
      </c>
      <c r="AR346" s="35">
        <f t="shared" si="183"/>
        <v>5.8604935510683509</v>
      </c>
      <c r="AS346" s="35">
        <f t="shared" si="184"/>
        <v>1.1395064489316491</v>
      </c>
    </row>
    <row r="347" spans="7:45" ht="15.75">
      <c r="G347">
        <v>554</v>
      </c>
      <c r="H347" s="89">
        <v>0.5</v>
      </c>
      <c r="I347" s="90">
        <v>0.4</v>
      </c>
      <c r="J347" s="90">
        <v>1.2</v>
      </c>
      <c r="K347" s="90">
        <v>4</v>
      </c>
      <c r="L347" s="90">
        <v>5</v>
      </c>
      <c r="M347" s="90">
        <v>3.0000002000000001</v>
      </c>
      <c r="N347" s="90"/>
      <c r="O347" s="90">
        <v>2</v>
      </c>
      <c r="P347" s="90">
        <v>5</v>
      </c>
      <c r="Q347" s="91">
        <v>0</v>
      </c>
      <c r="R347" s="35"/>
      <c r="S347" s="34">
        <f t="shared" si="185"/>
        <v>0.5</v>
      </c>
      <c r="T347" s="34">
        <f t="shared" si="171"/>
        <v>0.34600000000000003</v>
      </c>
      <c r="U347" s="34">
        <f t="shared" si="172"/>
        <v>0.94127999999999989</v>
      </c>
      <c r="V347" s="34">
        <f t="shared" si="173"/>
        <v>1.9872000000000001</v>
      </c>
      <c r="W347" s="15">
        <f t="shared" si="186"/>
        <v>0.87944659600048491</v>
      </c>
      <c r="X347" s="34">
        <f t="shared" si="187"/>
        <v>3.5177863840019397</v>
      </c>
      <c r="Y347" s="34">
        <f t="shared" si="174"/>
        <v>1.2900000000000023E-2</v>
      </c>
      <c r="Z347" s="15">
        <f t="shared" si="188"/>
        <v>0.50322495527805666</v>
      </c>
      <c r="AA347" s="34">
        <f t="shared" si="189"/>
        <v>2.5161247763902832</v>
      </c>
      <c r="AB347" s="34">
        <f t="shared" si="175"/>
        <v>-0.3819999999999999</v>
      </c>
      <c r="AC347" s="15">
        <f t="shared" si="190"/>
        <v>0.40564461209270181</v>
      </c>
      <c r="AD347" s="34">
        <f t="shared" si="191"/>
        <v>1.2169339174070279</v>
      </c>
      <c r="AE347" s="34">
        <f t="shared" si="176"/>
        <v>4.4820999999999991</v>
      </c>
      <c r="AF347" s="15">
        <f t="shared" si="192"/>
        <v>0.9888168395363548</v>
      </c>
      <c r="AG347" s="34">
        <f t="shared" si="193"/>
        <v>1.9776336790727096</v>
      </c>
      <c r="AH347" s="34">
        <f t="shared" si="177"/>
        <v>1.2458</v>
      </c>
      <c r="AI347" s="15">
        <f t="shared" si="194"/>
        <v>0.77657197439912828</v>
      </c>
      <c r="AJ347" s="34">
        <f t="shared" si="195"/>
        <v>3.8828598719956413</v>
      </c>
      <c r="AK347" s="34">
        <f t="shared" si="178"/>
        <v>0.2702</v>
      </c>
      <c r="AL347" s="15">
        <f t="shared" si="196"/>
        <v>0.5671420040148718</v>
      </c>
      <c r="AM347" s="34">
        <f t="shared" si="197"/>
        <v>0</v>
      </c>
      <c r="AN347" s="35">
        <f t="shared" si="179"/>
        <v>17.000000700000001</v>
      </c>
      <c r="AO347" s="35">
        <f t="shared" si="180"/>
        <v>11.912745988177502</v>
      </c>
      <c r="AP347" s="35">
        <f t="shared" si="181"/>
        <v>5.0872547118224993</v>
      </c>
      <c r="AQ347" s="35">
        <f t="shared" si="182"/>
        <v>7.0000002000000006</v>
      </c>
      <c r="AR347" s="35">
        <f t="shared" si="183"/>
        <v>6.0916259657047789</v>
      </c>
      <c r="AS347" s="35">
        <f t="shared" si="184"/>
        <v>0.90837423429522168</v>
      </c>
    </row>
    <row r="348" spans="7:45" ht="15.75">
      <c r="G348">
        <v>555</v>
      </c>
      <c r="H348" s="89">
        <v>0.6</v>
      </c>
      <c r="I348" s="90">
        <v>3.1000000999999999</v>
      </c>
      <c r="J348" s="90">
        <v>1.8000001000000001</v>
      </c>
      <c r="K348" s="90">
        <v>5</v>
      </c>
      <c r="L348" s="90">
        <v>1.9000001</v>
      </c>
      <c r="M348" s="90">
        <v>4.6000003999999999</v>
      </c>
      <c r="N348" s="90"/>
      <c r="O348" s="90">
        <v>3.0000002000000001</v>
      </c>
      <c r="P348" s="90">
        <v>4</v>
      </c>
      <c r="Q348" s="91">
        <v>0</v>
      </c>
      <c r="R348" s="35"/>
      <c r="S348" s="34">
        <f t="shared" si="185"/>
        <v>0.6</v>
      </c>
      <c r="T348" s="34">
        <f t="shared" si="171"/>
        <v>2.6815000864999998</v>
      </c>
      <c r="U348" s="34">
        <f t="shared" si="172"/>
        <v>1.4119200784400001</v>
      </c>
      <c r="V348" s="34">
        <f t="shared" si="173"/>
        <v>1.9872000000000001</v>
      </c>
      <c r="W348" s="15">
        <f t="shared" si="186"/>
        <v>0.87944659600048491</v>
      </c>
      <c r="X348" s="34">
        <f t="shared" si="187"/>
        <v>4.3972329800024248</v>
      </c>
      <c r="Y348" s="34">
        <f t="shared" si="174"/>
        <v>1.2900000000000023E-2</v>
      </c>
      <c r="Z348" s="15">
        <f t="shared" si="188"/>
        <v>0.50322495527805666</v>
      </c>
      <c r="AA348" s="34">
        <f t="shared" si="189"/>
        <v>0.95612746535080317</v>
      </c>
      <c r="AB348" s="34">
        <f t="shared" si="175"/>
        <v>-0.3819999999999999</v>
      </c>
      <c r="AC348" s="15">
        <f t="shared" si="190"/>
        <v>0.40564461209270181</v>
      </c>
      <c r="AD348" s="34">
        <f t="shared" si="191"/>
        <v>1.8659653778842731</v>
      </c>
      <c r="AE348" s="34">
        <f t="shared" si="176"/>
        <v>5.3162001668199999</v>
      </c>
      <c r="AF348" s="15">
        <f t="shared" si="192"/>
        <v>0.99511262302858017</v>
      </c>
      <c r="AG348" s="34">
        <f t="shared" si="193"/>
        <v>2.9853380681082653</v>
      </c>
      <c r="AH348" s="34">
        <f t="shared" si="177"/>
        <v>1.2458</v>
      </c>
      <c r="AI348" s="15">
        <f t="shared" si="194"/>
        <v>0.77657197439912828</v>
      </c>
      <c r="AJ348" s="34">
        <f t="shared" si="195"/>
        <v>3.1062878975965131</v>
      </c>
      <c r="AK348" s="34">
        <f t="shared" si="178"/>
        <v>0.2702</v>
      </c>
      <c r="AL348" s="15">
        <f t="shared" si="196"/>
        <v>0.5671420040148718</v>
      </c>
      <c r="AM348" s="34">
        <f t="shared" si="197"/>
        <v>0</v>
      </c>
      <c r="AN348" s="35">
        <f t="shared" si="179"/>
        <v>12.4000007</v>
      </c>
      <c r="AO348" s="35">
        <f t="shared" si="180"/>
        <v>9.2413995942980716</v>
      </c>
      <c r="AP348" s="35">
        <f t="shared" si="181"/>
        <v>3.1586011057019281</v>
      </c>
      <c r="AQ348" s="35">
        <f t="shared" si="182"/>
        <v>6.0000004000000002</v>
      </c>
      <c r="AR348" s="35">
        <f t="shared" si="183"/>
        <v>5.3150541466200449</v>
      </c>
      <c r="AS348" s="35">
        <f t="shared" si="184"/>
        <v>0.68494625337995529</v>
      </c>
    </row>
    <row r="349" spans="7:45" ht="15.75">
      <c r="G349">
        <v>556</v>
      </c>
      <c r="H349" s="89">
        <v>0.4</v>
      </c>
      <c r="I349" s="90">
        <v>1</v>
      </c>
      <c r="J349" s="90">
        <v>1</v>
      </c>
      <c r="K349" s="90">
        <v>6.0000004999999996</v>
      </c>
      <c r="L349" s="90">
        <v>3.0000002000000001</v>
      </c>
      <c r="M349" s="90">
        <v>1</v>
      </c>
      <c r="N349" s="90"/>
      <c r="O349" s="90">
        <v>3.0000002000000001</v>
      </c>
      <c r="P349" s="90">
        <v>3.0000002000000001</v>
      </c>
      <c r="Q349" s="91">
        <v>0</v>
      </c>
      <c r="R349" s="35"/>
      <c r="S349" s="34">
        <f t="shared" si="185"/>
        <v>0.4</v>
      </c>
      <c r="T349" s="34">
        <f t="shared" si="171"/>
        <v>0.86499999999999999</v>
      </c>
      <c r="U349" s="34">
        <f t="shared" si="172"/>
        <v>0.78439999999999999</v>
      </c>
      <c r="V349" s="34">
        <f t="shared" si="173"/>
        <v>1.9872000000000001</v>
      </c>
      <c r="W349" s="15">
        <f t="shared" si="186"/>
        <v>0.87944659600048491</v>
      </c>
      <c r="X349" s="34">
        <f t="shared" si="187"/>
        <v>5.2766800157262068</v>
      </c>
      <c r="Y349" s="34">
        <f t="shared" si="174"/>
        <v>1.2900000000000023E-2</v>
      </c>
      <c r="Z349" s="15">
        <f t="shared" si="188"/>
        <v>0.50322495527805666</v>
      </c>
      <c r="AA349" s="34">
        <f t="shared" si="189"/>
        <v>1.5096749664791611</v>
      </c>
      <c r="AB349" s="34">
        <f t="shared" si="175"/>
        <v>-0.3819999999999999</v>
      </c>
      <c r="AC349" s="15">
        <f t="shared" si="190"/>
        <v>0.40564461209270181</v>
      </c>
      <c r="AD349" s="34">
        <f t="shared" si="191"/>
        <v>0.40564461209270181</v>
      </c>
      <c r="AE349" s="34">
        <f t="shared" si="176"/>
        <v>5.3162001668199999</v>
      </c>
      <c r="AF349" s="15">
        <f t="shared" si="192"/>
        <v>0.99511262302858017</v>
      </c>
      <c r="AG349" s="34">
        <f t="shared" si="193"/>
        <v>2.9853380681082653</v>
      </c>
      <c r="AH349" s="34">
        <f t="shared" si="177"/>
        <v>1.2458</v>
      </c>
      <c r="AI349" s="15">
        <f t="shared" si="194"/>
        <v>0.77657197439912828</v>
      </c>
      <c r="AJ349" s="34">
        <f t="shared" si="195"/>
        <v>2.3297160785117796</v>
      </c>
      <c r="AK349" s="34">
        <f t="shared" si="178"/>
        <v>0.2702</v>
      </c>
      <c r="AL349" s="15">
        <f t="shared" si="196"/>
        <v>0.5671420040148718</v>
      </c>
      <c r="AM349" s="34">
        <f t="shared" si="197"/>
        <v>0</v>
      </c>
      <c r="AN349" s="35">
        <f t="shared" si="179"/>
        <v>7.4</v>
      </c>
      <c r="AO349" s="35">
        <f t="shared" si="180"/>
        <v>5.2203877146497852</v>
      </c>
      <c r="AP349" s="35">
        <f t="shared" si="181"/>
        <v>2.1796122853502151</v>
      </c>
      <c r="AQ349" s="35">
        <f t="shared" si="182"/>
        <v>4</v>
      </c>
      <c r="AR349" s="35">
        <f t="shared" si="183"/>
        <v>3.3213476574867098</v>
      </c>
      <c r="AS349" s="35">
        <f t="shared" si="184"/>
        <v>0.67865234251329021</v>
      </c>
    </row>
    <row r="350" spans="7:45" ht="15.75">
      <c r="G350">
        <v>557</v>
      </c>
      <c r="H350" s="89">
        <v>0.4</v>
      </c>
      <c r="I350" s="90">
        <v>1</v>
      </c>
      <c r="J350" s="90">
        <v>1</v>
      </c>
      <c r="K350" s="90">
        <v>2</v>
      </c>
      <c r="L350" s="90">
        <v>2</v>
      </c>
      <c r="M350" s="90">
        <v>1</v>
      </c>
      <c r="N350" s="90"/>
      <c r="O350" s="90">
        <v>2</v>
      </c>
      <c r="P350" s="90">
        <v>1</v>
      </c>
      <c r="Q350" s="91">
        <v>1</v>
      </c>
      <c r="R350" s="35"/>
      <c r="S350" s="34">
        <f t="shared" si="185"/>
        <v>0.4</v>
      </c>
      <c r="T350" s="34">
        <f t="shared" si="171"/>
        <v>0.86499999999999999</v>
      </c>
      <c r="U350" s="34">
        <f t="shared" si="172"/>
        <v>0.78439999999999999</v>
      </c>
      <c r="V350" s="34">
        <f t="shared" si="173"/>
        <v>1.9872000000000001</v>
      </c>
      <c r="W350" s="15">
        <f t="shared" si="186"/>
        <v>0.87944659600048491</v>
      </c>
      <c r="X350" s="34">
        <f t="shared" si="187"/>
        <v>1.7588931920009698</v>
      </c>
      <c r="Y350" s="34">
        <f t="shared" si="174"/>
        <v>1.2900000000000023E-2</v>
      </c>
      <c r="Z350" s="15">
        <f t="shared" si="188"/>
        <v>0.50322495527805666</v>
      </c>
      <c r="AA350" s="34">
        <f t="shared" si="189"/>
        <v>1.0064499105561133</v>
      </c>
      <c r="AB350" s="34">
        <f t="shared" si="175"/>
        <v>-0.3819999999999999</v>
      </c>
      <c r="AC350" s="15">
        <f t="shared" si="190"/>
        <v>0.40564461209270181</v>
      </c>
      <c r="AD350" s="34">
        <f t="shared" si="191"/>
        <v>0.40564461209270181</v>
      </c>
      <c r="AE350" s="34">
        <f t="shared" si="176"/>
        <v>4.4820999999999991</v>
      </c>
      <c r="AF350" s="15">
        <f t="shared" si="192"/>
        <v>0.9888168395363548</v>
      </c>
      <c r="AG350" s="34">
        <f t="shared" si="193"/>
        <v>1.9776336790727096</v>
      </c>
      <c r="AH350" s="34">
        <f t="shared" si="177"/>
        <v>1.2458</v>
      </c>
      <c r="AI350" s="15">
        <f t="shared" si="194"/>
        <v>0.77657197439912828</v>
      </c>
      <c r="AJ350" s="34">
        <f t="shared" si="195"/>
        <v>0.77657197439912828</v>
      </c>
      <c r="AK350" s="34">
        <f t="shared" si="178"/>
        <v>0.2702</v>
      </c>
      <c r="AL350" s="15">
        <f t="shared" si="196"/>
        <v>0.5671420040148718</v>
      </c>
      <c r="AM350" s="34">
        <f t="shared" si="197"/>
        <v>0.5671420040148718</v>
      </c>
      <c r="AN350" s="35">
        <f t="shared" si="179"/>
        <v>27.9</v>
      </c>
      <c r="AO350" s="35">
        <f t="shared" si="180"/>
        <v>21.67337250140017</v>
      </c>
      <c r="AP350" s="35">
        <f t="shared" si="181"/>
        <v>6.2266274985998287</v>
      </c>
      <c r="AQ350" s="35">
        <f t="shared" si="182"/>
        <v>5</v>
      </c>
      <c r="AR350" s="35">
        <f t="shared" si="183"/>
        <v>4.097919631885838</v>
      </c>
      <c r="AS350" s="35">
        <f t="shared" si="184"/>
        <v>0.90208036811416203</v>
      </c>
    </row>
    <row r="351" spans="7:45" ht="15.75">
      <c r="G351">
        <v>558</v>
      </c>
      <c r="H351" s="89">
        <v>1.2</v>
      </c>
      <c r="I351" s="90">
        <v>3.2</v>
      </c>
      <c r="J351" s="90">
        <v>4.8</v>
      </c>
      <c r="K351" s="90">
        <v>12.3</v>
      </c>
      <c r="L351" s="90">
        <v>5.4</v>
      </c>
      <c r="M351" s="90">
        <v>1</v>
      </c>
      <c r="N351" s="90"/>
      <c r="O351" s="90">
        <v>2</v>
      </c>
      <c r="P351" s="90">
        <v>2</v>
      </c>
      <c r="Q351" s="91">
        <v>1</v>
      </c>
      <c r="R351" s="35"/>
      <c r="S351" s="34">
        <f t="shared" si="185"/>
        <v>1.2</v>
      </c>
      <c r="T351" s="34">
        <f t="shared" si="171"/>
        <v>2.7680000000000002</v>
      </c>
      <c r="U351" s="34">
        <f t="shared" si="172"/>
        <v>3.7651199999999996</v>
      </c>
      <c r="V351" s="34">
        <f t="shared" si="173"/>
        <v>1.9872000000000001</v>
      </c>
      <c r="W351" s="15">
        <f t="shared" si="186"/>
        <v>0.87944659600048491</v>
      </c>
      <c r="X351" s="34">
        <f t="shared" si="187"/>
        <v>10.817193130805965</v>
      </c>
      <c r="Y351" s="34">
        <f t="shared" si="174"/>
        <v>1.2900000000000023E-2</v>
      </c>
      <c r="Z351" s="15">
        <f t="shared" si="188"/>
        <v>0.50322495527805666</v>
      </c>
      <c r="AA351" s="34">
        <f t="shared" si="189"/>
        <v>2.7174147585015063</v>
      </c>
      <c r="AB351" s="34">
        <f t="shared" si="175"/>
        <v>-0.3819999999999999</v>
      </c>
      <c r="AC351" s="15">
        <f t="shared" si="190"/>
        <v>0.40564461209270181</v>
      </c>
      <c r="AD351" s="34">
        <f t="shared" si="191"/>
        <v>0.40564461209270181</v>
      </c>
      <c r="AE351" s="34">
        <f t="shared" si="176"/>
        <v>4.4820999999999991</v>
      </c>
      <c r="AF351" s="15">
        <f t="shared" si="192"/>
        <v>0.9888168395363548</v>
      </c>
      <c r="AG351" s="34">
        <f t="shared" si="193"/>
        <v>1.9776336790727096</v>
      </c>
      <c r="AH351" s="34">
        <f t="shared" si="177"/>
        <v>1.2458</v>
      </c>
      <c r="AI351" s="15">
        <f t="shared" si="194"/>
        <v>0.77657197439912828</v>
      </c>
      <c r="AJ351" s="34">
        <f t="shared" si="195"/>
        <v>1.5531439487982566</v>
      </c>
      <c r="AK351" s="34">
        <f t="shared" si="178"/>
        <v>0.2702</v>
      </c>
      <c r="AL351" s="15">
        <f t="shared" si="196"/>
        <v>0.5671420040148718</v>
      </c>
      <c r="AM351" s="34">
        <f t="shared" si="197"/>
        <v>0.5671420040148718</v>
      </c>
      <c r="AN351" s="35">
        <f t="shared" si="179"/>
        <v>18.099999999999998</v>
      </c>
      <c r="AO351" s="35">
        <f t="shared" si="180"/>
        <v>15.097329885138663</v>
      </c>
      <c r="AP351" s="35">
        <f t="shared" si="181"/>
        <v>3.0026701148613348</v>
      </c>
      <c r="AQ351" s="35">
        <f t="shared" si="182"/>
        <v>20.5</v>
      </c>
      <c r="AR351" s="35">
        <f t="shared" si="183"/>
        <v>15.971548592971757</v>
      </c>
      <c r="AS351" s="35">
        <f t="shared" si="184"/>
        <v>4.5284514070282427</v>
      </c>
    </row>
    <row r="352" spans="7:45" ht="15.75">
      <c r="G352">
        <v>559</v>
      </c>
      <c r="H352" s="89">
        <v>0.3</v>
      </c>
      <c r="I352" s="90">
        <v>2.4</v>
      </c>
      <c r="J352" s="90">
        <v>3.9</v>
      </c>
      <c r="K352" s="90">
        <v>10.3</v>
      </c>
      <c r="L352" s="90">
        <v>1.2</v>
      </c>
      <c r="M352" s="90">
        <v>0</v>
      </c>
      <c r="N352" s="90"/>
      <c r="O352" s="90">
        <v>2.2000000000000002</v>
      </c>
      <c r="P352" s="90">
        <v>16.3</v>
      </c>
      <c r="Q352" s="91">
        <v>2</v>
      </c>
      <c r="R352" s="35"/>
      <c r="S352" s="34">
        <f t="shared" si="185"/>
        <v>0.3</v>
      </c>
      <c r="T352" s="34">
        <f t="shared" si="171"/>
        <v>2.0760000000000001</v>
      </c>
      <c r="U352" s="34">
        <f t="shared" si="172"/>
        <v>3.0591599999999999</v>
      </c>
      <c r="V352" s="34">
        <f t="shared" si="173"/>
        <v>1.9872000000000001</v>
      </c>
      <c r="W352" s="15">
        <f t="shared" si="186"/>
        <v>0.87944659600048491</v>
      </c>
      <c r="X352" s="34">
        <f t="shared" si="187"/>
        <v>9.0582999388049945</v>
      </c>
      <c r="Y352" s="34">
        <f t="shared" si="174"/>
        <v>1.2900000000000023E-2</v>
      </c>
      <c r="Z352" s="15">
        <f t="shared" si="188"/>
        <v>0.50322495527805666</v>
      </c>
      <c r="AA352" s="34">
        <f t="shared" si="189"/>
        <v>0.60386994633366797</v>
      </c>
      <c r="AB352" s="34">
        <f t="shared" si="175"/>
        <v>-0.3819999999999999</v>
      </c>
      <c r="AC352" s="15">
        <f t="shared" si="190"/>
        <v>0.40564461209270181</v>
      </c>
      <c r="AD352" s="34">
        <f t="shared" si="191"/>
        <v>0</v>
      </c>
      <c r="AE352" s="34">
        <f t="shared" si="176"/>
        <v>4.6489199999999995</v>
      </c>
      <c r="AF352" s="15">
        <f t="shared" si="192"/>
        <v>0.99051881919828277</v>
      </c>
      <c r="AG352" s="34">
        <f t="shared" si="193"/>
        <v>2.1791414022362221</v>
      </c>
      <c r="AH352" s="34">
        <f t="shared" si="177"/>
        <v>1.2458</v>
      </c>
      <c r="AI352" s="15">
        <f t="shared" si="194"/>
        <v>0.77657197439912828</v>
      </c>
      <c r="AJ352" s="34">
        <f t="shared" si="195"/>
        <v>12.658123182705792</v>
      </c>
      <c r="AK352" s="34">
        <f t="shared" si="178"/>
        <v>0.2702</v>
      </c>
      <c r="AL352" s="15">
        <f t="shared" si="196"/>
        <v>0.5671420040148718</v>
      </c>
      <c r="AM352" s="34">
        <f t="shared" si="197"/>
        <v>1.1342840080297436</v>
      </c>
      <c r="AN352" s="35">
        <f t="shared" si="179"/>
        <v>18.1000002</v>
      </c>
      <c r="AO352" s="35">
        <f t="shared" si="180"/>
        <v>12.149456977187555</v>
      </c>
      <c r="AP352" s="35">
        <f t="shared" si="181"/>
        <v>5.9505432228124455</v>
      </c>
      <c r="AQ352" s="35">
        <f t="shared" si="182"/>
        <v>3.0000000000000004</v>
      </c>
      <c r="AR352" s="35">
        <f t="shared" si="183"/>
        <v>2.3589183722589646</v>
      </c>
      <c r="AS352" s="35">
        <f t="shared" si="184"/>
        <v>0.64108162774103583</v>
      </c>
    </row>
    <row r="353" spans="7:45" ht="15.75">
      <c r="G353">
        <v>560</v>
      </c>
      <c r="H353" s="89">
        <v>0.5</v>
      </c>
      <c r="I353" s="90">
        <v>1.6</v>
      </c>
      <c r="J353" s="90">
        <v>3.3000001999999999</v>
      </c>
      <c r="K353" s="90">
        <v>4.3</v>
      </c>
      <c r="L353" s="90">
        <v>5</v>
      </c>
      <c r="M353" s="90">
        <v>3.4</v>
      </c>
      <c r="N353" s="90"/>
      <c r="O353" s="90">
        <v>0.8</v>
      </c>
      <c r="P353" s="90">
        <v>1.6</v>
      </c>
      <c r="Q353" s="91">
        <v>0.6</v>
      </c>
      <c r="R353" s="35"/>
      <c r="S353" s="34">
        <f t="shared" si="185"/>
        <v>0.5</v>
      </c>
      <c r="T353" s="34">
        <f t="shared" si="171"/>
        <v>1.3840000000000001</v>
      </c>
      <c r="U353" s="34">
        <f t="shared" si="172"/>
        <v>2.58852015688</v>
      </c>
      <c r="V353" s="34">
        <f t="shared" si="173"/>
        <v>1.9872000000000001</v>
      </c>
      <c r="W353" s="15">
        <f t="shared" si="186"/>
        <v>0.87944659600048491</v>
      </c>
      <c r="X353" s="34">
        <f t="shared" si="187"/>
        <v>3.781620362802085</v>
      </c>
      <c r="Y353" s="34">
        <f t="shared" si="174"/>
        <v>1.2900000000000023E-2</v>
      </c>
      <c r="Z353" s="15">
        <f t="shared" si="188"/>
        <v>0.50322495527805666</v>
      </c>
      <c r="AA353" s="34">
        <f t="shared" si="189"/>
        <v>2.5161247763902832</v>
      </c>
      <c r="AB353" s="34">
        <f t="shared" si="175"/>
        <v>-0.3819999999999999</v>
      </c>
      <c r="AC353" s="15">
        <f t="shared" si="190"/>
        <v>0.40564461209270181</v>
      </c>
      <c r="AD353" s="34">
        <f t="shared" si="191"/>
        <v>1.3791916811151861</v>
      </c>
      <c r="AE353" s="34">
        <f t="shared" si="176"/>
        <v>3.4811799999999993</v>
      </c>
      <c r="AF353" s="15">
        <f t="shared" si="192"/>
        <v>0.97014751351429507</v>
      </c>
      <c r="AG353" s="34">
        <f t="shared" si="193"/>
        <v>0.77611801081143605</v>
      </c>
      <c r="AH353" s="34">
        <f t="shared" si="177"/>
        <v>1.2458</v>
      </c>
      <c r="AI353" s="15">
        <f t="shared" si="194"/>
        <v>0.77657197439912828</v>
      </c>
      <c r="AJ353" s="34">
        <f t="shared" si="195"/>
        <v>1.2425151590386054</v>
      </c>
      <c r="AK353" s="34">
        <f t="shared" si="178"/>
        <v>0.2702</v>
      </c>
      <c r="AL353" s="15">
        <f t="shared" si="196"/>
        <v>0.5671420040148718</v>
      </c>
      <c r="AM353" s="34">
        <f t="shared" si="197"/>
        <v>0.34028520240892307</v>
      </c>
      <c r="AN353" s="35">
        <f t="shared" si="179"/>
        <v>35.500001400000002</v>
      </c>
      <c r="AO353" s="35">
        <f t="shared" si="180"/>
        <v>23.879132718288702</v>
      </c>
      <c r="AP353" s="35">
        <f t="shared" si="181"/>
        <v>11.6208686817113</v>
      </c>
      <c r="AQ353" s="35">
        <f t="shared" si="182"/>
        <v>10.8000007</v>
      </c>
      <c r="AR353" s="35">
        <f t="shared" si="183"/>
        <v>7.9135483453643367</v>
      </c>
      <c r="AS353" s="35">
        <f t="shared" si="184"/>
        <v>2.8864523546356633</v>
      </c>
    </row>
    <row r="354" spans="7:45" ht="15.75">
      <c r="G354">
        <v>561</v>
      </c>
      <c r="H354" s="89">
        <v>0.5</v>
      </c>
      <c r="I354" s="90">
        <v>1.6</v>
      </c>
      <c r="J354" s="90">
        <v>3.3000001999999999</v>
      </c>
      <c r="K354" s="90">
        <v>12.1</v>
      </c>
      <c r="L354" s="90">
        <v>15.000000999999999</v>
      </c>
      <c r="M354" s="90">
        <v>3.0000002000000001</v>
      </c>
      <c r="N354" s="90"/>
      <c r="O354" s="90">
        <v>0.8</v>
      </c>
      <c r="P354" s="90">
        <v>7.0000004999999996</v>
      </c>
      <c r="Q354" s="91">
        <v>3.0000002000000001</v>
      </c>
      <c r="R354" s="35"/>
      <c r="S354" s="34">
        <f t="shared" si="185"/>
        <v>0.5</v>
      </c>
      <c r="T354" s="34">
        <f t="shared" si="171"/>
        <v>1.3840000000000001</v>
      </c>
      <c r="U354" s="34">
        <f t="shared" si="172"/>
        <v>2.58852015688</v>
      </c>
      <c r="V354" s="34">
        <f t="shared" si="173"/>
        <v>1.9872000000000001</v>
      </c>
      <c r="W354" s="15">
        <f t="shared" si="186"/>
        <v>0.87944659600048491</v>
      </c>
      <c r="X354" s="34">
        <f t="shared" si="187"/>
        <v>10.641303811605868</v>
      </c>
      <c r="Y354" s="34">
        <f t="shared" si="174"/>
        <v>1.2900000000000023E-2</v>
      </c>
      <c r="Z354" s="15">
        <f t="shared" si="188"/>
        <v>0.50322495527805666</v>
      </c>
      <c r="AA354" s="34">
        <f t="shared" si="189"/>
        <v>7.5483748323958046</v>
      </c>
      <c r="AB354" s="34">
        <f t="shared" si="175"/>
        <v>-0.3819999999999999</v>
      </c>
      <c r="AC354" s="15">
        <f t="shared" si="190"/>
        <v>0.40564461209270181</v>
      </c>
      <c r="AD354" s="34">
        <f t="shared" si="191"/>
        <v>1.2169339174070279</v>
      </c>
      <c r="AE354" s="34">
        <f t="shared" si="176"/>
        <v>3.4811799999999993</v>
      </c>
      <c r="AF354" s="15">
        <f t="shared" si="192"/>
        <v>0.97014751351429507</v>
      </c>
      <c r="AG354" s="34">
        <f t="shared" si="193"/>
        <v>0.77611801081143605</v>
      </c>
      <c r="AH354" s="34">
        <f t="shared" si="177"/>
        <v>1.2458</v>
      </c>
      <c r="AI354" s="15">
        <f t="shared" si="194"/>
        <v>0.77657197439912828</v>
      </c>
      <c r="AJ354" s="34">
        <f t="shared" si="195"/>
        <v>5.4360042090798846</v>
      </c>
      <c r="AK354" s="34">
        <f t="shared" si="178"/>
        <v>0.2702</v>
      </c>
      <c r="AL354" s="15">
        <f t="shared" si="196"/>
        <v>0.5671420040148718</v>
      </c>
      <c r="AM354" s="34">
        <f t="shared" si="197"/>
        <v>1.7014261254730163</v>
      </c>
      <c r="AN354" s="35">
        <f t="shared" si="179"/>
        <v>2.7000000399999999</v>
      </c>
      <c r="AO354" s="35">
        <f t="shared" si="180"/>
        <v>2.3193512869765334</v>
      </c>
      <c r="AP354" s="35">
        <f t="shared" si="181"/>
        <v>0.38064875302346657</v>
      </c>
      <c r="AQ354" s="35">
        <f t="shared" si="182"/>
        <v>0.1</v>
      </c>
      <c r="AR354" s="35">
        <f t="shared" si="183"/>
        <v>9.4771330031082957E-2</v>
      </c>
      <c r="AS354" s="35">
        <f t="shared" si="184"/>
        <v>5.228669968917049E-3</v>
      </c>
    </row>
    <row r="355" spans="7:45" ht="15.75">
      <c r="G355">
        <v>562</v>
      </c>
      <c r="H355" s="89">
        <v>0.3</v>
      </c>
      <c r="I355" s="90">
        <v>0.4</v>
      </c>
      <c r="J355" s="90">
        <v>0.90000004</v>
      </c>
      <c r="K355" s="90">
        <v>1.1000000000000001</v>
      </c>
      <c r="L355" s="90">
        <v>0</v>
      </c>
      <c r="M355" s="90">
        <v>0</v>
      </c>
      <c r="N355" s="90"/>
      <c r="O355" s="90">
        <v>0.1</v>
      </c>
      <c r="P355" s="90">
        <v>0</v>
      </c>
      <c r="Q355" s="91">
        <v>0</v>
      </c>
      <c r="R355" s="35"/>
      <c r="S355" s="34">
        <f t="shared" si="185"/>
        <v>0.3</v>
      </c>
      <c r="T355" s="34">
        <f t="shared" si="171"/>
        <v>0.34600000000000003</v>
      </c>
      <c r="U355" s="34">
        <f t="shared" si="172"/>
        <v>0.70596003137599994</v>
      </c>
      <c r="V355" s="34">
        <f t="shared" si="173"/>
        <v>1.9872000000000001</v>
      </c>
      <c r="W355" s="15">
        <f t="shared" si="186"/>
        <v>0.87944659600048491</v>
      </c>
      <c r="X355" s="34">
        <f t="shared" si="187"/>
        <v>0.96739125560053352</v>
      </c>
      <c r="Y355" s="34">
        <f t="shared" si="174"/>
        <v>1.2900000000000023E-2</v>
      </c>
      <c r="Z355" s="15">
        <f t="shared" si="188"/>
        <v>0.50322495527805666</v>
      </c>
      <c r="AA355" s="34">
        <f t="shared" si="189"/>
        <v>0</v>
      </c>
      <c r="AB355" s="34">
        <f t="shared" si="175"/>
        <v>-0.3819999999999999</v>
      </c>
      <c r="AC355" s="15">
        <f t="shared" si="190"/>
        <v>0.40564461209270181</v>
      </c>
      <c r="AD355" s="34">
        <f t="shared" si="191"/>
        <v>0</v>
      </c>
      <c r="AE355" s="34">
        <f t="shared" si="176"/>
        <v>2.8973099999999996</v>
      </c>
      <c r="AF355" s="15">
        <f t="shared" si="192"/>
        <v>0.94771330031082945</v>
      </c>
      <c r="AG355" s="34">
        <f t="shared" si="193"/>
        <v>9.4771330031082957E-2</v>
      </c>
      <c r="AH355" s="34">
        <f t="shared" si="177"/>
        <v>1.2458</v>
      </c>
      <c r="AI355" s="15">
        <f t="shared" si="194"/>
        <v>0.77657197439912828</v>
      </c>
      <c r="AJ355" s="34">
        <f t="shared" si="195"/>
        <v>0</v>
      </c>
      <c r="AK355" s="34">
        <f t="shared" si="178"/>
        <v>0.2702</v>
      </c>
      <c r="AL355" s="15">
        <f t="shared" si="196"/>
        <v>0.5671420040148718</v>
      </c>
      <c r="AM355" s="34">
        <f t="shared" si="197"/>
        <v>0</v>
      </c>
      <c r="AN355" s="35">
        <f t="shared" si="179"/>
        <v>5.5000001000000003</v>
      </c>
      <c r="AO355" s="35">
        <f t="shared" si="180"/>
        <v>4.5184325717522897</v>
      </c>
      <c r="AP355" s="35">
        <f t="shared" si="181"/>
        <v>0.98156752824771054</v>
      </c>
      <c r="AQ355" s="35">
        <f t="shared" si="182"/>
        <v>0.8</v>
      </c>
      <c r="AR355" s="35">
        <f t="shared" si="183"/>
        <v>0.77611801081143605</v>
      </c>
      <c r="AS355" s="35">
        <f t="shared" si="184"/>
        <v>2.388198918856399E-2</v>
      </c>
    </row>
    <row r="356" spans="7:45" ht="15.75">
      <c r="G356">
        <v>563</v>
      </c>
      <c r="H356" s="89">
        <v>0.2</v>
      </c>
      <c r="I356" s="90">
        <v>0.8</v>
      </c>
      <c r="J356" s="90">
        <v>1.9000001</v>
      </c>
      <c r="K356" s="90">
        <v>2.2000000000000002</v>
      </c>
      <c r="L356" s="90">
        <v>0.4</v>
      </c>
      <c r="M356" s="90">
        <v>0</v>
      </c>
      <c r="N356" s="90"/>
      <c r="O356" s="90">
        <v>0.8</v>
      </c>
      <c r="P356" s="90">
        <v>0</v>
      </c>
      <c r="Q356" s="91">
        <v>0</v>
      </c>
      <c r="R356" s="35"/>
      <c r="S356" s="34">
        <f t="shared" si="185"/>
        <v>0.2</v>
      </c>
      <c r="T356" s="34">
        <f t="shared" si="171"/>
        <v>0.69200000000000006</v>
      </c>
      <c r="U356" s="34">
        <f t="shared" si="172"/>
        <v>1.49036007844</v>
      </c>
      <c r="V356" s="34">
        <f t="shared" si="173"/>
        <v>1.9872000000000001</v>
      </c>
      <c r="W356" s="15">
        <f t="shared" si="186"/>
        <v>0.87944659600048491</v>
      </c>
      <c r="X356" s="34">
        <f t="shared" si="187"/>
        <v>1.934782511201067</v>
      </c>
      <c r="Y356" s="34">
        <f t="shared" si="174"/>
        <v>1.2900000000000023E-2</v>
      </c>
      <c r="Z356" s="15">
        <f t="shared" si="188"/>
        <v>0.50322495527805666</v>
      </c>
      <c r="AA356" s="34">
        <f t="shared" si="189"/>
        <v>0.20128998211122268</v>
      </c>
      <c r="AB356" s="34">
        <f t="shared" si="175"/>
        <v>-0.3819999999999999</v>
      </c>
      <c r="AC356" s="15">
        <f t="shared" si="190"/>
        <v>0.40564461209270181</v>
      </c>
      <c r="AD356" s="34">
        <f t="shared" si="191"/>
        <v>0</v>
      </c>
      <c r="AE356" s="34">
        <f t="shared" si="176"/>
        <v>3.4811799999999993</v>
      </c>
      <c r="AF356" s="15">
        <f t="shared" si="192"/>
        <v>0.97014751351429507</v>
      </c>
      <c r="AG356" s="34">
        <f t="shared" si="193"/>
        <v>0.77611801081143605</v>
      </c>
      <c r="AH356" s="34">
        <f t="shared" si="177"/>
        <v>1.2458</v>
      </c>
      <c r="AI356" s="15">
        <f t="shared" si="194"/>
        <v>0.77657197439912828</v>
      </c>
      <c r="AJ356" s="34">
        <f t="shared" si="195"/>
        <v>0</v>
      </c>
      <c r="AK356" s="34">
        <f t="shared" si="178"/>
        <v>0.2702</v>
      </c>
      <c r="AL356" s="15">
        <f t="shared" si="196"/>
        <v>0.5671420040148718</v>
      </c>
      <c r="AM356" s="34">
        <f t="shared" si="197"/>
        <v>0</v>
      </c>
      <c r="AN356" s="35">
        <f t="shared" si="179"/>
        <v>18.600000789999999</v>
      </c>
      <c r="AO356" s="35">
        <f t="shared" si="180"/>
        <v>11.830873649983689</v>
      </c>
      <c r="AP356" s="35">
        <f t="shared" si="181"/>
        <v>6.7691271400163107</v>
      </c>
      <c r="AQ356" s="35">
        <f t="shared" si="182"/>
        <v>2.5</v>
      </c>
      <c r="AR356" s="35">
        <f t="shared" si="183"/>
        <v>2.0347608443569292</v>
      </c>
      <c r="AS356" s="35">
        <f t="shared" si="184"/>
        <v>0.46523915564307083</v>
      </c>
    </row>
    <row r="357" spans="7:45" ht="15.75">
      <c r="G357">
        <v>564</v>
      </c>
      <c r="H357" s="89">
        <v>0</v>
      </c>
      <c r="I357" s="90">
        <v>0.70000004999999998</v>
      </c>
      <c r="J357" s="90">
        <v>0.90000004</v>
      </c>
      <c r="K357" s="90">
        <v>6.0000004999999996</v>
      </c>
      <c r="L357" s="90">
        <v>8</v>
      </c>
      <c r="M357" s="90">
        <v>3.0000002000000001</v>
      </c>
      <c r="N357" s="90"/>
      <c r="O357" s="90">
        <v>1</v>
      </c>
      <c r="P357" s="90">
        <v>1</v>
      </c>
      <c r="Q357" s="91">
        <v>0.5</v>
      </c>
      <c r="R357" s="35"/>
      <c r="S357" s="34">
        <f t="shared" si="185"/>
        <v>0</v>
      </c>
      <c r="T357" s="34">
        <f t="shared" si="171"/>
        <v>0.60550004324999995</v>
      </c>
      <c r="U357" s="34">
        <f t="shared" si="172"/>
        <v>0.70596003137599994</v>
      </c>
      <c r="V357" s="34">
        <f t="shared" si="173"/>
        <v>1.9872000000000001</v>
      </c>
      <c r="W357" s="15">
        <f t="shared" si="186"/>
        <v>0.87944659600048491</v>
      </c>
      <c r="X357" s="34">
        <f t="shared" si="187"/>
        <v>5.2766800157262068</v>
      </c>
      <c r="Y357" s="34">
        <f t="shared" si="174"/>
        <v>1.2900000000000023E-2</v>
      </c>
      <c r="Z357" s="15">
        <f t="shared" si="188"/>
        <v>0.50322495527805666</v>
      </c>
      <c r="AA357" s="34">
        <f t="shared" si="189"/>
        <v>4.0257996422244533</v>
      </c>
      <c r="AB357" s="34">
        <f t="shared" si="175"/>
        <v>-0.3819999999999999</v>
      </c>
      <c r="AC357" s="15">
        <f t="shared" si="190"/>
        <v>0.40564461209270181</v>
      </c>
      <c r="AD357" s="34">
        <f t="shared" si="191"/>
        <v>1.2169339174070279</v>
      </c>
      <c r="AE357" s="34">
        <f t="shared" si="176"/>
        <v>3.6479999999999992</v>
      </c>
      <c r="AF357" s="15">
        <f t="shared" si="192"/>
        <v>0.97461786795036498</v>
      </c>
      <c r="AG357" s="34">
        <f t="shared" si="193"/>
        <v>0.97461786795036498</v>
      </c>
      <c r="AH357" s="34">
        <f t="shared" si="177"/>
        <v>1.2458</v>
      </c>
      <c r="AI357" s="15">
        <f t="shared" si="194"/>
        <v>0.77657197439912828</v>
      </c>
      <c r="AJ357" s="34">
        <f t="shared" si="195"/>
        <v>0.77657197439912828</v>
      </c>
      <c r="AK357" s="34">
        <f t="shared" si="178"/>
        <v>0.2702</v>
      </c>
      <c r="AL357" s="15">
        <f t="shared" si="196"/>
        <v>0.5671420040148718</v>
      </c>
      <c r="AM357" s="34">
        <f t="shared" si="197"/>
        <v>0.2835710020074359</v>
      </c>
      <c r="AN357" s="35">
        <f t="shared" si="179"/>
        <v>32.600002589999995</v>
      </c>
      <c r="AO357" s="35">
        <f t="shared" si="180"/>
        <v>18.374022403671361</v>
      </c>
      <c r="AP357" s="35">
        <f t="shared" si="181"/>
        <v>14.225980186328634</v>
      </c>
      <c r="AQ357" s="35">
        <f t="shared" si="182"/>
        <v>23.0000012</v>
      </c>
      <c r="AR357" s="35">
        <f t="shared" si="183"/>
        <v>15.375328567468987</v>
      </c>
      <c r="AS357" s="35">
        <f t="shared" si="184"/>
        <v>7.6246726325310128</v>
      </c>
    </row>
    <row r="358" spans="7:45" ht="15.75">
      <c r="G358">
        <v>565</v>
      </c>
      <c r="H358" s="89">
        <v>0</v>
      </c>
      <c r="I358" s="90">
        <v>0.70000004999999998</v>
      </c>
      <c r="J358" s="90">
        <v>0.90000004</v>
      </c>
      <c r="K358" s="90">
        <v>7.0000004999999996</v>
      </c>
      <c r="L358" s="90">
        <v>12.000000999999999</v>
      </c>
      <c r="M358" s="90">
        <v>12.000000999999999</v>
      </c>
      <c r="N358" s="90"/>
      <c r="O358" s="90">
        <v>3.0000002000000001</v>
      </c>
      <c r="P358" s="90">
        <v>5</v>
      </c>
      <c r="Q358" s="91">
        <v>15.000000999999999</v>
      </c>
      <c r="R358" s="35"/>
      <c r="S358" s="34">
        <f t="shared" si="185"/>
        <v>0</v>
      </c>
      <c r="T358" s="34">
        <f t="shared" si="171"/>
        <v>0.60550004324999995</v>
      </c>
      <c r="U358" s="34">
        <f t="shared" si="172"/>
        <v>0.70596003137599994</v>
      </c>
      <c r="V358" s="34">
        <f t="shared" si="173"/>
        <v>1.9872000000000001</v>
      </c>
      <c r="W358" s="15">
        <f t="shared" si="186"/>
        <v>0.87944659600048491</v>
      </c>
      <c r="X358" s="34">
        <f t="shared" si="187"/>
        <v>6.156126611726692</v>
      </c>
      <c r="Y358" s="34">
        <f t="shared" si="174"/>
        <v>1.2900000000000023E-2</v>
      </c>
      <c r="Z358" s="15">
        <f t="shared" si="188"/>
        <v>0.50322495527805666</v>
      </c>
      <c r="AA358" s="34">
        <f t="shared" si="189"/>
        <v>6.0386999665616345</v>
      </c>
      <c r="AB358" s="34">
        <f t="shared" si="175"/>
        <v>-0.3819999999999999</v>
      </c>
      <c r="AC358" s="15">
        <f t="shared" si="190"/>
        <v>0.40564461209270181</v>
      </c>
      <c r="AD358" s="34">
        <f t="shared" si="191"/>
        <v>4.8677357507570331</v>
      </c>
      <c r="AE358" s="34">
        <f t="shared" si="176"/>
        <v>5.3162001668199999</v>
      </c>
      <c r="AF358" s="15">
        <f t="shared" si="192"/>
        <v>0.99511262302858017</v>
      </c>
      <c r="AG358" s="34">
        <f t="shared" si="193"/>
        <v>2.9853380681082653</v>
      </c>
      <c r="AH358" s="34">
        <f t="shared" si="177"/>
        <v>1.2458</v>
      </c>
      <c r="AI358" s="15">
        <f t="shared" si="194"/>
        <v>0.77657197439912828</v>
      </c>
      <c r="AJ358" s="34">
        <f t="shared" si="195"/>
        <v>3.8828598719956413</v>
      </c>
      <c r="AK358" s="34">
        <f t="shared" si="178"/>
        <v>0.2702</v>
      </c>
      <c r="AL358" s="15">
        <f t="shared" si="196"/>
        <v>0.5671420040148718</v>
      </c>
      <c r="AM358" s="34">
        <f t="shared" si="197"/>
        <v>8.5071306273650809</v>
      </c>
      <c r="AN358" s="35">
        <f t="shared" si="179"/>
        <v>18.310000500000001</v>
      </c>
      <c r="AO358" s="35">
        <f t="shared" si="180"/>
        <v>11.281714107583682</v>
      </c>
      <c r="AP358" s="35">
        <f t="shared" si="181"/>
        <v>7.0282863924163195</v>
      </c>
      <c r="AQ358" s="35">
        <f t="shared" si="182"/>
        <v>43.000000999999997</v>
      </c>
      <c r="AR358" s="35">
        <f t="shared" si="183"/>
        <v>30.990813686811943</v>
      </c>
      <c r="AS358" s="35">
        <f t="shared" si="184"/>
        <v>12.009187313188054</v>
      </c>
    </row>
    <row r="359" spans="7:45" ht="15.75">
      <c r="G359">
        <v>566</v>
      </c>
      <c r="H359" s="89">
        <v>0.5</v>
      </c>
      <c r="I359" s="90">
        <v>1.1000000000000001</v>
      </c>
      <c r="J359" s="90">
        <v>0.8</v>
      </c>
      <c r="K359" s="90">
        <v>3.18</v>
      </c>
      <c r="L359" s="90">
        <v>12.730000499999999</v>
      </c>
      <c r="M359" s="90">
        <v>0</v>
      </c>
      <c r="N359" s="90"/>
      <c r="O359" s="90">
        <v>8</v>
      </c>
      <c r="P359" s="90">
        <v>15.000000999999999</v>
      </c>
      <c r="Q359" s="91">
        <v>20</v>
      </c>
      <c r="R359" s="35"/>
      <c r="S359" s="34">
        <f t="shared" si="185"/>
        <v>0.5</v>
      </c>
      <c r="T359" s="34">
        <f t="shared" si="171"/>
        <v>0.95150000000000001</v>
      </c>
      <c r="U359" s="34">
        <f t="shared" si="172"/>
        <v>0.62752000000000008</v>
      </c>
      <c r="V359" s="34">
        <f t="shared" si="173"/>
        <v>1.9872000000000001</v>
      </c>
      <c r="W359" s="15">
        <f t="shared" si="186"/>
        <v>0.87944659600048491</v>
      </c>
      <c r="X359" s="34">
        <f t="shared" si="187"/>
        <v>2.7966401752815422</v>
      </c>
      <c r="Y359" s="34">
        <f t="shared" si="174"/>
        <v>1.2900000000000023E-2</v>
      </c>
      <c r="Z359" s="15">
        <f t="shared" si="188"/>
        <v>0.50322495527805666</v>
      </c>
      <c r="AA359" s="34">
        <f t="shared" si="189"/>
        <v>6.4060539323021386</v>
      </c>
      <c r="AB359" s="34">
        <f t="shared" si="175"/>
        <v>-0.3819999999999999</v>
      </c>
      <c r="AC359" s="15">
        <f t="shared" si="190"/>
        <v>0.40564461209270181</v>
      </c>
      <c r="AD359" s="34">
        <f t="shared" si="191"/>
        <v>0</v>
      </c>
      <c r="AE359" s="34">
        <f t="shared" si="176"/>
        <v>9.486699999999999</v>
      </c>
      <c r="AF359" s="15">
        <f t="shared" si="192"/>
        <v>0.99992415174445126</v>
      </c>
      <c r="AG359" s="34">
        <f t="shared" si="193"/>
        <v>7.9993932139556101</v>
      </c>
      <c r="AH359" s="34">
        <f t="shared" si="177"/>
        <v>1.2458</v>
      </c>
      <c r="AI359" s="15">
        <f t="shared" si="194"/>
        <v>0.77657197439912828</v>
      </c>
      <c r="AJ359" s="34">
        <f t="shared" si="195"/>
        <v>11.648580392558898</v>
      </c>
      <c r="AK359" s="34">
        <f t="shared" si="178"/>
        <v>0.2702</v>
      </c>
      <c r="AL359" s="15">
        <f t="shared" si="196"/>
        <v>0.5671420040148718</v>
      </c>
      <c r="AM359" s="34">
        <f t="shared" si="197"/>
        <v>11.342840080297435</v>
      </c>
      <c r="AN359" s="35">
        <f t="shared" si="179"/>
        <v>22.4000013</v>
      </c>
      <c r="AO359" s="35">
        <f t="shared" si="180"/>
        <v>14.099872404376693</v>
      </c>
      <c r="AP359" s="35">
        <f t="shared" si="181"/>
        <v>8.3001288956233061</v>
      </c>
      <c r="AQ359" s="35">
        <f t="shared" si="182"/>
        <v>12.000000200000001</v>
      </c>
      <c r="AR359" s="35">
        <f t="shared" si="183"/>
        <v>9.1367659561633943</v>
      </c>
      <c r="AS359" s="35">
        <f t="shared" si="184"/>
        <v>2.8632342438366063</v>
      </c>
    </row>
    <row r="360" spans="7:45" ht="15.75">
      <c r="G360">
        <v>567</v>
      </c>
      <c r="H360" s="89">
        <v>0.5</v>
      </c>
      <c r="I360" s="90">
        <v>1.1000000000000001</v>
      </c>
      <c r="J360" s="90">
        <v>0.8</v>
      </c>
      <c r="K360" s="90">
        <v>5.2000003000000001</v>
      </c>
      <c r="L360" s="90">
        <v>14.800001</v>
      </c>
      <c r="M360" s="90">
        <v>0</v>
      </c>
      <c r="N360" s="90"/>
      <c r="O360" s="90">
        <v>3.0000002000000001</v>
      </c>
      <c r="P360" s="90">
        <v>5</v>
      </c>
      <c r="Q360" s="91">
        <v>4</v>
      </c>
      <c r="R360" s="35"/>
      <c r="S360" s="34">
        <f t="shared" si="185"/>
        <v>0.5</v>
      </c>
      <c r="T360" s="34">
        <f t="shared" si="171"/>
        <v>0.95150000000000001</v>
      </c>
      <c r="U360" s="34">
        <f t="shared" si="172"/>
        <v>0.62752000000000008</v>
      </c>
      <c r="V360" s="34">
        <f t="shared" si="173"/>
        <v>1.9872000000000001</v>
      </c>
      <c r="W360" s="15">
        <f t="shared" si="186"/>
        <v>0.87944659600048491</v>
      </c>
      <c r="X360" s="34">
        <f t="shared" si="187"/>
        <v>4.5731225630365007</v>
      </c>
      <c r="Y360" s="34">
        <f t="shared" si="174"/>
        <v>1.2900000000000023E-2</v>
      </c>
      <c r="Z360" s="15">
        <f t="shared" si="188"/>
        <v>0.50322495527805666</v>
      </c>
      <c r="AA360" s="34">
        <f t="shared" si="189"/>
        <v>7.4477298413401938</v>
      </c>
      <c r="AB360" s="34">
        <f t="shared" si="175"/>
        <v>-0.3819999999999999</v>
      </c>
      <c r="AC360" s="15">
        <f t="shared" si="190"/>
        <v>0.40564461209270181</v>
      </c>
      <c r="AD360" s="34">
        <f t="shared" si="191"/>
        <v>0</v>
      </c>
      <c r="AE360" s="34">
        <f t="shared" si="176"/>
        <v>5.3162001668199999</v>
      </c>
      <c r="AF360" s="15">
        <f t="shared" si="192"/>
        <v>0.99511262302858017</v>
      </c>
      <c r="AG360" s="34">
        <f t="shared" si="193"/>
        <v>2.9853380681082653</v>
      </c>
      <c r="AH360" s="34">
        <f t="shared" si="177"/>
        <v>1.2458</v>
      </c>
      <c r="AI360" s="15">
        <f t="shared" si="194"/>
        <v>0.77657197439912828</v>
      </c>
      <c r="AJ360" s="34">
        <f t="shared" si="195"/>
        <v>3.8828598719956413</v>
      </c>
      <c r="AK360" s="34">
        <f t="shared" si="178"/>
        <v>0.2702</v>
      </c>
      <c r="AL360" s="15">
        <f t="shared" si="196"/>
        <v>0.5671420040148718</v>
      </c>
      <c r="AM360" s="34">
        <f t="shared" si="197"/>
        <v>2.2685680160594872</v>
      </c>
      <c r="AN360" s="35">
        <f t="shared" si="179"/>
        <v>25.560001700000001</v>
      </c>
      <c r="AO360" s="35">
        <f t="shared" si="180"/>
        <v>18.610172471139968</v>
      </c>
      <c r="AP360" s="35">
        <f t="shared" si="181"/>
        <v>6.9498292288600325</v>
      </c>
      <c r="AQ360" s="35">
        <f t="shared" si="182"/>
        <v>13.250000499999999</v>
      </c>
      <c r="AR360" s="35">
        <f t="shared" si="183"/>
        <v>9.3058130068092204</v>
      </c>
      <c r="AS360" s="35">
        <f t="shared" si="184"/>
        <v>3.9441874931907783</v>
      </c>
    </row>
    <row r="361" spans="7:45" ht="15.75">
      <c r="G361">
        <v>568</v>
      </c>
      <c r="H361" s="89">
        <v>1.2</v>
      </c>
      <c r="I361" s="90">
        <v>2.2000000000000002</v>
      </c>
      <c r="J361" s="90">
        <v>5.5000004999999996</v>
      </c>
      <c r="K361" s="90">
        <v>8.4500010000000003</v>
      </c>
      <c r="L361" s="90">
        <v>4.42</v>
      </c>
      <c r="M361" s="90">
        <v>3.7900002000000002</v>
      </c>
      <c r="N361" s="90"/>
      <c r="O361" s="90">
        <v>2.25</v>
      </c>
      <c r="P361" s="90">
        <v>4</v>
      </c>
      <c r="Q361" s="91">
        <v>7.0000004999999996</v>
      </c>
      <c r="R361" s="35"/>
      <c r="S361" s="34">
        <f t="shared" si="185"/>
        <v>1.2</v>
      </c>
      <c r="T361" s="34">
        <f t="shared" si="171"/>
        <v>1.903</v>
      </c>
      <c r="U361" s="34">
        <f t="shared" si="172"/>
        <v>4.3142003922000001</v>
      </c>
      <c r="V361" s="34">
        <f t="shared" si="173"/>
        <v>1.9872000000000001</v>
      </c>
      <c r="W361" s="15">
        <f t="shared" si="186"/>
        <v>0.87944659600048491</v>
      </c>
      <c r="X361" s="34">
        <f t="shared" si="187"/>
        <v>7.431324615650694</v>
      </c>
      <c r="Y361" s="34">
        <f t="shared" si="174"/>
        <v>1.2900000000000023E-2</v>
      </c>
      <c r="Z361" s="15">
        <f t="shared" si="188"/>
        <v>0.50322495527805666</v>
      </c>
      <c r="AA361" s="34">
        <f t="shared" si="189"/>
        <v>2.2242543023290104</v>
      </c>
      <c r="AB361" s="34">
        <f t="shared" si="175"/>
        <v>-0.3819999999999999</v>
      </c>
      <c r="AC361" s="15">
        <f t="shared" si="190"/>
        <v>0.40564461209270181</v>
      </c>
      <c r="AD361" s="34">
        <f t="shared" si="191"/>
        <v>1.5373931609602622</v>
      </c>
      <c r="AE361" s="34">
        <f t="shared" si="176"/>
        <v>4.6906249999999989</v>
      </c>
      <c r="AF361" s="15">
        <f t="shared" si="192"/>
        <v>0.99090257668337922</v>
      </c>
      <c r="AG361" s="34">
        <f t="shared" si="193"/>
        <v>2.2295307975376031</v>
      </c>
      <c r="AH361" s="34">
        <f t="shared" si="177"/>
        <v>1.2458</v>
      </c>
      <c r="AI361" s="15">
        <f t="shared" si="194"/>
        <v>0.77657197439912828</v>
      </c>
      <c r="AJ361" s="34">
        <f t="shared" si="195"/>
        <v>3.1062878975965131</v>
      </c>
      <c r="AK361" s="34">
        <f t="shared" si="178"/>
        <v>0.2702</v>
      </c>
      <c r="AL361" s="15">
        <f t="shared" si="196"/>
        <v>0.5671420040148718</v>
      </c>
      <c r="AM361" s="34">
        <f t="shared" si="197"/>
        <v>3.9699943116751046</v>
      </c>
      <c r="AN361" s="35">
        <f t="shared" si="179"/>
        <v>25.560001700000001</v>
      </c>
      <c r="AO361" s="35">
        <f t="shared" si="180"/>
        <v>18.610172471139968</v>
      </c>
      <c r="AP361" s="35">
        <f t="shared" si="181"/>
        <v>6.9498292288600325</v>
      </c>
      <c r="AQ361" s="35">
        <f t="shared" si="182"/>
        <v>13.250000499999999</v>
      </c>
      <c r="AR361" s="35">
        <f t="shared" si="183"/>
        <v>9.3058130068092204</v>
      </c>
      <c r="AS361" s="35">
        <f t="shared" si="184"/>
        <v>3.9441874931907783</v>
      </c>
    </row>
    <row r="362" spans="7:45" ht="15.75">
      <c r="G362">
        <v>569</v>
      </c>
      <c r="H362" s="89">
        <v>1.2</v>
      </c>
      <c r="I362" s="90">
        <v>2.2000000000000002</v>
      </c>
      <c r="J362" s="90">
        <v>5.5000004999999996</v>
      </c>
      <c r="K362" s="90">
        <v>8.4500010000000003</v>
      </c>
      <c r="L362" s="90">
        <v>4.42</v>
      </c>
      <c r="M362" s="90">
        <v>3.7900002000000002</v>
      </c>
      <c r="N362" s="90"/>
      <c r="O362" s="90">
        <v>2.25</v>
      </c>
      <c r="P362" s="90">
        <v>4</v>
      </c>
      <c r="Q362" s="91">
        <v>7.0000004999999996</v>
      </c>
      <c r="R362" s="35"/>
      <c r="S362" s="34">
        <f t="shared" si="185"/>
        <v>1.2</v>
      </c>
      <c r="T362" s="34">
        <f t="shared" si="171"/>
        <v>1.903</v>
      </c>
      <c r="U362" s="34">
        <f t="shared" si="172"/>
        <v>4.3142003922000001</v>
      </c>
      <c r="V362" s="34">
        <f t="shared" si="173"/>
        <v>1.9872000000000001</v>
      </c>
      <c r="W362" s="15">
        <f t="shared" si="186"/>
        <v>0.87944659600048491</v>
      </c>
      <c r="X362" s="34">
        <f t="shared" si="187"/>
        <v>7.431324615650694</v>
      </c>
      <c r="Y362" s="34">
        <f t="shared" si="174"/>
        <v>1.2900000000000023E-2</v>
      </c>
      <c r="Z362" s="15">
        <f t="shared" si="188"/>
        <v>0.50322495527805666</v>
      </c>
      <c r="AA362" s="34">
        <f t="shared" si="189"/>
        <v>2.2242543023290104</v>
      </c>
      <c r="AB362" s="34">
        <f t="shared" si="175"/>
        <v>-0.3819999999999999</v>
      </c>
      <c r="AC362" s="15">
        <f t="shared" si="190"/>
        <v>0.40564461209270181</v>
      </c>
      <c r="AD362" s="34">
        <f t="shared" si="191"/>
        <v>1.5373931609602622</v>
      </c>
      <c r="AE362" s="34">
        <f t="shared" si="176"/>
        <v>4.6906249999999989</v>
      </c>
      <c r="AF362" s="15">
        <f t="shared" si="192"/>
        <v>0.99090257668337922</v>
      </c>
      <c r="AG362" s="34">
        <f t="shared" si="193"/>
        <v>2.2295307975376031</v>
      </c>
      <c r="AH362" s="34">
        <f t="shared" si="177"/>
        <v>1.2458</v>
      </c>
      <c r="AI362" s="15">
        <f t="shared" si="194"/>
        <v>0.77657197439912828</v>
      </c>
      <c r="AJ362" s="34">
        <f t="shared" si="195"/>
        <v>3.1062878975965131</v>
      </c>
      <c r="AK362" s="34">
        <f t="shared" si="178"/>
        <v>0.2702</v>
      </c>
      <c r="AL362" s="15">
        <f t="shared" si="196"/>
        <v>0.5671420040148718</v>
      </c>
      <c r="AM362" s="34">
        <f t="shared" si="197"/>
        <v>3.9699943116751046</v>
      </c>
      <c r="AN362" s="35">
        <f t="shared" si="179"/>
        <v>34.2500018</v>
      </c>
      <c r="AO362" s="35">
        <f t="shared" si="180"/>
        <v>21.567189340327872</v>
      </c>
      <c r="AP362" s="35">
        <f t="shared" si="181"/>
        <v>12.682812459672128</v>
      </c>
      <c r="AQ362" s="35">
        <f t="shared" si="182"/>
        <v>19.250000499999999</v>
      </c>
      <c r="AR362" s="35">
        <f t="shared" si="183"/>
        <v>13.336955046766205</v>
      </c>
      <c r="AS362" s="35">
        <f t="shared" si="184"/>
        <v>5.9130454532337939</v>
      </c>
    </row>
    <row r="363" spans="7:45" ht="15.75">
      <c r="G363">
        <v>570</v>
      </c>
      <c r="H363" s="89">
        <v>1.2</v>
      </c>
      <c r="I363" s="90">
        <v>2.2000000000000002</v>
      </c>
      <c r="J363" s="90">
        <v>5.5000004999999996</v>
      </c>
      <c r="K363" s="90">
        <v>5.69</v>
      </c>
      <c r="L363" s="90">
        <v>12.000000999999999</v>
      </c>
      <c r="M363" s="90">
        <v>7.6600003000000001</v>
      </c>
      <c r="N363" s="90"/>
      <c r="O363" s="90">
        <v>2.25</v>
      </c>
      <c r="P363" s="90">
        <v>7.0000004999999996</v>
      </c>
      <c r="Q363" s="91">
        <v>10</v>
      </c>
      <c r="R363" s="35"/>
      <c r="S363" s="34">
        <f t="shared" si="185"/>
        <v>1.2</v>
      </c>
      <c r="T363" s="34">
        <f t="shared" si="171"/>
        <v>1.903</v>
      </c>
      <c r="U363" s="34">
        <f t="shared" si="172"/>
        <v>4.3142003922000001</v>
      </c>
      <c r="V363" s="34">
        <f t="shared" si="173"/>
        <v>1.9872000000000001</v>
      </c>
      <c r="W363" s="15">
        <f t="shared" si="186"/>
        <v>0.87944659600048491</v>
      </c>
      <c r="X363" s="34">
        <f t="shared" si="187"/>
        <v>5.0040511312427594</v>
      </c>
      <c r="Y363" s="34">
        <f t="shared" si="174"/>
        <v>1.2900000000000023E-2</v>
      </c>
      <c r="Z363" s="15">
        <f t="shared" si="188"/>
        <v>0.50322495527805666</v>
      </c>
      <c r="AA363" s="34">
        <f t="shared" si="189"/>
        <v>6.0386999665616345</v>
      </c>
      <c r="AB363" s="34">
        <f t="shared" si="175"/>
        <v>-0.3819999999999999</v>
      </c>
      <c r="AC363" s="15">
        <f t="shared" si="190"/>
        <v>0.40564461209270181</v>
      </c>
      <c r="AD363" s="34">
        <f t="shared" si="191"/>
        <v>3.1072378503234797</v>
      </c>
      <c r="AE363" s="34">
        <f t="shared" si="176"/>
        <v>4.6906249999999989</v>
      </c>
      <c r="AF363" s="15">
        <f t="shared" si="192"/>
        <v>0.99090257668337922</v>
      </c>
      <c r="AG363" s="34">
        <f t="shared" si="193"/>
        <v>2.2295307975376031</v>
      </c>
      <c r="AH363" s="34">
        <f t="shared" si="177"/>
        <v>1.2458</v>
      </c>
      <c r="AI363" s="15">
        <f t="shared" si="194"/>
        <v>0.77657197439912828</v>
      </c>
      <c r="AJ363" s="34">
        <f t="shared" si="195"/>
        <v>5.4360042090798846</v>
      </c>
      <c r="AK363" s="34">
        <f t="shared" si="178"/>
        <v>0.2702</v>
      </c>
      <c r="AL363" s="15">
        <f t="shared" si="196"/>
        <v>0.5671420040148718</v>
      </c>
      <c r="AM363" s="34">
        <f t="shared" si="197"/>
        <v>5.6714200401487176</v>
      </c>
      <c r="AN363" s="35">
        <f t="shared" si="179"/>
        <v>14.080000999999999</v>
      </c>
      <c r="AO363" s="35">
        <f t="shared" si="180"/>
        <v>11.414268604886725</v>
      </c>
      <c r="AP363" s="35">
        <f t="shared" si="181"/>
        <v>2.6657323951132739</v>
      </c>
      <c r="AQ363" s="35">
        <f t="shared" si="182"/>
        <v>2.7199999999999998</v>
      </c>
      <c r="AR363" s="35">
        <f t="shared" si="183"/>
        <v>2.2502142209818849</v>
      </c>
      <c r="AS363" s="35">
        <f t="shared" si="184"/>
        <v>0.4697857790181148</v>
      </c>
    </row>
    <row r="364" spans="7:45" ht="15.75">
      <c r="G364">
        <v>571</v>
      </c>
      <c r="H364" s="89">
        <v>0.3</v>
      </c>
      <c r="I364" s="90">
        <v>1</v>
      </c>
      <c r="J364" s="90">
        <v>2.5</v>
      </c>
      <c r="K364" s="90">
        <v>8.2800010000000004</v>
      </c>
      <c r="L364" s="90">
        <v>2</v>
      </c>
      <c r="M364" s="90">
        <v>0</v>
      </c>
      <c r="N364" s="90"/>
      <c r="O364" s="90">
        <v>0.72</v>
      </c>
      <c r="P364" s="90">
        <v>2</v>
      </c>
      <c r="Q364" s="91">
        <v>0</v>
      </c>
      <c r="R364" s="35"/>
      <c r="S364" s="34">
        <f t="shared" si="185"/>
        <v>0.3</v>
      </c>
      <c r="T364" s="34">
        <f t="shared" si="171"/>
        <v>0.86499999999999999</v>
      </c>
      <c r="U364" s="34">
        <f t="shared" si="172"/>
        <v>1.9609999999999999</v>
      </c>
      <c r="V364" s="34">
        <f t="shared" si="173"/>
        <v>1.9872000000000001</v>
      </c>
      <c r="W364" s="15">
        <f t="shared" si="186"/>
        <v>0.87944659600048491</v>
      </c>
      <c r="X364" s="34">
        <f t="shared" si="187"/>
        <v>7.2818186943306111</v>
      </c>
      <c r="Y364" s="34">
        <f t="shared" si="174"/>
        <v>1.2900000000000023E-2</v>
      </c>
      <c r="Z364" s="15">
        <f t="shared" si="188"/>
        <v>0.50322495527805666</v>
      </c>
      <c r="AA364" s="34">
        <f t="shared" si="189"/>
        <v>1.0064499105561133</v>
      </c>
      <c r="AB364" s="34">
        <f t="shared" si="175"/>
        <v>-0.3819999999999999</v>
      </c>
      <c r="AC364" s="15">
        <f t="shared" si="190"/>
        <v>0.40564461209270181</v>
      </c>
      <c r="AD364" s="34">
        <f t="shared" si="191"/>
        <v>0</v>
      </c>
      <c r="AE364" s="34">
        <f t="shared" si="176"/>
        <v>3.4144519999999994</v>
      </c>
      <c r="AF364" s="15">
        <f t="shared" si="192"/>
        <v>0.96815315581059536</v>
      </c>
      <c r="AG364" s="34">
        <f t="shared" si="193"/>
        <v>0.6970702721836286</v>
      </c>
      <c r="AH364" s="34">
        <f t="shared" si="177"/>
        <v>1.2458</v>
      </c>
      <c r="AI364" s="15">
        <f t="shared" si="194"/>
        <v>0.77657197439912828</v>
      </c>
      <c r="AJ364" s="34">
        <f t="shared" si="195"/>
        <v>1.5531439487982566</v>
      </c>
      <c r="AK364" s="34">
        <f t="shared" si="178"/>
        <v>0.2702</v>
      </c>
      <c r="AL364" s="15">
        <f t="shared" si="196"/>
        <v>0.5671420040148718</v>
      </c>
      <c r="AM364" s="34">
        <f t="shared" si="197"/>
        <v>0</v>
      </c>
      <c r="AN364" s="35">
        <f t="shared" si="179"/>
        <v>2.7000000399999999</v>
      </c>
      <c r="AO364" s="35">
        <f t="shared" si="180"/>
        <v>2.3193512869765334</v>
      </c>
      <c r="AP364" s="35">
        <f t="shared" si="181"/>
        <v>0.38064875302346657</v>
      </c>
      <c r="AQ364" s="35">
        <f t="shared" si="182"/>
        <v>0.1</v>
      </c>
      <c r="AR364" s="35">
        <f t="shared" si="183"/>
        <v>9.4771330031082957E-2</v>
      </c>
      <c r="AS364" s="35">
        <f t="shared" si="184"/>
        <v>5.228669968917049E-3</v>
      </c>
    </row>
    <row r="365" spans="7:45" ht="15.75">
      <c r="G365">
        <v>572</v>
      </c>
      <c r="H365" s="89">
        <v>0.3</v>
      </c>
      <c r="I365" s="90">
        <v>0.4</v>
      </c>
      <c r="J365" s="90">
        <v>0.90000004</v>
      </c>
      <c r="K365" s="90">
        <v>1.1000000000000001</v>
      </c>
      <c r="L365" s="90">
        <v>0</v>
      </c>
      <c r="M365" s="90">
        <v>0</v>
      </c>
      <c r="N365" s="90"/>
      <c r="O365" s="90">
        <v>0.1</v>
      </c>
      <c r="P365" s="90">
        <v>0</v>
      </c>
      <c r="Q365" s="91">
        <v>0</v>
      </c>
      <c r="R365" s="35"/>
      <c r="S365" s="34">
        <f t="shared" si="185"/>
        <v>0.3</v>
      </c>
      <c r="T365" s="34">
        <f t="shared" si="171"/>
        <v>0.34600000000000003</v>
      </c>
      <c r="U365" s="34">
        <f t="shared" si="172"/>
        <v>0.70596003137599994</v>
      </c>
      <c r="V365" s="34">
        <f t="shared" si="173"/>
        <v>1.9872000000000001</v>
      </c>
      <c r="W365" s="15">
        <f t="shared" si="186"/>
        <v>0.87944659600048491</v>
      </c>
      <c r="X365" s="34">
        <f t="shared" si="187"/>
        <v>0.96739125560053352</v>
      </c>
      <c r="Y365" s="34">
        <f t="shared" si="174"/>
        <v>1.2900000000000023E-2</v>
      </c>
      <c r="Z365" s="15">
        <f t="shared" si="188"/>
        <v>0.50322495527805666</v>
      </c>
      <c r="AA365" s="34">
        <f t="shared" si="189"/>
        <v>0</v>
      </c>
      <c r="AB365" s="34">
        <f t="shared" si="175"/>
        <v>-0.3819999999999999</v>
      </c>
      <c r="AC365" s="15">
        <f t="shared" si="190"/>
        <v>0.40564461209270181</v>
      </c>
      <c r="AD365" s="34">
        <f t="shared" si="191"/>
        <v>0</v>
      </c>
      <c r="AE365" s="34">
        <f t="shared" si="176"/>
        <v>2.8973099999999996</v>
      </c>
      <c r="AF365" s="15">
        <f t="shared" si="192"/>
        <v>0.94771330031082945</v>
      </c>
      <c r="AG365" s="34">
        <f t="shared" si="193"/>
        <v>9.4771330031082957E-2</v>
      </c>
      <c r="AH365" s="34">
        <f t="shared" si="177"/>
        <v>1.2458</v>
      </c>
      <c r="AI365" s="15">
        <f t="shared" si="194"/>
        <v>0.77657197439912828</v>
      </c>
      <c r="AJ365" s="34">
        <f t="shared" si="195"/>
        <v>0</v>
      </c>
      <c r="AK365" s="34">
        <f t="shared" si="178"/>
        <v>0.2702</v>
      </c>
      <c r="AL365" s="15">
        <f t="shared" si="196"/>
        <v>0.5671420040148718</v>
      </c>
      <c r="AM365" s="34">
        <f t="shared" si="197"/>
        <v>0</v>
      </c>
      <c r="AN365" s="35">
        <f t="shared" si="179"/>
        <v>17.6000011</v>
      </c>
      <c r="AO365" s="35">
        <f t="shared" si="180"/>
        <v>15.042792028404074</v>
      </c>
      <c r="AP365" s="35">
        <f t="shared" si="181"/>
        <v>2.5572090715959259</v>
      </c>
      <c r="AQ365" s="35">
        <f t="shared" si="182"/>
        <v>0.70000004999999998</v>
      </c>
      <c r="AR365" s="35">
        <f t="shared" si="183"/>
        <v>0.67734438799027719</v>
      </c>
      <c r="AS365" s="35">
        <f t="shared" si="184"/>
        <v>2.2655662009722799E-2</v>
      </c>
    </row>
    <row r="366" spans="7:45" ht="15.75">
      <c r="G366">
        <v>573</v>
      </c>
      <c r="H366" s="89">
        <v>0.2</v>
      </c>
      <c r="I366" s="90">
        <v>1</v>
      </c>
      <c r="J366" s="90">
        <v>3.1000000999999999</v>
      </c>
      <c r="K366" s="90">
        <v>12.900001</v>
      </c>
      <c r="L366" s="90">
        <v>0.4</v>
      </c>
      <c r="M366" s="90">
        <v>0</v>
      </c>
      <c r="N366" s="90"/>
      <c r="O366" s="90">
        <v>0.70000004999999998</v>
      </c>
      <c r="P366" s="90">
        <v>0</v>
      </c>
      <c r="Q366" s="91">
        <v>0</v>
      </c>
      <c r="R366" s="35"/>
      <c r="S366" s="34">
        <f t="shared" si="185"/>
        <v>0.2</v>
      </c>
      <c r="T366" s="34">
        <f t="shared" si="171"/>
        <v>0.86499999999999999</v>
      </c>
      <c r="U366" s="34">
        <f t="shared" si="172"/>
        <v>2.4316400784400001</v>
      </c>
      <c r="V366" s="34">
        <f t="shared" si="173"/>
        <v>1.9872000000000001</v>
      </c>
      <c r="W366" s="15">
        <f t="shared" si="186"/>
        <v>0.87944659600048491</v>
      </c>
      <c r="X366" s="34">
        <f t="shared" si="187"/>
        <v>11.34486196785285</v>
      </c>
      <c r="Y366" s="34">
        <f t="shared" si="174"/>
        <v>1.2900000000000023E-2</v>
      </c>
      <c r="Z366" s="15">
        <f t="shared" si="188"/>
        <v>0.50322495527805666</v>
      </c>
      <c r="AA366" s="34">
        <f t="shared" si="189"/>
        <v>0.20128998211122268</v>
      </c>
      <c r="AB366" s="34">
        <f t="shared" si="175"/>
        <v>-0.3819999999999999</v>
      </c>
      <c r="AC366" s="15">
        <f t="shared" si="190"/>
        <v>0.40564461209270181</v>
      </c>
      <c r="AD366" s="34">
        <f t="shared" si="191"/>
        <v>0</v>
      </c>
      <c r="AE366" s="34">
        <f t="shared" si="176"/>
        <v>3.3977700417049994</v>
      </c>
      <c r="AF366" s="15">
        <f t="shared" si="192"/>
        <v>0.96763477086934091</v>
      </c>
      <c r="AG366" s="34">
        <f t="shared" si="193"/>
        <v>0.67734438799027719</v>
      </c>
      <c r="AH366" s="34">
        <f t="shared" si="177"/>
        <v>1.2458</v>
      </c>
      <c r="AI366" s="15">
        <f t="shared" si="194"/>
        <v>0.77657197439912828</v>
      </c>
      <c r="AJ366" s="34">
        <f t="shared" si="195"/>
        <v>0</v>
      </c>
      <c r="AK366" s="34">
        <f t="shared" si="178"/>
        <v>0.2702</v>
      </c>
      <c r="AL366" s="15">
        <f t="shared" si="196"/>
        <v>0.5671420040148718</v>
      </c>
      <c r="AM366" s="34">
        <f t="shared" si="197"/>
        <v>0</v>
      </c>
      <c r="AN366" s="35">
        <f t="shared" si="179"/>
        <v>18.400000800000001</v>
      </c>
      <c r="AO366" s="35">
        <f t="shared" si="180"/>
        <v>13.196016602602755</v>
      </c>
      <c r="AP366" s="35">
        <f t="shared" si="181"/>
        <v>5.2039841973972454</v>
      </c>
      <c r="AQ366" s="35">
        <f t="shared" si="182"/>
        <v>4.0000002000000006</v>
      </c>
      <c r="AR366" s="35">
        <f t="shared" si="183"/>
        <v>3.7619100425073935</v>
      </c>
      <c r="AS366" s="35">
        <f t="shared" si="184"/>
        <v>0.23809015749260709</v>
      </c>
    </row>
    <row r="367" spans="7:45" ht="15.75">
      <c r="G367">
        <v>574</v>
      </c>
      <c r="H367" s="89">
        <v>0.1</v>
      </c>
      <c r="I367" s="90">
        <v>0.6</v>
      </c>
      <c r="J367" s="90">
        <v>7.7000003000000001</v>
      </c>
      <c r="K367" s="90">
        <v>4</v>
      </c>
      <c r="L367" s="90">
        <v>6.0000004999999996</v>
      </c>
      <c r="M367" s="90">
        <v>0</v>
      </c>
      <c r="N367" s="90"/>
      <c r="O367" s="90">
        <v>3.0000002000000001</v>
      </c>
      <c r="P367" s="90">
        <v>1</v>
      </c>
      <c r="Q367" s="91">
        <v>0</v>
      </c>
      <c r="R367" s="35"/>
      <c r="S367" s="34">
        <f t="shared" si="185"/>
        <v>0.1</v>
      </c>
      <c r="T367" s="34">
        <f t="shared" si="171"/>
        <v>0.51900000000000002</v>
      </c>
      <c r="U367" s="34">
        <f t="shared" si="172"/>
        <v>6.0398802353200001</v>
      </c>
      <c r="V367" s="34">
        <f t="shared" si="173"/>
        <v>1.9872000000000001</v>
      </c>
      <c r="W367" s="15">
        <f t="shared" si="186"/>
        <v>0.87944659600048491</v>
      </c>
      <c r="X367" s="34">
        <f t="shared" si="187"/>
        <v>3.5177863840019397</v>
      </c>
      <c r="Y367" s="34">
        <f t="shared" si="174"/>
        <v>1.2900000000000023E-2</v>
      </c>
      <c r="Z367" s="15">
        <f t="shared" si="188"/>
        <v>0.50322495527805666</v>
      </c>
      <c r="AA367" s="34">
        <f t="shared" si="189"/>
        <v>3.0193499832808173</v>
      </c>
      <c r="AB367" s="34">
        <f t="shared" si="175"/>
        <v>-0.3819999999999999</v>
      </c>
      <c r="AC367" s="15">
        <f t="shared" si="190"/>
        <v>0.40564461209270181</v>
      </c>
      <c r="AD367" s="34">
        <f t="shared" si="191"/>
        <v>0</v>
      </c>
      <c r="AE367" s="34">
        <f t="shared" si="176"/>
        <v>5.3162001668199999</v>
      </c>
      <c r="AF367" s="15">
        <f t="shared" si="192"/>
        <v>0.99511262302858017</v>
      </c>
      <c r="AG367" s="34">
        <f t="shared" si="193"/>
        <v>2.9853380681082653</v>
      </c>
      <c r="AH367" s="34">
        <f t="shared" si="177"/>
        <v>1.2458</v>
      </c>
      <c r="AI367" s="15">
        <f t="shared" si="194"/>
        <v>0.77657197439912828</v>
      </c>
      <c r="AJ367" s="34">
        <f t="shared" si="195"/>
        <v>0.77657197439912828</v>
      </c>
      <c r="AK367" s="34">
        <f t="shared" si="178"/>
        <v>0.2702</v>
      </c>
      <c r="AL367" s="15">
        <f t="shared" si="196"/>
        <v>0.5671420040148718</v>
      </c>
      <c r="AM367" s="34">
        <f t="shared" si="197"/>
        <v>0</v>
      </c>
      <c r="AN367" s="35">
        <f t="shared" si="179"/>
        <v>14.000000199999999</v>
      </c>
      <c r="AO367" s="35">
        <f t="shared" si="180"/>
        <v>10.271597921332708</v>
      </c>
      <c r="AP367" s="35">
        <f t="shared" si="181"/>
        <v>3.728402278667291</v>
      </c>
      <c r="AQ367" s="35">
        <f t="shared" si="182"/>
        <v>4</v>
      </c>
      <c r="AR367" s="35">
        <f t="shared" si="183"/>
        <v>3.5307776278709664</v>
      </c>
      <c r="AS367" s="35">
        <f t="shared" si="184"/>
        <v>0.46922237212903362</v>
      </c>
    </row>
    <row r="368" spans="7:45" ht="15.75">
      <c r="G368">
        <v>575</v>
      </c>
      <c r="H368" s="89">
        <v>0.5</v>
      </c>
      <c r="I368" s="90">
        <v>1.4000001</v>
      </c>
      <c r="J368" s="90">
        <v>2.1000000999999999</v>
      </c>
      <c r="K368" s="90">
        <v>5</v>
      </c>
      <c r="L368" s="90">
        <v>5</v>
      </c>
      <c r="M368" s="90">
        <v>0</v>
      </c>
      <c r="N368" s="90"/>
      <c r="O368" s="90">
        <v>2</v>
      </c>
      <c r="P368" s="90">
        <v>2</v>
      </c>
      <c r="Q368" s="91">
        <v>0</v>
      </c>
      <c r="R368" s="35"/>
      <c r="S368" s="34">
        <f t="shared" si="185"/>
        <v>0.5</v>
      </c>
      <c r="T368" s="34">
        <f t="shared" si="171"/>
        <v>1.2110000864999999</v>
      </c>
      <c r="U368" s="34">
        <f t="shared" si="172"/>
        <v>1.6472400784399999</v>
      </c>
      <c r="V368" s="34">
        <f t="shared" si="173"/>
        <v>1.9872000000000001</v>
      </c>
      <c r="W368" s="15">
        <f t="shared" si="186"/>
        <v>0.87944659600048491</v>
      </c>
      <c r="X368" s="34">
        <f t="shared" si="187"/>
        <v>4.3972329800024248</v>
      </c>
      <c r="Y368" s="34">
        <f t="shared" si="174"/>
        <v>1.2900000000000023E-2</v>
      </c>
      <c r="Z368" s="15">
        <f t="shared" si="188"/>
        <v>0.50322495527805666</v>
      </c>
      <c r="AA368" s="34">
        <f t="shared" si="189"/>
        <v>2.5161247763902832</v>
      </c>
      <c r="AB368" s="34">
        <f t="shared" si="175"/>
        <v>-0.3819999999999999</v>
      </c>
      <c r="AC368" s="15">
        <f t="shared" si="190"/>
        <v>0.40564461209270181</v>
      </c>
      <c r="AD368" s="34">
        <f t="shared" si="191"/>
        <v>0</v>
      </c>
      <c r="AE368" s="34">
        <f t="shared" si="176"/>
        <v>4.4820999999999991</v>
      </c>
      <c r="AF368" s="15">
        <f t="shared" si="192"/>
        <v>0.9888168395363548</v>
      </c>
      <c r="AG368" s="34">
        <f t="shared" si="193"/>
        <v>1.9776336790727096</v>
      </c>
      <c r="AH368" s="34">
        <f t="shared" si="177"/>
        <v>1.2458</v>
      </c>
      <c r="AI368" s="15">
        <f t="shared" si="194"/>
        <v>0.77657197439912828</v>
      </c>
      <c r="AJ368" s="34">
        <f t="shared" si="195"/>
        <v>1.5531439487982566</v>
      </c>
      <c r="AK368" s="34">
        <f t="shared" si="178"/>
        <v>0.2702</v>
      </c>
      <c r="AL368" s="15">
        <f t="shared" si="196"/>
        <v>0.5671420040148718</v>
      </c>
      <c r="AM368" s="34">
        <f t="shared" si="197"/>
        <v>0</v>
      </c>
      <c r="AN368" s="35">
        <f t="shared" si="179"/>
        <v>15.600000099999999</v>
      </c>
      <c r="AO368" s="35">
        <f t="shared" si="180"/>
        <v>12.11807926355659</v>
      </c>
      <c r="AP368" s="35">
        <f t="shared" si="181"/>
        <v>3.4819208364434093</v>
      </c>
      <c r="AQ368" s="35">
        <f t="shared" si="182"/>
        <v>3</v>
      </c>
      <c r="AR368" s="35">
        <f t="shared" si="183"/>
        <v>2.7542056534718378</v>
      </c>
      <c r="AS368" s="35">
        <f t="shared" si="184"/>
        <v>0.24579434652816223</v>
      </c>
    </row>
    <row r="369" spans="7:45" ht="15.75">
      <c r="G369">
        <v>576</v>
      </c>
      <c r="H369" s="89">
        <v>0.4</v>
      </c>
      <c r="I369" s="90">
        <v>0.8</v>
      </c>
      <c r="J369" s="90">
        <v>1.4000001</v>
      </c>
      <c r="K369" s="90">
        <v>9</v>
      </c>
      <c r="L369" s="90">
        <v>4</v>
      </c>
      <c r="M369" s="90">
        <v>0</v>
      </c>
      <c r="N369" s="90"/>
      <c r="O369" s="90">
        <v>2</v>
      </c>
      <c r="P369" s="90">
        <v>1</v>
      </c>
      <c r="Q369" s="91">
        <v>0</v>
      </c>
      <c r="R369" s="35"/>
      <c r="S369" s="34">
        <f t="shared" si="185"/>
        <v>0.4</v>
      </c>
      <c r="T369" s="34">
        <f t="shared" si="171"/>
        <v>0.69200000000000006</v>
      </c>
      <c r="U369" s="34">
        <f t="shared" si="172"/>
        <v>1.0981600784399999</v>
      </c>
      <c r="V369" s="34">
        <f t="shared" si="173"/>
        <v>1.9872000000000001</v>
      </c>
      <c r="W369" s="15">
        <f t="shared" si="186"/>
        <v>0.87944659600048491</v>
      </c>
      <c r="X369" s="34">
        <f t="shared" si="187"/>
        <v>7.9150193640043645</v>
      </c>
      <c r="Y369" s="34">
        <f t="shared" si="174"/>
        <v>1.2900000000000023E-2</v>
      </c>
      <c r="Z369" s="15">
        <f t="shared" si="188"/>
        <v>0.50322495527805666</v>
      </c>
      <c r="AA369" s="34">
        <f t="shared" si="189"/>
        <v>2.0128998211122267</v>
      </c>
      <c r="AB369" s="34">
        <f t="shared" si="175"/>
        <v>-0.3819999999999999</v>
      </c>
      <c r="AC369" s="15">
        <f t="shared" si="190"/>
        <v>0.40564461209270181</v>
      </c>
      <c r="AD369" s="34">
        <f t="shared" si="191"/>
        <v>0</v>
      </c>
      <c r="AE369" s="34">
        <f t="shared" si="176"/>
        <v>4.4820999999999991</v>
      </c>
      <c r="AF369" s="15">
        <f t="shared" si="192"/>
        <v>0.9888168395363548</v>
      </c>
      <c r="AG369" s="34">
        <f t="shared" si="193"/>
        <v>1.9776336790727096</v>
      </c>
      <c r="AH369" s="34">
        <f t="shared" si="177"/>
        <v>1.2458</v>
      </c>
      <c r="AI369" s="15">
        <f t="shared" si="194"/>
        <v>0.77657197439912828</v>
      </c>
      <c r="AJ369" s="34">
        <f t="shared" si="195"/>
        <v>0.77657197439912828</v>
      </c>
      <c r="AK369" s="34">
        <f t="shared" si="178"/>
        <v>0.2702</v>
      </c>
      <c r="AL369" s="15">
        <f t="shared" si="196"/>
        <v>0.5671420040148718</v>
      </c>
      <c r="AM369" s="34">
        <f t="shared" si="197"/>
        <v>0</v>
      </c>
      <c r="AN369" s="35">
        <f t="shared" si="179"/>
        <v>21.900001099999997</v>
      </c>
      <c r="AO369" s="35">
        <f t="shared" si="180"/>
        <v>14.994654453727943</v>
      </c>
      <c r="AP369" s="35">
        <f t="shared" si="181"/>
        <v>6.9053466462720543</v>
      </c>
      <c r="AQ369" s="35">
        <f t="shared" si="182"/>
        <v>8</v>
      </c>
      <c r="AR369" s="35">
        <f t="shared" si="183"/>
        <v>7.0977746876407268</v>
      </c>
      <c r="AS369" s="35">
        <f t="shared" si="184"/>
        <v>0.90222531235927317</v>
      </c>
    </row>
    <row r="370" spans="7:45" ht="15.75">
      <c r="G370">
        <v>577</v>
      </c>
      <c r="H370" s="89">
        <v>0.1</v>
      </c>
      <c r="I370" s="90">
        <v>0.4</v>
      </c>
      <c r="J370" s="90">
        <v>1.4000001</v>
      </c>
      <c r="K370" s="90">
        <v>9</v>
      </c>
      <c r="L370" s="90">
        <v>11.000000999999999</v>
      </c>
      <c r="M370" s="90">
        <v>0</v>
      </c>
      <c r="N370" s="90"/>
      <c r="O370" s="90">
        <v>4</v>
      </c>
      <c r="P370" s="90">
        <v>4</v>
      </c>
      <c r="Q370" s="91">
        <v>0</v>
      </c>
      <c r="R370" s="35"/>
      <c r="S370" s="34">
        <f t="shared" si="185"/>
        <v>0.1</v>
      </c>
      <c r="T370" s="34">
        <f t="shared" si="171"/>
        <v>0.34600000000000003</v>
      </c>
      <c r="U370" s="34">
        <f t="shared" si="172"/>
        <v>1.0981600784399999</v>
      </c>
      <c r="V370" s="34">
        <f t="shared" si="173"/>
        <v>1.9872000000000001</v>
      </c>
      <c r="W370" s="15">
        <f t="shared" si="186"/>
        <v>0.87944659600048491</v>
      </c>
      <c r="X370" s="34">
        <f t="shared" si="187"/>
        <v>7.9150193640043645</v>
      </c>
      <c r="Y370" s="34">
        <f t="shared" si="174"/>
        <v>1.2900000000000023E-2</v>
      </c>
      <c r="Z370" s="15">
        <f t="shared" si="188"/>
        <v>0.50322495527805666</v>
      </c>
      <c r="AA370" s="34">
        <f t="shared" si="189"/>
        <v>5.5354750112835784</v>
      </c>
      <c r="AB370" s="34">
        <f t="shared" si="175"/>
        <v>-0.3819999999999999</v>
      </c>
      <c r="AC370" s="15">
        <f t="shared" si="190"/>
        <v>0.40564461209270181</v>
      </c>
      <c r="AD370" s="34">
        <f t="shared" si="191"/>
        <v>0</v>
      </c>
      <c r="AE370" s="34">
        <f t="shared" si="176"/>
        <v>6.1502999999999997</v>
      </c>
      <c r="AF370" s="15">
        <f t="shared" si="192"/>
        <v>0.99787169751105342</v>
      </c>
      <c r="AG370" s="34">
        <f t="shared" si="193"/>
        <v>3.9914867900442137</v>
      </c>
      <c r="AH370" s="34">
        <f t="shared" si="177"/>
        <v>1.2458</v>
      </c>
      <c r="AI370" s="15">
        <f t="shared" si="194"/>
        <v>0.77657197439912828</v>
      </c>
      <c r="AJ370" s="34">
        <f t="shared" si="195"/>
        <v>3.1062878975965131</v>
      </c>
      <c r="AK370" s="34">
        <f t="shared" si="178"/>
        <v>0.2702</v>
      </c>
      <c r="AL370" s="15">
        <f t="shared" si="196"/>
        <v>0.5671420040148718</v>
      </c>
      <c r="AM370" s="34">
        <f t="shared" si="197"/>
        <v>0</v>
      </c>
      <c r="AN370" s="35">
        <f t="shared" si="179"/>
        <v>25.000001099999999</v>
      </c>
      <c r="AO370" s="35">
        <f t="shared" si="180"/>
        <v>17.669527678765196</v>
      </c>
      <c r="AP370" s="35">
        <f t="shared" si="181"/>
        <v>7.3304734212348031</v>
      </c>
      <c r="AQ370" s="35">
        <f t="shared" si="182"/>
        <v>17.000000499999999</v>
      </c>
      <c r="AR370" s="35">
        <f t="shared" si="183"/>
        <v>14.345637812411942</v>
      </c>
      <c r="AS370" s="35">
        <f t="shared" si="184"/>
        <v>2.6543626875880566</v>
      </c>
    </row>
    <row r="371" spans="7:45" ht="15.75">
      <c r="G371">
        <v>578</v>
      </c>
      <c r="H371" s="89">
        <v>0.5</v>
      </c>
      <c r="I371" s="90">
        <v>1.2</v>
      </c>
      <c r="J371" s="90">
        <v>1.3000001000000001</v>
      </c>
      <c r="K371" s="90">
        <v>11.000000999999999</v>
      </c>
      <c r="L371" s="90">
        <v>10</v>
      </c>
      <c r="M371" s="90">
        <v>1</v>
      </c>
      <c r="N371" s="90"/>
      <c r="O371" s="90">
        <v>7.0000004999999996</v>
      </c>
      <c r="P371" s="90">
        <v>8</v>
      </c>
      <c r="Q371" s="91">
        <v>2</v>
      </c>
      <c r="R371" s="35"/>
      <c r="S371" s="34">
        <f t="shared" si="185"/>
        <v>0.5</v>
      </c>
      <c r="T371" s="34">
        <f t="shared" si="171"/>
        <v>1.038</v>
      </c>
      <c r="U371" s="34">
        <f t="shared" si="172"/>
        <v>1.01972007844</v>
      </c>
      <c r="V371" s="34">
        <f t="shared" si="173"/>
        <v>1.9872000000000001</v>
      </c>
      <c r="W371" s="15">
        <f t="shared" si="186"/>
        <v>0.87944659600048491</v>
      </c>
      <c r="X371" s="34">
        <f t="shared" si="187"/>
        <v>9.6739134354519294</v>
      </c>
      <c r="Y371" s="34">
        <f t="shared" si="174"/>
        <v>1.2900000000000023E-2</v>
      </c>
      <c r="Z371" s="15">
        <f t="shared" si="188"/>
        <v>0.50322495527805666</v>
      </c>
      <c r="AA371" s="34">
        <f t="shared" si="189"/>
        <v>5.0322495527805664</v>
      </c>
      <c r="AB371" s="34">
        <f t="shared" si="175"/>
        <v>-0.3819999999999999</v>
      </c>
      <c r="AC371" s="15">
        <f t="shared" si="190"/>
        <v>0.40564461209270181</v>
      </c>
      <c r="AD371" s="34">
        <f t="shared" si="191"/>
        <v>0.40564461209270181</v>
      </c>
      <c r="AE371" s="34">
        <f t="shared" si="176"/>
        <v>8.6526004170499995</v>
      </c>
      <c r="AF371" s="15">
        <f t="shared" si="192"/>
        <v>0.99982535846807052</v>
      </c>
      <c r="AG371" s="34">
        <f t="shared" si="193"/>
        <v>6.9987780091891727</v>
      </c>
      <c r="AH371" s="34">
        <f t="shared" si="177"/>
        <v>1.2458</v>
      </c>
      <c r="AI371" s="15">
        <f t="shared" si="194"/>
        <v>0.77657197439912828</v>
      </c>
      <c r="AJ371" s="34">
        <f t="shared" si="195"/>
        <v>6.2125757951930263</v>
      </c>
      <c r="AK371" s="34">
        <f t="shared" si="178"/>
        <v>0.2702</v>
      </c>
      <c r="AL371" s="15">
        <f t="shared" si="196"/>
        <v>0.5671420040148718</v>
      </c>
      <c r="AM371" s="34">
        <f t="shared" si="197"/>
        <v>1.1342840080297436</v>
      </c>
      <c r="AN371" s="35">
        <f t="shared" si="179"/>
        <v>20.2</v>
      </c>
      <c r="AO371" s="35">
        <f t="shared" si="180"/>
        <v>12.492904414183705</v>
      </c>
      <c r="AP371" s="35">
        <f t="shared" si="181"/>
        <v>7.7070955858162939</v>
      </c>
      <c r="AQ371" s="35">
        <f t="shared" si="182"/>
        <v>24.9</v>
      </c>
      <c r="AR371" s="35">
        <f t="shared" si="183"/>
        <v>20.539573185045974</v>
      </c>
      <c r="AS371" s="35">
        <f t="shared" si="184"/>
        <v>4.3604268149540246</v>
      </c>
    </row>
    <row r="372" spans="7:45" ht="15.75">
      <c r="G372">
        <v>579</v>
      </c>
      <c r="H372" s="89">
        <v>0.1</v>
      </c>
      <c r="I372" s="90">
        <v>0.4</v>
      </c>
      <c r="J372" s="90">
        <v>1.7</v>
      </c>
      <c r="K372" s="90">
        <v>4.4000000000000004</v>
      </c>
      <c r="L372" s="90">
        <v>13.6</v>
      </c>
      <c r="M372" s="90">
        <v>0</v>
      </c>
      <c r="N372" s="90"/>
      <c r="O372" s="90">
        <v>5.4</v>
      </c>
      <c r="P372" s="90">
        <v>19.5</v>
      </c>
      <c r="Q372" s="91">
        <v>0</v>
      </c>
      <c r="R372" s="35"/>
      <c r="S372" s="34">
        <f t="shared" si="185"/>
        <v>0.1</v>
      </c>
      <c r="T372" s="34">
        <f t="shared" si="171"/>
        <v>0.34600000000000003</v>
      </c>
      <c r="U372" s="34">
        <f t="shared" si="172"/>
        <v>1.33348</v>
      </c>
      <c r="V372" s="34">
        <f t="shared" si="173"/>
        <v>1.9872000000000001</v>
      </c>
      <c r="W372" s="15">
        <f t="shared" si="186"/>
        <v>0.87944659600048491</v>
      </c>
      <c r="X372" s="34">
        <f t="shared" si="187"/>
        <v>3.8695650224021341</v>
      </c>
      <c r="Y372" s="34">
        <f t="shared" si="174"/>
        <v>1.2900000000000023E-2</v>
      </c>
      <c r="Z372" s="15">
        <f t="shared" si="188"/>
        <v>0.50322495527805666</v>
      </c>
      <c r="AA372" s="34">
        <f t="shared" si="189"/>
        <v>6.84385939178157</v>
      </c>
      <c r="AB372" s="34">
        <f t="shared" si="175"/>
        <v>-0.3819999999999999</v>
      </c>
      <c r="AC372" s="15">
        <f t="shared" si="190"/>
        <v>0.40564461209270181</v>
      </c>
      <c r="AD372" s="34">
        <f t="shared" si="191"/>
        <v>0</v>
      </c>
      <c r="AE372" s="34">
        <f t="shared" si="176"/>
        <v>7.3180399999999999</v>
      </c>
      <c r="AF372" s="15">
        <f t="shared" si="192"/>
        <v>0.99933697856721737</v>
      </c>
      <c r="AG372" s="34">
        <f t="shared" si="193"/>
        <v>5.3964196842629741</v>
      </c>
      <c r="AH372" s="34">
        <f t="shared" si="177"/>
        <v>1.2458</v>
      </c>
      <c r="AI372" s="15">
        <f t="shared" si="194"/>
        <v>0.77657197439912828</v>
      </c>
      <c r="AJ372" s="34">
        <f t="shared" si="195"/>
        <v>15.143153500783001</v>
      </c>
      <c r="AK372" s="34">
        <f t="shared" si="178"/>
        <v>0.2702</v>
      </c>
      <c r="AL372" s="15">
        <f t="shared" si="196"/>
        <v>0.5671420040148718</v>
      </c>
      <c r="AM372" s="34">
        <f t="shared" si="197"/>
        <v>0</v>
      </c>
      <c r="AN372" s="35">
        <f t="shared" si="179"/>
        <v>5.12000001</v>
      </c>
      <c r="AO372" s="35">
        <f t="shared" si="180"/>
        <v>4.2279582968403382</v>
      </c>
      <c r="AP372" s="35">
        <f t="shared" si="181"/>
        <v>0.89204171315966185</v>
      </c>
      <c r="AQ372" s="35">
        <f t="shared" si="182"/>
        <v>0</v>
      </c>
      <c r="AR372" s="35">
        <f t="shared" si="183"/>
        <v>0</v>
      </c>
      <c r="AS372" s="35">
        <f t="shared" si="184"/>
        <v>0</v>
      </c>
    </row>
    <row r="373" spans="7:45" ht="15.75">
      <c r="G373">
        <v>580</v>
      </c>
      <c r="H373" s="89">
        <v>0.22000001</v>
      </c>
      <c r="I373" s="90">
        <v>0.6</v>
      </c>
      <c r="J373" s="90">
        <v>1.1000000000000001</v>
      </c>
      <c r="K373" s="90">
        <v>2.7</v>
      </c>
      <c r="L373" s="90">
        <v>0.5</v>
      </c>
      <c r="M373" s="90">
        <v>0</v>
      </c>
      <c r="N373" s="90"/>
      <c r="O373" s="90"/>
      <c r="P373" s="90"/>
      <c r="Q373" s="91"/>
      <c r="R373" s="35"/>
      <c r="S373" s="34">
        <f t="shared" si="185"/>
        <v>0.22000001</v>
      </c>
      <c r="T373" s="34">
        <f t="shared" si="171"/>
        <v>0.51900000000000002</v>
      </c>
      <c r="U373" s="34">
        <f t="shared" si="172"/>
        <v>0.86284000000000005</v>
      </c>
      <c r="V373" s="34">
        <f t="shared" si="173"/>
        <v>1.9872000000000001</v>
      </c>
      <c r="W373" s="15">
        <f t="shared" si="186"/>
        <v>0.87944659600048491</v>
      </c>
      <c r="X373" s="34">
        <f t="shared" si="187"/>
        <v>2.3745058092013096</v>
      </c>
      <c r="Y373" s="34">
        <f t="shared" si="174"/>
        <v>1.2900000000000023E-2</v>
      </c>
      <c r="Z373" s="15">
        <f t="shared" si="188"/>
        <v>0.50322495527805666</v>
      </c>
      <c r="AA373" s="34">
        <f t="shared" si="189"/>
        <v>0.25161247763902833</v>
      </c>
      <c r="AB373" s="34">
        <f t="shared" si="175"/>
        <v>-0.3819999999999999</v>
      </c>
      <c r="AC373" s="15">
        <f t="shared" si="190"/>
        <v>0.40564461209270181</v>
      </c>
      <c r="AD373" s="34">
        <f t="shared" si="191"/>
        <v>0</v>
      </c>
      <c r="AE373" s="34">
        <f t="shared" si="176"/>
        <v>2.8138999999999994</v>
      </c>
      <c r="AF373" s="15">
        <f t="shared" si="192"/>
        <v>0.94342234836801464</v>
      </c>
      <c r="AG373" s="34">
        <f t="shared" si="193"/>
        <v>0</v>
      </c>
      <c r="AH373" s="34">
        <f t="shared" si="177"/>
        <v>1.2458</v>
      </c>
      <c r="AI373" s="15">
        <f t="shared" si="194"/>
        <v>0.77657197439912828</v>
      </c>
      <c r="AJ373" s="34">
        <f t="shared" si="195"/>
        <v>0</v>
      </c>
      <c r="AK373" s="34">
        <f t="shared" si="178"/>
        <v>0.2702</v>
      </c>
      <c r="AL373" s="15">
        <f t="shared" si="196"/>
        <v>0.5671420040148718</v>
      </c>
      <c r="AM373" s="34">
        <f t="shared" si="197"/>
        <v>0</v>
      </c>
      <c r="AN373" s="35">
        <f t="shared" si="179"/>
        <v>9.0000003</v>
      </c>
      <c r="AO373" s="35">
        <f t="shared" si="180"/>
        <v>7.1133572556360525</v>
      </c>
      <c r="AP373" s="35">
        <f t="shared" si="181"/>
        <v>1.8866430443639475</v>
      </c>
      <c r="AQ373" s="35">
        <f t="shared" si="182"/>
        <v>2.4000000500000001</v>
      </c>
      <c r="AR373" s="35">
        <f t="shared" si="183"/>
        <v>2.2192611092401782</v>
      </c>
      <c r="AS373" s="35">
        <f t="shared" si="184"/>
        <v>0.18073894075982189</v>
      </c>
    </row>
    <row r="374" spans="7:45" ht="15.75">
      <c r="G374">
        <v>581</v>
      </c>
      <c r="H374" s="89">
        <v>0.1</v>
      </c>
      <c r="I374" s="90">
        <v>1.5000001000000001</v>
      </c>
      <c r="J374" s="90">
        <v>2</v>
      </c>
      <c r="K374" s="90">
        <v>3.8000001999999999</v>
      </c>
      <c r="L374" s="90">
        <v>1.6</v>
      </c>
      <c r="M374" s="90">
        <v>0</v>
      </c>
      <c r="N374" s="90"/>
      <c r="O374" s="90">
        <v>1.7</v>
      </c>
      <c r="P374" s="90">
        <v>0.70000004999999998</v>
      </c>
      <c r="Q374" s="91">
        <v>0</v>
      </c>
      <c r="R374" s="35"/>
      <c r="S374" s="34">
        <f t="shared" si="185"/>
        <v>0.1</v>
      </c>
      <c r="T374" s="34">
        <f t="shared" si="171"/>
        <v>1.2975000864999999</v>
      </c>
      <c r="U374" s="34">
        <f t="shared" si="172"/>
        <v>1.5688</v>
      </c>
      <c r="V374" s="34">
        <f t="shared" si="173"/>
        <v>1.9872000000000001</v>
      </c>
      <c r="W374" s="15">
        <f t="shared" si="186"/>
        <v>0.87944659600048491</v>
      </c>
      <c r="X374" s="34">
        <f t="shared" si="187"/>
        <v>3.341897240691162</v>
      </c>
      <c r="Y374" s="34">
        <f t="shared" si="174"/>
        <v>1.2900000000000023E-2</v>
      </c>
      <c r="Z374" s="15">
        <f t="shared" si="188"/>
        <v>0.50322495527805666</v>
      </c>
      <c r="AA374" s="34">
        <f t="shared" si="189"/>
        <v>0.8051599284448907</v>
      </c>
      <c r="AB374" s="34">
        <f t="shared" si="175"/>
        <v>-0.3819999999999999</v>
      </c>
      <c r="AC374" s="15">
        <f t="shared" si="190"/>
        <v>0.40564461209270181</v>
      </c>
      <c r="AD374" s="34">
        <f t="shared" si="191"/>
        <v>0</v>
      </c>
      <c r="AE374" s="34">
        <f t="shared" si="176"/>
        <v>4.2318699999999989</v>
      </c>
      <c r="AF374" s="15">
        <f t="shared" si="192"/>
        <v>0.9856827578424644</v>
      </c>
      <c r="AG374" s="34">
        <f t="shared" si="193"/>
        <v>1.6756606883321894</v>
      </c>
      <c r="AH374" s="34">
        <f t="shared" si="177"/>
        <v>1.2458</v>
      </c>
      <c r="AI374" s="15">
        <f t="shared" si="194"/>
        <v>0.77657197439912828</v>
      </c>
      <c r="AJ374" s="34">
        <f t="shared" si="195"/>
        <v>0.54360042090798855</v>
      </c>
      <c r="AK374" s="34">
        <f t="shared" si="178"/>
        <v>0.2702</v>
      </c>
      <c r="AL374" s="15">
        <f t="shared" si="196"/>
        <v>0.5671420040148718</v>
      </c>
      <c r="AM374" s="34">
        <f t="shared" si="197"/>
        <v>0</v>
      </c>
      <c r="AN374" s="35">
        <f t="shared" si="179"/>
        <v>0</v>
      </c>
      <c r="AO374" s="35">
        <f t="shared" si="180"/>
        <v>0</v>
      </c>
      <c r="AP374" s="35">
        <f t="shared" si="181"/>
        <v>0</v>
      </c>
      <c r="AQ374" s="35">
        <f t="shared" si="182"/>
        <v>0</v>
      </c>
      <c r="AR374" s="35">
        <f t="shared" si="183"/>
        <v>0</v>
      </c>
      <c r="AS374" s="35">
        <f t="shared" si="184"/>
        <v>0</v>
      </c>
    </row>
    <row r="375" spans="7:45" ht="15.75">
      <c r="G375">
        <v>582</v>
      </c>
      <c r="H375" s="89"/>
      <c r="I375" s="90"/>
      <c r="J375" s="90"/>
      <c r="K375" s="90"/>
      <c r="L375" s="90"/>
      <c r="M375" s="90"/>
      <c r="N375" s="90"/>
      <c r="O375" s="90"/>
      <c r="P375" s="90"/>
      <c r="Q375" s="91"/>
      <c r="R375" s="35"/>
      <c r="S375" s="34">
        <f t="shared" si="185"/>
        <v>0</v>
      </c>
      <c r="T375" s="34">
        <f t="shared" si="171"/>
        <v>0</v>
      </c>
      <c r="U375" s="34">
        <f t="shared" si="172"/>
        <v>0</v>
      </c>
      <c r="V375" s="34">
        <f t="shared" si="173"/>
        <v>1.9872000000000001</v>
      </c>
      <c r="W375" s="15">
        <f t="shared" si="186"/>
        <v>0.87944659600048491</v>
      </c>
      <c r="X375" s="34">
        <f t="shared" si="187"/>
        <v>0</v>
      </c>
      <c r="Y375" s="34">
        <f t="shared" si="174"/>
        <v>1.2900000000000023E-2</v>
      </c>
      <c r="Z375" s="15">
        <f t="shared" si="188"/>
        <v>0.50322495527805666</v>
      </c>
      <c r="AA375" s="34">
        <f t="shared" si="189"/>
        <v>0</v>
      </c>
      <c r="AB375" s="34">
        <f t="shared" si="175"/>
        <v>-0.3819999999999999</v>
      </c>
      <c r="AC375" s="15">
        <f t="shared" si="190"/>
        <v>0.40564461209270181</v>
      </c>
      <c r="AD375" s="34">
        <f t="shared" si="191"/>
        <v>0</v>
      </c>
      <c r="AE375" s="34">
        <f t="shared" si="176"/>
        <v>2.8138999999999994</v>
      </c>
      <c r="AF375" s="15">
        <f t="shared" si="192"/>
        <v>0.94342234836801464</v>
      </c>
      <c r="AG375" s="34">
        <f t="shared" si="193"/>
        <v>0</v>
      </c>
      <c r="AH375" s="34">
        <f t="shared" si="177"/>
        <v>1.2458</v>
      </c>
      <c r="AI375" s="15">
        <f t="shared" si="194"/>
        <v>0.77657197439912828</v>
      </c>
      <c r="AJ375" s="34">
        <f t="shared" si="195"/>
        <v>0</v>
      </c>
      <c r="AK375" s="34">
        <f t="shared" si="178"/>
        <v>0.2702</v>
      </c>
      <c r="AL375" s="15">
        <f t="shared" si="196"/>
        <v>0.5671420040148718</v>
      </c>
      <c r="AM375" s="34">
        <f t="shared" si="197"/>
        <v>0</v>
      </c>
      <c r="AN375" s="35">
        <f t="shared" si="179"/>
        <v>0</v>
      </c>
      <c r="AO375" s="35">
        <f t="shared" si="180"/>
        <v>0</v>
      </c>
      <c r="AP375" s="35">
        <f t="shared" si="181"/>
        <v>0</v>
      </c>
      <c r="AQ375" s="35">
        <f t="shared" si="182"/>
        <v>0</v>
      </c>
      <c r="AR375" s="35">
        <f t="shared" si="183"/>
        <v>0</v>
      </c>
      <c r="AS375" s="35">
        <f t="shared" si="184"/>
        <v>0</v>
      </c>
    </row>
    <row r="376" spans="7:45" ht="15.75">
      <c r="G376">
        <v>583</v>
      </c>
      <c r="H376" s="89"/>
      <c r="I376" s="90"/>
      <c r="J376" s="90"/>
      <c r="K376" s="90"/>
      <c r="L376" s="90"/>
      <c r="M376" s="90"/>
      <c r="N376" s="90"/>
      <c r="O376" s="90"/>
      <c r="P376" s="90"/>
      <c r="Q376" s="91"/>
      <c r="R376" s="35"/>
      <c r="S376" s="34">
        <f t="shared" si="185"/>
        <v>0</v>
      </c>
      <c r="T376" s="34">
        <f t="shared" si="171"/>
        <v>0</v>
      </c>
      <c r="U376" s="34">
        <f t="shared" si="172"/>
        <v>0</v>
      </c>
      <c r="V376" s="34">
        <f t="shared" si="173"/>
        <v>1.9872000000000001</v>
      </c>
      <c r="W376" s="15">
        <f t="shared" si="186"/>
        <v>0.87944659600048491</v>
      </c>
      <c r="X376" s="34">
        <f t="shared" si="187"/>
        <v>0</v>
      </c>
      <c r="Y376" s="34">
        <f t="shared" si="174"/>
        <v>1.2900000000000023E-2</v>
      </c>
      <c r="Z376" s="15">
        <f t="shared" si="188"/>
        <v>0.50322495527805666</v>
      </c>
      <c r="AA376" s="34">
        <f t="shared" si="189"/>
        <v>0</v>
      </c>
      <c r="AB376" s="34">
        <f t="shared" si="175"/>
        <v>-0.3819999999999999</v>
      </c>
      <c r="AC376" s="15">
        <f t="shared" si="190"/>
        <v>0.40564461209270181</v>
      </c>
      <c r="AD376" s="34">
        <f t="shared" si="191"/>
        <v>0</v>
      </c>
      <c r="AE376" s="34">
        <f t="shared" si="176"/>
        <v>2.8138999999999994</v>
      </c>
      <c r="AF376" s="15">
        <f t="shared" si="192"/>
        <v>0.94342234836801464</v>
      </c>
      <c r="AG376" s="34">
        <f t="shared" si="193"/>
        <v>0</v>
      </c>
      <c r="AH376" s="34">
        <f t="shared" si="177"/>
        <v>1.2458</v>
      </c>
      <c r="AI376" s="15">
        <f t="shared" si="194"/>
        <v>0.77657197439912828</v>
      </c>
      <c r="AJ376" s="34">
        <f t="shared" si="195"/>
        <v>0</v>
      </c>
      <c r="AK376" s="34">
        <f t="shared" si="178"/>
        <v>0.2702</v>
      </c>
      <c r="AL376" s="15">
        <f t="shared" si="196"/>
        <v>0.5671420040148718</v>
      </c>
      <c r="AM376" s="34">
        <f t="shared" si="197"/>
        <v>0</v>
      </c>
      <c r="AN376" s="35">
        <f t="shared" si="179"/>
        <v>0</v>
      </c>
      <c r="AO376" s="35">
        <f t="shared" si="180"/>
        <v>0</v>
      </c>
      <c r="AP376" s="35">
        <f t="shared" si="181"/>
        <v>0</v>
      </c>
      <c r="AQ376" s="35">
        <f t="shared" si="182"/>
        <v>0</v>
      </c>
      <c r="AR376" s="35">
        <f t="shared" si="183"/>
        <v>0</v>
      </c>
      <c r="AS376" s="35">
        <f t="shared" si="184"/>
        <v>0</v>
      </c>
    </row>
    <row r="377" spans="7:45" ht="15.75">
      <c r="G377">
        <v>584</v>
      </c>
      <c r="H377" s="89"/>
      <c r="I377" s="90"/>
      <c r="J377" s="90"/>
      <c r="K377" s="90"/>
      <c r="L377" s="90"/>
      <c r="M377" s="90"/>
      <c r="N377" s="90"/>
      <c r="O377" s="90"/>
      <c r="P377" s="90"/>
      <c r="Q377" s="91"/>
      <c r="R377" s="35"/>
      <c r="S377" s="34">
        <f t="shared" si="185"/>
        <v>0</v>
      </c>
      <c r="T377" s="34">
        <f t="shared" si="171"/>
        <v>0</v>
      </c>
      <c r="U377" s="34">
        <f t="shared" si="172"/>
        <v>0</v>
      </c>
      <c r="V377" s="34">
        <f t="shared" si="173"/>
        <v>1.9872000000000001</v>
      </c>
      <c r="W377" s="15">
        <f t="shared" si="186"/>
        <v>0.87944659600048491</v>
      </c>
      <c r="X377" s="34">
        <f t="shared" si="187"/>
        <v>0</v>
      </c>
      <c r="Y377" s="34">
        <f t="shared" si="174"/>
        <v>1.2900000000000023E-2</v>
      </c>
      <c r="Z377" s="15">
        <f t="shared" si="188"/>
        <v>0.50322495527805666</v>
      </c>
      <c r="AA377" s="34">
        <f t="shared" si="189"/>
        <v>0</v>
      </c>
      <c r="AB377" s="34">
        <f t="shared" si="175"/>
        <v>-0.3819999999999999</v>
      </c>
      <c r="AC377" s="15">
        <f t="shared" si="190"/>
        <v>0.40564461209270181</v>
      </c>
      <c r="AD377" s="34">
        <f t="shared" si="191"/>
        <v>0</v>
      </c>
      <c r="AE377" s="34">
        <f t="shared" si="176"/>
        <v>2.8138999999999994</v>
      </c>
      <c r="AF377" s="15">
        <f t="shared" si="192"/>
        <v>0.94342234836801464</v>
      </c>
      <c r="AG377" s="34">
        <f t="shared" si="193"/>
        <v>0</v>
      </c>
      <c r="AH377" s="34">
        <f t="shared" si="177"/>
        <v>1.2458</v>
      </c>
      <c r="AI377" s="15">
        <f t="shared" si="194"/>
        <v>0.77657197439912828</v>
      </c>
      <c r="AJ377" s="34">
        <f t="shared" si="195"/>
        <v>0</v>
      </c>
      <c r="AK377" s="34">
        <f t="shared" si="178"/>
        <v>0.2702</v>
      </c>
      <c r="AL377" s="15">
        <f t="shared" si="196"/>
        <v>0.5671420040148718</v>
      </c>
      <c r="AM377" s="34">
        <f t="shared" si="197"/>
        <v>0</v>
      </c>
      <c r="AN377" s="35">
        <f t="shared" si="179"/>
        <v>2.7000000399999999</v>
      </c>
      <c r="AO377" s="35">
        <f t="shared" si="180"/>
        <v>2.3193512869765334</v>
      </c>
      <c r="AP377" s="35">
        <f t="shared" si="181"/>
        <v>0.38064875302346657</v>
      </c>
      <c r="AQ377" s="35">
        <f t="shared" si="182"/>
        <v>0.1</v>
      </c>
      <c r="AR377" s="35">
        <f t="shared" si="183"/>
        <v>9.4771330031082957E-2</v>
      </c>
      <c r="AS377" s="35">
        <f t="shared" si="184"/>
        <v>5.228669968917049E-3</v>
      </c>
    </row>
    <row r="378" spans="7:45" ht="15.75">
      <c r="G378">
        <v>585</v>
      </c>
      <c r="H378" s="89">
        <v>0.3</v>
      </c>
      <c r="I378" s="90">
        <v>0.4</v>
      </c>
      <c r="J378" s="90">
        <v>0.90000004</v>
      </c>
      <c r="K378" s="90">
        <v>1.1000000000000001</v>
      </c>
      <c r="L378" s="90">
        <v>0</v>
      </c>
      <c r="M378" s="90">
        <v>0</v>
      </c>
      <c r="N378" s="90"/>
      <c r="O378" s="90">
        <v>0.1</v>
      </c>
      <c r="P378" s="90">
        <v>0</v>
      </c>
      <c r="Q378" s="91">
        <v>0</v>
      </c>
      <c r="R378" s="35"/>
      <c r="S378" s="34">
        <f t="shared" si="185"/>
        <v>0.3</v>
      </c>
      <c r="T378" s="34">
        <f t="shared" si="171"/>
        <v>0.34600000000000003</v>
      </c>
      <c r="U378" s="34">
        <f t="shared" si="172"/>
        <v>0.70596003137599994</v>
      </c>
      <c r="V378" s="34">
        <f t="shared" si="173"/>
        <v>1.9872000000000001</v>
      </c>
      <c r="W378" s="15">
        <f t="shared" si="186"/>
        <v>0.87944659600048491</v>
      </c>
      <c r="X378" s="34">
        <f t="shared" si="187"/>
        <v>0.96739125560053352</v>
      </c>
      <c r="Y378" s="34">
        <f t="shared" si="174"/>
        <v>1.2900000000000023E-2</v>
      </c>
      <c r="Z378" s="15">
        <f t="shared" si="188"/>
        <v>0.50322495527805666</v>
      </c>
      <c r="AA378" s="34">
        <f t="shared" si="189"/>
        <v>0</v>
      </c>
      <c r="AB378" s="34">
        <f t="shared" si="175"/>
        <v>-0.3819999999999999</v>
      </c>
      <c r="AC378" s="15">
        <f t="shared" si="190"/>
        <v>0.40564461209270181</v>
      </c>
      <c r="AD378" s="34">
        <f t="shared" si="191"/>
        <v>0</v>
      </c>
      <c r="AE378" s="34">
        <f t="shared" si="176"/>
        <v>2.8973099999999996</v>
      </c>
      <c r="AF378" s="15">
        <f t="shared" si="192"/>
        <v>0.94771330031082945</v>
      </c>
      <c r="AG378" s="34">
        <f t="shared" si="193"/>
        <v>9.4771330031082957E-2</v>
      </c>
      <c r="AH378" s="34">
        <f t="shared" si="177"/>
        <v>1.2458</v>
      </c>
      <c r="AI378" s="15">
        <f t="shared" si="194"/>
        <v>0.77657197439912828</v>
      </c>
      <c r="AJ378" s="34">
        <f t="shared" si="195"/>
        <v>0</v>
      </c>
      <c r="AK378" s="34">
        <f t="shared" si="178"/>
        <v>0.2702</v>
      </c>
      <c r="AL378" s="15">
        <f t="shared" si="196"/>
        <v>0.5671420040148718</v>
      </c>
      <c r="AM378" s="34">
        <f t="shared" si="197"/>
        <v>0</v>
      </c>
      <c r="AN378" s="35">
        <f t="shared" si="179"/>
        <v>5.5000002000000006</v>
      </c>
      <c r="AO378" s="35">
        <f t="shared" si="180"/>
        <v>4.3287359325192707</v>
      </c>
      <c r="AP378" s="35">
        <f t="shared" si="181"/>
        <v>1.1712642674807299</v>
      </c>
      <c r="AQ378" s="35">
        <f t="shared" si="182"/>
        <v>12.000000200000001</v>
      </c>
      <c r="AR378" s="35">
        <f t="shared" si="183"/>
        <v>8.9273359857791377</v>
      </c>
      <c r="AS378" s="35">
        <f t="shared" si="184"/>
        <v>3.0726642142208629</v>
      </c>
    </row>
    <row r="379" spans="7:45" ht="15.75">
      <c r="G379">
        <v>586</v>
      </c>
      <c r="H379" s="89">
        <v>0.2</v>
      </c>
      <c r="I379" s="90">
        <v>0.8</v>
      </c>
      <c r="J379" s="90">
        <v>3.5000002000000001</v>
      </c>
      <c r="K379" s="90">
        <v>0.5</v>
      </c>
      <c r="L379" s="90">
        <v>0.5</v>
      </c>
      <c r="M379" s="90">
        <v>0</v>
      </c>
      <c r="N379" s="90"/>
      <c r="O379" s="90">
        <v>3.0000002000000001</v>
      </c>
      <c r="P379" s="90">
        <v>4</v>
      </c>
      <c r="Q379" s="91">
        <v>5</v>
      </c>
      <c r="R379" s="35"/>
      <c r="S379" s="34">
        <f t="shared" si="185"/>
        <v>0.2</v>
      </c>
      <c r="T379" s="34">
        <f t="shared" si="171"/>
        <v>0.69200000000000006</v>
      </c>
      <c r="U379" s="34">
        <f t="shared" si="172"/>
        <v>2.7454001568800002</v>
      </c>
      <c r="V379" s="34">
        <f t="shared" si="173"/>
        <v>1.9872000000000001</v>
      </c>
      <c r="W379" s="15">
        <f t="shared" si="186"/>
        <v>0.87944659600048491</v>
      </c>
      <c r="X379" s="34">
        <f t="shared" si="187"/>
        <v>0.43972329800024246</v>
      </c>
      <c r="Y379" s="34">
        <f t="shared" si="174"/>
        <v>1.2900000000000023E-2</v>
      </c>
      <c r="Z379" s="15">
        <f t="shared" si="188"/>
        <v>0.50322495527805666</v>
      </c>
      <c r="AA379" s="34">
        <f t="shared" si="189"/>
        <v>0.25161247763902833</v>
      </c>
      <c r="AB379" s="34">
        <f t="shared" si="175"/>
        <v>-0.3819999999999999</v>
      </c>
      <c r="AC379" s="15">
        <f t="shared" si="190"/>
        <v>0.40564461209270181</v>
      </c>
      <c r="AD379" s="34">
        <f t="shared" si="191"/>
        <v>0</v>
      </c>
      <c r="AE379" s="34">
        <f t="shared" si="176"/>
        <v>5.3162001668199999</v>
      </c>
      <c r="AF379" s="15">
        <f t="shared" si="192"/>
        <v>0.99511262302858017</v>
      </c>
      <c r="AG379" s="34">
        <f t="shared" si="193"/>
        <v>2.9853380681082653</v>
      </c>
      <c r="AH379" s="34">
        <f t="shared" si="177"/>
        <v>1.2458</v>
      </c>
      <c r="AI379" s="15">
        <f t="shared" si="194"/>
        <v>0.77657197439912828</v>
      </c>
      <c r="AJ379" s="34">
        <f t="shared" si="195"/>
        <v>3.1062878975965131</v>
      </c>
      <c r="AK379" s="34">
        <f t="shared" si="178"/>
        <v>0.2702</v>
      </c>
      <c r="AL379" s="15">
        <f t="shared" si="196"/>
        <v>0.5671420040148718</v>
      </c>
      <c r="AM379" s="34">
        <f t="shared" si="197"/>
        <v>2.8357100200743588</v>
      </c>
      <c r="AN379" s="35">
        <f t="shared" si="179"/>
        <v>18.800000600000001</v>
      </c>
      <c r="AO379" s="35">
        <f t="shared" si="180"/>
        <v>15.349465086763953</v>
      </c>
      <c r="AP379" s="35">
        <f t="shared" si="181"/>
        <v>3.4505355132360478</v>
      </c>
      <c r="AQ379" s="35">
        <f t="shared" si="182"/>
        <v>26.200002000000001</v>
      </c>
      <c r="AR379" s="35">
        <f t="shared" si="183"/>
        <v>21.340519820065289</v>
      </c>
      <c r="AS379" s="35">
        <f t="shared" si="184"/>
        <v>4.8594821799347123</v>
      </c>
    </row>
    <row r="380" spans="7:45" ht="15.75">
      <c r="G380">
        <v>587</v>
      </c>
      <c r="H380" s="89">
        <v>1.1000000000000001</v>
      </c>
      <c r="I380" s="90">
        <v>2.2000000000000002</v>
      </c>
      <c r="J380" s="90">
        <v>5.5000004999999996</v>
      </c>
      <c r="K380" s="90">
        <v>8</v>
      </c>
      <c r="L380" s="90">
        <v>1.9000001</v>
      </c>
      <c r="M380" s="90">
        <v>0.1</v>
      </c>
      <c r="N380" s="90"/>
      <c r="O380" s="90">
        <v>6.8</v>
      </c>
      <c r="P380" s="90">
        <v>16.900002000000001</v>
      </c>
      <c r="Q380" s="91">
        <v>2.5</v>
      </c>
      <c r="R380" s="35"/>
      <c r="S380" s="34">
        <f t="shared" si="185"/>
        <v>1.1000000000000001</v>
      </c>
      <c r="T380" s="34">
        <f t="shared" si="171"/>
        <v>1.903</v>
      </c>
      <c r="U380" s="34">
        <f t="shared" si="172"/>
        <v>4.3142003922000001</v>
      </c>
      <c r="V380" s="34">
        <f t="shared" si="173"/>
        <v>1.9872000000000001</v>
      </c>
      <c r="W380" s="15">
        <f t="shared" si="186"/>
        <v>0.87944659600048491</v>
      </c>
      <c r="X380" s="34">
        <f t="shared" si="187"/>
        <v>7.0355727680038793</v>
      </c>
      <c r="Y380" s="34">
        <f t="shared" si="174"/>
        <v>1.2900000000000023E-2</v>
      </c>
      <c r="Z380" s="15">
        <f t="shared" si="188"/>
        <v>0.50322495527805666</v>
      </c>
      <c r="AA380" s="34">
        <f t="shared" si="189"/>
        <v>0.95612746535080317</v>
      </c>
      <c r="AB380" s="34">
        <f t="shared" si="175"/>
        <v>-0.3819999999999999</v>
      </c>
      <c r="AC380" s="15">
        <f t="shared" si="190"/>
        <v>0.40564461209270181</v>
      </c>
      <c r="AD380" s="34">
        <f t="shared" si="191"/>
        <v>4.0564461209270181E-2</v>
      </c>
      <c r="AE380" s="34">
        <f t="shared" si="176"/>
        <v>8.4857799999999983</v>
      </c>
      <c r="AF380" s="15">
        <f t="shared" si="192"/>
        <v>0.99979366022630789</v>
      </c>
      <c r="AG380" s="34">
        <f t="shared" si="193"/>
        <v>6.7985968895388931</v>
      </c>
      <c r="AH380" s="34">
        <f t="shared" si="177"/>
        <v>1.2458</v>
      </c>
      <c r="AI380" s="15">
        <f t="shared" si="194"/>
        <v>0.77657197439912828</v>
      </c>
      <c r="AJ380" s="34">
        <f t="shared" si="195"/>
        <v>13.124067920489217</v>
      </c>
      <c r="AK380" s="34">
        <f t="shared" si="178"/>
        <v>0.2702</v>
      </c>
      <c r="AL380" s="15">
        <f t="shared" si="196"/>
        <v>0.5671420040148718</v>
      </c>
      <c r="AM380" s="34">
        <f t="shared" si="197"/>
        <v>1.4178550100371794</v>
      </c>
      <c r="AN380" s="35">
        <f t="shared" si="179"/>
        <v>30.6000011</v>
      </c>
      <c r="AO380" s="35">
        <f t="shared" si="180"/>
        <v>20.938992710230341</v>
      </c>
      <c r="AP380" s="35">
        <f t="shared" si="181"/>
        <v>9.661008389769659</v>
      </c>
      <c r="AQ380" s="35">
        <f t="shared" si="182"/>
        <v>13.3</v>
      </c>
      <c r="AR380" s="35">
        <f t="shared" si="183"/>
        <v>11.868750806829732</v>
      </c>
      <c r="AS380" s="35">
        <f t="shared" si="184"/>
        <v>1.4312491931702684</v>
      </c>
    </row>
    <row r="381" spans="7:45" ht="15.75">
      <c r="G381">
        <v>588</v>
      </c>
      <c r="H381" s="89">
        <v>0.4</v>
      </c>
      <c r="I381" s="90">
        <v>0.6</v>
      </c>
      <c r="J381" s="90">
        <v>1.5000001000000001</v>
      </c>
      <c r="K381" s="90">
        <v>12.500000999999999</v>
      </c>
      <c r="L381" s="90">
        <v>15.6</v>
      </c>
      <c r="M381" s="90">
        <v>0</v>
      </c>
      <c r="N381" s="90"/>
      <c r="O381" s="90">
        <v>6.9</v>
      </c>
      <c r="P381" s="90">
        <v>6.4</v>
      </c>
      <c r="Q381" s="91">
        <v>0</v>
      </c>
      <c r="R381" s="35"/>
      <c r="S381" s="34">
        <f t="shared" si="185"/>
        <v>0.4</v>
      </c>
      <c r="T381" s="34">
        <f t="shared" si="171"/>
        <v>0.51900000000000002</v>
      </c>
      <c r="U381" s="34">
        <f t="shared" si="172"/>
        <v>1.1766000784399999</v>
      </c>
      <c r="V381" s="34">
        <f t="shared" si="173"/>
        <v>1.9872000000000001</v>
      </c>
      <c r="W381" s="15">
        <f t="shared" si="186"/>
        <v>0.87944659600048491</v>
      </c>
      <c r="X381" s="34">
        <f t="shared" si="187"/>
        <v>10.993083329452658</v>
      </c>
      <c r="Y381" s="34">
        <f t="shared" si="174"/>
        <v>1.2900000000000023E-2</v>
      </c>
      <c r="Z381" s="15">
        <f t="shared" si="188"/>
        <v>0.50322495527805666</v>
      </c>
      <c r="AA381" s="34">
        <f t="shared" si="189"/>
        <v>7.850309302337684</v>
      </c>
      <c r="AB381" s="34">
        <f t="shared" si="175"/>
        <v>-0.3819999999999999</v>
      </c>
      <c r="AC381" s="15">
        <f t="shared" si="190"/>
        <v>0.40564461209270181</v>
      </c>
      <c r="AD381" s="34">
        <f t="shared" si="191"/>
        <v>0</v>
      </c>
      <c r="AE381" s="34">
        <f t="shared" si="176"/>
        <v>8.569189999999999</v>
      </c>
      <c r="AF381" s="15">
        <f t="shared" si="192"/>
        <v>0.99981016966308844</v>
      </c>
      <c r="AG381" s="34">
        <f t="shared" si="193"/>
        <v>6.8986901706753105</v>
      </c>
      <c r="AH381" s="34">
        <f t="shared" si="177"/>
        <v>1.2458</v>
      </c>
      <c r="AI381" s="15">
        <f t="shared" si="194"/>
        <v>0.77657197439912828</v>
      </c>
      <c r="AJ381" s="34">
        <f t="shared" si="195"/>
        <v>4.9700606361544217</v>
      </c>
      <c r="AK381" s="34">
        <f t="shared" si="178"/>
        <v>0.2702</v>
      </c>
      <c r="AL381" s="15">
        <f t="shared" si="196"/>
        <v>0.5671420040148718</v>
      </c>
      <c r="AM381" s="34">
        <f t="shared" si="197"/>
        <v>0</v>
      </c>
      <c r="AN381" s="35">
        <f t="shared" si="179"/>
        <v>18.1000005</v>
      </c>
      <c r="AO381" s="35">
        <f t="shared" si="180"/>
        <v>13.057175249427969</v>
      </c>
      <c r="AP381" s="35">
        <f t="shared" si="181"/>
        <v>5.0428252505720312</v>
      </c>
      <c r="AQ381" s="35">
        <f t="shared" si="182"/>
        <v>4.1000000999999999</v>
      </c>
      <c r="AR381" s="35">
        <f t="shared" si="183"/>
        <v>3.5853845772821211</v>
      </c>
      <c r="AS381" s="35">
        <f t="shared" si="184"/>
        <v>0.5146155227178788</v>
      </c>
    </row>
    <row r="382" spans="7:45" ht="15.75">
      <c r="G382">
        <v>589</v>
      </c>
      <c r="H382" s="89">
        <v>0.2</v>
      </c>
      <c r="I382" s="90">
        <v>1.5000001000000001</v>
      </c>
      <c r="J382" s="90">
        <v>4</v>
      </c>
      <c r="K382" s="90">
        <v>5.8</v>
      </c>
      <c r="L382" s="90">
        <v>6.6000003999999999</v>
      </c>
      <c r="M382" s="90">
        <v>0</v>
      </c>
      <c r="N382" s="90"/>
      <c r="O382" s="90">
        <v>1.9000001</v>
      </c>
      <c r="P382" s="90">
        <v>2.2000000000000002</v>
      </c>
      <c r="Q382" s="91">
        <v>0</v>
      </c>
      <c r="R382" s="35"/>
      <c r="S382" s="34">
        <f t="shared" si="185"/>
        <v>0.2</v>
      </c>
      <c r="T382" s="34">
        <f t="shared" si="171"/>
        <v>1.2975000864999999</v>
      </c>
      <c r="U382" s="34">
        <f t="shared" si="172"/>
        <v>3.1375999999999999</v>
      </c>
      <c r="V382" s="34">
        <f t="shared" si="173"/>
        <v>1.9872000000000001</v>
      </c>
      <c r="W382" s="15">
        <f t="shared" si="186"/>
        <v>0.87944659600048491</v>
      </c>
      <c r="X382" s="34">
        <f t="shared" si="187"/>
        <v>5.1007902568028127</v>
      </c>
      <c r="Y382" s="34">
        <f t="shared" si="174"/>
        <v>1.2900000000000023E-2</v>
      </c>
      <c r="Z382" s="15">
        <f t="shared" si="188"/>
        <v>0.50322495527805666</v>
      </c>
      <c r="AA382" s="34">
        <f t="shared" si="189"/>
        <v>3.3212849061251561</v>
      </c>
      <c r="AB382" s="34">
        <f t="shared" si="175"/>
        <v>-0.3819999999999999</v>
      </c>
      <c r="AC382" s="15">
        <f t="shared" si="190"/>
        <v>0.40564461209270181</v>
      </c>
      <c r="AD382" s="34">
        <f t="shared" si="191"/>
        <v>0</v>
      </c>
      <c r="AE382" s="34">
        <f t="shared" si="176"/>
        <v>4.3986900834099991</v>
      </c>
      <c r="AF382" s="15">
        <f t="shared" si="192"/>
        <v>0.98785586043076457</v>
      </c>
      <c r="AG382" s="34">
        <f t="shared" si="193"/>
        <v>1.8769262336040387</v>
      </c>
      <c r="AH382" s="34">
        <f t="shared" si="177"/>
        <v>1.2458</v>
      </c>
      <c r="AI382" s="15">
        <f t="shared" si="194"/>
        <v>0.77657197439912828</v>
      </c>
      <c r="AJ382" s="34">
        <f t="shared" si="195"/>
        <v>1.7084583436780825</v>
      </c>
      <c r="AK382" s="34">
        <f t="shared" si="178"/>
        <v>0.2702</v>
      </c>
      <c r="AL382" s="15">
        <f t="shared" si="196"/>
        <v>0.5671420040148718</v>
      </c>
      <c r="AM382" s="34">
        <f t="shared" si="197"/>
        <v>0</v>
      </c>
      <c r="AN382" s="35">
        <f t="shared" si="179"/>
        <v>8.4000004500000003</v>
      </c>
      <c r="AO382" s="35">
        <f t="shared" si="180"/>
        <v>7.1583141576309197</v>
      </c>
      <c r="AP382" s="35">
        <f t="shared" si="181"/>
        <v>1.2416862923690806</v>
      </c>
      <c r="AQ382" s="35">
        <f t="shared" si="182"/>
        <v>4.4000000000000004</v>
      </c>
      <c r="AR382" s="35">
        <f t="shared" si="183"/>
        <v>4.3932880252555027</v>
      </c>
      <c r="AS382" s="35">
        <f t="shared" si="184"/>
        <v>6.7119747444976952E-3</v>
      </c>
    </row>
    <row r="383" spans="7:45" ht="15.75">
      <c r="G383">
        <v>590</v>
      </c>
      <c r="H383" s="89">
        <v>0.70000004999999998</v>
      </c>
      <c r="I383" s="90">
        <v>1.3000001000000001</v>
      </c>
      <c r="J383" s="90">
        <v>3.1000000999999999</v>
      </c>
      <c r="K383" s="90">
        <v>3.3000001999999999</v>
      </c>
      <c r="L383" s="90">
        <v>0</v>
      </c>
      <c r="M383" s="90">
        <v>0</v>
      </c>
      <c r="N383" s="90"/>
      <c r="O383" s="90">
        <v>4.4000000000000004</v>
      </c>
      <c r="P383" s="90">
        <v>0</v>
      </c>
      <c r="Q383" s="91">
        <v>0</v>
      </c>
      <c r="R383" s="35"/>
      <c r="S383" s="34">
        <f t="shared" si="185"/>
        <v>0.70000004999999998</v>
      </c>
      <c r="T383" s="34">
        <f t="shared" si="171"/>
        <v>1.1245000865000001</v>
      </c>
      <c r="U383" s="34">
        <f t="shared" si="172"/>
        <v>2.4316400784400001</v>
      </c>
      <c r="V383" s="34">
        <f t="shared" si="173"/>
        <v>1.9872000000000001</v>
      </c>
      <c r="W383" s="15">
        <f t="shared" si="186"/>
        <v>0.87944659600048491</v>
      </c>
      <c r="X383" s="34">
        <f t="shared" si="187"/>
        <v>2.9021739426909194</v>
      </c>
      <c r="Y383" s="34">
        <f t="shared" si="174"/>
        <v>1.2900000000000023E-2</v>
      </c>
      <c r="Z383" s="15">
        <f t="shared" si="188"/>
        <v>0.50322495527805666</v>
      </c>
      <c r="AA383" s="34">
        <f t="shared" si="189"/>
        <v>0</v>
      </c>
      <c r="AB383" s="34">
        <f t="shared" si="175"/>
        <v>-0.3819999999999999</v>
      </c>
      <c r="AC383" s="15">
        <f t="shared" si="190"/>
        <v>0.40564461209270181</v>
      </c>
      <c r="AD383" s="34">
        <f t="shared" si="191"/>
        <v>0</v>
      </c>
      <c r="AE383" s="34">
        <f t="shared" si="176"/>
        <v>6.4839399999999996</v>
      </c>
      <c r="AF383" s="15">
        <f t="shared" si="192"/>
        <v>0.99847455119443229</v>
      </c>
      <c r="AG383" s="34">
        <f t="shared" si="193"/>
        <v>4.3932880252555027</v>
      </c>
      <c r="AH383" s="34">
        <f t="shared" si="177"/>
        <v>1.2458</v>
      </c>
      <c r="AI383" s="15">
        <f t="shared" si="194"/>
        <v>0.77657197439912828</v>
      </c>
      <c r="AJ383" s="34">
        <f t="shared" si="195"/>
        <v>0</v>
      </c>
      <c r="AK383" s="34">
        <f t="shared" si="178"/>
        <v>0.2702</v>
      </c>
      <c r="AL383" s="15">
        <f t="shared" si="196"/>
        <v>0.5671420040148718</v>
      </c>
      <c r="AM383" s="34">
        <f t="shared" si="197"/>
        <v>0</v>
      </c>
      <c r="AN383" s="35">
        <f t="shared" si="179"/>
        <v>6.9000001000000006</v>
      </c>
      <c r="AO383" s="35">
        <f t="shared" si="180"/>
        <v>5.4754727340981022</v>
      </c>
      <c r="AP383" s="35">
        <f t="shared" si="181"/>
        <v>1.4245273659018984</v>
      </c>
      <c r="AQ383" s="35">
        <f t="shared" si="182"/>
        <v>1.3</v>
      </c>
      <c r="AR383" s="35">
        <f t="shared" si="183"/>
        <v>1.1225180039341489</v>
      </c>
      <c r="AS383" s="35">
        <f t="shared" si="184"/>
        <v>0.17748199606585113</v>
      </c>
    </row>
    <row r="384" spans="7:45" ht="15.75">
      <c r="G384">
        <v>591</v>
      </c>
      <c r="H384" s="89">
        <v>0.4</v>
      </c>
      <c r="I384" s="90">
        <v>1.1000000000000001</v>
      </c>
      <c r="J384" s="90">
        <v>3.6000000999999999</v>
      </c>
      <c r="K384" s="90">
        <v>1.1000000000000001</v>
      </c>
      <c r="L384" s="90">
        <v>0.5</v>
      </c>
      <c r="M384" s="90">
        <v>0.2</v>
      </c>
      <c r="N384" s="90"/>
      <c r="O384" s="90">
        <v>0.8</v>
      </c>
      <c r="P384" s="90">
        <v>0.3</v>
      </c>
      <c r="Q384" s="91">
        <v>0.2</v>
      </c>
      <c r="R384" s="35"/>
      <c r="S384" s="34">
        <f t="shared" si="185"/>
        <v>0.4</v>
      </c>
      <c r="T384" s="34">
        <f t="shared" si="171"/>
        <v>0.95150000000000001</v>
      </c>
      <c r="U384" s="34">
        <f t="shared" si="172"/>
        <v>2.82384007844</v>
      </c>
      <c r="V384" s="34">
        <f t="shared" si="173"/>
        <v>1.9872000000000001</v>
      </c>
      <c r="W384" s="15">
        <f t="shared" si="186"/>
        <v>0.87944659600048491</v>
      </c>
      <c r="X384" s="34">
        <f t="shared" si="187"/>
        <v>0.96739125560053352</v>
      </c>
      <c r="Y384" s="34">
        <f t="shared" si="174"/>
        <v>1.2900000000000023E-2</v>
      </c>
      <c r="Z384" s="15">
        <f t="shared" si="188"/>
        <v>0.50322495527805666</v>
      </c>
      <c r="AA384" s="34">
        <f t="shared" si="189"/>
        <v>0.25161247763902833</v>
      </c>
      <c r="AB384" s="34">
        <f t="shared" si="175"/>
        <v>-0.3819999999999999</v>
      </c>
      <c r="AC384" s="15">
        <f t="shared" si="190"/>
        <v>0.40564461209270181</v>
      </c>
      <c r="AD384" s="34">
        <f t="shared" si="191"/>
        <v>8.1128922418540361E-2</v>
      </c>
      <c r="AE384" s="34">
        <f t="shared" si="176"/>
        <v>3.4811799999999993</v>
      </c>
      <c r="AF384" s="15">
        <f t="shared" si="192"/>
        <v>0.97014751351429507</v>
      </c>
      <c r="AG384" s="34">
        <f t="shared" si="193"/>
        <v>0.77611801081143605</v>
      </c>
      <c r="AH384" s="34">
        <f t="shared" si="177"/>
        <v>1.2458</v>
      </c>
      <c r="AI384" s="15">
        <f t="shared" si="194"/>
        <v>0.77657197439912828</v>
      </c>
      <c r="AJ384" s="34">
        <f t="shared" si="195"/>
        <v>0.23297159231973846</v>
      </c>
      <c r="AK384" s="34">
        <f t="shared" si="178"/>
        <v>0.2702</v>
      </c>
      <c r="AL384" s="15">
        <f t="shared" si="196"/>
        <v>0.5671420040148718</v>
      </c>
      <c r="AM384" s="34">
        <f t="shared" si="197"/>
        <v>0.11342840080297437</v>
      </c>
      <c r="AN384" s="35">
        <f t="shared" si="179"/>
        <v>9.4000001999999991</v>
      </c>
      <c r="AO384" s="35">
        <f t="shared" si="180"/>
        <v>6.2421215022054621</v>
      </c>
      <c r="AP384" s="35">
        <f t="shared" si="181"/>
        <v>3.157878697794537</v>
      </c>
      <c r="AQ384" s="35">
        <f t="shared" si="182"/>
        <v>4.3000001000000001</v>
      </c>
      <c r="AR384" s="35">
        <f t="shared" si="183"/>
        <v>3.1800083031577122</v>
      </c>
      <c r="AS384" s="35">
        <f t="shared" si="184"/>
        <v>1.1199917968422879</v>
      </c>
    </row>
    <row r="385" spans="7:45" ht="15.75">
      <c r="G385">
        <v>592</v>
      </c>
      <c r="H385" s="89">
        <v>0.70000004999999998</v>
      </c>
      <c r="I385" s="90">
        <v>1.6</v>
      </c>
      <c r="J385" s="90">
        <v>1.7</v>
      </c>
      <c r="K385" s="90">
        <v>0.70000004999999998</v>
      </c>
      <c r="L385" s="90">
        <v>3.1000000999999999</v>
      </c>
      <c r="M385" s="90">
        <v>1.6</v>
      </c>
      <c r="N385" s="90"/>
      <c r="O385" s="90">
        <v>0.6</v>
      </c>
      <c r="P385" s="90">
        <v>2.4</v>
      </c>
      <c r="Q385" s="91">
        <v>1.3000001000000001</v>
      </c>
      <c r="R385" s="35"/>
      <c r="S385" s="34">
        <f t="shared" si="185"/>
        <v>0.70000004999999998</v>
      </c>
      <c r="T385" s="34">
        <f t="shared" si="171"/>
        <v>1.3840000000000001</v>
      </c>
      <c r="U385" s="34">
        <f t="shared" si="172"/>
        <v>1.33348</v>
      </c>
      <c r="V385" s="34">
        <f t="shared" si="173"/>
        <v>1.9872000000000001</v>
      </c>
      <c r="W385" s="15">
        <f t="shared" si="186"/>
        <v>0.87944659600048491</v>
      </c>
      <c r="X385" s="34">
        <f t="shared" si="187"/>
        <v>0.61561266117266922</v>
      </c>
      <c r="Y385" s="34">
        <f t="shared" si="174"/>
        <v>1.2900000000000023E-2</v>
      </c>
      <c r="Z385" s="15">
        <f t="shared" si="188"/>
        <v>0.50322495527805666</v>
      </c>
      <c r="AA385" s="34">
        <f t="shared" si="189"/>
        <v>1.559997411684471</v>
      </c>
      <c r="AB385" s="34">
        <f t="shared" si="175"/>
        <v>-0.3819999999999999</v>
      </c>
      <c r="AC385" s="15">
        <f t="shared" si="190"/>
        <v>0.40564461209270181</v>
      </c>
      <c r="AD385" s="34">
        <f t="shared" si="191"/>
        <v>0.64903137934832289</v>
      </c>
      <c r="AE385" s="34">
        <f t="shared" si="176"/>
        <v>3.3143599999999993</v>
      </c>
      <c r="AF385" s="15">
        <f t="shared" si="192"/>
        <v>0.96491817111045153</v>
      </c>
      <c r="AG385" s="34">
        <f t="shared" si="193"/>
        <v>0.57895090266627092</v>
      </c>
      <c r="AH385" s="34">
        <f t="shared" si="177"/>
        <v>1.2458</v>
      </c>
      <c r="AI385" s="15">
        <f t="shared" si="194"/>
        <v>0.77657197439912828</v>
      </c>
      <c r="AJ385" s="34">
        <f t="shared" si="195"/>
        <v>1.8637727385579077</v>
      </c>
      <c r="AK385" s="34">
        <f t="shared" si="178"/>
        <v>0.2702</v>
      </c>
      <c r="AL385" s="15">
        <f t="shared" si="196"/>
        <v>0.5671420040148718</v>
      </c>
      <c r="AM385" s="34">
        <f t="shared" si="197"/>
        <v>0.73728466193353381</v>
      </c>
      <c r="AN385" s="35">
        <f t="shared" si="179"/>
        <v>11.000000500000001</v>
      </c>
      <c r="AO385" s="35">
        <f t="shared" si="180"/>
        <v>9.0014692415715185</v>
      </c>
      <c r="AP385" s="35">
        <f t="shared" si="181"/>
        <v>1.998531258428482</v>
      </c>
      <c r="AQ385" s="35">
        <f t="shared" si="182"/>
        <v>5.4000001000000006</v>
      </c>
      <c r="AR385" s="35">
        <f t="shared" si="183"/>
        <v>4.5747142941038241</v>
      </c>
      <c r="AS385" s="35">
        <f t="shared" si="184"/>
        <v>0.82528580589617651</v>
      </c>
    </row>
    <row r="386" spans="7:45" ht="15.75">
      <c r="G386">
        <v>593</v>
      </c>
      <c r="H386" s="89">
        <v>1.3000001000000001</v>
      </c>
      <c r="I386" s="90">
        <v>2.9</v>
      </c>
      <c r="J386" s="90">
        <v>5.6000003999999999</v>
      </c>
      <c r="K386" s="90">
        <v>0.6</v>
      </c>
      <c r="L386" s="90">
        <v>0.3</v>
      </c>
      <c r="M386" s="90">
        <v>0.3</v>
      </c>
      <c r="N386" s="90"/>
      <c r="O386" s="90">
        <v>2.9</v>
      </c>
      <c r="P386" s="90">
        <v>1.3000001000000001</v>
      </c>
      <c r="Q386" s="91">
        <v>1.2</v>
      </c>
      <c r="R386" s="35"/>
      <c r="S386" s="34">
        <f t="shared" si="185"/>
        <v>1.3000001000000001</v>
      </c>
      <c r="T386" s="34">
        <f t="shared" si="171"/>
        <v>2.5084999999999997</v>
      </c>
      <c r="U386" s="34">
        <f t="shared" si="172"/>
        <v>4.3926403137599994</v>
      </c>
      <c r="V386" s="34">
        <f t="shared" si="173"/>
        <v>1.9872000000000001</v>
      </c>
      <c r="W386" s="15">
        <f t="shared" si="186"/>
        <v>0.87944659600048491</v>
      </c>
      <c r="X386" s="34">
        <f t="shared" si="187"/>
        <v>0.52766795760029095</v>
      </c>
      <c r="Y386" s="34">
        <f t="shared" si="174"/>
        <v>1.2900000000000023E-2</v>
      </c>
      <c r="Z386" s="15">
        <f t="shared" si="188"/>
        <v>0.50322495527805666</v>
      </c>
      <c r="AA386" s="34">
        <f t="shared" si="189"/>
        <v>0.15096748658341699</v>
      </c>
      <c r="AB386" s="34">
        <f t="shared" si="175"/>
        <v>-0.3819999999999999</v>
      </c>
      <c r="AC386" s="15">
        <f t="shared" si="190"/>
        <v>0.40564461209270181</v>
      </c>
      <c r="AD386" s="34">
        <f t="shared" si="191"/>
        <v>0.12169338362781054</v>
      </c>
      <c r="AE386" s="34">
        <f t="shared" si="176"/>
        <v>5.2327899999999996</v>
      </c>
      <c r="AF386" s="15">
        <f t="shared" si="192"/>
        <v>0.99468973962410823</v>
      </c>
      <c r="AG386" s="34">
        <f t="shared" si="193"/>
        <v>2.884600244909914</v>
      </c>
      <c r="AH386" s="34">
        <f t="shared" si="177"/>
        <v>1.2458</v>
      </c>
      <c r="AI386" s="15">
        <f t="shared" si="194"/>
        <v>0.77657197439912828</v>
      </c>
      <c r="AJ386" s="34">
        <f t="shared" si="195"/>
        <v>1.0095436443760644</v>
      </c>
      <c r="AK386" s="34">
        <f t="shared" si="178"/>
        <v>0.2702</v>
      </c>
      <c r="AL386" s="15">
        <f t="shared" si="196"/>
        <v>0.5671420040148718</v>
      </c>
      <c r="AM386" s="34">
        <f t="shared" si="197"/>
        <v>0.68057040481784614</v>
      </c>
      <c r="AN386" s="35">
        <f t="shared" si="179"/>
        <v>11.70000009</v>
      </c>
      <c r="AO386" s="35">
        <f t="shared" si="180"/>
        <v>9.7653061906815761</v>
      </c>
      <c r="AP386" s="35">
        <f t="shared" si="181"/>
        <v>1.9346938993184235</v>
      </c>
      <c r="AQ386" s="35">
        <f t="shared" si="182"/>
        <v>15.200001199999999</v>
      </c>
      <c r="AR386" s="35">
        <f t="shared" si="183"/>
        <v>14.686100269111785</v>
      </c>
      <c r="AS386" s="35">
        <f t="shared" si="184"/>
        <v>0.51390093088821409</v>
      </c>
    </row>
    <row r="387" spans="7:45" ht="15.75">
      <c r="G387">
        <v>594</v>
      </c>
      <c r="H387" s="89">
        <v>0.70000004999999998</v>
      </c>
      <c r="I387" s="90">
        <v>2.9</v>
      </c>
      <c r="J387" s="90">
        <v>2.4</v>
      </c>
      <c r="K387" s="90">
        <v>4.8</v>
      </c>
      <c r="L387" s="90">
        <v>0.90000004</v>
      </c>
      <c r="M387" s="90">
        <v>0</v>
      </c>
      <c r="N387" s="90"/>
      <c r="O387" s="90">
        <v>12.900001</v>
      </c>
      <c r="P387" s="90">
        <v>2.3000001999999999</v>
      </c>
      <c r="Q387" s="91">
        <v>0</v>
      </c>
      <c r="R387" s="35"/>
      <c r="S387" s="34">
        <f t="shared" si="185"/>
        <v>0.70000004999999998</v>
      </c>
      <c r="T387" s="34">
        <f t="shared" si="171"/>
        <v>2.5084999999999997</v>
      </c>
      <c r="U387" s="34">
        <f t="shared" si="172"/>
        <v>1.8825599999999998</v>
      </c>
      <c r="V387" s="34">
        <f t="shared" si="173"/>
        <v>1.9872000000000001</v>
      </c>
      <c r="W387" s="15">
        <f t="shared" si="186"/>
        <v>0.87944659600048491</v>
      </c>
      <c r="X387" s="34">
        <f t="shared" si="187"/>
        <v>4.2213436608023276</v>
      </c>
      <c r="Y387" s="34">
        <f t="shared" si="174"/>
        <v>1.2900000000000023E-2</v>
      </c>
      <c r="Z387" s="15">
        <f t="shared" si="188"/>
        <v>0.50322495527805666</v>
      </c>
      <c r="AA387" s="34">
        <f t="shared" si="189"/>
        <v>0.4529024798792492</v>
      </c>
      <c r="AB387" s="34">
        <f t="shared" si="175"/>
        <v>-0.3819999999999999</v>
      </c>
      <c r="AC387" s="15">
        <f t="shared" si="190"/>
        <v>0.40564461209270181</v>
      </c>
      <c r="AD387" s="34">
        <f t="shared" si="191"/>
        <v>0</v>
      </c>
      <c r="AE387" s="34">
        <f t="shared" si="176"/>
        <v>13.573790834099999</v>
      </c>
      <c r="AF387" s="15">
        <f t="shared" si="192"/>
        <v>0.99999872656439293</v>
      </c>
      <c r="AG387" s="34">
        <f t="shared" si="193"/>
        <v>12.899984572679395</v>
      </c>
      <c r="AH387" s="34">
        <f t="shared" si="177"/>
        <v>1.2458</v>
      </c>
      <c r="AI387" s="15">
        <f t="shared" si="194"/>
        <v>0.77657197439912828</v>
      </c>
      <c r="AJ387" s="34">
        <f t="shared" si="195"/>
        <v>1.7861156964323899</v>
      </c>
      <c r="AK387" s="34">
        <f t="shared" si="178"/>
        <v>0.2702</v>
      </c>
      <c r="AL387" s="15">
        <f t="shared" si="196"/>
        <v>0.5671420040148718</v>
      </c>
      <c r="AM387" s="34">
        <f t="shared" si="197"/>
        <v>0</v>
      </c>
      <c r="AN387" s="35">
        <f t="shared" si="179"/>
        <v>14.7000001</v>
      </c>
      <c r="AO387" s="35">
        <f t="shared" si="180"/>
        <v>12.492396020556074</v>
      </c>
      <c r="AP387" s="35">
        <f t="shared" si="181"/>
        <v>2.2076040794439269</v>
      </c>
      <c r="AQ387" s="35">
        <f t="shared" si="182"/>
        <v>0.7</v>
      </c>
      <c r="AR387" s="35">
        <f t="shared" si="183"/>
        <v>0.63630565074600853</v>
      </c>
      <c r="AS387" s="35">
        <f t="shared" si="184"/>
        <v>6.3694349253991422E-2</v>
      </c>
    </row>
    <row r="388" spans="7:45" ht="15.75">
      <c r="G388">
        <v>595</v>
      </c>
      <c r="H388" s="89">
        <v>0.2</v>
      </c>
      <c r="I388" s="90">
        <v>1</v>
      </c>
      <c r="J388" s="90">
        <v>3.1000000999999999</v>
      </c>
      <c r="K388" s="90">
        <v>10</v>
      </c>
      <c r="L388" s="90">
        <v>0.4</v>
      </c>
      <c r="M388" s="90">
        <v>0</v>
      </c>
      <c r="N388" s="90"/>
      <c r="O388" s="90">
        <v>0.5</v>
      </c>
      <c r="P388" s="90">
        <v>0.2</v>
      </c>
      <c r="Q388" s="91">
        <v>0</v>
      </c>
      <c r="R388" s="35"/>
      <c r="S388" s="34">
        <f t="shared" si="185"/>
        <v>0.2</v>
      </c>
      <c r="T388" s="34">
        <f t="shared" ref="T388:T451" si="198">I388*$C$9</f>
        <v>0.86499999999999999</v>
      </c>
      <c r="U388" s="34">
        <f t="shared" ref="U388:U451" si="199">J388*$C$10</f>
        <v>2.4316400784400001</v>
      </c>
      <c r="V388" s="34">
        <f t="shared" ref="V388:V451" si="200">$D$11+($E$11*$C$5)</f>
        <v>1.9872000000000001</v>
      </c>
      <c r="W388" s="15">
        <f t="shared" si="186"/>
        <v>0.87944659600048491</v>
      </c>
      <c r="X388" s="34">
        <f t="shared" si="187"/>
        <v>8.7944659600048496</v>
      </c>
      <c r="Y388" s="34">
        <f t="shared" ref="Y388:Y451" si="201">$D$12+($E$12*$C$5)</f>
        <v>1.2900000000000023E-2</v>
      </c>
      <c r="Z388" s="15">
        <f t="shared" si="188"/>
        <v>0.50322495527805666</v>
      </c>
      <c r="AA388" s="34">
        <f t="shared" si="189"/>
        <v>0.20128998211122268</v>
      </c>
      <c r="AB388" s="34">
        <f t="shared" ref="AB388:AB451" si="202">$D$13+($E$13*$C$5)</f>
        <v>-0.3819999999999999</v>
      </c>
      <c r="AC388" s="15">
        <f t="shared" si="190"/>
        <v>0.40564461209270181</v>
      </c>
      <c r="AD388" s="34">
        <f t="shared" si="191"/>
        <v>0</v>
      </c>
      <c r="AE388" s="34">
        <f t="shared" ref="AE388:AE451" si="203">$D$14+($E$14*$D$5)+($F$14*O388)</f>
        <v>3.2309499999999995</v>
      </c>
      <c r="AF388" s="15">
        <f t="shared" si="192"/>
        <v>0.96198251173236582</v>
      </c>
      <c r="AG388" s="34">
        <f t="shared" si="193"/>
        <v>0.48099125586618291</v>
      </c>
      <c r="AH388" s="34">
        <f t="shared" ref="AH388:AH451" si="204">$D$15+($E$15*$D$5)</f>
        <v>1.2458</v>
      </c>
      <c r="AI388" s="15">
        <f t="shared" si="194"/>
        <v>0.77657197439912828</v>
      </c>
      <c r="AJ388" s="34">
        <f t="shared" si="195"/>
        <v>0.15531439487982568</v>
      </c>
      <c r="AK388" s="34">
        <f t="shared" ref="AK388:AK451" si="205">$D$16+($E$16*$D$5)</f>
        <v>0.2702</v>
      </c>
      <c r="AL388" s="15">
        <f t="shared" si="196"/>
        <v>0.5671420040148718</v>
      </c>
      <c r="AM388" s="34">
        <f t="shared" si="197"/>
        <v>0</v>
      </c>
      <c r="AN388" s="35">
        <f t="shared" ref="AN388:AN451" si="206">SUM(H389:M389)</f>
        <v>4.1000002000000002</v>
      </c>
      <c r="AO388" s="35">
        <f t="shared" ref="AO388:AO451" si="207">SUM(S389:U389,X389,AA389,AD389)</f>
        <v>3.4344499460019966</v>
      </c>
      <c r="AP388" s="35">
        <f t="shared" ref="AP388:AP451" si="208">AN388-AO388</f>
        <v>0.6655502539980036</v>
      </c>
      <c r="AQ388" s="35">
        <f t="shared" ref="AQ388:AQ451" si="209">SUM(O389:Q389)</f>
        <v>0.4</v>
      </c>
      <c r="AR388" s="35">
        <f t="shared" ref="AR388:AR451" si="210">SUM(AG389,AJ389,AM389)</f>
        <v>0.34565349114084426</v>
      </c>
      <c r="AS388" s="35">
        <f t="shared" ref="AS388:AS451" si="211">AQ388-AR388</f>
        <v>5.4346508859155762E-2</v>
      </c>
    </row>
    <row r="389" spans="7:45" ht="15.75">
      <c r="G389">
        <v>596</v>
      </c>
      <c r="H389" s="89">
        <v>0.1</v>
      </c>
      <c r="I389" s="90">
        <v>0.3</v>
      </c>
      <c r="J389" s="90">
        <v>0.3</v>
      </c>
      <c r="K389" s="90">
        <v>3.0000002000000001</v>
      </c>
      <c r="L389" s="90">
        <v>0.4</v>
      </c>
      <c r="M389" s="90">
        <v>0</v>
      </c>
      <c r="N389" s="90"/>
      <c r="O389" s="90">
        <v>0.2</v>
      </c>
      <c r="P389" s="90">
        <v>0.2</v>
      </c>
      <c r="Q389" s="91">
        <v>0</v>
      </c>
      <c r="R389" s="35"/>
      <c r="S389" s="34">
        <f t="shared" ref="S389:S452" si="212">H389</f>
        <v>0.1</v>
      </c>
      <c r="T389" s="34">
        <f t="shared" si="198"/>
        <v>0.25950000000000001</v>
      </c>
      <c r="U389" s="34">
        <f t="shared" si="199"/>
        <v>0.23531999999999997</v>
      </c>
      <c r="V389" s="34">
        <f t="shared" si="200"/>
        <v>1.9872000000000001</v>
      </c>
      <c r="W389" s="15">
        <f t="shared" ref="W389:W452" si="213">EXP(V389)/(1+EXP(V389))</f>
        <v>0.87944659600048491</v>
      </c>
      <c r="X389" s="34">
        <f t="shared" ref="X389:X452" si="214">K389*W389</f>
        <v>2.6383399638907741</v>
      </c>
      <c r="Y389" s="34">
        <f t="shared" si="201"/>
        <v>1.2900000000000023E-2</v>
      </c>
      <c r="Z389" s="15">
        <f t="shared" ref="Z389:Z452" si="215">EXP(Y389)/(1+EXP(Y389))</f>
        <v>0.50322495527805666</v>
      </c>
      <c r="AA389" s="34">
        <f t="shared" ref="AA389:AA452" si="216">Z389*L389</f>
        <v>0.20128998211122268</v>
      </c>
      <c r="AB389" s="34">
        <f t="shared" si="202"/>
        <v>-0.3819999999999999</v>
      </c>
      <c r="AC389" s="15">
        <f t="shared" ref="AC389:AC452" si="217">EXP(AB389)/(1+EXP(AB389))</f>
        <v>0.40564461209270181</v>
      </c>
      <c r="AD389" s="34">
        <f t="shared" ref="AD389:AD452" si="218">AC389*M389</f>
        <v>0</v>
      </c>
      <c r="AE389" s="34">
        <f t="shared" si="203"/>
        <v>2.9807199999999994</v>
      </c>
      <c r="AF389" s="15">
        <f t="shared" ref="AF389:AF452" si="219">EXP(AE389)/(1+EXP(AE389))</f>
        <v>0.95169548130509285</v>
      </c>
      <c r="AG389" s="34">
        <f t="shared" ref="AG389:AG452" si="220">AF389*O389</f>
        <v>0.19033909626101858</v>
      </c>
      <c r="AH389" s="34">
        <f t="shared" si="204"/>
        <v>1.2458</v>
      </c>
      <c r="AI389" s="15">
        <f t="shared" ref="AI389:AI452" si="221">EXP(AH389)/(1+EXP(AH389))</f>
        <v>0.77657197439912828</v>
      </c>
      <c r="AJ389" s="34">
        <f t="shared" ref="AJ389:AJ452" si="222">AI389*P389</f>
        <v>0.15531439487982568</v>
      </c>
      <c r="AK389" s="34">
        <f t="shared" si="205"/>
        <v>0.2702</v>
      </c>
      <c r="AL389" s="15">
        <f t="shared" ref="AL389:AL452" si="223">EXP(AK389)/(1+EXP(AK389))</f>
        <v>0.5671420040148718</v>
      </c>
      <c r="AM389" s="34">
        <f t="shared" ref="AM389:AM452" si="224">AL389*Q389</f>
        <v>0</v>
      </c>
      <c r="AN389" s="35">
        <f t="shared" si="206"/>
        <v>19.700001099999998</v>
      </c>
      <c r="AO389" s="35">
        <f t="shared" si="207"/>
        <v>16.889629880005092</v>
      </c>
      <c r="AP389" s="35">
        <f t="shared" si="208"/>
        <v>2.8103712199949058</v>
      </c>
      <c r="AQ389" s="35">
        <f t="shared" si="209"/>
        <v>0.7</v>
      </c>
      <c r="AR389" s="35">
        <f t="shared" si="210"/>
        <v>0.63630565074600853</v>
      </c>
      <c r="AS389" s="35">
        <f t="shared" si="211"/>
        <v>6.3694349253991422E-2</v>
      </c>
    </row>
    <row r="390" spans="7:45" ht="15.75">
      <c r="G390">
        <v>597</v>
      </c>
      <c r="H390" s="89">
        <v>0.2</v>
      </c>
      <c r="I390" s="90">
        <v>1</v>
      </c>
      <c r="J390" s="90">
        <v>3.1000000999999999</v>
      </c>
      <c r="K390" s="90">
        <v>15.000000999999999</v>
      </c>
      <c r="L390" s="90">
        <v>0.4</v>
      </c>
      <c r="M390" s="90">
        <v>0</v>
      </c>
      <c r="N390" s="90"/>
      <c r="O390" s="90">
        <v>0.5</v>
      </c>
      <c r="P390" s="90">
        <v>0.2</v>
      </c>
      <c r="Q390" s="91">
        <v>0</v>
      </c>
      <c r="R390" s="35"/>
      <c r="S390" s="34">
        <f t="shared" si="212"/>
        <v>0.2</v>
      </c>
      <c r="T390" s="34">
        <f t="shared" si="198"/>
        <v>0.86499999999999999</v>
      </c>
      <c r="U390" s="34">
        <f t="shared" si="199"/>
        <v>2.4316400784400001</v>
      </c>
      <c r="V390" s="34">
        <f t="shared" si="200"/>
        <v>1.9872000000000001</v>
      </c>
      <c r="W390" s="15">
        <f t="shared" si="213"/>
        <v>0.87944659600048491</v>
      </c>
      <c r="X390" s="34">
        <f t="shared" si="214"/>
        <v>13.19169981945387</v>
      </c>
      <c r="Y390" s="34">
        <f t="shared" si="201"/>
        <v>1.2900000000000023E-2</v>
      </c>
      <c r="Z390" s="15">
        <f t="shared" si="215"/>
        <v>0.50322495527805666</v>
      </c>
      <c r="AA390" s="34">
        <f t="shared" si="216"/>
        <v>0.20128998211122268</v>
      </c>
      <c r="AB390" s="34">
        <f t="shared" si="202"/>
        <v>-0.3819999999999999</v>
      </c>
      <c r="AC390" s="15">
        <f t="shared" si="217"/>
        <v>0.40564461209270181</v>
      </c>
      <c r="AD390" s="34">
        <f t="shared" si="218"/>
        <v>0</v>
      </c>
      <c r="AE390" s="34">
        <f t="shared" si="203"/>
        <v>3.2309499999999995</v>
      </c>
      <c r="AF390" s="15">
        <f t="shared" si="219"/>
        <v>0.96198251173236582</v>
      </c>
      <c r="AG390" s="34">
        <f t="shared" si="220"/>
        <v>0.48099125586618291</v>
      </c>
      <c r="AH390" s="34">
        <f t="shared" si="204"/>
        <v>1.2458</v>
      </c>
      <c r="AI390" s="15">
        <f t="shared" si="221"/>
        <v>0.77657197439912828</v>
      </c>
      <c r="AJ390" s="34">
        <f t="shared" si="222"/>
        <v>0.15531439487982568</v>
      </c>
      <c r="AK390" s="34">
        <f t="shared" si="205"/>
        <v>0.2702</v>
      </c>
      <c r="AL390" s="15">
        <f t="shared" si="223"/>
        <v>0.5671420040148718</v>
      </c>
      <c r="AM390" s="34">
        <f t="shared" si="224"/>
        <v>0</v>
      </c>
      <c r="AN390" s="35">
        <f t="shared" si="206"/>
        <v>18.600000999999999</v>
      </c>
      <c r="AO390" s="35">
        <f t="shared" si="207"/>
        <v>16.026789801565094</v>
      </c>
      <c r="AP390" s="35">
        <f t="shared" si="208"/>
        <v>2.5732111984349046</v>
      </c>
      <c r="AQ390" s="35">
        <f t="shared" si="209"/>
        <v>1.10000005</v>
      </c>
      <c r="AR390" s="35">
        <f t="shared" si="210"/>
        <v>0.98797317774992854</v>
      </c>
      <c r="AS390" s="35">
        <f t="shared" si="211"/>
        <v>0.11202687225007146</v>
      </c>
    </row>
    <row r="391" spans="7:45" ht="15.75">
      <c r="G391">
        <v>598</v>
      </c>
      <c r="H391" s="89">
        <v>0.2</v>
      </c>
      <c r="I391" s="90">
        <v>1</v>
      </c>
      <c r="J391" s="90">
        <v>2</v>
      </c>
      <c r="K391" s="90">
        <v>15.000000999999999</v>
      </c>
      <c r="L391" s="90">
        <v>0.4</v>
      </c>
      <c r="M391" s="90">
        <v>0</v>
      </c>
      <c r="N391" s="90"/>
      <c r="O391" s="90">
        <v>0.70000004999999998</v>
      </c>
      <c r="P391" s="90">
        <v>0.4</v>
      </c>
      <c r="Q391" s="91">
        <v>0</v>
      </c>
      <c r="R391" s="35"/>
      <c r="S391" s="34">
        <f t="shared" si="212"/>
        <v>0.2</v>
      </c>
      <c r="T391" s="34">
        <f t="shared" si="198"/>
        <v>0.86499999999999999</v>
      </c>
      <c r="U391" s="34">
        <f t="shared" si="199"/>
        <v>1.5688</v>
      </c>
      <c r="V391" s="34">
        <f t="shared" si="200"/>
        <v>1.9872000000000001</v>
      </c>
      <c r="W391" s="15">
        <f t="shared" si="213"/>
        <v>0.87944659600048491</v>
      </c>
      <c r="X391" s="34">
        <f t="shared" si="214"/>
        <v>13.19169981945387</v>
      </c>
      <c r="Y391" s="34">
        <f t="shared" si="201"/>
        <v>1.2900000000000023E-2</v>
      </c>
      <c r="Z391" s="15">
        <f t="shared" si="215"/>
        <v>0.50322495527805666</v>
      </c>
      <c r="AA391" s="34">
        <f t="shared" si="216"/>
        <v>0.20128998211122268</v>
      </c>
      <c r="AB391" s="34">
        <f t="shared" si="202"/>
        <v>-0.3819999999999999</v>
      </c>
      <c r="AC391" s="15">
        <f t="shared" si="217"/>
        <v>0.40564461209270181</v>
      </c>
      <c r="AD391" s="34">
        <f t="shared" si="218"/>
        <v>0</v>
      </c>
      <c r="AE391" s="34">
        <f t="shared" si="203"/>
        <v>3.3977700417049994</v>
      </c>
      <c r="AF391" s="15">
        <f t="shared" si="219"/>
        <v>0.96763477086934091</v>
      </c>
      <c r="AG391" s="34">
        <f t="shared" si="220"/>
        <v>0.67734438799027719</v>
      </c>
      <c r="AH391" s="34">
        <f t="shared" si="204"/>
        <v>1.2458</v>
      </c>
      <c r="AI391" s="15">
        <f t="shared" si="221"/>
        <v>0.77657197439912828</v>
      </c>
      <c r="AJ391" s="34">
        <f t="shared" si="222"/>
        <v>0.31062878975965136</v>
      </c>
      <c r="AK391" s="34">
        <f t="shared" si="205"/>
        <v>0.2702</v>
      </c>
      <c r="AL391" s="15">
        <f t="shared" si="223"/>
        <v>0.5671420040148718</v>
      </c>
      <c r="AM391" s="34">
        <f t="shared" si="224"/>
        <v>0</v>
      </c>
      <c r="AN391" s="35">
        <f t="shared" si="206"/>
        <v>15.000000200000002</v>
      </c>
      <c r="AO391" s="35">
        <f t="shared" si="207"/>
        <v>12.987881773513843</v>
      </c>
      <c r="AP391" s="35">
        <f t="shared" si="208"/>
        <v>2.0121184264861594</v>
      </c>
      <c r="AQ391" s="35">
        <f t="shared" si="209"/>
        <v>0.4</v>
      </c>
      <c r="AR391" s="35">
        <f t="shared" si="210"/>
        <v>0.34565349114084426</v>
      </c>
      <c r="AS391" s="35">
        <f t="shared" si="211"/>
        <v>5.4346508859155762E-2</v>
      </c>
    </row>
    <row r="392" spans="7:45" ht="15.75">
      <c r="G392">
        <v>599</v>
      </c>
      <c r="H392" s="89">
        <v>2.5</v>
      </c>
      <c r="I392" s="90">
        <v>3.5000002000000001</v>
      </c>
      <c r="J392" s="90">
        <v>3.2</v>
      </c>
      <c r="K392" s="90">
        <v>5.4</v>
      </c>
      <c r="L392" s="90">
        <v>0.4</v>
      </c>
      <c r="M392" s="90">
        <v>0</v>
      </c>
      <c r="N392" s="90"/>
      <c r="O392" s="90">
        <v>0.2</v>
      </c>
      <c r="P392" s="90">
        <v>0.2</v>
      </c>
      <c r="Q392" s="91">
        <v>0</v>
      </c>
      <c r="R392" s="35"/>
      <c r="S392" s="34">
        <f t="shared" si="212"/>
        <v>2.5</v>
      </c>
      <c r="T392" s="34">
        <f t="shared" si="198"/>
        <v>3.027500173</v>
      </c>
      <c r="U392" s="34">
        <f t="shared" si="199"/>
        <v>2.5100800000000003</v>
      </c>
      <c r="V392" s="34">
        <f t="shared" si="200"/>
        <v>1.9872000000000001</v>
      </c>
      <c r="W392" s="15">
        <f t="shared" si="213"/>
        <v>0.87944659600048491</v>
      </c>
      <c r="X392" s="34">
        <f t="shared" si="214"/>
        <v>4.7490116184026192</v>
      </c>
      <c r="Y392" s="34">
        <f t="shared" si="201"/>
        <v>1.2900000000000023E-2</v>
      </c>
      <c r="Z392" s="15">
        <f t="shared" si="215"/>
        <v>0.50322495527805666</v>
      </c>
      <c r="AA392" s="34">
        <f t="shared" si="216"/>
        <v>0.20128998211122268</v>
      </c>
      <c r="AB392" s="34">
        <f t="shared" si="202"/>
        <v>-0.3819999999999999</v>
      </c>
      <c r="AC392" s="15">
        <f t="shared" si="217"/>
        <v>0.40564461209270181</v>
      </c>
      <c r="AD392" s="34">
        <f t="shared" si="218"/>
        <v>0</v>
      </c>
      <c r="AE392" s="34">
        <f t="shared" si="203"/>
        <v>2.9807199999999994</v>
      </c>
      <c r="AF392" s="15">
        <f t="shared" si="219"/>
        <v>0.95169548130509285</v>
      </c>
      <c r="AG392" s="34">
        <f t="shared" si="220"/>
        <v>0.19033909626101858</v>
      </c>
      <c r="AH392" s="34">
        <f t="shared" si="204"/>
        <v>1.2458</v>
      </c>
      <c r="AI392" s="15">
        <f t="shared" si="221"/>
        <v>0.77657197439912828</v>
      </c>
      <c r="AJ392" s="34">
        <f t="shared" si="222"/>
        <v>0.15531439487982568</v>
      </c>
      <c r="AK392" s="34">
        <f t="shared" si="205"/>
        <v>0.2702</v>
      </c>
      <c r="AL392" s="15">
        <f t="shared" si="223"/>
        <v>0.5671420040148718</v>
      </c>
      <c r="AM392" s="34">
        <f t="shared" si="224"/>
        <v>0</v>
      </c>
      <c r="AN392" s="35">
        <f t="shared" si="206"/>
        <v>20.500000100000001</v>
      </c>
      <c r="AO392" s="35">
        <f t="shared" si="207"/>
        <v>17.35913802819173</v>
      </c>
      <c r="AP392" s="35">
        <f t="shared" si="208"/>
        <v>3.1408620718082716</v>
      </c>
      <c r="AQ392" s="35">
        <f t="shared" si="209"/>
        <v>1.10000005</v>
      </c>
      <c r="AR392" s="35">
        <f t="shared" si="210"/>
        <v>0.98797317774992854</v>
      </c>
      <c r="AS392" s="35">
        <f t="shared" si="211"/>
        <v>0.11202687225007146</v>
      </c>
    </row>
    <row r="393" spans="7:45" ht="15.75">
      <c r="G393">
        <v>600</v>
      </c>
      <c r="H393" s="89">
        <v>0.2</v>
      </c>
      <c r="I393" s="90">
        <v>1</v>
      </c>
      <c r="J393" s="90">
        <v>2</v>
      </c>
      <c r="K393" s="90">
        <v>16</v>
      </c>
      <c r="L393" s="90">
        <v>1.3000001000000001</v>
      </c>
      <c r="M393" s="90">
        <v>0</v>
      </c>
      <c r="N393" s="90"/>
      <c r="O393" s="90">
        <v>0.70000004999999998</v>
      </c>
      <c r="P393" s="90">
        <v>0.4</v>
      </c>
      <c r="Q393" s="91">
        <v>0</v>
      </c>
      <c r="R393" s="35"/>
      <c r="S393" s="34">
        <f t="shared" si="212"/>
        <v>0.2</v>
      </c>
      <c r="T393" s="34">
        <f t="shared" si="198"/>
        <v>0.86499999999999999</v>
      </c>
      <c r="U393" s="34">
        <f t="shared" si="199"/>
        <v>1.5688</v>
      </c>
      <c r="V393" s="34">
        <f t="shared" si="200"/>
        <v>1.9872000000000001</v>
      </c>
      <c r="W393" s="15">
        <f t="shared" si="213"/>
        <v>0.87944659600048491</v>
      </c>
      <c r="X393" s="34">
        <f t="shared" si="214"/>
        <v>14.071145536007759</v>
      </c>
      <c r="Y393" s="34">
        <f t="shared" si="201"/>
        <v>1.2900000000000023E-2</v>
      </c>
      <c r="Z393" s="15">
        <f t="shared" si="215"/>
        <v>0.50322495527805666</v>
      </c>
      <c r="AA393" s="34">
        <f t="shared" si="216"/>
        <v>0.65419249218396924</v>
      </c>
      <c r="AB393" s="34">
        <f t="shared" si="202"/>
        <v>-0.3819999999999999</v>
      </c>
      <c r="AC393" s="15">
        <f t="shared" si="217"/>
        <v>0.40564461209270181</v>
      </c>
      <c r="AD393" s="34">
        <f t="shared" si="218"/>
        <v>0</v>
      </c>
      <c r="AE393" s="34">
        <f t="shared" si="203"/>
        <v>3.3977700417049994</v>
      </c>
      <c r="AF393" s="15">
        <f t="shared" si="219"/>
        <v>0.96763477086934091</v>
      </c>
      <c r="AG393" s="34">
        <f t="shared" si="220"/>
        <v>0.67734438799027719</v>
      </c>
      <c r="AH393" s="34">
        <f t="shared" si="204"/>
        <v>1.2458</v>
      </c>
      <c r="AI393" s="15">
        <f t="shared" si="221"/>
        <v>0.77657197439912828</v>
      </c>
      <c r="AJ393" s="34">
        <f t="shared" si="222"/>
        <v>0.31062878975965136</v>
      </c>
      <c r="AK393" s="34">
        <f t="shared" si="205"/>
        <v>0.2702</v>
      </c>
      <c r="AL393" s="15">
        <f t="shared" si="223"/>
        <v>0.5671420040148718</v>
      </c>
      <c r="AM393" s="34">
        <f t="shared" si="224"/>
        <v>0</v>
      </c>
      <c r="AN393" s="35">
        <f t="shared" si="206"/>
        <v>14.1</v>
      </c>
      <c r="AO393" s="35">
        <f t="shared" si="207"/>
        <v>11.777862750115101</v>
      </c>
      <c r="AP393" s="35">
        <f t="shared" si="208"/>
        <v>2.3221372498848982</v>
      </c>
      <c r="AQ393" s="35">
        <f t="shared" si="209"/>
        <v>0.4</v>
      </c>
      <c r="AR393" s="35">
        <f t="shared" si="210"/>
        <v>0.34565349114084426</v>
      </c>
      <c r="AS393" s="35">
        <f t="shared" si="211"/>
        <v>5.4346508859155762E-2</v>
      </c>
    </row>
    <row r="394" spans="7:45" ht="15.75">
      <c r="G394">
        <v>601</v>
      </c>
      <c r="H394" s="89">
        <v>0.1</v>
      </c>
      <c r="I394" s="90">
        <v>0.6</v>
      </c>
      <c r="J394" s="90">
        <v>5</v>
      </c>
      <c r="K394" s="90">
        <v>8</v>
      </c>
      <c r="L394" s="90">
        <v>0.4</v>
      </c>
      <c r="M394" s="90">
        <v>0</v>
      </c>
      <c r="N394" s="90"/>
      <c r="O394" s="90">
        <v>0.2</v>
      </c>
      <c r="P394" s="90">
        <v>0.2</v>
      </c>
      <c r="Q394" s="91">
        <v>0</v>
      </c>
      <c r="R394" s="35"/>
      <c r="S394" s="34">
        <f t="shared" si="212"/>
        <v>0.1</v>
      </c>
      <c r="T394" s="34">
        <f t="shared" si="198"/>
        <v>0.51900000000000002</v>
      </c>
      <c r="U394" s="34">
        <f t="shared" si="199"/>
        <v>3.9219999999999997</v>
      </c>
      <c r="V394" s="34">
        <f t="shared" si="200"/>
        <v>1.9872000000000001</v>
      </c>
      <c r="W394" s="15">
        <f t="shared" si="213"/>
        <v>0.87944659600048491</v>
      </c>
      <c r="X394" s="34">
        <f t="shared" si="214"/>
        <v>7.0355727680038793</v>
      </c>
      <c r="Y394" s="34">
        <f t="shared" si="201"/>
        <v>1.2900000000000023E-2</v>
      </c>
      <c r="Z394" s="15">
        <f t="shared" si="215"/>
        <v>0.50322495527805666</v>
      </c>
      <c r="AA394" s="34">
        <f t="shared" si="216"/>
        <v>0.20128998211122268</v>
      </c>
      <c r="AB394" s="34">
        <f t="shared" si="202"/>
        <v>-0.3819999999999999</v>
      </c>
      <c r="AC394" s="15">
        <f t="shared" si="217"/>
        <v>0.40564461209270181</v>
      </c>
      <c r="AD394" s="34">
        <f t="shared" si="218"/>
        <v>0</v>
      </c>
      <c r="AE394" s="34">
        <f t="shared" si="203"/>
        <v>2.9807199999999994</v>
      </c>
      <c r="AF394" s="15">
        <f t="shared" si="219"/>
        <v>0.95169548130509285</v>
      </c>
      <c r="AG394" s="34">
        <f t="shared" si="220"/>
        <v>0.19033909626101858</v>
      </c>
      <c r="AH394" s="34">
        <f t="shared" si="204"/>
        <v>1.2458</v>
      </c>
      <c r="AI394" s="15">
        <f t="shared" si="221"/>
        <v>0.77657197439912828</v>
      </c>
      <c r="AJ394" s="34">
        <f t="shared" si="222"/>
        <v>0.15531439487982568</v>
      </c>
      <c r="AK394" s="34">
        <f t="shared" si="205"/>
        <v>0.2702</v>
      </c>
      <c r="AL394" s="15">
        <f t="shared" si="223"/>
        <v>0.5671420040148718</v>
      </c>
      <c r="AM394" s="34">
        <f t="shared" si="224"/>
        <v>0</v>
      </c>
      <c r="AN394" s="35">
        <f t="shared" si="206"/>
        <v>43.200001999999998</v>
      </c>
      <c r="AO394" s="35">
        <f t="shared" si="207"/>
        <v>34.049449191688311</v>
      </c>
      <c r="AP394" s="35">
        <f t="shared" si="208"/>
        <v>9.1505528083116872</v>
      </c>
      <c r="AQ394" s="35">
        <f t="shared" si="209"/>
        <v>6</v>
      </c>
      <c r="AR394" s="35">
        <f t="shared" si="210"/>
        <v>5.5446307388424705</v>
      </c>
      <c r="AS394" s="35">
        <f t="shared" si="211"/>
        <v>0.45536926115752951</v>
      </c>
    </row>
    <row r="395" spans="7:45" ht="15.75">
      <c r="G395">
        <v>602</v>
      </c>
      <c r="H395" s="89">
        <v>0.2</v>
      </c>
      <c r="I395" s="90">
        <v>1</v>
      </c>
      <c r="J395" s="90">
        <v>2</v>
      </c>
      <c r="K395" s="90">
        <v>30.000001999999999</v>
      </c>
      <c r="L395" s="90">
        <v>10</v>
      </c>
      <c r="M395" s="90">
        <v>0</v>
      </c>
      <c r="N395" s="90"/>
      <c r="O395" s="90">
        <v>4</v>
      </c>
      <c r="P395" s="90">
        <v>2</v>
      </c>
      <c r="Q395" s="91">
        <v>0</v>
      </c>
      <c r="R395" s="35"/>
      <c r="S395" s="34">
        <f t="shared" si="212"/>
        <v>0.2</v>
      </c>
      <c r="T395" s="34">
        <f t="shared" si="198"/>
        <v>0.86499999999999999</v>
      </c>
      <c r="U395" s="34">
        <f t="shared" si="199"/>
        <v>1.5688</v>
      </c>
      <c r="V395" s="34">
        <f t="shared" si="200"/>
        <v>1.9872000000000001</v>
      </c>
      <c r="W395" s="15">
        <f t="shared" si="213"/>
        <v>0.87944659600048491</v>
      </c>
      <c r="X395" s="34">
        <f t="shared" si="214"/>
        <v>26.38339963890774</v>
      </c>
      <c r="Y395" s="34">
        <f t="shared" si="201"/>
        <v>1.2900000000000023E-2</v>
      </c>
      <c r="Z395" s="15">
        <f t="shared" si="215"/>
        <v>0.50322495527805666</v>
      </c>
      <c r="AA395" s="34">
        <f t="shared" si="216"/>
        <v>5.0322495527805664</v>
      </c>
      <c r="AB395" s="34">
        <f t="shared" si="202"/>
        <v>-0.3819999999999999</v>
      </c>
      <c r="AC395" s="15">
        <f t="shared" si="217"/>
        <v>0.40564461209270181</v>
      </c>
      <c r="AD395" s="34">
        <f t="shared" si="218"/>
        <v>0</v>
      </c>
      <c r="AE395" s="34">
        <f t="shared" si="203"/>
        <v>6.1502999999999997</v>
      </c>
      <c r="AF395" s="15">
        <f t="shared" si="219"/>
        <v>0.99787169751105342</v>
      </c>
      <c r="AG395" s="34">
        <f t="shared" si="220"/>
        <v>3.9914867900442137</v>
      </c>
      <c r="AH395" s="34">
        <f t="shared" si="204"/>
        <v>1.2458</v>
      </c>
      <c r="AI395" s="15">
        <f t="shared" si="221"/>
        <v>0.77657197439912828</v>
      </c>
      <c r="AJ395" s="34">
        <f t="shared" si="222"/>
        <v>1.5531439487982566</v>
      </c>
      <c r="AK395" s="34">
        <f t="shared" si="205"/>
        <v>0.2702</v>
      </c>
      <c r="AL395" s="15">
        <f t="shared" si="223"/>
        <v>0.5671420040148718</v>
      </c>
      <c r="AM395" s="34">
        <f t="shared" si="224"/>
        <v>0</v>
      </c>
      <c r="AN395" s="35">
        <f t="shared" si="206"/>
        <v>7.4000001499999994</v>
      </c>
      <c r="AO395" s="35">
        <f t="shared" si="207"/>
        <v>6.1371414788587737</v>
      </c>
      <c r="AP395" s="35">
        <f t="shared" si="208"/>
        <v>1.2628586711412257</v>
      </c>
      <c r="AQ395" s="35">
        <f t="shared" si="209"/>
        <v>0.8</v>
      </c>
      <c r="AR395" s="35">
        <f t="shared" si="210"/>
        <v>0.77611801081143605</v>
      </c>
      <c r="AS395" s="35">
        <f t="shared" si="211"/>
        <v>2.388198918856399E-2</v>
      </c>
    </row>
    <row r="396" spans="7:45" ht="15.75">
      <c r="G396">
        <v>603</v>
      </c>
      <c r="H396" s="89">
        <v>0.3</v>
      </c>
      <c r="I396" s="90">
        <v>0.70000004999999998</v>
      </c>
      <c r="J396" s="90">
        <v>1.8000001000000001</v>
      </c>
      <c r="K396" s="90">
        <v>4</v>
      </c>
      <c r="L396" s="90">
        <v>0.6</v>
      </c>
      <c r="M396" s="90">
        <v>0</v>
      </c>
      <c r="N396" s="90"/>
      <c r="O396" s="90">
        <v>0.8</v>
      </c>
      <c r="P396" s="90">
        <v>0</v>
      </c>
      <c r="Q396" s="91">
        <v>0</v>
      </c>
      <c r="R396" s="35"/>
      <c r="S396" s="34">
        <f t="shared" si="212"/>
        <v>0.3</v>
      </c>
      <c r="T396" s="34">
        <f t="shared" si="198"/>
        <v>0.60550004324999995</v>
      </c>
      <c r="U396" s="34">
        <f t="shared" si="199"/>
        <v>1.4119200784400001</v>
      </c>
      <c r="V396" s="34">
        <f t="shared" si="200"/>
        <v>1.9872000000000001</v>
      </c>
      <c r="W396" s="15">
        <f t="shared" si="213"/>
        <v>0.87944659600048491</v>
      </c>
      <c r="X396" s="34">
        <f t="shared" si="214"/>
        <v>3.5177863840019397</v>
      </c>
      <c r="Y396" s="34">
        <f t="shared" si="201"/>
        <v>1.2900000000000023E-2</v>
      </c>
      <c r="Z396" s="15">
        <f t="shared" si="215"/>
        <v>0.50322495527805666</v>
      </c>
      <c r="AA396" s="34">
        <f t="shared" si="216"/>
        <v>0.30193497316683399</v>
      </c>
      <c r="AB396" s="34">
        <f t="shared" si="202"/>
        <v>-0.3819999999999999</v>
      </c>
      <c r="AC396" s="15">
        <f t="shared" si="217"/>
        <v>0.40564461209270181</v>
      </c>
      <c r="AD396" s="34">
        <f t="shared" si="218"/>
        <v>0</v>
      </c>
      <c r="AE396" s="34">
        <f t="shared" si="203"/>
        <v>3.4811799999999993</v>
      </c>
      <c r="AF396" s="15">
        <f t="shared" si="219"/>
        <v>0.97014751351429507</v>
      </c>
      <c r="AG396" s="34">
        <f t="shared" si="220"/>
        <v>0.77611801081143605</v>
      </c>
      <c r="AH396" s="34">
        <f t="shared" si="204"/>
        <v>1.2458</v>
      </c>
      <c r="AI396" s="15">
        <f t="shared" si="221"/>
        <v>0.77657197439912828</v>
      </c>
      <c r="AJ396" s="34">
        <f t="shared" si="222"/>
        <v>0</v>
      </c>
      <c r="AK396" s="34">
        <f t="shared" si="205"/>
        <v>0.2702</v>
      </c>
      <c r="AL396" s="15">
        <f t="shared" si="223"/>
        <v>0.5671420040148718</v>
      </c>
      <c r="AM396" s="34">
        <f t="shared" si="224"/>
        <v>0</v>
      </c>
      <c r="AN396" s="35">
        <f t="shared" si="206"/>
        <v>5.3000001499999998</v>
      </c>
      <c r="AO396" s="35">
        <f t="shared" si="207"/>
        <v>4.516036611691213</v>
      </c>
      <c r="AP396" s="35">
        <f t="shared" si="208"/>
        <v>0.78396353830878684</v>
      </c>
      <c r="AQ396" s="35">
        <f t="shared" si="209"/>
        <v>0</v>
      </c>
      <c r="AR396" s="35">
        <f t="shared" si="210"/>
        <v>0</v>
      </c>
      <c r="AS396" s="35">
        <f t="shared" si="211"/>
        <v>0</v>
      </c>
    </row>
    <row r="397" spans="7:45" ht="15.75">
      <c r="G397">
        <v>604</v>
      </c>
      <c r="H397" s="89">
        <v>0.3</v>
      </c>
      <c r="I397" s="90">
        <v>0.70000004999999998</v>
      </c>
      <c r="J397" s="90">
        <v>1.8000001000000001</v>
      </c>
      <c r="K397" s="90">
        <v>2.5</v>
      </c>
      <c r="L397" s="90">
        <v>0</v>
      </c>
      <c r="M397" s="90">
        <v>0</v>
      </c>
      <c r="N397" s="90"/>
      <c r="O397" s="90"/>
      <c r="P397" s="90"/>
      <c r="Q397" s="91"/>
      <c r="R397" s="35"/>
      <c r="S397" s="34">
        <f t="shared" si="212"/>
        <v>0.3</v>
      </c>
      <c r="T397" s="34">
        <f t="shared" si="198"/>
        <v>0.60550004324999995</v>
      </c>
      <c r="U397" s="34">
        <f t="shared" si="199"/>
        <v>1.4119200784400001</v>
      </c>
      <c r="V397" s="34">
        <f t="shared" si="200"/>
        <v>1.9872000000000001</v>
      </c>
      <c r="W397" s="15">
        <f t="shared" si="213"/>
        <v>0.87944659600048491</v>
      </c>
      <c r="X397" s="34">
        <f t="shared" si="214"/>
        <v>2.1986164900012124</v>
      </c>
      <c r="Y397" s="34">
        <f t="shared" si="201"/>
        <v>1.2900000000000023E-2</v>
      </c>
      <c r="Z397" s="15">
        <f t="shared" si="215"/>
        <v>0.50322495527805666</v>
      </c>
      <c r="AA397" s="34">
        <f t="shared" si="216"/>
        <v>0</v>
      </c>
      <c r="AB397" s="34">
        <f t="shared" si="202"/>
        <v>-0.3819999999999999</v>
      </c>
      <c r="AC397" s="15">
        <f t="shared" si="217"/>
        <v>0.40564461209270181</v>
      </c>
      <c r="AD397" s="34">
        <f t="shared" si="218"/>
        <v>0</v>
      </c>
      <c r="AE397" s="34">
        <f t="shared" si="203"/>
        <v>2.8138999999999994</v>
      </c>
      <c r="AF397" s="15">
        <f t="shared" si="219"/>
        <v>0.94342234836801464</v>
      </c>
      <c r="AG397" s="34">
        <f t="shared" si="220"/>
        <v>0</v>
      </c>
      <c r="AH397" s="34">
        <f t="shared" si="204"/>
        <v>1.2458</v>
      </c>
      <c r="AI397" s="15">
        <f t="shared" si="221"/>
        <v>0.77657197439912828</v>
      </c>
      <c r="AJ397" s="34">
        <f t="shared" si="222"/>
        <v>0</v>
      </c>
      <c r="AK397" s="34">
        <f t="shared" si="205"/>
        <v>0.2702</v>
      </c>
      <c r="AL397" s="15">
        <f t="shared" si="223"/>
        <v>0.5671420040148718</v>
      </c>
      <c r="AM397" s="34">
        <f t="shared" si="224"/>
        <v>0</v>
      </c>
      <c r="AN397" s="35">
        <f t="shared" si="206"/>
        <v>10.400000649999999</v>
      </c>
      <c r="AO397" s="35">
        <f t="shared" si="207"/>
        <v>8.7754817065835251</v>
      </c>
      <c r="AP397" s="35">
        <f t="shared" si="208"/>
        <v>1.624518943416474</v>
      </c>
      <c r="AQ397" s="35">
        <f t="shared" si="209"/>
        <v>1</v>
      </c>
      <c r="AR397" s="35">
        <f t="shared" si="210"/>
        <v>0.97461786795036498</v>
      </c>
      <c r="AS397" s="35">
        <f t="shared" si="211"/>
        <v>2.538213204963502E-2</v>
      </c>
    </row>
    <row r="398" spans="7:45" ht="15.75">
      <c r="G398">
        <v>605</v>
      </c>
      <c r="H398" s="89">
        <v>0.3</v>
      </c>
      <c r="I398" s="90">
        <v>0.70000004999999998</v>
      </c>
      <c r="J398" s="90">
        <v>1.8000001000000001</v>
      </c>
      <c r="K398" s="90">
        <v>7.0000004999999996</v>
      </c>
      <c r="L398" s="90">
        <v>0.6</v>
      </c>
      <c r="M398" s="90">
        <v>0</v>
      </c>
      <c r="N398" s="90"/>
      <c r="O398" s="90">
        <v>1</v>
      </c>
      <c r="P398" s="90">
        <v>0</v>
      </c>
      <c r="Q398" s="91">
        <v>0</v>
      </c>
      <c r="R398" s="35"/>
      <c r="S398" s="34">
        <f t="shared" si="212"/>
        <v>0.3</v>
      </c>
      <c r="T398" s="34">
        <f t="shared" si="198"/>
        <v>0.60550004324999995</v>
      </c>
      <c r="U398" s="34">
        <f t="shared" si="199"/>
        <v>1.4119200784400001</v>
      </c>
      <c r="V398" s="34">
        <f t="shared" si="200"/>
        <v>1.9872000000000001</v>
      </c>
      <c r="W398" s="15">
        <f t="shared" si="213"/>
        <v>0.87944659600048491</v>
      </c>
      <c r="X398" s="34">
        <f t="shared" si="214"/>
        <v>6.156126611726692</v>
      </c>
      <c r="Y398" s="34">
        <f t="shared" si="201"/>
        <v>1.2900000000000023E-2</v>
      </c>
      <c r="Z398" s="15">
        <f t="shared" si="215"/>
        <v>0.50322495527805666</v>
      </c>
      <c r="AA398" s="34">
        <f t="shared" si="216"/>
        <v>0.30193497316683399</v>
      </c>
      <c r="AB398" s="34">
        <f t="shared" si="202"/>
        <v>-0.3819999999999999</v>
      </c>
      <c r="AC398" s="15">
        <f t="shared" si="217"/>
        <v>0.40564461209270181</v>
      </c>
      <c r="AD398" s="34">
        <f t="shared" si="218"/>
        <v>0</v>
      </c>
      <c r="AE398" s="34">
        <f t="shared" si="203"/>
        <v>3.6479999999999992</v>
      </c>
      <c r="AF398" s="15">
        <f t="shared" si="219"/>
        <v>0.97461786795036498</v>
      </c>
      <c r="AG398" s="34">
        <f t="shared" si="220"/>
        <v>0.97461786795036498</v>
      </c>
      <c r="AH398" s="34">
        <f t="shared" si="204"/>
        <v>1.2458</v>
      </c>
      <c r="AI398" s="15">
        <f t="shared" si="221"/>
        <v>0.77657197439912828</v>
      </c>
      <c r="AJ398" s="34">
        <f t="shared" si="222"/>
        <v>0</v>
      </c>
      <c r="AK398" s="34">
        <f t="shared" si="205"/>
        <v>0.2702</v>
      </c>
      <c r="AL398" s="15">
        <f t="shared" si="223"/>
        <v>0.5671420040148718</v>
      </c>
      <c r="AM398" s="34">
        <f t="shared" si="224"/>
        <v>0</v>
      </c>
      <c r="AN398" s="35">
        <f t="shared" si="206"/>
        <v>6.1000000999999999</v>
      </c>
      <c r="AO398" s="35">
        <f t="shared" si="207"/>
        <v>4.4671761391576457</v>
      </c>
      <c r="AP398" s="35">
        <f t="shared" si="208"/>
        <v>1.6328239608423543</v>
      </c>
      <c r="AQ398" s="35">
        <f t="shared" si="209"/>
        <v>1.7000001</v>
      </c>
      <c r="AR398" s="35">
        <f t="shared" si="210"/>
        <v>1.2272164482251318</v>
      </c>
      <c r="AS398" s="35">
        <f t="shared" si="211"/>
        <v>0.47278365177486825</v>
      </c>
    </row>
    <row r="399" spans="7:45" ht="15.75">
      <c r="G399">
        <v>606</v>
      </c>
      <c r="H399" s="89">
        <v>0.1</v>
      </c>
      <c r="I399" s="90">
        <v>0.4</v>
      </c>
      <c r="J399" s="90">
        <v>0.8</v>
      </c>
      <c r="K399" s="90">
        <v>2.6000000999999999</v>
      </c>
      <c r="L399" s="90">
        <v>2.2000000000000002</v>
      </c>
      <c r="M399" s="90">
        <v>0</v>
      </c>
      <c r="N399" s="90"/>
      <c r="O399" s="90">
        <v>0.3</v>
      </c>
      <c r="P399" s="90">
        <v>0.70000004999999998</v>
      </c>
      <c r="Q399" s="91">
        <v>0.70000004999999998</v>
      </c>
      <c r="R399" s="35"/>
      <c r="S399" s="34">
        <f t="shared" si="212"/>
        <v>0.1</v>
      </c>
      <c r="T399" s="34">
        <f t="shared" si="198"/>
        <v>0.34600000000000003</v>
      </c>
      <c r="U399" s="34">
        <f t="shared" si="199"/>
        <v>0.62752000000000008</v>
      </c>
      <c r="V399" s="34">
        <f t="shared" si="200"/>
        <v>1.9872000000000001</v>
      </c>
      <c r="W399" s="15">
        <f t="shared" si="213"/>
        <v>0.87944659600048491</v>
      </c>
      <c r="X399" s="34">
        <f t="shared" si="214"/>
        <v>2.2865612375459201</v>
      </c>
      <c r="Y399" s="34">
        <f t="shared" si="201"/>
        <v>1.2900000000000023E-2</v>
      </c>
      <c r="Z399" s="15">
        <f t="shared" si="215"/>
        <v>0.50322495527805666</v>
      </c>
      <c r="AA399" s="34">
        <f t="shared" si="216"/>
        <v>1.1070949016117249</v>
      </c>
      <c r="AB399" s="34">
        <f t="shared" si="202"/>
        <v>-0.3819999999999999</v>
      </c>
      <c r="AC399" s="15">
        <f t="shared" si="217"/>
        <v>0.40564461209270181</v>
      </c>
      <c r="AD399" s="34">
        <f t="shared" si="218"/>
        <v>0</v>
      </c>
      <c r="AE399" s="34">
        <f t="shared" si="203"/>
        <v>3.0641299999999996</v>
      </c>
      <c r="AF399" s="15">
        <f t="shared" si="219"/>
        <v>0.95538865383210914</v>
      </c>
      <c r="AG399" s="34">
        <f t="shared" si="220"/>
        <v>0.28661659614963275</v>
      </c>
      <c r="AH399" s="34">
        <f t="shared" si="204"/>
        <v>1.2458</v>
      </c>
      <c r="AI399" s="15">
        <f t="shared" si="221"/>
        <v>0.77657197439912828</v>
      </c>
      <c r="AJ399" s="34">
        <f t="shared" si="222"/>
        <v>0.54360042090798855</v>
      </c>
      <c r="AK399" s="34">
        <f t="shared" si="205"/>
        <v>0.2702</v>
      </c>
      <c r="AL399" s="15">
        <f t="shared" si="223"/>
        <v>0.5671420040148718</v>
      </c>
      <c r="AM399" s="34">
        <f t="shared" si="224"/>
        <v>0.39699943116751046</v>
      </c>
      <c r="AN399" s="35">
        <f t="shared" si="206"/>
        <v>1.4000000100000001</v>
      </c>
      <c r="AO399" s="35">
        <f t="shared" si="207"/>
        <v>1.1714040086499999</v>
      </c>
      <c r="AP399" s="35">
        <f t="shared" si="208"/>
        <v>0.22859600135000013</v>
      </c>
      <c r="AQ399" s="35">
        <f t="shared" si="209"/>
        <v>0</v>
      </c>
      <c r="AR399" s="35">
        <f t="shared" si="210"/>
        <v>0</v>
      </c>
      <c r="AS399" s="35">
        <f t="shared" si="211"/>
        <v>0</v>
      </c>
    </row>
    <row r="400" spans="7:45" ht="15.75">
      <c r="G400">
        <v>607</v>
      </c>
      <c r="H400" s="89">
        <v>0.25</v>
      </c>
      <c r="I400" s="90">
        <v>0.24000001000000001</v>
      </c>
      <c r="J400" s="90">
        <v>0.91</v>
      </c>
      <c r="K400" s="90">
        <v>0</v>
      </c>
      <c r="L400" s="90">
        <v>0</v>
      </c>
      <c r="M400" s="90">
        <v>0</v>
      </c>
      <c r="N400" s="90"/>
      <c r="O400" s="90"/>
      <c r="P400" s="90"/>
      <c r="Q400" s="91"/>
      <c r="R400" s="35"/>
      <c r="S400" s="34">
        <f t="shared" si="212"/>
        <v>0.25</v>
      </c>
      <c r="T400" s="34">
        <f t="shared" si="198"/>
        <v>0.20760000865</v>
      </c>
      <c r="U400" s="34">
        <f t="shared" si="199"/>
        <v>0.71380399999999999</v>
      </c>
      <c r="V400" s="34">
        <f t="shared" si="200"/>
        <v>1.9872000000000001</v>
      </c>
      <c r="W400" s="15">
        <f t="shared" si="213"/>
        <v>0.87944659600048491</v>
      </c>
      <c r="X400" s="34">
        <f t="shared" si="214"/>
        <v>0</v>
      </c>
      <c r="Y400" s="34">
        <f t="shared" si="201"/>
        <v>1.2900000000000023E-2</v>
      </c>
      <c r="Z400" s="15">
        <f t="shared" si="215"/>
        <v>0.50322495527805666</v>
      </c>
      <c r="AA400" s="34">
        <f t="shared" si="216"/>
        <v>0</v>
      </c>
      <c r="AB400" s="34">
        <f t="shared" si="202"/>
        <v>-0.3819999999999999</v>
      </c>
      <c r="AC400" s="15">
        <f t="shared" si="217"/>
        <v>0.40564461209270181</v>
      </c>
      <c r="AD400" s="34">
        <f t="shared" si="218"/>
        <v>0</v>
      </c>
      <c r="AE400" s="34">
        <f t="shared" si="203"/>
        <v>2.8138999999999994</v>
      </c>
      <c r="AF400" s="15">
        <f t="shared" si="219"/>
        <v>0.94342234836801464</v>
      </c>
      <c r="AG400" s="34">
        <f t="shared" si="220"/>
        <v>0</v>
      </c>
      <c r="AH400" s="34">
        <f t="shared" si="204"/>
        <v>1.2458</v>
      </c>
      <c r="AI400" s="15">
        <f t="shared" si="221"/>
        <v>0.77657197439912828</v>
      </c>
      <c r="AJ400" s="34">
        <f t="shared" si="222"/>
        <v>0</v>
      </c>
      <c r="AK400" s="34">
        <f t="shared" si="205"/>
        <v>0.2702</v>
      </c>
      <c r="AL400" s="15">
        <f t="shared" si="223"/>
        <v>0.5671420040148718</v>
      </c>
      <c r="AM400" s="34">
        <f t="shared" si="224"/>
        <v>0</v>
      </c>
      <c r="AN400" s="35">
        <f t="shared" si="206"/>
        <v>5.7000000599999998</v>
      </c>
      <c r="AO400" s="35">
        <f t="shared" si="207"/>
        <v>4.6951458530072516</v>
      </c>
      <c r="AP400" s="35">
        <f t="shared" si="208"/>
        <v>1.0048542069927482</v>
      </c>
      <c r="AQ400" s="35">
        <f t="shared" si="209"/>
        <v>0</v>
      </c>
      <c r="AR400" s="35">
        <f t="shared" si="210"/>
        <v>0</v>
      </c>
      <c r="AS400" s="35">
        <f t="shared" si="211"/>
        <v>0</v>
      </c>
    </row>
    <row r="401" spans="7:45" ht="15.75">
      <c r="G401">
        <v>608</v>
      </c>
      <c r="H401" s="89">
        <v>0.18</v>
      </c>
      <c r="I401" s="90">
        <v>1.19</v>
      </c>
      <c r="J401" s="90">
        <v>3.39</v>
      </c>
      <c r="K401" s="90">
        <v>0.94000006000000003</v>
      </c>
      <c r="L401" s="90">
        <v>0</v>
      </c>
      <c r="M401" s="90">
        <v>0</v>
      </c>
      <c r="N401" s="90"/>
      <c r="O401" s="90"/>
      <c r="P401" s="90"/>
      <c r="Q401" s="91"/>
      <c r="R401" s="35"/>
      <c r="S401" s="34">
        <f t="shared" si="212"/>
        <v>0.18</v>
      </c>
      <c r="T401" s="34">
        <f t="shared" si="198"/>
        <v>1.02935</v>
      </c>
      <c r="U401" s="34">
        <f t="shared" si="199"/>
        <v>2.659116</v>
      </c>
      <c r="V401" s="34">
        <f t="shared" si="200"/>
        <v>1.9872000000000001</v>
      </c>
      <c r="W401" s="15">
        <f t="shared" si="213"/>
        <v>0.87944659600048491</v>
      </c>
      <c r="X401" s="34">
        <f t="shared" si="214"/>
        <v>0.82667985300725155</v>
      </c>
      <c r="Y401" s="34">
        <f t="shared" si="201"/>
        <v>1.2900000000000023E-2</v>
      </c>
      <c r="Z401" s="15">
        <f t="shared" si="215"/>
        <v>0.50322495527805666</v>
      </c>
      <c r="AA401" s="34">
        <f t="shared" si="216"/>
        <v>0</v>
      </c>
      <c r="AB401" s="34">
        <f t="shared" si="202"/>
        <v>-0.3819999999999999</v>
      </c>
      <c r="AC401" s="15">
        <f t="shared" si="217"/>
        <v>0.40564461209270181</v>
      </c>
      <c r="AD401" s="34">
        <f t="shared" si="218"/>
        <v>0</v>
      </c>
      <c r="AE401" s="34">
        <f t="shared" si="203"/>
        <v>2.8138999999999994</v>
      </c>
      <c r="AF401" s="15">
        <f t="shared" si="219"/>
        <v>0.94342234836801464</v>
      </c>
      <c r="AG401" s="34">
        <f t="shared" si="220"/>
        <v>0</v>
      </c>
      <c r="AH401" s="34">
        <f t="shared" si="204"/>
        <v>1.2458</v>
      </c>
      <c r="AI401" s="15">
        <f t="shared" si="221"/>
        <v>0.77657197439912828</v>
      </c>
      <c r="AJ401" s="34">
        <f t="shared" si="222"/>
        <v>0</v>
      </c>
      <c r="AK401" s="34">
        <f t="shared" si="205"/>
        <v>0.2702</v>
      </c>
      <c r="AL401" s="15">
        <f t="shared" si="223"/>
        <v>0.5671420040148718</v>
      </c>
      <c r="AM401" s="34">
        <f t="shared" si="224"/>
        <v>0</v>
      </c>
      <c r="AN401" s="35">
        <f t="shared" si="206"/>
        <v>6.3000004000000001</v>
      </c>
      <c r="AO401" s="35">
        <f t="shared" si="207"/>
        <v>4.8395933118092591</v>
      </c>
      <c r="AP401" s="35">
        <f t="shared" si="208"/>
        <v>1.4604070881907409</v>
      </c>
      <c r="AQ401" s="35">
        <f t="shared" si="209"/>
        <v>2.1</v>
      </c>
      <c r="AR401" s="35">
        <f t="shared" si="210"/>
        <v>1.8288470397894061</v>
      </c>
      <c r="AS401" s="35">
        <f t="shared" si="211"/>
        <v>0.27115296021059399</v>
      </c>
    </row>
    <row r="402" spans="7:45" ht="15.75">
      <c r="G402">
        <v>609</v>
      </c>
      <c r="H402" s="89">
        <v>0.2</v>
      </c>
      <c r="I402" s="90">
        <v>1.2</v>
      </c>
      <c r="J402" s="90">
        <v>2.3000001999999999</v>
      </c>
      <c r="K402" s="90">
        <v>1.3000001000000001</v>
      </c>
      <c r="L402" s="90">
        <v>1.3000001000000001</v>
      </c>
      <c r="M402" s="90">
        <v>0</v>
      </c>
      <c r="N402" s="90"/>
      <c r="O402" s="90">
        <v>1</v>
      </c>
      <c r="P402" s="90">
        <v>1.1000000000000001</v>
      </c>
      <c r="Q402" s="91">
        <v>0</v>
      </c>
      <c r="R402" s="35"/>
      <c r="S402" s="34">
        <f t="shared" si="212"/>
        <v>0.2</v>
      </c>
      <c r="T402" s="34">
        <f t="shared" si="198"/>
        <v>1.038</v>
      </c>
      <c r="U402" s="34">
        <f t="shared" si="199"/>
        <v>1.8041201568799998</v>
      </c>
      <c r="V402" s="34">
        <f t="shared" si="200"/>
        <v>1.9872000000000001</v>
      </c>
      <c r="W402" s="15">
        <f t="shared" si="213"/>
        <v>0.87944659600048491</v>
      </c>
      <c r="X402" s="34">
        <f t="shared" si="214"/>
        <v>1.1432806627452901</v>
      </c>
      <c r="Y402" s="34">
        <f t="shared" si="201"/>
        <v>1.2900000000000023E-2</v>
      </c>
      <c r="Z402" s="15">
        <f t="shared" si="215"/>
        <v>0.50322495527805666</v>
      </c>
      <c r="AA402" s="34">
        <f t="shared" si="216"/>
        <v>0.65419249218396924</v>
      </c>
      <c r="AB402" s="34">
        <f t="shared" si="202"/>
        <v>-0.3819999999999999</v>
      </c>
      <c r="AC402" s="15">
        <f t="shared" si="217"/>
        <v>0.40564461209270181</v>
      </c>
      <c r="AD402" s="34">
        <f t="shared" si="218"/>
        <v>0</v>
      </c>
      <c r="AE402" s="34">
        <f t="shared" si="203"/>
        <v>3.6479999999999992</v>
      </c>
      <c r="AF402" s="15">
        <f t="shared" si="219"/>
        <v>0.97461786795036498</v>
      </c>
      <c r="AG402" s="34">
        <f t="shared" si="220"/>
        <v>0.97461786795036498</v>
      </c>
      <c r="AH402" s="34">
        <f t="shared" si="204"/>
        <v>1.2458</v>
      </c>
      <c r="AI402" s="15">
        <f t="shared" si="221"/>
        <v>0.77657197439912828</v>
      </c>
      <c r="AJ402" s="34">
        <f t="shared" si="222"/>
        <v>0.85422917183904123</v>
      </c>
      <c r="AK402" s="34">
        <f t="shared" si="205"/>
        <v>0.2702</v>
      </c>
      <c r="AL402" s="15">
        <f t="shared" si="223"/>
        <v>0.5671420040148718</v>
      </c>
      <c r="AM402" s="34">
        <f t="shared" si="224"/>
        <v>0</v>
      </c>
      <c r="AN402" s="35">
        <f t="shared" si="206"/>
        <v>21.000001099999999</v>
      </c>
      <c r="AO402" s="35">
        <f t="shared" si="207"/>
        <v>17.642352083966031</v>
      </c>
      <c r="AP402" s="35">
        <f t="shared" si="208"/>
        <v>3.3576490160339674</v>
      </c>
      <c r="AQ402" s="35">
        <f t="shared" si="209"/>
        <v>2.1000000999999999</v>
      </c>
      <c r="AR402" s="35">
        <f t="shared" si="210"/>
        <v>2.0783754953132774</v>
      </c>
      <c r="AS402" s="35">
        <f t="shared" si="211"/>
        <v>2.1624604686722559E-2</v>
      </c>
    </row>
    <row r="403" spans="7:45" ht="15.75">
      <c r="G403">
        <v>610</v>
      </c>
      <c r="H403" s="89">
        <v>0.1</v>
      </c>
      <c r="I403" s="90">
        <v>0.5</v>
      </c>
      <c r="J403" s="90">
        <v>3.2</v>
      </c>
      <c r="K403" s="90">
        <v>15.800001</v>
      </c>
      <c r="L403" s="90">
        <v>1.4000001</v>
      </c>
      <c r="M403" s="90">
        <v>0</v>
      </c>
      <c r="N403" s="90"/>
      <c r="O403" s="90">
        <v>2.1000000999999999</v>
      </c>
      <c r="P403" s="90">
        <v>0</v>
      </c>
      <c r="Q403" s="91">
        <v>0</v>
      </c>
      <c r="R403" s="35"/>
      <c r="S403" s="34">
        <f t="shared" si="212"/>
        <v>0.1</v>
      </c>
      <c r="T403" s="34">
        <f t="shared" si="198"/>
        <v>0.4325</v>
      </c>
      <c r="U403" s="34">
        <f t="shared" si="199"/>
        <v>2.5100800000000003</v>
      </c>
      <c r="V403" s="34">
        <f t="shared" si="200"/>
        <v>1.9872000000000001</v>
      </c>
      <c r="W403" s="15">
        <f t="shared" si="213"/>
        <v>0.87944659600048491</v>
      </c>
      <c r="X403" s="34">
        <f t="shared" si="214"/>
        <v>13.895257096254257</v>
      </c>
      <c r="Y403" s="34">
        <f t="shared" si="201"/>
        <v>1.2900000000000023E-2</v>
      </c>
      <c r="Z403" s="15">
        <f t="shared" si="215"/>
        <v>0.50322495527805666</v>
      </c>
      <c r="AA403" s="34">
        <f t="shared" si="216"/>
        <v>0.70451498771177479</v>
      </c>
      <c r="AB403" s="34">
        <f t="shared" si="202"/>
        <v>-0.3819999999999999</v>
      </c>
      <c r="AC403" s="15">
        <f t="shared" si="217"/>
        <v>0.40564461209270181</v>
      </c>
      <c r="AD403" s="34">
        <f t="shared" si="218"/>
        <v>0</v>
      </c>
      <c r="AE403" s="34">
        <f t="shared" si="203"/>
        <v>4.5655100834099995</v>
      </c>
      <c r="AF403" s="15">
        <f t="shared" si="219"/>
        <v>0.98970256968715264</v>
      </c>
      <c r="AG403" s="34">
        <f t="shared" si="220"/>
        <v>2.0783754953132774</v>
      </c>
      <c r="AH403" s="34">
        <f t="shared" si="204"/>
        <v>1.2458</v>
      </c>
      <c r="AI403" s="15">
        <f t="shared" si="221"/>
        <v>0.77657197439912828</v>
      </c>
      <c r="AJ403" s="34">
        <f t="shared" si="222"/>
        <v>0</v>
      </c>
      <c r="AK403" s="34">
        <f t="shared" si="205"/>
        <v>0.2702</v>
      </c>
      <c r="AL403" s="15">
        <f t="shared" si="223"/>
        <v>0.5671420040148718</v>
      </c>
      <c r="AM403" s="34">
        <f t="shared" si="224"/>
        <v>0</v>
      </c>
      <c r="AN403" s="35">
        <f t="shared" si="206"/>
        <v>9.5000002000000006</v>
      </c>
      <c r="AO403" s="35">
        <f t="shared" si="207"/>
        <v>7.416347046018859</v>
      </c>
      <c r="AP403" s="35">
        <f t="shared" si="208"/>
        <v>2.0836531539811416</v>
      </c>
      <c r="AQ403" s="35">
        <f t="shared" si="209"/>
        <v>1.9000000500000001</v>
      </c>
      <c r="AR403" s="35">
        <f t="shared" si="210"/>
        <v>1.71772083263352</v>
      </c>
      <c r="AS403" s="35">
        <f t="shared" si="211"/>
        <v>0.18227921736648001</v>
      </c>
    </row>
    <row r="404" spans="7:45" ht="15.75">
      <c r="G404">
        <v>611</v>
      </c>
      <c r="H404" s="89">
        <v>0.2</v>
      </c>
      <c r="I404" s="90">
        <v>1.3000001000000001</v>
      </c>
      <c r="J404" s="90">
        <v>3.2</v>
      </c>
      <c r="K404" s="90">
        <v>3.1000000999999999</v>
      </c>
      <c r="L404" s="90">
        <v>1.7</v>
      </c>
      <c r="M404" s="90">
        <v>0</v>
      </c>
      <c r="N404" s="90"/>
      <c r="O404" s="90">
        <v>1.2</v>
      </c>
      <c r="P404" s="90">
        <v>0.70000004999999998</v>
      </c>
      <c r="Q404" s="91">
        <v>0</v>
      </c>
      <c r="R404" s="35"/>
      <c r="S404" s="34">
        <f t="shared" si="212"/>
        <v>0.2</v>
      </c>
      <c r="T404" s="34">
        <f t="shared" si="198"/>
        <v>1.1245000865000001</v>
      </c>
      <c r="U404" s="34">
        <f t="shared" si="199"/>
        <v>2.5100800000000003</v>
      </c>
      <c r="V404" s="34">
        <f t="shared" si="200"/>
        <v>1.9872000000000001</v>
      </c>
      <c r="W404" s="15">
        <f t="shared" si="213"/>
        <v>0.87944659600048491</v>
      </c>
      <c r="X404" s="34">
        <f t="shared" si="214"/>
        <v>2.7262845355461627</v>
      </c>
      <c r="Y404" s="34">
        <f t="shared" si="201"/>
        <v>1.2900000000000023E-2</v>
      </c>
      <c r="Z404" s="15">
        <f t="shared" si="215"/>
        <v>0.50322495527805666</v>
      </c>
      <c r="AA404" s="34">
        <f t="shared" si="216"/>
        <v>0.85548242397269625</v>
      </c>
      <c r="AB404" s="34">
        <f t="shared" si="202"/>
        <v>-0.3819999999999999</v>
      </c>
      <c r="AC404" s="15">
        <f t="shared" si="217"/>
        <v>0.40564461209270181</v>
      </c>
      <c r="AD404" s="34">
        <f t="shared" si="218"/>
        <v>0</v>
      </c>
      <c r="AE404" s="34">
        <f t="shared" si="203"/>
        <v>3.8148199999999992</v>
      </c>
      <c r="AF404" s="15">
        <f t="shared" si="219"/>
        <v>0.97843367643794288</v>
      </c>
      <c r="AG404" s="34">
        <f t="shared" si="220"/>
        <v>1.1741204117255315</v>
      </c>
      <c r="AH404" s="34">
        <f t="shared" si="204"/>
        <v>1.2458</v>
      </c>
      <c r="AI404" s="15">
        <f t="shared" si="221"/>
        <v>0.77657197439912828</v>
      </c>
      <c r="AJ404" s="34">
        <f t="shared" si="222"/>
        <v>0.54360042090798855</v>
      </c>
      <c r="AK404" s="34">
        <f t="shared" si="205"/>
        <v>0.2702</v>
      </c>
      <c r="AL404" s="15">
        <f t="shared" si="223"/>
        <v>0.5671420040148718</v>
      </c>
      <c r="AM404" s="34">
        <f t="shared" si="224"/>
        <v>0</v>
      </c>
      <c r="AN404" s="35">
        <f t="shared" si="206"/>
        <v>19.200001099999998</v>
      </c>
      <c r="AO404" s="35">
        <f t="shared" si="207"/>
        <v>13.805061928287074</v>
      </c>
      <c r="AP404" s="35">
        <f t="shared" si="208"/>
        <v>5.3949391717129238</v>
      </c>
      <c r="AQ404" s="35">
        <f t="shared" si="209"/>
        <v>10.5</v>
      </c>
      <c r="AR404" s="35">
        <f t="shared" si="210"/>
        <v>9.4968008802458641</v>
      </c>
      <c r="AS404" s="35">
        <f t="shared" si="211"/>
        <v>1.0031991197541359</v>
      </c>
    </row>
    <row r="405" spans="7:45" ht="15.75">
      <c r="G405">
        <v>612</v>
      </c>
      <c r="H405" s="89">
        <v>0.5</v>
      </c>
      <c r="I405" s="90">
        <v>1</v>
      </c>
      <c r="J405" s="90">
        <v>2</v>
      </c>
      <c r="K405" s="90">
        <v>8.7000010000000003</v>
      </c>
      <c r="L405" s="90">
        <v>3.9</v>
      </c>
      <c r="M405" s="90">
        <v>3.1000000999999999</v>
      </c>
      <c r="N405" s="90"/>
      <c r="O405" s="90">
        <v>6.3</v>
      </c>
      <c r="P405" s="90">
        <v>3.9</v>
      </c>
      <c r="Q405" s="91">
        <v>0.3</v>
      </c>
      <c r="R405" s="35"/>
      <c r="S405" s="34">
        <f t="shared" si="212"/>
        <v>0.5</v>
      </c>
      <c r="T405" s="34">
        <f t="shared" si="198"/>
        <v>0.86499999999999999</v>
      </c>
      <c r="U405" s="34">
        <f t="shared" si="199"/>
        <v>1.5688</v>
      </c>
      <c r="V405" s="34">
        <f t="shared" si="200"/>
        <v>1.9872000000000001</v>
      </c>
      <c r="W405" s="15">
        <f t="shared" si="213"/>
        <v>0.87944659600048491</v>
      </c>
      <c r="X405" s="34">
        <f t="shared" si="214"/>
        <v>7.6511862646508151</v>
      </c>
      <c r="Y405" s="34">
        <f t="shared" si="201"/>
        <v>1.2900000000000023E-2</v>
      </c>
      <c r="Z405" s="15">
        <f t="shared" si="215"/>
        <v>0.50322495527805666</v>
      </c>
      <c r="AA405" s="34">
        <f t="shared" si="216"/>
        <v>1.962577325584421</v>
      </c>
      <c r="AB405" s="34">
        <f t="shared" si="202"/>
        <v>-0.3819999999999999</v>
      </c>
      <c r="AC405" s="15">
        <f t="shared" si="217"/>
        <v>0.40564461209270181</v>
      </c>
      <c r="AD405" s="34">
        <f t="shared" si="218"/>
        <v>1.2574983380518368</v>
      </c>
      <c r="AE405" s="34">
        <f t="shared" si="203"/>
        <v>8.0687299999999986</v>
      </c>
      <c r="AF405" s="15">
        <f t="shared" si="219"/>
        <v>0.99968691728330217</v>
      </c>
      <c r="AG405" s="34">
        <f t="shared" si="220"/>
        <v>6.2980275788848035</v>
      </c>
      <c r="AH405" s="34">
        <f t="shared" si="204"/>
        <v>1.2458</v>
      </c>
      <c r="AI405" s="15">
        <f t="shared" si="221"/>
        <v>0.77657197439912828</v>
      </c>
      <c r="AJ405" s="34">
        <f t="shared" si="222"/>
        <v>3.0286307001566004</v>
      </c>
      <c r="AK405" s="34">
        <f t="shared" si="205"/>
        <v>0.2702</v>
      </c>
      <c r="AL405" s="15">
        <f t="shared" si="223"/>
        <v>0.5671420040148718</v>
      </c>
      <c r="AM405" s="34">
        <f t="shared" si="224"/>
        <v>0.17014260120446154</v>
      </c>
      <c r="AN405" s="35">
        <f t="shared" si="206"/>
        <v>10.1000002</v>
      </c>
      <c r="AO405" s="35">
        <f t="shared" si="207"/>
        <v>7.7676464335492756</v>
      </c>
      <c r="AP405" s="35">
        <f t="shared" si="208"/>
        <v>2.3323537664507246</v>
      </c>
      <c r="AQ405" s="35">
        <f t="shared" si="209"/>
        <v>0.2</v>
      </c>
      <c r="AR405" s="35">
        <f t="shared" si="210"/>
        <v>0.1724285274709958</v>
      </c>
      <c r="AS405" s="35">
        <f t="shared" si="211"/>
        <v>2.7571472529004215E-2</v>
      </c>
    </row>
    <row r="406" spans="7:45" ht="15.75">
      <c r="G406">
        <v>613</v>
      </c>
      <c r="H406" s="89">
        <v>0.2</v>
      </c>
      <c r="I406" s="90">
        <v>1.2</v>
      </c>
      <c r="J406" s="90">
        <v>2.3000001999999999</v>
      </c>
      <c r="K406" s="90">
        <v>4</v>
      </c>
      <c r="L406" s="90">
        <v>2.4</v>
      </c>
      <c r="M406" s="90">
        <v>0</v>
      </c>
      <c r="N406" s="90"/>
      <c r="O406" s="90">
        <v>0.1</v>
      </c>
      <c r="P406" s="90">
        <v>0.1</v>
      </c>
      <c r="Q406" s="91">
        <v>0</v>
      </c>
      <c r="R406" s="35"/>
      <c r="S406" s="34">
        <f t="shared" si="212"/>
        <v>0.2</v>
      </c>
      <c r="T406" s="34">
        <f t="shared" si="198"/>
        <v>1.038</v>
      </c>
      <c r="U406" s="34">
        <f t="shared" si="199"/>
        <v>1.8041201568799998</v>
      </c>
      <c r="V406" s="34">
        <f t="shared" si="200"/>
        <v>1.9872000000000001</v>
      </c>
      <c r="W406" s="15">
        <f t="shared" si="213"/>
        <v>0.87944659600048491</v>
      </c>
      <c r="X406" s="34">
        <f t="shared" si="214"/>
        <v>3.5177863840019397</v>
      </c>
      <c r="Y406" s="34">
        <f t="shared" si="201"/>
        <v>1.2900000000000023E-2</v>
      </c>
      <c r="Z406" s="15">
        <f t="shared" si="215"/>
        <v>0.50322495527805666</v>
      </c>
      <c r="AA406" s="34">
        <f t="shared" si="216"/>
        <v>1.2077398926673359</v>
      </c>
      <c r="AB406" s="34">
        <f t="shared" si="202"/>
        <v>-0.3819999999999999</v>
      </c>
      <c r="AC406" s="15">
        <f t="shared" si="217"/>
        <v>0.40564461209270181</v>
      </c>
      <c r="AD406" s="34">
        <f t="shared" si="218"/>
        <v>0</v>
      </c>
      <c r="AE406" s="34">
        <f t="shared" si="203"/>
        <v>2.8973099999999996</v>
      </c>
      <c r="AF406" s="15">
        <f t="shared" si="219"/>
        <v>0.94771330031082945</v>
      </c>
      <c r="AG406" s="34">
        <f t="shared" si="220"/>
        <v>9.4771330031082957E-2</v>
      </c>
      <c r="AH406" s="34">
        <f t="shared" si="204"/>
        <v>1.2458</v>
      </c>
      <c r="AI406" s="15">
        <f t="shared" si="221"/>
        <v>0.77657197439912828</v>
      </c>
      <c r="AJ406" s="34">
        <f t="shared" si="222"/>
        <v>7.765719743991284E-2</v>
      </c>
      <c r="AK406" s="34">
        <f t="shared" si="205"/>
        <v>0.2702</v>
      </c>
      <c r="AL406" s="15">
        <f t="shared" si="223"/>
        <v>0.5671420040148718</v>
      </c>
      <c r="AM406" s="34">
        <f t="shared" si="224"/>
        <v>0</v>
      </c>
      <c r="AN406" s="35">
        <f t="shared" si="206"/>
        <v>9.8000004000000001</v>
      </c>
      <c r="AO406" s="35">
        <f t="shared" si="207"/>
        <v>7.0782265003081113</v>
      </c>
      <c r="AP406" s="35">
        <f t="shared" si="208"/>
        <v>2.7217738996918888</v>
      </c>
      <c r="AQ406" s="35">
        <f t="shared" si="209"/>
        <v>1.6</v>
      </c>
      <c r="AR406" s="35">
        <f t="shared" si="210"/>
        <v>1.5751307141783082</v>
      </c>
      <c r="AS406" s="35">
        <f t="shared" si="211"/>
        <v>2.48692858216919E-2</v>
      </c>
    </row>
    <row r="407" spans="7:45" ht="15.75">
      <c r="G407">
        <v>614</v>
      </c>
      <c r="H407" s="89">
        <v>0.2</v>
      </c>
      <c r="I407" s="90">
        <v>1.3000001000000001</v>
      </c>
      <c r="J407" s="90">
        <v>3.2</v>
      </c>
      <c r="K407" s="90">
        <v>1.8000001000000001</v>
      </c>
      <c r="L407" s="90">
        <v>3.3000001999999999</v>
      </c>
      <c r="M407" s="90">
        <v>0</v>
      </c>
      <c r="N407" s="90"/>
      <c r="O407" s="90">
        <v>1.6</v>
      </c>
      <c r="P407" s="90">
        <v>0</v>
      </c>
      <c r="Q407" s="91">
        <v>0</v>
      </c>
      <c r="R407" s="35"/>
      <c r="S407" s="34">
        <f t="shared" si="212"/>
        <v>0.2</v>
      </c>
      <c r="T407" s="34">
        <f t="shared" si="198"/>
        <v>1.1245000865000001</v>
      </c>
      <c r="U407" s="34">
        <f t="shared" si="199"/>
        <v>2.5100800000000003</v>
      </c>
      <c r="V407" s="34">
        <f t="shared" si="200"/>
        <v>1.9872000000000001</v>
      </c>
      <c r="W407" s="15">
        <f t="shared" si="213"/>
        <v>0.87944659600048491</v>
      </c>
      <c r="X407" s="34">
        <f t="shared" si="214"/>
        <v>1.5830039607455326</v>
      </c>
      <c r="Y407" s="34">
        <f t="shared" si="201"/>
        <v>1.2900000000000023E-2</v>
      </c>
      <c r="Z407" s="15">
        <f t="shared" si="215"/>
        <v>0.50322495527805666</v>
      </c>
      <c r="AA407" s="34">
        <f t="shared" si="216"/>
        <v>1.6606424530625781</v>
      </c>
      <c r="AB407" s="34">
        <f t="shared" si="202"/>
        <v>-0.3819999999999999</v>
      </c>
      <c r="AC407" s="15">
        <f t="shared" si="217"/>
        <v>0.40564461209270181</v>
      </c>
      <c r="AD407" s="34">
        <f t="shared" si="218"/>
        <v>0</v>
      </c>
      <c r="AE407" s="34">
        <f t="shared" si="203"/>
        <v>4.1484599999999991</v>
      </c>
      <c r="AF407" s="15">
        <f t="shared" si="219"/>
        <v>0.98445669636144262</v>
      </c>
      <c r="AG407" s="34">
        <f t="shared" si="220"/>
        <v>1.5751307141783082</v>
      </c>
      <c r="AH407" s="34">
        <f t="shared" si="204"/>
        <v>1.2458</v>
      </c>
      <c r="AI407" s="15">
        <f t="shared" si="221"/>
        <v>0.77657197439912828</v>
      </c>
      <c r="AJ407" s="34">
        <f t="shared" si="222"/>
        <v>0</v>
      </c>
      <c r="AK407" s="34">
        <f t="shared" si="205"/>
        <v>0.2702</v>
      </c>
      <c r="AL407" s="15">
        <f t="shared" si="223"/>
        <v>0.5671420040148718</v>
      </c>
      <c r="AM407" s="34">
        <f t="shared" si="224"/>
        <v>0</v>
      </c>
      <c r="AN407" s="35">
        <f t="shared" si="206"/>
        <v>5.2000000499999999</v>
      </c>
      <c r="AO407" s="35">
        <f t="shared" si="207"/>
        <v>4.51286642322194</v>
      </c>
      <c r="AP407" s="35">
        <f t="shared" si="208"/>
        <v>0.68713362677805989</v>
      </c>
      <c r="AQ407" s="35">
        <f t="shared" si="209"/>
        <v>0.2</v>
      </c>
      <c r="AR407" s="35">
        <f t="shared" si="210"/>
        <v>0.1724285274709958</v>
      </c>
      <c r="AS407" s="35">
        <f t="shared" si="211"/>
        <v>2.7571472529004215E-2</v>
      </c>
    </row>
    <row r="408" spans="7:45" ht="15.75">
      <c r="G408">
        <v>615</v>
      </c>
      <c r="H408" s="89">
        <v>0.1</v>
      </c>
      <c r="I408" s="90">
        <v>0.4</v>
      </c>
      <c r="J408" s="90">
        <v>0.70000004999999998</v>
      </c>
      <c r="K408" s="90">
        <v>4</v>
      </c>
      <c r="L408" s="90">
        <v>0</v>
      </c>
      <c r="M408" s="90">
        <v>0</v>
      </c>
      <c r="N408" s="90"/>
      <c r="O408" s="90">
        <v>0.1</v>
      </c>
      <c r="P408" s="90">
        <v>0.1</v>
      </c>
      <c r="Q408" s="91">
        <v>0</v>
      </c>
      <c r="R408" s="35"/>
      <c r="S408" s="34">
        <f t="shared" si="212"/>
        <v>0.1</v>
      </c>
      <c r="T408" s="34">
        <f t="shared" si="198"/>
        <v>0.34600000000000003</v>
      </c>
      <c r="U408" s="34">
        <f t="shared" si="199"/>
        <v>0.54908003921999993</v>
      </c>
      <c r="V408" s="34">
        <f t="shared" si="200"/>
        <v>1.9872000000000001</v>
      </c>
      <c r="W408" s="15">
        <f t="shared" si="213"/>
        <v>0.87944659600048491</v>
      </c>
      <c r="X408" s="34">
        <f t="shared" si="214"/>
        <v>3.5177863840019397</v>
      </c>
      <c r="Y408" s="34">
        <f t="shared" si="201"/>
        <v>1.2900000000000023E-2</v>
      </c>
      <c r="Z408" s="15">
        <f t="shared" si="215"/>
        <v>0.50322495527805666</v>
      </c>
      <c r="AA408" s="34">
        <f t="shared" si="216"/>
        <v>0</v>
      </c>
      <c r="AB408" s="34">
        <f t="shared" si="202"/>
        <v>-0.3819999999999999</v>
      </c>
      <c r="AC408" s="15">
        <f t="shared" si="217"/>
        <v>0.40564461209270181</v>
      </c>
      <c r="AD408" s="34">
        <f t="shared" si="218"/>
        <v>0</v>
      </c>
      <c r="AE408" s="34">
        <f t="shared" si="203"/>
        <v>2.8973099999999996</v>
      </c>
      <c r="AF408" s="15">
        <f t="shared" si="219"/>
        <v>0.94771330031082945</v>
      </c>
      <c r="AG408" s="34">
        <f t="shared" si="220"/>
        <v>9.4771330031082957E-2</v>
      </c>
      <c r="AH408" s="34">
        <f t="shared" si="204"/>
        <v>1.2458</v>
      </c>
      <c r="AI408" s="15">
        <f t="shared" si="221"/>
        <v>0.77657197439912828</v>
      </c>
      <c r="AJ408" s="34">
        <f t="shared" si="222"/>
        <v>7.765719743991284E-2</v>
      </c>
      <c r="AK408" s="34">
        <f t="shared" si="205"/>
        <v>0.2702</v>
      </c>
      <c r="AL408" s="15">
        <f t="shared" si="223"/>
        <v>0.5671420040148718</v>
      </c>
      <c r="AM408" s="34">
        <f t="shared" si="224"/>
        <v>0</v>
      </c>
      <c r="AN408" s="35">
        <f t="shared" si="206"/>
        <v>9.8000004000000001</v>
      </c>
      <c r="AO408" s="35">
        <f t="shared" si="207"/>
        <v>7.0782265003081113</v>
      </c>
      <c r="AP408" s="35">
        <f t="shared" si="208"/>
        <v>2.7217738996918888</v>
      </c>
      <c r="AQ408" s="35">
        <f t="shared" si="209"/>
        <v>1.6</v>
      </c>
      <c r="AR408" s="35">
        <f t="shared" si="210"/>
        <v>1.5751307141783082</v>
      </c>
      <c r="AS408" s="35">
        <f t="shared" si="211"/>
        <v>2.48692858216919E-2</v>
      </c>
    </row>
    <row r="409" spans="7:45" ht="15.75">
      <c r="G409">
        <v>616</v>
      </c>
      <c r="H409" s="89">
        <v>0.2</v>
      </c>
      <c r="I409" s="90">
        <v>1.3000001000000001</v>
      </c>
      <c r="J409" s="90">
        <v>3.2</v>
      </c>
      <c r="K409" s="90">
        <v>1.8000001000000001</v>
      </c>
      <c r="L409" s="90">
        <v>3.3000001999999999</v>
      </c>
      <c r="M409" s="90">
        <v>0</v>
      </c>
      <c r="N409" s="90"/>
      <c r="O409" s="90">
        <v>1.6</v>
      </c>
      <c r="P409" s="90">
        <v>0</v>
      </c>
      <c r="Q409" s="91">
        <v>0</v>
      </c>
      <c r="R409" s="35"/>
      <c r="S409" s="34">
        <f t="shared" si="212"/>
        <v>0.2</v>
      </c>
      <c r="T409" s="34">
        <f t="shared" si="198"/>
        <v>1.1245000865000001</v>
      </c>
      <c r="U409" s="34">
        <f t="shared" si="199"/>
        <v>2.5100800000000003</v>
      </c>
      <c r="V409" s="34">
        <f t="shared" si="200"/>
        <v>1.9872000000000001</v>
      </c>
      <c r="W409" s="15">
        <f t="shared" si="213"/>
        <v>0.87944659600048491</v>
      </c>
      <c r="X409" s="34">
        <f t="shared" si="214"/>
        <v>1.5830039607455326</v>
      </c>
      <c r="Y409" s="34">
        <f t="shared" si="201"/>
        <v>1.2900000000000023E-2</v>
      </c>
      <c r="Z409" s="15">
        <f t="shared" si="215"/>
        <v>0.50322495527805666</v>
      </c>
      <c r="AA409" s="34">
        <f t="shared" si="216"/>
        <v>1.6606424530625781</v>
      </c>
      <c r="AB409" s="34">
        <f t="shared" si="202"/>
        <v>-0.3819999999999999</v>
      </c>
      <c r="AC409" s="15">
        <f t="shared" si="217"/>
        <v>0.40564461209270181</v>
      </c>
      <c r="AD409" s="34">
        <f t="shared" si="218"/>
        <v>0</v>
      </c>
      <c r="AE409" s="34">
        <f t="shared" si="203"/>
        <v>4.1484599999999991</v>
      </c>
      <c r="AF409" s="15">
        <f t="shared" si="219"/>
        <v>0.98445669636144262</v>
      </c>
      <c r="AG409" s="34">
        <f t="shared" si="220"/>
        <v>1.5751307141783082</v>
      </c>
      <c r="AH409" s="34">
        <f t="shared" si="204"/>
        <v>1.2458</v>
      </c>
      <c r="AI409" s="15">
        <f t="shared" si="221"/>
        <v>0.77657197439912828</v>
      </c>
      <c r="AJ409" s="34">
        <f t="shared" si="222"/>
        <v>0</v>
      </c>
      <c r="AK409" s="34">
        <f t="shared" si="205"/>
        <v>0.2702</v>
      </c>
      <c r="AL409" s="15">
        <f t="shared" si="223"/>
        <v>0.5671420040148718</v>
      </c>
      <c r="AM409" s="34">
        <f t="shared" si="224"/>
        <v>0</v>
      </c>
      <c r="AN409" s="35">
        <f t="shared" si="206"/>
        <v>9.8000004000000001</v>
      </c>
      <c r="AO409" s="35">
        <f t="shared" si="207"/>
        <v>7.0782265003081113</v>
      </c>
      <c r="AP409" s="35">
        <f t="shared" si="208"/>
        <v>2.7217738996918888</v>
      </c>
      <c r="AQ409" s="35">
        <f t="shared" si="209"/>
        <v>1.6</v>
      </c>
      <c r="AR409" s="35">
        <f t="shared" si="210"/>
        <v>1.5751307141783082</v>
      </c>
      <c r="AS409" s="35">
        <f t="shared" si="211"/>
        <v>2.48692858216919E-2</v>
      </c>
    </row>
    <row r="410" spans="7:45" ht="15.75">
      <c r="G410">
        <v>617</v>
      </c>
      <c r="H410" s="89">
        <v>0.2</v>
      </c>
      <c r="I410" s="90">
        <v>1.3000001000000001</v>
      </c>
      <c r="J410" s="90">
        <v>3.2</v>
      </c>
      <c r="K410" s="90">
        <v>1.8000001000000001</v>
      </c>
      <c r="L410" s="90">
        <v>3.3000001999999999</v>
      </c>
      <c r="M410" s="90">
        <v>0</v>
      </c>
      <c r="N410" s="90"/>
      <c r="O410" s="90">
        <v>1.6</v>
      </c>
      <c r="P410" s="90">
        <v>0</v>
      </c>
      <c r="Q410" s="91">
        <v>0</v>
      </c>
      <c r="R410" s="35"/>
      <c r="S410" s="34">
        <f t="shared" si="212"/>
        <v>0.2</v>
      </c>
      <c r="T410" s="34">
        <f t="shared" si="198"/>
        <v>1.1245000865000001</v>
      </c>
      <c r="U410" s="34">
        <f t="shared" si="199"/>
        <v>2.5100800000000003</v>
      </c>
      <c r="V410" s="34">
        <f t="shared" si="200"/>
        <v>1.9872000000000001</v>
      </c>
      <c r="W410" s="15">
        <f t="shared" si="213"/>
        <v>0.87944659600048491</v>
      </c>
      <c r="X410" s="34">
        <f t="shared" si="214"/>
        <v>1.5830039607455326</v>
      </c>
      <c r="Y410" s="34">
        <f t="shared" si="201"/>
        <v>1.2900000000000023E-2</v>
      </c>
      <c r="Z410" s="15">
        <f t="shared" si="215"/>
        <v>0.50322495527805666</v>
      </c>
      <c r="AA410" s="34">
        <f t="shared" si="216"/>
        <v>1.6606424530625781</v>
      </c>
      <c r="AB410" s="34">
        <f t="shared" si="202"/>
        <v>-0.3819999999999999</v>
      </c>
      <c r="AC410" s="15">
        <f t="shared" si="217"/>
        <v>0.40564461209270181</v>
      </c>
      <c r="AD410" s="34">
        <f t="shared" si="218"/>
        <v>0</v>
      </c>
      <c r="AE410" s="34">
        <f t="shared" si="203"/>
        <v>4.1484599999999991</v>
      </c>
      <c r="AF410" s="15">
        <f t="shared" si="219"/>
        <v>0.98445669636144262</v>
      </c>
      <c r="AG410" s="34">
        <f t="shared" si="220"/>
        <v>1.5751307141783082</v>
      </c>
      <c r="AH410" s="34">
        <f t="shared" si="204"/>
        <v>1.2458</v>
      </c>
      <c r="AI410" s="15">
        <f t="shared" si="221"/>
        <v>0.77657197439912828</v>
      </c>
      <c r="AJ410" s="34">
        <f t="shared" si="222"/>
        <v>0</v>
      </c>
      <c r="AK410" s="34">
        <f t="shared" si="205"/>
        <v>0.2702</v>
      </c>
      <c r="AL410" s="15">
        <f t="shared" si="223"/>
        <v>0.5671420040148718</v>
      </c>
      <c r="AM410" s="34">
        <f t="shared" si="224"/>
        <v>0</v>
      </c>
      <c r="AN410" s="35">
        <f t="shared" si="206"/>
        <v>2.9000001000000002</v>
      </c>
      <c r="AO410" s="35">
        <f t="shared" si="207"/>
        <v>2.3976433764402425</v>
      </c>
      <c r="AP410" s="35">
        <f t="shared" si="208"/>
        <v>0.50235672355975769</v>
      </c>
      <c r="AQ410" s="35">
        <f t="shared" si="209"/>
        <v>0</v>
      </c>
      <c r="AR410" s="35">
        <f t="shared" si="210"/>
        <v>0</v>
      </c>
      <c r="AS410" s="35">
        <f t="shared" si="211"/>
        <v>0</v>
      </c>
    </row>
    <row r="411" spans="7:45" ht="15.75">
      <c r="G411">
        <v>618</v>
      </c>
      <c r="H411" s="89">
        <v>0.2</v>
      </c>
      <c r="I411" s="90">
        <v>0.4</v>
      </c>
      <c r="J411" s="90">
        <v>1.8000001000000001</v>
      </c>
      <c r="K411" s="90">
        <v>0.5</v>
      </c>
      <c r="L411" s="90">
        <v>0</v>
      </c>
      <c r="M411" s="90">
        <v>0</v>
      </c>
      <c r="N411" s="90"/>
      <c r="O411" s="90"/>
      <c r="P411" s="90"/>
      <c r="Q411" s="91"/>
      <c r="R411" s="35"/>
      <c r="S411" s="34">
        <f t="shared" si="212"/>
        <v>0.2</v>
      </c>
      <c r="T411" s="34">
        <f t="shared" si="198"/>
        <v>0.34600000000000003</v>
      </c>
      <c r="U411" s="34">
        <f t="shared" si="199"/>
        <v>1.4119200784400001</v>
      </c>
      <c r="V411" s="34">
        <f t="shared" si="200"/>
        <v>1.9872000000000001</v>
      </c>
      <c r="W411" s="15">
        <f t="shared" si="213"/>
        <v>0.87944659600048491</v>
      </c>
      <c r="X411" s="34">
        <f t="shared" si="214"/>
        <v>0.43972329800024246</v>
      </c>
      <c r="Y411" s="34">
        <f t="shared" si="201"/>
        <v>1.2900000000000023E-2</v>
      </c>
      <c r="Z411" s="15">
        <f t="shared" si="215"/>
        <v>0.50322495527805666</v>
      </c>
      <c r="AA411" s="34">
        <f t="shared" si="216"/>
        <v>0</v>
      </c>
      <c r="AB411" s="34">
        <f t="shared" si="202"/>
        <v>-0.3819999999999999</v>
      </c>
      <c r="AC411" s="15">
        <f t="shared" si="217"/>
        <v>0.40564461209270181</v>
      </c>
      <c r="AD411" s="34">
        <f t="shared" si="218"/>
        <v>0</v>
      </c>
      <c r="AE411" s="34">
        <f t="shared" si="203"/>
        <v>2.8138999999999994</v>
      </c>
      <c r="AF411" s="15">
        <f t="shared" si="219"/>
        <v>0.94342234836801464</v>
      </c>
      <c r="AG411" s="34">
        <f t="shared" si="220"/>
        <v>0</v>
      </c>
      <c r="AH411" s="34">
        <f t="shared" si="204"/>
        <v>1.2458</v>
      </c>
      <c r="AI411" s="15">
        <f t="shared" si="221"/>
        <v>0.77657197439912828</v>
      </c>
      <c r="AJ411" s="34">
        <f t="shared" si="222"/>
        <v>0</v>
      </c>
      <c r="AK411" s="34">
        <f t="shared" si="205"/>
        <v>0.2702</v>
      </c>
      <c r="AL411" s="15">
        <f t="shared" si="223"/>
        <v>0.5671420040148718</v>
      </c>
      <c r="AM411" s="34">
        <f t="shared" si="224"/>
        <v>0</v>
      </c>
      <c r="AN411" s="35">
        <f t="shared" si="206"/>
        <v>6.4000003999999997</v>
      </c>
      <c r="AO411" s="35">
        <f t="shared" si="207"/>
        <v>4.889915807337065</v>
      </c>
      <c r="AP411" s="35">
        <f t="shared" si="208"/>
        <v>1.5100845926629347</v>
      </c>
      <c r="AQ411" s="35">
        <f t="shared" si="209"/>
        <v>2</v>
      </c>
      <c r="AR411" s="35">
        <f t="shared" si="210"/>
        <v>1.7511898423494934</v>
      </c>
      <c r="AS411" s="35">
        <f t="shared" si="211"/>
        <v>0.24881015765050662</v>
      </c>
    </row>
    <row r="412" spans="7:45" ht="15.75">
      <c r="G412">
        <v>619</v>
      </c>
      <c r="H412" s="89">
        <v>0.2</v>
      </c>
      <c r="I412" s="90">
        <v>1.2</v>
      </c>
      <c r="J412" s="90">
        <v>2.3000001999999999</v>
      </c>
      <c r="K412" s="90">
        <v>1.3000001000000001</v>
      </c>
      <c r="L412" s="90">
        <v>1.4000001</v>
      </c>
      <c r="M412" s="90">
        <v>0</v>
      </c>
      <c r="N412" s="90"/>
      <c r="O412" s="90">
        <v>1</v>
      </c>
      <c r="P412" s="90">
        <v>1</v>
      </c>
      <c r="Q412" s="91">
        <v>0</v>
      </c>
      <c r="R412" s="35"/>
      <c r="S412" s="34">
        <f t="shared" si="212"/>
        <v>0.2</v>
      </c>
      <c r="T412" s="34">
        <f t="shared" si="198"/>
        <v>1.038</v>
      </c>
      <c r="U412" s="34">
        <f t="shared" si="199"/>
        <v>1.8041201568799998</v>
      </c>
      <c r="V412" s="34">
        <f t="shared" si="200"/>
        <v>1.9872000000000001</v>
      </c>
      <c r="W412" s="15">
        <f t="shared" si="213"/>
        <v>0.87944659600048491</v>
      </c>
      <c r="X412" s="34">
        <f t="shared" si="214"/>
        <v>1.1432806627452901</v>
      </c>
      <c r="Y412" s="34">
        <f t="shared" si="201"/>
        <v>1.2900000000000023E-2</v>
      </c>
      <c r="Z412" s="15">
        <f t="shared" si="215"/>
        <v>0.50322495527805666</v>
      </c>
      <c r="AA412" s="34">
        <f t="shared" si="216"/>
        <v>0.70451498771177479</v>
      </c>
      <c r="AB412" s="34">
        <f t="shared" si="202"/>
        <v>-0.3819999999999999</v>
      </c>
      <c r="AC412" s="15">
        <f t="shared" si="217"/>
        <v>0.40564461209270181</v>
      </c>
      <c r="AD412" s="34">
        <f t="shared" si="218"/>
        <v>0</v>
      </c>
      <c r="AE412" s="34">
        <f t="shared" si="203"/>
        <v>3.6479999999999992</v>
      </c>
      <c r="AF412" s="15">
        <f t="shared" si="219"/>
        <v>0.97461786795036498</v>
      </c>
      <c r="AG412" s="34">
        <f t="shared" si="220"/>
        <v>0.97461786795036498</v>
      </c>
      <c r="AH412" s="34">
        <f t="shared" si="204"/>
        <v>1.2458</v>
      </c>
      <c r="AI412" s="15">
        <f t="shared" si="221"/>
        <v>0.77657197439912828</v>
      </c>
      <c r="AJ412" s="34">
        <f t="shared" si="222"/>
        <v>0.77657197439912828</v>
      </c>
      <c r="AK412" s="34">
        <f t="shared" si="205"/>
        <v>0.2702</v>
      </c>
      <c r="AL412" s="15">
        <f t="shared" si="223"/>
        <v>0.5671420040148718</v>
      </c>
      <c r="AM412" s="34">
        <f t="shared" si="224"/>
        <v>0</v>
      </c>
      <c r="AN412" s="35">
        <f t="shared" si="206"/>
        <v>8.1000004000000008</v>
      </c>
      <c r="AO412" s="35">
        <f t="shared" si="207"/>
        <v>6.0259215450300534</v>
      </c>
      <c r="AP412" s="35">
        <f t="shared" si="208"/>
        <v>2.0740788549699474</v>
      </c>
      <c r="AQ412" s="35">
        <f t="shared" si="209"/>
        <v>3.3000001999999999</v>
      </c>
      <c r="AR412" s="35">
        <f t="shared" si="210"/>
        <v>3.2874287191110998</v>
      </c>
      <c r="AS412" s="35">
        <f t="shared" si="211"/>
        <v>1.2571480888900144E-2</v>
      </c>
    </row>
    <row r="413" spans="7:45" ht="15.75">
      <c r="G413">
        <v>620</v>
      </c>
      <c r="H413" s="89">
        <v>0.2</v>
      </c>
      <c r="I413" s="90">
        <v>1.3000001000000001</v>
      </c>
      <c r="J413" s="90">
        <v>2.5</v>
      </c>
      <c r="K413" s="90">
        <v>1.8000001000000001</v>
      </c>
      <c r="L413" s="90">
        <v>2.3000001999999999</v>
      </c>
      <c r="M413" s="90">
        <v>0</v>
      </c>
      <c r="N413" s="90"/>
      <c r="O413" s="90">
        <v>3.3000001999999999</v>
      </c>
      <c r="P413" s="90">
        <v>0</v>
      </c>
      <c r="Q413" s="91">
        <v>0</v>
      </c>
      <c r="R413" s="35"/>
      <c r="S413" s="34">
        <f t="shared" si="212"/>
        <v>0.2</v>
      </c>
      <c r="T413" s="34">
        <f t="shared" si="198"/>
        <v>1.1245000865000001</v>
      </c>
      <c r="U413" s="34">
        <f t="shared" si="199"/>
        <v>1.9609999999999999</v>
      </c>
      <c r="V413" s="34">
        <f t="shared" si="200"/>
        <v>1.9872000000000001</v>
      </c>
      <c r="W413" s="15">
        <f t="shared" si="213"/>
        <v>0.87944659600048491</v>
      </c>
      <c r="X413" s="34">
        <f t="shared" si="214"/>
        <v>1.5830039607455326</v>
      </c>
      <c r="Y413" s="34">
        <f t="shared" si="201"/>
        <v>1.2900000000000023E-2</v>
      </c>
      <c r="Z413" s="15">
        <f t="shared" si="215"/>
        <v>0.50322495527805666</v>
      </c>
      <c r="AA413" s="34">
        <f t="shared" si="216"/>
        <v>1.1574174977845213</v>
      </c>
      <c r="AB413" s="34">
        <f t="shared" si="202"/>
        <v>-0.3819999999999999</v>
      </c>
      <c r="AC413" s="15">
        <f t="shared" si="217"/>
        <v>0.40564461209270181</v>
      </c>
      <c r="AD413" s="34">
        <f t="shared" si="218"/>
        <v>0</v>
      </c>
      <c r="AE413" s="34">
        <f t="shared" si="203"/>
        <v>5.5664301668199991</v>
      </c>
      <c r="AF413" s="15">
        <f t="shared" si="219"/>
        <v>0.9961904605675781</v>
      </c>
      <c r="AG413" s="34">
        <f t="shared" si="220"/>
        <v>3.2874287191110998</v>
      </c>
      <c r="AH413" s="34">
        <f t="shared" si="204"/>
        <v>1.2458</v>
      </c>
      <c r="AI413" s="15">
        <f t="shared" si="221"/>
        <v>0.77657197439912828</v>
      </c>
      <c r="AJ413" s="34">
        <f t="shared" si="222"/>
        <v>0</v>
      </c>
      <c r="AK413" s="34">
        <f t="shared" si="205"/>
        <v>0.2702</v>
      </c>
      <c r="AL413" s="15">
        <f t="shared" si="223"/>
        <v>0.5671420040148718</v>
      </c>
      <c r="AM413" s="34">
        <f t="shared" si="224"/>
        <v>0</v>
      </c>
      <c r="AN413" s="35">
        <f t="shared" si="206"/>
        <v>8.1000004000000008</v>
      </c>
      <c r="AO413" s="35">
        <f t="shared" si="207"/>
        <v>6.0259215450300534</v>
      </c>
      <c r="AP413" s="35">
        <f t="shared" si="208"/>
        <v>2.0740788549699474</v>
      </c>
      <c r="AQ413" s="35">
        <f t="shared" si="209"/>
        <v>3.3000001999999999</v>
      </c>
      <c r="AR413" s="35">
        <f t="shared" si="210"/>
        <v>3.2874287191110998</v>
      </c>
      <c r="AS413" s="35">
        <f t="shared" si="211"/>
        <v>1.2571480888900144E-2</v>
      </c>
    </row>
    <row r="414" spans="7:45" ht="15.75">
      <c r="G414">
        <v>621</v>
      </c>
      <c r="H414" s="89">
        <v>0.2</v>
      </c>
      <c r="I414" s="90">
        <v>1.3000001000000001</v>
      </c>
      <c r="J414" s="90">
        <v>2.5</v>
      </c>
      <c r="K414" s="90">
        <v>1.8000001000000001</v>
      </c>
      <c r="L414" s="90">
        <v>2.3000001999999999</v>
      </c>
      <c r="M414" s="90">
        <v>0</v>
      </c>
      <c r="N414" s="90"/>
      <c r="O414" s="90">
        <v>3.3000001999999999</v>
      </c>
      <c r="P414" s="90">
        <v>0</v>
      </c>
      <c r="Q414" s="91">
        <v>0</v>
      </c>
      <c r="R414" s="35"/>
      <c r="S414" s="34">
        <f t="shared" si="212"/>
        <v>0.2</v>
      </c>
      <c r="T414" s="34">
        <f t="shared" si="198"/>
        <v>1.1245000865000001</v>
      </c>
      <c r="U414" s="34">
        <f t="shared" si="199"/>
        <v>1.9609999999999999</v>
      </c>
      <c r="V414" s="34">
        <f t="shared" si="200"/>
        <v>1.9872000000000001</v>
      </c>
      <c r="W414" s="15">
        <f t="shared" si="213"/>
        <v>0.87944659600048491</v>
      </c>
      <c r="X414" s="34">
        <f t="shared" si="214"/>
        <v>1.5830039607455326</v>
      </c>
      <c r="Y414" s="34">
        <f t="shared" si="201"/>
        <v>1.2900000000000023E-2</v>
      </c>
      <c r="Z414" s="15">
        <f t="shared" si="215"/>
        <v>0.50322495527805666</v>
      </c>
      <c r="AA414" s="34">
        <f t="shared" si="216"/>
        <v>1.1574174977845213</v>
      </c>
      <c r="AB414" s="34">
        <f t="shared" si="202"/>
        <v>-0.3819999999999999</v>
      </c>
      <c r="AC414" s="15">
        <f t="shared" si="217"/>
        <v>0.40564461209270181</v>
      </c>
      <c r="AD414" s="34">
        <f t="shared" si="218"/>
        <v>0</v>
      </c>
      <c r="AE414" s="34">
        <f t="shared" si="203"/>
        <v>5.5664301668199991</v>
      </c>
      <c r="AF414" s="15">
        <f t="shared" si="219"/>
        <v>0.9961904605675781</v>
      </c>
      <c r="AG414" s="34">
        <f t="shared" si="220"/>
        <v>3.2874287191110998</v>
      </c>
      <c r="AH414" s="34">
        <f t="shared" si="204"/>
        <v>1.2458</v>
      </c>
      <c r="AI414" s="15">
        <f t="shared" si="221"/>
        <v>0.77657197439912828</v>
      </c>
      <c r="AJ414" s="34">
        <f t="shared" si="222"/>
        <v>0</v>
      </c>
      <c r="AK414" s="34">
        <f t="shared" si="205"/>
        <v>0.2702</v>
      </c>
      <c r="AL414" s="15">
        <f t="shared" si="223"/>
        <v>0.5671420040148718</v>
      </c>
      <c r="AM414" s="34">
        <f t="shared" si="224"/>
        <v>0</v>
      </c>
      <c r="AN414" s="35">
        <f t="shared" si="206"/>
        <v>9.7000002000000016</v>
      </c>
      <c r="AO414" s="35">
        <f t="shared" si="207"/>
        <v>7.5546141635245503</v>
      </c>
      <c r="AP414" s="35">
        <f t="shared" si="208"/>
        <v>2.1453860364754513</v>
      </c>
      <c r="AQ414" s="35">
        <f t="shared" si="209"/>
        <v>2.4000001000000002</v>
      </c>
      <c r="AR414" s="35">
        <f t="shared" si="210"/>
        <v>2.2422074099275418</v>
      </c>
      <c r="AS414" s="35">
        <f t="shared" si="211"/>
        <v>0.15779269007245844</v>
      </c>
    </row>
    <row r="415" spans="7:45" ht="15.75">
      <c r="G415">
        <v>622</v>
      </c>
      <c r="H415" s="89">
        <v>0.2</v>
      </c>
      <c r="I415" s="90">
        <v>1.3000001000000001</v>
      </c>
      <c r="J415" s="90">
        <v>3.2</v>
      </c>
      <c r="K415" s="90">
        <v>3.2</v>
      </c>
      <c r="L415" s="90">
        <v>1.8000001000000001</v>
      </c>
      <c r="M415" s="90">
        <v>0</v>
      </c>
      <c r="N415" s="90"/>
      <c r="O415" s="90">
        <v>1.8000001000000001</v>
      </c>
      <c r="P415" s="90">
        <v>0.6</v>
      </c>
      <c r="Q415" s="91">
        <v>0</v>
      </c>
      <c r="R415" s="35"/>
      <c r="S415" s="34">
        <f t="shared" si="212"/>
        <v>0.2</v>
      </c>
      <c r="T415" s="34">
        <f t="shared" si="198"/>
        <v>1.1245000865000001</v>
      </c>
      <c r="U415" s="34">
        <f t="shared" si="199"/>
        <v>2.5100800000000003</v>
      </c>
      <c r="V415" s="34">
        <f t="shared" si="200"/>
        <v>1.9872000000000001</v>
      </c>
      <c r="W415" s="15">
        <f t="shared" si="213"/>
        <v>0.87944659600048491</v>
      </c>
      <c r="X415" s="34">
        <f t="shared" si="214"/>
        <v>2.8142291072015517</v>
      </c>
      <c r="Y415" s="34">
        <f t="shared" si="201"/>
        <v>1.2900000000000023E-2</v>
      </c>
      <c r="Z415" s="15">
        <f t="shared" si="215"/>
        <v>0.50322495527805666</v>
      </c>
      <c r="AA415" s="34">
        <f t="shared" si="216"/>
        <v>0.90580496982299752</v>
      </c>
      <c r="AB415" s="34">
        <f t="shared" si="202"/>
        <v>-0.3819999999999999</v>
      </c>
      <c r="AC415" s="15">
        <f t="shared" si="217"/>
        <v>0.40564461209270181</v>
      </c>
      <c r="AD415" s="34">
        <f t="shared" si="218"/>
        <v>0</v>
      </c>
      <c r="AE415" s="34">
        <f t="shared" si="203"/>
        <v>4.3152800834099994</v>
      </c>
      <c r="AF415" s="15">
        <f t="shared" si="219"/>
        <v>0.98681340367040249</v>
      </c>
      <c r="AG415" s="34">
        <f t="shared" si="220"/>
        <v>1.7762642252880649</v>
      </c>
      <c r="AH415" s="34">
        <f t="shared" si="204"/>
        <v>1.2458</v>
      </c>
      <c r="AI415" s="15">
        <f t="shared" si="221"/>
        <v>0.77657197439912828</v>
      </c>
      <c r="AJ415" s="34">
        <f t="shared" si="222"/>
        <v>0.46594318463947693</v>
      </c>
      <c r="AK415" s="34">
        <f t="shared" si="205"/>
        <v>0.2702</v>
      </c>
      <c r="AL415" s="15">
        <f t="shared" si="223"/>
        <v>0.5671420040148718</v>
      </c>
      <c r="AM415" s="34">
        <f t="shared" si="224"/>
        <v>0</v>
      </c>
      <c r="AN415" s="35">
        <f t="shared" si="206"/>
        <v>2.9000001000000002</v>
      </c>
      <c r="AO415" s="35">
        <f t="shared" si="207"/>
        <v>2.3976433764402425</v>
      </c>
      <c r="AP415" s="35">
        <f t="shared" si="208"/>
        <v>0.50235672355975769</v>
      </c>
      <c r="AQ415" s="35">
        <f t="shared" si="209"/>
        <v>0</v>
      </c>
      <c r="AR415" s="35">
        <f t="shared" si="210"/>
        <v>0</v>
      </c>
      <c r="AS415" s="35">
        <f t="shared" si="211"/>
        <v>0</v>
      </c>
    </row>
    <row r="416" spans="7:45" ht="15.75">
      <c r="G416">
        <v>623</v>
      </c>
      <c r="H416" s="89">
        <v>0.2</v>
      </c>
      <c r="I416" s="90">
        <v>0.4</v>
      </c>
      <c r="J416" s="90">
        <v>1.8000001000000001</v>
      </c>
      <c r="K416" s="90">
        <v>0.5</v>
      </c>
      <c r="L416" s="90">
        <v>0</v>
      </c>
      <c r="M416" s="90">
        <v>0</v>
      </c>
      <c r="N416" s="90"/>
      <c r="O416" s="90">
        <v>0</v>
      </c>
      <c r="P416" s="90">
        <v>0</v>
      </c>
      <c r="Q416" s="91">
        <v>0</v>
      </c>
      <c r="R416" s="35"/>
      <c r="S416" s="34">
        <f t="shared" si="212"/>
        <v>0.2</v>
      </c>
      <c r="T416" s="34">
        <f t="shared" si="198"/>
        <v>0.34600000000000003</v>
      </c>
      <c r="U416" s="34">
        <f t="shared" si="199"/>
        <v>1.4119200784400001</v>
      </c>
      <c r="V416" s="34">
        <f t="shared" si="200"/>
        <v>1.9872000000000001</v>
      </c>
      <c r="W416" s="15">
        <f t="shared" si="213"/>
        <v>0.87944659600048491</v>
      </c>
      <c r="X416" s="34">
        <f t="shared" si="214"/>
        <v>0.43972329800024246</v>
      </c>
      <c r="Y416" s="34">
        <f t="shared" si="201"/>
        <v>1.2900000000000023E-2</v>
      </c>
      <c r="Z416" s="15">
        <f t="shared" si="215"/>
        <v>0.50322495527805666</v>
      </c>
      <c r="AA416" s="34">
        <f t="shared" si="216"/>
        <v>0</v>
      </c>
      <c r="AB416" s="34">
        <f t="shared" si="202"/>
        <v>-0.3819999999999999</v>
      </c>
      <c r="AC416" s="15">
        <f t="shared" si="217"/>
        <v>0.40564461209270181</v>
      </c>
      <c r="AD416" s="34">
        <f t="shared" si="218"/>
        <v>0</v>
      </c>
      <c r="AE416" s="34">
        <f t="shared" si="203"/>
        <v>2.8138999999999994</v>
      </c>
      <c r="AF416" s="15">
        <f t="shared" si="219"/>
        <v>0.94342234836801464</v>
      </c>
      <c r="AG416" s="34">
        <f t="shared" si="220"/>
        <v>0</v>
      </c>
      <c r="AH416" s="34">
        <f t="shared" si="204"/>
        <v>1.2458</v>
      </c>
      <c r="AI416" s="15">
        <f t="shared" si="221"/>
        <v>0.77657197439912828</v>
      </c>
      <c r="AJ416" s="34">
        <f t="shared" si="222"/>
        <v>0</v>
      </c>
      <c r="AK416" s="34">
        <f t="shared" si="205"/>
        <v>0.2702</v>
      </c>
      <c r="AL416" s="15">
        <f t="shared" si="223"/>
        <v>0.5671420040148718</v>
      </c>
      <c r="AM416" s="34">
        <f t="shared" si="224"/>
        <v>0</v>
      </c>
      <c r="AN416" s="35">
        <f t="shared" si="206"/>
        <v>8.1000004000000008</v>
      </c>
      <c r="AO416" s="35">
        <f t="shared" si="207"/>
        <v>6.0259215450300534</v>
      </c>
      <c r="AP416" s="35">
        <f t="shared" si="208"/>
        <v>2.0740788549699474</v>
      </c>
      <c r="AQ416" s="35">
        <f t="shared" si="209"/>
        <v>3.3000001999999999</v>
      </c>
      <c r="AR416" s="35">
        <f t="shared" si="210"/>
        <v>3.2874287191110998</v>
      </c>
      <c r="AS416" s="35">
        <f t="shared" si="211"/>
        <v>1.2571480888900144E-2</v>
      </c>
    </row>
    <row r="417" spans="7:45" ht="15.75">
      <c r="G417">
        <v>624</v>
      </c>
      <c r="H417" s="89">
        <v>0.2</v>
      </c>
      <c r="I417" s="90">
        <v>1.3000001000000001</v>
      </c>
      <c r="J417" s="90">
        <v>2.5</v>
      </c>
      <c r="K417" s="90">
        <v>1.8000001000000001</v>
      </c>
      <c r="L417" s="90">
        <v>2.3000001999999999</v>
      </c>
      <c r="M417" s="90">
        <v>0</v>
      </c>
      <c r="N417" s="90"/>
      <c r="O417" s="90">
        <v>3.3000001999999999</v>
      </c>
      <c r="P417" s="90">
        <v>0</v>
      </c>
      <c r="Q417" s="91">
        <v>0</v>
      </c>
      <c r="R417" s="35"/>
      <c r="S417" s="34">
        <f t="shared" si="212"/>
        <v>0.2</v>
      </c>
      <c r="T417" s="34">
        <f t="shared" si="198"/>
        <v>1.1245000865000001</v>
      </c>
      <c r="U417" s="34">
        <f t="shared" si="199"/>
        <v>1.9609999999999999</v>
      </c>
      <c r="V417" s="34">
        <f t="shared" si="200"/>
        <v>1.9872000000000001</v>
      </c>
      <c r="W417" s="15">
        <f t="shared" si="213"/>
        <v>0.87944659600048491</v>
      </c>
      <c r="X417" s="34">
        <f t="shared" si="214"/>
        <v>1.5830039607455326</v>
      </c>
      <c r="Y417" s="34">
        <f t="shared" si="201"/>
        <v>1.2900000000000023E-2</v>
      </c>
      <c r="Z417" s="15">
        <f t="shared" si="215"/>
        <v>0.50322495527805666</v>
      </c>
      <c r="AA417" s="34">
        <f t="shared" si="216"/>
        <v>1.1574174977845213</v>
      </c>
      <c r="AB417" s="34">
        <f t="shared" si="202"/>
        <v>-0.3819999999999999</v>
      </c>
      <c r="AC417" s="15">
        <f t="shared" si="217"/>
        <v>0.40564461209270181</v>
      </c>
      <c r="AD417" s="34">
        <f t="shared" si="218"/>
        <v>0</v>
      </c>
      <c r="AE417" s="34">
        <f t="shared" si="203"/>
        <v>5.5664301668199991</v>
      </c>
      <c r="AF417" s="15">
        <f t="shared" si="219"/>
        <v>0.9961904605675781</v>
      </c>
      <c r="AG417" s="34">
        <f t="shared" si="220"/>
        <v>3.2874287191110998</v>
      </c>
      <c r="AH417" s="34">
        <f t="shared" si="204"/>
        <v>1.2458</v>
      </c>
      <c r="AI417" s="15">
        <f t="shared" si="221"/>
        <v>0.77657197439912828</v>
      </c>
      <c r="AJ417" s="34">
        <f t="shared" si="222"/>
        <v>0</v>
      </c>
      <c r="AK417" s="34">
        <f t="shared" si="205"/>
        <v>0.2702</v>
      </c>
      <c r="AL417" s="15">
        <f t="shared" si="223"/>
        <v>0.5671420040148718</v>
      </c>
      <c r="AM417" s="34">
        <f t="shared" si="224"/>
        <v>0</v>
      </c>
      <c r="AN417" s="35">
        <f t="shared" si="206"/>
        <v>6.2000002500000004</v>
      </c>
      <c r="AO417" s="35">
        <f t="shared" si="207"/>
        <v>5.0370294891970513</v>
      </c>
      <c r="AP417" s="35">
        <f t="shared" si="208"/>
        <v>1.1629707608029491</v>
      </c>
      <c r="AQ417" s="35">
        <f t="shared" si="209"/>
        <v>4.7</v>
      </c>
      <c r="AR417" s="35">
        <f t="shared" si="210"/>
        <v>4.1899638928611642</v>
      </c>
      <c r="AS417" s="35">
        <f t="shared" si="211"/>
        <v>0.51003610713883596</v>
      </c>
    </row>
    <row r="418" spans="7:45" ht="15.75">
      <c r="G418">
        <v>625</v>
      </c>
      <c r="H418" s="89">
        <v>0.1</v>
      </c>
      <c r="I418" s="90">
        <v>1.5000001000000001</v>
      </c>
      <c r="J418" s="90">
        <v>1.5000001000000001</v>
      </c>
      <c r="K418" s="90">
        <v>2.4</v>
      </c>
      <c r="L418" s="90">
        <v>0.70000004999999998</v>
      </c>
      <c r="M418" s="90">
        <v>0</v>
      </c>
      <c r="N418" s="90"/>
      <c r="O418" s="90">
        <v>2.5</v>
      </c>
      <c r="P418" s="90">
        <v>2.2000000000000002</v>
      </c>
      <c r="Q418" s="91">
        <v>0</v>
      </c>
      <c r="R418" s="35"/>
      <c r="S418" s="34">
        <f t="shared" si="212"/>
        <v>0.1</v>
      </c>
      <c r="T418" s="34">
        <f t="shared" si="198"/>
        <v>1.2975000864999999</v>
      </c>
      <c r="U418" s="34">
        <f t="shared" si="199"/>
        <v>1.1766000784399999</v>
      </c>
      <c r="V418" s="34">
        <f t="shared" si="200"/>
        <v>1.9872000000000001</v>
      </c>
      <c r="W418" s="15">
        <f t="shared" si="213"/>
        <v>0.87944659600048491</v>
      </c>
      <c r="X418" s="34">
        <f t="shared" si="214"/>
        <v>2.1106718304011638</v>
      </c>
      <c r="Y418" s="34">
        <f t="shared" si="201"/>
        <v>1.2900000000000023E-2</v>
      </c>
      <c r="Z418" s="15">
        <f t="shared" si="215"/>
        <v>0.50322495527805666</v>
      </c>
      <c r="AA418" s="34">
        <f t="shared" si="216"/>
        <v>0.35225749385588739</v>
      </c>
      <c r="AB418" s="34">
        <f t="shared" si="202"/>
        <v>-0.3819999999999999</v>
      </c>
      <c r="AC418" s="15">
        <f t="shared" si="217"/>
        <v>0.40564461209270181</v>
      </c>
      <c r="AD418" s="34">
        <f t="shared" si="218"/>
        <v>0</v>
      </c>
      <c r="AE418" s="34">
        <f t="shared" si="203"/>
        <v>4.8991499999999988</v>
      </c>
      <c r="AF418" s="15">
        <f t="shared" si="219"/>
        <v>0.9926022196732327</v>
      </c>
      <c r="AG418" s="34">
        <f t="shared" si="220"/>
        <v>2.4815055491830815</v>
      </c>
      <c r="AH418" s="34">
        <f t="shared" si="204"/>
        <v>1.2458</v>
      </c>
      <c r="AI418" s="15">
        <f t="shared" si="221"/>
        <v>0.77657197439912828</v>
      </c>
      <c r="AJ418" s="34">
        <f t="shared" si="222"/>
        <v>1.7084583436780825</v>
      </c>
      <c r="AK418" s="34">
        <f t="shared" si="205"/>
        <v>0.2702</v>
      </c>
      <c r="AL418" s="15">
        <f t="shared" si="223"/>
        <v>0.5671420040148718</v>
      </c>
      <c r="AM418" s="34">
        <f t="shared" si="224"/>
        <v>0</v>
      </c>
      <c r="AN418" s="35">
        <f t="shared" si="206"/>
        <v>4.6000002000000002</v>
      </c>
      <c r="AO418" s="35">
        <f t="shared" si="207"/>
        <v>3.5213964529295021</v>
      </c>
      <c r="AP418" s="35">
        <f t="shared" si="208"/>
        <v>1.0786037470704981</v>
      </c>
      <c r="AQ418" s="35">
        <f t="shared" si="209"/>
        <v>2.3000001999999999</v>
      </c>
      <c r="AR418" s="35">
        <f t="shared" si="210"/>
        <v>2.2799233594306778</v>
      </c>
      <c r="AS418" s="35">
        <f t="shared" si="211"/>
        <v>2.007684056932213E-2</v>
      </c>
    </row>
    <row r="419" spans="7:45" ht="15.75">
      <c r="G419">
        <v>626</v>
      </c>
      <c r="H419" s="89">
        <v>0.2</v>
      </c>
      <c r="I419" s="90">
        <v>0.8</v>
      </c>
      <c r="J419" s="90">
        <v>0.5</v>
      </c>
      <c r="K419" s="90">
        <v>1.8000001000000001</v>
      </c>
      <c r="L419" s="90">
        <v>1.3000001000000001</v>
      </c>
      <c r="M419" s="90">
        <v>0</v>
      </c>
      <c r="N419" s="90"/>
      <c r="O419" s="90">
        <v>2.3000001999999999</v>
      </c>
      <c r="P419" s="90">
        <v>0</v>
      </c>
      <c r="Q419" s="91">
        <v>0</v>
      </c>
      <c r="R419" s="35"/>
      <c r="S419" s="34">
        <f t="shared" si="212"/>
        <v>0.2</v>
      </c>
      <c r="T419" s="34">
        <f t="shared" si="198"/>
        <v>0.69200000000000006</v>
      </c>
      <c r="U419" s="34">
        <f t="shared" si="199"/>
        <v>0.39219999999999999</v>
      </c>
      <c r="V419" s="34">
        <f t="shared" si="200"/>
        <v>1.9872000000000001</v>
      </c>
      <c r="W419" s="15">
        <f t="shared" si="213"/>
        <v>0.87944659600048491</v>
      </c>
      <c r="X419" s="34">
        <f t="shared" si="214"/>
        <v>1.5830039607455326</v>
      </c>
      <c r="Y419" s="34">
        <f t="shared" si="201"/>
        <v>1.2900000000000023E-2</v>
      </c>
      <c r="Z419" s="15">
        <f t="shared" si="215"/>
        <v>0.50322495527805666</v>
      </c>
      <c r="AA419" s="34">
        <f t="shared" si="216"/>
        <v>0.65419249218396924</v>
      </c>
      <c r="AB419" s="34">
        <f t="shared" si="202"/>
        <v>-0.3819999999999999</v>
      </c>
      <c r="AC419" s="15">
        <f t="shared" si="217"/>
        <v>0.40564461209270181</v>
      </c>
      <c r="AD419" s="34">
        <f t="shared" si="218"/>
        <v>0</v>
      </c>
      <c r="AE419" s="34">
        <f t="shared" si="203"/>
        <v>4.7323301668199989</v>
      </c>
      <c r="AF419" s="15">
        <f t="shared" si="219"/>
        <v>0.99127093964195212</v>
      </c>
      <c r="AG419" s="34">
        <f t="shared" si="220"/>
        <v>2.2799233594306778</v>
      </c>
      <c r="AH419" s="34">
        <f t="shared" si="204"/>
        <v>1.2458</v>
      </c>
      <c r="AI419" s="15">
        <f t="shared" si="221"/>
        <v>0.77657197439912828</v>
      </c>
      <c r="AJ419" s="34">
        <f t="shared" si="222"/>
        <v>0</v>
      </c>
      <c r="AK419" s="34">
        <f t="shared" si="205"/>
        <v>0.2702</v>
      </c>
      <c r="AL419" s="15">
        <f t="shared" si="223"/>
        <v>0.5671420040148718</v>
      </c>
      <c r="AM419" s="34">
        <f t="shared" si="224"/>
        <v>0</v>
      </c>
      <c r="AN419" s="35">
        <f t="shared" si="206"/>
        <v>13.400000500000001</v>
      </c>
      <c r="AO419" s="35">
        <f t="shared" si="207"/>
        <v>10.590932813957181</v>
      </c>
      <c r="AP419" s="35">
        <f t="shared" si="208"/>
        <v>2.8090676860428196</v>
      </c>
      <c r="AQ419" s="35">
        <f t="shared" si="209"/>
        <v>2.6999999999999997</v>
      </c>
      <c r="AR419" s="35">
        <f t="shared" si="210"/>
        <v>2.6136848982800891</v>
      </c>
      <c r="AS419" s="35">
        <f t="shared" si="211"/>
        <v>8.6315101719910636E-2</v>
      </c>
    </row>
    <row r="420" spans="7:45" ht="15.75">
      <c r="G420">
        <v>627</v>
      </c>
      <c r="H420" s="89">
        <v>1</v>
      </c>
      <c r="I420" s="90">
        <v>2.7</v>
      </c>
      <c r="J420" s="90">
        <v>5.5000004999999996</v>
      </c>
      <c r="K420" s="90">
        <v>2.2000000000000002</v>
      </c>
      <c r="L420" s="90">
        <v>2</v>
      </c>
      <c r="M420" s="90">
        <v>0</v>
      </c>
      <c r="N420" s="90"/>
      <c r="O420" s="90">
        <v>2.4</v>
      </c>
      <c r="P420" s="90">
        <v>0.3</v>
      </c>
      <c r="Q420" s="91">
        <v>0</v>
      </c>
      <c r="R420" s="35"/>
      <c r="S420" s="34">
        <f t="shared" si="212"/>
        <v>1</v>
      </c>
      <c r="T420" s="34">
        <f t="shared" si="198"/>
        <v>2.3355000000000001</v>
      </c>
      <c r="U420" s="34">
        <f t="shared" si="199"/>
        <v>4.3142003922000001</v>
      </c>
      <c r="V420" s="34">
        <f t="shared" si="200"/>
        <v>1.9872000000000001</v>
      </c>
      <c r="W420" s="15">
        <f t="shared" si="213"/>
        <v>0.87944659600048491</v>
      </c>
      <c r="X420" s="34">
        <f t="shared" si="214"/>
        <v>1.934782511201067</v>
      </c>
      <c r="Y420" s="34">
        <f t="shared" si="201"/>
        <v>1.2900000000000023E-2</v>
      </c>
      <c r="Z420" s="15">
        <f t="shared" si="215"/>
        <v>0.50322495527805666</v>
      </c>
      <c r="AA420" s="34">
        <f t="shared" si="216"/>
        <v>1.0064499105561133</v>
      </c>
      <c r="AB420" s="34">
        <f t="shared" si="202"/>
        <v>-0.3819999999999999</v>
      </c>
      <c r="AC420" s="15">
        <f t="shared" si="217"/>
        <v>0.40564461209270181</v>
      </c>
      <c r="AD420" s="34">
        <f t="shared" si="218"/>
        <v>0</v>
      </c>
      <c r="AE420" s="34">
        <f t="shared" si="203"/>
        <v>4.815739999999999</v>
      </c>
      <c r="AF420" s="15">
        <f t="shared" si="219"/>
        <v>0.99196387748347936</v>
      </c>
      <c r="AG420" s="34">
        <f t="shared" si="220"/>
        <v>2.3807133059603505</v>
      </c>
      <c r="AH420" s="34">
        <f t="shared" si="204"/>
        <v>1.2458</v>
      </c>
      <c r="AI420" s="15">
        <f t="shared" si="221"/>
        <v>0.77657197439912828</v>
      </c>
      <c r="AJ420" s="34">
        <f t="shared" si="222"/>
        <v>0.23297159231973846</v>
      </c>
      <c r="AK420" s="34">
        <f t="shared" si="205"/>
        <v>0.2702</v>
      </c>
      <c r="AL420" s="15">
        <f t="shared" si="223"/>
        <v>0.5671420040148718</v>
      </c>
      <c r="AM420" s="34">
        <f t="shared" si="224"/>
        <v>0</v>
      </c>
      <c r="AN420" s="35">
        <f t="shared" si="206"/>
        <v>7.8</v>
      </c>
      <c r="AO420" s="35">
        <f t="shared" si="207"/>
        <v>5.6791216013959653</v>
      </c>
      <c r="AP420" s="35">
        <f t="shared" si="208"/>
        <v>2.1208783986040345</v>
      </c>
      <c r="AQ420" s="35">
        <f t="shared" si="209"/>
        <v>4.7</v>
      </c>
      <c r="AR420" s="35">
        <f t="shared" si="210"/>
        <v>4.1899638928611642</v>
      </c>
      <c r="AS420" s="35">
        <f t="shared" si="211"/>
        <v>0.51003610713883596</v>
      </c>
    </row>
    <row r="421" spans="7:45" ht="15.75">
      <c r="G421">
        <v>628</v>
      </c>
      <c r="H421" s="89">
        <v>0.1</v>
      </c>
      <c r="I421" s="90">
        <v>1</v>
      </c>
      <c r="J421" s="90">
        <v>2.5</v>
      </c>
      <c r="K421" s="90">
        <v>1.7</v>
      </c>
      <c r="L421" s="90">
        <v>2.5</v>
      </c>
      <c r="M421" s="90">
        <v>0</v>
      </c>
      <c r="N421" s="90"/>
      <c r="O421" s="90">
        <v>2.5</v>
      </c>
      <c r="P421" s="90">
        <v>2.2000000000000002</v>
      </c>
      <c r="Q421" s="91">
        <v>0</v>
      </c>
      <c r="R421" s="35"/>
      <c r="S421" s="34">
        <f t="shared" si="212"/>
        <v>0.1</v>
      </c>
      <c r="T421" s="34">
        <f t="shared" si="198"/>
        <v>0.86499999999999999</v>
      </c>
      <c r="U421" s="34">
        <f t="shared" si="199"/>
        <v>1.9609999999999999</v>
      </c>
      <c r="V421" s="34">
        <f t="shared" si="200"/>
        <v>1.9872000000000001</v>
      </c>
      <c r="W421" s="15">
        <f t="shared" si="213"/>
        <v>0.87944659600048491</v>
      </c>
      <c r="X421" s="34">
        <f t="shared" si="214"/>
        <v>1.4950592132008242</v>
      </c>
      <c r="Y421" s="34">
        <f t="shared" si="201"/>
        <v>1.2900000000000023E-2</v>
      </c>
      <c r="Z421" s="15">
        <f t="shared" si="215"/>
        <v>0.50322495527805666</v>
      </c>
      <c r="AA421" s="34">
        <f t="shared" si="216"/>
        <v>1.2580623881951416</v>
      </c>
      <c r="AB421" s="34">
        <f t="shared" si="202"/>
        <v>-0.3819999999999999</v>
      </c>
      <c r="AC421" s="15">
        <f t="shared" si="217"/>
        <v>0.40564461209270181</v>
      </c>
      <c r="AD421" s="34">
        <f t="shared" si="218"/>
        <v>0</v>
      </c>
      <c r="AE421" s="34">
        <f t="shared" si="203"/>
        <v>4.8991499999999988</v>
      </c>
      <c r="AF421" s="15">
        <f t="shared" si="219"/>
        <v>0.9926022196732327</v>
      </c>
      <c r="AG421" s="34">
        <f t="shared" si="220"/>
        <v>2.4815055491830815</v>
      </c>
      <c r="AH421" s="34">
        <f t="shared" si="204"/>
        <v>1.2458</v>
      </c>
      <c r="AI421" s="15">
        <f t="shared" si="221"/>
        <v>0.77657197439912828</v>
      </c>
      <c r="AJ421" s="34">
        <f t="shared" si="222"/>
        <v>1.7084583436780825</v>
      </c>
      <c r="AK421" s="34">
        <f t="shared" si="205"/>
        <v>0.2702</v>
      </c>
      <c r="AL421" s="15">
        <f t="shared" si="223"/>
        <v>0.5671420040148718</v>
      </c>
      <c r="AM421" s="34">
        <f t="shared" si="224"/>
        <v>0</v>
      </c>
      <c r="AN421" s="35">
        <f t="shared" si="206"/>
        <v>6.6000000999999999</v>
      </c>
      <c r="AO421" s="35">
        <f t="shared" si="207"/>
        <v>5.1973238672415203</v>
      </c>
      <c r="AP421" s="35">
        <f t="shared" si="208"/>
        <v>1.4026762327584796</v>
      </c>
      <c r="AQ421" s="35">
        <f t="shared" si="209"/>
        <v>3</v>
      </c>
      <c r="AR421" s="35">
        <f t="shared" si="210"/>
        <v>2.5277618167486215</v>
      </c>
      <c r="AS421" s="35">
        <f t="shared" si="211"/>
        <v>0.47223818325137845</v>
      </c>
    </row>
    <row r="422" spans="7:45" ht="15.75">
      <c r="G422">
        <v>629</v>
      </c>
      <c r="H422" s="89">
        <v>0.1</v>
      </c>
      <c r="I422" s="90">
        <v>0.5</v>
      </c>
      <c r="J422" s="90">
        <v>0.5</v>
      </c>
      <c r="K422" s="90">
        <v>4</v>
      </c>
      <c r="L422" s="90">
        <v>1.5000001000000001</v>
      </c>
      <c r="M422" s="90">
        <v>0</v>
      </c>
      <c r="N422" s="90"/>
      <c r="O422" s="90">
        <v>1</v>
      </c>
      <c r="P422" s="90">
        <v>2</v>
      </c>
      <c r="Q422" s="91">
        <v>0</v>
      </c>
      <c r="R422" s="35"/>
      <c r="S422" s="34">
        <f t="shared" si="212"/>
        <v>0.1</v>
      </c>
      <c r="T422" s="34">
        <f t="shared" si="198"/>
        <v>0.4325</v>
      </c>
      <c r="U422" s="34">
        <f t="shared" si="199"/>
        <v>0.39219999999999999</v>
      </c>
      <c r="V422" s="34">
        <f t="shared" si="200"/>
        <v>1.9872000000000001</v>
      </c>
      <c r="W422" s="15">
        <f t="shared" si="213"/>
        <v>0.87944659600048491</v>
      </c>
      <c r="X422" s="34">
        <f t="shared" si="214"/>
        <v>3.5177863840019397</v>
      </c>
      <c r="Y422" s="34">
        <f t="shared" si="201"/>
        <v>1.2900000000000023E-2</v>
      </c>
      <c r="Z422" s="15">
        <f t="shared" si="215"/>
        <v>0.50322495527805666</v>
      </c>
      <c r="AA422" s="34">
        <f t="shared" si="216"/>
        <v>0.75483748323958055</v>
      </c>
      <c r="AB422" s="34">
        <f t="shared" si="202"/>
        <v>-0.3819999999999999</v>
      </c>
      <c r="AC422" s="15">
        <f t="shared" si="217"/>
        <v>0.40564461209270181</v>
      </c>
      <c r="AD422" s="34">
        <f t="shared" si="218"/>
        <v>0</v>
      </c>
      <c r="AE422" s="34">
        <f t="shared" si="203"/>
        <v>3.6479999999999992</v>
      </c>
      <c r="AF422" s="15">
        <f t="shared" si="219"/>
        <v>0.97461786795036498</v>
      </c>
      <c r="AG422" s="34">
        <f t="shared" si="220"/>
        <v>0.97461786795036498</v>
      </c>
      <c r="AH422" s="34">
        <f t="shared" si="204"/>
        <v>1.2458</v>
      </c>
      <c r="AI422" s="15">
        <f t="shared" si="221"/>
        <v>0.77657197439912828</v>
      </c>
      <c r="AJ422" s="34">
        <f t="shared" si="222"/>
        <v>1.5531439487982566</v>
      </c>
      <c r="AK422" s="34">
        <f t="shared" si="205"/>
        <v>0.2702</v>
      </c>
      <c r="AL422" s="15">
        <f t="shared" si="223"/>
        <v>0.5671420040148718</v>
      </c>
      <c r="AM422" s="34">
        <f t="shared" si="224"/>
        <v>0</v>
      </c>
      <c r="AN422" s="35">
        <f t="shared" si="206"/>
        <v>17.100001000000002</v>
      </c>
      <c r="AO422" s="35">
        <f t="shared" si="207"/>
        <v>12.714185567044261</v>
      </c>
      <c r="AP422" s="35">
        <f t="shared" si="208"/>
        <v>4.3858154329557415</v>
      </c>
      <c r="AQ422" s="35">
        <f t="shared" si="209"/>
        <v>3.1000000999999999</v>
      </c>
      <c r="AR422" s="35">
        <f t="shared" si="210"/>
        <v>2.739988753434198</v>
      </c>
      <c r="AS422" s="35">
        <f t="shared" si="211"/>
        <v>0.36001134656580192</v>
      </c>
    </row>
    <row r="423" spans="7:45" ht="15.75">
      <c r="G423">
        <v>630</v>
      </c>
      <c r="H423" s="89">
        <v>1</v>
      </c>
      <c r="I423" s="90">
        <v>2.5</v>
      </c>
      <c r="J423" s="90">
        <v>3.0000002000000001</v>
      </c>
      <c r="K423" s="90">
        <v>5.5000004999999996</v>
      </c>
      <c r="L423" s="90">
        <v>3.0000002000000001</v>
      </c>
      <c r="M423" s="90">
        <v>2.1000000999999999</v>
      </c>
      <c r="N423" s="90"/>
      <c r="O423" s="90">
        <v>1.6</v>
      </c>
      <c r="P423" s="90">
        <v>1.5000001000000001</v>
      </c>
      <c r="Q423" s="91">
        <v>0</v>
      </c>
      <c r="R423" s="35"/>
      <c r="S423" s="34">
        <f t="shared" si="212"/>
        <v>1</v>
      </c>
      <c r="T423" s="34">
        <f t="shared" si="198"/>
        <v>2.1625000000000001</v>
      </c>
      <c r="U423" s="34">
        <f t="shared" si="199"/>
        <v>2.3532001568799998</v>
      </c>
      <c r="V423" s="34">
        <f t="shared" si="200"/>
        <v>1.9872000000000001</v>
      </c>
      <c r="W423" s="15">
        <f t="shared" si="213"/>
        <v>0.87944659600048491</v>
      </c>
      <c r="X423" s="34">
        <f t="shared" si="214"/>
        <v>4.8369567177259647</v>
      </c>
      <c r="Y423" s="34">
        <f t="shared" si="201"/>
        <v>1.2900000000000023E-2</v>
      </c>
      <c r="Z423" s="15">
        <f t="shared" si="215"/>
        <v>0.50322495527805666</v>
      </c>
      <c r="AA423" s="34">
        <f t="shared" si="216"/>
        <v>1.5096749664791611</v>
      </c>
      <c r="AB423" s="34">
        <f t="shared" si="202"/>
        <v>-0.3819999999999999</v>
      </c>
      <c r="AC423" s="15">
        <f t="shared" si="217"/>
        <v>0.40564461209270181</v>
      </c>
      <c r="AD423" s="34">
        <f t="shared" si="218"/>
        <v>0.851853725959135</v>
      </c>
      <c r="AE423" s="34">
        <f t="shared" si="203"/>
        <v>4.1484599999999991</v>
      </c>
      <c r="AF423" s="15">
        <f t="shared" si="219"/>
        <v>0.98445669636144262</v>
      </c>
      <c r="AG423" s="34">
        <f t="shared" si="220"/>
        <v>1.5751307141783082</v>
      </c>
      <c r="AH423" s="34">
        <f t="shared" si="204"/>
        <v>1.2458</v>
      </c>
      <c r="AI423" s="15">
        <f t="shared" si="221"/>
        <v>0.77657197439912828</v>
      </c>
      <c r="AJ423" s="34">
        <f t="shared" si="222"/>
        <v>1.1648580392558898</v>
      </c>
      <c r="AK423" s="34">
        <f t="shared" si="205"/>
        <v>0.2702</v>
      </c>
      <c r="AL423" s="15">
        <f t="shared" si="223"/>
        <v>0.5671420040148718</v>
      </c>
      <c r="AM423" s="34">
        <f t="shared" si="224"/>
        <v>0</v>
      </c>
      <c r="AN423" s="35">
        <f t="shared" si="206"/>
        <v>17.500000700000001</v>
      </c>
      <c r="AO423" s="35">
        <f t="shared" si="207"/>
        <v>13.143624605811135</v>
      </c>
      <c r="AP423" s="35">
        <f t="shared" si="208"/>
        <v>4.3563760941888656</v>
      </c>
      <c r="AQ423" s="35">
        <f t="shared" si="209"/>
        <v>10.000000499999999</v>
      </c>
      <c r="AR423" s="35">
        <f t="shared" si="210"/>
        <v>9.1038760213142211</v>
      </c>
      <c r="AS423" s="35">
        <f t="shared" si="211"/>
        <v>0.8961244786857776</v>
      </c>
    </row>
    <row r="424" spans="7:45" ht="15.75">
      <c r="G424">
        <v>631</v>
      </c>
      <c r="H424" s="89">
        <v>0.8</v>
      </c>
      <c r="I424" s="90">
        <v>2.2000000000000002</v>
      </c>
      <c r="J424" s="90">
        <v>3.5000002000000001</v>
      </c>
      <c r="K424" s="90">
        <v>6.0000004999999996</v>
      </c>
      <c r="L424" s="90">
        <v>4</v>
      </c>
      <c r="M424" s="90">
        <v>1</v>
      </c>
      <c r="N424" s="90"/>
      <c r="O424" s="90">
        <v>6.0000004999999996</v>
      </c>
      <c r="P424" s="90">
        <v>4</v>
      </c>
      <c r="Q424" s="91">
        <v>0</v>
      </c>
      <c r="R424" s="35"/>
      <c r="S424" s="34">
        <f t="shared" si="212"/>
        <v>0.8</v>
      </c>
      <c r="T424" s="34">
        <f t="shared" si="198"/>
        <v>1.903</v>
      </c>
      <c r="U424" s="34">
        <f t="shared" si="199"/>
        <v>2.7454001568800002</v>
      </c>
      <c r="V424" s="34">
        <f t="shared" si="200"/>
        <v>1.9872000000000001</v>
      </c>
      <c r="W424" s="15">
        <f t="shared" si="213"/>
        <v>0.87944659600048491</v>
      </c>
      <c r="X424" s="34">
        <f t="shared" si="214"/>
        <v>5.2766800157262068</v>
      </c>
      <c r="Y424" s="34">
        <f t="shared" si="201"/>
        <v>1.2900000000000023E-2</v>
      </c>
      <c r="Z424" s="15">
        <f t="shared" si="215"/>
        <v>0.50322495527805666</v>
      </c>
      <c r="AA424" s="34">
        <f t="shared" si="216"/>
        <v>2.0128998211122267</v>
      </c>
      <c r="AB424" s="34">
        <f t="shared" si="202"/>
        <v>-0.3819999999999999</v>
      </c>
      <c r="AC424" s="15">
        <f t="shared" si="217"/>
        <v>0.40564461209270181</v>
      </c>
      <c r="AD424" s="34">
        <f t="shared" si="218"/>
        <v>0.40564461209270181</v>
      </c>
      <c r="AE424" s="34">
        <f t="shared" si="203"/>
        <v>7.8185004170499992</v>
      </c>
      <c r="AF424" s="15">
        <f t="shared" si="219"/>
        <v>0.99959793731978996</v>
      </c>
      <c r="AG424" s="34">
        <f t="shared" si="220"/>
        <v>5.9975881237177084</v>
      </c>
      <c r="AH424" s="34">
        <f t="shared" si="204"/>
        <v>1.2458</v>
      </c>
      <c r="AI424" s="15">
        <f t="shared" si="221"/>
        <v>0.77657197439912828</v>
      </c>
      <c r="AJ424" s="34">
        <f t="shared" si="222"/>
        <v>3.1062878975965131</v>
      </c>
      <c r="AK424" s="34">
        <f t="shared" si="205"/>
        <v>0.2702</v>
      </c>
      <c r="AL424" s="15">
        <f t="shared" si="223"/>
        <v>0.5671420040148718</v>
      </c>
      <c r="AM424" s="34">
        <f t="shared" si="224"/>
        <v>0</v>
      </c>
      <c r="AN424" s="35">
        <f t="shared" si="206"/>
        <v>4.1000000999999999</v>
      </c>
      <c r="AO424" s="35">
        <f t="shared" si="207"/>
        <v>3.0357581601256216</v>
      </c>
      <c r="AP424" s="35">
        <f t="shared" si="208"/>
        <v>1.0642419398743783</v>
      </c>
      <c r="AQ424" s="35">
        <f t="shared" si="209"/>
        <v>1.1000000000000001</v>
      </c>
      <c r="AR424" s="35">
        <f t="shared" si="210"/>
        <v>0.967236889865835</v>
      </c>
      <c r="AS424" s="35">
        <f t="shared" si="211"/>
        <v>0.13276311013416509</v>
      </c>
    </row>
    <row r="425" spans="7:45" ht="15.75">
      <c r="G425">
        <v>632</v>
      </c>
      <c r="H425" s="89">
        <v>0.1</v>
      </c>
      <c r="I425" s="90">
        <v>1</v>
      </c>
      <c r="J425" s="90">
        <v>1.5000001000000001</v>
      </c>
      <c r="K425" s="90">
        <v>0.5</v>
      </c>
      <c r="L425" s="90">
        <v>0.5</v>
      </c>
      <c r="M425" s="90">
        <v>0.5</v>
      </c>
      <c r="N425" s="90"/>
      <c r="O425" s="90">
        <v>0.6</v>
      </c>
      <c r="P425" s="90">
        <v>0.5</v>
      </c>
      <c r="Q425" s="91">
        <v>0</v>
      </c>
      <c r="R425" s="35"/>
      <c r="S425" s="34">
        <f t="shared" si="212"/>
        <v>0.1</v>
      </c>
      <c r="T425" s="34">
        <f t="shared" si="198"/>
        <v>0.86499999999999999</v>
      </c>
      <c r="U425" s="34">
        <f t="shared" si="199"/>
        <v>1.1766000784399999</v>
      </c>
      <c r="V425" s="34">
        <f t="shared" si="200"/>
        <v>1.9872000000000001</v>
      </c>
      <c r="W425" s="15">
        <f t="shared" si="213"/>
        <v>0.87944659600048491</v>
      </c>
      <c r="X425" s="34">
        <f t="shared" si="214"/>
        <v>0.43972329800024246</v>
      </c>
      <c r="Y425" s="34">
        <f t="shared" si="201"/>
        <v>1.2900000000000023E-2</v>
      </c>
      <c r="Z425" s="15">
        <f t="shared" si="215"/>
        <v>0.50322495527805666</v>
      </c>
      <c r="AA425" s="34">
        <f t="shared" si="216"/>
        <v>0.25161247763902833</v>
      </c>
      <c r="AB425" s="34">
        <f t="shared" si="202"/>
        <v>-0.3819999999999999</v>
      </c>
      <c r="AC425" s="15">
        <f t="shared" si="217"/>
        <v>0.40564461209270181</v>
      </c>
      <c r="AD425" s="34">
        <f t="shared" si="218"/>
        <v>0.2028223060463509</v>
      </c>
      <c r="AE425" s="34">
        <f t="shared" si="203"/>
        <v>3.3143599999999993</v>
      </c>
      <c r="AF425" s="15">
        <f t="shared" si="219"/>
        <v>0.96491817111045153</v>
      </c>
      <c r="AG425" s="34">
        <f t="shared" si="220"/>
        <v>0.57895090266627092</v>
      </c>
      <c r="AH425" s="34">
        <f t="shared" si="204"/>
        <v>1.2458</v>
      </c>
      <c r="AI425" s="15">
        <f t="shared" si="221"/>
        <v>0.77657197439912828</v>
      </c>
      <c r="AJ425" s="34">
        <f t="shared" si="222"/>
        <v>0.38828598719956414</v>
      </c>
      <c r="AK425" s="34">
        <f t="shared" si="205"/>
        <v>0.2702</v>
      </c>
      <c r="AL425" s="15">
        <f t="shared" si="223"/>
        <v>0.5671420040148718</v>
      </c>
      <c r="AM425" s="34">
        <f t="shared" si="224"/>
        <v>0</v>
      </c>
      <c r="AN425" s="35">
        <f t="shared" si="206"/>
        <v>10.70000005</v>
      </c>
      <c r="AO425" s="35">
        <f t="shared" si="207"/>
        <v>8.9404904738583113</v>
      </c>
      <c r="AP425" s="35">
        <f t="shared" si="208"/>
        <v>1.7595095761416886</v>
      </c>
      <c r="AQ425" s="35">
        <f t="shared" si="209"/>
        <v>4.7</v>
      </c>
      <c r="AR425" s="35">
        <f t="shared" si="210"/>
        <v>4.1899638928611642</v>
      </c>
      <c r="AS425" s="35">
        <f t="shared" si="211"/>
        <v>0.51003610713883596</v>
      </c>
    </row>
    <row r="426" spans="7:45" ht="15.75">
      <c r="G426">
        <v>633</v>
      </c>
      <c r="H426" s="89">
        <v>0.5</v>
      </c>
      <c r="I426" s="90">
        <v>2</v>
      </c>
      <c r="J426" s="90">
        <v>2.5</v>
      </c>
      <c r="K426" s="90">
        <v>5</v>
      </c>
      <c r="L426" s="90">
        <v>0.70000004999999998</v>
      </c>
      <c r="M426" s="90">
        <v>0</v>
      </c>
      <c r="N426" s="90"/>
      <c r="O426" s="90">
        <v>2.5</v>
      </c>
      <c r="P426" s="90">
        <v>2.2000000000000002</v>
      </c>
      <c r="Q426" s="91">
        <v>0</v>
      </c>
      <c r="R426" s="35"/>
      <c r="S426" s="34">
        <f t="shared" si="212"/>
        <v>0.5</v>
      </c>
      <c r="T426" s="34">
        <f t="shared" si="198"/>
        <v>1.73</v>
      </c>
      <c r="U426" s="34">
        <f t="shared" si="199"/>
        <v>1.9609999999999999</v>
      </c>
      <c r="V426" s="34">
        <f t="shared" si="200"/>
        <v>1.9872000000000001</v>
      </c>
      <c r="W426" s="15">
        <f t="shared" si="213"/>
        <v>0.87944659600048491</v>
      </c>
      <c r="X426" s="34">
        <f t="shared" si="214"/>
        <v>4.3972329800024248</v>
      </c>
      <c r="Y426" s="34">
        <f t="shared" si="201"/>
        <v>1.2900000000000023E-2</v>
      </c>
      <c r="Z426" s="15">
        <f t="shared" si="215"/>
        <v>0.50322495527805666</v>
      </c>
      <c r="AA426" s="34">
        <f t="shared" si="216"/>
        <v>0.35225749385588739</v>
      </c>
      <c r="AB426" s="34">
        <f t="shared" si="202"/>
        <v>-0.3819999999999999</v>
      </c>
      <c r="AC426" s="15">
        <f t="shared" si="217"/>
        <v>0.40564461209270181</v>
      </c>
      <c r="AD426" s="34">
        <f t="shared" si="218"/>
        <v>0</v>
      </c>
      <c r="AE426" s="34">
        <f t="shared" si="203"/>
        <v>4.8991499999999988</v>
      </c>
      <c r="AF426" s="15">
        <f t="shared" si="219"/>
        <v>0.9926022196732327</v>
      </c>
      <c r="AG426" s="34">
        <f t="shared" si="220"/>
        <v>2.4815055491830815</v>
      </c>
      <c r="AH426" s="34">
        <f t="shared" si="204"/>
        <v>1.2458</v>
      </c>
      <c r="AI426" s="15">
        <f t="shared" si="221"/>
        <v>0.77657197439912828</v>
      </c>
      <c r="AJ426" s="34">
        <f t="shared" si="222"/>
        <v>1.7084583436780825</v>
      </c>
      <c r="AK426" s="34">
        <f t="shared" si="205"/>
        <v>0.2702</v>
      </c>
      <c r="AL426" s="15">
        <f t="shared" si="223"/>
        <v>0.5671420040148718</v>
      </c>
      <c r="AM426" s="34">
        <f t="shared" si="224"/>
        <v>0</v>
      </c>
      <c r="AN426" s="35">
        <f t="shared" si="206"/>
        <v>4.1000000999999999</v>
      </c>
      <c r="AO426" s="35">
        <f t="shared" si="207"/>
        <v>3.0357581601256216</v>
      </c>
      <c r="AP426" s="35">
        <f t="shared" si="208"/>
        <v>1.0642419398743783</v>
      </c>
      <c r="AQ426" s="35">
        <f t="shared" si="209"/>
        <v>1.1000000000000001</v>
      </c>
      <c r="AR426" s="35">
        <f t="shared" si="210"/>
        <v>0.967236889865835</v>
      </c>
      <c r="AS426" s="35">
        <f t="shared" si="211"/>
        <v>0.13276311013416509</v>
      </c>
    </row>
    <row r="427" spans="7:45" ht="15.75">
      <c r="G427">
        <v>634</v>
      </c>
      <c r="H427" s="89">
        <v>0.1</v>
      </c>
      <c r="I427" s="90">
        <v>1</v>
      </c>
      <c r="J427" s="90">
        <v>1.5000001000000001</v>
      </c>
      <c r="K427" s="90">
        <v>0.5</v>
      </c>
      <c r="L427" s="90">
        <v>0.5</v>
      </c>
      <c r="M427" s="90">
        <v>0.5</v>
      </c>
      <c r="N427" s="90"/>
      <c r="O427" s="90">
        <v>0.6</v>
      </c>
      <c r="P427" s="90">
        <v>0.5</v>
      </c>
      <c r="Q427" s="91">
        <v>0</v>
      </c>
      <c r="R427" s="35"/>
      <c r="S427" s="34">
        <f t="shared" si="212"/>
        <v>0.1</v>
      </c>
      <c r="T427" s="34">
        <f t="shared" si="198"/>
        <v>0.86499999999999999</v>
      </c>
      <c r="U427" s="34">
        <f t="shared" si="199"/>
        <v>1.1766000784399999</v>
      </c>
      <c r="V427" s="34">
        <f t="shared" si="200"/>
        <v>1.9872000000000001</v>
      </c>
      <c r="W427" s="15">
        <f t="shared" si="213"/>
        <v>0.87944659600048491</v>
      </c>
      <c r="X427" s="34">
        <f t="shared" si="214"/>
        <v>0.43972329800024246</v>
      </c>
      <c r="Y427" s="34">
        <f t="shared" si="201"/>
        <v>1.2900000000000023E-2</v>
      </c>
      <c r="Z427" s="15">
        <f t="shared" si="215"/>
        <v>0.50322495527805666</v>
      </c>
      <c r="AA427" s="34">
        <f t="shared" si="216"/>
        <v>0.25161247763902833</v>
      </c>
      <c r="AB427" s="34">
        <f t="shared" si="202"/>
        <v>-0.3819999999999999</v>
      </c>
      <c r="AC427" s="15">
        <f t="shared" si="217"/>
        <v>0.40564461209270181</v>
      </c>
      <c r="AD427" s="34">
        <f t="shared" si="218"/>
        <v>0.2028223060463509</v>
      </c>
      <c r="AE427" s="34">
        <f t="shared" si="203"/>
        <v>3.3143599999999993</v>
      </c>
      <c r="AF427" s="15">
        <f t="shared" si="219"/>
        <v>0.96491817111045153</v>
      </c>
      <c r="AG427" s="34">
        <f t="shared" si="220"/>
        <v>0.57895090266627092</v>
      </c>
      <c r="AH427" s="34">
        <f t="shared" si="204"/>
        <v>1.2458</v>
      </c>
      <c r="AI427" s="15">
        <f t="shared" si="221"/>
        <v>0.77657197439912828</v>
      </c>
      <c r="AJ427" s="34">
        <f t="shared" si="222"/>
        <v>0.38828598719956414</v>
      </c>
      <c r="AK427" s="34">
        <f t="shared" si="205"/>
        <v>0.2702</v>
      </c>
      <c r="AL427" s="15">
        <f t="shared" si="223"/>
        <v>0.5671420040148718</v>
      </c>
      <c r="AM427" s="34">
        <f t="shared" si="224"/>
        <v>0</v>
      </c>
      <c r="AN427" s="35">
        <f t="shared" si="206"/>
        <v>9.8000004000000001</v>
      </c>
      <c r="AO427" s="35">
        <f t="shared" si="207"/>
        <v>7.0782265003081113</v>
      </c>
      <c r="AP427" s="35">
        <f t="shared" si="208"/>
        <v>2.7217738996918888</v>
      </c>
      <c r="AQ427" s="35">
        <f t="shared" si="209"/>
        <v>3.3000001999999999</v>
      </c>
      <c r="AR427" s="35">
        <f t="shared" si="210"/>
        <v>3.2874287191110998</v>
      </c>
      <c r="AS427" s="35">
        <f t="shared" si="211"/>
        <v>1.2571480888900144E-2</v>
      </c>
    </row>
    <row r="428" spans="7:45" ht="15.75">
      <c r="G428">
        <v>635</v>
      </c>
      <c r="H428" s="89">
        <v>0.2</v>
      </c>
      <c r="I428" s="90">
        <v>1.3000001000000001</v>
      </c>
      <c r="J428" s="90">
        <v>3.2</v>
      </c>
      <c r="K428" s="90">
        <v>1.8000001000000001</v>
      </c>
      <c r="L428" s="90">
        <v>3.3000001999999999</v>
      </c>
      <c r="M428" s="90">
        <v>0</v>
      </c>
      <c r="N428" s="90"/>
      <c r="O428" s="90">
        <v>3.3000001999999999</v>
      </c>
      <c r="P428" s="90">
        <v>0</v>
      </c>
      <c r="Q428" s="91">
        <v>0</v>
      </c>
      <c r="R428" s="35"/>
      <c r="S428" s="34">
        <f t="shared" si="212"/>
        <v>0.2</v>
      </c>
      <c r="T428" s="34">
        <f t="shared" si="198"/>
        <v>1.1245000865000001</v>
      </c>
      <c r="U428" s="34">
        <f t="shared" si="199"/>
        <v>2.5100800000000003</v>
      </c>
      <c r="V428" s="34">
        <f t="shared" si="200"/>
        <v>1.9872000000000001</v>
      </c>
      <c r="W428" s="15">
        <f t="shared" si="213"/>
        <v>0.87944659600048491</v>
      </c>
      <c r="X428" s="34">
        <f t="shared" si="214"/>
        <v>1.5830039607455326</v>
      </c>
      <c r="Y428" s="34">
        <f t="shared" si="201"/>
        <v>1.2900000000000023E-2</v>
      </c>
      <c r="Z428" s="15">
        <f t="shared" si="215"/>
        <v>0.50322495527805666</v>
      </c>
      <c r="AA428" s="34">
        <f t="shared" si="216"/>
        <v>1.6606424530625781</v>
      </c>
      <c r="AB428" s="34">
        <f t="shared" si="202"/>
        <v>-0.3819999999999999</v>
      </c>
      <c r="AC428" s="15">
        <f t="shared" si="217"/>
        <v>0.40564461209270181</v>
      </c>
      <c r="AD428" s="34">
        <f t="shared" si="218"/>
        <v>0</v>
      </c>
      <c r="AE428" s="34">
        <f t="shared" si="203"/>
        <v>5.5664301668199991</v>
      </c>
      <c r="AF428" s="15">
        <f t="shared" si="219"/>
        <v>0.9961904605675781</v>
      </c>
      <c r="AG428" s="34">
        <f t="shared" si="220"/>
        <v>3.2874287191110998</v>
      </c>
      <c r="AH428" s="34">
        <f t="shared" si="204"/>
        <v>1.2458</v>
      </c>
      <c r="AI428" s="15">
        <f t="shared" si="221"/>
        <v>0.77657197439912828</v>
      </c>
      <c r="AJ428" s="34">
        <f t="shared" si="222"/>
        <v>0</v>
      </c>
      <c r="AK428" s="34">
        <f t="shared" si="205"/>
        <v>0.2702</v>
      </c>
      <c r="AL428" s="15">
        <f t="shared" si="223"/>
        <v>0.5671420040148718</v>
      </c>
      <c r="AM428" s="34">
        <f t="shared" si="224"/>
        <v>0</v>
      </c>
      <c r="AN428" s="35">
        <f t="shared" si="206"/>
        <v>8.100000099999999</v>
      </c>
      <c r="AO428" s="35">
        <f t="shared" si="207"/>
        <v>6.0822762792871439</v>
      </c>
      <c r="AP428" s="35">
        <f t="shared" si="208"/>
        <v>2.0177238207128552</v>
      </c>
      <c r="AQ428" s="35">
        <f t="shared" si="209"/>
        <v>3</v>
      </c>
      <c r="AR428" s="35">
        <f t="shared" si="210"/>
        <v>2.5277618167486215</v>
      </c>
      <c r="AS428" s="35">
        <f t="shared" si="211"/>
        <v>0.47223818325137845</v>
      </c>
    </row>
    <row r="429" spans="7:45" ht="15.75">
      <c r="G429">
        <v>636</v>
      </c>
      <c r="H429" s="89">
        <v>0.1</v>
      </c>
      <c r="I429" s="90">
        <v>1</v>
      </c>
      <c r="J429" s="90">
        <v>2.5</v>
      </c>
      <c r="K429" s="90">
        <v>2.5</v>
      </c>
      <c r="L429" s="90">
        <v>1.5000001000000001</v>
      </c>
      <c r="M429" s="90">
        <v>0.5</v>
      </c>
      <c r="N429" s="90"/>
      <c r="O429" s="90">
        <v>1</v>
      </c>
      <c r="P429" s="90">
        <v>2</v>
      </c>
      <c r="Q429" s="91">
        <v>0</v>
      </c>
      <c r="R429" s="35"/>
      <c r="S429" s="34">
        <f t="shared" si="212"/>
        <v>0.1</v>
      </c>
      <c r="T429" s="34">
        <f t="shared" si="198"/>
        <v>0.86499999999999999</v>
      </c>
      <c r="U429" s="34">
        <f t="shared" si="199"/>
        <v>1.9609999999999999</v>
      </c>
      <c r="V429" s="34">
        <f t="shared" si="200"/>
        <v>1.9872000000000001</v>
      </c>
      <c r="W429" s="15">
        <f t="shared" si="213"/>
        <v>0.87944659600048491</v>
      </c>
      <c r="X429" s="34">
        <f t="shared" si="214"/>
        <v>2.1986164900012124</v>
      </c>
      <c r="Y429" s="34">
        <f t="shared" si="201"/>
        <v>1.2900000000000023E-2</v>
      </c>
      <c r="Z429" s="15">
        <f t="shared" si="215"/>
        <v>0.50322495527805666</v>
      </c>
      <c r="AA429" s="34">
        <f t="shared" si="216"/>
        <v>0.75483748323958055</v>
      </c>
      <c r="AB429" s="34">
        <f t="shared" si="202"/>
        <v>-0.3819999999999999</v>
      </c>
      <c r="AC429" s="15">
        <f t="shared" si="217"/>
        <v>0.40564461209270181</v>
      </c>
      <c r="AD429" s="34">
        <f t="shared" si="218"/>
        <v>0.2028223060463509</v>
      </c>
      <c r="AE429" s="34">
        <f t="shared" si="203"/>
        <v>3.6479999999999992</v>
      </c>
      <c r="AF429" s="15">
        <f t="shared" si="219"/>
        <v>0.97461786795036498</v>
      </c>
      <c r="AG429" s="34">
        <f t="shared" si="220"/>
        <v>0.97461786795036498</v>
      </c>
      <c r="AH429" s="34">
        <f t="shared" si="204"/>
        <v>1.2458</v>
      </c>
      <c r="AI429" s="15">
        <f t="shared" si="221"/>
        <v>0.77657197439912828</v>
      </c>
      <c r="AJ429" s="34">
        <f t="shared" si="222"/>
        <v>1.5531439487982566</v>
      </c>
      <c r="AK429" s="34">
        <f t="shared" si="205"/>
        <v>0.2702</v>
      </c>
      <c r="AL429" s="15">
        <f t="shared" si="223"/>
        <v>0.5671420040148718</v>
      </c>
      <c r="AM429" s="34">
        <f t="shared" si="224"/>
        <v>0</v>
      </c>
      <c r="AN429" s="35">
        <f t="shared" si="206"/>
        <v>3.1000000400000003</v>
      </c>
      <c r="AO429" s="35">
        <f t="shared" si="207"/>
        <v>2.1941086161098617</v>
      </c>
      <c r="AP429" s="35">
        <f t="shared" si="208"/>
        <v>0.90589142389013855</v>
      </c>
      <c r="AQ429" s="35">
        <f t="shared" si="209"/>
        <v>0.7</v>
      </c>
      <c r="AR429" s="35">
        <f t="shared" si="210"/>
        <v>0.61649626489849041</v>
      </c>
      <c r="AS429" s="35">
        <f t="shared" si="211"/>
        <v>8.3503735101509546E-2</v>
      </c>
    </row>
    <row r="430" spans="7:45" ht="15.75">
      <c r="G430">
        <v>637</v>
      </c>
      <c r="H430" s="89">
        <v>0.1</v>
      </c>
      <c r="I430" s="90">
        <v>0.5</v>
      </c>
      <c r="J430" s="90">
        <v>0.90000004</v>
      </c>
      <c r="K430" s="90">
        <v>0.4</v>
      </c>
      <c r="L430" s="90">
        <v>1.2</v>
      </c>
      <c r="M430" s="90">
        <v>0</v>
      </c>
      <c r="N430" s="90"/>
      <c r="O430" s="90">
        <v>0.4</v>
      </c>
      <c r="P430" s="90">
        <v>0.3</v>
      </c>
      <c r="Q430" s="91">
        <v>0</v>
      </c>
      <c r="R430" s="35"/>
      <c r="S430" s="34">
        <f t="shared" si="212"/>
        <v>0.1</v>
      </c>
      <c r="T430" s="34">
        <f t="shared" si="198"/>
        <v>0.4325</v>
      </c>
      <c r="U430" s="34">
        <f t="shared" si="199"/>
        <v>0.70596003137599994</v>
      </c>
      <c r="V430" s="34">
        <f t="shared" si="200"/>
        <v>1.9872000000000001</v>
      </c>
      <c r="W430" s="15">
        <f t="shared" si="213"/>
        <v>0.87944659600048491</v>
      </c>
      <c r="X430" s="34">
        <f t="shared" si="214"/>
        <v>0.35177863840019397</v>
      </c>
      <c r="Y430" s="34">
        <f t="shared" si="201"/>
        <v>1.2900000000000023E-2</v>
      </c>
      <c r="Z430" s="15">
        <f t="shared" si="215"/>
        <v>0.50322495527805666</v>
      </c>
      <c r="AA430" s="34">
        <f t="shared" si="216"/>
        <v>0.60386994633366797</v>
      </c>
      <c r="AB430" s="34">
        <f t="shared" si="202"/>
        <v>-0.3819999999999999</v>
      </c>
      <c r="AC430" s="15">
        <f t="shared" si="217"/>
        <v>0.40564461209270181</v>
      </c>
      <c r="AD430" s="34">
        <f t="shared" si="218"/>
        <v>0</v>
      </c>
      <c r="AE430" s="34">
        <f t="shared" si="203"/>
        <v>3.1475399999999993</v>
      </c>
      <c r="AF430" s="15">
        <f t="shared" si="219"/>
        <v>0.95881168144687989</v>
      </c>
      <c r="AG430" s="34">
        <f t="shared" si="220"/>
        <v>0.383524672578752</v>
      </c>
      <c r="AH430" s="34">
        <f t="shared" si="204"/>
        <v>1.2458</v>
      </c>
      <c r="AI430" s="15">
        <f t="shared" si="221"/>
        <v>0.77657197439912828</v>
      </c>
      <c r="AJ430" s="34">
        <f t="shared" si="222"/>
        <v>0.23297159231973846</v>
      </c>
      <c r="AK430" s="34">
        <f t="shared" si="205"/>
        <v>0.2702</v>
      </c>
      <c r="AL430" s="15">
        <f t="shared" si="223"/>
        <v>0.5671420040148718</v>
      </c>
      <c r="AM430" s="34">
        <f t="shared" si="224"/>
        <v>0</v>
      </c>
      <c r="AN430" s="35">
        <f t="shared" si="206"/>
        <v>5.1000001399999997</v>
      </c>
      <c r="AO430" s="35">
        <f t="shared" si="207"/>
        <v>3.9243593292314851</v>
      </c>
      <c r="AP430" s="35">
        <f t="shared" si="208"/>
        <v>1.1756408107685146</v>
      </c>
      <c r="AQ430" s="35">
        <f t="shared" si="209"/>
        <v>1.7000000399999999</v>
      </c>
      <c r="AR430" s="35">
        <f t="shared" si="210"/>
        <v>1.496481272003642</v>
      </c>
      <c r="AS430" s="35">
        <f t="shared" si="211"/>
        <v>0.20351876799635793</v>
      </c>
    </row>
    <row r="431" spans="7:45" ht="15.75">
      <c r="G431">
        <v>638</v>
      </c>
      <c r="H431" s="89">
        <v>0.5</v>
      </c>
      <c r="I431" s="90">
        <v>1.1000000000000001</v>
      </c>
      <c r="J431" s="90">
        <v>1.5000001000000001</v>
      </c>
      <c r="K431" s="90">
        <v>0.90000004</v>
      </c>
      <c r="L431" s="90">
        <v>0.6</v>
      </c>
      <c r="M431" s="90">
        <v>0.5</v>
      </c>
      <c r="N431" s="90"/>
      <c r="O431" s="90">
        <v>0.90000004</v>
      </c>
      <c r="P431" s="90">
        <v>0.8</v>
      </c>
      <c r="Q431" s="91">
        <v>0</v>
      </c>
      <c r="R431" s="35"/>
      <c r="S431" s="34">
        <f t="shared" si="212"/>
        <v>0.5</v>
      </c>
      <c r="T431" s="34">
        <f t="shared" si="198"/>
        <v>0.95150000000000001</v>
      </c>
      <c r="U431" s="34">
        <f t="shared" si="199"/>
        <v>1.1766000784399999</v>
      </c>
      <c r="V431" s="34">
        <f t="shared" si="200"/>
        <v>1.9872000000000001</v>
      </c>
      <c r="W431" s="15">
        <f t="shared" si="213"/>
        <v>0.87944659600048491</v>
      </c>
      <c r="X431" s="34">
        <f t="shared" si="214"/>
        <v>0.79150197157830027</v>
      </c>
      <c r="Y431" s="34">
        <f t="shared" si="201"/>
        <v>1.2900000000000023E-2</v>
      </c>
      <c r="Z431" s="15">
        <f t="shared" si="215"/>
        <v>0.50322495527805666</v>
      </c>
      <c r="AA431" s="34">
        <f t="shared" si="216"/>
        <v>0.30193497316683399</v>
      </c>
      <c r="AB431" s="34">
        <f t="shared" si="202"/>
        <v>-0.3819999999999999</v>
      </c>
      <c r="AC431" s="15">
        <f t="shared" si="217"/>
        <v>0.40564461209270181</v>
      </c>
      <c r="AD431" s="34">
        <f t="shared" si="218"/>
        <v>0.2028223060463509</v>
      </c>
      <c r="AE431" s="34">
        <f t="shared" si="203"/>
        <v>3.5645900333639995</v>
      </c>
      <c r="AF431" s="15">
        <f t="shared" si="219"/>
        <v>0.97247072620612263</v>
      </c>
      <c r="AG431" s="34">
        <f t="shared" si="220"/>
        <v>0.8752236924843394</v>
      </c>
      <c r="AH431" s="34">
        <f t="shared" si="204"/>
        <v>1.2458</v>
      </c>
      <c r="AI431" s="15">
        <f t="shared" si="221"/>
        <v>0.77657197439912828</v>
      </c>
      <c r="AJ431" s="34">
        <f t="shared" si="222"/>
        <v>0.62125757951930272</v>
      </c>
      <c r="AK431" s="34">
        <f t="shared" si="205"/>
        <v>0.2702</v>
      </c>
      <c r="AL431" s="15">
        <f t="shared" si="223"/>
        <v>0.5671420040148718</v>
      </c>
      <c r="AM431" s="34">
        <f t="shared" si="224"/>
        <v>0</v>
      </c>
      <c r="AN431" s="35">
        <f t="shared" si="206"/>
        <v>24.600001599999999</v>
      </c>
      <c r="AO431" s="35">
        <f t="shared" si="207"/>
        <v>18.799365782847392</v>
      </c>
      <c r="AP431" s="35">
        <f t="shared" si="208"/>
        <v>5.8006358171526067</v>
      </c>
      <c r="AQ431" s="35">
        <f t="shared" si="209"/>
        <v>4.7000000000000011</v>
      </c>
      <c r="AR431" s="35">
        <f t="shared" si="210"/>
        <v>3.8987318466619034</v>
      </c>
      <c r="AS431" s="35">
        <f t="shared" si="211"/>
        <v>0.80126815333809764</v>
      </c>
    </row>
    <row r="432" spans="7:45" ht="15.75">
      <c r="G432">
        <v>639</v>
      </c>
      <c r="H432" s="89">
        <v>1</v>
      </c>
      <c r="I432" s="90">
        <v>1.7</v>
      </c>
      <c r="J432" s="90">
        <v>3.1000000999999999</v>
      </c>
      <c r="K432" s="90">
        <v>12.000000999999999</v>
      </c>
      <c r="L432" s="90">
        <v>6.0000004999999996</v>
      </c>
      <c r="M432" s="90">
        <v>0.8</v>
      </c>
      <c r="N432" s="90"/>
      <c r="O432" s="90">
        <v>1.6</v>
      </c>
      <c r="P432" s="90">
        <v>2.7</v>
      </c>
      <c r="Q432" s="91">
        <v>0.4</v>
      </c>
      <c r="R432" s="35"/>
      <c r="S432" s="34">
        <f t="shared" si="212"/>
        <v>1</v>
      </c>
      <c r="T432" s="34">
        <f t="shared" si="198"/>
        <v>1.4704999999999999</v>
      </c>
      <c r="U432" s="34">
        <f t="shared" si="199"/>
        <v>2.4316400784400001</v>
      </c>
      <c r="V432" s="34">
        <f t="shared" si="200"/>
        <v>1.9872000000000001</v>
      </c>
      <c r="W432" s="15">
        <f t="shared" si="213"/>
        <v>0.87944659600048491</v>
      </c>
      <c r="X432" s="34">
        <f t="shared" si="214"/>
        <v>10.553360031452414</v>
      </c>
      <c r="Y432" s="34">
        <f t="shared" si="201"/>
        <v>1.2900000000000023E-2</v>
      </c>
      <c r="Z432" s="15">
        <f t="shared" si="215"/>
        <v>0.50322495527805666</v>
      </c>
      <c r="AA432" s="34">
        <f t="shared" si="216"/>
        <v>3.0193499832808173</v>
      </c>
      <c r="AB432" s="34">
        <f t="shared" si="202"/>
        <v>-0.3819999999999999</v>
      </c>
      <c r="AC432" s="15">
        <f t="shared" si="217"/>
        <v>0.40564461209270181</v>
      </c>
      <c r="AD432" s="34">
        <f t="shared" si="218"/>
        <v>0.32451568967416144</v>
      </c>
      <c r="AE432" s="34">
        <f t="shared" si="203"/>
        <v>4.1484599999999991</v>
      </c>
      <c r="AF432" s="15">
        <f t="shared" si="219"/>
        <v>0.98445669636144262</v>
      </c>
      <c r="AG432" s="34">
        <f t="shared" si="220"/>
        <v>1.5751307141783082</v>
      </c>
      <c r="AH432" s="34">
        <f t="shared" si="204"/>
        <v>1.2458</v>
      </c>
      <c r="AI432" s="15">
        <f t="shared" si="221"/>
        <v>0.77657197439912828</v>
      </c>
      <c r="AJ432" s="34">
        <f t="shared" si="222"/>
        <v>2.0967443308776463</v>
      </c>
      <c r="AK432" s="34">
        <f t="shared" si="205"/>
        <v>0.2702</v>
      </c>
      <c r="AL432" s="15">
        <f t="shared" si="223"/>
        <v>0.5671420040148718</v>
      </c>
      <c r="AM432" s="34">
        <f t="shared" si="224"/>
        <v>0.22685680160594873</v>
      </c>
      <c r="AN432" s="35">
        <f t="shared" si="206"/>
        <v>11.2000005</v>
      </c>
      <c r="AO432" s="35">
        <f t="shared" si="207"/>
        <v>8.2281986750114307</v>
      </c>
      <c r="AP432" s="35">
        <f t="shared" si="208"/>
        <v>2.9718018249885692</v>
      </c>
      <c r="AQ432" s="35">
        <f t="shared" si="209"/>
        <v>3.3000001399999999</v>
      </c>
      <c r="AR432" s="35">
        <f t="shared" si="210"/>
        <v>2.6761675175841679</v>
      </c>
      <c r="AS432" s="35">
        <f t="shared" si="211"/>
        <v>0.62383262241583193</v>
      </c>
    </row>
    <row r="433" spans="7:45" ht="15.75">
      <c r="G433">
        <v>640</v>
      </c>
      <c r="H433" s="89">
        <v>0.5</v>
      </c>
      <c r="I433" s="90">
        <v>1.5000001000000001</v>
      </c>
      <c r="J433" s="90">
        <v>3.1000000999999999</v>
      </c>
      <c r="K433" s="90">
        <v>2.6000000999999999</v>
      </c>
      <c r="L433" s="90">
        <v>3.0000002000000001</v>
      </c>
      <c r="M433" s="90">
        <v>0.5</v>
      </c>
      <c r="N433" s="90"/>
      <c r="O433" s="90">
        <v>0.90000004</v>
      </c>
      <c r="P433" s="90">
        <v>2.1000000999999999</v>
      </c>
      <c r="Q433" s="91">
        <v>0.3</v>
      </c>
      <c r="R433" s="35"/>
      <c r="S433" s="34">
        <f t="shared" si="212"/>
        <v>0.5</v>
      </c>
      <c r="T433" s="34">
        <f t="shared" si="198"/>
        <v>1.2975000864999999</v>
      </c>
      <c r="U433" s="34">
        <f t="shared" si="199"/>
        <v>2.4316400784400001</v>
      </c>
      <c r="V433" s="34">
        <f t="shared" si="200"/>
        <v>1.9872000000000001</v>
      </c>
      <c r="W433" s="15">
        <f t="shared" si="213"/>
        <v>0.87944659600048491</v>
      </c>
      <c r="X433" s="34">
        <f t="shared" si="214"/>
        <v>2.2865612375459201</v>
      </c>
      <c r="Y433" s="34">
        <f t="shared" si="201"/>
        <v>1.2900000000000023E-2</v>
      </c>
      <c r="Z433" s="15">
        <f t="shared" si="215"/>
        <v>0.50322495527805666</v>
      </c>
      <c r="AA433" s="34">
        <f t="shared" si="216"/>
        <v>1.5096749664791611</v>
      </c>
      <c r="AB433" s="34">
        <f t="shared" si="202"/>
        <v>-0.3819999999999999</v>
      </c>
      <c r="AC433" s="15">
        <f t="shared" si="217"/>
        <v>0.40564461209270181</v>
      </c>
      <c r="AD433" s="34">
        <f t="shared" si="218"/>
        <v>0.2028223060463509</v>
      </c>
      <c r="AE433" s="34">
        <f t="shared" si="203"/>
        <v>3.5645900333639995</v>
      </c>
      <c r="AF433" s="15">
        <f t="shared" si="219"/>
        <v>0.97247072620612263</v>
      </c>
      <c r="AG433" s="34">
        <f t="shared" si="220"/>
        <v>0.8752236924843394</v>
      </c>
      <c r="AH433" s="34">
        <f t="shared" si="204"/>
        <v>1.2458</v>
      </c>
      <c r="AI433" s="15">
        <f t="shared" si="221"/>
        <v>0.77657197439912828</v>
      </c>
      <c r="AJ433" s="34">
        <f t="shared" si="222"/>
        <v>1.6308012238953669</v>
      </c>
      <c r="AK433" s="34">
        <f t="shared" si="205"/>
        <v>0.2702</v>
      </c>
      <c r="AL433" s="15">
        <f t="shared" si="223"/>
        <v>0.5671420040148718</v>
      </c>
      <c r="AM433" s="34">
        <f t="shared" si="224"/>
        <v>0.17014260120446154</v>
      </c>
      <c r="AN433" s="35">
        <f t="shared" si="206"/>
        <v>5.1000001399999997</v>
      </c>
      <c r="AO433" s="35">
        <f t="shared" si="207"/>
        <v>3.9243593292314851</v>
      </c>
      <c r="AP433" s="35">
        <f t="shared" si="208"/>
        <v>1.1756408107685146</v>
      </c>
      <c r="AQ433" s="35">
        <f t="shared" si="209"/>
        <v>1.7000000399999999</v>
      </c>
      <c r="AR433" s="35">
        <f t="shared" si="210"/>
        <v>1.496481272003642</v>
      </c>
      <c r="AS433" s="35">
        <f t="shared" si="211"/>
        <v>0.20351876799635793</v>
      </c>
    </row>
    <row r="434" spans="7:45" ht="15.75">
      <c r="G434">
        <v>641</v>
      </c>
      <c r="H434" s="89">
        <v>0.5</v>
      </c>
      <c r="I434" s="90">
        <v>1.1000000000000001</v>
      </c>
      <c r="J434" s="90">
        <v>1.5000001000000001</v>
      </c>
      <c r="K434" s="90">
        <v>0.90000004</v>
      </c>
      <c r="L434" s="90">
        <v>0.6</v>
      </c>
      <c r="M434" s="90">
        <v>0.5</v>
      </c>
      <c r="N434" s="90"/>
      <c r="O434" s="90">
        <v>0.90000004</v>
      </c>
      <c r="P434" s="90">
        <v>0.8</v>
      </c>
      <c r="Q434" s="91">
        <v>0</v>
      </c>
      <c r="R434" s="35"/>
      <c r="S434" s="34">
        <f t="shared" si="212"/>
        <v>0.5</v>
      </c>
      <c r="T434" s="34">
        <f t="shared" si="198"/>
        <v>0.95150000000000001</v>
      </c>
      <c r="U434" s="34">
        <f t="shared" si="199"/>
        <v>1.1766000784399999</v>
      </c>
      <c r="V434" s="34">
        <f t="shared" si="200"/>
        <v>1.9872000000000001</v>
      </c>
      <c r="W434" s="15">
        <f t="shared" si="213"/>
        <v>0.87944659600048491</v>
      </c>
      <c r="X434" s="34">
        <f t="shared" si="214"/>
        <v>0.79150197157830027</v>
      </c>
      <c r="Y434" s="34">
        <f t="shared" si="201"/>
        <v>1.2900000000000023E-2</v>
      </c>
      <c r="Z434" s="15">
        <f t="shared" si="215"/>
        <v>0.50322495527805666</v>
      </c>
      <c r="AA434" s="34">
        <f t="shared" si="216"/>
        <v>0.30193497316683399</v>
      </c>
      <c r="AB434" s="34">
        <f t="shared" si="202"/>
        <v>-0.3819999999999999</v>
      </c>
      <c r="AC434" s="15">
        <f t="shared" si="217"/>
        <v>0.40564461209270181</v>
      </c>
      <c r="AD434" s="34">
        <f t="shared" si="218"/>
        <v>0.2028223060463509</v>
      </c>
      <c r="AE434" s="34">
        <f t="shared" si="203"/>
        <v>3.5645900333639995</v>
      </c>
      <c r="AF434" s="15">
        <f t="shared" si="219"/>
        <v>0.97247072620612263</v>
      </c>
      <c r="AG434" s="34">
        <f t="shared" si="220"/>
        <v>0.8752236924843394</v>
      </c>
      <c r="AH434" s="34">
        <f t="shared" si="204"/>
        <v>1.2458</v>
      </c>
      <c r="AI434" s="15">
        <f t="shared" si="221"/>
        <v>0.77657197439912828</v>
      </c>
      <c r="AJ434" s="34">
        <f t="shared" si="222"/>
        <v>0.62125757951930272</v>
      </c>
      <c r="AK434" s="34">
        <f t="shared" si="205"/>
        <v>0.2702</v>
      </c>
      <c r="AL434" s="15">
        <f t="shared" si="223"/>
        <v>0.5671420040148718</v>
      </c>
      <c r="AM434" s="34">
        <f t="shared" si="224"/>
        <v>0</v>
      </c>
      <c r="AN434" s="35">
        <f t="shared" si="206"/>
        <v>3.6000000999999999</v>
      </c>
      <c r="AO434" s="35">
        <f t="shared" si="207"/>
        <v>2.8492558540792712</v>
      </c>
      <c r="AP434" s="35">
        <f t="shared" si="208"/>
        <v>0.75074424592072875</v>
      </c>
      <c r="AQ434" s="35">
        <f t="shared" si="209"/>
        <v>0.5</v>
      </c>
      <c r="AR434" s="35">
        <f t="shared" si="210"/>
        <v>0.38828598719956414</v>
      </c>
      <c r="AS434" s="35">
        <f t="shared" si="211"/>
        <v>0.11171401280043586</v>
      </c>
    </row>
    <row r="435" spans="7:45" ht="15.75">
      <c r="G435">
        <v>642</v>
      </c>
      <c r="H435" s="89">
        <v>0.4</v>
      </c>
      <c r="I435" s="90">
        <v>0.4</v>
      </c>
      <c r="J435" s="90">
        <v>1.8000001000000001</v>
      </c>
      <c r="K435" s="90">
        <v>0.5</v>
      </c>
      <c r="L435" s="90">
        <v>0.5</v>
      </c>
      <c r="M435" s="90">
        <v>0</v>
      </c>
      <c r="N435" s="90"/>
      <c r="O435" s="90">
        <v>0</v>
      </c>
      <c r="P435" s="90">
        <v>0.5</v>
      </c>
      <c r="Q435" s="91">
        <v>0</v>
      </c>
      <c r="R435" s="35"/>
      <c r="S435" s="34">
        <f t="shared" si="212"/>
        <v>0.4</v>
      </c>
      <c r="T435" s="34">
        <f t="shared" si="198"/>
        <v>0.34600000000000003</v>
      </c>
      <c r="U435" s="34">
        <f t="shared" si="199"/>
        <v>1.4119200784400001</v>
      </c>
      <c r="V435" s="34">
        <f t="shared" si="200"/>
        <v>1.9872000000000001</v>
      </c>
      <c r="W435" s="15">
        <f t="shared" si="213"/>
        <v>0.87944659600048491</v>
      </c>
      <c r="X435" s="34">
        <f t="shared" si="214"/>
        <v>0.43972329800024246</v>
      </c>
      <c r="Y435" s="34">
        <f t="shared" si="201"/>
        <v>1.2900000000000023E-2</v>
      </c>
      <c r="Z435" s="15">
        <f t="shared" si="215"/>
        <v>0.50322495527805666</v>
      </c>
      <c r="AA435" s="34">
        <f t="shared" si="216"/>
        <v>0.25161247763902833</v>
      </c>
      <c r="AB435" s="34">
        <f t="shared" si="202"/>
        <v>-0.3819999999999999</v>
      </c>
      <c r="AC435" s="15">
        <f t="shared" si="217"/>
        <v>0.40564461209270181</v>
      </c>
      <c r="AD435" s="34">
        <f t="shared" si="218"/>
        <v>0</v>
      </c>
      <c r="AE435" s="34">
        <f t="shared" si="203"/>
        <v>2.8138999999999994</v>
      </c>
      <c r="AF435" s="15">
        <f t="shared" si="219"/>
        <v>0.94342234836801464</v>
      </c>
      <c r="AG435" s="34">
        <f t="shared" si="220"/>
        <v>0</v>
      </c>
      <c r="AH435" s="34">
        <f t="shared" si="204"/>
        <v>1.2458</v>
      </c>
      <c r="AI435" s="15">
        <f t="shared" si="221"/>
        <v>0.77657197439912828</v>
      </c>
      <c r="AJ435" s="34">
        <f t="shared" si="222"/>
        <v>0.38828598719956414</v>
      </c>
      <c r="AK435" s="34">
        <f t="shared" si="205"/>
        <v>0.2702</v>
      </c>
      <c r="AL435" s="15">
        <f t="shared" si="223"/>
        <v>0.5671420040148718</v>
      </c>
      <c r="AM435" s="34">
        <f t="shared" si="224"/>
        <v>0</v>
      </c>
      <c r="AN435" s="35">
        <f t="shared" si="206"/>
        <v>5.0000000499999997</v>
      </c>
      <c r="AO435" s="35">
        <f t="shared" si="207"/>
        <v>3.8072826075063371</v>
      </c>
      <c r="AP435" s="35">
        <f t="shared" si="208"/>
        <v>1.1927174424936626</v>
      </c>
      <c r="AQ435" s="35">
        <f t="shared" si="209"/>
        <v>2.5000001000000003</v>
      </c>
      <c r="AR435" s="35">
        <f t="shared" si="210"/>
        <v>2.139475907206255</v>
      </c>
      <c r="AS435" s="35">
        <f t="shared" si="211"/>
        <v>0.36052419279374526</v>
      </c>
    </row>
    <row r="436" spans="7:45" ht="15.75">
      <c r="G436">
        <v>643</v>
      </c>
      <c r="H436" s="89">
        <v>0.5</v>
      </c>
      <c r="I436" s="90">
        <v>0.6</v>
      </c>
      <c r="J436" s="90">
        <v>2</v>
      </c>
      <c r="K436" s="90">
        <v>0.70000004999999998</v>
      </c>
      <c r="L436" s="90">
        <v>1.2</v>
      </c>
      <c r="M436" s="90">
        <v>0</v>
      </c>
      <c r="N436" s="90"/>
      <c r="O436" s="90">
        <v>1</v>
      </c>
      <c r="P436" s="90">
        <v>1.5000001000000001</v>
      </c>
      <c r="Q436" s="91">
        <v>0</v>
      </c>
      <c r="R436" s="35"/>
      <c r="S436" s="34">
        <f t="shared" si="212"/>
        <v>0.5</v>
      </c>
      <c r="T436" s="34">
        <f t="shared" si="198"/>
        <v>0.51900000000000002</v>
      </c>
      <c r="U436" s="34">
        <f t="shared" si="199"/>
        <v>1.5688</v>
      </c>
      <c r="V436" s="34">
        <f t="shared" si="200"/>
        <v>1.9872000000000001</v>
      </c>
      <c r="W436" s="15">
        <f t="shared" si="213"/>
        <v>0.87944659600048491</v>
      </c>
      <c r="X436" s="34">
        <f t="shared" si="214"/>
        <v>0.61561266117266922</v>
      </c>
      <c r="Y436" s="34">
        <f t="shared" si="201"/>
        <v>1.2900000000000023E-2</v>
      </c>
      <c r="Z436" s="15">
        <f t="shared" si="215"/>
        <v>0.50322495527805666</v>
      </c>
      <c r="AA436" s="34">
        <f t="shared" si="216"/>
        <v>0.60386994633366797</v>
      </c>
      <c r="AB436" s="34">
        <f t="shared" si="202"/>
        <v>-0.3819999999999999</v>
      </c>
      <c r="AC436" s="15">
        <f t="shared" si="217"/>
        <v>0.40564461209270181</v>
      </c>
      <c r="AD436" s="34">
        <f t="shared" si="218"/>
        <v>0</v>
      </c>
      <c r="AE436" s="34">
        <f t="shared" si="203"/>
        <v>3.6479999999999992</v>
      </c>
      <c r="AF436" s="15">
        <f t="shared" si="219"/>
        <v>0.97461786795036498</v>
      </c>
      <c r="AG436" s="34">
        <f t="shared" si="220"/>
        <v>0.97461786795036498</v>
      </c>
      <c r="AH436" s="34">
        <f t="shared" si="204"/>
        <v>1.2458</v>
      </c>
      <c r="AI436" s="15">
        <f t="shared" si="221"/>
        <v>0.77657197439912828</v>
      </c>
      <c r="AJ436" s="34">
        <f t="shared" si="222"/>
        <v>1.1648580392558898</v>
      </c>
      <c r="AK436" s="34">
        <f t="shared" si="205"/>
        <v>0.2702</v>
      </c>
      <c r="AL436" s="15">
        <f t="shared" si="223"/>
        <v>0.5671420040148718</v>
      </c>
      <c r="AM436" s="34">
        <f t="shared" si="224"/>
        <v>0</v>
      </c>
      <c r="AN436" s="35">
        <f t="shared" si="206"/>
        <v>3.6000000999999999</v>
      </c>
      <c r="AO436" s="35">
        <f t="shared" si="207"/>
        <v>2.8492558540792712</v>
      </c>
      <c r="AP436" s="35">
        <f t="shared" si="208"/>
        <v>0.75074424592072875</v>
      </c>
      <c r="AQ436" s="35">
        <f t="shared" si="209"/>
        <v>0.5</v>
      </c>
      <c r="AR436" s="35">
        <f t="shared" si="210"/>
        <v>0.38828598719956414</v>
      </c>
      <c r="AS436" s="35">
        <f t="shared" si="211"/>
        <v>0.11171401280043586</v>
      </c>
    </row>
    <row r="437" spans="7:45" ht="15.75">
      <c r="G437">
        <v>644</v>
      </c>
      <c r="H437" s="89">
        <v>0.4</v>
      </c>
      <c r="I437" s="90">
        <v>0.4</v>
      </c>
      <c r="J437" s="90">
        <v>1.8000001000000001</v>
      </c>
      <c r="K437" s="90">
        <v>0.5</v>
      </c>
      <c r="L437" s="90">
        <v>0.5</v>
      </c>
      <c r="M437" s="90">
        <v>0</v>
      </c>
      <c r="N437" s="90"/>
      <c r="O437" s="90">
        <v>0</v>
      </c>
      <c r="P437" s="90">
        <v>0.5</v>
      </c>
      <c r="Q437" s="91">
        <v>0</v>
      </c>
      <c r="R437" s="35"/>
      <c r="S437" s="34">
        <f t="shared" si="212"/>
        <v>0.4</v>
      </c>
      <c r="T437" s="34">
        <f t="shared" si="198"/>
        <v>0.34600000000000003</v>
      </c>
      <c r="U437" s="34">
        <f t="shared" si="199"/>
        <v>1.4119200784400001</v>
      </c>
      <c r="V437" s="34">
        <f t="shared" si="200"/>
        <v>1.9872000000000001</v>
      </c>
      <c r="W437" s="15">
        <f t="shared" si="213"/>
        <v>0.87944659600048491</v>
      </c>
      <c r="X437" s="34">
        <f t="shared" si="214"/>
        <v>0.43972329800024246</v>
      </c>
      <c r="Y437" s="34">
        <f t="shared" si="201"/>
        <v>1.2900000000000023E-2</v>
      </c>
      <c r="Z437" s="15">
        <f t="shared" si="215"/>
        <v>0.50322495527805666</v>
      </c>
      <c r="AA437" s="34">
        <f t="shared" si="216"/>
        <v>0.25161247763902833</v>
      </c>
      <c r="AB437" s="34">
        <f t="shared" si="202"/>
        <v>-0.3819999999999999</v>
      </c>
      <c r="AC437" s="15">
        <f t="shared" si="217"/>
        <v>0.40564461209270181</v>
      </c>
      <c r="AD437" s="34">
        <f t="shared" si="218"/>
        <v>0</v>
      </c>
      <c r="AE437" s="34">
        <f t="shared" si="203"/>
        <v>2.8138999999999994</v>
      </c>
      <c r="AF437" s="15">
        <f t="shared" si="219"/>
        <v>0.94342234836801464</v>
      </c>
      <c r="AG437" s="34">
        <f t="shared" si="220"/>
        <v>0</v>
      </c>
      <c r="AH437" s="34">
        <f t="shared" si="204"/>
        <v>1.2458</v>
      </c>
      <c r="AI437" s="15">
        <f t="shared" si="221"/>
        <v>0.77657197439912828</v>
      </c>
      <c r="AJ437" s="34">
        <f t="shared" si="222"/>
        <v>0.38828598719956414</v>
      </c>
      <c r="AK437" s="34">
        <f t="shared" si="205"/>
        <v>0.2702</v>
      </c>
      <c r="AL437" s="15">
        <f t="shared" si="223"/>
        <v>0.5671420040148718</v>
      </c>
      <c r="AM437" s="34">
        <f t="shared" si="224"/>
        <v>0</v>
      </c>
      <c r="AN437" s="35">
        <f t="shared" si="206"/>
        <v>15.300000199999999</v>
      </c>
      <c r="AO437" s="35">
        <f t="shared" si="207"/>
        <v>10.78050893600097</v>
      </c>
      <c r="AP437" s="35">
        <f t="shared" si="208"/>
        <v>4.5194912639990292</v>
      </c>
      <c r="AQ437" s="35">
        <f t="shared" si="209"/>
        <v>4.7000001999999999</v>
      </c>
      <c r="AR437" s="35">
        <f t="shared" si="210"/>
        <v>3.9196749990147239</v>
      </c>
      <c r="AS437" s="35">
        <f t="shared" si="211"/>
        <v>0.78032520098527591</v>
      </c>
    </row>
    <row r="438" spans="7:45" ht="15.75">
      <c r="G438">
        <v>645</v>
      </c>
      <c r="H438" s="89">
        <v>0.5</v>
      </c>
      <c r="I438" s="90">
        <v>1.5000001000000001</v>
      </c>
      <c r="J438" s="90">
        <v>3.1000000999999999</v>
      </c>
      <c r="K438" s="90">
        <v>3.9</v>
      </c>
      <c r="L438" s="90">
        <v>5.8</v>
      </c>
      <c r="M438" s="90">
        <v>0.5</v>
      </c>
      <c r="N438" s="90"/>
      <c r="O438" s="90">
        <v>1.6</v>
      </c>
      <c r="P438" s="90">
        <v>2.8000001999999999</v>
      </c>
      <c r="Q438" s="91">
        <v>0.3</v>
      </c>
      <c r="R438" s="35"/>
      <c r="S438" s="34">
        <f t="shared" si="212"/>
        <v>0.5</v>
      </c>
      <c r="T438" s="34">
        <f t="shared" si="198"/>
        <v>1.2975000864999999</v>
      </c>
      <c r="U438" s="34">
        <f t="shared" si="199"/>
        <v>2.4316400784400001</v>
      </c>
      <c r="V438" s="34">
        <f t="shared" si="200"/>
        <v>1.9872000000000001</v>
      </c>
      <c r="W438" s="15">
        <f t="shared" si="213"/>
        <v>0.87944659600048491</v>
      </c>
      <c r="X438" s="34">
        <f t="shared" si="214"/>
        <v>3.4298417244018911</v>
      </c>
      <c r="Y438" s="34">
        <f t="shared" si="201"/>
        <v>1.2900000000000023E-2</v>
      </c>
      <c r="Z438" s="15">
        <f t="shared" si="215"/>
        <v>0.50322495527805666</v>
      </c>
      <c r="AA438" s="34">
        <f t="shared" si="216"/>
        <v>2.9187047406127284</v>
      </c>
      <c r="AB438" s="34">
        <f t="shared" si="202"/>
        <v>-0.3819999999999999</v>
      </c>
      <c r="AC438" s="15">
        <f t="shared" si="217"/>
        <v>0.40564461209270181</v>
      </c>
      <c r="AD438" s="34">
        <f t="shared" si="218"/>
        <v>0.2028223060463509</v>
      </c>
      <c r="AE438" s="34">
        <f t="shared" si="203"/>
        <v>4.1484599999999991</v>
      </c>
      <c r="AF438" s="15">
        <f t="shared" si="219"/>
        <v>0.98445669636144262</v>
      </c>
      <c r="AG438" s="34">
        <f t="shared" si="220"/>
        <v>1.5751307141783082</v>
      </c>
      <c r="AH438" s="34">
        <f t="shared" si="204"/>
        <v>1.2458</v>
      </c>
      <c r="AI438" s="15">
        <f t="shared" si="221"/>
        <v>0.77657197439912828</v>
      </c>
      <c r="AJ438" s="34">
        <f t="shared" si="222"/>
        <v>2.1744016836319542</v>
      </c>
      <c r="AK438" s="34">
        <f t="shared" si="205"/>
        <v>0.2702</v>
      </c>
      <c r="AL438" s="15">
        <f t="shared" si="223"/>
        <v>0.5671420040148718</v>
      </c>
      <c r="AM438" s="34">
        <f t="shared" si="224"/>
        <v>0.17014260120446154</v>
      </c>
      <c r="AN438" s="35">
        <f t="shared" si="206"/>
        <v>28.8000024</v>
      </c>
      <c r="AO438" s="35">
        <f t="shared" si="207"/>
        <v>20.41637653292003</v>
      </c>
      <c r="AP438" s="35">
        <f t="shared" si="208"/>
        <v>8.3836258670799708</v>
      </c>
      <c r="AQ438" s="35">
        <f t="shared" si="209"/>
        <v>5.2000001000000005</v>
      </c>
      <c r="AR438" s="35">
        <f t="shared" si="210"/>
        <v>4.2660749144802397</v>
      </c>
      <c r="AS438" s="35">
        <f t="shared" si="211"/>
        <v>0.93392518551976078</v>
      </c>
    </row>
    <row r="439" spans="7:45" ht="15.75">
      <c r="G439">
        <v>646</v>
      </c>
      <c r="H439" s="89">
        <v>1</v>
      </c>
      <c r="I439" s="90">
        <v>1.7</v>
      </c>
      <c r="J439" s="90">
        <v>3.5000002000000001</v>
      </c>
      <c r="K439" s="90">
        <v>10.900001</v>
      </c>
      <c r="L439" s="90">
        <v>8.9000009999999996</v>
      </c>
      <c r="M439" s="90">
        <v>2.8000001999999999</v>
      </c>
      <c r="N439" s="90"/>
      <c r="O439" s="90">
        <v>1.6</v>
      </c>
      <c r="P439" s="90">
        <v>3.1000000999999999</v>
      </c>
      <c r="Q439" s="91">
        <v>0.5</v>
      </c>
      <c r="R439" s="35"/>
      <c r="S439" s="34">
        <f t="shared" si="212"/>
        <v>1</v>
      </c>
      <c r="T439" s="34">
        <f t="shared" si="198"/>
        <v>1.4704999999999999</v>
      </c>
      <c r="U439" s="34">
        <f t="shared" si="199"/>
        <v>2.7454001568800002</v>
      </c>
      <c r="V439" s="34">
        <f t="shared" si="200"/>
        <v>1.9872000000000001</v>
      </c>
      <c r="W439" s="15">
        <f t="shared" si="213"/>
        <v>0.87944659600048491</v>
      </c>
      <c r="X439" s="34">
        <f t="shared" si="214"/>
        <v>9.5859687758518817</v>
      </c>
      <c r="Y439" s="34">
        <f t="shared" si="201"/>
        <v>1.2900000000000023E-2</v>
      </c>
      <c r="Z439" s="15">
        <f t="shared" si="215"/>
        <v>0.50322495527805666</v>
      </c>
      <c r="AA439" s="34">
        <f t="shared" si="216"/>
        <v>4.4787026051996595</v>
      </c>
      <c r="AB439" s="34">
        <f t="shared" si="202"/>
        <v>-0.3819999999999999</v>
      </c>
      <c r="AC439" s="15">
        <f t="shared" si="217"/>
        <v>0.40564461209270181</v>
      </c>
      <c r="AD439" s="34">
        <f t="shared" si="218"/>
        <v>1.1358049949884874</v>
      </c>
      <c r="AE439" s="34">
        <f t="shared" si="203"/>
        <v>4.1484599999999991</v>
      </c>
      <c r="AF439" s="15">
        <f t="shared" si="219"/>
        <v>0.98445669636144262</v>
      </c>
      <c r="AG439" s="34">
        <f t="shared" si="220"/>
        <v>1.5751307141783082</v>
      </c>
      <c r="AH439" s="34">
        <f t="shared" si="204"/>
        <v>1.2458</v>
      </c>
      <c r="AI439" s="15">
        <f t="shared" si="221"/>
        <v>0.77657197439912828</v>
      </c>
      <c r="AJ439" s="34">
        <f t="shared" si="222"/>
        <v>2.4073731982944953</v>
      </c>
      <c r="AK439" s="34">
        <f t="shared" si="205"/>
        <v>0.2702</v>
      </c>
      <c r="AL439" s="15">
        <f t="shared" si="223"/>
        <v>0.5671420040148718</v>
      </c>
      <c r="AM439" s="34">
        <f t="shared" si="224"/>
        <v>0.2835710020074359</v>
      </c>
      <c r="AN439" s="35">
        <f t="shared" si="206"/>
        <v>3.1000000400000003</v>
      </c>
      <c r="AO439" s="35">
        <f t="shared" si="207"/>
        <v>2.1941086161098617</v>
      </c>
      <c r="AP439" s="35">
        <f t="shared" si="208"/>
        <v>0.90589142389013855</v>
      </c>
      <c r="AQ439" s="35">
        <f t="shared" si="209"/>
        <v>0.7</v>
      </c>
      <c r="AR439" s="35">
        <f t="shared" si="210"/>
        <v>0.61649626489849041</v>
      </c>
      <c r="AS439" s="35">
        <f t="shared" si="211"/>
        <v>8.3503735101509546E-2</v>
      </c>
    </row>
    <row r="440" spans="7:45" ht="15.75">
      <c r="G440">
        <v>647</v>
      </c>
      <c r="H440" s="89">
        <v>0.1</v>
      </c>
      <c r="I440" s="90">
        <v>0.5</v>
      </c>
      <c r="J440" s="90">
        <v>0.90000004</v>
      </c>
      <c r="K440" s="90">
        <v>0.4</v>
      </c>
      <c r="L440" s="90">
        <v>1.2</v>
      </c>
      <c r="M440" s="90">
        <v>0</v>
      </c>
      <c r="N440" s="90"/>
      <c r="O440" s="90">
        <v>0.4</v>
      </c>
      <c r="P440" s="90">
        <v>0.3</v>
      </c>
      <c r="Q440" s="91">
        <v>0</v>
      </c>
      <c r="R440" s="35"/>
      <c r="S440" s="34">
        <f t="shared" si="212"/>
        <v>0.1</v>
      </c>
      <c r="T440" s="34">
        <f t="shared" si="198"/>
        <v>0.4325</v>
      </c>
      <c r="U440" s="34">
        <f t="shared" si="199"/>
        <v>0.70596003137599994</v>
      </c>
      <c r="V440" s="34">
        <f t="shared" si="200"/>
        <v>1.9872000000000001</v>
      </c>
      <c r="W440" s="15">
        <f t="shared" si="213"/>
        <v>0.87944659600048491</v>
      </c>
      <c r="X440" s="34">
        <f t="shared" si="214"/>
        <v>0.35177863840019397</v>
      </c>
      <c r="Y440" s="34">
        <f t="shared" si="201"/>
        <v>1.2900000000000023E-2</v>
      </c>
      <c r="Z440" s="15">
        <f t="shared" si="215"/>
        <v>0.50322495527805666</v>
      </c>
      <c r="AA440" s="34">
        <f t="shared" si="216"/>
        <v>0.60386994633366797</v>
      </c>
      <c r="AB440" s="34">
        <f t="shared" si="202"/>
        <v>-0.3819999999999999</v>
      </c>
      <c r="AC440" s="15">
        <f t="shared" si="217"/>
        <v>0.40564461209270181</v>
      </c>
      <c r="AD440" s="34">
        <f t="shared" si="218"/>
        <v>0</v>
      </c>
      <c r="AE440" s="34">
        <f t="shared" si="203"/>
        <v>3.1475399999999993</v>
      </c>
      <c r="AF440" s="15">
        <f t="shared" si="219"/>
        <v>0.95881168144687989</v>
      </c>
      <c r="AG440" s="34">
        <f t="shared" si="220"/>
        <v>0.383524672578752</v>
      </c>
      <c r="AH440" s="34">
        <f t="shared" si="204"/>
        <v>1.2458</v>
      </c>
      <c r="AI440" s="15">
        <f t="shared" si="221"/>
        <v>0.77657197439912828</v>
      </c>
      <c r="AJ440" s="34">
        <f t="shared" si="222"/>
        <v>0.23297159231973846</v>
      </c>
      <c r="AK440" s="34">
        <f t="shared" si="205"/>
        <v>0.2702</v>
      </c>
      <c r="AL440" s="15">
        <f t="shared" si="223"/>
        <v>0.5671420040148718</v>
      </c>
      <c r="AM440" s="34">
        <f t="shared" si="224"/>
        <v>0</v>
      </c>
      <c r="AN440" s="35">
        <f t="shared" si="206"/>
        <v>8.4000003000000003</v>
      </c>
      <c r="AO440" s="35">
        <f t="shared" si="207"/>
        <v>6.734209647704219</v>
      </c>
      <c r="AP440" s="35">
        <f t="shared" si="208"/>
        <v>1.6657906522957813</v>
      </c>
      <c r="AQ440" s="35">
        <f t="shared" si="209"/>
        <v>1.3</v>
      </c>
      <c r="AR440" s="35">
        <f t="shared" si="210"/>
        <v>1.0631885705487609</v>
      </c>
      <c r="AS440" s="35">
        <f t="shared" si="211"/>
        <v>0.23681142945123912</v>
      </c>
    </row>
    <row r="441" spans="7:45" ht="15.75">
      <c r="G441">
        <v>648</v>
      </c>
      <c r="H441" s="89">
        <v>0.2</v>
      </c>
      <c r="I441" s="90">
        <v>1.1000000000000001</v>
      </c>
      <c r="J441" s="90">
        <v>3.0000002000000001</v>
      </c>
      <c r="K441" s="90">
        <v>3.1000000999999999</v>
      </c>
      <c r="L441" s="90">
        <v>1</v>
      </c>
      <c r="M441" s="90">
        <v>0</v>
      </c>
      <c r="N441" s="90"/>
      <c r="O441" s="90">
        <v>0.3</v>
      </c>
      <c r="P441" s="90">
        <v>1</v>
      </c>
      <c r="Q441" s="91">
        <v>0</v>
      </c>
      <c r="R441" s="35"/>
      <c r="S441" s="34">
        <f t="shared" si="212"/>
        <v>0.2</v>
      </c>
      <c r="T441" s="34">
        <f t="shared" si="198"/>
        <v>0.95150000000000001</v>
      </c>
      <c r="U441" s="34">
        <f t="shared" si="199"/>
        <v>2.3532001568799998</v>
      </c>
      <c r="V441" s="34">
        <f t="shared" si="200"/>
        <v>1.9872000000000001</v>
      </c>
      <c r="W441" s="15">
        <f t="shared" si="213"/>
        <v>0.87944659600048491</v>
      </c>
      <c r="X441" s="34">
        <f t="shared" si="214"/>
        <v>2.7262845355461627</v>
      </c>
      <c r="Y441" s="34">
        <f t="shared" si="201"/>
        <v>1.2900000000000023E-2</v>
      </c>
      <c r="Z441" s="15">
        <f t="shared" si="215"/>
        <v>0.50322495527805666</v>
      </c>
      <c r="AA441" s="34">
        <f t="shared" si="216"/>
        <v>0.50322495527805666</v>
      </c>
      <c r="AB441" s="34">
        <f t="shared" si="202"/>
        <v>-0.3819999999999999</v>
      </c>
      <c r="AC441" s="15">
        <f t="shared" si="217"/>
        <v>0.40564461209270181</v>
      </c>
      <c r="AD441" s="34">
        <f t="shared" si="218"/>
        <v>0</v>
      </c>
      <c r="AE441" s="34">
        <f t="shared" si="203"/>
        <v>3.0641299999999996</v>
      </c>
      <c r="AF441" s="15">
        <f t="shared" si="219"/>
        <v>0.95538865383210914</v>
      </c>
      <c r="AG441" s="34">
        <f t="shared" si="220"/>
        <v>0.28661659614963275</v>
      </c>
      <c r="AH441" s="34">
        <f t="shared" si="204"/>
        <v>1.2458</v>
      </c>
      <c r="AI441" s="15">
        <f t="shared" si="221"/>
        <v>0.77657197439912828</v>
      </c>
      <c r="AJ441" s="34">
        <f t="shared" si="222"/>
        <v>0.77657197439912828</v>
      </c>
      <c r="AK441" s="34">
        <f t="shared" si="205"/>
        <v>0.2702</v>
      </c>
      <c r="AL441" s="15">
        <f t="shared" si="223"/>
        <v>0.5671420040148718</v>
      </c>
      <c r="AM441" s="34">
        <f t="shared" si="224"/>
        <v>0</v>
      </c>
      <c r="AN441" s="35">
        <f t="shared" si="206"/>
        <v>3.4000000000000004</v>
      </c>
      <c r="AO441" s="35">
        <f t="shared" si="207"/>
        <v>2.4412146059337165</v>
      </c>
      <c r="AP441" s="35">
        <f t="shared" si="208"/>
        <v>0.95878539406628382</v>
      </c>
      <c r="AQ441" s="35">
        <f t="shared" si="209"/>
        <v>0.4</v>
      </c>
      <c r="AR441" s="35">
        <f t="shared" si="210"/>
        <v>0.32774292235082142</v>
      </c>
      <c r="AS441" s="35">
        <f t="shared" si="211"/>
        <v>7.2257077649178603E-2</v>
      </c>
    </row>
    <row r="442" spans="7:45" ht="15.75">
      <c r="G442">
        <v>649</v>
      </c>
      <c r="H442" s="89">
        <v>0.1</v>
      </c>
      <c r="I442" s="90">
        <v>1</v>
      </c>
      <c r="J442" s="90">
        <v>1</v>
      </c>
      <c r="K442" s="90">
        <v>0.1</v>
      </c>
      <c r="L442" s="90">
        <v>1.2</v>
      </c>
      <c r="M442" s="90">
        <v>0</v>
      </c>
      <c r="N442" s="90"/>
      <c r="O442" s="90">
        <v>0.1</v>
      </c>
      <c r="P442" s="90">
        <v>0.3</v>
      </c>
      <c r="Q442" s="91">
        <v>0</v>
      </c>
      <c r="R442" s="35"/>
      <c r="S442" s="34">
        <f t="shared" si="212"/>
        <v>0.1</v>
      </c>
      <c r="T442" s="34">
        <f t="shared" si="198"/>
        <v>0.86499999999999999</v>
      </c>
      <c r="U442" s="34">
        <f t="shared" si="199"/>
        <v>0.78439999999999999</v>
      </c>
      <c r="V442" s="34">
        <f t="shared" si="200"/>
        <v>1.9872000000000001</v>
      </c>
      <c r="W442" s="15">
        <f t="shared" si="213"/>
        <v>0.87944659600048491</v>
      </c>
      <c r="X442" s="34">
        <f t="shared" si="214"/>
        <v>8.7944659600048491E-2</v>
      </c>
      <c r="Y442" s="34">
        <f t="shared" si="201"/>
        <v>1.2900000000000023E-2</v>
      </c>
      <c r="Z442" s="15">
        <f t="shared" si="215"/>
        <v>0.50322495527805666</v>
      </c>
      <c r="AA442" s="34">
        <f t="shared" si="216"/>
        <v>0.60386994633366797</v>
      </c>
      <c r="AB442" s="34">
        <f t="shared" si="202"/>
        <v>-0.3819999999999999</v>
      </c>
      <c r="AC442" s="15">
        <f t="shared" si="217"/>
        <v>0.40564461209270181</v>
      </c>
      <c r="AD442" s="34">
        <f t="shared" si="218"/>
        <v>0</v>
      </c>
      <c r="AE442" s="34">
        <f t="shared" si="203"/>
        <v>2.8973099999999996</v>
      </c>
      <c r="AF442" s="15">
        <f t="shared" si="219"/>
        <v>0.94771330031082945</v>
      </c>
      <c r="AG442" s="34">
        <f t="shared" si="220"/>
        <v>9.4771330031082957E-2</v>
      </c>
      <c r="AH442" s="34">
        <f t="shared" si="204"/>
        <v>1.2458</v>
      </c>
      <c r="AI442" s="15">
        <f t="shared" si="221"/>
        <v>0.77657197439912828</v>
      </c>
      <c r="AJ442" s="34">
        <f t="shared" si="222"/>
        <v>0.23297159231973846</v>
      </c>
      <c r="AK442" s="34">
        <f t="shared" si="205"/>
        <v>0.2702</v>
      </c>
      <c r="AL442" s="15">
        <f t="shared" si="223"/>
        <v>0.5671420040148718</v>
      </c>
      <c r="AM442" s="34">
        <f t="shared" si="224"/>
        <v>0</v>
      </c>
      <c r="AN442" s="35">
        <f t="shared" si="206"/>
        <v>6.2</v>
      </c>
      <c r="AO442" s="35">
        <f t="shared" si="207"/>
        <v>3.8502444807122753</v>
      </c>
      <c r="AP442" s="35">
        <f t="shared" si="208"/>
        <v>2.3497555192877249</v>
      </c>
      <c r="AQ442" s="35">
        <f t="shared" si="209"/>
        <v>1.4000001000000002</v>
      </c>
      <c r="AR442" s="35">
        <f t="shared" si="210"/>
        <v>1.1043149744071474</v>
      </c>
      <c r="AS442" s="35">
        <f t="shared" si="211"/>
        <v>0.29568512559285276</v>
      </c>
    </row>
    <row r="443" spans="7:45" ht="15.75">
      <c r="G443">
        <v>650</v>
      </c>
      <c r="H443" s="89">
        <v>0.1</v>
      </c>
      <c r="I443" s="90">
        <v>1</v>
      </c>
      <c r="J443" s="90">
        <v>1</v>
      </c>
      <c r="K443" s="90">
        <v>0.1</v>
      </c>
      <c r="L443" s="90">
        <v>4</v>
      </c>
      <c r="M443" s="90">
        <v>0</v>
      </c>
      <c r="N443" s="90"/>
      <c r="O443" s="90">
        <v>0.1</v>
      </c>
      <c r="P443" s="90">
        <v>1.3000001000000001</v>
      </c>
      <c r="Q443" s="91">
        <v>0</v>
      </c>
      <c r="R443" s="35"/>
      <c r="S443" s="34">
        <f t="shared" si="212"/>
        <v>0.1</v>
      </c>
      <c r="T443" s="34">
        <f t="shared" si="198"/>
        <v>0.86499999999999999</v>
      </c>
      <c r="U443" s="34">
        <f t="shared" si="199"/>
        <v>0.78439999999999999</v>
      </c>
      <c r="V443" s="34">
        <f t="shared" si="200"/>
        <v>1.9872000000000001</v>
      </c>
      <c r="W443" s="15">
        <f t="shared" si="213"/>
        <v>0.87944659600048491</v>
      </c>
      <c r="X443" s="34">
        <f t="shared" si="214"/>
        <v>8.7944659600048491E-2</v>
      </c>
      <c r="Y443" s="34">
        <f t="shared" si="201"/>
        <v>1.2900000000000023E-2</v>
      </c>
      <c r="Z443" s="15">
        <f t="shared" si="215"/>
        <v>0.50322495527805666</v>
      </c>
      <c r="AA443" s="34">
        <f t="shared" si="216"/>
        <v>2.0128998211122267</v>
      </c>
      <c r="AB443" s="34">
        <f t="shared" si="202"/>
        <v>-0.3819999999999999</v>
      </c>
      <c r="AC443" s="15">
        <f t="shared" si="217"/>
        <v>0.40564461209270181</v>
      </c>
      <c r="AD443" s="34">
        <f t="shared" si="218"/>
        <v>0</v>
      </c>
      <c r="AE443" s="34">
        <f t="shared" si="203"/>
        <v>2.8973099999999996</v>
      </c>
      <c r="AF443" s="15">
        <f t="shared" si="219"/>
        <v>0.94771330031082945</v>
      </c>
      <c r="AG443" s="34">
        <f t="shared" si="220"/>
        <v>9.4771330031082957E-2</v>
      </c>
      <c r="AH443" s="34">
        <f t="shared" si="204"/>
        <v>1.2458</v>
      </c>
      <c r="AI443" s="15">
        <f t="shared" si="221"/>
        <v>0.77657197439912828</v>
      </c>
      <c r="AJ443" s="34">
        <f t="shared" si="222"/>
        <v>1.0095436443760644</v>
      </c>
      <c r="AK443" s="34">
        <f t="shared" si="205"/>
        <v>0.2702</v>
      </c>
      <c r="AL443" s="15">
        <f t="shared" si="223"/>
        <v>0.5671420040148718</v>
      </c>
      <c r="AM443" s="34">
        <f t="shared" si="224"/>
        <v>0</v>
      </c>
      <c r="AN443" s="35">
        <f t="shared" si="206"/>
        <v>13.100000099999999</v>
      </c>
      <c r="AO443" s="35">
        <f t="shared" si="207"/>
        <v>9.740049581554409</v>
      </c>
      <c r="AP443" s="35">
        <f t="shared" si="208"/>
        <v>3.35995051844559</v>
      </c>
      <c r="AQ443" s="35">
        <f t="shared" si="209"/>
        <v>1.6000001000000001</v>
      </c>
      <c r="AR443" s="35">
        <f t="shared" si="210"/>
        <v>1.2961602405256971</v>
      </c>
      <c r="AS443" s="35">
        <f t="shared" si="211"/>
        <v>0.30383985947430303</v>
      </c>
    </row>
    <row r="444" spans="7:45" ht="15.75">
      <c r="G444">
        <v>651</v>
      </c>
      <c r="H444" s="89">
        <v>0.3</v>
      </c>
      <c r="I444" s="90">
        <v>1.2</v>
      </c>
      <c r="J444" s="90">
        <v>3.1000000999999999</v>
      </c>
      <c r="K444" s="90">
        <v>4.5</v>
      </c>
      <c r="L444" s="90">
        <v>4</v>
      </c>
      <c r="M444" s="90">
        <v>0</v>
      </c>
      <c r="N444" s="90"/>
      <c r="O444" s="90">
        <v>0.3</v>
      </c>
      <c r="P444" s="90">
        <v>1.3000001000000001</v>
      </c>
      <c r="Q444" s="91">
        <v>0</v>
      </c>
      <c r="R444" s="35"/>
      <c r="S444" s="34">
        <f t="shared" si="212"/>
        <v>0.3</v>
      </c>
      <c r="T444" s="34">
        <f t="shared" si="198"/>
        <v>1.038</v>
      </c>
      <c r="U444" s="34">
        <f t="shared" si="199"/>
        <v>2.4316400784400001</v>
      </c>
      <c r="V444" s="34">
        <f t="shared" si="200"/>
        <v>1.9872000000000001</v>
      </c>
      <c r="W444" s="15">
        <f t="shared" si="213"/>
        <v>0.87944659600048491</v>
      </c>
      <c r="X444" s="34">
        <f t="shared" si="214"/>
        <v>3.9575096820021822</v>
      </c>
      <c r="Y444" s="34">
        <f t="shared" si="201"/>
        <v>1.2900000000000023E-2</v>
      </c>
      <c r="Z444" s="15">
        <f t="shared" si="215"/>
        <v>0.50322495527805666</v>
      </c>
      <c r="AA444" s="34">
        <f t="shared" si="216"/>
        <v>2.0128998211122267</v>
      </c>
      <c r="AB444" s="34">
        <f t="shared" si="202"/>
        <v>-0.3819999999999999</v>
      </c>
      <c r="AC444" s="15">
        <f t="shared" si="217"/>
        <v>0.40564461209270181</v>
      </c>
      <c r="AD444" s="34">
        <f t="shared" si="218"/>
        <v>0</v>
      </c>
      <c r="AE444" s="34">
        <f t="shared" si="203"/>
        <v>3.0641299999999996</v>
      </c>
      <c r="AF444" s="15">
        <f t="shared" si="219"/>
        <v>0.95538865383210914</v>
      </c>
      <c r="AG444" s="34">
        <f t="shared" si="220"/>
        <v>0.28661659614963275</v>
      </c>
      <c r="AH444" s="34">
        <f t="shared" si="204"/>
        <v>1.2458</v>
      </c>
      <c r="AI444" s="15">
        <f t="shared" si="221"/>
        <v>0.77657197439912828</v>
      </c>
      <c r="AJ444" s="34">
        <f t="shared" si="222"/>
        <v>1.0095436443760644</v>
      </c>
      <c r="AK444" s="34">
        <f t="shared" si="205"/>
        <v>0.2702</v>
      </c>
      <c r="AL444" s="15">
        <f t="shared" si="223"/>
        <v>0.5671420040148718</v>
      </c>
      <c r="AM444" s="34">
        <f t="shared" si="224"/>
        <v>0</v>
      </c>
      <c r="AN444" s="35">
        <f t="shared" si="206"/>
        <v>2.2000000000000002</v>
      </c>
      <c r="AO444" s="35">
        <f t="shared" si="207"/>
        <v>1.5308142744781534</v>
      </c>
      <c r="AP444" s="35">
        <f t="shared" si="208"/>
        <v>0.66918572552184674</v>
      </c>
      <c r="AQ444" s="35">
        <f t="shared" si="209"/>
        <v>0.2</v>
      </c>
      <c r="AR444" s="35">
        <f t="shared" si="210"/>
        <v>0.19033909626101858</v>
      </c>
      <c r="AS444" s="35">
        <f t="shared" si="211"/>
        <v>9.6609037389814301E-3</v>
      </c>
    </row>
    <row r="445" spans="7:45" ht="15.75">
      <c r="G445">
        <v>652</v>
      </c>
      <c r="H445" s="89">
        <v>0.2</v>
      </c>
      <c r="I445" s="90">
        <v>0.3</v>
      </c>
      <c r="J445" s="90">
        <v>0.5</v>
      </c>
      <c r="K445" s="90">
        <v>0.2</v>
      </c>
      <c r="L445" s="90">
        <v>1</v>
      </c>
      <c r="M445" s="90">
        <v>0</v>
      </c>
      <c r="N445" s="90"/>
      <c r="O445" s="90">
        <v>0.2</v>
      </c>
      <c r="P445" s="90">
        <v>0</v>
      </c>
      <c r="Q445" s="91">
        <v>0</v>
      </c>
      <c r="R445" s="35"/>
      <c r="S445" s="34">
        <f t="shared" si="212"/>
        <v>0.2</v>
      </c>
      <c r="T445" s="34">
        <f t="shared" si="198"/>
        <v>0.25950000000000001</v>
      </c>
      <c r="U445" s="34">
        <f t="shared" si="199"/>
        <v>0.39219999999999999</v>
      </c>
      <c r="V445" s="34">
        <f t="shared" si="200"/>
        <v>1.9872000000000001</v>
      </c>
      <c r="W445" s="15">
        <f t="shared" si="213"/>
        <v>0.87944659600048491</v>
      </c>
      <c r="X445" s="34">
        <f t="shared" si="214"/>
        <v>0.17588931920009698</v>
      </c>
      <c r="Y445" s="34">
        <f t="shared" si="201"/>
        <v>1.2900000000000023E-2</v>
      </c>
      <c r="Z445" s="15">
        <f t="shared" si="215"/>
        <v>0.50322495527805666</v>
      </c>
      <c r="AA445" s="34">
        <f t="shared" si="216"/>
        <v>0.50322495527805666</v>
      </c>
      <c r="AB445" s="34">
        <f t="shared" si="202"/>
        <v>-0.3819999999999999</v>
      </c>
      <c r="AC445" s="15">
        <f t="shared" si="217"/>
        <v>0.40564461209270181</v>
      </c>
      <c r="AD445" s="34">
        <f t="shared" si="218"/>
        <v>0</v>
      </c>
      <c r="AE445" s="34">
        <f t="shared" si="203"/>
        <v>2.9807199999999994</v>
      </c>
      <c r="AF445" s="15">
        <f t="shared" si="219"/>
        <v>0.95169548130509285</v>
      </c>
      <c r="AG445" s="34">
        <f t="shared" si="220"/>
        <v>0.19033909626101858</v>
      </c>
      <c r="AH445" s="34">
        <f t="shared" si="204"/>
        <v>1.2458</v>
      </c>
      <c r="AI445" s="15">
        <f t="shared" si="221"/>
        <v>0.77657197439912828</v>
      </c>
      <c r="AJ445" s="34">
        <f t="shared" si="222"/>
        <v>0</v>
      </c>
      <c r="AK445" s="34">
        <f t="shared" si="205"/>
        <v>0.2702</v>
      </c>
      <c r="AL445" s="15">
        <f t="shared" si="223"/>
        <v>0.5671420040148718</v>
      </c>
      <c r="AM445" s="34">
        <f t="shared" si="224"/>
        <v>0</v>
      </c>
      <c r="AN445" s="35">
        <f t="shared" si="206"/>
        <v>6.2000001999999999</v>
      </c>
      <c r="AO445" s="35">
        <f t="shared" si="207"/>
        <v>3.3485535098646615</v>
      </c>
      <c r="AP445" s="35">
        <f t="shared" si="208"/>
        <v>2.8514466901353384</v>
      </c>
      <c r="AQ445" s="35">
        <f t="shared" si="209"/>
        <v>5.2</v>
      </c>
      <c r="AR445" s="35">
        <f t="shared" si="210"/>
        <v>3.8637689978724037</v>
      </c>
      <c r="AS445" s="35">
        <f t="shared" si="211"/>
        <v>1.3362310021275965</v>
      </c>
    </row>
    <row r="446" spans="7:45" ht="15.75">
      <c r="G446">
        <v>653</v>
      </c>
      <c r="H446" s="89">
        <v>0.2</v>
      </c>
      <c r="I446" s="90">
        <v>0.3</v>
      </c>
      <c r="J446" s="90">
        <v>0.5</v>
      </c>
      <c r="K446" s="90">
        <v>0.2</v>
      </c>
      <c r="L446" s="90">
        <v>3.0000002000000001</v>
      </c>
      <c r="M446" s="90">
        <v>2</v>
      </c>
      <c r="N446" s="90"/>
      <c r="O446" s="90">
        <v>0.2</v>
      </c>
      <c r="P446" s="90">
        <v>4</v>
      </c>
      <c r="Q446" s="91">
        <v>1</v>
      </c>
      <c r="R446" s="35"/>
      <c r="S446" s="34">
        <f t="shared" si="212"/>
        <v>0.2</v>
      </c>
      <c r="T446" s="34">
        <f t="shared" si="198"/>
        <v>0.25950000000000001</v>
      </c>
      <c r="U446" s="34">
        <f t="shared" si="199"/>
        <v>0.39219999999999999</v>
      </c>
      <c r="V446" s="34">
        <f t="shared" si="200"/>
        <v>1.9872000000000001</v>
      </c>
      <c r="W446" s="15">
        <f t="shared" si="213"/>
        <v>0.87944659600048491</v>
      </c>
      <c r="X446" s="34">
        <f t="shared" si="214"/>
        <v>0.17588931920009698</v>
      </c>
      <c r="Y446" s="34">
        <f t="shared" si="201"/>
        <v>1.2900000000000023E-2</v>
      </c>
      <c r="Z446" s="15">
        <f t="shared" si="215"/>
        <v>0.50322495527805666</v>
      </c>
      <c r="AA446" s="34">
        <f t="shared" si="216"/>
        <v>1.5096749664791611</v>
      </c>
      <c r="AB446" s="34">
        <f t="shared" si="202"/>
        <v>-0.3819999999999999</v>
      </c>
      <c r="AC446" s="15">
        <f t="shared" si="217"/>
        <v>0.40564461209270181</v>
      </c>
      <c r="AD446" s="34">
        <f t="shared" si="218"/>
        <v>0.81128922418540361</v>
      </c>
      <c r="AE446" s="34">
        <f t="shared" si="203"/>
        <v>2.9807199999999994</v>
      </c>
      <c r="AF446" s="15">
        <f t="shared" si="219"/>
        <v>0.95169548130509285</v>
      </c>
      <c r="AG446" s="34">
        <f t="shared" si="220"/>
        <v>0.19033909626101858</v>
      </c>
      <c r="AH446" s="34">
        <f t="shared" si="204"/>
        <v>1.2458</v>
      </c>
      <c r="AI446" s="15">
        <f t="shared" si="221"/>
        <v>0.77657197439912828</v>
      </c>
      <c r="AJ446" s="34">
        <f t="shared" si="222"/>
        <v>3.1062878975965131</v>
      </c>
      <c r="AK446" s="34">
        <f t="shared" si="205"/>
        <v>0.2702</v>
      </c>
      <c r="AL446" s="15">
        <f t="shared" si="223"/>
        <v>0.5671420040148718</v>
      </c>
      <c r="AM446" s="34">
        <f t="shared" si="224"/>
        <v>0.5671420040148718</v>
      </c>
      <c r="AN446" s="35">
        <f t="shared" si="206"/>
        <v>17.5000006</v>
      </c>
      <c r="AO446" s="35">
        <f t="shared" si="207"/>
        <v>11.887098814568084</v>
      </c>
      <c r="AP446" s="35">
        <f t="shared" si="208"/>
        <v>5.6129017854319159</v>
      </c>
      <c r="AQ446" s="35">
        <f t="shared" si="209"/>
        <v>5.2</v>
      </c>
      <c r="AR446" s="35">
        <f t="shared" si="210"/>
        <v>3.8637689978724037</v>
      </c>
      <c r="AS446" s="35">
        <f t="shared" si="211"/>
        <v>1.3362310021275965</v>
      </c>
    </row>
    <row r="447" spans="7:45" ht="15.75">
      <c r="G447">
        <v>654</v>
      </c>
      <c r="H447" s="89">
        <v>1</v>
      </c>
      <c r="I447" s="90">
        <v>2.5</v>
      </c>
      <c r="J447" s="90">
        <v>3.0000002000000001</v>
      </c>
      <c r="K447" s="90">
        <v>3.0000002000000001</v>
      </c>
      <c r="L447" s="90">
        <v>5</v>
      </c>
      <c r="M447" s="90">
        <v>3.0000002000000001</v>
      </c>
      <c r="N447" s="90"/>
      <c r="O447" s="90">
        <v>0.2</v>
      </c>
      <c r="P447" s="90">
        <v>4</v>
      </c>
      <c r="Q447" s="91">
        <v>1</v>
      </c>
      <c r="R447" s="35"/>
      <c r="S447" s="34">
        <f t="shared" si="212"/>
        <v>1</v>
      </c>
      <c r="T447" s="34">
        <f t="shared" si="198"/>
        <v>2.1625000000000001</v>
      </c>
      <c r="U447" s="34">
        <f t="shared" si="199"/>
        <v>2.3532001568799998</v>
      </c>
      <c r="V447" s="34">
        <f t="shared" si="200"/>
        <v>1.9872000000000001</v>
      </c>
      <c r="W447" s="15">
        <f t="shared" si="213"/>
        <v>0.87944659600048491</v>
      </c>
      <c r="X447" s="34">
        <f t="shared" si="214"/>
        <v>2.6383399638907741</v>
      </c>
      <c r="Y447" s="34">
        <f t="shared" si="201"/>
        <v>1.2900000000000023E-2</v>
      </c>
      <c r="Z447" s="15">
        <f t="shared" si="215"/>
        <v>0.50322495527805666</v>
      </c>
      <c r="AA447" s="34">
        <f t="shared" si="216"/>
        <v>2.5161247763902832</v>
      </c>
      <c r="AB447" s="34">
        <f t="shared" si="202"/>
        <v>-0.3819999999999999</v>
      </c>
      <c r="AC447" s="15">
        <f t="shared" si="217"/>
        <v>0.40564461209270181</v>
      </c>
      <c r="AD447" s="34">
        <f t="shared" si="218"/>
        <v>1.2169339174070279</v>
      </c>
      <c r="AE447" s="34">
        <f t="shared" si="203"/>
        <v>2.9807199999999994</v>
      </c>
      <c r="AF447" s="15">
        <f t="shared" si="219"/>
        <v>0.95169548130509285</v>
      </c>
      <c r="AG447" s="34">
        <f t="shared" si="220"/>
        <v>0.19033909626101858</v>
      </c>
      <c r="AH447" s="34">
        <f t="shared" si="204"/>
        <v>1.2458</v>
      </c>
      <c r="AI447" s="15">
        <f t="shared" si="221"/>
        <v>0.77657197439912828</v>
      </c>
      <c r="AJ447" s="34">
        <f t="shared" si="222"/>
        <v>3.1062878975965131</v>
      </c>
      <c r="AK447" s="34">
        <f t="shared" si="205"/>
        <v>0.2702</v>
      </c>
      <c r="AL447" s="15">
        <f t="shared" si="223"/>
        <v>0.5671420040148718</v>
      </c>
      <c r="AM447" s="34">
        <f t="shared" si="224"/>
        <v>0.5671420040148718</v>
      </c>
      <c r="AN447" s="35">
        <f t="shared" si="206"/>
        <v>12.000000200000001</v>
      </c>
      <c r="AO447" s="35">
        <f t="shared" si="207"/>
        <v>8.3786573826655353</v>
      </c>
      <c r="AP447" s="35">
        <f t="shared" si="208"/>
        <v>3.6213428173344653</v>
      </c>
      <c r="AQ447" s="35">
        <f t="shared" si="209"/>
        <v>3</v>
      </c>
      <c r="AR447" s="35">
        <f t="shared" si="210"/>
        <v>2.5277618167486215</v>
      </c>
      <c r="AS447" s="35">
        <f t="shared" si="211"/>
        <v>0.47223818325137845</v>
      </c>
    </row>
    <row r="448" spans="7:45" ht="15.75">
      <c r="G448">
        <v>655</v>
      </c>
      <c r="H448" s="89">
        <v>1</v>
      </c>
      <c r="I448" s="90">
        <v>2</v>
      </c>
      <c r="J448" s="90">
        <v>2</v>
      </c>
      <c r="K448" s="90">
        <v>2</v>
      </c>
      <c r="L448" s="90">
        <v>3.0000002000000001</v>
      </c>
      <c r="M448" s="90">
        <v>2</v>
      </c>
      <c r="N448" s="90"/>
      <c r="O448" s="90">
        <v>1</v>
      </c>
      <c r="P448" s="90">
        <v>2</v>
      </c>
      <c r="Q448" s="91">
        <v>0</v>
      </c>
      <c r="R448" s="35"/>
      <c r="S448" s="34">
        <f t="shared" si="212"/>
        <v>1</v>
      </c>
      <c r="T448" s="34">
        <f t="shared" si="198"/>
        <v>1.73</v>
      </c>
      <c r="U448" s="34">
        <f t="shared" si="199"/>
        <v>1.5688</v>
      </c>
      <c r="V448" s="34">
        <f t="shared" si="200"/>
        <v>1.9872000000000001</v>
      </c>
      <c r="W448" s="15">
        <f t="shared" si="213"/>
        <v>0.87944659600048491</v>
      </c>
      <c r="X448" s="34">
        <f t="shared" si="214"/>
        <v>1.7588931920009698</v>
      </c>
      <c r="Y448" s="34">
        <f t="shared" si="201"/>
        <v>1.2900000000000023E-2</v>
      </c>
      <c r="Z448" s="15">
        <f t="shared" si="215"/>
        <v>0.50322495527805666</v>
      </c>
      <c r="AA448" s="34">
        <f t="shared" si="216"/>
        <v>1.5096749664791611</v>
      </c>
      <c r="AB448" s="34">
        <f t="shared" si="202"/>
        <v>-0.3819999999999999</v>
      </c>
      <c r="AC448" s="15">
        <f t="shared" si="217"/>
        <v>0.40564461209270181</v>
      </c>
      <c r="AD448" s="34">
        <f t="shared" si="218"/>
        <v>0.81128922418540361</v>
      </c>
      <c r="AE448" s="34">
        <f t="shared" si="203"/>
        <v>3.6479999999999992</v>
      </c>
      <c r="AF448" s="15">
        <f t="shared" si="219"/>
        <v>0.97461786795036498</v>
      </c>
      <c r="AG448" s="34">
        <f t="shared" si="220"/>
        <v>0.97461786795036498</v>
      </c>
      <c r="AH448" s="34">
        <f t="shared" si="204"/>
        <v>1.2458</v>
      </c>
      <c r="AI448" s="15">
        <f t="shared" si="221"/>
        <v>0.77657197439912828</v>
      </c>
      <c r="AJ448" s="34">
        <f t="shared" si="222"/>
        <v>1.5531439487982566</v>
      </c>
      <c r="AK448" s="34">
        <f t="shared" si="205"/>
        <v>0.2702</v>
      </c>
      <c r="AL448" s="15">
        <f t="shared" si="223"/>
        <v>0.5671420040148718</v>
      </c>
      <c r="AM448" s="34">
        <f t="shared" si="224"/>
        <v>0</v>
      </c>
      <c r="AN448" s="35">
        <f t="shared" si="206"/>
        <v>2.2000000000000002</v>
      </c>
      <c r="AO448" s="35">
        <f t="shared" si="207"/>
        <v>1.4739641028854762</v>
      </c>
      <c r="AP448" s="35">
        <f t="shared" si="208"/>
        <v>0.72603589711452399</v>
      </c>
      <c r="AQ448" s="35">
        <f t="shared" si="209"/>
        <v>0.2</v>
      </c>
      <c r="AR448" s="35">
        <f t="shared" si="210"/>
        <v>0.1724285274709958</v>
      </c>
      <c r="AS448" s="35">
        <f t="shared" si="211"/>
        <v>2.7571472529004215E-2</v>
      </c>
    </row>
    <row r="449" spans="7:45" ht="15.75">
      <c r="G449">
        <v>656</v>
      </c>
      <c r="H449" s="89">
        <v>0.2</v>
      </c>
      <c r="I449" s="90">
        <v>0.2</v>
      </c>
      <c r="J449" s="90">
        <v>0.6</v>
      </c>
      <c r="K449" s="90">
        <v>0.2</v>
      </c>
      <c r="L449" s="90">
        <v>0.5</v>
      </c>
      <c r="M449" s="90">
        <v>0.5</v>
      </c>
      <c r="N449" s="90"/>
      <c r="O449" s="90">
        <v>0.1</v>
      </c>
      <c r="P449" s="90">
        <v>0.1</v>
      </c>
      <c r="Q449" s="91">
        <v>0</v>
      </c>
      <c r="R449" s="35"/>
      <c r="S449" s="34">
        <f t="shared" si="212"/>
        <v>0.2</v>
      </c>
      <c r="T449" s="34">
        <f t="shared" si="198"/>
        <v>0.17300000000000001</v>
      </c>
      <c r="U449" s="34">
        <f t="shared" si="199"/>
        <v>0.47063999999999995</v>
      </c>
      <c r="V449" s="34">
        <f t="shared" si="200"/>
        <v>1.9872000000000001</v>
      </c>
      <c r="W449" s="15">
        <f t="shared" si="213"/>
        <v>0.87944659600048491</v>
      </c>
      <c r="X449" s="34">
        <f t="shared" si="214"/>
        <v>0.17588931920009698</v>
      </c>
      <c r="Y449" s="34">
        <f t="shared" si="201"/>
        <v>1.2900000000000023E-2</v>
      </c>
      <c r="Z449" s="15">
        <f t="shared" si="215"/>
        <v>0.50322495527805666</v>
      </c>
      <c r="AA449" s="34">
        <f t="shared" si="216"/>
        <v>0.25161247763902833</v>
      </c>
      <c r="AB449" s="34">
        <f t="shared" si="202"/>
        <v>-0.3819999999999999</v>
      </c>
      <c r="AC449" s="15">
        <f t="shared" si="217"/>
        <v>0.40564461209270181</v>
      </c>
      <c r="AD449" s="34">
        <f t="shared" si="218"/>
        <v>0.2028223060463509</v>
      </c>
      <c r="AE449" s="34">
        <f t="shared" si="203"/>
        <v>2.8973099999999996</v>
      </c>
      <c r="AF449" s="15">
        <f t="shared" si="219"/>
        <v>0.94771330031082945</v>
      </c>
      <c r="AG449" s="34">
        <f t="shared" si="220"/>
        <v>9.4771330031082957E-2</v>
      </c>
      <c r="AH449" s="34">
        <f t="shared" si="204"/>
        <v>1.2458</v>
      </c>
      <c r="AI449" s="15">
        <f t="shared" si="221"/>
        <v>0.77657197439912828</v>
      </c>
      <c r="AJ449" s="34">
        <f t="shared" si="222"/>
        <v>7.765719743991284E-2</v>
      </c>
      <c r="AK449" s="34">
        <f t="shared" si="205"/>
        <v>0.2702</v>
      </c>
      <c r="AL449" s="15">
        <f t="shared" si="223"/>
        <v>0.5671420040148718</v>
      </c>
      <c r="AM449" s="34">
        <f t="shared" si="224"/>
        <v>0</v>
      </c>
      <c r="AN449" s="35">
        <f t="shared" si="206"/>
        <v>13.000000400000001</v>
      </c>
      <c r="AO449" s="35">
        <f t="shared" si="207"/>
        <v>10.349234686539591</v>
      </c>
      <c r="AP449" s="35">
        <f t="shared" si="208"/>
        <v>2.6507657134604106</v>
      </c>
      <c r="AQ449" s="35">
        <f t="shared" si="209"/>
        <v>3.4000000000000004</v>
      </c>
      <c r="AR449" s="35">
        <f t="shared" si="210"/>
        <v>2.882578755403614</v>
      </c>
      <c r="AS449" s="35">
        <f t="shared" si="211"/>
        <v>0.51742124459638639</v>
      </c>
    </row>
    <row r="450" spans="7:45" ht="15.75">
      <c r="G450">
        <v>657</v>
      </c>
      <c r="H450" s="89">
        <v>3.0000002000000001</v>
      </c>
      <c r="I450" s="90">
        <v>2</v>
      </c>
      <c r="J450" s="90">
        <v>2</v>
      </c>
      <c r="K450" s="90">
        <v>3.0000002000000001</v>
      </c>
      <c r="L450" s="90">
        <v>2</v>
      </c>
      <c r="M450" s="90">
        <v>1</v>
      </c>
      <c r="N450" s="90"/>
      <c r="O450" s="90">
        <v>1.2</v>
      </c>
      <c r="P450" s="90">
        <v>2.2000000000000002</v>
      </c>
      <c r="Q450" s="91">
        <v>0</v>
      </c>
      <c r="R450" s="35"/>
      <c r="S450" s="34">
        <f t="shared" si="212"/>
        <v>3.0000002000000001</v>
      </c>
      <c r="T450" s="34">
        <f t="shared" si="198"/>
        <v>1.73</v>
      </c>
      <c r="U450" s="34">
        <f t="shared" si="199"/>
        <v>1.5688</v>
      </c>
      <c r="V450" s="34">
        <f t="shared" si="200"/>
        <v>1.9872000000000001</v>
      </c>
      <c r="W450" s="15">
        <f t="shared" si="213"/>
        <v>0.87944659600048491</v>
      </c>
      <c r="X450" s="34">
        <f t="shared" si="214"/>
        <v>2.6383399638907741</v>
      </c>
      <c r="Y450" s="34">
        <f t="shared" si="201"/>
        <v>1.2900000000000023E-2</v>
      </c>
      <c r="Z450" s="15">
        <f t="shared" si="215"/>
        <v>0.50322495527805666</v>
      </c>
      <c r="AA450" s="34">
        <f t="shared" si="216"/>
        <v>1.0064499105561133</v>
      </c>
      <c r="AB450" s="34">
        <f t="shared" si="202"/>
        <v>-0.3819999999999999</v>
      </c>
      <c r="AC450" s="15">
        <f t="shared" si="217"/>
        <v>0.40564461209270181</v>
      </c>
      <c r="AD450" s="34">
        <f t="shared" si="218"/>
        <v>0.40564461209270181</v>
      </c>
      <c r="AE450" s="34">
        <f t="shared" si="203"/>
        <v>3.8148199999999992</v>
      </c>
      <c r="AF450" s="15">
        <f t="shared" si="219"/>
        <v>0.97843367643794288</v>
      </c>
      <c r="AG450" s="34">
        <f t="shared" si="220"/>
        <v>1.1741204117255315</v>
      </c>
      <c r="AH450" s="34">
        <f t="shared" si="204"/>
        <v>1.2458</v>
      </c>
      <c r="AI450" s="15">
        <f t="shared" si="221"/>
        <v>0.77657197439912828</v>
      </c>
      <c r="AJ450" s="34">
        <f t="shared" si="222"/>
        <v>1.7084583436780825</v>
      </c>
      <c r="AK450" s="34">
        <f t="shared" si="205"/>
        <v>0.2702</v>
      </c>
      <c r="AL450" s="15">
        <f t="shared" si="223"/>
        <v>0.5671420040148718</v>
      </c>
      <c r="AM450" s="34">
        <f t="shared" si="224"/>
        <v>0</v>
      </c>
      <c r="AN450" s="35">
        <f t="shared" si="206"/>
        <v>3.2</v>
      </c>
      <c r="AO450" s="35">
        <f t="shared" si="207"/>
        <v>1.9283988865708552</v>
      </c>
      <c r="AP450" s="35">
        <f t="shared" si="208"/>
        <v>1.2716011134291449</v>
      </c>
      <c r="AQ450" s="35">
        <f t="shared" si="209"/>
        <v>0.4</v>
      </c>
      <c r="AR450" s="35">
        <f t="shared" si="210"/>
        <v>0.34565349114084426</v>
      </c>
      <c r="AS450" s="35">
        <f t="shared" si="211"/>
        <v>5.4346508859155762E-2</v>
      </c>
    </row>
    <row r="451" spans="7:45" ht="15.75">
      <c r="G451">
        <v>658</v>
      </c>
      <c r="H451" s="89">
        <v>0.2</v>
      </c>
      <c r="I451" s="90">
        <v>0.2</v>
      </c>
      <c r="J451" s="90">
        <v>0.6</v>
      </c>
      <c r="K451" s="90">
        <v>0.2</v>
      </c>
      <c r="L451" s="90">
        <v>1</v>
      </c>
      <c r="M451" s="90">
        <v>1</v>
      </c>
      <c r="N451" s="90"/>
      <c r="O451" s="90">
        <v>0.2</v>
      </c>
      <c r="P451" s="90">
        <v>0.2</v>
      </c>
      <c r="Q451" s="91">
        <v>0</v>
      </c>
      <c r="R451" s="35"/>
      <c r="S451" s="34">
        <f t="shared" si="212"/>
        <v>0.2</v>
      </c>
      <c r="T451" s="34">
        <f t="shared" si="198"/>
        <v>0.17300000000000001</v>
      </c>
      <c r="U451" s="34">
        <f t="shared" si="199"/>
        <v>0.47063999999999995</v>
      </c>
      <c r="V451" s="34">
        <f t="shared" si="200"/>
        <v>1.9872000000000001</v>
      </c>
      <c r="W451" s="15">
        <f t="shared" si="213"/>
        <v>0.87944659600048491</v>
      </c>
      <c r="X451" s="34">
        <f t="shared" si="214"/>
        <v>0.17588931920009698</v>
      </c>
      <c r="Y451" s="34">
        <f t="shared" si="201"/>
        <v>1.2900000000000023E-2</v>
      </c>
      <c r="Z451" s="15">
        <f t="shared" si="215"/>
        <v>0.50322495527805666</v>
      </c>
      <c r="AA451" s="34">
        <f t="shared" si="216"/>
        <v>0.50322495527805666</v>
      </c>
      <c r="AB451" s="34">
        <f t="shared" si="202"/>
        <v>-0.3819999999999999</v>
      </c>
      <c r="AC451" s="15">
        <f t="shared" si="217"/>
        <v>0.40564461209270181</v>
      </c>
      <c r="AD451" s="34">
        <f t="shared" si="218"/>
        <v>0.40564461209270181</v>
      </c>
      <c r="AE451" s="34">
        <f t="shared" si="203"/>
        <v>2.9807199999999994</v>
      </c>
      <c r="AF451" s="15">
        <f t="shared" si="219"/>
        <v>0.95169548130509285</v>
      </c>
      <c r="AG451" s="34">
        <f t="shared" si="220"/>
        <v>0.19033909626101858</v>
      </c>
      <c r="AH451" s="34">
        <f t="shared" si="204"/>
        <v>1.2458</v>
      </c>
      <c r="AI451" s="15">
        <f t="shared" si="221"/>
        <v>0.77657197439912828</v>
      </c>
      <c r="AJ451" s="34">
        <f t="shared" si="222"/>
        <v>0.15531439487982568</v>
      </c>
      <c r="AK451" s="34">
        <f t="shared" si="205"/>
        <v>0.2702</v>
      </c>
      <c r="AL451" s="15">
        <f t="shared" si="223"/>
        <v>0.5671420040148718</v>
      </c>
      <c r="AM451" s="34">
        <f t="shared" si="224"/>
        <v>0</v>
      </c>
      <c r="AN451" s="35">
        <f t="shared" si="206"/>
        <v>16.500000200000002</v>
      </c>
      <c r="AO451" s="35">
        <f t="shared" si="207"/>
        <v>13.432827702651242</v>
      </c>
      <c r="AP451" s="35">
        <f t="shared" si="208"/>
        <v>3.0671724973487606</v>
      </c>
      <c r="AQ451" s="35">
        <f t="shared" si="209"/>
        <v>4.7000001000000005</v>
      </c>
      <c r="AR451" s="35">
        <f t="shared" si="210"/>
        <v>4.0283229510455367</v>
      </c>
      <c r="AS451" s="35">
        <f t="shared" si="211"/>
        <v>0.67167714895446373</v>
      </c>
    </row>
    <row r="452" spans="7:45" ht="15.75">
      <c r="G452">
        <v>659</v>
      </c>
      <c r="H452" s="89">
        <v>3.5000002000000001</v>
      </c>
      <c r="I452" s="90">
        <v>2.5</v>
      </c>
      <c r="J452" s="90">
        <v>2.5</v>
      </c>
      <c r="K452" s="90">
        <v>5</v>
      </c>
      <c r="L452" s="90">
        <v>2</v>
      </c>
      <c r="M452" s="90">
        <v>1</v>
      </c>
      <c r="N452" s="90"/>
      <c r="O452" s="90">
        <v>1.8000001000000001</v>
      </c>
      <c r="P452" s="90">
        <v>2.9</v>
      </c>
      <c r="Q452" s="91">
        <v>0</v>
      </c>
      <c r="R452" s="35"/>
      <c r="S452" s="34">
        <f t="shared" si="212"/>
        <v>3.5000002000000001</v>
      </c>
      <c r="T452" s="34">
        <f t="shared" ref="T452:T515" si="225">I452*$C$9</f>
        <v>2.1625000000000001</v>
      </c>
      <c r="U452" s="34">
        <f t="shared" ref="U452:U515" si="226">J452*$C$10</f>
        <v>1.9609999999999999</v>
      </c>
      <c r="V452" s="34">
        <f t="shared" ref="V452:V515" si="227">$D$11+($E$11*$C$5)</f>
        <v>1.9872000000000001</v>
      </c>
      <c r="W452" s="15">
        <f t="shared" si="213"/>
        <v>0.87944659600048491</v>
      </c>
      <c r="X452" s="34">
        <f t="shared" si="214"/>
        <v>4.3972329800024248</v>
      </c>
      <c r="Y452" s="34">
        <f t="shared" ref="Y452:Y515" si="228">$D$12+($E$12*$C$5)</f>
        <v>1.2900000000000023E-2</v>
      </c>
      <c r="Z452" s="15">
        <f t="shared" si="215"/>
        <v>0.50322495527805666</v>
      </c>
      <c r="AA452" s="34">
        <f t="shared" si="216"/>
        <v>1.0064499105561133</v>
      </c>
      <c r="AB452" s="34">
        <f t="shared" ref="AB452:AB515" si="229">$D$13+($E$13*$C$5)</f>
        <v>-0.3819999999999999</v>
      </c>
      <c r="AC452" s="15">
        <f t="shared" si="217"/>
        <v>0.40564461209270181</v>
      </c>
      <c r="AD452" s="34">
        <f t="shared" si="218"/>
        <v>0.40564461209270181</v>
      </c>
      <c r="AE452" s="34">
        <f t="shared" ref="AE452:AE515" si="230">$D$14+($E$14*$D$5)+($F$14*O452)</f>
        <v>4.3152800834099994</v>
      </c>
      <c r="AF452" s="15">
        <f t="shared" si="219"/>
        <v>0.98681340367040249</v>
      </c>
      <c r="AG452" s="34">
        <f t="shared" si="220"/>
        <v>1.7762642252880649</v>
      </c>
      <c r="AH452" s="34">
        <f t="shared" ref="AH452:AH515" si="231">$D$15+($E$15*$D$5)</f>
        <v>1.2458</v>
      </c>
      <c r="AI452" s="15">
        <f t="shared" si="221"/>
        <v>0.77657197439912828</v>
      </c>
      <c r="AJ452" s="34">
        <f t="shared" si="222"/>
        <v>2.2520587257574718</v>
      </c>
      <c r="AK452" s="34">
        <f t="shared" ref="AK452:AK515" si="232">$D$16+($E$16*$D$5)</f>
        <v>0.2702</v>
      </c>
      <c r="AL452" s="15">
        <f t="shared" si="223"/>
        <v>0.5671420040148718</v>
      </c>
      <c r="AM452" s="34">
        <f t="shared" si="224"/>
        <v>0</v>
      </c>
      <c r="AN452" s="35">
        <f t="shared" ref="AN452:AN515" si="233">SUM(H453:M453)</f>
        <v>6.1000002000000002</v>
      </c>
      <c r="AO452" s="35">
        <f t="shared" ref="AO452:AO515" si="234">SUM(S453:U453,X453,AA453,AD453)</f>
        <v>4.1385215624796459</v>
      </c>
      <c r="AP452" s="35">
        <f t="shared" ref="AP452:AP515" si="235">AN452-AO452</f>
        <v>1.9614786375203543</v>
      </c>
      <c r="AQ452" s="35">
        <f t="shared" ref="AQ452:AQ515" si="236">SUM(O453:Q453)</f>
        <v>3.0000002000000001</v>
      </c>
      <c r="AR452" s="35">
        <f t="shared" ref="AR452:AR515" si="237">SUM(AG453,AJ453,AM453)</f>
        <v>2.6395492966089487</v>
      </c>
      <c r="AS452" s="35">
        <f t="shared" ref="AS452:AS515" si="238">AQ452-AR452</f>
        <v>0.36045090339105146</v>
      </c>
    </row>
    <row r="453" spans="7:45" ht="15.75">
      <c r="G453">
        <v>660</v>
      </c>
      <c r="H453" s="89">
        <v>0.1</v>
      </c>
      <c r="I453" s="90">
        <v>1</v>
      </c>
      <c r="J453" s="90">
        <v>1</v>
      </c>
      <c r="K453" s="90">
        <v>1</v>
      </c>
      <c r="L453" s="90">
        <v>3.0000002000000001</v>
      </c>
      <c r="M453" s="90">
        <v>0</v>
      </c>
      <c r="N453" s="90"/>
      <c r="O453" s="90">
        <v>1.5000001000000001</v>
      </c>
      <c r="P453" s="90">
        <v>1.5000001000000001</v>
      </c>
      <c r="Q453" s="91">
        <v>0</v>
      </c>
      <c r="R453" s="35"/>
      <c r="S453" s="34">
        <f t="shared" ref="S453:S516" si="239">H453</f>
        <v>0.1</v>
      </c>
      <c r="T453" s="34">
        <f t="shared" si="225"/>
        <v>0.86499999999999999</v>
      </c>
      <c r="U453" s="34">
        <f t="shared" si="226"/>
        <v>0.78439999999999999</v>
      </c>
      <c r="V453" s="34">
        <f t="shared" si="227"/>
        <v>1.9872000000000001</v>
      </c>
      <c r="W453" s="15">
        <f t="shared" ref="W453:W516" si="240">EXP(V453)/(1+EXP(V453))</f>
        <v>0.87944659600048491</v>
      </c>
      <c r="X453" s="34">
        <f t="shared" ref="X453:X516" si="241">K453*W453</f>
        <v>0.87944659600048491</v>
      </c>
      <c r="Y453" s="34">
        <f t="shared" si="228"/>
        <v>1.2900000000000023E-2</v>
      </c>
      <c r="Z453" s="15">
        <f t="shared" ref="Z453:Z516" si="242">EXP(Y453)/(1+EXP(Y453))</f>
        <v>0.50322495527805666</v>
      </c>
      <c r="AA453" s="34">
        <f t="shared" ref="AA453:AA516" si="243">Z453*L453</f>
        <v>1.5096749664791611</v>
      </c>
      <c r="AB453" s="34">
        <f t="shared" si="229"/>
        <v>-0.3819999999999999</v>
      </c>
      <c r="AC453" s="15">
        <f t="shared" ref="AC453:AC516" si="244">EXP(AB453)/(1+EXP(AB453))</f>
        <v>0.40564461209270181</v>
      </c>
      <c r="AD453" s="34">
        <f t="shared" ref="AD453:AD516" si="245">AC453*M453</f>
        <v>0</v>
      </c>
      <c r="AE453" s="34">
        <f t="shared" si="230"/>
        <v>4.0650500834099992</v>
      </c>
      <c r="AF453" s="15">
        <f t="shared" ref="AF453:AF516" si="246">EXP(AE453)/(1+EXP(AE453))</f>
        <v>0.98312743936020996</v>
      </c>
      <c r="AG453" s="34">
        <f t="shared" ref="AG453:AG516" si="247">AF453*O453</f>
        <v>1.4746912573530588</v>
      </c>
      <c r="AH453" s="34">
        <f t="shared" si="231"/>
        <v>1.2458</v>
      </c>
      <c r="AI453" s="15">
        <f t="shared" ref="AI453:AI516" si="248">EXP(AH453)/(1+EXP(AH453))</f>
        <v>0.77657197439912828</v>
      </c>
      <c r="AJ453" s="34">
        <f t="shared" ref="AJ453:AJ516" si="249">AI453*P453</f>
        <v>1.1648580392558898</v>
      </c>
      <c r="AK453" s="34">
        <f t="shared" si="232"/>
        <v>0.2702</v>
      </c>
      <c r="AL453" s="15">
        <f t="shared" ref="AL453:AL516" si="250">EXP(AK453)/(1+EXP(AK453))</f>
        <v>0.5671420040148718</v>
      </c>
      <c r="AM453" s="34">
        <f t="shared" ref="AM453:AM516" si="251">AL453*Q453</f>
        <v>0</v>
      </c>
      <c r="AN453" s="35">
        <f t="shared" si="233"/>
        <v>7.1000002000000002</v>
      </c>
      <c r="AO453" s="35">
        <f t="shared" si="234"/>
        <v>4.5441661745723474</v>
      </c>
      <c r="AP453" s="35">
        <f t="shared" si="235"/>
        <v>2.5558340254276528</v>
      </c>
      <c r="AQ453" s="35">
        <f t="shared" si="236"/>
        <v>3.8000001999999999</v>
      </c>
      <c r="AR453" s="35">
        <f t="shared" si="237"/>
        <v>3.5604175173089159</v>
      </c>
      <c r="AS453" s="35">
        <f t="shared" si="238"/>
        <v>0.23958268269108407</v>
      </c>
    </row>
    <row r="454" spans="7:45" ht="15.75">
      <c r="G454">
        <v>661</v>
      </c>
      <c r="H454" s="89">
        <v>0.1</v>
      </c>
      <c r="I454" s="90">
        <v>1</v>
      </c>
      <c r="J454" s="90">
        <v>1</v>
      </c>
      <c r="K454" s="90">
        <v>1</v>
      </c>
      <c r="L454" s="90">
        <v>3.0000002000000001</v>
      </c>
      <c r="M454" s="90">
        <v>1</v>
      </c>
      <c r="N454" s="90"/>
      <c r="O454" s="90">
        <v>2.8000001999999999</v>
      </c>
      <c r="P454" s="90">
        <v>1</v>
      </c>
      <c r="Q454" s="91">
        <v>0</v>
      </c>
      <c r="R454" s="35"/>
      <c r="S454" s="34">
        <f t="shared" si="239"/>
        <v>0.1</v>
      </c>
      <c r="T454" s="34">
        <f t="shared" si="225"/>
        <v>0.86499999999999999</v>
      </c>
      <c r="U454" s="34">
        <f t="shared" si="226"/>
        <v>0.78439999999999999</v>
      </c>
      <c r="V454" s="34">
        <f t="shared" si="227"/>
        <v>1.9872000000000001</v>
      </c>
      <c r="W454" s="15">
        <f t="shared" si="240"/>
        <v>0.87944659600048491</v>
      </c>
      <c r="X454" s="34">
        <f t="shared" si="241"/>
        <v>0.87944659600048491</v>
      </c>
      <c r="Y454" s="34">
        <f t="shared" si="228"/>
        <v>1.2900000000000023E-2</v>
      </c>
      <c r="Z454" s="15">
        <f t="shared" si="242"/>
        <v>0.50322495527805666</v>
      </c>
      <c r="AA454" s="34">
        <f t="shared" si="243"/>
        <v>1.5096749664791611</v>
      </c>
      <c r="AB454" s="34">
        <f t="shared" si="229"/>
        <v>-0.3819999999999999</v>
      </c>
      <c r="AC454" s="15">
        <f t="shared" si="244"/>
        <v>0.40564461209270181</v>
      </c>
      <c r="AD454" s="34">
        <f t="shared" si="245"/>
        <v>0.40564461209270181</v>
      </c>
      <c r="AE454" s="34">
        <f t="shared" si="230"/>
        <v>5.1493801668199994</v>
      </c>
      <c r="AF454" s="15">
        <f t="shared" si="246"/>
        <v>0.99423048002274705</v>
      </c>
      <c r="AG454" s="34">
        <f t="shared" si="247"/>
        <v>2.7838455429097877</v>
      </c>
      <c r="AH454" s="34">
        <f t="shared" si="231"/>
        <v>1.2458</v>
      </c>
      <c r="AI454" s="15">
        <f t="shared" si="248"/>
        <v>0.77657197439912828</v>
      </c>
      <c r="AJ454" s="34">
        <f t="shared" si="249"/>
        <v>0.77657197439912828</v>
      </c>
      <c r="AK454" s="34">
        <f t="shared" si="232"/>
        <v>0.2702</v>
      </c>
      <c r="AL454" s="15">
        <f t="shared" si="250"/>
        <v>0.5671420040148718</v>
      </c>
      <c r="AM454" s="34">
        <f t="shared" si="251"/>
        <v>0</v>
      </c>
      <c r="AN454" s="35">
        <f t="shared" si="233"/>
        <v>3.8</v>
      </c>
      <c r="AO454" s="35">
        <f t="shared" si="234"/>
        <v>2.8923482532782989</v>
      </c>
      <c r="AP454" s="35">
        <f t="shared" si="235"/>
        <v>0.9076517467217009</v>
      </c>
      <c r="AQ454" s="35">
        <f t="shared" si="236"/>
        <v>4.3000000000000007</v>
      </c>
      <c r="AR454" s="35">
        <f t="shared" si="237"/>
        <v>3.1469436521231655</v>
      </c>
      <c r="AS454" s="35">
        <f t="shared" si="238"/>
        <v>1.1530563478768352</v>
      </c>
    </row>
    <row r="455" spans="7:45" ht="15.75">
      <c r="G455">
        <v>662</v>
      </c>
      <c r="H455" s="89">
        <v>0.3</v>
      </c>
      <c r="I455" s="90">
        <v>1</v>
      </c>
      <c r="J455" s="90">
        <v>1</v>
      </c>
      <c r="K455" s="90">
        <v>0.5</v>
      </c>
      <c r="L455" s="90">
        <v>1</v>
      </c>
      <c r="M455" s="90">
        <v>0</v>
      </c>
      <c r="N455" s="90"/>
      <c r="O455" s="90">
        <v>0.1</v>
      </c>
      <c r="P455" s="90">
        <v>3.2</v>
      </c>
      <c r="Q455" s="91">
        <v>1</v>
      </c>
      <c r="R455" s="35"/>
      <c r="S455" s="34">
        <f t="shared" si="239"/>
        <v>0.3</v>
      </c>
      <c r="T455" s="34">
        <f t="shared" si="225"/>
        <v>0.86499999999999999</v>
      </c>
      <c r="U455" s="34">
        <f t="shared" si="226"/>
        <v>0.78439999999999999</v>
      </c>
      <c r="V455" s="34">
        <f t="shared" si="227"/>
        <v>1.9872000000000001</v>
      </c>
      <c r="W455" s="15">
        <f t="shared" si="240"/>
        <v>0.87944659600048491</v>
      </c>
      <c r="X455" s="34">
        <f t="shared" si="241"/>
        <v>0.43972329800024246</v>
      </c>
      <c r="Y455" s="34">
        <f t="shared" si="228"/>
        <v>1.2900000000000023E-2</v>
      </c>
      <c r="Z455" s="15">
        <f t="shared" si="242"/>
        <v>0.50322495527805666</v>
      </c>
      <c r="AA455" s="34">
        <f t="shared" si="243"/>
        <v>0.50322495527805666</v>
      </c>
      <c r="AB455" s="34">
        <f t="shared" si="229"/>
        <v>-0.3819999999999999</v>
      </c>
      <c r="AC455" s="15">
        <f t="shared" si="244"/>
        <v>0.40564461209270181</v>
      </c>
      <c r="AD455" s="34">
        <f t="shared" si="245"/>
        <v>0</v>
      </c>
      <c r="AE455" s="34">
        <f t="shared" si="230"/>
        <v>2.8973099999999996</v>
      </c>
      <c r="AF455" s="15">
        <f t="shared" si="246"/>
        <v>0.94771330031082945</v>
      </c>
      <c r="AG455" s="34">
        <f t="shared" si="247"/>
        <v>9.4771330031082957E-2</v>
      </c>
      <c r="AH455" s="34">
        <f t="shared" si="231"/>
        <v>1.2458</v>
      </c>
      <c r="AI455" s="15">
        <f t="shared" si="248"/>
        <v>0.77657197439912828</v>
      </c>
      <c r="AJ455" s="34">
        <f t="shared" si="249"/>
        <v>2.4850303180772109</v>
      </c>
      <c r="AK455" s="34">
        <f t="shared" si="232"/>
        <v>0.2702</v>
      </c>
      <c r="AL455" s="15">
        <f t="shared" si="250"/>
        <v>0.5671420040148718</v>
      </c>
      <c r="AM455" s="34">
        <f t="shared" si="251"/>
        <v>0.5671420040148718</v>
      </c>
      <c r="AN455" s="35">
        <f t="shared" si="233"/>
        <v>9.3000003499999995</v>
      </c>
      <c r="AO455" s="35">
        <f t="shared" si="234"/>
        <v>7.6192937825036378</v>
      </c>
      <c r="AP455" s="35">
        <f t="shared" si="235"/>
        <v>1.6807065674963617</v>
      </c>
      <c r="AQ455" s="35">
        <f t="shared" si="236"/>
        <v>4.3000000000000007</v>
      </c>
      <c r="AR455" s="35">
        <f t="shared" si="237"/>
        <v>3.1469436521231655</v>
      </c>
      <c r="AS455" s="35">
        <f t="shared" si="238"/>
        <v>1.1530563478768352</v>
      </c>
    </row>
    <row r="456" spans="7:45" ht="15.75">
      <c r="G456">
        <v>663</v>
      </c>
      <c r="H456" s="89">
        <v>0.70000004999999998</v>
      </c>
      <c r="I456" s="90">
        <v>3.4</v>
      </c>
      <c r="J456" s="90">
        <v>2.3000001999999999</v>
      </c>
      <c r="K456" s="90">
        <v>1.9000001</v>
      </c>
      <c r="L456" s="90">
        <v>1</v>
      </c>
      <c r="M456" s="90">
        <v>0</v>
      </c>
      <c r="N456" s="90"/>
      <c r="O456" s="90">
        <v>0.1</v>
      </c>
      <c r="P456" s="90">
        <v>3.2</v>
      </c>
      <c r="Q456" s="91">
        <v>1</v>
      </c>
      <c r="R456" s="35"/>
      <c r="S456" s="34">
        <f t="shared" si="239"/>
        <v>0.70000004999999998</v>
      </c>
      <c r="T456" s="34">
        <f t="shared" si="225"/>
        <v>2.9409999999999998</v>
      </c>
      <c r="U456" s="34">
        <f t="shared" si="226"/>
        <v>1.8041201568799998</v>
      </c>
      <c r="V456" s="34">
        <f t="shared" si="227"/>
        <v>1.9872000000000001</v>
      </c>
      <c r="W456" s="15">
        <f t="shared" si="240"/>
        <v>0.87944659600048491</v>
      </c>
      <c r="X456" s="34">
        <f t="shared" si="241"/>
        <v>1.670948620345581</v>
      </c>
      <c r="Y456" s="34">
        <f t="shared" si="228"/>
        <v>1.2900000000000023E-2</v>
      </c>
      <c r="Z456" s="15">
        <f t="shared" si="242"/>
        <v>0.50322495527805666</v>
      </c>
      <c r="AA456" s="34">
        <f t="shared" si="243"/>
        <v>0.50322495527805666</v>
      </c>
      <c r="AB456" s="34">
        <f t="shared" si="229"/>
        <v>-0.3819999999999999</v>
      </c>
      <c r="AC456" s="15">
        <f t="shared" si="244"/>
        <v>0.40564461209270181</v>
      </c>
      <c r="AD456" s="34">
        <f t="shared" si="245"/>
        <v>0</v>
      </c>
      <c r="AE456" s="34">
        <f t="shared" si="230"/>
        <v>2.8973099999999996</v>
      </c>
      <c r="AF456" s="15">
        <f t="shared" si="246"/>
        <v>0.94771330031082945</v>
      </c>
      <c r="AG456" s="34">
        <f t="shared" si="247"/>
        <v>9.4771330031082957E-2</v>
      </c>
      <c r="AH456" s="34">
        <f t="shared" si="231"/>
        <v>1.2458</v>
      </c>
      <c r="AI456" s="15">
        <f t="shared" si="248"/>
        <v>0.77657197439912828</v>
      </c>
      <c r="AJ456" s="34">
        <f t="shared" si="249"/>
        <v>2.4850303180772109</v>
      </c>
      <c r="AK456" s="34">
        <f t="shared" si="232"/>
        <v>0.2702</v>
      </c>
      <c r="AL456" s="15">
        <f t="shared" si="250"/>
        <v>0.5671420040148718</v>
      </c>
      <c r="AM456" s="34">
        <f t="shared" si="251"/>
        <v>0.5671420040148718</v>
      </c>
      <c r="AN456" s="35">
        <f t="shared" si="233"/>
        <v>6.1000002000000002</v>
      </c>
      <c r="AO456" s="35">
        <f t="shared" si="234"/>
        <v>4.5262718938952391</v>
      </c>
      <c r="AP456" s="35">
        <f t="shared" si="235"/>
        <v>1.5737283061047611</v>
      </c>
      <c r="AQ456" s="35">
        <f t="shared" si="236"/>
        <v>4.5</v>
      </c>
      <c r="AR456" s="35">
        <f t="shared" si="237"/>
        <v>3.0928280766187344</v>
      </c>
      <c r="AS456" s="35">
        <f t="shared" si="238"/>
        <v>1.4071719233812656</v>
      </c>
    </row>
    <row r="457" spans="7:45" ht="15.75">
      <c r="G457">
        <v>664</v>
      </c>
      <c r="H457" s="89">
        <v>1.3000001000000001</v>
      </c>
      <c r="I457" s="90">
        <v>1.8000001000000001</v>
      </c>
      <c r="J457" s="90">
        <v>0.3</v>
      </c>
      <c r="K457" s="90">
        <v>0.2</v>
      </c>
      <c r="L457" s="90">
        <v>2.5</v>
      </c>
      <c r="M457" s="90">
        <v>0</v>
      </c>
      <c r="N457" s="90"/>
      <c r="O457" s="90">
        <v>0.1</v>
      </c>
      <c r="P457" s="90">
        <v>2.4</v>
      </c>
      <c r="Q457" s="91">
        <v>2</v>
      </c>
      <c r="R457" s="35"/>
      <c r="S457" s="34">
        <f t="shared" si="239"/>
        <v>1.3000001000000001</v>
      </c>
      <c r="T457" s="34">
        <f t="shared" si="225"/>
        <v>1.5570000865</v>
      </c>
      <c r="U457" s="34">
        <f t="shared" si="226"/>
        <v>0.23531999999999997</v>
      </c>
      <c r="V457" s="34">
        <f t="shared" si="227"/>
        <v>1.9872000000000001</v>
      </c>
      <c r="W457" s="15">
        <f t="shared" si="240"/>
        <v>0.87944659600048491</v>
      </c>
      <c r="X457" s="34">
        <f t="shared" si="241"/>
        <v>0.17588931920009698</v>
      </c>
      <c r="Y457" s="34">
        <f t="shared" si="228"/>
        <v>1.2900000000000023E-2</v>
      </c>
      <c r="Z457" s="15">
        <f t="shared" si="242"/>
        <v>0.50322495527805666</v>
      </c>
      <c r="AA457" s="34">
        <f t="shared" si="243"/>
        <v>1.2580623881951416</v>
      </c>
      <c r="AB457" s="34">
        <f t="shared" si="229"/>
        <v>-0.3819999999999999</v>
      </c>
      <c r="AC457" s="15">
        <f t="shared" si="244"/>
        <v>0.40564461209270181</v>
      </c>
      <c r="AD457" s="34">
        <f t="shared" si="245"/>
        <v>0</v>
      </c>
      <c r="AE457" s="34">
        <f t="shared" si="230"/>
        <v>2.8973099999999996</v>
      </c>
      <c r="AF457" s="15">
        <f t="shared" si="246"/>
        <v>0.94771330031082945</v>
      </c>
      <c r="AG457" s="34">
        <f t="shared" si="247"/>
        <v>9.4771330031082957E-2</v>
      </c>
      <c r="AH457" s="34">
        <f t="shared" si="231"/>
        <v>1.2458</v>
      </c>
      <c r="AI457" s="15">
        <f t="shared" si="248"/>
        <v>0.77657197439912828</v>
      </c>
      <c r="AJ457" s="34">
        <f t="shared" si="249"/>
        <v>1.8637727385579077</v>
      </c>
      <c r="AK457" s="34">
        <f t="shared" si="232"/>
        <v>0.2702</v>
      </c>
      <c r="AL457" s="15">
        <f t="shared" si="250"/>
        <v>0.5671420040148718</v>
      </c>
      <c r="AM457" s="34">
        <f t="shared" si="251"/>
        <v>1.1342840080297436</v>
      </c>
      <c r="AN457" s="35">
        <f t="shared" si="233"/>
        <v>2.9000000000000004</v>
      </c>
      <c r="AO457" s="35">
        <f t="shared" si="234"/>
        <v>2.4072636294558056</v>
      </c>
      <c r="AP457" s="35">
        <f t="shared" si="235"/>
        <v>0.49273637054419472</v>
      </c>
      <c r="AQ457" s="35">
        <f t="shared" si="236"/>
        <v>2.3000001399999999</v>
      </c>
      <c r="AR457" s="35">
        <f t="shared" si="237"/>
        <v>2.0732761714335446</v>
      </c>
      <c r="AS457" s="35">
        <f t="shared" si="238"/>
        <v>0.22672396856645527</v>
      </c>
    </row>
    <row r="458" spans="7:45" ht="15.75">
      <c r="G458">
        <v>665</v>
      </c>
      <c r="H458" s="89">
        <v>0.4</v>
      </c>
      <c r="I458" s="90">
        <v>0.8</v>
      </c>
      <c r="J458" s="90">
        <v>1.1000000000000001</v>
      </c>
      <c r="K458" s="90">
        <v>0.4</v>
      </c>
      <c r="L458" s="90">
        <v>0.2</v>
      </c>
      <c r="M458" s="90">
        <v>0</v>
      </c>
      <c r="N458" s="90"/>
      <c r="O458" s="90">
        <v>1.4000001</v>
      </c>
      <c r="P458" s="90">
        <v>0.90000004</v>
      </c>
      <c r="Q458" s="91">
        <v>0</v>
      </c>
      <c r="R458" s="35"/>
      <c r="S458" s="34">
        <f t="shared" si="239"/>
        <v>0.4</v>
      </c>
      <c r="T458" s="34">
        <f t="shared" si="225"/>
        <v>0.69200000000000006</v>
      </c>
      <c r="U458" s="34">
        <f t="shared" si="226"/>
        <v>0.86284000000000005</v>
      </c>
      <c r="V458" s="34">
        <f t="shared" si="227"/>
        <v>1.9872000000000001</v>
      </c>
      <c r="W458" s="15">
        <f t="shared" si="240"/>
        <v>0.87944659600048491</v>
      </c>
      <c r="X458" s="34">
        <f t="shared" si="241"/>
        <v>0.35177863840019397</v>
      </c>
      <c r="Y458" s="34">
        <f t="shared" si="228"/>
        <v>1.2900000000000023E-2</v>
      </c>
      <c r="Z458" s="15">
        <f t="shared" si="242"/>
        <v>0.50322495527805666</v>
      </c>
      <c r="AA458" s="34">
        <f t="shared" si="243"/>
        <v>0.10064499105561134</v>
      </c>
      <c r="AB458" s="34">
        <f t="shared" si="229"/>
        <v>-0.3819999999999999</v>
      </c>
      <c r="AC458" s="15">
        <f t="shared" si="244"/>
        <v>0.40564461209270181</v>
      </c>
      <c r="AD458" s="34">
        <f t="shared" si="245"/>
        <v>0</v>
      </c>
      <c r="AE458" s="34">
        <f t="shared" si="230"/>
        <v>3.9816400834099994</v>
      </c>
      <c r="AF458" s="15">
        <f t="shared" si="246"/>
        <v>0.98168661803056334</v>
      </c>
      <c r="AG458" s="34">
        <f t="shared" si="247"/>
        <v>1.3743613634114504</v>
      </c>
      <c r="AH458" s="34">
        <f t="shared" si="231"/>
        <v>1.2458</v>
      </c>
      <c r="AI458" s="15">
        <f t="shared" si="248"/>
        <v>0.77657197439912828</v>
      </c>
      <c r="AJ458" s="34">
        <f t="shared" si="249"/>
        <v>0.69891480802209438</v>
      </c>
      <c r="AK458" s="34">
        <f t="shared" si="232"/>
        <v>0.2702</v>
      </c>
      <c r="AL458" s="15">
        <f t="shared" si="250"/>
        <v>0.5671420040148718</v>
      </c>
      <c r="AM458" s="34">
        <f t="shared" si="251"/>
        <v>0</v>
      </c>
      <c r="AN458" s="35">
        <f t="shared" si="233"/>
        <v>14.300000349999998</v>
      </c>
      <c r="AO458" s="35">
        <f t="shared" si="234"/>
        <v>12.070990902092355</v>
      </c>
      <c r="AP458" s="35">
        <f t="shared" si="235"/>
        <v>2.229009447907643</v>
      </c>
      <c r="AQ458" s="35">
        <f t="shared" si="236"/>
        <v>3.2000001999999999</v>
      </c>
      <c r="AR458" s="35">
        <f t="shared" si="237"/>
        <v>2.709362003871802</v>
      </c>
      <c r="AS458" s="35">
        <f t="shared" si="238"/>
        <v>0.49063819612819781</v>
      </c>
    </row>
    <row r="459" spans="7:45" ht="15.75">
      <c r="G459">
        <v>666</v>
      </c>
      <c r="H459" s="89">
        <v>0.70000004999999998</v>
      </c>
      <c r="I459" s="90">
        <v>2.7</v>
      </c>
      <c r="J459" s="90">
        <v>5</v>
      </c>
      <c r="K459" s="90">
        <v>5.7000003000000001</v>
      </c>
      <c r="L459" s="90">
        <v>0.2</v>
      </c>
      <c r="M459" s="90">
        <v>0</v>
      </c>
      <c r="N459" s="90"/>
      <c r="O459" s="90">
        <v>1.4000001</v>
      </c>
      <c r="P459" s="90">
        <v>1.5000001000000001</v>
      </c>
      <c r="Q459" s="91">
        <v>0.3</v>
      </c>
      <c r="R459" s="35"/>
      <c r="S459" s="34">
        <f t="shared" si="239"/>
        <v>0.70000004999999998</v>
      </c>
      <c r="T459" s="34">
        <f t="shared" si="225"/>
        <v>2.3355000000000001</v>
      </c>
      <c r="U459" s="34">
        <f t="shared" si="226"/>
        <v>3.9219999999999997</v>
      </c>
      <c r="V459" s="34">
        <f t="shared" si="227"/>
        <v>1.9872000000000001</v>
      </c>
      <c r="W459" s="15">
        <f t="shared" si="240"/>
        <v>0.87944659600048491</v>
      </c>
      <c r="X459" s="34">
        <f t="shared" si="241"/>
        <v>5.0128458610367428</v>
      </c>
      <c r="Y459" s="34">
        <f t="shared" si="228"/>
        <v>1.2900000000000023E-2</v>
      </c>
      <c r="Z459" s="15">
        <f t="shared" si="242"/>
        <v>0.50322495527805666</v>
      </c>
      <c r="AA459" s="34">
        <f t="shared" si="243"/>
        <v>0.10064499105561134</v>
      </c>
      <c r="AB459" s="34">
        <f t="shared" si="229"/>
        <v>-0.3819999999999999</v>
      </c>
      <c r="AC459" s="15">
        <f t="shared" si="244"/>
        <v>0.40564461209270181</v>
      </c>
      <c r="AD459" s="34">
        <f t="shared" si="245"/>
        <v>0</v>
      </c>
      <c r="AE459" s="34">
        <f t="shared" si="230"/>
        <v>3.9816400834099994</v>
      </c>
      <c r="AF459" s="15">
        <f t="shared" si="246"/>
        <v>0.98168661803056334</v>
      </c>
      <c r="AG459" s="34">
        <f t="shared" si="247"/>
        <v>1.3743613634114504</v>
      </c>
      <c r="AH459" s="34">
        <f t="shared" si="231"/>
        <v>1.2458</v>
      </c>
      <c r="AI459" s="15">
        <f t="shared" si="248"/>
        <v>0.77657197439912828</v>
      </c>
      <c r="AJ459" s="34">
        <f t="shared" si="249"/>
        <v>1.1648580392558898</v>
      </c>
      <c r="AK459" s="34">
        <f t="shared" si="232"/>
        <v>0.2702</v>
      </c>
      <c r="AL459" s="15">
        <f t="shared" si="250"/>
        <v>0.5671420040148718</v>
      </c>
      <c r="AM459" s="34">
        <f t="shared" si="251"/>
        <v>0.17014260120446154</v>
      </c>
      <c r="AN459" s="35">
        <f t="shared" si="233"/>
        <v>9.1000004000000008</v>
      </c>
      <c r="AO459" s="35">
        <f t="shared" si="234"/>
        <v>7.8944801288307733</v>
      </c>
      <c r="AP459" s="35">
        <f t="shared" si="235"/>
        <v>1.2055202711692274</v>
      </c>
      <c r="AQ459" s="35">
        <f t="shared" si="236"/>
        <v>6</v>
      </c>
      <c r="AR459" s="35">
        <f t="shared" si="237"/>
        <v>5.5446307388424705</v>
      </c>
      <c r="AS459" s="35">
        <f t="shared" si="238"/>
        <v>0.45536926115752951</v>
      </c>
    </row>
    <row r="460" spans="7:45" ht="15.75">
      <c r="G460">
        <v>667</v>
      </c>
      <c r="H460" s="89">
        <v>1.7</v>
      </c>
      <c r="I460" s="90">
        <v>1.3000001000000001</v>
      </c>
      <c r="J460" s="90">
        <v>3.1000000999999999</v>
      </c>
      <c r="K460" s="90">
        <v>3.0000002000000001</v>
      </c>
      <c r="L460" s="90">
        <v>0</v>
      </c>
      <c r="M460" s="90">
        <v>0</v>
      </c>
      <c r="N460" s="90"/>
      <c r="O460" s="90">
        <v>4</v>
      </c>
      <c r="P460" s="90">
        <v>2</v>
      </c>
      <c r="Q460" s="91">
        <v>0</v>
      </c>
      <c r="R460" s="35"/>
      <c r="S460" s="34">
        <f t="shared" si="239"/>
        <v>1.7</v>
      </c>
      <c r="T460" s="34">
        <f t="shared" si="225"/>
        <v>1.1245000865000001</v>
      </c>
      <c r="U460" s="34">
        <f t="shared" si="226"/>
        <v>2.4316400784400001</v>
      </c>
      <c r="V460" s="34">
        <f t="shared" si="227"/>
        <v>1.9872000000000001</v>
      </c>
      <c r="W460" s="15">
        <f t="shared" si="240"/>
        <v>0.87944659600048491</v>
      </c>
      <c r="X460" s="34">
        <f t="shared" si="241"/>
        <v>2.6383399638907741</v>
      </c>
      <c r="Y460" s="34">
        <f t="shared" si="228"/>
        <v>1.2900000000000023E-2</v>
      </c>
      <c r="Z460" s="15">
        <f t="shared" si="242"/>
        <v>0.50322495527805666</v>
      </c>
      <c r="AA460" s="34">
        <f t="shared" si="243"/>
        <v>0</v>
      </c>
      <c r="AB460" s="34">
        <f t="shared" si="229"/>
        <v>-0.3819999999999999</v>
      </c>
      <c r="AC460" s="15">
        <f t="shared" si="244"/>
        <v>0.40564461209270181</v>
      </c>
      <c r="AD460" s="34">
        <f t="shared" si="245"/>
        <v>0</v>
      </c>
      <c r="AE460" s="34">
        <f t="shared" si="230"/>
        <v>6.1502999999999997</v>
      </c>
      <c r="AF460" s="15">
        <f t="shared" si="246"/>
        <v>0.99787169751105342</v>
      </c>
      <c r="AG460" s="34">
        <f t="shared" si="247"/>
        <v>3.9914867900442137</v>
      </c>
      <c r="AH460" s="34">
        <f t="shared" si="231"/>
        <v>1.2458</v>
      </c>
      <c r="AI460" s="15">
        <f t="shared" si="248"/>
        <v>0.77657197439912828</v>
      </c>
      <c r="AJ460" s="34">
        <f t="shared" si="249"/>
        <v>1.5531439487982566</v>
      </c>
      <c r="AK460" s="34">
        <f t="shared" si="232"/>
        <v>0.2702</v>
      </c>
      <c r="AL460" s="15">
        <f t="shared" si="250"/>
        <v>0.5671420040148718</v>
      </c>
      <c r="AM460" s="34">
        <f t="shared" si="251"/>
        <v>0</v>
      </c>
      <c r="AN460" s="35">
        <f t="shared" si="233"/>
        <v>8.1000002000000002</v>
      </c>
      <c r="AO460" s="35">
        <f t="shared" si="234"/>
        <v>5.4008038327484424</v>
      </c>
      <c r="AP460" s="35">
        <f t="shared" si="235"/>
        <v>2.6991963672515578</v>
      </c>
      <c r="AQ460" s="35">
        <f t="shared" si="236"/>
        <v>5.3000001999999995</v>
      </c>
      <c r="AR460" s="35">
        <f t="shared" si="237"/>
        <v>4.1276926946536703</v>
      </c>
      <c r="AS460" s="35">
        <f t="shared" si="238"/>
        <v>1.1723075053463292</v>
      </c>
    </row>
    <row r="461" spans="7:45" ht="15.75">
      <c r="G461">
        <v>668</v>
      </c>
      <c r="H461" s="89">
        <v>0.6</v>
      </c>
      <c r="I461" s="90">
        <v>1</v>
      </c>
      <c r="J461" s="90">
        <v>1.2</v>
      </c>
      <c r="K461" s="90">
        <v>1</v>
      </c>
      <c r="L461" s="90">
        <v>3.8000001999999999</v>
      </c>
      <c r="M461" s="90">
        <v>0.5</v>
      </c>
      <c r="N461" s="90"/>
      <c r="O461" s="90">
        <v>1.2</v>
      </c>
      <c r="P461" s="90">
        <v>3.0000002000000001</v>
      </c>
      <c r="Q461" s="91">
        <v>1.1000000000000001</v>
      </c>
      <c r="R461" s="35"/>
      <c r="S461" s="34">
        <f t="shared" si="239"/>
        <v>0.6</v>
      </c>
      <c r="T461" s="34">
        <f t="shared" si="225"/>
        <v>0.86499999999999999</v>
      </c>
      <c r="U461" s="34">
        <f t="shared" si="226"/>
        <v>0.94127999999999989</v>
      </c>
      <c r="V461" s="34">
        <f t="shared" si="227"/>
        <v>1.9872000000000001</v>
      </c>
      <c r="W461" s="15">
        <f t="shared" si="240"/>
        <v>0.87944659600048491</v>
      </c>
      <c r="X461" s="34">
        <f t="shared" si="241"/>
        <v>0.87944659600048491</v>
      </c>
      <c r="Y461" s="34">
        <f t="shared" si="228"/>
        <v>1.2900000000000023E-2</v>
      </c>
      <c r="Z461" s="15">
        <f t="shared" si="242"/>
        <v>0.50322495527805666</v>
      </c>
      <c r="AA461" s="34">
        <f t="shared" si="243"/>
        <v>1.9122549307016063</v>
      </c>
      <c r="AB461" s="34">
        <f t="shared" si="229"/>
        <v>-0.3819999999999999</v>
      </c>
      <c r="AC461" s="15">
        <f t="shared" si="244"/>
        <v>0.40564461209270181</v>
      </c>
      <c r="AD461" s="34">
        <f t="shared" si="245"/>
        <v>0.2028223060463509</v>
      </c>
      <c r="AE461" s="34">
        <f t="shared" si="230"/>
        <v>3.8148199999999992</v>
      </c>
      <c r="AF461" s="15">
        <f t="shared" si="246"/>
        <v>0.97843367643794288</v>
      </c>
      <c r="AG461" s="34">
        <f t="shared" si="247"/>
        <v>1.1741204117255315</v>
      </c>
      <c r="AH461" s="34">
        <f t="shared" si="231"/>
        <v>1.2458</v>
      </c>
      <c r="AI461" s="15">
        <f t="shared" si="248"/>
        <v>0.77657197439912828</v>
      </c>
      <c r="AJ461" s="34">
        <f t="shared" si="249"/>
        <v>2.3297160785117796</v>
      </c>
      <c r="AK461" s="34">
        <f t="shared" si="232"/>
        <v>0.2702</v>
      </c>
      <c r="AL461" s="15">
        <f t="shared" si="250"/>
        <v>0.5671420040148718</v>
      </c>
      <c r="AM461" s="34">
        <f t="shared" si="251"/>
        <v>0.62385620441635903</v>
      </c>
      <c r="AN461" s="35">
        <f t="shared" si="233"/>
        <v>4.8000001000000001</v>
      </c>
      <c r="AO461" s="35">
        <f t="shared" si="234"/>
        <v>3.0251952119818126</v>
      </c>
      <c r="AP461" s="35">
        <f t="shared" si="235"/>
        <v>1.7748048880181875</v>
      </c>
      <c r="AQ461" s="35">
        <f t="shared" si="236"/>
        <v>0</v>
      </c>
      <c r="AR461" s="35">
        <f t="shared" si="237"/>
        <v>0</v>
      </c>
      <c r="AS461" s="35">
        <f t="shared" si="238"/>
        <v>0</v>
      </c>
    </row>
    <row r="462" spans="7:45" ht="15.75">
      <c r="G462">
        <v>669</v>
      </c>
      <c r="H462" s="89">
        <v>0.1</v>
      </c>
      <c r="I462" s="90">
        <v>0.5</v>
      </c>
      <c r="J462" s="90">
        <v>1.2</v>
      </c>
      <c r="K462" s="90">
        <v>0.5</v>
      </c>
      <c r="L462" s="90">
        <v>1</v>
      </c>
      <c r="M462" s="90">
        <v>1.5000001000000001</v>
      </c>
      <c r="N462" s="90"/>
      <c r="O462" s="90"/>
      <c r="P462" s="90"/>
      <c r="Q462" s="91"/>
      <c r="R462" s="35"/>
      <c r="S462" s="34">
        <f t="shared" si="239"/>
        <v>0.1</v>
      </c>
      <c r="T462" s="34">
        <f t="shared" si="225"/>
        <v>0.4325</v>
      </c>
      <c r="U462" s="34">
        <f t="shared" si="226"/>
        <v>0.94127999999999989</v>
      </c>
      <c r="V462" s="34">
        <f t="shared" si="227"/>
        <v>1.9872000000000001</v>
      </c>
      <c r="W462" s="15">
        <f t="shared" si="240"/>
        <v>0.87944659600048491</v>
      </c>
      <c r="X462" s="34">
        <f t="shared" si="241"/>
        <v>0.43972329800024246</v>
      </c>
      <c r="Y462" s="34">
        <f t="shared" si="228"/>
        <v>1.2900000000000023E-2</v>
      </c>
      <c r="Z462" s="15">
        <f t="shared" si="242"/>
        <v>0.50322495527805666</v>
      </c>
      <c r="AA462" s="34">
        <f t="shared" si="243"/>
        <v>0.50322495527805666</v>
      </c>
      <c r="AB462" s="34">
        <f t="shared" si="229"/>
        <v>-0.3819999999999999</v>
      </c>
      <c r="AC462" s="15">
        <f t="shared" si="244"/>
        <v>0.40564461209270181</v>
      </c>
      <c r="AD462" s="34">
        <f t="shared" si="245"/>
        <v>0.60846695870351397</v>
      </c>
      <c r="AE462" s="34">
        <f t="shared" si="230"/>
        <v>2.8138999999999994</v>
      </c>
      <c r="AF462" s="15">
        <f t="shared" si="246"/>
        <v>0.94342234836801464</v>
      </c>
      <c r="AG462" s="34">
        <f t="shared" si="247"/>
        <v>0</v>
      </c>
      <c r="AH462" s="34">
        <f t="shared" si="231"/>
        <v>1.2458</v>
      </c>
      <c r="AI462" s="15">
        <f t="shared" si="248"/>
        <v>0.77657197439912828</v>
      </c>
      <c r="AJ462" s="34">
        <f t="shared" si="249"/>
        <v>0</v>
      </c>
      <c r="AK462" s="34">
        <f t="shared" si="232"/>
        <v>0.2702</v>
      </c>
      <c r="AL462" s="15">
        <f t="shared" si="250"/>
        <v>0.5671420040148718</v>
      </c>
      <c r="AM462" s="34">
        <f t="shared" si="251"/>
        <v>0</v>
      </c>
      <c r="AN462" s="35">
        <f t="shared" si="233"/>
        <v>3.6000000999999999</v>
      </c>
      <c r="AO462" s="35">
        <f t="shared" si="234"/>
        <v>2.2245027343427846</v>
      </c>
      <c r="AP462" s="35">
        <f t="shared" si="235"/>
        <v>1.3754973656572154</v>
      </c>
      <c r="AQ462" s="35">
        <f t="shared" si="236"/>
        <v>0.2</v>
      </c>
      <c r="AR462" s="35">
        <f t="shared" si="237"/>
        <v>0.15531439487982568</v>
      </c>
      <c r="AS462" s="35">
        <f t="shared" si="238"/>
        <v>4.4685605120174332E-2</v>
      </c>
    </row>
    <row r="463" spans="7:45" ht="15.75">
      <c r="G463">
        <v>670</v>
      </c>
      <c r="H463" s="89">
        <v>0.1</v>
      </c>
      <c r="I463" s="90">
        <v>0.5</v>
      </c>
      <c r="J463" s="90">
        <v>0.5</v>
      </c>
      <c r="K463" s="90">
        <v>0.5</v>
      </c>
      <c r="L463" s="90">
        <v>0.5</v>
      </c>
      <c r="M463" s="90">
        <v>1.5000001000000001</v>
      </c>
      <c r="N463" s="90"/>
      <c r="O463" s="90">
        <v>0</v>
      </c>
      <c r="P463" s="90">
        <v>0.2</v>
      </c>
      <c r="Q463" s="91">
        <v>0</v>
      </c>
      <c r="R463" s="35"/>
      <c r="S463" s="34">
        <f t="shared" si="239"/>
        <v>0.1</v>
      </c>
      <c r="T463" s="34">
        <f t="shared" si="225"/>
        <v>0.4325</v>
      </c>
      <c r="U463" s="34">
        <f t="shared" si="226"/>
        <v>0.39219999999999999</v>
      </c>
      <c r="V463" s="34">
        <f t="shared" si="227"/>
        <v>1.9872000000000001</v>
      </c>
      <c r="W463" s="15">
        <f t="shared" si="240"/>
        <v>0.87944659600048491</v>
      </c>
      <c r="X463" s="34">
        <f t="shared" si="241"/>
        <v>0.43972329800024246</v>
      </c>
      <c r="Y463" s="34">
        <f t="shared" si="228"/>
        <v>1.2900000000000023E-2</v>
      </c>
      <c r="Z463" s="15">
        <f t="shared" si="242"/>
        <v>0.50322495527805666</v>
      </c>
      <c r="AA463" s="34">
        <f t="shared" si="243"/>
        <v>0.25161247763902833</v>
      </c>
      <c r="AB463" s="34">
        <f t="shared" si="229"/>
        <v>-0.3819999999999999</v>
      </c>
      <c r="AC463" s="15">
        <f t="shared" si="244"/>
        <v>0.40564461209270181</v>
      </c>
      <c r="AD463" s="34">
        <f t="shared" si="245"/>
        <v>0.60846695870351397</v>
      </c>
      <c r="AE463" s="34">
        <f t="shared" si="230"/>
        <v>2.8138999999999994</v>
      </c>
      <c r="AF463" s="15">
        <f t="shared" si="246"/>
        <v>0.94342234836801464</v>
      </c>
      <c r="AG463" s="34">
        <f t="shared" si="247"/>
        <v>0</v>
      </c>
      <c r="AH463" s="34">
        <f t="shared" si="231"/>
        <v>1.2458</v>
      </c>
      <c r="AI463" s="15">
        <f t="shared" si="248"/>
        <v>0.77657197439912828</v>
      </c>
      <c r="AJ463" s="34">
        <f t="shared" si="249"/>
        <v>0.15531439487982568</v>
      </c>
      <c r="AK463" s="34">
        <f t="shared" si="232"/>
        <v>0.2702</v>
      </c>
      <c r="AL463" s="15">
        <f t="shared" si="250"/>
        <v>0.5671420040148718</v>
      </c>
      <c r="AM463" s="34">
        <f t="shared" si="251"/>
        <v>0</v>
      </c>
      <c r="AN463" s="35">
        <f t="shared" si="233"/>
        <v>10.8000001</v>
      </c>
      <c r="AO463" s="35">
        <f t="shared" si="234"/>
        <v>6.9218623237986003</v>
      </c>
      <c r="AP463" s="35">
        <f t="shared" si="235"/>
        <v>3.8781377762013998</v>
      </c>
      <c r="AQ463" s="35">
        <f t="shared" si="236"/>
        <v>2.5000001000000003</v>
      </c>
      <c r="AR463" s="35">
        <f t="shared" si="237"/>
        <v>2.139475907206255</v>
      </c>
      <c r="AS463" s="35">
        <f t="shared" si="238"/>
        <v>0.36052419279374526</v>
      </c>
    </row>
    <row r="464" spans="7:45" ht="15.75">
      <c r="G464">
        <v>671</v>
      </c>
      <c r="H464" s="89">
        <v>0.1</v>
      </c>
      <c r="I464" s="90">
        <v>1.5000001000000001</v>
      </c>
      <c r="J464" s="90">
        <v>1.2</v>
      </c>
      <c r="K464" s="90">
        <v>2</v>
      </c>
      <c r="L464" s="90">
        <v>4</v>
      </c>
      <c r="M464" s="90">
        <v>2</v>
      </c>
      <c r="N464" s="90"/>
      <c r="O464" s="90">
        <v>1</v>
      </c>
      <c r="P464" s="90">
        <v>1.5000001000000001</v>
      </c>
      <c r="Q464" s="91">
        <v>0</v>
      </c>
      <c r="R464" s="35"/>
      <c r="S464" s="34">
        <f t="shared" si="239"/>
        <v>0.1</v>
      </c>
      <c r="T464" s="34">
        <f t="shared" si="225"/>
        <v>1.2975000864999999</v>
      </c>
      <c r="U464" s="34">
        <f t="shared" si="226"/>
        <v>0.94127999999999989</v>
      </c>
      <c r="V464" s="34">
        <f t="shared" si="227"/>
        <v>1.9872000000000001</v>
      </c>
      <c r="W464" s="15">
        <f t="shared" si="240"/>
        <v>0.87944659600048491</v>
      </c>
      <c r="X464" s="34">
        <f t="shared" si="241"/>
        <v>1.7588931920009698</v>
      </c>
      <c r="Y464" s="34">
        <f t="shared" si="228"/>
        <v>1.2900000000000023E-2</v>
      </c>
      <c r="Z464" s="15">
        <f t="shared" si="242"/>
        <v>0.50322495527805666</v>
      </c>
      <c r="AA464" s="34">
        <f t="shared" si="243"/>
        <v>2.0128998211122267</v>
      </c>
      <c r="AB464" s="34">
        <f t="shared" si="229"/>
        <v>-0.3819999999999999</v>
      </c>
      <c r="AC464" s="15">
        <f t="shared" si="244"/>
        <v>0.40564461209270181</v>
      </c>
      <c r="AD464" s="34">
        <f t="shared" si="245"/>
        <v>0.81128922418540361</v>
      </c>
      <c r="AE464" s="34">
        <f t="shared" si="230"/>
        <v>3.6479999999999992</v>
      </c>
      <c r="AF464" s="15">
        <f t="shared" si="246"/>
        <v>0.97461786795036498</v>
      </c>
      <c r="AG464" s="34">
        <f t="shared" si="247"/>
        <v>0.97461786795036498</v>
      </c>
      <c r="AH464" s="34">
        <f t="shared" si="231"/>
        <v>1.2458</v>
      </c>
      <c r="AI464" s="15">
        <f t="shared" si="248"/>
        <v>0.77657197439912828</v>
      </c>
      <c r="AJ464" s="34">
        <f t="shared" si="249"/>
        <v>1.1648580392558898</v>
      </c>
      <c r="AK464" s="34">
        <f t="shared" si="232"/>
        <v>0.2702</v>
      </c>
      <c r="AL464" s="15">
        <f t="shared" si="250"/>
        <v>0.5671420040148718</v>
      </c>
      <c r="AM464" s="34">
        <f t="shared" si="251"/>
        <v>0</v>
      </c>
      <c r="AN464" s="35">
        <f t="shared" si="233"/>
        <v>2.2999999999999998</v>
      </c>
      <c r="AO464" s="35">
        <f t="shared" si="234"/>
        <v>1.6678905951022047</v>
      </c>
      <c r="AP464" s="35">
        <f t="shared" si="235"/>
        <v>0.6321094048977951</v>
      </c>
      <c r="AQ464" s="35">
        <f t="shared" si="236"/>
        <v>0</v>
      </c>
      <c r="AR464" s="35">
        <f t="shared" si="237"/>
        <v>0</v>
      </c>
      <c r="AS464" s="35">
        <f t="shared" si="238"/>
        <v>0</v>
      </c>
    </row>
    <row r="465" spans="7:45" ht="15.75">
      <c r="G465">
        <v>672</v>
      </c>
      <c r="H465" s="89">
        <v>0.1</v>
      </c>
      <c r="I465" s="90">
        <v>0.5</v>
      </c>
      <c r="J465" s="90">
        <v>0.5</v>
      </c>
      <c r="K465" s="90">
        <v>0.5</v>
      </c>
      <c r="L465" s="90">
        <v>0.2</v>
      </c>
      <c r="M465" s="90">
        <v>0.5</v>
      </c>
      <c r="N465" s="90"/>
      <c r="O465" s="90"/>
      <c r="P465" s="90"/>
      <c r="Q465" s="91"/>
      <c r="R465" s="35"/>
      <c r="S465" s="34">
        <f t="shared" si="239"/>
        <v>0.1</v>
      </c>
      <c r="T465" s="34">
        <f t="shared" si="225"/>
        <v>0.4325</v>
      </c>
      <c r="U465" s="34">
        <f t="shared" si="226"/>
        <v>0.39219999999999999</v>
      </c>
      <c r="V465" s="34">
        <f t="shared" si="227"/>
        <v>1.9872000000000001</v>
      </c>
      <c r="W465" s="15">
        <f t="shared" si="240"/>
        <v>0.87944659600048491</v>
      </c>
      <c r="X465" s="34">
        <f t="shared" si="241"/>
        <v>0.43972329800024246</v>
      </c>
      <c r="Y465" s="34">
        <f t="shared" si="228"/>
        <v>1.2900000000000023E-2</v>
      </c>
      <c r="Z465" s="15">
        <f t="shared" si="242"/>
        <v>0.50322495527805666</v>
      </c>
      <c r="AA465" s="34">
        <f t="shared" si="243"/>
        <v>0.10064499105561134</v>
      </c>
      <c r="AB465" s="34">
        <f t="shared" si="229"/>
        <v>-0.3819999999999999</v>
      </c>
      <c r="AC465" s="15">
        <f t="shared" si="244"/>
        <v>0.40564461209270181</v>
      </c>
      <c r="AD465" s="34">
        <f t="shared" si="245"/>
        <v>0.2028223060463509</v>
      </c>
      <c r="AE465" s="34">
        <f t="shared" si="230"/>
        <v>2.8138999999999994</v>
      </c>
      <c r="AF465" s="15">
        <f t="shared" si="246"/>
        <v>0.94342234836801464</v>
      </c>
      <c r="AG465" s="34">
        <f t="shared" si="247"/>
        <v>0</v>
      </c>
      <c r="AH465" s="34">
        <f t="shared" si="231"/>
        <v>1.2458</v>
      </c>
      <c r="AI465" s="15">
        <f t="shared" si="248"/>
        <v>0.77657197439912828</v>
      </c>
      <c r="AJ465" s="34">
        <f t="shared" si="249"/>
        <v>0</v>
      </c>
      <c r="AK465" s="34">
        <f t="shared" si="232"/>
        <v>0.2702</v>
      </c>
      <c r="AL465" s="15">
        <f t="shared" si="250"/>
        <v>0.5671420040148718</v>
      </c>
      <c r="AM465" s="34">
        <f t="shared" si="251"/>
        <v>0</v>
      </c>
      <c r="AN465" s="35">
        <f t="shared" si="233"/>
        <v>1.0999999999999999</v>
      </c>
      <c r="AO465" s="35">
        <f t="shared" si="234"/>
        <v>0.8889189698557568</v>
      </c>
      <c r="AP465" s="35">
        <f t="shared" si="235"/>
        <v>0.21108103014424306</v>
      </c>
      <c r="AQ465" s="35">
        <f t="shared" si="236"/>
        <v>0.1</v>
      </c>
      <c r="AR465" s="35">
        <f t="shared" si="237"/>
        <v>9.4771330031082957E-2</v>
      </c>
      <c r="AS465" s="35">
        <f t="shared" si="238"/>
        <v>5.228669968917049E-3</v>
      </c>
    </row>
    <row r="466" spans="7:45" ht="15.75">
      <c r="G466">
        <v>673</v>
      </c>
      <c r="H466" s="89">
        <v>0.1</v>
      </c>
      <c r="I466" s="90">
        <v>0.4</v>
      </c>
      <c r="J466" s="90">
        <v>0.1</v>
      </c>
      <c r="K466" s="90">
        <v>0.3</v>
      </c>
      <c r="L466" s="90">
        <v>0.2</v>
      </c>
      <c r="M466" s="90">
        <v>0</v>
      </c>
      <c r="N466" s="90"/>
      <c r="O466" s="90">
        <v>0.1</v>
      </c>
      <c r="P466" s="90">
        <v>0</v>
      </c>
      <c r="Q466" s="91">
        <v>0</v>
      </c>
      <c r="R466" s="35"/>
      <c r="S466" s="34">
        <f t="shared" si="239"/>
        <v>0.1</v>
      </c>
      <c r="T466" s="34">
        <f t="shared" si="225"/>
        <v>0.34600000000000003</v>
      </c>
      <c r="U466" s="34">
        <f t="shared" si="226"/>
        <v>7.844000000000001E-2</v>
      </c>
      <c r="V466" s="34">
        <f t="shared" si="227"/>
        <v>1.9872000000000001</v>
      </c>
      <c r="W466" s="15">
        <f t="shared" si="240"/>
        <v>0.87944659600048491</v>
      </c>
      <c r="X466" s="34">
        <f t="shared" si="241"/>
        <v>0.26383397880014547</v>
      </c>
      <c r="Y466" s="34">
        <f t="shared" si="228"/>
        <v>1.2900000000000023E-2</v>
      </c>
      <c r="Z466" s="15">
        <f t="shared" si="242"/>
        <v>0.50322495527805666</v>
      </c>
      <c r="AA466" s="34">
        <f t="shared" si="243"/>
        <v>0.10064499105561134</v>
      </c>
      <c r="AB466" s="34">
        <f t="shared" si="229"/>
        <v>-0.3819999999999999</v>
      </c>
      <c r="AC466" s="15">
        <f t="shared" si="244"/>
        <v>0.40564461209270181</v>
      </c>
      <c r="AD466" s="34">
        <f t="shared" si="245"/>
        <v>0</v>
      </c>
      <c r="AE466" s="34">
        <f t="shared" si="230"/>
        <v>2.8973099999999996</v>
      </c>
      <c r="AF466" s="15">
        <f t="shared" si="246"/>
        <v>0.94771330031082945</v>
      </c>
      <c r="AG466" s="34">
        <f t="shared" si="247"/>
        <v>9.4771330031082957E-2</v>
      </c>
      <c r="AH466" s="34">
        <f t="shared" si="231"/>
        <v>1.2458</v>
      </c>
      <c r="AI466" s="15">
        <f t="shared" si="248"/>
        <v>0.77657197439912828</v>
      </c>
      <c r="AJ466" s="34">
        <f t="shared" si="249"/>
        <v>0</v>
      </c>
      <c r="AK466" s="34">
        <f t="shared" si="232"/>
        <v>0.2702</v>
      </c>
      <c r="AL466" s="15">
        <f t="shared" si="250"/>
        <v>0.5671420040148718</v>
      </c>
      <c r="AM466" s="34">
        <f t="shared" si="251"/>
        <v>0</v>
      </c>
      <c r="AN466" s="35">
        <f t="shared" si="233"/>
        <v>10.000000200000001</v>
      </c>
      <c r="AO466" s="35">
        <f t="shared" si="234"/>
        <v>8.6549808354643858</v>
      </c>
      <c r="AP466" s="35">
        <f t="shared" si="235"/>
        <v>1.3450193645356148</v>
      </c>
      <c r="AQ466" s="35">
        <f t="shared" si="236"/>
        <v>0.4</v>
      </c>
      <c r="AR466" s="35">
        <f t="shared" si="237"/>
        <v>0.34565349114084426</v>
      </c>
      <c r="AS466" s="35">
        <f t="shared" si="238"/>
        <v>5.4346508859155762E-2</v>
      </c>
    </row>
    <row r="467" spans="7:45" ht="15.75">
      <c r="G467">
        <v>674</v>
      </c>
      <c r="H467" s="89">
        <v>2</v>
      </c>
      <c r="I467" s="90">
        <v>3.4</v>
      </c>
      <c r="J467" s="90">
        <v>2.3000001999999999</v>
      </c>
      <c r="K467" s="90">
        <v>2</v>
      </c>
      <c r="L467" s="90">
        <v>0.3</v>
      </c>
      <c r="M467" s="90">
        <v>0</v>
      </c>
      <c r="N467" s="90"/>
      <c r="O467" s="90">
        <v>0.2</v>
      </c>
      <c r="P467" s="90">
        <v>0.2</v>
      </c>
      <c r="Q467" s="91">
        <v>0</v>
      </c>
      <c r="R467" s="35"/>
      <c r="S467" s="34">
        <f t="shared" si="239"/>
        <v>2</v>
      </c>
      <c r="T467" s="34">
        <f t="shared" si="225"/>
        <v>2.9409999999999998</v>
      </c>
      <c r="U467" s="34">
        <f t="shared" si="226"/>
        <v>1.8041201568799998</v>
      </c>
      <c r="V467" s="34">
        <f t="shared" si="227"/>
        <v>1.9872000000000001</v>
      </c>
      <c r="W467" s="15">
        <f t="shared" si="240"/>
        <v>0.87944659600048491</v>
      </c>
      <c r="X467" s="34">
        <f t="shared" si="241"/>
        <v>1.7588931920009698</v>
      </c>
      <c r="Y467" s="34">
        <f t="shared" si="228"/>
        <v>1.2900000000000023E-2</v>
      </c>
      <c r="Z467" s="15">
        <f t="shared" si="242"/>
        <v>0.50322495527805666</v>
      </c>
      <c r="AA467" s="34">
        <f t="shared" si="243"/>
        <v>0.15096748658341699</v>
      </c>
      <c r="AB467" s="34">
        <f t="shared" si="229"/>
        <v>-0.3819999999999999</v>
      </c>
      <c r="AC467" s="15">
        <f t="shared" si="244"/>
        <v>0.40564461209270181</v>
      </c>
      <c r="AD467" s="34">
        <f t="shared" si="245"/>
        <v>0</v>
      </c>
      <c r="AE467" s="34">
        <f t="shared" si="230"/>
        <v>2.9807199999999994</v>
      </c>
      <c r="AF467" s="15">
        <f t="shared" si="246"/>
        <v>0.95169548130509285</v>
      </c>
      <c r="AG467" s="34">
        <f t="shared" si="247"/>
        <v>0.19033909626101858</v>
      </c>
      <c r="AH467" s="34">
        <f t="shared" si="231"/>
        <v>1.2458</v>
      </c>
      <c r="AI467" s="15">
        <f t="shared" si="248"/>
        <v>0.77657197439912828</v>
      </c>
      <c r="AJ467" s="34">
        <f t="shared" si="249"/>
        <v>0.15531439487982568</v>
      </c>
      <c r="AK467" s="34">
        <f t="shared" si="232"/>
        <v>0.2702</v>
      </c>
      <c r="AL467" s="15">
        <f t="shared" si="250"/>
        <v>0.5671420040148718</v>
      </c>
      <c r="AM467" s="34">
        <f t="shared" si="251"/>
        <v>0</v>
      </c>
      <c r="AN467" s="35">
        <f t="shared" si="233"/>
        <v>6.6999999999999993</v>
      </c>
      <c r="AO467" s="35">
        <f t="shared" si="234"/>
        <v>3.8483970867710013</v>
      </c>
      <c r="AP467" s="35">
        <f t="shared" si="235"/>
        <v>2.8516029132289979</v>
      </c>
      <c r="AQ467" s="35">
        <f t="shared" si="236"/>
        <v>2</v>
      </c>
      <c r="AR467" s="35">
        <f t="shared" si="237"/>
        <v>1.6464748571573651</v>
      </c>
      <c r="AS467" s="35">
        <f t="shared" si="238"/>
        <v>0.35352514284263492</v>
      </c>
    </row>
    <row r="468" spans="7:45" ht="15.75">
      <c r="G468">
        <v>675</v>
      </c>
      <c r="H468" s="89">
        <v>0.1</v>
      </c>
      <c r="I468" s="90">
        <v>0.6</v>
      </c>
      <c r="J468" s="90">
        <v>1.6</v>
      </c>
      <c r="K468" s="90">
        <v>0.4</v>
      </c>
      <c r="L468" s="90">
        <v>0</v>
      </c>
      <c r="M468" s="90">
        <v>4</v>
      </c>
      <c r="N468" s="90"/>
      <c r="O468" s="90">
        <v>1</v>
      </c>
      <c r="P468" s="90">
        <v>0.5</v>
      </c>
      <c r="Q468" s="91">
        <v>0.5</v>
      </c>
      <c r="R468" s="35"/>
      <c r="S468" s="34">
        <f t="shared" si="239"/>
        <v>0.1</v>
      </c>
      <c r="T468" s="34">
        <f t="shared" si="225"/>
        <v>0.51900000000000002</v>
      </c>
      <c r="U468" s="34">
        <f t="shared" si="226"/>
        <v>1.2550400000000002</v>
      </c>
      <c r="V468" s="34">
        <f t="shared" si="227"/>
        <v>1.9872000000000001</v>
      </c>
      <c r="W468" s="15">
        <f t="shared" si="240"/>
        <v>0.87944659600048491</v>
      </c>
      <c r="X468" s="34">
        <f t="shared" si="241"/>
        <v>0.35177863840019397</v>
      </c>
      <c r="Y468" s="34">
        <f t="shared" si="228"/>
        <v>1.2900000000000023E-2</v>
      </c>
      <c r="Z468" s="15">
        <f t="shared" si="242"/>
        <v>0.50322495527805666</v>
      </c>
      <c r="AA468" s="34">
        <f t="shared" si="243"/>
        <v>0</v>
      </c>
      <c r="AB468" s="34">
        <f t="shared" si="229"/>
        <v>-0.3819999999999999</v>
      </c>
      <c r="AC468" s="15">
        <f t="shared" si="244"/>
        <v>0.40564461209270181</v>
      </c>
      <c r="AD468" s="34">
        <f t="shared" si="245"/>
        <v>1.6225784483708072</v>
      </c>
      <c r="AE468" s="34">
        <f t="shared" si="230"/>
        <v>3.6479999999999992</v>
      </c>
      <c r="AF468" s="15">
        <f t="shared" si="246"/>
        <v>0.97461786795036498</v>
      </c>
      <c r="AG468" s="34">
        <f t="shared" si="247"/>
        <v>0.97461786795036498</v>
      </c>
      <c r="AH468" s="34">
        <f t="shared" si="231"/>
        <v>1.2458</v>
      </c>
      <c r="AI468" s="15">
        <f t="shared" si="248"/>
        <v>0.77657197439912828</v>
      </c>
      <c r="AJ468" s="34">
        <f t="shared" si="249"/>
        <v>0.38828598719956414</v>
      </c>
      <c r="AK468" s="34">
        <f t="shared" si="232"/>
        <v>0.2702</v>
      </c>
      <c r="AL468" s="15">
        <f t="shared" si="250"/>
        <v>0.5671420040148718</v>
      </c>
      <c r="AM468" s="34">
        <f t="shared" si="251"/>
        <v>0.2835710020074359</v>
      </c>
      <c r="AN468" s="35">
        <f t="shared" si="233"/>
        <v>4.2300000410000003</v>
      </c>
      <c r="AO468" s="35">
        <f t="shared" si="234"/>
        <v>2.7824261957472434</v>
      </c>
      <c r="AP468" s="35">
        <f t="shared" si="235"/>
        <v>1.4475738452527569</v>
      </c>
      <c r="AQ468" s="35">
        <f t="shared" si="236"/>
        <v>0</v>
      </c>
      <c r="AR468" s="35">
        <f t="shared" si="237"/>
        <v>0</v>
      </c>
      <c r="AS468" s="35">
        <f t="shared" si="238"/>
        <v>0</v>
      </c>
    </row>
    <row r="469" spans="7:45" ht="15.75">
      <c r="G469">
        <v>676</v>
      </c>
      <c r="H469" s="89">
        <v>2.0000001E-2</v>
      </c>
      <c r="I469" s="90">
        <v>0.31</v>
      </c>
      <c r="J469" s="90">
        <v>0.90000004</v>
      </c>
      <c r="K469" s="90">
        <v>1</v>
      </c>
      <c r="L469" s="90">
        <v>1</v>
      </c>
      <c r="M469" s="90">
        <v>1</v>
      </c>
      <c r="N469" s="90"/>
      <c r="O469" s="90"/>
      <c r="P469" s="90"/>
      <c r="Q469" s="91"/>
      <c r="R469" s="35"/>
      <c r="S469" s="34">
        <f t="shared" si="239"/>
        <v>2.0000001E-2</v>
      </c>
      <c r="T469" s="34">
        <f t="shared" si="225"/>
        <v>0.26815</v>
      </c>
      <c r="U469" s="34">
        <f t="shared" si="226"/>
        <v>0.70596003137599994</v>
      </c>
      <c r="V469" s="34">
        <f t="shared" si="227"/>
        <v>1.9872000000000001</v>
      </c>
      <c r="W469" s="15">
        <f t="shared" si="240"/>
        <v>0.87944659600048491</v>
      </c>
      <c r="X469" s="34">
        <f t="shared" si="241"/>
        <v>0.87944659600048491</v>
      </c>
      <c r="Y469" s="34">
        <f t="shared" si="228"/>
        <v>1.2900000000000023E-2</v>
      </c>
      <c r="Z469" s="15">
        <f t="shared" si="242"/>
        <v>0.50322495527805666</v>
      </c>
      <c r="AA469" s="34">
        <f t="shared" si="243"/>
        <v>0.50322495527805666</v>
      </c>
      <c r="AB469" s="34">
        <f t="shared" si="229"/>
        <v>-0.3819999999999999</v>
      </c>
      <c r="AC469" s="15">
        <f t="shared" si="244"/>
        <v>0.40564461209270181</v>
      </c>
      <c r="AD469" s="34">
        <f t="shared" si="245"/>
        <v>0.40564461209270181</v>
      </c>
      <c r="AE469" s="34">
        <f t="shared" si="230"/>
        <v>2.8138999999999994</v>
      </c>
      <c r="AF469" s="15">
        <f t="shared" si="246"/>
        <v>0.94342234836801464</v>
      </c>
      <c r="AG469" s="34">
        <f t="shared" si="247"/>
        <v>0</v>
      </c>
      <c r="AH469" s="34">
        <f t="shared" si="231"/>
        <v>1.2458</v>
      </c>
      <c r="AI469" s="15">
        <f t="shared" si="248"/>
        <v>0.77657197439912828</v>
      </c>
      <c r="AJ469" s="34">
        <f t="shared" si="249"/>
        <v>0</v>
      </c>
      <c r="AK469" s="34">
        <f t="shared" si="232"/>
        <v>0.2702</v>
      </c>
      <c r="AL469" s="15">
        <f t="shared" si="250"/>
        <v>0.5671420040148718</v>
      </c>
      <c r="AM469" s="34">
        <f t="shared" si="251"/>
        <v>0</v>
      </c>
      <c r="AN469" s="35">
        <f t="shared" si="233"/>
        <v>16.800000299999997</v>
      </c>
      <c r="AO469" s="35">
        <f t="shared" si="234"/>
        <v>13.360989341881654</v>
      </c>
      <c r="AP469" s="35">
        <f t="shared" si="235"/>
        <v>3.4390109581183435</v>
      </c>
      <c r="AQ469" s="35">
        <f t="shared" si="236"/>
        <v>0.4</v>
      </c>
      <c r="AR469" s="35">
        <f t="shared" si="237"/>
        <v>0.36427379358954559</v>
      </c>
      <c r="AS469" s="35">
        <f t="shared" si="238"/>
        <v>3.5726206410454431E-2</v>
      </c>
    </row>
    <row r="470" spans="7:45" ht="15.75">
      <c r="G470">
        <v>677</v>
      </c>
      <c r="H470" s="89">
        <v>1</v>
      </c>
      <c r="I470" s="90">
        <v>2.7</v>
      </c>
      <c r="J470" s="90">
        <v>5</v>
      </c>
      <c r="K470" s="90">
        <v>5.7000003000000001</v>
      </c>
      <c r="L470" s="90">
        <v>1.2</v>
      </c>
      <c r="M470" s="90">
        <v>1.2</v>
      </c>
      <c r="N470" s="90"/>
      <c r="O470" s="90">
        <v>0.3</v>
      </c>
      <c r="P470" s="90">
        <v>0.1</v>
      </c>
      <c r="Q470" s="91">
        <v>0</v>
      </c>
      <c r="R470" s="35"/>
      <c r="S470" s="34">
        <f t="shared" si="239"/>
        <v>1</v>
      </c>
      <c r="T470" s="34">
        <f t="shared" si="225"/>
        <v>2.3355000000000001</v>
      </c>
      <c r="U470" s="34">
        <f t="shared" si="226"/>
        <v>3.9219999999999997</v>
      </c>
      <c r="V470" s="34">
        <f t="shared" si="227"/>
        <v>1.9872000000000001</v>
      </c>
      <c r="W470" s="15">
        <f t="shared" si="240"/>
        <v>0.87944659600048491</v>
      </c>
      <c r="X470" s="34">
        <f t="shared" si="241"/>
        <v>5.0128458610367428</v>
      </c>
      <c r="Y470" s="34">
        <f t="shared" si="228"/>
        <v>1.2900000000000023E-2</v>
      </c>
      <c r="Z470" s="15">
        <f t="shared" si="242"/>
        <v>0.50322495527805666</v>
      </c>
      <c r="AA470" s="34">
        <f t="shared" si="243"/>
        <v>0.60386994633366797</v>
      </c>
      <c r="AB470" s="34">
        <f t="shared" si="229"/>
        <v>-0.3819999999999999</v>
      </c>
      <c r="AC470" s="15">
        <f t="shared" si="244"/>
        <v>0.40564461209270181</v>
      </c>
      <c r="AD470" s="34">
        <f t="shared" si="245"/>
        <v>0.48677353451124217</v>
      </c>
      <c r="AE470" s="34">
        <f t="shared" si="230"/>
        <v>3.0641299999999996</v>
      </c>
      <c r="AF470" s="15">
        <f t="shared" si="246"/>
        <v>0.95538865383210914</v>
      </c>
      <c r="AG470" s="34">
        <f t="shared" si="247"/>
        <v>0.28661659614963275</v>
      </c>
      <c r="AH470" s="34">
        <f t="shared" si="231"/>
        <v>1.2458</v>
      </c>
      <c r="AI470" s="15">
        <f t="shared" si="248"/>
        <v>0.77657197439912828</v>
      </c>
      <c r="AJ470" s="34">
        <f t="shared" si="249"/>
        <v>7.765719743991284E-2</v>
      </c>
      <c r="AK470" s="34">
        <f t="shared" si="232"/>
        <v>0.2702</v>
      </c>
      <c r="AL470" s="15">
        <f t="shared" si="250"/>
        <v>0.5671420040148718</v>
      </c>
      <c r="AM470" s="34">
        <f t="shared" si="251"/>
        <v>0</v>
      </c>
      <c r="AN470" s="35">
        <f t="shared" si="233"/>
        <v>12.400000200000001</v>
      </c>
      <c r="AO470" s="35">
        <f t="shared" si="234"/>
        <v>8.7204164204860923</v>
      </c>
      <c r="AP470" s="35">
        <f t="shared" si="235"/>
        <v>3.6795837795139086</v>
      </c>
      <c r="AQ470" s="35">
        <f t="shared" si="236"/>
        <v>7.0000005000000005</v>
      </c>
      <c r="AR470" s="35">
        <f t="shared" si="237"/>
        <v>6.045448068357719</v>
      </c>
      <c r="AS470" s="35">
        <f t="shared" si="238"/>
        <v>0.95455243164228154</v>
      </c>
    </row>
    <row r="471" spans="7:45" ht="15.75">
      <c r="G471">
        <v>678</v>
      </c>
      <c r="H471" s="89">
        <v>0.8</v>
      </c>
      <c r="I471" s="90">
        <v>1.2</v>
      </c>
      <c r="J471" s="90">
        <v>3.0000002000000001</v>
      </c>
      <c r="K471" s="90">
        <v>2.4</v>
      </c>
      <c r="L471" s="90">
        <v>4</v>
      </c>
      <c r="M471" s="90">
        <v>1</v>
      </c>
      <c r="N471" s="90"/>
      <c r="O471" s="90">
        <v>2.8000001999999999</v>
      </c>
      <c r="P471" s="90">
        <v>4.2000003000000001</v>
      </c>
      <c r="Q471" s="91">
        <v>0</v>
      </c>
      <c r="R471" s="35"/>
      <c r="S471" s="34">
        <f t="shared" si="239"/>
        <v>0.8</v>
      </c>
      <c r="T471" s="34">
        <f t="shared" si="225"/>
        <v>1.038</v>
      </c>
      <c r="U471" s="34">
        <f t="shared" si="226"/>
        <v>2.3532001568799998</v>
      </c>
      <c r="V471" s="34">
        <f t="shared" si="227"/>
        <v>1.9872000000000001</v>
      </c>
      <c r="W471" s="15">
        <f t="shared" si="240"/>
        <v>0.87944659600048491</v>
      </c>
      <c r="X471" s="34">
        <f t="shared" si="241"/>
        <v>2.1106718304011638</v>
      </c>
      <c r="Y471" s="34">
        <f t="shared" si="228"/>
        <v>1.2900000000000023E-2</v>
      </c>
      <c r="Z471" s="15">
        <f t="shared" si="242"/>
        <v>0.50322495527805666</v>
      </c>
      <c r="AA471" s="34">
        <f t="shared" si="243"/>
        <v>2.0128998211122267</v>
      </c>
      <c r="AB471" s="34">
        <f t="shared" si="229"/>
        <v>-0.3819999999999999</v>
      </c>
      <c r="AC471" s="15">
        <f t="shared" si="244"/>
        <v>0.40564461209270181</v>
      </c>
      <c r="AD471" s="34">
        <f t="shared" si="245"/>
        <v>0.40564461209270181</v>
      </c>
      <c r="AE471" s="34">
        <f t="shared" si="230"/>
        <v>5.1493801668199994</v>
      </c>
      <c r="AF471" s="15">
        <f t="shared" si="246"/>
        <v>0.99423048002274705</v>
      </c>
      <c r="AG471" s="34">
        <f t="shared" si="247"/>
        <v>2.7838455429097877</v>
      </c>
      <c r="AH471" s="34">
        <f t="shared" si="231"/>
        <v>1.2458</v>
      </c>
      <c r="AI471" s="15">
        <f t="shared" si="248"/>
        <v>0.77657197439912828</v>
      </c>
      <c r="AJ471" s="34">
        <f t="shared" si="249"/>
        <v>3.2616025254479313</v>
      </c>
      <c r="AK471" s="34">
        <f t="shared" si="232"/>
        <v>0.2702</v>
      </c>
      <c r="AL471" s="15">
        <f t="shared" si="250"/>
        <v>0.5671420040148718</v>
      </c>
      <c r="AM471" s="34">
        <f t="shared" si="251"/>
        <v>0</v>
      </c>
      <c r="AN471" s="35">
        <f t="shared" si="233"/>
        <v>5.4000002000000009</v>
      </c>
      <c r="AO471" s="35">
        <f t="shared" si="234"/>
        <v>4.5429787952801934</v>
      </c>
      <c r="AP471" s="35">
        <f t="shared" si="235"/>
        <v>0.85702140471980748</v>
      </c>
      <c r="AQ471" s="35">
        <f t="shared" si="236"/>
        <v>5.0000003</v>
      </c>
      <c r="AR471" s="35">
        <f t="shared" si="237"/>
        <v>4.0377205362593678</v>
      </c>
      <c r="AS471" s="35">
        <f t="shared" si="238"/>
        <v>0.96227976374063218</v>
      </c>
    </row>
    <row r="472" spans="7:45" ht="15.75">
      <c r="G472">
        <v>679</v>
      </c>
      <c r="H472" s="89">
        <v>0.8</v>
      </c>
      <c r="I472" s="90">
        <v>1.2</v>
      </c>
      <c r="J472" s="90">
        <v>3.0000002000000001</v>
      </c>
      <c r="K472" s="90">
        <v>0.4</v>
      </c>
      <c r="L472" s="90">
        <v>0</v>
      </c>
      <c r="M472" s="90">
        <v>0</v>
      </c>
      <c r="N472" s="90"/>
      <c r="O472" s="90">
        <v>0.8</v>
      </c>
      <c r="P472" s="90">
        <v>4.2000003000000001</v>
      </c>
      <c r="Q472" s="91">
        <v>0</v>
      </c>
      <c r="R472" s="35"/>
      <c r="S472" s="34">
        <f t="shared" si="239"/>
        <v>0.8</v>
      </c>
      <c r="T472" s="34">
        <f t="shared" si="225"/>
        <v>1.038</v>
      </c>
      <c r="U472" s="34">
        <f t="shared" si="226"/>
        <v>2.3532001568799998</v>
      </c>
      <c r="V472" s="34">
        <f t="shared" si="227"/>
        <v>1.9872000000000001</v>
      </c>
      <c r="W472" s="15">
        <f t="shared" si="240"/>
        <v>0.87944659600048491</v>
      </c>
      <c r="X472" s="34">
        <f t="shared" si="241"/>
        <v>0.35177863840019397</v>
      </c>
      <c r="Y472" s="34">
        <f t="shared" si="228"/>
        <v>1.2900000000000023E-2</v>
      </c>
      <c r="Z472" s="15">
        <f t="shared" si="242"/>
        <v>0.50322495527805666</v>
      </c>
      <c r="AA472" s="34">
        <f t="shared" si="243"/>
        <v>0</v>
      </c>
      <c r="AB472" s="34">
        <f t="shared" si="229"/>
        <v>-0.3819999999999999</v>
      </c>
      <c r="AC472" s="15">
        <f t="shared" si="244"/>
        <v>0.40564461209270181</v>
      </c>
      <c r="AD472" s="34">
        <f t="shared" si="245"/>
        <v>0</v>
      </c>
      <c r="AE472" s="34">
        <f t="shared" si="230"/>
        <v>3.4811799999999993</v>
      </c>
      <c r="AF472" s="15">
        <f t="shared" si="246"/>
        <v>0.97014751351429507</v>
      </c>
      <c r="AG472" s="34">
        <f t="shared" si="247"/>
        <v>0.77611801081143605</v>
      </c>
      <c r="AH472" s="34">
        <f t="shared" si="231"/>
        <v>1.2458</v>
      </c>
      <c r="AI472" s="15">
        <f t="shared" si="248"/>
        <v>0.77657197439912828</v>
      </c>
      <c r="AJ472" s="34">
        <f t="shared" si="249"/>
        <v>3.2616025254479313</v>
      </c>
      <c r="AK472" s="34">
        <f t="shared" si="232"/>
        <v>0.2702</v>
      </c>
      <c r="AL472" s="15">
        <f t="shared" si="250"/>
        <v>0.5671420040148718</v>
      </c>
      <c r="AM472" s="34">
        <f t="shared" si="251"/>
        <v>0</v>
      </c>
      <c r="AN472" s="35">
        <f t="shared" si="233"/>
        <v>8.3000001000000001</v>
      </c>
      <c r="AO472" s="35">
        <f t="shared" si="234"/>
        <v>5.9821385099820557</v>
      </c>
      <c r="AP472" s="35">
        <f t="shared" si="235"/>
        <v>2.3178615900179445</v>
      </c>
      <c r="AQ472" s="35">
        <f t="shared" si="236"/>
        <v>1.5</v>
      </c>
      <c r="AR472" s="35">
        <f t="shared" si="237"/>
        <v>1.3629038551499291</v>
      </c>
      <c r="AS472" s="35">
        <f t="shared" si="238"/>
        <v>0.13709614485007093</v>
      </c>
    </row>
    <row r="473" spans="7:45" ht="15.75">
      <c r="G473">
        <v>680</v>
      </c>
      <c r="H473" s="89">
        <v>0.3</v>
      </c>
      <c r="I473" s="90">
        <v>2</v>
      </c>
      <c r="J473" s="90">
        <v>2.5</v>
      </c>
      <c r="K473" s="90">
        <v>1</v>
      </c>
      <c r="L473" s="90">
        <v>1</v>
      </c>
      <c r="M473" s="90">
        <v>1.5000001000000001</v>
      </c>
      <c r="N473" s="90"/>
      <c r="O473" s="90">
        <v>1</v>
      </c>
      <c r="P473" s="90">
        <v>0.5</v>
      </c>
      <c r="Q473" s="91">
        <v>0</v>
      </c>
      <c r="R473" s="35"/>
      <c r="S473" s="34">
        <f t="shared" si="239"/>
        <v>0.3</v>
      </c>
      <c r="T473" s="34">
        <f t="shared" si="225"/>
        <v>1.73</v>
      </c>
      <c r="U473" s="34">
        <f t="shared" si="226"/>
        <v>1.9609999999999999</v>
      </c>
      <c r="V473" s="34">
        <f t="shared" si="227"/>
        <v>1.9872000000000001</v>
      </c>
      <c r="W473" s="15">
        <f t="shared" si="240"/>
        <v>0.87944659600048491</v>
      </c>
      <c r="X473" s="34">
        <f t="shared" si="241"/>
        <v>0.87944659600048491</v>
      </c>
      <c r="Y473" s="34">
        <f t="shared" si="228"/>
        <v>1.2900000000000023E-2</v>
      </c>
      <c r="Z473" s="15">
        <f t="shared" si="242"/>
        <v>0.50322495527805666</v>
      </c>
      <c r="AA473" s="34">
        <f t="shared" si="243"/>
        <v>0.50322495527805666</v>
      </c>
      <c r="AB473" s="34">
        <f t="shared" si="229"/>
        <v>-0.3819999999999999</v>
      </c>
      <c r="AC473" s="15">
        <f t="shared" si="244"/>
        <v>0.40564461209270181</v>
      </c>
      <c r="AD473" s="34">
        <f t="shared" si="245"/>
        <v>0.60846695870351397</v>
      </c>
      <c r="AE473" s="34">
        <f t="shared" si="230"/>
        <v>3.6479999999999992</v>
      </c>
      <c r="AF473" s="15">
        <f t="shared" si="246"/>
        <v>0.97461786795036498</v>
      </c>
      <c r="AG473" s="34">
        <f t="shared" si="247"/>
        <v>0.97461786795036498</v>
      </c>
      <c r="AH473" s="34">
        <f t="shared" si="231"/>
        <v>1.2458</v>
      </c>
      <c r="AI473" s="15">
        <f t="shared" si="248"/>
        <v>0.77657197439912828</v>
      </c>
      <c r="AJ473" s="34">
        <f t="shared" si="249"/>
        <v>0.38828598719956414</v>
      </c>
      <c r="AK473" s="34">
        <f t="shared" si="232"/>
        <v>0.2702</v>
      </c>
      <c r="AL473" s="15">
        <f t="shared" si="250"/>
        <v>0.5671420040148718</v>
      </c>
      <c r="AM473" s="34">
        <f t="shared" si="251"/>
        <v>0</v>
      </c>
      <c r="AN473" s="35">
        <f t="shared" si="233"/>
        <v>7.0000001000000003</v>
      </c>
      <c r="AO473" s="35">
        <f t="shared" si="234"/>
        <v>5.5923814661858646</v>
      </c>
      <c r="AP473" s="35">
        <f t="shared" si="235"/>
        <v>1.4076186338141357</v>
      </c>
      <c r="AQ473" s="35">
        <f t="shared" si="236"/>
        <v>1</v>
      </c>
      <c r="AR473" s="35">
        <f t="shared" si="237"/>
        <v>0.86927724306574705</v>
      </c>
      <c r="AS473" s="35">
        <f t="shared" si="238"/>
        <v>0.13072275693425295</v>
      </c>
    </row>
    <row r="474" spans="7:45" ht="15.75">
      <c r="G474">
        <v>681</v>
      </c>
      <c r="H474" s="89">
        <v>1</v>
      </c>
      <c r="I474" s="90">
        <v>1.5000001000000001</v>
      </c>
      <c r="J474" s="90">
        <v>2.5</v>
      </c>
      <c r="K474" s="90">
        <v>1</v>
      </c>
      <c r="L474" s="90">
        <v>0.5</v>
      </c>
      <c r="M474" s="90">
        <v>0.5</v>
      </c>
      <c r="N474" s="90"/>
      <c r="O474" s="90">
        <v>0.5</v>
      </c>
      <c r="P474" s="90">
        <v>0.5</v>
      </c>
      <c r="Q474" s="91">
        <v>0</v>
      </c>
      <c r="R474" s="35"/>
      <c r="S474" s="34">
        <f t="shared" si="239"/>
        <v>1</v>
      </c>
      <c r="T474" s="34">
        <f t="shared" si="225"/>
        <v>1.2975000864999999</v>
      </c>
      <c r="U474" s="34">
        <f t="shared" si="226"/>
        <v>1.9609999999999999</v>
      </c>
      <c r="V474" s="34">
        <f t="shared" si="227"/>
        <v>1.9872000000000001</v>
      </c>
      <c r="W474" s="15">
        <f t="shared" si="240"/>
        <v>0.87944659600048491</v>
      </c>
      <c r="X474" s="34">
        <f t="shared" si="241"/>
        <v>0.87944659600048491</v>
      </c>
      <c r="Y474" s="34">
        <f t="shared" si="228"/>
        <v>1.2900000000000023E-2</v>
      </c>
      <c r="Z474" s="15">
        <f t="shared" si="242"/>
        <v>0.50322495527805666</v>
      </c>
      <c r="AA474" s="34">
        <f t="shared" si="243"/>
        <v>0.25161247763902833</v>
      </c>
      <c r="AB474" s="34">
        <f t="shared" si="229"/>
        <v>-0.3819999999999999</v>
      </c>
      <c r="AC474" s="15">
        <f t="shared" si="244"/>
        <v>0.40564461209270181</v>
      </c>
      <c r="AD474" s="34">
        <f t="shared" si="245"/>
        <v>0.2028223060463509</v>
      </c>
      <c r="AE474" s="34">
        <f t="shared" si="230"/>
        <v>3.2309499999999995</v>
      </c>
      <c r="AF474" s="15">
        <f t="shared" si="246"/>
        <v>0.96198251173236582</v>
      </c>
      <c r="AG474" s="34">
        <f t="shared" si="247"/>
        <v>0.48099125586618291</v>
      </c>
      <c r="AH474" s="34">
        <f t="shared" si="231"/>
        <v>1.2458</v>
      </c>
      <c r="AI474" s="15">
        <f t="shared" si="248"/>
        <v>0.77657197439912828</v>
      </c>
      <c r="AJ474" s="34">
        <f t="shared" si="249"/>
        <v>0.38828598719956414</v>
      </c>
      <c r="AK474" s="34">
        <f t="shared" si="232"/>
        <v>0.2702</v>
      </c>
      <c r="AL474" s="15">
        <f t="shared" si="250"/>
        <v>0.5671420040148718</v>
      </c>
      <c r="AM474" s="34">
        <f t="shared" si="251"/>
        <v>0</v>
      </c>
      <c r="AN474" s="35">
        <f t="shared" si="233"/>
        <v>18.300001200000001</v>
      </c>
      <c r="AO474" s="35">
        <f t="shared" si="234"/>
        <v>11.202499474293452</v>
      </c>
      <c r="AP474" s="35">
        <f t="shared" si="235"/>
        <v>7.0975017257065485</v>
      </c>
      <c r="AQ474" s="35">
        <f t="shared" si="236"/>
        <v>13.200000999999999</v>
      </c>
      <c r="AR474" s="35">
        <f t="shared" si="237"/>
        <v>10.197480767730596</v>
      </c>
      <c r="AS474" s="35">
        <f t="shared" si="238"/>
        <v>3.0025202322694025</v>
      </c>
    </row>
    <row r="475" spans="7:45" ht="15.75">
      <c r="G475">
        <v>682</v>
      </c>
      <c r="H475" s="89">
        <v>0.3</v>
      </c>
      <c r="I475" s="90">
        <v>2</v>
      </c>
      <c r="J475" s="90">
        <v>2.5</v>
      </c>
      <c r="K475" s="90">
        <v>1.5000001000000001</v>
      </c>
      <c r="L475" s="90">
        <v>10.500000999999999</v>
      </c>
      <c r="M475" s="90">
        <v>1.5000001000000001</v>
      </c>
      <c r="N475" s="90"/>
      <c r="O475" s="90">
        <v>1</v>
      </c>
      <c r="P475" s="90">
        <v>11.000000999999999</v>
      </c>
      <c r="Q475" s="91">
        <v>1.2</v>
      </c>
      <c r="R475" s="35"/>
      <c r="S475" s="34">
        <f t="shared" si="239"/>
        <v>0.3</v>
      </c>
      <c r="T475" s="34">
        <f t="shared" si="225"/>
        <v>1.73</v>
      </c>
      <c r="U475" s="34">
        <f t="shared" si="226"/>
        <v>1.9609999999999999</v>
      </c>
      <c r="V475" s="34">
        <f t="shared" si="227"/>
        <v>1.9872000000000001</v>
      </c>
      <c r="W475" s="15">
        <f t="shared" si="240"/>
        <v>0.87944659600048491</v>
      </c>
      <c r="X475" s="34">
        <f t="shared" si="241"/>
        <v>1.319169981945387</v>
      </c>
      <c r="Y475" s="34">
        <f t="shared" si="228"/>
        <v>1.2900000000000023E-2</v>
      </c>
      <c r="Z475" s="15">
        <f t="shared" si="242"/>
        <v>0.50322495527805666</v>
      </c>
      <c r="AA475" s="34">
        <f t="shared" si="243"/>
        <v>5.2838625336445499</v>
      </c>
      <c r="AB475" s="34">
        <f t="shared" si="229"/>
        <v>-0.3819999999999999</v>
      </c>
      <c r="AC475" s="15">
        <f t="shared" si="244"/>
        <v>0.40564461209270181</v>
      </c>
      <c r="AD475" s="34">
        <f t="shared" si="245"/>
        <v>0.60846695870351397</v>
      </c>
      <c r="AE475" s="34">
        <f t="shared" si="230"/>
        <v>3.6479999999999992</v>
      </c>
      <c r="AF475" s="15">
        <f t="shared" si="246"/>
        <v>0.97461786795036498</v>
      </c>
      <c r="AG475" s="34">
        <f t="shared" si="247"/>
        <v>0.97461786795036498</v>
      </c>
      <c r="AH475" s="34">
        <f t="shared" si="231"/>
        <v>1.2458</v>
      </c>
      <c r="AI475" s="15">
        <f t="shared" si="248"/>
        <v>0.77657197439912828</v>
      </c>
      <c r="AJ475" s="34">
        <f t="shared" si="249"/>
        <v>8.5422924949623855</v>
      </c>
      <c r="AK475" s="34">
        <f t="shared" si="232"/>
        <v>0.2702</v>
      </c>
      <c r="AL475" s="15">
        <f t="shared" si="250"/>
        <v>0.5671420040148718</v>
      </c>
      <c r="AM475" s="34">
        <f t="shared" si="251"/>
        <v>0.68057040481784614</v>
      </c>
      <c r="AN475" s="35">
        <f t="shared" si="233"/>
        <v>6.1000002999999996</v>
      </c>
      <c r="AO475" s="35">
        <f t="shared" si="234"/>
        <v>4.1457449484245483</v>
      </c>
      <c r="AP475" s="35">
        <f t="shared" si="235"/>
        <v>1.9542553515754513</v>
      </c>
      <c r="AQ475" s="35">
        <f t="shared" si="236"/>
        <v>0.5</v>
      </c>
      <c r="AR475" s="35">
        <f t="shared" si="237"/>
        <v>0.2835710020074359</v>
      </c>
      <c r="AS475" s="35">
        <f t="shared" si="238"/>
        <v>0.2164289979925641</v>
      </c>
    </row>
    <row r="476" spans="7:45" ht="15.75">
      <c r="G476">
        <v>683</v>
      </c>
      <c r="H476" s="89">
        <v>0.1</v>
      </c>
      <c r="I476" s="90">
        <v>0.5</v>
      </c>
      <c r="J476" s="90">
        <v>1</v>
      </c>
      <c r="K476" s="90">
        <v>1.5000001000000001</v>
      </c>
      <c r="L476" s="90">
        <v>3.0000002000000001</v>
      </c>
      <c r="M476" s="90">
        <v>0</v>
      </c>
      <c r="N476" s="90"/>
      <c r="O476" s="90">
        <v>0</v>
      </c>
      <c r="P476" s="90">
        <v>0</v>
      </c>
      <c r="Q476" s="91">
        <v>0.5</v>
      </c>
      <c r="R476" s="35"/>
      <c r="S476" s="34">
        <f t="shared" si="239"/>
        <v>0.1</v>
      </c>
      <c r="T476" s="34">
        <f t="shared" si="225"/>
        <v>0.4325</v>
      </c>
      <c r="U476" s="34">
        <f t="shared" si="226"/>
        <v>0.78439999999999999</v>
      </c>
      <c r="V476" s="34">
        <f t="shared" si="227"/>
        <v>1.9872000000000001</v>
      </c>
      <c r="W476" s="15">
        <f t="shared" si="240"/>
        <v>0.87944659600048491</v>
      </c>
      <c r="X476" s="34">
        <f t="shared" si="241"/>
        <v>1.319169981945387</v>
      </c>
      <c r="Y476" s="34">
        <f t="shared" si="228"/>
        <v>1.2900000000000023E-2</v>
      </c>
      <c r="Z476" s="15">
        <f t="shared" si="242"/>
        <v>0.50322495527805666</v>
      </c>
      <c r="AA476" s="34">
        <f t="shared" si="243"/>
        <v>1.5096749664791611</v>
      </c>
      <c r="AB476" s="34">
        <f t="shared" si="229"/>
        <v>-0.3819999999999999</v>
      </c>
      <c r="AC476" s="15">
        <f t="shared" si="244"/>
        <v>0.40564461209270181</v>
      </c>
      <c r="AD476" s="34">
        <f t="shared" si="245"/>
        <v>0</v>
      </c>
      <c r="AE476" s="34">
        <f t="shared" si="230"/>
        <v>2.8138999999999994</v>
      </c>
      <c r="AF476" s="15">
        <f t="shared" si="246"/>
        <v>0.94342234836801464</v>
      </c>
      <c r="AG476" s="34">
        <f t="shared" si="247"/>
        <v>0</v>
      </c>
      <c r="AH476" s="34">
        <f t="shared" si="231"/>
        <v>1.2458</v>
      </c>
      <c r="AI476" s="15">
        <f t="shared" si="248"/>
        <v>0.77657197439912828</v>
      </c>
      <c r="AJ476" s="34">
        <f t="shared" si="249"/>
        <v>0</v>
      </c>
      <c r="AK476" s="34">
        <f t="shared" si="232"/>
        <v>0.2702</v>
      </c>
      <c r="AL476" s="15">
        <f t="shared" si="250"/>
        <v>0.5671420040148718</v>
      </c>
      <c r="AM476" s="34">
        <f t="shared" si="251"/>
        <v>0.2835710020074359</v>
      </c>
      <c r="AN476" s="35">
        <f t="shared" si="233"/>
        <v>23.200001199999999</v>
      </c>
      <c r="AO476" s="35">
        <f t="shared" si="234"/>
        <v>15.776797202538859</v>
      </c>
      <c r="AP476" s="35">
        <f t="shared" si="235"/>
        <v>7.4232039974611403</v>
      </c>
      <c r="AQ476" s="35">
        <f t="shared" si="236"/>
        <v>5.0000002000000006</v>
      </c>
      <c r="AR476" s="35">
        <f t="shared" si="237"/>
        <v>4.3073497575844897</v>
      </c>
      <c r="AS476" s="35">
        <f t="shared" si="238"/>
        <v>0.69265044241551088</v>
      </c>
    </row>
    <row r="477" spans="7:45" ht="15.75">
      <c r="G477">
        <v>684</v>
      </c>
      <c r="H477" s="89">
        <v>1.1000000000000001</v>
      </c>
      <c r="I477" s="90">
        <v>2.3000001999999999</v>
      </c>
      <c r="J477" s="90">
        <v>4.8</v>
      </c>
      <c r="K477" s="90">
        <v>4.3</v>
      </c>
      <c r="L477" s="90">
        <v>8.2000010000000003</v>
      </c>
      <c r="M477" s="90">
        <v>2.5</v>
      </c>
      <c r="N477" s="90"/>
      <c r="O477" s="90">
        <v>2</v>
      </c>
      <c r="P477" s="90">
        <v>3.0000002000000001</v>
      </c>
      <c r="Q477" s="91">
        <v>0</v>
      </c>
      <c r="R477" s="35"/>
      <c r="S477" s="34">
        <f t="shared" si="239"/>
        <v>1.1000000000000001</v>
      </c>
      <c r="T477" s="34">
        <f t="shared" si="225"/>
        <v>1.9895001729999999</v>
      </c>
      <c r="U477" s="34">
        <f t="shared" si="226"/>
        <v>3.7651199999999996</v>
      </c>
      <c r="V477" s="34">
        <f t="shared" si="227"/>
        <v>1.9872000000000001</v>
      </c>
      <c r="W477" s="15">
        <f t="shared" si="240"/>
        <v>0.87944659600048491</v>
      </c>
      <c r="X477" s="34">
        <f t="shared" si="241"/>
        <v>3.781620362802085</v>
      </c>
      <c r="Y477" s="34">
        <f t="shared" si="228"/>
        <v>1.2900000000000023E-2</v>
      </c>
      <c r="Z477" s="15">
        <f t="shared" si="242"/>
        <v>0.50322495527805666</v>
      </c>
      <c r="AA477" s="34">
        <f t="shared" si="243"/>
        <v>4.1264451365050201</v>
      </c>
      <c r="AB477" s="34">
        <f t="shared" si="229"/>
        <v>-0.3819999999999999</v>
      </c>
      <c r="AC477" s="15">
        <f t="shared" si="244"/>
        <v>0.40564461209270181</v>
      </c>
      <c r="AD477" s="34">
        <f t="shared" si="245"/>
        <v>1.0141115302317545</v>
      </c>
      <c r="AE477" s="34">
        <f t="shared" si="230"/>
        <v>4.4820999999999991</v>
      </c>
      <c r="AF477" s="15">
        <f t="shared" si="246"/>
        <v>0.9888168395363548</v>
      </c>
      <c r="AG477" s="34">
        <f t="shared" si="247"/>
        <v>1.9776336790727096</v>
      </c>
      <c r="AH477" s="34">
        <f t="shared" si="231"/>
        <v>1.2458</v>
      </c>
      <c r="AI477" s="15">
        <f t="shared" si="248"/>
        <v>0.77657197439912828</v>
      </c>
      <c r="AJ477" s="34">
        <f t="shared" si="249"/>
        <v>2.3297160785117796</v>
      </c>
      <c r="AK477" s="34">
        <f t="shared" si="232"/>
        <v>0.2702</v>
      </c>
      <c r="AL477" s="15">
        <f t="shared" si="250"/>
        <v>0.5671420040148718</v>
      </c>
      <c r="AM477" s="34">
        <f t="shared" si="251"/>
        <v>0</v>
      </c>
      <c r="AN477" s="35">
        <f t="shared" si="233"/>
        <v>3</v>
      </c>
      <c r="AO477" s="35">
        <f t="shared" si="234"/>
        <v>2.2662035936782505</v>
      </c>
      <c r="AP477" s="35">
        <f t="shared" si="235"/>
        <v>0.73379640632174947</v>
      </c>
      <c r="AQ477" s="35">
        <f t="shared" si="236"/>
        <v>1.2</v>
      </c>
      <c r="AR477" s="35">
        <f t="shared" si="237"/>
        <v>0.75748110027589033</v>
      </c>
      <c r="AS477" s="35">
        <f t="shared" si="238"/>
        <v>0.44251889972410963</v>
      </c>
    </row>
    <row r="478" spans="7:45" ht="15.75">
      <c r="G478">
        <v>685</v>
      </c>
      <c r="H478" s="89">
        <v>0.5</v>
      </c>
      <c r="I478" s="90">
        <v>0.6</v>
      </c>
      <c r="J478" s="90">
        <v>0.5</v>
      </c>
      <c r="K478" s="90">
        <v>0.4</v>
      </c>
      <c r="L478" s="90">
        <v>1</v>
      </c>
      <c r="M478" s="90">
        <v>0</v>
      </c>
      <c r="N478" s="90"/>
      <c r="O478" s="90">
        <v>0.2</v>
      </c>
      <c r="P478" s="90">
        <v>0</v>
      </c>
      <c r="Q478" s="91">
        <v>1</v>
      </c>
      <c r="R478" s="35"/>
      <c r="S478" s="34">
        <f t="shared" si="239"/>
        <v>0.5</v>
      </c>
      <c r="T478" s="34">
        <f t="shared" si="225"/>
        <v>0.51900000000000002</v>
      </c>
      <c r="U478" s="34">
        <f t="shared" si="226"/>
        <v>0.39219999999999999</v>
      </c>
      <c r="V478" s="34">
        <f t="shared" si="227"/>
        <v>1.9872000000000001</v>
      </c>
      <c r="W478" s="15">
        <f t="shared" si="240"/>
        <v>0.87944659600048491</v>
      </c>
      <c r="X478" s="34">
        <f t="shared" si="241"/>
        <v>0.35177863840019397</v>
      </c>
      <c r="Y478" s="34">
        <f t="shared" si="228"/>
        <v>1.2900000000000023E-2</v>
      </c>
      <c r="Z478" s="15">
        <f t="shared" si="242"/>
        <v>0.50322495527805666</v>
      </c>
      <c r="AA478" s="34">
        <f t="shared" si="243"/>
        <v>0.50322495527805666</v>
      </c>
      <c r="AB478" s="34">
        <f t="shared" si="229"/>
        <v>-0.3819999999999999</v>
      </c>
      <c r="AC478" s="15">
        <f t="shared" si="244"/>
        <v>0.40564461209270181</v>
      </c>
      <c r="AD478" s="34">
        <f t="shared" si="245"/>
        <v>0</v>
      </c>
      <c r="AE478" s="34">
        <f t="shared" si="230"/>
        <v>2.9807199999999994</v>
      </c>
      <c r="AF478" s="15">
        <f t="shared" si="246"/>
        <v>0.95169548130509285</v>
      </c>
      <c r="AG478" s="34">
        <f t="shared" si="247"/>
        <v>0.19033909626101858</v>
      </c>
      <c r="AH478" s="34">
        <f t="shared" si="231"/>
        <v>1.2458</v>
      </c>
      <c r="AI478" s="15">
        <f t="shared" si="248"/>
        <v>0.77657197439912828</v>
      </c>
      <c r="AJ478" s="34">
        <f t="shared" si="249"/>
        <v>0</v>
      </c>
      <c r="AK478" s="34">
        <f t="shared" si="232"/>
        <v>0.2702</v>
      </c>
      <c r="AL478" s="15">
        <f t="shared" si="250"/>
        <v>0.5671420040148718</v>
      </c>
      <c r="AM478" s="34">
        <f t="shared" si="251"/>
        <v>0.5671420040148718</v>
      </c>
      <c r="AN478" s="35">
        <f t="shared" si="233"/>
        <v>2.6</v>
      </c>
      <c r="AO478" s="35">
        <f t="shared" si="234"/>
        <v>2.2809189698557568</v>
      </c>
      <c r="AP478" s="35">
        <f t="shared" si="235"/>
        <v>0.31908103014424327</v>
      </c>
      <c r="AQ478" s="35">
        <f t="shared" si="236"/>
        <v>1.3</v>
      </c>
      <c r="AR478" s="35">
        <f t="shared" si="237"/>
        <v>1.1644039980110001</v>
      </c>
      <c r="AS478" s="35">
        <f t="shared" si="238"/>
        <v>0.1355960019889999</v>
      </c>
    </row>
    <row r="479" spans="7:45" ht="15.75">
      <c r="G479">
        <v>686</v>
      </c>
      <c r="H479" s="89">
        <v>0.8</v>
      </c>
      <c r="I479" s="90">
        <v>1.2</v>
      </c>
      <c r="J479" s="90">
        <v>0.1</v>
      </c>
      <c r="K479" s="90">
        <v>0.3</v>
      </c>
      <c r="L479" s="90">
        <v>0.2</v>
      </c>
      <c r="M479" s="90">
        <v>0</v>
      </c>
      <c r="N479" s="90"/>
      <c r="O479" s="90">
        <v>0.8</v>
      </c>
      <c r="P479" s="90">
        <v>0.5</v>
      </c>
      <c r="Q479" s="91">
        <v>0</v>
      </c>
      <c r="R479" s="35"/>
      <c r="S479" s="34">
        <f t="shared" si="239"/>
        <v>0.8</v>
      </c>
      <c r="T479" s="34">
        <f t="shared" si="225"/>
        <v>1.038</v>
      </c>
      <c r="U479" s="34">
        <f t="shared" si="226"/>
        <v>7.844000000000001E-2</v>
      </c>
      <c r="V479" s="34">
        <f t="shared" si="227"/>
        <v>1.9872000000000001</v>
      </c>
      <c r="W479" s="15">
        <f t="shared" si="240"/>
        <v>0.87944659600048491</v>
      </c>
      <c r="X479" s="34">
        <f t="shared" si="241"/>
        <v>0.26383397880014547</v>
      </c>
      <c r="Y479" s="34">
        <f t="shared" si="228"/>
        <v>1.2900000000000023E-2</v>
      </c>
      <c r="Z479" s="15">
        <f t="shared" si="242"/>
        <v>0.50322495527805666</v>
      </c>
      <c r="AA479" s="34">
        <f t="shared" si="243"/>
        <v>0.10064499105561134</v>
      </c>
      <c r="AB479" s="34">
        <f t="shared" si="229"/>
        <v>-0.3819999999999999</v>
      </c>
      <c r="AC479" s="15">
        <f t="shared" si="244"/>
        <v>0.40564461209270181</v>
      </c>
      <c r="AD479" s="34">
        <f t="shared" si="245"/>
        <v>0</v>
      </c>
      <c r="AE479" s="34">
        <f t="shared" si="230"/>
        <v>3.4811799999999993</v>
      </c>
      <c r="AF479" s="15">
        <f t="shared" si="246"/>
        <v>0.97014751351429507</v>
      </c>
      <c r="AG479" s="34">
        <f t="shared" si="247"/>
        <v>0.77611801081143605</v>
      </c>
      <c r="AH479" s="34">
        <f t="shared" si="231"/>
        <v>1.2458</v>
      </c>
      <c r="AI479" s="15">
        <f t="shared" si="248"/>
        <v>0.77657197439912828</v>
      </c>
      <c r="AJ479" s="34">
        <f t="shared" si="249"/>
        <v>0.38828598719956414</v>
      </c>
      <c r="AK479" s="34">
        <f t="shared" si="232"/>
        <v>0.2702</v>
      </c>
      <c r="AL479" s="15">
        <f t="shared" si="250"/>
        <v>0.5671420040148718</v>
      </c>
      <c r="AM479" s="34">
        <f t="shared" si="251"/>
        <v>0</v>
      </c>
      <c r="AN479" s="35">
        <f t="shared" si="233"/>
        <v>4.0000001000000003</v>
      </c>
      <c r="AO479" s="35">
        <f t="shared" si="234"/>
        <v>3.5136790563557563</v>
      </c>
      <c r="AP479" s="35">
        <f t="shared" si="235"/>
        <v>0.486321043644244</v>
      </c>
      <c r="AQ479" s="35">
        <f t="shared" si="236"/>
        <v>0.7</v>
      </c>
      <c r="AR479" s="35">
        <f t="shared" si="237"/>
        <v>0.57862508346058272</v>
      </c>
      <c r="AS479" s="35">
        <f t="shared" si="238"/>
        <v>0.12137491653941723</v>
      </c>
    </row>
    <row r="480" spans="7:45" ht="15.75">
      <c r="G480">
        <v>687</v>
      </c>
      <c r="H480" s="89">
        <v>1.2</v>
      </c>
      <c r="I480" s="90">
        <v>1.8000001000000001</v>
      </c>
      <c r="J480" s="90">
        <v>0.5</v>
      </c>
      <c r="K480" s="90">
        <v>0.3</v>
      </c>
      <c r="L480" s="90">
        <v>0.2</v>
      </c>
      <c r="M480" s="90">
        <v>0</v>
      </c>
      <c r="N480" s="90"/>
      <c r="O480" s="90">
        <v>0.2</v>
      </c>
      <c r="P480" s="90">
        <v>0.5</v>
      </c>
      <c r="Q480" s="91">
        <v>0</v>
      </c>
      <c r="R480" s="35"/>
      <c r="S480" s="34">
        <f t="shared" si="239"/>
        <v>1.2</v>
      </c>
      <c r="T480" s="34">
        <f t="shared" si="225"/>
        <v>1.5570000865</v>
      </c>
      <c r="U480" s="34">
        <f t="shared" si="226"/>
        <v>0.39219999999999999</v>
      </c>
      <c r="V480" s="34">
        <f t="shared" si="227"/>
        <v>1.9872000000000001</v>
      </c>
      <c r="W480" s="15">
        <f t="shared" si="240"/>
        <v>0.87944659600048491</v>
      </c>
      <c r="X480" s="34">
        <f t="shared" si="241"/>
        <v>0.26383397880014547</v>
      </c>
      <c r="Y480" s="34">
        <f t="shared" si="228"/>
        <v>1.2900000000000023E-2</v>
      </c>
      <c r="Z480" s="15">
        <f t="shared" si="242"/>
        <v>0.50322495527805666</v>
      </c>
      <c r="AA480" s="34">
        <f t="shared" si="243"/>
        <v>0.10064499105561134</v>
      </c>
      <c r="AB480" s="34">
        <f t="shared" si="229"/>
        <v>-0.3819999999999999</v>
      </c>
      <c r="AC480" s="15">
        <f t="shared" si="244"/>
        <v>0.40564461209270181</v>
      </c>
      <c r="AD480" s="34">
        <f t="shared" si="245"/>
        <v>0</v>
      </c>
      <c r="AE480" s="34">
        <f t="shared" si="230"/>
        <v>2.9807199999999994</v>
      </c>
      <c r="AF480" s="15">
        <f t="shared" si="246"/>
        <v>0.95169548130509285</v>
      </c>
      <c r="AG480" s="34">
        <f t="shared" si="247"/>
        <v>0.19033909626101858</v>
      </c>
      <c r="AH480" s="34">
        <f t="shared" si="231"/>
        <v>1.2458</v>
      </c>
      <c r="AI480" s="15">
        <f t="shared" si="248"/>
        <v>0.77657197439912828</v>
      </c>
      <c r="AJ480" s="34">
        <f t="shared" si="249"/>
        <v>0.38828598719956414</v>
      </c>
      <c r="AK480" s="34">
        <f t="shared" si="232"/>
        <v>0.2702</v>
      </c>
      <c r="AL480" s="15">
        <f t="shared" si="250"/>
        <v>0.5671420040148718</v>
      </c>
      <c r="AM480" s="34">
        <f t="shared" si="251"/>
        <v>0</v>
      </c>
      <c r="AN480" s="35">
        <f t="shared" si="233"/>
        <v>14.400000299999999</v>
      </c>
      <c r="AO480" s="35">
        <f t="shared" si="234"/>
        <v>12.170990852092354</v>
      </c>
      <c r="AP480" s="35">
        <f t="shared" si="235"/>
        <v>2.2290094479076448</v>
      </c>
      <c r="AQ480" s="35">
        <f t="shared" si="236"/>
        <v>4</v>
      </c>
      <c r="AR480" s="35">
        <f t="shared" si="237"/>
        <v>3.5307776278709664</v>
      </c>
      <c r="AS480" s="35">
        <f t="shared" si="238"/>
        <v>0.46922237212903362</v>
      </c>
    </row>
    <row r="481" spans="7:45" ht="15.75">
      <c r="G481">
        <v>688</v>
      </c>
      <c r="H481" s="89">
        <v>0.8</v>
      </c>
      <c r="I481" s="90">
        <v>2.7</v>
      </c>
      <c r="J481" s="90">
        <v>5</v>
      </c>
      <c r="K481" s="90">
        <v>5.7000003000000001</v>
      </c>
      <c r="L481" s="90">
        <v>0.2</v>
      </c>
      <c r="M481" s="90">
        <v>0</v>
      </c>
      <c r="N481" s="90"/>
      <c r="O481" s="90">
        <v>2</v>
      </c>
      <c r="P481" s="90">
        <v>2</v>
      </c>
      <c r="Q481" s="91">
        <v>0</v>
      </c>
      <c r="R481" s="35"/>
      <c r="S481" s="34">
        <f t="shared" si="239"/>
        <v>0.8</v>
      </c>
      <c r="T481" s="34">
        <f t="shared" si="225"/>
        <v>2.3355000000000001</v>
      </c>
      <c r="U481" s="34">
        <f t="shared" si="226"/>
        <v>3.9219999999999997</v>
      </c>
      <c r="V481" s="34">
        <f t="shared" si="227"/>
        <v>1.9872000000000001</v>
      </c>
      <c r="W481" s="15">
        <f t="shared" si="240"/>
        <v>0.87944659600048491</v>
      </c>
      <c r="X481" s="34">
        <f t="shared" si="241"/>
        <v>5.0128458610367428</v>
      </c>
      <c r="Y481" s="34">
        <f t="shared" si="228"/>
        <v>1.2900000000000023E-2</v>
      </c>
      <c r="Z481" s="15">
        <f t="shared" si="242"/>
        <v>0.50322495527805666</v>
      </c>
      <c r="AA481" s="34">
        <f t="shared" si="243"/>
        <v>0.10064499105561134</v>
      </c>
      <c r="AB481" s="34">
        <f t="shared" si="229"/>
        <v>-0.3819999999999999</v>
      </c>
      <c r="AC481" s="15">
        <f t="shared" si="244"/>
        <v>0.40564461209270181</v>
      </c>
      <c r="AD481" s="34">
        <f t="shared" si="245"/>
        <v>0</v>
      </c>
      <c r="AE481" s="34">
        <f t="shared" si="230"/>
        <v>4.4820999999999991</v>
      </c>
      <c r="AF481" s="15">
        <f t="shared" si="246"/>
        <v>0.9888168395363548</v>
      </c>
      <c r="AG481" s="34">
        <f t="shared" si="247"/>
        <v>1.9776336790727096</v>
      </c>
      <c r="AH481" s="34">
        <f t="shared" si="231"/>
        <v>1.2458</v>
      </c>
      <c r="AI481" s="15">
        <f t="shared" si="248"/>
        <v>0.77657197439912828</v>
      </c>
      <c r="AJ481" s="34">
        <f t="shared" si="249"/>
        <v>1.5531439487982566</v>
      </c>
      <c r="AK481" s="34">
        <f t="shared" si="232"/>
        <v>0.2702</v>
      </c>
      <c r="AL481" s="15">
        <f t="shared" si="250"/>
        <v>0.5671420040148718</v>
      </c>
      <c r="AM481" s="34">
        <f t="shared" si="251"/>
        <v>0</v>
      </c>
      <c r="AN481" s="35">
        <f t="shared" si="233"/>
        <v>4.8000001000000001</v>
      </c>
      <c r="AO481" s="35">
        <f t="shared" si="234"/>
        <v>3.0251952119818126</v>
      </c>
      <c r="AP481" s="35">
        <f t="shared" si="235"/>
        <v>1.7748048880181875</v>
      </c>
      <c r="AQ481" s="35">
        <f t="shared" si="236"/>
        <v>2.3000001000000001</v>
      </c>
      <c r="AR481" s="35">
        <f t="shared" si="237"/>
        <v>1.9409760500673259</v>
      </c>
      <c r="AS481" s="35">
        <f t="shared" si="238"/>
        <v>0.35902404993267423</v>
      </c>
    </row>
    <row r="482" spans="7:45" ht="15.75">
      <c r="G482">
        <v>689</v>
      </c>
      <c r="H482" s="89">
        <v>0.1</v>
      </c>
      <c r="I482" s="90">
        <v>0.5</v>
      </c>
      <c r="J482" s="90">
        <v>1.2</v>
      </c>
      <c r="K482" s="90">
        <v>0.5</v>
      </c>
      <c r="L482" s="90">
        <v>1</v>
      </c>
      <c r="M482" s="90">
        <v>1.5000001000000001</v>
      </c>
      <c r="N482" s="90"/>
      <c r="O482" s="90">
        <v>0.8</v>
      </c>
      <c r="P482" s="90">
        <v>1.5000001000000001</v>
      </c>
      <c r="Q482" s="91">
        <v>0</v>
      </c>
      <c r="R482" s="35"/>
      <c r="S482" s="34">
        <f t="shared" si="239"/>
        <v>0.1</v>
      </c>
      <c r="T482" s="34">
        <f t="shared" si="225"/>
        <v>0.4325</v>
      </c>
      <c r="U482" s="34">
        <f t="shared" si="226"/>
        <v>0.94127999999999989</v>
      </c>
      <c r="V482" s="34">
        <f t="shared" si="227"/>
        <v>1.9872000000000001</v>
      </c>
      <c r="W482" s="15">
        <f t="shared" si="240"/>
        <v>0.87944659600048491</v>
      </c>
      <c r="X482" s="34">
        <f t="shared" si="241"/>
        <v>0.43972329800024246</v>
      </c>
      <c r="Y482" s="34">
        <f t="shared" si="228"/>
        <v>1.2900000000000023E-2</v>
      </c>
      <c r="Z482" s="15">
        <f t="shared" si="242"/>
        <v>0.50322495527805666</v>
      </c>
      <c r="AA482" s="34">
        <f t="shared" si="243"/>
        <v>0.50322495527805666</v>
      </c>
      <c r="AB482" s="34">
        <f t="shared" si="229"/>
        <v>-0.3819999999999999</v>
      </c>
      <c r="AC482" s="15">
        <f t="shared" si="244"/>
        <v>0.40564461209270181</v>
      </c>
      <c r="AD482" s="34">
        <f t="shared" si="245"/>
        <v>0.60846695870351397</v>
      </c>
      <c r="AE482" s="34">
        <f t="shared" si="230"/>
        <v>3.4811799999999993</v>
      </c>
      <c r="AF482" s="15">
        <f t="shared" si="246"/>
        <v>0.97014751351429507</v>
      </c>
      <c r="AG482" s="34">
        <f t="shared" si="247"/>
        <v>0.77611801081143605</v>
      </c>
      <c r="AH482" s="34">
        <f t="shared" si="231"/>
        <v>1.2458</v>
      </c>
      <c r="AI482" s="15">
        <f t="shared" si="248"/>
        <v>0.77657197439912828</v>
      </c>
      <c r="AJ482" s="34">
        <f t="shared" si="249"/>
        <v>1.1648580392558898</v>
      </c>
      <c r="AK482" s="34">
        <f t="shared" si="232"/>
        <v>0.2702</v>
      </c>
      <c r="AL482" s="15">
        <f t="shared" si="250"/>
        <v>0.5671420040148718</v>
      </c>
      <c r="AM482" s="34">
        <f t="shared" si="251"/>
        <v>0</v>
      </c>
      <c r="AN482" s="35">
        <f t="shared" si="233"/>
        <v>3.1000001500000005</v>
      </c>
      <c r="AO482" s="35">
        <f t="shared" si="234"/>
        <v>2.1045854800598716</v>
      </c>
      <c r="AP482" s="35">
        <f t="shared" si="235"/>
        <v>0.99541466994012895</v>
      </c>
      <c r="AQ482" s="35">
        <f t="shared" si="236"/>
        <v>2.3000001000000001</v>
      </c>
      <c r="AR482" s="35">
        <f t="shared" si="237"/>
        <v>1.9409760500673259</v>
      </c>
      <c r="AS482" s="35">
        <f t="shared" si="238"/>
        <v>0.35902404993267423</v>
      </c>
    </row>
    <row r="483" spans="7:45" ht="15.75">
      <c r="G483">
        <v>690</v>
      </c>
      <c r="H483" s="89">
        <v>0.1</v>
      </c>
      <c r="I483" s="90">
        <v>0.2</v>
      </c>
      <c r="J483" s="90">
        <v>0.70000004999999998</v>
      </c>
      <c r="K483" s="90">
        <v>0.6</v>
      </c>
      <c r="L483" s="90">
        <v>1.5000001000000001</v>
      </c>
      <c r="M483" s="90">
        <v>0</v>
      </c>
      <c r="N483" s="90"/>
      <c r="O483" s="90">
        <v>0.8</v>
      </c>
      <c r="P483" s="90">
        <v>1.5000001000000001</v>
      </c>
      <c r="Q483" s="91">
        <v>0</v>
      </c>
      <c r="R483" s="35"/>
      <c r="S483" s="34">
        <f t="shared" si="239"/>
        <v>0.1</v>
      </c>
      <c r="T483" s="34">
        <f t="shared" si="225"/>
        <v>0.17300000000000001</v>
      </c>
      <c r="U483" s="34">
        <f t="shared" si="226"/>
        <v>0.54908003921999993</v>
      </c>
      <c r="V483" s="34">
        <f t="shared" si="227"/>
        <v>1.9872000000000001</v>
      </c>
      <c r="W483" s="15">
        <f t="shared" si="240"/>
        <v>0.87944659600048491</v>
      </c>
      <c r="X483" s="34">
        <f t="shared" si="241"/>
        <v>0.52766795760029095</v>
      </c>
      <c r="Y483" s="34">
        <f t="shared" si="228"/>
        <v>1.2900000000000023E-2</v>
      </c>
      <c r="Z483" s="15">
        <f t="shared" si="242"/>
        <v>0.50322495527805666</v>
      </c>
      <c r="AA483" s="34">
        <f t="shared" si="243"/>
        <v>0.75483748323958055</v>
      </c>
      <c r="AB483" s="34">
        <f t="shared" si="229"/>
        <v>-0.3819999999999999</v>
      </c>
      <c r="AC483" s="15">
        <f t="shared" si="244"/>
        <v>0.40564461209270181</v>
      </c>
      <c r="AD483" s="34">
        <f t="shared" si="245"/>
        <v>0</v>
      </c>
      <c r="AE483" s="34">
        <f t="shared" si="230"/>
        <v>3.4811799999999993</v>
      </c>
      <c r="AF483" s="15">
        <f t="shared" si="246"/>
        <v>0.97014751351429507</v>
      </c>
      <c r="AG483" s="34">
        <f t="shared" si="247"/>
        <v>0.77611801081143605</v>
      </c>
      <c r="AH483" s="34">
        <f t="shared" si="231"/>
        <v>1.2458</v>
      </c>
      <c r="AI483" s="15">
        <f t="shared" si="248"/>
        <v>0.77657197439912828</v>
      </c>
      <c r="AJ483" s="34">
        <f t="shared" si="249"/>
        <v>1.1648580392558898</v>
      </c>
      <c r="AK483" s="34">
        <f t="shared" si="232"/>
        <v>0.2702</v>
      </c>
      <c r="AL483" s="15">
        <f t="shared" si="250"/>
        <v>0.5671420040148718</v>
      </c>
      <c r="AM483" s="34">
        <f t="shared" si="251"/>
        <v>0</v>
      </c>
      <c r="AN483" s="35">
        <f t="shared" si="233"/>
        <v>4.0000000500000006</v>
      </c>
      <c r="AO483" s="35">
        <f t="shared" si="234"/>
        <v>3.0841981864990262</v>
      </c>
      <c r="AP483" s="35">
        <f t="shared" si="235"/>
        <v>0.91580186350097437</v>
      </c>
      <c r="AQ483" s="35">
        <f t="shared" si="236"/>
        <v>2.5</v>
      </c>
      <c r="AR483" s="35">
        <f t="shared" si="237"/>
        <v>2.0347608443569292</v>
      </c>
      <c r="AS483" s="35">
        <f t="shared" si="238"/>
        <v>0.46523915564307083</v>
      </c>
    </row>
    <row r="484" spans="7:45" ht="15.75">
      <c r="G484">
        <v>691</v>
      </c>
      <c r="H484" s="89">
        <v>0.1</v>
      </c>
      <c r="I484" s="90">
        <v>0.2</v>
      </c>
      <c r="J484" s="90">
        <v>0.70000004999999998</v>
      </c>
      <c r="K484" s="90">
        <v>2</v>
      </c>
      <c r="L484" s="90">
        <v>1</v>
      </c>
      <c r="M484" s="90">
        <v>0</v>
      </c>
      <c r="N484" s="90"/>
      <c r="O484" s="90">
        <v>1</v>
      </c>
      <c r="P484" s="90">
        <v>1</v>
      </c>
      <c r="Q484" s="91">
        <v>0.5</v>
      </c>
      <c r="R484" s="35"/>
      <c r="S484" s="34">
        <f t="shared" si="239"/>
        <v>0.1</v>
      </c>
      <c r="T484" s="34">
        <f t="shared" si="225"/>
        <v>0.17300000000000001</v>
      </c>
      <c r="U484" s="34">
        <f t="shared" si="226"/>
        <v>0.54908003921999993</v>
      </c>
      <c r="V484" s="34">
        <f t="shared" si="227"/>
        <v>1.9872000000000001</v>
      </c>
      <c r="W484" s="15">
        <f t="shared" si="240"/>
        <v>0.87944659600048491</v>
      </c>
      <c r="X484" s="34">
        <f t="shared" si="241"/>
        <v>1.7588931920009698</v>
      </c>
      <c r="Y484" s="34">
        <f t="shared" si="228"/>
        <v>1.2900000000000023E-2</v>
      </c>
      <c r="Z484" s="15">
        <f t="shared" si="242"/>
        <v>0.50322495527805666</v>
      </c>
      <c r="AA484" s="34">
        <f t="shared" si="243"/>
        <v>0.50322495527805666</v>
      </c>
      <c r="AB484" s="34">
        <f t="shared" si="229"/>
        <v>-0.3819999999999999</v>
      </c>
      <c r="AC484" s="15">
        <f t="shared" si="244"/>
        <v>0.40564461209270181</v>
      </c>
      <c r="AD484" s="34">
        <f t="shared" si="245"/>
        <v>0</v>
      </c>
      <c r="AE484" s="34">
        <f t="shared" si="230"/>
        <v>3.6479999999999992</v>
      </c>
      <c r="AF484" s="15">
        <f t="shared" si="246"/>
        <v>0.97461786795036498</v>
      </c>
      <c r="AG484" s="34">
        <f t="shared" si="247"/>
        <v>0.97461786795036498</v>
      </c>
      <c r="AH484" s="34">
        <f t="shared" si="231"/>
        <v>1.2458</v>
      </c>
      <c r="AI484" s="15">
        <f t="shared" si="248"/>
        <v>0.77657197439912828</v>
      </c>
      <c r="AJ484" s="34">
        <f t="shared" si="249"/>
        <v>0.77657197439912828</v>
      </c>
      <c r="AK484" s="34">
        <f t="shared" si="232"/>
        <v>0.2702</v>
      </c>
      <c r="AL484" s="15">
        <f t="shared" si="250"/>
        <v>0.5671420040148718</v>
      </c>
      <c r="AM484" s="34">
        <f t="shared" si="251"/>
        <v>0.2835710020074359</v>
      </c>
      <c r="AN484" s="35">
        <f t="shared" si="233"/>
        <v>2.2000000499999999</v>
      </c>
      <c r="AO484" s="35">
        <f t="shared" si="234"/>
        <v>1.5011943136981536</v>
      </c>
      <c r="AP484" s="35">
        <f t="shared" si="235"/>
        <v>0.69880573630184628</v>
      </c>
      <c r="AQ484" s="35">
        <f t="shared" si="236"/>
        <v>2.5000001000000003</v>
      </c>
      <c r="AR484" s="35">
        <f t="shared" si="237"/>
        <v>2.251263231752187</v>
      </c>
      <c r="AS484" s="35">
        <f t="shared" si="238"/>
        <v>0.24873686824781327</v>
      </c>
    </row>
    <row r="485" spans="7:45" ht="15.75">
      <c r="G485">
        <v>692</v>
      </c>
      <c r="H485" s="89">
        <v>0.1</v>
      </c>
      <c r="I485" s="90">
        <v>0.2</v>
      </c>
      <c r="J485" s="90">
        <v>0.70000004999999998</v>
      </c>
      <c r="K485" s="90">
        <v>0.2</v>
      </c>
      <c r="L485" s="90">
        <v>1</v>
      </c>
      <c r="M485" s="90">
        <v>0</v>
      </c>
      <c r="N485" s="90"/>
      <c r="O485" s="90">
        <v>1.5000001000000001</v>
      </c>
      <c r="P485" s="90">
        <v>1</v>
      </c>
      <c r="Q485" s="91">
        <v>0</v>
      </c>
      <c r="R485" s="35"/>
      <c r="S485" s="34">
        <f t="shared" si="239"/>
        <v>0.1</v>
      </c>
      <c r="T485" s="34">
        <f t="shared" si="225"/>
        <v>0.17300000000000001</v>
      </c>
      <c r="U485" s="34">
        <f t="shared" si="226"/>
        <v>0.54908003921999993</v>
      </c>
      <c r="V485" s="34">
        <f t="shared" si="227"/>
        <v>1.9872000000000001</v>
      </c>
      <c r="W485" s="15">
        <f t="shared" si="240"/>
        <v>0.87944659600048491</v>
      </c>
      <c r="X485" s="34">
        <f t="shared" si="241"/>
        <v>0.17588931920009698</v>
      </c>
      <c r="Y485" s="34">
        <f t="shared" si="228"/>
        <v>1.2900000000000023E-2</v>
      </c>
      <c r="Z485" s="15">
        <f t="shared" si="242"/>
        <v>0.50322495527805666</v>
      </c>
      <c r="AA485" s="34">
        <f t="shared" si="243"/>
        <v>0.50322495527805666</v>
      </c>
      <c r="AB485" s="34">
        <f t="shared" si="229"/>
        <v>-0.3819999999999999</v>
      </c>
      <c r="AC485" s="15">
        <f t="shared" si="244"/>
        <v>0.40564461209270181</v>
      </c>
      <c r="AD485" s="34">
        <f t="shared" si="245"/>
        <v>0</v>
      </c>
      <c r="AE485" s="34">
        <f t="shared" si="230"/>
        <v>4.0650500834099992</v>
      </c>
      <c r="AF485" s="15">
        <f t="shared" si="246"/>
        <v>0.98312743936020996</v>
      </c>
      <c r="AG485" s="34">
        <f t="shared" si="247"/>
        <v>1.4746912573530588</v>
      </c>
      <c r="AH485" s="34">
        <f t="shared" si="231"/>
        <v>1.2458</v>
      </c>
      <c r="AI485" s="15">
        <f t="shared" si="248"/>
        <v>0.77657197439912828</v>
      </c>
      <c r="AJ485" s="34">
        <f t="shared" si="249"/>
        <v>0.77657197439912828</v>
      </c>
      <c r="AK485" s="34">
        <f t="shared" si="232"/>
        <v>0.2702</v>
      </c>
      <c r="AL485" s="15">
        <f t="shared" si="250"/>
        <v>0.5671420040148718</v>
      </c>
      <c r="AM485" s="34">
        <f t="shared" si="251"/>
        <v>0</v>
      </c>
      <c r="AN485" s="35">
        <f t="shared" si="233"/>
        <v>11.300000499999999</v>
      </c>
      <c r="AO485" s="35">
        <f t="shared" si="234"/>
        <v>9.1323719434785424</v>
      </c>
      <c r="AP485" s="35">
        <f t="shared" si="235"/>
        <v>2.167628556521457</v>
      </c>
      <c r="AQ485" s="35">
        <f t="shared" si="236"/>
        <v>6.5000003</v>
      </c>
      <c r="AR485" s="35">
        <f t="shared" si="237"/>
        <v>4.7292613316243317</v>
      </c>
      <c r="AS485" s="35">
        <f t="shared" si="238"/>
        <v>1.7707389683756682</v>
      </c>
    </row>
    <row r="486" spans="7:45" ht="15.75">
      <c r="G486">
        <v>693</v>
      </c>
      <c r="H486" s="89">
        <v>1.1000000000000001</v>
      </c>
      <c r="I486" s="90">
        <v>2.7</v>
      </c>
      <c r="J486" s="90">
        <v>5.5000004999999996</v>
      </c>
      <c r="K486" s="90">
        <v>1</v>
      </c>
      <c r="L486" s="90">
        <v>1</v>
      </c>
      <c r="M486" s="90">
        <v>0</v>
      </c>
      <c r="N486" s="90"/>
      <c r="O486" s="90">
        <v>1.5000001000000001</v>
      </c>
      <c r="P486" s="90">
        <v>2</v>
      </c>
      <c r="Q486" s="91">
        <v>3.0000002000000001</v>
      </c>
      <c r="R486" s="35"/>
      <c r="S486" s="34">
        <f t="shared" si="239"/>
        <v>1.1000000000000001</v>
      </c>
      <c r="T486" s="34">
        <f t="shared" si="225"/>
        <v>2.3355000000000001</v>
      </c>
      <c r="U486" s="34">
        <f t="shared" si="226"/>
        <v>4.3142003922000001</v>
      </c>
      <c r="V486" s="34">
        <f t="shared" si="227"/>
        <v>1.9872000000000001</v>
      </c>
      <c r="W486" s="15">
        <f t="shared" si="240"/>
        <v>0.87944659600048491</v>
      </c>
      <c r="X486" s="34">
        <f t="shared" si="241"/>
        <v>0.87944659600048491</v>
      </c>
      <c r="Y486" s="34">
        <f t="shared" si="228"/>
        <v>1.2900000000000023E-2</v>
      </c>
      <c r="Z486" s="15">
        <f t="shared" si="242"/>
        <v>0.50322495527805666</v>
      </c>
      <c r="AA486" s="34">
        <f t="shared" si="243"/>
        <v>0.50322495527805666</v>
      </c>
      <c r="AB486" s="34">
        <f t="shared" si="229"/>
        <v>-0.3819999999999999</v>
      </c>
      <c r="AC486" s="15">
        <f t="shared" si="244"/>
        <v>0.40564461209270181</v>
      </c>
      <c r="AD486" s="34">
        <f t="shared" si="245"/>
        <v>0</v>
      </c>
      <c r="AE486" s="34">
        <f t="shared" si="230"/>
        <v>4.0650500834099992</v>
      </c>
      <c r="AF486" s="15">
        <f t="shared" si="246"/>
        <v>0.98312743936020996</v>
      </c>
      <c r="AG486" s="34">
        <f t="shared" si="247"/>
        <v>1.4746912573530588</v>
      </c>
      <c r="AH486" s="34">
        <f t="shared" si="231"/>
        <v>1.2458</v>
      </c>
      <c r="AI486" s="15">
        <f t="shared" si="248"/>
        <v>0.77657197439912828</v>
      </c>
      <c r="AJ486" s="34">
        <f t="shared" si="249"/>
        <v>1.5531439487982566</v>
      </c>
      <c r="AK486" s="34">
        <f t="shared" si="232"/>
        <v>0.2702</v>
      </c>
      <c r="AL486" s="15">
        <f t="shared" si="250"/>
        <v>0.5671420040148718</v>
      </c>
      <c r="AM486" s="34">
        <f t="shared" si="251"/>
        <v>1.7014261254730163</v>
      </c>
      <c r="AN486" s="35">
        <f t="shared" si="233"/>
        <v>13.000000549999999</v>
      </c>
      <c r="AO486" s="35">
        <f t="shared" si="234"/>
        <v>8.2680859738735162</v>
      </c>
      <c r="AP486" s="35">
        <f t="shared" si="235"/>
        <v>4.7319145761264831</v>
      </c>
      <c r="AQ486" s="35">
        <f t="shared" si="236"/>
        <v>6.5000002000000006</v>
      </c>
      <c r="AR486" s="35">
        <f t="shared" si="237"/>
        <v>5.2627777487989258</v>
      </c>
      <c r="AS486" s="35">
        <f t="shared" si="238"/>
        <v>1.2372224512010748</v>
      </c>
    </row>
    <row r="487" spans="7:45" ht="15.75">
      <c r="G487">
        <v>694</v>
      </c>
      <c r="H487" s="89">
        <v>0.1</v>
      </c>
      <c r="I487" s="90">
        <v>0.2</v>
      </c>
      <c r="J487" s="90">
        <v>0.70000004999999998</v>
      </c>
      <c r="K487" s="90">
        <v>4</v>
      </c>
      <c r="L487" s="90">
        <v>7.0000004999999996</v>
      </c>
      <c r="M487" s="90">
        <v>1</v>
      </c>
      <c r="N487" s="90"/>
      <c r="O487" s="90">
        <v>2</v>
      </c>
      <c r="P487" s="90">
        <v>3.5000002000000001</v>
      </c>
      <c r="Q487" s="91">
        <v>1</v>
      </c>
      <c r="R487" s="35"/>
      <c r="S487" s="34">
        <f t="shared" si="239"/>
        <v>0.1</v>
      </c>
      <c r="T487" s="34">
        <f t="shared" si="225"/>
        <v>0.17300000000000001</v>
      </c>
      <c r="U487" s="34">
        <f t="shared" si="226"/>
        <v>0.54908003921999993</v>
      </c>
      <c r="V487" s="34">
        <f t="shared" si="227"/>
        <v>1.9872000000000001</v>
      </c>
      <c r="W487" s="15">
        <f t="shared" si="240"/>
        <v>0.87944659600048491</v>
      </c>
      <c r="X487" s="34">
        <f t="shared" si="241"/>
        <v>3.5177863840019397</v>
      </c>
      <c r="Y487" s="34">
        <f t="shared" si="228"/>
        <v>1.2900000000000023E-2</v>
      </c>
      <c r="Z487" s="15">
        <f t="shared" si="242"/>
        <v>0.50322495527805666</v>
      </c>
      <c r="AA487" s="34">
        <f t="shared" si="243"/>
        <v>3.5225749385588743</v>
      </c>
      <c r="AB487" s="34">
        <f t="shared" si="229"/>
        <v>-0.3819999999999999</v>
      </c>
      <c r="AC487" s="15">
        <f t="shared" si="244"/>
        <v>0.40564461209270181</v>
      </c>
      <c r="AD487" s="34">
        <f t="shared" si="245"/>
        <v>0.40564461209270181</v>
      </c>
      <c r="AE487" s="34">
        <f t="shared" si="230"/>
        <v>4.4820999999999991</v>
      </c>
      <c r="AF487" s="15">
        <f t="shared" si="246"/>
        <v>0.9888168395363548</v>
      </c>
      <c r="AG487" s="34">
        <f t="shared" si="247"/>
        <v>1.9776336790727096</v>
      </c>
      <c r="AH487" s="34">
        <f t="shared" si="231"/>
        <v>1.2458</v>
      </c>
      <c r="AI487" s="15">
        <f t="shared" si="248"/>
        <v>0.77657197439912828</v>
      </c>
      <c r="AJ487" s="34">
        <f t="shared" si="249"/>
        <v>2.7180020657113442</v>
      </c>
      <c r="AK487" s="34">
        <f t="shared" si="232"/>
        <v>0.2702</v>
      </c>
      <c r="AL487" s="15">
        <f t="shared" si="250"/>
        <v>0.5671420040148718</v>
      </c>
      <c r="AM487" s="34">
        <f t="shared" si="251"/>
        <v>0.5671420040148718</v>
      </c>
      <c r="AN487" s="35">
        <f t="shared" si="233"/>
        <v>2.2000000499999999</v>
      </c>
      <c r="AO487" s="35">
        <f t="shared" si="234"/>
        <v>1.5011943136981536</v>
      </c>
      <c r="AP487" s="35">
        <f t="shared" si="235"/>
        <v>0.69880573630184628</v>
      </c>
      <c r="AQ487" s="35">
        <f t="shared" si="236"/>
        <v>2.5000001000000003</v>
      </c>
      <c r="AR487" s="35">
        <f t="shared" si="237"/>
        <v>2.251263231752187</v>
      </c>
      <c r="AS487" s="35">
        <f t="shared" si="238"/>
        <v>0.24873686824781327</v>
      </c>
    </row>
    <row r="488" spans="7:45" ht="15.75">
      <c r="G488">
        <v>695</v>
      </c>
      <c r="H488" s="89">
        <v>0.1</v>
      </c>
      <c r="I488" s="90">
        <v>0.2</v>
      </c>
      <c r="J488" s="90">
        <v>0.70000004999999998</v>
      </c>
      <c r="K488" s="90">
        <v>0.2</v>
      </c>
      <c r="L488" s="90">
        <v>1</v>
      </c>
      <c r="M488" s="90">
        <v>0</v>
      </c>
      <c r="N488" s="90"/>
      <c r="O488" s="90">
        <v>1.5000001000000001</v>
      </c>
      <c r="P488" s="90">
        <v>1</v>
      </c>
      <c r="Q488" s="91">
        <v>0</v>
      </c>
      <c r="R488" s="35"/>
      <c r="S488" s="34">
        <f t="shared" si="239"/>
        <v>0.1</v>
      </c>
      <c r="T488" s="34">
        <f t="shared" si="225"/>
        <v>0.17300000000000001</v>
      </c>
      <c r="U488" s="34">
        <f t="shared" si="226"/>
        <v>0.54908003921999993</v>
      </c>
      <c r="V488" s="34">
        <f t="shared" si="227"/>
        <v>1.9872000000000001</v>
      </c>
      <c r="W488" s="15">
        <f t="shared" si="240"/>
        <v>0.87944659600048491</v>
      </c>
      <c r="X488" s="34">
        <f t="shared" si="241"/>
        <v>0.17588931920009698</v>
      </c>
      <c r="Y488" s="34">
        <f t="shared" si="228"/>
        <v>1.2900000000000023E-2</v>
      </c>
      <c r="Z488" s="15">
        <f t="shared" si="242"/>
        <v>0.50322495527805666</v>
      </c>
      <c r="AA488" s="34">
        <f t="shared" si="243"/>
        <v>0.50322495527805666</v>
      </c>
      <c r="AB488" s="34">
        <f t="shared" si="229"/>
        <v>-0.3819999999999999</v>
      </c>
      <c r="AC488" s="15">
        <f t="shared" si="244"/>
        <v>0.40564461209270181</v>
      </c>
      <c r="AD488" s="34">
        <f t="shared" si="245"/>
        <v>0</v>
      </c>
      <c r="AE488" s="34">
        <f t="shared" si="230"/>
        <v>4.0650500834099992</v>
      </c>
      <c r="AF488" s="15">
        <f t="shared" si="246"/>
        <v>0.98312743936020996</v>
      </c>
      <c r="AG488" s="34">
        <f t="shared" si="247"/>
        <v>1.4746912573530588</v>
      </c>
      <c r="AH488" s="34">
        <f t="shared" si="231"/>
        <v>1.2458</v>
      </c>
      <c r="AI488" s="15">
        <f t="shared" si="248"/>
        <v>0.77657197439912828</v>
      </c>
      <c r="AJ488" s="34">
        <f t="shared" si="249"/>
        <v>0.77657197439912828</v>
      </c>
      <c r="AK488" s="34">
        <f t="shared" si="232"/>
        <v>0.2702</v>
      </c>
      <c r="AL488" s="15">
        <f t="shared" si="250"/>
        <v>0.5671420040148718</v>
      </c>
      <c r="AM488" s="34">
        <f t="shared" si="251"/>
        <v>0</v>
      </c>
      <c r="AN488" s="35">
        <f t="shared" si="233"/>
        <v>12.40000075</v>
      </c>
      <c r="AO488" s="35">
        <f t="shared" si="234"/>
        <v>8.2479949416696474</v>
      </c>
      <c r="AP488" s="35">
        <f t="shared" si="235"/>
        <v>4.1520058083303528</v>
      </c>
      <c r="AQ488" s="35">
        <f t="shared" si="236"/>
        <v>9.5000003</v>
      </c>
      <c r="AR488" s="35">
        <f t="shared" si="237"/>
        <v>7.0589772548217162</v>
      </c>
      <c r="AS488" s="35">
        <f t="shared" si="238"/>
        <v>2.4410230451782837</v>
      </c>
    </row>
    <row r="489" spans="7:45" ht="15.75">
      <c r="G489">
        <v>696</v>
      </c>
      <c r="H489" s="89">
        <v>0.5</v>
      </c>
      <c r="I489" s="90">
        <v>1.2</v>
      </c>
      <c r="J489" s="90">
        <v>0.70000004999999998</v>
      </c>
      <c r="K489" s="90">
        <v>3.0000002000000001</v>
      </c>
      <c r="L489" s="90">
        <v>7.0000004999999996</v>
      </c>
      <c r="M489" s="90">
        <v>0</v>
      </c>
      <c r="N489" s="90"/>
      <c r="O489" s="90">
        <v>1.5000001000000001</v>
      </c>
      <c r="P489" s="90">
        <v>5</v>
      </c>
      <c r="Q489" s="91">
        <v>3.0000002000000001</v>
      </c>
      <c r="R489" s="35"/>
      <c r="S489" s="34">
        <f t="shared" si="239"/>
        <v>0.5</v>
      </c>
      <c r="T489" s="34">
        <f t="shared" si="225"/>
        <v>1.038</v>
      </c>
      <c r="U489" s="34">
        <f t="shared" si="226"/>
        <v>0.54908003921999993</v>
      </c>
      <c r="V489" s="34">
        <f t="shared" si="227"/>
        <v>1.9872000000000001</v>
      </c>
      <c r="W489" s="15">
        <f t="shared" si="240"/>
        <v>0.87944659600048491</v>
      </c>
      <c r="X489" s="34">
        <f t="shared" si="241"/>
        <v>2.6383399638907741</v>
      </c>
      <c r="Y489" s="34">
        <f t="shared" si="228"/>
        <v>1.2900000000000023E-2</v>
      </c>
      <c r="Z489" s="15">
        <f t="shared" si="242"/>
        <v>0.50322495527805666</v>
      </c>
      <c r="AA489" s="34">
        <f t="shared" si="243"/>
        <v>3.5225749385588743</v>
      </c>
      <c r="AB489" s="34">
        <f t="shared" si="229"/>
        <v>-0.3819999999999999</v>
      </c>
      <c r="AC489" s="15">
        <f t="shared" si="244"/>
        <v>0.40564461209270181</v>
      </c>
      <c r="AD489" s="34">
        <f t="shared" si="245"/>
        <v>0</v>
      </c>
      <c r="AE489" s="34">
        <f t="shared" si="230"/>
        <v>4.0650500834099992</v>
      </c>
      <c r="AF489" s="15">
        <f t="shared" si="246"/>
        <v>0.98312743936020996</v>
      </c>
      <c r="AG489" s="34">
        <f t="shared" si="247"/>
        <v>1.4746912573530588</v>
      </c>
      <c r="AH489" s="34">
        <f t="shared" si="231"/>
        <v>1.2458</v>
      </c>
      <c r="AI489" s="15">
        <f t="shared" si="248"/>
        <v>0.77657197439912828</v>
      </c>
      <c r="AJ489" s="34">
        <f t="shared" si="249"/>
        <v>3.8828598719956413</v>
      </c>
      <c r="AK489" s="34">
        <f t="shared" si="232"/>
        <v>0.2702</v>
      </c>
      <c r="AL489" s="15">
        <f t="shared" si="250"/>
        <v>0.5671420040148718</v>
      </c>
      <c r="AM489" s="34">
        <f t="shared" si="251"/>
        <v>1.7014261254730163</v>
      </c>
      <c r="AN489" s="35">
        <f t="shared" si="233"/>
        <v>3</v>
      </c>
      <c r="AO489" s="35">
        <f t="shared" si="234"/>
        <v>2.2633142744781538</v>
      </c>
      <c r="AP489" s="35">
        <f t="shared" si="235"/>
        <v>0.73668572552184619</v>
      </c>
      <c r="AQ489" s="35">
        <f t="shared" si="236"/>
        <v>1.3</v>
      </c>
      <c r="AR489" s="35">
        <f t="shared" si="237"/>
        <v>1.1022488353854856</v>
      </c>
      <c r="AS489" s="35">
        <f t="shared" si="238"/>
        <v>0.19775116461451447</v>
      </c>
    </row>
    <row r="490" spans="7:45" ht="15.75">
      <c r="G490">
        <v>697</v>
      </c>
      <c r="H490" s="89">
        <v>0.5</v>
      </c>
      <c r="I490" s="90">
        <v>0.8</v>
      </c>
      <c r="J490" s="90">
        <v>0.5</v>
      </c>
      <c r="K490" s="90">
        <v>0.2</v>
      </c>
      <c r="L490" s="90">
        <v>1</v>
      </c>
      <c r="M490" s="90">
        <v>0</v>
      </c>
      <c r="N490" s="90"/>
      <c r="O490" s="90">
        <v>0.5</v>
      </c>
      <c r="P490" s="90">
        <v>0.8</v>
      </c>
      <c r="Q490" s="91">
        <v>0</v>
      </c>
      <c r="R490" s="35"/>
      <c r="S490" s="34">
        <f t="shared" si="239"/>
        <v>0.5</v>
      </c>
      <c r="T490" s="34">
        <f t="shared" si="225"/>
        <v>0.69200000000000006</v>
      </c>
      <c r="U490" s="34">
        <f t="shared" si="226"/>
        <v>0.39219999999999999</v>
      </c>
      <c r="V490" s="34">
        <f t="shared" si="227"/>
        <v>1.9872000000000001</v>
      </c>
      <c r="W490" s="15">
        <f t="shared" si="240"/>
        <v>0.87944659600048491</v>
      </c>
      <c r="X490" s="34">
        <f t="shared" si="241"/>
        <v>0.17588931920009698</v>
      </c>
      <c r="Y490" s="34">
        <f t="shared" si="228"/>
        <v>1.2900000000000023E-2</v>
      </c>
      <c r="Z490" s="15">
        <f t="shared" si="242"/>
        <v>0.50322495527805666</v>
      </c>
      <c r="AA490" s="34">
        <f t="shared" si="243"/>
        <v>0.50322495527805666</v>
      </c>
      <c r="AB490" s="34">
        <f t="shared" si="229"/>
        <v>-0.3819999999999999</v>
      </c>
      <c r="AC490" s="15">
        <f t="shared" si="244"/>
        <v>0.40564461209270181</v>
      </c>
      <c r="AD490" s="34">
        <f t="shared" si="245"/>
        <v>0</v>
      </c>
      <c r="AE490" s="34">
        <f t="shared" si="230"/>
        <v>3.2309499999999995</v>
      </c>
      <c r="AF490" s="15">
        <f t="shared" si="246"/>
        <v>0.96198251173236582</v>
      </c>
      <c r="AG490" s="34">
        <f t="shared" si="247"/>
        <v>0.48099125586618291</v>
      </c>
      <c r="AH490" s="34">
        <f t="shared" si="231"/>
        <v>1.2458</v>
      </c>
      <c r="AI490" s="15">
        <f t="shared" si="248"/>
        <v>0.77657197439912828</v>
      </c>
      <c r="AJ490" s="34">
        <f t="shared" si="249"/>
        <v>0.62125757951930272</v>
      </c>
      <c r="AK490" s="34">
        <f t="shared" si="232"/>
        <v>0.2702</v>
      </c>
      <c r="AL490" s="15">
        <f t="shared" si="250"/>
        <v>0.5671420040148718</v>
      </c>
      <c r="AM490" s="34">
        <f t="shared" si="251"/>
        <v>0</v>
      </c>
      <c r="AN490" s="35">
        <f t="shared" si="233"/>
        <v>11.7000002</v>
      </c>
      <c r="AO490" s="35">
        <f t="shared" si="234"/>
        <v>7.8663893523737594</v>
      </c>
      <c r="AP490" s="35">
        <f t="shared" si="235"/>
        <v>3.8336108476262405</v>
      </c>
      <c r="AQ490" s="35">
        <f t="shared" si="236"/>
        <v>8.5</v>
      </c>
      <c r="AR490" s="35">
        <f t="shared" si="237"/>
        <v>6.9315074251935949</v>
      </c>
      <c r="AS490" s="35">
        <f t="shared" si="238"/>
        <v>1.5684925748064051</v>
      </c>
    </row>
    <row r="491" spans="7:45" ht="15.75">
      <c r="G491">
        <v>698</v>
      </c>
      <c r="H491" s="89">
        <v>0.5</v>
      </c>
      <c r="I491" s="90">
        <v>1</v>
      </c>
      <c r="J491" s="90">
        <v>1.2</v>
      </c>
      <c r="K491" s="90">
        <v>3.0000002000000001</v>
      </c>
      <c r="L491" s="90">
        <v>5</v>
      </c>
      <c r="M491" s="90">
        <v>1</v>
      </c>
      <c r="N491" s="90"/>
      <c r="O491" s="90">
        <v>2.5</v>
      </c>
      <c r="P491" s="90">
        <v>5</v>
      </c>
      <c r="Q491" s="91">
        <v>1</v>
      </c>
      <c r="R491" s="35"/>
      <c r="S491" s="34">
        <f t="shared" si="239"/>
        <v>0.5</v>
      </c>
      <c r="T491" s="34">
        <f t="shared" si="225"/>
        <v>0.86499999999999999</v>
      </c>
      <c r="U491" s="34">
        <f t="shared" si="226"/>
        <v>0.94127999999999989</v>
      </c>
      <c r="V491" s="34">
        <f t="shared" si="227"/>
        <v>1.9872000000000001</v>
      </c>
      <c r="W491" s="15">
        <f t="shared" si="240"/>
        <v>0.87944659600048491</v>
      </c>
      <c r="X491" s="34">
        <f t="shared" si="241"/>
        <v>2.6383399638907741</v>
      </c>
      <c r="Y491" s="34">
        <f t="shared" si="228"/>
        <v>1.2900000000000023E-2</v>
      </c>
      <c r="Z491" s="15">
        <f t="shared" si="242"/>
        <v>0.50322495527805666</v>
      </c>
      <c r="AA491" s="34">
        <f t="shared" si="243"/>
        <v>2.5161247763902832</v>
      </c>
      <c r="AB491" s="34">
        <f t="shared" si="229"/>
        <v>-0.3819999999999999</v>
      </c>
      <c r="AC491" s="15">
        <f t="shared" si="244"/>
        <v>0.40564461209270181</v>
      </c>
      <c r="AD491" s="34">
        <f t="shared" si="245"/>
        <v>0.40564461209270181</v>
      </c>
      <c r="AE491" s="34">
        <f t="shared" si="230"/>
        <v>4.8991499999999988</v>
      </c>
      <c r="AF491" s="15">
        <f t="shared" si="246"/>
        <v>0.9926022196732327</v>
      </c>
      <c r="AG491" s="34">
        <f t="shared" si="247"/>
        <v>2.4815055491830815</v>
      </c>
      <c r="AH491" s="34">
        <f t="shared" si="231"/>
        <v>1.2458</v>
      </c>
      <c r="AI491" s="15">
        <f t="shared" si="248"/>
        <v>0.77657197439912828</v>
      </c>
      <c r="AJ491" s="34">
        <f t="shared" si="249"/>
        <v>3.8828598719956413</v>
      </c>
      <c r="AK491" s="34">
        <f t="shared" si="232"/>
        <v>0.2702</v>
      </c>
      <c r="AL491" s="15">
        <f t="shared" si="250"/>
        <v>0.5671420040148718</v>
      </c>
      <c r="AM491" s="34">
        <f t="shared" si="251"/>
        <v>0.5671420040148718</v>
      </c>
      <c r="AN491" s="35">
        <f t="shared" si="233"/>
        <v>2.9</v>
      </c>
      <c r="AO491" s="35">
        <f t="shared" si="234"/>
        <v>2.039779265533765</v>
      </c>
      <c r="AP491" s="35">
        <f t="shared" si="235"/>
        <v>0.86022073446623493</v>
      </c>
      <c r="AQ491" s="35">
        <f t="shared" si="236"/>
        <v>1.2</v>
      </c>
      <c r="AR491" s="35">
        <f t="shared" si="237"/>
        <v>0.96691107066014692</v>
      </c>
      <c r="AS491" s="35">
        <f t="shared" si="238"/>
        <v>0.23308892933985303</v>
      </c>
    </row>
    <row r="492" spans="7:45" ht="15.75">
      <c r="G492">
        <v>699</v>
      </c>
      <c r="H492" s="89">
        <v>0.2</v>
      </c>
      <c r="I492" s="90">
        <v>0.5</v>
      </c>
      <c r="J492" s="90">
        <v>0.8</v>
      </c>
      <c r="K492" s="90">
        <v>0.2</v>
      </c>
      <c r="L492" s="90">
        <v>1.2</v>
      </c>
      <c r="M492" s="90">
        <v>0</v>
      </c>
      <c r="N492" s="90"/>
      <c r="O492" s="90">
        <v>0.2</v>
      </c>
      <c r="P492" s="90">
        <v>1</v>
      </c>
      <c r="Q492" s="91">
        <v>0</v>
      </c>
      <c r="R492" s="35"/>
      <c r="S492" s="34">
        <f t="shared" si="239"/>
        <v>0.2</v>
      </c>
      <c r="T492" s="34">
        <f t="shared" si="225"/>
        <v>0.4325</v>
      </c>
      <c r="U492" s="34">
        <f t="shared" si="226"/>
        <v>0.62752000000000008</v>
      </c>
      <c r="V492" s="34">
        <f t="shared" si="227"/>
        <v>1.9872000000000001</v>
      </c>
      <c r="W492" s="15">
        <f t="shared" si="240"/>
        <v>0.87944659600048491</v>
      </c>
      <c r="X492" s="34">
        <f t="shared" si="241"/>
        <v>0.17588931920009698</v>
      </c>
      <c r="Y492" s="34">
        <f t="shared" si="228"/>
        <v>1.2900000000000023E-2</v>
      </c>
      <c r="Z492" s="15">
        <f t="shared" si="242"/>
        <v>0.50322495527805666</v>
      </c>
      <c r="AA492" s="34">
        <f t="shared" si="243"/>
        <v>0.60386994633366797</v>
      </c>
      <c r="AB492" s="34">
        <f t="shared" si="229"/>
        <v>-0.3819999999999999</v>
      </c>
      <c r="AC492" s="15">
        <f t="shared" si="244"/>
        <v>0.40564461209270181</v>
      </c>
      <c r="AD492" s="34">
        <f t="shared" si="245"/>
        <v>0</v>
      </c>
      <c r="AE492" s="34">
        <f t="shared" si="230"/>
        <v>2.9807199999999994</v>
      </c>
      <c r="AF492" s="15">
        <f t="shared" si="246"/>
        <v>0.95169548130509285</v>
      </c>
      <c r="AG492" s="34">
        <f t="shared" si="247"/>
        <v>0.19033909626101858</v>
      </c>
      <c r="AH492" s="34">
        <f t="shared" si="231"/>
        <v>1.2458</v>
      </c>
      <c r="AI492" s="15">
        <f t="shared" si="248"/>
        <v>0.77657197439912828</v>
      </c>
      <c r="AJ492" s="34">
        <f t="shared" si="249"/>
        <v>0.77657197439912828</v>
      </c>
      <c r="AK492" s="34">
        <f t="shared" si="232"/>
        <v>0.2702</v>
      </c>
      <c r="AL492" s="15">
        <f t="shared" si="250"/>
        <v>0.5671420040148718</v>
      </c>
      <c r="AM492" s="34">
        <f t="shared" si="251"/>
        <v>0</v>
      </c>
      <c r="AN492" s="35">
        <f t="shared" si="233"/>
        <v>2.7</v>
      </c>
      <c r="AO492" s="35">
        <f t="shared" si="234"/>
        <v>1.963314274478154</v>
      </c>
      <c r="AP492" s="35">
        <f t="shared" si="235"/>
        <v>0.73668572552184619</v>
      </c>
      <c r="AQ492" s="35">
        <f t="shared" si="236"/>
        <v>1.3</v>
      </c>
      <c r="AR492" s="35">
        <f t="shared" si="237"/>
        <v>1.1022488353854856</v>
      </c>
      <c r="AS492" s="35">
        <f t="shared" si="238"/>
        <v>0.19775116461451447</v>
      </c>
    </row>
    <row r="493" spans="7:45" ht="15.75">
      <c r="G493">
        <v>700</v>
      </c>
      <c r="H493" s="89">
        <v>0.2</v>
      </c>
      <c r="I493" s="90">
        <v>0.8</v>
      </c>
      <c r="J493" s="90">
        <v>0.5</v>
      </c>
      <c r="K493" s="90">
        <v>0.2</v>
      </c>
      <c r="L493" s="90">
        <v>1</v>
      </c>
      <c r="M493" s="90">
        <v>0</v>
      </c>
      <c r="N493" s="90"/>
      <c r="O493" s="90">
        <v>0.5</v>
      </c>
      <c r="P493" s="90">
        <v>0.8</v>
      </c>
      <c r="Q493" s="91">
        <v>0</v>
      </c>
      <c r="R493" s="35"/>
      <c r="S493" s="34">
        <f t="shared" si="239"/>
        <v>0.2</v>
      </c>
      <c r="T493" s="34">
        <f t="shared" si="225"/>
        <v>0.69200000000000006</v>
      </c>
      <c r="U493" s="34">
        <f t="shared" si="226"/>
        <v>0.39219999999999999</v>
      </c>
      <c r="V493" s="34">
        <f t="shared" si="227"/>
        <v>1.9872000000000001</v>
      </c>
      <c r="W493" s="15">
        <f t="shared" si="240"/>
        <v>0.87944659600048491</v>
      </c>
      <c r="X493" s="34">
        <f t="shared" si="241"/>
        <v>0.17588931920009698</v>
      </c>
      <c r="Y493" s="34">
        <f t="shared" si="228"/>
        <v>1.2900000000000023E-2</v>
      </c>
      <c r="Z493" s="15">
        <f t="shared" si="242"/>
        <v>0.50322495527805666</v>
      </c>
      <c r="AA493" s="34">
        <f t="shared" si="243"/>
        <v>0.50322495527805666</v>
      </c>
      <c r="AB493" s="34">
        <f t="shared" si="229"/>
        <v>-0.3819999999999999</v>
      </c>
      <c r="AC493" s="15">
        <f t="shared" si="244"/>
        <v>0.40564461209270181</v>
      </c>
      <c r="AD493" s="34">
        <f t="shared" si="245"/>
        <v>0</v>
      </c>
      <c r="AE493" s="34">
        <f t="shared" si="230"/>
        <v>3.2309499999999995</v>
      </c>
      <c r="AF493" s="15">
        <f t="shared" si="246"/>
        <v>0.96198251173236582</v>
      </c>
      <c r="AG493" s="34">
        <f t="shared" si="247"/>
        <v>0.48099125586618291</v>
      </c>
      <c r="AH493" s="34">
        <f t="shared" si="231"/>
        <v>1.2458</v>
      </c>
      <c r="AI493" s="15">
        <f t="shared" si="248"/>
        <v>0.77657197439912828</v>
      </c>
      <c r="AJ493" s="34">
        <f t="shared" si="249"/>
        <v>0.62125757951930272</v>
      </c>
      <c r="AK493" s="34">
        <f t="shared" si="232"/>
        <v>0.2702</v>
      </c>
      <c r="AL493" s="15">
        <f t="shared" si="250"/>
        <v>0.5671420040148718</v>
      </c>
      <c r="AM493" s="34">
        <f t="shared" si="251"/>
        <v>0</v>
      </c>
      <c r="AN493" s="35">
        <f t="shared" si="233"/>
        <v>19.800000499999999</v>
      </c>
      <c r="AO493" s="35">
        <f t="shared" si="234"/>
        <v>14.337584620561056</v>
      </c>
      <c r="AP493" s="35">
        <f t="shared" si="235"/>
        <v>5.462415879438943</v>
      </c>
      <c r="AQ493" s="35">
        <f t="shared" si="236"/>
        <v>9.5000003</v>
      </c>
      <c r="AR493" s="35">
        <f t="shared" si="237"/>
        <v>7.0589772548217162</v>
      </c>
      <c r="AS493" s="35">
        <f t="shared" si="238"/>
        <v>2.4410230451782837</v>
      </c>
    </row>
    <row r="494" spans="7:45" ht="15.75">
      <c r="G494">
        <v>701</v>
      </c>
      <c r="H494" s="89">
        <v>0.6</v>
      </c>
      <c r="I494" s="90">
        <v>2.7</v>
      </c>
      <c r="J494" s="90">
        <v>5</v>
      </c>
      <c r="K494" s="90">
        <v>4.5</v>
      </c>
      <c r="L494" s="90">
        <v>7.0000004999999996</v>
      </c>
      <c r="M494" s="90">
        <v>0</v>
      </c>
      <c r="N494" s="90"/>
      <c r="O494" s="90">
        <v>1.5000001000000001</v>
      </c>
      <c r="P494" s="90">
        <v>5</v>
      </c>
      <c r="Q494" s="91">
        <v>3.0000002000000001</v>
      </c>
      <c r="R494" s="35"/>
      <c r="S494" s="34">
        <f t="shared" si="239"/>
        <v>0.6</v>
      </c>
      <c r="T494" s="34">
        <f t="shared" si="225"/>
        <v>2.3355000000000001</v>
      </c>
      <c r="U494" s="34">
        <f t="shared" si="226"/>
        <v>3.9219999999999997</v>
      </c>
      <c r="V494" s="34">
        <f t="shared" si="227"/>
        <v>1.9872000000000001</v>
      </c>
      <c r="W494" s="15">
        <f t="shared" si="240"/>
        <v>0.87944659600048491</v>
      </c>
      <c r="X494" s="34">
        <f t="shared" si="241"/>
        <v>3.9575096820021822</v>
      </c>
      <c r="Y494" s="34">
        <f t="shared" si="228"/>
        <v>1.2900000000000023E-2</v>
      </c>
      <c r="Z494" s="15">
        <f t="shared" si="242"/>
        <v>0.50322495527805666</v>
      </c>
      <c r="AA494" s="34">
        <f t="shared" si="243"/>
        <v>3.5225749385588743</v>
      </c>
      <c r="AB494" s="34">
        <f t="shared" si="229"/>
        <v>-0.3819999999999999</v>
      </c>
      <c r="AC494" s="15">
        <f t="shared" si="244"/>
        <v>0.40564461209270181</v>
      </c>
      <c r="AD494" s="34">
        <f t="shared" si="245"/>
        <v>0</v>
      </c>
      <c r="AE494" s="34">
        <f t="shared" si="230"/>
        <v>4.0650500834099992</v>
      </c>
      <c r="AF494" s="15">
        <f t="shared" si="246"/>
        <v>0.98312743936020996</v>
      </c>
      <c r="AG494" s="34">
        <f t="shared" si="247"/>
        <v>1.4746912573530588</v>
      </c>
      <c r="AH494" s="34">
        <f t="shared" si="231"/>
        <v>1.2458</v>
      </c>
      <c r="AI494" s="15">
        <f t="shared" si="248"/>
        <v>0.77657197439912828</v>
      </c>
      <c r="AJ494" s="34">
        <f t="shared" si="249"/>
        <v>3.8828598719956413</v>
      </c>
      <c r="AK494" s="34">
        <f t="shared" si="232"/>
        <v>0.2702</v>
      </c>
      <c r="AL494" s="15">
        <f t="shared" si="250"/>
        <v>0.5671420040148718</v>
      </c>
      <c r="AM494" s="34">
        <f t="shared" si="251"/>
        <v>1.7014261254730163</v>
      </c>
      <c r="AN494" s="35">
        <f t="shared" si="233"/>
        <v>12.7000007</v>
      </c>
      <c r="AO494" s="35">
        <f t="shared" si="234"/>
        <v>8.9926665303617721</v>
      </c>
      <c r="AP494" s="35">
        <f t="shared" si="235"/>
        <v>3.7073341696382283</v>
      </c>
      <c r="AQ494" s="35">
        <f t="shared" si="236"/>
        <v>4.9000003000000003</v>
      </c>
      <c r="AR494" s="35">
        <f t="shared" si="237"/>
        <v>4.4608248971238069</v>
      </c>
      <c r="AS494" s="35">
        <f t="shared" si="238"/>
        <v>0.43917540287619339</v>
      </c>
    </row>
    <row r="495" spans="7:45" ht="15.75">
      <c r="G495">
        <v>702</v>
      </c>
      <c r="H495" s="89">
        <v>0.4</v>
      </c>
      <c r="I495" s="90">
        <v>2</v>
      </c>
      <c r="J495" s="90">
        <v>3.0000002000000001</v>
      </c>
      <c r="K495" s="90">
        <v>3.0000002000000001</v>
      </c>
      <c r="L495" s="90">
        <v>1.3000001000000001</v>
      </c>
      <c r="M495" s="90">
        <v>3.0000002000000001</v>
      </c>
      <c r="N495" s="90"/>
      <c r="O495" s="90">
        <v>3.0000002000000001</v>
      </c>
      <c r="P495" s="90">
        <v>1.9000001</v>
      </c>
      <c r="Q495" s="91">
        <v>0</v>
      </c>
      <c r="R495" s="35"/>
      <c r="S495" s="34">
        <f t="shared" si="239"/>
        <v>0.4</v>
      </c>
      <c r="T495" s="34">
        <f t="shared" si="225"/>
        <v>1.73</v>
      </c>
      <c r="U495" s="34">
        <f t="shared" si="226"/>
        <v>2.3532001568799998</v>
      </c>
      <c r="V495" s="34">
        <f t="shared" si="227"/>
        <v>1.9872000000000001</v>
      </c>
      <c r="W495" s="15">
        <f t="shared" si="240"/>
        <v>0.87944659600048491</v>
      </c>
      <c r="X495" s="34">
        <f t="shared" si="241"/>
        <v>2.6383399638907741</v>
      </c>
      <c r="Y495" s="34">
        <f t="shared" si="228"/>
        <v>1.2900000000000023E-2</v>
      </c>
      <c r="Z495" s="15">
        <f t="shared" si="242"/>
        <v>0.50322495527805666</v>
      </c>
      <c r="AA495" s="34">
        <f t="shared" si="243"/>
        <v>0.65419249218396924</v>
      </c>
      <c r="AB495" s="34">
        <f t="shared" si="229"/>
        <v>-0.3819999999999999</v>
      </c>
      <c r="AC495" s="15">
        <f t="shared" si="244"/>
        <v>0.40564461209270181</v>
      </c>
      <c r="AD495" s="34">
        <f t="shared" si="245"/>
        <v>1.2169339174070279</v>
      </c>
      <c r="AE495" s="34">
        <f t="shared" si="230"/>
        <v>5.3162001668199999</v>
      </c>
      <c r="AF495" s="15">
        <f t="shared" si="246"/>
        <v>0.99511262302858017</v>
      </c>
      <c r="AG495" s="34">
        <f t="shared" si="247"/>
        <v>2.9853380681082653</v>
      </c>
      <c r="AH495" s="34">
        <f t="shared" si="231"/>
        <v>1.2458</v>
      </c>
      <c r="AI495" s="15">
        <f t="shared" si="248"/>
        <v>0.77657197439912828</v>
      </c>
      <c r="AJ495" s="34">
        <f t="shared" si="249"/>
        <v>1.4754868290155412</v>
      </c>
      <c r="AK495" s="34">
        <f t="shared" si="232"/>
        <v>0.2702</v>
      </c>
      <c r="AL495" s="15">
        <f t="shared" si="250"/>
        <v>0.5671420040148718</v>
      </c>
      <c r="AM495" s="34">
        <f t="shared" si="251"/>
        <v>0</v>
      </c>
      <c r="AN495" s="35">
        <f t="shared" si="233"/>
        <v>16.6000005</v>
      </c>
      <c r="AO495" s="35">
        <f t="shared" si="234"/>
        <v>11.095348269877409</v>
      </c>
      <c r="AP495" s="35">
        <f t="shared" si="235"/>
        <v>5.5046522301225913</v>
      </c>
      <c r="AQ495" s="35">
        <f t="shared" si="236"/>
        <v>4.9000003000000003</v>
      </c>
      <c r="AR495" s="35">
        <f t="shared" si="237"/>
        <v>4.0312641374707869</v>
      </c>
      <c r="AS495" s="35">
        <f t="shared" si="238"/>
        <v>0.86873616252921337</v>
      </c>
    </row>
    <row r="496" spans="7:45" ht="15.75">
      <c r="G496">
        <v>703</v>
      </c>
      <c r="H496" s="89">
        <v>1.5000001000000001</v>
      </c>
      <c r="I496" s="90">
        <v>3.4</v>
      </c>
      <c r="J496" s="90">
        <v>3.5000002000000001</v>
      </c>
      <c r="K496" s="90">
        <v>0.2</v>
      </c>
      <c r="L496" s="90">
        <v>5</v>
      </c>
      <c r="M496" s="90">
        <v>3.0000002000000001</v>
      </c>
      <c r="N496" s="90"/>
      <c r="O496" s="90">
        <v>1.5000001000000001</v>
      </c>
      <c r="P496" s="90">
        <v>3.0000002000000001</v>
      </c>
      <c r="Q496" s="91">
        <v>0.4</v>
      </c>
      <c r="R496" s="35"/>
      <c r="S496" s="34">
        <f t="shared" si="239"/>
        <v>1.5000001000000001</v>
      </c>
      <c r="T496" s="34">
        <f t="shared" si="225"/>
        <v>2.9409999999999998</v>
      </c>
      <c r="U496" s="34">
        <f t="shared" si="226"/>
        <v>2.7454001568800002</v>
      </c>
      <c r="V496" s="34">
        <f t="shared" si="227"/>
        <v>1.9872000000000001</v>
      </c>
      <c r="W496" s="15">
        <f t="shared" si="240"/>
        <v>0.87944659600048491</v>
      </c>
      <c r="X496" s="34">
        <f t="shared" si="241"/>
        <v>0.17588931920009698</v>
      </c>
      <c r="Y496" s="34">
        <f t="shared" si="228"/>
        <v>1.2900000000000023E-2</v>
      </c>
      <c r="Z496" s="15">
        <f t="shared" si="242"/>
        <v>0.50322495527805666</v>
      </c>
      <c r="AA496" s="34">
        <f t="shared" si="243"/>
        <v>2.5161247763902832</v>
      </c>
      <c r="AB496" s="34">
        <f t="shared" si="229"/>
        <v>-0.3819999999999999</v>
      </c>
      <c r="AC496" s="15">
        <f t="shared" si="244"/>
        <v>0.40564461209270181</v>
      </c>
      <c r="AD496" s="34">
        <f t="shared" si="245"/>
        <v>1.2169339174070279</v>
      </c>
      <c r="AE496" s="34">
        <f t="shared" si="230"/>
        <v>4.0650500834099992</v>
      </c>
      <c r="AF496" s="15">
        <f t="shared" si="246"/>
        <v>0.98312743936020996</v>
      </c>
      <c r="AG496" s="34">
        <f t="shared" si="247"/>
        <v>1.4746912573530588</v>
      </c>
      <c r="AH496" s="34">
        <f t="shared" si="231"/>
        <v>1.2458</v>
      </c>
      <c r="AI496" s="15">
        <f t="shared" si="248"/>
        <v>0.77657197439912828</v>
      </c>
      <c r="AJ496" s="34">
        <f t="shared" si="249"/>
        <v>2.3297160785117796</v>
      </c>
      <c r="AK496" s="34">
        <f t="shared" si="232"/>
        <v>0.2702</v>
      </c>
      <c r="AL496" s="15">
        <f t="shared" si="250"/>
        <v>0.5671420040148718</v>
      </c>
      <c r="AM496" s="34">
        <f t="shared" si="251"/>
        <v>0.22685680160594873</v>
      </c>
      <c r="AN496" s="35">
        <f t="shared" si="233"/>
        <v>22.800001699999999</v>
      </c>
      <c r="AO496" s="35">
        <f t="shared" si="234"/>
        <v>15.410215367374352</v>
      </c>
      <c r="AP496" s="35">
        <f t="shared" si="235"/>
        <v>7.389786332625647</v>
      </c>
      <c r="AQ496" s="35">
        <f t="shared" si="236"/>
        <v>22.0000015</v>
      </c>
      <c r="AR496" s="35">
        <f t="shared" si="237"/>
        <v>18.647358401748072</v>
      </c>
      <c r="AS496" s="35">
        <f t="shared" si="238"/>
        <v>3.352643098251928</v>
      </c>
    </row>
    <row r="497" spans="7:45" ht="15.75">
      <c r="G497">
        <v>704</v>
      </c>
      <c r="H497" s="89">
        <v>0.8</v>
      </c>
      <c r="I497" s="90">
        <v>2</v>
      </c>
      <c r="J497" s="90">
        <v>6.0000004999999996</v>
      </c>
      <c r="K497" s="90">
        <v>3.0000002000000001</v>
      </c>
      <c r="L497" s="90">
        <v>11.000000999999999</v>
      </c>
      <c r="M497" s="90">
        <v>0</v>
      </c>
      <c r="N497" s="90"/>
      <c r="O497" s="90">
        <v>7.0000004999999996</v>
      </c>
      <c r="P497" s="90">
        <v>15.000000999999999</v>
      </c>
      <c r="Q497" s="91">
        <v>0</v>
      </c>
      <c r="R497" s="35"/>
      <c r="S497" s="34">
        <f t="shared" si="239"/>
        <v>0.8</v>
      </c>
      <c r="T497" s="34">
        <f t="shared" si="225"/>
        <v>1.73</v>
      </c>
      <c r="U497" s="34">
        <f t="shared" si="226"/>
        <v>4.7064003921999999</v>
      </c>
      <c r="V497" s="34">
        <f t="shared" si="227"/>
        <v>1.9872000000000001</v>
      </c>
      <c r="W497" s="15">
        <f t="shared" si="240"/>
        <v>0.87944659600048491</v>
      </c>
      <c r="X497" s="34">
        <f t="shared" si="241"/>
        <v>2.6383399638907741</v>
      </c>
      <c r="Y497" s="34">
        <f t="shared" si="228"/>
        <v>1.2900000000000023E-2</v>
      </c>
      <c r="Z497" s="15">
        <f t="shared" si="242"/>
        <v>0.50322495527805666</v>
      </c>
      <c r="AA497" s="34">
        <f t="shared" si="243"/>
        <v>5.5354750112835784</v>
      </c>
      <c r="AB497" s="34">
        <f t="shared" si="229"/>
        <v>-0.3819999999999999</v>
      </c>
      <c r="AC497" s="15">
        <f t="shared" si="244"/>
        <v>0.40564461209270181</v>
      </c>
      <c r="AD497" s="34">
        <f t="shared" si="245"/>
        <v>0</v>
      </c>
      <c r="AE497" s="34">
        <f t="shared" si="230"/>
        <v>8.6526004170499995</v>
      </c>
      <c r="AF497" s="15">
        <f t="shared" si="246"/>
        <v>0.99982535846807052</v>
      </c>
      <c r="AG497" s="34">
        <f t="shared" si="247"/>
        <v>6.9987780091891727</v>
      </c>
      <c r="AH497" s="34">
        <f t="shared" si="231"/>
        <v>1.2458</v>
      </c>
      <c r="AI497" s="15">
        <f t="shared" si="248"/>
        <v>0.77657197439912828</v>
      </c>
      <c r="AJ497" s="34">
        <f t="shared" si="249"/>
        <v>11.648580392558898</v>
      </c>
      <c r="AK497" s="34">
        <f t="shared" si="232"/>
        <v>0.2702</v>
      </c>
      <c r="AL497" s="15">
        <f t="shared" si="250"/>
        <v>0.5671420040148718</v>
      </c>
      <c r="AM497" s="34">
        <f t="shared" si="251"/>
        <v>0</v>
      </c>
      <c r="AN497" s="35">
        <f t="shared" si="233"/>
        <v>9.9000000999999997</v>
      </c>
      <c r="AO497" s="35">
        <f t="shared" si="234"/>
        <v>7.9562364168356075</v>
      </c>
      <c r="AP497" s="35">
        <f t="shared" si="235"/>
        <v>1.9437636831643923</v>
      </c>
      <c r="AQ497" s="35">
        <f t="shared" si="236"/>
        <v>2.8</v>
      </c>
      <c r="AR497" s="35">
        <f t="shared" si="237"/>
        <v>2.2472974111366595</v>
      </c>
      <c r="AS497" s="35">
        <f t="shared" si="238"/>
        <v>0.55270258886334034</v>
      </c>
    </row>
    <row r="498" spans="7:45" ht="15.75">
      <c r="G498">
        <v>705</v>
      </c>
      <c r="H498" s="89">
        <v>0.2</v>
      </c>
      <c r="I498" s="90">
        <v>1.3000001000000001</v>
      </c>
      <c r="J498" s="90">
        <v>3.2</v>
      </c>
      <c r="K498" s="90">
        <v>4</v>
      </c>
      <c r="L498" s="90">
        <v>1.2</v>
      </c>
      <c r="M498" s="90">
        <v>0</v>
      </c>
      <c r="N498" s="90"/>
      <c r="O498" s="90">
        <v>0.4</v>
      </c>
      <c r="P498" s="90">
        <v>2.4</v>
      </c>
      <c r="Q498" s="91">
        <v>0</v>
      </c>
      <c r="R498" s="35"/>
      <c r="S498" s="34">
        <f t="shared" si="239"/>
        <v>0.2</v>
      </c>
      <c r="T498" s="34">
        <f t="shared" si="225"/>
        <v>1.1245000865000001</v>
      </c>
      <c r="U498" s="34">
        <f t="shared" si="226"/>
        <v>2.5100800000000003</v>
      </c>
      <c r="V498" s="34">
        <f t="shared" si="227"/>
        <v>1.9872000000000001</v>
      </c>
      <c r="W498" s="15">
        <f t="shared" si="240"/>
        <v>0.87944659600048491</v>
      </c>
      <c r="X498" s="34">
        <f t="shared" si="241"/>
        <v>3.5177863840019397</v>
      </c>
      <c r="Y498" s="34">
        <f t="shared" si="228"/>
        <v>1.2900000000000023E-2</v>
      </c>
      <c r="Z498" s="15">
        <f t="shared" si="242"/>
        <v>0.50322495527805666</v>
      </c>
      <c r="AA498" s="34">
        <f t="shared" si="243"/>
        <v>0.60386994633366797</v>
      </c>
      <c r="AB498" s="34">
        <f t="shared" si="229"/>
        <v>-0.3819999999999999</v>
      </c>
      <c r="AC498" s="15">
        <f t="shared" si="244"/>
        <v>0.40564461209270181</v>
      </c>
      <c r="AD498" s="34">
        <f t="shared" si="245"/>
        <v>0</v>
      </c>
      <c r="AE498" s="34">
        <f t="shared" si="230"/>
        <v>3.1475399999999993</v>
      </c>
      <c r="AF498" s="15">
        <f t="shared" si="246"/>
        <v>0.95881168144687989</v>
      </c>
      <c r="AG498" s="34">
        <f t="shared" si="247"/>
        <v>0.383524672578752</v>
      </c>
      <c r="AH498" s="34">
        <f t="shared" si="231"/>
        <v>1.2458</v>
      </c>
      <c r="AI498" s="15">
        <f t="shared" si="248"/>
        <v>0.77657197439912828</v>
      </c>
      <c r="AJ498" s="34">
        <f t="shared" si="249"/>
        <v>1.8637727385579077</v>
      </c>
      <c r="AK498" s="34">
        <f t="shared" si="232"/>
        <v>0.2702</v>
      </c>
      <c r="AL498" s="15">
        <f t="shared" si="250"/>
        <v>0.5671420040148718</v>
      </c>
      <c r="AM498" s="34">
        <f t="shared" si="251"/>
        <v>0</v>
      </c>
      <c r="AN498" s="35">
        <f t="shared" si="233"/>
        <v>4.2000001000000005</v>
      </c>
      <c r="AO498" s="35">
        <f t="shared" si="234"/>
        <v>3.1669399282790547</v>
      </c>
      <c r="AP498" s="35">
        <f t="shared" si="235"/>
        <v>1.0330601717209458</v>
      </c>
      <c r="AQ498" s="35">
        <f t="shared" si="236"/>
        <v>2.8</v>
      </c>
      <c r="AR498" s="35">
        <f t="shared" si="237"/>
        <v>2.2472974111366595</v>
      </c>
      <c r="AS498" s="35">
        <f t="shared" si="238"/>
        <v>0.55270258886334034</v>
      </c>
    </row>
    <row r="499" spans="7:45" ht="15.75">
      <c r="G499">
        <v>706</v>
      </c>
      <c r="H499" s="89">
        <v>0.2</v>
      </c>
      <c r="I499" s="90">
        <v>0.3</v>
      </c>
      <c r="J499" s="90">
        <v>1</v>
      </c>
      <c r="K499" s="90">
        <v>1.5000001000000001</v>
      </c>
      <c r="L499" s="90">
        <v>1.2</v>
      </c>
      <c r="M499" s="90">
        <v>0</v>
      </c>
      <c r="N499" s="90"/>
      <c r="O499" s="90">
        <v>0.4</v>
      </c>
      <c r="P499" s="90">
        <v>2.4</v>
      </c>
      <c r="Q499" s="91">
        <v>0</v>
      </c>
      <c r="R499" s="35"/>
      <c r="S499" s="34">
        <f t="shared" si="239"/>
        <v>0.2</v>
      </c>
      <c r="T499" s="34">
        <f t="shared" si="225"/>
        <v>0.25950000000000001</v>
      </c>
      <c r="U499" s="34">
        <f t="shared" si="226"/>
        <v>0.78439999999999999</v>
      </c>
      <c r="V499" s="34">
        <f t="shared" si="227"/>
        <v>1.9872000000000001</v>
      </c>
      <c r="W499" s="15">
        <f t="shared" si="240"/>
        <v>0.87944659600048491</v>
      </c>
      <c r="X499" s="34">
        <f t="shared" si="241"/>
        <v>1.319169981945387</v>
      </c>
      <c r="Y499" s="34">
        <f t="shared" si="228"/>
        <v>1.2900000000000023E-2</v>
      </c>
      <c r="Z499" s="15">
        <f t="shared" si="242"/>
        <v>0.50322495527805666</v>
      </c>
      <c r="AA499" s="34">
        <f t="shared" si="243"/>
        <v>0.60386994633366797</v>
      </c>
      <c r="AB499" s="34">
        <f t="shared" si="229"/>
        <v>-0.3819999999999999</v>
      </c>
      <c r="AC499" s="15">
        <f t="shared" si="244"/>
        <v>0.40564461209270181</v>
      </c>
      <c r="AD499" s="34">
        <f t="shared" si="245"/>
        <v>0</v>
      </c>
      <c r="AE499" s="34">
        <f t="shared" si="230"/>
        <v>3.1475399999999993</v>
      </c>
      <c r="AF499" s="15">
        <f t="shared" si="246"/>
        <v>0.95881168144687989</v>
      </c>
      <c r="AG499" s="34">
        <f t="shared" si="247"/>
        <v>0.383524672578752</v>
      </c>
      <c r="AH499" s="34">
        <f t="shared" si="231"/>
        <v>1.2458</v>
      </c>
      <c r="AI499" s="15">
        <f t="shared" si="248"/>
        <v>0.77657197439912828</v>
      </c>
      <c r="AJ499" s="34">
        <f t="shared" si="249"/>
        <v>1.8637727385579077</v>
      </c>
      <c r="AK499" s="34">
        <f t="shared" si="232"/>
        <v>0.2702</v>
      </c>
      <c r="AL499" s="15">
        <f t="shared" si="250"/>
        <v>0.5671420040148718</v>
      </c>
      <c r="AM499" s="34">
        <f t="shared" si="251"/>
        <v>0</v>
      </c>
      <c r="AN499" s="35">
        <f t="shared" si="233"/>
        <v>4.2</v>
      </c>
      <c r="AO499" s="35">
        <f t="shared" si="234"/>
        <v>3.140707223134056</v>
      </c>
      <c r="AP499" s="35">
        <f t="shared" si="235"/>
        <v>1.0592927768659441</v>
      </c>
      <c r="AQ499" s="35">
        <f t="shared" si="236"/>
        <v>1.6</v>
      </c>
      <c r="AR499" s="35">
        <f t="shared" si="237"/>
        <v>1.3154110418577059</v>
      </c>
      <c r="AS499" s="35">
        <f t="shared" si="238"/>
        <v>0.28458895814229423</v>
      </c>
    </row>
    <row r="500" spans="7:45" ht="15.75">
      <c r="G500">
        <v>707</v>
      </c>
      <c r="H500" s="89">
        <v>0.2</v>
      </c>
      <c r="I500" s="90">
        <v>0.8</v>
      </c>
      <c r="J500" s="90">
        <v>1.2</v>
      </c>
      <c r="K500" s="90">
        <v>0.8</v>
      </c>
      <c r="L500" s="90">
        <v>1.2</v>
      </c>
      <c r="M500" s="90">
        <v>0</v>
      </c>
      <c r="N500" s="90"/>
      <c r="O500" s="90">
        <v>0.4</v>
      </c>
      <c r="P500" s="90">
        <v>1.2</v>
      </c>
      <c r="Q500" s="91">
        <v>0</v>
      </c>
      <c r="R500" s="35"/>
      <c r="S500" s="34">
        <f t="shared" si="239"/>
        <v>0.2</v>
      </c>
      <c r="T500" s="34">
        <f t="shared" si="225"/>
        <v>0.69200000000000006</v>
      </c>
      <c r="U500" s="34">
        <f t="shared" si="226"/>
        <v>0.94127999999999989</v>
      </c>
      <c r="V500" s="34">
        <f t="shared" si="227"/>
        <v>1.9872000000000001</v>
      </c>
      <c r="W500" s="15">
        <f t="shared" si="240"/>
        <v>0.87944659600048491</v>
      </c>
      <c r="X500" s="34">
        <f t="shared" si="241"/>
        <v>0.70355727680038793</v>
      </c>
      <c r="Y500" s="34">
        <f t="shared" si="228"/>
        <v>1.2900000000000023E-2</v>
      </c>
      <c r="Z500" s="15">
        <f t="shared" si="242"/>
        <v>0.50322495527805666</v>
      </c>
      <c r="AA500" s="34">
        <f t="shared" si="243"/>
        <v>0.60386994633366797</v>
      </c>
      <c r="AB500" s="34">
        <f t="shared" si="229"/>
        <v>-0.3819999999999999</v>
      </c>
      <c r="AC500" s="15">
        <f t="shared" si="244"/>
        <v>0.40564461209270181</v>
      </c>
      <c r="AD500" s="34">
        <f t="shared" si="245"/>
        <v>0</v>
      </c>
      <c r="AE500" s="34">
        <f t="shared" si="230"/>
        <v>3.1475399999999993</v>
      </c>
      <c r="AF500" s="15">
        <f t="shared" si="246"/>
        <v>0.95881168144687989</v>
      </c>
      <c r="AG500" s="34">
        <f t="shared" si="247"/>
        <v>0.383524672578752</v>
      </c>
      <c r="AH500" s="34">
        <f t="shared" si="231"/>
        <v>1.2458</v>
      </c>
      <c r="AI500" s="15">
        <f t="shared" si="248"/>
        <v>0.77657197439912828</v>
      </c>
      <c r="AJ500" s="34">
        <f t="shared" si="249"/>
        <v>0.93188636927895385</v>
      </c>
      <c r="AK500" s="34">
        <f t="shared" si="232"/>
        <v>0.2702</v>
      </c>
      <c r="AL500" s="15">
        <f t="shared" si="250"/>
        <v>0.5671420040148718</v>
      </c>
      <c r="AM500" s="34">
        <f t="shared" si="251"/>
        <v>0</v>
      </c>
      <c r="AN500" s="35">
        <f t="shared" si="233"/>
        <v>1.7</v>
      </c>
      <c r="AO500" s="35">
        <f t="shared" si="234"/>
        <v>1.3771236294558054</v>
      </c>
      <c r="AP500" s="35">
        <f t="shared" si="235"/>
        <v>0.3228763705441946</v>
      </c>
      <c r="AQ500" s="35">
        <f t="shared" si="236"/>
        <v>1.5</v>
      </c>
      <c r="AR500" s="35">
        <f t="shared" si="237"/>
        <v>1.4070920040452699</v>
      </c>
      <c r="AS500" s="35">
        <f t="shared" si="238"/>
        <v>9.2907995954730094E-2</v>
      </c>
    </row>
    <row r="501" spans="7:45" ht="15.75">
      <c r="G501">
        <v>708</v>
      </c>
      <c r="H501" s="89">
        <v>0.1</v>
      </c>
      <c r="I501" s="90">
        <v>0.5</v>
      </c>
      <c r="J501" s="90">
        <v>0.5</v>
      </c>
      <c r="K501" s="90">
        <v>0.4</v>
      </c>
      <c r="L501" s="90">
        <v>0.2</v>
      </c>
      <c r="M501" s="90">
        <v>0</v>
      </c>
      <c r="N501" s="90"/>
      <c r="O501" s="90">
        <v>1.2</v>
      </c>
      <c r="P501" s="90">
        <v>0.3</v>
      </c>
      <c r="Q501" s="91">
        <v>0</v>
      </c>
      <c r="R501" s="35"/>
      <c r="S501" s="34">
        <f t="shared" si="239"/>
        <v>0.1</v>
      </c>
      <c r="T501" s="34">
        <f t="shared" si="225"/>
        <v>0.4325</v>
      </c>
      <c r="U501" s="34">
        <f t="shared" si="226"/>
        <v>0.39219999999999999</v>
      </c>
      <c r="V501" s="34">
        <f t="shared" si="227"/>
        <v>1.9872000000000001</v>
      </c>
      <c r="W501" s="15">
        <f t="shared" si="240"/>
        <v>0.87944659600048491</v>
      </c>
      <c r="X501" s="34">
        <f t="shared" si="241"/>
        <v>0.35177863840019397</v>
      </c>
      <c r="Y501" s="34">
        <f t="shared" si="228"/>
        <v>1.2900000000000023E-2</v>
      </c>
      <c r="Z501" s="15">
        <f t="shared" si="242"/>
        <v>0.50322495527805666</v>
      </c>
      <c r="AA501" s="34">
        <f t="shared" si="243"/>
        <v>0.10064499105561134</v>
      </c>
      <c r="AB501" s="34">
        <f t="shared" si="229"/>
        <v>-0.3819999999999999</v>
      </c>
      <c r="AC501" s="15">
        <f t="shared" si="244"/>
        <v>0.40564461209270181</v>
      </c>
      <c r="AD501" s="34">
        <f t="shared" si="245"/>
        <v>0</v>
      </c>
      <c r="AE501" s="34">
        <f t="shared" si="230"/>
        <v>3.8148199999999992</v>
      </c>
      <c r="AF501" s="15">
        <f t="shared" si="246"/>
        <v>0.97843367643794288</v>
      </c>
      <c r="AG501" s="34">
        <f t="shared" si="247"/>
        <v>1.1741204117255315</v>
      </c>
      <c r="AH501" s="34">
        <f t="shared" si="231"/>
        <v>1.2458</v>
      </c>
      <c r="AI501" s="15">
        <f t="shared" si="248"/>
        <v>0.77657197439912828</v>
      </c>
      <c r="AJ501" s="34">
        <f t="shared" si="249"/>
        <v>0.23297159231973846</v>
      </c>
      <c r="AK501" s="34">
        <f t="shared" si="232"/>
        <v>0.2702</v>
      </c>
      <c r="AL501" s="15">
        <f t="shared" si="250"/>
        <v>0.5671420040148718</v>
      </c>
      <c r="AM501" s="34">
        <f t="shared" si="251"/>
        <v>0</v>
      </c>
      <c r="AN501" s="35">
        <f t="shared" si="233"/>
        <v>8.4000002499999997</v>
      </c>
      <c r="AO501" s="35">
        <f t="shared" si="234"/>
        <v>6.7525474300140553</v>
      </c>
      <c r="AP501" s="35">
        <f t="shared" si="235"/>
        <v>1.6474528199859444</v>
      </c>
      <c r="AQ501" s="35">
        <f t="shared" si="236"/>
        <v>1.6</v>
      </c>
      <c r="AR501" s="35">
        <f t="shared" si="237"/>
        <v>1.3154110418577059</v>
      </c>
      <c r="AS501" s="35">
        <f t="shared" si="238"/>
        <v>0.28458895814229423</v>
      </c>
    </row>
    <row r="502" spans="7:45" ht="15.75">
      <c r="G502">
        <v>709</v>
      </c>
      <c r="H502" s="89">
        <v>0.70000004999999998</v>
      </c>
      <c r="I502" s="90">
        <v>3.4</v>
      </c>
      <c r="J502" s="90">
        <v>2.3000001999999999</v>
      </c>
      <c r="K502" s="90">
        <v>0.8</v>
      </c>
      <c r="L502" s="90">
        <v>1.2</v>
      </c>
      <c r="M502" s="90">
        <v>0</v>
      </c>
      <c r="N502" s="90"/>
      <c r="O502" s="90">
        <v>0.4</v>
      </c>
      <c r="P502" s="90">
        <v>1.2</v>
      </c>
      <c r="Q502" s="91">
        <v>0</v>
      </c>
      <c r="R502" s="35"/>
      <c r="S502" s="34">
        <f t="shared" si="239"/>
        <v>0.70000004999999998</v>
      </c>
      <c r="T502" s="34">
        <f t="shared" si="225"/>
        <v>2.9409999999999998</v>
      </c>
      <c r="U502" s="34">
        <f t="shared" si="226"/>
        <v>1.8041201568799998</v>
      </c>
      <c r="V502" s="34">
        <f t="shared" si="227"/>
        <v>1.9872000000000001</v>
      </c>
      <c r="W502" s="15">
        <f t="shared" si="240"/>
        <v>0.87944659600048491</v>
      </c>
      <c r="X502" s="34">
        <f t="shared" si="241"/>
        <v>0.70355727680038793</v>
      </c>
      <c r="Y502" s="34">
        <f t="shared" si="228"/>
        <v>1.2900000000000023E-2</v>
      </c>
      <c r="Z502" s="15">
        <f t="shared" si="242"/>
        <v>0.50322495527805666</v>
      </c>
      <c r="AA502" s="34">
        <f t="shared" si="243"/>
        <v>0.60386994633366797</v>
      </c>
      <c r="AB502" s="34">
        <f t="shared" si="229"/>
        <v>-0.3819999999999999</v>
      </c>
      <c r="AC502" s="15">
        <f t="shared" si="244"/>
        <v>0.40564461209270181</v>
      </c>
      <c r="AD502" s="34">
        <f t="shared" si="245"/>
        <v>0</v>
      </c>
      <c r="AE502" s="34">
        <f t="shared" si="230"/>
        <v>3.1475399999999993</v>
      </c>
      <c r="AF502" s="15">
        <f t="shared" si="246"/>
        <v>0.95881168144687989</v>
      </c>
      <c r="AG502" s="34">
        <f t="shared" si="247"/>
        <v>0.383524672578752</v>
      </c>
      <c r="AH502" s="34">
        <f t="shared" si="231"/>
        <v>1.2458</v>
      </c>
      <c r="AI502" s="15">
        <f t="shared" si="248"/>
        <v>0.77657197439912828</v>
      </c>
      <c r="AJ502" s="34">
        <f t="shared" si="249"/>
        <v>0.93188636927895385</v>
      </c>
      <c r="AK502" s="34">
        <f t="shared" si="232"/>
        <v>0.2702</v>
      </c>
      <c r="AL502" s="15">
        <f t="shared" si="250"/>
        <v>0.5671420040148718</v>
      </c>
      <c r="AM502" s="34">
        <f t="shared" si="251"/>
        <v>0</v>
      </c>
      <c r="AN502" s="35">
        <f t="shared" si="233"/>
        <v>5.9000001000000006</v>
      </c>
      <c r="AO502" s="35">
        <f t="shared" si="234"/>
        <v>4.7023199282790547</v>
      </c>
      <c r="AP502" s="35">
        <f t="shared" si="235"/>
        <v>1.197680171720946</v>
      </c>
      <c r="AQ502" s="35">
        <f t="shared" si="236"/>
        <v>3.4000000000000004</v>
      </c>
      <c r="AR502" s="35">
        <f t="shared" si="237"/>
        <v>3.1110277715151762</v>
      </c>
      <c r="AS502" s="35">
        <f t="shared" si="238"/>
        <v>0.28897222848482418</v>
      </c>
    </row>
    <row r="503" spans="7:45" ht="15.75">
      <c r="G503">
        <v>710</v>
      </c>
      <c r="H503" s="89">
        <v>0.8</v>
      </c>
      <c r="I503" s="90">
        <v>1.2</v>
      </c>
      <c r="J503" s="90">
        <v>1.2</v>
      </c>
      <c r="K503" s="90">
        <v>1.5000001000000001</v>
      </c>
      <c r="L503" s="90">
        <v>1.2</v>
      </c>
      <c r="M503" s="90">
        <v>0</v>
      </c>
      <c r="N503" s="90"/>
      <c r="O503" s="90">
        <v>2.2000000000000002</v>
      </c>
      <c r="P503" s="90">
        <v>1.2</v>
      </c>
      <c r="Q503" s="91">
        <v>0</v>
      </c>
      <c r="R503" s="35"/>
      <c r="S503" s="34">
        <f t="shared" si="239"/>
        <v>0.8</v>
      </c>
      <c r="T503" s="34">
        <f t="shared" si="225"/>
        <v>1.038</v>
      </c>
      <c r="U503" s="34">
        <f t="shared" si="226"/>
        <v>0.94127999999999989</v>
      </c>
      <c r="V503" s="34">
        <f t="shared" si="227"/>
        <v>1.9872000000000001</v>
      </c>
      <c r="W503" s="15">
        <f t="shared" si="240"/>
        <v>0.87944659600048491</v>
      </c>
      <c r="X503" s="34">
        <f t="shared" si="241"/>
        <v>1.319169981945387</v>
      </c>
      <c r="Y503" s="34">
        <f t="shared" si="228"/>
        <v>1.2900000000000023E-2</v>
      </c>
      <c r="Z503" s="15">
        <f t="shared" si="242"/>
        <v>0.50322495527805666</v>
      </c>
      <c r="AA503" s="34">
        <f t="shared" si="243"/>
        <v>0.60386994633366797</v>
      </c>
      <c r="AB503" s="34">
        <f t="shared" si="229"/>
        <v>-0.3819999999999999</v>
      </c>
      <c r="AC503" s="15">
        <f t="shared" si="244"/>
        <v>0.40564461209270181</v>
      </c>
      <c r="AD503" s="34">
        <f t="shared" si="245"/>
        <v>0</v>
      </c>
      <c r="AE503" s="34">
        <f t="shared" si="230"/>
        <v>4.6489199999999995</v>
      </c>
      <c r="AF503" s="15">
        <f t="shared" si="246"/>
        <v>0.99051881919828277</v>
      </c>
      <c r="AG503" s="34">
        <f t="shared" si="247"/>
        <v>2.1791414022362221</v>
      </c>
      <c r="AH503" s="34">
        <f t="shared" si="231"/>
        <v>1.2458</v>
      </c>
      <c r="AI503" s="15">
        <f t="shared" si="248"/>
        <v>0.77657197439912828</v>
      </c>
      <c r="AJ503" s="34">
        <f t="shared" si="249"/>
        <v>0.93188636927895385</v>
      </c>
      <c r="AK503" s="34">
        <f t="shared" si="232"/>
        <v>0.2702</v>
      </c>
      <c r="AL503" s="15">
        <f t="shared" si="250"/>
        <v>0.5671420040148718</v>
      </c>
      <c r="AM503" s="34">
        <f t="shared" si="251"/>
        <v>0</v>
      </c>
      <c r="AN503" s="35">
        <f t="shared" si="233"/>
        <v>3.7</v>
      </c>
      <c r="AO503" s="35">
        <f t="shared" si="234"/>
        <v>3.2102915870560964</v>
      </c>
      <c r="AP503" s="35">
        <f t="shared" si="235"/>
        <v>0.48970841294390377</v>
      </c>
      <c r="AQ503" s="35">
        <f t="shared" si="236"/>
        <v>3.7</v>
      </c>
      <c r="AR503" s="35">
        <f t="shared" si="237"/>
        <v>3.1155503477233522</v>
      </c>
      <c r="AS503" s="35">
        <f t="shared" si="238"/>
        <v>0.58444965227664802</v>
      </c>
    </row>
    <row r="504" spans="7:45" ht="15.75">
      <c r="G504">
        <v>711</v>
      </c>
      <c r="H504" s="89">
        <v>0.8</v>
      </c>
      <c r="I504" s="90">
        <v>1.2</v>
      </c>
      <c r="J504" s="90">
        <v>0.5</v>
      </c>
      <c r="K504" s="90">
        <v>1</v>
      </c>
      <c r="L504" s="90">
        <v>0.2</v>
      </c>
      <c r="M504" s="90">
        <v>0</v>
      </c>
      <c r="N504" s="90"/>
      <c r="O504" s="90">
        <v>1.2</v>
      </c>
      <c r="P504" s="90">
        <v>2.5</v>
      </c>
      <c r="Q504" s="91">
        <v>0</v>
      </c>
      <c r="R504" s="35"/>
      <c r="S504" s="34">
        <f t="shared" si="239"/>
        <v>0.8</v>
      </c>
      <c r="T504" s="34">
        <f t="shared" si="225"/>
        <v>1.038</v>
      </c>
      <c r="U504" s="34">
        <f t="shared" si="226"/>
        <v>0.39219999999999999</v>
      </c>
      <c r="V504" s="34">
        <f t="shared" si="227"/>
        <v>1.9872000000000001</v>
      </c>
      <c r="W504" s="15">
        <f t="shared" si="240"/>
        <v>0.87944659600048491</v>
      </c>
      <c r="X504" s="34">
        <f t="shared" si="241"/>
        <v>0.87944659600048491</v>
      </c>
      <c r="Y504" s="34">
        <f t="shared" si="228"/>
        <v>1.2900000000000023E-2</v>
      </c>
      <c r="Z504" s="15">
        <f t="shared" si="242"/>
        <v>0.50322495527805666</v>
      </c>
      <c r="AA504" s="34">
        <f t="shared" si="243"/>
        <v>0.10064499105561134</v>
      </c>
      <c r="AB504" s="34">
        <f t="shared" si="229"/>
        <v>-0.3819999999999999</v>
      </c>
      <c r="AC504" s="15">
        <f t="shared" si="244"/>
        <v>0.40564461209270181</v>
      </c>
      <c r="AD504" s="34">
        <f t="shared" si="245"/>
        <v>0</v>
      </c>
      <c r="AE504" s="34">
        <f t="shared" si="230"/>
        <v>3.8148199999999992</v>
      </c>
      <c r="AF504" s="15">
        <f t="shared" si="246"/>
        <v>0.97843367643794288</v>
      </c>
      <c r="AG504" s="34">
        <f t="shared" si="247"/>
        <v>1.1741204117255315</v>
      </c>
      <c r="AH504" s="34">
        <f t="shared" si="231"/>
        <v>1.2458</v>
      </c>
      <c r="AI504" s="15">
        <f t="shared" si="248"/>
        <v>0.77657197439912828</v>
      </c>
      <c r="AJ504" s="34">
        <f t="shared" si="249"/>
        <v>1.9414299359978207</v>
      </c>
      <c r="AK504" s="34">
        <f t="shared" si="232"/>
        <v>0.2702</v>
      </c>
      <c r="AL504" s="15">
        <f t="shared" si="250"/>
        <v>0.5671420040148718</v>
      </c>
      <c r="AM504" s="34">
        <f t="shared" si="251"/>
        <v>0</v>
      </c>
      <c r="AN504" s="35">
        <f t="shared" si="233"/>
        <v>5.7000003000000001</v>
      </c>
      <c r="AO504" s="35">
        <f t="shared" si="234"/>
        <v>4.7730380964256778</v>
      </c>
      <c r="AP504" s="35">
        <f t="shared" si="235"/>
        <v>0.92696220357432235</v>
      </c>
      <c r="AQ504" s="35">
        <f t="shared" si="236"/>
        <v>1.5000001000000001</v>
      </c>
      <c r="AR504" s="35">
        <f t="shared" si="237"/>
        <v>1.4746912573530588</v>
      </c>
      <c r="AS504" s="35">
        <f t="shared" si="238"/>
        <v>2.5308842646941221E-2</v>
      </c>
    </row>
    <row r="505" spans="7:45" ht="15.75">
      <c r="G505">
        <v>712</v>
      </c>
      <c r="H505" s="89">
        <v>0.4</v>
      </c>
      <c r="I505" s="90">
        <v>0.2</v>
      </c>
      <c r="J505" s="90">
        <v>3.0000002000000001</v>
      </c>
      <c r="K505" s="90">
        <v>2.1000000999999999</v>
      </c>
      <c r="L505" s="90">
        <v>0</v>
      </c>
      <c r="M505" s="90">
        <v>0</v>
      </c>
      <c r="N505" s="90"/>
      <c r="O505" s="90">
        <v>1.5000001000000001</v>
      </c>
      <c r="P505" s="90">
        <v>0</v>
      </c>
      <c r="Q505" s="91">
        <v>0</v>
      </c>
      <c r="R505" s="35"/>
      <c r="S505" s="34">
        <f t="shared" si="239"/>
        <v>0.4</v>
      </c>
      <c r="T505" s="34">
        <f t="shared" si="225"/>
        <v>0.17300000000000001</v>
      </c>
      <c r="U505" s="34">
        <f t="shared" si="226"/>
        <v>2.3532001568799998</v>
      </c>
      <c r="V505" s="34">
        <f t="shared" si="227"/>
        <v>1.9872000000000001</v>
      </c>
      <c r="W505" s="15">
        <f t="shared" si="240"/>
        <v>0.87944659600048491</v>
      </c>
      <c r="X505" s="34">
        <f t="shared" si="241"/>
        <v>1.8468379395456778</v>
      </c>
      <c r="Y505" s="34">
        <f t="shared" si="228"/>
        <v>1.2900000000000023E-2</v>
      </c>
      <c r="Z505" s="15">
        <f t="shared" si="242"/>
        <v>0.50322495527805666</v>
      </c>
      <c r="AA505" s="34">
        <f t="shared" si="243"/>
        <v>0</v>
      </c>
      <c r="AB505" s="34">
        <f t="shared" si="229"/>
        <v>-0.3819999999999999</v>
      </c>
      <c r="AC505" s="15">
        <f t="shared" si="244"/>
        <v>0.40564461209270181</v>
      </c>
      <c r="AD505" s="34">
        <f t="shared" si="245"/>
        <v>0</v>
      </c>
      <c r="AE505" s="34">
        <f t="shared" si="230"/>
        <v>4.0650500834099992</v>
      </c>
      <c r="AF505" s="15">
        <f t="shared" si="246"/>
        <v>0.98312743936020996</v>
      </c>
      <c r="AG505" s="34">
        <f t="shared" si="247"/>
        <v>1.4746912573530588</v>
      </c>
      <c r="AH505" s="34">
        <f t="shared" si="231"/>
        <v>1.2458</v>
      </c>
      <c r="AI505" s="15">
        <f t="shared" si="248"/>
        <v>0.77657197439912828</v>
      </c>
      <c r="AJ505" s="34">
        <f t="shared" si="249"/>
        <v>0</v>
      </c>
      <c r="AK505" s="34">
        <f t="shared" si="232"/>
        <v>0.2702</v>
      </c>
      <c r="AL505" s="15">
        <f t="shared" si="250"/>
        <v>0.5671420040148718</v>
      </c>
      <c r="AM505" s="34">
        <f t="shared" si="251"/>
        <v>0</v>
      </c>
      <c r="AN505" s="35">
        <f t="shared" si="233"/>
        <v>4.8000002000000004</v>
      </c>
      <c r="AO505" s="35">
        <f t="shared" si="234"/>
        <v>3.9815360720805817</v>
      </c>
      <c r="AP505" s="35">
        <f t="shared" si="235"/>
        <v>0.81846412791941869</v>
      </c>
      <c r="AQ505" s="35">
        <f t="shared" si="236"/>
        <v>1.5000001000000001</v>
      </c>
      <c r="AR505" s="35">
        <f t="shared" si="237"/>
        <v>1.4746912573530588</v>
      </c>
      <c r="AS505" s="35">
        <f t="shared" si="238"/>
        <v>2.5308842646941221E-2</v>
      </c>
    </row>
    <row r="506" spans="7:45" ht="15.75">
      <c r="G506">
        <v>713</v>
      </c>
      <c r="H506" s="89">
        <v>0.4</v>
      </c>
      <c r="I506" s="90">
        <v>0.2</v>
      </c>
      <c r="J506" s="90">
        <v>3.0000002000000001</v>
      </c>
      <c r="K506" s="90">
        <v>1.2</v>
      </c>
      <c r="L506" s="90">
        <v>0</v>
      </c>
      <c r="M506" s="90">
        <v>0</v>
      </c>
      <c r="N506" s="90"/>
      <c r="O506" s="90">
        <v>1.5000001000000001</v>
      </c>
      <c r="P506" s="90">
        <v>0</v>
      </c>
      <c r="Q506" s="91">
        <v>0</v>
      </c>
      <c r="R506" s="35"/>
      <c r="S506" s="34">
        <f t="shared" si="239"/>
        <v>0.4</v>
      </c>
      <c r="T506" s="34">
        <f t="shared" si="225"/>
        <v>0.17300000000000001</v>
      </c>
      <c r="U506" s="34">
        <f t="shared" si="226"/>
        <v>2.3532001568799998</v>
      </c>
      <c r="V506" s="34">
        <f t="shared" si="227"/>
        <v>1.9872000000000001</v>
      </c>
      <c r="W506" s="15">
        <f t="shared" si="240"/>
        <v>0.87944659600048491</v>
      </c>
      <c r="X506" s="34">
        <f t="shared" si="241"/>
        <v>1.0553359152005819</v>
      </c>
      <c r="Y506" s="34">
        <f t="shared" si="228"/>
        <v>1.2900000000000023E-2</v>
      </c>
      <c r="Z506" s="15">
        <f t="shared" si="242"/>
        <v>0.50322495527805666</v>
      </c>
      <c r="AA506" s="34">
        <f t="shared" si="243"/>
        <v>0</v>
      </c>
      <c r="AB506" s="34">
        <f t="shared" si="229"/>
        <v>-0.3819999999999999</v>
      </c>
      <c r="AC506" s="15">
        <f t="shared" si="244"/>
        <v>0.40564461209270181</v>
      </c>
      <c r="AD506" s="34">
        <f t="shared" si="245"/>
        <v>0</v>
      </c>
      <c r="AE506" s="34">
        <f t="shared" si="230"/>
        <v>4.0650500834099992</v>
      </c>
      <c r="AF506" s="15">
        <f t="shared" si="246"/>
        <v>0.98312743936020996</v>
      </c>
      <c r="AG506" s="34">
        <f t="shared" si="247"/>
        <v>1.4746912573530588</v>
      </c>
      <c r="AH506" s="34">
        <f t="shared" si="231"/>
        <v>1.2458</v>
      </c>
      <c r="AI506" s="15">
        <f t="shared" si="248"/>
        <v>0.77657197439912828</v>
      </c>
      <c r="AJ506" s="34">
        <f t="shared" si="249"/>
        <v>0</v>
      </c>
      <c r="AK506" s="34">
        <f t="shared" si="232"/>
        <v>0.2702</v>
      </c>
      <c r="AL506" s="15">
        <f t="shared" si="250"/>
        <v>0.5671420040148718</v>
      </c>
      <c r="AM506" s="34">
        <f t="shared" si="251"/>
        <v>0</v>
      </c>
      <c r="AN506" s="35">
        <f t="shared" si="233"/>
        <v>9.8000007</v>
      </c>
      <c r="AO506" s="35">
        <f t="shared" si="234"/>
        <v>8.3754316387606256</v>
      </c>
      <c r="AP506" s="35">
        <f t="shared" si="235"/>
        <v>1.4245690612393744</v>
      </c>
      <c r="AQ506" s="35">
        <f t="shared" si="236"/>
        <v>0.6</v>
      </c>
      <c r="AR506" s="35">
        <f t="shared" si="237"/>
        <v>0.57895090266627092</v>
      </c>
      <c r="AS506" s="35">
        <f t="shared" si="238"/>
        <v>2.1049097333729061E-2</v>
      </c>
    </row>
    <row r="507" spans="7:45" ht="15.75">
      <c r="G507">
        <v>714</v>
      </c>
      <c r="H507" s="89">
        <v>0.6</v>
      </c>
      <c r="I507" s="90">
        <v>2.1000000999999999</v>
      </c>
      <c r="J507" s="90">
        <v>3.0000002000000001</v>
      </c>
      <c r="K507" s="90">
        <v>4.1000003999999999</v>
      </c>
      <c r="L507" s="90">
        <v>0</v>
      </c>
      <c r="M507" s="90">
        <v>0</v>
      </c>
      <c r="N507" s="90"/>
      <c r="O507" s="90">
        <v>0.6</v>
      </c>
      <c r="P507" s="90">
        <v>0</v>
      </c>
      <c r="Q507" s="91">
        <v>0</v>
      </c>
      <c r="R507" s="35"/>
      <c r="S507" s="34">
        <f t="shared" si="239"/>
        <v>0.6</v>
      </c>
      <c r="T507" s="34">
        <f t="shared" si="225"/>
        <v>1.8165000864999998</v>
      </c>
      <c r="U507" s="34">
        <f t="shared" si="226"/>
        <v>2.3532001568799998</v>
      </c>
      <c r="V507" s="34">
        <f t="shared" si="227"/>
        <v>1.9872000000000001</v>
      </c>
      <c r="W507" s="15">
        <f t="shared" si="240"/>
        <v>0.87944659600048491</v>
      </c>
      <c r="X507" s="34">
        <f t="shared" si="241"/>
        <v>3.6057313953806265</v>
      </c>
      <c r="Y507" s="34">
        <f t="shared" si="228"/>
        <v>1.2900000000000023E-2</v>
      </c>
      <c r="Z507" s="15">
        <f t="shared" si="242"/>
        <v>0.50322495527805666</v>
      </c>
      <c r="AA507" s="34">
        <f t="shared" si="243"/>
        <v>0</v>
      </c>
      <c r="AB507" s="34">
        <f t="shared" si="229"/>
        <v>-0.3819999999999999</v>
      </c>
      <c r="AC507" s="15">
        <f t="shared" si="244"/>
        <v>0.40564461209270181</v>
      </c>
      <c r="AD507" s="34">
        <f t="shared" si="245"/>
        <v>0</v>
      </c>
      <c r="AE507" s="34">
        <f t="shared" si="230"/>
        <v>3.3143599999999993</v>
      </c>
      <c r="AF507" s="15">
        <f t="shared" si="246"/>
        <v>0.96491817111045153</v>
      </c>
      <c r="AG507" s="34">
        <f t="shared" si="247"/>
        <v>0.57895090266627092</v>
      </c>
      <c r="AH507" s="34">
        <f t="shared" si="231"/>
        <v>1.2458</v>
      </c>
      <c r="AI507" s="15">
        <f t="shared" si="248"/>
        <v>0.77657197439912828</v>
      </c>
      <c r="AJ507" s="34">
        <f t="shared" si="249"/>
        <v>0</v>
      </c>
      <c r="AK507" s="34">
        <f t="shared" si="232"/>
        <v>0.2702</v>
      </c>
      <c r="AL507" s="15">
        <f t="shared" si="250"/>
        <v>0.5671420040148718</v>
      </c>
      <c r="AM507" s="34">
        <f t="shared" si="251"/>
        <v>0</v>
      </c>
      <c r="AN507" s="35">
        <f t="shared" si="233"/>
        <v>4.8000001999999995</v>
      </c>
      <c r="AO507" s="35">
        <f t="shared" si="234"/>
        <v>4.0670780179856774</v>
      </c>
      <c r="AP507" s="35">
        <f t="shared" si="235"/>
        <v>0.73292218201432213</v>
      </c>
      <c r="AQ507" s="35">
        <f t="shared" si="236"/>
        <v>1.5000001000000001</v>
      </c>
      <c r="AR507" s="35">
        <f t="shared" si="237"/>
        <v>1.4746912573530588</v>
      </c>
      <c r="AS507" s="35">
        <f t="shared" si="238"/>
        <v>2.5308842646941221E-2</v>
      </c>
    </row>
    <row r="508" spans="7:45" ht="15.75">
      <c r="G508">
        <v>715</v>
      </c>
      <c r="H508" s="89">
        <v>0.4</v>
      </c>
      <c r="I508" s="90">
        <v>0.2</v>
      </c>
      <c r="J508" s="90">
        <v>2.1000000999999999</v>
      </c>
      <c r="K508" s="90">
        <v>2.1000000999999999</v>
      </c>
      <c r="L508" s="90">
        <v>0</v>
      </c>
      <c r="M508" s="90">
        <v>0</v>
      </c>
      <c r="N508" s="90"/>
      <c r="O508" s="90">
        <v>1.5000001000000001</v>
      </c>
      <c r="P508" s="90">
        <v>0</v>
      </c>
      <c r="Q508" s="91">
        <v>0</v>
      </c>
      <c r="R508" s="35"/>
      <c r="S508" s="34">
        <f t="shared" si="239"/>
        <v>0.4</v>
      </c>
      <c r="T508" s="34">
        <f t="shared" si="225"/>
        <v>0.17300000000000001</v>
      </c>
      <c r="U508" s="34">
        <f t="shared" si="226"/>
        <v>1.6472400784399999</v>
      </c>
      <c r="V508" s="34">
        <f t="shared" si="227"/>
        <v>1.9872000000000001</v>
      </c>
      <c r="W508" s="15">
        <f t="shared" si="240"/>
        <v>0.87944659600048491</v>
      </c>
      <c r="X508" s="34">
        <f t="shared" si="241"/>
        <v>1.8468379395456778</v>
      </c>
      <c r="Y508" s="34">
        <f t="shared" si="228"/>
        <v>1.2900000000000023E-2</v>
      </c>
      <c r="Z508" s="15">
        <f t="shared" si="242"/>
        <v>0.50322495527805666</v>
      </c>
      <c r="AA508" s="34">
        <f t="shared" si="243"/>
        <v>0</v>
      </c>
      <c r="AB508" s="34">
        <f t="shared" si="229"/>
        <v>-0.3819999999999999</v>
      </c>
      <c r="AC508" s="15">
        <f t="shared" si="244"/>
        <v>0.40564461209270181</v>
      </c>
      <c r="AD508" s="34">
        <f t="shared" si="245"/>
        <v>0</v>
      </c>
      <c r="AE508" s="34">
        <f t="shared" si="230"/>
        <v>4.0650500834099992</v>
      </c>
      <c r="AF508" s="15">
        <f t="shared" si="246"/>
        <v>0.98312743936020996</v>
      </c>
      <c r="AG508" s="34">
        <f t="shared" si="247"/>
        <v>1.4746912573530588</v>
      </c>
      <c r="AH508" s="34">
        <f t="shared" si="231"/>
        <v>1.2458</v>
      </c>
      <c r="AI508" s="15">
        <f t="shared" si="248"/>
        <v>0.77657197439912828</v>
      </c>
      <c r="AJ508" s="34">
        <f t="shared" si="249"/>
        <v>0</v>
      </c>
      <c r="AK508" s="34">
        <f t="shared" si="232"/>
        <v>0.2702</v>
      </c>
      <c r="AL508" s="15">
        <f t="shared" si="250"/>
        <v>0.5671420040148718</v>
      </c>
      <c r="AM508" s="34">
        <f t="shared" si="251"/>
        <v>0</v>
      </c>
      <c r="AN508" s="35">
        <f t="shared" si="233"/>
        <v>13.800000300000001</v>
      </c>
      <c r="AO508" s="35">
        <f t="shared" si="234"/>
        <v>11.670345861036743</v>
      </c>
      <c r="AP508" s="35">
        <f t="shared" si="235"/>
        <v>2.1296544389632572</v>
      </c>
      <c r="AQ508" s="35">
        <f t="shared" si="236"/>
        <v>2.5</v>
      </c>
      <c r="AR508" s="35">
        <f t="shared" si="237"/>
        <v>2.4815055491830815</v>
      </c>
      <c r="AS508" s="35">
        <f t="shared" si="238"/>
        <v>1.8494450816918473E-2</v>
      </c>
    </row>
    <row r="509" spans="7:45" ht="15.75">
      <c r="G509">
        <v>716</v>
      </c>
      <c r="H509" s="89">
        <v>0.4</v>
      </c>
      <c r="I509" s="90">
        <v>2.7</v>
      </c>
      <c r="J509" s="90">
        <v>5</v>
      </c>
      <c r="K509" s="90">
        <v>5.7000003000000001</v>
      </c>
      <c r="L509" s="90">
        <v>0</v>
      </c>
      <c r="M509" s="90">
        <v>0</v>
      </c>
      <c r="N509" s="90"/>
      <c r="O509" s="90">
        <v>2.5</v>
      </c>
      <c r="P509" s="90">
        <v>0</v>
      </c>
      <c r="Q509" s="91">
        <v>0</v>
      </c>
      <c r="R509" s="35"/>
      <c r="S509" s="34">
        <f t="shared" si="239"/>
        <v>0.4</v>
      </c>
      <c r="T509" s="34">
        <f t="shared" si="225"/>
        <v>2.3355000000000001</v>
      </c>
      <c r="U509" s="34">
        <f t="shared" si="226"/>
        <v>3.9219999999999997</v>
      </c>
      <c r="V509" s="34">
        <f t="shared" si="227"/>
        <v>1.9872000000000001</v>
      </c>
      <c r="W509" s="15">
        <f t="shared" si="240"/>
        <v>0.87944659600048491</v>
      </c>
      <c r="X509" s="34">
        <f t="shared" si="241"/>
        <v>5.0128458610367428</v>
      </c>
      <c r="Y509" s="34">
        <f t="shared" si="228"/>
        <v>1.2900000000000023E-2</v>
      </c>
      <c r="Z509" s="15">
        <f t="shared" si="242"/>
        <v>0.50322495527805666</v>
      </c>
      <c r="AA509" s="34">
        <f t="shared" si="243"/>
        <v>0</v>
      </c>
      <c r="AB509" s="34">
        <f t="shared" si="229"/>
        <v>-0.3819999999999999</v>
      </c>
      <c r="AC509" s="15">
        <f t="shared" si="244"/>
        <v>0.40564461209270181</v>
      </c>
      <c r="AD509" s="34">
        <f t="shared" si="245"/>
        <v>0</v>
      </c>
      <c r="AE509" s="34">
        <f t="shared" si="230"/>
        <v>4.8991499999999988</v>
      </c>
      <c r="AF509" s="15">
        <f t="shared" si="246"/>
        <v>0.9926022196732327</v>
      </c>
      <c r="AG509" s="34">
        <f t="shared" si="247"/>
        <v>2.4815055491830815</v>
      </c>
      <c r="AH509" s="34">
        <f t="shared" si="231"/>
        <v>1.2458</v>
      </c>
      <c r="AI509" s="15">
        <f t="shared" si="248"/>
        <v>0.77657197439912828</v>
      </c>
      <c r="AJ509" s="34">
        <f t="shared" si="249"/>
        <v>0</v>
      </c>
      <c r="AK509" s="34">
        <f t="shared" si="232"/>
        <v>0.2702</v>
      </c>
      <c r="AL509" s="15">
        <f t="shared" si="250"/>
        <v>0.5671420040148718</v>
      </c>
      <c r="AM509" s="34">
        <f t="shared" si="251"/>
        <v>0</v>
      </c>
      <c r="AN509" s="35">
        <f t="shared" si="233"/>
        <v>14.300001099999999</v>
      </c>
      <c r="AO509" s="35">
        <f t="shared" si="234"/>
        <v>11.544719718312367</v>
      </c>
      <c r="AP509" s="35">
        <f t="shared" si="235"/>
        <v>2.7552813816876327</v>
      </c>
      <c r="AQ509" s="35">
        <f t="shared" si="236"/>
        <v>2.4000001000000002</v>
      </c>
      <c r="AR509" s="35">
        <f t="shared" si="237"/>
        <v>2.2422074099275418</v>
      </c>
      <c r="AS509" s="35">
        <f t="shared" si="238"/>
        <v>0.15779269007245844</v>
      </c>
    </row>
    <row r="510" spans="7:45" ht="15.75">
      <c r="G510">
        <v>717</v>
      </c>
      <c r="H510" s="89">
        <v>0.5</v>
      </c>
      <c r="I510" s="90">
        <v>2.7</v>
      </c>
      <c r="J510" s="90">
        <v>8.7000010000000003</v>
      </c>
      <c r="K510" s="90">
        <v>1.8000001000000001</v>
      </c>
      <c r="L510" s="90">
        <v>0.6</v>
      </c>
      <c r="M510" s="90">
        <v>0</v>
      </c>
      <c r="N510" s="90"/>
      <c r="O510" s="90">
        <v>1.8000001000000001</v>
      </c>
      <c r="P510" s="90">
        <v>0.6</v>
      </c>
      <c r="Q510" s="91">
        <v>0</v>
      </c>
      <c r="R510" s="35"/>
      <c r="S510" s="34">
        <f t="shared" si="239"/>
        <v>0.5</v>
      </c>
      <c r="T510" s="34">
        <f t="shared" si="225"/>
        <v>2.3355000000000001</v>
      </c>
      <c r="U510" s="34">
        <f t="shared" si="226"/>
        <v>6.8242807844</v>
      </c>
      <c r="V510" s="34">
        <f t="shared" si="227"/>
        <v>1.9872000000000001</v>
      </c>
      <c r="W510" s="15">
        <f t="shared" si="240"/>
        <v>0.87944659600048491</v>
      </c>
      <c r="X510" s="34">
        <f t="shared" si="241"/>
        <v>1.5830039607455326</v>
      </c>
      <c r="Y510" s="34">
        <f t="shared" si="228"/>
        <v>1.2900000000000023E-2</v>
      </c>
      <c r="Z510" s="15">
        <f t="shared" si="242"/>
        <v>0.50322495527805666</v>
      </c>
      <c r="AA510" s="34">
        <f t="shared" si="243"/>
        <v>0.30193497316683399</v>
      </c>
      <c r="AB510" s="34">
        <f t="shared" si="229"/>
        <v>-0.3819999999999999</v>
      </c>
      <c r="AC510" s="15">
        <f t="shared" si="244"/>
        <v>0.40564461209270181</v>
      </c>
      <c r="AD510" s="34">
        <f t="shared" si="245"/>
        <v>0</v>
      </c>
      <c r="AE510" s="34">
        <f t="shared" si="230"/>
        <v>4.3152800834099994</v>
      </c>
      <c r="AF510" s="15">
        <f t="shared" si="246"/>
        <v>0.98681340367040249</v>
      </c>
      <c r="AG510" s="34">
        <f t="shared" si="247"/>
        <v>1.7762642252880649</v>
      </c>
      <c r="AH510" s="34">
        <f t="shared" si="231"/>
        <v>1.2458</v>
      </c>
      <c r="AI510" s="15">
        <f t="shared" si="248"/>
        <v>0.77657197439912828</v>
      </c>
      <c r="AJ510" s="34">
        <f t="shared" si="249"/>
        <v>0.46594318463947693</v>
      </c>
      <c r="AK510" s="34">
        <f t="shared" si="232"/>
        <v>0.2702</v>
      </c>
      <c r="AL510" s="15">
        <f t="shared" si="250"/>
        <v>0.5671420040148718</v>
      </c>
      <c r="AM510" s="34">
        <f t="shared" si="251"/>
        <v>0</v>
      </c>
      <c r="AN510" s="35">
        <f t="shared" si="233"/>
        <v>3.5999999999999996</v>
      </c>
      <c r="AO510" s="35">
        <f t="shared" si="234"/>
        <v>2.2447788865708556</v>
      </c>
      <c r="AP510" s="35">
        <f t="shared" si="235"/>
        <v>1.3552211134291441</v>
      </c>
      <c r="AQ510" s="35">
        <f t="shared" si="236"/>
        <v>4.6000002000000002</v>
      </c>
      <c r="AR510" s="35">
        <f t="shared" si="237"/>
        <v>3.0569490025384152</v>
      </c>
      <c r="AS510" s="35">
        <f t="shared" si="238"/>
        <v>1.543051197461585</v>
      </c>
    </row>
    <row r="511" spans="7:45" ht="15.75">
      <c r="G511">
        <v>718</v>
      </c>
      <c r="H511" s="89">
        <v>0.1</v>
      </c>
      <c r="I511" s="90">
        <v>0.5</v>
      </c>
      <c r="J511" s="90">
        <v>0.8</v>
      </c>
      <c r="K511" s="90">
        <v>0.2</v>
      </c>
      <c r="L511" s="90">
        <v>1</v>
      </c>
      <c r="M511" s="90">
        <v>1</v>
      </c>
      <c r="N511" s="90"/>
      <c r="O511" s="90">
        <v>0.6</v>
      </c>
      <c r="P511" s="90">
        <v>1</v>
      </c>
      <c r="Q511" s="91">
        <v>3.0000002000000001</v>
      </c>
      <c r="R511" s="35"/>
      <c r="S511" s="34">
        <f t="shared" si="239"/>
        <v>0.1</v>
      </c>
      <c r="T511" s="34">
        <f t="shared" si="225"/>
        <v>0.4325</v>
      </c>
      <c r="U511" s="34">
        <f t="shared" si="226"/>
        <v>0.62752000000000008</v>
      </c>
      <c r="V511" s="34">
        <f t="shared" si="227"/>
        <v>1.9872000000000001</v>
      </c>
      <c r="W511" s="15">
        <f t="shared" si="240"/>
        <v>0.87944659600048491</v>
      </c>
      <c r="X511" s="34">
        <f t="shared" si="241"/>
        <v>0.17588931920009698</v>
      </c>
      <c r="Y511" s="34">
        <f t="shared" si="228"/>
        <v>1.2900000000000023E-2</v>
      </c>
      <c r="Z511" s="15">
        <f t="shared" si="242"/>
        <v>0.50322495527805666</v>
      </c>
      <c r="AA511" s="34">
        <f t="shared" si="243"/>
        <v>0.50322495527805666</v>
      </c>
      <c r="AB511" s="34">
        <f t="shared" si="229"/>
        <v>-0.3819999999999999</v>
      </c>
      <c r="AC511" s="15">
        <f t="shared" si="244"/>
        <v>0.40564461209270181</v>
      </c>
      <c r="AD511" s="34">
        <f t="shared" si="245"/>
        <v>0.40564461209270181</v>
      </c>
      <c r="AE511" s="34">
        <f t="shared" si="230"/>
        <v>3.3143599999999993</v>
      </c>
      <c r="AF511" s="15">
        <f t="shared" si="246"/>
        <v>0.96491817111045153</v>
      </c>
      <c r="AG511" s="34">
        <f t="shared" si="247"/>
        <v>0.57895090266627092</v>
      </c>
      <c r="AH511" s="34">
        <f t="shared" si="231"/>
        <v>1.2458</v>
      </c>
      <c r="AI511" s="15">
        <f t="shared" si="248"/>
        <v>0.77657197439912828</v>
      </c>
      <c r="AJ511" s="34">
        <f t="shared" si="249"/>
        <v>0.77657197439912828</v>
      </c>
      <c r="AK511" s="34">
        <f t="shared" si="232"/>
        <v>0.2702</v>
      </c>
      <c r="AL511" s="15">
        <f t="shared" si="250"/>
        <v>0.5671420040148718</v>
      </c>
      <c r="AM511" s="34">
        <f t="shared" si="251"/>
        <v>1.7014261254730163</v>
      </c>
      <c r="AN511" s="35">
        <f t="shared" si="233"/>
        <v>11.800000699999998</v>
      </c>
      <c r="AO511" s="35">
        <f t="shared" si="234"/>
        <v>9.5192394126123663</v>
      </c>
      <c r="AP511" s="35">
        <f t="shared" si="235"/>
        <v>2.280761287387632</v>
      </c>
      <c r="AQ511" s="35">
        <f t="shared" si="236"/>
        <v>24</v>
      </c>
      <c r="AR511" s="35">
        <f t="shared" si="237"/>
        <v>20.424544804341664</v>
      </c>
      <c r="AS511" s="35">
        <f t="shared" si="238"/>
        <v>3.5754551956583356</v>
      </c>
    </row>
    <row r="512" spans="7:45" ht="15.75">
      <c r="G512">
        <v>719</v>
      </c>
      <c r="H512" s="89">
        <v>0.5</v>
      </c>
      <c r="I512" s="90">
        <v>1.9000001</v>
      </c>
      <c r="J512" s="90">
        <v>7.0000004999999996</v>
      </c>
      <c r="K512" s="90">
        <v>1.8000001000000001</v>
      </c>
      <c r="L512" s="90">
        <v>0.6</v>
      </c>
      <c r="M512" s="90">
        <v>0</v>
      </c>
      <c r="N512" s="90"/>
      <c r="O512" s="90">
        <v>8</v>
      </c>
      <c r="P512" s="90">
        <v>16</v>
      </c>
      <c r="Q512" s="91">
        <v>0</v>
      </c>
      <c r="R512" s="35"/>
      <c r="S512" s="34">
        <f t="shared" si="239"/>
        <v>0.5</v>
      </c>
      <c r="T512" s="34">
        <f t="shared" si="225"/>
        <v>1.6435000865</v>
      </c>
      <c r="U512" s="34">
        <f t="shared" si="226"/>
        <v>5.4908003921999997</v>
      </c>
      <c r="V512" s="34">
        <f t="shared" si="227"/>
        <v>1.9872000000000001</v>
      </c>
      <c r="W512" s="15">
        <f t="shared" si="240"/>
        <v>0.87944659600048491</v>
      </c>
      <c r="X512" s="34">
        <f t="shared" si="241"/>
        <v>1.5830039607455326</v>
      </c>
      <c r="Y512" s="34">
        <f t="shared" si="228"/>
        <v>1.2900000000000023E-2</v>
      </c>
      <c r="Z512" s="15">
        <f t="shared" si="242"/>
        <v>0.50322495527805666</v>
      </c>
      <c r="AA512" s="34">
        <f t="shared" si="243"/>
        <v>0.30193497316683399</v>
      </c>
      <c r="AB512" s="34">
        <f t="shared" si="229"/>
        <v>-0.3819999999999999</v>
      </c>
      <c r="AC512" s="15">
        <f t="shared" si="244"/>
        <v>0.40564461209270181</v>
      </c>
      <c r="AD512" s="34">
        <f t="shared" si="245"/>
        <v>0</v>
      </c>
      <c r="AE512" s="34">
        <f t="shared" si="230"/>
        <v>9.486699999999999</v>
      </c>
      <c r="AF512" s="15">
        <f t="shared" si="246"/>
        <v>0.99992415174445126</v>
      </c>
      <c r="AG512" s="34">
        <f t="shared" si="247"/>
        <v>7.9993932139556101</v>
      </c>
      <c r="AH512" s="34">
        <f t="shared" si="231"/>
        <v>1.2458</v>
      </c>
      <c r="AI512" s="15">
        <f t="shared" si="248"/>
        <v>0.77657197439912828</v>
      </c>
      <c r="AJ512" s="34">
        <f t="shared" si="249"/>
        <v>12.425151590386053</v>
      </c>
      <c r="AK512" s="34">
        <f t="shared" si="232"/>
        <v>0.2702</v>
      </c>
      <c r="AL512" s="15">
        <f t="shared" si="250"/>
        <v>0.5671420040148718</v>
      </c>
      <c r="AM512" s="34">
        <f t="shared" si="251"/>
        <v>0</v>
      </c>
      <c r="AN512" s="35">
        <f t="shared" si="233"/>
        <v>7.4000002000000009</v>
      </c>
      <c r="AO512" s="35">
        <f t="shared" si="234"/>
        <v>5.7576200147790555</v>
      </c>
      <c r="AP512" s="35">
        <f t="shared" si="235"/>
        <v>1.6423801852209454</v>
      </c>
      <c r="AQ512" s="35">
        <f t="shared" si="236"/>
        <v>2.8</v>
      </c>
      <c r="AR512" s="35">
        <f t="shared" si="237"/>
        <v>2.2472974111366595</v>
      </c>
      <c r="AS512" s="35">
        <f t="shared" si="238"/>
        <v>0.55270258886334034</v>
      </c>
    </row>
    <row r="513" spans="7:45" ht="15.75">
      <c r="G513">
        <v>720</v>
      </c>
      <c r="H513" s="89">
        <v>0.2</v>
      </c>
      <c r="I513" s="90">
        <v>1.3000001000000001</v>
      </c>
      <c r="J513" s="90">
        <v>3.2</v>
      </c>
      <c r="K513" s="90">
        <v>1.5000001000000001</v>
      </c>
      <c r="L513" s="90">
        <v>1.2</v>
      </c>
      <c r="M513" s="90">
        <v>0</v>
      </c>
      <c r="N513" s="90"/>
      <c r="O513" s="90">
        <v>0.4</v>
      </c>
      <c r="P513" s="90">
        <v>2.4</v>
      </c>
      <c r="Q513" s="91">
        <v>0</v>
      </c>
      <c r="R513" s="35"/>
      <c r="S513" s="34">
        <f t="shared" si="239"/>
        <v>0.2</v>
      </c>
      <c r="T513" s="34">
        <f t="shared" si="225"/>
        <v>1.1245000865000001</v>
      </c>
      <c r="U513" s="34">
        <f t="shared" si="226"/>
        <v>2.5100800000000003</v>
      </c>
      <c r="V513" s="34">
        <f t="shared" si="227"/>
        <v>1.9872000000000001</v>
      </c>
      <c r="W513" s="15">
        <f t="shared" si="240"/>
        <v>0.87944659600048491</v>
      </c>
      <c r="X513" s="34">
        <f t="shared" si="241"/>
        <v>1.319169981945387</v>
      </c>
      <c r="Y513" s="34">
        <f t="shared" si="228"/>
        <v>1.2900000000000023E-2</v>
      </c>
      <c r="Z513" s="15">
        <f t="shared" si="242"/>
        <v>0.50322495527805666</v>
      </c>
      <c r="AA513" s="34">
        <f t="shared" si="243"/>
        <v>0.60386994633366797</v>
      </c>
      <c r="AB513" s="34">
        <f t="shared" si="229"/>
        <v>-0.3819999999999999</v>
      </c>
      <c r="AC513" s="15">
        <f t="shared" si="244"/>
        <v>0.40564461209270181</v>
      </c>
      <c r="AD513" s="34">
        <f t="shared" si="245"/>
        <v>0</v>
      </c>
      <c r="AE513" s="34">
        <f t="shared" si="230"/>
        <v>3.1475399999999993</v>
      </c>
      <c r="AF513" s="15">
        <f t="shared" si="246"/>
        <v>0.95881168144687989</v>
      </c>
      <c r="AG513" s="34">
        <f t="shared" si="247"/>
        <v>0.383524672578752</v>
      </c>
      <c r="AH513" s="34">
        <f t="shared" si="231"/>
        <v>1.2458</v>
      </c>
      <c r="AI513" s="15">
        <f t="shared" si="248"/>
        <v>0.77657197439912828</v>
      </c>
      <c r="AJ513" s="34">
        <f t="shared" si="249"/>
        <v>1.8637727385579077</v>
      </c>
      <c r="AK513" s="34">
        <f t="shared" si="232"/>
        <v>0.2702</v>
      </c>
      <c r="AL513" s="15">
        <f t="shared" si="250"/>
        <v>0.5671420040148718</v>
      </c>
      <c r="AM513" s="34">
        <f t="shared" si="251"/>
        <v>0</v>
      </c>
      <c r="AN513" s="35">
        <f t="shared" si="233"/>
        <v>7.6000002999999996</v>
      </c>
      <c r="AO513" s="35">
        <f t="shared" si="234"/>
        <v>5.7530183187039681</v>
      </c>
      <c r="AP513" s="35">
        <f t="shared" si="235"/>
        <v>1.8469819812960315</v>
      </c>
      <c r="AQ513" s="35">
        <f t="shared" si="236"/>
        <v>4.6000000999999999</v>
      </c>
      <c r="AR513" s="35">
        <f t="shared" si="237"/>
        <v>3.8593916814886615</v>
      </c>
      <c r="AS513" s="35">
        <f t="shared" si="238"/>
        <v>0.74060841851133841</v>
      </c>
    </row>
    <row r="514" spans="7:45" ht="15.75">
      <c r="G514">
        <v>721</v>
      </c>
      <c r="H514" s="89">
        <v>0.2</v>
      </c>
      <c r="I514" s="90">
        <v>0.8</v>
      </c>
      <c r="J514" s="90">
        <v>2.8000001999999999</v>
      </c>
      <c r="K514" s="90">
        <v>2</v>
      </c>
      <c r="L514" s="90">
        <v>1.8000001000000001</v>
      </c>
      <c r="M514" s="90">
        <v>0</v>
      </c>
      <c r="N514" s="90"/>
      <c r="O514" s="90">
        <v>1.4000001</v>
      </c>
      <c r="P514" s="90">
        <v>3.2</v>
      </c>
      <c r="Q514" s="91">
        <v>0</v>
      </c>
      <c r="R514" s="35"/>
      <c r="S514" s="34">
        <f t="shared" si="239"/>
        <v>0.2</v>
      </c>
      <c r="T514" s="34">
        <f t="shared" si="225"/>
        <v>0.69200000000000006</v>
      </c>
      <c r="U514" s="34">
        <f t="shared" si="226"/>
        <v>2.1963201568799997</v>
      </c>
      <c r="V514" s="34">
        <f t="shared" si="227"/>
        <v>1.9872000000000001</v>
      </c>
      <c r="W514" s="15">
        <f t="shared" si="240"/>
        <v>0.87944659600048491</v>
      </c>
      <c r="X514" s="34">
        <f t="shared" si="241"/>
        <v>1.7588931920009698</v>
      </c>
      <c r="Y514" s="34">
        <f t="shared" si="228"/>
        <v>1.2900000000000023E-2</v>
      </c>
      <c r="Z514" s="15">
        <f t="shared" si="242"/>
        <v>0.50322495527805666</v>
      </c>
      <c r="AA514" s="34">
        <f t="shared" si="243"/>
        <v>0.90580496982299752</v>
      </c>
      <c r="AB514" s="34">
        <f t="shared" si="229"/>
        <v>-0.3819999999999999</v>
      </c>
      <c r="AC514" s="15">
        <f t="shared" si="244"/>
        <v>0.40564461209270181</v>
      </c>
      <c r="AD514" s="34">
        <f t="shared" si="245"/>
        <v>0</v>
      </c>
      <c r="AE514" s="34">
        <f t="shared" si="230"/>
        <v>3.9816400834099994</v>
      </c>
      <c r="AF514" s="15">
        <f t="shared" si="246"/>
        <v>0.98168661803056334</v>
      </c>
      <c r="AG514" s="34">
        <f t="shared" si="247"/>
        <v>1.3743613634114504</v>
      </c>
      <c r="AH514" s="34">
        <f t="shared" si="231"/>
        <v>1.2458</v>
      </c>
      <c r="AI514" s="15">
        <f t="shared" si="248"/>
        <v>0.77657197439912828</v>
      </c>
      <c r="AJ514" s="34">
        <f t="shared" si="249"/>
        <v>2.4850303180772109</v>
      </c>
      <c r="AK514" s="34">
        <f t="shared" si="232"/>
        <v>0.2702</v>
      </c>
      <c r="AL514" s="15">
        <f t="shared" si="250"/>
        <v>0.5671420040148718</v>
      </c>
      <c r="AM514" s="34">
        <f t="shared" si="251"/>
        <v>0</v>
      </c>
      <c r="AN514" s="35">
        <f t="shared" si="233"/>
        <v>8.9000003499999991</v>
      </c>
      <c r="AO514" s="35">
        <f t="shared" si="234"/>
        <v>6.9208383767639683</v>
      </c>
      <c r="AP514" s="35">
        <f t="shared" si="235"/>
        <v>1.9791619732360308</v>
      </c>
      <c r="AQ514" s="35">
        <f t="shared" si="236"/>
        <v>6.1000002999999996</v>
      </c>
      <c r="AR514" s="35">
        <f t="shared" si="237"/>
        <v>4.975233577839929</v>
      </c>
      <c r="AS514" s="35">
        <f t="shared" si="238"/>
        <v>1.1247667221600706</v>
      </c>
    </row>
    <row r="515" spans="7:45" ht="15.75">
      <c r="G515">
        <v>722</v>
      </c>
      <c r="H515" s="89">
        <v>0.70000004999999998</v>
      </c>
      <c r="I515" s="90">
        <v>1.3000001000000001</v>
      </c>
      <c r="J515" s="90">
        <v>3.1000000999999999</v>
      </c>
      <c r="K515" s="90">
        <v>2</v>
      </c>
      <c r="L515" s="90">
        <v>1.8000001000000001</v>
      </c>
      <c r="M515" s="90">
        <v>0</v>
      </c>
      <c r="N515" s="90"/>
      <c r="O515" s="90">
        <v>2.1000000999999999</v>
      </c>
      <c r="P515" s="90">
        <v>3.0000002000000001</v>
      </c>
      <c r="Q515" s="91">
        <v>1</v>
      </c>
      <c r="R515" s="35"/>
      <c r="S515" s="34">
        <f t="shared" si="239"/>
        <v>0.70000004999999998</v>
      </c>
      <c r="T515" s="34">
        <f t="shared" si="225"/>
        <v>1.1245000865000001</v>
      </c>
      <c r="U515" s="34">
        <f t="shared" si="226"/>
        <v>2.4316400784400001</v>
      </c>
      <c r="V515" s="34">
        <f t="shared" si="227"/>
        <v>1.9872000000000001</v>
      </c>
      <c r="W515" s="15">
        <f t="shared" si="240"/>
        <v>0.87944659600048491</v>
      </c>
      <c r="X515" s="34">
        <f t="shared" si="241"/>
        <v>1.7588931920009698</v>
      </c>
      <c r="Y515" s="34">
        <f t="shared" si="228"/>
        <v>1.2900000000000023E-2</v>
      </c>
      <c r="Z515" s="15">
        <f t="shared" si="242"/>
        <v>0.50322495527805666</v>
      </c>
      <c r="AA515" s="34">
        <f t="shared" si="243"/>
        <v>0.90580496982299752</v>
      </c>
      <c r="AB515" s="34">
        <f t="shared" si="229"/>
        <v>-0.3819999999999999</v>
      </c>
      <c r="AC515" s="15">
        <f t="shared" si="244"/>
        <v>0.40564461209270181</v>
      </c>
      <c r="AD515" s="34">
        <f t="shared" si="245"/>
        <v>0</v>
      </c>
      <c r="AE515" s="34">
        <f t="shared" si="230"/>
        <v>4.5655100834099995</v>
      </c>
      <c r="AF515" s="15">
        <f t="shared" si="246"/>
        <v>0.98970256968715264</v>
      </c>
      <c r="AG515" s="34">
        <f t="shared" si="247"/>
        <v>2.0783754953132774</v>
      </c>
      <c r="AH515" s="34">
        <f t="shared" si="231"/>
        <v>1.2458</v>
      </c>
      <c r="AI515" s="15">
        <f t="shared" si="248"/>
        <v>0.77657197439912828</v>
      </c>
      <c r="AJ515" s="34">
        <f t="shared" si="249"/>
        <v>2.3297160785117796</v>
      </c>
      <c r="AK515" s="34">
        <f t="shared" si="232"/>
        <v>0.2702</v>
      </c>
      <c r="AL515" s="15">
        <f t="shared" si="250"/>
        <v>0.5671420040148718</v>
      </c>
      <c r="AM515" s="34">
        <f t="shared" si="251"/>
        <v>0.5671420040148718</v>
      </c>
      <c r="AN515" s="35">
        <f t="shared" si="233"/>
        <v>11.4000004</v>
      </c>
      <c r="AO515" s="35">
        <f t="shared" si="234"/>
        <v>8.3447602417908584</v>
      </c>
      <c r="AP515" s="35">
        <f t="shared" si="235"/>
        <v>3.0552401582091413</v>
      </c>
      <c r="AQ515" s="35">
        <f t="shared" si="236"/>
        <v>9.7000000499999999</v>
      </c>
      <c r="AR515" s="35">
        <f t="shared" si="237"/>
        <v>7.4570621871981748</v>
      </c>
      <c r="AS515" s="35">
        <f t="shared" si="238"/>
        <v>2.2429378628018251</v>
      </c>
    </row>
    <row r="516" spans="7:45" ht="15.75">
      <c r="G516">
        <v>723</v>
      </c>
      <c r="H516" s="89">
        <v>0.70000004999999998</v>
      </c>
      <c r="I516" s="90">
        <v>2.1000000999999999</v>
      </c>
      <c r="J516" s="90">
        <v>4.4000000000000004</v>
      </c>
      <c r="K516" s="90">
        <v>0.70000004999999998</v>
      </c>
      <c r="L516" s="90">
        <v>3.5000002000000001</v>
      </c>
      <c r="M516" s="90">
        <v>0</v>
      </c>
      <c r="N516" s="90"/>
      <c r="O516" s="90">
        <v>0.70000004999999998</v>
      </c>
      <c r="P516" s="90">
        <v>8</v>
      </c>
      <c r="Q516" s="91">
        <v>1</v>
      </c>
      <c r="R516" s="35"/>
      <c r="S516" s="34">
        <f t="shared" si="239"/>
        <v>0.70000004999999998</v>
      </c>
      <c r="T516" s="34">
        <f t="shared" ref="T516:T579" si="252">I516*$C$9</f>
        <v>1.8165000864999998</v>
      </c>
      <c r="U516" s="34">
        <f t="shared" ref="U516:U579" si="253">J516*$C$10</f>
        <v>3.4513600000000002</v>
      </c>
      <c r="V516" s="34">
        <f t="shared" ref="V516:V579" si="254">$D$11+($E$11*$C$5)</f>
        <v>1.9872000000000001</v>
      </c>
      <c r="W516" s="15">
        <f t="shared" si="240"/>
        <v>0.87944659600048491</v>
      </c>
      <c r="X516" s="34">
        <f t="shared" si="241"/>
        <v>0.61561266117266922</v>
      </c>
      <c r="Y516" s="34">
        <f t="shared" ref="Y516:Y579" si="255">$D$12+($E$12*$C$5)</f>
        <v>1.2900000000000023E-2</v>
      </c>
      <c r="Z516" s="15">
        <f t="shared" si="242"/>
        <v>0.50322495527805666</v>
      </c>
      <c r="AA516" s="34">
        <f t="shared" si="243"/>
        <v>1.7612874441181894</v>
      </c>
      <c r="AB516" s="34">
        <f t="shared" ref="AB516:AB579" si="256">$D$13+($E$13*$C$5)</f>
        <v>-0.3819999999999999</v>
      </c>
      <c r="AC516" s="15">
        <f t="shared" si="244"/>
        <v>0.40564461209270181</v>
      </c>
      <c r="AD516" s="34">
        <f t="shared" si="245"/>
        <v>0</v>
      </c>
      <c r="AE516" s="34">
        <f t="shared" ref="AE516:AE579" si="257">$D$14+($E$14*$D$5)+($F$14*O516)</f>
        <v>3.3977700417049994</v>
      </c>
      <c r="AF516" s="15">
        <f t="shared" si="246"/>
        <v>0.96763477086934091</v>
      </c>
      <c r="AG516" s="34">
        <f t="shared" si="247"/>
        <v>0.67734438799027719</v>
      </c>
      <c r="AH516" s="34">
        <f t="shared" ref="AH516:AH579" si="258">$D$15+($E$15*$D$5)</f>
        <v>1.2458</v>
      </c>
      <c r="AI516" s="15">
        <f t="shared" si="248"/>
        <v>0.77657197439912828</v>
      </c>
      <c r="AJ516" s="34">
        <f t="shared" si="249"/>
        <v>6.2125757951930263</v>
      </c>
      <c r="AK516" s="34">
        <f t="shared" ref="AK516:AK579" si="259">$D$16+($E$16*$D$5)</f>
        <v>0.2702</v>
      </c>
      <c r="AL516" s="15">
        <f t="shared" si="250"/>
        <v>0.5671420040148718</v>
      </c>
      <c r="AM516" s="34">
        <f t="shared" si="251"/>
        <v>0.5671420040148718</v>
      </c>
      <c r="AN516" s="35">
        <f t="shared" ref="AN516:AN579" si="260">SUM(H517:M517)</f>
        <v>20.2</v>
      </c>
      <c r="AO516" s="35">
        <f t="shared" ref="AO516:AO579" si="261">SUM(S517:U517,X517,AA517,AD517)</f>
        <v>12.492904414183705</v>
      </c>
      <c r="AP516" s="35">
        <f t="shared" ref="AP516:AP579" si="262">AN516-AO516</f>
        <v>7.7070955858162939</v>
      </c>
      <c r="AQ516" s="35">
        <f t="shared" ref="AQ516:AQ579" si="263">SUM(O517:Q517)</f>
        <v>17.400001</v>
      </c>
      <c r="AR516" s="35">
        <f t="shared" ref="AR516:AR579" si="264">SUM(AG517,AJ517,AM517)</f>
        <v>14.715284153624488</v>
      </c>
      <c r="AS516" s="35">
        <f t="shared" ref="AS516:AS579" si="265">AQ516-AR516</f>
        <v>2.6847168463755118</v>
      </c>
    </row>
    <row r="517" spans="7:45" ht="15.75">
      <c r="G517">
        <v>724</v>
      </c>
      <c r="H517" s="89">
        <v>0.1</v>
      </c>
      <c r="I517" s="90">
        <v>0.4</v>
      </c>
      <c r="J517" s="90">
        <v>1.7</v>
      </c>
      <c r="K517" s="90">
        <v>4.4000000000000004</v>
      </c>
      <c r="L517" s="90">
        <v>13.6</v>
      </c>
      <c r="M517" s="90">
        <v>0</v>
      </c>
      <c r="N517" s="90"/>
      <c r="O517" s="90">
        <v>5.4</v>
      </c>
      <c r="P517" s="90">
        <v>12.000000999999999</v>
      </c>
      <c r="Q517" s="91">
        <v>0</v>
      </c>
      <c r="R517" s="35"/>
      <c r="S517" s="34">
        <f t="shared" ref="S517:S580" si="266">H517</f>
        <v>0.1</v>
      </c>
      <c r="T517" s="34">
        <f t="shared" si="252"/>
        <v>0.34600000000000003</v>
      </c>
      <c r="U517" s="34">
        <f t="shared" si="253"/>
        <v>1.33348</v>
      </c>
      <c r="V517" s="34">
        <f t="shared" si="254"/>
        <v>1.9872000000000001</v>
      </c>
      <c r="W517" s="15">
        <f t="shared" ref="W517:W580" si="267">EXP(V517)/(1+EXP(V517))</f>
        <v>0.87944659600048491</v>
      </c>
      <c r="X517" s="34">
        <f t="shared" ref="X517:X580" si="268">K517*W517</f>
        <v>3.8695650224021341</v>
      </c>
      <c r="Y517" s="34">
        <f t="shared" si="255"/>
        <v>1.2900000000000023E-2</v>
      </c>
      <c r="Z517" s="15">
        <f t="shared" ref="Z517:Z580" si="269">EXP(Y517)/(1+EXP(Y517))</f>
        <v>0.50322495527805666</v>
      </c>
      <c r="AA517" s="34">
        <f t="shared" ref="AA517:AA580" si="270">Z517*L517</f>
        <v>6.84385939178157</v>
      </c>
      <c r="AB517" s="34">
        <f t="shared" si="256"/>
        <v>-0.3819999999999999</v>
      </c>
      <c r="AC517" s="15">
        <f t="shared" ref="AC517:AC580" si="271">EXP(AB517)/(1+EXP(AB517))</f>
        <v>0.40564461209270181</v>
      </c>
      <c r="AD517" s="34">
        <f t="shared" ref="AD517:AD580" si="272">AC517*M517</f>
        <v>0</v>
      </c>
      <c r="AE517" s="34">
        <f t="shared" si="257"/>
        <v>7.3180399999999999</v>
      </c>
      <c r="AF517" s="15">
        <f t="shared" ref="AF517:AF580" si="273">EXP(AE517)/(1+EXP(AE517))</f>
        <v>0.99933697856721737</v>
      </c>
      <c r="AG517" s="34">
        <f t="shared" ref="AG517:AG580" si="274">AF517*O517</f>
        <v>5.3964196842629741</v>
      </c>
      <c r="AH517" s="34">
        <f t="shared" si="258"/>
        <v>1.2458</v>
      </c>
      <c r="AI517" s="15">
        <f t="shared" ref="AI517:AI580" si="275">EXP(AH517)/(1+EXP(AH517))</f>
        <v>0.77657197439912828</v>
      </c>
      <c r="AJ517" s="34">
        <f t="shared" ref="AJ517:AJ580" si="276">AI517*P517</f>
        <v>9.3188644693615128</v>
      </c>
      <c r="AK517" s="34">
        <f t="shared" si="259"/>
        <v>0.2702</v>
      </c>
      <c r="AL517" s="15">
        <f t="shared" ref="AL517:AL580" si="277">EXP(AK517)/(1+EXP(AK517))</f>
        <v>0.5671420040148718</v>
      </c>
      <c r="AM517" s="34">
        <f t="shared" ref="AM517:AM580" si="278">AL517*Q517</f>
        <v>0</v>
      </c>
      <c r="AN517" s="35">
        <f t="shared" si="260"/>
        <v>11.600000000000001</v>
      </c>
      <c r="AO517" s="35">
        <f t="shared" si="261"/>
        <v>8.1651697987924177</v>
      </c>
      <c r="AP517" s="35">
        <f t="shared" si="262"/>
        <v>3.4348302012075838</v>
      </c>
      <c r="AQ517" s="35">
        <f t="shared" si="263"/>
        <v>13.4</v>
      </c>
      <c r="AR517" s="35">
        <f t="shared" si="264"/>
        <v>11.608995479456</v>
      </c>
      <c r="AS517" s="35">
        <f t="shared" si="265"/>
        <v>1.7910045205439999</v>
      </c>
    </row>
    <row r="518" spans="7:45" ht="15.75">
      <c r="G518">
        <v>725</v>
      </c>
      <c r="H518" s="89">
        <v>0.1</v>
      </c>
      <c r="I518" s="90">
        <v>0.4</v>
      </c>
      <c r="J518" s="90">
        <v>1.7</v>
      </c>
      <c r="K518" s="90">
        <v>4.4000000000000004</v>
      </c>
      <c r="L518" s="90">
        <v>5</v>
      </c>
      <c r="M518" s="90">
        <v>0</v>
      </c>
      <c r="N518" s="90"/>
      <c r="O518" s="90">
        <v>5.4</v>
      </c>
      <c r="P518" s="90">
        <v>8</v>
      </c>
      <c r="Q518" s="91">
        <v>0</v>
      </c>
      <c r="R518" s="35"/>
      <c r="S518" s="34">
        <f t="shared" si="266"/>
        <v>0.1</v>
      </c>
      <c r="T518" s="34">
        <f t="shared" si="252"/>
        <v>0.34600000000000003</v>
      </c>
      <c r="U518" s="34">
        <f t="shared" si="253"/>
        <v>1.33348</v>
      </c>
      <c r="V518" s="34">
        <f t="shared" si="254"/>
        <v>1.9872000000000001</v>
      </c>
      <c r="W518" s="15">
        <f t="shared" si="267"/>
        <v>0.87944659600048491</v>
      </c>
      <c r="X518" s="34">
        <f t="shared" si="268"/>
        <v>3.8695650224021341</v>
      </c>
      <c r="Y518" s="34">
        <f t="shared" si="255"/>
        <v>1.2900000000000023E-2</v>
      </c>
      <c r="Z518" s="15">
        <f t="shared" si="269"/>
        <v>0.50322495527805666</v>
      </c>
      <c r="AA518" s="34">
        <f t="shared" si="270"/>
        <v>2.5161247763902832</v>
      </c>
      <c r="AB518" s="34">
        <f t="shared" si="256"/>
        <v>-0.3819999999999999</v>
      </c>
      <c r="AC518" s="15">
        <f t="shared" si="271"/>
        <v>0.40564461209270181</v>
      </c>
      <c r="AD518" s="34">
        <f t="shared" si="272"/>
        <v>0</v>
      </c>
      <c r="AE518" s="34">
        <f t="shared" si="257"/>
        <v>7.3180399999999999</v>
      </c>
      <c r="AF518" s="15">
        <f t="shared" si="273"/>
        <v>0.99933697856721737</v>
      </c>
      <c r="AG518" s="34">
        <f t="shared" si="274"/>
        <v>5.3964196842629741</v>
      </c>
      <c r="AH518" s="34">
        <f t="shared" si="258"/>
        <v>1.2458</v>
      </c>
      <c r="AI518" s="15">
        <f t="shared" si="275"/>
        <v>0.77657197439912828</v>
      </c>
      <c r="AJ518" s="34">
        <f t="shared" si="276"/>
        <v>6.2125757951930263</v>
      </c>
      <c r="AK518" s="34">
        <f t="shared" si="259"/>
        <v>0.2702</v>
      </c>
      <c r="AL518" s="15">
        <f t="shared" si="277"/>
        <v>0.5671420040148718</v>
      </c>
      <c r="AM518" s="34">
        <f t="shared" si="278"/>
        <v>0</v>
      </c>
      <c r="AN518" s="35">
        <f t="shared" si="260"/>
        <v>0</v>
      </c>
      <c r="AO518" s="35">
        <f t="shared" si="261"/>
        <v>0</v>
      </c>
      <c r="AP518" s="35">
        <f t="shared" si="262"/>
        <v>0</v>
      </c>
      <c r="AQ518" s="35">
        <f t="shared" si="263"/>
        <v>0</v>
      </c>
      <c r="AR518" s="35">
        <f t="shared" si="264"/>
        <v>0</v>
      </c>
      <c r="AS518" s="35">
        <f t="shared" si="265"/>
        <v>0</v>
      </c>
    </row>
    <row r="519" spans="7:45" ht="15.75">
      <c r="G519">
        <v>726</v>
      </c>
      <c r="H519" s="89"/>
      <c r="I519" s="90"/>
      <c r="J519" s="90"/>
      <c r="K519" s="90"/>
      <c r="L519" s="90"/>
      <c r="M519" s="90"/>
      <c r="N519" s="90"/>
      <c r="O519" s="90"/>
      <c r="P519" s="90"/>
      <c r="Q519" s="91"/>
      <c r="R519" s="35"/>
      <c r="S519" s="34">
        <f t="shared" si="266"/>
        <v>0</v>
      </c>
      <c r="T519" s="34">
        <f t="shared" si="252"/>
        <v>0</v>
      </c>
      <c r="U519" s="34">
        <f t="shared" si="253"/>
        <v>0</v>
      </c>
      <c r="V519" s="34">
        <f t="shared" si="254"/>
        <v>1.9872000000000001</v>
      </c>
      <c r="W519" s="15">
        <f t="shared" si="267"/>
        <v>0.87944659600048491</v>
      </c>
      <c r="X519" s="34">
        <f t="shared" si="268"/>
        <v>0</v>
      </c>
      <c r="Y519" s="34">
        <f t="shared" si="255"/>
        <v>1.2900000000000023E-2</v>
      </c>
      <c r="Z519" s="15">
        <f t="shared" si="269"/>
        <v>0.50322495527805666</v>
      </c>
      <c r="AA519" s="34">
        <f t="shared" si="270"/>
        <v>0</v>
      </c>
      <c r="AB519" s="34">
        <f t="shared" si="256"/>
        <v>-0.3819999999999999</v>
      </c>
      <c r="AC519" s="15">
        <f t="shared" si="271"/>
        <v>0.40564461209270181</v>
      </c>
      <c r="AD519" s="34">
        <f t="shared" si="272"/>
        <v>0</v>
      </c>
      <c r="AE519" s="34">
        <f t="shared" si="257"/>
        <v>2.8138999999999994</v>
      </c>
      <c r="AF519" s="15">
        <f t="shared" si="273"/>
        <v>0.94342234836801464</v>
      </c>
      <c r="AG519" s="34">
        <f t="shared" si="274"/>
        <v>0</v>
      </c>
      <c r="AH519" s="34">
        <f t="shared" si="258"/>
        <v>1.2458</v>
      </c>
      <c r="AI519" s="15">
        <f t="shared" si="275"/>
        <v>0.77657197439912828</v>
      </c>
      <c r="AJ519" s="34">
        <f t="shared" si="276"/>
        <v>0</v>
      </c>
      <c r="AK519" s="34">
        <f t="shared" si="259"/>
        <v>0.2702</v>
      </c>
      <c r="AL519" s="15">
        <f t="shared" si="277"/>
        <v>0.5671420040148718</v>
      </c>
      <c r="AM519" s="34">
        <f t="shared" si="278"/>
        <v>0</v>
      </c>
      <c r="AN519" s="35">
        <f t="shared" si="260"/>
        <v>0</v>
      </c>
      <c r="AO519" s="35">
        <f t="shared" si="261"/>
        <v>0</v>
      </c>
      <c r="AP519" s="35">
        <f t="shared" si="262"/>
        <v>0</v>
      </c>
      <c r="AQ519" s="35">
        <f t="shared" si="263"/>
        <v>0</v>
      </c>
      <c r="AR519" s="35">
        <f t="shared" si="264"/>
        <v>0</v>
      </c>
      <c r="AS519" s="35">
        <f t="shared" si="265"/>
        <v>0</v>
      </c>
    </row>
    <row r="520" spans="7:45" ht="15.75">
      <c r="G520">
        <v>727</v>
      </c>
      <c r="H520" s="89"/>
      <c r="I520" s="90"/>
      <c r="J520" s="90"/>
      <c r="K520" s="90"/>
      <c r="L520" s="90"/>
      <c r="M520" s="90"/>
      <c r="N520" s="90"/>
      <c r="O520" s="90"/>
      <c r="P520" s="90"/>
      <c r="Q520" s="91"/>
      <c r="R520" s="35"/>
      <c r="S520" s="34">
        <f t="shared" si="266"/>
        <v>0</v>
      </c>
      <c r="T520" s="34">
        <f t="shared" si="252"/>
        <v>0</v>
      </c>
      <c r="U520" s="34">
        <f t="shared" si="253"/>
        <v>0</v>
      </c>
      <c r="V520" s="34">
        <f t="shared" si="254"/>
        <v>1.9872000000000001</v>
      </c>
      <c r="W520" s="15">
        <f t="shared" si="267"/>
        <v>0.87944659600048491</v>
      </c>
      <c r="X520" s="34">
        <f t="shared" si="268"/>
        <v>0</v>
      </c>
      <c r="Y520" s="34">
        <f t="shared" si="255"/>
        <v>1.2900000000000023E-2</v>
      </c>
      <c r="Z520" s="15">
        <f t="shared" si="269"/>
        <v>0.50322495527805666</v>
      </c>
      <c r="AA520" s="34">
        <f t="shared" si="270"/>
        <v>0</v>
      </c>
      <c r="AB520" s="34">
        <f t="shared" si="256"/>
        <v>-0.3819999999999999</v>
      </c>
      <c r="AC520" s="15">
        <f t="shared" si="271"/>
        <v>0.40564461209270181</v>
      </c>
      <c r="AD520" s="34">
        <f t="shared" si="272"/>
        <v>0</v>
      </c>
      <c r="AE520" s="34">
        <f t="shared" si="257"/>
        <v>2.8138999999999994</v>
      </c>
      <c r="AF520" s="15">
        <f t="shared" si="273"/>
        <v>0.94342234836801464</v>
      </c>
      <c r="AG520" s="34">
        <f t="shared" si="274"/>
        <v>0</v>
      </c>
      <c r="AH520" s="34">
        <f t="shared" si="258"/>
        <v>1.2458</v>
      </c>
      <c r="AI520" s="15">
        <f t="shared" si="275"/>
        <v>0.77657197439912828</v>
      </c>
      <c r="AJ520" s="34">
        <f t="shared" si="276"/>
        <v>0</v>
      </c>
      <c r="AK520" s="34">
        <f t="shared" si="259"/>
        <v>0.2702</v>
      </c>
      <c r="AL520" s="15">
        <f t="shared" si="277"/>
        <v>0.5671420040148718</v>
      </c>
      <c r="AM520" s="34">
        <f t="shared" si="278"/>
        <v>0</v>
      </c>
      <c r="AN520" s="35">
        <f t="shared" si="260"/>
        <v>0</v>
      </c>
      <c r="AO520" s="35">
        <f t="shared" si="261"/>
        <v>0</v>
      </c>
      <c r="AP520" s="35">
        <f t="shared" si="262"/>
        <v>0</v>
      </c>
      <c r="AQ520" s="35">
        <f t="shared" si="263"/>
        <v>0</v>
      </c>
      <c r="AR520" s="35">
        <f t="shared" si="264"/>
        <v>0</v>
      </c>
      <c r="AS520" s="35">
        <f t="shared" si="265"/>
        <v>0</v>
      </c>
    </row>
    <row r="521" spans="7:45" ht="15.75">
      <c r="G521">
        <v>728</v>
      </c>
      <c r="H521" s="89"/>
      <c r="I521" s="90"/>
      <c r="J521" s="90"/>
      <c r="K521" s="90"/>
      <c r="L521" s="90"/>
      <c r="M521" s="90"/>
      <c r="N521" s="90"/>
      <c r="O521" s="90"/>
      <c r="P521" s="90"/>
      <c r="Q521" s="91"/>
      <c r="R521" s="35"/>
      <c r="S521" s="34">
        <f t="shared" si="266"/>
        <v>0</v>
      </c>
      <c r="T521" s="34">
        <f t="shared" si="252"/>
        <v>0</v>
      </c>
      <c r="U521" s="34">
        <f t="shared" si="253"/>
        <v>0</v>
      </c>
      <c r="V521" s="34">
        <f t="shared" si="254"/>
        <v>1.9872000000000001</v>
      </c>
      <c r="W521" s="15">
        <f t="shared" si="267"/>
        <v>0.87944659600048491</v>
      </c>
      <c r="X521" s="34">
        <f t="shared" si="268"/>
        <v>0</v>
      </c>
      <c r="Y521" s="34">
        <f t="shared" si="255"/>
        <v>1.2900000000000023E-2</v>
      </c>
      <c r="Z521" s="15">
        <f t="shared" si="269"/>
        <v>0.50322495527805666</v>
      </c>
      <c r="AA521" s="34">
        <f t="shared" si="270"/>
        <v>0</v>
      </c>
      <c r="AB521" s="34">
        <f t="shared" si="256"/>
        <v>-0.3819999999999999</v>
      </c>
      <c r="AC521" s="15">
        <f t="shared" si="271"/>
        <v>0.40564461209270181</v>
      </c>
      <c r="AD521" s="34">
        <f t="shared" si="272"/>
        <v>0</v>
      </c>
      <c r="AE521" s="34">
        <f t="shared" si="257"/>
        <v>2.8138999999999994</v>
      </c>
      <c r="AF521" s="15">
        <f t="shared" si="273"/>
        <v>0.94342234836801464</v>
      </c>
      <c r="AG521" s="34">
        <f t="shared" si="274"/>
        <v>0</v>
      </c>
      <c r="AH521" s="34">
        <f t="shared" si="258"/>
        <v>1.2458</v>
      </c>
      <c r="AI521" s="15">
        <f t="shared" si="275"/>
        <v>0.77657197439912828</v>
      </c>
      <c r="AJ521" s="34">
        <f t="shared" si="276"/>
        <v>0</v>
      </c>
      <c r="AK521" s="34">
        <f t="shared" si="259"/>
        <v>0.2702</v>
      </c>
      <c r="AL521" s="15">
        <f t="shared" si="277"/>
        <v>0.5671420040148718</v>
      </c>
      <c r="AM521" s="34">
        <f t="shared" si="278"/>
        <v>0</v>
      </c>
      <c r="AN521" s="35">
        <f t="shared" si="260"/>
        <v>0</v>
      </c>
      <c r="AO521" s="35">
        <f t="shared" si="261"/>
        <v>0</v>
      </c>
      <c r="AP521" s="35">
        <f t="shared" si="262"/>
        <v>0</v>
      </c>
      <c r="AQ521" s="35">
        <f t="shared" si="263"/>
        <v>0</v>
      </c>
      <c r="AR521" s="35">
        <f t="shared" si="264"/>
        <v>0</v>
      </c>
      <c r="AS521" s="35">
        <f t="shared" si="265"/>
        <v>0</v>
      </c>
    </row>
    <row r="522" spans="7:45" ht="15.75">
      <c r="G522">
        <v>729</v>
      </c>
      <c r="H522" s="89"/>
      <c r="I522" s="90"/>
      <c r="J522" s="90"/>
      <c r="K522" s="90"/>
      <c r="L522" s="90"/>
      <c r="M522" s="90"/>
      <c r="N522" s="90"/>
      <c r="O522" s="90"/>
      <c r="P522" s="90"/>
      <c r="Q522" s="91"/>
      <c r="R522" s="35"/>
      <c r="S522" s="34">
        <f t="shared" si="266"/>
        <v>0</v>
      </c>
      <c r="T522" s="34">
        <f t="shared" si="252"/>
        <v>0</v>
      </c>
      <c r="U522" s="34">
        <f t="shared" si="253"/>
        <v>0</v>
      </c>
      <c r="V522" s="34">
        <f t="shared" si="254"/>
        <v>1.9872000000000001</v>
      </c>
      <c r="W522" s="15">
        <f t="shared" si="267"/>
        <v>0.87944659600048491</v>
      </c>
      <c r="X522" s="34">
        <f t="shared" si="268"/>
        <v>0</v>
      </c>
      <c r="Y522" s="34">
        <f t="shared" si="255"/>
        <v>1.2900000000000023E-2</v>
      </c>
      <c r="Z522" s="15">
        <f t="shared" si="269"/>
        <v>0.50322495527805666</v>
      </c>
      <c r="AA522" s="34">
        <f t="shared" si="270"/>
        <v>0</v>
      </c>
      <c r="AB522" s="34">
        <f t="shared" si="256"/>
        <v>-0.3819999999999999</v>
      </c>
      <c r="AC522" s="15">
        <f t="shared" si="271"/>
        <v>0.40564461209270181</v>
      </c>
      <c r="AD522" s="34">
        <f t="shared" si="272"/>
        <v>0</v>
      </c>
      <c r="AE522" s="34">
        <f t="shared" si="257"/>
        <v>2.8138999999999994</v>
      </c>
      <c r="AF522" s="15">
        <f t="shared" si="273"/>
        <v>0.94342234836801464</v>
      </c>
      <c r="AG522" s="34">
        <f t="shared" si="274"/>
        <v>0</v>
      </c>
      <c r="AH522" s="34">
        <f t="shared" si="258"/>
        <v>1.2458</v>
      </c>
      <c r="AI522" s="15">
        <f t="shared" si="275"/>
        <v>0.77657197439912828</v>
      </c>
      <c r="AJ522" s="34">
        <f t="shared" si="276"/>
        <v>0</v>
      </c>
      <c r="AK522" s="34">
        <f t="shared" si="259"/>
        <v>0.2702</v>
      </c>
      <c r="AL522" s="15">
        <f t="shared" si="277"/>
        <v>0.5671420040148718</v>
      </c>
      <c r="AM522" s="34">
        <f t="shared" si="278"/>
        <v>0</v>
      </c>
      <c r="AN522" s="35">
        <f t="shared" si="260"/>
        <v>0.2</v>
      </c>
      <c r="AO522" s="35">
        <f t="shared" si="261"/>
        <v>0.17588931920009698</v>
      </c>
      <c r="AP522" s="35">
        <f t="shared" si="262"/>
        <v>2.4110680799903028E-2</v>
      </c>
      <c r="AQ522" s="35">
        <f t="shared" si="263"/>
        <v>0</v>
      </c>
      <c r="AR522" s="35">
        <f t="shared" si="264"/>
        <v>0</v>
      </c>
      <c r="AS522" s="35">
        <f t="shared" si="265"/>
        <v>0</v>
      </c>
    </row>
    <row r="523" spans="7:45" ht="15.75">
      <c r="G523">
        <v>730</v>
      </c>
      <c r="H523" s="89">
        <v>0</v>
      </c>
      <c r="I523" s="90">
        <v>0</v>
      </c>
      <c r="J523" s="90">
        <v>0</v>
      </c>
      <c r="K523" s="90">
        <v>0.2</v>
      </c>
      <c r="L523" s="90">
        <v>0</v>
      </c>
      <c r="M523" s="90">
        <v>0</v>
      </c>
      <c r="N523" s="90"/>
      <c r="O523" s="90"/>
      <c r="P523" s="90"/>
      <c r="Q523" s="91"/>
      <c r="R523" s="35"/>
      <c r="S523" s="34">
        <f t="shared" si="266"/>
        <v>0</v>
      </c>
      <c r="T523" s="34">
        <f t="shared" si="252"/>
        <v>0</v>
      </c>
      <c r="U523" s="34">
        <f t="shared" si="253"/>
        <v>0</v>
      </c>
      <c r="V523" s="34">
        <f t="shared" si="254"/>
        <v>1.9872000000000001</v>
      </c>
      <c r="W523" s="15">
        <f t="shared" si="267"/>
        <v>0.87944659600048491</v>
      </c>
      <c r="X523" s="34">
        <f t="shared" si="268"/>
        <v>0.17588931920009698</v>
      </c>
      <c r="Y523" s="34">
        <f t="shared" si="255"/>
        <v>1.2900000000000023E-2</v>
      </c>
      <c r="Z523" s="15">
        <f t="shared" si="269"/>
        <v>0.50322495527805666</v>
      </c>
      <c r="AA523" s="34">
        <f t="shared" si="270"/>
        <v>0</v>
      </c>
      <c r="AB523" s="34">
        <f t="shared" si="256"/>
        <v>-0.3819999999999999</v>
      </c>
      <c r="AC523" s="15">
        <f t="shared" si="271"/>
        <v>0.40564461209270181</v>
      </c>
      <c r="AD523" s="34">
        <f t="shared" si="272"/>
        <v>0</v>
      </c>
      <c r="AE523" s="34">
        <f t="shared" si="257"/>
        <v>2.8138999999999994</v>
      </c>
      <c r="AF523" s="15">
        <f t="shared" si="273"/>
        <v>0.94342234836801464</v>
      </c>
      <c r="AG523" s="34">
        <f t="shared" si="274"/>
        <v>0</v>
      </c>
      <c r="AH523" s="34">
        <f t="shared" si="258"/>
        <v>1.2458</v>
      </c>
      <c r="AI523" s="15">
        <f t="shared" si="275"/>
        <v>0.77657197439912828</v>
      </c>
      <c r="AJ523" s="34">
        <f t="shared" si="276"/>
        <v>0</v>
      </c>
      <c r="AK523" s="34">
        <f t="shared" si="259"/>
        <v>0.2702</v>
      </c>
      <c r="AL523" s="15">
        <f t="shared" si="277"/>
        <v>0.5671420040148718</v>
      </c>
      <c r="AM523" s="34">
        <f t="shared" si="278"/>
        <v>0</v>
      </c>
      <c r="AN523" s="35">
        <f t="shared" si="260"/>
        <v>0.3</v>
      </c>
      <c r="AO523" s="35">
        <f t="shared" si="261"/>
        <v>0.26383397880014547</v>
      </c>
      <c r="AP523" s="35">
        <f t="shared" si="262"/>
        <v>3.6166021199854514E-2</v>
      </c>
      <c r="AQ523" s="35">
        <f t="shared" si="263"/>
        <v>0</v>
      </c>
      <c r="AR523" s="35">
        <f t="shared" si="264"/>
        <v>0</v>
      </c>
      <c r="AS523" s="35">
        <f t="shared" si="265"/>
        <v>0</v>
      </c>
    </row>
    <row r="524" spans="7:45" ht="15.75">
      <c r="G524">
        <v>731</v>
      </c>
      <c r="H524" s="89">
        <v>0</v>
      </c>
      <c r="I524" s="90">
        <v>0</v>
      </c>
      <c r="J524" s="90">
        <v>0</v>
      </c>
      <c r="K524" s="90">
        <v>0.3</v>
      </c>
      <c r="L524" s="90">
        <v>0</v>
      </c>
      <c r="M524" s="90">
        <v>0</v>
      </c>
      <c r="N524" s="90"/>
      <c r="O524" s="90"/>
      <c r="P524" s="90"/>
      <c r="Q524" s="91"/>
      <c r="R524" s="35"/>
      <c r="S524" s="34">
        <f t="shared" si="266"/>
        <v>0</v>
      </c>
      <c r="T524" s="34">
        <f t="shared" si="252"/>
        <v>0</v>
      </c>
      <c r="U524" s="34">
        <f t="shared" si="253"/>
        <v>0</v>
      </c>
      <c r="V524" s="34">
        <f t="shared" si="254"/>
        <v>1.9872000000000001</v>
      </c>
      <c r="W524" s="15">
        <f t="shared" si="267"/>
        <v>0.87944659600048491</v>
      </c>
      <c r="X524" s="34">
        <f t="shared" si="268"/>
        <v>0.26383397880014547</v>
      </c>
      <c r="Y524" s="34">
        <f t="shared" si="255"/>
        <v>1.2900000000000023E-2</v>
      </c>
      <c r="Z524" s="15">
        <f t="shared" si="269"/>
        <v>0.50322495527805666</v>
      </c>
      <c r="AA524" s="34">
        <f t="shared" si="270"/>
        <v>0</v>
      </c>
      <c r="AB524" s="34">
        <f t="shared" si="256"/>
        <v>-0.3819999999999999</v>
      </c>
      <c r="AC524" s="15">
        <f t="shared" si="271"/>
        <v>0.40564461209270181</v>
      </c>
      <c r="AD524" s="34">
        <f t="shared" si="272"/>
        <v>0</v>
      </c>
      <c r="AE524" s="34">
        <f t="shared" si="257"/>
        <v>2.8138999999999994</v>
      </c>
      <c r="AF524" s="15">
        <f t="shared" si="273"/>
        <v>0.94342234836801464</v>
      </c>
      <c r="AG524" s="34">
        <f t="shared" si="274"/>
        <v>0</v>
      </c>
      <c r="AH524" s="34">
        <f t="shared" si="258"/>
        <v>1.2458</v>
      </c>
      <c r="AI524" s="15">
        <f t="shared" si="275"/>
        <v>0.77657197439912828</v>
      </c>
      <c r="AJ524" s="34">
        <f t="shared" si="276"/>
        <v>0</v>
      </c>
      <c r="AK524" s="34">
        <f t="shared" si="259"/>
        <v>0.2702</v>
      </c>
      <c r="AL524" s="15">
        <f t="shared" si="277"/>
        <v>0.5671420040148718</v>
      </c>
      <c r="AM524" s="34">
        <f t="shared" si="278"/>
        <v>0</v>
      </c>
      <c r="AN524" s="35">
        <f t="shared" si="260"/>
        <v>0</v>
      </c>
      <c r="AO524" s="35">
        <f t="shared" si="261"/>
        <v>0</v>
      </c>
      <c r="AP524" s="35">
        <f t="shared" si="262"/>
        <v>0</v>
      </c>
      <c r="AQ524" s="35">
        <f t="shared" si="263"/>
        <v>0</v>
      </c>
      <c r="AR524" s="35">
        <f t="shared" si="264"/>
        <v>0</v>
      </c>
      <c r="AS524" s="35">
        <f t="shared" si="265"/>
        <v>0</v>
      </c>
    </row>
    <row r="525" spans="7:45" ht="15.75">
      <c r="G525">
        <v>732</v>
      </c>
      <c r="H525" s="89"/>
      <c r="I525" s="90"/>
      <c r="J525" s="90"/>
      <c r="K525" s="90"/>
      <c r="L525" s="90"/>
      <c r="M525" s="90"/>
      <c r="N525" s="90"/>
      <c r="O525" s="90"/>
      <c r="P525" s="90"/>
      <c r="Q525" s="91"/>
      <c r="R525" s="35"/>
      <c r="S525" s="34">
        <f t="shared" si="266"/>
        <v>0</v>
      </c>
      <c r="T525" s="34">
        <f t="shared" si="252"/>
        <v>0</v>
      </c>
      <c r="U525" s="34">
        <f t="shared" si="253"/>
        <v>0</v>
      </c>
      <c r="V525" s="34">
        <f t="shared" si="254"/>
        <v>1.9872000000000001</v>
      </c>
      <c r="W525" s="15">
        <f t="shared" si="267"/>
        <v>0.87944659600048491</v>
      </c>
      <c r="X525" s="34">
        <f t="shared" si="268"/>
        <v>0</v>
      </c>
      <c r="Y525" s="34">
        <f t="shared" si="255"/>
        <v>1.2900000000000023E-2</v>
      </c>
      <c r="Z525" s="15">
        <f t="shared" si="269"/>
        <v>0.50322495527805666</v>
      </c>
      <c r="AA525" s="34">
        <f t="shared" si="270"/>
        <v>0</v>
      </c>
      <c r="AB525" s="34">
        <f t="shared" si="256"/>
        <v>-0.3819999999999999</v>
      </c>
      <c r="AC525" s="15">
        <f t="shared" si="271"/>
        <v>0.40564461209270181</v>
      </c>
      <c r="AD525" s="34">
        <f t="shared" si="272"/>
        <v>0</v>
      </c>
      <c r="AE525" s="34">
        <f t="shared" si="257"/>
        <v>2.8138999999999994</v>
      </c>
      <c r="AF525" s="15">
        <f t="shared" si="273"/>
        <v>0.94342234836801464</v>
      </c>
      <c r="AG525" s="34">
        <f t="shared" si="274"/>
        <v>0</v>
      </c>
      <c r="AH525" s="34">
        <f t="shared" si="258"/>
        <v>1.2458</v>
      </c>
      <c r="AI525" s="15">
        <f t="shared" si="275"/>
        <v>0.77657197439912828</v>
      </c>
      <c r="AJ525" s="34">
        <f t="shared" si="276"/>
        <v>0</v>
      </c>
      <c r="AK525" s="34">
        <f t="shared" si="259"/>
        <v>0.2702</v>
      </c>
      <c r="AL525" s="15">
        <f t="shared" si="277"/>
        <v>0.5671420040148718</v>
      </c>
      <c r="AM525" s="34">
        <f t="shared" si="278"/>
        <v>0</v>
      </c>
      <c r="AN525" s="35">
        <f t="shared" si="260"/>
        <v>0</v>
      </c>
      <c r="AO525" s="35">
        <f t="shared" si="261"/>
        <v>0</v>
      </c>
      <c r="AP525" s="35">
        <f t="shared" si="262"/>
        <v>0</v>
      </c>
      <c r="AQ525" s="35">
        <f t="shared" si="263"/>
        <v>0</v>
      </c>
      <c r="AR525" s="35">
        <f t="shared" si="264"/>
        <v>0</v>
      </c>
      <c r="AS525" s="35">
        <f t="shared" si="265"/>
        <v>0</v>
      </c>
    </row>
    <row r="526" spans="7:45" ht="15.75">
      <c r="G526">
        <v>733</v>
      </c>
      <c r="H526" s="89"/>
      <c r="I526" s="90"/>
      <c r="J526" s="90"/>
      <c r="K526" s="90"/>
      <c r="L526" s="90"/>
      <c r="M526" s="90"/>
      <c r="N526" s="90"/>
      <c r="O526" s="90"/>
      <c r="P526" s="90"/>
      <c r="Q526" s="91"/>
      <c r="R526" s="35"/>
      <c r="S526" s="34">
        <f t="shared" si="266"/>
        <v>0</v>
      </c>
      <c r="T526" s="34">
        <f t="shared" si="252"/>
        <v>0</v>
      </c>
      <c r="U526" s="34">
        <f t="shared" si="253"/>
        <v>0</v>
      </c>
      <c r="V526" s="34">
        <f t="shared" si="254"/>
        <v>1.9872000000000001</v>
      </c>
      <c r="W526" s="15">
        <f t="shared" si="267"/>
        <v>0.87944659600048491</v>
      </c>
      <c r="X526" s="34">
        <f t="shared" si="268"/>
        <v>0</v>
      </c>
      <c r="Y526" s="34">
        <f t="shared" si="255"/>
        <v>1.2900000000000023E-2</v>
      </c>
      <c r="Z526" s="15">
        <f t="shared" si="269"/>
        <v>0.50322495527805666</v>
      </c>
      <c r="AA526" s="34">
        <f t="shared" si="270"/>
        <v>0</v>
      </c>
      <c r="AB526" s="34">
        <f t="shared" si="256"/>
        <v>-0.3819999999999999</v>
      </c>
      <c r="AC526" s="15">
        <f t="shared" si="271"/>
        <v>0.40564461209270181</v>
      </c>
      <c r="AD526" s="34">
        <f t="shared" si="272"/>
        <v>0</v>
      </c>
      <c r="AE526" s="34">
        <f t="shared" si="257"/>
        <v>2.8138999999999994</v>
      </c>
      <c r="AF526" s="15">
        <f t="shared" si="273"/>
        <v>0.94342234836801464</v>
      </c>
      <c r="AG526" s="34">
        <f t="shared" si="274"/>
        <v>0</v>
      </c>
      <c r="AH526" s="34">
        <f t="shared" si="258"/>
        <v>1.2458</v>
      </c>
      <c r="AI526" s="15">
        <f t="shared" si="275"/>
        <v>0.77657197439912828</v>
      </c>
      <c r="AJ526" s="34">
        <f t="shared" si="276"/>
        <v>0</v>
      </c>
      <c r="AK526" s="34">
        <f t="shared" si="259"/>
        <v>0.2702</v>
      </c>
      <c r="AL526" s="15">
        <f t="shared" si="277"/>
        <v>0.5671420040148718</v>
      </c>
      <c r="AM526" s="34">
        <f t="shared" si="278"/>
        <v>0</v>
      </c>
      <c r="AN526" s="35">
        <f t="shared" si="260"/>
        <v>0</v>
      </c>
      <c r="AO526" s="35">
        <f t="shared" si="261"/>
        <v>0</v>
      </c>
      <c r="AP526" s="35">
        <f t="shared" si="262"/>
        <v>0</v>
      </c>
      <c r="AQ526" s="35">
        <f t="shared" si="263"/>
        <v>0</v>
      </c>
      <c r="AR526" s="35">
        <f t="shared" si="264"/>
        <v>0</v>
      </c>
      <c r="AS526" s="35">
        <f t="shared" si="265"/>
        <v>0</v>
      </c>
    </row>
    <row r="527" spans="7:45" ht="15.75">
      <c r="G527">
        <v>734</v>
      </c>
      <c r="H527" s="89"/>
      <c r="I527" s="90"/>
      <c r="J527" s="90"/>
      <c r="K527" s="90"/>
      <c r="L527" s="90"/>
      <c r="M527" s="90"/>
      <c r="N527" s="90"/>
      <c r="O527" s="90"/>
      <c r="P527" s="90"/>
      <c r="Q527" s="91"/>
      <c r="R527" s="35"/>
      <c r="S527" s="34">
        <f t="shared" si="266"/>
        <v>0</v>
      </c>
      <c r="T527" s="34">
        <f t="shared" si="252"/>
        <v>0</v>
      </c>
      <c r="U527" s="34">
        <f t="shared" si="253"/>
        <v>0</v>
      </c>
      <c r="V527" s="34">
        <f t="shared" si="254"/>
        <v>1.9872000000000001</v>
      </c>
      <c r="W527" s="15">
        <f t="shared" si="267"/>
        <v>0.87944659600048491</v>
      </c>
      <c r="X527" s="34">
        <f t="shared" si="268"/>
        <v>0</v>
      </c>
      <c r="Y527" s="34">
        <f t="shared" si="255"/>
        <v>1.2900000000000023E-2</v>
      </c>
      <c r="Z527" s="15">
        <f t="shared" si="269"/>
        <v>0.50322495527805666</v>
      </c>
      <c r="AA527" s="34">
        <f t="shared" si="270"/>
        <v>0</v>
      </c>
      <c r="AB527" s="34">
        <f t="shared" si="256"/>
        <v>-0.3819999999999999</v>
      </c>
      <c r="AC527" s="15">
        <f t="shared" si="271"/>
        <v>0.40564461209270181</v>
      </c>
      <c r="AD527" s="34">
        <f t="shared" si="272"/>
        <v>0</v>
      </c>
      <c r="AE527" s="34">
        <f t="shared" si="257"/>
        <v>2.8138999999999994</v>
      </c>
      <c r="AF527" s="15">
        <f t="shared" si="273"/>
        <v>0.94342234836801464</v>
      </c>
      <c r="AG527" s="34">
        <f t="shared" si="274"/>
        <v>0</v>
      </c>
      <c r="AH527" s="34">
        <f t="shared" si="258"/>
        <v>1.2458</v>
      </c>
      <c r="AI527" s="15">
        <f t="shared" si="275"/>
        <v>0.77657197439912828</v>
      </c>
      <c r="AJ527" s="34">
        <f t="shared" si="276"/>
        <v>0</v>
      </c>
      <c r="AK527" s="34">
        <f t="shared" si="259"/>
        <v>0.2702</v>
      </c>
      <c r="AL527" s="15">
        <f t="shared" si="277"/>
        <v>0.5671420040148718</v>
      </c>
      <c r="AM527" s="34">
        <f t="shared" si="278"/>
        <v>0</v>
      </c>
      <c r="AN527" s="35">
        <f t="shared" si="260"/>
        <v>0</v>
      </c>
      <c r="AO527" s="35">
        <f t="shared" si="261"/>
        <v>0</v>
      </c>
      <c r="AP527" s="35">
        <f t="shared" si="262"/>
        <v>0</v>
      </c>
      <c r="AQ527" s="35">
        <f t="shared" si="263"/>
        <v>0</v>
      </c>
      <c r="AR527" s="35">
        <f t="shared" si="264"/>
        <v>0</v>
      </c>
      <c r="AS527" s="35">
        <f t="shared" si="265"/>
        <v>0</v>
      </c>
    </row>
    <row r="528" spans="7:45" ht="15.75">
      <c r="G528">
        <v>735</v>
      </c>
      <c r="H528" s="89"/>
      <c r="I528" s="90"/>
      <c r="J528" s="90"/>
      <c r="K528" s="90"/>
      <c r="L528" s="90"/>
      <c r="M528" s="90"/>
      <c r="N528" s="90"/>
      <c r="O528" s="90"/>
      <c r="P528" s="90"/>
      <c r="Q528" s="91"/>
      <c r="R528" s="35"/>
      <c r="S528" s="34">
        <f t="shared" si="266"/>
        <v>0</v>
      </c>
      <c r="T528" s="34">
        <f t="shared" si="252"/>
        <v>0</v>
      </c>
      <c r="U528" s="34">
        <f t="shared" si="253"/>
        <v>0</v>
      </c>
      <c r="V528" s="34">
        <f t="shared" si="254"/>
        <v>1.9872000000000001</v>
      </c>
      <c r="W528" s="15">
        <f t="shared" si="267"/>
        <v>0.87944659600048491</v>
      </c>
      <c r="X528" s="34">
        <f t="shared" si="268"/>
        <v>0</v>
      </c>
      <c r="Y528" s="34">
        <f t="shared" si="255"/>
        <v>1.2900000000000023E-2</v>
      </c>
      <c r="Z528" s="15">
        <f t="shared" si="269"/>
        <v>0.50322495527805666</v>
      </c>
      <c r="AA528" s="34">
        <f t="shared" si="270"/>
        <v>0</v>
      </c>
      <c r="AB528" s="34">
        <f t="shared" si="256"/>
        <v>-0.3819999999999999</v>
      </c>
      <c r="AC528" s="15">
        <f t="shared" si="271"/>
        <v>0.40564461209270181</v>
      </c>
      <c r="AD528" s="34">
        <f t="shared" si="272"/>
        <v>0</v>
      </c>
      <c r="AE528" s="34">
        <f t="shared" si="257"/>
        <v>2.8138999999999994</v>
      </c>
      <c r="AF528" s="15">
        <f t="shared" si="273"/>
        <v>0.94342234836801464</v>
      </c>
      <c r="AG528" s="34">
        <f t="shared" si="274"/>
        <v>0</v>
      </c>
      <c r="AH528" s="34">
        <f t="shared" si="258"/>
        <v>1.2458</v>
      </c>
      <c r="AI528" s="15">
        <f t="shared" si="275"/>
        <v>0.77657197439912828</v>
      </c>
      <c r="AJ528" s="34">
        <f t="shared" si="276"/>
        <v>0</v>
      </c>
      <c r="AK528" s="34">
        <f t="shared" si="259"/>
        <v>0.2702</v>
      </c>
      <c r="AL528" s="15">
        <f t="shared" si="277"/>
        <v>0.5671420040148718</v>
      </c>
      <c r="AM528" s="34">
        <f t="shared" si="278"/>
        <v>0</v>
      </c>
      <c r="AN528" s="35">
        <f t="shared" si="260"/>
        <v>0</v>
      </c>
      <c r="AO528" s="35">
        <f t="shared" si="261"/>
        <v>0</v>
      </c>
      <c r="AP528" s="35">
        <f t="shared" si="262"/>
        <v>0</v>
      </c>
      <c r="AQ528" s="35">
        <f t="shared" si="263"/>
        <v>0</v>
      </c>
      <c r="AR528" s="35">
        <f t="shared" si="264"/>
        <v>0</v>
      </c>
      <c r="AS528" s="35">
        <f t="shared" si="265"/>
        <v>0</v>
      </c>
    </row>
    <row r="529" spans="7:45" ht="15.75">
      <c r="G529">
        <v>736</v>
      </c>
      <c r="H529" s="89"/>
      <c r="I529" s="90"/>
      <c r="J529" s="90"/>
      <c r="K529" s="90"/>
      <c r="L529" s="90"/>
      <c r="M529" s="90"/>
      <c r="N529" s="90"/>
      <c r="O529" s="90"/>
      <c r="P529" s="90"/>
      <c r="Q529" s="91"/>
      <c r="R529" s="35"/>
      <c r="S529" s="34">
        <f t="shared" si="266"/>
        <v>0</v>
      </c>
      <c r="T529" s="34">
        <f t="shared" si="252"/>
        <v>0</v>
      </c>
      <c r="U529" s="34">
        <f t="shared" si="253"/>
        <v>0</v>
      </c>
      <c r="V529" s="34">
        <f t="shared" si="254"/>
        <v>1.9872000000000001</v>
      </c>
      <c r="W529" s="15">
        <f t="shared" si="267"/>
        <v>0.87944659600048491</v>
      </c>
      <c r="X529" s="34">
        <f t="shared" si="268"/>
        <v>0</v>
      </c>
      <c r="Y529" s="34">
        <f t="shared" si="255"/>
        <v>1.2900000000000023E-2</v>
      </c>
      <c r="Z529" s="15">
        <f t="shared" si="269"/>
        <v>0.50322495527805666</v>
      </c>
      <c r="AA529" s="34">
        <f t="shared" si="270"/>
        <v>0</v>
      </c>
      <c r="AB529" s="34">
        <f t="shared" si="256"/>
        <v>-0.3819999999999999</v>
      </c>
      <c r="AC529" s="15">
        <f t="shared" si="271"/>
        <v>0.40564461209270181</v>
      </c>
      <c r="AD529" s="34">
        <f t="shared" si="272"/>
        <v>0</v>
      </c>
      <c r="AE529" s="34">
        <f t="shared" si="257"/>
        <v>2.8138999999999994</v>
      </c>
      <c r="AF529" s="15">
        <f t="shared" si="273"/>
        <v>0.94342234836801464</v>
      </c>
      <c r="AG529" s="34">
        <f t="shared" si="274"/>
        <v>0</v>
      </c>
      <c r="AH529" s="34">
        <f t="shared" si="258"/>
        <v>1.2458</v>
      </c>
      <c r="AI529" s="15">
        <f t="shared" si="275"/>
        <v>0.77657197439912828</v>
      </c>
      <c r="AJ529" s="34">
        <f t="shared" si="276"/>
        <v>0</v>
      </c>
      <c r="AK529" s="34">
        <f t="shared" si="259"/>
        <v>0.2702</v>
      </c>
      <c r="AL529" s="15">
        <f t="shared" si="277"/>
        <v>0.5671420040148718</v>
      </c>
      <c r="AM529" s="34">
        <f t="shared" si="278"/>
        <v>0</v>
      </c>
      <c r="AN529" s="35">
        <f t="shared" si="260"/>
        <v>0</v>
      </c>
      <c r="AO529" s="35">
        <f t="shared" si="261"/>
        <v>0</v>
      </c>
      <c r="AP529" s="35">
        <f t="shared" si="262"/>
        <v>0</v>
      </c>
      <c r="AQ529" s="35">
        <f t="shared" si="263"/>
        <v>0</v>
      </c>
      <c r="AR529" s="35">
        <f t="shared" si="264"/>
        <v>0</v>
      </c>
      <c r="AS529" s="35">
        <f t="shared" si="265"/>
        <v>0</v>
      </c>
    </row>
    <row r="530" spans="7:45" ht="15.75">
      <c r="G530">
        <v>737</v>
      </c>
      <c r="H530" s="89"/>
      <c r="I530" s="90"/>
      <c r="J530" s="90"/>
      <c r="K530" s="90"/>
      <c r="L530" s="90"/>
      <c r="M530" s="90"/>
      <c r="N530" s="90"/>
      <c r="O530" s="90"/>
      <c r="P530" s="90"/>
      <c r="Q530" s="91"/>
      <c r="R530" s="35"/>
      <c r="S530" s="34">
        <f t="shared" si="266"/>
        <v>0</v>
      </c>
      <c r="T530" s="34">
        <f t="shared" si="252"/>
        <v>0</v>
      </c>
      <c r="U530" s="34">
        <f t="shared" si="253"/>
        <v>0</v>
      </c>
      <c r="V530" s="34">
        <f t="shared" si="254"/>
        <v>1.9872000000000001</v>
      </c>
      <c r="W530" s="15">
        <f t="shared" si="267"/>
        <v>0.87944659600048491</v>
      </c>
      <c r="X530" s="34">
        <f t="shared" si="268"/>
        <v>0</v>
      </c>
      <c r="Y530" s="34">
        <f t="shared" si="255"/>
        <v>1.2900000000000023E-2</v>
      </c>
      <c r="Z530" s="15">
        <f t="shared" si="269"/>
        <v>0.50322495527805666</v>
      </c>
      <c r="AA530" s="34">
        <f t="shared" si="270"/>
        <v>0</v>
      </c>
      <c r="AB530" s="34">
        <f t="shared" si="256"/>
        <v>-0.3819999999999999</v>
      </c>
      <c r="AC530" s="15">
        <f t="shared" si="271"/>
        <v>0.40564461209270181</v>
      </c>
      <c r="AD530" s="34">
        <f t="shared" si="272"/>
        <v>0</v>
      </c>
      <c r="AE530" s="34">
        <f t="shared" si="257"/>
        <v>2.8138999999999994</v>
      </c>
      <c r="AF530" s="15">
        <f t="shared" si="273"/>
        <v>0.94342234836801464</v>
      </c>
      <c r="AG530" s="34">
        <f t="shared" si="274"/>
        <v>0</v>
      </c>
      <c r="AH530" s="34">
        <f t="shared" si="258"/>
        <v>1.2458</v>
      </c>
      <c r="AI530" s="15">
        <f t="shared" si="275"/>
        <v>0.77657197439912828</v>
      </c>
      <c r="AJ530" s="34">
        <f t="shared" si="276"/>
        <v>0</v>
      </c>
      <c r="AK530" s="34">
        <f t="shared" si="259"/>
        <v>0.2702</v>
      </c>
      <c r="AL530" s="15">
        <f t="shared" si="277"/>
        <v>0.5671420040148718</v>
      </c>
      <c r="AM530" s="34">
        <f t="shared" si="278"/>
        <v>0</v>
      </c>
      <c r="AN530" s="35">
        <f t="shared" si="260"/>
        <v>0</v>
      </c>
      <c r="AO530" s="35">
        <f t="shared" si="261"/>
        <v>0</v>
      </c>
      <c r="AP530" s="35">
        <f t="shared" si="262"/>
        <v>0</v>
      </c>
      <c r="AQ530" s="35">
        <f t="shared" si="263"/>
        <v>0</v>
      </c>
      <c r="AR530" s="35">
        <f t="shared" si="264"/>
        <v>0</v>
      </c>
      <c r="AS530" s="35">
        <f t="shared" si="265"/>
        <v>0</v>
      </c>
    </row>
    <row r="531" spans="7:45" ht="15.75">
      <c r="G531">
        <v>738</v>
      </c>
      <c r="H531" s="89"/>
      <c r="I531" s="90"/>
      <c r="J531" s="90"/>
      <c r="K531" s="90"/>
      <c r="L531" s="90"/>
      <c r="M531" s="90"/>
      <c r="N531" s="90"/>
      <c r="O531" s="90"/>
      <c r="P531" s="90"/>
      <c r="Q531" s="91"/>
      <c r="R531" s="35"/>
      <c r="S531" s="34">
        <f t="shared" si="266"/>
        <v>0</v>
      </c>
      <c r="T531" s="34">
        <f t="shared" si="252"/>
        <v>0</v>
      </c>
      <c r="U531" s="34">
        <f t="shared" si="253"/>
        <v>0</v>
      </c>
      <c r="V531" s="34">
        <f t="shared" si="254"/>
        <v>1.9872000000000001</v>
      </c>
      <c r="W531" s="15">
        <f t="shared" si="267"/>
        <v>0.87944659600048491</v>
      </c>
      <c r="X531" s="34">
        <f t="shared" si="268"/>
        <v>0</v>
      </c>
      <c r="Y531" s="34">
        <f t="shared" si="255"/>
        <v>1.2900000000000023E-2</v>
      </c>
      <c r="Z531" s="15">
        <f t="shared" si="269"/>
        <v>0.50322495527805666</v>
      </c>
      <c r="AA531" s="34">
        <f t="shared" si="270"/>
        <v>0</v>
      </c>
      <c r="AB531" s="34">
        <f t="shared" si="256"/>
        <v>-0.3819999999999999</v>
      </c>
      <c r="AC531" s="15">
        <f t="shared" si="271"/>
        <v>0.40564461209270181</v>
      </c>
      <c r="AD531" s="34">
        <f t="shared" si="272"/>
        <v>0</v>
      </c>
      <c r="AE531" s="34">
        <f t="shared" si="257"/>
        <v>2.8138999999999994</v>
      </c>
      <c r="AF531" s="15">
        <f t="shared" si="273"/>
        <v>0.94342234836801464</v>
      </c>
      <c r="AG531" s="34">
        <f t="shared" si="274"/>
        <v>0</v>
      </c>
      <c r="AH531" s="34">
        <f t="shared" si="258"/>
        <v>1.2458</v>
      </c>
      <c r="AI531" s="15">
        <f t="shared" si="275"/>
        <v>0.77657197439912828</v>
      </c>
      <c r="AJ531" s="34">
        <f t="shared" si="276"/>
        <v>0</v>
      </c>
      <c r="AK531" s="34">
        <f t="shared" si="259"/>
        <v>0.2702</v>
      </c>
      <c r="AL531" s="15">
        <f t="shared" si="277"/>
        <v>0.5671420040148718</v>
      </c>
      <c r="AM531" s="34">
        <f t="shared" si="278"/>
        <v>0</v>
      </c>
      <c r="AN531" s="35">
        <f t="shared" si="260"/>
        <v>0</v>
      </c>
      <c r="AO531" s="35">
        <f t="shared" si="261"/>
        <v>0</v>
      </c>
      <c r="AP531" s="35">
        <f t="shared" si="262"/>
        <v>0</v>
      </c>
      <c r="AQ531" s="35">
        <f t="shared" si="263"/>
        <v>0</v>
      </c>
      <c r="AR531" s="35">
        <f t="shared" si="264"/>
        <v>0</v>
      </c>
      <c r="AS531" s="35">
        <f t="shared" si="265"/>
        <v>0</v>
      </c>
    </row>
    <row r="532" spans="7:45" ht="15.75">
      <c r="G532">
        <v>739</v>
      </c>
      <c r="H532" s="89"/>
      <c r="I532" s="90"/>
      <c r="J532" s="90"/>
      <c r="K532" s="90"/>
      <c r="L532" s="90"/>
      <c r="M532" s="90"/>
      <c r="N532" s="90"/>
      <c r="O532" s="90"/>
      <c r="P532" s="90"/>
      <c r="Q532" s="91"/>
      <c r="R532" s="35"/>
      <c r="S532" s="34">
        <f t="shared" si="266"/>
        <v>0</v>
      </c>
      <c r="T532" s="34">
        <f t="shared" si="252"/>
        <v>0</v>
      </c>
      <c r="U532" s="34">
        <f t="shared" si="253"/>
        <v>0</v>
      </c>
      <c r="V532" s="34">
        <f t="shared" si="254"/>
        <v>1.9872000000000001</v>
      </c>
      <c r="W532" s="15">
        <f t="shared" si="267"/>
        <v>0.87944659600048491</v>
      </c>
      <c r="X532" s="34">
        <f t="shared" si="268"/>
        <v>0</v>
      </c>
      <c r="Y532" s="34">
        <f t="shared" si="255"/>
        <v>1.2900000000000023E-2</v>
      </c>
      <c r="Z532" s="15">
        <f t="shared" si="269"/>
        <v>0.50322495527805666</v>
      </c>
      <c r="AA532" s="34">
        <f t="shared" si="270"/>
        <v>0</v>
      </c>
      <c r="AB532" s="34">
        <f t="shared" si="256"/>
        <v>-0.3819999999999999</v>
      </c>
      <c r="AC532" s="15">
        <f t="shared" si="271"/>
        <v>0.40564461209270181</v>
      </c>
      <c r="AD532" s="34">
        <f t="shared" si="272"/>
        <v>0</v>
      </c>
      <c r="AE532" s="34">
        <f t="shared" si="257"/>
        <v>2.8138999999999994</v>
      </c>
      <c r="AF532" s="15">
        <f t="shared" si="273"/>
        <v>0.94342234836801464</v>
      </c>
      <c r="AG532" s="34">
        <f t="shared" si="274"/>
        <v>0</v>
      </c>
      <c r="AH532" s="34">
        <f t="shared" si="258"/>
        <v>1.2458</v>
      </c>
      <c r="AI532" s="15">
        <f t="shared" si="275"/>
        <v>0.77657197439912828</v>
      </c>
      <c r="AJ532" s="34">
        <f t="shared" si="276"/>
        <v>0</v>
      </c>
      <c r="AK532" s="34">
        <f t="shared" si="259"/>
        <v>0.2702</v>
      </c>
      <c r="AL532" s="15">
        <f t="shared" si="277"/>
        <v>0.5671420040148718</v>
      </c>
      <c r="AM532" s="34">
        <f t="shared" si="278"/>
        <v>0</v>
      </c>
      <c r="AN532" s="35">
        <f t="shared" si="260"/>
        <v>0</v>
      </c>
      <c r="AO532" s="35">
        <f t="shared" si="261"/>
        <v>0</v>
      </c>
      <c r="AP532" s="35">
        <f t="shared" si="262"/>
        <v>0</v>
      </c>
      <c r="AQ532" s="35">
        <f t="shared" si="263"/>
        <v>0</v>
      </c>
      <c r="AR532" s="35">
        <f t="shared" si="264"/>
        <v>0</v>
      </c>
      <c r="AS532" s="35">
        <f t="shared" si="265"/>
        <v>0</v>
      </c>
    </row>
    <row r="533" spans="7:45" ht="15.75">
      <c r="G533">
        <v>740</v>
      </c>
      <c r="H533" s="89"/>
      <c r="I533" s="90"/>
      <c r="J533" s="90"/>
      <c r="K533" s="90"/>
      <c r="L533" s="90"/>
      <c r="M533" s="90"/>
      <c r="N533" s="90"/>
      <c r="O533" s="90"/>
      <c r="P533" s="90"/>
      <c r="Q533" s="91"/>
      <c r="R533" s="35"/>
      <c r="S533" s="34">
        <f t="shared" si="266"/>
        <v>0</v>
      </c>
      <c r="T533" s="34">
        <f t="shared" si="252"/>
        <v>0</v>
      </c>
      <c r="U533" s="34">
        <f t="shared" si="253"/>
        <v>0</v>
      </c>
      <c r="V533" s="34">
        <f t="shared" si="254"/>
        <v>1.9872000000000001</v>
      </c>
      <c r="W533" s="15">
        <f t="shared" si="267"/>
        <v>0.87944659600048491</v>
      </c>
      <c r="X533" s="34">
        <f t="shared" si="268"/>
        <v>0</v>
      </c>
      <c r="Y533" s="34">
        <f t="shared" si="255"/>
        <v>1.2900000000000023E-2</v>
      </c>
      <c r="Z533" s="15">
        <f t="shared" si="269"/>
        <v>0.50322495527805666</v>
      </c>
      <c r="AA533" s="34">
        <f t="shared" si="270"/>
        <v>0</v>
      </c>
      <c r="AB533" s="34">
        <f t="shared" si="256"/>
        <v>-0.3819999999999999</v>
      </c>
      <c r="AC533" s="15">
        <f t="shared" si="271"/>
        <v>0.40564461209270181</v>
      </c>
      <c r="AD533" s="34">
        <f t="shared" si="272"/>
        <v>0</v>
      </c>
      <c r="AE533" s="34">
        <f t="shared" si="257"/>
        <v>2.8138999999999994</v>
      </c>
      <c r="AF533" s="15">
        <f t="shared" si="273"/>
        <v>0.94342234836801464</v>
      </c>
      <c r="AG533" s="34">
        <f t="shared" si="274"/>
        <v>0</v>
      </c>
      <c r="AH533" s="34">
        <f t="shared" si="258"/>
        <v>1.2458</v>
      </c>
      <c r="AI533" s="15">
        <f t="shared" si="275"/>
        <v>0.77657197439912828</v>
      </c>
      <c r="AJ533" s="34">
        <f t="shared" si="276"/>
        <v>0</v>
      </c>
      <c r="AK533" s="34">
        <f t="shared" si="259"/>
        <v>0.2702</v>
      </c>
      <c r="AL533" s="15">
        <f t="shared" si="277"/>
        <v>0.5671420040148718</v>
      </c>
      <c r="AM533" s="34">
        <f t="shared" si="278"/>
        <v>0</v>
      </c>
      <c r="AN533" s="35">
        <f t="shared" si="260"/>
        <v>5.5000002000000006</v>
      </c>
      <c r="AO533" s="35">
        <f t="shared" si="261"/>
        <v>4.3287359325192707</v>
      </c>
      <c r="AP533" s="35">
        <f t="shared" si="262"/>
        <v>1.1712642674807299</v>
      </c>
      <c r="AQ533" s="35">
        <f t="shared" si="263"/>
        <v>12.000000200000001</v>
      </c>
      <c r="AR533" s="35">
        <f t="shared" si="264"/>
        <v>8.9273359857791377</v>
      </c>
      <c r="AS533" s="35">
        <f t="shared" si="265"/>
        <v>3.0726642142208629</v>
      </c>
    </row>
    <row r="534" spans="7:45" ht="15.75">
      <c r="G534">
        <v>741</v>
      </c>
      <c r="H534" s="89">
        <v>0.2</v>
      </c>
      <c r="I534" s="90">
        <v>0.8</v>
      </c>
      <c r="J534" s="90">
        <v>3.5000002000000001</v>
      </c>
      <c r="K534" s="90">
        <v>0.5</v>
      </c>
      <c r="L534" s="90">
        <v>0.5</v>
      </c>
      <c r="M534" s="90">
        <v>0</v>
      </c>
      <c r="N534" s="90"/>
      <c r="O534" s="90">
        <v>3.0000002000000001</v>
      </c>
      <c r="P534" s="90">
        <v>4</v>
      </c>
      <c r="Q534" s="91">
        <v>5</v>
      </c>
      <c r="R534" s="35"/>
      <c r="S534" s="34">
        <f t="shared" si="266"/>
        <v>0.2</v>
      </c>
      <c r="T534" s="34">
        <f t="shared" si="252"/>
        <v>0.69200000000000006</v>
      </c>
      <c r="U534" s="34">
        <f t="shared" si="253"/>
        <v>2.7454001568800002</v>
      </c>
      <c r="V534" s="34">
        <f t="shared" si="254"/>
        <v>1.9872000000000001</v>
      </c>
      <c r="W534" s="15">
        <f t="shared" si="267"/>
        <v>0.87944659600048491</v>
      </c>
      <c r="X534" s="34">
        <f t="shared" si="268"/>
        <v>0.43972329800024246</v>
      </c>
      <c r="Y534" s="34">
        <f t="shared" si="255"/>
        <v>1.2900000000000023E-2</v>
      </c>
      <c r="Z534" s="15">
        <f t="shared" si="269"/>
        <v>0.50322495527805666</v>
      </c>
      <c r="AA534" s="34">
        <f t="shared" si="270"/>
        <v>0.25161247763902833</v>
      </c>
      <c r="AB534" s="34">
        <f t="shared" si="256"/>
        <v>-0.3819999999999999</v>
      </c>
      <c r="AC534" s="15">
        <f t="shared" si="271"/>
        <v>0.40564461209270181</v>
      </c>
      <c r="AD534" s="34">
        <f t="shared" si="272"/>
        <v>0</v>
      </c>
      <c r="AE534" s="34">
        <f t="shared" si="257"/>
        <v>5.3162001668199999</v>
      </c>
      <c r="AF534" s="15">
        <f t="shared" si="273"/>
        <v>0.99511262302858017</v>
      </c>
      <c r="AG534" s="34">
        <f t="shared" si="274"/>
        <v>2.9853380681082653</v>
      </c>
      <c r="AH534" s="34">
        <f t="shared" si="258"/>
        <v>1.2458</v>
      </c>
      <c r="AI534" s="15">
        <f t="shared" si="275"/>
        <v>0.77657197439912828</v>
      </c>
      <c r="AJ534" s="34">
        <f t="shared" si="276"/>
        <v>3.1062878975965131</v>
      </c>
      <c r="AK534" s="34">
        <f t="shared" si="259"/>
        <v>0.2702</v>
      </c>
      <c r="AL534" s="15">
        <f t="shared" si="277"/>
        <v>0.5671420040148718</v>
      </c>
      <c r="AM534" s="34">
        <f t="shared" si="278"/>
        <v>2.8357100200743588</v>
      </c>
      <c r="AN534" s="35">
        <f t="shared" si="260"/>
        <v>0</v>
      </c>
      <c r="AO534" s="35">
        <f t="shared" si="261"/>
        <v>0</v>
      </c>
      <c r="AP534" s="35">
        <f t="shared" si="262"/>
        <v>0</v>
      </c>
      <c r="AQ534" s="35">
        <f t="shared" si="263"/>
        <v>0</v>
      </c>
      <c r="AR534" s="35">
        <f t="shared" si="264"/>
        <v>0</v>
      </c>
      <c r="AS534" s="35">
        <f t="shared" si="265"/>
        <v>0</v>
      </c>
    </row>
    <row r="535" spans="7:45" ht="15.75">
      <c r="G535">
        <v>742</v>
      </c>
      <c r="H535" s="89"/>
      <c r="I535" s="90"/>
      <c r="J535" s="90"/>
      <c r="K535" s="90"/>
      <c r="L535" s="90"/>
      <c r="M535" s="90"/>
      <c r="N535" s="90"/>
      <c r="O535" s="90"/>
      <c r="P535" s="90"/>
      <c r="Q535" s="91"/>
      <c r="R535" s="35"/>
      <c r="S535" s="34">
        <f t="shared" si="266"/>
        <v>0</v>
      </c>
      <c r="T535" s="34">
        <f t="shared" si="252"/>
        <v>0</v>
      </c>
      <c r="U535" s="34">
        <f t="shared" si="253"/>
        <v>0</v>
      </c>
      <c r="V535" s="34">
        <f t="shared" si="254"/>
        <v>1.9872000000000001</v>
      </c>
      <c r="W535" s="15">
        <f t="shared" si="267"/>
        <v>0.87944659600048491</v>
      </c>
      <c r="X535" s="34">
        <f t="shared" si="268"/>
        <v>0</v>
      </c>
      <c r="Y535" s="34">
        <f t="shared" si="255"/>
        <v>1.2900000000000023E-2</v>
      </c>
      <c r="Z535" s="15">
        <f t="shared" si="269"/>
        <v>0.50322495527805666</v>
      </c>
      <c r="AA535" s="34">
        <f t="shared" si="270"/>
        <v>0</v>
      </c>
      <c r="AB535" s="34">
        <f t="shared" si="256"/>
        <v>-0.3819999999999999</v>
      </c>
      <c r="AC535" s="15">
        <f t="shared" si="271"/>
        <v>0.40564461209270181</v>
      </c>
      <c r="AD535" s="34">
        <f t="shared" si="272"/>
        <v>0</v>
      </c>
      <c r="AE535" s="34">
        <f t="shared" si="257"/>
        <v>2.8138999999999994</v>
      </c>
      <c r="AF535" s="15">
        <f t="shared" si="273"/>
        <v>0.94342234836801464</v>
      </c>
      <c r="AG535" s="34">
        <f t="shared" si="274"/>
        <v>0</v>
      </c>
      <c r="AH535" s="34">
        <f t="shared" si="258"/>
        <v>1.2458</v>
      </c>
      <c r="AI535" s="15">
        <f t="shared" si="275"/>
        <v>0.77657197439912828</v>
      </c>
      <c r="AJ535" s="34">
        <f t="shared" si="276"/>
        <v>0</v>
      </c>
      <c r="AK535" s="34">
        <f t="shared" si="259"/>
        <v>0.2702</v>
      </c>
      <c r="AL535" s="15">
        <f t="shared" si="277"/>
        <v>0.5671420040148718</v>
      </c>
      <c r="AM535" s="34">
        <f t="shared" si="278"/>
        <v>0</v>
      </c>
      <c r="AN535" s="35">
        <f t="shared" si="260"/>
        <v>2.7000000399999999</v>
      </c>
      <c r="AO535" s="35">
        <f t="shared" si="261"/>
        <v>2.3193512869765334</v>
      </c>
      <c r="AP535" s="35">
        <f t="shared" si="262"/>
        <v>0.38064875302346657</v>
      </c>
      <c r="AQ535" s="35">
        <f t="shared" si="263"/>
        <v>0.1</v>
      </c>
      <c r="AR535" s="35">
        <f t="shared" si="264"/>
        <v>9.4771330031082957E-2</v>
      </c>
      <c r="AS535" s="35">
        <f t="shared" si="265"/>
        <v>5.228669968917049E-3</v>
      </c>
    </row>
    <row r="536" spans="7:45" ht="15.75">
      <c r="G536">
        <v>743</v>
      </c>
      <c r="H536" s="89">
        <v>0.3</v>
      </c>
      <c r="I536" s="90">
        <v>0.4</v>
      </c>
      <c r="J536" s="90">
        <v>0.90000004</v>
      </c>
      <c r="K536" s="90">
        <v>1.1000000000000001</v>
      </c>
      <c r="L536" s="90">
        <v>0</v>
      </c>
      <c r="M536" s="90">
        <v>0</v>
      </c>
      <c r="N536" s="90"/>
      <c r="O536" s="90">
        <v>0.1</v>
      </c>
      <c r="P536" s="90">
        <v>0</v>
      </c>
      <c r="Q536" s="91">
        <v>0</v>
      </c>
      <c r="R536" s="35"/>
      <c r="S536" s="34">
        <f t="shared" si="266"/>
        <v>0.3</v>
      </c>
      <c r="T536" s="34">
        <f t="shared" si="252"/>
        <v>0.34600000000000003</v>
      </c>
      <c r="U536" s="34">
        <f t="shared" si="253"/>
        <v>0.70596003137599994</v>
      </c>
      <c r="V536" s="34">
        <f t="shared" si="254"/>
        <v>1.9872000000000001</v>
      </c>
      <c r="W536" s="15">
        <f t="shared" si="267"/>
        <v>0.87944659600048491</v>
      </c>
      <c r="X536" s="34">
        <f t="shared" si="268"/>
        <v>0.96739125560053352</v>
      </c>
      <c r="Y536" s="34">
        <f t="shared" si="255"/>
        <v>1.2900000000000023E-2</v>
      </c>
      <c r="Z536" s="15">
        <f t="shared" si="269"/>
        <v>0.50322495527805666</v>
      </c>
      <c r="AA536" s="34">
        <f t="shared" si="270"/>
        <v>0</v>
      </c>
      <c r="AB536" s="34">
        <f t="shared" si="256"/>
        <v>-0.3819999999999999</v>
      </c>
      <c r="AC536" s="15">
        <f t="shared" si="271"/>
        <v>0.40564461209270181</v>
      </c>
      <c r="AD536" s="34">
        <f t="shared" si="272"/>
        <v>0</v>
      </c>
      <c r="AE536" s="34">
        <f t="shared" si="257"/>
        <v>2.8973099999999996</v>
      </c>
      <c r="AF536" s="15">
        <f t="shared" si="273"/>
        <v>0.94771330031082945</v>
      </c>
      <c r="AG536" s="34">
        <f t="shared" si="274"/>
        <v>9.4771330031082957E-2</v>
      </c>
      <c r="AH536" s="34">
        <f t="shared" si="258"/>
        <v>1.2458</v>
      </c>
      <c r="AI536" s="15">
        <f t="shared" si="275"/>
        <v>0.77657197439912828</v>
      </c>
      <c r="AJ536" s="34">
        <f t="shared" si="276"/>
        <v>0</v>
      </c>
      <c r="AK536" s="34">
        <f t="shared" si="259"/>
        <v>0.2702</v>
      </c>
      <c r="AL536" s="15">
        <f t="shared" si="277"/>
        <v>0.5671420040148718</v>
      </c>
      <c r="AM536" s="34">
        <f t="shared" si="278"/>
        <v>0</v>
      </c>
      <c r="AN536" s="35">
        <f t="shared" si="260"/>
        <v>12.400000149999999</v>
      </c>
      <c r="AO536" s="35">
        <f t="shared" si="261"/>
        <v>10.534374458861198</v>
      </c>
      <c r="AP536" s="35">
        <f t="shared" si="262"/>
        <v>1.8656256911388009</v>
      </c>
      <c r="AQ536" s="35">
        <f t="shared" si="263"/>
        <v>5</v>
      </c>
      <c r="AR536" s="35">
        <f t="shared" si="264"/>
        <v>4.995373191131379</v>
      </c>
      <c r="AS536" s="35">
        <f t="shared" si="265"/>
        <v>4.6268088686209907E-3</v>
      </c>
    </row>
    <row r="537" spans="7:45" ht="15.75">
      <c r="G537">
        <v>744</v>
      </c>
      <c r="H537" s="89">
        <v>0.3</v>
      </c>
      <c r="I537" s="90">
        <v>0.70000004999999998</v>
      </c>
      <c r="J537" s="90">
        <v>1.8000001000000001</v>
      </c>
      <c r="K537" s="90">
        <v>9</v>
      </c>
      <c r="L537" s="90">
        <v>0.6</v>
      </c>
      <c r="M537" s="90">
        <v>0</v>
      </c>
      <c r="N537" s="90"/>
      <c r="O537" s="90">
        <v>5</v>
      </c>
      <c r="P537" s="90">
        <v>0</v>
      </c>
      <c r="Q537" s="91">
        <v>0</v>
      </c>
      <c r="R537" s="35"/>
      <c r="S537" s="34">
        <f t="shared" si="266"/>
        <v>0.3</v>
      </c>
      <c r="T537" s="34">
        <f t="shared" si="252"/>
        <v>0.60550004324999995</v>
      </c>
      <c r="U537" s="34">
        <f t="shared" si="253"/>
        <v>1.4119200784400001</v>
      </c>
      <c r="V537" s="34">
        <f t="shared" si="254"/>
        <v>1.9872000000000001</v>
      </c>
      <c r="W537" s="15">
        <f t="shared" si="267"/>
        <v>0.87944659600048491</v>
      </c>
      <c r="X537" s="34">
        <f t="shared" si="268"/>
        <v>7.9150193640043645</v>
      </c>
      <c r="Y537" s="34">
        <f t="shared" si="255"/>
        <v>1.2900000000000023E-2</v>
      </c>
      <c r="Z537" s="15">
        <f t="shared" si="269"/>
        <v>0.50322495527805666</v>
      </c>
      <c r="AA537" s="34">
        <f t="shared" si="270"/>
        <v>0.30193497316683399</v>
      </c>
      <c r="AB537" s="34">
        <f t="shared" si="256"/>
        <v>-0.3819999999999999</v>
      </c>
      <c r="AC537" s="15">
        <f t="shared" si="271"/>
        <v>0.40564461209270181</v>
      </c>
      <c r="AD537" s="34">
        <f t="shared" si="272"/>
        <v>0</v>
      </c>
      <c r="AE537" s="34">
        <f t="shared" si="257"/>
        <v>6.9843999999999991</v>
      </c>
      <c r="AF537" s="15">
        <f t="shared" si="273"/>
        <v>0.99907463822627574</v>
      </c>
      <c r="AG537" s="34">
        <f t="shared" si="274"/>
        <v>4.995373191131379</v>
      </c>
      <c r="AH537" s="34">
        <f t="shared" si="258"/>
        <v>1.2458</v>
      </c>
      <c r="AI537" s="15">
        <f t="shared" si="275"/>
        <v>0.77657197439912828</v>
      </c>
      <c r="AJ537" s="34">
        <f t="shared" si="276"/>
        <v>0</v>
      </c>
      <c r="AK537" s="34">
        <f t="shared" si="259"/>
        <v>0.2702</v>
      </c>
      <c r="AL537" s="15">
        <f t="shared" si="277"/>
        <v>0.5671420040148718</v>
      </c>
      <c r="AM537" s="34">
        <f t="shared" si="278"/>
        <v>0</v>
      </c>
      <c r="AN537" s="35">
        <f t="shared" si="260"/>
        <v>14.000000000000002</v>
      </c>
      <c r="AO537" s="35">
        <f t="shared" si="261"/>
        <v>10.558584264015286</v>
      </c>
      <c r="AP537" s="35">
        <f t="shared" si="262"/>
        <v>3.441415735984716</v>
      </c>
      <c r="AQ537" s="35">
        <f t="shared" si="263"/>
        <v>10.5</v>
      </c>
      <c r="AR537" s="35">
        <f t="shared" si="264"/>
        <v>9.4968008802458641</v>
      </c>
      <c r="AS537" s="35">
        <f t="shared" si="265"/>
        <v>1.0031991197541359</v>
      </c>
    </row>
    <row r="538" spans="7:45" ht="15.75">
      <c r="G538">
        <v>745</v>
      </c>
      <c r="H538" s="89">
        <v>0.5</v>
      </c>
      <c r="I538" s="90">
        <v>1</v>
      </c>
      <c r="J538" s="90">
        <v>2</v>
      </c>
      <c r="K538" s="90">
        <v>6.3</v>
      </c>
      <c r="L538" s="90">
        <v>3.9</v>
      </c>
      <c r="M538" s="90">
        <v>0.3</v>
      </c>
      <c r="N538" s="90"/>
      <c r="O538" s="90">
        <v>6.3</v>
      </c>
      <c r="P538" s="90">
        <v>3.9</v>
      </c>
      <c r="Q538" s="91">
        <v>0.3</v>
      </c>
      <c r="R538" s="35"/>
      <c r="S538" s="34">
        <f t="shared" si="266"/>
        <v>0.5</v>
      </c>
      <c r="T538" s="34">
        <f t="shared" si="252"/>
        <v>0.86499999999999999</v>
      </c>
      <c r="U538" s="34">
        <f t="shared" si="253"/>
        <v>1.5688</v>
      </c>
      <c r="V538" s="34">
        <f t="shared" si="254"/>
        <v>1.9872000000000001</v>
      </c>
      <c r="W538" s="15">
        <f t="shared" si="267"/>
        <v>0.87944659600048491</v>
      </c>
      <c r="X538" s="34">
        <f t="shared" si="268"/>
        <v>5.5405135548030549</v>
      </c>
      <c r="Y538" s="34">
        <f t="shared" si="255"/>
        <v>1.2900000000000023E-2</v>
      </c>
      <c r="Z538" s="15">
        <f t="shared" si="269"/>
        <v>0.50322495527805666</v>
      </c>
      <c r="AA538" s="34">
        <f t="shared" si="270"/>
        <v>1.962577325584421</v>
      </c>
      <c r="AB538" s="34">
        <f t="shared" si="256"/>
        <v>-0.3819999999999999</v>
      </c>
      <c r="AC538" s="15">
        <f t="shared" si="271"/>
        <v>0.40564461209270181</v>
      </c>
      <c r="AD538" s="34">
        <f t="shared" si="272"/>
        <v>0.12169338362781054</v>
      </c>
      <c r="AE538" s="34">
        <f t="shared" si="257"/>
        <v>8.0687299999999986</v>
      </c>
      <c r="AF538" s="15">
        <f t="shared" si="273"/>
        <v>0.99968691728330217</v>
      </c>
      <c r="AG538" s="34">
        <f t="shared" si="274"/>
        <v>6.2980275788848035</v>
      </c>
      <c r="AH538" s="34">
        <f t="shared" si="258"/>
        <v>1.2458</v>
      </c>
      <c r="AI538" s="15">
        <f t="shared" si="275"/>
        <v>0.77657197439912828</v>
      </c>
      <c r="AJ538" s="34">
        <f t="shared" si="276"/>
        <v>3.0286307001566004</v>
      </c>
      <c r="AK538" s="34">
        <f t="shared" si="259"/>
        <v>0.2702</v>
      </c>
      <c r="AL538" s="15">
        <f t="shared" si="277"/>
        <v>0.5671420040148718</v>
      </c>
      <c r="AM538" s="34">
        <f t="shared" si="278"/>
        <v>0.17014260120446154</v>
      </c>
      <c r="AN538" s="35">
        <f t="shared" si="260"/>
        <v>27.200000299999999</v>
      </c>
      <c r="AO538" s="35">
        <f t="shared" si="261"/>
        <v>19.744057273229423</v>
      </c>
      <c r="AP538" s="35">
        <f t="shared" si="262"/>
        <v>7.4559430267705764</v>
      </c>
      <c r="AQ538" s="35">
        <f t="shared" si="263"/>
        <v>3</v>
      </c>
      <c r="AR538" s="35">
        <f t="shared" si="264"/>
        <v>2.5277618167486215</v>
      </c>
      <c r="AS538" s="35">
        <f t="shared" si="265"/>
        <v>0.47223818325137845</v>
      </c>
    </row>
    <row r="539" spans="7:45" ht="15.75">
      <c r="G539">
        <v>801</v>
      </c>
      <c r="H539" s="89">
        <v>0.8</v>
      </c>
      <c r="I539" s="90">
        <v>1.7</v>
      </c>
      <c r="J539" s="90">
        <v>2.2000000000000002</v>
      </c>
      <c r="K539" s="90">
        <v>12.8</v>
      </c>
      <c r="L539" s="90">
        <v>5.7000003000000001</v>
      </c>
      <c r="M539" s="90">
        <v>4</v>
      </c>
      <c r="N539" s="90"/>
      <c r="O539" s="90">
        <v>1</v>
      </c>
      <c r="P539" s="90">
        <v>2</v>
      </c>
      <c r="Q539" s="91">
        <v>0</v>
      </c>
      <c r="R539" s="35"/>
      <c r="S539" s="34">
        <f t="shared" si="266"/>
        <v>0.8</v>
      </c>
      <c r="T539" s="34">
        <f t="shared" si="252"/>
        <v>1.4704999999999999</v>
      </c>
      <c r="U539" s="34">
        <f t="shared" si="253"/>
        <v>1.7256800000000001</v>
      </c>
      <c r="V539" s="34">
        <f t="shared" si="254"/>
        <v>1.9872000000000001</v>
      </c>
      <c r="W539" s="15">
        <f t="shared" si="267"/>
        <v>0.87944659600048491</v>
      </c>
      <c r="X539" s="34">
        <f t="shared" si="268"/>
        <v>11.256916428806207</v>
      </c>
      <c r="Y539" s="34">
        <f t="shared" si="255"/>
        <v>1.2900000000000023E-2</v>
      </c>
      <c r="Z539" s="15">
        <f t="shared" si="269"/>
        <v>0.50322495527805666</v>
      </c>
      <c r="AA539" s="34">
        <f t="shared" si="270"/>
        <v>2.8683823960524095</v>
      </c>
      <c r="AB539" s="34">
        <f t="shared" si="256"/>
        <v>-0.3819999999999999</v>
      </c>
      <c r="AC539" s="15">
        <f t="shared" si="271"/>
        <v>0.40564461209270181</v>
      </c>
      <c r="AD539" s="34">
        <f t="shared" si="272"/>
        <v>1.6225784483708072</v>
      </c>
      <c r="AE539" s="34">
        <f t="shared" si="257"/>
        <v>3.6479999999999992</v>
      </c>
      <c r="AF539" s="15">
        <f t="shared" si="273"/>
        <v>0.97461786795036498</v>
      </c>
      <c r="AG539" s="34">
        <f t="shared" si="274"/>
        <v>0.97461786795036498</v>
      </c>
      <c r="AH539" s="34">
        <f t="shared" si="258"/>
        <v>1.2458</v>
      </c>
      <c r="AI539" s="15">
        <f t="shared" si="275"/>
        <v>0.77657197439912828</v>
      </c>
      <c r="AJ539" s="34">
        <f t="shared" si="276"/>
        <v>1.5531439487982566</v>
      </c>
      <c r="AK539" s="34">
        <f t="shared" si="259"/>
        <v>0.2702</v>
      </c>
      <c r="AL539" s="15">
        <f t="shared" si="277"/>
        <v>0.5671420040148718</v>
      </c>
      <c r="AM539" s="34">
        <f t="shared" si="278"/>
        <v>0</v>
      </c>
      <c r="AN539" s="35">
        <f t="shared" si="260"/>
        <v>27.200000299999999</v>
      </c>
      <c r="AO539" s="35">
        <f t="shared" si="261"/>
        <v>19.744057273229423</v>
      </c>
      <c r="AP539" s="35">
        <f t="shared" si="262"/>
        <v>7.4559430267705764</v>
      </c>
      <c r="AQ539" s="35">
        <f t="shared" si="263"/>
        <v>3</v>
      </c>
      <c r="AR539" s="35">
        <f t="shared" si="264"/>
        <v>2.5277618167486215</v>
      </c>
      <c r="AS539" s="35">
        <f t="shared" si="265"/>
        <v>0.47223818325137845</v>
      </c>
    </row>
    <row r="540" spans="7:45" ht="15.75">
      <c r="G540">
        <v>802</v>
      </c>
      <c r="H540" s="89">
        <v>0.8</v>
      </c>
      <c r="I540" s="90">
        <v>1.7</v>
      </c>
      <c r="J540" s="90">
        <v>2.2000000000000002</v>
      </c>
      <c r="K540" s="90">
        <v>12.8</v>
      </c>
      <c r="L540" s="90">
        <v>5.7000003000000001</v>
      </c>
      <c r="M540" s="90">
        <v>4</v>
      </c>
      <c r="N540" s="90"/>
      <c r="O540" s="90">
        <v>1</v>
      </c>
      <c r="P540" s="90">
        <v>2</v>
      </c>
      <c r="Q540" s="91">
        <v>0</v>
      </c>
      <c r="R540" s="35"/>
      <c r="S540" s="34">
        <f t="shared" si="266"/>
        <v>0.8</v>
      </c>
      <c r="T540" s="34">
        <f t="shared" si="252"/>
        <v>1.4704999999999999</v>
      </c>
      <c r="U540" s="34">
        <f t="shared" si="253"/>
        <v>1.7256800000000001</v>
      </c>
      <c r="V540" s="34">
        <f t="shared" si="254"/>
        <v>1.9872000000000001</v>
      </c>
      <c r="W540" s="15">
        <f t="shared" si="267"/>
        <v>0.87944659600048491</v>
      </c>
      <c r="X540" s="34">
        <f t="shared" si="268"/>
        <v>11.256916428806207</v>
      </c>
      <c r="Y540" s="34">
        <f t="shared" si="255"/>
        <v>1.2900000000000023E-2</v>
      </c>
      <c r="Z540" s="15">
        <f t="shared" si="269"/>
        <v>0.50322495527805666</v>
      </c>
      <c r="AA540" s="34">
        <f t="shared" si="270"/>
        <v>2.8683823960524095</v>
      </c>
      <c r="AB540" s="34">
        <f t="shared" si="256"/>
        <v>-0.3819999999999999</v>
      </c>
      <c r="AC540" s="15">
        <f t="shared" si="271"/>
        <v>0.40564461209270181</v>
      </c>
      <c r="AD540" s="34">
        <f t="shared" si="272"/>
        <v>1.6225784483708072</v>
      </c>
      <c r="AE540" s="34">
        <f t="shared" si="257"/>
        <v>3.6479999999999992</v>
      </c>
      <c r="AF540" s="15">
        <f t="shared" si="273"/>
        <v>0.97461786795036498</v>
      </c>
      <c r="AG540" s="34">
        <f t="shared" si="274"/>
        <v>0.97461786795036498</v>
      </c>
      <c r="AH540" s="34">
        <f t="shared" si="258"/>
        <v>1.2458</v>
      </c>
      <c r="AI540" s="15">
        <f t="shared" si="275"/>
        <v>0.77657197439912828</v>
      </c>
      <c r="AJ540" s="34">
        <f t="shared" si="276"/>
        <v>1.5531439487982566</v>
      </c>
      <c r="AK540" s="34">
        <f t="shared" si="259"/>
        <v>0.2702</v>
      </c>
      <c r="AL540" s="15">
        <f t="shared" si="277"/>
        <v>0.5671420040148718</v>
      </c>
      <c r="AM540" s="34">
        <f t="shared" si="278"/>
        <v>0</v>
      </c>
      <c r="AN540" s="35">
        <f t="shared" si="260"/>
        <v>5.3000001999999995</v>
      </c>
      <c r="AO540" s="35">
        <f t="shared" si="261"/>
        <v>4.3196667528804849</v>
      </c>
      <c r="AP540" s="35">
        <f t="shared" si="262"/>
        <v>0.98033344711951464</v>
      </c>
      <c r="AQ540" s="35">
        <f t="shared" si="263"/>
        <v>2.5</v>
      </c>
      <c r="AR540" s="35">
        <f t="shared" si="264"/>
        <v>2.0347608443569292</v>
      </c>
      <c r="AS540" s="35">
        <f t="shared" si="265"/>
        <v>0.46523915564307083</v>
      </c>
    </row>
    <row r="541" spans="7:45" ht="15.75">
      <c r="G541">
        <v>803</v>
      </c>
      <c r="H541" s="89">
        <v>0.2</v>
      </c>
      <c r="I541" s="90">
        <v>0.3</v>
      </c>
      <c r="J541" s="90">
        <v>3.8000001999999999</v>
      </c>
      <c r="K541" s="90">
        <v>1</v>
      </c>
      <c r="L541" s="90">
        <v>0</v>
      </c>
      <c r="M541" s="90">
        <v>0</v>
      </c>
      <c r="N541" s="90"/>
      <c r="O541" s="90">
        <v>1</v>
      </c>
      <c r="P541" s="90">
        <v>1</v>
      </c>
      <c r="Q541" s="91">
        <v>0.5</v>
      </c>
      <c r="R541" s="35"/>
      <c r="S541" s="34">
        <f t="shared" si="266"/>
        <v>0.2</v>
      </c>
      <c r="T541" s="34">
        <f t="shared" si="252"/>
        <v>0.25950000000000001</v>
      </c>
      <c r="U541" s="34">
        <f t="shared" si="253"/>
        <v>2.9807201568799999</v>
      </c>
      <c r="V541" s="34">
        <f t="shared" si="254"/>
        <v>1.9872000000000001</v>
      </c>
      <c r="W541" s="15">
        <f t="shared" si="267"/>
        <v>0.87944659600048491</v>
      </c>
      <c r="X541" s="34">
        <f t="shared" si="268"/>
        <v>0.87944659600048491</v>
      </c>
      <c r="Y541" s="34">
        <f t="shared" si="255"/>
        <v>1.2900000000000023E-2</v>
      </c>
      <c r="Z541" s="15">
        <f t="shared" si="269"/>
        <v>0.50322495527805666</v>
      </c>
      <c r="AA541" s="34">
        <f t="shared" si="270"/>
        <v>0</v>
      </c>
      <c r="AB541" s="34">
        <f t="shared" si="256"/>
        <v>-0.3819999999999999</v>
      </c>
      <c r="AC541" s="15">
        <f t="shared" si="271"/>
        <v>0.40564461209270181</v>
      </c>
      <c r="AD541" s="34">
        <f t="shared" si="272"/>
        <v>0</v>
      </c>
      <c r="AE541" s="34">
        <f t="shared" si="257"/>
        <v>3.6479999999999992</v>
      </c>
      <c r="AF541" s="15">
        <f t="shared" si="273"/>
        <v>0.97461786795036498</v>
      </c>
      <c r="AG541" s="34">
        <f t="shared" si="274"/>
        <v>0.97461786795036498</v>
      </c>
      <c r="AH541" s="34">
        <f t="shared" si="258"/>
        <v>1.2458</v>
      </c>
      <c r="AI541" s="15">
        <f t="shared" si="275"/>
        <v>0.77657197439912828</v>
      </c>
      <c r="AJ541" s="34">
        <f t="shared" si="276"/>
        <v>0.77657197439912828</v>
      </c>
      <c r="AK541" s="34">
        <f t="shared" si="259"/>
        <v>0.2702</v>
      </c>
      <c r="AL541" s="15">
        <f t="shared" si="277"/>
        <v>0.5671420040148718</v>
      </c>
      <c r="AM541" s="34">
        <f t="shared" si="278"/>
        <v>0.2835710020074359</v>
      </c>
      <c r="AN541" s="35">
        <f t="shared" si="260"/>
        <v>27.200000299999999</v>
      </c>
      <c r="AO541" s="35">
        <f t="shared" si="261"/>
        <v>19.744057273229423</v>
      </c>
      <c r="AP541" s="35">
        <f t="shared" si="262"/>
        <v>7.4559430267705764</v>
      </c>
      <c r="AQ541" s="35">
        <f t="shared" si="263"/>
        <v>3</v>
      </c>
      <c r="AR541" s="35">
        <f t="shared" si="264"/>
        <v>2.5277618167486215</v>
      </c>
      <c r="AS541" s="35">
        <f t="shared" si="265"/>
        <v>0.47223818325137845</v>
      </c>
    </row>
    <row r="542" spans="7:45" ht="15.75">
      <c r="G542">
        <v>804</v>
      </c>
      <c r="H542" s="89">
        <v>0.8</v>
      </c>
      <c r="I542" s="90">
        <v>1.7</v>
      </c>
      <c r="J542" s="90">
        <v>2.2000000000000002</v>
      </c>
      <c r="K542" s="90">
        <v>12.8</v>
      </c>
      <c r="L542" s="90">
        <v>5.7000003000000001</v>
      </c>
      <c r="M542" s="90">
        <v>4</v>
      </c>
      <c r="N542" s="90"/>
      <c r="O542" s="90">
        <v>1</v>
      </c>
      <c r="P542" s="90">
        <v>2</v>
      </c>
      <c r="Q542" s="91">
        <v>0</v>
      </c>
      <c r="R542" s="35"/>
      <c r="S542" s="34">
        <f t="shared" si="266"/>
        <v>0.8</v>
      </c>
      <c r="T542" s="34">
        <f t="shared" si="252"/>
        <v>1.4704999999999999</v>
      </c>
      <c r="U542" s="34">
        <f t="shared" si="253"/>
        <v>1.7256800000000001</v>
      </c>
      <c r="V542" s="34">
        <f t="shared" si="254"/>
        <v>1.9872000000000001</v>
      </c>
      <c r="W542" s="15">
        <f t="shared" si="267"/>
        <v>0.87944659600048491</v>
      </c>
      <c r="X542" s="34">
        <f t="shared" si="268"/>
        <v>11.256916428806207</v>
      </c>
      <c r="Y542" s="34">
        <f t="shared" si="255"/>
        <v>1.2900000000000023E-2</v>
      </c>
      <c r="Z542" s="15">
        <f t="shared" si="269"/>
        <v>0.50322495527805666</v>
      </c>
      <c r="AA542" s="34">
        <f t="shared" si="270"/>
        <v>2.8683823960524095</v>
      </c>
      <c r="AB542" s="34">
        <f t="shared" si="256"/>
        <v>-0.3819999999999999</v>
      </c>
      <c r="AC542" s="15">
        <f t="shared" si="271"/>
        <v>0.40564461209270181</v>
      </c>
      <c r="AD542" s="34">
        <f t="shared" si="272"/>
        <v>1.6225784483708072</v>
      </c>
      <c r="AE542" s="34">
        <f t="shared" si="257"/>
        <v>3.6479999999999992</v>
      </c>
      <c r="AF542" s="15">
        <f t="shared" si="273"/>
        <v>0.97461786795036498</v>
      </c>
      <c r="AG542" s="34">
        <f t="shared" si="274"/>
        <v>0.97461786795036498</v>
      </c>
      <c r="AH542" s="34">
        <f t="shared" si="258"/>
        <v>1.2458</v>
      </c>
      <c r="AI542" s="15">
        <f t="shared" si="275"/>
        <v>0.77657197439912828</v>
      </c>
      <c r="AJ542" s="34">
        <f t="shared" si="276"/>
        <v>1.5531439487982566</v>
      </c>
      <c r="AK542" s="34">
        <f t="shared" si="259"/>
        <v>0.2702</v>
      </c>
      <c r="AL542" s="15">
        <f t="shared" si="277"/>
        <v>0.5671420040148718</v>
      </c>
      <c r="AM542" s="34">
        <f t="shared" si="278"/>
        <v>0</v>
      </c>
      <c r="AN542" s="35">
        <f t="shared" si="260"/>
        <v>18.000001300000001</v>
      </c>
      <c r="AO542" s="35">
        <f t="shared" si="261"/>
        <v>10.123765919559942</v>
      </c>
      <c r="AP542" s="35">
        <f t="shared" si="262"/>
        <v>7.8762353804400593</v>
      </c>
      <c r="AQ542" s="35">
        <f t="shared" si="263"/>
        <v>2.5</v>
      </c>
      <c r="AR542" s="35">
        <f t="shared" si="264"/>
        <v>2.0347608443569292</v>
      </c>
      <c r="AS542" s="35">
        <f t="shared" si="265"/>
        <v>0.46523915564307083</v>
      </c>
    </row>
    <row r="543" spans="7:45" ht="15.75">
      <c r="G543">
        <v>805</v>
      </c>
      <c r="H543" s="89">
        <v>0.4</v>
      </c>
      <c r="I543" s="90">
        <v>0.3</v>
      </c>
      <c r="J543" s="90">
        <v>2</v>
      </c>
      <c r="K543" s="90">
        <v>2.7</v>
      </c>
      <c r="L543" s="90">
        <v>4.2000003000000001</v>
      </c>
      <c r="M543" s="90">
        <v>8.4000009999999996</v>
      </c>
      <c r="N543" s="90"/>
      <c r="O543" s="90">
        <v>1</v>
      </c>
      <c r="P543" s="90">
        <v>1</v>
      </c>
      <c r="Q543" s="91">
        <v>0.5</v>
      </c>
      <c r="R543" s="35"/>
      <c r="S543" s="34">
        <f t="shared" si="266"/>
        <v>0.4</v>
      </c>
      <c r="T543" s="34">
        <f t="shared" si="252"/>
        <v>0.25950000000000001</v>
      </c>
      <c r="U543" s="34">
        <f t="shared" si="253"/>
        <v>1.5688</v>
      </c>
      <c r="V543" s="34">
        <f t="shared" si="254"/>
        <v>1.9872000000000001</v>
      </c>
      <c r="W543" s="15">
        <f t="shared" si="267"/>
        <v>0.87944659600048491</v>
      </c>
      <c r="X543" s="34">
        <f t="shared" si="268"/>
        <v>2.3745058092013096</v>
      </c>
      <c r="Y543" s="34">
        <f t="shared" si="255"/>
        <v>1.2900000000000023E-2</v>
      </c>
      <c r="Z543" s="15">
        <f t="shared" si="269"/>
        <v>0.50322495527805666</v>
      </c>
      <c r="AA543" s="34">
        <f t="shared" si="270"/>
        <v>2.1135449631353245</v>
      </c>
      <c r="AB543" s="34">
        <f t="shared" si="256"/>
        <v>-0.3819999999999999</v>
      </c>
      <c r="AC543" s="15">
        <f t="shared" si="271"/>
        <v>0.40564461209270181</v>
      </c>
      <c r="AD543" s="34">
        <f t="shared" si="272"/>
        <v>3.4074151472233072</v>
      </c>
      <c r="AE543" s="34">
        <f t="shared" si="257"/>
        <v>3.6479999999999992</v>
      </c>
      <c r="AF543" s="15">
        <f t="shared" si="273"/>
        <v>0.97461786795036498</v>
      </c>
      <c r="AG543" s="34">
        <f t="shared" si="274"/>
        <v>0.97461786795036498</v>
      </c>
      <c r="AH543" s="34">
        <f t="shared" si="258"/>
        <v>1.2458</v>
      </c>
      <c r="AI543" s="15">
        <f t="shared" si="275"/>
        <v>0.77657197439912828</v>
      </c>
      <c r="AJ543" s="34">
        <f t="shared" si="276"/>
        <v>0.77657197439912828</v>
      </c>
      <c r="AK543" s="34">
        <f t="shared" si="259"/>
        <v>0.2702</v>
      </c>
      <c r="AL543" s="15">
        <f t="shared" si="277"/>
        <v>0.5671420040148718</v>
      </c>
      <c r="AM543" s="34">
        <f t="shared" si="278"/>
        <v>0.2835710020074359</v>
      </c>
      <c r="AN543" s="35">
        <f t="shared" si="260"/>
        <v>18.000001300000001</v>
      </c>
      <c r="AO543" s="35">
        <f t="shared" si="261"/>
        <v>10.123765919559942</v>
      </c>
      <c r="AP543" s="35">
        <f t="shared" si="262"/>
        <v>7.8762353804400593</v>
      </c>
      <c r="AQ543" s="35">
        <f t="shared" si="263"/>
        <v>0</v>
      </c>
      <c r="AR543" s="35">
        <f t="shared" si="264"/>
        <v>0</v>
      </c>
      <c r="AS543" s="35">
        <f t="shared" si="265"/>
        <v>0</v>
      </c>
    </row>
    <row r="544" spans="7:45" ht="15.75">
      <c r="G544">
        <v>806</v>
      </c>
      <c r="H544" s="89">
        <v>0.4</v>
      </c>
      <c r="I544" s="90">
        <v>0.3</v>
      </c>
      <c r="J544" s="90">
        <v>2</v>
      </c>
      <c r="K544" s="90">
        <v>2.7</v>
      </c>
      <c r="L544" s="90">
        <v>4.2000003000000001</v>
      </c>
      <c r="M544" s="90">
        <v>8.4000009999999996</v>
      </c>
      <c r="N544" s="90"/>
      <c r="O544" s="90"/>
      <c r="P544" s="90"/>
      <c r="Q544" s="91"/>
      <c r="R544" s="35"/>
      <c r="S544" s="34">
        <f t="shared" si="266"/>
        <v>0.4</v>
      </c>
      <c r="T544" s="34">
        <f t="shared" si="252"/>
        <v>0.25950000000000001</v>
      </c>
      <c r="U544" s="34">
        <f t="shared" si="253"/>
        <v>1.5688</v>
      </c>
      <c r="V544" s="34">
        <f t="shared" si="254"/>
        <v>1.9872000000000001</v>
      </c>
      <c r="W544" s="15">
        <f t="shared" si="267"/>
        <v>0.87944659600048491</v>
      </c>
      <c r="X544" s="34">
        <f t="shared" si="268"/>
        <v>2.3745058092013096</v>
      </c>
      <c r="Y544" s="34">
        <f t="shared" si="255"/>
        <v>1.2900000000000023E-2</v>
      </c>
      <c r="Z544" s="15">
        <f t="shared" si="269"/>
        <v>0.50322495527805666</v>
      </c>
      <c r="AA544" s="34">
        <f t="shared" si="270"/>
        <v>2.1135449631353245</v>
      </c>
      <c r="AB544" s="34">
        <f t="shared" si="256"/>
        <v>-0.3819999999999999</v>
      </c>
      <c r="AC544" s="15">
        <f t="shared" si="271"/>
        <v>0.40564461209270181</v>
      </c>
      <c r="AD544" s="34">
        <f t="shared" si="272"/>
        <v>3.4074151472233072</v>
      </c>
      <c r="AE544" s="34">
        <f t="shared" si="257"/>
        <v>2.8138999999999994</v>
      </c>
      <c r="AF544" s="15">
        <f t="shared" si="273"/>
        <v>0.94342234836801464</v>
      </c>
      <c r="AG544" s="34">
        <f t="shared" si="274"/>
        <v>0</v>
      </c>
      <c r="AH544" s="34">
        <f t="shared" si="258"/>
        <v>1.2458</v>
      </c>
      <c r="AI544" s="15">
        <f t="shared" si="275"/>
        <v>0.77657197439912828</v>
      </c>
      <c r="AJ544" s="34">
        <f t="shared" si="276"/>
        <v>0</v>
      </c>
      <c r="AK544" s="34">
        <f t="shared" si="259"/>
        <v>0.2702</v>
      </c>
      <c r="AL544" s="15">
        <f t="shared" si="277"/>
        <v>0.5671420040148718</v>
      </c>
      <c r="AM544" s="34">
        <f t="shared" si="278"/>
        <v>0</v>
      </c>
      <c r="AN544" s="35">
        <f t="shared" si="260"/>
        <v>21.900000250000002</v>
      </c>
      <c r="AO544" s="35">
        <f t="shared" si="261"/>
        <v>14.654134428239409</v>
      </c>
      <c r="AP544" s="35">
        <f t="shared" si="262"/>
        <v>7.2458658217605922</v>
      </c>
      <c r="AQ544" s="35">
        <f t="shared" si="263"/>
        <v>5.8000004000000001</v>
      </c>
      <c r="AR544" s="35">
        <f t="shared" si="264"/>
        <v>3.968533077771589</v>
      </c>
      <c r="AS544" s="35">
        <f t="shared" si="265"/>
        <v>1.831467322228411</v>
      </c>
    </row>
    <row r="545" spans="7:45" ht="15.75">
      <c r="G545">
        <v>807</v>
      </c>
      <c r="H545" s="89">
        <v>0.1</v>
      </c>
      <c r="I545" s="90">
        <v>0.5</v>
      </c>
      <c r="J545" s="90">
        <v>0.70000004999999998</v>
      </c>
      <c r="K545" s="90">
        <v>9.3000000000000007</v>
      </c>
      <c r="L545" s="90">
        <v>8.3000000000000007</v>
      </c>
      <c r="M545" s="90">
        <v>3.0000002000000001</v>
      </c>
      <c r="N545" s="90"/>
      <c r="O545" s="90">
        <v>0.5</v>
      </c>
      <c r="P545" s="90">
        <v>2.3000001999999999</v>
      </c>
      <c r="Q545" s="91">
        <v>3.0000002000000001</v>
      </c>
      <c r="R545" s="35"/>
      <c r="S545" s="34">
        <f t="shared" si="266"/>
        <v>0.1</v>
      </c>
      <c r="T545" s="34">
        <f t="shared" si="252"/>
        <v>0.4325</v>
      </c>
      <c r="U545" s="34">
        <f t="shared" si="253"/>
        <v>0.54908003921999993</v>
      </c>
      <c r="V545" s="34">
        <f t="shared" si="254"/>
        <v>1.9872000000000001</v>
      </c>
      <c r="W545" s="15">
        <f t="shared" si="267"/>
        <v>0.87944659600048491</v>
      </c>
      <c r="X545" s="34">
        <f t="shared" si="268"/>
        <v>8.1788533428045103</v>
      </c>
      <c r="Y545" s="34">
        <f t="shared" si="255"/>
        <v>1.2900000000000023E-2</v>
      </c>
      <c r="Z545" s="15">
        <f t="shared" si="269"/>
        <v>0.50322495527805666</v>
      </c>
      <c r="AA545" s="34">
        <f t="shared" si="270"/>
        <v>4.1767671288078709</v>
      </c>
      <c r="AB545" s="34">
        <f t="shared" si="256"/>
        <v>-0.3819999999999999</v>
      </c>
      <c r="AC545" s="15">
        <f t="shared" si="271"/>
        <v>0.40564461209270181</v>
      </c>
      <c r="AD545" s="34">
        <f t="shared" si="272"/>
        <v>1.2169339174070279</v>
      </c>
      <c r="AE545" s="34">
        <f t="shared" si="257"/>
        <v>3.2309499999999995</v>
      </c>
      <c r="AF545" s="15">
        <f t="shared" si="273"/>
        <v>0.96198251173236582</v>
      </c>
      <c r="AG545" s="34">
        <f t="shared" si="274"/>
        <v>0.48099125586618291</v>
      </c>
      <c r="AH545" s="34">
        <f t="shared" si="258"/>
        <v>1.2458</v>
      </c>
      <c r="AI545" s="15">
        <f t="shared" si="275"/>
        <v>0.77657197439912828</v>
      </c>
      <c r="AJ545" s="34">
        <f t="shared" si="276"/>
        <v>1.7861156964323899</v>
      </c>
      <c r="AK545" s="34">
        <f t="shared" si="259"/>
        <v>0.2702</v>
      </c>
      <c r="AL545" s="15">
        <f t="shared" si="277"/>
        <v>0.5671420040148718</v>
      </c>
      <c r="AM545" s="34">
        <f t="shared" si="278"/>
        <v>1.7014261254730163</v>
      </c>
      <c r="AN545" s="35">
        <f t="shared" si="260"/>
        <v>4.4000001500000003</v>
      </c>
      <c r="AO545" s="35">
        <f t="shared" si="261"/>
        <v>2.8296882712656855</v>
      </c>
      <c r="AP545" s="35">
        <f t="shared" si="262"/>
        <v>1.5703118787343149</v>
      </c>
      <c r="AQ545" s="35">
        <f t="shared" si="263"/>
        <v>2.3000001000000001</v>
      </c>
      <c r="AR545" s="35">
        <f t="shared" si="264"/>
        <v>1.8590115015942932</v>
      </c>
      <c r="AS545" s="35">
        <f t="shared" si="265"/>
        <v>0.44098859840570692</v>
      </c>
    </row>
    <row r="546" spans="7:45" ht="15.75">
      <c r="G546">
        <v>808</v>
      </c>
      <c r="H546" s="89">
        <v>0.1</v>
      </c>
      <c r="I546" s="90">
        <v>0.5</v>
      </c>
      <c r="J546" s="90">
        <v>0.70000004999999998</v>
      </c>
      <c r="K546" s="90">
        <v>0.5</v>
      </c>
      <c r="L546" s="90">
        <v>2.6000000999999999</v>
      </c>
      <c r="M546" s="90">
        <v>0</v>
      </c>
      <c r="N546" s="90"/>
      <c r="O546" s="90">
        <v>0.4</v>
      </c>
      <c r="P546" s="90">
        <v>1.9000001</v>
      </c>
      <c r="Q546" s="91">
        <v>0</v>
      </c>
      <c r="R546" s="35"/>
      <c r="S546" s="34">
        <f t="shared" si="266"/>
        <v>0.1</v>
      </c>
      <c r="T546" s="34">
        <f t="shared" si="252"/>
        <v>0.4325</v>
      </c>
      <c r="U546" s="34">
        <f t="shared" si="253"/>
        <v>0.54908003921999993</v>
      </c>
      <c r="V546" s="34">
        <f t="shared" si="254"/>
        <v>1.9872000000000001</v>
      </c>
      <c r="W546" s="15">
        <f t="shared" si="267"/>
        <v>0.87944659600048491</v>
      </c>
      <c r="X546" s="34">
        <f t="shared" si="268"/>
        <v>0.43972329800024246</v>
      </c>
      <c r="Y546" s="34">
        <f t="shared" si="255"/>
        <v>1.2900000000000023E-2</v>
      </c>
      <c r="Z546" s="15">
        <f t="shared" si="269"/>
        <v>0.50322495527805666</v>
      </c>
      <c r="AA546" s="34">
        <f t="shared" si="270"/>
        <v>1.3083849340454428</v>
      </c>
      <c r="AB546" s="34">
        <f t="shared" si="256"/>
        <v>-0.3819999999999999</v>
      </c>
      <c r="AC546" s="15">
        <f t="shared" si="271"/>
        <v>0.40564461209270181</v>
      </c>
      <c r="AD546" s="34">
        <f t="shared" si="272"/>
        <v>0</v>
      </c>
      <c r="AE546" s="34">
        <f t="shared" si="257"/>
        <v>3.1475399999999993</v>
      </c>
      <c r="AF546" s="15">
        <f t="shared" si="273"/>
        <v>0.95881168144687989</v>
      </c>
      <c r="AG546" s="34">
        <f t="shared" si="274"/>
        <v>0.383524672578752</v>
      </c>
      <c r="AH546" s="34">
        <f t="shared" si="258"/>
        <v>1.2458</v>
      </c>
      <c r="AI546" s="15">
        <f t="shared" si="275"/>
        <v>0.77657197439912828</v>
      </c>
      <c r="AJ546" s="34">
        <f t="shared" si="276"/>
        <v>1.4754868290155412</v>
      </c>
      <c r="AK546" s="34">
        <f t="shared" si="259"/>
        <v>0.2702</v>
      </c>
      <c r="AL546" s="15">
        <f t="shared" si="277"/>
        <v>0.5671420040148718</v>
      </c>
      <c r="AM546" s="34">
        <f t="shared" si="278"/>
        <v>0</v>
      </c>
      <c r="AN546" s="35">
        <f t="shared" si="260"/>
        <v>6.2000000899999996</v>
      </c>
      <c r="AO546" s="35">
        <f t="shared" si="261"/>
        <v>3.8859818319105268</v>
      </c>
      <c r="AP546" s="35">
        <f t="shared" si="262"/>
        <v>2.3140182580894728</v>
      </c>
      <c r="AQ546" s="35">
        <f t="shared" si="263"/>
        <v>8.0000004999999987</v>
      </c>
      <c r="AR546" s="35">
        <f t="shared" si="264"/>
        <v>4.8392715547408516</v>
      </c>
      <c r="AS546" s="35">
        <f t="shared" si="265"/>
        <v>3.1607289452591472</v>
      </c>
    </row>
    <row r="547" spans="7:45" ht="15.75">
      <c r="G547">
        <v>809</v>
      </c>
      <c r="H547" s="89">
        <v>0.1</v>
      </c>
      <c r="I547" s="90">
        <v>0.5</v>
      </c>
      <c r="J547" s="90">
        <v>0.70000004999999998</v>
      </c>
      <c r="K547" s="90">
        <v>0.90000004</v>
      </c>
      <c r="L547" s="90">
        <v>4</v>
      </c>
      <c r="M547" s="90">
        <v>0</v>
      </c>
      <c r="N547" s="90"/>
      <c r="O547" s="90">
        <v>0.5</v>
      </c>
      <c r="P547" s="90">
        <v>0.5</v>
      </c>
      <c r="Q547" s="91">
        <v>7.0000004999999996</v>
      </c>
      <c r="R547" s="35"/>
      <c r="S547" s="34">
        <f t="shared" si="266"/>
        <v>0.1</v>
      </c>
      <c r="T547" s="34">
        <f t="shared" si="252"/>
        <v>0.4325</v>
      </c>
      <c r="U547" s="34">
        <f t="shared" si="253"/>
        <v>0.54908003921999993</v>
      </c>
      <c r="V547" s="34">
        <f t="shared" si="254"/>
        <v>1.9872000000000001</v>
      </c>
      <c r="W547" s="15">
        <f t="shared" si="267"/>
        <v>0.87944659600048491</v>
      </c>
      <c r="X547" s="34">
        <f t="shared" si="268"/>
        <v>0.79150197157830027</v>
      </c>
      <c r="Y547" s="34">
        <f t="shared" si="255"/>
        <v>1.2900000000000023E-2</v>
      </c>
      <c r="Z547" s="15">
        <f t="shared" si="269"/>
        <v>0.50322495527805666</v>
      </c>
      <c r="AA547" s="34">
        <f t="shared" si="270"/>
        <v>2.0128998211122267</v>
      </c>
      <c r="AB547" s="34">
        <f t="shared" si="256"/>
        <v>-0.3819999999999999</v>
      </c>
      <c r="AC547" s="15">
        <f t="shared" si="271"/>
        <v>0.40564461209270181</v>
      </c>
      <c r="AD547" s="34">
        <f t="shared" si="272"/>
        <v>0</v>
      </c>
      <c r="AE547" s="34">
        <f t="shared" si="257"/>
        <v>3.2309499999999995</v>
      </c>
      <c r="AF547" s="15">
        <f t="shared" si="273"/>
        <v>0.96198251173236582</v>
      </c>
      <c r="AG547" s="34">
        <f t="shared" si="274"/>
        <v>0.48099125586618291</v>
      </c>
      <c r="AH547" s="34">
        <f t="shared" si="258"/>
        <v>1.2458</v>
      </c>
      <c r="AI547" s="15">
        <f t="shared" si="275"/>
        <v>0.77657197439912828</v>
      </c>
      <c r="AJ547" s="34">
        <f t="shared" si="276"/>
        <v>0.38828598719956414</v>
      </c>
      <c r="AK547" s="34">
        <f t="shared" si="259"/>
        <v>0.2702</v>
      </c>
      <c r="AL547" s="15">
        <f t="shared" si="277"/>
        <v>0.5671420040148718</v>
      </c>
      <c r="AM547" s="34">
        <f t="shared" si="278"/>
        <v>3.9699943116751046</v>
      </c>
      <c r="AN547" s="35">
        <f t="shared" si="260"/>
        <v>21.900000250000002</v>
      </c>
      <c r="AO547" s="35">
        <f t="shared" si="261"/>
        <v>14.654134428239409</v>
      </c>
      <c r="AP547" s="35">
        <f t="shared" si="262"/>
        <v>7.2458658217605922</v>
      </c>
      <c r="AQ547" s="35">
        <f t="shared" si="263"/>
        <v>5.8000004000000001</v>
      </c>
      <c r="AR547" s="35">
        <f t="shared" si="264"/>
        <v>3.968533077771589</v>
      </c>
      <c r="AS547" s="35">
        <f t="shared" si="265"/>
        <v>1.831467322228411</v>
      </c>
    </row>
    <row r="548" spans="7:45" ht="15.75">
      <c r="G548">
        <v>810</v>
      </c>
      <c r="H548" s="89">
        <v>0.1</v>
      </c>
      <c r="I548" s="90">
        <v>0.5</v>
      </c>
      <c r="J548" s="90">
        <v>0.70000004999999998</v>
      </c>
      <c r="K548" s="90">
        <v>9.3000000000000007</v>
      </c>
      <c r="L548" s="90">
        <v>8.3000000000000007</v>
      </c>
      <c r="M548" s="90">
        <v>3.0000002000000001</v>
      </c>
      <c r="N548" s="90"/>
      <c r="O548" s="90">
        <v>0.5</v>
      </c>
      <c r="P548" s="90">
        <v>2.3000001999999999</v>
      </c>
      <c r="Q548" s="91">
        <v>3.0000002000000001</v>
      </c>
      <c r="R548" s="35"/>
      <c r="S548" s="34">
        <f t="shared" si="266"/>
        <v>0.1</v>
      </c>
      <c r="T548" s="34">
        <f t="shared" si="252"/>
        <v>0.4325</v>
      </c>
      <c r="U548" s="34">
        <f t="shared" si="253"/>
        <v>0.54908003921999993</v>
      </c>
      <c r="V548" s="34">
        <f t="shared" si="254"/>
        <v>1.9872000000000001</v>
      </c>
      <c r="W548" s="15">
        <f t="shared" si="267"/>
        <v>0.87944659600048491</v>
      </c>
      <c r="X548" s="34">
        <f t="shared" si="268"/>
        <v>8.1788533428045103</v>
      </c>
      <c r="Y548" s="34">
        <f t="shared" si="255"/>
        <v>1.2900000000000023E-2</v>
      </c>
      <c r="Z548" s="15">
        <f t="shared" si="269"/>
        <v>0.50322495527805666</v>
      </c>
      <c r="AA548" s="34">
        <f t="shared" si="270"/>
        <v>4.1767671288078709</v>
      </c>
      <c r="AB548" s="34">
        <f t="shared" si="256"/>
        <v>-0.3819999999999999</v>
      </c>
      <c r="AC548" s="15">
        <f t="shared" si="271"/>
        <v>0.40564461209270181</v>
      </c>
      <c r="AD548" s="34">
        <f t="shared" si="272"/>
        <v>1.2169339174070279</v>
      </c>
      <c r="AE548" s="34">
        <f t="shared" si="257"/>
        <v>3.2309499999999995</v>
      </c>
      <c r="AF548" s="15">
        <f t="shared" si="273"/>
        <v>0.96198251173236582</v>
      </c>
      <c r="AG548" s="34">
        <f t="shared" si="274"/>
        <v>0.48099125586618291</v>
      </c>
      <c r="AH548" s="34">
        <f t="shared" si="258"/>
        <v>1.2458</v>
      </c>
      <c r="AI548" s="15">
        <f t="shared" si="275"/>
        <v>0.77657197439912828</v>
      </c>
      <c r="AJ548" s="34">
        <f t="shared" si="276"/>
        <v>1.7861156964323899</v>
      </c>
      <c r="AK548" s="34">
        <f t="shared" si="259"/>
        <v>0.2702</v>
      </c>
      <c r="AL548" s="15">
        <f t="shared" si="277"/>
        <v>0.5671420040148718</v>
      </c>
      <c r="AM548" s="34">
        <f t="shared" si="278"/>
        <v>1.7014261254730163</v>
      </c>
      <c r="AN548" s="35">
        <f t="shared" si="260"/>
        <v>12.9000007</v>
      </c>
      <c r="AO548" s="35">
        <f t="shared" si="261"/>
        <v>11.304991448322081</v>
      </c>
      <c r="AP548" s="35">
        <f t="shared" si="262"/>
        <v>1.5950092516779186</v>
      </c>
      <c r="AQ548" s="35">
        <f t="shared" si="263"/>
        <v>0.1</v>
      </c>
      <c r="AR548" s="35">
        <f t="shared" si="264"/>
        <v>9.4771330031082957E-2</v>
      </c>
      <c r="AS548" s="35">
        <f t="shared" si="265"/>
        <v>5.228669968917049E-3</v>
      </c>
    </row>
    <row r="549" spans="7:45" ht="15.75">
      <c r="G549">
        <v>811</v>
      </c>
      <c r="H549" s="89">
        <v>1.4000001</v>
      </c>
      <c r="I549" s="90">
        <v>2.6000000999999999</v>
      </c>
      <c r="J549" s="90">
        <v>1.8000001000000001</v>
      </c>
      <c r="K549" s="90">
        <v>7.1000003999999999</v>
      </c>
      <c r="L549" s="90">
        <v>0</v>
      </c>
      <c r="M549" s="90">
        <v>0</v>
      </c>
      <c r="N549" s="90"/>
      <c r="O549" s="90">
        <v>0.1</v>
      </c>
      <c r="P549" s="90">
        <v>0</v>
      </c>
      <c r="Q549" s="91">
        <v>0</v>
      </c>
      <c r="R549" s="35"/>
      <c r="S549" s="34">
        <f t="shared" si="266"/>
        <v>1.4000001</v>
      </c>
      <c r="T549" s="34">
        <f t="shared" si="252"/>
        <v>2.2490000864999997</v>
      </c>
      <c r="U549" s="34">
        <f t="shared" si="253"/>
        <v>1.4119200784400001</v>
      </c>
      <c r="V549" s="34">
        <f t="shared" si="254"/>
        <v>1.9872000000000001</v>
      </c>
      <c r="W549" s="15">
        <f t="shared" si="267"/>
        <v>0.87944659600048491</v>
      </c>
      <c r="X549" s="34">
        <f t="shared" si="268"/>
        <v>6.244071183382081</v>
      </c>
      <c r="Y549" s="34">
        <f t="shared" si="255"/>
        <v>1.2900000000000023E-2</v>
      </c>
      <c r="Z549" s="15">
        <f t="shared" si="269"/>
        <v>0.50322495527805666</v>
      </c>
      <c r="AA549" s="34">
        <f t="shared" si="270"/>
        <v>0</v>
      </c>
      <c r="AB549" s="34">
        <f t="shared" si="256"/>
        <v>-0.3819999999999999</v>
      </c>
      <c r="AC549" s="15">
        <f t="shared" si="271"/>
        <v>0.40564461209270181</v>
      </c>
      <c r="AD549" s="34">
        <f t="shared" si="272"/>
        <v>0</v>
      </c>
      <c r="AE549" s="34">
        <f t="shared" si="257"/>
        <v>2.8973099999999996</v>
      </c>
      <c r="AF549" s="15">
        <f t="shared" si="273"/>
        <v>0.94771330031082945</v>
      </c>
      <c r="AG549" s="34">
        <f t="shared" si="274"/>
        <v>9.4771330031082957E-2</v>
      </c>
      <c r="AH549" s="34">
        <f t="shared" si="258"/>
        <v>1.2458</v>
      </c>
      <c r="AI549" s="15">
        <f t="shared" si="275"/>
        <v>0.77657197439912828</v>
      </c>
      <c r="AJ549" s="34">
        <f t="shared" si="276"/>
        <v>0</v>
      </c>
      <c r="AK549" s="34">
        <f t="shared" si="259"/>
        <v>0.2702</v>
      </c>
      <c r="AL549" s="15">
        <f t="shared" si="277"/>
        <v>0.5671420040148718</v>
      </c>
      <c r="AM549" s="34">
        <f t="shared" si="278"/>
        <v>0</v>
      </c>
      <c r="AN549" s="35">
        <f t="shared" si="260"/>
        <v>6.2000002500000004</v>
      </c>
      <c r="AO549" s="35">
        <f t="shared" si="261"/>
        <v>4.1818651982183557</v>
      </c>
      <c r="AP549" s="35">
        <f t="shared" si="262"/>
        <v>2.0181350517816448</v>
      </c>
      <c r="AQ549" s="35">
        <f t="shared" si="263"/>
        <v>8</v>
      </c>
      <c r="AR549" s="35">
        <f t="shared" si="264"/>
        <v>7.0977746876407268</v>
      </c>
      <c r="AS549" s="35">
        <f t="shared" si="265"/>
        <v>0.90222531235927317</v>
      </c>
    </row>
    <row r="550" spans="7:45" ht="15.75">
      <c r="G550">
        <v>812</v>
      </c>
      <c r="H550" s="89">
        <v>0.3</v>
      </c>
      <c r="I550" s="90">
        <v>0.3</v>
      </c>
      <c r="J550" s="90">
        <v>0.70000004999999998</v>
      </c>
      <c r="K550" s="90">
        <v>1.9000001</v>
      </c>
      <c r="L550" s="90">
        <v>1.9000001</v>
      </c>
      <c r="M550" s="90">
        <v>1.1000000000000001</v>
      </c>
      <c r="N550" s="90"/>
      <c r="O550" s="90">
        <v>4</v>
      </c>
      <c r="P550" s="90">
        <v>4</v>
      </c>
      <c r="Q550" s="91">
        <v>0</v>
      </c>
      <c r="R550" s="35"/>
      <c r="S550" s="34">
        <f t="shared" si="266"/>
        <v>0.3</v>
      </c>
      <c r="T550" s="34">
        <f t="shared" si="252"/>
        <v>0.25950000000000001</v>
      </c>
      <c r="U550" s="34">
        <f t="shared" si="253"/>
        <v>0.54908003921999993</v>
      </c>
      <c r="V550" s="34">
        <f t="shared" si="254"/>
        <v>1.9872000000000001</v>
      </c>
      <c r="W550" s="15">
        <f t="shared" si="267"/>
        <v>0.87944659600048491</v>
      </c>
      <c r="X550" s="34">
        <f t="shared" si="268"/>
        <v>1.670948620345581</v>
      </c>
      <c r="Y550" s="34">
        <f t="shared" si="255"/>
        <v>1.2900000000000023E-2</v>
      </c>
      <c r="Z550" s="15">
        <f t="shared" si="269"/>
        <v>0.50322495527805666</v>
      </c>
      <c r="AA550" s="34">
        <f t="shared" si="270"/>
        <v>0.95612746535080317</v>
      </c>
      <c r="AB550" s="34">
        <f t="shared" si="256"/>
        <v>-0.3819999999999999</v>
      </c>
      <c r="AC550" s="15">
        <f t="shared" si="271"/>
        <v>0.40564461209270181</v>
      </c>
      <c r="AD550" s="34">
        <f t="shared" si="272"/>
        <v>0.44620907330197201</v>
      </c>
      <c r="AE550" s="34">
        <f t="shared" si="257"/>
        <v>6.1502999999999997</v>
      </c>
      <c r="AF550" s="15">
        <f t="shared" si="273"/>
        <v>0.99787169751105342</v>
      </c>
      <c r="AG550" s="34">
        <f t="shared" si="274"/>
        <v>3.9914867900442137</v>
      </c>
      <c r="AH550" s="34">
        <f t="shared" si="258"/>
        <v>1.2458</v>
      </c>
      <c r="AI550" s="15">
        <f t="shared" si="275"/>
        <v>0.77657197439912828</v>
      </c>
      <c r="AJ550" s="34">
        <f t="shared" si="276"/>
        <v>3.1062878975965131</v>
      </c>
      <c r="AK550" s="34">
        <f t="shared" si="259"/>
        <v>0.2702</v>
      </c>
      <c r="AL550" s="15">
        <f t="shared" si="277"/>
        <v>0.5671420040148718</v>
      </c>
      <c r="AM550" s="34">
        <f t="shared" si="278"/>
        <v>0</v>
      </c>
      <c r="AN550" s="35">
        <f t="shared" si="260"/>
        <v>8.5000003</v>
      </c>
      <c r="AO550" s="35">
        <f t="shared" si="261"/>
        <v>5.4434044720141577</v>
      </c>
      <c r="AP550" s="35">
        <f t="shared" si="262"/>
        <v>3.0565958279858423</v>
      </c>
      <c r="AQ550" s="35">
        <f t="shared" si="263"/>
        <v>3.3</v>
      </c>
      <c r="AR550" s="35">
        <f t="shared" si="264"/>
        <v>2.7175479468092565</v>
      </c>
      <c r="AS550" s="35">
        <f t="shared" si="265"/>
        <v>0.58245205319074334</v>
      </c>
    </row>
    <row r="551" spans="7:45" ht="15.75">
      <c r="G551">
        <v>813</v>
      </c>
      <c r="H551" s="89">
        <v>0.1</v>
      </c>
      <c r="I551" s="90">
        <v>0.8</v>
      </c>
      <c r="J551" s="90">
        <v>0.8</v>
      </c>
      <c r="K551" s="90">
        <v>1.6</v>
      </c>
      <c r="L551" s="90">
        <v>5.2000003000000001</v>
      </c>
      <c r="M551" s="90">
        <v>0</v>
      </c>
      <c r="N551" s="90"/>
      <c r="O551" s="90">
        <v>0.8</v>
      </c>
      <c r="P551" s="90">
        <v>2.5</v>
      </c>
      <c r="Q551" s="91">
        <v>0</v>
      </c>
      <c r="R551" s="35"/>
      <c r="S551" s="34">
        <f t="shared" si="266"/>
        <v>0.1</v>
      </c>
      <c r="T551" s="34">
        <f t="shared" si="252"/>
        <v>0.69200000000000006</v>
      </c>
      <c r="U551" s="34">
        <f t="shared" si="253"/>
        <v>0.62752000000000008</v>
      </c>
      <c r="V551" s="34">
        <f t="shared" si="254"/>
        <v>1.9872000000000001</v>
      </c>
      <c r="W551" s="15">
        <f t="shared" si="267"/>
        <v>0.87944659600048491</v>
      </c>
      <c r="X551" s="34">
        <f t="shared" si="268"/>
        <v>1.4071145536007759</v>
      </c>
      <c r="Y551" s="34">
        <f t="shared" si="255"/>
        <v>1.2900000000000023E-2</v>
      </c>
      <c r="Z551" s="15">
        <f t="shared" si="269"/>
        <v>0.50322495527805666</v>
      </c>
      <c r="AA551" s="34">
        <f t="shared" si="270"/>
        <v>2.6167699184133815</v>
      </c>
      <c r="AB551" s="34">
        <f t="shared" si="256"/>
        <v>-0.3819999999999999</v>
      </c>
      <c r="AC551" s="15">
        <f t="shared" si="271"/>
        <v>0.40564461209270181</v>
      </c>
      <c r="AD551" s="34">
        <f t="shared" si="272"/>
        <v>0</v>
      </c>
      <c r="AE551" s="34">
        <f t="shared" si="257"/>
        <v>3.4811799999999993</v>
      </c>
      <c r="AF551" s="15">
        <f t="shared" si="273"/>
        <v>0.97014751351429507</v>
      </c>
      <c r="AG551" s="34">
        <f t="shared" si="274"/>
        <v>0.77611801081143605</v>
      </c>
      <c r="AH551" s="34">
        <f t="shared" si="258"/>
        <v>1.2458</v>
      </c>
      <c r="AI551" s="15">
        <f t="shared" si="275"/>
        <v>0.77657197439912828</v>
      </c>
      <c r="AJ551" s="34">
        <f t="shared" si="276"/>
        <v>1.9414299359978207</v>
      </c>
      <c r="AK551" s="34">
        <f t="shared" si="259"/>
        <v>0.2702</v>
      </c>
      <c r="AL551" s="15">
        <f t="shared" si="277"/>
        <v>0.5671420040148718</v>
      </c>
      <c r="AM551" s="34">
        <f t="shared" si="278"/>
        <v>0</v>
      </c>
      <c r="AN551" s="35">
        <f t="shared" si="260"/>
        <v>3.5</v>
      </c>
      <c r="AO551" s="35">
        <f t="shared" si="261"/>
        <v>2.3672810623728902</v>
      </c>
      <c r="AP551" s="35">
        <f t="shared" si="262"/>
        <v>1.1327189376271098</v>
      </c>
      <c r="AQ551" s="35">
        <f t="shared" si="263"/>
        <v>8.8000004000000001</v>
      </c>
      <c r="AR551" s="35">
        <f t="shared" si="264"/>
        <v>7.1893220171947894</v>
      </c>
      <c r="AS551" s="35">
        <f t="shared" si="265"/>
        <v>1.6106783828052107</v>
      </c>
    </row>
    <row r="552" spans="7:45" ht="15.75">
      <c r="G552">
        <v>814</v>
      </c>
      <c r="H552" s="89">
        <v>0.1</v>
      </c>
      <c r="I552" s="90">
        <v>0.5</v>
      </c>
      <c r="J552" s="90">
        <v>0.8</v>
      </c>
      <c r="K552" s="90">
        <v>0.4</v>
      </c>
      <c r="L552" s="90">
        <v>1.7</v>
      </c>
      <c r="M552" s="90">
        <v>0</v>
      </c>
      <c r="N552" s="90"/>
      <c r="O552" s="90">
        <v>1.7</v>
      </c>
      <c r="P552" s="90">
        <v>7.1000003999999999</v>
      </c>
      <c r="Q552" s="91">
        <v>0</v>
      </c>
      <c r="R552" s="35"/>
      <c r="S552" s="34">
        <f t="shared" si="266"/>
        <v>0.1</v>
      </c>
      <c r="T552" s="34">
        <f t="shared" si="252"/>
        <v>0.4325</v>
      </c>
      <c r="U552" s="34">
        <f t="shared" si="253"/>
        <v>0.62752000000000008</v>
      </c>
      <c r="V552" s="34">
        <f t="shared" si="254"/>
        <v>1.9872000000000001</v>
      </c>
      <c r="W552" s="15">
        <f t="shared" si="267"/>
        <v>0.87944659600048491</v>
      </c>
      <c r="X552" s="34">
        <f t="shared" si="268"/>
        <v>0.35177863840019397</v>
      </c>
      <c r="Y552" s="34">
        <f t="shared" si="255"/>
        <v>1.2900000000000023E-2</v>
      </c>
      <c r="Z552" s="15">
        <f t="shared" si="269"/>
        <v>0.50322495527805666</v>
      </c>
      <c r="AA552" s="34">
        <f t="shared" si="270"/>
        <v>0.85548242397269625</v>
      </c>
      <c r="AB552" s="34">
        <f t="shared" si="256"/>
        <v>-0.3819999999999999</v>
      </c>
      <c r="AC552" s="15">
        <f t="shared" si="271"/>
        <v>0.40564461209270181</v>
      </c>
      <c r="AD552" s="34">
        <f t="shared" si="272"/>
        <v>0</v>
      </c>
      <c r="AE552" s="34">
        <f t="shared" si="257"/>
        <v>4.2318699999999989</v>
      </c>
      <c r="AF552" s="15">
        <f t="shared" si="273"/>
        <v>0.9856827578424644</v>
      </c>
      <c r="AG552" s="34">
        <f t="shared" si="274"/>
        <v>1.6756606883321894</v>
      </c>
      <c r="AH552" s="34">
        <f t="shared" si="258"/>
        <v>1.2458</v>
      </c>
      <c r="AI552" s="15">
        <f t="shared" si="275"/>
        <v>0.77657197439912828</v>
      </c>
      <c r="AJ552" s="34">
        <f t="shared" si="276"/>
        <v>5.5136613288626002</v>
      </c>
      <c r="AK552" s="34">
        <f t="shared" si="259"/>
        <v>0.2702</v>
      </c>
      <c r="AL552" s="15">
        <f t="shared" si="277"/>
        <v>0.5671420040148718</v>
      </c>
      <c r="AM552" s="34">
        <f t="shared" si="278"/>
        <v>0</v>
      </c>
      <c r="AN552" s="35">
        <f t="shared" si="260"/>
        <v>3.5</v>
      </c>
      <c r="AO552" s="35">
        <f t="shared" si="261"/>
        <v>2.3672810623728902</v>
      </c>
      <c r="AP552" s="35">
        <f t="shared" si="262"/>
        <v>1.1327189376271098</v>
      </c>
      <c r="AQ552" s="35">
        <f t="shared" si="263"/>
        <v>12.000000400000001</v>
      </c>
      <c r="AR552" s="35">
        <f t="shared" si="264"/>
        <v>9.0041764300423797</v>
      </c>
      <c r="AS552" s="35">
        <f t="shared" si="265"/>
        <v>2.9958239699576215</v>
      </c>
    </row>
    <row r="553" spans="7:45" ht="15.75">
      <c r="G553">
        <v>815</v>
      </c>
      <c r="H553" s="89">
        <v>0.1</v>
      </c>
      <c r="I553" s="90">
        <v>0.5</v>
      </c>
      <c r="J553" s="90">
        <v>0.8</v>
      </c>
      <c r="K553" s="90">
        <v>0.4</v>
      </c>
      <c r="L553" s="90">
        <v>1.7</v>
      </c>
      <c r="M553" s="90">
        <v>0</v>
      </c>
      <c r="N553" s="90"/>
      <c r="O553" s="90">
        <v>1.7</v>
      </c>
      <c r="P553" s="90">
        <v>7.1000003999999999</v>
      </c>
      <c r="Q553" s="91">
        <v>3.2</v>
      </c>
      <c r="R553" s="35"/>
      <c r="S553" s="34">
        <f t="shared" si="266"/>
        <v>0.1</v>
      </c>
      <c r="T553" s="34">
        <f t="shared" si="252"/>
        <v>0.4325</v>
      </c>
      <c r="U553" s="34">
        <f t="shared" si="253"/>
        <v>0.62752000000000008</v>
      </c>
      <c r="V553" s="34">
        <f t="shared" si="254"/>
        <v>1.9872000000000001</v>
      </c>
      <c r="W553" s="15">
        <f t="shared" si="267"/>
        <v>0.87944659600048491</v>
      </c>
      <c r="X553" s="34">
        <f t="shared" si="268"/>
        <v>0.35177863840019397</v>
      </c>
      <c r="Y553" s="34">
        <f t="shared" si="255"/>
        <v>1.2900000000000023E-2</v>
      </c>
      <c r="Z553" s="15">
        <f t="shared" si="269"/>
        <v>0.50322495527805666</v>
      </c>
      <c r="AA553" s="34">
        <f t="shared" si="270"/>
        <v>0.85548242397269625</v>
      </c>
      <c r="AB553" s="34">
        <f t="shared" si="256"/>
        <v>-0.3819999999999999</v>
      </c>
      <c r="AC553" s="15">
        <f t="shared" si="271"/>
        <v>0.40564461209270181</v>
      </c>
      <c r="AD553" s="34">
        <f t="shared" si="272"/>
        <v>0</v>
      </c>
      <c r="AE553" s="34">
        <f t="shared" si="257"/>
        <v>4.2318699999999989</v>
      </c>
      <c r="AF553" s="15">
        <f t="shared" si="273"/>
        <v>0.9856827578424644</v>
      </c>
      <c r="AG553" s="34">
        <f t="shared" si="274"/>
        <v>1.6756606883321894</v>
      </c>
      <c r="AH553" s="34">
        <f t="shared" si="258"/>
        <v>1.2458</v>
      </c>
      <c r="AI553" s="15">
        <f t="shared" si="275"/>
        <v>0.77657197439912828</v>
      </c>
      <c r="AJ553" s="34">
        <f t="shared" si="276"/>
        <v>5.5136613288626002</v>
      </c>
      <c r="AK553" s="34">
        <f t="shared" si="259"/>
        <v>0.2702</v>
      </c>
      <c r="AL553" s="15">
        <f t="shared" si="277"/>
        <v>0.5671420040148718</v>
      </c>
      <c r="AM553" s="34">
        <f t="shared" si="278"/>
        <v>1.8148544128475899</v>
      </c>
      <c r="AN553" s="35">
        <f t="shared" si="260"/>
        <v>27.5000012</v>
      </c>
      <c r="AO553" s="35">
        <f t="shared" si="261"/>
        <v>20.871983394189183</v>
      </c>
      <c r="AP553" s="35">
        <f t="shared" si="262"/>
        <v>6.628017805810817</v>
      </c>
      <c r="AQ553" s="35">
        <f t="shared" si="263"/>
        <v>9.8000004000000001</v>
      </c>
      <c r="AR553" s="35">
        <f t="shared" si="264"/>
        <v>7.7564640212096609</v>
      </c>
      <c r="AS553" s="35">
        <f t="shared" si="265"/>
        <v>2.0435363787903391</v>
      </c>
    </row>
    <row r="554" spans="7:45" ht="15.75">
      <c r="G554">
        <v>816</v>
      </c>
      <c r="H554" s="89">
        <v>1.8000001000000001</v>
      </c>
      <c r="I554" s="90">
        <v>2.7</v>
      </c>
      <c r="J554" s="90">
        <v>5.5000004999999996</v>
      </c>
      <c r="K554" s="90">
        <v>10</v>
      </c>
      <c r="L554" s="90">
        <v>6.0000004999999996</v>
      </c>
      <c r="M554" s="90">
        <v>1.5000001000000001</v>
      </c>
      <c r="N554" s="90"/>
      <c r="O554" s="90">
        <v>1.7</v>
      </c>
      <c r="P554" s="90">
        <v>7.1000003999999999</v>
      </c>
      <c r="Q554" s="91">
        <v>1</v>
      </c>
      <c r="R554" s="35"/>
      <c r="S554" s="34">
        <f t="shared" si="266"/>
        <v>1.8000001000000001</v>
      </c>
      <c r="T554" s="34">
        <f t="shared" si="252"/>
        <v>2.3355000000000001</v>
      </c>
      <c r="U554" s="34">
        <f t="shared" si="253"/>
        <v>4.3142003922000001</v>
      </c>
      <c r="V554" s="34">
        <f t="shared" si="254"/>
        <v>1.9872000000000001</v>
      </c>
      <c r="W554" s="15">
        <f t="shared" si="267"/>
        <v>0.87944659600048491</v>
      </c>
      <c r="X554" s="34">
        <f t="shared" si="268"/>
        <v>8.7944659600048496</v>
      </c>
      <c r="Y554" s="34">
        <f t="shared" si="255"/>
        <v>1.2900000000000023E-2</v>
      </c>
      <c r="Z554" s="15">
        <f t="shared" si="269"/>
        <v>0.50322495527805666</v>
      </c>
      <c r="AA554" s="34">
        <f t="shared" si="270"/>
        <v>3.0193499832808173</v>
      </c>
      <c r="AB554" s="34">
        <f t="shared" si="256"/>
        <v>-0.3819999999999999</v>
      </c>
      <c r="AC554" s="15">
        <f t="shared" si="271"/>
        <v>0.40564461209270181</v>
      </c>
      <c r="AD554" s="34">
        <f t="shared" si="272"/>
        <v>0.60846695870351397</v>
      </c>
      <c r="AE554" s="34">
        <f t="shared" si="257"/>
        <v>4.2318699999999989</v>
      </c>
      <c r="AF554" s="15">
        <f t="shared" si="273"/>
        <v>0.9856827578424644</v>
      </c>
      <c r="AG554" s="34">
        <f t="shared" si="274"/>
        <v>1.6756606883321894</v>
      </c>
      <c r="AH554" s="34">
        <f t="shared" si="258"/>
        <v>1.2458</v>
      </c>
      <c r="AI554" s="15">
        <f t="shared" si="275"/>
        <v>0.77657197439912828</v>
      </c>
      <c r="AJ554" s="34">
        <f t="shared" si="276"/>
        <v>5.5136613288626002</v>
      </c>
      <c r="AK554" s="34">
        <f t="shared" si="259"/>
        <v>0.2702</v>
      </c>
      <c r="AL554" s="15">
        <f t="shared" si="277"/>
        <v>0.5671420040148718</v>
      </c>
      <c r="AM554" s="34">
        <f t="shared" si="278"/>
        <v>0.5671420040148718</v>
      </c>
      <c r="AN554" s="35">
        <f t="shared" si="260"/>
        <v>16.700001350000001</v>
      </c>
      <c r="AO554" s="35">
        <f t="shared" si="261"/>
        <v>13.672033936881618</v>
      </c>
      <c r="AP554" s="35">
        <f t="shared" si="262"/>
        <v>3.0279674131183825</v>
      </c>
      <c r="AQ554" s="35">
        <f t="shared" si="263"/>
        <v>9.0000002000000006</v>
      </c>
      <c r="AR554" s="35">
        <f t="shared" si="264"/>
        <v>6.5759177736439769</v>
      </c>
      <c r="AS554" s="35">
        <f t="shared" si="265"/>
        <v>2.4240824263560237</v>
      </c>
    </row>
    <row r="555" spans="7:45" ht="15.75">
      <c r="G555">
        <v>817</v>
      </c>
      <c r="H555" s="89">
        <v>0.70000004999999998</v>
      </c>
      <c r="I555" s="90">
        <v>1.6</v>
      </c>
      <c r="J555" s="90">
        <v>3.8000001999999999</v>
      </c>
      <c r="K555" s="90">
        <v>8.7000010000000003</v>
      </c>
      <c r="L555" s="90">
        <v>1.9000001</v>
      </c>
      <c r="M555" s="90">
        <v>0</v>
      </c>
      <c r="N555" s="90"/>
      <c r="O555" s="90">
        <v>2</v>
      </c>
      <c r="P555" s="90">
        <v>3.0000002000000001</v>
      </c>
      <c r="Q555" s="91">
        <v>4</v>
      </c>
      <c r="R555" s="35"/>
      <c r="S555" s="34">
        <f t="shared" si="266"/>
        <v>0.70000004999999998</v>
      </c>
      <c r="T555" s="34">
        <f t="shared" si="252"/>
        <v>1.3840000000000001</v>
      </c>
      <c r="U555" s="34">
        <f t="shared" si="253"/>
        <v>2.9807201568799999</v>
      </c>
      <c r="V555" s="34">
        <f t="shared" si="254"/>
        <v>1.9872000000000001</v>
      </c>
      <c r="W555" s="15">
        <f t="shared" si="267"/>
        <v>0.87944659600048491</v>
      </c>
      <c r="X555" s="34">
        <f t="shared" si="268"/>
        <v>7.6511862646508151</v>
      </c>
      <c r="Y555" s="34">
        <f t="shared" si="255"/>
        <v>1.2900000000000023E-2</v>
      </c>
      <c r="Z555" s="15">
        <f t="shared" si="269"/>
        <v>0.50322495527805666</v>
      </c>
      <c r="AA555" s="34">
        <f t="shared" si="270"/>
        <v>0.95612746535080317</v>
      </c>
      <c r="AB555" s="34">
        <f t="shared" si="256"/>
        <v>-0.3819999999999999</v>
      </c>
      <c r="AC555" s="15">
        <f t="shared" si="271"/>
        <v>0.40564461209270181</v>
      </c>
      <c r="AD555" s="34">
        <f t="shared" si="272"/>
        <v>0</v>
      </c>
      <c r="AE555" s="34">
        <f t="shared" si="257"/>
        <v>4.4820999999999991</v>
      </c>
      <c r="AF555" s="15">
        <f t="shared" si="273"/>
        <v>0.9888168395363548</v>
      </c>
      <c r="AG555" s="34">
        <f t="shared" si="274"/>
        <v>1.9776336790727096</v>
      </c>
      <c r="AH555" s="34">
        <f t="shared" si="258"/>
        <v>1.2458</v>
      </c>
      <c r="AI555" s="15">
        <f t="shared" si="275"/>
        <v>0.77657197439912828</v>
      </c>
      <c r="AJ555" s="34">
        <f t="shared" si="276"/>
        <v>2.3297160785117796</v>
      </c>
      <c r="AK555" s="34">
        <f t="shared" si="259"/>
        <v>0.2702</v>
      </c>
      <c r="AL555" s="15">
        <f t="shared" si="277"/>
        <v>0.5671420040148718</v>
      </c>
      <c r="AM555" s="34">
        <f t="shared" si="278"/>
        <v>2.2685680160594872</v>
      </c>
      <c r="AN555" s="35">
        <f t="shared" si="260"/>
        <v>11.100000550000001</v>
      </c>
      <c r="AO555" s="35">
        <f t="shared" si="261"/>
        <v>7.9195421047605157</v>
      </c>
      <c r="AP555" s="35">
        <f t="shared" si="262"/>
        <v>3.1804584452394851</v>
      </c>
      <c r="AQ555" s="35">
        <f t="shared" si="263"/>
        <v>2.4000001000000002</v>
      </c>
      <c r="AR555" s="35">
        <f t="shared" si="264"/>
        <v>2.2422074099275418</v>
      </c>
      <c r="AS555" s="35">
        <f t="shared" si="265"/>
        <v>0.15779269007245844</v>
      </c>
    </row>
    <row r="556" spans="7:45" ht="15.75">
      <c r="G556">
        <v>818</v>
      </c>
      <c r="H556" s="89">
        <v>0.70000004999999998</v>
      </c>
      <c r="I556" s="90">
        <v>1.1000000000000001</v>
      </c>
      <c r="J556" s="90">
        <v>1.5000001000000001</v>
      </c>
      <c r="K556" s="90">
        <v>3.1000000999999999</v>
      </c>
      <c r="L556" s="90">
        <v>4.7000003000000001</v>
      </c>
      <c r="M556" s="90">
        <v>0</v>
      </c>
      <c r="N556" s="90"/>
      <c r="O556" s="90">
        <v>1.8000001000000001</v>
      </c>
      <c r="P556" s="90">
        <v>0.6</v>
      </c>
      <c r="Q556" s="91">
        <v>0</v>
      </c>
      <c r="R556" s="35"/>
      <c r="S556" s="34">
        <f t="shared" si="266"/>
        <v>0.70000004999999998</v>
      </c>
      <c r="T556" s="34">
        <f t="shared" si="252"/>
        <v>0.95150000000000001</v>
      </c>
      <c r="U556" s="34">
        <f t="shared" si="253"/>
        <v>1.1766000784399999</v>
      </c>
      <c r="V556" s="34">
        <f t="shared" si="254"/>
        <v>1.9872000000000001</v>
      </c>
      <c r="W556" s="15">
        <f t="shared" si="267"/>
        <v>0.87944659600048491</v>
      </c>
      <c r="X556" s="34">
        <f t="shared" si="268"/>
        <v>2.7262845355461627</v>
      </c>
      <c r="Y556" s="34">
        <f t="shared" si="255"/>
        <v>1.2900000000000023E-2</v>
      </c>
      <c r="Z556" s="15">
        <f t="shared" si="269"/>
        <v>0.50322495527805666</v>
      </c>
      <c r="AA556" s="34">
        <f t="shared" si="270"/>
        <v>2.365157440774353</v>
      </c>
      <c r="AB556" s="34">
        <f t="shared" si="256"/>
        <v>-0.3819999999999999</v>
      </c>
      <c r="AC556" s="15">
        <f t="shared" si="271"/>
        <v>0.40564461209270181</v>
      </c>
      <c r="AD556" s="34">
        <f t="shared" si="272"/>
        <v>0</v>
      </c>
      <c r="AE556" s="34">
        <f t="shared" si="257"/>
        <v>4.3152800834099994</v>
      </c>
      <c r="AF556" s="15">
        <f t="shared" si="273"/>
        <v>0.98681340367040249</v>
      </c>
      <c r="AG556" s="34">
        <f t="shared" si="274"/>
        <v>1.7762642252880649</v>
      </c>
      <c r="AH556" s="34">
        <f t="shared" si="258"/>
        <v>1.2458</v>
      </c>
      <c r="AI556" s="15">
        <f t="shared" si="275"/>
        <v>0.77657197439912828</v>
      </c>
      <c r="AJ556" s="34">
        <f t="shared" si="276"/>
        <v>0.46594318463947693</v>
      </c>
      <c r="AK556" s="34">
        <f t="shared" si="259"/>
        <v>0.2702</v>
      </c>
      <c r="AL556" s="15">
        <f t="shared" si="277"/>
        <v>0.5671420040148718</v>
      </c>
      <c r="AM556" s="34">
        <f t="shared" si="278"/>
        <v>0</v>
      </c>
      <c r="AN556" s="35">
        <f t="shared" si="260"/>
        <v>12.60000075</v>
      </c>
      <c r="AO556" s="35">
        <f t="shared" si="261"/>
        <v>10.851990124666935</v>
      </c>
      <c r="AP556" s="35">
        <f t="shared" si="262"/>
        <v>1.7480106253330643</v>
      </c>
      <c r="AQ556" s="35">
        <f t="shared" si="263"/>
        <v>3.6000000999999999</v>
      </c>
      <c r="AR556" s="35">
        <f t="shared" si="264"/>
        <v>3.589312801720888</v>
      </c>
      <c r="AS556" s="35">
        <f t="shared" si="265"/>
        <v>1.0687298279111968E-2</v>
      </c>
    </row>
    <row r="557" spans="7:45" ht="15.75">
      <c r="G557">
        <v>819</v>
      </c>
      <c r="H557" s="89">
        <v>0.70000004999999998</v>
      </c>
      <c r="I557" s="90">
        <v>1.3000001000000001</v>
      </c>
      <c r="J557" s="90">
        <v>3.1000000999999999</v>
      </c>
      <c r="K557" s="90">
        <v>7.5000004999999996</v>
      </c>
      <c r="L557" s="90">
        <v>0</v>
      </c>
      <c r="M557" s="90">
        <v>0</v>
      </c>
      <c r="N557" s="90"/>
      <c r="O557" s="90">
        <v>3.6000000999999999</v>
      </c>
      <c r="P557" s="90">
        <v>0</v>
      </c>
      <c r="Q557" s="91">
        <v>0</v>
      </c>
      <c r="R557" s="35"/>
      <c r="S557" s="34">
        <f t="shared" si="266"/>
        <v>0.70000004999999998</v>
      </c>
      <c r="T557" s="34">
        <f t="shared" si="252"/>
        <v>1.1245000865000001</v>
      </c>
      <c r="U557" s="34">
        <f t="shared" si="253"/>
        <v>2.4316400784400001</v>
      </c>
      <c r="V557" s="34">
        <f t="shared" si="254"/>
        <v>1.9872000000000001</v>
      </c>
      <c r="W557" s="15">
        <f t="shared" si="267"/>
        <v>0.87944659600048491</v>
      </c>
      <c r="X557" s="34">
        <f t="shared" si="268"/>
        <v>6.595849909726935</v>
      </c>
      <c r="Y557" s="34">
        <f t="shared" si="255"/>
        <v>1.2900000000000023E-2</v>
      </c>
      <c r="Z557" s="15">
        <f t="shared" si="269"/>
        <v>0.50322495527805666</v>
      </c>
      <c r="AA557" s="34">
        <f t="shared" si="270"/>
        <v>0</v>
      </c>
      <c r="AB557" s="34">
        <f t="shared" si="256"/>
        <v>-0.3819999999999999</v>
      </c>
      <c r="AC557" s="15">
        <f t="shared" si="271"/>
        <v>0.40564461209270181</v>
      </c>
      <c r="AD557" s="34">
        <f t="shared" si="272"/>
        <v>0</v>
      </c>
      <c r="AE557" s="34">
        <f t="shared" si="257"/>
        <v>5.8166600834099995</v>
      </c>
      <c r="AF557" s="15">
        <f t="shared" si="273"/>
        <v>0.99703130611604374</v>
      </c>
      <c r="AG557" s="34">
        <f t="shared" si="274"/>
        <v>3.589312801720888</v>
      </c>
      <c r="AH557" s="34">
        <f t="shared" si="258"/>
        <v>1.2458</v>
      </c>
      <c r="AI557" s="15">
        <f t="shared" si="275"/>
        <v>0.77657197439912828</v>
      </c>
      <c r="AJ557" s="34">
        <f t="shared" si="276"/>
        <v>0</v>
      </c>
      <c r="AK557" s="34">
        <f t="shared" si="259"/>
        <v>0.2702</v>
      </c>
      <c r="AL557" s="15">
        <f t="shared" si="277"/>
        <v>0.5671420040148718</v>
      </c>
      <c r="AM557" s="34">
        <f t="shared" si="278"/>
        <v>0</v>
      </c>
      <c r="AN557" s="35">
        <f t="shared" si="260"/>
        <v>4.4000000999999997</v>
      </c>
      <c r="AO557" s="35">
        <f t="shared" si="261"/>
        <v>3.3763461757060567</v>
      </c>
      <c r="AP557" s="35">
        <f t="shared" si="262"/>
        <v>1.0236539242939431</v>
      </c>
      <c r="AQ557" s="35">
        <f t="shared" si="263"/>
        <v>1</v>
      </c>
      <c r="AR557" s="35">
        <f t="shared" si="264"/>
        <v>0.97461786795036498</v>
      </c>
      <c r="AS557" s="35">
        <f t="shared" si="265"/>
        <v>2.538213204963502E-2</v>
      </c>
    </row>
    <row r="558" spans="7:45" ht="15.75">
      <c r="G558">
        <v>820</v>
      </c>
      <c r="H558" s="89">
        <v>0.2</v>
      </c>
      <c r="I558" s="90">
        <v>1.9000001</v>
      </c>
      <c r="J558" s="90">
        <v>0.8</v>
      </c>
      <c r="K558" s="90">
        <v>0.4</v>
      </c>
      <c r="L558" s="90">
        <v>1.1000000000000001</v>
      </c>
      <c r="M558" s="90">
        <v>0</v>
      </c>
      <c r="N558" s="90"/>
      <c r="O558" s="90">
        <v>1</v>
      </c>
      <c r="P558" s="90">
        <v>0</v>
      </c>
      <c r="Q558" s="91">
        <v>0</v>
      </c>
      <c r="R558" s="35"/>
      <c r="S558" s="34">
        <f t="shared" si="266"/>
        <v>0.2</v>
      </c>
      <c r="T558" s="34">
        <f t="shared" si="252"/>
        <v>1.6435000865</v>
      </c>
      <c r="U558" s="34">
        <f t="shared" si="253"/>
        <v>0.62752000000000008</v>
      </c>
      <c r="V558" s="34">
        <f t="shared" si="254"/>
        <v>1.9872000000000001</v>
      </c>
      <c r="W558" s="15">
        <f t="shared" si="267"/>
        <v>0.87944659600048491</v>
      </c>
      <c r="X558" s="34">
        <f t="shared" si="268"/>
        <v>0.35177863840019397</v>
      </c>
      <c r="Y558" s="34">
        <f t="shared" si="255"/>
        <v>1.2900000000000023E-2</v>
      </c>
      <c r="Z558" s="15">
        <f t="shared" si="269"/>
        <v>0.50322495527805666</v>
      </c>
      <c r="AA558" s="34">
        <f t="shared" si="270"/>
        <v>0.55354745080586243</v>
      </c>
      <c r="AB558" s="34">
        <f t="shared" si="256"/>
        <v>-0.3819999999999999</v>
      </c>
      <c r="AC558" s="15">
        <f t="shared" si="271"/>
        <v>0.40564461209270181</v>
      </c>
      <c r="AD558" s="34">
        <f t="shared" si="272"/>
        <v>0</v>
      </c>
      <c r="AE558" s="34">
        <f t="shared" si="257"/>
        <v>3.6479999999999992</v>
      </c>
      <c r="AF558" s="15">
        <f t="shared" si="273"/>
        <v>0.97461786795036498</v>
      </c>
      <c r="AG558" s="34">
        <f t="shared" si="274"/>
        <v>0.97461786795036498</v>
      </c>
      <c r="AH558" s="34">
        <f t="shared" si="258"/>
        <v>1.2458</v>
      </c>
      <c r="AI558" s="15">
        <f t="shared" si="275"/>
        <v>0.77657197439912828</v>
      </c>
      <c r="AJ558" s="34">
        <f t="shared" si="276"/>
        <v>0</v>
      </c>
      <c r="AK558" s="34">
        <f t="shared" si="259"/>
        <v>0.2702</v>
      </c>
      <c r="AL558" s="15">
        <f t="shared" si="277"/>
        <v>0.5671420040148718</v>
      </c>
      <c r="AM558" s="34">
        <f t="shared" si="278"/>
        <v>0</v>
      </c>
      <c r="AN558" s="35">
        <f t="shared" si="260"/>
        <v>27.5000012</v>
      </c>
      <c r="AO558" s="35">
        <f t="shared" si="261"/>
        <v>20.871983394189183</v>
      </c>
      <c r="AP558" s="35">
        <f t="shared" si="262"/>
        <v>6.628017805810817</v>
      </c>
      <c r="AQ558" s="35">
        <f t="shared" si="263"/>
        <v>7.5000005999999999</v>
      </c>
      <c r="AR558" s="35">
        <f t="shared" si="264"/>
        <v>6.0294085068416878</v>
      </c>
      <c r="AS558" s="35">
        <f t="shared" si="265"/>
        <v>1.4705920931583121</v>
      </c>
    </row>
    <row r="559" spans="7:45" ht="15.75">
      <c r="G559">
        <v>821</v>
      </c>
      <c r="H559" s="89">
        <v>1.8000001000000001</v>
      </c>
      <c r="I559" s="90">
        <v>2.7</v>
      </c>
      <c r="J559" s="90">
        <v>5.5000004999999996</v>
      </c>
      <c r="K559" s="90">
        <v>10</v>
      </c>
      <c r="L559" s="90">
        <v>6.0000004999999996</v>
      </c>
      <c r="M559" s="90">
        <v>1.5000001000000001</v>
      </c>
      <c r="N559" s="90"/>
      <c r="O559" s="90">
        <v>1.5000001000000001</v>
      </c>
      <c r="P559" s="90">
        <v>5.5000004999999996</v>
      </c>
      <c r="Q559" s="91">
        <v>0.5</v>
      </c>
      <c r="R559" s="35"/>
      <c r="S559" s="34">
        <f t="shared" si="266"/>
        <v>1.8000001000000001</v>
      </c>
      <c r="T559" s="34">
        <f t="shared" si="252"/>
        <v>2.3355000000000001</v>
      </c>
      <c r="U559" s="34">
        <f t="shared" si="253"/>
        <v>4.3142003922000001</v>
      </c>
      <c r="V559" s="34">
        <f t="shared" si="254"/>
        <v>1.9872000000000001</v>
      </c>
      <c r="W559" s="15">
        <f t="shared" si="267"/>
        <v>0.87944659600048491</v>
      </c>
      <c r="X559" s="34">
        <f t="shared" si="268"/>
        <v>8.7944659600048496</v>
      </c>
      <c r="Y559" s="34">
        <f t="shared" si="255"/>
        <v>1.2900000000000023E-2</v>
      </c>
      <c r="Z559" s="15">
        <f t="shared" si="269"/>
        <v>0.50322495527805666</v>
      </c>
      <c r="AA559" s="34">
        <f t="shared" si="270"/>
        <v>3.0193499832808173</v>
      </c>
      <c r="AB559" s="34">
        <f t="shared" si="256"/>
        <v>-0.3819999999999999</v>
      </c>
      <c r="AC559" s="15">
        <f t="shared" si="271"/>
        <v>0.40564461209270181</v>
      </c>
      <c r="AD559" s="34">
        <f t="shared" si="272"/>
        <v>0.60846695870351397</v>
      </c>
      <c r="AE559" s="34">
        <f t="shared" si="257"/>
        <v>4.0650500834099992</v>
      </c>
      <c r="AF559" s="15">
        <f t="shared" si="273"/>
        <v>0.98312743936020996</v>
      </c>
      <c r="AG559" s="34">
        <f t="shared" si="274"/>
        <v>1.4746912573530588</v>
      </c>
      <c r="AH559" s="34">
        <f t="shared" si="258"/>
        <v>1.2458</v>
      </c>
      <c r="AI559" s="15">
        <f t="shared" si="275"/>
        <v>0.77657197439912828</v>
      </c>
      <c r="AJ559" s="34">
        <f t="shared" si="276"/>
        <v>4.2711462474811928</v>
      </c>
      <c r="AK559" s="34">
        <f t="shared" si="259"/>
        <v>0.2702</v>
      </c>
      <c r="AL559" s="15">
        <f t="shared" si="277"/>
        <v>0.5671420040148718</v>
      </c>
      <c r="AM559" s="34">
        <f t="shared" si="278"/>
        <v>0.2835710020074359</v>
      </c>
      <c r="AN559" s="35">
        <f t="shared" si="260"/>
        <v>19.000001299999997</v>
      </c>
      <c r="AO559" s="35">
        <f t="shared" si="261"/>
        <v>15.641484687138536</v>
      </c>
      <c r="AP559" s="35">
        <f t="shared" si="262"/>
        <v>3.358516612861461</v>
      </c>
      <c r="AQ559" s="35">
        <f t="shared" si="263"/>
        <v>1.1000000400000001</v>
      </c>
      <c r="AR559" s="35">
        <f t="shared" si="264"/>
        <v>1.0305380873641652</v>
      </c>
      <c r="AS559" s="35">
        <f t="shared" si="265"/>
        <v>6.9461952635834878E-2</v>
      </c>
    </row>
    <row r="560" spans="7:45" ht="15.75">
      <c r="G560">
        <v>822</v>
      </c>
      <c r="H560" s="89">
        <v>0.5</v>
      </c>
      <c r="I560" s="90">
        <v>1.7</v>
      </c>
      <c r="J560" s="90">
        <v>3.3000001999999999</v>
      </c>
      <c r="K560" s="90">
        <v>11.400001</v>
      </c>
      <c r="L560" s="90">
        <v>2.1000000999999999</v>
      </c>
      <c r="M560" s="90">
        <v>0</v>
      </c>
      <c r="N560" s="90"/>
      <c r="O560" s="90">
        <v>0.90000004</v>
      </c>
      <c r="P560" s="90">
        <v>0.2</v>
      </c>
      <c r="Q560" s="91">
        <v>0</v>
      </c>
      <c r="R560" s="35"/>
      <c r="S560" s="34">
        <f t="shared" si="266"/>
        <v>0.5</v>
      </c>
      <c r="T560" s="34">
        <f t="shared" si="252"/>
        <v>1.4704999999999999</v>
      </c>
      <c r="U560" s="34">
        <f t="shared" si="253"/>
        <v>2.58852015688</v>
      </c>
      <c r="V560" s="34">
        <f t="shared" si="254"/>
        <v>1.9872000000000001</v>
      </c>
      <c r="W560" s="15">
        <f t="shared" si="267"/>
        <v>0.87944659600048491</v>
      </c>
      <c r="X560" s="34">
        <f t="shared" si="268"/>
        <v>10.025692073852124</v>
      </c>
      <c r="Y560" s="34">
        <f t="shared" si="255"/>
        <v>1.2900000000000023E-2</v>
      </c>
      <c r="Z560" s="15">
        <f t="shared" si="269"/>
        <v>0.50322495527805666</v>
      </c>
      <c r="AA560" s="34">
        <f t="shared" si="270"/>
        <v>1.0567724564064145</v>
      </c>
      <c r="AB560" s="34">
        <f t="shared" si="256"/>
        <v>-0.3819999999999999</v>
      </c>
      <c r="AC560" s="15">
        <f t="shared" si="271"/>
        <v>0.40564461209270181</v>
      </c>
      <c r="AD560" s="34">
        <f t="shared" si="272"/>
        <v>0</v>
      </c>
      <c r="AE560" s="34">
        <f t="shared" si="257"/>
        <v>3.5645900333639995</v>
      </c>
      <c r="AF560" s="15">
        <f t="shared" si="273"/>
        <v>0.97247072620612263</v>
      </c>
      <c r="AG560" s="34">
        <f t="shared" si="274"/>
        <v>0.8752236924843394</v>
      </c>
      <c r="AH560" s="34">
        <f t="shared" si="258"/>
        <v>1.2458</v>
      </c>
      <c r="AI560" s="15">
        <f t="shared" si="275"/>
        <v>0.77657197439912828</v>
      </c>
      <c r="AJ560" s="34">
        <f t="shared" si="276"/>
        <v>0.15531439487982568</v>
      </c>
      <c r="AK560" s="34">
        <f t="shared" si="259"/>
        <v>0.2702</v>
      </c>
      <c r="AL560" s="15">
        <f t="shared" si="277"/>
        <v>0.5671420040148718</v>
      </c>
      <c r="AM560" s="34">
        <f t="shared" si="278"/>
        <v>0</v>
      </c>
      <c r="AN560" s="35">
        <f t="shared" si="260"/>
        <v>27.400002149999999</v>
      </c>
      <c r="AO560" s="35">
        <f t="shared" si="261"/>
        <v>19.650973670014878</v>
      </c>
      <c r="AP560" s="35">
        <f t="shared" si="262"/>
        <v>7.749028479985121</v>
      </c>
      <c r="AQ560" s="35">
        <f t="shared" si="263"/>
        <v>4.4000000000000004</v>
      </c>
      <c r="AR560" s="35">
        <f t="shared" si="264"/>
        <v>3.8875997459143043</v>
      </c>
      <c r="AS560" s="35">
        <f t="shared" si="265"/>
        <v>0.51240025408569601</v>
      </c>
    </row>
    <row r="561" spans="7:45" ht="15.75">
      <c r="G561">
        <v>823</v>
      </c>
      <c r="H561" s="89">
        <v>0.70000004999999998</v>
      </c>
      <c r="I561" s="90">
        <v>1.6</v>
      </c>
      <c r="J561" s="90">
        <v>1.9000001</v>
      </c>
      <c r="K561" s="90">
        <v>11.700001</v>
      </c>
      <c r="L561" s="90">
        <v>11.500000999999999</v>
      </c>
      <c r="M561" s="90">
        <v>0</v>
      </c>
      <c r="N561" s="90"/>
      <c r="O561" s="90">
        <v>2.2000000000000002</v>
      </c>
      <c r="P561" s="90">
        <v>2.2000000000000002</v>
      </c>
      <c r="Q561" s="91">
        <v>0</v>
      </c>
      <c r="R561" s="35"/>
      <c r="S561" s="34">
        <f t="shared" si="266"/>
        <v>0.70000004999999998</v>
      </c>
      <c r="T561" s="34">
        <f t="shared" si="252"/>
        <v>1.3840000000000001</v>
      </c>
      <c r="U561" s="34">
        <f t="shared" si="253"/>
        <v>1.49036007844</v>
      </c>
      <c r="V561" s="34">
        <f t="shared" si="254"/>
        <v>1.9872000000000001</v>
      </c>
      <c r="W561" s="15">
        <f t="shared" si="267"/>
        <v>0.87944659600048491</v>
      </c>
      <c r="X561" s="34">
        <f t="shared" si="268"/>
        <v>10.28952605265227</v>
      </c>
      <c r="Y561" s="34">
        <f t="shared" si="255"/>
        <v>1.2900000000000023E-2</v>
      </c>
      <c r="Z561" s="15">
        <f t="shared" si="269"/>
        <v>0.50322495527805666</v>
      </c>
      <c r="AA561" s="34">
        <f t="shared" si="270"/>
        <v>5.7870874889226069</v>
      </c>
      <c r="AB561" s="34">
        <f t="shared" si="256"/>
        <v>-0.3819999999999999</v>
      </c>
      <c r="AC561" s="15">
        <f t="shared" si="271"/>
        <v>0.40564461209270181</v>
      </c>
      <c r="AD561" s="34">
        <f t="shared" si="272"/>
        <v>0</v>
      </c>
      <c r="AE561" s="34">
        <f t="shared" si="257"/>
        <v>4.6489199999999995</v>
      </c>
      <c r="AF561" s="15">
        <f t="shared" si="273"/>
        <v>0.99051881919828277</v>
      </c>
      <c r="AG561" s="34">
        <f t="shared" si="274"/>
        <v>2.1791414022362221</v>
      </c>
      <c r="AH561" s="34">
        <f t="shared" si="258"/>
        <v>1.2458</v>
      </c>
      <c r="AI561" s="15">
        <f t="shared" si="275"/>
        <v>0.77657197439912828</v>
      </c>
      <c r="AJ561" s="34">
        <f t="shared" si="276"/>
        <v>1.7084583436780825</v>
      </c>
      <c r="AK561" s="34">
        <f t="shared" si="259"/>
        <v>0.2702</v>
      </c>
      <c r="AL561" s="15">
        <f t="shared" si="277"/>
        <v>0.5671420040148718</v>
      </c>
      <c r="AM561" s="34">
        <f t="shared" si="278"/>
        <v>0</v>
      </c>
      <c r="AN561" s="35">
        <f t="shared" si="260"/>
        <v>2.740000003</v>
      </c>
      <c r="AO561" s="35">
        <f t="shared" si="261"/>
        <v>1.9878715542785415</v>
      </c>
      <c r="AP561" s="35">
        <f t="shared" si="262"/>
        <v>0.75212844872145856</v>
      </c>
      <c r="AQ561" s="35">
        <f t="shared" si="263"/>
        <v>2</v>
      </c>
      <c r="AR561" s="35">
        <f t="shared" si="264"/>
        <v>1.7511898423494934</v>
      </c>
      <c r="AS561" s="35">
        <f t="shared" si="265"/>
        <v>0.24881015765050662</v>
      </c>
    </row>
    <row r="562" spans="7:45" ht="15.75">
      <c r="G562">
        <v>824</v>
      </c>
      <c r="H562" s="89">
        <v>4.0000002999999999E-2</v>
      </c>
      <c r="I562" s="90">
        <v>0.2</v>
      </c>
      <c r="J562" s="90">
        <v>0.5</v>
      </c>
      <c r="K562" s="90">
        <v>1</v>
      </c>
      <c r="L562" s="90">
        <v>1</v>
      </c>
      <c r="M562" s="90">
        <v>0</v>
      </c>
      <c r="N562" s="90"/>
      <c r="O562" s="90">
        <v>1</v>
      </c>
      <c r="P562" s="90">
        <v>1</v>
      </c>
      <c r="Q562" s="91">
        <v>0</v>
      </c>
      <c r="R562" s="35"/>
      <c r="S562" s="34">
        <f t="shared" si="266"/>
        <v>4.0000002999999999E-2</v>
      </c>
      <c r="T562" s="34">
        <f t="shared" si="252"/>
        <v>0.17300000000000001</v>
      </c>
      <c r="U562" s="34">
        <f t="shared" si="253"/>
        <v>0.39219999999999999</v>
      </c>
      <c r="V562" s="34">
        <f t="shared" si="254"/>
        <v>1.9872000000000001</v>
      </c>
      <c r="W562" s="15">
        <f t="shared" si="267"/>
        <v>0.87944659600048491</v>
      </c>
      <c r="X562" s="34">
        <f t="shared" si="268"/>
        <v>0.87944659600048491</v>
      </c>
      <c r="Y562" s="34">
        <f t="shared" si="255"/>
        <v>1.2900000000000023E-2</v>
      </c>
      <c r="Z562" s="15">
        <f t="shared" si="269"/>
        <v>0.50322495527805666</v>
      </c>
      <c r="AA562" s="34">
        <f t="shared" si="270"/>
        <v>0.50322495527805666</v>
      </c>
      <c r="AB562" s="34">
        <f t="shared" si="256"/>
        <v>-0.3819999999999999</v>
      </c>
      <c r="AC562" s="15">
        <f t="shared" si="271"/>
        <v>0.40564461209270181</v>
      </c>
      <c r="AD562" s="34">
        <f t="shared" si="272"/>
        <v>0</v>
      </c>
      <c r="AE562" s="34">
        <f t="shared" si="257"/>
        <v>3.6479999999999992</v>
      </c>
      <c r="AF562" s="15">
        <f t="shared" si="273"/>
        <v>0.97461786795036498</v>
      </c>
      <c r="AG562" s="34">
        <f t="shared" si="274"/>
        <v>0.97461786795036498</v>
      </c>
      <c r="AH562" s="34">
        <f t="shared" si="258"/>
        <v>1.2458</v>
      </c>
      <c r="AI562" s="15">
        <f t="shared" si="275"/>
        <v>0.77657197439912828</v>
      </c>
      <c r="AJ562" s="34">
        <f t="shared" si="276"/>
        <v>0.77657197439912828</v>
      </c>
      <c r="AK562" s="34">
        <f t="shared" si="259"/>
        <v>0.2702</v>
      </c>
      <c r="AL562" s="15">
        <f t="shared" si="277"/>
        <v>0.5671420040148718</v>
      </c>
      <c r="AM562" s="34">
        <f t="shared" si="278"/>
        <v>0</v>
      </c>
      <c r="AN562" s="35">
        <f t="shared" si="260"/>
        <v>1.7400000100000002</v>
      </c>
      <c r="AO562" s="35">
        <f t="shared" si="261"/>
        <v>1.3330757148461998</v>
      </c>
      <c r="AP562" s="35">
        <f t="shared" si="262"/>
        <v>0.40692429515380035</v>
      </c>
      <c r="AQ562" s="35">
        <f t="shared" si="263"/>
        <v>2.0000000499999997</v>
      </c>
      <c r="AR562" s="35">
        <f t="shared" si="264"/>
        <v>1.4783052799860688</v>
      </c>
      <c r="AS562" s="35">
        <f t="shared" si="265"/>
        <v>0.52169477001393094</v>
      </c>
    </row>
    <row r="563" spans="7:45" ht="15.75">
      <c r="G563">
        <v>825</v>
      </c>
      <c r="H563" s="89">
        <v>0.3</v>
      </c>
      <c r="I563" s="90">
        <v>0.2</v>
      </c>
      <c r="J563" s="90">
        <v>0.24000001000000001</v>
      </c>
      <c r="K563" s="90">
        <v>0.5</v>
      </c>
      <c r="L563" s="90">
        <v>0.3</v>
      </c>
      <c r="M563" s="90">
        <v>0.2</v>
      </c>
      <c r="N563" s="90"/>
      <c r="O563" s="90">
        <v>0.5</v>
      </c>
      <c r="P563" s="90">
        <v>0.70000004999999998</v>
      </c>
      <c r="Q563" s="91">
        <v>0.8</v>
      </c>
      <c r="R563" s="35"/>
      <c r="S563" s="34">
        <f t="shared" si="266"/>
        <v>0.3</v>
      </c>
      <c r="T563" s="34">
        <f t="shared" si="252"/>
        <v>0.17300000000000001</v>
      </c>
      <c r="U563" s="34">
        <f t="shared" si="253"/>
        <v>0.18825600784400001</v>
      </c>
      <c r="V563" s="34">
        <f t="shared" si="254"/>
        <v>1.9872000000000001</v>
      </c>
      <c r="W563" s="15">
        <f t="shared" si="267"/>
        <v>0.87944659600048491</v>
      </c>
      <c r="X563" s="34">
        <f t="shared" si="268"/>
        <v>0.43972329800024246</v>
      </c>
      <c r="Y563" s="34">
        <f t="shared" si="255"/>
        <v>1.2900000000000023E-2</v>
      </c>
      <c r="Z563" s="15">
        <f t="shared" si="269"/>
        <v>0.50322495527805666</v>
      </c>
      <c r="AA563" s="34">
        <f t="shared" si="270"/>
        <v>0.15096748658341699</v>
      </c>
      <c r="AB563" s="34">
        <f t="shared" si="256"/>
        <v>-0.3819999999999999</v>
      </c>
      <c r="AC563" s="15">
        <f t="shared" si="271"/>
        <v>0.40564461209270181</v>
      </c>
      <c r="AD563" s="34">
        <f t="shared" si="272"/>
        <v>8.1128922418540361E-2</v>
      </c>
      <c r="AE563" s="34">
        <f t="shared" si="257"/>
        <v>3.2309499999999995</v>
      </c>
      <c r="AF563" s="15">
        <f t="shared" si="273"/>
        <v>0.96198251173236582</v>
      </c>
      <c r="AG563" s="34">
        <f t="shared" si="274"/>
        <v>0.48099125586618291</v>
      </c>
      <c r="AH563" s="34">
        <f t="shared" si="258"/>
        <v>1.2458</v>
      </c>
      <c r="AI563" s="15">
        <f t="shared" si="275"/>
        <v>0.77657197439912828</v>
      </c>
      <c r="AJ563" s="34">
        <f t="shared" si="276"/>
        <v>0.54360042090798855</v>
      </c>
      <c r="AK563" s="34">
        <f t="shared" si="259"/>
        <v>0.2702</v>
      </c>
      <c r="AL563" s="15">
        <f t="shared" si="277"/>
        <v>0.5671420040148718</v>
      </c>
      <c r="AM563" s="34">
        <f t="shared" si="278"/>
        <v>0.45371360321189746</v>
      </c>
      <c r="AN563" s="35">
        <f t="shared" si="260"/>
        <v>30.600000600000001</v>
      </c>
      <c r="AO563" s="35">
        <f t="shared" si="261"/>
        <v>23.006010693022002</v>
      </c>
      <c r="AP563" s="35">
        <f t="shared" si="262"/>
        <v>7.593989906977999</v>
      </c>
      <c r="AQ563" s="35">
        <f t="shared" si="263"/>
        <v>7.5000005999999999</v>
      </c>
      <c r="AR563" s="35">
        <f t="shared" si="264"/>
        <v>6.0294085068416878</v>
      </c>
      <c r="AS563" s="35">
        <f t="shared" si="265"/>
        <v>1.4705920931583121</v>
      </c>
    </row>
    <row r="564" spans="7:45" ht="15.75">
      <c r="G564">
        <v>826</v>
      </c>
      <c r="H564" s="89">
        <v>2</v>
      </c>
      <c r="I564" s="90">
        <v>3.1000000999999999</v>
      </c>
      <c r="J564" s="90">
        <v>6.5000004999999996</v>
      </c>
      <c r="K564" s="90">
        <v>10</v>
      </c>
      <c r="L564" s="90">
        <v>8</v>
      </c>
      <c r="M564" s="90">
        <v>1</v>
      </c>
      <c r="N564" s="90"/>
      <c r="O564" s="90">
        <v>1.5000001000000001</v>
      </c>
      <c r="P564" s="90">
        <v>5.5000004999999996</v>
      </c>
      <c r="Q564" s="91">
        <v>0.5</v>
      </c>
      <c r="R564" s="35"/>
      <c r="S564" s="34">
        <f t="shared" si="266"/>
        <v>2</v>
      </c>
      <c r="T564" s="34">
        <f t="shared" si="252"/>
        <v>2.6815000864999998</v>
      </c>
      <c r="U564" s="34">
        <f t="shared" si="253"/>
        <v>5.0986003921999998</v>
      </c>
      <c r="V564" s="34">
        <f t="shared" si="254"/>
        <v>1.9872000000000001</v>
      </c>
      <c r="W564" s="15">
        <f t="shared" si="267"/>
        <v>0.87944659600048491</v>
      </c>
      <c r="X564" s="34">
        <f t="shared" si="268"/>
        <v>8.7944659600048496</v>
      </c>
      <c r="Y564" s="34">
        <f t="shared" si="255"/>
        <v>1.2900000000000023E-2</v>
      </c>
      <c r="Z564" s="15">
        <f t="shared" si="269"/>
        <v>0.50322495527805666</v>
      </c>
      <c r="AA564" s="34">
        <f t="shared" si="270"/>
        <v>4.0257996422244533</v>
      </c>
      <c r="AB564" s="34">
        <f t="shared" si="256"/>
        <v>-0.3819999999999999</v>
      </c>
      <c r="AC564" s="15">
        <f t="shared" si="271"/>
        <v>0.40564461209270181</v>
      </c>
      <c r="AD564" s="34">
        <f t="shared" si="272"/>
        <v>0.40564461209270181</v>
      </c>
      <c r="AE564" s="34">
        <f t="shared" si="257"/>
        <v>4.0650500834099992</v>
      </c>
      <c r="AF564" s="15">
        <f t="shared" si="273"/>
        <v>0.98312743936020996</v>
      </c>
      <c r="AG564" s="34">
        <f t="shared" si="274"/>
        <v>1.4746912573530588</v>
      </c>
      <c r="AH564" s="34">
        <f t="shared" si="258"/>
        <v>1.2458</v>
      </c>
      <c r="AI564" s="15">
        <f t="shared" si="275"/>
        <v>0.77657197439912828</v>
      </c>
      <c r="AJ564" s="34">
        <f t="shared" si="276"/>
        <v>4.2711462474811928</v>
      </c>
      <c r="AK564" s="34">
        <f t="shared" si="259"/>
        <v>0.2702</v>
      </c>
      <c r="AL564" s="15">
        <f t="shared" si="277"/>
        <v>0.5671420040148718</v>
      </c>
      <c r="AM564" s="34">
        <f t="shared" si="278"/>
        <v>0.2835710020074359</v>
      </c>
      <c r="AN564" s="35">
        <f t="shared" si="260"/>
        <v>12.5000008</v>
      </c>
      <c r="AO564" s="35">
        <f t="shared" si="261"/>
        <v>10.423082907811125</v>
      </c>
      <c r="AP564" s="35">
        <f t="shared" si="262"/>
        <v>2.0769178921888756</v>
      </c>
      <c r="AQ564" s="35">
        <f t="shared" si="263"/>
        <v>6</v>
      </c>
      <c r="AR564" s="35">
        <f t="shared" si="264"/>
        <v>5.7719451655305072</v>
      </c>
      <c r="AS564" s="35">
        <f t="shared" si="265"/>
        <v>0.22805483446949282</v>
      </c>
    </row>
    <row r="565" spans="7:45" ht="15.75">
      <c r="G565">
        <v>827</v>
      </c>
      <c r="H565" s="89">
        <v>1</v>
      </c>
      <c r="I565" s="90">
        <v>1.5000001000000001</v>
      </c>
      <c r="J565" s="90">
        <v>1.1000000000000001</v>
      </c>
      <c r="K565" s="90">
        <v>7.4000006000000003</v>
      </c>
      <c r="L565" s="90">
        <v>1.5000001000000001</v>
      </c>
      <c r="M565" s="90">
        <v>0</v>
      </c>
      <c r="N565" s="90"/>
      <c r="O565" s="90">
        <v>5</v>
      </c>
      <c r="P565" s="90">
        <v>1</v>
      </c>
      <c r="Q565" s="91">
        <v>0</v>
      </c>
      <c r="R565" s="35"/>
      <c r="S565" s="34">
        <f t="shared" si="266"/>
        <v>1</v>
      </c>
      <c r="T565" s="34">
        <f t="shared" si="252"/>
        <v>1.2975000864999999</v>
      </c>
      <c r="U565" s="34">
        <f t="shared" si="253"/>
        <v>0.86284000000000005</v>
      </c>
      <c r="V565" s="34">
        <f t="shared" si="254"/>
        <v>1.9872000000000001</v>
      </c>
      <c r="W565" s="15">
        <f t="shared" si="267"/>
        <v>0.87944659600048491</v>
      </c>
      <c r="X565" s="34">
        <f t="shared" si="268"/>
        <v>6.5079053380715459</v>
      </c>
      <c r="Y565" s="34">
        <f t="shared" si="255"/>
        <v>1.2900000000000023E-2</v>
      </c>
      <c r="Z565" s="15">
        <f t="shared" si="269"/>
        <v>0.50322495527805666</v>
      </c>
      <c r="AA565" s="34">
        <f t="shared" si="270"/>
        <v>0.75483748323958055</v>
      </c>
      <c r="AB565" s="34">
        <f t="shared" si="256"/>
        <v>-0.3819999999999999</v>
      </c>
      <c r="AC565" s="15">
        <f t="shared" si="271"/>
        <v>0.40564461209270181</v>
      </c>
      <c r="AD565" s="34">
        <f t="shared" si="272"/>
        <v>0</v>
      </c>
      <c r="AE565" s="34">
        <f t="shared" si="257"/>
        <v>6.9843999999999991</v>
      </c>
      <c r="AF565" s="15">
        <f t="shared" si="273"/>
        <v>0.99907463822627574</v>
      </c>
      <c r="AG565" s="34">
        <f t="shared" si="274"/>
        <v>4.995373191131379</v>
      </c>
      <c r="AH565" s="34">
        <f t="shared" si="258"/>
        <v>1.2458</v>
      </c>
      <c r="AI565" s="15">
        <f t="shared" si="275"/>
        <v>0.77657197439912828</v>
      </c>
      <c r="AJ565" s="34">
        <f t="shared" si="276"/>
        <v>0.77657197439912828</v>
      </c>
      <c r="AK565" s="34">
        <f t="shared" si="259"/>
        <v>0.2702</v>
      </c>
      <c r="AL565" s="15">
        <f t="shared" si="277"/>
        <v>0.5671420040148718</v>
      </c>
      <c r="AM565" s="34">
        <f t="shared" si="278"/>
        <v>0</v>
      </c>
      <c r="AN565" s="35">
        <f t="shared" si="260"/>
        <v>29.200002249999997</v>
      </c>
      <c r="AO565" s="35">
        <f t="shared" si="261"/>
        <v>20.381134012346202</v>
      </c>
      <c r="AP565" s="35">
        <f t="shared" si="262"/>
        <v>8.8188682376537955</v>
      </c>
      <c r="AQ565" s="35">
        <f t="shared" si="263"/>
        <v>4.4000000000000004</v>
      </c>
      <c r="AR565" s="35">
        <f t="shared" si="264"/>
        <v>3.8875997459143043</v>
      </c>
      <c r="AS565" s="35">
        <f t="shared" si="265"/>
        <v>0.51240025408569601</v>
      </c>
    </row>
    <row r="566" spans="7:45" ht="15.75">
      <c r="G566">
        <v>828</v>
      </c>
      <c r="H566" s="89">
        <v>0.70000004999999998</v>
      </c>
      <c r="I566" s="90">
        <v>1.6</v>
      </c>
      <c r="J566" s="90">
        <v>1.9000001</v>
      </c>
      <c r="K566" s="90">
        <v>11.700001</v>
      </c>
      <c r="L566" s="90">
        <v>11.500000999999999</v>
      </c>
      <c r="M566" s="90">
        <v>1.8000001000000001</v>
      </c>
      <c r="N566" s="90"/>
      <c r="O566" s="90">
        <v>2.2000000000000002</v>
      </c>
      <c r="P566" s="90">
        <v>2.2000000000000002</v>
      </c>
      <c r="Q566" s="91">
        <v>0</v>
      </c>
      <c r="R566" s="35"/>
      <c r="S566" s="34">
        <f t="shared" si="266"/>
        <v>0.70000004999999998</v>
      </c>
      <c r="T566" s="34">
        <f t="shared" si="252"/>
        <v>1.3840000000000001</v>
      </c>
      <c r="U566" s="34">
        <f t="shared" si="253"/>
        <v>1.49036007844</v>
      </c>
      <c r="V566" s="34">
        <f t="shared" si="254"/>
        <v>1.9872000000000001</v>
      </c>
      <c r="W566" s="15">
        <f t="shared" si="267"/>
        <v>0.87944659600048491</v>
      </c>
      <c r="X566" s="34">
        <f t="shared" si="268"/>
        <v>10.28952605265227</v>
      </c>
      <c r="Y566" s="34">
        <f t="shared" si="255"/>
        <v>1.2900000000000023E-2</v>
      </c>
      <c r="Z566" s="15">
        <f t="shared" si="269"/>
        <v>0.50322495527805666</v>
      </c>
      <c r="AA566" s="34">
        <f t="shared" si="270"/>
        <v>5.7870874889226069</v>
      </c>
      <c r="AB566" s="34">
        <f t="shared" si="256"/>
        <v>-0.3819999999999999</v>
      </c>
      <c r="AC566" s="15">
        <f t="shared" si="271"/>
        <v>0.40564461209270181</v>
      </c>
      <c r="AD566" s="34">
        <f t="shared" si="272"/>
        <v>0.73016034233132454</v>
      </c>
      <c r="AE566" s="34">
        <f t="shared" si="257"/>
        <v>4.6489199999999995</v>
      </c>
      <c r="AF566" s="15">
        <f t="shared" si="273"/>
        <v>0.99051881919828277</v>
      </c>
      <c r="AG566" s="34">
        <f t="shared" si="274"/>
        <v>2.1791414022362221</v>
      </c>
      <c r="AH566" s="34">
        <f t="shared" si="258"/>
        <v>1.2458</v>
      </c>
      <c r="AI566" s="15">
        <f t="shared" si="275"/>
        <v>0.77657197439912828</v>
      </c>
      <c r="AJ566" s="34">
        <f t="shared" si="276"/>
        <v>1.7084583436780825</v>
      </c>
      <c r="AK566" s="34">
        <f t="shared" si="259"/>
        <v>0.2702</v>
      </c>
      <c r="AL566" s="15">
        <f t="shared" si="277"/>
        <v>0.5671420040148718</v>
      </c>
      <c r="AM566" s="34">
        <f t="shared" si="278"/>
        <v>0</v>
      </c>
      <c r="AN566" s="35">
        <f t="shared" si="260"/>
        <v>6.6000000999999999</v>
      </c>
      <c r="AO566" s="35">
        <f t="shared" si="261"/>
        <v>5.1973238672415203</v>
      </c>
      <c r="AP566" s="35">
        <f t="shared" si="262"/>
        <v>1.4026762327584796</v>
      </c>
      <c r="AQ566" s="35">
        <f t="shared" si="263"/>
        <v>0</v>
      </c>
      <c r="AR566" s="35">
        <f t="shared" si="264"/>
        <v>0</v>
      </c>
      <c r="AS566" s="35">
        <f t="shared" si="265"/>
        <v>0</v>
      </c>
    </row>
    <row r="567" spans="7:45" ht="15.75">
      <c r="G567">
        <v>829</v>
      </c>
      <c r="H567" s="89">
        <v>0.1</v>
      </c>
      <c r="I567" s="90">
        <v>0.5</v>
      </c>
      <c r="J567" s="90">
        <v>0.5</v>
      </c>
      <c r="K567" s="90">
        <v>4</v>
      </c>
      <c r="L567" s="90">
        <v>1.5000001000000001</v>
      </c>
      <c r="M567" s="90">
        <v>0</v>
      </c>
      <c r="N567" s="90"/>
      <c r="O567" s="90"/>
      <c r="P567" s="90"/>
      <c r="Q567" s="91"/>
      <c r="R567" s="35"/>
      <c r="S567" s="34">
        <f t="shared" si="266"/>
        <v>0.1</v>
      </c>
      <c r="T567" s="34">
        <f t="shared" si="252"/>
        <v>0.4325</v>
      </c>
      <c r="U567" s="34">
        <f t="shared" si="253"/>
        <v>0.39219999999999999</v>
      </c>
      <c r="V567" s="34">
        <f t="shared" si="254"/>
        <v>1.9872000000000001</v>
      </c>
      <c r="W567" s="15">
        <f t="shared" si="267"/>
        <v>0.87944659600048491</v>
      </c>
      <c r="X567" s="34">
        <f t="shared" si="268"/>
        <v>3.5177863840019397</v>
      </c>
      <c r="Y567" s="34">
        <f t="shared" si="255"/>
        <v>1.2900000000000023E-2</v>
      </c>
      <c r="Z567" s="15">
        <f t="shared" si="269"/>
        <v>0.50322495527805666</v>
      </c>
      <c r="AA567" s="34">
        <f t="shared" si="270"/>
        <v>0.75483748323958055</v>
      </c>
      <c r="AB567" s="34">
        <f t="shared" si="256"/>
        <v>-0.3819999999999999</v>
      </c>
      <c r="AC567" s="15">
        <f t="shared" si="271"/>
        <v>0.40564461209270181</v>
      </c>
      <c r="AD567" s="34">
        <f t="shared" si="272"/>
        <v>0</v>
      </c>
      <c r="AE567" s="34">
        <f t="shared" si="257"/>
        <v>2.8138999999999994</v>
      </c>
      <c r="AF567" s="15">
        <f t="shared" si="273"/>
        <v>0.94342234836801464</v>
      </c>
      <c r="AG567" s="34">
        <f t="shared" si="274"/>
        <v>0</v>
      </c>
      <c r="AH567" s="34">
        <f t="shared" si="258"/>
        <v>1.2458</v>
      </c>
      <c r="AI567" s="15">
        <f t="shared" si="275"/>
        <v>0.77657197439912828</v>
      </c>
      <c r="AJ567" s="34">
        <f t="shared" si="276"/>
        <v>0</v>
      </c>
      <c r="AK567" s="34">
        <f t="shared" si="259"/>
        <v>0.2702</v>
      </c>
      <c r="AL567" s="15">
        <f t="shared" si="277"/>
        <v>0.5671420040148718</v>
      </c>
      <c r="AM567" s="34">
        <f t="shared" si="278"/>
        <v>0</v>
      </c>
      <c r="AN567" s="35">
        <f t="shared" si="260"/>
        <v>34.200002149999996</v>
      </c>
      <c r="AO567" s="35">
        <f t="shared" si="261"/>
        <v>23.36683081247411</v>
      </c>
      <c r="AP567" s="35">
        <f t="shared" si="262"/>
        <v>10.833171337525886</v>
      </c>
      <c r="AQ567" s="35">
        <f t="shared" si="263"/>
        <v>10</v>
      </c>
      <c r="AR567" s="35">
        <f t="shared" si="264"/>
        <v>8.8782330631270199</v>
      </c>
      <c r="AS567" s="35">
        <f t="shared" si="265"/>
        <v>1.1217669368729801</v>
      </c>
    </row>
    <row r="568" spans="7:45" ht="15.75">
      <c r="G568">
        <v>830</v>
      </c>
      <c r="H568" s="89">
        <v>0.70000004999999998</v>
      </c>
      <c r="I568" s="90">
        <v>1.6</v>
      </c>
      <c r="J568" s="90">
        <v>1.9000001</v>
      </c>
      <c r="K568" s="90">
        <v>13.000000999999999</v>
      </c>
      <c r="L568" s="90">
        <v>15.000000999999999</v>
      </c>
      <c r="M568" s="90">
        <v>2</v>
      </c>
      <c r="N568" s="90"/>
      <c r="O568" s="90">
        <v>5</v>
      </c>
      <c r="P568" s="90">
        <v>5</v>
      </c>
      <c r="Q568" s="91">
        <v>0</v>
      </c>
      <c r="R568" s="35"/>
      <c r="S568" s="34">
        <f t="shared" si="266"/>
        <v>0.70000004999999998</v>
      </c>
      <c r="T568" s="34">
        <f t="shared" si="252"/>
        <v>1.3840000000000001</v>
      </c>
      <c r="U568" s="34">
        <f t="shared" si="253"/>
        <v>1.49036007844</v>
      </c>
      <c r="V568" s="34">
        <f t="shared" si="254"/>
        <v>1.9872000000000001</v>
      </c>
      <c r="W568" s="15">
        <f t="shared" si="267"/>
        <v>0.87944659600048491</v>
      </c>
      <c r="X568" s="34">
        <f t="shared" si="268"/>
        <v>11.4328066274529</v>
      </c>
      <c r="Y568" s="34">
        <f t="shared" si="255"/>
        <v>1.2900000000000023E-2</v>
      </c>
      <c r="Z568" s="15">
        <f t="shared" si="269"/>
        <v>0.50322495527805666</v>
      </c>
      <c r="AA568" s="34">
        <f t="shared" si="270"/>
        <v>7.5483748323958046</v>
      </c>
      <c r="AB568" s="34">
        <f t="shared" si="256"/>
        <v>-0.3819999999999999</v>
      </c>
      <c r="AC568" s="15">
        <f t="shared" si="271"/>
        <v>0.40564461209270181</v>
      </c>
      <c r="AD568" s="34">
        <f t="shared" si="272"/>
        <v>0.81128922418540361</v>
      </c>
      <c r="AE568" s="34">
        <f t="shared" si="257"/>
        <v>6.9843999999999991</v>
      </c>
      <c r="AF568" s="15">
        <f t="shared" si="273"/>
        <v>0.99907463822627574</v>
      </c>
      <c r="AG568" s="34">
        <f t="shared" si="274"/>
        <v>4.995373191131379</v>
      </c>
      <c r="AH568" s="34">
        <f t="shared" si="258"/>
        <v>1.2458</v>
      </c>
      <c r="AI568" s="15">
        <f t="shared" si="275"/>
        <v>0.77657197439912828</v>
      </c>
      <c r="AJ568" s="34">
        <f t="shared" si="276"/>
        <v>3.8828598719956413</v>
      </c>
      <c r="AK568" s="34">
        <f t="shared" si="259"/>
        <v>0.2702</v>
      </c>
      <c r="AL568" s="15">
        <f t="shared" si="277"/>
        <v>0.5671420040148718</v>
      </c>
      <c r="AM568" s="34">
        <f t="shared" si="278"/>
        <v>0</v>
      </c>
      <c r="AN568" s="35">
        <f t="shared" si="260"/>
        <v>17.500000700000001</v>
      </c>
      <c r="AO568" s="35">
        <f t="shared" si="261"/>
        <v>13.143624605811135</v>
      </c>
      <c r="AP568" s="35">
        <f t="shared" si="262"/>
        <v>4.3563760941888656</v>
      </c>
      <c r="AQ568" s="35">
        <f t="shared" si="263"/>
        <v>10.000000499999999</v>
      </c>
      <c r="AR568" s="35">
        <f t="shared" si="264"/>
        <v>9.1038760213142211</v>
      </c>
      <c r="AS568" s="35">
        <f t="shared" si="265"/>
        <v>0.8961244786857776</v>
      </c>
    </row>
    <row r="569" spans="7:45" ht="15.75">
      <c r="G569">
        <v>831</v>
      </c>
      <c r="H569" s="89">
        <v>0.8</v>
      </c>
      <c r="I569" s="90">
        <v>2.2000000000000002</v>
      </c>
      <c r="J569" s="90">
        <v>3.5000002000000001</v>
      </c>
      <c r="K569" s="90">
        <v>6.0000004999999996</v>
      </c>
      <c r="L569" s="90">
        <v>4</v>
      </c>
      <c r="M569" s="90">
        <v>1</v>
      </c>
      <c r="N569" s="90"/>
      <c r="O569" s="90">
        <v>6.0000004999999996</v>
      </c>
      <c r="P569" s="90">
        <v>4</v>
      </c>
      <c r="Q569" s="91">
        <v>0</v>
      </c>
      <c r="R569" s="35"/>
      <c r="S569" s="34">
        <f t="shared" si="266"/>
        <v>0.8</v>
      </c>
      <c r="T569" s="34">
        <f t="shared" si="252"/>
        <v>1.903</v>
      </c>
      <c r="U569" s="34">
        <f t="shared" si="253"/>
        <v>2.7454001568800002</v>
      </c>
      <c r="V569" s="34">
        <f t="shared" si="254"/>
        <v>1.9872000000000001</v>
      </c>
      <c r="W569" s="15">
        <f t="shared" si="267"/>
        <v>0.87944659600048491</v>
      </c>
      <c r="X569" s="34">
        <f t="shared" si="268"/>
        <v>5.2766800157262068</v>
      </c>
      <c r="Y569" s="34">
        <f t="shared" si="255"/>
        <v>1.2900000000000023E-2</v>
      </c>
      <c r="Z569" s="15">
        <f t="shared" si="269"/>
        <v>0.50322495527805666</v>
      </c>
      <c r="AA569" s="34">
        <f t="shared" si="270"/>
        <v>2.0128998211122267</v>
      </c>
      <c r="AB569" s="34">
        <f t="shared" si="256"/>
        <v>-0.3819999999999999</v>
      </c>
      <c r="AC569" s="15">
        <f t="shared" si="271"/>
        <v>0.40564461209270181</v>
      </c>
      <c r="AD569" s="34">
        <f t="shared" si="272"/>
        <v>0.40564461209270181</v>
      </c>
      <c r="AE569" s="34">
        <f t="shared" si="257"/>
        <v>7.8185004170499992</v>
      </c>
      <c r="AF569" s="15">
        <f t="shared" si="273"/>
        <v>0.99959793731978996</v>
      </c>
      <c r="AG569" s="34">
        <f t="shared" si="274"/>
        <v>5.9975881237177084</v>
      </c>
      <c r="AH569" s="34">
        <f t="shared" si="258"/>
        <v>1.2458</v>
      </c>
      <c r="AI569" s="15">
        <f t="shared" si="275"/>
        <v>0.77657197439912828</v>
      </c>
      <c r="AJ569" s="34">
        <f t="shared" si="276"/>
        <v>3.1062878975965131</v>
      </c>
      <c r="AK569" s="34">
        <f t="shared" si="259"/>
        <v>0.2702</v>
      </c>
      <c r="AL569" s="15">
        <f t="shared" si="277"/>
        <v>0.5671420040148718</v>
      </c>
      <c r="AM569" s="34">
        <f t="shared" si="278"/>
        <v>0</v>
      </c>
      <c r="AN569" s="35">
        <f t="shared" si="260"/>
        <v>24.5000006</v>
      </c>
      <c r="AO569" s="35">
        <f t="shared" si="261"/>
        <v>18.614095492062482</v>
      </c>
      <c r="AP569" s="35">
        <f t="shared" si="262"/>
        <v>5.8859051079375178</v>
      </c>
      <c r="AQ569" s="35">
        <f t="shared" si="263"/>
        <v>8.9000004999999991</v>
      </c>
      <c r="AR569" s="35">
        <f t="shared" si="264"/>
        <v>7.3720362250364584</v>
      </c>
      <c r="AS569" s="35">
        <f t="shared" si="265"/>
        <v>1.5279642749635407</v>
      </c>
    </row>
    <row r="570" spans="7:45" ht="15.75">
      <c r="G570">
        <v>832</v>
      </c>
      <c r="H570" s="89">
        <v>0.4</v>
      </c>
      <c r="I570" s="90">
        <v>3.0000002000000001</v>
      </c>
      <c r="J570" s="90">
        <v>5.1000003999999999</v>
      </c>
      <c r="K570" s="90">
        <v>10</v>
      </c>
      <c r="L570" s="90">
        <v>4</v>
      </c>
      <c r="M570" s="90">
        <v>2</v>
      </c>
      <c r="N570" s="90"/>
      <c r="O570" s="90">
        <v>3.7000003000000001</v>
      </c>
      <c r="P570" s="90">
        <v>3.5000002000000001</v>
      </c>
      <c r="Q570" s="91">
        <v>1.7</v>
      </c>
      <c r="R570" s="35"/>
      <c r="S570" s="34">
        <f t="shared" si="266"/>
        <v>0.4</v>
      </c>
      <c r="T570" s="34">
        <f t="shared" si="252"/>
        <v>2.5950001729999999</v>
      </c>
      <c r="U570" s="34">
        <f t="shared" si="253"/>
        <v>4.0004403137599995</v>
      </c>
      <c r="V570" s="34">
        <f t="shared" si="254"/>
        <v>1.9872000000000001</v>
      </c>
      <c r="W570" s="15">
        <f t="shared" si="267"/>
        <v>0.87944659600048491</v>
      </c>
      <c r="X570" s="34">
        <f t="shared" si="268"/>
        <v>8.7944659600048496</v>
      </c>
      <c r="Y570" s="34">
        <f t="shared" si="255"/>
        <v>1.2900000000000023E-2</v>
      </c>
      <c r="Z570" s="15">
        <f t="shared" si="269"/>
        <v>0.50322495527805666</v>
      </c>
      <c r="AA570" s="34">
        <f t="shared" si="270"/>
        <v>2.0128998211122267</v>
      </c>
      <c r="AB570" s="34">
        <f t="shared" si="256"/>
        <v>-0.3819999999999999</v>
      </c>
      <c r="AC570" s="15">
        <f t="shared" si="271"/>
        <v>0.40564461209270181</v>
      </c>
      <c r="AD570" s="34">
        <f t="shared" si="272"/>
        <v>0.81128922418540361</v>
      </c>
      <c r="AE570" s="34">
        <f t="shared" si="257"/>
        <v>5.9000702502299998</v>
      </c>
      <c r="AF570" s="15">
        <f t="shared" si="273"/>
        <v>0.99726823062685466</v>
      </c>
      <c r="AG570" s="34">
        <f t="shared" si="274"/>
        <v>3.6898927524998317</v>
      </c>
      <c r="AH570" s="34">
        <f t="shared" si="258"/>
        <v>1.2458</v>
      </c>
      <c r="AI570" s="15">
        <f t="shared" si="275"/>
        <v>0.77657197439912828</v>
      </c>
      <c r="AJ570" s="34">
        <f t="shared" si="276"/>
        <v>2.7180020657113442</v>
      </c>
      <c r="AK570" s="34">
        <f t="shared" si="259"/>
        <v>0.2702</v>
      </c>
      <c r="AL570" s="15">
        <f t="shared" si="277"/>
        <v>0.5671420040148718</v>
      </c>
      <c r="AM570" s="34">
        <f t="shared" si="278"/>
        <v>0.96414140682528204</v>
      </c>
      <c r="AN570" s="35">
        <f t="shared" si="260"/>
        <v>9.0500000800000002</v>
      </c>
      <c r="AO570" s="35">
        <f t="shared" si="261"/>
        <v>6.7286726300862556</v>
      </c>
      <c r="AP570" s="35">
        <f t="shared" si="262"/>
        <v>2.3213274499137446</v>
      </c>
      <c r="AQ570" s="35">
        <f t="shared" si="263"/>
        <v>0.35000002000000002</v>
      </c>
      <c r="AR570" s="35">
        <f t="shared" si="264"/>
        <v>0.33499649673892917</v>
      </c>
      <c r="AS570" s="35">
        <f t="shared" si="265"/>
        <v>1.500352326107085E-2</v>
      </c>
    </row>
    <row r="571" spans="7:45" ht="15.75">
      <c r="G571">
        <v>847</v>
      </c>
      <c r="H571" s="89">
        <v>0.2</v>
      </c>
      <c r="I571" s="90">
        <v>0.35000002000000002</v>
      </c>
      <c r="J571" s="90">
        <v>0.5</v>
      </c>
      <c r="K571" s="90">
        <v>5</v>
      </c>
      <c r="L571" s="90">
        <v>2.25</v>
      </c>
      <c r="M571" s="90">
        <v>0.75000005999999997</v>
      </c>
      <c r="N571" s="90"/>
      <c r="O571" s="90">
        <v>0.35000002000000002</v>
      </c>
      <c r="P571" s="90">
        <v>0</v>
      </c>
      <c r="Q571" s="91">
        <v>0</v>
      </c>
      <c r="R571" s="35"/>
      <c r="S571" s="34">
        <f t="shared" si="266"/>
        <v>0.2</v>
      </c>
      <c r="T571" s="34">
        <f t="shared" si="252"/>
        <v>0.30275001730000001</v>
      </c>
      <c r="U571" s="34">
        <f t="shared" si="253"/>
        <v>0.39219999999999999</v>
      </c>
      <c r="V571" s="34">
        <f t="shared" si="254"/>
        <v>1.9872000000000001</v>
      </c>
      <c r="W571" s="15">
        <f t="shared" si="267"/>
        <v>0.87944659600048491</v>
      </c>
      <c r="X571" s="34">
        <f t="shared" si="268"/>
        <v>4.3972329800024248</v>
      </c>
      <c r="Y571" s="34">
        <f t="shared" si="255"/>
        <v>1.2900000000000023E-2</v>
      </c>
      <c r="Z571" s="15">
        <f t="shared" si="269"/>
        <v>0.50322495527805666</v>
      </c>
      <c r="AA571" s="34">
        <f t="shared" si="270"/>
        <v>1.1322561493756276</v>
      </c>
      <c r="AB571" s="34">
        <f t="shared" si="256"/>
        <v>-0.3819999999999999</v>
      </c>
      <c r="AC571" s="15">
        <f t="shared" si="271"/>
        <v>0.40564461209270181</v>
      </c>
      <c r="AD571" s="34">
        <f t="shared" si="272"/>
        <v>0.30423348340820305</v>
      </c>
      <c r="AE571" s="34">
        <f t="shared" si="257"/>
        <v>3.1058350166819992</v>
      </c>
      <c r="AF571" s="15">
        <f t="shared" si="273"/>
        <v>0.95713279313220945</v>
      </c>
      <c r="AG571" s="34">
        <f t="shared" si="274"/>
        <v>0.33499649673892917</v>
      </c>
      <c r="AH571" s="34">
        <f t="shared" si="258"/>
        <v>1.2458</v>
      </c>
      <c r="AI571" s="15">
        <f t="shared" si="275"/>
        <v>0.77657197439912828</v>
      </c>
      <c r="AJ571" s="34">
        <f t="shared" si="276"/>
        <v>0</v>
      </c>
      <c r="AK571" s="34">
        <f t="shared" si="259"/>
        <v>0.2702</v>
      </c>
      <c r="AL571" s="15">
        <f t="shared" si="277"/>
        <v>0.5671420040148718</v>
      </c>
      <c r="AM571" s="34">
        <f t="shared" si="278"/>
        <v>0</v>
      </c>
      <c r="AN571" s="35">
        <f t="shared" si="260"/>
        <v>18.10000015</v>
      </c>
      <c r="AO571" s="35">
        <f t="shared" si="261"/>
        <v>13.457345260709619</v>
      </c>
      <c r="AP571" s="35">
        <f t="shared" si="262"/>
        <v>4.6426548892903803</v>
      </c>
      <c r="AQ571" s="35">
        <f t="shared" si="263"/>
        <v>0.70000004999999998</v>
      </c>
      <c r="AR571" s="35">
        <f t="shared" si="264"/>
        <v>0.67734438799027719</v>
      </c>
      <c r="AS571" s="35">
        <f t="shared" si="265"/>
        <v>2.2655662009722799E-2</v>
      </c>
    </row>
    <row r="572" spans="7:45" ht="15.75">
      <c r="G572">
        <v>848</v>
      </c>
      <c r="H572" s="89">
        <v>0.4</v>
      </c>
      <c r="I572" s="90">
        <v>0.70000004999999998</v>
      </c>
      <c r="J572" s="90">
        <v>1</v>
      </c>
      <c r="K572" s="90">
        <v>10</v>
      </c>
      <c r="L572" s="90">
        <v>4.5</v>
      </c>
      <c r="M572" s="90">
        <v>1.5000001000000001</v>
      </c>
      <c r="N572" s="90"/>
      <c r="O572" s="90">
        <v>0.70000004999999998</v>
      </c>
      <c r="P572" s="90">
        <v>0</v>
      </c>
      <c r="Q572" s="91">
        <v>0</v>
      </c>
      <c r="R572" s="35"/>
      <c r="S572" s="34">
        <f t="shared" si="266"/>
        <v>0.4</v>
      </c>
      <c r="T572" s="34">
        <f t="shared" si="252"/>
        <v>0.60550004324999995</v>
      </c>
      <c r="U572" s="34">
        <f t="shared" si="253"/>
        <v>0.78439999999999999</v>
      </c>
      <c r="V572" s="34">
        <f t="shared" si="254"/>
        <v>1.9872000000000001</v>
      </c>
      <c r="W572" s="15">
        <f t="shared" si="267"/>
        <v>0.87944659600048491</v>
      </c>
      <c r="X572" s="34">
        <f t="shared" si="268"/>
        <v>8.7944659600048496</v>
      </c>
      <c r="Y572" s="34">
        <f t="shared" si="255"/>
        <v>1.2900000000000023E-2</v>
      </c>
      <c r="Z572" s="15">
        <f t="shared" si="269"/>
        <v>0.50322495527805666</v>
      </c>
      <c r="AA572" s="34">
        <f t="shared" si="270"/>
        <v>2.2645122987512551</v>
      </c>
      <c r="AB572" s="34">
        <f t="shared" si="256"/>
        <v>-0.3819999999999999</v>
      </c>
      <c r="AC572" s="15">
        <f t="shared" si="271"/>
        <v>0.40564461209270181</v>
      </c>
      <c r="AD572" s="34">
        <f t="shared" si="272"/>
        <v>0.60846695870351397</v>
      </c>
      <c r="AE572" s="34">
        <f t="shared" si="257"/>
        <v>3.3977700417049994</v>
      </c>
      <c r="AF572" s="15">
        <f t="shared" si="273"/>
        <v>0.96763477086934091</v>
      </c>
      <c r="AG572" s="34">
        <f t="shared" si="274"/>
        <v>0.67734438799027719</v>
      </c>
      <c r="AH572" s="34">
        <f t="shared" si="258"/>
        <v>1.2458</v>
      </c>
      <c r="AI572" s="15">
        <f t="shared" si="275"/>
        <v>0.77657197439912828</v>
      </c>
      <c r="AJ572" s="34">
        <f t="shared" si="276"/>
        <v>0</v>
      </c>
      <c r="AK572" s="34">
        <f t="shared" si="259"/>
        <v>0.2702</v>
      </c>
      <c r="AL572" s="15">
        <f t="shared" si="277"/>
        <v>0.5671420040148718</v>
      </c>
      <c r="AM572" s="34">
        <f t="shared" si="278"/>
        <v>0</v>
      </c>
      <c r="AN572" s="35">
        <f t="shared" si="260"/>
        <v>25.400001349999997</v>
      </c>
      <c r="AO572" s="35">
        <f t="shared" si="261"/>
        <v>21.621097760628302</v>
      </c>
      <c r="AP572" s="35">
        <f t="shared" si="262"/>
        <v>3.7789035893716942</v>
      </c>
      <c r="AQ572" s="35">
        <f t="shared" si="263"/>
        <v>4</v>
      </c>
      <c r="AR572" s="35">
        <f t="shared" si="264"/>
        <v>3.5307776278709664</v>
      </c>
      <c r="AS572" s="35">
        <f t="shared" si="265"/>
        <v>0.46922237212903362</v>
      </c>
    </row>
    <row r="573" spans="7:45" ht="15.75">
      <c r="G573">
        <v>849</v>
      </c>
      <c r="H573" s="89">
        <v>2</v>
      </c>
      <c r="I573" s="90">
        <v>4</v>
      </c>
      <c r="J573" s="90">
        <v>6.7000003000000001</v>
      </c>
      <c r="K573" s="90">
        <v>12.000000999999999</v>
      </c>
      <c r="L573" s="90">
        <v>0.70000004999999998</v>
      </c>
      <c r="M573" s="90">
        <v>0</v>
      </c>
      <c r="N573" s="90"/>
      <c r="O573" s="90">
        <v>2</v>
      </c>
      <c r="P573" s="90">
        <v>2</v>
      </c>
      <c r="Q573" s="91">
        <v>0</v>
      </c>
      <c r="R573" s="35"/>
      <c r="S573" s="34">
        <f t="shared" si="266"/>
        <v>2</v>
      </c>
      <c r="T573" s="34">
        <f t="shared" si="252"/>
        <v>3.46</v>
      </c>
      <c r="U573" s="34">
        <f t="shared" si="253"/>
        <v>5.2554802353200003</v>
      </c>
      <c r="V573" s="34">
        <f t="shared" si="254"/>
        <v>1.9872000000000001</v>
      </c>
      <c r="W573" s="15">
        <f t="shared" si="267"/>
        <v>0.87944659600048491</v>
      </c>
      <c r="X573" s="34">
        <f t="shared" si="268"/>
        <v>10.553360031452414</v>
      </c>
      <c r="Y573" s="34">
        <f t="shared" si="255"/>
        <v>1.2900000000000023E-2</v>
      </c>
      <c r="Z573" s="15">
        <f t="shared" si="269"/>
        <v>0.50322495527805666</v>
      </c>
      <c r="AA573" s="34">
        <f t="shared" si="270"/>
        <v>0.35225749385588739</v>
      </c>
      <c r="AB573" s="34">
        <f t="shared" si="256"/>
        <v>-0.3819999999999999</v>
      </c>
      <c r="AC573" s="15">
        <f t="shared" si="271"/>
        <v>0.40564461209270181</v>
      </c>
      <c r="AD573" s="34">
        <f t="shared" si="272"/>
        <v>0</v>
      </c>
      <c r="AE573" s="34">
        <f t="shared" si="257"/>
        <v>4.4820999999999991</v>
      </c>
      <c r="AF573" s="15">
        <f t="shared" si="273"/>
        <v>0.9888168395363548</v>
      </c>
      <c r="AG573" s="34">
        <f t="shared" si="274"/>
        <v>1.9776336790727096</v>
      </c>
      <c r="AH573" s="34">
        <f t="shared" si="258"/>
        <v>1.2458</v>
      </c>
      <c r="AI573" s="15">
        <f t="shared" si="275"/>
        <v>0.77657197439912828</v>
      </c>
      <c r="AJ573" s="34">
        <f t="shared" si="276"/>
        <v>1.5531439487982566</v>
      </c>
      <c r="AK573" s="34">
        <f t="shared" si="259"/>
        <v>0.2702</v>
      </c>
      <c r="AL573" s="15">
        <f t="shared" si="277"/>
        <v>0.5671420040148718</v>
      </c>
      <c r="AM573" s="34">
        <f t="shared" si="278"/>
        <v>0</v>
      </c>
      <c r="AN573" s="35">
        <f t="shared" si="260"/>
        <v>14.100000550000001</v>
      </c>
      <c r="AO573" s="35">
        <f t="shared" si="261"/>
        <v>10.5429238742243</v>
      </c>
      <c r="AP573" s="35">
        <f t="shared" si="262"/>
        <v>3.5570766757757006</v>
      </c>
      <c r="AQ573" s="35">
        <f t="shared" si="263"/>
        <v>7.0000002000000006</v>
      </c>
      <c r="AR573" s="35">
        <f t="shared" si="264"/>
        <v>6.0916259657047789</v>
      </c>
      <c r="AS573" s="35">
        <f t="shared" si="265"/>
        <v>0.90837423429522168</v>
      </c>
    </row>
    <row r="574" spans="7:45" ht="15.75">
      <c r="G574">
        <v>850</v>
      </c>
      <c r="H574" s="89">
        <v>0.4</v>
      </c>
      <c r="I574" s="90">
        <v>0.70000004999999998</v>
      </c>
      <c r="J574" s="90">
        <v>1</v>
      </c>
      <c r="K574" s="90">
        <v>7.5000004999999996</v>
      </c>
      <c r="L574" s="90">
        <v>3.4</v>
      </c>
      <c r="M574" s="90">
        <v>1.1000000000000001</v>
      </c>
      <c r="N574" s="90"/>
      <c r="O574" s="90">
        <v>3.0000002000000001</v>
      </c>
      <c r="P574" s="90">
        <v>4</v>
      </c>
      <c r="Q574" s="91">
        <v>0</v>
      </c>
      <c r="R574" s="35"/>
      <c r="S574" s="34">
        <f t="shared" si="266"/>
        <v>0.4</v>
      </c>
      <c r="T574" s="34">
        <f t="shared" si="252"/>
        <v>0.60550004324999995</v>
      </c>
      <c r="U574" s="34">
        <f t="shared" si="253"/>
        <v>0.78439999999999999</v>
      </c>
      <c r="V574" s="34">
        <f t="shared" si="254"/>
        <v>1.9872000000000001</v>
      </c>
      <c r="W574" s="15">
        <f t="shared" si="267"/>
        <v>0.87944659600048491</v>
      </c>
      <c r="X574" s="34">
        <f t="shared" si="268"/>
        <v>6.595849909726935</v>
      </c>
      <c r="Y574" s="34">
        <f t="shared" si="255"/>
        <v>1.2900000000000023E-2</v>
      </c>
      <c r="Z574" s="15">
        <f t="shared" si="269"/>
        <v>0.50322495527805666</v>
      </c>
      <c r="AA574" s="34">
        <f t="shared" si="270"/>
        <v>1.7109648479453925</v>
      </c>
      <c r="AB574" s="34">
        <f t="shared" si="256"/>
        <v>-0.3819999999999999</v>
      </c>
      <c r="AC574" s="15">
        <f t="shared" si="271"/>
        <v>0.40564461209270181</v>
      </c>
      <c r="AD574" s="34">
        <f t="shared" si="272"/>
        <v>0.44620907330197201</v>
      </c>
      <c r="AE574" s="34">
        <f t="shared" si="257"/>
        <v>5.3162001668199999</v>
      </c>
      <c r="AF574" s="15">
        <f t="shared" si="273"/>
        <v>0.99511262302858017</v>
      </c>
      <c r="AG574" s="34">
        <f t="shared" si="274"/>
        <v>2.9853380681082653</v>
      </c>
      <c r="AH574" s="34">
        <f t="shared" si="258"/>
        <v>1.2458</v>
      </c>
      <c r="AI574" s="15">
        <f t="shared" si="275"/>
        <v>0.77657197439912828</v>
      </c>
      <c r="AJ574" s="34">
        <f t="shared" si="276"/>
        <v>3.1062878975965131</v>
      </c>
      <c r="AK574" s="34">
        <f t="shared" si="259"/>
        <v>0.2702</v>
      </c>
      <c r="AL574" s="15">
        <f t="shared" si="277"/>
        <v>0.5671420040148718</v>
      </c>
      <c r="AM574" s="34">
        <f t="shared" si="278"/>
        <v>0</v>
      </c>
      <c r="AN574" s="35">
        <f t="shared" si="260"/>
        <v>10.8000004</v>
      </c>
      <c r="AO574" s="35">
        <f t="shared" si="261"/>
        <v>8.6900474086217621</v>
      </c>
      <c r="AP574" s="35">
        <f t="shared" si="262"/>
        <v>2.109952991378238</v>
      </c>
      <c r="AQ574" s="35">
        <f t="shared" si="263"/>
        <v>8.0000002000000006</v>
      </c>
      <c r="AR574" s="35">
        <f t="shared" si="264"/>
        <v>6.8681979401039062</v>
      </c>
      <c r="AS574" s="35">
        <f t="shared" si="265"/>
        <v>1.1318022598960944</v>
      </c>
    </row>
    <row r="575" spans="7:45" ht="15.75">
      <c r="G575">
        <v>851</v>
      </c>
      <c r="H575" s="89">
        <v>0.5</v>
      </c>
      <c r="I575" s="90">
        <v>1.3000001000000001</v>
      </c>
      <c r="J575" s="90">
        <v>3.0000002000000001</v>
      </c>
      <c r="K575" s="90">
        <v>4.5</v>
      </c>
      <c r="L575" s="90">
        <v>1.5000001000000001</v>
      </c>
      <c r="M575" s="90">
        <v>0</v>
      </c>
      <c r="N575" s="90"/>
      <c r="O575" s="90">
        <v>3.0000002000000001</v>
      </c>
      <c r="P575" s="90">
        <v>5</v>
      </c>
      <c r="Q575" s="91">
        <v>0</v>
      </c>
      <c r="R575" s="35"/>
      <c r="S575" s="34">
        <f t="shared" si="266"/>
        <v>0.5</v>
      </c>
      <c r="T575" s="34">
        <f t="shared" si="252"/>
        <v>1.1245000865000001</v>
      </c>
      <c r="U575" s="34">
        <f t="shared" si="253"/>
        <v>2.3532001568799998</v>
      </c>
      <c r="V575" s="34">
        <f t="shared" si="254"/>
        <v>1.9872000000000001</v>
      </c>
      <c r="W575" s="15">
        <f t="shared" si="267"/>
        <v>0.87944659600048491</v>
      </c>
      <c r="X575" s="34">
        <f t="shared" si="268"/>
        <v>3.9575096820021822</v>
      </c>
      <c r="Y575" s="34">
        <f t="shared" si="255"/>
        <v>1.2900000000000023E-2</v>
      </c>
      <c r="Z575" s="15">
        <f t="shared" si="269"/>
        <v>0.50322495527805666</v>
      </c>
      <c r="AA575" s="34">
        <f t="shared" si="270"/>
        <v>0.75483748323958055</v>
      </c>
      <c r="AB575" s="34">
        <f t="shared" si="256"/>
        <v>-0.3819999999999999</v>
      </c>
      <c r="AC575" s="15">
        <f t="shared" si="271"/>
        <v>0.40564461209270181</v>
      </c>
      <c r="AD575" s="34">
        <f t="shared" si="272"/>
        <v>0</v>
      </c>
      <c r="AE575" s="34">
        <f t="shared" si="257"/>
        <v>5.3162001668199999</v>
      </c>
      <c r="AF575" s="15">
        <f t="shared" si="273"/>
        <v>0.99511262302858017</v>
      </c>
      <c r="AG575" s="34">
        <f t="shared" si="274"/>
        <v>2.9853380681082653</v>
      </c>
      <c r="AH575" s="34">
        <f t="shared" si="258"/>
        <v>1.2458</v>
      </c>
      <c r="AI575" s="15">
        <f t="shared" si="275"/>
        <v>0.77657197439912828</v>
      </c>
      <c r="AJ575" s="34">
        <f t="shared" si="276"/>
        <v>3.8828598719956413</v>
      </c>
      <c r="AK575" s="34">
        <f t="shared" si="259"/>
        <v>0.2702</v>
      </c>
      <c r="AL575" s="15">
        <f t="shared" si="277"/>
        <v>0.5671420040148718</v>
      </c>
      <c r="AM575" s="34">
        <f t="shared" si="278"/>
        <v>0</v>
      </c>
      <c r="AN575" s="35">
        <f t="shared" si="260"/>
        <v>11.50000054</v>
      </c>
      <c r="AO575" s="35">
        <f t="shared" si="261"/>
        <v>9.1257212397960483</v>
      </c>
      <c r="AP575" s="35">
        <f t="shared" si="262"/>
        <v>2.3742793002039519</v>
      </c>
      <c r="AQ575" s="35">
        <f t="shared" si="263"/>
        <v>4.0000001000000003</v>
      </c>
      <c r="AR575" s="35">
        <f t="shared" si="264"/>
        <v>3.4260627203360352</v>
      </c>
      <c r="AS575" s="35">
        <f t="shared" si="265"/>
        <v>0.57393737966396507</v>
      </c>
    </row>
    <row r="576" spans="7:45" ht="15.75">
      <c r="G576">
        <v>852</v>
      </c>
      <c r="H576" s="89">
        <v>1.5000001000000001</v>
      </c>
      <c r="I576" s="90">
        <v>3.0000002000000001</v>
      </c>
      <c r="J576" s="90">
        <v>3.0000002000000001</v>
      </c>
      <c r="K576" s="90">
        <v>2</v>
      </c>
      <c r="L576" s="90">
        <v>1.1000000000000001</v>
      </c>
      <c r="M576" s="90">
        <v>0.90000004</v>
      </c>
      <c r="N576" s="90"/>
      <c r="O576" s="90">
        <v>2</v>
      </c>
      <c r="P576" s="90">
        <v>1.5000001000000001</v>
      </c>
      <c r="Q576" s="91">
        <v>0.5</v>
      </c>
      <c r="R576" s="35"/>
      <c r="S576" s="34">
        <f t="shared" si="266"/>
        <v>1.5000001000000001</v>
      </c>
      <c r="T576" s="34">
        <f t="shared" si="252"/>
        <v>2.5950001729999999</v>
      </c>
      <c r="U576" s="34">
        <f t="shared" si="253"/>
        <v>2.3532001568799998</v>
      </c>
      <c r="V576" s="34">
        <f t="shared" si="254"/>
        <v>1.9872000000000001</v>
      </c>
      <c r="W576" s="15">
        <f t="shared" si="267"/>
        <v>0.87944659600048491</v>
      </c>
      <c r="X576" s="34">
        <f t="shared" si="268"/>
        <v>1.7588931920009698</v>
      </c>
      <c r="Y576" s="34">
        <f t="shared" si="255"/>
        <v>1.2900000000000023E-2</v>
      </c>
      <c r="Z576" s="15">
        <f t="shared" si="269"/>
        <v>0.50322495527805666</v>
      </c>
      <c r="AA576" s="34">
        <f t="shared" si="270"/>
        <v>0.55354745080586243</v>
      </c>
      <c r="AB576" s="34">
        <f t="shared" si="256"/>
        <v>-0.3819999999999999</v>
      </c>
      <c r="AC576" s="15">
        <f t="shared" si="271"/>
        <v>0.40564461209270181</v>
      </c>
      <c r="AD576" s="34">
        <f t="shared" si="272"/>
        <v>0.36508016710921609</v>
      </c>
      <c r="AE576" s="34">
        <f t="shared" si="257"/>
        <v>4.4820999999999991</v>
      </c>
      <c r="AF576" s="15">
        <f t="shared" si="273"/>
        <v>0.9888168395363548</v>
      </c>
      <c r="AG576" s="34">
        <f t="shared" si="274"/>
        <v>1.9776336790727096</v>
      </c>
      <c r="AH576" s="34">
        <f t="shared" si="258"/>
        <v>1.2458</v>
      </c>
      <c r="AI576" s="15">
        <f t="shared" si="275"/>
        <v>0.77657197439912828</v>
      </c>
      <c r="AJ576" s="34">
        <f t="shared" si="276"/>
        <v>1.1648580392558898</v>
      </c>
      <c r="AK576" s="34">
        <f t="shared" si="259"/>
        <v>0.2702</v>
      </c>
      <c r="AL576" s="15">
        <f t="shared" si="277"/>
        <v>0.5671420040148718</v>
      </c>
      <c r="AM576" s="34">
        <f t="shared" si="278"/>
        <v>0.2835710020074359</v>
      </c>
      <c r="AN576" s="35">
        <f t="shared" si="260"/>
        <v>7.7000002500000004</v>
      </c>
      <c r="AO576" s="35">
        <f t="shared" si="261"/>
        <v>6.4243974577466609</v>
      </c>
      <c r="AP576" s="35">
        <f t="shared" si="262"/>
        <v>1.2756027922533395</v>
      </c>
      <c r="AQ576" s="35">
        <f t="shared" si="263"/>
        <v>4</v>
      </c>
      <c r="AR576" s="35">
        <f t="shared" si="264"/>
        <v>3.5307776278709664</v>
      </c>
      <c r="AS576" s="35">
        <f t="shared" si="265"/>
        <v>0.46922237212903362</v>
      </c>
    </row>
    <row r="577" spans="7:45" ht="15.75">
      <c r="G577">
        <v>853</v>
      </c>
      <c r="H577" s="89">
        <v>1</v>
      </c>
      <c r="I577" s="90">
        <v>1</v>
      </c>
      <c r="J577" s="90">
        <v>2</v>
      </c>
      <c r="K577" s="90">
        <v>3.0000002000000001</v>
      </c>
      <c r="L577" s="90">
        <v>0.70000004999999998</v>
      </c>
      <c r="M577" s="90">
        <v>0</v>
      </c>
      <c r="N577" s="90"/>
      <c r="O577" s="90">
        <v>2</v>
      </c>
      <c r="P577" s="90">
        <v>2</v>
      </c>
      <c r="Q577" s="91">
        <v>0</v>
      </c>
      <c r="R577" s="35"/>
      <c r="S577" s="34">
        <f t="shared" si="266"/>
        <v>1</v>
      </c>
      <c r="T577" s="34">
        <f t="shared" si="252"/>
        <v>0.86499999999999999</v>
      </c>
      <c r="U577" s="34">
        <f t="shared" si="253"/>
        <v>1.5688</v>
      </c>
      <c r="V577" s="34">
        <f t="shared" si="254"/>
        <v>1.9872000000000001</v>
      </c>
      <c r="W577" s="15">
        <f t="shared" si="267"/>
        <v>0.87944659600048491</v>
      </c>
      <c r="X577" s="34">
        <f t="shared" si="268"/>
        <v>2.6383399638907741</v>
      </c>
      <c r="Y577" s="34">
        <f t="shared" si="255"/>
        <v>1.2900000000000023E-2</v>
      </c>
      <c r="Z577" s="15">
        <f t="shared" si="269"/>
        <v>0.50322495527805666</v>
      </c>
      <c r="AA577" s="34">
        <f t="shared" si="270"/>
        <v>0.35225749385588739</v>
      </c>
      <c r="AB577" s="34">
        <f t="shared" si="256"/>
        <v>-0.3819999999999999</v>
      </c>
      <c r="AC577" s="15">
        <f t="shared" si="271"/>
        <v>0.40564461209270181</v>
      </c>
      <c r="AD577" s="34">
        <f t="shared" si="272"/>
        <v>0</v>
      </c>
      <c r="AE577" s="34">
        <f t="shared" si="257"/>
        <v>4.4820999999999991</v>
      </c>
      <c r="AF577" s="15">
        <f t="shared" si="273"/>
        <v>0.9888168395363548</v>
      </c>
      <c r="AG577" s="34">
        <f t="shared" si="274"/>
        <v>1.9776336790727096</v>
      </c>
      <c r="AH577" s="34">
        <f t="shared" si="258"/>
        <v>1.2458</v>
      </c>
      <c r="AI577" s="15">
        <f t="shared" si="275"/>
        <v>0.77657197439912828</v>
      </c>
      <c r="AJ577" s="34">
        <f t="shared" si="276"/>
        <v>1.5531439487982566</v>
      </c>
      <c r="AK577" s="34">
        <f t="shared" si="259"/>
        <v>0.2702</v>
      </c>
      <c r="AL577" s="15">
        <f t="shared" si="277"/>
        <v>0.5671420040148718</v>
      </c>
      <c r="AM577" s="34">
        <f t="shared" si="278"/>
        <v>0</v>
      </c>
      <c r="AN577" s="35">
        <f t="shared" si="260"/>
        <v>14.1000002</v>
      </c>
      <c r="AO577" s="35">
        <f t="shared" si="261"/>
        <v>9.0381250777992506</v>
      </c>
      <c r="AP577" s="35">
        <f t="shared" si="262"/>
        <v>5.0618751222007496</v>
      </c>
      <c r="AQ577" s="35">
        <f t="shared" si="263"/>
        <v>7</v>
      </c>
      <c r="AR577" s="35">
        <f t="shared" si="264"/>
        <v>5.8604935510683509</v>
      </c>
      <c r="AS577" s="35">
        <f t="shared" si="265"/>
        <v>1.1395064489316491</v>
      </c>
    </row>
    <row r="578" spans="7:45" ht="15.75">
      <c r="G578">
        <v>854</v>
      </c>
      <c r="H578" s="89">
        <v>0.5</v>
      </c>
      <c r="I578" s="90">
        <v>0.4</v>
      </c>
      <c r="J578" s="90">
        <v>1.2</v>
      </c>
      <c r="K578" s="90">
        <v>4</v>
      </c>
      <c r="L578" s="90">
        <v>5</v>
      </c>
      <c r="M578" s="90">
        <v>3.0000002000000001</v>
      </c>
      <c r="N578" s="90"/>
      <c r="O578" s="90">
        <v>2</v>
      </c>
      <c r="P578" s="90">
        <v>5</v>
      </c>
      <c r="Q578" s="91">
        <v>0</v>
      </c>
      <c r="R578" s="35"/>
      <c r="S578" s="34">
        <f t="shared" si="266"/>
        <v>0.5</v>
      </c>
      <c r="T578" s="34">
        <f t="shared" si="252"/>
        <v>0.34600000000000003</v>
      </c>
      <c r="U578" s="34">
        <f t="shared" si="253"/>
        <v>0.94127999999999989</v>
      </c>
      <c r="V578" s="34">
        <f t="shared" si="254"/>
        <v>1.9872000000000001</v>
      </c>
      <c r="W578" s="15">
        <f t="shared" si="267"/>
        <v>0.87944659600048491</v>
      </c>
      <c r="X578" s="34">
        <f t="shared" si="268"/>
        <v>3.5177863840019397</v>
      </c>
      <c r="Y578" s="34">
        <f t="shared" si="255"/>
        <v>1.2900000000000023E-2</v>
      </c>
      <c r="Z578" s="15">
        <f t="shared" si="269"/>
        <v>0.50322495527805666</v>
      </c>
      <c r="AA578" s="34">
        <f t="shared" si="270"/>
        <v>2.5161247763902832</v>
      </c>
      <c r="AB578" s="34">
        <f t="shared" si="256"/>
        <v>-0.3819999999999999</v>
      </c>
      <c r="AC578" s="15">
        <f t="shared" si="271"/>
        <v>0.40564461209270181</v>
      </c>
      <c r="AD578" s="34">
        <f t="shared" si="272"/>
        <v>1.2169339174070279</v>
      </c>
      <c r="AE578" s="34">
        <f t="shared" si="257"/>
        <v>4.4820999999999991</v>
      </c>
      <c r="AF578" s="15">
        <f t="shared" si="273"/>
        <v>0.9888168395363548</v>
      </c>
      <c r="AG578" s="34">
        <f t="shared" si="274"/>
        <v>1.9776336790727096</v>
      </c>
      <c r="AH578" s="34">
        <f t="shared" si="258"/>
        <v>1.2458</v>
      </c>
      <c r="AI578" s="15">
        <f t="shared" si="275"/>
        <v>0.77657197439912828</v>
      </c>
      <c r="AJ578" s="34">
        <f t="shared" si="276"/>
        <v>3.8828598719956413</v>
      </c>
      <c r="AK578" s="34">
        <f t="shared" si="259"/>
        <v>0.2702</v>
      </c>
      <c r="AL578" s="15">
        <f t="shared" si="277"/>
        <v>0.5671420040148718</v>
      </c>
      <c r="AM578" s="34">
        <f t="shared" si="278"/>
        <v>0</v>
      </c>
      <c r="AN578" s="35">
        <f t="shared" si="260"/>
        <v>17.000000700000001</v>
      </c>
      <c r="AO578" s="35">
        <f t="shared" si="261"/>
        <v>11.912745988177502</v>
      </c>
      <c r="AP578" s="35">
        <f t="shared" si="262"/>
        <v>5.0872547118224993</v>
      </c>
      <c r="AQ578" s="35">
        <f t="shared" si="263"/>
        <v>7.0000002000000006</v>
      </c>
      <c r="AR578" s="35">
        <f t="shared" si="264"/>
        <v>6.0916259657047789</v>
      </c>
      <c r="AS578" s="35">
        <f t="shared" si="265"/>
        <v>0.90837423429522168</v>
      </c>
    </row>
    <row r="579" spans="7:45" ht="15.75">
      <c r="G579">
        <v>855</v>
      </c>
      <c r="H579" s="89">
        <v>0.6</v>
      </c>
      <c r="I579" s="90">
        <v>3.1000000999999999</v>
      </c>
      <c r="J579" s="90">
        <v>1.8000001000000001</v>
      </c>
      <c r="K579" s="90">
        <v>5</v>
      </c>
      <c r="L579" s="90">
        <v>1.9000001</v>
      </c>
      <c r="M579" s="90">
        <v>4.6000003999999999</v>
      </c>
      <c r="N579" s="90"/>
      <c r="O579" s="90">
        <v>3.0000002000000001</v>
      </c>
      <c r="P579" s="90">
        <v>4</v>
      </c>
      <c r="Q579" s="91">
        <v>0</v>
      </c>
      <c r="R579" s="35"/>
      <c r="S579" s="34">
        <f t="shared" si="266"/>
        <v>0.6</v>
      </c>
      <c r="T579" s="34">
        <f t="shared" si="252"/>
        <v>2.6815000864999998</v>
      </c>
      <c r="U579" s="34">
        <f t="shared" si="253"/>
        <v>1.4119200784400001</v>
      </c>
      <c r="V579" s="34">
        <f t="shared" si="254"/>
        <v>1.9872000000000001</v>
      </c>
      <c r="W579" s="15">
        <f t="shared" si="267"/>
        <v>0.87944659600048491</v>
      </c>
      <c r="X579" s="34">
        <f t="shared" si="268"/>
        <v>4.3972329800024248</v>
      </c>
      <c r="Y579" s="34">
        <f t="shared" si="255"/>
        <v>1.2900000000000023E-2</v>
      </c>
      <c r="Z579" s="15">
        <f t="shared" si="269"/>
        <v>0.50322495527805666</v>
      </c>
      <c r="AA579" s="34">
        <f t="shared" si="270"/>
        <v>0.95612746535080317</v>
      </c>
      <c r="AB579" s="34">
        <f t="shared" si="256"/>
        <v>-0.3819999999999999</v>
      </c>
      <c r="AC579" s="15">
        <f t="shared" si="271"/>
        <v>0.40564461209270181</v>
      </c>
      <c r="AD579" s="34">
        <f t="shared" si="272"/>
        <v>1.8659653778842731</v>
      </c>
      <c r="AE579" s="34">
        <f t="shared" si="257"/>
        <v>5.3162001668199999</v>
      </c>
      <c r="AF579" s="15">
        <f t="shared" si="273"/>
        <v>0.99511262302858017</v>
      </c>
      <c r="AG579" s="34">
        <f t="shared" si="274"/>
        <v>2.9853380681082653</v>
      </c>
      <c r="AH579" s="34">
        <f t="shared" si="258"/>
        <v>1.2458</v>
      </c>
      <c r="AI579" s="15">
        <f t="shared" si="275"/>
        <v>0.77657197439912828</v>
      </c>
      <c r="AJ579" s="34">
        <f t="shared" si="276"/>
        <v>3.1062878975965131</v>
      </c>
      <c r="AK579" s="34">
        <f t="shared" si="259"/>
        <v>0.2702</v>
      </c>
      <c r="AL579" s="15">
        <f t="shared" si="277"/>
        <v>0.5671420040148718</v>
      </c>
      <c r="AM579" s="34">
        <f t="shared" si="278"/>
        <v>0</v>
      </c>
      <c r="AN579" s="35">
        <f t="shared" si="260"/>
        <v>12.4000007</v>
      </c>
      <c r="AO579" s="35">
        <f t="shared" si="261"/>
        <v>9.2413995942980716</v>
      </c>
      <c r="AP579" s="35">
        <f t="shared" si="262"/>
        <v>3.1586011057019281</v>
      </c>
      <c r="AQ579" s="35">
        <f t="shared" si="263"/>
        <v>6.0000004000000002</v>
      </c>
      <c r="AR579" s="35">
        <f t="shared" si="264"/>
        <v>5.3150541466200449</v>
      </c>
      <c r="AS579" s="35">
        <f t="shared" si="265"/>
        <v>0.68494625337995529</v>
      </c>
    </row>
    <row r="580" spans="7:45" ht="15.75">
      <c r="G580">
        <v>856</v>
      </c>
      <c r="H580" s="89">
        <v>0.4</v>
      </c>
      <c r="I580" s="90">
        <v>1</v>
      </c>
      <c r="J580" s="90">
        <v>1</v>
      </c>
      <c r="K580" s="90">
        <v>6.0000004999999996</v>
      </c>
      <c r="L580" s="90">
        <v>3.0000002000000001</v>
      </c>
      <c r="M580" s="90">
        <v>1</v>
      </c>
      <c r="N580" s="90"/>
      <c r="O580" s="90">
        <v>3.0000002000000001</v>
      </c>
      <c r="P580" s="90">
        <v>3.0000002000000001</v>
      </c>
      <c r="Q580" s="91">
        <v>0</v>
      </c>
      <c r="R580" s="35"/>
      <c r="S580" s="34">
        <f t="shared" si="266"/>
        <v>0.4</v>
      </c>
      <c r="T580" s="34">
        <f t="shared" ref="T580:T643" si="279">I580*$C$9</f>
        <v>0.86499999999999999</v>
      </c>
      <c r="U580" s="34">
        <f t="shared" ref="U580:U643" si="280">J580*$C$10</f>
        <v>0.78439999999999999</v>
      </c>
      <c r="V580" s="34">
        <f t="shared" ref="V580:V643" si="281">$D$11+($E$11*$C$5)</f>
        <v>1.9872000000000001</v>
      </c>
      <c r="W580" s="15">
        <f t="shared" si="267"/>
        <v>0.87944659600048491</v>
      </c>
      <c r="X580" s="34">
        <f t="shared" si="268"/>
        <v>5.2766800157262068</v>
      </c>
      <c r="Y580" s="34">
        <f t="shared" ref="Y580:Y643" si="282">$D$12+($E$12*$C$5)</f>
        <v>1.2900000000000023E-2</v>
      </c>
      <c r="Z580" s="15">
        <f t="shared" si="269"/>
        <v>0.50322495527805666</v>
      </c>
      <c r="AA580" s="34">
        <f t="shared" si="270"/>
        <v>1.5096749664791611</v>
      </c>
      <c r="AB580" s="34">
        <f t="shared" ref="AB580:AB643" si="283">$D$13+($E$13*$C$5)</f>
        <v>-0.3819999999999999</v>
      </c>
      <c r="AC580" s="15">
        <f t="shared" si="271"/>
        <v>0.40564461209270181</v>
      </c>
      <c r="AD580" s="34">
        <f t="shared" si="272"/>
        <v>0.40564461209270181</v>
      </c>
      <c r="AE580" s="34">
        <f t="shared" ref="AE580:AE643" si="284">$D$14+($E$14*$D$5)+($F$14*O580)</f>
        <v>5.3162001668199999</v>
      </c>
      <c r="AF580" s="15">
        <f t="shared" si="273"/>
        <v>0.99511262302858017</v>
      </c>
      <c r="AG580" s="34">
        <f t="shared" si="274"/>
        <v>2.9853380681082653</v>
      </c>
      <c r="AH580" s="34">
        <f t="shared" ref="AH580:AH643" si="285">$D$15+($E$15*$D$5)</f>
        <v>1.2458</v>
      </c>
      <c r="AI580" s="15">
        <f t="shared" si="275"/>
        <v>0.77657197439912828</v>
      </c>
      <c r="AJ580" s="34">
        <f t="shared" si="276"/>
        <v>2.3297160785117796</v>
      </c>
      <c r="AK580" s="34">
        <f t="shared" ref="AK580:AK643" si="286">$D$16+($E$16*$D$5)</f>
        <v>0.2702</v>
      </c>
      <c r="AL580" s="15">
        <f t="shared" si="277"/>
        <v>0.5671420040148718</v>
      </c>
      <c r="AM580" s="34">
        <f t="shared" si="278"/>
        <v>0</v>
      </c>
      <c r="AN580" s="35">
        <f t="shared" ref="AN580:AN643" si="287">SUM(H581:M581)</f>
        <v>7.4</v>
      </c>
      <c r="AO580" s="35">
        <f t="shared" ref="AO580:AO643" si="288">SUM(S581:U581,X581,AA581,AD581)</f>
        <v>5.2203877146497852</v>
      </c>
      <c r="AP580" s="35">
        <f t="shared" ref="AP580:AP643" si="289">AN580-AO580</f>
        <v>2.1796122853502151</v>
      </c>
      <c r="AQ580" s="35">
        <f t="shared" ref="AQ580:AQ643" si="290">SUM(O581:Q581)</f>
        <v>4</v>
      </c>
      <c r="AR580" s="35">
        <f t="shared" ref="AR580:AR643" si="291">SUM(AG581,AJ581,AM581)</f>
        <v>3.3213476574867098</v>
      </c>
      <c r="AS580" s="35">
        <f t="shared" ref="AS580:AS643" si="292">AQ580-AR580</f>
        <v>0.67865234251329021</v>
      </c>
    </row>
    <row r="581" spans="7:45" ht="15.75">
      <c r="G581">
        <v>857</v>
      </c>
      <c r="H581" s="89">
        <v>0.4</v>
      </c>
      <c r="I581" s="90">
        <v>1</v>
      </c>
      <c r="J581" s="90">
        <v>1</v>
      </c>
      <c r="K581" s="90">
        <v>2</v>
      </c>
      <c r="L581" s="90">
        <v>2</v>
      </c>
      <c r="M581" s="90">
        <v>1</v>
      </c>
      <c r="N581" s="90"/>
      <c r="O581" s="90">
        <v>2</v>
      </c>
      <c r="P581" s="90">
        <v>1</v>
      </c>
      <c r="Q581" s="91">
        <v>1</v>
      </c>
      <c r="R581" s="35"/>
      <c r="S581" s="34">
        <f t="shared" ref="S581:S644" si="293">H581</f>
        <v>0.4</v>
      </c>
      <c r="T581" s="34">
        <f t="shared" si="279"/>
        <v>0.86499999999999999</v>
      </c>
      <c r="U581" s="34">
        <f t="shared" si="280"/>
        <v>0.78439999999999999</v>
      </c>
      <c r="V581" s="34">
        <f t="shared" si="281"/>
        <v>1.9872000000000001</v>
      </c>
      <c r="W581" s="15">
        <f t="shared" ref="W581:W644" si="294">EXP(V581)/(1+EXP(V581))</f>
        <v>0.87944659600048491</v>
      </c>
      <c r="X581" s="34">
        <f t="shared" ref="X581:X644" si="295">K581*W581</f>
        <v>1.7588931920009698</v>
      </c>
      <c r="Y581" s="34">
        <f t="shared" si="282"/>
        <v>1.2900000000000023E-2</v>
      </c>
      <c r="Z581" s="15">
        <f t="shared" ref="Z581:Z644" si="296">EXP(Y581)/(1+EXP(Y581))</f>
        <v>0.50322495527805666</v>
      </c>
      <c r="AA581" s="34">
        <f t="shared" ref="AA581:AA644" si="297">Z581*L581</f>
        <v>1.0064499105561133</v>
      </c>
      <c r="AB581" s="34">
        <f t="shared" si="283"/>
        <v>-0.3819999999999999</v>
      </c>
      <c r="AC581" s="15">
        <f t="shared" ref="AC581:AC644" si="298">EXP(AB581)/(1+EXP(AB581))</f>
        <v>0.40564461209270181</v>
      </c>
      <c r="AD581" s="34">
        <f t="shared" ref="AD581:AD644" si="299">AC581*M581</f>
        <v>0.40564461209270181</v>
      </c>
      <c r="AE581" s="34">
        <f t="shared" si="284"/>
        <v>4.4820999999999991</v>
      </c>
      <c r="AF581" s="15">
        <f t="shared" ref="AF581:AF644" si="300">EXP(AE581)/(1+EXP(AE581))</f>
        <v>0.9888168395363548</v>
      </c>
      <c r="AG581" s="34">
        <f t="shared" ref="AG581:AG644" si="301">AF581*O581</f>
        <v>1.9776336790727096</v>
      </c>
      <c r="AH581" s="34">
        <f t="shared" si="285"/>
        <v>1.2458</v>
      </c>
      <c r="AI581" s="15">
        <f t="shared" ref="AI581:AI644" si="302">EXP(AH581)/(1+EXP(AH581))</f>
        <v>0.77657197439912828</v>
      </c>
      <c r="AJ581" s="34">
        <f t="shared" ref="AJ581:AJ644" si="303">AI581*P581</f>
        <v>0.77657197439912828</v>
      </c>
      <c r="AK581" s="34">
        <f t="shared" si="286"/>
        <v>0.2702</v>
      </c>
      <c r="AL581" s="15">
        <f t="shared" ref="AL581:AL644" si="304">EXP(AK581)/(1+EXP(AK581))</f>
        <v>0.5671420040148718</v>
      </c>
      <c r="AM581" s="34">
        <f t="shared" ref="AM581:AM644" si="305">AL581*Q581</f>
        <v>0.5671420040148718</v>
      </c>
      <c r="AN581" s="35">
        <f t="shared" si="287"/>
        <v>27.9</v>
      </c>
      <c r="AO581" s="35">
        <f t="shared" si="288"/>
        <v>21.67337250140017</v>
      </c>
      <c r="AP581" s="35">
        <f t="shared" si="289"/>
        <v>6.2266274985998287</v>
      </c>
      <c r="AQ581" s="35">
        <f t="shared" si="290"/>
        <v>5</v>
      </c>
      <c r="AR581" s="35">
        <f t="shared" si="291"/>
        <v>4.097919631885838</v>
      </c>
      <c r="AS581" s="35">
        <f t="shared" si="292"/>
        <v>0.90208036811416203</v>
      </c>
    </row>
    <row r="582" spans="7:45" ht="15.75">
      <c r="G582">
        <v>858</v>
      </c>
      <c r="H582" s="89">
        <v>1.2</v>
      </c>
      <c r="I582" s="90">
        <v>3.2</v>
      </c>
      <c r="J582" s="90">
        <v>4.8</v>
      </c>
      <c r="K582" s="90">
        <v>12.3</v>
      </c>
      <c r="L582" s="90">
        <v>5.4</v>
      </c>
      <c r="M582" s="90">
        <v>1</v>
      </c>
      <c r="N582" s="90"/>
      <c r="O582" s="90">
        <v>2</v>
      </c>
      <c r="P582" s="90">
        <v>2</v>
      </c>
      <c r="Q582" s="91">
        <v>1</v>
      </c>
      <c r="R582" s="35"/>
      <c r="S582" s="34">
        <f t="shared" si="293"/>
        <v>1.2</v>
      </c>
      <c r="T582" s="34">
        <f t="shared" si="279"/>
        <v>2.7680000000000002</v>
      </c>
      <c r="U582" s="34">
        <f t="shared" si="280"/>
        <v>3.7651199999999996</v>
      </c>
      <c r="V582" s="34">
        <f t="shared" si="281"/>
        <v>1.9872000000000001</v>
      </c>
      <c r="W582" s="15">
        <f t="shared" si="294"/>
        <v>0.87944659600048491</v>
      </c>
      <c r="X582" s="34">
        <f t="shared" si="295"/>
        <v>10.817193130805965</v>
      </c>
      <c r="Y582" s="34">
        <f t="shared" si="282"/>
        <v>1.2900000000000023E-2</v>
      </c>
      <c r="Z582" s="15">
        <f t="shared" si="296"/>
        <v>0.50322495527805666</v>
      </c>
      <c r="AA582" s="34">
        <f t="shared" si="297"/>
        <v>2.7174147585015063</v>
      </c>
      <c r="AB582" s="34">
        <f t="shared" si="283"/>
        <v>-0.3819999999999999</v>
      </c>
      <c r="AC582" s="15">
        <f t="shared" si="298"/>
        <v>0.40564461209270181</v>
      </c>
      <c r="AD582" s="34">
        <f t="shared" si="299"/>
        <v>0.40564461209270181</v>
      </c>
      <c r="AE582" s="34">
        <f t="shared" si="284"/>
        <v>4.4820999999999991</v>
      </c>
      <c r="AF582" s="15">
        <f t="shared" si="300"/>
        <v>0.9888168395363548</v>
      </c>
      <c r="AG582" s="34">
        <f t="shared" si="301"/>
        <v>1.9776336790727096</v>
      </c>
      <c r="AH582" s="34">
        <f t="shared" si="285"/>
        <v>1.2458</v>
      </c>
      <c r="AI582" s="15">
        <f t="shared" si="302"/>
        <v>0.77657197439912828</v>
      </c>
      <c r="AJ582" s="34">
        <f t="shared" si="303"/>
        <v>1.5531439487982566</v>
      </c>
      <c r="AK582" s="34">
        <f t="shared" si="286"/>
        <v>0.2702</v>
      </c>
      <c r="AL582" s="15">
        <f t="shared" si="304"/>
        <v>0.5671420040148718</v>
      </c>
      <c r="AM582" s="34">
        <f t="shared" si="305"/>
        <v>0.5671420040148718</v>
      </c>
      <c r="AN582" s="35">
        <f t="shared" si="287"/>
        <v>18.099999999999998</v>
      </c>
      <c r="AO582" s="35">
        <f t="shared" si="288"/>
        <v>15.097329885138663</v>
      </c>
      <c r="AP582" s="35">
        <f t="shared" si="289"/>
        <v>3.0026701148613348</v>
      </c>
      <c r="AQ582" s="35">
        <f t="shared" si="290"/>
        <v>20.5</v>
      </c>
      <c r="AR582" s="35">
        <f t="shared" si="291"/>
        <v>15.971548592971757</v>
      </c>
      <c r="AS582" s="35">
        <f t="shared" si="292"/>
        <v>4.5284514070282427</v>
      </c>
    </row>
    <row r="583" spans="7:45" ht="15.75">
      <c r="G583">
        <v>859</v>
      </c>
      <c r="H583" s="89">
        <v>0.3</v>
      </c>
      <c r="I583" s="90">
        <v>2.4</v>
      </c>
      <c r="J583" s="90">
        <v>3.9</v>
      </c>
      <c r="K583" s="90">
        <v>10.3</v>
      </c>
      <c r="L583" s="90">
        <v>1.2</v>
      </c>
      <c r="M583" s="90">
        <v>0</v>
      </c>
      <c r="N583" s="90"/>
      <c r="O583" s="90">
        <v>2.2000000000000002</v>
      </c>
      <c r="P583" s="90">
        <v>16.3</v>
      </c>
      <c r="Q583" s="91">
        <v>2</v>
      </c>
      <c r="R583" s="35"/>
      <c r="S583" s="34">
        <f t="shared" si="293"/>
        <v>0.3</v>
      </c>
      <c r="T583" s="34">
        <f t="shared" si="279"/>
        <v>2.0760000000000001</v>
      </c>
      <c r="U583" s="34">
        <f t="shared" si="280"/>
        <v>3.0591599999999999</v>
      </c>
      <c r="V583" s="34">
        <f t="shared" si="281"/>
        <v>1.9872000000000001</v>
      </c>
      <c r="W583" s="15">
        <f t="shared" si="294"/>
        <v>0.87944659600048491</v>
      </c>
      <c r="X583" s="34">
        <f t="shared" si="295"/>
        <v>9.0582999388049945</v>
      </c>
      <c r="Y583" s="34">
        <f t="shared" si="282"/>
        <v>1.2900000000000023E-2</v>
      </c>
      <c r="Z583" s="15">
        <f t="shared" si="296"/>
        <v>0.50322495527805666</v>
      </c>
      <c r="AA583" s="34">
        <f t="shared" si="297"/>
        <v>0.60386994633366797</v>
      </c>
      <c r="AB583" s="34">
        <f t="shared" si="283"/>
        <v>-0.3819999999999999</v>
      </c>
      <c r="AC583" s="15">
        <f t="shared" si="298"/>
        <v>0.40564461209270181</v>
      </c>
      <c r="AD583" s="34">
        <f t="shared" si="299"/>
        <v>0</v>
      </c>
      <c r="AE583" s="34">
        <f t="shared" si="284"/>
        <v>4.6489199999999995</v>
      </c>
      <c r="AF583" s="15">
        <f t="shared" si="300"/>
        <v>0.99051881919828277</v>
      </c>
      <c r="AG583" s="34">
        <f t="shared" si="301"/>
        <v>2.1791414022362221</v>
      </c>
      <c r="AH583" s="34">
        <f t="shared" si="285"/>
        <v>1.2458</v>
      </c>
      <c r="AI583" s="15">
        <f t="shared" si="302"/>
        <v>0.77657197439912828</v>
      </c>
      <c r="AJ583" s="34">
        <f t="shared" si="303"/>
        <v>12.658123182705792</v>
      </c>
      <c r="AK583" s="34">
        <f t="shared" si="286"/>
        <v>0.2702</v>
      </c>
      <c r="AL583" s="15">
        <f t="shared" si="304"/>
        <v>0.5671420040148718</v>
      </c>
      <c r="AM583" s="34">
        <f t="shared" si="305"/>
        <v>1.1342840080297436</v>
      </c>
      <c r="AN583" s="35">
        <f t="shared" si="287"/>
        <v>18.1000002</v>
      </c>
      <c r="AO583" s="35">
        <f t="shared" si="288"/>
        <v>12.149456977187555</v>
      </c>
      <c r="AP583" s="35">
        <f t="shared" si="289"/>
        <v>5.9505432228124455</v>
      </c>
      <c r="AQ583" s="35">
        <f t="shared" si="290"/>
        <v>3.0000000000000004</v>
      </c>
      <c r="AR583" s="35">
        <f t="shared" si="291"/>
        <v>2.3589183722589646</v>
      </c>
      <c r="AS583" s="35">
        <f t="shared" si="292"/>
        <v>0.64108162774103583</v>
      </c>
    </row>
    <row r="584" spans="7:45" ht="15.75">
      <c r="G584">
        <v>860</v>
      </c>
      <c r="H584" s="89">
        <v>0.5</v>
      </c>
      <c r="I584" s="90">
        <v>1.6</v>
      </c>
      <c r="J584" s="90">
        <v>3.3000001999999999</v>
      </c>
      <c r="K584" s="90">
        <v>4.3</v>
      </c>
      <c r="L584" s="90">
        <v>5</v>
      </c>
      <c r="M584" s="90">
        <v>3.4</v>
      </c>
      <c r="N584" s="90"/>
      <c r="O584" s="90">
        <v>0.8</v>
      </c>
      <c r="P584" s="90">
        <v>1.6</v>
      </c>
      <c r="Q584" s="91">
        <v>0.6</v>
      </c>
      <c r="R584" s="35"/>
      <c r="S584" s="34">
        <f t="shared" si="293"/>
        <v>0.5</v>
      </c>
      <c r="T584" s="34">
        <f t="shared" si="279"/>
        <v>1.3840000000000001</v>
      </c>
      <c r="U584" s="34">
        <f t="shared" si="280"/>
        <v>2.58852015688</v>
      </c>
      <c r="V584" s="34">
        <f t="shared" si="281"/>
        <v>1.9872000000000001</v>
      </c>
      <c r="W584" s="15">
        <f t="shared" si="294"/>
        <v>0.87944659600048491</v>
      </c>
      <c r="X584" s="34">
        <f t="shared" si="295"/>
        <v>3.781620362802085</v>
      </c>
      <c r="Y584" s="34">
        <f t="shared" si="282"/>
        <v>1.2900000000000023E-2</v>
      </c>
      <c r="Z584" s="15">
        <f t="shared" si="296"/>
        <v>0.50322495527805666</v>
      </c>
      <c r="AA584" s="34">
        <f t="shared" si="297"/>
        <v>2.5161247763902832</v>
      </c>
      <c r="AB584" s="34">
        <f t="shared" si="283"/>
        <v>-0.3819999999999999</v>
      </c>
      <c r="AC584" s="15">
        <f t="shared" si="298"/>
        <v>0.40564461209270181</v>
      </c>
      <c r="AD584" s="34">
        <f t="shared" si="299"/>
        <v>1.3791916811151861</v>
      </c>
      <c r="AE584" s="34">
        <f t="shared" si="284"/>
        <v>3.4811799999999993</v>
      </c>
      <c r="AF584" s="15">
        <f t="shared" si="300"/>
        <v>0.97014751351429507</v>
      </c>
      <c r="AG584" s="34">
        <f t="shared" si="301"/>
        <v>0.77611801081143605</v>
      </c>
      <c r="AH584" s="34">
        <f t="shared" si="285"/>
        <v>1.2458</v>
      </c>
      <c r="AI584" s="15">
        <f t="shared" si="302"/>
        <v>0.77657197439912828</v>
      </c>
      <c r="AJ584" s="34">
        <f t="shared" si="303"/>
        <v>1.2425151590386054</v>
      </c>
      <c r="AK584" s="34">
        <f t="shared" si="286"/>
        <v>0.2702</v>
      </c>
      <c r="AL584" s="15">
        <f t="shared" si="304"/>
        <v>0.5671420040148718</v>
      </c>
      <c r="AM584" s="34">
        <f t="shared" si="305"/>
        <v>0.34028520240892307</v>
      </c>
      <c r="AN584" s="35">
        <f t="shared" si="287"/>
        <v>35.500001400000002</v>
      </c>
      <c r="AO584" s="35">
        <f t="shared" si="288"/>
        <v>23.879132718288702</v>
      </c>
      <c r="AP584" s="35">
        <f t="shared" si="289"/>
        <v>11.6208686817113</v>
      </c>
      <c r="AQ584" s="35">
        <f t="shared" si="290"/>
        <v>10.8000007</v>
      </c>
      <c r="AR584" s="35">
        <f t="shared" si="291"/>
        <v>7.9135483453643367</v>
      </c>
      <c r="AS584" s="35">
        <f t="shared" si="292"/>
        <v>2.8864523546356633</v>
      </c>
    </row>
    <row r="585" spans="7:45" ht="15.75">
      <c r="G585">
        <v>861</v>
      </c>
      <c r="H585" s="89">
        <v>0.5</v>
      </c>
      <c r="I585" s="90">
        <v>1.6</v>
      </c>
      <c r="J585" s="90">
        <v>3.3000001999999999</v>
      </c>
      <c r="K585" s="90">
        <v>12.1</v>
      </c>
      <c r="L585" s="90">
        <v>15.000000999999999</v>
      </c>
      <c r="M585" s="90">
        <v>3.0000002000000001</v>
      </c>
      <c r="N585" s="90"/>
      <c r="O585" s="90">
        <v>0.8</v>
      </c>
      <c r="P585" s="90">
        <v>7.0000004999999996</v>
      </c>
      <c r="Q585" s="91">
        <v>3.0000002000000001</v>
      </c>
      <c r="R585" s="35"/>
      <c r="S585" s="34">
        <f t="shared" si="293"/>
        <v>0.5</v>
      </c>
      <c r="T585" s="34">
        <f t="shared" si="279"/>
        <v>1.3840000000000001</v>
      </c>
      <c r="U585" s="34">
        <f t="shared" si="280"/>
        <v>2.58852015688</v>
      </c>
      <c r="V585" s="34">
        <f t="shared" si="281"/>
        <v>1.9872000000000001</v>
      </c>
      <c r="W585" s="15">
        <f t="shared" si="294"/>
        <v>0.87944659600048491</v>
      </c>
      <c r="X585" s="34">
        <f t="shared" si="295"/>
        <v>10.641303811605868</v>
      </c>
      <c r="Y585" s="34">
        <f t="shared" si="282"/>
        <v>1.2900000000000023E-2</v>
      </c>
      <c r="Z585" s="15">
        <f t="shared" si="296"/>
        <v>0.50322495527805666</v>
      </c>
      <c r="AA585" s="34">
        <f t="shared" si="297"/>
        <v>7.5483748323958046</v>
      </c>
      <c r="AB585" s="34">
        <f t="shared" si="283"/>
        <v>-0.3819999999999999</v>
      </c>
      <c r="AC585" s="15">
        <f t="shared" si="298"/>
        <v>0.40564461209270181</v>
      </c>
      <c r="AD585" s="34">
        <f t="shared" si="299"/>
        <v>1.2169339174070279</v>
      </c>
      <c r="AE585" s="34">
        <f t="shared" si="284"/>
        <v>3.4811799999999993</v>
      </c>
      <c r="AF585" s="15">
        <f t="shared" si="300"/>
        <v>0.97014751351429507</v>
      </c>
      <c r="AG585" s="34">
        <f t="shared" si="301"/>
        <v>0.77611801081143605</v>
      </c>
      <c r="AH585" s="34">
        <f t="shared" si="285"/>
        <v>1.2458</v>
      </c>
      <c r="AI585" s="15">
        <f t="shared" si="302"/>
        <v>0.77657197439912828</v>
      </c>
      <c r="AJ585" s="34">
        <f t="shared" si="303"/>
        <v>5.4360042090798846</v>
      </c>
      <c r="AK585" s="34">
        <f t="shared" si="286"/>
        <v>0.2702</v>
      </c>
      <c r="AL585" s="15">
        <f t="shared" si="304"/>
        <v>0.5671420040148718</v>
      </c>
      <c r="AM585" s="34">
        <f t="shared" si="305"/>
        <v>1.7014261254730163</v>
      </c>
      <c r="AN585" s="35">
        <f t="shared" si="287"/>
        <v>18.600000789999999</v>
      </c>
      <c r="AO585" s="35">
        <f t="shared" si="288"/>
        <v>11.830873649983689</v>
      </c>
      <c r="AP585" s="35">
        <f t="shared" si="289"/>
        <v>6.7691271400163107</v>
      </c>
      <c r="AQ585" s="35">
        <f t="shared" si="290"/>
        <v>2.5</v>
      </c>
      <c r="AR585" s="35">
        <f t="shared" si="291"/>
        <v>2.0347608443569292</v>
      </c>
      <c r="AS585" s="35">
        <f t="shared" si="292"/>
        <v>0.46523915564307083</v>
      </c>
    </row>
    <row r="586" spans="7:45" ht="15.75">
      <c r="G586">
        <v>864</v>
      </c>
      <c r="H586" s="89">
        <v>0</v>
      </c>
      <c r="I586" s="90">
        <v>0.70000004999999998</v>
      </c>
      <c r="J586" s="90">
        <v>0.90000004</v>
      </c>
      <c r="K586" s="90">
        <v>6.0000004999999996</v>
      </c>
      <c r="L586" s="90">
        <v>8</v>
      </c>
      <c r="M586" s="90">
        <v>3.0000002000000001</v>
      </c>
      <c r="N586" s="90"/>
      <c r="O586" s="90">
        <v>1</v>
      </c>
      <c r="P586" s="90">
        <v>1</v>
      </c>
      <c r="Q586" s="91">
        <v>0.5</v>
      </c>
      <c r="R586" s="35"/>
      <c r="S586" s="34">
        <f t="shared" si="293"/>
        <v>0</v>
      </c>
      <c r="T586" s="34">
        <f t="shared" si="279"/>
        <v>0.60550004324999995</v>
      </c>
      <c r="U586" s="34">
        <f t="shared" si="280"/>
        <v>0.70596003137599994</v>
      </c>
      <c r="V586" s="34">
        <f t="shared" si="281"/>
        <v>1.9872000000000001</v>
      </c>
      <c r="W586" s="15">
        <f t="shared" si="294"/>
        <v>0.87944659600048491</v>
      </c>
      <c r="X586" s="34">
        <f t="shared" si="295"/>
        <v>5.2766800157262068</v>
      </c>
      <c r="Y586" s="34">
        <f t="shared" si="282"/>
        <v>1.2900000000000023E-2</v>
      </c>
      <c r="Z586" s="15">
        <f t="shared" si="296"/>
        <v>0.50322495527805666</v>
      </c>
      <c r="AA586" s="34">
        <f t="shared" si="297"/>
        <v>4.0257996422244533</v>
      </c>
      <c r="AB586" s="34">
        <f t="shared" si="283"/>
        <v>-0.3819999999999999</v>
      </c>
      <c r="AC586" s="15">
        <f t="shared" si="298"/>
        <v>0.40564461209270181</v>
      </c>
      <c r="AD586" s="34">
        <f t="shared" si="299"/>
        <v>1.2169339174070279</v>
      </c>
      <c r="AE586" s="34">
        <f t="shared" si="284"/>
        <v>3.6479999999999992</v>
      </c>
      <c r="AF586" s="15">
        <f t="shared" si="300"/>
        <v>0.97461786795036498</v>
      </c>
      <c r="AG586" s="34">
        <f t="shared" si="301"/>
        <v>0.97461786795036498</v>
      </c>
      <c r="AH586" s="34">
        <f t="shared" si="285"/>
        <v>1.2458</v>
      </c>
      <c r="AI586" s="15">
        <f t="shared" si="302"/>
        <v>0.77657197439912828</v>
      </c>
      <c r="AJ586" s="34">
        <f t="shared" si="303"/>
        <v>0.77657197439912828</v>
      </c>
      <c r="AK586" s="34">
        <f t="shared" si="286"/>
        <v>0.2702</v>
      </c>
      <c r="AL586" s="15">
        <f t="shared" si="304"/>
        <v>0.5671420040148718</v>
      </c>
      <c r="AM586" s="34">
        <f t="shared" si="305"/>
        <v>0.2835710020074359</v>
      </c>
      <c r="AN586" s="35">
        <f t="shared" si="287"/>
        <v>32.600002589999995</v>
      </c>
      <c r="AO586" s="35">
        <f t="shared" si="288"/>
        <v>18.374022403671361</v>
      </c>
      <c r="AP586" s="35">
        <f t="shared" si="289"/>
        <v>14.225980186328634</v>
      </c>
      <c r="AQ586" s="35">
        <f t="shared" si="290"/>
        <v>23.0000012</v>
      </c>
      <c r="AR586" s="35">
        <f t="shared" si="291"/>
        <v>15.375328567468987</v>
      </c>
      <c r="AS586" s="35">
        <f t="shared" si="292"/>
        <v>7.6246726325310128</v>
      </c>
    </row>
    <row r="587" spans="7:45" ht="15.75">
      <c r="G587">
        <v>865</v>
      </c>
      <c r="H587" s="89">
        <v>0</v>
      </c>
      <c r="I587" s="90">
        <v>0.70000004999999998</v>
      </c>
      <c r="J587" s="90">
        <v>0.90000004</v>
      </c>
      <c r="K587" s="90">
        <v>7.0000004999999996</v>
      </c>
      <c r="L587" s="90">
        <v>12.000000999999999</v>
      </c>
      <c r="M587" s="90">
        <v>12.000000999999999</v>
      </c>
      <c r="N587" s="90"/>
      <c r="O587" s="90">
        <v>3.0000002000000001</v>
      </c>
      <c r="P587" s="90">
        <v>5</v>
      </c>
      <c r="Q587" s="91">
        <v>15.000000999999999</v>
      </c>
      <c r="R587" s="35"/>
      <c r="S587" s="34">
        <f t="shared" si="293"/>
        <v>0</v>
      </c>
      <c r="T587" s="34">
        <f t="shared" si="279"/>
        <v>0.60550004324999995</v>
      </c>
      <c r="U587" s="34">
        <f t="shared" si="280"/>
        <v>0.70596003137599994</v>
      </c>
      <c r="V587" s="34">
        <f t="shared" si="281"/>
        <v>1.9872000000000001</v>
      </c>
      <c r="W587" s="15">
        <f t="shared" si="294"/>
        <v>0.87944659600048491</v>
      </c>
      <c r="X587" s="34">
        <f t="shared" si="295"/>
        <v>6.156126611726692</v>
      </c>
      <c r="Y587" s="34">
        <f t="shared" si="282"/>
        <v>1.2900000000000023E-2</v>
      </c>
      <c r="Z587" s="15">
        <f t="shared" si="296"/>
        <v>0.50322495527805666</v>
      </c>
      <c r="AA587" s="34">
        <f t="shared" si="297"/>
        <v>6.0386999665616345</v>
      </c>
      <c r="AB587" s="34">
        <f t="shared" si="283"/>
        <v>-0.3819999999999999</v>
      </c>
      <c r="AC587" s="15">
        <f t="shared" si="298"/>
        <v>0.40564461209270181</v>
      </c>
      <c r="AD587" s="34">
        <f t="shared" si="299"/>
        <v>4.8677357507570331</v>
      </c>
      <c r="AE587" s="34">
        <f t="shared" si="284"/>
        <v>5.3162001668199999</v>
      </c>
      <c r="AF587" s="15">
        <f t="shared" si="300"/>
        <v>0.99511262302858017</v>
      </c>
      <c r="AG587" s="34">
        <f t="shared" si="301"/>
        <v>2.9853380681082653</v>
      </c>
      <c r="AH587" s="34">
        <f t="shared" si="285"/>
        <v>1.2458</v>
      </c>
      <c r="AI587" s="15">
        <f t="shared" si="302"/>
        <v>0.77657197439912828</v>
      </c>
      <c r="AJ587" s="34">
        <f t="shared" si="303"/>
        <v>3.8828598719956413</v>
      </c>
      <c r="AK587" s="34">
        <f t="shared" si="286"/>
        <v>0.2702</v>
      </c>
      <c r="AL587" s="15">
        <f t="shared" si="304"/>
        <v>0.5671420040148718</v>
      </c>
      <c r="AM587" s="34">
        <f t="shared" si="305"/>
        <v>8.5071306273650809</v>
      </c>
      <c r="AN587" s="35">
        <f t="shared" si="287"/>
        <v>18.310000500000001</v>
      </c>
      <c r="AO587" s="35">
        <f t="shared" si="288"/>
        <v>11.281714107583682</v>
      </c>
      <c r="AP587" s="35">
        <f t="shared" si="289"/>
        <v>7.0282863924163195</v>
      </c>
      <c r="AQ587" s="35">
        <f t="shared" si="290"/>
        <v>43.000000999999997</v>
      </c>
      <c r="AR587" s="35">
        <f t="shared" si="291"/>
        <v>30.990813686811943</v>
      </c>
      <c r="AS587" s="35">
        <f t="shared" si="292"/>
        <v>12.009187313188054</v>
      </c>
    </row>
    <row r="588" spans="7:45" ht="15.75">
      <c r="G588">
        <v>866</v>
      </c>
      <c r="H588" s="89">
        <v>0.5</v>
      </c>
      <c r="I588" s="90">
        <v>1.1000000000000001</v>
      </c>
      <c r="J588" s="90">
        <v>0.8</v>
      </c>
      <c r="K588" s="90">
        <v>3.18</v>
      </c>
      <c r="L588" s="90">
        <v>12.730000499999999</v>
      </c>
      <c r="M588" s="90">
        <v>0</v>
      </c>
      <c r="N588" s="90"/>
      <c r="O588" s="90">
        <v>8</v>
      </c>
      <c r="P588" s="90">
        <v>15.000000999999999</v>
      </c>
      <c r="Q588" s="91">
        <v>20</v>
      </c>
      <c r="R588" s="35"/>
      <c r="S588" s="34">
        <f t="shared" si="293"/>
        <v>0.5</v>
      </c>
      <c r="T588" s="34">
        <f t="shared" si="279"/>
        <v>0.95150000000000001</v>
      </c>
      <c r="U588" s="34">
        <f t="shared" si="280"/>
        <v>0.62752000000000008</v>
      </c>
      <c r="V588" s="34">
        <f t="shared" si="281"/>
        <v>1.9872000000000001</v>
      </c>
      <c r="W588" s="15">
        <f t="shared" si="294"/>
        <v>0.87944659600048491</v>
      </c>
      <c r="X588" s="34">
        <f t="shared" si="295"/>
        <v>2.7966401752815422</v>
      </c>
      <c r="Y588" s="34">
        <f t="shared" si="282"/>
        <v>1.2900000000000023E-2</v>
      </c>
      <c r="Z588" s="15">
        <f t="shared" si="296"/>
        <v>0.50322495527805666</v>
      </c>
      <c r="AA588" s="34">
        <f t="shared" si="297"/>
        <v>6.4060539323021386</v>
      </c>
      <c r="AB588" s="34">
        <f t="shared" si="283"/>
        <v>-0.3819999999999999</v>
      </c>
      <c r="AC588" s="15">
        <f t="shared" si="298"/>
        <v>0.40564461209270181</v>
      </c>
      <c r="AD588" s="34">
        <f t="shared" si="299"/>
        <v>0</v>
      </c>
      <c r="AE588" s="34">
        <f t="shared" si="284"/>
        <v>9.486699999999999</v>
      </c>
      <c r="AF588" s="15">
        <f t="shared" si="300"/>
        <v>0.99992415174445126</v>
      </c>
      <c r="AG588" s="34">
        <f t="shared" si="301"/>
        <v>7.9993932139556101</v>
      </c>
      <c r="AH588" s="34">
        <f t="shared" si="285"/>
        <v>1.2458</v>
      </c>
      <c r="AI588" s="15">
        <f t="shared" si="302"/>
        <v>0.77657197439912828</v>
      </c>
      <c r="AJ588" s="34">
        <f t="shared" si="303"/>
        <v>11.648580392558898</v>
      </c>
      <c r="AK588" s="34">
        <f t="shared" si="286"/>
        <v>0.2702</v>
      </c>
      <c r="AL588" s="15">
        <f t="shared" si="304"/>
        <v>0.5671420040148718</v>
      </c>
      <c r="AM588" s="34">
        <f t="shared" si="305"/>
        <v>11.342840080297435</v>
      </c>
      <c r="AN588" s="35">
        <f t="shared" si="287"/>
        <v>22.4000013</v>
      </c>
      <c r="AO588" s="35">
        <f t="shared" si="288"/>
        <v>14.099872404376693</v>
      </c>
      <c r="AP588" s="35">
        <f t="shared" si="289"/>
        <v>8.3001288956233061</v>
      </c>
      <c r="AQ588" s="35">
        <f t="shared" si="290"/>
        <v>12.000000200000001</v>
      </c>
      <c r="AR588" s="35">
        <f t="shared" si="291"/>
        <v>9.1367659561633943</v>
      </c>
      <c r="AS588" s="35">
        <f t="shared" si="292"/>
        <v>2.8632342438366063</v>
      </c>
    </row>
    <row r="589" spans="7:45" ht="15.75">
      <c r="G589">
        <v>867</v>
      </c>
      <c r="H589" s="89">
        <v>0.5</v>
      </c>
      <c r="I589" s="90">
        <v>1.1000000000000001</v>
      </c>
      <c r="J589" s="90">
        <v>0.8</v>
      </c>
      <c r="K589" s="90">
        <v>5.2000003000000001</v>
      </c>
      <c r="L589" s="90">
        <v>14.800001</v>
      </c>
      <c r="M589" s="90">
        <v>0</v>
      </c>
      <c r="N589" s="90"/>
      <c r="O589" s="90">
        <v>3.0000002000000001</v>
      </c>
      <c r="P589" s="90">
        <v>5</v>
      </c>
      <c r="Q589" s="91">
        <v>4</v>
      </c>
      <c r="R589" s="35"/>
      <c r="S589" s="34">
        <f t="shared" si="293"/>
        <v>0.5</v>
      </c>
      <c r="T589" s="34">
        <f t="shared" si="279"/>
        <v>0.95150000000000001</v>
      </c>
      <c r="U589" s="34">
        <f t="shared" si="280"/>
        <v>0.62752000000000008</v>
      </c>
      <c r="V589" s="34">
        <f t="shared" si="281"/>
        <v>1.9872000000000001</v>
      </c>
      <c r="W589" s="15">
        <f t="shared" si="294"/>
        <v>0.87944659600048491</v>
      </c>
      <c r="X589" s="34">
        <f t="shared" si="295"/>
        <v>4.5731225630365007</v>
      </c>
      <c r="Y589" s="34">
        <f t="shared" si="282"/>
        <v>1.2900000000000023E-2</v>
      </c>
      <c r="Z589" s="15">
        <f t="shared" si="296"/>
        <v>0.50322495527805666</v>
      </c>
      <c r="AA589" s="34">
        <f t="shared" si="297"/>
        <v>7.4477298413401938</v>
      </c>
      <c r="AB589" s="34">
        <f t="shared" si="283"/>
        <v>-0.3819999999999999</v>
      </c>
      <c r="AC589" s="15">
        <f t="shared" si="298"/>
        <v>0.40564461209270181</v>
      </c>
      <c r="AD589" s="34">
        <f t="shared" si="299"/>
        <v>0</v>
      </c>
      <c r="AE589" s="34">
        <f t="shared" si="284"/>
        <v>5.3162001668199999</v>
      </c>
      <c r="AF589" s="15">
        <f t="shared" si="300"/>
        <v>0.99511262302858017</v>
      </c>
      <c r="AG589" s="34">
        <f t="shared" si="301"/>
        <v>2.9853380681082653</v>
      </c>
      <c r="AH589" s="34">
        <f t="shared" si="285"/>
        <v>1.2458</v>
      </c>
      <c r="AI589" s="15">
        <f t="shared" si="302"/>
        <v>0.77657197439912828</v>
      </c>
      <c r="AJ589" s="34">
        <f t="shared" si="303"/>
        <v>3.8828598719956413</v>
      </c>
      <c r="AK589" s="34">
        <f t="shared" si="286"/>
        <v>0.2702</v>
      </c>
      <c r="AL589" s="15">
        <f t="shared" si="304"/>
        <v>0.5671420040148718</v>
      </c>
      <c r="AM589" s="34">
        <f t="shared" si="305"/>
        <v>2.2685680160594872</v>
      </c>
      <c r="AN589" s="35">
        <f t="shared" si="287"/>
        <v>25.560001700000001</v>
      </c>
      <c r="AO589" s="35">
        <f t="shared" si="288"/>
        <v>18.610172471139968</v>
      </c>
      <c r="AP589" s="35">
        <f t="shared" si="289"/>
        <v>6.9498292288600325</v>
      </c>
      <c r="AQ589" s="35">
        <f t="shared" si="290"/>
        <v>13.250000499999999</v>
      </c>
      <c r="AR589" s="35">
        <f t="shared" si="291"/>
        <v>9.3058130068092204</v>
      </c>
      <c r="AS589" s="35">
        <f t="shared" si="292"/>
        <v>3.9441874931907783</v>
      </c>
    </row>
    <row r="590" spans="7:45" ht="15.75">
      <c r="G590">
        <v>868</v>
      </c>
      <c r="H590" s="89">
        <v>1.2</v>
      </c>
      <c r="I590" s="90">
        <v>2.2000000000000002</v>
      </c>
      <c r="J590" s="90">
        <v>5.5000004999999996</v>
      </c>
      <c r="K590" s="90">
        <v>8.4500010000000003</v>
      </c>
      <c r="L590" s="90">
        <v>4.42</v>
      </c>
      <c r="M590" s="90">
        <v>3.7900002000000002</v>
      </c>
      <c r="N590" s="90"/>
      <c r="O590" s="90">
        <v>2.25</v>
      </c>
      <c r="P590" s="90">
        <v>4</v>
      </c>
      <c r="Q590" s="91">
        <v>7.0000004999999996</v>
      </c>
      <c r="R590" s="35"/>
      <c r="S590" s="34">
        <f t="shared" si="293"/>
        <v>1.2</v>
      </c>
      <c r="T590" s="34">
        <f t="shared" si="279"/>
        <v>1.903</v>
      </c>
      <c r="U590" s="34">
        <f t="shared" si="280"/>
        <v>4.3142003922000001</v>
      </c>
      <c r="V590" s="34">
        <f t="shared" si="281"/>
        <v>1.9872000000000001</v>
      </c>
      <c r="W590" s="15">
        <f t="shared" si="294"/>
        <v>0.87944659600048491</v>
      </c>
      <c r="X590" s="34">
        <f t="shared" si="295"/>
        <v>7.431324615650694</v>
      </c>
      <c r="Y590" s="34">
        <f t="shared" si="282"/>
        <v>1.2900000000000023E-2</v>
      </c>
      <c r="Z590" s="15">
        <f t="shared" si="296"/>
        <v>0.50322495527805666</v>
      </c>
      <c r="AA590" s="34">
        <f t="shared" si="297"/>
        <v>2.2242543023290104</v>
      </c>
      <c r="AB590" s="34">
        <f t="shared" si="283"/>
        <v>-0.3819999999999999</v>
      </c>
      <c r="AC590" s="15">
        <f t="shared" si="298"/>
        <v>0.40564461209270181</v>
      </c>
      <c r="AD590" s="34">
        <f t="shared" si="299"/>
        <v>1.5373931609602622</v>
      </c>
      <c r="AE590" s="34">
        <f t="shared" si="284"/>
        <v>4.6906249999999989</v>
      </c>
      <c r="AF590" s="15">
        <f t="shared" si="300"/>
        <v>0.99090257668337922</v>
      </c>
      <c r="AG590" s="34">
        <f t="shared" si="301"/>
        <v>2.2295307975376031</v>
      </c>
      <c r="AH590" s="34">
        <f t="shared" si="285"/>
        <v>1.2458</v>
      </c>
      <c r="AI590" s="15">
        <f t="shared" si="302"/>
        <v>0.77657197439912828</v>
      </c>
      <c r="AJ590" s="34">
        <f t="shared" si="303"/>
        <v>3.1062878975965131</v>
      </c>
      <c r="AK590" s="34">
        <f t="shared" si="286"/>
        <v>0.2702</v>
      </c>
      <c r="AL590" s="15">
        <f t="shared" si="304"/>
        <v>0.5671420040148718</v>
      </c>
      <c r="AM590" s="34">
        <f t="shared" si="305"/>
        <v>3.9699943116751046</v>
      </c>
      <c r="AN590" s="35">
        <f t="shared" si="287"/>
        <v>25.560001700000001</v>
      </c>
      <c r="AO590" s="35">
        <f t="shared" si="288"/>
        <v>18.610172471139968</v>
      </c>
      <c r="AP590" s="35">
        <f t="shared" si="289"/>
        <v>6.9498292288600325</v>
      </c>
      <c r="AQ590" s="35">
        <f t="shared" si="290"/>
        <v>13.250000499999999</v>
      </c>
      <c r="AR590" s="35">
        <f t="shared" si="291"/>
        <v>9.3058130068092204</v>
      </c>
      <c r="AS590" s="35">
        <f t="shared" si="292"/>
        <v>3.9441874931907783</v>
      </c>
    </row>
    <row r="591" spans="7:45" ht="15.75">
      <c r="G591">
        <v>869</v>
      </c>
      <c r="H591" s="89">
        <v>1.2</v>
      </c>
      <c r="I591" s="90">
        <v>2.2000000000000002</v>
      </c>
      <c r="J591" s="90">
        <v>5.5000004999999996</v>
      </c>
      <c r="K591" s="90">
        <v>8.4500010000000003</v>
      </c>
      <c r="L591" s="90">
        <v>4.42</v>
      </c>
      <c r="M591" s="90">
        <v>3.7900002000000002</v>
      </c>
      <c r="N591" s="90"/>
      <c r="O591" s="90">
        <v>2.25</v>
      </c>
      <c r="P591" s="90">
        <v>4</v>
      </c>
      <c r="Q591" s="91">
        <v>7.0000004999999996</v>
      </c>
      <c r="R591" s="35"/>
      <c r="S591" s="34">
        <f t="shared" si="293"/>
        <v>1.2</v>
      </c>
      <c r="T591" s="34">
        <f t="shared" si="279"/>
        <v>1.903</v>
      </c>
      <c r="U591" s="34">
        <f t="shared" si="280"/>
        <v>4.3142003922000001</v>
      </c>
      <c r="V591" s="34">
        <f t="shared" si="281"/>
        <v>1.9872000000000001</v>
      </c>
      <c r="W591" s="15">
        <f t="shared" si="294"/>
        <v>0.87944659600048491</v>
      </c>
      <c r="X591" s="34">
        <f t="shared" si="295"/>
        <v>7.431324615650694</v>
      </c>
      <c r="Y591" s="34">
        <f t="shared" si="282"/>
        <v>1.2900000000000023E-2</v>
      </c>
      <c r="Z591" s="15">
        <f t="shared" si="296"/>
        <v>0.50322495527805666</v>
      </c>
      <c r="AA591" s="34">
        <f t="shared" si="297"/>
        <v>2.2242543023290104</v>
      </c>
      <c r="AB591" s="34">
        <f t="shared" si="283"/>
        <v>-0.3819999999999999</v>
      </c>
      <c r="AC591" s="15">
        <f t="shared" si="298"/>
        <v>0.40564461209270181</v>
      </c>
      <c r="AD591" s="34">
        <f t="shared" si="299"/>
        <v>1.5373931609602622</v>
      </c>
      <c r="AE591" s="34">
        <f t="shared" si="284"/>
        <v>4.6906249999999989</v>
      </c>
      <c r="AF591" s="15">
        <f t="shared" si="300"/>
        <v>0.99090257668337922</v>
      </c>
      <c r="AG591" s="34">
        <f t="shared" si="301"/>
        <v>2.2295307975376031</v>
      </c>
      <c r="AH591" s="34">
        <f t="shared" si="285"/>
        <v>1.2458</v>
      </c>
      <c r="AI591" s="15">
        <f t="shared" si="302"/>
        <v>0.77657197439912828</v>
      </c>
      <c r="AJ591" s="34">
        <f t="shared" si="303"/>
        <v>3.1062878975965131</v>
      </c>
      <c r="AK591" s="34">
        <f t="shared" si="286"/>
        <v>0.2702</v>
      </c>
      <c r="AL591" s="15">
        <f t="shared" si="304"/>
        <v>0.5671420040148718</v>
      </c>
      <c r="AM591" s="34">
        <f t="shared" si="305"/>
        <v>3.9699943116751046</v>
      </c>
      <c r="AN591" s="35">
        <f t="shared" si="287"/>
        <v>34.2500018</v>
      </c>
      <c r="AO591" s="35">
        <f t="shared" si="288"/>
        <v>21.567189340327872</v>
      </c>
      <c r="AP591" s="35">
        <f t="shared" si="289"/>
        <v>12.682812459672128</v>
      </c>
      <c r="AQ591" s="35">
        <f t="shared" si="290"/>
        <v>19.250000499999999</v>
      </c>
      <c r="AR591" s="35">
        <f t="shared" si="291"/>
        <v>13.336955046766205</v>
      </c>
      <c r="AS591" s="35">
        <f t="shared" si="292"/>
        <v>5.9130454532337939</v>
      </c>
    </row>
    <row r="592" spans="7:45" ht="15.75">
      <c r="G592">
        <v>870</v>
      </c>
      <c r="H592" s="89">
        <v>1.2</v>
      </c>
      <c r="I592" s="90">
        <v>2.2000000000000002</v>
      </c>
      <c r="J592" s="90">
        <v>5.5000004999999996</v>
      </c>
      <c r="K592" s="90">
        <v>5.69</v>
      </c>
      <c r="L592" s="90">
        <v>12.000000999999999</v>
      </c>
      <c r="M592" s="90">
        <v>7.6600003000000001</v>
      </c>
      <c r="N592" s="90"/>
      <c r="O592" s="90">
        <v>2.25</v>
      </c>
      <c r="P592" s="90">
        <v>7.0000004999999996</v>
      </c>
      <c r="Q592" s="91">
        <v>10</v>
      </c>
      <c r="R592" s="35"/>
      <c r="S592" s="34">
        <f t="shared" si="293"/>
        <v>1.2</v>
      </c>
      <c r="T592" s="34">
        <f t="shared" si="279"/>
        <v>1.903</v>
      </c>
      <c r="U592" s="34">
        <f t="shared" si="280"/>
        <v>4.3142003922000001</v>
      </c>
      <c r="V592" s="34">
        <f t="shared" si="281"/>
        <v>1.9872000000000001</v>
      </c>
      <c r="W592" s="15">
        <f t="shared" si="294"/>
        <v>0.87944659600048491</v>
      </c>
      <c r="X592" s="34">
        <f t="shared" si="295"/>
        <v>5.0040511312427594</v>
      </c>
      <c r="Y592" s="34">
        <f t="shared" si="282"/>
        <v>1.2900000000000023E-2</v>
      </c>
      <c r="Z592" s="15">
        <f t="shared" si="296"/>
        <v>0.50322495527805666</v>
      </c>
      <c r="AA592" s="34">
        <f t="shared" si="297"/>
        <v>6.0386999665616345</v>
      </c>
      <c r="AB592" s="34">
        <f t="shared" si="283"/>
        <v>-0.3819999999999999</v>
      </c>
      <c r="AC592" s="15">
        <f t="shared" si="298"/>
        <v>0.40564461209270181</v>
      </c>
      <c r="AD592" s="34">
        <f t="shared" si="299"/>
        <v>3.1072378503234797</v>
      </c>
      <c r="AE592" s="34">
        <f t="shared" si="284"/>
        <v>4.6906249999999989</v>
      </c>
      <c r="AF592" s="15">
        <f t="shared" si="300"/>
        <v>0.99090257668337922</v>
      </c>
      <c r="AG592" s="34">
        <f t="shared" si="301"/>
        <v>2.2295307975376031</v>
      </c>
      <c r="AH592" s="34">
        <f t="shared" si="285"/>
        <v>1.2458</v>
      </c>
      <c r="AI592" s="15">
        <f t="shared" si="302"/>
        <v>0.77657197439912828</v>
      </c>
      <c r="AJ592" s="34">
        <f t="shared" si="303"/>
        <v>5.4360042090798846</v>
      </c>
      <c r="AK592" s="34">
        <f t="shared" si="286"/>
        <v>0.2702</v>
      </c>
      <c r="AL592" s="15">
        <f t="shared" si="304"/>
        <v>0.5671420040148718</v>
      </c>
      <c r="AM592" s="34">
        <f t="shared" si="305"/>
        <v>5.6714200401487176</v>
      </c>
      <c r="AN592" s="35">
        <f t="shared" si="287"/>
        <v>14.080000999999999</v>
      </c>
      <c r="AO592" s="35">
        <f t="shared" si="288"/>
        <v>11.414268604886725</v>
      </c>
      <c r="AP592" s="35">
        <f t="shared" si="289"/>
        <v>2.6657323951132739</v>
      </c>
      <c r="AQ592" s="35">
        <f t="shared" si="290"/>
        <v>2.7199999999999998</v>
      </c>
      <c r="AR592" s="35">
        <f t="shared" si="291"/>
        <v>2.2502142209818849</v>
      </c>
      <c r="AS592" s="35">
        <f t="shared" si="292"/>
        <v>0.4697857790181148</v>
      </c>
    </row>
    <row r="593" spans="7:45" ht="15.75">
      <c r="G593">
        <v>871</v>
      </c>
      <c r="H593" s="89">
        <v>0.3</v>
      </c>
      <c r="I593" s="90">
        <v>1</v>
      </c>
      <c r="J593" s="90">
        <v>2.5</v>
      </c>
      <c r="K593" s="90">
        <v>8.2800010000000004</v>
      </c>
      <c r="L593" s="90">
        <v>2</v>
      </c>
      <c r="M593" s="90">
        <v>0</v>
      </c>
      <c r="N593" s="90"/>
      <c r="O593" s="90">
        <v>0.72</v>
      </c>
      <c r="P593" s="90">
        <v>2</v>
      </c>
      <c r="Q593" s="91">
        <v>0</v>
      </c>
      <c r="R593" s="35"/>
      <c r="S593" s="34">
        <f t="shared" si="293"/>
        <v>0.3</v>
      </c>
      <c r="T593" s="34">
        <f t="shared" si="279"/>
        <v>0.86499999999999999</v>
      </c>
      <c r="U593" s="34">
        <f t="shared" si="280"/>
        <v>1.9609999999999999</v>
      </c>
      <c r="V593" s="34">
        <f t="shared" si="281"/>
        <v>1.9872000000000001</v>
      </c>
      <c r="W593" s="15">
        <f t="shared" si="294"/>
        <v>0.87944659600048491</v>
      </c>
      <c r="X593" s="34">
        <f t="shared" si="295"/>
        <v>7.2818186943306111</v>
      </c>
      <c r="Y593" s="34">
        <f t="shared" si="282"/>
        <v>1.2900000000000023E-2</v>
      </c>
      <c r="Z593" s="15">
        <f t="shared" si="296"/>
        <v>0.50322495527805666</v>
      </c>
      <c r="AA593" s="34">
        <f t="shared" si="297"/>
        <v>1.0064499105561133</v>
      </c>
      <c r="AB593" s="34">
        <f t="shared" si="283"/>
        <v>-0.3819999999999999</v>
      </c>
      <c r="AC593" s="15">
        <f t="shared" si="298"/>
        <v>0.40564461209270181</v>
      </c>
      <c r="AD593" s="34">
        <f t="shared" si="299"/>
        <v>0</v>
      </c>
      <c r="AE593" s="34">
        <f t="shared" si="284"/>
        <v>3.4144519999999994</v>
      </c>
      <c r="AF593" s="15">
        <f t="shared" si="300"/>
        <v>0.96815315581059536</v>
      </c>
      <c r="AG593" s="34">
        <f t="shared" si="301"/>
        <v>0.6970702721836286</v>
      </c>
      <c r="AH593" s="34">
        <f t="shared" si="285"/>
        <v>1.2458</v>
      </c>
      <c r="AI593" s="15">
        <f t="shared" si="302"/>
        <v>0.77657197439912828</v>
      </c>
      <c r="AJ593" s="34">
        <f t="shared" si="303"/>
        <v>1.5531439487982566</v>
      </c>
      <c r="AK593" s="34">
        <f t="shared" si="286"/>
        <v>0.2702</v>
      </c>
      <c r="AL593" s="15">
        <f t="shared" si="304"/>
        <v>0.5671420040148718</v>
      </c>
      <c r="AM593" s="34">
        <f t="shared" si="305"/>
        <v>0</v>
      </c>
      <c r="AN593" s="35">
        <f t="shared" si="287"/>
        <v>2.7000000399999999</v>
      </c>
      <c r="AO593" s="35">
        <f t="shared" si="288"/>
        <v>2.3193512869765334</v>
      </c>
      <c r="AP593" s="35">
        <f t="shared" si="289"/>
        <v>0.38064875302346657</v>
      </c>
      <c r="AQ593" s="35">
        <f t="shared" si="290"/>
        <v>0.1</v>
      </c>
      <c r="AR593" s="35">
        <f t="shared" si="291"/>
        <v>9.4771330031082957E-2</v>
      </c>
      <c r="AS593" s="35">
        <f t="shared" si="292"/>
        <v>5.228669968917049E-3</v>
      </c>
    </row>
    <row r="594" spans="7:45" ht="15.75">
      <c r="G594">
        <v>872</v>
      </c>
      <c r="H594" s="89">
        <v>0.3</v>
      </c>
      <c r="I594" s="90">
        <v>0.4</v>
      </c>
      <c r="J594" s="90">
        <v>0.90000004</v>
      </c>
      <c r="K594" s="90">
        <v>1.1000000000000001</v>
      </c>
      <c r="L594" s="90">
        <v>0</v>
      </c>
      <c r="M594" s="90">
        <v>0</v>
      </c>
      <c r="N594" s="90"/>
      <c r="O594" s="90">
        <v>0.1</v>
      </c>
      <c r="P594" s="90">
        <v>0</v>
      </c>
      <c r="Q594" s="91">
        <v>0</v>
      </c>
      <c r="R594" s="35"/>
      <c r="S594" s="34">
        <f t="shared" si="293"/>
        <v>0.3</v>
      </c>
      <c r="T594" s="34">
        <f t="shared" si="279"/>
        <v>0.34600000000000003</v>
      </c>
      <c r="U594" s="34">
        <f t="shared" si="280"/>
        <v>0.70596003137599994</v>
      </c>
      <c r="V594" s="34">
        <f t="shared" si="281"/>
        <v>1.9872000000000001</v>
      </c>
      <c r="W594" s="15">
        <f t="shared" si="294"/>
        <v>0.87944659600048491</v>
      </c>
      <c r="X594" s="34">
        <f t="shared" si="295"/>
        <v>0.96739125560053352</v>
      </c>
      <c r="Y594" s="34">
        <f t="shared" si="282"/>
        <v>1.2900000000000023E-2</v>
      </c>
      <c r="Z594" s="15">
        <f t="shared" si="296"/>
        <v>0.50322495527805666</v>
      </c>
      <c r="AA594" s="34">
        <f t="shared" si="297"/>
        <v>0</v>
      </c>
      <c r="AB594" s="34">
        <f t="shared" si="283"/>
        <v>-0.3819999999999999</v>
      </c>
      <c r="AC594" s="15">
        <f t="shared" si="298"/>
        <v>0.40564461209270181</v>
      </c>
      <c r="AD594" s="34">
        <f t="shared" si="299"/>
        <v>0</v>
      </c>
      <c r="AE594" s="34">
        <f t="shared" si="284"/>
        <v>2.8973099999999996</v>
      </c>
      <c r="AF594" s="15">
        <f t="shared" si="300"/>
        <v>0.94771330031082945</v>
      </c>
      <c r="AG594" s="34">
        <f t="shared" si="301"/>
        <v>9.4771330031082957E-2</v>
      </c>
      <c r="AH594" s="34">
        <f t="shared" si="285"/>
        <v>1.2458</v>
      </c>
      <c r="AI594" s="15">
        <f t="shared" si="302"/>
        <v>0.77657197439912828</v>
      </c>
      <c r="AJ594" s="34">
        <f t="shared" si="303"/>
        <v>0</v>
      </c>
      <c r="AK594" s="34">
        <f t="shared" si="286"/>
        <v>0.2702</v>
      </c>
      <c r="AL594" s="15">
        <f t="shared" si="304"/>
        <v>0.5671420040148718</v>
      </c>
      <c r="AM594" s="34">
        <f t="shared" si="305"/>
        <v>0</v>
      </c>
      <c r="AN594" s="35">
        <f t="shared" si="287"/>
        <v>17.6000011</v>
      </c>
      <c r="AO594" s="35">
        <f t="shared" si="288"/>
        <v>15.042792028404074</v>
      </c>
      <c r="AP594" s="35">
        <f t="shared" si="289"/>
        <v>2.5572090715959259</v>
      </c>
      <c r="AQ594" s="35">
        <f t="shared" si="290"/>
        <v>0.70000004999999998</v>
      </c>
      <c r="AR594" s="35">
        <f t="shared" si="291"/>
        <v>0.67734438799027719</v>
      </c>
      <c r="AS594" s="35">
        <f t="shared" si="292"/>
        <v>2.2655662009722799E-2</v>
      </c>
    </row>
    <row r="595" spans="7:45" ht="15.75">
      <c r="G595">
        <v>873</v>
      </c>
      <c r="H595" s="89">
        <v>0.2</v>
      </c>
      <c r="I595" s="90">
        <v>1</v>
      </c>
      <c r="J595" s="90">
        <v>3.1000000999999999</v>
      </c>
      <c r="K595" s="90">
        <v>12.900001</v>
      </c>
      <c r="L595" s="90">
        <v>0.4</v>
      </c>
      <c r="M595" s="90">
        <v>0</v>
      </c>
      <c r="N595" s="90"/>
      <c r="O595" s="90">
        <v>0.70000004999999998</v>
      </c>
      <c r="P595" s="90">
        <v>0</v>
      </c>
      <c r="Q595" s="91">
        <v>0</v>
      </c>
      <c r="R595" s="35"/>
      <c r="S595" s="34">
        <f t="shared" si="293"/>
        <v>0.2</v>
      </c>
      <c r="T595" s="34">
        <f t="shared" si="279"/>
        <v>0.86499999999999999</v>
      </c>
      <c r="U595" s="34">
        <f t="shared" si="280"/>
        <v>2.4316400784400001</v>
      </c>
      <c r="V595" s="34">
        <f t="shared" si="281"/>
        <v>1.9872000000000001</v>
      </c>
      <c r="W595" s="15">
        <f t="shared" si="294"/>
        <v>0.87944659600048491</v>
      </c>
      <c r="X595" s="34">
        <f t="shared" si="295"/>
        <v>11.34486196785285</v>
      </c>
      <c r="Y595" s="34">
        <f t="shared" si="282"/>
        <v>1.2900000000000023E-2</v>
      </c>
      <c r="Z595" s="15">
        <f t="shared" si="296"/>
        <v>0.50322495527805666</v>
      </c>
      <c r="AA595" s="34">
        <f t="shared" si="297"/>
        <v>0.20128998211122268</v>
      </c>
      <c r="AB595" s="34">
        <f t="shared" si="283"/>
        <v>-0.3819999999999999</v>
      </c>
      <c r="AC595" s="15">
        <f t="shared" si="298"/>
        <v>0.40564461209270181</v>
      </c>
      <c r="AD595" s="34">
        <f t="shared" si="299"/>
        <v>0</v>
      </c>
      <c r="AE595" s="34">
        <f t="shared" si="284"/>
        <v>3.3977700417049994</v>
      </c>
      <c r="AF595" s="15">
        <f t="shared" si="300"/>
        <v>0.96763477086934091</v>
      </c>
      <c r="AG595" s="34">
        <f t="shared" si="301"/>
        <v>0.67734438799027719</v>
      </c>
      <c r="AH595" s="34">
        <f t="shared" si="285"/>
        <v>1.2458</v>
      </c>
      <c r="AI595" s="15">
        <f t="shared" si="302"/>
        <v>0.77657197439912828</v>
      </c>
      <c r="AJ595" s="34">
        <f t="shared" si="303"/>
        <v>0</v>
      </c>
      <c r="AK595" s="34">
        <f t="shared" si="286"/>
        <v>0.2702</v>
      </c>
      <c r="AL595" s="15">
        <f t="shared" si="304"/>
        <v>0.5671420040148718</v>
      </c>
      <c r="AM595" s="34">
        <f t="shared" si="305"/>
        <v>0</v>
      </c>
      <c r="AN595" s="35">
        <f t="shared" si="287"/>
        <v>18.400000800000001</v>
      </c>
      <c r="AO595" s="35">
        <f t="shared" si="288"/>
        <v>13.196016602602755</v>
      </c>
      <c r="AP595" s="35">
        <f t="shared" si="289"/>
        <v>5.2039841973972454</v>
      </c>
      <c r="AQ595" s="35">
        <f t="shared" si="290"/>
        <v>4.0000002000000006</v>
      </c>
      <c r="AR595" s="35">
        <f t="shared" si="291"/>
        <v>3.7619100425073935</v>
      </c>
      <c r="AS595" s="35">
        <f t="shared" si="292"/>
        <v>0.23809015749260709</v>
      </c>
    </row>
    <row r="596" spans="7:45" ht="15.75">
      <c r="G596">
        <v>874</v>
      </c>
      <c r="H596" s="89">
        <v>0.1</v>
      </c>
      <c r="I596" s="90">
        <v>0.6</v>
      </c>
      <c r="J596" s="90">
        <v>7.7000003000000001</v>
      </c>
      <c r="K596" s="90">
        <v>4</v>
      </c>
      <c r="L596" s="90">
        <v>6.0000004999999996</v>
      </c>
      <c r="M596" s="90">
        <v>0</v>
      </c>
      <c r="N596" s="90"/>
      <c r="O596" s="90">
        <v>3.0000002000000001</v>
      </c>
      <c r="P596" s="90">
        <v>1</v>
      </c>
      <c r="Q596" s="91">
        <v>0</v>
      </c>
      <c r="R596" s="35"/>
      <c r="S596" s="34">
        <f t="shared" si="293"/>
        <v>0.1</v>
      </c>
      <c r="T596" s="34">
        <f t="shared" si="279"/>
        <v>0.51900000000000002</v>
      </c>
      <c r="U596" s="34">
        <f t="shared" si="280"/>
        <v>6.0398802353200001</v>
      </c>
      <c r="V596" s="34">
        <f t="shared" si="281"/>
        <v>1.9872000000000001</v>
      </c>
      <c r="W596" s="15">
        <f t="shared" si="294"/>
        <v>0.87944659600048491</v>
      </c>
      <c r="X596" s="34">
        <f t="shared" si="295"/>
        <v>3.5177863840019397</v>
      </c>
      <c r="Y596" s="34">
        <f t="shared" si="282"/>
        <v>1.2900000000000023E-2</v>
      </c>
      <c r="Z596" s="15">
        <f t="shared" si="296"/>
        <v>0.50322495527805666</v>
      </c>
      <c r="AA596" s="34">
        <f t="shared" si="297"/>
        <v>3.0193499832808173</v>
      </c>
      <c r="AB596" s="34">
        <f t="shared" si="283"/>
        <v>-0.3819999999999999</v>
      </c>
      <c r="AC596" s="15">
        <f t="shared" si="298"/>
        <v>0.40564461209270181</v>
      </c>
      <c r="AD596" s="34">
        <f t="shared" si="299"/>
        <v>0</v>
      </c>
      <c r="AE596" s="34">
        <f t="shared" si="284"/>
        <v>5.3162001668199999</v>
      </c>
      <c r="AF596" s="15">
        <f t="shared" si="300"/>
        <v>0.99511262302858017</v>
      </c>
      <c r="AG596" s="34">
        <f t="shared" si="301"/>
        <v>2.9853380681082653</v>
      </c>
      <c r="AH596" s="34">
        <f t="shared" si="285"/>
        <v>1.2458</v>
      </c>
      <c r="AI596" s="15">
        <f t="shared" si="302"/>
        <v>0.77657197439912828</v>
      </c>
      <c r="AJ596" s="34">
        <f t="shared" si="303"/>
        <v>0.77657197439912828</v>
      </c>
      <c r="AK596" s="34">
        <f t="shared" si="286"/>
        <v>0.2702</v>
      </c>
      <c r="AL596" s="15">
        <f t="shared" si="304"/>
        <v>0.5671420040148718</v>
      </c>
      <c r="AM596" s="34">
        <f t="shared" si="305"/>
        <v>0</v>
      </c>
      <c r="AN596" s="35">
        <f t="shared" si="287"/>
        <v>14.000000199999999</v>
      </c>
      <c r="AO596" s="35">
        <f t="shared" si="288"/>
        <v>10.271597921332708</v>
      </c>
      <c r="AP596" s="35">
        <f t="shared" si="289"/>
        <v>3.728402278667291</v>
      </c>
      <c r="AQ596" s="35">
        <f t="shared" si="290"/>
        <v>4</v>
      </c>
      <c r="AR596" s="35">
        <f t="shared" si="291"/>
        <v>3.5307776278709664</v>
      </c>
      <c r="AS596" s="35">
        <f t="shared" si="292"/>
        <v>0.46922237212903362</v>
      </c>
    </row>
    <row r="597" spans="7:45" ht="15.75">
      <c r="G597">
        <v>875</v>
      </c>
      <c r="H597" s="89">
        <v>0.5</v>
      </c>
      <c r="I597" s="90">
        <v>1.4000001</v>
      </c>
      <c r="J597" s="90">
        <v>2.1000000999999999</v>
      </c>
      <c r="K597" s="90">
        <v>5</v>
      </c>
      <c r="L597" s="90">
        <v>5</v>
      </c>
      <c r="M597" s="90">
        <v>0</v>
      </c>
      <c r="N597" s="90"/>
      <c r="O597" s="90">
        <v>2</v>
      </c>
      <c r="P597" s="90">
        <v>2</v>
      </c>
      <c r="Q597" s="91">
        <v>0</v>
      </c>
      <c r="R597" s="35"/>
      <c r="S597" s="34">
        <f t="shared" si="293"/>
        <v>0.5</v>
      </c>
      <c r="T597" s="34">
        <f t="shared" si="279"/>
        <v>1.2110000864999999</v>
      </c>
      <c r="U597" s="34">
        <f t="shared" si="280"/>
        <v>1.6472400784399999</v>
      </c>
      <c r="V597" s="34">
        <f t="shared" si="281"/>
        <v>1.9872000000000001</v>
      </c>
      <c r="W597" s="15">
        <f t="shared" si="294"/>
        <v>0.87944659600048491</v>
      </c>
      <c r="X597" s="34">
        <f t="shared" si="295"/>
        <v>4.3972329800024248</v>
      </c>
      <c r="Y597" s="34">
        <f t="shared" si="282"/>
        <v>1.2900000000000023E-2</v>
      </c>
      <c r="Z597" s="15">
        <f t="shared" si="296"/>
        <v>0.50322495527805666</v>
      </c>
      <c r="AA597" s="34">
        <f t="shared" si="297"/>
        <v>2.5161247763902832</v>
      </c>
      <c r="AB597" s="34">
        <f t="shared" si="283"/>
        <v>-0.3819999999999999</v>
      </c>
      <c r="AC597" s="15">
        <f t="shared" si="298"/>
        <v>0.40564461209270181</v>
      </c>
      <c r="AD597" s="34">
        <f t="shared" si="299"/>
        <v>0</v>
      </c>
      <c r="AE597" s="34">
        <f t="shared" si="284"/>
        <v>4.4820999999999991</v>
      </c>
      <c r="AF597" s="15">
        <f t="shared" si="300"/>
        <v>0.9888168395363548</v>
      </c>
      <c r="AG597" s="34">
        <f t="shared" si="301"/>
        <v>1.9776336790727096</v>
      </c>
      <c r="AH597" s="34">
        <f t="shared" si="285"/>
        <v>1.2458</v>
      </c>
      <c r="AI597" s="15">
        <f t="shared" si="302"/>
        <v>0.77657197439912828</v>
      </c>
      <c r="AJ597" s="34">
        <f t="shared" si="303"/>
        <v>1.5531439487982566</v>
      </c>
      <c r="AK597" s="34">
        <f t="shared" si="286"/>
        <v>0.2702</v>
      </c>
      <c r="AL597" s="15">
        <f t="shared" si="304"/>
        <v>0.5671420040148718</v>
      </c>
      <c r="AM597" s="34">
        <f t="shared" si="305"/>
        <v>0</v>
      </c>
      <c r="AN597" s="35">
        <f t="shared" si="287"/>
        <v>15.600000099999999</v>
      </c>
      <c r="AO597" s="35">
        <f t="shared" si="288"/>
        <v>12.11807926355659</v>
      </c>
      <c r="AP597" s="35">
        <f t="shared" si="289"/>
        <v>3.4819208364434093</v>
      </c>
      <c r="AQ597" s="35">
        <f t="shared" si="290"/>
        <v>3</v>
      </c>
      <c r="AR597" s="35">
        <f t="shared" si="291"/>
        <v>2.7542056534718378</v>
      </c>
      <c r="AS597" s="35">
        <f t="shared" si="292"/>
        <v>0.24579434652816223</v>
      </c>
    </row>
    <row r="598" spans="7:45" ht="15.75">
      <c r="G598">
        <v>876</v>
      </c>
      <c r="H598" s="89">
        <v>0.4</v>
      </c>
      <c r="I598" s="90">
        <v>0.8</v>
      </c>
      <c r="J598" s="90">
        <v>1.4000001</v>
      </c>
      <c r="K598" s="90">
        <v>9</v>
      </c>
      <c r="L598" s="90">
        <v>4</v>
      </c>
      <c r="M598" s="90">
        <v>0</v>
      </c>
      <c r="N598" s="90"/>
      <c r="O598" s="90">
        <v>2</v>
      </c>
      <c r="P598" s="90">
        <v>1</v>
      </c>
      <c r="Q598" s="91">
        <v>0</v>
      </c>
      <c r="R598" s="35"/>
      <c r="S598" s="34">
        <f t="shared" si="293"/>
        <v>0.4</v>
      </c>
      <c r="T598" s="34">
        <f t="shared" si="279"/>
        <v>0.69200000000000006</v>
      </c>
      <c r="U598" s="34">
        <f t="shared" si="280"/>
        <v>1.0981600784399999</v>
      </c>
      <c r="V598" s="34">
        <f t="shared" si="281"/>
        <v>1.9872000000000001</v>
      </c>
      <c r="W598" s="15">
        <f t="shared" si="294"/>
        <v>0.87944659600048491</v>
      </c>
      <c r="X598" s="34">
        <f t="shared" si="295"/>
        <v>7.9150193640043645</v>
      </c>
      <c r="Y598" s="34">
        <f t="shared" si="282"/>
        <v>1.2900000000000023E-2</v>
      </c>
      <c r="Z598" s="15">
        <f t="shared" si="296"/>
        <v>0.50322495527805666</v>
      </c>
      <c r="AA598" s="34">
        <f t="shared" si="297"/>
        <v>2.0128998211122267</v>
      </c>
      <c r="AB598" s="34">
        <f t="shared" si="283"/>
        <v>-0.3819999999999999</v>
      </c>
      <c r="AC598" s="15">
        <f t="shared" si="298"/>
        <v>0.40564461209270181</v>
      </c>
      <c r="AD598" s="34">
        <f t="shared" si="299"/>
        <v>0</v>
      </c>
      <c r="AE598" s="34">
        <f t="shared" si="284"/>
        <v>4.4820999999999991</v>
      </c>
      <c r="AF598" s="15">
        <f t="shared" si="300"/>
        <v>0.9888168395363548</v>
      </c>
      <c r="AG598" s="34">
        <f t="shared" si="301"/>
        <v>1.9776336790727096</v>
      </c>
      <c r="AH598" s="34">
        <f t="shared" si="285"/>
        <v>1.2458</v>
      </c>
      <c r="AI598" s="15">
        <f t="shared" si="302"/>
        <v>0.77657197439912828</v>
      </c>
      <c r="AJ598" s="34">
        <f t="shared" si="303"/>
        <v>0.77657197439912828</v>
      </c>
      <c r="AK598" s="34">
        <f t="shared" si="286"/>
        <v>0.2702</v>
      </c>
      <c r="AL598" s="15">
        <f t="shared" si="304"/>
        <v>0.5671420040148718</v>
      </c>
      <c r="AM598" s="34">
        <f t="shared" si="305"/>
        <v>0</v>
      </c>
      <c r="AN598" s="35">
        <f t="shared" si="287"/>
        <v>21.900001099999997</v>
      </c>
      <c r="AO598" s="35">
        <f t="shared" si="288"/>
        <v>14.994654453727943</v>
      </c>
      <c r="AP598" s="35">
        <f t="shared" si="289"/>
        <v>6.9053466462720543</v>
      </c>
      <c r="AQ598" s="35">
        <f t="shared" si="290"/>
        <v>8</v>
      </c>
      <c r="AR598" s="35">
        <f t="shared" si="291"/>
        <v>7.0977746876407268</v>
      </c>
      <c r="AS598" s="35">
        <f t="shared" si="292"/>
        <v>0.90222531235927317</v>
      </c>
    </row>
    <row r="599" spans="7:45" ht="15.75">
      <c r="G599">
        <v>877</v>
      </c>
      <c r="H599" s="89">
        <v>0.1</v>
      </c>
      <c r="I599" s="90">
        <v>0.4</v>
      </c>
      <c r="J599" s="90">
        <v>1.4000001</v>
      </c>
      <c r="K599" s="90">
        <v>9</v>
      </c>
      <c r="L599" s="90">
        <v>11.000000999999999</v>
      </c>
      <c r="M599" s="90">
        <v>0</v>
      </c>
      <c r="N599" s="90"/>
      <c r="O599" s="90">
        <v>4</v>
      </c>
      <c r="P599" s="90">
        <v>4</v>
      </c>
      <c r="Q599" s="91">
        <v>0</v>
      </c>
      <c r="R599" s="35"/>
      <c r="S599" s="34">
        <f t="shared" si="293"/>
        <v>0.1</v>
      </c>
      <c r="T599" s="34">
        <f t="shared" si="279"/>
        <v>0.34600000000000003</v>
      </c>
      <c r="U599" s="34">
        <f t="shared" si="280"/>
        <v>1.0981600784399999</v>
      </c>
      <c r="V599" s="34">
        <f t="shared" si="281"/>
        <v>1.9872000000000001</v>
      </c>
      <c r="W599" s="15">
        <f t="shared" si="294"/>
        <v>0.87944659600048491</v>
      </c>
      <c r="X599" s="34">
        <f t="shared" si="295"/>
        <v>7.9150193640043645</v>
      </c>
      <c r="Y599" s="34">
        <f t="shared" si="282"/>
        <v>1.2900000000000023E-2</v>
      </c>
      <c r="Z599" s="15">
        <f t="shared" si="296"/>
        <v>0.50322495527805666</v>
      </c>
      <c r="AA599" s="34">
        <f t="shared" si="297"/>
        <v>5.5354750112835784</v>
      </c>
      <c r="AB599" s="34">
        <f t="shared" si="283"/>
        <v>-0.3819999999999999</v>
      </c>
      <c r="AC599" s="15">
        <f t="shared" si="298"/>
        <v>0.40564461209270181</v>
      </c>
      <c r="AD599" s="34">
        <f t="shared" si="299"/>
        <v>0</v>
      </c>
      <c r="AE599" s="34">
        <f t="shared" si="284"/>
        <v>6.1502999999999997</v>
      </c>
      <c r="AF599" s="15">
        <f t="shared" si="300"/>
        <v>0.99787169751105342</v>
      </c>
      <c r="AG599" s="34">
        <f t="shared" si="301"/>
        <v>3.9914867900442137</v>
      </c>
      <c r="AH599" s="34">
        <f t="shared" si="285"/>
        <v>1.2458</v>
      </c>
      <c r="AI599" s="15">
        <f t="shared" si="302"/>
        <v>0.77657197439912828</v>
      </c>
      <c r="AJ599" s="34">
        <f t="shared" si="303"/>
        <v>3.1062878975965131</v>
      </c>
      <c r="AK599" s="34">
        <f t="shared" si="286"/>
        <v>0.2702</v>
      </c>
      <c r="AL599" s="15">
        <f t="shared" si="304"/>
        <v>0.5671420040148718</v>
      </c>
      <c r="AM599" s="34">
        <f t="shared" si="305"/>
        <v>0</v>
      </c>
      <c r="AN599" s="35">
        <f t="shared" si="287"/>
        <v>25.000001099999999</v>
      </c>
      <c r="AO599" s="35">
        <f t="shared" si="288"/>
        <v>17.669527678765196</v>
      </c>
      <c r="AP599" s="35">
        <f t="shared" si="289"/>
        <v>7.3304734212348031</v>
      </c>
      <c r="AQ599" s="35">
        <f t="shared" si="290"/>
        <v>17.000000499999999</v>
      </c>
      <c r="AR599" s="35">
        <f t="shared" si="291"/>
        <v>14.345637812411942</v>
      </c>
      <c r="AS599" s="35">
        <f t="shared" si="292"/>
        <v>2.6543626875880566</v>
      </c>
    </row>
    <row r="600" spans="7:45" ht="15.75">
      <c r="G600">
        <v>878</v>
      </c>
      <c r="H600" s="89">
        <v>0.5</v>
      </c>
      <c r="I600" s="90">
        <v>1.2</v>
      </c>
      <c r="J600" s="90">
        <v>1.3000001000000001</v>
      </c>
      <c r="K600" s="90">
        <v>11.000000999999999</v>
      </c>
      <c r="L600" s="90">
        <v>10</v>
      </c>
      <c r="M600" s="90">
        <v>1</v>
      </c>
      <c r="N600" s="90"/>
      <c r="O600" s="90">
        <v>7.0000004999999996</v>
      </c>
      <c r="P600" s="90">
        <v>8</v>
      </c>
      <c r="Q600" s="91">
        <v>2</v>
      </c>
      <c r="R600" s="35"/>
      <c r="S600" s="34">
        <f t="shared" si="293"/>
        <v>0.5</v>
      </c>
      <c r="T600" s="34">
        <f t="shared" si="279"/>
        <v>1.038</v>
      </c>
      <c r="U600" s="34">
        <f t="shared" si="280"/>
        <v>1.01972007844</v>
      </c>
      <c r="V600" s="34">
        <f t="shared" si="281"/>
        <v>1.9872000000000001</v>
      </c>
      <c r="W600" s="15">
        <f t="shared" si="294"/>
        <v>0.87944659600048491</v>
      </c>
      <c r="X600" s="34">
        <f t="shared" si="295"/>
        <v>9.6739134354519294</v>
      </c>
      <c r="Y600" s="34">
        <f t="shared" si="282"/>
        <v>1.2900000000000023E-2</v>
      </c>
      <c r="Z600" s="15">
        <f t="shared" si="296"/>
        <v>0.50322495527805666</v>
      </c>
      <c r="AA600" s="34">
        <f t="shared" si="297"/>
        <v>5.0322495527805664</v>
      </c>
      <c r="AB600" s="34">
        <f t="shared" si="283"/>
        <v>-0.3819999999999999</v>
      </c>
      <c r="AC600" s="15">
        <f t="shared" si="298"/>
        <v>0.40564461209270181</v>
      </c>
      <c r="AD600" s="34">
        <f t="shared" si="299"/>
        <v>0.40564461209270181</v>
      </c>
      <c r="AE600" s="34">
        <f t="shared" si="284"/>
        <v>8.6526004170499995</v>
      </c>
      <c r="AF600" s="15">
        <f t="shared" si="300"/>
        <v>0.99982535846807052</v>
      </c>
      <c r="AG600" s="34">
        <f t="shared" si="301"/>
        <v>6.9987780091891727</v>
      </c>
      <c r="AH600" s="34">
        <f t="shared" si="285"/>
        <v>1.2458</v>
      </c>
      <c r="AI600" s="15">
        <f t="shared" si="302"/>
        <v>0.77657197439912828</v>
      </c>
      <c r="AJ600" s="34">
        <f t="shared" si="303"/>
        <v>6.2125757951930263</v>
      </c>
      <c r="AK600" s="34">
        <f t="shared" si="286"/>
        <v>0.2702</v>
      </c>
      <c r="AL600" s="15">
        <f t="shared" si="304"/>
        <v>0.5671420040148718</v>
      </c>
      <c r="AM600" s="34">
        <f t="shared" si="305"/>
        <v>1.1342840080297436</v>
      </c>
      <c r="AN600" s="35">
        <f t="shared" si="287"/>
        <v>18.1000005</v>
      </c>
      <c r="AO600" s="35">
        <f t="shared" si="288"/>
        <v>13.057175249427969</v>
      </c>
      <c r="AP600" s="35">
        <f t="shared" si="289"/>
        <v>5.0428252505720312</v>
      </c>
      <c r="AQ600" s="35">
        <f t="shared" si="290"/>
        <v>4.1000000999999999</v>
      </c>
      <c r="AR600" s="35">
        <f t="shared" si="291"/>
        <v>3.5853845772821211</v>
      </c>
      <c r="AS600" s="35">
        <f t="shared" si="292"/>
        <v>0.5146155227178788</v>
      </c>
    </row>
    <row r="601" spans="7:45" ht="15.75">
      <c r="G601">
        <v>889</v>
      </c>
      <c r="H601" s="89">
        <v>0.2</v>
      </c>
      <c r="I601" s="90">
        <v>1.5000001000000001</v>
      </c>
      <c r="J601" s="90">
        <v>4</v>
      </c>
      <c r="K601" s="90">
        <v>5.8</v>
      </c>
      <c r="L601" s="90">
        <v>6.6000003999999999</v>
      </c>
      <c r="M601" s="90">
        <v>0</v>
      </c>
      <c r="N601" s="90"/>
      <c r="O601" s="90">
        <v>1.9000001</v>
      </c>
      <c r="P601" s="90">
        <v>2.2000000000000002</v>
      </c>
      <c r="Q601" s="91">
        <v>0</v>
      </c>
      <c r="R601" s="35"/>
      <c r="S601" s="34">
        <f t="shared" si="293"/>
        <v>0.2</v>
      </c>
      <c r="T601" s="34">
        <f t="shared" si="279"/>
        <v>1.2975000864999999</v>
      </c>
      <c r="U601" s="34">
        <f t="shared" si="280"/>
        <v>3.1375999999999999</v>
      </c>
      <c r="V601" s="34">
        <f t="shared" si="281"/>
        <v>1.9872000000000001</v>
      </c>
      <c r="W601" s="15">
        <f t="shared" si="294"/>
        <v>0.87944659600048491</v>
      </c>
      <c r="X601" s="34">
        <f t="shared" si="295"/>
        <v>5.1007902568028127</v>
      </c>
      <c r="Y601" s="34">
        <f t="shared" si="282"/>
        <v>1.2900000000000023E-2</v>
      </c>
      <c r="Z601" s="15">
        <f t="shared" si="296"/>
        <v>0.50322495527805666</v>
      </c>
      <c r="AA601" s="34">
        <f t="shared" si="297"/>
        <v>3.3212849061251561</v>
      </c>
      <c r="AB601" s="34">
        <f t="shared" si="283"/>
        <v>-0.3819999999999999</v>
      </c>
      <c r="AC601" s="15">
        <f t="shared" si="298"/>
        <v>0.40564461209270181</v>
      </c>
      <c r="AD601" s="34">
        <f t="shared" si="299"/>
        <v>0</v>
      </c>
      <c r="AE601" s="34">
        <f t="shared" si="284"/>
        <v>4.3986900834099991</v>
      </c>
      <c r="AF601" s="15">
        <f t="shared" si="300"/>
        <v>0.98785586043076457</v>
      </c>
      <c r="AG601" s="34">
        <f t="shared" si="301"/>
        <v>1.8769262336040387</v>
      </c>
      <c r="AH601" s="34">
        <f t="shared" si="285"/>
        <v>1.2458</v>
      </c>
      <c r="AI601" s="15">
        <f t="shared" si="302"/>
        <v>0.77657197439912828</v>
      </c>
      <c r="AJ601" s="34">
        <f t="shared" si="303"/>
        <v>1.7084583436780825</v>
      </c>
      <c r="AK601" s="34">
        <f t="shared" si="286"/>
        <v>0.2702</v>
      </c>
      <c r="AL601" s="15">
        <f t="shared" si="304"/>
        <v>0.5671420040148718</v>
      </c>
      <c r="AM601" s="34">
        <f t="shared" si="305"/>
        <v>0</v>
      </c>
      <c r="AN601" s="35">
        <f t="shared" si="287"/>
        <v>8.4000004500000003</v>
      </c>
      <c r="AO601" s="35">
        <f t="shared" si="288"/>
        <v>7.1583141576309197</v>
      </c>
      <c r="AP601" s="35">
        <f t="shared" si="289"/>
        <v>1.2416862923690806</v>
      </c>
      <c r="AQ601" s="35">
        <f t="shared" si="290"/>
        <v>4.4000000000000004</v>
      </c>
      <c r="AR601" s="35">
        <f t="shared" si="291"/>
        <v>4.3932880252555027</v>
      </c>
      <c r="AS601" s="35">
        <f t="shared" si="292"/>
        <v>6.7119747444976952E-3</v>
      </c>
    </row>
    <row r="602" spans="7:45" ht="15.75">
      <c r="G602">
        <v>890</v>
      </c>
      <c r="H602" s="89">
        <v>0.70000004999999998</v>
      </c>
      <c r="I602" s="90">
        <v>1.3000001000000001</v>
      </c>
      <c r="J602" s="90">
        <v>3.1000000999999999</v>
      </c>
      <c r="K602" s="90">
        <v>3.3000001999999999</v>
      </c>
      <c r="L602" s="90">
        <v>0</v>
      </c>
      <c r="M602" s="90">
        <v>0</v>
      </c>
      <c r="N602" s="90"/>
      <c r="O602" s="90">
        <v>4.4000000000000004</v>
      </c>
      <c r="P602" s="90">
        <v>0</v>
      </c>
      <c r="Q602" s="91">
        <v>0</v>
      </c>
      <c r="R602" s="35"/>
      <c r="S602" s="34">
        <f t="shared" si="293"/>
        <v>0.70000004999999998</v>
      </c>
      <c r="T602" s="34">
        <f t="shared" si="279"/>
        <v>1.1245000865000001</v>
      </c>
      <c r="U602" s="34">
        <f t="shared" si="280"/>
        <v>2.4316400784400001</v>
      </c>
      <c r="V602" s="34">
        <f t="shared" si="281"/>
        <v>1.9872000000000001</v>
      </c>
      <c r="W602" s="15">
        <f t="shared" si="294"/>
        <v>0.87944659600048491</v>
      </c>
      <c r="X602" s="34">
        <f t="shared" si="295"/>
        <v>2.9021739426909194</v>
      </c>
      <c r="Y602" s="34">
        <f t="shared" si="282"/>
        <v>1.2900000000000023E-2</v>
      </c>
      <c r="Z602" s="15">
        <f t="shared" si="296"/>
        <v>0.50322495527805666</v>
      </c>
      <c r="AA602" s="34">
        <f t="shared" si="297"/>
        <v>0</v>
      </c>
      <c r="AB602" s="34">
        <f t="shared" si="283"/>
        <v>-0.3819999999999999</v>
      </c>
      <c r="AC602" s="15">
        <f t="shared" si="298"/>
        <v>0.40564461209270181</v>
      </c>
      <c r="AD602" s="34">
        <f t="shared" si="299"/>
        <v>0</v>
      </c>
      <c r="AE602" s="34">
        <f t="shared" si="284"/>
        <v>6.4839399999999996</v>
      </c>
      <c r="AF602" s="15">
        <f t="shared" si="300"/>
        <v>0.99847455119443229</v>
      </c>
      <c r="AG602" s="34">
        <f t="shared" si="301"/>
        <v>4.3932880252555027</v>
      </c>
      <c r="AH602" s="34">
        <f t="shared" si="285"/>
        <v>1.2458</v>
      </c>
      <c r="AI602" s="15">
        <f t="shared" si="302"/>
        <v>0.77657197439912828</v>
      </c>
      <c r="AJ602" s="34">
        <f t="shared" si="303"/>
        <v>0</v>
      </c>
      <c r="AK602" s="34">
        <f t="shared" si="286"/>
        <v>0.2702</v>
      </c>
      <c r="AL602" s="15">
        <f t="shared" si="304"/>
        <v>0.5671420040148718</v>
      </c>
      <c r="AM602" s="34">
        <f t="shared" si="305"/>
        <v>0</v>
      </c>
      <c r="AN602" s="35">
        <f t="shared" si="287"/>
        <v>6.9000001000000006</v>
      </c>
      <c r="AO602" s="35">
        <f t="shared" si="288"/>
        <v>5.4754727340981022</v>
      </c>
      <c r="AP602" s="35">
        <f t="shared" si="289"/>
        <v>1.4245273659018984</v>
      </c>
      <c r="AQ602" s="35">
        <f t="shared" si="290"/>
        <v>1.3</v>
      </c>
      <c r="AR602" s="35">
        <f t="shared" si="291"/>
        <v>1.1225180039341489</v>
      </c>
      <c r="AS602" s="35">
        <f t="shared" si="292"/>
        <v>0.17748199606585113</v>
      </c>
    </row>
    <row r="603" spans="7:45" ht="15.75">
      <c r="G603">
        <v>891</v>
      </c>
      <c r="H603" s="89">
        <v>0.4</v>
      </c>
      <c r="I603" s="90">
        <v>1.1000000000000001</v>
      </c>
      <c r="J603" s="90">
        <v>3.6000000999999999</v>
      </c>
      <c r="K603" s="90">
        <v>1.1000000000000001</v>
      </c>
      <c r="L603" s="90">
        <v>0.5</v>
      </c>
      <c r="M603" s="90">
        <v>0.2</v>
      </c>
      <c r="N603" s="90"/>
      <c r="O603" s="90">
        <v>0.8</v>
      </c>
      <c r="P603" s="90">
        <v>0.3</v>
      </c>
      <c r="Q603" s="91">
        <v>0.2</v>
      </c>
      <c r="R603" s="35"/>
      <c r="S603" s="34">
        <f t="shared" si="293"/>
        <v>0.4</v>
      </c>
      <c r="T603" s="34">
        <f t="shared" si="279"/>
        <v>0.95150000000000001</v>
      </c>
      <c r="U603" s="34">
        <f t="shared" si="280"/>
        <v>2.82384007844</v>
      </c>
      <c r="V603" s="34">
        <f t="shared" si="281"/>
        <v>1.9872000000000001</v>
      </c>
      <c r="W603" s="15">
        <f t="shared" si="294"/>
        <v>0.87944659600048491</v>
      </c>
      <c r="X603" s="34">
        <f t="shared" si="295"/>
        <v>0.96739125560053352</v>
      </c>
      <c r="Y603" s="34">
        <f t="shared" si="282"/>
        <v>1.2900000000000023E-2</v>
      </c>
      <c r="Z603" s="15">
        <f t="shared" si="296"/>
        <v>0.50322495527805666</v>
      </c>
      <c r="AA603" s="34">
        <f t="shared" si="297"/>
        <v>0.25161247763902833</v>
      </c>
      <c r="AB603" s="34">
        <f t="shared" si="283"/>
        <v>-0.3819999999999999</v>
      </c>
      <c r="AC603" s="15">
        <f t="shared" si="298"/>
        <v>0.40564461209270181</v>
      </c>
      <c r="AD603" s="34">
        <f t="shared" si="299"/>
        <v>8.1128922418540361E-2</v>
      </c>
      <c r="AE603" s="34">
        <f t="shared" si="284"/>
        <v>3.4811799999999993</v>
      </c>
      <c r="AF603" s="15">
        <f t="shared" si="300"/>
        <v>0.97014751351429507</v>
      </c>
      <c r="AG603" s="34">
        <f t="shared" si="301"/>
        <v>0.77611801081143605</v>
      </c>
      <c r="AH603" s="34">
        <f t="shared" si="285"/>
        <v>1.2458</v>
      </c>
      <c r="AI603" s="15">
        <f t="shared" si="302"/>
        <v>0.77657197439912828</v>
      </c>
      <c r="AJ603" s="34">
        <f t="shared" si="303"/>
        <v>0.23297159231973846</v>
      </c>
      <c r="AK603" s="34">
        <f t="shared" si="286"/>
        <v>0.2702</v>
      </c>
      <c r="AL603" s="15">
        <f t="shared" si="304"/>
        <v>0.5671420040148718</v>
      </c>
      <c r="AM603" s="34">
        <f t="shared" si="305"/>
        <v>0.11342840080297437</v>
      </c>
      <c r="AN603" s="35">
        <f t="shared" si="287"/>
        <v>9.4000001999999991</v>
      </c>
      <c r="AO603" s="35">
        <f t="shared" si="288"/>
        <v>6.2421215022054621</v>
      </c>
      <c r="AP603" s="35">
        <f t="shared" si="289"/>
        <v>3.157878697794537</v>
      </c>
      <c r="AQ603" s="35">
        <f t="shared" si="290"/>
        <v>4.3000001000000001</v>
      </c>
      <c r="AR603" s="35">
        <f t="shared" si="291"/>
        <v>3.1800083031577122</v>
      </c>
      <c r="AS603" s="35">
        <f t="shared" si="292"/>
        <v>1.1199917968422879</v>
      </c>
    </row>
    <row r="604" spans="7:45" ht="15.75">
      <c r="G604">
        <v>892</v>
      </c>
      <c r="H604" s="89">
        <v>0.70000004999999998</v>
      </c>
      <c r="I604" s="90">
        <v>1.6</v>
      </c>
      <c r="J604" s="90">
        <v>1.7</v>
      </c>
      <c r="K604" s="90">
        <v>0.70000004999999998</v>
      </c>
      <c r="L604" s="90">
        <v>3.1000000999999999</v>
      </c>
      <c r="M604" s="90">
        <v>1.6</v>
      </c>
      <c r="N604" s="90"/>
      <c r="O604" s="90">
        <v>0.6</v>
      </c>
      <c r="P604" s="90">
        <v>2.4</v>
      </c>
      <c r="Q604" s="91">
        <v>1.3000001000000001</v>
      </c>
      <c r="R604" s="35"/>
      <c r="S604" s="34">
        <f t="shared" si="293"/>
        <v>0.70000004999999998</v>
      </c>
      <c r="T604" s="34">
        <f t="shared" si="279"/>
        <v>1.3840000000000001</v>
      </c>
      <c r="U604" s="34">
        <f t="shared" si="280"/>
        <v>1.33348</v>
      </c>
      <c r="V604" s="34">
        <f t="shared" si="281"/>
        <v>1.9872000000000001</v>
      </c>
      <c r="W604" s="15">
        <f t="shared" si="294"/>
        <v>0.87944659600048491</v>
      </c>
      <c r="X604" s="34">
        <f t="shared" si="295"/>
        <v>0.61561266117266922</v>
      </c>
      <c r="Y604" s="34">
        <f t="shared" si="282"/>
        <v>1.2900000000000023E-2</v>
      </c>
      <c r="Z604" s="15">
        <f t="shared" si="296"/>
        <v>0.50322495527805666</v>
      </c>
      <c r="AA604" s="34">
        <f t="shared" si="297"/>
        <v>1.559997411684471</v>
      </c>
      <c r="AB604" s="34">
        <f t="shared" si="283"/>
        <v>-0.3819999999999999</v>
      </c>
      <c r="AC604" s="15">
        <f t="shared" si="298"/>
        <v>0.40564461209270181</v>
      </c>
      <c r="AD604" s="34">
        <f t="shared" si="299"/>
        <v>0.64903137934832289</v>
      </c>
      <c r="AE604" s="34">
        <f t="shared" si="284"/>
        <v>3.3143599999999993</v>
      </c>
      <c r="AF604" s="15">
        <f t="shared" si="300"/>
        <v>0.96491817111045153</v>
      </c>
      <c r="AG604" s="34">
        <f t="shared" si="301"/>
        <v>0.57895090266627092</v>
      </c>
      <c r="AH604" s="34">
        <f t="shared" si="285"/>
        <v>1.2458</v>
      </c>
      <c r="AI604" s="15">
        <f t="shared" si="302"/>
        <v>0.77657197439912828</v>
      </c>
      <c r="AJ604" s="34">
        <f t="shared" si="303"/>
        <v>1.8637727385579077</v>
      </c>
      <c r="AK604" s="34">
        <f t="shared" si="286"/>
        <v>0.2702</v>
      </c>
      <c r="AL604" s="15">
        <f t="shared" si="304"/>
        <v>0.5671420040148718</v>
      </c>
      <c r="AM604" s="34">
        <f t="shared" si="305"/>
        <v>0.73728466193353381</v>
      </c>
      <c r="AN604" s="35">
        <f t="shared" si="287"/>
        <v>11.000000500000001</v>
      </c>
      <c r="AO604" s="35">
        <f t="shared" si="288"/>
        <v>9.0014692415715185</v>
      </c>
      <c r="AP604" s="35">
        <f t="shared" si="289"/>
        <v>1.998531258428482</v>
      </c>
      <c r="AQ604" s="35">
        <f t="shared" si="290"/>
        <v>5.4000001000000006</v>
      </c>
      <c r="AR604" s="35">
        <f t="shared" si="291"/>
        <v>4.5747142941038241</v>
      </c>
      <c r="AS604" s="35">
        <f t="shared" si="292"/>
        <v>0.82528580589617651</v>
      </c>
    </row>
    <row r="605" spans="7:45" ht="15.75">
      <c r="G605">
        <v>893</v>
      </c>
      <c r="H605" s="89">
        <v>1.3000001000000001</v>
      </c>
      <c r="I605" s="90">
        <v>2.9</v>
      </c>
      <c r="J605" s="90">
        <v>5.6000003999999999</v>
      </c>
      <c r="K605" s="90">
        <v>0.6</v>
      </c>
      <c r="L605" s="90">
        <v>0.3</v>
      </c>
      <c r="M605" s="90">
        <v>0.3</v>
      </c>
      <c r="N605" s="90"/>
      <c r="O605" s="90">
        <v>2.9</v>
      </c>
      <c r="P605" s="90">
        <v>1.3000001000000001</v>
      </c>
      <c r="Q605" s="91">
        <v>1.2</v>
      </c>
      <c r="R605" s="35"/>
      <c r="S605" s="34">
        <f t="shared" si="293"/>
        <v>1.3000001000000001</v>
      </c>
      <c r="T605" s="34">
        <f t="shared" si="279"/>
        <v>2.5084999999999997</v>
      </c>
      <c r="U605" s="34">
        <f t="shared" si="280"/>
        <v>4.3926403137599994</v>
      </c>
      <c r="V605" s="34">
        <f t="shared" si="281"/>
        <v>1.9872000000000001</v>
      </c>
      <c r="W605" s="15">
        <f t="shared" si="294"/>
        <v>0.87944659600048491</v>
      </c>
      <c r="X605" s="34">
        <f t="shared" si="295"/>
        <v>0.52766795760029095</v>
      </c>
      <c r="Y605" s="34">
        <f t="shared" si="282"/>
        <v>1.2900000000000023E-2</v>
      </c>
      <c r="Z605" s="15">
        <f t="shared" si="296"/>
        <v>0.50322495527805666</v>
      </c>
      <c r="AA605" s="34">
        <f t="shared" si="297"/>
        <v>0.15096748658341699</v>
      </c>
      <c r="AB605" s="34">
        <f t="shared" si="283"/>
        <v>-0.3819999999999999</v>
      </c>
      <c r="AC605" s="15">
        <f t="shared" si="298"/>
        <v>0.40564461209270181</v>
      </c>
      <c r="AD605" s="34">
        <f t="shared" si="299"/>
        <v>0.12169338362781054</v>
      </c>
      <c r="AE605" s="34">
        <f t="shared" si="284"/>
        <v>5.2327899999999996</v>
      </c>
      <c r="AF605" s="15">
        <f t="shared" si="300"/>
        <v>0.99468973962410823</v>
      </c>
      <c r="AG605" s="34">
        <f t="shared" si="301"/>
        <v>2.884600244909914</v>
      </c>
      <c r="AH605" s="34">
        <f t="shared" si="285"/>
        <v>1.2458</v>
      </c>
      <c r="AI605" s="15">
        <f t="shared" si="302"/>
        <v>0.77657197439912828</v>
      </c>
      <c r="AJ605" s="34">
        <f t="shared" si="303"/>
        <v>1.0095436443760644</v>
      </c>
      <c r="AK605" s="34">
        <f t="shared" si="286"/>
        <v>0.2702</v>
      </c>
      <c r="AL605" s="15">
        <f t="shared" si="304"/>
        <v>0.5671420040148718</v>
      </c>
      <c r="AM605" s="34">
        <f t="shared" si="305"/>
        <v>0.68057040481784614</v>
      </c>
      <c r="AN605" s="35">
        <f t="shared" si="287"/>
        <v>11.70000009</v>
      </c>
      <c r="AO605" s="35">
        <f t="shared" si="288"/>
        <v>9.7653061906815761</v>
      </c>
      <c r="AP605" s="35">
        <f t="shared" si="289"/>
        <v>1.9346938993184235</v>
      </c>
      <c r="AQ605" s="35">
        <f t="shared" si="290"/>
        <v>15.200001199999999</v>
      </c>
      <c r="AR605" s="35">
        <f t="shared" si="291"/>
        <v>14.686100269111785</v>
      </c>
      <c r="AS605" s="35">
        <f t="shared" si="292"/>
        <v>0.51390093088821409</v>
      </c>
    </row>
    <row r="606" spans="7:45" ht="15.75">
      <c r="G606">
        <v>894</v>
      </c>
      <c r="H606" s="89">
        <v>0.70000004999999998</v>
      </c>
      <c r="I606" s="90">
        <v>2.9</v>
      </c>
      <c r="J606" s="90">
        <v>2.4</v>
      </c>
      <c r="K606" s="90">
        <v>4.8</v>
      </c>
      <c r="L606" s="90">
        <v>0.90000004</v>
      </c>
      <c r="M606" s="90">
        <v>0</v>
      </c>
      <c r="N606" s="90"/>
      <c r="O606" s="90">
        <v>12.900001</v>
      </c>
      <c r="P606" s="90">
        <v>2.3000001999999999</v>
      </c>
      <c r="Q606" s="91">
        <v>0</v>
      </c>
      <c r="R606" s="35"/>
      <c r="S606" s="34">
        <f t="shared" si="293"/>
        <v>0.70000004999999998</v>
      </c>
      <c r="T606" s="34">
        <f t="shared" si="279"/>
        <v>2.5084999999999997</v>
      </c>
      <c r="U606" s="34">
        <f t="shared" si="280"/>
        <v>1.8825599999999998</v>
      </c>
      <c r="V606" s="34">
        <f t="shared" si="281"/>
        <v>1.9872000000000001</v>
      </c>
      <c r="W606" s="15">
        <f t="shared" si="294"/>
        <v>0.87944659600048491</v>
      </c>
      <c r="X606" s="34">
        <f t="shared" si="295"/>
        <v>4.2213436608023276</v>
      </c>
      <c r="Y606" s="34">
        <f t="shared" si="282"/>
        <v>1.2900000000000023E-2</v>
      </c>
      <c r="Z606" s="15">
        <f t="shared" si="296"/>
        <v>0.50322495527805666</v>
      </c>
      <c r="AA606" s="34">
        <f t="shared" si="297"/>
        <v>0.4529024798792492</v>
      </c>
      <c r="AB606" s="34">
        <f t="shared" si="283"/>
        <v>-0.3819999999999999</v>
      </c>
      <c r="AC606" s="15">
        <f t="shared" si="298"/>
        <v>0.40564461209270181</v>
      </c>
      <c r="AD606" s="34">
        <f t="shared" si="299"/>
        <v>0</v>
      </c>
      <c r="AE606" s="34">
        <f t="shared" si="284"/>
        <v>13.573790834099999</v>
      </c>
      <c r="AF606" s="15">
        <f t="shared" si="300"/>
        <v>0.99999872656439293</v>
      </c>
      <c r="AG606" s="34">
        <f t="shared" si="301"/>
        <v>12.899984572679395</v>
      </c>
      <c r="AH606" s="34">
        <f t="shared" si="285"/>
        <v>1.2458</v>
      </c>
      <c r="AI606" s="15">
        <f t="shared" si="302"/>
        <v>0.77657197439912828</v>
      </c>
      <c r="AJ606" s="34">
        <f t="shared" si="303"/>
        <v>1.7861156964323899</v>
      </c>
      <c r="AK606" s="34">
        <f t="shared" si="286"/>
        <v>0.2702</v>
      </c>
      <c r="AL606" s="15">
        <f t="shared" si="304"/>
        <v>0.5671420040148718</v>
      </c>
      <c r="AM606" s="34">
        <f t="shared" si="305"/>
        <v>0</v>
      </c>
      <c r="AN606" s="35">
        <f t="shared" si="287"/>
        <v>14.7000001</v>
      </c>
      <c r="AO606" s="35">
        <f t="shared" si="288"/>
        <v>12.492396020556074</v>
      </c>
      <c r="AP606" s="35">
        <f t="shared" si="289"/>
        <v>2.2076040794439269</v>
      </c>
      <c r="AQ606" s="35">
        <f t="shared" si="290"/>
        <v>0.7</v>
      </c>
      <c r="AR606" s="35">
        <f t="shared" si="291"/>
        <v>0.63630565074600853</v>
      </c>
      <c r="AS606" s="35">
        <f t="shared" si="292"/>
        <v>6.3694349253991422E-2</v>
      </c>
    </row>
    <row r="607" spans="7:45" ht="15.75">
      <c r="G607">
        <v>895</v>
      </c>
      <c r="H607" s="89">
        <v>0.2</v>
      </c>
      <c r="I607" s="90">
        <v>1</v>
      </c>
      <c r="J607" s="90">
        <v>3.1000000999999999</v>
      </c>
      <c r="K607" s="90">
        <v>10</v>
      </c>
      <c r="L607" s="90">
        <v>0.4</v>
      </c>
      <c r="M607" s="90">
        <v>0</v>
      </c>
      <c r="N607" s="90"/>
      <c r="O607" s="90">
        <v>0.5</v>
      </c>
      <c r="P607" s="90">
        <v>0.2</v>
      </c>
      <c r="Q607" s="91">
        <v>0</v>
      </c>
      <c r="R607" s="35"/>
      <c r="S607" s="34">
        <f t="shared" si="293"/>
        <v>0.2</v>
      </c>
      <c r="T607" s="34">
        <f t="shared" si="279"/>
        <v>0.86499999999999999</v>
      </c>
      <c r="U607" s="34">
        <f t="shared" si="280"/>
        <v>2.4316400784400001</v>
      </c>
      <c r="V607" s="34">
        <f t="shared" si="281"/>
        <v>1.9872000000000001</v>
      </c>
      <c r="W607" s="15">
        <f t="shared" si="294"/>
        <v>0.87944659600048491</v>
      </c>
      <c r="X607" s="34">
        <f t="shared" si="295"/>
        <v>8.7944659600048496</v>
      </c>
      <c r="Y607" s="34">
        <f t="shared" si="282"/>
        <v>1.2900000000000023E-2</v>
      </c>
      <c r="Z607" s="15">
        <f t="shared" si="296"/>
        <v>0.50322495527805666</v>
      </c>
      <c r="AA607" s="34">
        <f t="shared" si="297"/>
        <v>0.20128998211122268</v>
      </c>
      <c r="AB607" s="34">
        <f t="shared" si="283"/>
        <v>-0.3819999999999999</v>
      </c>
      <c r="AC607" s="15">
        <f t="shared" si="298"/>
        <v>0.40564461209270181</v>
      </c>
      <c r="AD607" s="34">
        <f t="shared" si="299"/>
        <v>0</v>
      </c>
      <c r="AE607" s="34">
        <f t="shared" si="284"/>
        <v>3.2309499999999995</v>
      </c>
      <c r="AF607" s="15">
        <f t="shared" si="300"/>
        <v>0.96198251173236582</v>
      </c>
      <c r="AG607" s="34">
        <f t="shared" si="301"/>
        <v>0.48099125586618291</v>
      </c>
      <c r="AH607" s="34">
        <f t="shared" si="285"/>
        <v>1.2458</v>
      </c>
      <c r="AI607" s="15">
        <f t="shared" si="302"/>
        <v>0.77657197439912828</v>
      </c>
      <c r="AJ607" s="34">
        <f t="shared" si="303"/>
        <v>0.15531439487982568</v>
      </c>
      <c r="AK607" s="34">
        <f t="shared" si="286"/>
        <v>0.2702</v>
      </c>
      <c r="AL607" s="15">
        <f t="shared" si="304"/>
        <v>0.5671420040148718</v>
      </c>
      <c r="AM607" s="34">
        <f t="shared" si="305"/>
        <v>0</v>
      </c>
      <c r="AN607" s="35">
        <f t="shared" si="287"/>
        <v>4.1000002000000002</v>
      </c>
      <c r="AO607" s="35">
        <f t="shared" si="288"/>
        <v>3.4344499460019966</v>
      </c>
      <c r="AP607" s="35">
        <f t="shared" si="289"/>
        <v>0.6655502539980036</v>
      </c>
      <c r="AQ607" s="35">
        <f t="shared" si="290"/>
        <v>0.4</v>
      </c>
      <c r="AR607" s="35">
        <f t="shared" si="291"/>
        <v>0.34565349114084426</v>
      </c>
      <c r="AS607" s="35">
        <f t="shared" si="292"/>
        <v>5.4346508859155762E-2</v>
      </c>
    </row>
    <row r="608" spans="7:45" ht="15.75">
      <c r="G608">
        <v>896</v>
      </c>
      <c r="H608" s="89">
        <v>0.1</v>
      </c>
      <c r="I608" s="90">
        <v>0.3</v>
      </c>
      <c r="J608" s="90">
        <v>0.3</v>
      </c>
      <c r="K608" s="90">
        <v>3.0000002000000001</v>
      </c>
      <c r="L608" s="90">
        <v>0.4</v>
      </c>
      <c r="M608" s="90">
        <v>0</v>
      </c>
      <c r="N608" s="90"/>
      <c r="O608" s="90">
        <v>0.2</v>
      </c>
      <c r="P608" s="90">
        <v>0.2</v>
      </c>
      <c r="Q608" s="91">
        <v>0</v>
      </c>
      <c r="R608" s="35"/>
      <c r="S608" s="34">
        <f t="shared" si="293"/>
        <v>0.1</v>
      </c>
      <c r="T608" s="34">
        <f t="shared" si="279"/>
        <v>0.25950000000000001</v>
      </c>
      <c r="U608" s="34">
        <f t="shared" si="280"/>
        <v>0.23531999999999997</v>
      </c>
      <c r="V608" s="34">
        <f t="shared" si="281"/>
        <v>1.9872000000000001</v>
      </c>
      <c r="W608" s="15">
        <f t="shared" si="294"/>
        <v>0.87944659600048491</v>
      </c>
      <c r="X608" s="34">
        <f t="shared" si="295"/>
        <v>2.6383399638907741</v>
      </c>
      <c r="Y608" s="34">
        <f t="shared" si="282"/>
        <v>1.2900000000000023E-2</v>
      </c>
      <c r="Z608" s="15">
        <f t="shared" si="296"/>
        <v>0.50322495527805666</v>
      </c>
      <c r="AA608" s="34">
        <f t="shared" si="297"/>
        <v>0.20128998211122268</v>
      </c>
      <c r="AB608" s="34">
        <f t="shared" si="283"/>
        <v>-0.3819999999999999</v>
      </c>
      <c r="AC608" s="15">
        <f t="shared" si="298"/>
        <v>0.40564461209270181</v>
      </c>
      <c r="AD608" s="34">
        <f t="shared" si="299"/>
        <v>0</v>
      </c>
      <c r="AE608" s="34">
        <f t="shared" si="284"/>
        <v>2.9807199999999994</v>
      </c>
      <c r="AF608" s="15">
        <f t="shared" si="300"/>
        <v>0.95169548130509285</v>
      </c>
      <c r="AG608" s="34">
        <f t="shared" si="301"/>
        <v>0.19033909626101858</v>
      </c>
      <c r="AH608" s="34">
        <f t="shared" si="285"/>
        <v>1.2458</v>
      </c>
      <c r="AI608" s="15">
        <f t="shared" si="302"/>
        <v>0.77657197439912828</v>
      </c>
      <c r="AJ608" s="34">
        <f t="shared" si="303"/>
        <v>0.15531439487982568</v>
      </c>
      <c r="AK608" s="34">
        <f t="shared" si="286"/>
        <v>0.2702</v>
      </c>
      <c r="AL608" s="15">
        <f t="shared" si="304"/>
        <v>0.5671420040148718</v>
      </c>
      <c r="AM608" s="34">
        <f t="shared" si="305"/>
        <v>0</v>
      </c>
      <c r="AN608" s="35">
        <f t="shared" si="287"/>
        <v>19.700001099999998</v>
      </c>
      <c r="AO608" s="35">
        <f t="shared" si="288"/>
        <v>16.889629880005092</v>
      </c>
      <c r="AP608" s="35">
        <f t="shared" si="289"/>
        <v>2.8103712199949058</v>
      </c>
      <c r="AQ608" s="35">
        <f t="shared" si="290"/>
        <v>0.7</v>
      </c>
      <c r="AR608" s="35">
        <f t="shared" si="291"/>
        <v>0.63630565074600853</v>
      </c>
      <c r="AS608" s="35">
        <f t="shared" si="292"/>
        <v>6.3694349253991422E-2</v>
      </c>
    </row>
    <row r="609" spans="7:45" ht="15.75">
      <c r="G609">
        <v>897</v>
      </c>
      <c r="H609" s="89">
        <v>0.2</v>
      </c>
      <c r="I609" s="90">
        <v>1</v>
      </c>
      <c r="J609" s="90">
        <v>3.1000000999999999</v>
      </c>
      <c r="K609" s="90">
        <v>15.000000999999999</v>
      </c>
      <c r="L609" s="90">
        <v>0.4</v>
      </c>
      <c r="M609" s="90">
        <v>0</v>
      </c>
      <c r="N609" s="90"/>
      <c r="O609" s="90">
        <v>0.5</v>
      </c>
      <c r="P609" s="90">
        <v>0.2</v>
      </c>
      <c r="Q609" s="91">
        <v>0</v>
      </c>
      <c r="R609" s="35"/>
      <c r="S609" s="34">
        <f t="shared" si="293"/>
        <v>0.2</v>
      </c>
      <c r="T609" s="34">
        <f t="shared" si="279"/>
        <v>0.86499999999999999</v>
      </c>
      <c r="U609" s="34">
        <f t="shared" si="280"/>
        <v>2.4316400784400001</v>
      </c>
      <c r="V609" s="34">
        <f t="shared" si="281"/>
        <v>1.9872000000000001</v>
      </c>
      <c r="W609" s="15">
        <f t="shared" si="294"/>
        <v>0.87944659600048491</v>
      </c>
      <c r="X609" s="34">
        <f t="shared" si="295"/>
        <v>13.19169981945387</v>
      </c>
      <c r="Y609" s="34">
        <f t="shared" si="282"/>
        <v>1.2900000000000023E-2</v>
      </c>
      <c r="Z609" s="15">
        <f t="shared" si="296"/>
        <v>0.50322495527805666</v>
      </c>
      <c r="AA609" s="34">
        <f t="shared" si="297"/>
        <v>0.20128998211122268</v>
      </c>
      <c r="AB609" s="34">
        <f t="shared" si="283"/>
        <v>-0.3819999999999999</v>
      </c>
      <c r="AC609" s="15">
        <f t="shared" si="298"/>
        <v>0.40564461209270181</v>
      </c>
      <c r="AD609" s="34">
        <f t="shared" si="299"/>
        <v>0</v>
      </c>
      <c r="AE609" s="34">
        <f t="shared" si="284"/>
        <v>3.2309499999999995</v>
      </c>
      <c r="AF609" s="15">
        <f t="shared" si="300"/>
        <v>0.96198251173236582</v>
      </c>
      <c r="AG609" s="34">
        <f t="shared" si="301"/>
        <v>0.48099125586618291</v>
      </c>
      <c r="AH609" s="34">
        <f t="shared" si="285"/>
        <v>1.2458</v>
      </c>
      <c r="AI609" s="15">
        <f t="shared" si="302"/>
        <v>0.77657197439912828</v>
      </c>
      <c r="AJ609" s="34">
        <f t="shared" si="303"/>
        <v>0.15531439487982568</v>
      </c>
      <c r="AK609" s="34">
        <f t="shared" si="286"/>
        <v>0.2702</v>
      </c>
      <c r="AL609" s="15">
        <f t="shared" si="304"/>
        <v>0.5671420040148718</v>
      </c>
      <c r="AM609" s="34">
        <f t="shared" si="305"/>
        <v>0</v>
      </c>
      <c r="AN609" s="35">
        <f t="shared" si="287"/>
        <v>18.600000999999999</v>
      </c>
      <c r="AO609" s="35">
        <f t="shared" si="288"/>
        <v>16.026789801565094</v>
      </c>
      <c r="AP609" s="35">
        <f t="shared" si="289"/>
        <v>2.5732111984349046</v>
      </c>
      <c r="AQ609" s="35">
        <f t="shared" si="290"/>
        <v>1.10000005</v>
      </c>
      <c r="AR609" s="35">
        <f t="shared" si="291"/>
        <v>0.98797317774992854</v>
      </c>
      <c r="AS609" s="35">
        <f t="shared" si="292"/>
        <v>0.11202687225007146</v>
      </c>
    </row>
    <row r="610" spans="7:45" ht="15.75">
      <c r="G610">
        <v>898</v>
      </c>
      <c r="H610" s="89">
        <v>0.2</v>
      </c>
      <c r="I610" s="90">
        <v>1</v>
      </c>
      <c r="J610" s="90">
        <v>2</v>
      </c>
      <c r="K610" s="90">
        <v>15.000000999999999</v>
      </c>
      <c r="L610" s="90">
        <v>0.4</v>
      </c>
      <c r="M610" s="90">
        <v>0</v>
      </c>
      <c r="N610" s="90"/>
      <c r="O610" s="90">
        <v>0.70000004999999998</v>
      </c>
      <c r="P610" s="90">
        <v>0.4</v>
      </c>
      <c r="Q610" s="91">
        <v>0</v>
      </c>
      <c r="R610" s="35"/>
      <c r="S610" s="34">
        <f t="shared" si="293"/>
        <v>0.2</v>
      </c>
      <c r="T610" s="34">
        <f t="shared" si="279"/>
        <v>0.86499999999999999</v>
      </c>
      <c r="U610" s="34">
        <f t="shared" si="280"/>
        <v>1.5688</v>
      </c>
      <c r="V610" s="34">
        <f t="shared" si="281"/>
        <v>1.9872000000000001</v>
      </c>
      <c r="W610" s="15">
        <f t="shared" si="294"/>
        <v>0.87944659600048491</v>
      </c>
      <c r="X610" s="34">
        <f t="shared" si="295"/>
        <v>13.19169981945387</v>
      </c>
      <c r="Y610" s="34">
        <f t="shared" si="282"/>
        <v>1.2900000000000023E-2</v>
      </c>
      <c r="Z610" s="15">
        <f t="shared" si="296"/>
        <v>0.50322495527805666</v>
      </c>
      <c r="AA610" s="34">
        <f t="shared" si="297"/>
        <v>0.20128998211122268</v>
      </c>
      <c r="AB610" s="34">
        <f t="shared" si="283"/>
        <v>-0.3819999999999999</v>
      </c>
      <c r="AC610" s="15">
        <f t="shared" si="298"/>
        <v>0.40564461209270181</v>
      </c>
      <c r="AD610" s="34">
        <f t="shared" si="299"/>
        <v>0</v>
      </c>
      <c r="AE610" s="34">
        <f t="shared" si="284"/>
        <v>3.3977700417049994</v>
      </c>
      <c r="AF610" s="15">
        <f t="shared" si="300"/>
        <v>0.96763477086934091</v>
      </c>
      <c r="AG610" s="34">
        <f t="shared" si="301"/>
        <v>0.67734438799027719</v>
      </c>
      <c r="AH610" s="34">
        <f t="shared" si="285"/>
        <v>1.2458</v>
      </c>
      <c r="AI610" s="15">
        <f t="shared" si="302"/>
        <v>0.77657197439912828</v>
      </c>
      <c r="AJ610" s="34">
        <f t="shared" si="303"/>
        <v>0.31062878975965136</v>
      </c>
      <c r="AK610" s="34">
        <f t="shared" si="286"/>
        <v>0.2702</v>
      </c>
      <c r="AL610" s="15">
        <f t="shared" si="304"/>
        <v>0.5671420040148718</v>
      </c>
      <c r="AM610" s="34">
        <f t="shared" si="305"/>
        <v>0</v>
      </c>
      <c r="AN610" s="35">
        <f t="shared" si="287"/>
        <v>15.000000200000002</v>
      </c>
      <c r="AO610" s="35">
        <f t="shared" si="288"/>
        <v>12.987881773513843</v>
      </c>
      <c r="AP610" s="35">
        <f t="shared" si="289"/>
        <v>2.0121184264861594</v>
      </c>
      <c r="AQ610" s="35">
        <f t="shared" si="290"/>
        <v>0.4</v>
      </c>
      <c r="AR610" s="35">
        <f t="shared" si="291"/>
        <v>0.34565349114084426</v>
      </c>
      <c r="AS610" s="35">
        <f t="shared" si="292"/>
        <v>5.4346508859155762E-2</v>
      </c>
    </row>
    <row r="611" spans="7:45" ht="15.75">
      <c r="G611">
        <v>899</v>
      </c>
      <c r="H611" s="89">
        <v>2.5</v>
      </c>
      <c r="I611" s="90">
        <v>3.5000002000000001</v>
      </c>
      <c r="J611" s="90">
        <v>3.2</v>
      </c>
      <c r="K611" s="90">
        <v>5.4</v>
      </c>
      <c r="L611" s="90">
        <v>0.4</v>
      </c>
      <c r="M611" s="90">
        <v>0</v>
      </c>
      <c r="N611" s="90"/>
      <c r="O611" s="90">
        <v>0.2</v>
      </c>
      <c r="P611" s="90">
        <v>0.2</v>
      </c>
      <c r="Q611" s="91">
        <v>0</v>
      </c>
      <c r="R611" s="35"/>
      <c r="S611" s="34">
        <f t="shared" si="293"/>
        <v>2.5</v>
      </c>
      <c r="T611" s="34">
        <f t="shared" si="279"/>
        <v>3.027500173</v>
      </c>
      <c r="U611" s="34">
        <f t="shared" si="280"/>
        <v>2.5100800000000003</v>
      </c>
      <c r="V611" s="34">
        <f t="shared" si="281"/>
        <v>1.9872000000000001</v>
      </c>
      <c r="W611" s="15">
        <f t="shared" si="294"/>
        <v>0.87944659600048491</v>
      </c>
      <c r="X611" s="34">
        <f t="shared" si="295"/>
        <v>4.7490116184026192</v>
      </c>
      <c r="Y611" s="34">
        <f t="shared" si="282"/>
        <v>1.2900000000000023E-2</v>
      </c>
      <c r="Z611" s="15">
        <f t="shared" si="296"/>
        <v>0.50322495527805666</v>
      </c>
      <c r="AA611" s="34">
        <f t="shared" si="297"/>
        <v>0.20128998211122268</v>
      </c>
      <c r="AB611" s="34">
        <f t="shared" si="283"/>
        <v>-0.3819999999999999</v>
      </c>
      <c r="AC611" s="15">
        <f t="shared" si="298"/>
        <v>0.40564461209270181</v>
      </c>
      <c r="AD611" s="34">
        <f t="shared" si="299"/>
        <v>0</v>
      </c>
      <c r="AE611" s="34">
        <f t="shared" si="284"/>
        <v>2.9807199999999994</v>
      </c>
      <c r="AF611" s="15">
        <f t="shared" si="300"/>
        <v>0.95169548130509285</v>
      </c>
      <c r="AG611" s="34">
        <f t="shared" si="301"/>
        <v>0.19033909626101858</v>
      </c>
      <c r="AH611" s="34">
        <f t="shared" si="285"/>
        <v>1.2458</v>
      </c>
      <c r="AI611" s="15">
        <f t="shared" si="302"/>
        <v>0.77657197439912828</v>
      </c>
      <c r="AJ611" s="34">
        <f t="shared" si="303"/>
        <v>0.15531439487982568</v>
      </c>
      <c r="AK611" s="34">
        <f t="shared" si="286"/>
        <v>0.2702</v>
      </c>
      <c r="AL611" s="15">
        <f t="shared" si="304"/>
        <v>0.5671420040148718</v>
      </c>
      <c r="AM611" s="34">
        <f t="shared" si="305"/>
        <v>0</v>
      </c>
      <c r="AN611" s="35">
        <f t="shared" si="287"/>
        <v>20.500000100000001</v>
      </c>
      <c r="AO611" s="35">
        <f t="shared" si="288"/>
        <v>17.35913802819173</v>
      </c>
      <c r="AP611" s="35">
        <f t="shared" si="289"/>
        <v>3.1408620718082716</v>
      </c>
      <c r="AQ611" s="35">
        <f t="shared" si="290"/>
        <v>1.10000005</v>
      </c>
      <c r="AR611" s="35">
        <f t="shared" si="291"/>
        <v>0.98797317774992854</v>
      </c>
      <c r="AS611" s="35">
        <f t="shared" si="292"/>
        <v>0.11202687225007146</v>
      </c>
    </row>
    <row r="612" spans="7:45" ht="15.75">
      <c r="G612">
        <v>900</v>
      </c>
      <c r="H612" s="89">
        <v>0.2</v>
      </c>
      <c r="I612" s="90">
        <v>1</v>
      </c>
      <c r="J612" s="90">
        <v>2</v>
      </c>
      <c r="K612" s="90">
        <v>16</v>
      </c>
      <c r="L612" s="90">
        <v>1.3000001000000001</v>
      </c>
      <c r="M612" s="90">
        <v>0</v>
      </c>
      <c r="N612" s="90"/>
      <c r="O612" s="90">
        <v>0.70000004999999998</v>
      </c>
      <c r="P612" s="90">
        <v>0.4</v>
      </c>
      <c r="Q612" s="91">
        <v>0</v>
      </c>
      <c r="R612" s="35"/>
      <c r="S612" s="34">
        <f t="shared" si="293"/>
        <v>0.2</v>
      </c>
      <c r="T612" s="34">
        <f t="shared" si="279"/>
        <v>0.86499999999999999</v>
      </c>
      <c r="U612" s="34">
        <f t="shared" si="280"/>
        <v>1.5688</v>
      </c>
      <c r="V612" s="34">
        <f t="shared" si="281"/>
        <v>1.9872000000000001</v>
      </c>
      <c r="W612" s="15">
        <f t="shared" si="294"/>
        <v>0.87944659600048491</v>
      </c>
      <c r="X612" s="34">
        <f t="shared" si="295"/>
        <v>14.071145536007759</v>
      </c>
      <c r="Y612" s="34">
        <f t="shared" si="282"/>
        <v>1.2900000000000023E-2</v>
      </c>
      <c r="Z612" s="15">
        <f t="shared" si="296"/>
        <v>0.50322495527805666</v>
      </c>
      <c r="AA612" s="34">
        <f t="shared" si="297"/>
        <v>0.65419249218396924</v>
      </c>
      <c r="AB612" s="34">
        <f t="shared" si="283"/>
        <v>-0.3819999999999999</v>
      </c>
      <c r="AC612" s="15">
        <f t="shared" si="298"/>
        <v>0.40564461209270181</v>
      </c>
      <c r="AD612" s="34">
        <f t="shared" si="299"/>
        <v>0</v>
      </c>
      <c r="AE612" s="34">
        <f t="shared" si="284"/>
        <v>3.3977700417049994</v>
      </c>
      <c r="AF612" s="15">
        <f t="shared" si="300"/>
        <v>0.96763477086934091</v>
      </c>
      <c r="AG612" s="34">
        <f t="shared" si="301"/>
        <v>0.67734438799027719</v>
      </c>
      <c r="AH612" s="34">
        <f t="shared" si="285"/>
        <v>1.2458</v>
      </c>
      <c r="AI612" s="15">
        <f t="shared" si="302"/>
        <v>0.77657197439912828</v>
      </c>
      <c r="AJ612" s="34">
        <f t="shared" si="303"/>
        <v>0.31062878975965136</v>
      </c>
      <c r="AK612" s="34">
        <f t="shared" si="286"/>
        <v>0.2702</v>
      </c>
      <c r="AL612" s="15">
        <f t="shared" si="304"/>
        <v>0.5671420040148718</v>
      </c>
      <c r="AM612" s="34">
        <f t="shared" si="305"/>
        <v>0</v>
      </c>
      <c r="AN612" s="35">
        <f t="shared" si="287"/>
        <v>14.1</v>
      </c>
      <c r="AO612" s="35">
        <f t="shared" si="288"/>
        <v>11.777862750115101</v>
      </c>
      <c r="AP612" s="35">
        <f t="shared" si="289"/>
        <v>2.3221372498848982</v>
      </c>
      <c r="AQ612" s="35">
        <f t="shared" si="290"/>
        <v>0.4</v>
      </c>
      <c r="AR612" s="35">
        <f t="shared" si="291"/>
        <v>0.34565349114084426</v>
      </c>
      <c r="AS612" s="35">
        <f t="shared" si="292"/>
        <v>5.4346508859155762E-2</v>
      </c>
    </row>
    <row r="613" spans="7:45" ht="15.75">
      <c r="G613">
        <v>901</v>
      </c>
      <c r="H613" s="89">
        <v>0.1</v>
      </c>
      <c r="I613" s="90">
        <v>0.6</v>
      </c>
      <c r="J613" s="90">
        <v>5</v>
      </c>
      <c r="K613" s="90">
        <v>8</v>
      </c>
      <c r="L613" s="90">
        <v>0.4</v>
      </c>
      <c r="M613" s="90">
        <v>0</v>
      </c>
      <c r="N613" s="90"/>
      <c r="O613" s="90">
        <v>0.2</v>
      </c>
      <c r="P613" s="90">
        <v>0.2</v>
      </c>
      <c r="Q613" s="91">
        <v>0</v>
      </c>
      <c r="R613" s="35"/>
      <c r="S613" s="34">
        <f t="shared" si="293"/>
        <v>0.1</v>
      </c>
      <c r="T613" s="34">
        <f t="shared" si="279"/>
        <v>0.51900000000000002</v>
      </c>
      <c r="U613" s="34">
        <f t="shared" si="280"/>
        <v>3.9219999999999997</v>
      </c>
      <c r="V613" s="34">
        <f t="shared" si="281"/>
        <v>1.9872000000000001</v>
      </c>
      <c r="W613" s="15">
        <f t="shared" si="294"/>
        <v>0.87944659600048491</v>
      </c>
      <c r="X613" s="34">
        <f t="shared" si="295"/>
        <v>7.0355727680038793</v>
      </c>
      <c r="Y613" s="34">
        <f t="shared" si="282"/>
        <v>1.2900000000000023E-2</v>
      </c>
      <c r="Z613" s="15">
        <f t="shared" si="296"/>
        <v>0.50322495527805666</v>
      </c>
      <c r="AA613" s="34">
        <f t="shared" si="297"/>
        <v>0.20128998211122268</v>
      </c>
      <c r="AB613" s="34">
        <f t="shared" si="283"/>
        <v>-0.3819999999999999</v>
      </c>
      <c r="AC613" s="15">
        <f t="shared" si="298"/>
        <v>0.40564461209270181</v>
      </c>
      <c r="AD613" s="34">
        <f t="shared" si="299"/>
        <v>0</v>
      </c>
      <c r="AE613" s="34">
        <f t="shared" si="284"/>
        <v>2.9807199999999994</v>
      </c>
      <c r="AF613" s="15">
        <f t="shared" si="300"/>
        <v>0.95169548130509285</v>
      </c>
      <c r="AG613" s="34">
        <f t="shared" si="301"/>
        <v>0.19033909626101858</v>
      </c>
      <c r="AH613" s="34">
        <f t="shared" si="285"/>
        <v>1.2458</v>
      </c>
      <c r="AI613" s="15">
        <f t="shared" si="302"/>
        <v>0.77657197439912828</v>
      </c>
      <c r="AJ613" s="34">
        <f t="shared" si="303"/>
        <v>0.15531439487982568</v>
      </c>
      <c r="AK613" s="34">
        <f t="shared" si="286"/>
        <v>0.2702</v>
      </c>
      <c r="AL613" s="15">
        <f t="shared" si="304"/>
        <v>0.5671420040148718</v>
      </c>
      <c r="AM613" s="34">
        <f t="shared" si="305"/>
        <v>0</v>
      </c>
      <c r="AN613" s="35">
        <f t="shared" si="287"/>
        <v>43.200001999999998</v>
      </c>
      <c r="AO613" s="35">
        <f t="shared" si="288"/>
        <v>34.049449191688311</v>
      </c>
      <c r="AP613" s="35">
        <f t="shared" si="289"/>
        <v>9.1505528083116872</v>
      </c>
      <c r="AQ613" s="35">
        <f t="shared" si="290"/>
        <v>6</v>
      </c>
      <c r="AR613" s="35">
        <f t="shared" si="291"/>
        <v>5.5446307388424705</v>
      </c>
      <c r="AS613" s="35">
        <f t="shared" si="292"/>
        <v>0.45536926115752951</v>
      </c>
    </row>
    <row r="614" spans="7:45" ht="15.75">
      <c r="G614">
        <v>902</v>
      </c>
      <c r="H614" s="89">
        <v>0.2</v>
      </c>
      <c r="I614" s="90">
        <v>1</v>
      </c>
      <c r="J614" s="90">
        <v>2</v>
      </c>
      <c r="K614" s="90">
        <v>30.000001999999999</v>
      </c>
      <c r="L614" s="90">
        <v>10</v>
      </c>
      <c r="M614" s="90">
        <v>0</v>
      </c>
      <c r="N614" s="90"/>
      <c r="O614" s="90">
        <v>4</v>
      </c>
      <c r="P614" s="90">
        <v>2</v>
      </c>
      <c r="Q614" s="91">
        <v>0</v>
      </c>
      <c r="R614" s="35"/>
      <c r="S614" s="34">
        <f t="shared" si="293"/>
        <v>0.2</v>
      </c>
      <c r="T614" s="34">
        <f t="shared" si="279"/>
        <v>0.86499999999999999</v>
      </c>
      <c r="U614" s="34">
        <f t="shared" si="280"/>
        <v>1.5688</v>
      </c>
      <c r="V614" s="34">
        <f t="shared" si="281"/>
        <v>1.9872000000000001</v>
      </c>
      <c r="W614" s="15">
        <f t="shared" si="294"/>
        <v>0.87944659600048491</v>
      </c>
      <c r="X614" s="34">
        <f t="shared" si="295"/>
        <v>26.38339963890774</v>
      </c>
      <c r="Y614" s="34">
        <f t="shared" si="282"/>
        <v>1.2900000000000023E-2</v>
      </c>
      <c r="Z614" s="15">
        <f t="shared" si="296"/>
        <v>0.50322495527805666</v>
      </c>
      <c r="AA614" s="34">
        <f t="shared" si="297"/>
        <v>5.0322495527805664</v>
      </c>
      <c r="AB614" s="34">
        <f t="shared" si="283"/>
        <v>-0.3819999999999999</v>
      </c>
      <c r="AC614" s="15">
        <f t="shared" si="298"/>
        <v>0.40564461209270181</v>
      </c>
      <c r="AD614" s="34">
        <f t="shared" si="299"/>
        <v>0</v>
      </c>
      <c r="AE614" s="34">
        <f t="shared" si="284"/>
        <v>6.1502999999999997</v>
      </c>
      <c r="AF614" s="15">
        <f t="shared" si="300"/>
        <v>0.99787169751105342</v>
      </c>
      <c r="AG614" s="34">
        <f t="shared" si="301"/>
        <v>3.9914867900442137</v>
      </c>
      <c r="AH614" s="34">
        <f t="shared" si="285"/>
        <v>1.2458</v>
      </c>
      <c r="AI614" s="15">
        <f t="shared" si="302"/>
        <v>0.77657197439912828</v>
      </c>
      <c r="AJ614" s="34">
        <f t="shared" si="303"/>
        <v>1.5531439487982566</v>
      </c>
      <c r="AK614" s="34">
        <f t="shared" si="286"/>
        <v>0.2702</v>
      </c>
      <c r="AL614" s="15">
        <f t="shared" si="304"/>
        <v>0.5671420040148718</v>
      </c>
      <c r="AM614" s="34">
        <f t="shared" si="305"/>
        <v>0</v>
      </c>
      <c r="AN614" s="35">
        <f t="shared" si="287"/>
        <v>9.8000004000000001</v>
      </c>
      <c r="AO614" s="35">
        <f t="shared" si="288"/>
        <v>7.0782265003081113</v>
      </c>
      <c r="AP614" s="35">
        <f t="shared" si="289"/>
        <v>2.7217738996918888</v>
      </c>
      <c r="AQ614" s="35">
        <f t="shared" si="290"/>
        <v>1.6</v>
      </c>
      <c r="AR614" s="35">
        <f t="shared" si="291"/>
        <v>1.5751307141783082</v>
      </c>
      <c r="AS614" s="35">
        <f t="shared" si="292"/>
        <v>2.48692858216919E-2</v>
      </c>
    </row>
    <row r="615" spans="7:45" ht="15.75">
      <c r="G615">
        <v>913</v>
      </c>
      <c r="H615" s="89">
        <v>0.2</v>
      </c>
      <c r="I615" s="90">
        <v>1.3000001000000001</v>
      </c>
      <c r="J615" s="90">
        <v>3.2</v>
      </c>
      <c r="K615" s="90">
        <v>1.8000001000000001</v>
      </c>
      <c r="L615" s="90">
        <v>3.3000001999999999</v>
      </c>
      <c r="M615" s="90">
        <v>0</v>
      </c>
      <c r="N615" s="90"/>
      <c r="O615" s="90">
        <v>1.6</v>
      </c>
      <c r="P615" s="90">
        <v>0</v>
      </c>
      <c r="Q615" s="91">
        <v>0</v>
      </c>
      <c r="R615" s="35"/>
      <c r="S615" s="34">
        <f t="shared" si="293"/>
        <v>0.2</v>
      </c>
      <c r="T615" s="34">
        <f t="shared" si="279"/>
        <v>1.1245000865000001</v>
      </c>
      <c r="U615" s="34">
        <f t="shared" si="280"/>
        <v>2.5100800000000003</v>
      </c>
      <c r="V615" s="34">
        <f t="shared" si="281"/>
        <v>1.9872000000000001</v>
      </c>
      <c r="W615" s="15">
        <f t="shared" si="294"/>
        <v>0.87944659600048491</v>
      </c>
      <c r="X615" s="34">
        <f t="shared" si="295"/>
        <v>1.5830039607455326</v>
      </c>
      <c r="Y615" s="34">
        <f t="shared" si="282"/>
        <v>1.2900000000000023E-2</v>
      </c>
      <c r="Z615" s="15">
        <f t="shared" si="296"/>
        <v>0.50322495527805666</v>
      </c>
      <c r="AA615" s="34">
        <f t="shared" si="297"/>
        <v>1.6606424530625781</v>
      </c>
      <c r="AB615" s="34">
        <f t="shared" si="283"/>
        <v>-0.3819999999999999</v>
      </c>
      <c r="AC615" s="15">
        <f t="shared" si="298"/>
        <v>0.40564461209270181</v>
      </c>
      <c r="AD615" s="34">
        <f t="shared" si="299"/>
        <v>0</v>
      </c>
      <c r="AE615" s="34">
        <f t="shared" si="284"/>
        <v>4.1484599999999991</v>
      </c>
      <c r="AF615" s="15">
        <f t="shared" si="300"/>
        <v>0.98445669636144262</v>
      </c>
      <c r="AG615" s="34">
        <f t="shared" si="301"/>
        <v>1.5751307141783082</v>
      </c>
      <c r="AH615" s="34">
        <f t="shared" si="285"/>
        <v>1.2458</v>
      </c>
      <c r="AI615" s="15">
        <f t="shared" si="302"/>
        <v>0.77657197439912828</v>
      </c>
      <c r="AJ615" s="34">
        <f t="shared" si="303"/>
        <v>0</v>
      </c>
      <c r="AK615" s="34">
        <f t="shared" si="286"/>
        <v>0.2702</v>
      </c>
      <c r="AL615" s="15">
        <f t="shared" si="304"/>
        <v>0.5671420040148718</v>
      </c>
      <c r="AM615" s="34">
        <f t="shared" si="305"/>
        <v>0</v>
      </c>
      <c r="AN615" s="35">
        <f t="shared" si="287"/>
        <v>9.8000004000000001</v>
      </c>
      <c r="AO615" s="35">
        <f t="shared" si="288"/>
        <v>7.0782265003081113</v>
      </c>
      <c r="AP615" s="35">
        <f t="shared" si="289"/>
        <v>2.7217738996918888</v>
      </c>
      <c r="AQ615" s="35">
        <f t="shared" si="290"/>
        <v>1.6</v>
      </c>
      <c r="AR615" s="35">
        <f t="shared" si="291"/>
        <v>1.5751307141783082</v>
      </c>
      <c r="AS615" s="35">
        <f t="shared" si="292"/>
        <v>2.48692858216919E-2</v>
      </c>
    </row>
    <row r="616" spans="7:45" ht="15.75">
      <c r="G616">
        <v>914</v>
      </c>
      <c r="H616" s="89">
        <v>0.2</v>
      </c>
      <c r="I616" s="90">
        <v>1.3000001000000001</v>
      </c>
      <c r="J616" s="90">
        <v>3.2</v>
      </c>
      <c r="K616" s="90">
        <v>1.8000001000000001</v>
      </c>
      <c r="L616" s="90">
        <v>3.3000001999999999</v>
      </c>
      <c r="M616" s="90">
        <v>0</v>
      </c>
      <c r="N616" s="90"/>
      <c r="O616" s="90">
        <v>1.6</v>
      </c>
      <c r="P616" s="90">
        <v>0</v>
      </c>
      <c r="Q616" s="91">
        <v>0</v>
      </c>
      <c r="R616" s="35"/>
      <c r="S616" s="34">
        <f t="shared" si="293"/>
        <v>0.2</v>
      </c>
      <c r="T616" s="34">
        <f t="shared" si="279"/>
        <v>1.1245000865000001</v>
      </c>
      <c r="U616" s="34">
        <f t="shared" si="280"/>
        <v>2.5100800000000003</v>
      </c>
      <c r="V616" s="34">
        <f t="shared" si="281"/>
        <v>1.9872000000000001</v>
      </c>
      <c r="W616" s="15">
        <f t="shared" si="294"/>
        <v>0.87944659600048491</v>
      </c>
      <c r="X616" s="34">
        <f t="shared" si="295"/>
        <v>1.5830039607455326</v>
      </c>
      <c r="Y616" s="34">
        <f t="shared" si="282"/>
        <v>1.2900000000000023E-2</v>
      </c>
      <c r="Z616" s="15">
        <f t="shared" si="296"/>
        <v>0.50322495527805666</v>
      </c>
      <c r="AA616" s="34">
        <f t="shared" si="297"/>
        <v>1.6606424530625781</v>
      </c>
      <c r="AB616" s="34">
        <f t="shared" si="283"/>
        <v>-0.3819999999999999</v>
      </c>
      <c r="AC616" s="15">
        <f t="shared" si="298"/>
        <v>0.40564461209270181</v>
      </c>
      <c r="AD616" s="34">
        <f t="shared" si="299"/>
        <v>0</v>
      </c>
      <c r="AE616" s="34">
        <f t="shared" si="284"/>
        <v>4.1484599999999991</v>
      </c>
      <c r="AF616" s="15">
        <f t="shared" si="300"/>
        <v>0.98445669636144262</v>
      </c>
      <c r="AG616" s="34">
        <f t="shared" si="301"/>
        <v>1.5751307141783082</v>
      </c>
      <c r="AH616" s="34">
        <f t="shared" si="285"/>
        <v>1.2458</v>
      </c>
      <c r="AI616" s="15">
        <f t="shared" si="302"/>
        <v>0.77657197439912828</v>
      </c>
      <c r="AJ616" s="34">
        <f t="shared" si="303"/>
        <v>0</v>
      </c>
      <c r="AK616" s="34">
        <f t="shared" si="286"/>
        <v>0.2702</v>
      </c>
      <c r="AL616" s="15">
        <f t="shared" si="304"/>
        <v>0.5671420040148718</v>
      </c>
      <c r="AM616" s="34">
        <f t="shared" si="305"/>
        <v>0</v>
      </c>
      <c r="AN616" s="35">
        <f t="shared" si="287"/>
        <v>2.9000001000000002</v>
      </c>
      <c r="AO616" s="35">
        <f t="shared" si="288"/>
        <v>2.3976433764402425</v>
      </c>
      <c r="AP616" s="35">
        <f t="shared" si="289"/>
        <v>0.50235672355975769</v>
      </c>
      <c r="AQ616" s="35">
        <f t="shared" si="290"/>
        <v>0</v>
      </c>
      <c r="AR616" s="35">
        <f t="shared" si="291"/>
        <v>0</v>
      </c>
      <c r="AS616" s="35">
        <f t="shared" si="292"/>
        <v>0</v>
      </c>
    </row>
    <row r="617" spans="7:45" ht="15.75">
      <c r="G617">
        <v>915</v>
      </c>
      <c r="H617" s="89">
        <v>0.2</v>
      </c>
      <c r="I617" s="90">
        <v>0.4</v>
      </c>
      <c r="J617" s="90">
        <v>1.8000001000000001</v>
      </c>
      <c r="K617" s="90">
        <v>0.5</v>
      </c>
      <c r="L617" s="90">
        <v>0</v>
      </c>
      <c r="M617" s="90">
        <v>0</v>
      </c>
      <c r="N617" s="90"/>
      <c r="O617" s="90"/>
      <c r="P617" s="90"/>
      <c r="Q617" s="91"/>
      <c r="R617" s="35"/>
      <c r="S617" s="34">
        <f t="shared" si="293"/>
        <v>0.2</v>
      </c>
      <c r="T617" s="34">
        <f t="shared" si="279"/>
        <v>0.34600000000000003</v>
      </c>
      <c r="U617" s="34">
        <f t="shared" si="280"/>
        <v>1.4119200784400001</v>
      </c>
      <c r="V617" s="34">
        <f t="shared" si="281"/>
        <v>1.9872000000000001</v>
      </c>
      <c r="W617" s="15">
        <f t="shared" si="294"/>
        <v>0.87944659600048491</v>
      </c>
      <c r="X617" s="34">
        <f t="shared" si="295"/>
        <v>0.43972329800024246</v>
      </c>
      <c r="Y617" s="34">
        <f t="shared" si="282"/>
        <v>1.2900000000000023E-2</v>
      </c>
      <c r="Z617" s="15">
        <f t="shared" si="296"/>
        <v>0.50322495527805666</v>
      </c>
      <c r="AA617" s="34">
        <f t="shared" si="297"/>
        <v>0</v>
      </c>
      <c r="AB617" s="34">
        <f t="shared" si="283"/>
        <v>-0.3819999999999999</v>
      </c>
      <c r="AC617" s="15">
        <f t="shared" si="298"/>
        <v>0.40564461209270181</v>
      </c>
      <c r="AD617" s="34">
        <f t="shared" si="299"/>
        <v>0</v>
      </c>
      <c r="AE617" s="34">
        <f t="shared" si="284"/>
        <v>2.8138999999999994</v>
      </c>
      <c r="AF617" s="15">
        <f t="shared" si="300"/>
        <v>0.94342234836801464</v>
      </c>
      <c r="AG617" s="34">
        <f t="shared" si="301"/>
        <v>0</v>
      </c>
      <c r="AH617" s="34">
        <f t="shared" si="285"/>
        <v>1.2458</v>
      </c>
      <c r="AI617" s="15">
        <f t="shared" si="302"/>
        <v>0.77657197439912828</v>
      </c>
      <c r="AJ617" s="34">
        <f t="shared" si="303"/>
        <v>0</v>
      </c>
      <c r="AK617" s="34">
        <f t="shared" si="286"/>
        <v>0.2702</v>
      </c>
      <c r="AL617" s="15">
        <f t="shared" si="304"/>
        <v>0.5671420040148718</v>
      </c>
      <c r="AM617" s="34">
        <f t="shared" si="305"/>
        <v>0</v>
      </c>
      <c r="AN617" s="35">
        <f t="shared" si="287"/>
        <v>9.8000004000000001</v>
      </c>
      <c r="AO617" s="35">
        <f t="shared" si="288"/>
        <v>7.0782265003081113</v>
      </c>
      <c r="AP617" s="35">
        <f t="shared" si="289"/>
        <v>2.7217738996918888</v>
      </c>
      <c r="AQ617" s="35">
        <f t="shared" si="290"/>
        <v>1.6</v>
      </c>
      <c r="AR617" s="35">
        <f t="shared" si="291"/>
        <v>1.5751307141783082</v>
      </c>
      <c r="AS617" s="35">
        <f t="shared" si="292"/>
        <v>2.48692858216919E-2</v>
      </c>
    </row>
    <row r="618" spans="7:45" ht="15.75">
      <c r="G618">
        <v>916</v>
      </c>
      <c r="H618" s="89">
        <v>0.2</v>
      </c>
      <c r="I618" s="90">
        <v>1.3000001000000001</v>
      </c>
      <c r="J618" s="90">
        <v>3.2</v>
      </c>
      <c r="K618" s="90">
        <v>1.8000001000000001</v>
      </c>
      <c r="L618" s="90">
        <v>3.3000001999999999</v>
      </c>
      <c r="M618" s="90">
        <v>0</v>
      </c>
      <c r="N618" s="90"/>
      <c r="O618" s="90">
        <v>1.6</v>
      </c>
      <c r="P618" s="90">
        <v>0</v>
      </c>
      <c r="Q618" s="91">
        <v>0</v>
      </c>
      <c r="R618" s="35"/>
      <c r="S618" s="34">
        <f t="shared" si="293"/>
        <v>0.2</v>
      </c>
      <c r="T618" s="34">
        <f t="shared" si="279"/>
        <v>1.1245000865000001</v>
      </c>
      <c r="U618" s="34">
        <f t="shared" si="280"/>
        <v>2.5100800000000003</v>
      </c>
      <c r="V618" s="34">
        <f t="shared" si="281"/>
        <v>1.9872000000000001</v>
      </c>
      <c r="W618" s="15">
        <f t="shared" si="294"/>
        <v>0.87944659600048491</v>
      </c>
      <c r="X618" s="34">
        <f t="shared" si="295"/>
        <v>1.5830039607455326</v>
      </c>
      <c r="Y618" s="34">
        <f t="shared" si="282"/>
        <v>1.2900000000000023E-2</v>
      </c>
      <c r="Z618" s="15">
        <f t="shared" si="296"/>
        <v>0.50322495527805666</v>
      </c>
      <c r="AA618" s="34">
        <f t="shared" si="297"/>
        <v>1.6606424530625781</v>
      </c>
      <c r="AB618" s="34">
        <f t="shared" si="283"/>
        <v>-0.3819999999999999</v>
      </c>
      <c r="AC618" s="15">
        <f t="shared" si="298"/>
        <v>0.40564461209270181</v>
      </c>
      <c r="AD618" s="34">
        <f t="shared" si="299"/>
        <v>0</v>
      </c>
      <c r="AE618" s="34">
        <f t="shared" si="284"/>
        <v>4.1484599999999991</v>
      </c>
      <c r="AF618" s="15">
        <f t="shared" si="300"/>
        <v>0.98445669636144262</v>
      </c>
      <c r="AG618" s="34">
        <f t="shared" si="301"/>
        <v>1.5751307141783082</v>
      </c>
      <c r="AH618" s="34">
        <f t="shared" si="285"/>
        <v>1.2458</v>
      </c>
      <c r="AI618" s="15">
        <f t="shared" si="302"/>
        <v>0.77657197439912828</v>
      </c>
      <c r="AJ618" s="34">
        <f t="shared" si="303"/>
        <v>0</v>
      </c>
      <c r="AK618" s="34">
        <f t="shared" si="286"/>
        <v>0.2702</v>
      </c>
      <c r="AL618" s="15">
        <f t="shared" si="304"/>
        <v>0.5671420040148718</v>
      </c>
      <c r="AM618" s="34">
        <f t="shared" si="305"/>
        <v>0</v>
      </c>
      <c r="AN618" s="35">
        <f t="shared" si="287"/>
        <v>8.1000004000000008</v>
      </c>
      <c r="AO618" s="35">
        <f t="shared" si="288"/>
        <v>6.0259215450300534</v>
      </c>
      <c r="AP618" s="35">
        <f t="shared" si="289"/>
        <v>2.0740788549699474</v>
      </c>
      <c r="AQ618" s="35">
        <f t="shared" si="290"/>
        <v>3.3000001999999999</v>
      </c>
      <c r="AR618" s="35">
        <f t="shared" si="291"/>
        <v>3.2874287191110998</v>
      </c>
      <c r="AS618" s="35">
        <f t="shared" si="292"/>
        <v>1.2571480888900144E-2</v>
      </c>
    </row>
    <row r="619" spans="7:45" ht="15.75">
      <c r="G619">
        <v>917</v>
      </c>
      <c r="H619" s="89">
        <v>0.2</v>
      </c>
      <c r="I619" s="90">
        <v>1.3000001000000001</v>
      </c>
      <c r="J619" s="90">
        <v>2.5</v>
      </c>
      <c r="K619" s="90">
        <v>1.8000001000000001</v>
      </c>
      <c r="L619" s="90">
        <v>2.3000001999999999</v>
      </c>
      <c r="M619" s="90">
        <v>0</v>
      </c>
      <c r="N619" s="90"/>
      <c r="O619" s="90">
        <v>3.3000001999999999</v>
      </c>
      <c r="P619" s="90">
        <v>0</v>
      </c>
      <c r="Q619" s="91">
        <v>0</v>
      </c>
      <c r="R619" s="35"/>
      <c r="S619" s="34">
        <f t="shared" si="293"/>
        <v>0.2</v>
      </c>
      <c r="T619" s="34">
        <f t="shared" si="279"/>
        <v>1.1245000865000001</v>
      </c>
      <c r="U619" s="34">
        <f t="shared" si="280"/>
        <v>1.9609999999999999</v>
      </c>
      <c r="V619" s="34">
        <f t="shared" si="281"/>
        <v>1.9872000000000001</v>
      </c>
      <c r="W619" s="15">
        <f t="shared" si="294"/>
        <v>0.87944659600048491</v>
      </c>
      <c r="X619" s="34">
        <f t="shared" si="295"/>
        <v>1.5830039607455326</v>
      </c>
      <c r="Y619" s="34">
        <f t="shared" si="282"/>
        <v>1.2900000000000023E-2</v>
      </c>
      <c r="Z619" s="15">
        <f t="shared" si="296"/>
        <v>0.50322495527805666</v>
      </c>
      <c r="AA619" s="34">
        <f t="shared" si="297"/>
        <v>1.1574174977845213</v>
      </c>
      <c r="AB619" s="34">
        <f t="shared" si="283"/>
        <v>-0.3819999999999999</v>
      </c>
      <c r="AC619" s="15">
        <f t="shared" si="298"/>
        <v>0.40564461209270181</v>
      </c>
      <c r="AD619" s="34">
        <f t="shared" si="299"/>
        <v>0</v>
      </c>
      <c r="AE619" s="34">
        <f t="shared" si="284"/>
        <v>5.5664301668199991</v>
      </c>
      <c r="AF619" s="15">
        <f t="shared" si="300"/>
        <v>0.9961904605675781</v>
      </c>
      <c r="AG619" s="34">
        <f t="shared" si="301"/>
        <v>3.2874287191110998</v>
      </c>
      <c r="AH619" s="34">
        <f t="shared" si="285"/>
        <v>1.2458</v>
      </c>
      <c r="AI619" s="15">
        <f t="shared" si="302"/>
        <v>0.77657197439912828</v>
      </c>
      <c r="AJ619" s="34">
        <f t="shared" si="303"/>
        <v>0</v>
      </c>
      <c r="AK619" s="34">
        <f t="shared" si="286"/>
        <v>0.2702</v>
      </c>
      <c r="AL619" s="15">
        <f t="shared" si="304"/>
        <v>0.5671420040148718</v>
      </c>
      <c r="AM619" s="34">
        <f t="shared" si="305"/>
        <v>0</v>
      </c>
      <c r="AN619" s="35">
        <f t="shared" si="287"/>
        <v>8.1000004000000008</v>
      </c>
      <c r="AO619" s="35">
        <f t="shared" si="288"/>
        <v>6.0259215450300534</v>
      </c>
      <c r="AP619" s="35">
        <f t="shared" si="289"/>
        <v>2.0740788549699474</v>
      </c>
      <c r="AQ619" s="35">
        <f t="shared" si="290"/>
        <v>3.3000001999999999</v>
      </c>
      <c r="AR619" s="35">
        <f t="shared" si="291"/>
        <v>3.2874287191110998</v>
      </c>
      <c r="AS619" s="35">
        <f t="shared" si="292"/>
        <v>1.2571480888900144E-2</v>
      </c>
    </row>
    <row r="620" spans="7:45" ht="15.75">
      <c r="G620">
        <v>918</v>
      </c>
      <c r="H620" s="89">
        <v>0.2</v>
      </c>
      <c r="I620" s="90">
        <v>1.3000001000000001</v>
      </c>
      <c r="J620" s="90">
        <v>2.5</v>
      </c>
      <c r="K620" s="90">
        <v>1.8000001000000001</v>
      </c>
      <c r="L620" s="90">
        <v>2.3000001999999999</v>
      </c>
      <c r="M620" s="90">
        <v>0</v>
      </c>
      <c r="N620" s="90"/>
      <c r="O620" s="90">
        <v>3.3000001999999999</v>
      </c>
      <c r="P620" s="90">
        <v>0</v>
      </c>
      <c r="Q620" s="91">
        <v>0</v>
      </c>
      <c r="R620" s="35"/>
      <c r="S620" s="34">
        <f t="shared" si="293"/>
        <v>0.2</v>
      </c>
      <c r="T620" s="34">
        <f t="shared" si="279"/>
        <v>1.1245000865000001</v>
      </c>
      <c r="U620" s="34">
        <f t="shared" si="280"/>
        <v>1.9609999999999999</v>
      </c>
      <c r="V620" s="34">
        <f t="shared" si="281"/>
        <v>1.9872000000000001</v>
      </c>
      <c r="W620" s="15">
        <f t="shared" si="294"/>
        <v>0.87944659600048491</v>
      </c>
      <c r="X620" s="34">
        <f t="shared" si="295"/>
        <v>1.5830039607455326</v>
      </c>
      <c r="Y620" s="34">
        <f t="shared" si="282"/>
        <v>1.2900000000000023E-2</v>
      </c>
      <c r="Z620" s="15">
        <f t="shared" si="296"/>
        <v>0.50322495527805666</v>
      </c>
      <c r="AA620" s="34">
        <f t="shared" si="297"/>
        <v>1.1574174977845213</v>
      </c>
      <c r="AB620" s="34">
        <f t="shared" si="283"/>
        <v>-0.3819999999999999</v>
      </c>
      <c r="AC620" s="15">
        <f t="shared" si="298"/>
        <v>0.40564461209270181</v>
      </c>
      <c r="AD620" s="34">
        <f t="shared" si="299"/>
        <v>0</v>
      </c>
      <c r="AE620" s="34">
        <f t="shared" si="284"/>
        <v>5.5664301668199991</v>
      </c>
      <c r="AF620" s="15">
        <f t="shared" si="300"/>
        <v>0.9961904605675781</v>
      </c>
      <c r="AG620" s="34">
        <f t="shared" si="301"/>
        <v>3.2874287191110998</v>
      </c>
      <c r="AH620" s="34">
        <f t="shared" si="285"/>
        <v>1.2458</v>
      </c>
      <c r="AI620" s="15">
        <f t="shared" si="302"/>
        <v>0.77657197439912828</v>
      </c>
      <c r="AJ620" s="34">
        <f t="shared" si="303"/>
        <v>0</v>
      </c>
      <c r="AK620" s="34">
        <f t="shared" si="286"/>
        <v>0.2702</v>
      </c>
      <c r="AL620" s="15">
        <f t="shared" si="304"/>
        <v>0.5671420040148718</v>
      </c>
      <c r="AM620" s="34">
        <f t="shared" si="305"/>
        <v>0</v>
      </c>
      <c r="AN620" s="35">
        <f t="shared" si="287"/>
        <v>8.1000004000000008</v>
      </c>
      <c r="AO620" s="35">
        <f t="shared" si="288"/>
        <v>6.0259215450300534</v>
      </c>
      <c r="AP620" s="35">
        <f t="shared" si="289"/>
        <v>2.0740788549699474</v>
      </c>
      <c r="AQ620" s="35">
        <f t="shared" si="290"/>
        <v>3.3000001999999999</v>
      </c>
      <c r="AR620" s="35">
        <f t="shared" si="291"/>
        <v>3.2874287191110998</v>
      </c>
      <c r="AS620" s="35">
        <f t="shared" si="292"/>
        <v>1.2571480888900144E-2</v>
      </c>
    </row>
    <row r="621" spans="7:45" ht="15.75">
      <c r="G621">
        <v>920</v>
      </c>
      <c r="H621" s="89">
        <v>0.2</v>
      </c>
      <c r="I621" s="90">
        <v>1.3000001000000001</v>
      </c>
      <c r="J621" s="90">
        <v>2.5</v>
      </c>
      <c r="K621" s="90">
        <v>1.8000001000000001</v>
      </c>
      <c r="L621" s="90">
        <v>2.3000001999999999</v>
      </c>
      <c r="M621" s="90">
        <v>0</v>
      </c>
      <c r="N621" s="90"/>
      <c r="O621" s="90">
        <v>3.3000001999999999</v>
      </c>
      <c r="P621" s="90">
        <v>0</v>
      </c>
      <c r="Q621" s="91">
        <v>0</v>
      </c>
      <c r="R621" s="35"/>
      <c r="S621" s="34">
        <f t="shared" si="293"/>
        <v>0.2</v>
      </c>
      <c r="T621" s="34">
        <f t="shared" si="279"/>
        <v>1.1245000865000001</v>
      </c>
      <c r="U621" s="34">
        <f t="shared" si="280"/>
        <v>1.9609999999999999</v>
      </c>
      <c r="V621" s="34">
        <f t="shared" si="281"/>
        <v>1.9872000000000001</v>
      </c>
      <c r="W621" s="15">
        <f t="shared" si="294"/>
        <v>0.87944659600048491</v>
      </c>
      <c r="X621" s="34">
        <f t="shared" si="295"/>
        <v>1.5830039607455326</v>
      </c>
      <c r="Y621" s="34">
        <f t="shared" si="282"/>
        <v>1.2900000000000023E-2</v>
      </c>
      <c r="Z621" s="15">
        <f t="shared" si="296"/>
        <v>0.50322495527805666</v>
      </c>
      <c r="AA621" s="34">
        <f t="shared" si="297"/>
        <v>1.1574174977845213</v>
      </c>
      <c r="AB621" s="34">
        <f t="shared" si="283"/>
        <v>-0.3819999999999999</v>
      </c>
      <c r="AC621" s="15">
        <f t="shared" si="298"/>
        <v>0.40564461209270181</v>
      </c>
      <c r="AD621" s="34">
        <f t="shared" si="299"/>
        <v>0</v>
      </c>
      <c r="AE621" s="34">
        <f t="shared" si="284"/>
        <v>5.5664301668199991</v>
      </c>
      <c r="AF621" s="15">
        <f t="shared" si="300"/>
        <v>0.9961904605675781</v>
      </c>
      <c r="AG621" s="34">
        <f t="shared" si="301"/>
        <v>3.2874287191110998</v>
      </c>
      <c r="AH621" s="34">
        <f t="shared" si="285"/>
        <v>1.2458</v>
      </c>
      <c r="AI621" s="15">
        <f t="shared" si="302"/>
        <v>0.77657197439912828</v>
      </c>
      <c r="AJ621" s="34">
        <f t="shared" si="303"/>
        <v>0</v>
      </c>
      <c r="AK621" s="34">
        <f t="shared" si="286"/>
        <v>0.2702</v>
      </c>
      <c r="AL621" s="15">
        <f t="shared" si="304"/>
        <v>0.5671420040148718</v>
      </c>
      <c r="AM621" s="34">
        <f t="shared" si="305"/>
        <v>0</v>
      </c>
      <c r="AN621" s="35">
        <f t="shared" si="287"/>
        <v>10.700000200000002</v>
      </c>
      <c r="AO621" s="35">
        <f t="shared" si="288"/>
        <v>8.2760450562762102</v>
      </c>
      <c r="AP621" s="35">
        <f t="shared" si="289"/>
        <v>2.4239551437237914</v>
      </c>
      <c r="AQ621" s="35">
        <f t="shared" si="290"/>
        <v>3.3000001999999999</v>
      </c>
      <c r="AR621" s="35">
        <f t="shared" si="291"/>
        <v>3.2874287191110998</v>
      </c>
      <c r="AS621" s="35">
        <f t="shared" si="292"/>
        <v>1.2571480888900144E-2</v>
      </c>
    </row>
    <row r="622" spans="7:45" ht="15.75">
      <c r="G622">
        <v>921</v>
      </c>
      <c r="H622" s="89">
        <v>1</v>
      </c>
      <c r="I622" s="90">
        <v>2</v>
      </c>
      <c r="J622" s="90">
        <v>3.0000002000000001</v>
      </c>
      <c r="K622" s="90">
        <v>2.2000000000000002</v>
      </c>
      <c r="L622" s="90">
        <v>2.5</v>
      </c>
      <c r="M622" s="90">
        <v>0</v>
      </c>
      <c r="N622" s="90"/>
      <c r="O622" s="90">
        <v>3.3000001999999999</v>
      </c>
      <c r="P622" s="90">
        <v>0</v>
      </c>
      <c r="Q622" s="91">
        <v>0</v>
      </c>
      <c r="R622" s="35"/>
      <c r="S622" s="34">
        <f t="shared" si="293"/>
        <v>1</v>
      </c>
      <c r="T622" s="34">
        <f t="shared" si="279"/>
        <v>1.73</v>
      </c>
      <c r="U622" s="34">
        <f t="shared" si="280"/>
        <v>2.3532001568799998</v>
      </c>
      <c r="V622" s="34">
        <f t="shared" si="281"/>
        <v>1.9872000000000001</v>
      </c>
      <c r="W622" s="15">
        <f t="shared" si="294"/>
        <v>0.87944659600048491</v>
      </c>
      <c r="X622" s="34">
        <f t="shared" si="295"/>
        <v>1.934782511201067</v>
      </c>
      <c r="Y622" s="34">
        <f t="shared" si="282"/>
        <v>1.2900000000000023E-2</v>
      </c>
      <c r="Z622" s="15">
        <f t="shared" si="296"/>
        <v>0.50322495527805666</v>
      </c>
      <c r="AA622" s="34">
        <f t="shared" si="297"/>
        <v>1.2580623881951416</v>
      </c>
      <c r="AB622" s="34">
        <f t="shared" si="283"/>
        <v>-0.3819999999999999</v>
      </c>
      <c r="AC622" s="15">
        <f t="shared" si="298"/>
        <v>0.40564461209270181</v>
      </c>
      <c r="AD622" s="34">
        <f t="shared" si="299"/>
        <v>0</v>
      </c>
      <c r="AE622" s="34">
        <f t="shared" si="284"/>
        <v>5.5664301668199991</v>
      </c>
      <c r="AF622" s="15">
        <f t="shared" si="300"/>
        <v>0.9961904605675781</v>
      </c>
      <c r="AG622" s="34">
        <f t="shared" si="301"/>
        <v>3.2874287191110998</v>
      </c>
      <c r="AH622" s="34">
        <f t="shared" si="285"/>
        <v>1.2458</v>
      </c>
      <c r="AI622" s="15">
        <f t="shared" si="302"/>
        <v>0.77657197439912828</v>
      </c>
      <c r="AJ622" s="34">
        <f t="shared" si="303"/>
        <v>0</v>
      </c>
      <c r="AK622" s="34">
        <f t="shared" si="286"/>
        <v>0.2702</v>
      </c>
      <c r="AL622" s="15">
        <f t="shared" si="304"/>
        <v>0.5671420040148718</v>
      </c>
      <c r="AM622" s="34">
        <f t="shared" si="305"/>
        <v>0</v>
      </c>
      <c r="AN622" s="35">
        <f t="shared" si="287"/>
        <v>9.8000004000000001</v>
      </c>
      <c r="AO622" s="35">
        <f t="shared" si="288"/>
        <v>7.0782265003081113</v>
      </c>
      <c r="AP622" s="35">
        <f t="shared" si="289"/>
        <v>2.7217738996918888</v>
      </c>
      <c r="AQ622" s="35">
        <f t="shared" si="290"/>
        <v>3.3000001999999999</v>
      </c>
      <c r="AR622" s="35">
        <f t="shared" si="291"/>
        <v>3.2874287191110998</v>
      </c>
      <c r="AS622" s="35">
        <f t="shared" si="292"/>
        <v>1.2571480888900144E-2</v>
      </c>
    </row>
    <row r="623" spans="7:45" ht="15.75">
      <c r="G623">
        <v>923</v>
      </c>
      <c r="H623" s="89">
        <v>0.2</v>
      </c>
      <c r="I623" s="90">
        <v>1.3000001000000001</v>
      </c>
      <c r="J623" s="90">
        <v>3.2</v>
      </c>
      <c r="K623" s="90">
        <v>1.8000001000000001</v>
      </c>
      <c r="L623" s="90">
        <v>3.3000001999999999</v>
      </c>
      <c r="M623" s="90">
        <v>0</v>
      </c>
      <c r="N623" s="90"/>
      <c r="O623" s="90">
        <v>3.3000001999999999</v>
      </c>
      <c r="P623" s="90">
        <v>0</v>
      </c>
      <c r="Q623" s="91">
        <v>0</v>
      </c>
      <c r="R623" s="35"/>
      <c r="S623" s="34">
        <f t="shared" si="293"/>
        <v>0.2</v>
      </c>
      <c r="T623" s="34">
        <f t="shared" si="279"/>
        <v>1.1245000865000001</v>
      </c>
      <c r="U623" s="34">
        <f t="shared" si="280"/>
        <v>2.5100800000000003</v>
      </c>
      <c r="V623" s="34">
        <f t="shared" si="281"/>
        <v>1.9872000000000001</v>
      </c>
      <c r="W623" s="15">
        <f t="shared" si="294"/>
        <v>0.87944659600048491</v>
      </c>
      <c r="X623" s="34">
        <f t="shared" si="295"/>
        <v>1.5830039607455326</v>
      </c>
      <c r="Y623" s="34">
        <f t="shared" si="282"/>
        <v>1.2900000000000023E-2</v>
      </c>
      <c r="Z623" s="15">
        <f t="shared" si="296"/>
        <v>0.50322495527805666</v>
      </c>
      <c r="AA623" s="34">
        <f t="shared" si="297"/>
        <v>1.6606424530625781</v>
      </c>
      <c r="AB623" s="34">
        <f t="shared" si="283"/>
        <v>-0.3819999999999999</v>
      </c>
      <c r="AC623" s="15">
        <f t="shared" si="298"/>
        <v>0.40564461209270181</v>
      </c>
      <c r="AD623" s="34">
        <f t="shared" si="299"/>
        <v>0</v>
      </c>
      <c r="AE623" s="34">
        <f t="shared" si="284"/>
        <v>5.5664301668199991</v>
      </c>
      <c r="AF623" s="15">
        <f t="shared" si="300"/>
        <v>0.9961904605675781</v>
      </c>
      <c r="AG623" s="34">
        <f t="shared" si="301"/>
        <v>3.2874287191110998</v>
      </c>
      <c r="AH623" s="34">
        <f t="shared" si="285"/>
        <v>1.2458</v>
      </c>
      <c r="AI623" s="15">
        <f t="shared" si="302"/>
        <v>0.77657197439912828</v>
      </c>
      <c r="AJ623" s="34">
        <f t="shared" si="303"/>
        <v>0</v>
      </c>
      <c r="AK623" s="34">
        <f t="shared" si="286"/>
        <v>0.2702</v>
      </c>
      <c r="AL623" s="15">
        <f t="shared" si="304"/>
        <v>0.5671420040148718</v>
      </c>
      <c r="AM623" s="34">
        <f t="shared" si="305"/>
        <v>0</v>
      </c>
      <c r="AN623" s="35">
        <f t="shared" si="287"/>
        <v>4.1000000500000002</v>
      </c>
      <c r="AO623" s="35">
        <f t="shared" si="288"/>
        <v>3.0819282965282992</v>
      </c>
      <c r="AP623" s="35">
        <f t="shared" si="289"/>
        <v>1.018071753471701</v>
      </c>
      <c r="AQ623" s="35">
        <f t="shared" si="290"/>
        <v>1.1000000000000001</v>
      </c>
      <c r="AR623" s="35">
        <f t="shared" si="291"/>
        <v>1.0742617311939759</v>
      </c>
      <c r="AS623" s="35">
        <f t="shared" si="292"/>
        <v>2.5738268806024145E-2</v>
      </c>
    </row>
    <row r="624" spans="7:45" ht="15.75">
      <c r="G624">
        <v>924</v>
      </c>
      <c r="H624" s="89">
        <v>0.2</v>
      </c>
      <c r="I624" s="90">
        <v>0.70000004999999998</v>
      </c>
      <c r="J624" s="90">
        <v>1.7</v>
      </c>
      <c r="K624" s="90">
        <v>0.5</v>
      </c>
      <c r="L624" s="90">
        <v>1</v>
      </c>
      <c r="M624" s="90">
        <v>0</v>
      </c>
      <c r="N624" s="90"/>
      <c r="O624" s="90">
        <v>1.1000000000000001</v>
      </c>
      <c r="P624" s="90">
        <v>0</v>
      </c>
      <c r="Q624" s="91">
        <v>0</v>
      </c>
      <c r="R624" s="35"/>
      <c r="S624" s="34">
        <f t="shared" si="293"/>
        <v>0.2</v>
      </c>
      <c r="T624" s="34">
        <f t="shared" si="279"/>
        <v>0.60550004324999995</v>
      </c>
      <c r="U624" s="34">
        <f t="shared" si="280"/>
        <v>1.33348</v>
      </c>
      <c r="V624" s="34">
        <f t="shared" si="281"/>
        <v>1.9872000000000001</v>
      </c>
      <c r="W624" s="15">
        <f t="shared" si="294"/>
        <v>0.87944659600048491</v>
      </c>
      <c r="X624" s="34">
        <f t="shared" si="295"/>
        <v>0.43972329800024246</v>
      </c>
      <c r="Y624" s="34">
        <f t="shared" si="282"/>
        <v>1.2900000000000023E-2</v>
      </c>
      <c r="Z624" s="15">
        <f t="shared" si="296"/>
        <v>0.50322495527805666</v>
      </c>
      <c r="AA624" s="34">
        <f t="shared" si="297"/>
        <v>0.50322495527805666</v>
      </c>
      <c r="AB624" s="34">
        <f t="shared" si="283"/>
        <v>-0.3819999999999999</v>
      </c>
      <c r="AC624" s="15">
        <f t="shared" si="298"/>
        <v>0.40564461209270181</v>
      </c>
      <c r="AD624" s="34">
        <f t="shared" si="299"/>
        <v>0</v>
      </c>
      <c r="AE624" s="34">
        <f t="shared" si="284"/>
        <v>3.7314099999999994</v>
      </c>
      <c r="AF624" s="15">
        <f t="shared" si="300"/>
        <v>0.97660157381270529</v>
      </c>
      <c r="AG624" s="34">
        <f t="shared" si="301"/>
        <v>1.0742617311939759</v>
      </c>
      <c r="AH624" s="34">
        <f t="shared" si="285"/>
        <v>1.2458</v>
      </c>
      <c r="AI624" s="15">
        <f t="shared" si="302"/>
        <v>0.77657197439912828</v>
      </c>
      <c r="AJ624" s="34">
        <f t="shared" si="303"/>
        <v>0</v>
      </c>
      <c r="AK624" s="34">
        <f t="shared" si="286"/>
        <v>0.2702</v>
      </c>
      <c r="AL624" s="15">
        <f t="shared" si="304"/>
        <v>0.5671420040148718</v>
      </c>
      <c r="AM624" s="34">
        <f t="shared" si="305"/>
        <v>0</v>
      </c>
      <c r="AN624" s="35">
        <f t="shared" si="287"/>
        <v>4.1000000500000002</v>
      </c>
      <c r="AO624" s="35">
        <f t="shared" si="288"/>
        <v>3.0819282965282992</v>
      </c>
      <c r="AP624" s="35">
        <f t="shared" si="289"/>
        <v>1.018071753471701</v>
      </c>
      <c r="AQ624" s="35">
        <f t="shared" si="290"/>
        <v>1.1000000000000001</v>
      </c>
      <c r="AR624" s="35">
        <f t="shared" si="291"/>
        <v>1.0742617311939759</v>
      </c>
      <c r="AS624" s="35">
        <f t="shared" si="292"/>
        <v>2.5738268806024145E-2</v>
      </c>
    </row>
    <row r="625" spans="7:45" ht="15.75">
      <c r="G625">
        <v>925</v>
      </c>
      <c r="H625" s="89">
        <v>0.2</v>
      </c>
      <c r="I625" s="90">
        <v>0.70000004999999998</v>
      </c>
      <c r="J625" s="90">
        <v>1.7</v>
      </c>
      <c r="K625" s="90">
        <v>0.5</v>
      </c>
      <c r="L625" s="90">
        <v>1</v>
      </c>
      <c r="M625" s="90">
        <v>0</v>
      </c>
      <c r="N625" s="90"/>
      <c r="O625" s="90">
        <v>1.1000000000000001</v>
      </c>
      <c r="P625" s="90">
        <v>0</v>
      </c>
      <c r="Q625" s="91">
        <v>0</v>
      </c>
      <c r="R625" s="35"/>
      <c r="S625" s="34">
        <f t="shared" si="293"/>
        <v>0.2</v>
      </c>
      <c r="T625" s="34">
        <f t="shared" si="279"/>
        <v>0.60550004324999995</v>
      </c>
      <c r="U625" s="34">
        <f t="shared" si="280"/>
        <v>1.33348</v>
      </c>
      <c r="V625" s="34">
        <f t="shared" si="281"/>
        <v>1.9872000000000001</v>
      </c>
      <c r="W625" s="15">
        <f t="shared" si="294"/>
        <v>0.87944659600048491</v>
      </c>
      <c r="X625" s="34">
        <f t="shared" si="295"/>
        <v>0.43972329800024246</v>
      </c>
      <c r="Y625" s="34">
        <f t="shared" si="282"/>
        <v>1.2900000000000023E-2</v>
      </c>
      <c r="Z625" s="15">
        <f t="shared" si="296"/>
        <v>0.50322495527805666</v>
      </c>
      <c r="AA625" s="34">
        <f t="shared" si="297"/>
        <v>0.50322495527805666</v>
      </c>
      <c r="AB625" s="34">
        <f t="shared" si="283"/>
        <v>-0.3819999999999999</v>
      </c>
      <c r="AC625" s="15">
        <f t="shared" si="298"/>
        <v>0.40564461209270181</v>
      </c>
      <c r="AD625" s="34">
        <f t="shared" si="299"/>
        <v>0</v>
      </c>
      <c r="AE625" s="34">
        <f t="shared" si="284"/>
        <v>3.7314099999999994</v>
      </c>
      <c r="AF625" s="15">
        <f t="shared" si="300"/>
        <v>0.97660157381270529</v>
      </c>
      <c r="AG625" s="34">
        <f t="shared" si="301"/>
        <v>1.0742617311939759</v>
      </c>
      <c r="AH625" s="34">
        <f t="shared" si="285"/>
        <v>1.2458</v>
      </c>
      <c r="AI625" s="15">
        <f t="shared" si="302"/>
        <v>0.77657197439912828</v>
      </c>
      <c r="AJ625" s="34">
        <f t="shared" si="303"/>
        <v>0</v>
      </c>
      <c r="AK625" s="34">
        <f t="shared" si="286"/>
        <v>0.2702</v>
      </c>
      <c r="AL625" s="15">
        <f t="shared" si="304"/>
        <v>0.5671420040148718</v>
      </c>
      <c r="AM625" s="34">
        <f t="shared" si="305"/>
        <v>0</v>
      </c>
      <c r="AN625" s="35">
        <f t="shared" si="287"/>
        <v>10.700000200000002</v>
      </c>
      <c r="AO625" s="35">
        <f t="shared" si="288"/>
        <v>8.2760450562762102</v>
      </c>
      <c r="AP625" s="35">
        <f t="shared" si="289"/>
        <v>2.4239551437237914</v>
      </c>
      <c r="AQ625" s="35">
        <f t="shared" si="290"/>
        <v>3.3000001999999999</v>
      </c>
      <c r="AR625" s="35">
        <f t="shared" si="291"/>
        <v>3.2874287191110998</v>
      </c>
      <c r="AS625" s="35">
        <f t="shared" si="292"/>
        <v>1.2571480888900144E-2</v>
      </c>
    </row>
    <row r="626" spans="7:45" ht="15.75">
      <c r="G626">
        <v>926</v>
      </c>
      <c r="H626" s="89">
        <v>1</v>
      </c>
      <c r="I626" s="90">
        <v>2</v>
      </c>
      <c r="J626" s="90">
        <v>3.0000002000000001</v>
      </c>
      <c r="K626" s="90">
        <v>2.2000000000000002</v>
      </c>
      <c r="L626" s="90">
        <v>2.5</v>
      </c>
      <c r="M626" s="90">
        <v>0</v>
      </c>
      <c r="N626" s="90"/>
      <c r="O626" s="90">
        <v>3.3000001999999999</v>
      </c>
      <c r="P626" s="90">
        <v>0</v>
      </c>
      <c r="Q626" s="91">
        <v>0</v>
      </c>
      <c r="R626" s="35"/>
      <c r="S626" s="34">
        <f t="shared" si="293"/>
        <v>1</v>
      </c>
      <c r="T626" s="34">
        <f t="shared" si="279"/>
        <v>1.73</v>
      </c>
      <c r="U626" s="34">
        <f t="shared" si="280"/>
        <v>2.3532001568799998</v>
      </c>
      <c r="V626" s="34">
        <f t="shared" si="281"/>
        <v>1.9872000000000001</v>
      </c>
      <c r="W626" s="15">
        <f t="shared" si="294"/>
        <v>0.87944659600048491</v>
      </c>
      <c r="X626" s="34">
        <f t="shared" si="295"/>
        <v>1.934782511201067</v>
      </c>
      <c r="Y626" s="34">
        <f t="shared" si="282"/>
        <v>1.2900000000000023E-2</v>
      </c>
      <c r="Z626" s="15">
        <f t="shared" si="296"/>
        <v>0.50322495527805666</v>
      </c>
      <c r="AA626" s="34">
        <f t="shared" si="297"/>
        <v>1.2580623881951416</v>
      </c>
      <c r="AB626" s="34">
        <f t="shared" si="283"/>
        <v>-0.3819999999999999</v>
      </c>
      <c r="AC626" s="15">
        <f t="shared" si="298"/>
        <v>0.40564461209270181</v>
      </c>
      <c r="AD626" s="34">
        <f t="shared" si="299"/>
        <v>0</v>
      </c>
      <c r="AE626" s="34">
        <f t="shared" si="284"/>
        <v>5.5664301668199991</v>
      </c>
      <c r="AF626" s="15">
        <f t="shared" si="300"/>
        <v>0.9961904605675781</v>
      </c>
      <c r="AG626" s="34">
        <f t="shared" si="301"/>
        <v>3.2874287191110998</v>
      </c>
      <c r="AH626" s="34">
        <f t="shared" si="285"/>
        <v>1.2458</v>
      </c>
      <c r="AI626" s="15">
        <f t="shared" si="302"/>
        <v>0.77657197439912828</v>
      </c>
      <c r="AJ626" s="34">
        <f t="shared" si="303"/>
        <v>0</v>
      </c>
      <c r="AK626" s="34">
        <f t="shared" si="286"/>
        <v>0.2702</v>
      </c>
      <c r="AL626" s="15">
        <f t="shared" si="304"/>
        <v>0.5671420040148718</v>
      </c>
      <c r="AM626" s="34">
        <f t="shared" si="305"/>
        <v>0</v>
      </c>
      <c r="AN626" s="35">
        <f t="shared" si="287"/>
        <v>11.2000005</v>
      </c>
      <c r="AO626" s="35">
        <f t="shared" si="288"/>
        <v>8.2281986750114307</v>
      </c>
      <c r="AP626" s="35">
        <f t="shared" si="289"/>
        <v>2.9718018249885692</v>
      </c>
      <c r="AQ626" s="35">
        <f t="shared" si="290"/>
        <v>3.3000001399999999</v>
      </c>
      <c r="AR626" s="35">
        <f t="shared" si="291"/>
        <v>2.6761675175841679</v>
      </c>
      <c r="AS626" s="35">
        <f t="shared" si="292"/>
        <v>0.62383262241583193</v>
      </c>
    </row>
    <row r="627" spans="7:45" ht="15.75">
      <c r="G627">
        <v>927</v>
      </c>
      <c r="H627" s="89">
        <v>0.5</v>
      </c>
      <c r="I627" s="90">
        <v>1.5000001000000001</v>
      </c>
      <c r="J627" s="90">
        <v>3.1000000999999999</v>
      </c>
      <c r="K627" s="90">
        <v>2.6000000999999999</v>
      </c>
      <c r="L627" s="90">
        <v>3.0000002000000001</v>
      </c>
      <c r="M627" s="90">
        <v>0.5</v>
      </c>
      <c r="N627" s="90"/>
      <c r="O627" s="90">
        <v>0.90000004</v>
      </c>
      <c r="P627" s="90">
        <v>2.1000000999999999</v>
      </c>
      <c r="Q627" s="91">
        <v>0.3</v>
      </c>
      <c r="R627" s="35"/>
      <c r="S627" s="34">
        <f t="shared" si="293"/>
        <v>0.5</v>
      </c>
      <c r="T627" s="34">
        <f t="shared" si="279"/>
        <v>1.2975000864999999</v>
      </c>
      <c r="U627" s="34">
        <f t="shared" si="280"/>
        <v>2.4316400784400001</v>
      </c>
      <c r="V627" s="34">
        <f t="shared" si="281"/>
        <v>1.9872000000000001</v>
      </c>
      <c r="W627" s="15">
        <f t="shared" si="294"/>
        <v>0.87944659600048491</v>
      </c>
      <c r="X627" s="34">
        <f t="shared" si="295"/>
        <v>2.2865612375459201</v>
      </c>
      <c r="Y627" s="34">
        <f t="shared" si="282"/>
        <v>1.2900000000000023E-2</v>
      </c>
      <c r="Z627" s="15">
        <f t="shared" si="296"/>
        <v>0.50322495527805666</v>
      </c>
      <c r="AA627" s="34">
        <f t="shared" si="297"/>
        <v>1.5096749664791611</v>
      </c>
      <c r="AB627" s="34">
        <f t="shared" si="283"/>
        <v>-0.3819999999999999</v>
      </c>
      <c r="AC627" s="15">
        <f t="shared" si="298"/>
        <v>0.40564461209270181</v>
      </c>
      <c r="AD627" s="34">
        <f t="shared" si="299"/>
        <v>0.2028223060463509</v>
      </c>
      <c r="AE627" s="34">
        <f t="shared" si="284"/>
        <v>3.5645900333639995</v>
      </c>
      <c r="AF627" s="15">
        <f t="shared" si="300"/>
        <v>0.97247072620612263</v>
      </c>
      <c r="AG627" s="34">
        <f t="shared" si="301"/>
        <v>0.8752236924843394</v>
      </c>
      <c r="AH627" s="34">
        <f t="shared" si="285"/>
        <v>1.2458</v>
      </c>
      <c r="AI627" s="15">
        <f t="shared" si="302"/>
        <v>0.77657197439912828</v>
      </c>
      <c r="AJ627" s="34">
        <f t="shared" si="303"/>
        <v>1.6308012238953669</v>
      </c>
      <c r="AK627" s="34">
        <f t="shared" si="286"/>
        <v>0.2702</v>
      </c>
      <c r="AL627" s="15">
        <f t="shared" si="304"/>
        <v>0.5671420040148718</v>
      </c>
      <c r="AM627" s="34">
        <f t="shared" si="305"/>
        <v>0.17014260120446154</v>
      </c>
      <c r="AN627" s="35">
        <f t="shared" si="287"/>
        <v>7.9</v>
      </c>
      <c r="AO627" s="35">
        <f t="shared" si="288"/>
        <v>5.850755580196112</v>
      </c>
      <c r="AP627" s="35">
        <f t="shared" si="289"/>
        <v>2.0492444198038884</v>
      </c>
      <c r="AQ627" s="35">
        <f t="shared" si="290"/>
        <v>2</v>
      </c>
      <c r="AR627" s="35">
        <f t="shared" si="291"/>
        <v>1.9776336790727096</v>
      </c>
      <c r="AS627" s="35">
        <f t="shared" si="292"/>
        <v>2.2366320927290406E-2</v>
      </c>
    </row>
    <row r="628" spans="7:45" ht="15.75">
      <c r="G628">
        <v>928</v>
      </c>
      <c r="H628" s="89">
        <v>0.4</v>
      </c>
      <c r="I628" s="90">
        <v>1</v>
      </c>
      <c r="J628" s="90">
        <v>2</v>
      </c>
      <c r="K628" s="90">
        <v>2</v>
      </c>
      <c r="L628" s="90">
        <v>2.5</v>
      </c>
      <c r="M628" s="90">
        <v>0</v>
      </c>
      <c r="N628" s="90"/>
      <c r="O628" s="90">
        <v>2</v>
      </c>
      <c r="P628" s="90">
        <v>0</v>
      </c>
      <c r="Q628" s="91">
        <v>0</v>
      </c>
      <c r="R628" s="35"/>
      <c r="S628" s="34">
        <f t="shared" si="293"/>
        <v>0.4</v>
      </c>
      <c r="T628" s="34">
        <f t="shared" si="279"/>
        <v>0.86499999999999999</v>
      </c>
      <c r="U628" s="34">
        <f t="shared" si="280"/>
        <v>1.5688</v>
      </c>
      <c r="V628" s="34">
        <f t="shared" si="281"/>
        <v>1.9872000000000001</v>
      </c>
      <c r="W628" s="15">
        <f t="shared" si="294"/>
        <v>0.87944659600048491</v>
      </c>
      <c r="X628" s="34">
        <f t="shared" si="295"/>
        <v>1.7588931920009698</v>
      </c>
      <c r="Y628" s="34">
        <f t="shared" si="282"/>
        <v>1.2900000000000023E-2</v>
      </c>
      <c r="Z628" s="15">
        <f t="shared" si="296"/>
        <v>0.50322495527805666</v>
      </c>
      <c r="AA628" s="34">
        <f t="shared" si="297"/>
        <v>1.2580623881951416</v>
      </c>
      <c r="AB628" s="34">
        <f t="shared" si="283"/>
        <v>-0.3819999999999999</v>
      </c>
      <c r="AC628" s="15">
        <f t="shared" si="298"/>
        <v>0.40564461209270181</v>
      </c>
      <c r="AD628" s="34">
        <f t="shared" si="299"/>
        <v>0</v>
      </c>
      <c r="AE628" s="34">
        <f t="shared" si="284"/>
        <v>4.4820999999999991</v>
      </c>
      <c r="AF628" s="15">
        <f t="shared" si="300"/>
        <v>0.9888168395363548</v>
      </c>
      <c r="AG628" s="34">
        <f t="shared" si="301"/>
        <v>1.9776336790727096</v>
      </c>
      <c r="AH628" s="34">
        <f t="shared" si="285"/>
        <v>1.2458</v>
      </c>
      <c r="AI628" s="15">
        <f t="shared" si="302"/>
        <v>0.77657197439912828</v>
      </c>
      <c r="AJ628" s="34">
        <f t="shared" si="303"/>
        <v>0</v>
      </c>
      <c r="AK628" s="34">
        <f t="shared" si="286"/>
        <v>0.2702</v>
      </c>
      <c r="AL628" s="15">
        <f t="shared" si="304"/>
        <v>0.5671420040148718</v>
      </c>
      <c r="AM628" s="34">
        <f t="shared" si="305"/>
        <v>0</v>
      </c>
      <c r="AN628" s="35">
        <f t="shared" si="287"/>
        <v>3.1</v>
      </c>
      <c r="AO628" s="35">
        <f t="shared" si="288"/>
        <v>2.4731757756392709</v>
      </c>
      <c r="AP628" s="35">
        <f t="shared" si="289"/>
        <v>0.62682422436072915</v>
      </c>
      <c r="AQ628" s="35">
        <f t="shared" si="290"/>
        <v>1</v>
      </c>
      <c r="AR628" s="35">
        <f t="shared" si="291"/>
        <v>0.97461786795036498</v>
      </c>
      <c r="AS628" s="35">
        <f t="shared" si="292"/>
        <v>2.538213204963502E-2</v>
      </c>
    </row>
    <row r="629" spans="7:45" ht="15.75">
      <c r="G629">
        <v>929</v>
      </c>
      <c r="H629" s="89">
        <v>0.4</v>
      </c>
      <c r="I629" s="90">
        <v>0.6</v>
      </c>
      <c r="J629" s="90">
        <v>1.1000000000000001</v>
      </c>
      <c r="K629" s="90">
        <v>0.5</v>
      </c>
      <c r="L629" s="90">
        <v>0.5</v>
      </c>
      <c r="M629" s="90">
        <v>0</v>
      </c>
      <c r="N629" s="90"/>
      <c r="O629" s="90">
        <v>1</v>
      </c>
      <c r="P629" s="90">
        <v>0</v>
      </c>
      <c r="Q629" s="91">
        <v>0</v>
      </c>
      <c r="R629" s="35"/>
      <c r="S629" s="34">
        <f t="shared" si="293"/>
        <v>0.4</v>
      </c>
      <c r="T629" s="34">
        <f t="shared" si="279"/>
        <v>0.51900000000000002</v>
      </c>
      <c r="U629" s="34">
        <f t="shared" si="280"/>
        <v>0.86284000000000005</v>
      </c>
      <c r="V629" s="34">
        <f t="shared" si="281"/>
        <v>1.9872000000000001</v>
      </c>
      <c r="W629" s="15">
        <f t="shared" si="294"/>
        <v>0.87944659600048491</v>
      </c>
      <c r="X629" s="34">
        <f t="shared" si="295"/>
        <v>0.43972329800024246</v>
      </c>
      <c r="Y629" s="34">
        <f t="shared" si="282"/>
        <v>1.2900000000000023E-2</v>
      </c>
      <c r="Z629" s="15">
        <f t="shared" si="296"/>
        <v>0.50322495527805666</v>
      </c>
      <c r="AA629" s="34">
        <f t="shared" si="297"/>
        <v>0.25161247763902833</v>
      </c>
      <c r="AB629" s="34">
        <f t="shared" si="283"/>
        <v>-0.3819999999999999</v>
      </c>
      <c r="AC629" s="15">
        <f t="shared" si="298"/>
        <v>0.40564461209270181</v>
      </c>
      <c r="AD629" s="34">
        <f t="shared" si="299"/>
        <v>0</v>
      </c>
      <c r="AE629" s="34">
        <f t="shared" si="284"/>
        <v>3.6479999999999992</v>
      </c>
      <c r="AF629" s="15">
        <f t="shared" si="300"/>
        <v>0.97461786795036498</v>
      </c>
      <c r="AG629" s="34">
        <f t="shared" si="301"/>
        <v>0.97461786795036498</v>
      </c>
      <c r="AH629" s="34">
        <f t="shared" si="285"/>
        <v>1.2458</v>
      </c>
      <c r="AI629" s="15">
        <f t="shared" si="302"/>
        <v>0.77657197439912828</v>
      </c>
      <c r="AJ629" s="34">
        <f t="shared" si="303"/>
        <v>0</v>
      </c>
      <c r="AK629" s="34">
        <f t="shared" si="286"/>
        <v>0.2702</v>
      </c>
      <c r="AL629" s="15">
        <f t="shared" si="304"/>
        <v>0.5671420040148718</v>
      </c>
      <c r="AM629" s="34">
        <f t="shared" si="305"/>
        <v>0</v>
      </c>
      <c r="AN629" s="35">
        <f t="shared" si="287"/>
        <v>11.500000400000001</v>
      </c>
      <c r="AO629" s="35">
        <f t="shared" si="288"/>
        <v>8.9796025089659146</v>
      </c>
      <c r="AP629" s="35">
        <f t="shared" si="289"/>
        <v>2.5203978910340865</v>
      </c>
      <c r="AQ629" s="35">
        <f t="shared" si="290"/>
        <v>3.3000001999999999</v>
      </c>
      <c r="AR629" s="35">
        <f t="shared" si="291"/>
        <v>3.2874287191110998</v>
      </c>
      <c r="AS629" s="35">
        <f t="shared" si="292"/>
        <v>1.2571480888900144E-2</v>
      </c>
    </row>
    <row r="630" spans="7:45" ht="15.75">
      <c r="G630">
        <v>930</v>
      </c>
      <c r="H630" s="89">
        <v>1</v>
      </c>
      <c r="I630" s="90">
        <v>2</v>
      </c>
      <c r="J630" s="90">
        <v>3.0000002000000001</v>
      </c>
      <c r="K630" s="90">
        <v>3.0000002000000001</v>
      </c>
      <c r="L630" s="90">
        <v>2.5</v>
      </c>
      <c r="M630" s="90">
        <v>0</v>
      </c>
      <c r="N630" s="90"/>
      <c r="O630" s="90">
        <v>3.3000001999999999</v>
      </c>
      <c r="P630" s="90">
        <v>0</v>
      </c>
      <c r="Q630" s="91">
        <v>0</v>
      </c>
      <c r="R630" s="35"/>
      <c r="S630" s="34">
        <f t="shared" si="293"/>
        <v>1</v>
      </c>
      <c r="T630" s="34">
        <f t="shared" si="279"/>
        <v>1.73</v>
      </c>
      <c r="U630" s="34">
        <f t="shared" si="280"/>
        <v>2.3532001568799998</v>
      </c>
      <c r="V630" s="34">
        <f t="shared" si="281"/>
        <v>1.9872000000000001</v>
      </c>
      <c r="W630" s="15">
        <f t="shared" si="294"/>
        <v>0.87944659600048491</v>
      </c>
      <c r="X630" s="34">
        <f t="shared" si="295"/>
        <v>2.6383399638907741</v>
      </c>
      <c r="Y630" s="34">
        <f t="shared" si="282"/>
        <v>1.2900000000000023E-2</v>
      </c>
      <c r="Z630" s="15">
        <f t="shared" si="296"/>
        <v>0.50322495527805666</v>
      </c>
      <c r="AA630" s="34">
        <f t="shared" si="297"/>
        <v>1.2580623881951416</v>
      </c>
      <c r="AB630" s="34">
        <f t="shared" si="283"/>
        <v>-0.3819999999999999</v>
      </c>
      <c r="AC630" s="15">
        <f t="shared" si="298"/>
        <v>0.40564461209270181</v>
      </c>
      <c r="AD630" s="34">
        <f t="shared" si="299"/>
        <v>0</v>
      </c>
      <c r="AE630" s="34">
        <f t="shared" si="284"/>
        <v>5.5664301668199991</v>
      </c>
      <c r="AF630" s="15">
        <f t="shared" si="300"/>
        <v>0.9961904605675781</v>
      </c>
      <c r="AG630" s="34">
        <f t="shared" si="301"/>
        <v>3.2874287191110998</v>
      </c>
      <c r="AH630" s="34">
        <f t="shared" si="285"/>
        <v>1.2458</v>
      </c>
      <c r="AI630" s="15">
        <f t="shared" si="302"/>
        <v>0.77657197439912828</v>
      </c>
      <c r="AJ630" s="34">
        <f t="shared" si="303"/>
        <v>0</v>
      </c>
      <c r="AK630" s="34">
        <f t="shared" si="286"/>
        <v>0.2702</v>
      </c>
      <c r="AL630" s="15">
        <f t="shared" si="304"/>
        <v>0.5671420040148718</v>
      </c>
      <c r="AM630" s="34">
        <f t="shared" si="305"/>
        <v>0</v>
      </c>
      <c r="AN630" s="35">
        <f t="shared" si="287"/>
        <v>7.9</v>
      </c>
      <c r="AO630" s="35">
        <f t="shared" si="288"/>
        <v>5.850755580196112</v>
      </c>
      <c r="AP630" s="35">
        <f t="shared" si="289"/>
        <v>2.0492444198038884</v>
      </c>
      <c r="AQ630" s="35">
        <f t="shared" si="290"/>
        <v>2</v>
      </c>
      <c r="AR630" s="35">
        <f t="shared" si="291"/>
        <v>1.9776336790727096</v>
      </c>
      <c r="AS630" s="35">
        <f t="shared" si="292"/>
        <v>2.2366320927290406E-2</v>
      </c>
    </row>
    <row r="631" spans="7:45" ht="15.75">
      <c r="G631">
        <v>931</v>
      </c>
      <c r="H631" s="89">
        <v>0.4</v>
      </c>
      <c r="I631" s="90">
        <v>1</v>
      </c>
      <c r="J631" s="90">
        <v>2</v>
      </c>
      <c r="K631" s="90">
        <v>2</v>
      </c>
      <c r="L631" s="90">
        <v>2.5</v>
      </c>
      <c r="M631" s="90">
        <v>0</v>
      </c>
      <c r="N631" s="90"/>
      <c r="O631" s="90">
        <v>2</v>
      </c>
      <c r="P631" s="90">
        <v>0</v>
      </c>
      <c r="Q631" s="91">
        <v>0</v>
      </c>
      <c r="R631" s="35"/>
      <c r="S631" s="34">
        <f t="shared" si="293"/>
        <v>0.4</v>
      </c>
      <c r="T631" s="34">
        <f t="shared" si="279"/>
        <v>0.86499999999999999</v>
      </c>
      <c r="U631" s="34">
        <f t="shared" si="280"/>
        <v>1.5688</v>
      </c>
      <c r="V631" s="34">
        <f t="shared" si="281"/>
        <v>1.9872000000000001</v>
      </c>
      <c r="W631" s="15">
        <f t="shared" si="294"/>
        <v>0.87944659600048491</v>
      </c>
      <c r="X631" s="34">
        <f t="shared" si="295"/>
        <v>1.7588931920009698</v>
      </c>
      <c r="Y631" s="34">
        <f t="shared" si="282"/>
        <v>1.2900000000000023E-2</v>
      </c>
      <c r="Z631" s="15">
        <f t="shared" si="296"/>
        <v>0.50322495527805666</v>
      </c>
      <c r="AA631" s="34">
        <f t="shared" si="297"/>
        <v>1.2580623881951416</v>
      </c>
      <c r="AB631" s="34">
        <f t="shared" si="283"/>
        <v>-0.3819999999999999</v>
      </c>
      <c r="AC631" s="15">
        <f t="shared" si="298"/>
        <v>0.40564461209270181</v>
      </c>
      <c r="AD631" s="34">
        <f t="shared" si="299"/>
        <v>0</v>
      </c>
      <c r="AE631" s="34">
        <f t="shared" si="284"/>
        <v>4.4820999999999991</v>
      </c>
      <c r="AF631" s="15">
        <f t="shared" si="300"/>
        <v>0.9888168395363548</v>
      </c>
      <c r="AG631" s="34">
        <f t="shared" si="301"/>
        <v>1.9776336790727096</v>
      </c>
      <c r="AH631" s="34">
        <f t="shared" si="285"/>
        <v>1.2458</v>
      </c>
      <c r="AI631" s="15">
        <f t="shared" si="302"/>
        <v>0.77657197439912828</v>
      </c>
      <c r="AJ631" s="34">
        <f t="shared" si="303"/>
        <v>0</v>
      </c>
      <c r="AK631" s="34">
        <f t="shared" si="286"/>
        <v>0.2702</v>
      </c>
      <c r="AL631" s="15">
        <f t="shared" si="304"/>
        <v>0.5671420040148718</v>
      </c>
      <c r="AM631" s="34">
        <f t="shared" si="305"/>
        <v>0</v>
      </c>
      <c r="AN631" s="35">
        <f t="shared" si="287"/>
        <v>3.6000000400000003</v>
      </c>
      <c r="AO631" s="35">
        <f t="shared" si="288"/>
        <v>2.7492490758797343</v>
      </c>
      <c r="AP631" s="35">
        <f t="shared" si="289"/>
        <v>0.85075096412026596</v>
      </c>
      <c r="AQ631" s="35">
        <f t="shared" si="290"/>
        <v>1</v>
      </c>
      <c r="AR631" s="35">
        <f t="shared" si="291"/>
        <v>0.97461786795036498</v>
      </c>
      <c r="AS631" s="35">
        <f t="shared" si="292"/>
        <v>2.538213204963502E-2</v>
      </c>
    </row>
    <row r="632" spans="7:45" ht="15.75">
      <c r="G632">
        <v>933</v>
      </c>
      <c r="H632" s="89">
        <v>0.2</v>
      </c>
      <c r="I632" s="90">
        <v>0.5</v>
      </c>
      <c r="J632" s="90">
        <v>1</v>
      </c>
      <c r="K632" s="90">
        <v>1</v>
      </c>
      <c r="L632" s="90">
        <v>0.90000004</v>
      </c>
      <c r="M632" s="90">
        <v>0</v>
      </c>
      <c r="N632" s="90"/>
      <c r="O632" s="90">
        <v>1</v>
      </c>
      <c r="P632" s="90">
        <v>0</v>
      </c>
      <c r="Q632" s="91">
        <v>0</v>
      </c>
      <c r="R632" s="35"/>
      <c r="S632" s="34">
        <f t="shared" si="293"/>
        <v>0.2</v>
      </c>
      <c r="T632" s="34">
        <f t="shared" si="279"/>
        <v>0.4325</v>
      </c>
      <c r="U632" s="34">
        <f t="shared" si="280"/>
        <v>0.78439999999999999</v>
      </c>
      <c r="V632" s="34">
        <f t="shared" si="281"/>
        <v>1.9872000000000001</v>
      </c>
      <c r="W632" s="15">
        <f t="shared" si="294"/>
        <v>0.87944659600048491</v>
      </c>
      <c r="X632" s="34">
        <f t="shared" si="295"/>
        <v>0.87944659600048491</v>
      </c>
      <c r="Y632" s="34">
        <f t="shared" si="282"/>
        <v>1.2900000000000023E-2</v>
      </c>
      <c r="Z632" s="15">
        <f t="shared" si="296"/>
        <v>0.50322495527805666</v>
      </c>
      <c r="AA632" s="34">
        <f t="shared" si="297"/>
        <v>0.4529024798792492</v>
      </c>
      <c r="AB632" s="34">
        <f t="shared" si="283"/>
        <v>-0.3819999999999999</v>
      </c>
      <c r="AC632" s="15">
        <f t="shared" si="298"/>
        <v>0.40564461209270181</v>
      </c>
      <c r="AD632" s="34">
        <f t="shared" si="299"/>
        <v>0</v>
      </c>
      <c r="AE632" s="34">
        <f t="shared" si="284"/>
        <v>3.6479999999999992</v>
      </c>
      <c r="AF632" s="15">
        <f t="shared" si="300"/>
        <v>0.97461786795036498</v>
      </c>
      <c r="AG632" s="34">
        <f t="shared" si="301"/>
        <v>0.97461786795036498</v>
      </c>
      <c r="AH632" s="34">
        <f t="shared" si="285"/>
        <v>1.2458</v>
      </c>
      <c r="AI632" s="15">
        <f t="shared" si="302"/>
        <v>0.77657197439912828</v>
      </c>
      <c r="AJ632" s="34">
        <f t="shared" si="303"/>
        <v>0</v>
      </c>
      <c r="AK632" s="34">
        <f t="shared" si="286"/>
        <v>0.2702</v>
      </c>
      <c r="AL632" s="15">
        <f t="shared" si="304"/>
        <v>0.5671420040148718</v>
      </c>
      <c r="AM632" s="34">
        <f t="shared" si="305"/>
        <v>0</v>
      </c>
      <c r="AN632" s="35">
        <f t="shared" si="287"/>
        <v>11.500000400000001</v>
      </c>
      <c r="AO632" s="35">
        <f t="shared" si="288"/>
        <v>8.9796025089659146</v>
      </c>
      <c r="AP632" s="35">
        <f t="shared" si="289"/>
        <v>2.5203978910340865</v>
      </c>
      <c r="AQ632" s="35">
        <f t="shared" si="290"/>
        <v>3.3000001999999999</v>
      </c>
      <c r="AR632" s="35">
        <f t="shared" si="291"/>
        <v>3.2874287191110998</v>
      </c>
      <c r="AS632" s="35">
        <f t="shared" si="292"/>
        <v>1.2571480888900144E-2</v>
      </c>
    </row>
    <row r="633" spans="7:45" ht="15.75">
      <c r="G633">
        <v>934</v>
      </c>
      <c r="H633" s="89">
        <v>1</v>
      </c>
      <c r="I633" s="90">
        <v>2</v>
      </c>
      <c r="J633" s="90">
        <v>3.0000002000000001</v>
      </c>
      <c r="K633" s="90">
        <v>3.0000002000000001</v>
      </c>
      <c r="L633" s="90">
        <v>2.5</v>
      </c>
      <c r="M633" s="90">
        <v>0</v>
      </c>
      <c r="N633" s="90"/>
      <c r="O633" s="90">
        <v>3.3000001999999999</v>
      </c>
      <c r="P633" s="90">
        <v>0</v>
      </c>
      <c r="Q633" s="91">
        <v>0</v>
      </c>
      <c r="R633" s="35"/>
      <c r="S633" s="34">
        <f t="shared" si="293"/>
        <v>1</v>
      </c>
      <c r="T633" s="34">
        <f t="shared" si="279"/>
        <v>1.73</v>
      </c>
      <c r="U633" s="34">
        <f t="shared" si="280"/>
        <v>2.3532001568799998</v>
      </c>
      <c r="V633" s="34">
        <f t="shared" si="281"/>
        <v>1.9872000000000001</v>
      </c>
      <c r="W633" s="15">
        <f t="shared" si="294"/>
        <v>0.87944659600048491</v>
      </c>
      <c r="X633" s="34">
        <f t="shared" si="295"/>
        <v>2.6383399638907741</v>
      </c>
      <c r="Y633" s="34">
        <f t="shared" si="282"/>
        <v>1.2900000000000023E-2</v>
      </c>
      <c r="Z633" s="15">
        <f t="shared" si="296"/>
        <v>0.50322495527805666</v>
      </c>
      <c r="AA633" s="34">
        <f t="shared" si="297"/>
        <v>1.2580623881951416</v>
      </c>
      <c r="AB633" s="34">
        <f t="shared" si="283"/>
        <v>-0.3819999999999999</v>
      </c>
      <c r="AC633" s="15">
        <f t="shared" si="298"/>
        <v>0.40564461209270181</v>
      </c>
      <c r="AD633" s="34">
        <f t="shared" si="299"/>
        <v>0</v>
      </c>
      <c r="AE633" s="34">
        <f t="shared" si="284"/>
        <v>5.5664301668199991</v>
      </c>
      <c r="AF633" s="15">
        <f t="shared" si="300"/>
        <v>0.9961904605675781</v>
      </c>
      <c r="AG633" s="34">
        <f t="shared" si="301"/>
        <v>3.2874287191110998</v>
      </c>
      <c r="AH633" s="34">
        <f t="shared" si="285"/>
        <v>1.2458</v>
      </c>
      <c r="AI633" s="15">
        <f t="shared" si="302"/>
        <v>0.77657197439912828</v>
      </c>
      <c r="AJ633" s="34">
        <f t="shared" si="303"/>
        <v>0</v>
      </c>
      <c r="AK633" s="34">
        <f t="shared" si="286"/>
        <v>0.2702</v>
      </c>
      <c r="AL633" s="15">
        <f t="shared" si="304"/>
        <v>0.5671420040148718</v>
      </c>
      <c r="AM633" s="34">
        <f t="shared" si="305"/>
        <v>0</v>
      </c>
      <c r="AN633" s="35">
        <f t="shared" si="287"/>
        <v>4.8000001000000001</v>
      </c>
      <c r="AO633" s="35">
        <f t="shared" si="288"/>
        <v>3.0251952119818126</v>
      </c>
      <c r="AP633" s="35">
        <f t="shared" si="289"/>
        <v>1.7748048880181875</v>
      </c>
      <c r="AQ633" s="35">
        <f t="shared" si="290"/>
        <v>0.2</v>
      </c>
      <c r="AR633" s="35">
        <f t="shared" si="291"/>
        <v>0.15531439487982568</v>
      </c>
      <c r="AS633" s="35">
        <f t="shared" si="292"/>
        <v>4.4685605120174332E-2</v>
      </c>
    </row>
    <row r="634" spans="7:45" ht="15.75">
      <c r="G634">
        <v>969</v>
      </c>
      <c r="H634" s="89">
        <v>0.1</v>
      </c>
      <c r="I634" s="90">
        <v>0.5</v>
      </c>
      <c r="J634" s="90">
        <v>1.2</v>
      </c>
      <c r="K634" s="90">
        <v>0.5</v>
      </c>
      <c r="L634" s="90">
        <v>1</v>
      </c>
      <c r="M634" s="90">
        <v>1.5000001000000001</v>
      </c>
      <c r="N634" s="90"/>
      <c r="O634" s="90">
        <v>0</v>
      </c>
      <c r="P634" s="90">
        <v>0.2</v>
      </c>
      <c r="Q634" s="91">
        <v>0</v>
      </c>
      <c r="R634" s="35"/>
      <c r="S634" s="34">
        <f t="shared" si="293"/>
        <v>0.1</v>
      </c>
      <c r="T634" s="34">
        <f t="shared" si="279"/>
        <v>0.4325</v>
      </c>
      <c r="U634" s="34">
        <f t="shared" si="280"/>
        <v>0.94127999999999989</v>
      </c>
      <c r="V634" s="34">
        <f t="shared" si="281"/>
        <v>1.9872000000000001</v>
      </c>
      <c r="W634" s="15">
        <f t="shared" si="294"/>
        <v>0.87944659600048491</v>
      </c>
      <c r="X634" s="34">
        <f t="shared" si="295"/>
        <v>0.43972329800024246</v>
      </c>
      <c r="Y634" s="34">
        <f t="shared" si="282"/>
        <v>1.2900000000000023E-2</v>
      </c>
      <c r="Z634" s="15">
        <f t="shared" si="296"/>
        <v>0.50322495527805666</v>
      </c>
      <c r="AA634" s="34">
        <f t="shared" si="297"/>
        <v>0.50322495527805666</v>
      </c>
      <c r="AB634" s="34">
        <f t="shared" si="283"/>
        <v>-0.3819999999999999</v>
      </c>
      <c r="AC634" s="15">
        <f t="shared" si="298"/>
        <v>0.40564461209270181</v>
      </c>
      <c r="AD634" s="34">
        <f t="shared" si="299"/>
        <v>0.60846695870351397</v>
      </c>
      <c r="AE634" s="34">
        <f t="shared" si="284"/>
        <v>2.8138999999999994</v>
      </c>
      <c r="AF634" s="15">
        <f t="shared" si="300"/>
        <v>0.94342234836801464</v>
      </c>
      <c r="AG634" s="34">
        <f t="shared" si="301"/>
        <v>0</v>
      </c>
      <c r="AH634" s="34">
        <f t="shared" si="285"/>
        <v>1.2458</v>
      </c>
      <c r="AI634" s="15">
        <f t="shared" si="302"/>
        <v>0.77657197439912828</v>
      </c>
      <c r="AJ634" s="34">
        <f t="shared" si="303"/>
        <v>0.15531439487982568</v>
      </c>
      <c r="AK634" s="34">
        <f t="shared" si="286"/>
        <v>0.2702</v>
      </c>
      <c r="AL634" s="15">
        <f t="shared" si="304"/>
        <v>0.5671420040148718</v>
      </c>
      <c r="AM634" s="34">
        <f t="shared" si="305"/>
        <v>0</v>
      </c>
      <c r="AN634" s="35">
        <f t="shared" si="287"/>
        <v>3.6000000999999999</v>
      </c>
      <c r="AO634" s="35">
        <f t="shared" si="288"/>
        <v>2.2245027343427846</v>
      </c>
      <c r="AP634" s="35">
        <f t="shared" si="289"/>
        <v>1.3754973656572154</v>
      </c>
      <c r="AQ634" s="35">
        <f t="shared" si="290"/>
        <v>0.2</v>
      </c>
      <c r="AR634" s="35">
        <f t="shared" si="291"/>
        <v>0.15531439487982568</v>
      </c>
      <c r="AS634" s="35">
        <f t="shared" si="292"/>
        <v>4.4685605120174332E-2</v>
      </c>
    </row>
    <row r="635" spans="7:45" ht="15.75">
      <c r="G635">
        <v>970</v>
      </c>
      <c r="H635" s="89">
        <v>0.1</v>
      </c>
      <c r="I635" s="90">
        <v>0.5</v>
      </c>
      <c r="J635" s="90">
        <v>0.5</v>
      </c>
      <c r="K635" s="90">
        <v>0.5</v>
      </c>
      <c r="L635" s="90">
        <v>0.5</v>
      </c>
      <c r="M635" s="90">
        <v>1.5000001000000001</v>
      </c>
      <c r="N635" s="90"/>
      <c r="O635" s="90">
        <v>0</v>
      </c>
      <c r="P635" s="90">
        <v>0.2</v>
      </c>
      <c r="Q635" s="91">
        <v>0</v>
      </c>
      <c r="R635" s="35"/>
      <c r="S635" s="34">
        <f t="shared" si="293"/>
        <v>0.1</v>
      </c>
      <c r="T635" s="34">
        <f t="shared" si="279"/>
        <v>0.4325</v>
      </c>
      <c r="U635" s="34">
        <f t="shared" si="280"/>
        <v>0.39219999999999999</v>
      </c>
      <c r="V635" s="34">
        <f t="shared" si="281"/>
        <v>1.9872000000000001</v>
      </c>
      <c r="W635" s="15">
        <f t="shared" si="294"/>
        <v>0.87944659600048491</v>
      </c>
      <c r="X635" s="34">
        <f t="shared" si="295"/>
        <v>0.43972329800024246</v>
      </c>
      <c r="Y635" s="34">
        <f t="shared" si="282"/>
        <v>1.2900000000000023E-2</v>
      </c>
      <c r="Z635" s="15">
        <f t="shared" si="296"/>
        <v>0.50322495527805666</v>
      </c>
      <c r="AA635" s="34">
        <f t="shared" si="297"/>
        <v>0.25161247763902833</v>
      </c>
      <c r="AB635" s="34">
        <f t="shared" si="283"/>
        <v>-0.3819999999999999</v>
      </c>
      <c r="AC635" s="15">
        <f t="shared" si="298"/>
        <v>0.40564461209270181</v>
      </c>
      <c r="AD635" s="34">
        <f t="shared" si="299"/>
        <v>0.60846695870351397</v>
      </c>
      <c r="AE635" s="34">
        <f t="shared" si="284"/>
        <v>2.8138999999999994</v>
      </c>
      <c r="AF635" s="15">
        <f t="shared" si="300"/>
        <v>0.94342234836801464</v>
      </c>
      <c r="AG635" s="34">
        <f t="shared" si="301"/>
        <v>0</v>
      </c>
      <c r="AH635" s="34">
        <f t="shared" si="285"/>
        <v>1.2458</v>
      </c>
      <c r="AI635" s="15">
        <f t="shared" si="302"/>
        <v>0.77657197439912828</v>
      </c>
      <c r="AJ635" s="34">
        <f t="shared" si="303"/>
        <v>0.15531439487982568</v>
      </c>
      <c r="AK635" s="34">
        <f t="shared" si="286"/>
        <v>0.2702</v>
      </c>
      <c r="AL635" s="15">
        <f t="shared" si="304"/>
        <v>0.5671420040148718</v>
      </c>
      <c r="AM635" s="34">
        <f t="shared" si="305"/>
        <v>0</v>
      </c>
      <c r="AN635" s="35">
        <f t="shared" si="287"/>
        <v>10.8000001</v>
      </c>
      <c r="AO635" s="35">
        <f t="shared" si="288"/>
        <v>6.9218623237986003</v>
      </c>
      <c r="AP635" s="35">
        <f t="shared" si="289"/>
        <v>3.8781377762013998</v>
      </c>
      <c r="AQ635" s="35">
        <f t="shared" si="290"/>
        <v>2.5000001000000003</v>
      </c>
      <c r="AR635" s="35">
        <f t="shared" si="291"/>
        <v>2.139475907206255</v>
      </c>
      <c r="AS635" s="35">
        <f t="shared" si="292"/>
        <v>0.36052419279374526</v>
      </c>
    </row>
    <row r="636" spans="7:45" ht="15.75">
      <c r="G636">
        <v>971</v>
      </c>
      <c r="H636" s="89">
        <v>0.1</v>
      </c>
      <c r="I636" s="90">
        <v>1.5000001000000001</v>
      </c>
      <c r="J636" s="90">
        <v>1.2</v>
      </c>
      <c r="K636" s="90">
        <v>2</v>
      </c>
      <c r="L636" s="90">
        <v>4</v>
      </c>
      <c r="M636" s="90">
        <v>2</v>
      </c>
      <c r="N636" s="90"/>
      <c r="O636" s="90">
        <v>1</v>
      </c>
      <c r="P636" s="90">
        <v>1.5000001000000001</v>
      </c>
      <c r="Q636" s="91">
        <v>0</v>
      </c>
      <c r="R636" s="35"/>
      <c r="S636" s="34">
        <f t="shared" si="293"/>
        <v>0.1</v>
      </c>
      <c r="T636" s="34">
        <f t="shared" si="279"/>
        <v>1.2975000864999999</v>
      </c>
      <c r="U636" s="34">
        <f t="shared" si="280"/>
        <v>0.94127999999999989</v>
      </c>
      <c r="V636" s="34">
        <f t="shared" si="281"/>
        <v>1.9872000000000001</v>
      </c>
      <c r="W636" s="15">
        <f t="shared" si="294"/>
        <v>0.87944659600048491</v>
      </c>
      <c r="X636" s="34">
        <f t="shared" si="295"/>
        <v>1.7588931920009698</v>
      </c>
      <c r="Y636" s="34">
        <f t="shared" si="282"/>
        <v>1.2900000000000023E-2</v>
      </c>
      <c r="Z636" s="15">
        <f t="shared" si="296"/>
        <v>0.50322495527805666</v>
      </c>
      <c r="AA636" s="34">
        <f t="shared" si="297"/>
        <v>2.0128998211122267</v>
      </c>
      <c r="AB636" s="34">
        <f t="shared" si="283"/>
        <v>-0.3819999999999999</v>
      </c>
      <c r="AC636" s="15">
        <f t="shared" si="298"/>
        <v>0.40564461209270181</v>
      </c>
      <c r="AD636" s="34">
        <f t="shared" si="299"/>
        <v>0.81128922418540361</v>
      </c>
      <c r="AE636" s="34">
        <f t="shared" si="284"/>
        <v>3.6479999999999992</v>
      </c>
      <c r="AF636" s="15">
        <f t="shared" si="300"/>
        <v>0.97461786795036498</v>
      </c>
      <c r="AG636" s="34">
        <f t="shared" si="301"/>
        <v>0.97461786795036498</v>
      </c>
      <c r="AH636" s="34">
        <f t="shared" si="285"/>
        <v>1.2458</v>
      </c>
      <c r="AI636" s="15">
        <f t="shared" si="302"/>
        <v>0.77657197439912828</v>
      </c>
      <c r="AJ636" s="34">
        <f t="shared" si="303"/>
        <v>1.1648580392558898</v>
      </c>
      <c r="AK636" s="34">
        <f t="shared" si="286"/>
        <v>0.2702</v>
      </c>
      <c r="AL636" s="15">
        <f t="shared" si="304"/>
        <v>0.5671420040148718</v>
      </c>
      <c r="AM636" s="34">
        <f t="shared" si="305"/>
        <v>0</v>
      </c>
      <c r="AN636" s="35">
        <f t="shared" si="287"/>
        <v>2.2999999999999998</v>
      </c>
      <c r="AO636" s="35">
        <f t="shared" si="288"/>
        <v>1.6678905951022047</v>
      </c>
      <c r="AP636" s="35">
        <f t="shared" si="289"/>
        <v>0.6321094048977951</v>
      </c>
      <c r="AQ636" s="35">
        <f t="shared" si="290"/>
        <v>0</v>
      </c>
      <c r="AR636" s="35">
        <f t="shared" si="291"/>
        <v>0</v>
      </c>
      <c r="AS636" s="35">
        <f t="shared" si="292"/>
        <v>0</v>
      </c>
    </row>
    <row r="637" spans="7:45" ht="15.75">
      <c r="G637">
        <v>972</v>
      </c>
      <c r="H637" s="89">
        <v>0.1</v>
      </c>
      <c r="I637" s="90">
        <v>0.5</v>
      </c>
      <c r="J637" s="90">
        <v>0.5</v>
      </c>
      <c r="K637" s="90">
        <v>0.5</v>
      </c>
      <c r="L637" s="90">
        <v>0.2</v>
      </c>
      <c r="M637" s="90">
        <v>0.5</v>
      </c>
      <c r="N637" s="90"/>
      <c r="O637" s="90"/>
      <c r="P637" s="90"/>
      <c r="Q637" s="91"/>
      <c r="R637" s="35"/>
      <c r="S637" s="34">
        <f t="shared" si="293"/>
        <v>0.1</v>
      </c>
      <c r="T637" s="34">
        <f t="shared" si="279"/>
        <v>0.4325</v>
      </c>
      <c r="U637" s="34">
        <f t="shared" si="280"/>
        <v>0.39219999999999999</v>
      </c>
      <c r="V637" s="34">
        <f t="shared" si="281"/>
        <v>1.9872000000000001</v>
      </c>
      <c r="W637" s="15">
        <f t="shared" si="294"/>
        <v>0.87944659600048491</v>
      </c>
      <c r="X637" s="34">
        <f t="shared" si="295"/>
        <v>0.43972329800024246</v>
      </c>
      <c r="Y637" s="34">
        <f t="shared" si="282"/>
        <v>1.2900000000000023E-2</v>
      </c>
      <c r="Z637" s="15">
        <f t="shared" si="296"/>
        <v>0.50322495527805666</v>
      </c>
      <c r="AA637" s="34">
        <f t="shared" si="297"/>
        <v>0.10064499105561134</v>
      </c>
      <c r="AB637" s="34">
        <f t="shared" si="283"/>
        <v>-0.3819999999999999</v>
      </c>
      <c r="AC637" s="15">
        <f t="shared" si="298"/>
        <v>0.40564461209270181</v>
      </c>
      <c r="AD637" s="34">
        <f t="shared" si="299"/>
        <v>0.2028223060463509</v>
      </c>
      <c r="AE637" s="34">
        <f t="shared" si="284"/>
        <v>2.8138999999999994</v>
      </c>
      <c r="AF637" s="15">
        <f t="shared" si="300"/>
        <v>0.94342234836801464</v>
      </c>
      <c r="AG637" s="34">
        <f t="shared" si="301"/>
        <v>0</v>
      </c>
      <c r="AH637" s="34">
        <f t="shared" si="285"/>
        <v>1.2458</v>
      </c>
      <c r="AI637" s="15">
        <f t="shared" si="302"/>
        <v>0.77657197439912828</v>
      </c>
      <c r="AJ637" s="34">
        <f t="shared" si="303"/>
        <v>0</v>
      </c>
      <c r="AK637" s="34">
        <f t="shared" si="286"/>
        <v>0.2702</v>
      </c>
      <c r="AL637" s="15">
        <f t="shared" si="304"/>
        <v>0.5671420040148718</v>
      </c>
      <c r="AM637" s="34">
        <f t="shared" si="305"/>
        <v>0</v>
      </c>
      <c r="AN637" s="35">
        <f t="shared" si="287"/>
        <v>1.0999999999999999</v>
      </c>
      <c r="AO637" s="35">
        <f t="shared" si="288"/>
        <v>0.8889189698557568</v>
      </c>
      <c r="AP637" s="35">
        <f t="shared" si="289"/>
        <v>0.21108103014424306</v>
      </c>
      <c r="AQ637" s="35">
        <f t="shared" si="290"/>
        <v>0.1</v>
      </c>
      <c r="AR637" s="35">
        <f t="shared" si="291"/>
        <v>9.4771330031082957E-2</v>
      </c>
      <c r="AS637" s="35">
        <f t="shared" si="292"/>
        <v>5.228669968917049E-3</v>
      </c>
    </row>
    <row r="638" spans="7:45" ht="15.75">
      <c r="G638">
        <v>973</v>
      </c>
      <c r="H638" s="89">
        <v>0.1</v>
      </c>
      <c r="I638" s="90">
        <v>0.4</v>
      </c>
      <c r="J638" s="90">
        <v>0.1</v>
      </c>
      <c r="K638" s="90">
        <v>0.3</v>
      </c>
      <c r="L638" s="90">
        <v>0.2</v>
      </c>
      <c r="M638" s="90">
        <v>0</v>
      </c>
      <c r="N638" s="90"/>
      <c r="O638" s="90">
        <v>0.1</v>
      </c>
      <c r="P638" s="90">
        <v>0</v>
      </c>
      <c r="Q638" s="91">
        <v>0</v>
      </c>
      <c r="R638" s="35"/>
      <c r="S638" s="34">
        <f t="shared" si="293"/>
        <v>0.1</v>
      </c>
      <c r="T638" s="34">
        <f t="shared" si="279"/>
        <v>0.34600000000000003</v>
      </c>
      <c r="U638" s="34">
        <f t="shared" si="280"/>
        <v>7.844000000000001E-2</v>
      </c>
      <c r="V638" s="34">
        <f t="shared" si="281"/>
        <v>1.9872000000000001</v>
      </c>
      <c r="W638" s="15">
        <f t="shared" si="294"/>
        <v>0.87944659600048491</v>
      </c>
      <c r="X638" s="34">
        <f t="shared" si="295"/>
        <v>0.26383397880014547</v>
      </c>
      <c r="Y638" s="34">
        <f t="shared" si="282"/>
        <v>1.2900000000000023E-2</v>
      </c>
      <c r="Z638" s="15">
        <f t="shared" si="296"/>
        <v>0.50322495527805666</v>
      </c>
      <c r="AA638" s="34">
        <f t="shared" si="297"/>
        <v>0.10064499105561134</v>
      </c>
      <c r="AB638" s="34">
        <f t="shared" si="283"/>
        <v>-0.3819999999999999</v>
      </c>
      <c r="AC638" s="15">
        <f t="shared" si="298"/>
        <v>0.40564461209270181</v>
      </c>
      <c r="AD638" s="34">
        <f t="shared" si="299"/>
        <v>0</v>
      </c>
      <c r="AE638" s="34">
        <f t="shared" si="284"/>
        <v>2.8973099999999996</v>
      </c>
      <c r="AF638" s="15">
        <f t="shared" si="300"/>
        <v>0.94771330031082945</v>
      </c>
      <c r="AG638" s="34">
        <f t="shared" si="301"/>
        <v>9.4771330031082957E-2</v>
      </c>
      <c r="AH638" s="34">
        <f t="shared" si="285"/>
        <v>1.2458</v>
      </c>
      <c r="AI638" s="15">
        <f t="shared" si="302"/>
        <v>0.77657197439912828</v>
      </c>
      <c r="AJ638" s="34">
        <f t="shared" si="303"/>
        <v>0</v>
      </c>
      <c r="AK638" s="34">
        <f t="shared" si="286"/>
        <v>0.2702</v>
      </c>
      <c r="AL638" s="15">
        <f t="shared" si="304"/>
        <v>0.5671420040148718</v>
      </c>
      <c r="AM638" s="34">
        <f t="shared" si="305"/>
        <v>0</v>
      </c>
      <c r="AN638" s="35">
        <f t="shared" si="287"/>
        <v>10.000000200000001</v>
      </c>
      <c r="AO638" s="35">
        <f t="shared" si="288"/>
        <v>8.6549808354643858</v>
      </c>
      <c r="AP638" s="35">
        <f t="shared" si="289"/>
        <v>1.3450193645356148</v>
      </c>
      <c r="AQ638" s="35">
        <f t="shared" si="290"/>
        <v>0.4</v>
      </c>
      <c r="AR638" s="35">
        <f t="shared" si="291"/>
        <v>0.34565349114084426</v>
      </c>
      <c r="AS638" s="35">
        <f t="shared" si="292"/>
        <v>5.4346508859155762E-2</v>
      </c>
    </row>
    <row r="639" spans="7:45" ht="15.75">
      <c r="G639">
        <v>974</v>
      </c>
      <c r="H639" s="89">
        <v>2</v>
      </c>
      <c r="I639" s="90">
        <v>3.4</v>
      </c>
      <c r="J639" s="90">
        <v>2.3000001999999999</v>
      </c>
      <c r="K639" s="90">
        <v>2</v>
      </c>
      <c r="L639" s="90">
        <v>0.3</v>
      </c>
      <c r="M639" s="90">
        <v>0</v>
      </c>
      <c r="N639" s="90"/>
      <c r="O639" s="90">
        <v>0.2</v>
      </c>
      <c r="P639" s="90">
        <v>0.2</v>
      </c>
      <c r="Q639" s="91">
        <v>0</v>
      </c>
      <c r="R639" s="35"/>
      <c r="S639" s="34">
        <f t="shared" si="293"/>
        <v>2</v>
      </c>
      <c r="T639" s="34">
        <f t="shared" si="279"/>
        <v>2.9409999999999998</v>
      </c>
      <c r="U639" s="34">
        <f t="shared" si="280"/>
        <v>1.8041201568799998</v>
      </c>
      <c r="V639" s="34">
        <f t="shared" si="281"/>
        <v>1.9872000000000001</v>
      </c>
      <c r="W639" s="15">
        <f t="shared" si="294"/>
        <v>0.87944659600048491</v>
      </c>
      <c r="X639" s="34">
        <f t="shared" si="295"/>
        <v>1.7588931920009698</v>
      </c>
      <c r="Y639" s="34">
        <f t="shared" si="282"/>
        <v>1.2900000000000023E-2</v>
      </c>
      <c r="Z639" s="15">
        <f t="shared" si="296"/>
        <v>0.50322495527805666</v>
      </c>
      <c r="AA639" s="34">
        <f t="shared" si="297"/>
        <v>0.15096748658341699</v>
      </c>
      <c r="AB639" s="34">
        <f t="shared" si="283"/>
        <v>-0.3819999999999999</v>
      </c>
      <c r="AC639" s="15">
        <f t="shared" si="298"/>
        <v>0.40564461209270181</v>
      </c>
      <c r="AD639" s="34">
        <f t="shared" si="299"/>
        <v>0</v>
      </c>
      <c r="AE639" s="34">
        <f t="shared" si="284"/>
        <v>2.9807199999999994</v>
      </c>
      <c r="AF639" s="15">
        <f t="shared" si="300"/>
        <v>0.95169548130509285</v>
      </c>
      <c r="AG639" s="34">
        <f t="shared" si="301"/>
        <v>0.19033909626101858</v>
      </c>
      <c r="AH639" s="34">
        <f t="shared" si="285"/>
        <v>1.2458</v>
      </c>
      <c r="AI639" s="15">
        <f t="shared" si="302"/>
        <v>0.77657197439912828</v>
      </c>
      <c r="AJ639" s="34">
        <f t="shared" si="303"/>
        <v>0.15531439487982568</v>
      </c>
      <c r="AK639" s="34">
        <f t="shared" si="286"/>
        <v>0.2702</v>
      </c>
      <c r="AL639" s="15">
        <f t="shared" si="304"/>
        <v>0.5671420040148718</v>
      </c>
      <c r="AM639" s="34">
        <f t="shared" si="305"/>
        <v>0</v>
      </c>
      <c r="AN639" s="35">
        <f t="shared" si="287"/>
        <v>6.6999999999999993</v>
      </c>
      <c r="AO639" s="35">
        <f t="shared" si="288"/>
        <v>3.8483970867710013</v>
      </c>
      <c r="AP639" s="35">
        <f t="shared" si="289"/>
        <v>2.8516029132289979</v>
      </c>
      <c r="AQ639" s="35">
        <f t="shared" si="290"/>
        <v>2</v>
      </c>
      <c r="AR639" s="35">
        <f t="shared" si="291"/>
        <v>1.6464748571573651</v>
      </c>
      <c r="AS639" s="35">
        <f t="shared" si="292"/>
        <v>0.35352514284263492</v>
      </c>
    </row>
    <row r="640" spans="7:45" ht="15.75">
      <c r="G640">
        <v>975</v>
      </c>
      <c r="H640" s="89">
        <v>0.1</v>
      </c>
      <c r="I640" s="90">
        <v>0.6</v>
      </c>
      <c r="J640" s="90">
        <v>1.6</v>
      </c>
      <c r="K640" s="90">
        <v>0.4</v>
      </c>
      <c r="L640" s="90">
        <v>0</v>
      </c>
      <c r="M640" s="90">
        <v>4</v>
      </c>
      <c r="N640" s="90"/>
      <c r="O640" s="90">
        <v>1</v>
      </c>
      <c r="P640" s="90">
        <v>0.5</v>
      </c>
      <c r="Q640" s="91">
        <v>0.5</v>
      </c>
      <c r="R640" s="35"/>
      <c r="S640" s="34">
        <f t="shared" si="293"/>
        <v>0.1</v>
      </c>
      <c r="T640" s="34">
        <f t="shared" si="279"/>
        <v>0.51900000000000002</v>
      </c>
      <c r="U640" s="34">
        <f t="shared" si="280"/>
        <v>1.2550400000000002</v>
      </c>
      <c r="V640" s="34">
        <f t="shared" si="281"/>
        <v>1.9872000000000001</v>
      </c>
      <c r="W640" s="15">
        <f t="shared" si="294"/>
        <v>0.87944659600048491</v>
      </c>
      <c r="X640" s="34">
        <f t="shared" si="295"/>
        <v>0.35177863840019397</v>
      </c>
      <c r="Y640" s="34">
        <f t="shared" si="282"/>
        <v>1.2900000000000023E-2</v>
      </c>
      <c r="Z640" s="15">
        <f t="shared" si="296"/>
        <v>0.50322495527805666</v>
      </c>
      <c r="AA640" s="34">
        <f t="shared" si="297"/>
        <v>0</v>
      </c>
      <c r="AB640" s="34">
        <f t="shared" si="283"/>
        <v>-0.3819999999999999</v>
      </c>
      <c r="AC640" s="15">
        <f t="shared" si="298"/>
        <v>0.40564461209270181</v>
      </c>
      <c r="AD640" s="34">
        <f t="shared" si="299"/>
        <v>1.6225784483708072</v>
      </c>
      <c r="AE640" s="34">
        <f t="shared" si="284"/>
        <v>3.6479999999999992</v>
      </c>
      <c r="AF640" s="15">
        <f t="shared" si="300"/>
        <v>0.97461786795036498</v>
      </c>
      <c r="AG640" s="34">
        <f t="shared" si="301"/>
        <v>0.97461786795036498</v>
      </c>
      <c r="AH640" s="34">
        <f t="shared" si="285"/>
        <v>1.2458</v>
      </c>
      <c r="AI640" s="15">
        <f t="shared" si="302"/>
        <v>0.77657197439912828</v>
      </c>
      <c r="AJ640" s="34">
        <f t="shared" si="303"/>
        <v>0.38828598719956414</v>
      </c>
      <c r="AK640" s="34">
        <f t="shared" si="286"/>
        <v>0.2702</v>
      </c>
      <c r="AL640" s="15">
        <f t="shared" si="304"/>
        <v>0.5671420040148718</v>
      </c>
      <c r="AM640" s="34">
        <f t="shared" si="305"/>
        <v>0.2835710020074359</v>
      </c>
      <c r="AN640" s="35">
        <f t="shared" si="287"/>
        <v>4.2300000410000003</v>
      </c>
      <c r="AO640" s="35">
        <f t="shared" si="288"/>
        <v>2.7824261957472434</v>
      </c>
      <c r="AP640" s="35">
        <f t="shared" si="289"/>
        <v>1.4475738452527569</v>
      </c>
      <c r="AQ640" s="35">
        <f t="shared" si="290"/>
        <v>0</v>
      </c>
      <c r="AR640" s="35">
        <f t="shared" si="291"/>
        <v>0</v>
      </c>
      <c r="AS640" s="35">
        <f t="shared" si="292"/>
        <v>0</v>
      </c>
    </row>
    <row r="641" spans="7:45" ht="15.75">
      <c r="G641">
        <v>976</v>
      </c>
      <c r="H641" s="89">
        <v>2.0000001E-2</v>
      </c>
      <c r="I641" s="90">
        <v>0.31</v>
      </c>
      <c r="J641" s="90">
        <v>0.90000004</v>
      </c>
      <c r="K641" s="90">
        <v>1</v>
      </c>
      <c r="L641" s="90">
        <v>1</v>
      </c>
      <c r="M641" s="90">
        <v>1</v>
      </c>
      <c r="N641" s="90"/>
      <c r="O641" s="90"/>
      <c r="P641" s="90"/>
      <c r="Q641" s="91"/>
      <c r="R641" s="35"/>
      <c r="S641" s="34">
        <f t="shared" si="293"/>
        <v>2.0000001E-2</v>
      </c>
      <c r="T641" s="34">
        <f t="shared" si="279"/>
        <v>0.26815</v>
      </c>
      <c r="U641" s="34">
        <f t="shared" si="280"/>
        <v>0.70596003137599994</v>
      </c>
      <c r="V641" s="34">
        <f t="shared" si="281"/>
        <v>1.9872000000000001</v>
      </c>
      <c r="W641" s="15">
        <f t="shared" si="294"/>
        <v>0.87944659600048491</v>
      </c>
      <c r="X641" s="34">
        <f t="shared" si="295"/>
        <v>0.87944659600048491</v>
      </c>
      <c r="Y641" s="34">
        <f t="shared" si="282"/>
        <v>1.2900000000000023E-2</v>
      </c>
      <c r="Z641" s="15">
        <f t="shared" si="296"/>
        <v>0.50322495527805666</v>
      </c>
      <c r="AA641" s="34">
        <f t="shared" si="297"/>
        <v>0.50322495527805666</v>
      </c>
      <c r="AB641" s="34">
        <f t="shared" si="283"/>
        <v>-0.3819999999999999</v>
      </c>
      <c r="AC641" s="15">
        <f t="shared" si="298"/>
        <v>0.40564461209270181</v>
      </c>
      <c r="AD641" s="34">
        <f t="shared" si="299"/>
        <v>0.40564461209270181</v>
      </c>
      <c r="AE641" s="34">
        <f t="shared" si="284"/>
        <v>2.8138999999999994</v>
      </c>
      <c r="AF641" s="15">
        <f t="shared" si="300"/>
        <v>0.94342234836801464</v>
      </c>
      <c r="AG641" s="34">
        <f t="shared" si="301"/>
        <v>0</v>
      </c>
      <c r="AH641" s="34">
        <f t="shared" si="285"/>
        <v>1.2458</v>
      </c>
      <c r="AI641" s="15">
        <f t="shared" si="302"/>
        <v>0.77657197439912828</v>
      </c>
      <c r="AJ641" s="34">
        <f t="shared" si="303"/>
        <v>0</v>
      </c>
      <c r="AK641" s="34">
        <f t="shared" si="286"/>
        <v>0.2702</v>
      </c>
      <c r="AL641" s="15">
        <f t="shared" si="304"/>
        <v>0.5671420040148718</v>
      </c>
      <c r="AM641" s="34">
        <f t="shared" si="305"/>
        <v>0</v>
      </c>
      <c r="AN641" s="35">
        <f t="shared" si="287"/>
        <v>16.800000299999997</v>
      </c>
      <c r="AO641" s="35">
        <f t="shared" si="288"/>
        <v>13.360989341881654</v>
      </c>
      <c r="AP641" s="35">
        <f t="shared" si="289"/>
        <v>3.4390109581183435</v>
      </c>
      <c r="AQ641" s="35">
        <f t="shared" si="290"/>
        <v>0.4</v>
      </c>
      <c r="AR641" s="35">
        <f t="shared" si="291"/>
        <v>0.36427379358954559</v>
      </c>
      <c r="AS641" s="35">
        <f t="shared" si="292"/>
        <v>3.5726206410454431E-2</v>
      </c>
    </row>
    <row r="642" spans="7:45" ht="15.75">
      <c r="G642">
        <v>977</v>
      </c>
      <c r="H642" s="89">
        <v>1</v>
      </c>
      <c r="I642" s="90">
        <v>2.7</v>
      </c>
      <c r="J642" s="90">
        <v>5</v>
      </c>
      <c r="K642" s="90">
        <v>5.7000003000000001</v>
      </c>
      <c r="L642" s="90">
        <v>1.2</v>
      </c>
      <c r="M642" s="90">
        <v>1.2</v>
      </c>
      <c r="N642" s="90"/>
      <c r="O642" s="90">
        <v>0.3</v>
      </c>
      <c r="P642" s="90">
        <v>0.1</v>
      </c>
      <c r="Q642" s="91">
        <v>0</v>
      </c>
      <c r="R642" s="35"/>
      <c r="S642" s="34">
        <f t="shared" si="293"/>
        <v>1</v>
      </c>
      <c r="T642" s="34">
        <f t="shared" si="279"/>
        <v>2.3355000000000001</v>
      </c>
      <c r="U642" s="34">
        <f t="shared" si="280"/>
        <v>3.9219999999999997</v>
      </c>
      <c r="V642" s="34">
        <f t="shared" si="281"/>
        <v>1.9872000000000001</v>
      </c>
      <c r="W642" s="15">
        <f t="shared" si="294"/>
        <v>0.87944659600048491</v>
      </c>
      <c r="X642" s="34">
        <f t="shared" si="295"/>
        <v>5.0128458610367428</v>
      </c>
      <c r="Y642" s="34">
        <f t="shared" si="282"/>
        <v>1.2900000000000023E-2</v>
      </c>
      <c r="Z642" s="15">
        <f t="shared" si="296"/>
        <v>0.50322495527805666</v>
      </c>
      <c r="AA642" s="34">
        <f t="shared" si="297"/>
        <v>0.60386994633366797</v>
      </c>
      <c r="AB642" s="34">
        <f t="shared" si="283"/>
        <v>-0.3819999999999999</v>
      </c>
      <c r="AC642" s="15">
        <f t="shared" si="298"/>
        <v>0.40564461209270181</v>
      </c>
      <c r="AD642" s="34">
        <f t="shared" si="299"/>
        <v>0.48677353451124217</v>
      </c>
      <c r="AE642" s="34">
        <f t="shared" si="284"/>
        <v>3.0641299999999996</v>
      </c>
      <c r="AF642" s="15">
        <f t="shared" si="300"/>
        <v>0.95538865383210914</v>
      </c>
      <c r="AG642" s="34">
        <f t="shared" si="301"/>
        <v>0.28661659614963275</v>
      </c>
      <c r="AH642" s="34">
        <f t="shared" si="285"/>
        <v>1.2458</v>
      </c>
      <c r="AI642" s="15">
        <f t="shared" si="302"/>
        <v>0.77657197439912828</v>
      </c>
      <c r="AJ642" s="34">
        <f t="shared" si="303"/>
        <v>7.765719743991284E-2</v>
      </c>
      <c r="AK642" s="34">
        <f t="shared" si="286"/>
        <v>0.2702</v>
      </c>
      <c r="AL642" s="15">
        <f t="shared" si="304"/>
        <v>0.5671420040148718</v>
      </c>
      <c r="AM642" s="34">
        <f t="shared" si="305"/>
        <v>0</v>
      </c>
      <c r="AN642" s="35">
        <f t="shared" si="287"/>
        <v>12.400000200000001</v>
      </c>
      <c r="AO642" s="35">
        <f t="shared" si="288"/>
        <v>8.7204164204860923</v>
      </c>
      <c r="AP642" s="35">
        <f t="shared" si="289"/>
        <v>3.6795837795139086</v>
      </c>
      <c r="AQ642" s="35">
        <f t="shared" si="290"/>
        <v>7.0000005000000005</v>
      </c>
      <c r="AR642" s="35">
        <f t="shared" si="291"/>
        <v>6.045448068357719</v>
      </c>
      <c r="AS642" s="35">
        <f t="shared" si="292"/>
        <v>0.95455243164228154</v>
      </c>
    </row>
    <row r="643" spans="7:45" ht="15.75">
      <c r="G643">
        <v>978</v>
      </c>
      <c r="H643" s="89">
        <v>0.8</v>
      </c>
      <c r="I643" s="90">
        <v>1.2</v>
      </c>
      <c r="J643" s="90">
        <v>3.0000002000000001</v>
      </c>
      <c r="K643" s="90">
        <v>2.4</v>
      </c>
      <c r="L643" s="90">
        <v>4</v>
      </c>
      <c r="M643" s="90">
        <v>1</v>
      </c>
      <c r="N643" s="90"/>
      <c r="O643" s="90">
        <v>2.8000001999999999</v>
      </c>
      <c r="P643" s="90">
        <v>4.2000003000000001</v>
      </c>
      <c r="Q643" s="91">
        <v>0</v>
      </c>
      <c r="R643" s="35"/>
      <c r="S643" s="34">
        <f t="shared" si="293"/>
        <v>0.8</v>
      </c>
      <c r="T643" s="34">
        <f t="shared" si="279"/>
        <v>1.038</v>
      </c>
      <c r="U643" s="34">
        <f t="shared" si="280"/>
        <v>2.3532001568799998</v>
      </c>
      <c r="V643" s="34">
        <f t="shared" si="281"/>
        <v>1.9872000000000001</v>
      </c>
      <c r="W643" s="15">
        <f t="shared" si="294"/>
        <v>0.87944659600048491</v>
      </c>
      <c r="X643" s="34">
        <f t="shared" si="295"/>
        <v>2.1106718304011638</v>
      </c>
      <c r="Y643" s="34">
        <f t="shared" si="282"/>
        <v>1.2900000000000023E-2</v>
      </c>
      <c r="Z643" s="15">
        <f t="shared" si="296"/>
        <v>0.50322495527805666</v>
      </c>
      <c r="AA643" s="34">
        <f t="shared" si="297"/>
        <v>2.0128998211122267</v>
      </c>
      <c r="AB643" s="34">
        <f t="shared" si="283"/>
        <v>-0.3819999999999999</v>
      </c>
      <c r="AC643" s="15">
        <f t="shared" si="298"/>
        <v>0.40564461209270181</v>
      </c>
      <c r="AD643" s="34">
        <f t="shared" si="299"/>
        <v>0.40564461209270181</v>
      </c>
      <c r="AE643" s="34">
        <f t="shared" si="284"/>
        <v>5.1493801668199994</v>
      </c>
      <c r="AF643" s="15">
        <f t="shared" si="300"/>
        <v>0.99423048002274705</v>
      </c>
      <c r="AG643" s="34">
        <f t="shared" si="301"/>
        <v>2.7838455429097877</v>
      </c>
      <c r="AH643" s="34">
        <f t="shared" si="285"/>
        <v>1.2458</v>
      </c>
      <c r="AI643" s="15">
        <f t="shared" si="302"/>
        <v>0.77657197439912828</v>
      </c>
      <c r="AJ643" s="34">
        <f t="shared" si="303"/>
        <v>3.2616025254479313</v>
      </c>
      <c r="AK643" s="34">
        <f t="shared" si="286"/>
        <v>0.2702</v>
      </c>
      <c r="AL643" s="15">
        <f t="shared" si="304"/>
        <v>0.5671420040148718</v>
      </c>
      <c r="AM643" s="34">
        <f t="shared" si="305"/>
        <v>0</v>
      </c>
      <c r="AN643" s="35">
        <f t="shared" si="287"/>
        <v>5.4000002000000009</v>
      </c>
      <c r="AO643" s="35">
        <f t="shared" si="288"/>
        <v>4.5429787952801934</v>
      </c>
      <c r="AP643" s="35">
        <f t="shared" si="289"/>
        <v>0.85702140471980748</v>
      </c>
      <c r="AQ643" s="35">
        <f t="shared" si="290"/>
        <v>5.0000003</v>
      </c>
      <c r="AR643" s="35">
        <f t="shared" si="291"/>
        <v>4.0377205362593678</v>
      </c>
      <c r="AS643" s="35">
        <f t="shared" si="292"/>
        <v>0.96227976374063218</v>
      </c>
    </row>
    <row r="644" spans="7:45" ht="15.75">
      <c r="G644">
        <v>979</v>
      </c>
      <c r="H644" s="89">
        <v>0.8</v>
      </c>
      <c r="I644" s="90">
        <v>1.2</v>
      </c>
      <c r="J644" s="90">
        <v>3.0000002000000001</v>
      </c>
      <c r="K644" s="90">
        <v>0.4</v>
      </c>
      <c r="L644" s="90">
        <v>0</v>
      </c>
      <c r="M644" s="90">
        <v>0</v>
      </c>
      <c r="N644" s="90"/>
      <c r="O644" s="90">
        <v>0.8</v>
      </c>
      <c r="P644" s="90">
        <v>4.2000003000000001</v>
      </c>
      <c r="Q644" s="91">
        <v>0</v>
      </c>
      <c r="R644" s="35"/>
      <c r="S644" s="34">
        <f t="shared" si="293"/>
        <v>0.8</v>
      </c>
      <c r="T644" s="34">
        <f t="shared" ref="T644:T707" si="306">I644*$C$9</f>
        <v>1.038</v>
      </c>
      <c r="U644" s="34">
        <f t="shared" ref="U644:U707" si="307">J644*$C$10</f>
        <v>2.3532001568799998</v>
      </c>
      <c r="V644" s="34">
        <f t="shared" ref="V644:V707" si="308">$D$11+($E$11*$C$5)</f>
        <v>1.9872000000000001</v>
      </c>
      <c r="W644" s="15">
        <f t="shared" si="294"/>
        <v>0.87944659600048491</v>
      </c>
      <c r="X644" s="34">
        <f t="shared" si="295"/>
        <v>0.35177863840019397</v>
      </c>
      <c r="Y644" s="34">
        <f t="shared" ref="Y644:Y707" si="309">$D$12+($E$12*$C$5)</f>
        <v>1.2900000000000023E-2</v>
      </c>
      <c r="Z644" s="15">
        <f t="shared" si="296"/>
        <v>0.50322495527805666</v>
      </c>
      <c r="AA644" s="34">
        <f t="shared" si="297"/>
        <v>0</v>
      </c>
      <c r="AB644" s="34">
        <f t="shared" ref="AB644:AB707" si="310">$D$13+($E$13*$C$5)</f>
        <v>-0.3819999999999999</v>
      </c>
      <c r="AC644" s="15">
        <f t="shared" si="298"/>
        <v>0.40564461209270181</v>
      </c>
      <c r="AD644" s="34">
        <f t="shared" si="299"/>
        <v>0</v>
      </c>
      <c r="AE644" s="34">
        <f t="shared" ref="AE644:AE707" si="311">$D$14+($E$14*$D$5)+($F$14*O644)</f>
        <v>3.4811799999999993</v>
      </c>
      <c r="AF644" s="15">
        <f t="shared" si="300"/>
        <v>0.97014751351429507</v>
      </c>
      <c r="AG644" s="34">
        <f t="shared" si="301"/>
        <v>0.77611801081143605</v>
      </c>
      <c r="AH644" s="34">
        <f t="shared" ref="AH644:AH707" si="312">$D$15+($E$15*$D$5)</f>
        <v>1.2458</v>
      </c>
      <c r="AI644" s="15">
        <f t="shared" si="302"/>
        <v>0.77657197439912828</v>
      </c>
      <c r="AJ644" s="34">
        <f t="shared" si="303"/>
        <v>3.2616025254479313</v>
      </c>
      <c r="AK644" s="34">
        <f t="shared" ref="AK644:AK707" si="313">$D$16+($E$16*$D$5)</f>
        <v>0.2702</v>
      </c>
      <c r="AL644" s="15">
        <f t="shared" si="304"/>
        <v>0.5671420040148718</v>
      </c>
      <c r="AM644" s="34">
        <f t="shared" si="305"/>
        <v>0</v>
      </c>
      <c r="AN644" s="35">
        <f t="shared" ref="AN644:AN707" si="314">SUM(H645:M645)</f>
        <v>8.3000001000000001</v>
      </c>
      <c r="AO644" s="35">
        <f t="shared" ref="AO644:AO707" si="315">SUM(S645:U645,X645,AA645,AD645)</f>
        <v>5.9821385099820557</v>
      </c>
      <c r="AP644" s="35">
        <f t="shared" ref="AP644:AP707" si="316">AN644-AO644</f>
        <v>2.3178615900179445</v>
      </c>
      <c r="AQ644" s="35">
        <f t="shared" ref="AQ644:AQ707" si="317">SUM(O645:Q645)</f>
        <v>1.5</v>
      </c>
      <c r="AR644" s="35">
        <f t="shared" ref="AR644:AR707" si="318">SUM(AG645,AJ645,AM645)</f>
        <v>1.3629038551499291</v>
      </c>
      <c r="AS644" s="35">
        <f t="shared" ref="AS644:AS707" si="319">AQ644-AR644</f>
        <v>0.13709614485007093</v>
      </c>
    </row>
    <row r="645" spans="7:45" ht="15.75">
      <c r="G645">
        <v>980</v>
      </c>
      <c r="H645" s="89">
        <v>0.3</v>
      </c>
      <c r="I645" s="90">
        <v>2</v>
      </c>
      <c r="J645" s="90">
        <v>2.5</v>
      </c>
      <c r="K645" s="90">
        <v>1</v>
      </c>
      <c r="L645" s="90">
        <v>1</v>
      </c>
      <c r="M645" s="90">
        <v>1.5000001000000001</v>
      </c>
      <c r="N645" s="90"/>
      <c r="O645" s="90">
        <v>1</v>
      </c>
      <c r="P645" s="90">
        <v>0.5</v>
      </c>
      <c r="Q645" s="91">
        <v>0</v>
      </c>
      <c r="R645" s="35"/>
      <c r="S645" s="34">
        <f t="shared" ref="S645:S708" si="320">H645</f>
        <v>0.3</v>
      </c>
      <c r="T645" s="34">
        <f t="shared" si="306"/>
        <v>1.73</v>
      </c>
      <c r="U645" s="34">
        <f t="shared" si="307"/>
        <v>1.9609999999999999</v>
      </c>
      <c r="V645" s="34">
        <f t="shared" si="308"/>
        <v>1.9872000000000001</v>
      </c>
      <c r="W645" s="15">
        <f t="shared" ref="W645:W708" si="321">EXP(V645)/(1+EXP(V645))</f>
        <v>0.87944659600048491</v>
      </c>
      <c r="X645" s="34">
        <f t="shared" ref="X645:X708" si="322">K645*W645</f>
        <v>0.87944659600048491</v>
      </c>
      <c r="Y645" s="34">
        <f t="shared" si="309"/>
        <v>1.2900000000000023E-2</v>
      </c>
      <c r="Z645" s="15">
        <f t="shared" ref="Z645:Z708" si="323">EXP(Y645)/(1+EXP(Y645))</f>
        <v>0.50322495527805666</v>
      </c>
      <c r="AA645" s="34">
        <f t="shared" ref="AA645:AA708" si="324">Z645*L645</f>
        <v>0.50322495527805666</v>
      </c>
      <c r="AB645" s="34">
        <f t="shared" si="310"/>
        <v>-0.3819999999999999</v>
      </c>
      <c r="AC645" s="15">
        <f t="shared" ref="AC645:AC708" si="325">EXP(AB645)/(1+EXP(AB645))</f>
        <v>0.40564461209270181</v>
      </c>
      <c r="AD645" s="34">
        <f t="shared" ref="AD645:AD708" si="326">AC645*M645</f>
        <v>0.60846695870351397</v>
      </c>
      <c r="AE645" s="34">
        <f t="shared" si="311"/>
        <v>3.6479999999999992</v>
      </c>
      <c r="AF645" s="15">
        <f t="shared" ref="AF645:AF708" si="327">EXP(AE645)/(1+EXP(AE645))</f>
        <v>0.97461786795036498</v>
      </c>
      <c r="AG645" s="34">
        <f t="shared" ref="AG645:AG708" si="328">AF645*O645</f>
        <v>0.97461786795036498</v>
      </c>
      <c r="AH645" s="34">
        <f t="shared" si="312"/>
        <v>1.2458</v>
      </c>
      <c r="AI645" s="15">
        <f t="shared" ref="AI645:AI708" si="329">EXP(AH645)/(1+EXP(AH645))</f>
        <v>0.77657197439912828</v>
      </c>
      <c r="AJ645" s="34">
        <f t="shared" ref="AJ645:AJ708" si="330">AI645*P645</f>
        <v>0.38828598719956414</v>
      </c>
      <c r="AK645" s="34">
        <f t="shared" si="313"/>
        <v>0.2702</v>
      </c>
      <c r="AL645" s="15">
        <f t="shared" ref="AL645:AL708" si="331">EXP(AK645)/(1+EXP(AK645))</f>
        <v>0.5671420040148718</v>
      </c>
      <c r="AM645" s="34">
        <f t="shared" ref="AM645:AM708" si="332">AL645*Q645</f>
        <v>0</v>
      </c>
      <c r="AN645" s="35">
        <f t="shared" si="314"/>
        <v>7.0000001000000003</v>
      </c>
      <c r="AO645" s="35">
        <f t="shared" si="315"/>
        <v>5.5923814661858646</v>
      </c>
      <c r="AP645" s="35">
        <f t="shared" si="316"/>
        <v>1.4076186338141357</v>
      </c>
      <c r="AQ645" s="35">
        <f t="shared" si="317"/>
        <v>1</v>
      </c>
      <c r="AR645" s="35">
        <f t="shared" si="318"/>
        <v>0.86927724306574705</v>
      </c>
      <c r="AS645" s="35">
        <f t="shared" si="319"/>
        <v>0.13072275693425295</v>
      </c>
    </row>
    <row r="646" spans="7:45" ht="15.75">
      <c r="G646">
        <v>981</v>
      </c>
      <c r="H646" s="89">
        <v>1</v>
      </c>
      <c r="I646" s="90">
        <v>1.5000001000000001</v>
      </c>
      <c r="J646" s="90">
        <v>2.5</v>
      </c>
      <c r="K646" s="90">
        <v>1</v>
      </c>
      <c r="L646" s="90">
        <v>0.5</v>
      </c>
      <c r="M646" s="90">
        <v>0.5</v>
      </c>
      <c r="N646" s="90"/>
      <c r="O646" s="90">
        <v>0.5</v>
      </c>
      <c r="P646" s="90">
        <v>0.5</v>
      </c>
      <c r="Q646" s="91">
        <v>0</v>
      </c>
      <c r="R646" s="35"/>
      <c r="S646" s="34">
        <f t="shared" si="320"/>
        <v>1</v>
      </c>
      <c r="T646" s="34">
        <f t="shared" si="306"/>
        <v>1.2975000864999999</v>
      </c>
      <c r="U646" s="34">
        <f t="shared" si="307"/>
        <v>1.9609999999999999</v>
      </c>
      <c r="V646" s="34">
        <f t="shared" si="308"/>
        <v>1.9872000000000001</v>
      </c>
      <c r="W646" s="15">
        <f t="shared" si="321"/>
        <v>0.87944659600048491</v>
      </c>
      <c r="X646" s="34">
        <f t="shared" si="322"/>
        <v>0.87944659600048491</v>
      </c>
      <c r="Y646" s="34">
        <f t="shared" si="309"/>
        <v>1.2900000000000023E-2</v>
      </c>
      <c r="Z646" s="15">
        <f t="shared" si="323"/>
        <v>0.50322495527805666</v>
      </c>
      <c r="AA646" s="34">
        <f t="shared" si="324"/>
        <v>0.25161247763902833</v>
      </c>
      <c r="AB646" s="34">
        <f t="shared" si="310"/>
        <v>-0.3819999999999999</v>
      </c>
      <c r="AC646" s="15">
        <f t="shared" si="325"/>
        <v>0.40564461209270181</v>
      </c>
      <c r="AD646" s="34">
        <f t="shared" si="326"/>
        <v>0.2028223060463509</v>
      </c>
      <c r="AE646" s="34">
        <f t="shared" si="311"/>
        <v>3.2309499999999995</v>
      </c>
      <c r="AF646" s="15">
        <f t="shared" si="327"/>
        <v>0.96198251173236582</v>
      </c>
      <c r="AG646" s="34">
        <f t="shared" si="328"/>
        <v>0.48099125586618291</v>
      </c>
      <c r="AH646" s="34">
        <f t="shared" si="312"/>
        <v>1.2458</v>
      </c>
      <c r="AI646" s="15">
        <f t="shared" si="329"/>
        <v>0.77657197439912828</v>
      </c>
      <c r="AJ646" s="34">
        <f t="shared" si="330"/>
        <v>0.38828598719956414</v>
      </c>
      <c r="AK646" s="34">
        <f t="shared" si="313"/>
        <v>0.2702</v>
      </c>
      <c r="AL646" s="15">
        <f t="shared" si="331"/>
        <v>0.5671420040148718</v>
      </c>
      <c r="AM646" s="34">
        <f t="shared" si="332"/>
        <v>0</v>
      </c>
      <c r="AN646" s="35">
        <f t="shared" si="314"/>
        <v>18.300001200000001</v>
      </c>
      <c r="AO646" s="35">
        <f t="shared" si="315"/>
        <v>11.202499474293452</v>
      </c>
      <c r="AP646" s="35">
        <f t="shared" si="316"/>
        <v>7.0975017257065485</v>
      </c>
      <c r="AQ646" s="35">
        <f t="shared" si="317"/>
        <v>13.200000999999999</v>
      </c>
      <c r="AR646" s="35">
        <f t="shared" si="318"/>
        <v>10.197480767730596</v>
      </c>
      <c r="AS646" s="35">
        <f t="shared" si="319"/>
        <v>3.0025202322694025</v>
      </c>
    </row>
    <row r="647" spans="7:45" ht="15.75">
      <c r="G647">
        <v>982</v>
      </c>
      <c r="H647" s="89">
        <v>0.3</v>
      </c>
      <c r="I647" s="90">
        <v>2</v>
      </c>
      <c r="J647" s="90">
        <v>2.5</v>
      </c>
      <c r="K647" s="90">
        <v>1.5000001000000001</v>
      </c>
      <c r="L647" s="90">
        <v>10.500000999999999</v>
      </c>
      <c r="M647" s="90">
        <v>1.5000001000000001</v>
      </c>
      <c r="N647" s="90"/>
      <c r="O647" s="90">
        <v>1</v>
      </c>
      <c r="P647" s="90">
        <v>11.000000999999999</v>
      </c>
      <c r="Q647" s="91">
        <v>1.2</v>
      </c>
      <c r="R647" s="35"/>
      <c r="S647" s="34">
        <f t="shared" si="320"/>
        <v>0.3</v>
      </c>
      <c r="T647" s="34">
        <f t="shared" si="306"/>
        <v>1.73</v>
      </c>
      <c r="U647" s="34">
        <f t="shared" si="307"/>
        <v>1.9609999999999999</v>
      </c>
      <c r="V647" s="34">
        <f t="shared" si="308"/>
        <v>1.9872000000000001</v>
      </c>
      <c r="W647" s="15">
        <f t="shared" si="321"/>
        <v>0.87944659600048491</v>
      </c>
      <c r="X647" s="34">
        <f t="shared" si="322"/>
        <v>1.319169981945387</v>
      </c>
      <c r="Y647" s="34">
        <f t="shared" si="309"/>
        <v>1.2900000000000023E-2</v>
      </c>
      <c r="Z647" s="15">
        <f t="shared" si="323"/>
        <v>0.50322495527805666</v>
      </c>
      <c r="AA647" s="34">
        <f t="shared" si="324"/>
        <v>5.2838625336445499</v>
      </c>
      <c r="AB647" s="34">
        <f t="shared" si="310"/>
        <v>-0.3819999999999999</v>
      </c>
      <c r="AC647" s="15">
        <f t="shared" si="325"/>
        <v>0.40564461209270181</v>
      </c>
      <c r="AD647" s="34">
        <f t="shared" si="326"/>
        <v>0.60846695870351397</v>
      </c>
      <c r="AE647" s="34">
        <f t="shared" si="311"/>
        <v>3.6479999999999992</v>
      </c>
      <c r="AF647" s="15">
        <f t="shared" si="327"/>
        <v>0.97461786795036498</v>
      </c>
      <c r="AG647" s="34">
        <f t="shared" si="328"/>
        <v>0.97461786795036498</v>
      </c>
      <c r="AH647" s="34">
        <f t="shared" si="312"/>
        <v>1.2458</v>
      </c>
      <c r="AI647" s="15">
        <f t="shared" si="329"/>
        <v>0.77657197439912828</v>
      </c>
      <c r="AJ647" s="34">
        <f t="shared" si="330"/>
        <v>8.5422924949623855</v>
      </c>
      <c r="AK647" s="34">
        <f t="shared" si="313"/>
        <v>0.2702</v>
      </c>
      <c r="AL647" s="15">
        <f t="shared" si="331"/>
        <v>0.5671420040148718</v>
      </c>
      <c r="AM647" s="34">
        <f t="shared" si="332"/>
        <v>0.68057040481784614</v>
      </c>
      <c r="AN647" s="35">
        <f t="shared" si="314"/>
        <v>6.1000002999999996</v>
      </c>
      <c r="AO647" s="35">
        <f t="shared" si="315"/>
        <v>4.1457449484245483</v>
      </c>
      <c r="AP647" s="35">
        <f t="shared" si="316"/>
        <v>1.9542553515754513</v>
      </c>
      <c r="AQ647" s="35">
        <f t="shared" si="317"/>
        <v>0.5</v>
      </c>
      <c r="AR647" s="35">
        <f t="shared" si="318"/>
        <v>0.2835710020074359</v>
      </c>
      <c r="AS647" s="35">
        <f t="shared" si="319"/>
        <v>0.2164289979925641</v>
      </c>
    </row>
    <row r="648" spans="7:45" ht="15.75">
      <c r="G648">
        <v>983</v>
      </c>
      <c r="H648" s="89">
        <v>0.1</v>
      </c>
      <c r="I648" s="90">
        <v>0.5</v>
      </c>
      <c r="J648" s="90">
        <v>1</v>
      </c>
      <c r="K648" s="90">
        <v>1.5000001000000001</v>
      </c>
      <c r="L648" s="90">
        <v>3.0000002000000001</v>
      </c>
      <c r="M648" s="90">
        <v>0</v>
      </c>
      <c r="N648" s="90"/>
      <c r="O648" s="90">
        <v>0</v>
      </c>
      <c r="P648" s="90">
        <v>0</v>
      </c>
      <c r="Q648" s="91">
        <v>0.5</v>
      </c>
      <c r="R648" s="35"/>
      <c r="S648" s="34">
        <f t="shared" si="320"/>
        <v>0.1</v>
      </c>
      <c r="T648" s="34">
        <f t="shared" si="306"/>
        <v>0.4325</v>
      </c>
      <c r="U648" s="34">
        <f t="shared" si="307"/>
        <v>0.78439999999999999</v>
      </c>
      <c r="V648" s="34">
        <f t="shared" si="308"/>
        <v>1.9872000000000001</v>
      </c>
      <c r="W648" s="15">
        <f t="shared" si="321"/>
        <v>0.87944659600048491</v>
      </c>
      <c r="X648" s="34">
        <f t="shared" si="322"/>
        <v>1.319169981945387</v>
      </c>
      <c r="Y648" s="34">
        <f t="shared" si="309"/>
        <v>1.2900000000000023E-2</v>
      </c>
      <c r="Z648" s="15">
        <f t="shared" si="323"/>
        <v>0.50322495527805666</v>
      </c>
      <c r="AA648" s="34">
        <f t="shared" si="324"/>
        <v>1.5096749664791611</v>
      </c>
      <c r="AB648" s="34">
        <f t="shared" si="310"/>
        <v>-0.3819999999999999</v>
      </c>
      <c r="AC648" s="15">
        <f t="shared" si="325"/>
        <v>0.40564461209270181</v>
      </c>
      <c r="AD648" s="34">
        <f t="shared" si="326"/>
        <v>0</v>
      </c>
      <c r="AE648" s="34">
        <f t="shared" si="311"/>
        <v>2.8138999999999994</v>
      </c>
      <c r="AF648" s="15">
        <f t="shared" si="327"/>
        <v>0.94342234836801464</v>
      </c>
      <c r="AG648" s="34">
        <f t="shared" si="328"/>
        <v>0</v>
      </c>
      <c r="AH648" s="34">
        <f t="shared" si="312"/>
        <v>1.2458</v>
      </c>
      <c r="AI648" s="15">
        <f t="shared" si="329"/>
        <v>0.77657197439912828</v>
      </c>
      <c r="AJ648" s="34">
        <f t="shared" si="330"/>
        <v>0</v>
      </c>
      <c r="AK648" s="34">
        <f t="shared" si="313"/>
        <v>0.2702</v>
      </c>
      <c r="AL648" s="15">
        <f t="shared" si="331"/>
        <v>0.5671420040148718</v>
      </c>
      <c r="AM648" s="34">
        <f t="shared" si="332"/>
        <v>0.2835710020074359</v>
      </c>
      <c r="AN648" s="35">
        <f t="shared" si="314"/>
        <v>23.200001199999999</v>
      </c>
      <c r="AO648" s="35">
        <f t="shared" si="315"/>
        <v>15.776797202538859</v>
      </c>
      <c r="AP648" s="35">
        <f t="shared" si="316"/>
        <v>7.4232039974611403</v>
      </c>
      <c r="AQ648" s="35">
        <f t="shared" si="317"/>
        <v>5.0000002000000006</v>
      </c>
      <c r="AR648" s="35">
        <f t="shared" si="318"/>
        <v>4.3073497575844897</v>
      </c>
      <c r="AS648" s="35">
        <f t="shared" si="319"/>
        <v>0.69265044241551088</v>
      </c>
    </row>
    <row r="649" spans="7:45" ht="15.75">
      <c r="G649">
        <v>984</v>
      </c>
      <c r="H649" s="89">
        <v>1.1000000000000001</v>
      </c>
      <c r="I649" s="90">
        <v>2.3000001999999999</v>
      </c>
      <c r="J649" s="90">
        <v>4.8</v>
      </c>
      <c r="K649" s="90">
        <v>4.3</v>
      </c>
      <c r="L649" s="90">
        <v>8.2000010000000003</v>
      </c>
      <c r="M649" s="90">
        <v>2.5</v>
      </c>
      <c r="N649" s="90"/>
      <c r="O649" s="90">
        <v>2</v>
      </c>
      <c r="P649" s="90">
        <v>3.0000002000000001</v>
      </c>
      <c r="Q649" s="91">
        <v>0</v>
      </c>
      <c r="R649" s="35"/>
      <c r="S649" s="34">
        <f t="shared" si="320"/>
        <v>1.1000000000000001</v>
      </c>
      <c r="T649" s="34">
        <f t="shared" si="306"/>
        <v>1.9895001729999999</v>
      </c>
      <c r="U649" s="34">
        <f t="shared" si="307"/>
        <v>3.7651199999999996</v>
      </c>
      <c r="V649" s="34">
        <f t="shared" si="308"/>
        <v>1.9872000000000001</v>
      </c>
      <c r="W649" s="15">
        <f t="shared" si="321"/>
        <v>0.87944659600048491</v>
      </c>
      <c r="X649" s="34">
        <f t="shared" si="322"/>
        <v>3.781620362802085</v>
      </c>
      <c r="Y649" s="34">
        <f t="shared" si="309"/>
        <v>1.2900000000000023E-2</v>
      </c>
      <c r="Z649" s="15">
        <f t="shared" si="323"/>
        <v>0.50322495527805666</v>
      </c>
      <c r="AA649" s="34">
        <f t="shared" si="324"/>
        <v>4.1264451365050201</v>
      </c>
      <c r="AB649" s="34">
        <f t="shared" si="310"/>
        <v>-0.3819999999999999</v>
      </c>
      <c r="AC649" s="15">
        <f t="shared" si="325"/>
        <v>0.40564461209270181</v>
      </c>
      <c r="AD649" s="34">
        <f t="shared" si="326"/>
        <v>1.0141115302317545</v>
      </c>
      <c r="AE649" s="34">
        <f t="shared" si="311"/>
        <v>4.4820999999999991</v>
      </c>
      <c r="AF649" s="15">
        <f t="shared" si="327"/>
        <v>0.9888168395363548</v>
      </c>
      <c r="AG649" s="34">
        <f t="shared" si="328"/>
        <v>1.9776336790727096</v>
      </c>
      <c r="AH649" s="34">
        <f t="shared" si="312"/>
        <v>1.2458</v>
      </c>
      <c r="AI649" s="15">
        <f t="shared" si="329"/>
        <v>0.77657197439912828</v>
      </c>
      <c r="AJ649" s="34">
        <f t="shared" si="330"/>
        <v>2.3297160785117796</v>
      </c>
      <c r="AK649" s="34">
        <f t="shared" si="313"/>
        <v>0.2702</v>
      </c>
      <c r="AL649" s="15">
        <f t="shared" si="331"/>
        <v>0.5671420040148718</v>
      </c>
      <c r="AM649" s="34">
        <f t="shared" si="332"/>
        <v>0</v>
      </c>
      <c r="AN649" s="35">
        <f t="shared" si="314"/>
        <v>3</v>
      </c>
      <c r="AO649" s="35">
        <f t="shared" si="315"/>
        <v>2.2662035936782505</v>
      </c>
      <c r="AP649" s="35">
        <f t="shared" si="316"/>
        <v>0.73379640632174947</v>
      </c>
      <c r="AQ649" s="35">
        <f t="shared" si="317"/>
        <v>1.2</v>
      </c>
      <c r="AR649" s="35">
        <f t="shared" si="318"/>
        <v>0.75748110027589033</v>
      </c>
      <c r="AS649" s="35">
        <f t="shared" si="319"/>
        <v>0.44251889972410963</v>
      </c>
    </row>
    <row r="650" spans="7:45" ht="15.75">
      <c r="G650">
        <v>985</v>
      </c>
      <c r="H650" s="89">
        <v>0.5</v>
      </c>
      <c r="I650" s="90">
        <v>0.6</v>
      </c>
      <c r="J650" s="90">
        <v>0.5</v>
      </c>
      <c r="K650" s="90">
        <v>0.4</v>
      </c>
      <c r="L650" s="90">
        <v>1</v>
      </c>
      <c r="M650" s="90">
        <v>0</v>
      </c>
      <c r="N650" s="90"/>
      <c r="O650" s="90">
        <v>0.2</v>
      </c>
      <c r="P650" s="90">
        <v>0</v>
      </c>
      <c r="Q650" s="91">
        <v>1</v>
      </c>
      <c r="R650" s="35"/>
      <c r="S650" s="34">
        <f t="shared" si="320"/>
        <v>0.5</v>
      </c>
      <c r="T650" s="34">
        <f t="shared" si="306"/>
        <v>0.51900000000000002</v>
      </c>
      <c r="U650" s="34">
        <f t="shared" si="307"/>
        <v>0.39219999999999999</v>
      </c>
      <c r="V650" s="34">
        <f t="shared" si="308"/>
        <v>1.9872000000000001</v>
      </c>
      <c r="W650" s="15">
        <f t="shared" si="321"/>
        <v>0.87944659600048491</v>
      </c>
      <c r="X650" s="34">
        <f t="shared" si="322"/>
        <v>0.35177863840019397</v>
      </c>
      <c r="Y650" s="34">
        <f t="shared" si="309"/>
        <v>1.2900000000000023E-2</v>
      </c>
      <c r="Z650" s="15">
        <f t="shared" si="323"/>
        <v>0.50322495527805666</v>
      </c>
      <c r="AA650" s="34">
        <f t="shared" si="324"/>
        <v>0.50322495527805666</v>
      </c>
      <c r="AB650" s="34">
        <f t="shared" si="310"/>
        <v>-0.3819999999999999</v>
      </c>
      <c r="AC650" s="15">
        <f t="shared" si="325"/>
        <v>0.40564461209270181</v>
      </c>
      <c r="AD650" s="34">
        <f t="shared" si="326"/>
        <v>0</v>
      </c>
      <c r="AE650" s="34">
        <f t="shared" si="311"/>
        <v>2.9807199999999994</v>
      </c>
      <c r="AF650" s="15">
        <f t="shared" si="327"/>
        <v>0.95169548130509285</v>
      </c>
      <c r="AG650" s="34">
        <f t="shared" si="328"/>
        <v>0.19033909626101858</v>
      </c>
      <c r="AH650" s="34">
        <f t="shared" si="312"/>
        <v>1.2458</v>
      </c>
      <c r="AI650" s="15">
        <f t="shared" si="329"/>
        <v>0.77657197439912828</v>
      </c>
      <c r="AJ650" s="34">
        <f t="shared" si="330"/>
        <v>0</v>
      </c>
      <c r="AK650" s="34">
        <f t="shared" si="313"/>
        <v>0.2702</v>
      </c>
      <c r="AL650" s="15">
        <f t="shared" si="331"/>
        <v>0.5671420040148718</v>
      </c>
      <c r="AM650" s="34">
        <f t="shared" si="332"/>
        <v>0.5671420040148718</v>
      </c>
      <c r="AN650" s="35">
        <f t="shared" si="314"/>
        <v>2.6</v>
      </c>
      <c r="AO650" s="35">
        <f t="shared" si="315"/>
        <v>2.2809189698557568</v>
      </c>
      <c r="AP650" s="35">
        <f t="shared" si="316"/>
        <v>0.31908103014424327</v>
      </c>
      <c r="AQ650" s="35">
        <f t="shared" si="317"/>
        <v>1.3</v>
      </c>
      <c r="AR650" s="35">
        <f t="shared" si="318"/>
        <v>1.1644039980110001</v>
      </c>
      <c r="AS650" s="35">
        <f t="shared" si="319"/>
        <v>0.1355960019889999</v>
      </c>
    </row>
    <row r="651" spans="7:45" ht="15.75">
      <c r="G651">
        <v>986</v>
      </c>
      <c r="H651" s="89">
        <v>0.8</v>
      </c>
      <c r="I651" s="90">
        <v>1.2</v>
      </c>
      <c r="J651" s="90">
        <v>0.1</v>
      </c>
      <c r="K651" s="90">
        <v>0.3</v>
      </c>
      <c r="L651" s="90">
        <v>0.2</v>
      </c>
      <c r="M651" s="90">
        <v>0</v>
      </c>
      <c r="N651" s="90"/>
      <c r="O651" s="90">
        <v>0.8</v>
      </c>
      <c r="P651" s="90">
        <v>0.5</v>
      </c>
      <c r="Q651" s="91">
        <v>0</v>
      </c>
      <c r="R651" s="35"/>
      <c r="S651" s="34">
        <f t="shared" si="320"/>
        <v>0.8</v>
      </c>
      <c r="T651" s="34">
        <f t="shared" si="306"/>
        <v>1.038</v>
      </c>
      <c r="U651" s="34">
        <f t="shared" si="307"/>
        <v>7.844000000000001E-2</v>
      </c>
      <c r="V651" s="34">
        <f t="shared" si="308"/>
        <v>1.9872000000000001</v>
      </c>
      <c r="W651" s="15">
        <f t="shared" si="321"/>
        <v>0.87944659600048491</v>
      </c>
      <c r="X651" s="34">
        <f t="shared" si="322"/>
        <v>0.26383397880014547</v>
      </c>
      <c r="Y651" s="34">
        <f t="shared" si="309"/>
        <v>1.2900000000000023E-2</v>
      </c>
      <c r="Z651" s="15">
        <f t="shared" si="323"/>
        <v>0.50322495527805666</v>
      </c>
      <c r="AA651" s="34">
        <f t="shared" si="324"/>
        <v>0.10064499105561134</v>
      </c>
      <c r="AB651" s="34">
        <f t="shared" si="310"/>
        <v>-0.3819999999999999</v>
      </c>
      <c r="AC651" s="15">
        <f t="shared" si="325"/>
        <v>0.40564461209270181</v>
      </c>
      <c r="AD651" s="34">
        <f t="shared" si="326"/>
        <v>0</v>
      </c>
      <c r="AE651" s="34">
        <f t="shared" si="311"/>
        <v>3.4811799999999993</v>
      </c>
      <c r="AF651" s="15">
        <f t="shared" si="327"/>
        <v>0.97014751351429507</v>
      </c>
      <c r="AG651" s="34">
        <f t="shared" si="328"/>
        <v>0.77611801081143605</v>
      </c>
      <c r="AH651" s="34">
        <f t="shared" si="312"/>
        <v>1.2458</v>
      </c>
      <c r="AI651" s="15">
        <f t="shared" si="329"/>
        <v>0.77657197439912828</v>
      </c>
      <c r="AJ651" s="34">
        <f t="shared" si="330"/>
        <v>0.38828598719956414</v>
      </c>
      <c r="AK651" s="34">
        <f t="shared" si="313"/>
        <v>0.2702</v>
      </c>
      <c r="AL651" s="15">
        <f t="shared" si="331"/>
        <v>0.5671420040148718</v>
      </c>
      <c r="AM651" s="34">
        <f t="shared" si="332"/>
        <v>0</v>
      </c>
      <c r="AN651" s="35">
        <f t="shared" si="314"/>
        <v>4.0000001000000003</v>
      </c>
      <c r="AO651" s="35">
        <f t="shared" si="315"/>
        <v>3.5136790563557563</v>
      </c>
      <c r="AP651" s="35">
        <f t="shared" si="316"/>
        <v>0.486321043644244</v>
      </c>
      <c r="AQ651" s="35">
        <f t="shared" si="317"/>
        <v>0.7</v>
      </c>
      <c r="AR651" s="35">
        <f t="shared" si="318"/>
        <v>0.57862508346058272</v>
      </c>
      <c r="AS651" s="35">
        <f t="shared" si="319"/>
        <v>0.12137491653941723</v>
      </c>
    </row>
    <row r="652" spans="7:45" ht="15.75">
      <c r="G652">
        <v>987</v>
      </c>
      <c r="H652" s="89">
        <v>1.2</v>
      </c>
      <c r="I652" s="90">
        <v>1.8000001000000001</v>
      </c>
      <c r="J652" s="90">
        <v>0.5</v>
      </c>
      <c r="K652" s="90">
        <v>0.3</v>
      </c>
      <c r="L652" s="90">
        <v>0.2</v>
      </c>
      <c r="M652" s="90">
        <v>0</v>
      </c>
      <c r="N652" s="90"/>
      <c r="O652" s="90">
        <v>0.2</v>
      </c>
      <c r="P652" s="90">
        <v>0.5</v>
      </c>
      <c r="Q652" s="91">
        <v>0</v>
      </c>
      <c r="R652" s="35"/>
      <c r="S652" s="34">
        <f t="shared" si="320"/>
        <v>1.2</v>
      </c>
      <c r="T652" s="34">
        <f t="shared" si="306"/>
        <v>1.5570000865</v>
      </c>
      <c r="U652" s="34">
        <f t="shared" si="307"/>
        <v>0.39219999999999999</v>
      </c>
      <c r="V652" s="34">
        <f t="shared" si="308"/>
        <v>1.9872000000000001</v>
      </c>
      <c r="W652" s="15">
        <f t="shared" si="321"/>
        <v>0.87944659600048491</v>
      </c>
      <c r="X652" s="34">
        <f t="shared" si="322"/>
        <v>0.26383397880014547</v>
      </c>
      <c r="Y652" s="34">
        <f t="shared" si="309"/>
        <v>1.2900000000000023E-2</v>
      </c>
      <c r="Z652" s="15">
        <f t="shared" si="323"/>
        <v>0.50322495527805666</v>
      </c>
      <c r="AA652" s="34">
        <f t="shared" si="324"/>
        <v>0.10064499105561134</v>
      </c>
      <c r="AB652" s="34">
        <f t="shared" si="310"/>
        <v>-0.3819999999999999</v>
      </c>
      <c r="AC652" s="15">
        <f t="shared" si="325"/>
        <v>0.40564461209270181</v>
      </c>
      <c r="AD652" s="34">
        <f t="shared" si="326"/>
        <v>0</v>
      </c>
      <c r="AE652" s="34">
        <f t="shared" si="311"/>
        <v>2.9807199999999994</v>
      </c>
      <c r="AF652" s="15">
        <f t="shared" si="327"/>
        <v>0.95169548130509285</v>
      </c>
      <c r="AG652" s="34">
        <f t="shared" si="328"/>
        <v>0.19033909626101858</v>
      </c>
      <c r="AH652" s="34">
        <f t="shared" si="312"/>
        <v>1.2458</v>
      </c>
      <c r="AI652" s="15">
        <f t="shared" si="329"/>
        <v>0.77657197439912828</v>
      </c>
      <c r="AJ652" s="34">
        <f t="shared" si="330"/>
        <v>0.38828598719956414</v>
      </c>
      <c r="AK652" s="34">
        <f t="shared" si="313"/>
        <v>0.2702</v>
      </c>
      <c r="AL652" s="15">
        <f t="shared" si="331"/>
        <v>0.5671420040148718</v>
      </c>
      <c r="AM652" s="34">
        <f t="shared" si="332"/>
        <v>0</v>
      </c>
      <c r="AN652" s="35">
        <f t="shared" si="314"/>
        <v>14.400000299999999</v>
      </c>
      <c r="AO652" s="35">
        <f t="shared" si="315"/>
        <v>12.170990852092354</v>
      </c>
      <c r="AP652" s="35">
        <f t="shared" si="316"/>
        <v>2.2290094479076448</v>
      </c>
      <c r="AQ652" s="35">
        <f t="shared" si="317"/>
        <v>4</v>
      </c>
      <c r="AR652" s="35">
        <f t="shared" si="318"/>
        <v>3.5307776278709664</v>
      </c>
      <c r="AS652" s="35">
        <f t="shared" si="319"/>
        <v>0.46922237212903362</v>
      </c>
    </row>
    <row r="653" spans="7:45" ht="15.75">
      <c r="G653">
        <v>988</v>
      </c>
      <c r="H653" s="89">
        <v>0.8</v>
      </c>
      <c r="I653" s="90">
        <v>2.7</v>
      </c>
      <c r="J653" s="90">
        <v>5</v>
      </c>
      <c r="K653" s="90">
        <v>5.7000003000000001</v>
      </c>
      <c r="L653" s="90">
        <v>0.2</v>
      </c>
      <c r="M653" s="90">
        <v>0</v>
      </c>
      <c r="N653" s="90"/>
      <c r="O653" s="90">
        <v>2</v>
      </c>
      <c r="P653" s="90">
        <v>2</v>
      </c>
      <c r="Q653" s="91">
        <v>0</v>
      </c>
      <c r="R653" s="35"/>
      <c r="S653" s="34">
        <f t="shared" si="320"/>
        <v>0.8</v>
      </c>
      <c r="T653" s="34">
        <f t="shared" si="306"/>
        <v>2.3355000000000001</v>
      </c>
      <c r="U653" s="34">
        <f t="shared" si="307"/>
        <v>3.9219999999999997</v>
      </c>
      <c r="V653" s="34">
        <f t="shared" si="308"/>
        <v>1.9872000000000001</v>
      </c>
      <c r="W653" s="15">
        <f t="shared" si="321"/>
        <v>0.87944659600048491</v>
      </c>
      <c r="X653" s="34">
        <f t="shared" si="322"/>
        <v>5.0128458610367428</v>
      </c>
      <c r="Y653" s="34">
        <f t="shared" si="309"/>
        <v>1.2900000000000023E-2</v>
      </c>
      <c r="Z653" s="15">
        <f t="shared" si="323"/>
        <v>0.50322495527805666</v>
      </c>
      <c r="AA653" s="34">
        <f t="shared" si="324"/>
        <v>0.10064499105561134</v>
      </c>
      <c r="AB653" s="34">
        <f t="shared" si="310"/>
        <v>-0.3819999999999999</v>
      </c>
      <c r="AC653" s="15">
        <f t="shared" si="325"/>
        <v>0.40564461209270181</v>
      </c>
      <c r="AD653" s="34">
        <f t="shared" si="326"/>
        <v>0</v>
      </c>
      <c r="AE653" s="34">
        <f t="shared" si="311"/>
        <v>4.4820999999999991</v>
      </c>
      <c r="AF653" s="15">
        <f t="shared" si="327"/>
        <v>0.9888168395363548</v>
      </c>
      <c r="AG653" s="34">
        <f t="shared" si="328"/>
        <v>1.9776336790727096</v>
      </c>
      <c r="AH653" s="34">
        <f t="shared" si="312"/>
        <v>1.2458</v>
      </c>
      <c r="AI653" s="15">
        <f t="shared" si="329"/>
        <v>0.77657197439912828</v>
      </c>
      <c r="AJ653" s="34">
        <f t="shared" si="330"/>
        <v>1.5531439487982566</v>
      </c>
      <c r="AK653" s="34">
        <f t="shared" si="313"/>
        <v>0.2702</v>
      </c>
      <c r="AL653" s="15">
        <f t="shared" si="331"/>
        <v>0.5671420040148718</v>
      </c>
      <c r="AM653" s="34">
        <f t="shared" si="332"/>
        <v>0</v>
      </c>
      <c r="AN653" s="35">
        <f t="shared" si="314"/>
        <v>17.6000011</v>
      </c>
      <c r="AO653" s="35">
        <f t="shared" si="315"/>
        <v>15.042792028404074</v>
      </c>
      <c r="AP653" s="35">
        <f t="shared" si="316"/>
        <v>2.5572090715959259</v>
      </c>
      <c r="AQ653" s="35">
        <f t="shared" si="317"/>
        <v>0.70000004999999998</v>
      </c>
      <c r="AR653" s="35">
        <f t="shared" si="318"/>
        <v>0.67734438799027719</v>
      </c>
      <c r="AS653" s="35">
        <f t="shared" si="319"/>
        <v>2.2655662009722799E-2</v>
      </c>
    </row>
    <row r="654" spans="7:45" ht="15.75">
      <c r="G654">
        <v>989</v>
      </c>
      <c r="H654" s="89">
        <v>0.2</v>
      </c>
      <c r="I654" s="90">
        <v>1</v>
      </c>
      <c r="J654" s="90">
        <v>3.1000000999999999</v>
      </c>
      <c r="K654" s="90">
        <v>12.900001</v>
      </c>
      <c r="L654" s="90">
        <v>0.4</v>
      </c>
      <c r="M654" s="90">
        <v>0</v>
      </c>
      <c r="N654" s="90"/>
      <c r="O654" s="90">
        <v>0.70000004999999998</v>
      </c>
      <c r="P654" s="90">
        <v>0</v>
      </c>
      <c r="Q654" s="91">
        <v>0</v>
      </c>
      <c r="R654" s="35"/>
      <c r="S654" s="34">
        <f t="shared" si="320"/>
        <v>0.2</v>
      </c>
      <c r="T654" s="34">
        <f t="shared" si="306"/>
        <v>0.86499999999999999</v>
      </c>
      <c r="U654" s="34">
        <f t="shared" si="307"/>
        <v>2.4316400784400001</v>
      </c>
      <c r="V654" s="34">
        <f t="shared" si="308"/>
        <v>1.9872000000000001</v>
      </c>
      <c r="W654" s="15">
        <f t="shared" si="321"/>
        <v>0.87944659600048491</v>
      </c>
      <c r="X654" s="34">
        <f t="shared" si="322"/>
        <v>11.34486196785285</v>
      </c>
      <c r="Y654" s="34">
        <f t="shared" si="309"/>
        <v>1.2900000000000023E-2</v>
      </c>
      <c r="Z654" s="15">
        <f t="shared" si="323"/>
        <v>0.50322495527805666</v>
      </c>
      <c r="AA654" s="34">
        <f t="shared" si="324"/>
        <v>0.20128998211122268</v>
      </c>
      <c r="AB654" s="34">
        <f t="shared" si="310"/>
        <v>-0.3819999999999999</v>
      </c>
      <c r="AC654" s="15">
        <f t="shared" si="325"/>
        <v>0.40564461209270181</v>
      </c>
      <c r="AD654" s="34">
        <f t="shared" si="326"/>
        <v>0</v>
      </c>
      <c r="AE654" s="34">
        <f t="shared" si="311"/>
        <v>3.3977700417049994</v>
      </c>
      <c r="AF654" s="15">
        <f t="shared" si="327"/>
        <v>0.96763477086934091</v>
      </c>
      <c r="AG654" s="34">
        <f t="shared" si="328"/>
        <v>0.67734438799027719</v>
      </c>
      <c r="AH654" s="34">
        <f t="shared" si="312"/>
        <v>1.2458</v>
      </c>
      <c r="AI654" s="15">
        <f t="shared" si="329"/>
        <v>0.77657197439912828</v>
      </c>
      <c r="AJ654" s="34">
        <f t="shared" si="330"/>
        <v>0</v>
      </c>
      <c r="AK654" s="34">
        <f t="shared" si="313"/>
        <v>0.2702</v>
      </c>
      <c r="AL654" s="15">
        <f t="shared" si="331"/>
        <v>0.5671420040148718</v>
      </c>
      <c r="AM654" s="34">
        <f t="shared" si="332"/>
        <v>0</v>
      </c>
      <c r="AN654" s="35">
        <f t="shared" si="314"/>
        <v>20.400000300000002</v>
      </c>
      <c r="AO654" s="35">
        <f t="shared" si="315"/>
        <v>14.202466261546391</v>
      </c>
      <c r="AP654" s="35">
        <f t="shared" si="316"/>
        <v>6.1975340384536111</v>
      </c>
      <c r="AQ654" s="35">
        <f t="shared" si="317"/>
        <v>8.0000002000000006</v>
      </c>
      <c r="AR654" s="35">
        <f t="shared" si="318"/>
        <v>6.8681979401039062</v>
      </c>
      <c r="AS654" s="35">
        <f t="shared" si="319"/>
        <v>1.1318022598960944</v>
      </c>
    </row>
    <row r="655" spans="7:45" ht="15.75">
      <c r="G655">
        <v>990</v>
      </c>
      <c r="H655" s="89">
        <v>0.1</v>
      </c>
      <c r="I655" s="90">
        <v>0.6</v>
      </c>
      <c r="J655" s="90">
        <v>7.7000003000000001</v>
      </c>
      <c r="K655" s="90">
        <v>4</v>
      </c>
      <c r="L655" s="90">
        <v>8</v>
      </c>
      <c r="M655" s="90">
        <v>0</v>
      </c>
      <c r="N655" s="90"/>
      <c r="O655" s="90">
        <v>3.0000002000000001</v>
      </c>
      <c r="P655" s="90">
        <v>5</v>
      </c>
      <c r="Q655" s="91">
        <v>0</v>
      </c>
      <c r="R655" s="35"/>
      <c r="S655" s="34">
        <f t="shared" si="320"/>
        <v>0.1</v>
      </c>
      <c r="T655" s="34">
        <f t="shared" si="306"/>
        <v>0.51900000000000002</v>
      </c>
      <c r="U655" s="34">
        <f t="shared" si="307"/>
        <v>6.0398802353200001</v>
      </c>
      <c r="V655" s="34">
        <f t="shared" si="308"/>
        <v>1.9872000000000001</v>
      </c>
      <c r="W655" s="15">
        <f t="shared" si="321"/>
        <v>0.87944659600048491</v>
      </c>
      <c r="X655" s="34">
        <f t="shared" si="322"/>
        <v>3.5177863840019397</v>
      </c>
      <c r="Y655" s="34">
        <f t="shared" si="309"/>
        <v>1.2900000000000023E-2</v>
      </c>
      <c r="Z655" s="15">
        <f t="shared" si="323"/>
        <v>0.50322495527805666</v>
      </c>
      <c r="AA655" s="34">
        <f t="shared" si="324"/>
        <v>4.0257996422244533</v>
      </c>
      <c r="AB655" s="34">
        <f t="shared" si="310"/>
        <v>-0.3819999999999999</v>
      </c>
      <c r="AC655" s="15">
        <f t="shared" si="325"/>
        <v>0.40564461209270181</v>
      </c>
      <c r="AD655" s="34">
        <f t="shared" si="326"/>
        <v>0</v>
      </c>
      <c r="AE655" s="34">
        <f t="shared" si="311"/>
        <v>5.3162001668199999</v>
      </c>
      <c r="AF655" s="15">
        <f t="shared" si="327"/>
        <v>0.99511262302858017</v>
      </c>
      <c r="AG655" s="34">
        <f t="shared" si="328"/>
        <v>2.9853380681082653</v>
      </c>
      <c r="AH655" s="34">
        <f t="shared" si="312"/>
        <v>1.2458</v>
      </c>
      <c r="AI655" s="15">
        <f t="shared" si="329"/>
        <v>0.77657197439912828</v>
      </c>
      <c r="AJ655" s="34">
        <f t="shared" si="330"/>
        <v>3.8828598719956413</v>
      </c>
      <c r="AK655" s="34">
        <f t="shared" si="313"/>
        <v>0.2702</v>
      </c>
      <c r="AL655" s="15">
        <f t="shared" si="331"/>
        <v>0.5671420040148718</v>
      </c>
      <c r="AM655" s="34">
        <f t="shared" si="332"/>
        <v>0</v>
      </c>
      <c r="AN655" s="35">
        <f t="shared" si="314"/>
        <v>10.0000006</v>
      </c>
      <c r="AO655" s="35">
        <f t="shared" si="315"/>
        <v>7.5062550953099345</v>
      </c>
      <c r="AP655" s="35">
        <f t="shared" si="316"/>
        <v>2.4937455046900654</v>
      </c>
      <c r="AQ655" s="35">
        <f t="shared" si="317"/>
        <v>6.0000004000000002</v>
      </c>
      <c r="AR655" s="35">
        <f t="shared" si="318"/>
        <v>5.3150541466200449</v>
      </c>
      <c r="AS655" s="35">
        <f t="shared" si="319"/>
        <v>0.68494625337995529</v>
      </c>
    </row>
    <row r="656" spans="7:45" ht="15.75">
      <c r="G656">
        <v>991</v>
      </c>
      <c r="H656" s="89">
        <v>0.5</v>
      </c>
      <c r="I656" s="90">
        <v>1.4000001</v>
      </c>
      <c r="J656" s="90">
        <v>2.1000000999999999</v>
      </c>
      <c r="K656" s="90">
        <v>3.0000002000000001</v>
      </c>
      <c r="L656" s="90">
        <v>3.0000002000000001</v>
      </c>
      <c r="M656" s="90">
        <v>0</v>
      </c>
      <c r="N656" s="90"/>
      <c r="O656" s="90">
        <v>3.0000002000000001</v>
      </c>
      <c r="P656" s="90">
        <v>3.0000002000000001</v>
      </c>
      <c r="Q656" s="91">
        <v>0</v>
      </c>
      <c r="R656" s="35"/>
      <c r="S656" s="34">
        <f t="shared" si="320"/>
        <v>0.5</v>
      </c>
      <c r="T656" s="34">
        <f t="shared" si="306"/>
        <v>1.2110000864999999</v>
      </c>
      <c r="U656" s="34">
        <f t="shared" si="307"/>
        <v>1.6472400784399999</v>
      </c>
      <c r="V656" s="34">
        <f t="shared" si="308"/>
        <v>1.9872000000000001</v>
      </c>
      <c r="W656" s="15">
        <f t="shared" si="321"/>
        <v>0.87944659600048491</v>
      </c>
      <c r="X656" s="34">
        <f t="shared" si="322"/>
        <v>2.6383399638907741</v>
      </c>
      <c r="Y656" s="34">
        <f t="shared" si="309"/>
        <v>1.2900000000000023E-2</v>
      </c>
      <c r="Z656" s="15">
        <f t="shared" si="323"/>
        <v>0.50322495527805666</v>
      </c>
      <c r="AA656" s="34">
        <f t="shared" si="324"/>
        <v>1.5096749664791611</v>
      </c>
      <c r="AB656" s="34">
        <f t="shared" si="310"/>
        <v>-0.3819999999999999</v>
      </c>
      <c r="AC656" s="15">
        <f t="shared" si="325"/>
        <v>0.40564461209270181</v>
      </c>
      <c r="AD656" s="34">
        <f t="shared" si="326"/>
        <v>0</v>
      </c>
      <c r="AE656" s="34">
        <f t="shared" si="311"/>
        <v>5.3162001668199999</v>
      </c>
      <c r="AF656" s="15">
        <f t="shared" si="327"/>
        <v>0.99511262302858017</v>
      </c>
      <c r="AG656" s="34">
        <f t="shared" si="328"/>
        <v>2.9853380681082653</v>
      </c>
      <c r="AH656" s="34">
        <f t="shared" si="312"/>
        <v>1.2458</v>
      </c>
      <c r="AI656" s="15">
        <f t="shared" si="329"/>
        <v>0.77657197439912828</v>
      </c>
      <c r="AJ656" s="34">
        <f t="shared" si="330"/>
        <v>2.3297160785117796</v>
      </c>
      <c r="AK656" s="34">
        <f t="shared" si="313"/>
        <v>0.2702</v>
      </c>
      <c r="AL656" s="15">
        <f t="shared" si="331"/>
        <v>0.5671420040148718</v>
      </c>
      <c r="AM656" s="34">
        <f t="shared" si="332"/>
        <v>0</v>
      </c>
      <c r="AN656" s="35">
        <f t="shared" si="314"/>
        <v>15.600000099999999</v>
      </c>
      <c r="AO656" s="35">
        <f t="shared" si="315"/>
        <v>12.11807926355659</v>
      </c>
      <c r="AP656" s="35">
        <f t="shared" si="316"/>
        <v>3.4819208364434093</v>
      </c>
      <c r="AQ656" s="35">
        <f t="shared" si="317"/>
        <v>9.0000006999999993</v>
      </c>
      <c r="AR656" s="35">
        <f t="shared" si="318"/>
        <v>7.6447703027890217</v>
      </c>
      <c r="AS656" s="35">
        <f t="shared" si="319"/>
        <v>1.3552303972109776</v>
      </c>
    </row>
    <row r="657" spans="7:45" ht="15.75">
      <c r="G657">
        <v>992</v>
      </c>
      <c r="H657" s="89">
        <v>0.4</v>
      </c>
      <c r="I657" s="90">
        <v>0.8</v>
      </c>
      <c r="J657" s="90">
        <v>1.4000001</v>
      </c>
      <c r="K657" s="90">
        <v>9</v>
      </c>
      <c r="L657" s="90">
        <v>4</v>
      </c>
      <c r="M657" s="90">
        <v>0</v>
      </c>
      <c r="N657" s="90"/>
      <c r="O657" s="90">
        <v>3.0000002000000001</v>
      </c>
      <c r="P657" s="90">
        <v>6.0000004999999996</v>
      </c>
      <c r="Q657" s="91">
        <v>0</v>
      </c>
      <c r="R657" s="35"/>
      <c r="S657" s="34">
        <f t="shared" si="320"/>
        <v>0.4</v>
      </c>
      <c r="T657" s="34">
        <f t="shared" si="306"/>
        <v>0.69200000000000006</v>
      </c>
      <c r="U657" s="34">
        <f t="shared" si="307"/>
        <v>1.0981600784399999</v>
      </c>
      <c r="V657" s="34">
        <f t="shared" si="308"/>
        <v>1.9872000000000001</v>
      </c>
      <c r="W657" s="15">
        <f t="shared" si="321"/>
        <v>0.87944659600048491</v>
      </c>
      <c r="X657" s="34">
        <f t="shared" si="322"/>
        <v>7.9150193640043645</v>
      </c>
      <c r="Y657" s="34">
        <f t="shared" si="309"/>
        <v>1.2900000000000023E-2</v>
      </c>
      <c r="Z657" s="15">
        <f t="shared" si="323"/>
        <v>0.50322495527805666</v>
      </c>
      <c r="AA657" s="34">
        <f t="shared" si="324"/>
        <v>2.0128998211122267</v>
      </c>
      <c r="AB657" s="34">
        <f t="shared" si="310"/>
        <v>-0.3819999999999999</v>
      </c>
      <c r="AC657" s="15">
        <f t="shared" si="325"/>
        <v>0.40564461209270181</v>
      </c>
      <c r="AD657" s="34">
        <f t="shared" si="326"/>
        <v>0</v>
      </c>
      <c r="AE657" s="34">
        <f t="shared" si="311"/>
        <v>5.3162001668199999</v>
      </c>
      <c r="AF657" s="15">
        <f t="shared" si="327"/>
        <v>0.99511262302858017</v>
      </c>
      <c r="AG657" s="34">
        <f t="shared" si="328"/>
        <v>2.9853380681082653</v>
      </c>
      <c r="AH657" s="34">
        <f t="shared" si="312"/>
        <v>1.2458</v>
      </c>
      <c r="AI657" s="15">
        <f t="shared" si="329"/>
        <v>0.77657197439912828</v>
      </c>
      <c r="AJ657" s="34">
        <f t="shared" si="330"/>
        <v>4.6594322346807564</v>
      </c>
      <c r="AK657" s="34">
        <f t="shared" si="313"/>
        <v>0.2702</v>
      </c>
      <c r="AL657" s="15">
        <f t="shared" si="331"/>
        <v>0.5671420040148718</v>
      </c>
      <c r="AM657" s="34">
        <f t="shared" si="332"/>
        <v>0</v>
      </c>
      <c r="AN657" s="35">
        <f t="shared" si="314"/>
        <v>10.200000600000001</v>
      </c>
      <c r="AO657" s="35">
        <f t="shared" si="315"/>
        <v>8.2816566976385904</v>
      </c>
      <c r="AP657" s="35">
        <f t="shared" si="316"/>
        <v>1.9183439023614106</v>
      </c>
      <c r="AQ657" s="35">
        <f t="shared" si="317"/>
        <v>0.70000004999999998</v>
      </c>
      <c r="AR657" s="35">
        <f t="shared" si="318"/>
        <v>0.67734438799027719</v>
      </c>
      <c r="AS657" s="35">
        <f t="shared" si="319"/>
        <v>2.2655662009722799E-2</v>
      </c>
    </row>
    <row r="658" spans="7:45" ht="15.75">
      <c r="G658">
        <v>993</v>
      </c>
      <c r="H658" s="89">
        <v>1</v>
      </c>
      <c r="I658" s="90">
        <v>3.0000002000000001</v>
      </c>
      <c r="J658" s="90">
        <v>4.1000003999999999</v>
      </c>
      <c r="K658" s="90">
        <v>1.1000000000000001</v>
      </c>
      <c r="L658" s="90">
        <v>1</v>
      </c>
      <c r="M658" s="90">
        <v>0</v>
      </c>
      <c r="N658" s="90"/>
      <c r="O658" s="90">
        <v>0.70000004999999998</v>
      </c>
      <c r="P658" s="90">
        <v>0</v>
      </c>
      <c r="Q658" s="91">
        <v>0</v>
      </c>
      <c r="R658" s="35"/>
      <c r="S658" s="34">
        <f t="shared" si="320"/>
        <v>1</v>
      </c>
      <c r="T658" s="34">
        <f t="shared" si="306"/>
        <v>2.5950001729999999</v>
      </c>
      <c r="U658" s="34">
        <f t="shared" si="307"/>
        <v>3.2160403137599998</v>
      </c>
      <c r="V658" s="34">
        <f t="shared" si="308"/>
        <v>1.9872000000000001</v>
      </c>
      <c r="W658" s="15">
        <f t="shared" si="321"/>
        <v>0.87944659600048491</v>
      </c>
      <c r="X658" s="34">
        <f t="shared" si="322"/>
        <v>0.96739125560053352</v>
      </c>
      <c r="Y658" s="34">
        <f t="shared" si="309"/>
        <v>1.2900000000000023E-2</v>
      </c>
      <c r="Z658" s="15">
        <f t="shared" si="323"/>
        <v>0.50322495527805666</v>
      </c>
      <c r="AA658" s="34">
        <f t="shared" si="324"/>
        <v>0.50322495527805666</v>
      </c>
      <c r="AB658" s="34">
        <f t="shared" si="310"/>
        <v>-0.3819999999999999</v>
      </c>
      <c r="AC658" s="15">
        <f t="shared" si="325"/>
        <v>0.40564461209270181</v>
      </c>
      <c r="AD658" s="34">
        <f t="shared" si="326"/>
        <v>0</v>
      </c>
      <c r="AE658" s="34">
        <f t="shared" si="311"/>
        <v>3.3977700417049994</v>
      </c>
      <c r="AF658" s="15">
        <f t="shared" si="327"/>
        <v>0.96763477086934091</v>
      </c>
      <c r="AG658" s="34">
        <f t="shared" si="328"/>
        <v>0.67734438799027719</v>
      </c>
      <c r="AH658" s="34">
        <f t="shared" si="312"/>
        <v>1.2458</v>
      </c>
      <c r="AI658" s="15">
        <f t="shared" si="329"/>
        <v>0.77657197439912828</v>
      </c>
      <c r="AJ658" s="34">
        <f t="shared" si="330"/>
        <v>0</v>
      </c>
      <c r="AK658" s="34">
        <f t="shared" si="313"/>
        <v>0.2702</v>
      </c>
      <c r="AL658" s="15">
        <f t="shared" si="331"/>
        <v>0.5671420040148718</v>
      </c>
      <c r="AM658" s="34">
        <f t="shared" si="332"/>
        <v>0</v>
      </c>
      <c r="AN658" s="35">
        <f t="shared" si="314"/>
        <v>20.300000600000001</v>
      </c>
      <c r="AO658" s="35">
        <f t="shared" si="315"/>
        <v>15.443345062101056</v>
      </c>
      <c r="AP658" s="35">
        <f t="shared" si="316"/>
        <v>4.8566555378989449</v>
      </c>
      <c r="AQ658" s="35">
        <f t="shared" si="317"/>
        <v>2</v>
      </c>
      <c r="AR658" s="35">
        <f t="shared" si="318"/>
        <v>1.7511898423494934</v>
      </c>
      <c r="AS658" s="35">
        <f t="shared" si="319"/>
        <v>0.24881015765050662</v>
      </c>
    </row>
    <row r="659" spans="7:45" ht="15.75">
      <c r="G659">
        <v>994</v>
      </c>
      <c r="H659" s="89">
        <v>2</v>
      </c>
      <c r="I659" s="90">
        <v>2.6000000999999999</v>
      </c>
      <c r="J659" s="90">
        <v>7.7000003000000001</v>
      </c>
      <c r="K659" s="90">
        <v>3.0000002000000001</v>
      </c>
      <c r="L659" s="90">
        <v>5</v>
      </c>
      <c r="M659" s="90">
        <v>0</v>
      </c>
      <c r="N659" s="90"/>
      <c r="O659" s="90">
        <v>1</v>
      </c>
      <c r="P659" s="90">
        <v>1</v>
      </c>
      <c r="Q659" s="91">
        <v>0</v>
      </c>
      <c r="R659" s="35"/>
      <c r="S659" s="34">
        <f t="shared" si="320"/>
        <v>2</v>
      </c>
      <c r="T659" s="34">
        <f t="shared" si="306"/>
        <v>2.2490000864999997</v>
      </c>
      <c r="U659" s="34">
        <f t="shared" si="307"/>
        <v>6.0398802353200001</v>
      </c>
      <c r="V659" s="34">
        <f t="shared" si="308"/>
        <v>1.9872000000000001</v>
      </c>
      <c r="W659" s="15">
        <f t="shared" si="321"/>
        <v>0.87944659600048491</v>
      </c>
      <c r="X659" s="34">
        <f t="shared" si="322"/>
        <v>2.6383399638907741</v>
      </c>
      <c r="Y659" s="34">
        <f t="shared" si="309"/>
        <v>1.2900000000000023E-2</v>
      </c>
      <c r="Z659" s="15">
        <f t="shared" si="323"/>
        <v>0.50322495527805666</v>
      </c>
      <c r="AA659" s="34">
        <f t="shared" si="324"/>
        <v>2.5161247763902832</v>
      </c>
      <c r="AB659" s="34">
        <f t="shared" si="310"/>
        <v>-0.3819999999999999</v>
      </c>
      <c r="AC659" s="15">
        <f t="shared" si="325"/>
        <v>0.40564461209270181</v>
      </c>
      <c r="AD659" s="34">
        <f t="shared" si="326"/>
        <v>0</v>
      </c>
      <c r="AE659" s="34">
        <f t="shared" si="311"/>
        <v>3.6479999999999992</v>
      </c>
      <c r="AF659" s="15">
        <f t="shared" si="327"/>
        <v>0.97461786795036498</v>
      </c>
      <c r="AG659" s="34">
        <f t="shared" si="328"/>
        <v>0.97461786795036498</v>
      </c>
      <c r="AH659" s="34">
        <f t="shared" si="312"/>
        <v>1.2458</v>
      </c>
      <c r="AI659" s="15">
        <f t="shared" si="329"/>
        <v>0.77657197439912828</v>
      </c>
      <c r="AJ659" s="34">
        <f t="shared" si="330"/>
        <v>0.77657197439912828</v>
      </c>
      <c r="AK659" s="34">
        <f t="shared" si="313"/>
        <v>0.2702</v>
      </c>
      <c r="AL659" s="15">
        <f t="shared" si="331"/>
        <v>0.5671420040148718</v>
      </c>
      <c r="AM659" s="34">
        <f t="shared" si="332"/>
        <v>0</v>
      </c>
      <c r="AN659" s="35">
        <f t="shared" si="314"/>
        <v>20.300000600000001</v>
      </c>
      <c r="AO659" s="35">
        <f t="shared" si="315"/>
        <v>15.443345062101056</v>
      </c>
      <c r="AP659" s="35">
        <f t="shared" si="316"/>
        <v>4.8566555378989449</v>
      </c>
      <c r="AQ659" s="35">
        <f t="shared" si="317"/>
        <v>2</v>
      </c>
      <c r="AR659" s="35">
        <f t="shared" si="318"/>
        <v>1.7511898423494934</v>
      </c>
      <c r="AS659" s="35">
        <f t="shared" si="319"/>
        <v>0.24881015765050662</v>
      </c>
    </row>
    <row r="660" spans="7:45" ht="15.75">
      <c r="G660">
        <v>995</v>
      </c>
      <c r="H660" s="89">
        <v>2</v>
      </c>
      <c r="I660" s="90">
        <v>2.6000000999999999</v>
      </c>
      <c r="J660" s="90">
        <v>7.7000003000000001</v>
      </c>
      <c r="K660" s="90">
        <v>3.0000002000000001</v>
      </c>
      <c r="L660" s="90">
        <v>5</v>
      </c>
      <c r="M660" s="90">
        <v>0</v>
      </c>
      <c r="N660" s="90"/>
      <c r="O660" s="90">
        <v>1</v>
      </c>
      <c r="P660" s="90">
        <v>1</v>
      </c>
      <c r="Q660" s="91">
        <v>0</v>
      </c>
      <c r="R660" s="35"/>
      <c r="S660" s="34">
        <f t="shared" si="320"/>
        <v>2</v>
      </c>
      <c r="T660" s="34">
        <f t="shared" si="306"/>
        <v>2.2490000864999997</v>
      </c>
      <c r="U660" s="34">
        <f t="shared" si="307"/>
        <v>6.0398802353200001</v>
      </c>
      <c r="V660" s="34">
        <f t="shared" si="308"/>
        <v>1.9872000000000001</v>
      </c>
      <c r="W660" s="15">
        <f t="shared" si="321"/>
        <v>0.87944659600048491</v>
      </c>
      <c r="X660" s="34">
        <f t="shared" si="322"/>
        <v>2.6383399638907741</v>
      </c>
      <c r="Y660" s="34">
        <f t="shared" si="309"/>
        <v>1.2900000000000023E-2</v>
      </c>
      <c r="Z660" s="15">
        <f t="shared" si="323"/>
        <v>0.50322495527805666</v>
      </c>
      <c r="AA660" s="34">
        <f t="shared" si="324"/>
        <v>2.5161247763902832</v>
      </c>
      <c r="AB660" s="34">
        <f t="shared" si="310"/>
        <v>-0.3819999999999999</v>
      </c>
      <c r="AC660" s="15">
        <f t="shared" si="325"/>
        <v>0.40564461209270181</v>
      </c>
      <c r="AD660" s="34">
        <f t="shared" si="326"/>
        <v>0</v>
      </c>
      <c r="AE660" s="34">
        <f t="shared" si="311"/>
        <v>3.6479999999999992</v>
      </c>
      <c r="AF660" s="15">
        <f t="shared" si="327"/>
        <v>0.97461786795036498</v>
      </c>
      <c r="AG660" s="34">
        <f t="shared" si="328"/>
        <v>0.97461786795036498</v>
      </c>
      <c r="AH660" s="34">
        <f t="shared" si="312"/>
        <v>1.2458</v>
      </c>
      <c r="AI660" s="15">
        <f t="shared" si="329"/>
        <v>0.77657197439912828</v>
      </c>
      <c r="AJ660" s="34">
        <f t="shared" si="330"/>
        <v>0.77657197439912828</v>
      </c>
      <c r="AK660" s="34">
        <f t="shared" si="313"/>
        <v>0.2702</v>
      </c>
      <c r="AL660" s="15">
        <f t="shared" si="331"/>
        <v>0.5671420040148718</v>
      </c>
      <c r="AM660" s="34">
        <f t="shared" si="332"/>
        <v>0</v>
      </c>
      <c r="AN660" s="35">
        <f t="shared" si="314"/>
        <v>14.500000100000001</v>
      </c>
      <c r="AO660" s="35">
        <f t="shared" si="315"/>
        <v>10.923793113113195</v>
      </c>
      <c r="AP660" s="35">
        <f t="shared" si="316"/>
        <v>3.576206986886806</v>
      </c>
      <c r="AQ660" s="35">
        <f t="shared" si="317"/>
        <v>2</v>
      </c>
      <c r="AR660" s="35">
        <f t="shared" si="318"/>
        <v>1.7511898423494934</v>
      </c>
      <c r="AS660" s="35">
        <f t="shared" si="319"/>
        <v>0.24881015765050662</v>
      </c>
    </row>
    <row r="661" spans="7:45" ht="15.75">
      <c r="G661">
        <v>996</v>
      </c>
      <c r="H661" s="89">
        <v>1.5000001000000001</v>
      </c>
      <c r="I661" s="90">
        <v>2</v>
      </c>
      <c r="J661" s="90">
        <v>5</v>
      </c>
      <c r="K661" s="90">
        <v>2</v>
      </c>
      <c r="L661" s="90">
        <v>4</v>
      </c>
      <c r="M661" s="90">
        <v>0</v>
      </c>
      <c r="N661" s="90"/>
      <c r="O661" s="90">
        <v>1</v>
      </c>
      <c r="P661" s="90">
        <v>1</v>
      </c>
      <c r="Q661" s="91">
        <v>0</v>
      </c>
      <c r="R661" s="35"/>
      <c r="S661" s="34">
        <f t="shared" si="320"/>
        <v>1.5000001000000001</v>
      </c>
      <c r="T661" s="34">
        <f t="shared" si="306"/>
        <v>1.73</v>
      </c>
      <c r="U661" s="34">
        <f t="shared" si="307"/>
        <v>3.9219999999999997</v>
      </c>
      <c r="V661" s="34">
        <f t="shared" si="308"/>
        <v>1.9872000000000001</v>
      </c>
      <c r="W661" s="15">
        <f t="shared" si="321"/>
        <v>0.87944659600048491</v>
      </c>
      <c r="X661" s="34">
        <f t="shared" si="322"/>
        <v>1.7588931920009698</v>
      </c>
      <c r="Y661" s="34">
        <f t="shared" si="309"/>
        <v>1.2900000000000023E-2</v>
      </c>
      <c r="Z661" s="15">
        <f t="shared" si="323"/>
        <v>0.50322495527805666</v>
      </c>
      <c r="AA661" s="34">
        <f t="shared" si="324"/>
        <v>2.0128998211122267</v>
      </c>
      <c r="AB661" s="34">
        <f t="shared" si="310"/>
        <v>-0.3819999999999999</v>
      </c>
      <c r="AC661" s="15">
        <f t="shared" si="325"/>
        <v>0.40564461209270181</v>
      </c>
      <c r="AD661" s="34">
        <f t="shared" si="326"/>
        <v>0</v>
      </c>
      <c r="AE661" s="34">
        <f t="shared" si="311"/>
        <v>3.6479999999999992</v>
      </c>
      <c r="AF661" s="15">
        <f t="shared" si="327"/>
        <v>0.97461786795036498</v>
      </c>
      <c r="AG661" s="34">
        <f t="shared" si="328"/>
        <v>0.97461786795036498</v>
      </c>
      <c r="AH661" s="34">
        <f t="shared" si="312"/>
        <v>1.2458</v>
      </c>
      <c r="AI661" s="15">
        <f t="shared" si="329"/>
        <v>0.77657197439912828</v>
      </c>
      <c r="AJ661" s="34">
        <f t="shared" si="330"/>
        <v>0.77657197439912828</v>
      </c>
      <c r="AK661" s="34">
        <f t="shared" si="313"/>
        <v>0.2702</v>
      </c>
      <c r="AL661" s="15">
        <f t="shared" si="331"/>
        <v>0.5671420040148718</v>
      </c>
      <c r="AM661" s="34">
        <f t="shared" si="332"/>
        <v>0</v>
      </c>
      <c r="AN661" s="35">
        <f t="shared" si="314"/>
        <v>14.500000100000001</v>
      </c>
      <c r="AO661" s="35">
        <f t="shared" si="315"/>
        <v>10.923793113113195</v>
      </c>
      <c r="AP661" s="35">
        <f t="shared" si="316"/>
        <v>3.576206986886806</v>
      </c>
      <c r="AQ661" s="35">
        <f t="shared" si="317"/>
        <v>2</v>
      </c>
      <c r="AR661" s="35">
        <f t="shared" si="318"/>
        <v>1.7511898423494934</v>
      </c>
      <c r="AS661" s="35">
        <f t="shared" si="319"/>
        <v>0.24881015765050662</v>
      </c>
    </row>
    <row r="662" spans="7:45" ht="15.75">
      <c r="G662">
        <v>997</v>
      </c>
      <c r="H662" s="89">
        <v>1.5000001000000001</v>
      </c>
      <c r="I662" s="90">
        <v>2</v>
      </c>
      <c r="J662" s="90">
        <v>5</v>
      </c>
      <c r="K662" s="90">
        <v>2</v>
      </c>
      <c r="L662" s="90">
        <v>4</v>
      </c>
      <c r="M662" s="90">
        <v>0</v>
      </c>
      <c r="N662" s="90"/>
      <c r="O662" s="90">
        <v>1</v>
      </c>
      <c r="P662" s="90">
        <v>1</v>
      </c>
      <c r="Q662" s="91">
        <v>0</v>
      </c>
      <c r="R662" s="35"/>
      <c r="S662" s="34">
        <f t="shared" si="320"/>
        <v>1.5000001000000001</v>
      </c>
      <c r="T662" s="34">
        <f t="shared" si="306"/>
        <v>1.73</v>
      </c>
      <c r="U662" s="34">
        <f t="shared" si="307"/>
        <v>3.9219999999999997</v>
      </c>
      <c r="V662" s="34">
        <f t="shared" si="308"/>
        <v>1.9872000000000001</v>
      </c>
      <c r="W662" s="15">
        <f t="shared" si="321"/>
        <v>0.87944659600048491</v>
      </c>
      <c r="X662" s="34">
        <f t="shared" si="322"/>
        <v>1.7588931920009698</v>
      </c>
      <c r="Y662" s="34">
        <f t="shared" si="309"/>
        <v>1.2900000000000023E-2</v>
      </c>
      <c r="Z662" s="15">
        <f t="shared" si="323"/>
        <v>0.50322495527805666</v>
      </c>
      <c r="AA662" s="34">
        <f t="shared" si="324"/>
        <v>2.0128998211122267</v>
      </c>
      <c r="AB662" s="34">
        <f t="shared" si="310"/>
        <v>-0.3819999999999999</v>
      </c>
      <c r="AC662" s="15">
        <f t="shared" si="325"/>
        <v>0.40564461209270181</v>
      </c>
      <c r="AD662" s="34">
        <f t="shared" si="326"/>
        <v>0</v>
      </c>
      <c r="AE662" s="34">
        <f t="shared" si="311"/>
        <v>3.6479999999999992</v>
      </c>
      <c r="AF662" s="15">
        <f t="shared" si="327"/>
        <v>0.97461786795036498</v>
      </c>
      <c r="AG662" s="34">
        <f t="shared" si="328"/>
        <v>0.97461786795036498</v>
      </c>
      <c r="AH662" s="34">
        <f t="shared" si="312"/>
        <v>1.2458</v>
      </c>
      <c r="AI662" s="15">
        <f t="shared" si="329"/>
        <v>0.77657197439912828</v>
      </c>
      <c r="AJ662" s="34">
        <f t="shared" si="330"/>
        <v>0.77657197439912828</v>
      </c>
      <c r="AK662" s="34">
        <f t="shared" si="313"/>
        <v>0.2702</v>
      </c>
      <c r="AL662" s="15">
        <f t="shared" si="331"/>
        <v>0.5671420040148718</v>
      </c>
      <c r="AM662" s="34">
        <f t="shared" si="332"/>
        <v>0</v>
      </c>
      <c r="AN662" s="35">
        <f t="shared" si="314"/>
        <v>20.300000600000001</v>
      </c>
      <c r="AO662" s="35">
        <f t="shared" si="315"/>
        <v>15.443345062101056</v>
      </c>
      <c r="AP662" s="35">
        <f t="shared" si="316"/>
        <v>4.8566555378989449</v>
      </c>
      <c r="AQ662" s="35">
        <f t="shared" si="317"/>
        <v>2</v>
      </c>
      <c r="AR662" s="35">
        <f t="shared" si="318"/>
        <v>1.7511898423494934</v>
      </c>
      <c r="AS662" s="35">
        <f t="shared" si="319"/>
        <v>0.24881015765050662</v>
      </c>
    </row>
    <row r="663" spans="7:45" ht="15.75">
      <c r="G663">
        <v>998</v>
      </c>
      <c r="H663" s="89">
        <v>2</v>
      </c>
      <c r="I663" s="90">
        <v>2.6000000999999999</v>
      </c>
      <c r="J663" s="90">
        <v>7.7000003000000001</v>
      </c>
      <c r="K663" s="90">
        <v>3.0000002000000001</v>
      </c>
      <c r="L663" s="90">
        <v>5</v>
      </c>
      <c r="M663" s="90">
        <v>0</v>
      </c>
      <c r="N663" s="90"/>
      <c r="O663" s="90">
        <v>1</v>
      </c>
      <c r="P663" s="90">
        <v>1</v>
      </c>
      <c r="Q663" s="91">
        <v>0</v>
      </c>
      <c r="R663" s="35"/>
      <c r="S663" s="34">
        <f t="shared" si="320"/>
        <v>2</v>
      </c>
      <c r="T663" s="34">
        <f t="shared" si="306"/>
        <v>2.2490000864999997</v>
      </c>
      <c r="U663" s="34">
        <f t="shared" si="307"/>
        <v>6.0398802353200001</v>
      </c>
      <c r="V663" s="34">
        <f t="shared" si="308"/>
        <v>1.9872000000000001</v>
      </c>
      <c r="W663" s="15">
        <f t="shared" si="321"/>
        <v>0.87944659600048491</v>
      </c>
      <c r="X663" s="34">
        <f t="shared" si="322"/>
        <v>2.6383399638907741</v>
      </c>
      <c r="Y663" s="34">
        <f t="shared" si="309"/>
        <v>1.2900000000000023E-2</v>
      </c>
      <c r="Z663" s="15">
        <f t="shared" si="323"/>
        <v>0.50322495527805666</v>
      </c>
      <c r="AA663" s="34">
        <f t="shared" si="324"/>
        <v>2.5161247763902832</v>
      </c>
      <c r="AB663" s="34">
        <f t="shared" si="310"/>
        <v>-0.3819999999999999</v>
      </c>
      <c r="AC663" s="15">
        <f t="shared" si="325"/>
        <v>0.40564461209270181</v>
      </c>
      <c r="AD663" s="34">
        <f t="shared" si="326"/>
        <v>0</v>
      </c>
      <c r="AE663" s="34">
        <f t="shared" si="311"/>
        <v>3.6479999999999992</v>
      </c>
      <c r="AF663" s="15">
        <f t="shared" si="327"/>
        <v>0.97461786795036498</v>
      </c>
      <c r="AG663" s="34">
        <f t="shared" si="328"/>
        <v>0.97461786795036498</v>
      </c>
      <c r="AH663" s="34">
        <f t="shared" si="312"/>
        <v>1.2458</v>
      </c>
      <c r="AI663" s="15">
        <f t="shared" si="329"/>
        <v>0.77657197439912828</v>
      </c>
      <c r="AJ663" s="34">
        <f t="shared" si="330"/>
        <v>0.77657197439912828</v>
      </c>
      <c r="AK663" s="34">
        <f t="shared" si="313"/>
        <v>0.2702</v>
      </c>
      <c r="AL663" s="15">
        <f t="shared" si="331"/>
        <v>0.5671420040148718</v>
      </c>
      <c r="AM663" s="34">
        <f t="shared" si="332"/>
        <v>0</v>
      </c>
      <c r="AN663" s="35">
        <f t="shared" si="314"/>
        <v>20.300000600000001</v>
      </c>
      <c r="AO663" s="35">
        <f t="shared" si="315"/>
        <v>15.443345062101056</v>
      </c>
      <c r="AP663" s="35">
        <f t="shared" si="316"/>
        <v>4.8566555378989449</v>
      </c>
      <c r="AQ663" s="35">
        <f t="shared" si="317"/>
        <v>2</v>
      </c>
      <c r="AR663" s="35">
        <f t="shared" si="318"/>
        <v>1.7511898423494934</v>
      </c>
      <c r="AS663" s="35">
        <f t="shared" si="319"/>
        <v>0.24881015765050662</v>
      </c>
    </row>
    <row r="664" spans="7:45" ht="15.75">
      <c r="G664">
        <v>999</v>
      </c>
      <c r="H664" s="89">
        <v>2</v>
      </c>
      <c r="I664" s="90">
        <v>2.6000000999999999</v>
      </c>
      <c r="J664" s="90">
        <v>7.7000003000000001</v>
      </c>
      <c r="K664" s="90">
        <v>3.0000002000000001</v>
      </c>
      <c r="L664" s="90">
        <v>5</v>
      </c>
      <c r="M664" s="90">
        <v>0</v>
      </c>
      <c r="N664" s="90"/>
      <c r="O664" s="90">
        <v>1</v>
      </c>
      <c r="P664" s="90">
        <v>1</v>
      </c>
      <c r="Q664" s="91">
        <v>0</v>
      </c>
      <c r="R664" s="35"/>
      <c r="S664" s="34">
        <f t="shared" si="320"/>
        <v>2</v>
      </c>
      <c r="T664" s="34">
        <f t="shared" si="306"/>
        <v>2.2490000864999997</v>
      </c>
      <c r="U664" s="34">
        <f t="shared" si="307"/>
        <v>6.0398802353200001</v>
      </c>
      <c r="V664" s="34">
        <f t="shared" si="308"/>
        <v>1.9872000000000001</v>
      </c>
      <c r="W664" s="15">
        <f t="shared" si="321"/>
        <v>0.87944659600048491</v>
      </c>
      <c r="X664" s="34">
        <f t="shared" si="322"/>
        <v>2.6383399638907741</v>
      </c>
      <c r="Y664" s="34">
        <f t="shared" si="309"/>
        <v>1.2900000000000023E-2</v>
      </c>
      <c r="Z664" s="15">
        <f t="shared" si="323"/>
        <v>0.50322495527805666</v>
      </c>
      <c r="AA664" s="34">
        <f t="shared" si="324"/>
        <v>2.5161247763902832</v>
      </c>
      <c r="AB664" s="34">
        <f t="shared" si="310"/>
        <v>-0.3819999999999999</v>
      </c>
      <c r="AC664" s="15">
        <f t="shared" si="325"/>
        <v>0.40564461209270181</v>
      </c>
      <c r="AD664" s="34">
        <f t="shared" si="326"/>
        <v>0</v>
      </c>
      <c r="AE664" s="34">
        <f t="shared" si="311"/>
        <v>3.6479999999999992</v>
      </c>
      <c r="AF664" s="15">
        <f t="shared" si="327"/>
        <v>0.97461786795036498</v>
      </c>
      <c r="AG664" s="34">
        <f t="shared" si="328"/>
        <v>0.97461786795036498</v>
      </c>
      <c r="AH664" s="34">
        <f t="shared" si="312"/>
        <v>1.2458</v>
      </c>
      <c r="AI664" s="15">
        <f t="shared" si="329"/>
        <v>0.77657197439912828</v>
      </c>
      <c r="AJ664" s="34">
        <f t="shared" si="330"/>
        <v>0.77657197439912828</v>
      </c>
      <c r="AK664" s="34">
        <f t="shared" si="313"/>
        <v>0.2702</v>
      </c>
      <c r="AL664" s="15">
        <f t="shared" si="331"/>
        <v>0.5671420040148718</v>
      </c>
      <c r="AM664" s="34">
        <f t="shared" si="332"/>
        <v>0</v>
      </c>
      <c r="AN664" s="35">
        <f t="shared" si="314"/>
        <v>14.500000100000001</v>
      </c>
      <c r="AO664" s="35">
        <f t="shared" si="315"/>
        <v>10.923793113113195</v>
      </c>
      <c r="AP664" s="35">
        <f t="shared" si="316"/>
        <v>3.576206986886806</v>
      </c>
      <c r="AQ664" s="35">
        <f t="shared" si="317"/>
        <v>2</v>
      </c>
      <c r="AR664" s="35">
        <f t="shared" si="318"/>
        <v>1.7511898423494934</v>
      </c>
      <c r="AS664" s="35">
        <f t="shared" si="319"/>
        <v>0.24881015765050662</v>
      </c>
    </row>
    <row r="665" spans="7:45" ht="15.75">
      <c r="G665">
        <v>1000</v>
      </c>
      <c r="H665" s="89">
        <v>1.5000001000000001</v>
      </c>
      <c r="I665" s="90">
        <v>2</v>
      </c>
      <c r="J665" s="90">
        <v>5</v>
      </c>
      <c r="K665" s="90">
        <v>2</v>
      </c>
      <c r="L665" s="90">
        <v>4</v>
      </c>
      <c r="M665" s="90">
        <v>0</v>
      </c>
      <c r="N665" s="90"/>
      <c r="O665" s="90">
        <v>1</v>
      </c>
      <c r="P665" s="90">
        <v>1</v>
      </c>
      <c r="Q665" s="91">
        <v>0</v>
      </c>
      <c r="R665" s="35"/>
      <c r="S665" s="34">
        <f t="shared" si="320"/>
        <v>1.5000001000000001</v>
      </c>
      <c r="T665" s="34">
        <f t="shared" si="306"/>
        <v>1.73</v>
      </c>
      <c r="U665" s="34">
        <f t="shared" si="307"/>
        <v>3.9219999999999997</v>
      </c>
      <c r="V665" s="34">
        <f t="shared" si="308"/>
        <v>1.9872000000000001</v>
      </c>
      <c r="W665" s="15">
        <f t="shared" si="321"/>
        <v>0.87944659600048491</v>
      </c>
      <c r="X665" s="34">
        <f t="shared" si="322"/>
        <v>1.7588931920009698</v>
      </c>
      <c r="Y665" s="34">
        <f t="shared" si="309"/>
        <v>1.2900000000000023E-2</v>
      </c>
      <c r="Z665" s="15">
        <f t="shared" si="323"/>
        <v>0.50322495527805666</v>
      </c>
      <c r="AA665" s="34">
        <f t="shared" si="324"/>
        <v>2.0128998211122267</v>
      </c>
      <c r="AB665" s="34">
        <f t="shared" si="310"/>
        <v>-0.3819999999999999</v>
      </c>
      <c r="AC665" s="15">
        <f t="shared" si="325"/>
        <v>0.40564461209270181</v>
      </c>
      <c r="AD665" s="34">
        <f t="shared" si="326"/>
        <v>0</v>
      </c>
      <c r="AE665" s="34">
        <f t="shared" si="311"/>
        <v>3.6479999999999992</v>
      </c>
      <c r="AF665" s="15">
        <f t="shared" si="327"/>
        <v>0.97461786795036498</v>
      </c>
      <c r="AG665" s="34">
        <f t="shared" si="328"/>
        <v>0.97461786795036498</v>
      </c>
      <c r="AH665" s="34">
        <f t="shared" si="312"/>
        <v>1.2458</v>
      </c>
      <c r="AI665" s="15">
        <f t="shared" si="329"/>
        <v>0.77657197439912828</v>
      </c>
      <c r="AJ665" s="34">
        <f t="shared" si="330"/>
        <v>0.77657197439912828</v>
      </c>
      <c r="AK665" s="34">
        <f t="shared" si="313"/>
        <v>0.2702</v>
      </c>
      <c r="AL665" s="15">
        <f t="shared" si="331"/>
        <v>0.5671420040148718</v>
      </c>
      <c r="AM665" s="34">
        <f t="shared" si="332"/>
        <v>0</v>
      </c>
      <c r="AN665" s="35">
        <f t="shared" si="314"/>
        <v>14.500000100000001</v>
      </c>
      <c r="AO665" s="35">
        <f t="shared" si="315"/>
        <v>10.923793113113195</v>
      </c>
      <c r="AP665" s="35">
        <f t="shared" si="316"/>
        <v>3.576206986886806</v>
      </c>
      <c r="AQ665" s="35">
        <f t="shared" si="317"/>
        <v>2</v>
      </c>
      <c r="AR665" s="35">
        <f t="shared" si="318"/>
        <v>1.7511898423494934</v>
      </c>
      <c r="AS665" s="35">
        <f t="shared" si="319"/>
        <v>0.24881015765050662</v>
      </c>
    </row>
    <row r="666" spans="7:45" ht="15.75">
      <c r="G666">
        <v>1001</v>
      </c>
      <c r="H666" s="89">
        <v>1.5000001000000001</v>
      </c>
      <c r="I666" s="90">
        <v>2</v>
      </c>
      <c r="J666" s="90">
        <v>5</v>
      </c>
      <c r="K666" s="90">
        <v>2</v>
      </c>
      <c r="L666" s="90">
        <v>4</v>
      </c>
      <c r="M666" s="90">
        <v>0</v>
      </c>
      <c r="N666" s="90"/>
      <c r="O666" s="90">
        <v>1</v>
      </c>
      <c r="P666" s="90">
        <v>1</v>
      </c>
      <c r="Q666" s="91">
        <v>0</v>
      </c>
      <c r="R666" s="35"/>
      <c r="S666" s="34">
        <f t="shared" si="320"/>
        <v>1.5000001000000001</v>
      </c>
      <c r="T666" s="34">
        <f t="shared" si="306"/>
        <v>1.73</v>
      </c>
      <c r="U666" s="34">
        <f t="shared" si="307"/>
        <v>3.9219999999999997</v>
      </c>
      <c r="V666" s="34">
        <f t="shared" si="308"/>
        <v>1.9872000000000001</v>
      </c>
      <c r="W666" s="15">
        <f t="shared" si="321"/>
        <v>0.87944659600048491</v>
      </c>
      <c r="X666" s="34">
        <f t="shared" si="322"/>
        <v>1.7588931920009698</v>
      </c>
      <c r="Y666" s="34">
        <f t="shared" si="309"/>
        <v>1.2900000000000023E-2</v>
      </c>
      <c r="Z666" s="15">
        <f t="shared" si="323"/>
        <v>0.50322495527805666</v>
      </c>
      <c r="AA666" s="34">
        <f t="shared" si="324"/>
        <v>2.0128998211122267</v>
      </c>
      <c r="AB666" s="34">
        <f t="shared" si="310"/>
        <v>-0.3819999999999999</v>
      </c>
      <c r="AC666" s="15">
        <f t="shared" si="325"/>
        <v>0.40564461209270181</v>
      </c>
      <c r="AD666" s="34">
        <f t="shared" si="326"/>
        <v>0</v>
      </c>
      <c r="AE666" s="34">
        <f t="shared" si="311"/>
        <v>3.6479999999999992</v>
      </c>
      <c r="AF666" s="15">
        <f t="shared" si="327"/>
        <v>0.97461786795036498</v>
      </c>
      <c r="AG666" s="34">
        <f t="shared" si="328"/>
        <v>0.97461786795036498</v>
      </c>
      <c r="AH666" s="34">
        <f t="shared" si="312"/>
        <v>1.2458</v>
      </c>
      <c r="AI666" s="15">
        <f t="shared" si="329"/>
        <v>0.77657197439912828</v>
      </c>
      <c r="AJ666" s="34">
        <f t="shared" si="330"/>
        <v>0.77657197439912828</v>
      </c>
      <c r="AK666" s="34">
        <f t="shared" si="313"/>
        <v>0.2702</v>
      </c>
      <c r="AL666" s="15">
        <f t="shared" si="331"/>
        <v>0.5671420040148718</v>
      </c>
      <c r="AM666" s="34">
        <f t="shared" si="332"/>
        <v>0</v>
      </c>
      <c r="AN666" s="35">
        <f t="shared" si="314"/>
        <v>34.100002599999996</v>
      </c>
      <c r="AO666" s="35">
        <f t="shared" si="315"/>
        <v>19.604422407485359</v>
      </c>
      <c r="AP666" s="35">
        <f t="shared" si="316"/>
        <v>14.495580192514637</v>
      </c>
      <c r="AQ666" s="35">
        <f t="shared" si="317"/>
        <v>7.0000002000000006</v>
      </c>
      <c r="AR666" s="35">
        <f t="shared" si="318"/>
        <v>5.6727660249362657</v>
      </c>
      <c r="AS666" s="35">
        <f t="shared" si="319"/>
        <v>1.3272341750637349</v>
      </c>
    </row>
    <row r="667" spans="7:45" ht="15.75">
      <c r="G667">
        <v>1002</v>
      </c>
      <c r="H667" s="89">
        <v>0.1</v>
      </c>
      <c r="I667" s="90">
        <v>1.1000000000000001</v>
      </c>
      <c r="J667" s="90">
        <v>1.9000001</v>
      </c>
      <c r="K667" s="90">
        <v>7.0000004999999996</v>
      </c>
      <c r="L667" s="90">
        <v>12.000000999999999</v>
      </c>
      <c r="M667" s="90">
        <v>12.000000999999999</v>
      </c>
      <c r="N667" s="90"/>
      <c r="O667" s="90">
        <v>3.0000002000000001</v>
      </c>
      <c r="P667" s="90">
        <v>2</v>
      </c>
      <c r="Q667" s="91">
        <v>2</v>
      </c>
      <c r="R667" s="35"/>
      <c r="S667" s="34">
        <f t="shared" si="320"/>
        <v>0.1</v>
      </c>
      <c r="T667" s="34">
        <f t="shared" si="306"/>
        <v>0.95150000000000001</v>
      </c>
      <c r="U667" s="34">
        <f t="shared" si="307"/>
        <v>1.49036007844</v>
      </c>
      <c r="V667" s="34">
        <f t="shared" si="308"/>
        <v>1.9872000000000001</v>
      </c>
      <c r="W667" s="15">
        <f t="shared" si="321"/>
        <v>0.87944659600048491</v>
      </c>
      <c r="X667" s="34">
        <f t="shared" si="322"/>
        <v>6.156126611726692</v>
      </c>
      <c r="Y667" s="34">
        <f t="shared" si="309"/>
        <v>1.2900000000000023E-2</v>
      </c>
      <c r="Z667" s="15">
        <f t="shared" si="323"/>
        <v>0.50322495527805666</v>
      </c>
      <c r="AA667" s="34">
        <f t="shared" si="324"/>
        <v>6.0386999665616345</v>
      </c>
      <c r="AB667" s="34">
        <f t="shared" si="310"/>
        <v>-0.3819999999999999</v>
      </c>
      <c r="AC667" s="15">
        <f t="shared" si="325"/>
        <v>0.40564461209270181</v>
      </c>
      <c r="AD667" s="34">
        <f t="shared" si="326"/>
        <v>4.8677357507570331</v>
      </c>
      <c r="AE667" s="34">
        <f t="shared" si="311"/>
        <v>5.3162001668199999</v>
      </c>
      <c r="AF667" s="15">
        <f t="shared" si="327"/>
        <v>0.99511262302858017</v>
      </c>
      <c r="AG667" s="34">
        <f t="shared" si="328"/>
        <v>2.9853380681082653</v>
      </c>
      <c r="AH667" s="34">
        <f t="shared" si="312"/>
        <v>1.2458</v>
      </c>
      <c r="AI667" s="15">
        <f t="shared" si="329"/>
        <v>0.77657197439912828</v>
      </c>
      <c r="AJ667" s="34">
        <f t="shared" si="330"/>
        <v>1.5531439487982566</v>
      </c>
      <c r="AK667" s="34">
        <f t="shared" si="313"/>
        <v>0.2702</v>
      </c>
      <c r="AL667" s="15">
        <f t="shared" si="331"/>
        <v>0.5671420040148718</v>
      </c>
      <c r="AM667" s="34">
        <f t="shared" si="332"/>
        <v>1.1342840080297436</v>
      </c>
      <c r="AN667" s="35">
        <f t="shared" si="314"/>
        <v>18.310000500000001</v>
      </c>
      <c r="AO667" s="35">
        <f t="shared" si="315"/>
        <v>11.281714107583682</v>
      </c>
      <c r="AP667" s="35">
        <f t="shared" si="316"/>
        <v>7.0282863924163195</v>
      </c>
      <c r="AQ667" s="35">
        <f t="shared" si="317"/>
        <v>43.000000999999997</v>
      </c>
      <c r="AR667" s="35">
        <f t="shared" si="318"/>
        <v>30.990813686811943</v>
      </c>
      <c r="AS667" s="35">
        <f t="shared" si="319"/>
        <v>12.009187313188054</v>
      </c>
    </row>
    <row r="668" spans="7:45" ht="15.75">
      <c r="G668">
        <v>1003</v>
      </c>
      <c r="H668" s="89">
        <v>0.5</v>
      </c>
      <c r="I668" s="90">
        <v>1.1000000000000001</v>
      </c>
      <c r="J668" s="90">
        <v>0.8</v>
      </c>
      <c r="K668" s="90">
        <v>3.18</v>
      </c>
      <c r="L668" s="90">
        <v>12.730000499999999</v>
      </c>
      <c r="M668" s="90">
        <v>0</v>
      </c>
      <c r="N668" s="90"/>
      <c r="O668" s="90">
        <v>8</v>
      </c>
      <c r="P668" s="90">
        <v>15.000000999999999</v>
      </c>
      <c r="Q668" s="91">
        <v>20</v>
      </c>
      <c r="R668" s="35"/>
      <c r="S668" s="34">
        <f t="shared" si="320"/>
        <v>0.5</v>
      </c>
      <c r="T668" s="34">
        <f t="shared" si="306"/>
        <v>0.95150000000000001</v>
      </c>
      <c r="U668" s="34">
        <f t="shared" si="307"/>
        <v>0.62752000000000008</v>
      </c>
      <c r="V668" s="34">
        <f t="shared" si="308"/>
        <v>1.9872000000000001</v>
      </c>
      <c r="W668" s="15">
        <f t="shared" si="321"/>
        <v>0.87944659600048491</v>
      </c>
      <c r="X668" s="34">
        <f t="shared" si="322"/>
        <v>2.7966401752815422</v>
      </c>
      <c r="Y668" s="34">
        <f t="shared" si="309"/>
        <v>1.2900000000000023E-2</v>
      </c>
      <c r="Z668" s="15">
        <f t="shared" si="323"/>
        <v>0.50322495527805666</v>
      </c>
      <c r="AA668" s="34">
        <f t="shared" si="324"/>
        <v>6.4060539323021386</v>
      </c>
      <c r="AB668" s="34">
        <f t="shared" si="310"/>
        <v>-0.3819999999999999</v>
      </c>
      <c r="AC668" s="15">
        <f t="shared" si="325"/>
        <v>0.40564461209270181</v>
      </c>
      <c r="AD668" s="34">
        <f t="shared" si="326"/>
        <v>0</v>
      </c>
      <c r="AE668" s="34">
        <f t="shared" si="311"/>
        <v>9.486699999999999</v>
      </c>
      <c r="AF668" s="15">
        <f t="shared" si="327"/>
        <v>0.99992415174445126</v>
      </c>
      <c r="AG668" s="34">
        <f t="shared" si="328"/>
        <v>7.9993932139556101</v>
      </c>
      <c r="AH668" s="34">
        <f t="shared" si="312"/>
        <v>1.2458</v>
      </c>
      <c r="AI668" s="15">
        <f t="shared" si="329"/>
        <v>0.77657197439912828</v>
      </c>
      <c r="AJ668" s="34">
        <f t="shared" si="330"/>
        <v>11.648580392558898</v>
      </c>
      <c r="AK668" s="34">
        <f t="shared" si="313"/>
        <v>0.2702</v>
      </c>
      <c r="AL668" s="15">
        <f t="shared" si="331"/>
        <v>0.5671420040148718</v>
      </c>
      <c r="AM668" s="34">
        <f t="shared" si="332"/>
        <v>11.342840080297435</v>
      </c>
      <c r="AN668" s="35">
        <f t="shared" si="314"/>
        <v>22.160001400000002</v>
      </c>
      <c r="AO668" s="35">
        <f t="shared" si="315"/>
        <v>15.803372235819966</v>
      </c>
      <c r="AP668" s="35">
        <f t="shared" si="316"/>
        <v>6.3566291641800365</v>
      </c>
      <c r="AQ668" s="35">
        <f t="shared" si="317"/>
        <v>13.250000499999999</v>
      </c>
      <c r="AR668" s="35">
        <f t="shared" si="318"/>
        <v>9.3058130068092204</v>
      </c>
      <c r="AS668" s="35">
        <f t="shared" si="319"/>
        <v>3.9441874931907783</v>
      </c>
    </row>
    <row r="669" spans="7:45" ht="15.75">
      <c r="G669">
        <v>1004</v>
      </c>
      <c r="H669" s="89">
        <v>1</v>
      </c>
      <c r="I669" s="90">
        <v>1</v>
      </c>
      <c r="J669" s="90">
        <v>3.5000002000000001</v>
      </c>
      <c r="K669" s="90">
        <v>8.4500010000000003</v>
      </c>
      <c r="L669" s="90">
        <v>4.42</v>
      </c>
      <c r="M669" s="90">
        <v>3.7900002000000002</v>
      </c>
      <c r="N669" s="90"/>
      <c r="O669" s="90">
        <v>2.25</v>
      </c>
      <c r="P669" s="90">
        <v>4</v>
      </c>
      <c r="Q669" s="91">
        <v>7.0000004999999996</v>
      </c>
      <c r="R669" s="35"/>
      <c r="S669" s="34">
        <f t="shared" si="320"/>
        <v>1</v>
      </c>
      <c r="T669" s="34">
        <f t="shared" si="306"/>
        <v>0.86499999999999999</v>
      </c>
      <c r="U669" s="34">
        <f t="shared" si="307"/>
        <v>2.7454001568800002</v>
      </c>
      <c r="V669" s="34">
        <f t="shared" si="308"/>
        <v>1.9872000000000001</v>
      </c>
      <c r="W669" s="15">
        <f t="shared" si="321"/>
        <v>0.87944659600048491</v>
      </c>
      <c r="X669" s="34">
        <f t="shared" si="322"/>
        <v>7.431324615650694</v>
      </c>
      <c r="Y669" s="34">
        <f t="shared" si="309"/>
        <v>1.2900000000000023E-2</v>
      </c>
      <c r="Z669" s="15">
        <f t="shared" si="323"/>
        <v>0.50322495527805666</v>
      </c>
      <c r="AA669" s="34">
        <f t="shared" si="324"/>
        <v>2.2242543023290104</v>
      </c>
      <c r="AB669" s="34">
        <f t="shared" si="310"/>
        <v>-0.3819999999999999</v>
      </c>
      <c r="AC669" s="15">
        <f t="shared" si="325"/>
        <v>0.40564461209270181</v>
      </c>
      <c r="AD669" s="34">
        <f t="shared" si="326"/>
        <v>1.5373931609602622</v>
      </c>
      <c r="AE669" s="34">
        <f t="shared" si="311"/>
        <v>4.6906249999999989</v>
      </c>
      <c r="AF669" s="15">
        <f t="shared" si="327"/>
        <v>0.99090257668337922</v>
      </c>
      <c r="AG669" s="34">
        <f t="shared" si="328"/>
        <v>2.2295307975376031</v>
      </c>
      <c r="AH669" s="34">
        <f t="shared" si="312"/>
        <v>1.2458</v>
      </c>
      <c r="AI669" s="15">
        <f t="shared" si="329"/>
        <v>0.77657197439912828</v>
      </c>
      <c r="AJ669" s="34">
        <f t="shared" si="330"/>
        <v>3.1062878975965131</v>
      </c>
      <c r="AK669" s="34">
        <f t="shared" si="313"/>
        <v>0.2702</v>
      </c>
      <c r="AL669" s="15">
        <f t="shared" si="331"/>
        <v>0.5671420040148718</v>
      </c>
      <c r="AM669" s="34">
        <f t="shared" si="332"/>
        <v>3.9699943116751046</v>
      </c>
      <c r="AN669" s="35">
        <f t="shared" si="314"/>
        <v>32.0500015</v>
      </c>
      <c r="AO669" s="35">
        <f t="shared" si="315"/>
        <v>19.825389105007872</v>
      </c>
      <c r="AP669" s="35">
        <f t="shared" si="316"/>
        <v>12.224612394992128</v>
      </c>
      <c r="AQ669" s="35">
        <f t="shared" si="317"/>
        <v>19.250000499999999</v>
      </c>
      <c r="AR669" s="35">
        <f t="shared" si="318"/>
        <v>13.336955046766205</v>
      </c>
      <c r="AS669" s="35">
        <f t="shared" si="319"/>
        <v>5.9130454532337939</v>
      </c>
    </row>
    <row r="670" spans="7:45" ht="15.75">
      <c r="G670">
        <v>1005</v>
      </c>
      <c r="H670" s="89">
        <v>1.2</v>
      </c>
      <c r="I670" s="90">
        <v>2</v>
      </c>
      <c r="J670" s="90">
        <v>3.5000002000000001</v>
      </c>
      <c r="K670" s="90">
        <v>5.69</v>
      </c>
      <c r="L670" s="90">
        <v>12.000000999999999</v>
      </c>
      <c r="M670" s="90">
        <v>7.6600003000000001</v>
      </c>
      <c r="N670" s="90"/>
      <c r="O670" s="90">
        <v>2.25</v>
      </c>
      <c r="P670" s="90">
        <v>7.0000004999999996</v>
      </c>
      <c r="Q670" s="91">
        <v>10</v>
      </c>
      <c r="R670" s="35"/>
      <c r="S670" s="34">
        <f t="shared" si="320"/>
        <v>1.2</v>
      </c>
      <c r="T670" s="34">
        <f t="shared" si="306"/>
        <v>1.73</v>
      </c>
      <c r="U670" s="34">
        <f t="shared" si="307"/>
        <v>2.7454001568800002</v>
      </c>
      <c r="V670" s="34">
        <f t="shared" si="308"/>
        <v>1.9872000000000001</v>
      </c>
      <c r="W670" s="15">
        <f t="shared" si="321"/>
        <v>0.87944659600048491</v>
      </c>
      <c r="X670" s="34">
        <f t="shared" si="322"/>
        <v>5.0040511312427594</v>
      </c>
      <c r="Y670" s="34">
        <f t="shared" si="309"/>
        <v>1.2900000000000023E-2</v>
      </c>
      <c r="Z670" s="15">
        <f t="shared" si="323"/>
        <v>0.50322495527805666</v>
      </c>
      <c r="AA670" s="34">
        <f t="shared" si="324"/>
        <v>6.0386999665616345</v>
      </c>
      <c r="AB670" s="34">
        <f t="shared" si="310"/>
        <v>-0.3819999999999999</v>
      </c>
      <c r="AC670" s="15">
        <f t="shared" si="325"/>
        <v>0.40564461209270181</v>
      </c>
      <c r="AD670" s="34">
        <f t="shared" si="326"/>
        <v>3.1072378503234797</v>
      </c>
      <c r="AE670" s="34">
        <f t="shared" si="311"/>
        <v>4.6906249999999989</v>
      </c>
      <c r="AF670" s="15">
        <f t="shared" si="327"/>
        <v>0.99090257668337922</v>
      </c>
      <c r="AG670" s="34">
        <f t="shared" si="328"/>
        <v>2.2295307975376031</v>
      </c>
      <c r="AH670" s="34">
        <f t="shared" si="312"/>
        <v>1.2458</v>
      </c>
      <c r="AI670" s="15">
        <f t="shared" si="329"/>
        <v>0.77657197439912828</v>
      </c>
      <c r="AJ670" s="34">
        <f t="shared" si="330"/>
        <v>5.4360042090798846</v>
      </c>
      <c r="AK670" s="34">
        <f t="shared" si="313"/>
        <v>0.2702</v>
      </c>
      <c r="AL670" s="15">
        <f t="shared" si="331"/>
        <v>0.5671420040148718</v>
      </c>
      <c r="AM670" s="34">
        <f t="shared" si="332"/>
        <v>5.6714200401487176</v>
      </c>
      <c r="AN670" s="35">
        <f t="shared" si="314"/>
        <v>0</v>
      </c>
      <c r="AO670" s="35">
        <f t="shared" si="315"/>
        <v>0</v>
      </c>
      <c r="AP670" s="35">
        <f t="shared" si="316"/>
        <v>0</v>
      </c>
      <c r="AQ670" s="35">
        <f t="shared" si="317"/>
        <v>0</v>
      </c>
      <c r="AR670" s="35">
        <f t="shared" si="318"/>
        <v>0</v>
      </c>
      <c r="AS670" s="35">
        <f t="shared" si="319"/>
        <v>0</v>
      </c>
    </row>
    <row r="671" spans="7:45" ht="15.75">
      <c r="G671">
        <v>1006</v>
      </c>
      <c r="H671" s="89"/>
      <c r="I671" s="90"/>
      <c r="J671" s="90"/>
      <c r="K671" s="90"/>
      <c r="L671" s="90"/>
      <c r="M671" s="90"/>
      <c r="N671" s="90"/>
      <c r="O671" s="90"/>
      <c r="P671" s="90"/>
      <c r="Q671" s="91"/>
      <c r="R671" s="35"/>
      <c r="S671" s="34">
        <f t="shared" si="320"/>
        <v>0</v>
      </c>
      <c r="T671" s="34">
        <f t="shared" si="306"/>
        <v>0</v>
      </c>
      <c r="U671" s="34">
        <f t="shared" si="307"/>
        <v>0</v>
      </c>
      <c r="V671" s="34">
        <f t="shared" si="308"/>
        <v>1.9872000000000001</v>
      </c>
      <c r="W671" s="15">
        <f t="shared" si="321"/>
        <v>0.87944659600048491</v>
      </c>
      <c r="X671" s="34">
        <f t="shared" si="322"/>
        <v>0</v>
      </c>
      <c r="Y671" s="34">
        <f t="shared" si="309"/>
        <v>1.2900000000000023E-2</v>
      </c>
      <c r="Z671" s="15">
        <f t="shared" si="323"/>
        <v>0.50322495527805666</v>
      </c>
      <c r="AA671" s="34">
        <f t="shared" si="324"/>
        <v>0</v>
      </c>
      <c r="AB671" s="34">
        <f t="shared" si="310"/>
        <v>-0.3819999999999999</v>
      </c>
      <c r="AC671" s="15">
        <f t="shared" si="325"/>
        <v>0.40564461209270181</v>
      </c>
      <c r="AD671" s="34">
        <f t="shared" si="326"/>
        <v>0</v>
      </c>
      <c r="AE671" s="34">
        <f t="shared" si="311"/>
        <v>2.8138999999999994</v>
      </c>
      <c r="AF671" s="15">
        <f t="shared" si="327"/>
        <v>0.94342234836801464</v>
      </c>
      <c r="AG671" s="34">
        <f t="shared" si="328"/>
        <v>0</v>
      </c>
      <c r="AH671" s="34">
        <f t="shared" si="312"/>
        <v>1.2458</v>
      </c>
      <c r="AI671" s="15">
        <f t="shared" si="329"/>
        <v>0.77657197439912828</v>
      </c>
      <c r="AJ671" s="34">
        <f t="shared" si="330"/>
        <v>0</v>
      </c>
      <c r="AK671" s="34">
        <f t="shared" si="313"/>
        <v>0.2702</v>
      </c>
      <c r="AL671" s="15">
        <f t="shared" si="331"/>
        <v>0.5671420040148718</v>
      </c>
      <c r="AM671" s="34">
        <f t="shared" si="332"/>
        <v>0</v>
      </c>
      <c r="AN671" s="35">
        <f t="shared" si="314"/>
        <v>5.0000004000000001E-2</v>
      </c>
      <c r="AO671" s="35">
        <f t="shared" si="315"/>
        <v>4.8650003864999999E-2</v>
      </c>
      <c r="AP671" s="35">
        <f t="shared" si="316"/>
        <v>1.3500001350000013E-3</v>
      </c>
      <c r="AQ671" s="35">
        <f t="shared" si="317"/>
        <v>0</v>
      </c>
      <c r="AR671" s="35">
        <f t="shared" si="318"/>
        <v>0</v>
      </c>
      <c r="AS671" s="35">
        <f t="shared" si="319"/>
        <v>0</v>
      </c>
    </row>
    <row r="672" spans="7:45" ht="15.75">
      <c r="G672">
        <v>1007</v>
      </c>
      <c r="H672" s="89">
        <v>4.0000002999999999E-2</v>
      </c>
      <c r="I672" s="90">
        <v>1.0000001E-2</v>
      </c>
      <c r="J672" s="90">
        <v>0</v>
      </c>
      <c r="K672" s="90">
        <v>0</v>
      </c>
      <c r="L672" s="90">
        <v>0</v>
      </c>
      <c r="M672" s="90">
        <v>0</v>
      </c>
      <c r="N672" s="90"/>
      <c r="O672" s="90"/>
      <c r="P672" s="90"/>
      <c r="Q672" s="91"/>
      <c r="R672" s="35"/>
      <c r="S672" s="34">
        <f t="shared" si="320"/>
        <v>4.0000002999999999E-2</v>
      </c>
      <c r="T672" s="34">
        <f t="shared" si="306"/>
        <v>8.6500008650000001E-3</v>
      </c>
      <c r="U672" s="34">
        <f t="shared" si="307"/>
        <v>0</v>
      </c>
      <c r="V672" s="34">
        <f t="shared" si="308"/>
        <v>1.9872000000000001</v>
      </c>
      <c r="W672" s="15">
        <f t="shared" si="321"/>
        <v>0.87944659600048491</v>
      </c>
      <c r="X672" s="34">
        <f t="shared" si="322"/>
        <v>0</v>
      </c>
      <c r="Y672" s="34">
        <f t="shared" si="309"/>
        <v>1.2900000000000023E-2</v>
      </c>
      <c r="Z672" s="15">
        <f t="shared" si="323"/>
        <v>0.50322495527805666</v>
      </c>
      <c r="AA672" s="34">
        <f t="shared" si="324"/>
        <v>0</v>
      </c>
      <c r="AB672" s="34">
        <f t="shared" si="310"/>
        <v>-0.3819999999999999</v>
      </c>
      <c r="AC672" s="15">
        <f t="shared" si="325"/>
        <v>0.40564461209270181</v>
      </c>
      <c r="AD672" s="34">
        <f t="shared" si="326"/>
        <v>0</v>
      </c>
      <c r="AE672" s="34">
        <f t="shared" si="311"/>
        <v>2.8138999999999994</v>
      </c>
      <c r="AF672" s="15">
        <f t="shared" si="327"/>
        <v>0.94342234836801464</v>
      </c>
      <c r="AG672" s="34">
        <f t="shared" si="328"/>
        <v>0</v>
      </c>
      <c r="AH672" s="34">
        <f t="shared" si="312"/>
        <v>1.2458</v>
      </c>
      <c r="AI672" s="15">
        <f t="shared" si="329"/>
        <v>0.77657197439912828</v>
      </c>
      <c r="AJ672" s="34">
        <f t="shared" si="330"/>
        <v>0</v>
      </c>
      <c r="AK672" s="34">
        <f t="shared" si="313"/>
        <v>0.2702</v>
      </c>
      <c r="AL672" s="15">
        <f t="shared" si="331"/>
        <v>0.5671420040148718</v>
      </c>
      <c r="AM672" s="34">
        <f t="shared" si="332"/>
        <v>0</v>
      </c>
      <c r="AN672" s="35">
        <f t="shared" si="314"/>
        <v>8.0000003E-2</v>
      </c>
      <c r="AO672" s="35">
        <f t="shared" si="315"/>
        <v>7.7300002864999995E-2</v>
      </c>
      <c r="AP672" s="35">
        <f t="shared" si="316"/>
        <v>2.7000001350000052E-3</v>
      </c>
      <c r="AQ672" s="35">
        <f t="shared" si="317"/>
        <v>0</v>
      </c>
      <c r="AR672" s="35">
        <f t="shared" si="318"/>
        <v>0</v>
      </c>
      <c r="AS672" s="35">
        <f t="shared" si="319"/>
        <v>0</v>
      </c>
    </row>
    <row r="673" spans="7:45" ht="15.75">
      <c r="G673">
        <v>1008</v>
      </c>
      <c r="H673" s="89">
        <v>6.0000001999999997E-2</v>
      </c>
      <c r="I673" s="90">
        <v>2.0000001E-2</v>
      </c>
      <c r="J673" s="90">
        <v>0</v>
      </c>
      <c r="K673" s="90">
        <v>0</v>
      </c>
      <c r="L673" s="90">
        <v>0</v>
      </c>
      <c r="M673" s="90">
        <v>0</v>
      </c>
      <c r="N673" s="90"/>
      <c r="O673" s="90"/>
      <c r="P673" s="90"/>
      <c r="Q673" s="91"/>
      <c r="R673" s="35"/>
      <c r="S673" s="34">
        <f t="shared" si="320"/>
        <v>6.0000001999999997E-2</v>
      </c>
      <c r="T673" s="34">
        <f t="shared" si="306"/>
        <v>1.7300000864999998E-2</v>
      </c>
      <c r="U673" s="34">
        <f t="shared" si="307"/>
        <v>0</v>
      </c>
      <c r="V673" s="34">
        <f t="shared" si="308"/>
        <v>1.9872000000000001</v>
      </c>
      <c r="W673" s="15">
        <f t="shared" si="321"/>
        <v>0.87944659600048491</v>
      </c>
      <c r="X673" s="34">
        <f t="shared" si="322"/>
        <v>0</v>
      </c>
      <c r="Y673" s="34">
        <f t="shared" si="309"/>
        <v>1.2900000000000023E-2</v>
      </c>
      <c r="Z673" s="15">
        <f t="shared" si="323"/>
        <v>0.50322495527805666</v>
      </c>
      <c r="AA673" s="34">
        <f t="shared" si="324"/>
        <v>0</v>
      </c>
      <c r="AB673" s="34">
        <f t="shared" si="310"/>
        <v>-0.3819999999999999</v>
      </c>
      <c r="AC673" s="15">
        <f t="shared" si="325"/>
        <v>0.40564461209270181</v>
      </c>
      <c r="AD673" s="34">
        <f t="shared" si="326"/>
        <v>0</v>
      </c>
      <c r="AE673" s="34">
        <f t="shared" si="311"/>
        <v>2.8138999999999994</v>
      </c>
      <c r="AF673" s="15">
        <f t="shared" si="327"/>
        <v>0.94342234836801464</v>
      </c>
      <c r="AG673" s="34">
        <f t="shared" si="328"/>
        <v>0</v>
      </c>
      <c r="AH673" s="34">
        <f t="shared" si="312"/>
        <v>1.2458</v>
      </c>
      <c r="AI673" s="15">
        <f t="shared" si="329"/>
        <v>0.77657197439912828</v>
      </c>
      <c r="AJ673" s="34">
        <f t="shared" si="330"/>
        <v>0</v>
      </c>
      <c r="AK673" s="34">
        <f t="shared" si="313"/>
        <v>0.2702</v>
      </c>
      <c r="AL673" s="15">
        <f t="shared" si="331"/>
        <v>0.5671420040148718</v>
      </c>
      <c r="AM673" s="34">
        <f t="shared" si="332"/>
        <v>0</v>
      </c>
      <c r="AN673" s="35">
        <f t="shared" si="314"/>
        <v>0.120000001</v>
      </c>
      <c r="AO673" s="35">
        <f t="shared" si="315"/>
        <v>0.115950000865</v>
      </c>
      <c r="AP673" s="35">
        <f t="shared" si="316"/>
        <v>4.0500001349999953E-3</v>
      </c>
      <c r="AQ673" s="35">
        <f t="shared" si="317"/>
        <v>0</v>
      </c>
      <c r="AR673" s="35">
        <f t="shared" si="318"/>
        <v>0</v>
      </c>
      <c r="AS673" s="35">
        <f t="shared" si="319"/>
        <v>0</v>
      </c>
    </row>
    <row r="674" spans="7:45" ht="15.75">
      <c r="G674">
        <v>1009</v>
      </c>
      <c r="H674" s="89">
        <v>0.09</v>
      </c>
      <c r="I674" s="90">
        <v>3.0000000999999998E-2</v>
      </c>
      <c r="J674" s="90">
        <v>0</v>
      </c>
      <c r="K674" s="90">
        <v>0</v>
      </c>
      <c r="L674" s="90">
        <v>0</v>
      </c>
      <c r="M674" s="90">
        <v>0</v>
      </c>
      <c r="N674" s="90"/>
      <c r="O674" s="90"/>
      <c r="P674" s="90"/>
      <c r="Q674" s="91"/>
      <c r="R674" s="35"/>
      <c r="S674" s="34">
        <f t="shared" si="320"/>
        <v>0.09</v>
      </c>
      <c r="T674" s="34">
        <f t="shared" si="306"/>
        <v>2.5950000865E-2</v>
      </c>
      <c r="U674" s="34">
        <f t="shared" si="307"/>
        <v>0</v>
      </c>
      <c r="V674" s="34">
        <f t="shared" si="308"/>
        <v>1.9872000000000001</v>
      </c>
      <c r="W674" s="15">
        <f t="shared" si="321"/>
        <v>0.87944659600048491</v>
      </c>
      <c r="X674" s="34">
        <f t="shared" si="322"/>
        <v>0</v>
      </c>
      <c r="Y674" s="34">
        <f t="shared" si="309"/>
        <v>1.2900000000000023E-2</v>
      </c>
      <c r="Z674" s="15">
        <f t="shared" si="323"/>
        <v>0.50322495527805666</v>
      </c>
      <c r="AA674" s="34">
        <f t="shared" si="324"/>
        <v>0</v>
      </c>
      <c r="AB674" s="34">
        <f t="shared" si="310"/>
        <v>-0.3819999999999999</v>
      </c>
      <c r="AC674" s="15">
        <f t="shared" si="325"/>
        <v>0.40564461209270181</v>
      </c>
      <c r="AD674" s="34">
        <f t="shared" si="326"/>
        <v>0</v>
      </c>
      <c r="AE674" s="34">
        <f t="shared" si="311"/>
        <v>2.8138999999999994</v>
      </c>
      <c r="AF674" s="15">
        <f t="shared" si="327"/>
        <v>0.94342234836801464</v>
      </c>
      <c r="AG674" s="34">
        <f t="shared" si="328"/>
        <v>0</v>
      </c>
      <c r="AH674" s="34">
        <f t="shared" si="312"/>
        <v>1.2458</v>
      </c>
      <c r="AI674" s="15">
        <f t="shared" si="329"/>
        <v>0.77657197439912828</v>
      </c>
      <c r="AJ674" s="34">
        <f t="shared" si="330"/>
        <v>0</v>
      </c>
      <c r="AK674" s="34">
        <f t="shared" si="313"/>
        <v>0.2702</v>
      </c>
      <c r="AL674" s="15">
        <f t="shared" si="331"/>
        <v>0.5671420040148718</v>
      </c>
      <c r="AM674" s="34">
        <f t="shared" si="332"/>
        <v>0</v>
      </c>
      <c r="AN674" s="35">
        <f t="shared" si="314"/>
        <v>0.160000002</v>
      </c>
      <c r="AO674" s="35">
        <f t="shared" si="315"/>
        <v>0.15190000173000001</v>
      </c>
      <c r="AP674" s="35">
        <f t="shared" si="316"/>
        <v>8.1000002699999907E-3</v>
      </c>
      <c r="AQ674" s="35">
        <f t="shared" si="317"/>
        <v>0</v>
      </c>
      <c r="AR674" s="35">
        <f t="shared" si="318"/>
        <v>0</v>
      </c>
      <c r="AS674" s="35">
        <f t="shared" si="319"/>
        <v>0</v>
      </c>
    </row>
    <row r="675" spans="7:45" ht="15.75">
      <c r="G675">
        <v>1010</v>
      </c>
      <c r="H675" s="89">
        <v>0.1</v>
      </c>
      <c r="I675" s="90">
        <v>6.0000001999999997E-2</v>
      </c>
      <c r="J675" s="90">
        <v>0</v>
      </c>
      <c r="K675" s="90">
        <v>0</v>
      </c>
      <c r="L675" s="90">
        <v>0</v>
      </c>
      <c r="M675" s="90">
        <v>0</v>
      </c>
      <c r="N675" s="90"/>
      <c r="O675" s="90"/>
      <c r="P675" s="90"/>
      <c r="Q675" s="91"/>
      <c r="R675" s="35"/>
      <c r="S675" s="34">
        <f t="shared" si="320"/>
        <v>0.1</v>
      </c>
      <c r="T675" s="34">
        <f t="shared" si="306"/>
        <v>5.1900001729999999E-2</v>
      </c>
      <c r="U675" s="34">
        <f t="shared" si="307"/>
        <v>0</v>
      </c>
      <c r="V675" s="34">
        <f t="shared" si="308"/>
        <v>1.9872000000000001</v>
      </c>
      <c r="W675" s="15">
        <f t="shared" si="321"/>
        <v>0.87944659600048491</v>
      </c>
      <c r="X675" s="34">
        <f t="shared" si="322"/>
        <v>0</v>
      </c>
      <c r="Y675" s="34">
        <f t="shared" si="309"/>
        <v>1.2900000000000023E-2</v>
      </c>
      <c r="Z675" s="15">
        <f t="shared" si="323"/>
        <v>0.50322495527805666</v>
      </c>
      <c r="AA675" s="34">
        <f t="shared" si="324"/>
        <v>0</v>
      </c>
      <c r="AB675" s="34">
        <f t="shared" si="310"/>
        <v>-0.3819999999999999</v>
      </c>
      <c r="AC675" s="15">
        <f t="shared" si="325"/>
        <v>0.40564461209270181</v>
      </c>
      <c r="AD675" s="34">
        <f t="shared" si="326"/>
        <v>0</v>
      </c>
      <c r="AE675" s="34">
        <f t="shared" si="311"/>
        <v>2.8138999999999994</v>
      </c>
      <c r="AF675" s="15">
        <f t="shared" si="327"/>
        <v>0.94342234836801464</v>
      </c>
      <c r="AG675" s="34">
        <f t="shared" si="328"/>
        <v>0</v>
      </c>
      <c r="AH675" s="34">
        <f t="shared" si="312"/>
        <v>1.2458</v>
      </c>
      <c r="AI675" s="15">
        <f t="shared" si="329"/>
        <v>0.77657197439912828</v>
      </c>
      <c r="AJ675" s="34">
        <f t="shared" si="330"/>
        <v>0</v>
      </c>
      <c r="AK675" s="34">
        <f t="shared" si="313"/>
        <v>0.2702</v>
      </c>
      <c r="AL675" s="15">
        <f t="shared" si="331"/>
        <v>0.5671420040148718</v>
      </c>
      <c r="AM675" s="34">
        <f t="shared" si="332"/>
        <v>0</v>
      </c>
      <c r="AN675" s="35">
        <f t="shared" si="314"/>
        <v>0</v>
      </c>
      <c r="AO675" s="35">
        <f t="shared" si="315"/>
        <v>0</v>
      </c>
      <c r="AP675" s="35">
        <f t="shared" si="316"/>
        <v>0</v>
      </c>
      <c r="AQ675" s="35">
        <f t="shared" si="317"/>
        <v>0</v>
      </c>
      <c r="AR675" s="35">
        <f t="shared" si="318"/>
        <v>0</v>
      </c>
      <c r="AS675" s="35">
        <f t="shared" si="319"/>
        <v>0</v>
      </c>
    </row>
    <row r="676" spans="7:45" ht="15.75">
      <c r="G676">
        <v>1011</v>
      </c>
      <c r="H676" s="89"/>
      <c r="I676" s="90"/>
      <c r="J676" s="90"/>
      <c r="K676" s="90"/>
      <c r="L676" s="90"/>
      <c r="M676" s="90"/>
      <c r="N676" s="90"/>
      <c r="O676" s="90"/>
      <c r="P676" s="90"/>
      <c r="Q676" s="91"/>
      <c r="R676" s="35"/>
      <c r="S676" s="34">
        <f t="shared" si="320"/>
        <v>0</v>
      </c>
      <c r="T676" s="34">
        <f t="shared" si="306"/>
        <v>0</v>
      </c>
      <c r="U676" s="34">
        <f t="shared" si="307"/>
        <v>0</v>
      </c>
      <c r="V676" s="34">
        <f t="shared" si="308"/>
        <v>1.9872000000000001</v>
      </c>
      <c r="W676" s="15">
        <f t="shared" si="321"/>
        <v>0.87944659600048491</v>
      </c>
      <c r="X676" s="34">
        <f t="shared" si="322"/>
        <v>0</v>
      </c>
      <c r="Y676" s="34">
        <f t="shared" si="309"/>
        <v>1.2900000000000023E-2</v>
      </c>
      <c r="Z676" s="15">
        <f t="shared" si="323"/>
        <v>0.50322495527805666</v>
      </c>
      <c r="AA676" s="34">
        <f t="shared" si="324"/>
        <v>0</v>
      </c>
      <c r="AB676" s="34">
        <f t="shared" si="310"/>
        <v>-0.3819999999999999</v>
      </c>
      <c r="AC676" s="15">
        <f t="shared" si="325"/>
        <v>0.40564461209270181</v>
      </c>
      <c r="AD676" s="34">
        <f t="shared" si="326"/>
        <v>0</v>
      </c>
      <c r="AE676" s="34">
        <f t="shared" si="311"/>
        <v>2.8138999999999994</v>
      </c>
      <c r="AF676" s="15">
        <f t="shared" si="327"/>
        <v>0.94342234836801464</v>
      </c>
      <c r="AG676" s="34">
        <f t="shared" si="328"/>
        <v>0</v>
      </c>
      <c r="AH676" s="34">
        <f t="shared" si="312"/>
        <v>1.2458</v>
      </c>
      <c r="AI676" s="15">
        <f t="shared" si="329"/>
        <v>0.77657197439912828</v>
      </c>
      <c r="AJ676" s="34">
        <f t="shared" si="330"/>
        <v>0</v>
      </c>
      <c r="AK676" s="34">
        <f t="shared" si="313"/>
        <v>0.2702</v>
      </c>
      <c r="AL676" s="15">
        <f t="shared" si="331"/>
        <v>0.5671420040148718</v>
      </c>
      <c r="AM676" s="34">
        <f t="shared" si="332"/>
        <v>0</v>
      </c>
      <c r="AN676" s="35">
        <f t="shared" si="314"/>
        <v>0</v>
      </c>
      <c r="AO676" s="35">
        <f t="shared" si="315"/>
        <v>0</v>
      </c>
      <c r="AP676" s="35">
        <f t="shared" si="316"/>
        <v>0</v>
      </c>
      <c r="AQ676" s="35">
        <f t="shared" si="317"/>
        <v>0</v>
      </c>
      <c r="AR676" s="35">
        <f t="shared" si="318"/>
        <v>0</v>
      </c>
      <c r="AS676" s="35">
        <f t="shared" si="319"/>
        <v>0</v>
      </c>
    </row>
    <row r="677" spans="7:45" ht="15.75">
      <c r="G677">
        <v>1012</v>
      </c>
      <c r="H677" s="89"/>
      <c r="I677" s="90"/>
      <c r="J677" s="90"/>
      <c r="K677" s="90"/>
      <c r="L677" s="90"/>
      <c r="M677" s="90"/>
      <c r="N677" s="90"/>
      <c r="O677" s="90"/>
      <c r="P677" s="90"/>
      <c r="Q677" s="91"/>
      <c r="R677" s="35"/>
      <c r="S677" s="34">
        <f t="shared" si="320"/>
        <v>0</v>
      </c>
      <c r="T677" s="34">
        <f t="shared" si="306"/>
        <v>0</v>
      </c>
      <c r="U677" s="34">
        <f t="shared" si="307"/>
        <v>0</v>
      </c>
      <c r="V677" s="34">
        <f t="shared" si="308"/>
        <v>1.9872000000000001</v>
      </c>
      <c r="W677" s="15">
        <f t="shared" si="321"/>
        <v>0.87944659600048491</v>
      </c>
      <c r="X677" s="34">
        <f t="shared" si="322"/>
        <v>0</v>
      </c>
      <c r="Y677" s="34">
        <f t="shared" si="309"/>
        <v>1.2900000000000023E-2</v>
      </c>
      <c r="Z677" s="15">
        <f t="shared" si="323"/>
        <v>0.50322495527805666</v>
      </c>
      <c r="AA677" s="34">
        <f t="shared" si="324"/>
        <v>0</v>
      </c>
      <c r="AB677" s="34">
        <f t="shared" si="310"/>
        <v>-0.3819999999999999</v>
      </c>
      <c r="AC677" s="15">
        <f t="shared" si="325"/>
        <v>0.40564461209270181</v>
      </c>
      <c r="AD677" s="34">
        <f t="shared" si="326"/>
        <v>0</v>
      </c>
      <c r="AE677" s="34">
        <f t="shared" si="311"/>
        <v>2.8138999999999994</v>
      </c>
      <c r="AF677" s="15">
        <f t="shared" si="327"/>
        <v>0.94342234836801464</v>
      </c>
      <c r="AG677" s="34">
        <f t="shared" si="328"/>
        <v>0</v>
      </c>
      <c r="AH677" s="34">
        <f t="shared" si="312"/>
        <v>1.2458</v>
      </c>
      <c r="AI677" s="15">
        <f t="shared" si="329"/>
        <v>0.77657197439912828</v>
      </c>
      <c r="AJ677" s="34">
        <f t="shared" si="330"/>
        <v>0</v>
      </c>
      <c r="AK677" s="34">
        <f t="shared" si="313"/>
        <v>0.2702</v>
      </c>
      <c r="AL677" s="15">
        <f t="shared" si="331"/>
        <v>0.5671420040148718</v>
      </c>
      <c r="AM677" s="34">
        <f t="shared" si="332"/>
        <v>0</v>
      </c>
      <c r="AN677" s="35">
        <f t="shared" si="314"/>
        <v>0</v>
      </c>
      <c r="AO677" s="35">
        <f t="shared" si="315"/>
        <v>0</v>
      </c>
      <c r="AP677" s="35">
        <f t="shared" si="316"/>
        <v>0</v>
      </c>
      <c r="AQ677" s="35">
        <f t="shared" si="317"/>
        <v>0</v>
      </c>
      <c r="AR677" s="35">
        <f t="shared" si="318"/>
        <v>0</v>
      </c>
      <c r="AS677" s="35">
        <f t="shared" si="319"/>
        <v>0</v>
      </c>
    </row>
    <row r="678" spans="7:45" ht="15.75">
      <c r="G678">
        <v>1013</v>
      </c>
      <c r="H678" s="89"/>
      <c r="I678" s="90"/>
      <c r="J678" s="90"/>
      <c r="K678" s="90"/>
      <c r="L678" s="90"/>
      <c r="M678" s="90"/>
      <c r="N678" s="90"/>
      <c r="O678" s="90"/>
      <c r="P678" s="90"/>
      <c r="Q678" s="91"/>
      <c r="R678" s="35"/>
      <c r="S678" s="34">
        <f t="shared" si="320"/>
        <v>0</v>
      </c>
      <c r="T678" s="34">
        <f t="shared" si="306"/>
        <v>0</v>
      </c>
      <c r="U678" s="34">
        <f t="shared" si="307"/>
        <v>0</v>
      </c>
      <c r="V678" s="34">
        <f t="shared" si="308"/>
        <v>1.9872000000000001</v>
      </c>
      <c r="W678" s="15">
        <f t="shared" si="321"/>
        <v>0.87944659600048491</v>
      </c>
      <c r="X678" s="34">
        <f t="shared" si="322"/>
        <v>0</v>
      </c>
      <c r="Y678" s="34">
        <f t="shared" si="309"/>
        <v>1.2900000000000023E-2</v>
      </c>
      <c r="Z678" s="15">
        <f t="shared" si="323"/>
        <v>0.50322495527805666</v>
      </c>
      <c r="AA678" s="34">
        <f t="shared" si="324"/>
        <v>0</v>
      </c>
      <c r="AB678" s="34">
        <f t="shared" si="310"/>
        <v>-0.3819999999999999</v>
      </c>
      <c r="AC678" s="15">
        <f t="shared" si="325"/>
        <v>0.40564461209270181</v>
      </c>
      <c r="AD678" s="34">
        <f t="shared" si="326"/>
        <v>0</v>
      </c>
      <c r="AE678" s="34">
        <f t="shared" si="311"/>
        <v>2.8138999999999994</v>
      </c>
      <c r="AF678" s="15">
        <f t="shared" si="327"/>
        <v>0.94342234836801464</v>
      </c>
      <c r="AG678" s="34">
        <f t="shared" si="328"/>
        <v>0</v>
      </c>
      <c r="AH678" s="34">
        <f t="shared" si="312"/>
        <v>1.2458</v>
      </c>
      <c r="AI678" s="15">
        <f t="shared" si="329"/>
        <v>0.77657197439912828</v>
      </c>
      <c r="AJ678" s="34">
        <f t="shared" si="330"/>
        <v>0</v>
      </c>
      <c r="AK678" s="34">
        <f t="shared" si="313"/>
        <v>0.2702</v>
      </c>
      <c r="AL678" s="15">
        <f t="shared" si="331"/>
        <v>0.5671420040148718</v>
      </c>
      <c r="AM678" s="34">
        <f t="shared" si="332"/>
        <v>0</v>
      </c>
      <c r="AN678" s="35">
        <f t="shared" si="314"/>
        <v>0</v>
      </c>
      <c r="AO678" s="35">
        <f t="shared" si="315"/>
        <v>0</v>
      </c>
      <c r="AP678" s="35">
        <f t="shared" si="316"/>
        <v>0</v>
      </c>
      <c r="AQ678" s="35">
        <f t="shared" si="317"/>
        <v>0</v>
      </c>
      <c r="AR678" s="35">
        <f t="shared" si="318"/>
        <v>0</v>
      </c>
      <c r="AS678" s="35">
        <f t="shared" si="319"/>
        <v>0</v>
      </c>
    </row>
    <row r="679" spans="7:45" ht="15.75">
      <c r="G679">
        <v>1014</v>
      </c>
      <c r="H679" s="89"/>
      <c r="I679" s="90"/>
      <c r="J679" s="90"/>
      <c r="K679" s="90"/>
      <c r="L679" s="90"/>
      <c r="M679" s="90"/>
      <c r="N679" s="90"/>
      <c r="O679" s="90"/>
      <c r="P679" s="90"/>
      <c r="Q679" s="91"/>
      <c r="R679" s="35"/>
      <c r="S679" s="34">
        <f t="shared" si="320"/>
        <v>0</v>
      </c>
      <c r="T679" s="34">
        <f t="shared" si="306"/>
        <v>0</v>
      </c>
      <c r="U679" s="34">
        <f t="shared" si="307"/>
        <v>0</v>
      </c>
      <c r="V679" s="34">
        <f t="shared" si="308"/>
        <v>1.9872000000000001</v>
      </c>
      <c r="W679" s="15">
        <f t="shared" si="321"/>
        <v>0.87944659600048491</v>
      </c>
      <c r="X679" s="34">
        <f t="shared" si="322"/>
        <v>0</v>
      </c>
      <c r="Y679" s="34">
        <f t="shared" si="309"/>
        <v>1.2900000000000023E-2</v>
      </c>
      <c r="Z679" s="15">
        <f t="shared" si="323"/>
        <v>0.50322495527805666</v>
      </c>
      <c r="AA679" s="34">
        <f t="shared" si="324"/>
        <v>0</v>
      </c>
      <c r="AB679" s="34">
        <f t="shared" si="310"/>
        <v>-0.3819999999999999</v>
      </c>
      <c r="AC679" s="15">
        <f t="shared" si="325"/>
        <v>0.40564461209270181</v>
      </c>
      <c r="AD679" s="34">
        <f t="shared" si="326"/>
        <v>0</v>
      </c>
      <c r="AE679" s="34">
        <f t="shared" si="311"/>
        <v>2.8138999999999994</v>
      </c>
      <c r="AF679" s="15">
        <f t="shared" si="327"/>
        <v>0.94342234836801464</v>
      </c>
      <c r="AG679" s="34">
        <f t="shared" si="328"/>
        <v>0</v>
      </c>
      <c r="AH679" s="34">
        <f t="shared" si="312"/>
        <v>1.2458</v>
      </c>
      <c r="AI679" s="15">
        <f t="shared" si="329"/>
        <v>0.77657197439912828</v>
      </c>
      <c r="AJ679" s="34">
        <f t="shared" si="330"/>
        <v>0</v>
      </c>
      <c r="AK679" s="34">
        <f t="shared" si="313"/>
        <v>0.2702</v>
      </c>
      <c r="AL679" s="15">
        <f t="shared" si="331"/>
        <v>0.5671420040148718</v>
      </c>
      <c r="AM679" s="34">
        <f t="shared" si="332"/>
        <v>0</v>
      </c>
      <c r="AN679" s="35">
        <f t="shared" si="314"/>
        <v>9.0000002999999995E-2</v>
      </c>
      <c r="AO679" s="35">
        <f t="shared" si="315"/>
        <v>8.3250003000000003E-2</v>
      </c>
      <c r="AP679" s="35">
        <f t="shared" si="316"/>
        <v>6.7499999999999921E-3</v>
      </c>
      <c r="AQ679" s="35">
        <f t="shared" si="317"/>
        <v>0</v>
      </c>
      <c r="AR679" s="35">
        <f t="shared" si="318"/>
        <v>0</v>
      </c>
      <c r="AS679" s="35">
        <f t="shared" si="319"/>
        <v>0</v>
      </c>
    </row>
    <row r="680" spans="7:45" ht="15.75">
      <c r="G680">
        <v>1015</v>
      </c>
      <c r="H680" s="89">
        <v>4.0000002999999999E-2</v>
      </c>
      <c r="I680" s="90">
        <v>0.05</v>
      </c>
      <c r="J680" s="90">
        <v>0</v>
      </c>
      <c r="K680" s="90">
        <v>0</v>
      </c>
      <c r="L680" s="90">
        <v>0</v>
      </c>
      <c r="M680" s="90">
        <v>0</v>
      </c>
      <c r="N680" s="90"/>
      <c r="O680" s="90">
        <v>0</v>
      </c>
      <c r="P680" s="90">
        <v>0</v>
      </c>
      <c r="Q680" s="91">
        <v>0</v>
      </c>
      <c r="R680" s="35"/>
      <c r="S680" s="34">
        <f t="shared" si="320"/>
        <v>4.0000002999999999E-2</v>
      </c>
      <c r="T680" s="34">
        <f t="shared" si="306"/>
        <v>4.3250000000000004E-2</v>
      </c>
      <c r="U680" s="34">
        <f t="shared" si="307"/>
        <v>0</v>
      </c>
      <c r="V680" s="34">
        <f t="shared" si="308"/>
        <v>1.9872000000000001</v>
      </c>
      <c r="W680" s="15">
        <f t="shared" si="321"/>
        <v>0.87944659600048491</v>
      </c>
      <c r="X680" s="34">
        <f t="shared" si="322"/>
        <v>0</v>
      </c>
      <c r="Y680" s="34">
        <f t="shared" si="309"/>
        <v>1.2900000000000023E-2</v>
      </c>
      <c r="Z680" s="15">
        <f t="shared" si="323"/>
        <v>0.50322495527805666</v>
      </c>
      <c r="AA680" s="34">
        <f t="shared" si="324"/>
        <v>0</v>
      </c>
      <c r="AB680" s="34">
        <f t="shared" si="310"/>
        <v>-0.3819999999999999</v>
      </c>
      <c r="AC680" s="15">
        <f t="shared" si="325"/>
        <v>0.40564461209270181</v>
      </c>
      <c r="AD680" s="34">
        <f t="shared" si="326"/>
        <v>0</v>
      </c>
      <c r="AE680" s="34">
        <f t="shared" si="311"/>
        <v>2.8138999999999994</v>
      </c>
      <c r="AF680" s="15">
        <f t="shared" si="327"/>
        <v>0.94342234836801464</v>
      </c>
      <c r="AG680" s="34">
        <f t="shared" si="328"/>
        <v>0</v>
      </c>
      <c r="AH680" s="34">
        <f t="shared" si="312"/>
        <v>1.2458</v>
      </c>
      <c r="AI680" s="15">
        <f t="shared" si="329"/>
        <v>0.77657197439912828</v>
      </c>
      <c r="AJ680" s="34">
        <f t="shared" si="330"/>
        <v>0</v>
      </c>
      <c r="AK680" s="34">
        <f t="shared" si="313"/>
        <v>0.2702</v>
      </c>
      <c r="AL680" s="15">
        <f t="shared" si="331"/>
        <v>0.5671420040148718</v>
      </c>
      <c r="AM680" s="34">
        <f t="shared" si="332"/>
        <v>0</v>
      </c>
      <c r="AN680" s="35">
        <f t="shared" si="314"/>
        <v>0.22000000000000003</v>
      </c>
      <c r="AO680" s="35">
        <f t="shared" si="315"/>
        <v>0.19572000000000003</v>
      </c>
      <c r="AP680" s="35">
        <f t="shared" si="316"/>
        <v>2.4279999999999996E-2</v>
      </c>
      <c r="AQ680" s="35">
        <f t="shared" si="317"/>
        <v>0</v>
      </c>
      <c r="AR680" s="35">
        <f t="shared" si="318"/>
        <v>0</v>
      </c>
      <c r="AS680" s="35">
        <f t="shared" si="319"/>
        <v>0</v>
      </c>
    </row>
    <row r="681" spans="7:45" ht="15.75">
      <c r="G681">
        <v>1016</v>
      </c>
      <c r="H681" s="89">
        <v>7.0000000000000007E-2</v>
      </c>
      <c r="I681" s="90">
        <v>0.1</v>
      </c>
      <c r="J681" s="90">
        <v>0.05</v>
      </c>
      <c r="K681" s="90">
        <v>0</v>
      </c>
      <c r="L681" s="90">
        <v>0</v>
      </c>
      <c r="M681" s="90">
        <v>0</v>
      </c>
      <c r="N681" s="90"/>
      <c r="O681" s="90">
        <v>0</v>
      </c>
      <c r="P681" s="90">
        <v>0</v>
      </c>
      <c r="Q681" s="91">
        <v>0</v>
      </c>
      <c r="R681" s="35"/>
      <c r="S681" s="34">
        <f t="shared" si="320"/>
        <v>7.0000000000000007E-2</v>
      </c>
      <c r="T681" s="34">
        <f t="shared" si="306"/>
        <v>8.6500000000000007E-2</v>
      </c>
      <c r="U681" s="34">
        <f t="shared" si="307"/>
        <v>3.9220000000000005E-2</v>
      </c>
      <c r="V681" s="34">
        <f t="shared" si="308"/>
        <v>1.9872000000000001</v>
      </c>
      <c r="W681" s="15">
        <f t="shared" si="321"/>
        <v>0.87944659600048491</v>
      </c>
      <c r="X681" s="34">
        <f t="shared" si="322"/>
        <v>0</v>
      </c>
      <c r="Y681" s="34">
        <f t="shared" si="309"/>
        <v>1.2900000000000023E-2</v>
      </c>
      <c r="Z681" s="15">
        <f t="shared" si="323"/>
        <v>0.50322495527805666</v>
      </c>
      <c r="AA681" s="34">
        <f t="shared" si="324"/>
        <v>0</v>
      </c>
      <c r="AB681" s="34">
        <f t="shared" si="310"/>
        <v>-0.3819999999999999</v>
      </c>
      <c r="AC681" s="15">
        <f t="shared" si="325"/>
        <v>0.40564461209270181</v>
      </c>
      <c r="AD681" s="34">
        <f t="shared" si="326"/>
        <v>0</v>
      </c>
      <c r="AE681" s="34">
        <f t="shared" si="311"/>
        <v>2.8138999999999994</v>
      </c>
      <c r="AF681" s="15">
        <f t="shared" si="327"/>
        <v>0.94342234836801464</v>
      </c>
      <c r="AG681" s="34">
        <f t="shared" si="328"/>
        <v>0</v>
      </c>
      <c r="AH681" s="34">
        <f t="shared" si="312"/>
        <v>1.2458</v>
      </c>
      <c r="AI681" s="15">
        <f t="shared" si="329"/>
        <v>0.77657197439912828</v>
      </c>
      <c r="AJ681" s="34">
        <f t="shared" si="330"/>
        <v>0</v>
      </c>
      <c r="AK681" s="34">
        <f t="shared" si="313"/>
        <v>0.2702</v>
      </c>
      <c r="AL681" s="15">
        <f t="shared" si="331"/>
        <v>0.5671420040148718</v>
      </c>
      <c r="AM681" s="34">
        <f t="shared" si="332"/>
        <v>0</v>
      </c>
      <c r="AN681" s="35">
        <f t="shared" si="314"/>
        <v>0.50000001999999999</v>
      </c>
      <c r="AO681" s="35">
        <f t="shared" si="315"/>
        <v>0.43526001864999997</v>
      </c>
      <c r="AP681" s="35">
        <f t="shared" si="316"/>
        <v>6.474000135000002E-2</v>
      </c>
      <c r="AQ681" s="35">
        <f t="shared" si="317"/>
        <v>0</v>
      </c>
      <c r="AR681" s="35">
        <f t="shared" si="318"/>
        <v>0</v>
      </c>
      <c r="AS681" s="35">
        <f t="shared" si="319"/>
        <v>0</v>
      </c>
    </row>
    <row r="682" spans="7:45" ht="15.75">
      <c r="G682">
        <v>1017</v>
      </c>
      <c r="H682" s="89">
        <v>0.11000001</v>
      </c>
      <c r="I682" s="90">
        <v>0.24000001000000001</v>
      </c>
      <c r="J682" s="90">
        <v>0.15</v>
      </c>
      <c r="K682" s="90">
        <v>0</v>
      </c>
      <c r="L682" s="90">
        <v>0</v>
      </c>
      <c r="M682" s="90">
        <v>0</v>
      </c>
      <c r="N682" s="90"/>
      <c r="O682" s="90">
        <v>0</v>
      </c>
      <c r="P682" s="90">
        <v>0</v>
      </c>
      <c r="Q682" s="91">
        <v>0</v>
      </c>
      <c r="R682" s="35"/>
      <c r="S682" s="34">
        <f t="shared" si="320"/>
        <v>0.11000001</v>
      </c>
      <c r="T682" s="34">
        <f t="shared" si="306"/>
        <v>0.20760000865</v>
      </c>
      <c r="U682" s="34">
        <f t="shared" si="307"/>
        <v>0.11765999999999999</v>
      </c>
      <c r="V682" s="34">
        <f t="shared" si="308"/>
        <v>1.9872000000000001</v>
      </c>
      <c r="W682" s="15">
        <f t="shared" si="321"/>
        <v>0.87944659600048491</v>
      </c>
      <c r="X682" s="34">
        <f t="shared" si="322"/>
        <v>0</v>
      </c>
      <c r="Y682" s="34">
        <f t="shared" si="309"/>
        <v>1.2900000000000023E-2</v>
      </c>
      <c r="Z682" s="15">
        <f t="shared" si="323"/>
        <v>0.50322495527805666</v>
      </c>
      <c r="AA682" s="34">
        <f t="shared" si="324"/>
        <v>0</v>
      </c>
      <c r="AB682" s="34">
        <f t="shared" si="310"/>
        <v>-0.3819999999999999</v>
      </c>
      <c r="AC682" s="15">
        <f t="shared" si="325"/>
        <v>0.40564461209270181</v>
      </c>
      <c r="AD682" s="34">
        <f t="shared" si="326"/>
        <v>0</v>
      </c>
      <c r="AE682" s="34">
        <f t="shared" si="311"/>
        <v>2.8138999999999994</v>
      </c>
      <c r="AF682" s="15">
        <f t="shared" si="327"/>
        <v>0.94342234836801464</v>
      </c>
      <c r="AG682" s="34">
        <f t="shared" si="328"/>
        <v>0</v>
      </c>
      <c r="AH682" s="34">
        <f t="shared" si="312"/>
        <v>1.2458</v>
      </c>
      <c r="AI682" s="15">
        <f t="shared" si="329"/>
        <v>0.77657197439912828</v>
      </c>
      <c r="AJ682" s="34">
        <f t="shared" si="330"/>
        <v>0</v>
      </c>
      <c r="AK682" s="34">
        <f t="shared" si="313"/>
        <v>0.2702</v>
      </c>
      <c r="AL682" s="15">
        <f t="shared" si="331"/>
        <v>0.5671420040148718</v>
      </c>
      <c r="AM682" s="34">
        <f t="shared" si="332"/>
        <v>0</v>
      </c>
      <c r="AN682" s="35">
        <f t="shared" si="314"/>
        <v>0.65</v>
      </c>
      <c r="AO682" s="35">
        <f t="shared" si="315"/>
        <v>0.56179698940007272</v>
      </c>
      <c r="AP682" s="35">
        <f t="shared" si="316"/>
        <v>8.8203010599927301E-2</v>
      </c>
      <c r="AQ682" s="35">
        <f t="shared" si="317"/>
        <v>2.0000000999999998</v>
      </c>
      <c r="AR682" s="35">
        <f t="shared" si="318"/>
        <v>1.666151744482248</v>
      </c>
      <c r="AS682" s="35">
        <f t="shared" si="319"/>
        <v>0.33384835551775183</v>
      </c>
    </row>
    <row r="683" spans="7:45" ht="15.75">
      <c r="G683">
        <v>1018</v>
      </c>
      <c r="H683" s="89">
        <v>0.1</v>
      </c>
      <c r="I683" s="90">
        <v>0.2</v>
      </c>
      <c r="J683" s="90">
        <v>0.2</v>
      </c>
      <c r="K683" s="90">
        <v>0.15</v>
      </c>
      <c r="L683" s="90">
        <v>0</v>
      </c>
      <c r="M683" s="90">
        <v>0</v>
      </c>
      <c r="N683" s="90"/>
      <c r="O683" s="90">
        <v>0.6</v>
      </c>
      <c r="P683" s="90">
        <v>1.4000001</v>
      </c>
      <c r="Q683" s="91">
        <v>0</v>
      </c>
      <c r="R683" s="35"/>
      <c r="S683" s="34">
        <f t="shared" si="320"/>
        <v>0.1</v>
      </c>
      <c r="T683" s="34">
        <f t="shared" si="306"/>
        <v>0.17300000000000001</v>
      </c>
      <c r="U683" s="34">
        <f t="shared" si="307"/>
        <v>0.15688000000000002</v>
      </c>
      <c r="V683" s="34">
        <f t="shared" si="308"/>
        <v>1.9872000000000001</v>
      </c>
      <c r="W683" s="15">
        <f t="shared" si="321"/>
        <v>0.87944659600048491</v>
      </c>
      <c r="X683" s="34">
        <f t="shared" si="322"/>
        <v>0.13191698940007274</v>
      </c>
      <c r="Y683" s="34">
        <f t="shared" si="309"/>
        <v>1.2900000000000023E-2</v>
      </c>
      <c r="Z683" s="15">
        <f t="shared" si="323"/>
        <v>0.50322495527805666</v>
      </c>
      <c r="AA683" s="34">
        <f t="shared" si="324"/>
        <v>0</v>
      </c>
      <c r="AB683" s="34">
        <f t="shared" si="310"/>
        <v>-0.3819999999999999</v>
      </c>
      <c r="AC683" s="15">
        <f t="shared" si="325"/>
        <v>0.40564461209270181</v>
      </c>
      <c r="AD683" s="34">
        <f t="shared" si="326"/>
        <v>0</v>
      </c>
      <c r="AE683" s="34">
        <f t="shared" si="311"/>
        <v>3.3143599999999993</v>
      </c>
      <c r="AF683" s="15">
        <f t="shared" si="327"/>
        <v>0.96491817111045153</v>
      </c>
      <c r="AG683" s="34">
        <f t="shared" si="328"/>
        <v>0.57895090266627092</v>
      </c>
      <c r="AH683" s="34">
        <f t="shared" si="312"/>
        <v>1.2458</v>
      </c>
      <c r="AI683" s="15">
        <f t="shared" si="329"/>
        <v>0.77657197439912828</v>
      </c>
      <c r="AJ683" s="34">
        <f t="shared" si="330"/>
        <v>1.0872008418159771</v>
      </c>
      <c r="AK683" s="34">
        <f t="shared" si="313"/>
        <v>0.2702</v>
      </c>
      <c r="AL683" s="15">
        <f t="shared" si="331"/>
        <v>0.5671420040148718</v>
      </c>
      <c r="AM683" s="34">
        <f t="shared" si="332"/>
        <v>0</v>
      </c>
      <c r="AN683" s="35">
        <f t="shared" si="314"/>
        <v>0.35</v>
      </c>
      <c r="AO683" s="35">
        <f t="shared" si="315"/>
        <v>0.30288465960004851</v>
      </c>
      <c r="AP683" s="35">
        <f t="shared" si="316"/>
        <v>4.7115340399951466E-2</v>
      </c>
      <c r="AQ683" s="35">
        <f t="shared" si="317"/>
        <v>1</v>
      </c>
      <c r="AR683" s="35">
        <f t="shared" si="318"/>
        <v>0.81159667578032124</v>
      </c>
      <c r="AS683" s="35">
        <f t="shared" si="319"/>
        <v>0.18840332421967876</v>
      </c>
    </row>
    <row r="684" spans="7:45" ht="15.75">
      <c r="G684">
        <v>1019</v>
      </c>
      <c r="H684" s="89">
        <v>0.05</v>
      </c>
      <c r="I684" s="90">
        <v>0.1</v>
      </c>
      <c r="J684" s="90">
        <v>0.1</v>
      </c>
      <c r="K684" s="90">
        <v>0.1</v>
      </c>
      <c r="L684" s="90">
        <v>0</v>
      </c>
      <c r="M684" s="90">
        <v>0</v>
      </c>
      <c r="N684" s="90"/>
      <c r="O684" s="90">
        <v>0.2</v>
      </c>
      <c r="P684" s="90">
        <v>0.8</v>
      </c>
      <c r="Q684" s="91">
        <v>0</v>
      </c>
      <c r="R684" s="35"/>
      <c r="S684" s="34">
        <f t="shared" si="320"/>
        <v>0.05</v>
      </c>
      <c r="T684" s="34">
        <f t="shared" si="306"/>
        <v>8.6500000000000007E-2</v>
      </c>
      <c r="U684" s="34">
        <f t="shared" si="307"/>
        <v>7.844000000000001E-2</v>
      </c>
      <c r="V684" s="34">
        <f t="shared" si="308"/>
        <v>1.9872000000000001</v>
      </c>
      <c r="W684" s="15">
        <f t="shared" si="321"/>
        <v>0.87944659600048491</v>
      </c>
      <c r="X684" s="34">
        <f t="shared" si="322"/>
        <v>8.7944659600048491E-2</v>
      </c>
      <c r="Y684" s="34">
        <f t="shared" si="309"/>
        <v>1.2900000000000023E-2</v>
      </c>
      <c r="Z684" s="15">
        <f t="shared" si="323"/>
        <v>0.50322495527805666</v>
      </c>
      <c r="AA684" s="34">
        <f t="shared" si="324"/>
        <v>0</v>
      </c>
      <c r="AB684" s="34">
        <f t="shared" si="310"/>
        <v>-0.3819999999999999</v>
      </c>
      <c r="AC684" s="15">
        <f t="shared" si="325"/>
        <v>0.40564461209270181</v>
      </c>
      <c r="AD684" s="34">
        <f t="shared" si="326"/>
        <v>0</v>
      </c>
      <c r="AE684" s="34">
        <f t="shared" si="311"/>
        <v>2.9807199999999994</v>
      </c>
      <c r="AF684" s="15">
        <f t="shared" si="327"/>
        <v>0.95169548130509285</v>
      </c>
      <c r="AG684" s="34">
        <f t="shared" si="328"/>
        <v>0.19033909626101858</v>
      </c>
      <c r="AH684" s="34">
        <f t="shared" si="312"/>
        <v>1.2458</v>
      </c>
      <c r="AI684" s="15">
        <f t="shared" si="329"/>
        <v>0.77657197439912828</v>
      </c>
      <c r="AJ684" s="34">
        <f t="shared" si="330"/>
        <v>0.62125757951930272</v>
      </c>
      <c r="AK684" s="34">
        <f t="shared" si="313"/>
        <v>0.2702</v>
      </c>
      <c r="AL684" s="15">
        <f t="shared" si="331"/>
        <v>0.5671420040148718</v>
      </c>
      <c r="AM684" s="34">
        <f t="shared" si="332"/>
        <v>0</v>
      </c>
      <c r="AN684" s="35">
        <f t="shared" si="314"/>
        <v>1</v>
      </c>
      <c r="AO684" s="35">
        <f t="shared" si="315"/>
        <v>0.85059397880014553</v>
      </c>
      <c r="AP684" s="35">
        <f t="shared" si="316"/>
        <v>0.14940602119985447</v>
      </c>
      <c r="AQ684" s="35">
        <f t="shared" si="317"/>
        <v>2.0000000999999998</v>
      </c>
      <c r="AR684" s="35">
        <f t="shared" si="318"/>
        <v>1.666151744482248</v>
      </c>
      <c r="AS684" s="35">
        <f t="shared" si="319"/>
        <v>0.33384835551775183</v>
      </c>
    </row>
    <row r="685" spans="7:45" ht="15.75">
      <c r="G685">
        <v>1020</v>
      </c>
      <c r="H685" s="89">
        <v>0.1</v>
      </c>
      <c r="I685" s="90">
        <v>0.2</v>
      </c>
      <c r="J685" s="90">
        <v>0.4</v>
      </c>
      <c r="K685" s="90">
        <v>0.3</v>
      </c>
      <c r="L685" s="90">
        <v>0</v>
      </c>
      <c r="M685" s="90">
        <v>0</v>
      </c>
      <c r="N685" s="90"/>
      <c r="O685" s="90">
        <v>0.6</v>
      </c>
      <c r="P685" s="90">
        <v>1.4000001</v>
      </c>
      <c r="Q685" s="91">
        <v>0</v>
      </c>
      <c r="R685" s="35"/>
      <c r="S685" s="34">
        <f t="shared" si="320"/>
        <v>0.1</v>
      </c>
      <c r="T685" s="34">
        <f t="shared" si="306"/>
        <v>0.17300000000000001</v>
      </c>
      <c r="U685" s="34">
        <f t="shared" si="307"/>
        <v>0.31376000000000004</v>
      </c>
      <c r="V685" s="34">
        <f t="shared" si="308"/>
        <v>1.9872000000000001</v>
      </c>
      <c r="W685" s="15">
        <f t="shared" si="321"/>
        <v>0.87944659600048491</v>
      </c>
      <c r="X685" s="34">
        <f t="shared" si="322"/>
        <v>0.26383397880014547</v>
      </c>
      <c r="Y685" s="34">
        <f t="shared" si="309"/>
        <v>1.2900000000000023E-2</v>
      </c>
      <c r="Z685" s="15">
        <f t="shared" si="323"/>
        <v>0.50322495527805666</v>
      </c>
      <c r="AA685" s="34">
        <f t="shared" si="324"/>
        <v>0</v>
      </c>
      <c r="AB685" s="34">
        <f t="shared" si="310"/>
        <v>-0.3819999999999999</v>
      </c>
      <c r="AC685" s="15">
        <f t="shared" si="325"/>
        <v>0.40564461209270181</v>
      </c>
      <c r="AD685" s="34">
        <f t="shared" si="326"/>
        <v>0</v>
      </c>
      <c r="AE685" s="34">
        <f t="shared" si="311"/>
        <v>3.3143599999999993</v>
      </c>
      <c r="AF685" s="15">
        <f t="shared" si="327"/>
        <v>0.96491817111045153</v>
      </c>
      <c r="AG685" s="34">
        <f t="shared" si="328"/>
        <v>0.57895090266627092</v>
      </c>
      <c r="AH685" s="34">
        <f t="shared" si="312"/>
        <v>1.2458</v>
      </c>
      <c r="AI685" s="15">
        <f t="shared" si="329"/>
        <v>0.77657197439912828</v>
      </c>
      <c r="AJ685" s="34">
        <f t="shared" si="330"/>
        <v>1.0872008418159771</v>
      </c>
      <c r="AK685" s="34">
        <f t="shared" si="313"/>
        <v>0.2702</v>
      </c>
      <c r="AL685" s="15">
        <f t="shared" si="331"/>
        <v>0.5671420040148718</v>
      </c>
      <c r="AM685" s="34">
        <f t="shared" si="332"/>
        <v>0</v>
      </c>
      <c r="AN685" s="35">
        <f t="shared" si="314"/>
        <v>0.91000001000000008</v>
      </c>
      <c r="AO685" s="35">
        <f t="shared" si="315"/>
        <v>0.76599398745014546</v>
      </c>
      <c r="AP685" s="35">
        <f t="shared" si="316"/>
        <v>0.14400602254985462</v>
      </c>
      <c r="AQ685" s="35">
        <f t="shared" si="317"/>
        <v>2.0000000999999998</v>
      </c>
      <c r="AR685" s="35">
        <f t="shared" si="318"/>
        <v>1.666151744482248</v>
      </c>
      <c r="AS685" s="35">
        <f t="shared" si="319"/>
        <v>0.33384835551775183</v>
      </c>
    </row>
    <row r="686" spans="7:45" ht="15.75">
      <c r="G686">
        <v>1021</v>
      </c>
      <c r="H686" s="89">
        <v>0.05</v>
      </c>
      <c r="I686" s="90">
        <v>0.16000001</v>
      </c>
      <c r="J686" s="90">
        <v>0.4</v>
      </c>
      <c r="K686" s="90">
        <v>0.3</v>
      </c>
      <c r="L686" s="90">
        <v>0</v>
      </c>
      <c r="M686" s="90">
        <v>0</v>
      </c>
      <c r="N686" s="90"/>
      <c r="O686" s="90">
        <v>0.6</v>
      </c>
      <c r="P686" s="90">
        <v>1.4000001</v>
      </c>
      <c r="Q686" s="91">
        <v>0</v>
      </c>
      <c r="R686" s="35"/>
      <c r="S686" s="34">
        <f t="shared" si="320"/>
        <v>0.05</v>
      </c>
      <c r="T686" s="34">
        <f t="shared" si="306"/>
        <v>0.13840000864999999</v>
      </c>
      <c r="U686" s="34">
        <f t="shared" si="307"/>
        <v>0.31376000000000004</v>
      </c>
      <c r="V686" s="34">
        <f t="shared" si="308"/>
        <v>1.9872000000000001</v>
      </c>
      <c r="W686" s="15">
        <f t="shared" si="321"/>
        <v>0.87944659600048491</v>
      </c>
      <c r="X686" s="34">
        <f t="shared" si="322"/>
        <v>0.26383397880014547</v>
      </c>
      <c r="Y686" s="34">
        <f t="shared" si="309"/>
        <v>1.2900000000000023E-2</v>
      </c>
      <c r="Z686" s="15">
        <f t="shared" si="323"/>
        <v>0.50322495527805666</v>
      </c>
      <c r="AA686" s="34">
        <f t="shared" si="324"/>
        <v>0</v>
      </c>
      <c r="AB686" s="34">
        <f t="shared" si="310"/>
        <v>-0.3819999999999999</v>
      </c>
      <c r="AC686" s="15">
        <f t="shared" si="325"/>
        <v>0.40564461209270181</v>
      </c>
      <c r="AD686" s="34">
        <f t="shared" si="326"/>
        <v>0</v>
      </c>
      <c r="AE686" s="34">
        <f t="shared" si="311"/>
        <v>3.3143599999999993</v>
      </c>
      <c r="AF686" s="15">
        <f t="shared" si="327"/>
        <v>0.96491817111045153</v>
      </c>
      <c r="AG686" s="34">
        <f t="shared" si="328"/>
        <v>0.57895090266627092</v>
      </c>
      <c r="AH686" s="34">
        <f t="shared" si="312"/>
        <v>1.2458</v>
      </c>
      <c r="AI686" s="15">
        <f t="shared" si="329"/>
        <v>0.77657197439912828</v>
      </c>
      <c r="AJ686" s="34">
        <f t="shared" si="330"/>
        <v>1.0872008418159771</v>
      </c>
      <c r="AK686" s="34">
        <f t="shared" si="313"/>
        <v>0.2702</v>
      </c>
      <c r="AL686" s="15">
        <f t="shared" si="331"/>
        <v>0.5671420040148718</v>
      </c>
      <c r="AM686" s="34">
        <f t="shared" si="332"/>
        <v>0</v>
      </c>
      <c r="AN686" s="35">
        <f t="shared" si="314"/>
        <v>0.5</v>
      </c>
      <c r="AO686" s="35">
        <f t="shared" si="315"/>
        <v>0.45144000000000001</v>
      </c>
      <c r="AP686" s="35">
        <f t="shared" si="316"/>
        <v>4.8559999999999992E-2</v>
      </c>
      <c r="AQ686" s="35">
        <f t="shared" si="317"/>
        <v>0</v>
      </c>
      <c r="AR686" s="35">
        <f t="shared" si="318"/>
        <v>0</v>
      </c>
      <c r="AS686" s="35">
        <f t="shared" si="319"/>
        <v>0</v>
      </c>
    </row>
    <row r="687" spans="7:45" ht="15.75">
      <c r="G687">
        <v>1022</v>
      </c>
      <c r="H687" s="89">
        <v>0.2</v>
      </c>
      <c r="I687" s="90">
        <v>0.2</v>
      </c>
      <c r="J687" s="90">
        <v>0.1</v>
      </c>
      <c r="K687" s="90">
        <v>0</v>
      </c>
      <c r="L687" s="90">
        <v>0</v>
      </c>
      <c r="M687" s="90">
        <v>0</v>
      </c>
      <c r="N687" s="90"/>
      <c r="O687" s="90">
        <v>0</v>
      </c>
      <c r="P687" s="90">
        <v>0</v>
      </c>
      <c r="Q687" s="91">
        <v>0</v>
      </c>
      <c r="R687" s="35"/>
      <c r="S687" s="34">
        <f t="shared" si="320"/>
        <v>0.2</v>
      </c>
      <c r="T687" s="34">
        <f t="shared" si="306"/>
        <v>0.17300000000000001</v>
      </c>
      <c r="U687" s="34">
        <f t="shared" si="307"/>
        <v>7.844000000000001E-2</v>
      </c>
      <c r="V687" s="34">
        <f t="shared" si="308"/>
        <v>1.9872000000000001</v>
      </c>
      <c r="W687" s="15">
        <f t="shared" si="321"/>
        <v>0.87944659600048491</v>
      </c>
      <c r="X687" s="34">
        <f t="shared" si="322"/>
        <v>0</v>
      </c>
      <c r="Y687" s="34">
        <f t="shared" si="309"/>
        <v>1.2900000000000023E-2</v>
      </c>
      <c r="Z687" s="15">
        <f t="shared" si="323"/>
        <v>0.50322495527805666</v>
      </c>
      <c r="AA687" s="34">
        <f t="shared" si="324"/>
        <v>0</v>
      </c>
      <c r="AB687" s="34">
        <f t="shared" si="310"/>
        <v>-0.3819999999999999</v>
      </c>
      <c r="AC687" s="15">
        <f t="shared" si="325"/>
        <v>0.40564461209270181</v>
      </c>
      <c r="AD687" s="34">
        <f t="shared" si="326"/>
        <v>0</v>
      </c>
      <c r="AE687" s="34">
        <f t="shared" si="311"/>
        <v>2.8138999999999994</v>
      </c>
      <c r="AF687" s="15">
        <f t="shared" si="327"/>
        <v>0.94342234836801464</v>
      </c>
      <c r="AG687" s="34">
        <f t="shared" si="328"/>
        <v>0</v>
      </c>
      <c r="AH687" s="34">
        <f t="shared" si="312"/>
        <v>1.2458</v>
      </c>
      <c r="AI687" s="15">
        <f t="shared" si="329"/>
        <v>0.77657197439912828</v>
      </c>
      <c r="AJ687" s="34">
        <f t="shared" si="330"/>
        <v>0</v>
      </c>
      <c r="AK687" s="34">
        <f t="shared" si="313"/>
        <v>0.2702</v>
      </c>
      <c r="AL687" s="15">
        <f t="shared" si="331"/>
        <v>0.5671420040148718</v>
      </c>
      <c r="AM687" s="34">
        <f t="shared" si="332"/>
        <v>0</v>
      </c>
      <c r="AN687" s="35">
        <f t="shared" si="314"/>
        <v>0.7</v>
      </c>
      <c r="AO687" s="35">
        <f t="shared" si="315"/>
        <v>0.62588465960004858</v>
      </c>
      <c r="AP687" s="35">
        <f t="shared" si="316"/>
        <v>7.4115340399951379E-2</v>
      </c>
      <c r="AQ687" s="35">
        <f t="shared" si="317"/>
        <v>0</v>
      </c>
      <c r="AR687" s="35">
        <f t="shared" si="318"/>
        <v>0</v>
      </c>
      <c r="AS687" s="35">
        <f t="shared" si="319"/>
        <v>0</v>
      </c>
    </row>
    <row r="688" spans="7:45" ht="15.75">
      <c r="G688">
        <v>1023</v>
      </c>
      <c r="H688" s="89">
        <v>0.2</v>
      </c>
      <c r="I688" s="90">
        <v>0.3</v>
      </c>
      <c r="J688" s="90">
        <v>0.1</v>
      </c>
      <c r="K688" s="90">
        <v>0.1</v>
      </c>
      <c r="L688" s="90">
        <v>0</v>
      </c>
      <c r="M688" s="90">
        <v>0</v>
      </c>
      <c r="N688" s="90"/>
      <c r="O688" s="90">
        <v>0</v>
      </c>
      <c r="P688" s="90">
        <v>0</v>
      </c>
      <c r="Q688" s="91">
        <v>0</v>
      </c>
      <c r="R688" s="35"/>
      <c r="S688" s="34">
        <f t="shared" si="320"/>
        <v>0.2</v>
      </c>
      <c r="T688" s="34">
        <f t="shared" si="306"/>
        <v>0.25950000000000001</v>
      </c>
      <c r="U688" s="34">
        <f t="shared" si="307"/>
        <v>7.844000000000001E-2</v>
      </c>
      <c r="V688" s="34">
        <f t="shared" si="308"/>
        <v>1.9872000000000001</v>
      </c>
      <c r="W688" s="15">
        <f t="shared" si="321"/>
        <v>0.87944659600048491</v>
      </c>
      <c r="X688" s="34">
        <f t="shared" si="322"/>
        <v>8.7944659600048491E-2</v>
      </c>
      <c r="Y688" s="34">
        <f t="shared" si="309"/>
        <v>1.2900000000000023E-2</v>
      </c>
      <c r="Z688" s="15">
        <f t="shared" si="323"/>
        <v>0.50322495527805666</v>
      </c>
      <c r="AA688" s="34">
        <f t="shared" si="324"/>
        <v>0</v>
      </c>
      <c r="AB688" s="34">
        <f t="shared" si="310"/>
        <v>-0.3819999999999999</v>
      </c>
      <c r="AC688" s="15">
        <f t="shared" si="325"/>
        <v>0.40564461209270181</v>
      </c>
      <c r="AD688" s="34">
        <f t="shared" si="326"/>
        <v>0</v>
      </c>
      <c r="AE688" s="34">
        <f t="shared" si="311"/>
        <v>2.8138999999999994</v>
      </c>
      <c r="AF688" s="15">
        <f t="shared" si="327"/>
        <v>0.94342234836801464</v>
      </c>
      <c r="AG688" s="34">
        <f t="shared" si="328"/>
        <v>0</v>
      </c>
      <c r="AH688" s="34">
        <f t="shared" si="312"/>
        <v>1.2458</v>
      </c>
      <c r="AI688" s="15">
        <f t="shared" si="329"/>
        <v>0.77657197439912828</v>
      </c>
      <c r="AJ688" s="34">
        <f t="shared" si="330"/>
        <v>0</v>
      </c>
      <c r="AK688" s="34">
        <f t="shared" si="313"/>
        <v>0.2702</v>
      </c>
      <c r="AL688" s="15">
        <f t="shared" si="331"/>
        <v>0.5671420040148718</v>
      </c>
      <c r="AM688" s="34">
        <f t="shared" si="332"/>
        <v>0</v>
      </c>
      <c r="AN688" s="35">
        <f t="shared" si="314"/>
        <v>2.8</v>
      </c>
      <c r="AO688" s="35">
        <f t="shared" si="315"/>
        <v>2.4011786384001943</v>
      </c>
      <c r="AP688" s="35">
        <f t="shared" si="316"/>
        <v>0.39882136159980552</v>
      </c>
      <c r="AQ688" s="35">
        <f t="shared" si="317"/>
        <v>0</v>
      </c>
      <c r="AR688" s="35">
        <f t="shared" si="318"/>
        <v>0</v>
      </c>
      <c r="AS688" s="35">
        <f t="shared" si="319"/>
        <v>0</v>
      </c>
    </row>
    <row r="689" spans="7:45" ht="15.75">
      <c r="G689">
        <v>1024</v>
      </c>
      <c r="H689" s="89">
        <v>0.4</v>
      </c>
      <c r="I689" s="90">
        <v>1</v>
      </c>
      <c r="J689" s="90">
        <v>1</v>
      </c>
      <c r="K689" s="90">
        <v>0.4</v>
      </c>
      <c r="L689" s="90">
        <v>0</v>
      </c>
      <c r="M689" s="90">
        <v>0</v>
      </c>
      <c r="N689" s="90"/>
      <c r="O689" s="90">
        <v>0</v>
      </c>
      <c r="P689" s="90">
        <v>0</v>
      </c>
      <c r="Q689" s="91">
        <v>0</v>
      </c>
      <c r="R689" s="35"/>
      <c r="S689" s="34">
        <f t="shared" si="320"/>
        <v>0.4</v>
      </c>
      <c r="T689" s="34">
        <f t="shared" si="306"/>
        <v>0.86499999999999999</v>
      </c>
      <c r="U689" s="34">
        <f t="shared" si="307"/>
        <v>0.78439999999999999</v>
      </c>
      <c r="V689" s="34">
        <f t="shared" si="308"/>
        <v>1.9872000000000001</v>
      </c>
      <c r="W689" s="15">
        <f t="shared" si="321"/>
        <v>0.87944659600048491</v>
      </c>
      <c r="X689" s="34">
        <f t="shared" si="322"/>
        <v>0.35177863840019397</v>
      </c>
      <c r="Y689" s="34">
        <f t="shared" si="309"/>
        <v>1.2900000000000023E-2</v>
      </c>
      <c r="Z689" s="15">
        <f t="shared" si="323"/>
        <v>0.50322495527805666</v>
      </c>
      <c r="AA689" s="34">
        <f t="shared" si="324"/>
        <v>0</v>
      </c>
      <c r="AB689" s="34">
        <f t="shared" si="310"/>
        <v>-0.3819999999999999</v>
      </c>
      <c r="AC689" s="15">
        <f t="shared" si="325"/>
        <v>0.40564461209270181</v>
      </c>
      <c r="AD689" s="34">
        <f t="shared" si="326"/>
        <v>0</v>
      </c>
      <c r="AE689" s="34">
        <f t="shared" si="311"/>
        <v>2.8138999999999994</v>
      </c>
      <c r="AF689" s="15">
        <f t="shared" si="327"/>
        <v>0.94342234836801464</v>
      </c>
      <c r="AG689" s="34">
        <f t="shared" si="328"/>
        <v>0</v>
      </c>
      <c r="AH689" s="34">
        <f t="shared" si="312"/>
        <v>1.2458</v>
      </c>
      <c r="AI689" s="15">
        <f t="shared" si="329"/>
        <v>0.77657197439912828</v>
      </c>
      <c r="AJ689" s="34">
        <f t="shared" si="330"/>
        <v>0</v>
      </c>
      <c r="AK689" s="34">
        <f t="shared" si="313"/>
        <v>0.2702</v>
      </c>
      <c r="AL689" s="15">
        <f t="shared" si="331"/>
        <v>0.5671420040148718</v>
      </c>
      <c r="AM689" s="34">
        <f t="shared" si="332"/>
        <v>0</v>
      </c>
      <c r="AN689" s="35">
        <f t="shared" si="314"/>
        <v>4.2000002399999996</v>
      </c>
      <c r="AO689" s="35">
        <f t="shared" si="315"/>
        <v>3.6222221365183001</v>
      </c>
      <c r="AP689" s="35">
        <f t="shared" si="316"/>
        <v>0.57777810348169956</v>
      </c>
      <c r="AQ689" s="35">
        <f t="shared" si="317"/>
        <v>0</v>
      </c>
      <c r="AR689" s="35">
        <f t="shared" si="318"/>
        <v>0</v>
      </c>
      <c r="AS689" s="35">
        <f t="shared" si="319"/>
        <v>0</v>
      </c>
    </row>
    <row r="690" spans="7:45" ht="15.75">
      <c r="G690">
        <v>1025</v>
      </c>
      <c r="H690" s="89">
        <v>0.6</v>
      </c>
      <c r="I690" s="90">
        <v>1.4000001</v>
      </c>
      <c r="J690" s="90">
        <v>1.3000001000000001</v>
      </c>
      <c r="K690" s="90">
        <v>0.90000004</v>
      </c>
      <c r="L690" s="90">
        <v>0</v>
      </c>
      <c r="M690" s="90">
        <v>0</v>
      </c>
      <c r="N690" s="90"/>
      <c r="O690" s="90">
        <v>0</v>
      </c>
      <c r="P690" s="90">
        <v>0</v>
      </c>
      <c r="Q690" s="91">
        <v>0</v>
      </c>
      <c r="R690" s="35"/>
      <c r="S690" s="34">
        <f t="shared" si="320"/>
        <v>0.6</v>
      </c>
      <c r="T690" s="34">
        <f t="shared" si="306"/>
        <v>1.2110000864999999</v>
      </c>
      <c r="U690" s="34">
        <f t="shared" si="307"/>
        <v>1.01972007844</v>
      </c>
      <c r="V690" s="34">
        <f t="shared" si="308"/>
        <v>1.9872000000000001</v>
      </c>
      <c r="W690" s="15">
        <f t="shared" si="321"/>
        <v>0.87944659600048491</v>
      </c>
      <c r="X690" s="34">
        <f t="shared" si="322"/>
        <v>0.79150197157830027</v>
      </c>
      <c r="Y690" s="34">
        <f t="shared" si="309"/>
        <v>1.2900000000000023E-2</v>
      </c>
      <c r="Z690" s="15">
        <f t="shared" si="323"/>
        <v>0.50322495527805666</v>
      </c>
      <c r="AA690" s="34">
        <f t="shared" si="324"/>
        <v>0</v>
      </c>
      <c r="AB690" s="34">
        <f t="shared" si="310"/>
        <v>-0.3819999999999999</v>
      </c>
      <c r="AC690" s="15">
        <f t="shared" si="325"/>
        <v>0.40564461209270181</v>
      </c>
      <c r="AD690" s="34">
        <f t="shared" si="326"/>
        <v>0</v>
      </c>
      <c r="AE690" s="34">
        <f t="shared" si="311"/>
        <v>2.8138999999999994</v>
      </c>
      <c r="AF690" s="15">
        <f t="shared" si="327"/>
        <v>0.94342234836801464</v>
      </c>
      <c r="AG690" s="34">
        <f t="shared" si="328"/>
        <v>0</v>
      </c>
      <c r="AH690" s="34">
        <f t="shared" si="312"/>
        <v>1.2458</v>
      </c>
      <c r="AI690" s="15">
        <f t="shared" si="329"/>
        <v>0.77657197439912828</v>
      </c>
      <c r="AJ690" s="34">
        <f t="shared" si="330"/>
        <v>0</v>
      </c>
      <c r="AK690" s="34">
        <f t="shared" si="313"/>
        <v>0.2702</v>
      </c>
      <c r="AL690" s="15">
        <f t="shared" si="331"/>
        <v>0.5671420040148718</v>
      </c>
      <c r="AM690" s="34">
        <f t="shared" si="332"/>
        <v>0</v>
      </c>
      <c r="AN690" s="35">
        <f t="shared" si="314"/>
        <v>0</v>
      </c>
      <c r="AO690" s="35">
        <f t="shared" si="315"/>
        <v>0</v>
      </c>
      <c r="AP690" s="35">
        <f t="shared" si="316"/>
        <v>0</v>
      </c>
      <c r="AQ690" s="35">
        <f t="shared" si="317"/>
        <v>0</v>
      </c>
      <c r="AR690" s="35">
        <f t="shared" si="318"/>
        <v>0</v>
      </c>
      <c r="AS690" s="35">
        <f t="shared" si="319"/>
        <v>0</v>
      </c>
    </row>
    <row r="691" spans="7:45" ht="15.75">
      <c r="G691">
        <v>1026</v>
      </c>
      <c r="H691" s="89"/>
      <c r="I691" s="90"/>
      <c r="J691" s="90"/>
      <c r="K691" s="90"/>
      <c r="L691" s="90"/>
      <c r="M691" s="90"/>
      <c r="N691" s="90"/>
      <c r="O691" s="90"/>
      <c r="P691" s="90"/>
      <c r="Q691" s="91"/>
      <c r="R691" s="35"/>
      <c r="S691" s="34">
        <f t="shared" si="320"/>
        <v>0</v>
      </c>
      <c r="T691" s="34">
        <f t="shared" si="306"/>
        <v>0</v>
      </c>
      <c r="U691" s="34">
        <f t="shared" si="307"/>
        <v>0</v>
      </c>
      <c r="V691" s="34">
        <f t="shared" si="308"/>
        <v>1.9872000000000001</v>
      </c>
      <c r="W691" s="15">
        <f t="shared" si="321"/>
        <v>0.87944659600048491</v>
      </c>
      <c r="X691" s="34">
        <f t="shared" si="322"/>
        <v>0</v>
      </c>
      <c r="Y691" s="34">
        <f t="shared" si="309"/>
        <v>1.2900000000000023E-2</v>
      </c>
      <c r="Z691" s="15">
        <f t="shared" si="323"/>
        <v>0.50322495527805666</v>
      </c>
      <c r="AA691" s="34">
        <f t="shared" si="324"/>
        <v>0</v>
      </c>
      <c r="AB691" s="34">
        <f t="shared" si="310"/>
        <v>-0.3819999999999999</v>
      </c>
      <c r="AC691" s="15">
        <f t="shared" si="325"/>
        <v>0.40564461209270181</v>
      </c>
      <c r="AD691" s="34">
        <f t="shared" si="326"/>
        <v>0</v>
      </c>
      <c r="AE691" s="34">
        <f t="shared" si="311"/>
        <v>2.8138999999999994</v>
      </c>
      <c r="AF691" s="15">
        <f t="shared" si="327"/>
        <v>0.94342234836801464</v>
      </c>
      <c r="AG691" s="34">
        <f t="shared" si="328"/>
        <v>0</v>
      </c>
      <c r="AH691" s="34">
        <f t="shared" si="312"/>
        <v>1.2458</v>
      </c>
      <c r="AI691" s="15">
        <f t="shared" si="329"/>
        <v>0.77657197439912828</v>
      </c>
      <c r="AJ691" s="34">
        <f t="shared" si="330"/>
        <v>0</v>
      </c>
      <c r="AK691" s="34">
        <f t="shared" si="313"/>
        <v>0.2702</v>
      </c>
      <c r="AL691" s="15">
        <f t="shared" si="331"/>
        <v>0.5671420040148718</v>
      </c>
      <c r="AM691" s="34">
        <f t="shared" si="332"/>
        <v>0</v>
      </c>
      <c r="AN691" s="35">
        <f t="shared" si="314"/>
        <v>0.23000000600000001</v>
      </c>
      <c r="AO691" s="35">
        <f t="shared" si="315"/>
        <v>0.21164400510940001</v>
      </c>
      <c r="AP691" s="35">
        <f t="shared" si="316"/>
        <v>1.8356000890599994E-2</v>
      </c>
      <c r="AQ691" s="35">
        <f t="shared" si="317"/>
        <v>0</v>
      </c>
      <c r="AR691" s="35">
        <f t="shared" si="318"/>
        <v>0</v>
      </c>
      <c r="AS691" s="35">
        <f t="shared" si="319"/>
        <v>0</v>
      </c>
    </row>
    <row r="692" spans="7:45" ht="15.75">
      <c r="G692">
        <v>1027</v>
      </c>
      <c r="H692" s="89">
        <v>0.1</v>
      </c>
      <c r="I692" s="90">
        <v>0.12000000500000001</v>
      </c>
      <c r="J692" s="90">
        <v>1.0000001E-2</v>
      </c>
      <c r="K692" s="90">
        <v>0</v>
      </c>
      <c r="L692" s="90">
        <v>0</v>
      </c>
      <c r="M692" s="90">
        <v>0</v>
      </c>
      <c r="N692" s="90"/>
      <c r="O692" s="90"/>
      <c r="P692" s="90"/>
      <c r="Q692" s="91"/>
      <c r="R692" s="35"/>
      <c r="S692" s="34">
        <f t="shared" si="320"/>
        <v>0.1</v>
      </c>
      <c r="T692" s="34">
        <f t="shared" si="306"/>
        <v>0.103800004325</v>
      </c>
      <c r="U692" s="34">
        <f t="shared" si="307"/>
        <v>7.8440007844000001E-3</v>
      </c>
      <c r="V692" s="34">
        <f t="shared" si="308"/>
        <v>1.9872000000000001</v>
      </c>
      <c r="W692" s="15">
        <f t="shared" si="321"/>
        <v>0.87944659600048491</v>
      </c>
      <c r="X692" s="34">
        <f t="shared" si="322"/>
        <v>0</v>
      </c>
      <c r="Y692" s="34">
        <f t="shared" si="309"/>
        <v>1.2900000000000023E-2</v>
      </c>
      <c r="Z692" s="15">
        <f t="shared" si="323"/>
        <v>0.50322495527805666</v>
      </c>
      <c r="AA692" s="34">
        <f t="shared" si="324"/>
        <v>0</v>
      </c>
      <c r="AB692" s="34">
        <f t="shared" si="310"/>
        <v>-0.3819999999999999</v>
      </c>
      <c r="AC692" s="15">
        <f t="shared" si="325"/>
        <v>0.40564461209270181</v>
      </c>
      <c r="AD692" s="34">
        <f t="shared" si="326"/>
        <v>0</v>
      </c>
      <c r="AE692" s="34">
        <f t="shared" si="311"/>
        <v>2.8138999999999994</v>
      </c>
      <c r="AF692" s="15">
        <f t="shared" si="327"/>
        <v>0.94342234836801464</v>
      </c>
      <c r="AG692" s="34">
        <f t="shared" si="328"/>
        <v>0</v>
      </c>
      <c r="AH692" s="34">
        <f t="shared" si="312"/>
        <v>1.2458</v>
      </c>
      <c r="AI692" s="15">
        <f t="shared" si="329"/>
        <v>0.77657197439912828</v>
      </c>
      <c r="AJ692" s="34">
        <f t="shared" si="330"/>
        <v>0</v>
      </c>
      <c r="AK692" s="34">
        <f t="shared" si="313"/>
        <v>0.2702</v>
      </c>
      <c r="AL692" s="15">
        <f t="shared" si="331"/>
        <v>0.5671420040148718</v>
      </c>
      <c r="AM692" s="34">
        <f t="shared" si="332"/>
        <v>0</v>
      </c>
      <c r="AN692" s="35">
        <f t="shared" si="314"/>
        <v>0.29000001599999997</v>
      </c>
      <c r="AO692" s="35">
        <f t="shared" si="315"/>
        <v>0.26624401443439999</v>
      </c>
      <c r="AP692" s="35">
        <f t="shared" si="316"/>
        <v>2.3756001565599982E-2</v>
      </c>
      <c r="AQ692" s="35">
        <f t="shared" si="317"/>
        <v>0</v>
      </c>
      <c r="AR692" s="35">
        <f t="shared" si="318"/>
        <v>0</v>
      </c>
      <c r="AS692" s="35">
        <f t="shared" si="319"/>
        <v>0</v>
      </c>
    </row>
    <row r="693" spans="7:45" ht="15.75">
      <c r="G693">
        <v>1028</v>
      </c>
      <c r="H693" s="89">
        <v>0.12000000500000001</v>
      </c>
      <c r="I693" s="90">
        <v>0.16000001</v>
      </c>
      <c r="J693" s="90">
        <v>1.0000001E-2</v>
      </c>
      <c r="K693" s="90">
        <v>0</v>
      </c>
      <c r="L693" s="90">
        <v>0</v>
      </c>
      <c r="M693" s="90">
        <v>0</v>
      </c>
      <c r="N693" s="90"/>
      <c r="O693" s="90"/>
      <c r="P693" s="90"/>
      <c r="Q693" s="91"/>
      <c r="R693" s="35"/>
      <c r="S693" s="34">
        <f t="shared" si="320"/>
        <v>0.12000000500000001</v>
      </c>
      <c r="T693" s="34">
        <f t="shared" si="306"/>
        <v>0.13840000864999999</v>
      </c>
      <c r="U693" s="34">
        <f t="shared" si="307"/>
        <v>7.8440007844000001E-3</v>
      </c>
      <c r="V693" s="34">
        <f t="shared" si="308"/>
        <v>1.9872000000000001</v>
      </c>
      <c r="W693" s="15">
        <f t="shared" si="321"/>
        <v>0.87944659600048491</v>
      </c>
      <c r="X693" s="34">
        <f t="shared" si="322"/>
        <v>0</v>
      </c>
      <c r="Y693" s="34">
        <f t="shared" si="309"/>
        <v>1.2900000000000023E-2</v>
      </c>
      <c r="Z693" s="15">
        <f t="shared" si="323"/>
        <v>0.50322495527805666</v>
      </c>
      <c r="AA693" s="34">
        <f t="shared" si="324"/>
        <v>0</v>
      </c>
      <c r="AB693" s="34">
        <f t="shared" si="310"/>
        <v>-0.3819999999999999</v>
      </c>
      <c r="AC693" s="15">
        <f t="shared" si="325"/>
        <v>0.40564461209270181</v>
      </c>
      <c r="AD693" s="34">
        <f t="shared" si="326"/>
        <v>0</v>
      </c>
      <c r="AE693" s="34">
        <f t="shared" si="311"/>
        <v>2.8138999999999994</v>
      </c>
      <c r="AF693" s="15">
        <f t="shared" si="327"/>
        <v>0.94342234836801464</v>
      </c>
      <c r="AG693" s="34">
        <f t="shared" si="328"/>
        <v>0</v>
      </c>
      <c r="AH693" s="34">
        <f t="shared" si="312"/>
        <v>1.2458</v>
      </c>
      <c r="AI693" s="15">
        <f t="shared" si="329"/>
        <v>0.77657197439912828</v>
      </c>
      <c r="AJ693" s="34">
        <f t="shared" si="330"/>
        <v>0</v>
      </c>
      <c r="AK693" s="34">
        <f t="shared" si="313"/>
        <v>0.2702</v>
      </c>
      <c r="AL693" s="15">
        <f t="shared" si="331"/>
        <v>0.5671420040148718</v>
      </c>
      <c r="AM693" s="34">
        <f t="shared" si="332"/>
        <v>0</v>
      </c>
      <c r="AN693" s="35">
        <f t="shared" si="314"/>
        <v>0.36000001100000001</v>
      </c>
      <c r="AO693" s="35">
        <f t="shared" si="315"/>
        <v>0.32949400943440005</v>
      </c>
      <c r="AP693" s="35">
        <f t="shared" si="316"/>
        <v>3.0506001565599961E-2</v>
      </c>
      <c r="AQ693" s="35">
        <f t="shared" si="317"/>
        <v>0</v>
      </c>
      <c r="AR693" s="35">
        <f t="shared" si="318"/>
        <v>0</v>
      </c>
      <c r="AS693" s="35">
        <f t="shared" si="319"/>
        <v>0</v>
      </c>
    </row>
    <row r="694" spans="7:45" ht="15.75">
      <c r="G694">
        <v>1029</v>
      </c>
      <c r="H694" s="89">
        <v>0.14000000000000001</v>
      </c>
      <c r="I694" s="90">
        <v>0.21000000999999999</v>
      </c>
      <c r="J694" s="90">
        <v>1.0000001E-2</v>
      </c>
      <c r="K694" s="90">
        <v>0</v>
      </c>
      <c r="L694" s="90">
        <v>0</v>
      </c>
      <c r="M694" s="90">
        <v>0</v>
      </c>
      <c r="N694" s="90"/>
      <c r="O694" s="90"/>
      <c r="P694" s="90"/>
      <c r="Q694" s="91"/>
      <c r="R694" s="35"/>
      <c r="S694" s="34">
        <f t="shared" si="320"/>
        <v>0.14000000000000001</v>
      </c>
      <c r="T694" s="34">
        <f t="shared" si="306"/>
        <v>0.18165000865</v>
      </c>
      <c r="U694" s="34">
        <f t="shared" si="307"/>
        <v>7.8440007844000001E-3</v>
      </c>
      <c r="V694" s="34">
        <f t="shared" si="308"/>
        <v>1.9872000000000001</v>
      </c>
      <c r="W694" s="15">
        <f t="shared" si="321"/>
        <v>0.87944659600048491</v>
      </c>
      <c r="X694" s="34">
        <f t="shared" si="322"/>
        <v>0</v>
      </c>
      <c r="Y694" s="34">
        <f t="shared" si="309"/>
        <v>1.2900000000000023E-2</v>
      </c>
      <c r="Z694" s="15">
        <f t="shared" si="323"/>
        <v>0.50322495527805666</v>
      </c>
      <c r="AA694" s="34">
        <f t="shared" si="324"/>
        <v>0</v>
      </c>
      <c r="AB694" s="34">
        <f t="shared" si="310"/>
        <v>-0.3819999999999999</v>
      </c>
      <c r="AC694" s="15">
        <f t="shared" si="325"/>
        <v>0.40564461209270181</v>
      </c>
      <c r="AD694" s="34">
        <f t="shared" si="326"/>
        <v>0</v>
      </c>
      <c r="AE694" s="34">
        <f t="shared" si="311"/>
        <v>2.8138999999999994</v>
      </c>
      <c r="AF694" s="15">
        <f t="shared" si="327"/>
        <v>0.94342234836801464</v>
      </c>
      <c r="AG694" s="34">
        <f t="shared" si="328"/>
        <v>0</v>
      </c>
      <c r="AH694" s="34">
        <f t="shared" si="312"/>
        <v>1.2458</v>
      </c>
      <c r="AI694" s="15">
        <f t="shared" si="329"/>
        <v>0.77657197439912828</v>
      </c>
      <c r="AJ694" s="34">
        <f t="shared" si="330"/>
        <v>0</v>
      </c>
      <c r="AK694" s="34">
        <f t="shared" si="313"/>
        <v>0.2702</v>
      </c>
      <c r="AL694" s="15">
        <f t="shared" si="331"/>
        <v>0.5671420040148718</v>
      </c>
      <c r="AM694" s="34">
        <f t="shared" si="332"/>
        <v>0</v>
      </c>
      <c r="AN694" s="35">
        <f t="shared" si="314"/>
        <v>0.44000002100000002</v>
      </c>
      <c r="AO694" s="35">
        <f t="shared" si="315"/>
        <v>0.40274401808440002</v>
      </c>
      <c r="AP694" s="35">
        <f t="shared" si="316"/>
        <v>3.7256002915599995E-2</v>
      </c>
      <c r="AQ694" s="35">
        <f t="shared" si="317"/>
        <v>0</v>
      </c>
      <c r="AR694" s="35">
        <f t="shared" si="318"/>
        <v>0</v>
      </c>
      <c r="AS694" s="35">
        <f t="shared" si="319"/>
        <v>0</v>
      </c>
    </row>
    <row r="695" spans="7:45" ht="15.75">
      <c r="G695">
        <v>1030</v>
      </c>
      <c r="H695" s="89">
        <v>0.17</v>
      </c>
      <c r="I695" s="90">
        <v>0.26000002</v>
      </c>
      <c r="J695" s="90">
        <v>1.0000001E-2</v>
      </c>
      <c r="K695" s="90">
        <v>0</v>
      </c>
      <c r="L695" s="90">
        <v>0</v>
      </c>
      <c r="M695" s="90">
        <v>0</v>
      </c>
      <c r="N695" s="90"/>
      <c r="O695" s="90"/>
      <c r="P695" s="90"/>
      <c r="Q695" s="91"/>
      <c r="R695" s="35"/>
      <c r="S695" s="34">
        <f t="shared" si="320"/>
        <v>0.17</v>
      </c>
      <c r="T695" s="34">
        <f t="shared" si="306"/>
        <v>0.2249000173</v>
      </c>
      <c r="U695" s="34">
        <f t="shared" si="307"/>
        <v>7.8440007844000001E-3</v>
      </c>
      <c r="V695" s="34">
        <f t="shared" si="308"/>
        <v>1.9872000000000001</v>
      </c>
      <c r="W695" s="15">
        <f t="shared" si="321"/>
        <v>0.87944659600048491</v>
      </c>
      <c r="X695" s="34">
        <f t="shared" si="322"/>
        <v>0</v>
      </c>
      <c r="Y695" s="34">
        <f t="shared" si="309"/>
        <v>1.2900000000000023E-2</v>
      </c>
      <c r="Z695" s="15">
        <f t="shared" si="323"/>
        <v>0.50322495527805666</v>
      </c>
      <c r="AA695" s="34">
        <f t="shared" si="324"/>
        <v>0</v>
      </c>
      <c r="AB695" s="34">
        <f t="shared" si="310"/>
        <v>-0.3819999999999999</v>
      </c>
      <c r="AC695" s="15">
        <f t="shared" si="325"/>
        <v>0.40564461209270181</v>
      </c>
      <c r="AD695" s="34">
        <f t="shared" si="326"/>
        <v>0</v>
      </c>
      <c r="AE695" s="34">
        <f t="shared" si="311"/>
        <v>2.8138999999999994</v>
      </c>
      <c r="AF695" s="15">
        <f t="shared" si="327"/>
        <v>0.94342234836801464</v>
      </c>
      <c r="AG695" s="34">
        <f t="shared" si="328"/>
        <v>0</v>
      </c>
      <c r="AH695" s="34">
        <f t="shared" si="312"/>
        <v>1.2458</v>
      </c>
      <c r="AI695" s="15">
        <f t="shared" si="329"/>
        <v>0.77657197439912828</v>
      </c>
      <c r="AJ695" s="34">
        <f t="shared" si="330"/>
        <v>0</v>
      </c>
      <c r="AK695" s="34">
        <f t="shared" si="313"/>
        <v>0.2702</v>
      </c>
      <c r="AL695" s="15">
        <f t="shared" si="331"/>
        <v>0.5671420040148718</v>
      </c>
      <c r="AM695" s="34">
        <f t="shared" si="332"/>
        <v>0</v>
      </c>
      <c r="AN695" s="35">
        <f t="shared" si="314"/>
        <v>10.1000002</v>
      </c>
      <c r="AO695" s="35">
        <f t="shared" si="315"/>
        <v>7.7676464335492756</v>
      </c>
      <c r="AP695" s="35">
        <f t="shared" si="316"/>
        <v>2.3323537664507246</v>
      </c>
      <c r="AQ695" s="35">
        <f t="shared" si="317"/>
        <v>0.2</v>
      </c>
      <c r="AR695" s="35">
        <f t="shared" si="318"/>
        <v>0.1724285274709958</v>
      </c>
      <c r="AS695" s="35">
        <f t="shared" si="319"/>
        <v>2.7571472529004215E-2</v>
      </c>
    </row>
    <row r="696" spans="7:45" ht="15.75">
      <c r="G696">
        <v>1101</v>
      </c>
      <c r="H696" s="89">
        <v>0.2</v>
      </c>
      <c r="I696" s="90">
        <v>1.2</v>
      </c>
      <c r="J696" s="90">
        <v>2.3000001999999999</v>
      </c>
      <c r="K696" s="90">
        <v>4</v>
      </c>
      <c r="L696" s="90">
        <v>2.4</v>
      </c>
      <c r="M696" s="90">
        <v>0</v>
      </c>
      <c r="N696" s="90"/>
      <c r="O696" s="90">
        <v>0.1</v>
      </c>
      <c r="P696" s="90">
        <v>0.1</v>
      </c>
      <c r="Q696" s="91">
        <v>0</v>
      </c>
      <c r="R696" s="35"/>
      <c r="S696" s="34">
        <f t="shared" si="320"/>
        <v>0.2</v>
      </c>
      <c r="T696" s="34">
        <f t="shared" si="306"/>
        <v>1.038</v>
      </c>
      <c r="U696" s="34">
        <f t="shared" si="307"/>
        <v>1.8041201568799998</v>
      </c>
      <c r="V696" s="34">
        <f t="shared" si="308"/>
        <v>1.9872000000000001</v>
      </c>
      <c r="W696" s="15">
        <f t="shared" si="321"/>
        <v>0.87944659600048491</v>
      </c>
      <c r="X696" s="34">
        <f t="shared" si="322"/>
        <v>3.5177863840019397</v>
      </c>
      <c r="Y696" s="34">
        <f t="shared" si="309"/>
        <v>1.2900000000000023E-2</v>
      </c>
      <c r="Z696" s="15">
        <f t="shared" si="323"/>
        <v>0.50322495527805666</v>
      </c>
      <c r="AA696" s="34">
        <f t="shared" si="324"/>
        <v>1.2077398926673359</v>
      </c>
      <c r="AB696" s="34">
        <f t="shared" si="310"/>
        <v>-0.3819999999999999</v>
      </c>
      <c r="AC696" s="15">
        <f t="shared" si="325"/>
        <v>0.40564461209270181</v>
      </c>
      <c r="AD696" s="34">
        <f t="shared" si="326"/>
        <v>0</v>
      </c>
      <c r="AE696" s="34">
        <f t="shared" si="311"/>
        <v>2.8973099999999996</v>
      </c>
      <c r="AF696" s="15">
        <f t="shared" si="327"/>
        <v>0.94771330031082945</v>
      </c>
      <c r="AG696" s="34">
        <f t="shared" si="328"/>
        <v>9.4771330031082957E-2</v>
      </c>
      <c r="AH696" s="34">
        <f t="shared" si="312"/>
        <v>1.2458</v>
      </c>
      <c r="AI696" s="15">
        <f t="shared" si="329"/>
        <v>0.77657197439912828</v>
      </c>
      <c r="AJ696" s="34">
        <f t="shared" si="330"/>
        <v>7.765719743991284E-2</v>
      </c>
      <c r="AK696" s="34">
        <f t="shared" si="313"/>
        <v>0.2702</v>
      </c>
      <c r="AL696" s="15">
        <f t="shared" si="331"/>
        <v>0.5671420040148718</v>
      </c>
      <c r="AM696" s="34">
        <f t="shared" si="332"/>
        <v>0</v>
      </c>
      <c r="AN696" s="35">
        <f t="shared" si="314"/>
        <v>6.4000003999999997</v>
      </c>
      <c r="AO696" s="35">
        <f t="shared" si="315"/>
        <v>4.889915807337065</v>
      </c>
      <c r="AP696" s="35">
        <f t="shared" si="316"/>
        <v>1.5100845926629347</v>
      </c>
      <c r="AQ696" s="35">
        <f t="shared" si="317"/>
        <v>2</v>
      </c>
      <c r="AR696" s="35">
        <f t="shared" si="318"/>
        <v>1.7511898423494934</v>
      </c>
      <c r="AS696" s="35">
        <f t="shared" si="319"/>
        <v>0.24881015765050662</v>
      </c>
    </row>
    <row r="697" spans="7:45" ht="15.75">
      <c r="G697">
        <v>1102</v>
      </c>
      <c r="H697" s="89">
        <v>0.2</v>
      </c>
      <c r="I697" s="90">
        <v>1.2</v>
      </c>
      <c r="J697" s="90">
        <v>2.3000001999999999</v>
      </c>
      <c r="K697" s="90">
        <v>1.3000001000000001</v>
      </c>
      <c r="L697" s="90">
        <v>1.4000001</v>
      </c>
      <c r="M697" s="90">
        <v>0</v>
      </c>
      <c r="N697" s="90"/>
      <c r="O697" s="90">
        <v>1</v>
      </c>
      <c r="P697" s="90">
        <v>1</v>
      </c>
      <c r="Q697" s="91">
        <v>0</v>
      </c>
      <c r="R697" s="35"/>
      <c r="S697" s="34">
        <f t="shared" si="320"/>
        <v>0.2</v>
      </c>
      <c r="T697" s="34">
        <f t="shared" si="306"/>
        <v>1.038</v>
      </c>
      <c r="U697" s="34">
        <f t="shared" si="307"/>
        <v>1.8041201568799998</v>
      </c>
      <c r="V697" s="34">
        <f t="shared" si="308"/>
        <v>1.9872000000000001</v>
      </c>
      <c r="W697" s="15">
        <f t="shared" si="321"/>
        <v>0.87944659600048491</v>
      </c>
      <c r="X697" s="34">
        <f t="shared" si="322"/>
        <v>1.1432806627452901</v>
      </c>
      <c r="Y697" s="34">
        <f t="shared" si="309"/>
        <v>1.2900000000000023E-2</v>
      </c>
      <c r="Z697" s="15">
        <f t="shared" si="323"/>
        <v>0.50322495527805666</v>
      </c>
      <c r="AA697" s="34">
        <f t="shared" si="324"/>
        <v>0.70451498771177479</v>
      </c>
      <c r="AB697" s="34">
        <f t="shared" si="310"/>
        <v>-0.3819999999999999</v>
      </c>
      <c r="AC697" s="15">
        <f t="shared" si="325"/>
        <v>0.40564461209270181</v>
      </c>
      <c r="AD697" s="34">
        <f t="shared" si="326"/>
        <v>0</v>
      </c>
      <c r="AE697" s="34">
        <f t="shared" si="311"/>
        <v>3.6479999999999992</v>
      </c>
      <c r="AF697" s="15">
        <f t="shared" si="327"/>
        <v>0.97461786795036498</v>
      </c>
      <c r="AG697" s="34">
        <f t="shared" si="328"/>
        <v>0.97461786795036498</v>
      </c>
      <c r="AH697" s="34">
        <f t="shared" si="312"/>
        <v>1.2458</v>
      </c>
      <c r="AI697" s="15">
        <f t="shared" si="329"/>
        <v>0.77657197439912828</v>
      </c>
      <c r="AJ697" s="34">
        <f t="shared" si="330"/>
        <v>0.77657197439912828</v>
      </c>
      <c r="AK697" s="34">
        <f t="shared" si="313"/>
        <v>0.2702</v>
      </c>
      <c r="AL697" s="15">
        <f t="shared" si="331"/>
        <v>0.5671420040148718</v>
      </c>
      <c r="AM697" s="34">
        <f t="shared" si="332"/>
        <v>0</v>
      </c>
      <c r="AN697" s="35">
        <f t="shared" si="314"/>
        <v>7.8</v>
      </c>
      <c r="AO697" s="35">
        <f t="shared" si="315"/>
        <v>5.6791216013959653</v>
      </c>
      <c r="AP697" s="35">
        <f t="shared" si="316"/>
        <v>2.1208783986040345</v>
      </c>
      <c r="AQ697" s="35">
        <f t="shared" si="317"/>
        <v>4.7</v>
      </c>
      <c r="AR697" s="35">
        <f t="shared" si="318"/>
        <v>4.1899638928611642</v>
      </c>
      <c r="AS697" s="35">
        <f t="shared" si="319"/>
        <v>0.51003610713883596</v>
      </c>
    </row>
    <row r="698" spans="7:45" ht="15.75">
      <c r="G698">
        <v>1103</v>
      </c>
      <c r="H698" s="89">
        <v>0.1</v>
      </c>
      <c r="I698" s="90">
        <v>1</v>
      </c>
      <c r="J698" s="90">
        <v>2.5</v>
      </c>
      <c r="K698" s="90">
        <v>1.7</v>
      </c>
      <c r="L698" s="90">
        <v>2.5</v>
      </c>
      <c r="M698" s="90">
        <v>0</v>
      </c>
      <c r="N698" s="90"/>
      <c r="O698" s="90">
        <v>2.5</v>
      </c>
      <c r="P698" s="90">
        <v>2.2000000000000002</v>
      </c>
      <c r="Q698" s="91">
        <v>0</v>
      </c>
      <c r="R698" s="35"/>
      <c r="S698" s="34">
        <f t="shared" si="320"/>
        <v>0.1</v>
      </c>
      <c r="T698" s="34">
        <f t="shared" si="306"/>
        <v>0.86499999999999999</v>
      </c>
      <c r="U698" s="34">
        <f t="shared" si="307"/>
        <v>1.9609999999999999</v>
      </c>
      <c r="V698" s="34">
        <f t="shared" si="308"/>
        <v>1.9872000000000001</v>
      </c>
      <c r="W698" s="15">
        <f t="shared" si="321"/>
        <v>0.87944659600048491</v>
      </c>
      <c r="X698" s="34">
        <f t="shared" si="322"/>
        <v>1.4950592132008242</v>
      </c>
      <c r="Y698" s="34">
        <f t="shared" si="309"/>
        <v>1.2900000000000023E-2</v>
      </c>
      <c r="Z698" s="15">
        <f t="shared" si="323"/>
        <v>0.50322495527805666</v>
      </c>
      <c r="AA698" s="34">
        <f t="shared" si="324"/>
        <v>1.2580623881951416</v>
      </c>
      <c r="AB698" s="34">
        <f t="shared" si="310"/>
        <v>-0.3819999999999999</v>
      </c>
      <c r="AC698" s="15">
        <f t="shared" si="325"/>
        <v>0.40564461209270181</v>
      </c>
      <c r="AD698" s="34">
        <f t="shared" si="326"/>
        <v>0</v>
      </c>
      <c r="AE698" s="34">
        <f t="shared" si="311"/>
        <v>4.8991499999999988</v>
      </c>
      <c r="AF698" s="15">
        <f t="shared" si="327"/>
        <v>0.9926022196732327</v>
      </c>
      <c r="AG698" s="34">
        <f t="shared" si="328"/>
        <v>2.4815055491830815</v>
      </c>
      <c r="AH698" s="34">
        <f t="shared" si="312"/>
        <v>1.2458</v>
      </c>
      <c r="AI698" s="15">
        <f t="shared" si="329"/>
        <v>0.77657197439912828</v>
      </c>
      <c r="AJ698" s="34">
        <f t="shared" si="330"/>
        <v>1.7084583436780825</v>
      </c>
      <c r="AK698" s="34">
        <f t="shared" si="313"/>
        <v>0.2702</v>
      </c>
      <c r="AL698" s="15">
        <f t="shared" si="331"/>
        <v>0.5671420040148718</v>
      </c>
      <c r="AM698" s="34">
        <f t="shared" si="332"/>
        <v>0</v>
      </c>
      <c r="AN698" s="35">
        <f t="shared" si="314"/>
        <v>7.1000002000000002</v>
      </c>
      <c r="AO698" s="35">
        <f t="shared" si="315"/>
        <v>5.2028297712313192</v>
      </c>
      <c r="AP698" s="35">
        <f t="shared" si="316"/>
        <v>1.897170428768681</v>
      </c>
      <c r="AQ698" s="35">
        <f t="shared" si="317"/>
        <v>2.1000000999999999</v>
      </c>
      <c r="AR698" s="35">
        <f t="shared" si="318"/>
        <v>1.7438089419221607</v>
      </c>
      <c r="AS698" s="35">
        <f t="shared" si="319"/>
        <v>0.35619115807783919</v>
      </c>
    </row>
    <row r="699" spans="7:45" ht="15.75">
      <c r="G699">
        <v>1104</v>
      </c>
      <c r="H699" s="89">
        <v>0.1</v>
      </c>
      <c r="I699" s="90">
        <v>1</v>
      </c>
      <c r="J699" s="90">
        <v>2.5</v>
      </c>
      <c r="K699" s="90">
        <v>1.5000001000000001</v>
      </c>
      <c r="L699" s="90">
        <v>1.5000001000000001</v>
      </c>
      <c r="M699" s="90">
        <v>0.5</v>
      </c>
      <c r="N699" s="90"/>
      <c r="O699" s="90">
        <v>0.6</v>
      </c>
      <c r="P699" s="90">
        <v>1.5000001000000001</v>
      </c>
      <c r="Q699" s="91">
        <v>0</v>
      </c>
      <c r="R699" s="35"/>
      <c r="S699" s="34">
        <f t="shared" si="320"/>
        <v>0.1</v>
      </c>
      <c r="T699" s="34">
        <f t="shared" si="306"/>
        <v>0.86499999999999999</v>
      </c>
      <c r="U699" s="34">
        <f t="shared" si="307"/>
        <v>1.9609999999999999</v>
      </c>
      <c r="V699" s="34">
        <f t="shared" si="308"/>
        <v>1.9872000000000001</v>
      </c>
      <c r="W699" s="15">
        <f t="shared" si="321"/>
        <v>0.87944659600048491</v>
      </c>
      <c r="X699" s="34">
        <f t="shared" si="322"/>
        <v>1.319169981945387</v>
      </c>
      <c r="Y699" s="34">
        <f t="shared" si="309"/>
        <v>1.2900000000000023E-2</v>
      </c>
      <c r="Z699" s="15">
        <f t="shared" si="323"/>
        <v>0.50322495527805666</v>
      </c>
      <c r="AA699" s="34">
        <f t="shared" si="324"/>
        <v>0.75483748323958055</v>
      </c>
      <c r="AB699" s="34">
        <f t="shared" si="310"/>
        <v>-0.3819999999999999</v>
      </c>
      <c r="AC699" s="15">
        <f t="shared" si="325"/>
        <v>0.40564461209270181</v>
      </c>
      <c r="AD699" s="34">
        <f t="shared" si="326"/>
        <v>0.2028223060463509</v>
      </c>
      <c r="AE699" s="34">
        <f t="shared" si="311"/>
        <v>3.3143599999999993</v>
      </c>
      <c r="AF699" s="15">
        <f t="shared" si="327"/>
        <v>0.96491817111045153</v>
      </c>
      <c r="AG699" s="34">
        <f t="shared" si="328"/>
        <v>0.57895090266627092</v>
      </c>
      <c r="AH699" s="34">
        <f t="shared" si="312"/>
        <v>1.2458</v>
      </c>
      <c r="AI699" s="15">
        <f t="shared" si="329"/>
        <v>0.77657197439912828</v>
      </c>
      <c r="AJ699" s="34">
        <f t="shared" si="330"/>
        <v>1.1648580392558898</v>
      </c>
      <c r="AK699" s="34">
        <f t="shared" si="313"/>
        <v>0.2702</v>
      </c>
      <c r="AL699" s="15">
        <f t="shared" si="331"/>
        <v>0.5671420040148718</v>
      </c>
      <c r="AM699" s="34">
        <f t="shared" si="332"/>
        <v>0</v>
      </c>
      <c r="AN699" s="35">
        <f t="shared" si="314"/>
        <v>11.2000005</v>
      </c>
      <c r="AO699" s="35">
        <f t="shared" si="315"/>
        <v>8.2281986750114307</v>
      </c>
      <c r="AP699" s="35">
        <f t="shared" si="316"/>
        <v>2.9718018249885692</v>
      </c>
      <c r="AQ699" s="35">
        <f t="shared" si="317"/>
        <v>3.3000001399999999</v>
      </c>
      <c r="AR699" s="35">
        <f t="shared" si="318"/>
        <v>2.6761675175841679</v>
      </c>
      <c r="AS699" s="35">
        <f t="shared" si="319"/>
        <v>0.62383262241583193</v>
      </c>
    </row>
    <row r="700" spans="7:45" ht="15.75">
      <c r="G700">
        <v>1105</v>
      </c>
      <c r="H700" s="89">
        <v>0.5</v>
      </c>
      <c r="I700" s="90">
        <v>1.5000001000000001</v>
      </c>
      <c r="J700" s="90">
        <v>3.1000000999999999</v>
      </c>
      <c r="K700" s="90">
        <v>2.6000000999999999</v>
      </c>
      <c r="L700" s="90">
        <v>3.0000002000000001</v>
      </c>
      <c r="M700" s="90">
        <v>0.5</v>
      </c>
      <c r="N700" s="90"/>
      <c r="O700" s="90">
        <v>0.90000004</v>
      </c>
      <c r="P700" s="90">
        <v>2.1000000999999999</v>
      </c>
      <c r="Q700" s="91">
        <v>0.3</v>
      </c>
      <c r="R700" s="35"/>
      <c r="S700" s="34">
        <f t="shared" si="320"/>
        <v>0.5</v>
      </c>
      <c r="T700" s="34">
        <f t="shared" si="306"/>
        <v>1.2975000864999999</v>
      </c>
      <c r="U700" s="34">
        <f t="shared" si="307"/>
        <v>2.4316400784400001</v>
      </c>
      <c r="V700" s="34">
        <f t="shared" si="308"/>
        <v>1.9872000000000001</v>
      </c>
      <c r="W700" s="15">
        <f t="shared" si="321"/>
        <v>0.87944659600048491</v>
      </c>
      <c r="X700" s="34">
        <f t="shared" si="322"/>
        <v>2.2865612375459201</v>
      </c>
      <c r="Y700" s="34">
        <f t="shared" si="309"/>
        <v>1.2900000000000023E-2</v>
      </c>
      <c r="Z700" s="15">
        <f t="shared" si="323"/>
        <v>0.50322495527805666</v>
      </c>
      <c r="AA700" s="34">
        <f t="shared" si="324"/>
        <v>1.5096749664791611</v>
      </c>
      <c r="AB700" s="34">
        <f t="shared" si="310"/>
        <v>-0.3819999999999999</v>
      </c>
      <c r="AC700" s="15">
        <f t="shared" si="325"/>
        <v>0.40564461209270181</v>
      </c>
      <c r="AD700" s="34">
        <f t="shared" si="326"/>
        <v>0.2028223060463509</v>
      </c>
      <c r="AE700" s="34">
        <f t="shared" si="311"/>
        <v>3.5645900333639995</v>
      </c>
      <c r="AF700" s="15">
        <f t="shared" si="327"/>
        <v>0.97247072620612263</v>
      </c>
      <c r="AG700" s="34">
        <f t="shared" si="328"/>
        <v>0.8752236924843394</v>
      </c>
      <c r="AH700" s="34">
        <f t="shared" si="312"/>
        <v>1.2458</v>
      </c>
      <c r="AI700" s="15">
        <f t="shared" si="329"/>
        <v>0.77657197439912828</v>
      </c>
      <c r="AJ700" s="34">
        <f t="shared" si="330"/>
        <v>1.6308012238953669</v>
      </c>
      <c r="AK700" s="34">
        <f t="shared" si="313"/>
        <v>0.2702</v>
      </c>
      <c r="AL700" s="15">
        <f t="shared" si="331"/>
        <v>0.5671420040148718</v>
      </c>
      <c r="AM700" s="34">
        <f t="shared" si="332"/>
        <v>0.17014260120446154</v>
      </c>
      <c r="AN700" s="35">
        <f t="shared" si="314"/>
        <v>15.300000199999999</v>
      </c>
      <c r="AO700" s="35">
        <f t="shared" si="315"/>
        <v>10.78050893600097</v>
      </c>
      <c r="AP700" s="35">
        <f t="shared" si="316"/>
        <v>4.5194912639990292</v>
      </c>
      <c r="AQ700" s="35">
        <f t="shared" si="317"/>
        <v>4.7000001999999999</v>
      </c>
      <c r="AR700" s="35">
        <f t="shared" si="318"/>
        <v>3.9196749990147239</v>
      </c>
      <c r="AS700" s="35">
        <f t="shared" si="319"/>
        <v>0.78032520098527591</v>
      </c>
    </row>
    <row r="701" spans="7:45" ht="15.75">
      <c r="G701">
        <v>1106</v>
      </c>
      <c r="H701" s="89">
        <v>0.5</v>
      </c>
      <c r="I701" s="90">
        <v>1.5000001000000001</v>
      </c>
      <c r="J701" s="90">
        <v>3.1000000999999999</v>
      </c>
      <c r="K701" s="90">
        <v>3.9</v>
      </c>
      <c r="L701" s="90">
        <v>5.8</v>
      </c>
      <c r="M701" s="90">
        <v>0.5</v>
      </c>
      <c r="N701" s="90"/>
      <c r="O701" s="90">
        <v>1.6</v>
      </c>
      <c r="P701" s="90">
        <v>2.8000001999999999</v>
      </c>
      <c r="Q701" s="91">
        <v>0.3</v>
      </c>
      <c r="R701" s="35"/>
      <c r="S701" s="34">
        <f t="shared" si="320"/>
        <v>0.5</v>
      </c>
      <c r="T701" s="34">
        <f t="shared" si="306"/>
        <v>1.2975000864999999</v>
      </c>
      <c r="U701" s="34">
        <f t="shared" si="307"/>
        <v>2.4316400784400001</v>
      </c>
      <c r="V701" s="34">
        <f t="shared" si="308"/>
        <v>1.9872000000000001</v>
      </c>
      <c r="W701" s="15">
        <f t="shared" si="321"/>
        <v>0.87944659600048491</v>
      </c>
      <c r="X701" s="34">
        <f t="shared" si="322"/>
        <v>3.4298417244018911</v>
      </c>
      <c r="Y701" s="34">
        <f t="shared" si="309"/>
        <v>1.2900000000000023E-2</v>
      </c>
      <c r="Z701" s="15">
        <f t="shared" si="323"/>
        <v>0.50322495527805666</v>
      </c>
      <c r="AA701" s="34">
        <f t="shared" si="324"/>
        <v>2.9187047406127284</v>
      </c>
      <c r="AB701" s="34">
        <f t="shared" si="310"/>
        <v>-0.3819999999999999</v>
      </c>
      <c r="AC701" s="15">
        <f t="shared" si="325"/>
        <v>0.40564461209270181</v>
      </c>
      <c r="AD701" s="34">
        <f t="shared" si="326"/>
        <v>0.2028223060463509</v>
      </c>
      <c r="AE701" s="34">
        <f t="shared" si="311"/>
        <v>4.1484599999999991</v>
      </c>
      <c r="AF701" s="15">
        <f t="shared" si="327"/>
        <v>0.98445669636144262</v>
      </c>
      <c r="AG701" s="34">
        <f t="shared" si="328"/>
        <v>1.5751307141783082</v>
      </c>
      <c r="AH701" s="34">
        <f t="shared" si="312"/>
        <v>1.2458</v>
      </c>
      <c r="AI701" s="15">
        <f t="shared" si="329"/>
        <v>0.77657197439912828</v>
      </c>
      <c r="AJ701" s="34">
        <f t="shared" si="330"/>
        <v>2.1744016836319542</v>
      </c>
      <c r="AK701" s="34">
        <f t="shared" si="313"/>
        <v>0.2702</v>
      </c>
      <c r="AL701" s="15">
        <f t="shared" si="331"/>
        <v>0.5671420040148718</v>
      </c>
      <c r="AM701" s="34">
        <f t="shared" si="332"/>
        <v>0.17014260120446154</v>
      </c>
      <c r="AN701" s="35">
        <f t="shared" si="314"/>
        <v>3.0000001000000003</v>
      </c>
      <c r="AO701" s="35">
        <f t="shared" si="315"/>
        <v>2.0886571517840178</v>
      </c>
      <c r="AP701" s="35">
        <f t="shared" si="316"/>
        <v>0.9113429482159825</v>
      </c>
      <c r="AQ701" s="35">
        <f t="shared" si="317"/>
        <v>0.5</v>
      </c>
      <c r="AR701" s="35">
        <f t="shared" si="318"/>
        <v>0.38828598719956414</v>
      </c>
      <c r="AS701" s="35">
        <f t="shared" si="319"/>
        <v>0.11171401280043586</v>
      </c>
    </row>
    <row r="702" spans="7:45" ht="15.75">
      <c r="G702">
        <v>1107</v>
      </c>
      <c r="H702" s="89">
        <v>0.2</v>
      </c>
      <c r="I702" s="90">
        <v>0.6</v>
      </c>
      <c r="J702" s="90">
        <v>0.8</v>
      </c>
      <c r="K702" s="90">
        <v>0.1</v>
      </c>
      <c r="L702" s="90">
        <v>1.3000001000000001</v>
      </c>
      <c r="M702" s="90">
        <v>0</v>
      </c>
      <c r="N702" s="90"/>
      <c r="O702" s="90">
        <v>0</v>
      </c>
      <c r="P702" s="90">
        <v>0.5</v>
      </c>
      <c r="Q702" s="91">
        <v>0</v>
      </c>
      <c r="R702" s="35"/>
      <c r="S702" s="34">
        <f t="shared" si="320"/>
        <v>0.2</v>
      </c>
      <c r="T702" s="34">
        <f t="shared" si="306"/>
        <v>0.51900000000000002</v>
      </c>
      <c r="U702" s="34">
        <f t="shared" si="307"/>
        <v>0.62752000000000008</v>
      </c>
      <c r="V702" s="34">
        <f t="shared" si="308"/>
        <v>1.9872000000000001</v>
      </c>
      <c r="W702" s="15">
        <f t="shared" si="321"/>
        <v>0.87944659600048491</v>
      </c>
      <c r="X702" s="34">
        <f t="shared" si="322"/>
        <v>8.7944659600048491E-2</v>
      </c>
      <c r="Y702" s="34">
        <f t="shared" si="309"/>
        <v>1.2900000000000023E-2</v>
      </c>
      <c r="Z702" s="15">
        <f t="shared" si="323"/>
        <v>0.50322495527805666</v>
      </c>
      <c r="AA702" s="34">
        <f t="shared" si="324"/>
        <v>0.65419249218396924</v>
      </c>
      <c r="AB702" s="34">
        <f t="shared" si="310"/>
        <v>-0.3819999999999999</v>
      </c>
      <c r="AC702" s="15">
        <f t="shared" si="325"/>
        <v>0.40564461209270181</v>
      </c>
      <c r="AD702" s="34">
        <f t="shared" si="326"/>
        <v>0</v>
      </c>
      <c r="AE702" s="34">
        <f t="shared" si="311"/>
        <v>2.8138999999999994</v>
      </c>
      <c r="AF702" s="15">
        <f t="shared" si="327"/>
        <v>0.94342234836801464</v>
      </c>
      <c r="AG702" s="34">
        <f t="shared" si="328"/>
        <v>0</v>
      </c>
      <c r="AH702" s="34">
        <f t="shared" si="312"/>
        <v>1.2458</v>
      </c>
      <c r="AI702" s="15">
        <f t="shared" si="329"/>
        <v>0.77657197439912828</v>
      </c>
      <c r="AJ702" s="34">
        <f t="shared" si="330"/>
        <v>0.38828598719956414</v>
      </c>
      <c r="AK702" s="34">
        <f t="shared" si="313"/>
        <v>0.2702</v>
      </c>
      <c r="AL702" s="15">
        <f t="shared" si="331"/>
        <v>0.5671420040148718</v>
      </c>
      <c r="AM702" s="34">
        <f t="shared" si="332"/>
        <v>0</v>
      </c>
      <c r="AN702" s="35">
        <f t="shared" si="314"/>
        <v>15.9000003</v>
      </c>
      <c r="AO702" s="35">
        <f t="shared" si="315"/>
        <v>11.852031074086868</v>
      </c>
      <c r="AP702" s="35">
        <f t="shared" si="316"/>
        <v>4.0479692259131319</v>
      </c>
      <c r="AQ702" s="35">
        <f t="shared" si="317"/>
        <v>6.0000002000000006</v>
      </c>
      <c r="AR702" s="35">
        <f t="shared" si="318"/>
        <v>4.2291879422216381</v>
      </c>
      <c r="AS702" s="35">
        <f t="shared" si="319"/>
        <v>1.7708122577783625</v>
      </c>
    </row>
    <row r="703" spans="7:45" ht="15.75">
      <c r="G703">
        <v>1108</v>
      </c>
      <c r="H703" s="89">
        <v>1.4000001</v>
      </c>
      <c r="I703" s="90">
        <v>2.5</v>
      </c>
      <c r="J703" s="90">
        <v>3.0000002000000001</v>
      </c>
      <c r="K703" s="90">
        <v>4</v>
      </c>
      <c r="L703" s="90">
        <v>4</v>
      </c>
      <c r="M703" s="90">
        <v>1</v>
      </c>
      <c r="N703" s="90"/>
      <c r="O703" s="90">
        <v>1</v>
      </c>
      <c r="P703" s="90">
        <v>2</v>
      </c>
      <c r="Q703" s="91">
        <v>3.0000002000000001</v>
      </c>
      <c r="R703" s="35"/>
      <c r="S703" s="34">
        <f t="shared" si="320"/>
        <v>1.4000001</v>
      </c>
      <c r="T703" s="34">
        <f t="shared" si="306"/>
        <v>2.1625000000000001</v>
      </c>
      <c r="U703" s="34">
        <f t="shared" si="307"/>
        <v>2.3532001568799998</v>
      </c>
      <c r="V703" s="34">
        <f t="shared" si="308"/>
        <v>1.9872000000000001</v>
      </c>
      <c r="W703" s="15">
        <f t="shared" si="321"/>
        <v>0.87944659600048491</v>
      </c>
      <c r="X703" s="34">
        <f t="shared" si="322"/>
        <v>3.5177863840019397</v>
      </c>
      <c r="Y703" s="34">
        <f t="shared" si="309"/>
        <v>1.2900000000000023E-2</v>
      </c>
      <c r="Z703" s="15">
        <f t="shared" si="323"/>
        <v>0.50322495527805666</v>
      </c>
      <c r="AA703" s="34">
        <f t="shared" si="324"/>
        <v>2.0128998211122267</v>
      </c>
      <c r="AB703" s="34">
        <f t="shared" si="310"/>
        <v>-0.3819999999999999</v>
      </c>
      <c r="AC703" s="15">
        <f t="shared" si="325"/>
        <v>0.40564461209270181</v>
      </c>
      <c r="AD703" s="34">
        <f t="shared" si="326"/>
        <v>0.40564461209270181</v>
      </c>
      <c r="AE703" s="34">
        <f t="shared" si="311"/>
        <v>3.6479999999999992</v>
      </c>
      <c r="AF703" s="15">
        <f t="shared" si="327"/>
        <v>0.97461786795036498</v>
      </c>
      <c r="AG703" s="34">
        <f t="shared" si="328"/>
        <v>0.97461786795036498</v>
      </c>
      <c r="AH703" s="34">
        <f t="shared" si="312"/>
        <v>1.2458</v>
      </c>
      <c r="AI703" s="15">
        <f t="shared" si="329"/>
        <v>0.77657197439912828</v>
      </c>
      <c r="AJ703" s="34">
        <f t="shared" si="330"/>
        <v>1.5531439487982566</v>
      </c>
      <c r="AK703" s="34">
        <f t="shared" si="313"/>
        <v>0.2702</v>
      </c>
      <c r="AL703" s="15">
        <f t="shared" si="331"/>
        <v>0.5671420040148718</v>
      </c>
      <c r="AM703" s="34">
        <f t="shared" si="332"/>
        <v>1.7014261254730163</v>
      </c>
      <c r="AN703" s="35">
        <f t="shared" si="314"/>
        <v>3.0000000400000002</v>
      </c>
      <c r="AO703" s="35">
        <f t="shared" si="315"/>
        <v>2.2873671394792976</v>
      </c>
      <c r="AP703" s="35">
        <f t="shared" si="316"/>
        <v>0.71263290052070261</v>
      </c>
      <c r="AQ703" s="35">
        <f t="shared" si="317"/>
        <v>0.5</v>
      </c>
      <c r="AR703" s="35">
        <f t="shared" si="318"/>
        <v>0.38828598719956414</v>
      </c>
      <c r="AS703" s="35">
        <f t="shared" si="319"/>
        <v>0.11171401280043586</v>
      </c>
    </row>
    <row r="704" spans="7:45" ht="15.75">
      <c r="G704">
        <v>1109</v>
      </c>
      <c r="H704" s="89">
        <v>0.6</v>
      </c>
      <c r="I704" s="90">
        <v>0.6</v>
      </c>
      <c r="J704" s="90">
        <v>0.8</v>
      </c>
      <c r="K704" s="90">
        <v>0.1</v>
      </c>
      <c r="L704" s="90">
        <v>0.90000004</v>
      </c>
      <c r="M704" s="90">
        <v>0</v>
      </c>
      <c r="N704" s="90"/>
      <c r="O704" s="90">
        <v>0</v>
      </c>
      <c r="P704" s="90">
        <v>0.5</v>
      </c>
      <c r="Q704" s="91">
        <v>0</v>
      </c>
      <c r="R704" s="35"/>
      <c r="S704" s="34">
        <f t="shared" si="320"/>
        <v>0.6</v>
      </c>
      <c r="T704" s="34">
        <f t="shared" si="306"/>
        <v>0.51900000000000002</v>
      </c>
      <c r="U704" s="34">
        <f t="shared" si="307"/>
        <v>0.62752000000000008</v>
      </c>
      <c r="V704" s="34">
        <f t="shared" si="308"/>
        <v>1.9872000000000001</v>
      </c>
      <c r="W704" s="15">
        <f t="shared" si="321"/>
        <v>0.87944659600048491</v>
      </c>
      <c r="X704" s="34">
        <f t="shared" si="322"/>
        <v>8.7944659600048491E-2</v>
      </c>
      <c r="Y704" s="34">
        <f t="shared" si="309"/>
        <v>1.2900000000000023E-2</v>
      </c>
      <c r="Z704" s="15">
        <f t="shared" si="323"/>
        <v>0.50322495527805666</v>
      </c>
      <c r="AA704" s="34">
        <f t="shared" si="324"/>
        <v>0.4529024798792492</v>
      </c>
      <c r="AB704" s="34">
        <f t="shared" si="310"/>
        <v>-0.3819999999999999</v>
      </c>
      <c r="AC704" s="15">
        <f t="shared" si="325"/>
        <v>0.40564461209270181</v>
      </c>
      <c r="AD704" s="34">
        <f t="shared" si="326"/>
        <v>0</v>
      </c>
      <c r="AE704" s="34">
        <f t="shared" si="311"/>
        <v>2.8138999999999994</v>
      </c>
      <c r="AF704" s="15">
        <f t="shared" si="327"/>
        <v>0.94342234836801464</v>
      </c>
      <c r="AG704" s="34">
        <f t="shared" si="328"/>
        <v>0</v>
      </c>
      <c r="AH704" s="34">
        <f t="shared" si="312"/>
        <v>1.2458</v>
      </c>
      <c r="AI704" s="15">
        <f t="shared" si="329"/>
        <v>0.77657197439912828</v>
      </c>
      <c r="AJ704" s="34">
        <f t="shared" si="330"/>
        <v>0.38828598719956414</v>
      </c>
      <c r="AK704" s="34">
        <f t="shared" si="313"/>
        <v>0.2702</v>
      </c>
      <c r="AL704" s="15">
        <f t="shared" si="331"/>
        <v>0.5671420040148718</v>
      </c>
      <c r="AM704" s="34">
        <f t="shared" si="332"/>
        <v>0</v>
      </c>
      <c r="AN704" s="35">
        <f t="shared" si="314"/>
        <v>3.0000000400000002</v>
      </c>
      <c r="AO704" s="35">
        <f t="shared" si="315"/>
        <v>2.2873671394792976</v>
      </c>
      <c r="AP704" s="35">
        <f t="shared" si="316"/>
        <v>0.71263290052070261</v>
      </c>
      <c r="AQ704" s="35">
        <f t="shared" si="317"/>
        <v>0.5</v>
      </c>
      <c r="AR704" s="35">
        <f t="shared" si="318"/>
        <v>0.38828598719956414</v>
      </c>
      <c r="AS704" s="35">
        <f t="shared" si="319"/>
        <v>0.11171401280043586</v>
      </c>
    </row>
    <row r="705" spans="7:45" ht="15.75">
      <c r="G705">
        <v>1110</v>
      </c>
      <c r="H705" s="89">
        <v>0.6</v>
      </c>
      <c r="I705" s="90">
        <v>0.6</v>
      </c>
      <c r="J705" s="90">
        <v>0.8</v>
      </c>
      <c r="K705" s="90">
        <v>0.1</v>
      </c>
      <c r="L705" s="90">
        <v>0.90000004</v>
      </c>
      <c r="M705" s="90">
        <v>0</v>
      </c>
      <c r="N705" s="90"/>
      <c r="O705" s="90">
        <v>0</v>
      </c>
      <c r="P705" s="90">
        <v>0.5</v>
      </c>
      <c r="Q705" s="91">
        <v>0</v>
      </c>
      <c r="R705" s="35"/>
      <c r="S705" s="34">
        <f t="shared" si="320"/>
        <v>0.6</v>
      </c>
      <c r="T705" s="34">
        <f t="shared" si="306"/>
        <v>0.51900000000000002</v>
      </c>
      <c r="U705" s="34">
        <f t="shared" si="307"/>
        <v>0.62752000000000008</v>
      </c>
      <c r="V705" s="34">
        <f t="shared" si="308"/>
        <v>1.9872000000000001</v>
      </c>
      <c r="W705" s="15">
        <f t="shared" si="321"/>
        <v>0.87944659600048491</v>
      </c>
      <c r="X705" s="34">
        <f t="shared" si="322"/>
        <v>8.7944659600048491E-2</v>
      </c>
      <c r="Y705" s="34">
        <f t="shared" si="309"/>
        <v>1.2900000000000023E-2</v>
      </c>
      <c r="Z705" s="15">
        <f t="shared" si="323"/>
        <v>0.50322495527805666</v>
      </c>
      <c r="AA705" s="34">
        <f t="shared" si="324"/>
        <v>0.4529024798792492</v>
      </c>
      <c r="AB705" s="34">
        <f t="shared" si="310"/>
        <v>-0.3819999999999999</v>
      </c>
      <c r="AC705" s="15">
        <f t="shared" si="325"/>
        <v>0.40564461209270181</v>
      </c>
      <c r="AD705" s="34">
        <f t="shared" si="326"/>
        <v>0</v>
      </c>
      <c r="AE705" s="34">
        <f t="shared" si="311"/>
        <v>2.8138999999999994</v>
      </c>
      <c r="AF705" s="15">
        <f t="shared" si="327"/>
        <v>0.94342234836801464</v>
      </c>
      <c r="AG705" s="34">
        <f t="shared" si="328"/>
        <v>0</v>
      </c>
      <c r="AH705" s="34">
        <f t="shared" si="312"/>
        <v>1.2458</v>
      </c>
      <c r="AI705" s="15">
        <f t="shared" si="329"/>
        <v>0.77657197439912828</v>
      </c>
      <c r="AJ705" s="34">
        <f t="shared" si="330"/>
        <v>0.38828598719956414</v>
      </c>
      <c r="AK705" s="34">
        <f t="shared" si="313"/>
        <v>0.2702</v>
      </c>
      <c r="AL705" s="15">
        <f t="shared" si="331"/>
        <v>0.5671420040148718</v>
      </c>
      <c r="AM705" s="34">
        <f t="shared" si="332"/>
        <v>0</v>
      </c>
      <c r="AN705" s="35">
        <f t="shared" si="314"/>
        <v>3.6000000999999999</v>
      </c>
      <c r="AO705" s="35">
        <f t="shared" si="315"/>
        <v>2.8492558540792712</v>
      </c>
      <c r="AP705" s="35">
        <f t="shared" si="316"/>
        <v>0.75074424592072875</v>
      </c>
      <c r="AQ705" s="35">
        <f t="shared" si="317"/>
        <v>0.5</v>
      </c>
      <c r="AR705" s="35">
        <f t="shared" si="318"/>
        <v>0.38828598719956414</v>
      </c>
      <c r="AS705" s="35">
        <f t="shared" si="319"/>
        <v>0.11171401280043586</v>
      </c>
    </row>
    <row r="706" spans="7:45" ht="15.75">
      <c r="G706">
        <v>1111</v>
      </c>
      <c r="H706" s="89">
        <v>0.4</v>
      </c>
      <c r="I706" s="90">
        <v>0.4</v>
      </c>
      <c r="J706" s="90">
        <v>1.8000001000000001</v>
      </c>
      <c r="K706" s="90">
        <v>0.5</v>
      </c>
      <c r="L706" s="90">
        <v>0.5</v>
      </c>
      <c r="M706" s="90">
        <v>0</v>
      </c>
      <c r="N706" s="90"/>
      <c r="O706" s="90">
        <v>0</v>
      </c>
      <c r="P706" s="90">
        <v>0.5</v>
      </c>
      <c r="Q706" s="91">
        <v>0</v>
      </c>
      <c r="R706" s="35"/>
      <c r="S706" s="34">
        <f t="shared" si="320"/>
        <v>0.4</v>
      </c>
      <c r="T706" s="34">
        <f t="shared" si="306"/>
        <v>0.34600000000000003</v>
      </c>
      <c r="U706" s="34">
        <f t="shared" si="307"/>
        <v>1.4119200784400001</v>
      </c>
      <c r="V706" s="34">
        <f t="shared" si="308"/>
        <v>1.9872000000000001</v>
      </c>
      <c r="W706" s="15">
        <f t="shared" si="321"/>
        <v>0.87944659600048491</v>
      </c>
      <c r="X706" s="34">
        <f t="shared" si="322"/>
        <v>0.43972329800024246</v>
      </c>
      <c r="Y706" s="34">
        <f t="shared" si="309"/>
        <v>1.2900000000000023E-2</v>
      </c>
      <c r="Z706" s="15">
        <f t="shared" si="323"/>
        <v>0.50322495527805666</v>
      </c>
      <c r="AA706" s="34">
        <f t="shared" si="324"/>
        <v>0.25161247763902833</v>
      </c>
      <c r="AB706" s="34">
        <f t="shared" si="310"/>
        <v>-0.3819999999999999</v>
      </c>
      <c r="AC706" s="15">
        <f t="shared" si="325"/>
        <v>0.40564461209270181</v>
      </c>
      <c r="AD706" s="34">
        <f t="shared" si="326"/>
        <v>0</v>
      </c>
      <c r="AE706" s="34">
        <f t="shared" si="311"/>
        <v>2.8138999999999994</v>
      </c>
      <c r="AF706" s="15">
        <f t="shared" si="327"/>
        <v>0.94342234836801464</v>
      </c>
      <c r="AG706" s="34">
        <f t="shared" si="328"/>
        <v>0</v>
      </c>
      <c r="AH706" s="34">
        <f t="shared" si="312"/>
        <v>1.2458</v>
      </c>
      <c r="AI706" s="15">
        <f t="shared" si="329"/>
        <v>0.77657197439912828</v>
      </c>
      <c r="AJ706" s="34">
        <f t="shared" si="330"/>
        <v>0.38828598719956414</v>
      </c>
      <c r="AK706" s="34">
        <f t="shared" si="313"/>
        <v>0.2702</v>
      </c>
      <c r="AL706" s="15">
        <f t="shared" si="331"/>
        <v>0.5671420040148718</v>
      </c>
      <c r="AM706" s="34">
        <f t="shared" si="332"/>
        <v>0</v>
      </c>
      <c r="AN706" s="35">
        <f t="shared" si="314"/>
        <v>11.0000003</v>
      </c>
      <c r="AO706" s="35">
        <f t="shared" si="315"/>
        <v>8.1683470506786175</v>
      </c>
      <c r="AP706" s="35">
        <f t="shared" si="316"/>
        <v>2.8316532493213824</v>
      </c>
      <c r="AQ706" s="35">
        <f t="shared" si="317"/>
        <v>3.5000001000000003</v>
      </c>
      <c r="AR706" s="35">
        <f t="shared" si="318"/>
        <v>3.1424917183285994</v>
      </c>
      <c r="AS706" s="35">
        <f t="shared" si="319"/>
        <v>0.35750838167140087</v>
      </c>
    </row>
    <row r="707" spans="7:45" ht="15.75">
      <c r="G707">
        <v>1112</v>
      </c>
      <c r="H707" s="89">
        <v>1</v>
      </c>
      <c r="I707" s="90">
        <v>1.5000001000000001</v>
      </c>
      <c r="J707" s="90">
        <v>2</v>
      </c>
      <c r="K707" s="90">
        <v>3.0000002000000001</v>
      </c>
      <c r="L707" s="90">
        <v>2.5</v>
      </c>
      <c r="M707" s="90">
        <v>1</v>
      </c>
      <c r="N707" s="90"/>
      <c r="O707" s="90">
        <v>2</v>
      </c>
      <c r="P707" s="90">
        <v>1.5000001000000001</v>
      </c>
      <c r="Q707" s="91">
        <v>0</v>
      </c>
      <c r="R707" s="35"/>
      <c r="S707" s="34">
        <f t="shared" si="320"/>
        <v>1</v>
      </c>
      <c r="T707" s="34">
        <f t="shared" si="306"/>
        <v>1.2975000864999999</v>
      </c>
      <c r="U707" s="34">
        <f t="shared" si="307"/>
        <v>1.5688</v>
      </c>
      <c r="V707" s="34">
        <f t="shared" si="308"/>
        <v>1.9872000000000001</v>
      </c>
      <c r="W707" s="15">
        <f t="shared" si="321"/>
        <v>0.87944659600048491</v>
      </c>
      <c r="X707" s="34">
        <f t="shared" si="322"/>
        <v>2.6383399638907741</v>
      </c>
      <c r="Y707" s="34">
        <f t="shared" si="309"/>
        <v>1.2900000000000023E-2</v>
      </c>
      <c r="Z707" s="15">
        <f t="shared" si="323"/>
        <v>0.50322495527805666</v>
      </c>
      <c r="AA707" s="34">
        <f t="shared" si="324"/>
        <v>1.2580623881951416</v>
      </c>
      <c r="AB707" s="34">
        <f t="shared" si="310"/>
        <v>-0.3819999999999999</v>
      </c>
      <c r="AC707" s="15">
        <f t="shared" si="325"/>
        <v>0.40564461209270181</v>
      </c>
      <c r="AD707" s="34">
        <f t="shared" si="326"/>
        <v>0.40564461209270181</v>
      </c>
      <c r="AE707" s="34">
        <f t="shared" si="311"/>
        <v>4.4820999999999991</v>
      </c>
      <c r="AF707" s="15">
        <f t="shared" si="327"/>
        <v>0.9888168395363548</v>
      </c>
      <c r="AG707" s="34">
        <f t="shared" si="328"/>
        <v>1.9776336790727096</v>
      </c>
      <c r="AH707" s="34">
        <f t="shared" si="312"/>
        <v>1.2458</v>
      </c>
      <c r="AI707" s="15">
        <f t="shared" si="329"/>
        <v>0.77657197439912828</v>
      </c>
      <c r="AJ707" s="34">
        <f t="shared" si="330"/>
        <v>1.1648580392558898</v>
      </c>
      <c r="AK707" s="34">
        <f t="shared" si="313"/>
        <v>0.2702</v>
      </c>
      <c r="AL707" s="15">
        <f t="shared" si="331"/>
        <v>0.5671420040148718</v>
      </c>
      <c r="AM707" s="34">
        <f t="shared" si="332"/>
        <v>0</v>
      </c>
      <c r="AN707" s="35">
        <f t="shared" si="314"/>
        <v>5.2000000499999999</v>
      </c>
      <c r="AO707" s="35">
        <f t="shared" si="315"/>
        <v>4.51286642322194</v>
      </c>
      <c r="AP707" s="35">
        <f t="shared" si="316"/>
        <v>0.68713362677805989</v>
      </c>
      <c r="AQ707" s="35">
        <f t="shared" si="317"/>
        <v>0.2</v>
      </c>
      <c r="AR707" s="35">
        <f t="shared" si="318"/>
        <v>0.1724285274709958</v>
      </c>
      <c r="AS707" s="35">
        <f t="shared" si="319"/>
        <v>2.7571472529004215E-2</v>
      </c>
    </row>
    <row r="708" spans="7:45" ht="15.75">
      <c r="G708">
        <v>1113</v>
      </c>
      <c r="H708" s="89">
        <v>0.1</v>
      </c>
      <c r="I708" s="90">
        <v>0.4</v>
      </c>
      <c r="J708" s="90">
        <v>0.70000004999999998</v>
      </c>
      <c r="K708" s="90">
        <v>4</v>
      </c>
      <c r="L708" s="90">
        <v>0</v>
      </c>
      <c r="M708" s="90">
        <v>0</v>
      </c>
      <c r="N708" s="90"/>
      <c r="O708" s="90">
        <v>0.1</v>
      </c>
      <c r="P708" s="90">
        <v>0.1</v>
      </c>
      <c r="Q708" s="91">
        <v>0</v>
      </c>
      <c r="R708" s="35"/>
      <c r="S708" s="34">
        <f t="shared" si="320"/>
        <v>0.1</v>
      </c>
      <c r="T708" s="34">
        <f t="shared" ref="T708:T771" si="333">I708*$C$9</f>
        <v>0.34600000000000003</v>
      </c>
      <c r="U708" s="34">
        <f t="shared" ref="U708:U771" si="334">J708*$C$10</f>
        <v>0.54908003921999993</v>
      </c>
      <c r="V708" s="34">
        <f t="shared" ref="V708:V771" si="335">$D$11+($E$11*$C$5)</f>
        <v>1.9872000000000001</v>
      </c>
      <c r="W708" s="15">
        <f t="shared" si="321"/>
        <v>0.87944659600048491</v>
      </c>
      <c r="X708" s="34">
        <f t="shared" si="322"/>
        <v>3.5177863840019397</v>
      </c>
      <c r="Y708" s="34">
        <f t="shared" ref="Y708:Y771" si="336">$D$12+($E$12*$C$5)</f>
        <v>1.2900000000000023E-2</v>
      </c>
      <c r="Z708" s="15">
        <f t="shared" si="323"/>
        <v>0.50322495527805666</v>
      </c>
      <c r="AA708" s="34">
        <f t="shared" si="324"/>
        <v>0</v>
      </c>
      <c r="AB708" s="34">
        <f t="shared" ref="AB708:AB771" si="337">$D$13+($E$13*$C$5)</f>
        <v>-0.3819999999999999</v>
      </c>
      <c r="AC708" s="15">
        <f t="shared" si="325"/>
        <v>0.40564461209270181</v>
      </c>
      <c r="AD708" s="34">
        <f t="shared" si="326"/>
        <v>0</v>
      </c>
      <c r="AE708" s="34">
        <f t="shared" ref="AE708:AE771" si="338">$D$14+($E$14*$D$5)+($F$14*O708)</f>
        <v>2.8973099999999996</v>
      </c>
      <c r="AF708" s="15">
        <f t="shared" si="327"/>
        <v>0.94771330031082945</v>
      </c>
      <c r="AG708" s="34">
        <f t="shared" si="328"/>
        <v>9.4771330031082957E-2</v>
      </c>
      <c r="AH708" s="34">
        <f t="shared" ref="AH708:AH771" si="339">$D$15+($E$15*$D$5)</f>
        <v>1.2458</v>
      </c>
      <c r="AI708" s="15">
        <f t="shared" si="329"/>
        <v>0.77657197439912828</v>
      </c>
      <c r="AJ708" s="34">
        <f t="shared" si="330"/>
        <v>7.765719743991284E-2</v>
      </c>
      <c r="AK708" s="34">
        <f t="shared" ref="AK708:AK771" si="340">$D$16+($E$16*$D$5)</f>
        <v>0.2702</v>
      </c>
      <c r="AL708" s="15">
        <f t="shared" si="331"/>
        <v>0.5671420040148718</v>
      </c>
      <c r="AM708" s="34">
        <f t="shared" si="332"/>
        <v>0</v>
      </c>
      <c r="AN708" s="35">
        <f t="shared" ref="AN708:AN771" si="341">SUM(H709:M709)</f>
        <v>9.7000002000000016</v>
      </c>
      <c r="AO708" s="35">
        <f t="shared" ref="AO708:AO771" si="342">SUM(S709:U709,X709,AA709,AD709)</f>
        <v>7.5546141635245503</v>
      </c>
      <c r="AP708" s="35">
        <f t="shared" ref="AP708:AP771" si="343">AN708-AO708</f>
        <v>2.1453860364754513</v>
      </c>
      <c r="AQ708" s="35">
        <f t="shared" ref="AQ708:AQ771" si="344">SUM(O709:Q709)</f>
        <v>2.4000001000000002</v>
      </c>
      <c r="AR708" s="35">
        <f t="shared" ref="AR708:AR771" si="345">SUM(AG709,AJ709,AM709)</f>
        <v>2.2422074099275418</v>
      </c>
      <c r="AS708" s="35">
        <f t="shared" ref="AS708:AS771" si="346">AQ708-AR708</f>
        <v>0.15779269007245844</v>
      </c>
    </row>
    <row r="709" spans="7:45" ht="15.75">
      <c r="G709">
        <v>1114</v>
      </c>
      <c r="H709" s="89">
        <v>0.2</v>
      </c>
      <c r="I709" s="90">
        <v>1.3000001000000001</v>
      </c>
      <c r="J709" s="90">
        <v>3.2</v>
      </c>
      <c r="K709" s="90">
        <v>3.2</v>
      </c>
      <c r="L709" s="90">
        <v>1.8000001000000001</v>
      </c>
      <c r="M709" s="90">
        <v>0</v>
      </c>
      <c r="N709" s="90"/>
      <c r="O709" s="90">
        <v>1.8000001000000001</v>
      </c>
      <c r="P709" s="90">
        <v>0.6</v>
      </c>
      <c r="Q709" s="91">
        <v>0</v>
      </c>
      <c r="R709" s="35"/>
      <c r="S709" s="34">
        <f t="shared" ref="S709:S772" si="347">H709</f>
        <v>0.2</v>
      </c>
      <c r="T709" s="34">
        <f t="shared" si="333"/>
        <v>1.1245000865000001</v>
      </c>
      <c r="U709" s="34">
        <f t="shared" si="334"/>
        <v>2.5100800000000003</v>
      </c>
      <c r="V709" s="34">
        <f t="shared" si="335"/>
        <v>1.9872000000000001</v>
      </c>
      <c r="W709" s="15">
        <f t="shared" ref="W709:W772" si="348">EXP(V709)/(1+EXP(V709))</f>
        <v>0.87944659600048491</v>
      </c>
      <c r="X709" s="34">
        <f t="shared" ref="X709:X772" si="349">K709*W709</f>
        <v>2.8142291072015517</v>
      </c>
      <c r="Y709" s="34">
        <f t="shared" si="336"/>
        <v>1.2900000000000023E-2</v>
      </c>
      <c r="Z709" s="15">
        <f t="shared" ref="Z709:Z772" si="350">EXP(Y709)/(1+EXP(Y709))</f>
        <v>0.50322495527805666</v>
      </c>
      <c r="AA709" s="34">
        <f t="shared" ref="AA709:AA772" si="351">Z709*L709</f>
        <v>0.90580496982299752</v>
      </c>
      <c r="AB709" s="34">
        <f t="shared" si="337"/>
        <v>-0.3819999999999999</v>
      </c>
      <c r="AC709" s="15">
        <f t="shared" ref="AC709:AC772" si="352">EXP(AB709)/(1+EXP(AB709))</f>
        <v>0.40564461209270181</v>
      </c>
      <c r="AD709" s="34">
        <f t="shared" ref="AD709:AD772" si="353">AC709*M709</f>
        <v>0</v>
      </c>
      <c r="AE709" s="34">
        <f t="shared" si="338"/>
        <v>4.3152800834099994</v>
      </c>
      <c r="AF709" s="15">
        <f t="shared" ref="AF709:AF772" si="354">EXP(AE709)/(1+EXP(AE709))</f>
        <v>0.98681340367040249</v>
      </c>
      <c r="AG709" s="34">
        <f t="shared" ref="AG709:AG772" si="355">AF709*O709</f>
        <v>1.7762642252880649</v>
      </c>
      <c r="AH709" s="34">
        <f t="shared" si="339"/>
        <v>1.2458</v>
      </c>
      <c r="AI709" s="15">
        <f t="shared" ref="AI709:AI772" si="356">EXP(AH709)/(1+EXP(AH709))</f>
        <v>0.77657197439912828</v>
      </c>
      <c r="AJ709" s="34">
        <f t="shared" ref="AJ709:AJ772" si="357">AI709*P709</f>
        <v>0.46594318463947693</v>
      </c>
      <c r="AK709" s="34">
        <f t="shared" si="340"/>
        <v>0.2702</v>
      </c>
      <c r="AL709" s="15">
        <f t="shared" ref="AL709:AL772" si="358">EXP(AK709)/(1+EXP(AK709))</f>
        <v>0.5671420040148718</v>
      </c>
      <c r="AM709" s="34">
        <f t="shared" ref="AM709:AM772" si="359">AL709*Q709</f>
        <v>0</v>
      </c>
      <c r="AN709" s="35">
        <f t="shared" si="341"/>
        <v>3.9000001400000004</v>
      </c>
      <c r="AO709" s="35">
        <f t="shared" si="342"/>
        <v>2.8918758215602116</v>
      </c>
      <c r="AP709" s="35">
        <f t="shared" si="343"/>
        <v>1.0081243184397888</v>
      </c>
      <c r="AQ709" s="35">
        <f t="shared" si="344"/>
        <v>0.7</v>
      </c>
      <c r="AR709" s="35">
        <f t="shared" si="345"/>
        <v>0.57862508346058272</v>
      </c>
      <c r="AS709" s="35">
        <f t="shared" si="346"/>
        <v>0.12137491653941723</v>
      </c>
    </row>
    <row r="710" spans="7:45" ht="15.75">
      <c r="G710">
        <v>1115</v>
      </c>
      <c r="H710" s="89">
        <v>0.4</v>
      </c>
      <c r="I710" s="90">
        <v>0.8</v>
      </c>
      <c r="J710" s="90">
        <v>0.90000004</v>
      </c>
      <c r="K710" s="90">
        <v>0.5</v>
      </c>
      <c r="L710" s="90">
        <v>1.3000001000000001</v>
      </c>
      <c r="M710" s="90">
        <v>0</v>
      </c>
      <c r="N710" s="90"/>
      <c r="O710" s="90">
        <v>0.2</v>
      </c>
      <c r="P710" s="90">
        <v>0.5</v>
      </c>
      <c r="Q710" s="91">
        <v>0</v>
      </c>
      <c r="R710" s="35"/>
      <c r="S710" s="34">
        <f t="shared" si="347"/>
        <v>0.4</v>
      </c>
      <c r="T710" s="34">
        <f t="shared" si="333"/>
        <v>0.69200000000000006</v>
      </c>
      <c r="U710" s="34">
        <f t="shared" si="334"/>
        <v>0.70596003137599994</v>
      </c>
      <c r="V710" s="34">
        <f t="shared" si="335"/>
        <v>1.9872000000000001</v>
      </c>
      <c r="W710" s="15">
        <f t="shared" si="348"/>
        <v>0.87944659600048491</v>
      </c>
      <c r="X710" s="34">
        <f t="shared" si="349"/>
        <v>0.43972329800024246</v>
      </c>
      <c r="Y710" s="34">
        <f t="shared" si="336"/>
        <v>1.2900000000000023E-2</v>
      </c>
      <c r="Z710" s="15">
        <f t="shared" si="350"/>
        <v>0.50322495527805666</v>
      </c>
      <c r="AA710" s="34">
        <f t="shared" si="351"/>
        <v>0.65419249218396924</v>
      </c>
      <c r="AB710" s="34">
        <f t="shared" si="337"/>
        <v>-0.3819999999999999</v>
      </c>
      <c r="AC710" s="15">
        <f t="shared" si="352"/>
        <v>0.40564461209270181</v>
      </c>
      <c r="AD710" s="34">
        <f t="shared" si="353"/>
        <v>0</v>
      </c>
      <c r="AE710" s="34">
        <f t="shared" si="338"/>
        <v>2.9807199999999994</v>
      </c>
      <c r="AF710" s="15">
        <f t="shared" si="354"/>
        <v>0.95169548130509285</v>
      </c>
      <c r="AG710" s="34">
        <f t="shared" si="355"/>
        <v>0.19033909626101858</v>
      </c>
      <c r="AH710" s="34">
        <f t="shared" si="339"/>
        <v>1.2458</v>
      </c>
      <c r="AI710" s="15">
        <f t="shared" si="356"/>
        <v>0.77657197439912828</v>
      </c>
      <c r="AJ710" s="34">
        <f t="shared" si="357"/>
        <v>0.38828598719956414</v>
      </c>
      <c r="AK710" s="34">
        <f t="shared" si="340"/>
        <v>0.2702</v>
      </c>
      <c r="AL710" s="15">
        <f t="shared" si="358"/>
        <v>0.5671420040148718</v>
      </c>
      <c r="AM710" s="34">
        <f t="shared" si="359"/>
        <v>0</v>
      </c>
      <c r="AN710" s="35">
        <f t="shared" si="341"/>
        <v>15.9000003</v>
      </c>
      <c r="AO710" s="35">
        <f t="shared" si="342"/>
        <v>11.852031074086868</v>
      </c>
      <c r="AP710" s="35">
        <f t="shared" si="343"/>
        <v>4.0479692259131319</v>
      </c>
      <c r="AQ710" s="35">
        <f t="shared" si="344"/>
        <v>10</v>
      </c>
      <c r="AR710" s="35">
        <f t="shared" si="345"/>
        <v>7.3524895927287099</v>
      </c>
      <c r="AS710" s="35">
        <f t="shared" si="346"/>
        <v>2.6475104072712901</v>
      </c>
    </row>
    <row r="711" spans="7:45" ht="15.75">
      <c r="G711">
        <v>1116</v>
      </c>
      <c r="H711" s="89">
        <v>1.4000001</v>
      </c>
      <c r="I711" s="90">
        <v>2.5</v>
      </c>
      <c r="J711" s="90">
        <v>3.0000002000000001</v>
      </c>
      <c r="K711" s="90">
        <v>4</v>
      </c>
      <c r="L711" s="90">
        <v>4</v>
      </c>
      <c r="M711" s="90">
        <v>1</v>
      </c>
      <c r="N711" s="90"/>
      <c r="O711" s="90">
        <v>2</v>
      </c>
      <c r="P711" s="90">
        <v>4</v>
      </c>
      <c r="Q711" s="91">
        <v>4</v>
      </c>
      <c r="R711" s="35"/>
      <c r="S711" s="34">
        <f t="shared" si="347"/>
        <v>1.4000001</v>
      </c>
      <c r="T711" s="34">
        <f t="shared" si="333"/>
        <v>2.1625000000000001</v>
      </c>
      <c r="U711" s="34">
        <f t="shared" si="334"/>
        <v>2.3532001568799998</v>
      </c>
      <c r="V711" s="34">
        <f t="shared" si="335"/>
        <v>1.9872000000000001</v>
      </c>
      <c r="W711" s="15">
        <f t="shared" si="348"/>
        <v>0.87944659600048491</v>
      </c>
      <c r="X711" s="34">
        <f t="shared" si="349"/>
        <v>3.5177863840019397</v>
      </c>
      <c r="Y711" s="34">
        <f t="shared" si="336"/>
        <v>1.2900000000000023E-2</v>
      </c>
      <c r="Z711" s="15">
        <f t="shared" si="350"/>
        <v>0.50322495527805666</v>
      </c>
      <c r="AA711" s="34">
        <f t="shared" si="351"/>
        <v>2.0128998211122267</v>
      </c>
      <c r="AB711" s="34">
        <f t="shared" si="337"/>
        <v>-0.3819999999999999</v>
      </c>
      <c r="AC711" s="15">
        <f t="shared" si="352"/>
        <v>0.40564461209270181</v>
      </c>
      <c r="AD711" s="34">
        <f t="shared" si="353"/>
        <v>0.40564461209270181</v>
      </c>
      <c r="AE711" s="34">
        <f t="shared" si="338"/>
        <v>4.4820999999999991</v>
      </c>
      <c r="AF711" s="15">
        <f t="shared" si="354"/>
        <v>0.9888168395363548</v>
      </c>
      <c r="AG711" s="34">
        <f t="shared" si="355"/>
        <v>1.9776336790727096</v>
      </c>
      <c r="AH711" s="34">
        <f t="shared" si="339"/>
        <v>1.2458</v>
      </c>
      <c r="AI711" s="15">
        <f t="shared" si="356"/>
        <v>0.77657197439912828</v>
      </c>
      <c r="AJ711" s="34">
        <f t="shared" si="357"/>
        <v>3.1062878975965131</v>
      </c>
      <c r="AK711" s="34">
        <f t="shared" si="340"/>
        <v>0.2702</v>
      </c>
      <c r="AL711" s="15">
        <f t="shared" si="358"/>
        <v>0.5671420040148718</v>
      </c>
      <c r="AM711" s="34">
        <f t="shared" si="359"/>
        <v>2.2685680160594872</v>
      </c>
      <c r="AN711" s="35">
        <f t="shared" si="341"/>
        <v>3.9000001400000004</v>
      </c>
      <c r="AO711" s="35">
        <f t="shared" si="342"/>
        <v>2.8918758215602116</v>
      </c>
      <c r="AP711" s="35">
        <f t="shared" si="343"/>
        <v>1.0081243184397888</v>
      </c>
      <c r="AQ711" s="35">
        <f t="shared" si="344"/>
        <v>0.7</v>
      </c>
      <c r="AR711" s="35">
        <f t="shared" si="345"/>
        <v>0.57862508346058272</v>
      </c>
      <c r="AS711" s="35">
        <f t="shared" si="346"/>
        <v>0.12137491653941723</v>
      </c>
    </row>
    <row r="712" spans="7:45" ht="15.75">
      <c r="G712">
        <v>1117</v>
      </c>
      <c r="H712" s="89">
        <v>0.4</v>
      </c>
      <c r="I712" s="90">
        <v>0.8</v>
      </c>
      <c r="J712" s="90">
        <v>0.90000004</v>
      </c>
      <c r="K712" s="90">
        <v>0.5</v>
      </c>
      <c r="L712" s="90">
        <v>1.3000001000000001</v>
      </c>
      <c r="M712" s="90">
        <v>0</v>
      </c>
      <c r="N712" s="90"/>
      <c r="O712" s="90">
        <v>0.2</v>
      </c>
      <c r="P712" s="90">
        <v>0.5</v>
      </c>
      <c r="Q712" s="91">
        <v>0</v>
      </c>
      <c r="R712" s="35"/>
      <c r="S712" s="34">
        <f t="shared" si="347"/>
        <v>0.4</v>
      </c>
      <c r="T712" s="34">
        <f t="shared" si="333"/>
        <v>0.69200000000000006</v>
      </c>
      <c r="U712" s="34">
        <f t="shared" si="334"/>
        <v>0.70596003137599994</v>
      </c>
      <c r="V712" s="34">
        <f t="shared" si="335"/>
        <v>1.9872000000000001</v>
      </c>
      <c r="W712" s="15">
        <f t="shared" si="348"/>
        <v>0.87944659600048491</v>
      </c>
      <c r="X712" s="34">
        <f t="shared" si="349"/>
        <v>0.43972329800024246</v>
      </c>
      <c r="Y712" s="34">
        <f t="shared" si="336"/>
        <v>1.2900000000000023E-2</v>
      </c>
      <c r="Z712" s="15">
        <f t="shared" si="350"/>
        <v>0.50322495527805666</v>
      </c>
      <c r="AA712" s="34">
        <f t="shared" si="351"/>
        <v>0.65419249218396924</v>
      </c>
      <c r="AB712" s="34">
        <f t="shared" si="337"/>
        <v>-0.3819999999999999</v>
      </c>
      <c r="AC712" s="15">
        <f t="shared" si="352"/>
        <v>0.40564461209270181</v>
      </c>
      <c r="AD712" s="34">
        <f t="shared" si="353"/>
        <v>0</v>
      </c>
      <c r="AE712" s="34">
        <f t="shared" si="338"/>
        <v>2.9807199999999994</v>
      </c>
      <c r="AF712" s="15">
        <f t="shared" si="354"/>
        <v>0.95169548130509285</v>
      </c>
      <c r="AG712" s="34">
        <f t="shared" si="355"/>
        <v>0.19033909626101858</v>
      </c>
      <c r="AH712" s="34">
        <f t="shared" si="339"/>
        <v>1.2458</v>
      </c>
      <c r="AI712" s="15">
        <f t="shared" si="356"/>
        <v>0.77657197439912828</v>
      </c>
      <c r="AJ712" s="34">
        <f t="shared" si="357"/>
        <v>0.38828598719956414</v>
      </c>
      <c r="AK712" s="34">
        <f t="shared" si="340"/>
        <v>0.2702</v>
      </c>
      <c r="AL712" s="15">
        <f t="shared" si="358"/>
        <v>0.5671420040148718</v>
      </c>
      <c r="AM712" s="34">
        <f t="shared" si="359"/>
        <v>0</v>
      </c>
      <c r="AN712" s="35">
        <f t="shared" si="341"/>
        <v>17.500001000000001</v>
      </c>
      <c r="AO712" s="35">
        <f t="shared" si="342"/>
        <v>13.429521159830527</v>
      </c>
      <c r="AP712" s="35">
        <f t="shared" si="343"/>
        <v>4.0704798401694742</v>
      </c>
      <c r="AQ712" s="35">
        <f t="shared" si="344"/>
        <v>6.5000002000000006</v>
      </c>
      <c r="AR712" s="35">
        <f t="shared" si="345"/>
        <v>5.4939100081209578</v>
      </c>
      <c r="AS712" s="35">
        <f t="shared" si="346"/>
        <v>1.0060901918790428</v>
      </c>
    </row>
    <row r="713" spans="7:45" ht="15.75">
      <c r="G713">
        <v>1118</v>
      </c>
      <c r="H713" s="89">
        <v>2.5</v>
      </c>
      <c r="I713" s="90">
        <v>3.0000002000000001</v>
      </c>
      <c r="J713" s="90">
        <v>1.5000001000000001</v>
      </c>
      <c r="K713" s="90">
        <v>5.5000004999999996</v>
      </c>
      <c r="L713" s="90">
        <v>3.0000002000000001</v>
      </c>
      <c r="M713" s="90">
        <v>2</v>
      </c>
      <c r="N713" s="90"/>
      <c r="O713" s="90">
        <v>3.0000002000000001</v>
      </c>
      <c r="P713" s="90">
        <v>2.5</v>
      </c>
      <c r="Q713" s="91">
        <v>1</v>
      </c>
      <c r="R713" s="35"/>
      <c r="S713" s="34">
        <f t="shared" si="347"/>
        <v>2.5</v>
      </c>
      <c r="T713" s="34">
        <f t="shared" si="333"/>
        <v>2.5950001729999999</v>
      </c>
      <c r="U713" s="34">
        <f t="shared" si="334"/>
        <v>1.1766000784399999</v>
      </c>
      <c r="V713" s="34">
        <f t="shared" si="335"/>
        <v>1.9872000000000001</v>
      </c>
      <c r="W713" s="15">
        <f t="shared" si="348"/>
        <v>0.87944659600048491</v>
      </c>
      <c r="X713" s="34">
        <f t="shared" si="349"/>
        <v>4.8369567177259647</v>
      </c>
      <c r="Y713" s="34">
        <f t="shared" si="336"/>
        <v>1.2900000000000023E-2</v>
      </c>
      <c r="Z713" s="15">
        <f t="shared" si="350"/>
        <v>0.50322495527805666</v>
      </c>
      <c r="AA713" s="34">
        <f t="shared" si="351"/>
        <v>1.5096749664791611</v>
      </c>
      <c r="AB713" s="34">
        <f t="shared" si="337"/>
        <v>-0.3819999999999999</v>
      </c>
      <c r="AC713" s="15">
        <f t="shared" si="352"/>
        <v>0.40564461209270181</v>
      </c>
      <c r="AD713" s="34">
        <f t="shared" si="353"/>
        <v>0.81128922418540361</v>
      </c>
      <c r="AE713" s="34">
        <f t="shared" si="338"/>
        <v>5.3162001668199999</v>
      </c>
      <c r="AF713" s="15">
        <f t="shared" si="354"/>
        <v>0.99511262302858017</v>
      </c>
      <c r="AG713" s="34">
        <f t="shared" si="355"/>
        <v>2.9853380681082653</v>
      </c>
      <c r="AH713" s="34">
        <f t="shared" si="339"/>
        <v>1.2458</v>
      </c>
      <c r="AI713" s="15">
        <f t="shared" si="356"/>
        <v>0.77657197439912828</v>
      </c>
      <c r="AJ713" s="34">
        <f t="shared" si="357"/>
        <v>1.9414299359978207</v>
      </c>
      <c r="AK713" s="34">
        <f t="shared" si="340"/>
        <v>0.2702</v>
      </c>
      <c r="AL713" s="15">
        <f t="shared" si="358"/>
        <v>0.5671420040148718</v>
      </c>
      <c r="AM713" s="34">
        <f t="shared" si="359"/>
        <v>0.5671420040148718</v>
      </c>
      <c r="AN713" s="35">
        <f t="shared" si="341"/>
        <v>3.0000000400000002</v>
      </c>
      <c r="AO713" s="35">
        <f t="shared" si="342"/>
        <v>2.2873671394792976</v>
      </c>
      <c r="AP713" s="35">
        <f t="shared" si="343"/>
        <v>0.71263290052070261</v>
      </c>
      <c r="AQ713" s="35">
        <f t="shared" si="344"/>
        <v>0.5</v>
      </c>
      <c r="AR713" s="35">
        <f t="shared" si="345"/>
        <v>0.38828598719956414</v>
      </c>
      <c r="AS713" s="35">
        <f t="shared" si="346"/>
        <v>0.11171401280043586</v>
      </c>
    </row>
    <row r="714" spans="7:45" ht="15.75">
      <c r="G714">
        <v>1119</v>
      </c>
      <c r="H714" s="89">
        <v>0.6</v>
      </c>
      <c r="I714" s="90">
        <v>0.6</v>
      </c>
      <c r="J714" s="90">
        <v>0.8</v>
      </c>
      <c r="K714" s="90">
        <v>0.1</v>
      </c>
      <c r="L714" s="90">
        <v>0.90000004</v>
      </c>
      <c r="M714" s="90">
        <v>0</v>
      </c>
      <c r="N714" s="90"/>
      <c r="O714" s="90">
        <v>0</v>
      </c>
      <c r="P714" s="90">
        <v>0.5</v>
      </c>
      <c r="Q714" s="91">
        <v>0</v>
      </c>
      <c r="R714" s="35"/>
      <c r="S714" s="34">
        <f t="shared" si="347"/>
        <v>0.6</v>
      </c>
      <c r="T714" s="34">
        <f t="shared" si="333"/>
        <v>0.51900000000000002</v>
      </c>
      <c r="U714" s="34">
        <f t="shared" si="334"/>
        <v>0.62752000000000008</v>
      </c>
      <c r="V714" s="34">
        <f t="shared" si="335"/>
        <v>1.9872000000000001</v>
      </c>
      <c r="W714" s="15">
        <f t="shared" si="348"/>
        <v>0.87944659600048491</v>
      </c>
      <c r="X714" s="34">
        <f t="shared" si="349"/>
        <v>8.7944659600048491E-2</v>
      </c>
      <c r="Y714" s="34">
        <f t="shared" si="336"/>
        <v>1.2900000000000023E-2</v>
      </c>
      <c r="Z714" s="15">
        <f t="shared" si="350"/>
        <v>0.50322495527805666</v>
      </c>
      <c r="AA714" s="34">
        <f t="shared" si="351"/>
        <v>0.4529024798792492</v>
      </c>
      <c r="AB714" s="34">
        <f t="shared" si="337"/>
        <v>-0.3819999999999999</v>
      </c>
      <c r="AC714" s="15">
        <f t="shared" si="352"/>
        <v>0.40564461209270181</v>
      </c>
      <c r="AD714" s="34">
        <f t="shared" si="353"/>
        <v>0</v>
      </c>
      <c r="AE714" s="34">
        <f t="shared" si="338"/>
        <v>2.8138999999999994</v>
      </c>
      <c r="AF714" s="15">
        <f t="shared" si="354"/>
        <v>0.94342234836801464</v>
      </c>
      <c r="AG714" s="34">
        <f t="shared" si="355"/>
        <v>0</v>
      </c>
      <c r="AH714" s="34">
        <f t="shared" si="339"/>
        <v>1.2458</v>
      </c>
      <c r="AI714" s="15">
        <f t="shared" si="356"/>
        <v>0.77657197439912828</v>
      </c>
      <c r="AJ714" s="34">
        <f t="shared" si="357"/>
        <v>0.38828598719956414</v>
      </c>
      <c r="AK714" s="34">
        <f t="shared" si="340"/>
        <v>0.2702</v>
      </c>
      <c r="AL714" s="15">
        <f t="shared" si="358"/>
        <v>0.5671420040148718</v>
      </c>
      <c r="AM714" s="34">
        <f t="shared" si="359"/>
        <v>0</v>
      </c>
      <c r="AN714" s="35">
        <f t="shared" si="341"/>
        <v>3</v>
      </c>
      <c r="AO714" s="35">
        <f t="shared" si="342"/>
        <v>2.4970957756392709</v>
      </c>
      <c r="AP714" s="35">
        <f t="shared" si="343"/>
        <v>0.50290422436072912</v>
      </c>
      <c r="AQ714" s="35">
        <f t="shared" si="344"/>
        <v>0.5</v>
      </c>
      <c r="AR714" s="35">
        <f t="shared" si="345"/>
        <v>0.46118187001866484</v>
      </c>
      <c r="AS714" s="35">
        <f t="shared" si="346"/>
        <v>3.8818129981335159E-2</v>
      </c>
    </row>
    <row r="715" spans="7:45" ht="15.75">
      <c r="G715">
        <v>1120</v>
      </c>
      <c r="H715" s="89">
        <v>0.8</v>
      </c>
      <c r="I715" s="90">
        <v>0.8</v>
      </c>
      <c r="J715" s="90">
        <v>0.4</v>
      </c>
      <c r="K715" s="90">
        <v>0.5</v>
      </c>
      <c r="L715" s="90">
        <v>0.5</v>
      </c>
      <c r="M715" s="90">
        <v>0</v>
      </c>
      <c r="N715" s="90"/>
      <c r="O715" s="90">
        <v>0.4</v>
      </c>
      <c r="P715" s="90">
        <v>0.1</v>
      </c>
      <c r="Q715" s="91">
        <v>0</v>
      </c>
      <c r="R715" s="35"/>
      <c r="S715" s="34">
        <f t="shared" si="347"/>
        <v>0.8</v>
      </c>
      <c r="T715" s="34">
        <f t="shared" si="333"/>
        <v>0.69200000000000006</v>
      </c>
      <c r="U715" s="34">
        <f t="shared" si="334"/>
        <v>0.31376000000000004</v>
      </c>
      <c r="V715" s="34">
        <f t="shared" si="335"/>
        <v>1.9872000000000001</v>
      </c>
      <c r="W715" s="15">
        <f t="shared" si="348"/>
        <v>0.87944659600048491</v>
      </c>
      <c r="X715" s="34">
        <f t="shared" si="349"/>
        <v>0.43972329800024246</v>
      </c>
      <c r="Y715" s="34">
        <f t="shared" si="336"/>
        <v>1.2900000000000023E-2</v>
      </c>
      <c r="Z715" s="15">
        <f t="shared" si="350"/>
        <v>0.50322495527805666</v>
      </c>
      <c r="AA715" s="34">
        <f t="shared" si="351"/>
        <v>0.25161247763902833</v>
      </c>
      <c r="AB715" s="34">
        <f t="shared" si="337"/>
        <v>-0.3819999999999999</v>
      </c>
      <c r="AC715" s="15">
        <f t="shared" si="352"/>
        <v>0.40564461209270181</v>
      </c>
      <c r="AD715" s="34">
        <f t="shared" si="353"/>
        <v>0</v>
      </c>
      <c r="AE715" s="34">
        <f t="shared" si="338"/>
        <v>3.1475399999999993</v>
      </c>
      <c r="AF715" s="15">
        <f t="shared" si="354"/>
        <v>0.95881168144687989</v>
      </c>
      <c r="AG715" s="34">
        <f t="shared" si="355"/>
        <v>0.383524672578752</v>
      </c>
      <c r="AH715" s="34">
        <f t="shared" si="339"/>
        <v>1.2458</v>
      </c>
      <c r="AI715" s="15">
        <f t="shared" si="356"/>
        <v>0.77657197439912828</v>
      </c>
      <c r="AJ715" s="34">
        <f t="shared" si="357"/>
        <v>7.765719743991284E-2</v>
      </c>
      <c r="AK715" s="34">
        <f t="shared" si="340"/>
        <v>0.2702</v>
      </c>
      <c r="AL715" s="15">
        <f t="shared" si="358"/>
        <v>0.5671420040148718</v>
      </c>
      <c r="AM715" s="34">
        <f t="shared" si="359"/>
        <v>0</v>
      </c>
      <c r="AN715" s="35">
        <f t="shared" si="341"/>
        <v>16.900000640000002</v>
      </c>
      <c r="AO715" s="35">
        <f t="shared" si="342"/>
        <v>11.499299415785622</v>
      </c>
      <c r="AP715" s="35">
        <f t="shared" si="343"/>
        <v>5.4007012242143801</v>
      </c>
      <c r="AQ715" s="35">
        <f t="shared" si="344"/>
        <v>0.2</v>
      </c>
      <c r="AR715" s="35">
        <f t="shared" si="345"/>
        <v>0.19033909626101858</v>
      </c>
      <c r="AS715" s="35">
        <f t="shared" si="346"/>
        <v>9.6609037389814301E-3</v>
      </c>
    </row>
    <row r="716" spans="7:45" ht="15.75">
      <c r="G716">
        <v>1121</v>
      </c>
      <c r="H716" s="89">
        <v>1.1000000000000001</v>
      </c>
      <c r="I716" s="90">
        <v>1.3000001000000001</v>
      </c>
      <c r="J716" s="90">
        <v>0.90000004</v>
      </c>
      <c r="K716" s="90">
        <v>5</v>
      </c>
      <c r="L716" s="90">
        <v>7.0000004999999996</v>
      </c>
      <c r="M716" s="90">
        <v>1.6</v>
      </c>
      <c r="N716" s="90"/>
      <c r="O716" s="90">
        <v>0.2</v>
      </c>
      <c r="P716" s="90">
        <v>0</v>
      </c>
      <c r="Q716" s="91">
        <v>0</v>
      </c>
      <c r="R716" s="35"/>
      <c r="S716" s="34">
        <f t="shared" si="347"/>
        <v>1.1000000000000001</v>
      </c>
      <c r="T716" s="34">
        <f t="shared" si="333"/>
        <v>1.1245000865000001</v>
      </c>
      <c r="U716" s="34">
        <f t="shared" si="334"/>
        <v>0.70596003137599994</v>
      </c>
      <c r="V716" s="34">
        <f t="shared" si="335"/>
        <v>1.9872000000000001</v>
      </c>
      <c r="W716" s="15">
        <f t="shared" si="348"/>
        <v>0.87944659600048491</v>
      </c>
      <c r="X716" s="34">
        <f t="shared" si="349"/>
        <v>4.3972329800024248</v>
      </c>
      <c r="Y716" s="34">
        <f t="shared" si="336"/>
        <v>1.2900000000000023E-2</v>
      </c>
      <c r="Z716" s="15">
        <f t="shared" si="350"/>
        <v>0.50322495527805666</v>
      </c>
      <c r="AA716" s="34">
        <f t="shared" si="351"/>
        <v>3.5225749385588743</v>
      </c>
      <c r="AB716" s="34">
        <f t="shared" si="337"/>
        <v>-0.3819999999999999</v>
      </c>
      <c r="AC716" s="15">
        <f t="shared" si="352"/>
        <v>0.40564461209270181</v>
      </c>
      <c r="AD716" s="34">
        <f t="shared" si="353"/>
        <v>0.64903137934832289</v>
      </c>
      <c r="AE716" s="34">
        <f t="shared" si="338"/>
        <v>2.9807199999999994</v>
      </c>
      <c r="AF716" s="15">
        <f t="shared" si="354"/>
        <v>0.95169548130509285</v>
      </c>
      <c r="AG716" s="34">
        <f t="shared" si="355"/>
        <v>0.19033909626101858</v>
      </c>
      <c r="AH716" s="34">
        <f t="shared" si="339"/>
        <v>1.2458</v>
      </c>
      <c r="AI716" s="15">
        <f t="shared" si="356"/>
        <v>0.77657197439912828</v>
      </c>
      <c r="AJ716" s="34">
        <f t="shared" si="357"/>
        <v>0</v>
      </c>
      <c r="AK716" s="34">
        <f t="shared" si="340"/>
        <v>0.2702</v>
      </c>
      <c r="AL716" s="15">
        <f t="shared" si="358"/>
        <v>0.5671420040148718</v>
      </c>
      <c r="AM716" s="34">
        <f t="shared" si="359"/>
        <v>0</v>
      </c>
      <c r="AN716" s="35">
        <f t="shared" si="341"/>
        <v>21.900000250000002</v>
      </c>
      <c r="AO716" s="35">
        <f t="shared" si="342"/>
        <v>14.654134428239409</v>
      </c>
      <c r="AP716" s="35">
        <f t="shared" si="343"/>
        <v>7.2458658217605922</v>
      </c>
      <c r="AQ716" s="35">
        <f t="shared" si="344"/>
        <v>5.8000004000000001</v>
      </c>
      <c r="AR716" s="35">
        <f t="shared" si="345"/>
        <v>3.968533077771589</v>
      </c>
      <c r="AS716" s="35">
        <f t="shared" si="346"/>
        <v>1.831467322228411</v>
      </c>
    </row>
    <row r="717" spans="7:45" ht="15.75">
      <c r="G717">
        <v>1122</v>
      </c>
      <c r="H717" s="89">
        <v>0.1</v>
      </c>
      <c r="I717" s="90">
        <v>0.5</v>
      </c>
      <c r="J717" s="90">
        <v>0.70000004999999998</v>
      </c>
      <c r="K717" s="90">
        <v>9.3000000000000007</v>
      </c>
      <c r="L717" s="90">
        <v>8.3000000000000007</v>
      </c>
      <c r="M717" s="90">
        <v>3.0000002000000001</v>
      </c>
      <c r="N717" s="90"/>
      <c r="O717" s="90">
        <v>0.5</v>
      </c>
      <c r="P717" s="90">
        <v>2.3000001999999999</v>
      </c>
      <c r="Q717" s="91">
        <v>3.0000002000000001</v>
      </c>
      <c r="R717" s="35"/>
      <c r="S717" s="34">
        <f t="shared" si="347"/>
        <v>0.1</v>
      </c>
      <c r="T717" s="34">
        <f t="shared" si="333"/>
        <v>0.4325</v>
      </c>
      <c r="U717" s="34">
        <f t="shared" si="334"/>
        <v>0.54908003921999993</v>
      </c>
      <c r="V717" s="34">
        <f t="shared" si="335"/>
        <v>1.9872000000000001</v>
      </c>
      <c r="W717" s="15">
        <f t="shared" si="348"/>
        <v>0.87944659600048491</v>
      </c>
      <c r="X717" s="34">
        <f t="shared" si="349"/>
        <v>8.1788533428045103</v>
      </c>
      <c r="Y717" s="34">
        <f t="shared" si="336"/>
        <v>1.2900000000000023E-2</v>
      </c>
      <c r="Z717" s="15">
        <f t="shared" si="350"/>
        <v>0.50322495527805666</v>
      </c>
      <c r="AA717" s="34">
        <f t="shared" si="351"/>
        <v>4.1767671288078709</v>
      </c>
      <c r="AB717" s="34">
        <f t="shared" si="337"/>
        <v>-0.3819999999999999</v>
      </c>
      <c r="AC717" s="15">
        <f t="shared" si="352"/>
        <v>0.40564461209270181</v>
      </c>
      <c r="AD717" s="34">
        <f t="shared" si="353"/>
        <v>1.2169339174070279</v>
      </c>
      <c r="AE717" s="34">
        <f t="shared" si="338"/>
        <v>3.2309499999999995</v>
      </c>
      <c r="AF717" s="15">
        <f t="shared" si="354"/>
        <v>0.96198251173236582</v>
      </c>
      <c r="AG717" s="34">
        <f t="shared" si="355"/>
        <v>0.48099125586618291</v>
      </c>
      <c r="AH717" s="34">
        <f t="shared" si="339"/>
        <v>1.2458</v>
      </c>
      <c r="AI717" s="15">
        <f t="shared" si="356"/>
        <v>0.77657197439912828</v>
      </c>
      <c r="AJ717" s="34">
        <f t="shared" si="357"/>
        <v>1.7861156964323899</v>
      </c>
      <c r="AK717" s="34">
        <f t="shared" si="340"/>
        <v>0.2702</v>
      </c>
      <c r="AL717" s="15">
        <f t="shared" si="358"/>
        <v>0.5671420040148718</v>
      </c>
      <c r="AM717" s="34">
        <f t="shared" si="359"/>
        <v>1.7014261254730163</v>
      </c>
      <c r="AN717" s="35">
        <f t="shared" si="341"/>
        <v>16.700001350000001</v>
      </c>
      <c r="AO717" s="35">
        <f t="shared" si="342"/>
        <v>13.672033936881618</v>
      </c>
      <c r="AP717" s="35">
        <f t="shared" si="343"/>
        <v>3.0279674131183825</v>
      </c>
      <c r="AQ717" s="35">
        <f t="shared" si="344"/>
        <v>9.0000002000000006</v>
      </c>
      <c r="AR717" s="35">
        <f t="shared" si="345"/>
        <v>6.5759177736439769</v>
      </c>
      <c r="AS717" s="35">
        <f t="shared" si="346"/>
        <v>2.4240824263560237</v>
      </c>
    </row>
    <row r="718" spans="7:45" ht="15.75">
      <c r="G718">
        <v>1123</v>
      </c>
      <c r="H718" s="89">
        <v>0.70000004999999998</v>
      </c>
      <c r="I718" s="90">
        <v>1.6</v>
      </c>
      <c r="J718" s="90">
        <v>3.8000001999999999</v>
      </c>
      <c r="K718" s="90">
        <v>8.7000010000000003</v>
      </c>
      <c r="L718" s="90">
        <v>1.9000001</v>
      </c>
      <c r="M718" s="90">
        <v>0</v>
      </c>
      <c r="N718" s="90"/>
      <c r="O718" s="90">
        <v>2</v>
      </c>
      <c r="P718" s="90">
        <v>3.0000002000000001</v>
      </c>
      <c r="Q718" s="91">
        <v>4</v>
      </c>
      <c r="R718" s="35"/>
      <c r="S718" s="34">
        <f t="shared" si="347"/>
        <v>0.70000004999999998</v>
      </c>
      <c r="T718" s="34">
        <f t="shared" si="333"/>
        <v>1.3840000000000001</v>
      </c>
      <c r="U718" s="34">
        <f t="shared" si="334"/>
        <v>2.9807201568799999</v>
      </c>
      <c r="V718" s="34">
        <f t="shared" si="335"/>
        <v>1.9872000000000001</v>
      </c>
      <c r="W718" s="15">
        <f t="shared" si="348"/>
        <v>0.87944659600048491</v>
      </c>
      <c r="X718" s="34">
        <f t="shared" si="349"/>
        <v>7.6511862646508151</v>
      </c>
      <c r="Y718" s="34">
        <f t="shared" si="336"/>
        <v>1.2900000000000023E-2</v>
      </c>
      <c r="Z718" s="15">
        <f t="shared" si="350"/>
        <v>0.50322495527805666</v>
      </c>
      <c r="AA718" s="34">
        <f t="shared" si="351"/>
        <v>0.95612746535080317</v>
      </c>
      <c r="AB718" s="34">
        <f t="shared" si="337"/>
        <v>-0.3819999999999999</v>
      </c>
      <c r="AC718" s="15">
        <f t="shared" si="352"/>
        <v>0.40564461209270181</v>
      </c>
      <c r="AD718" s="34">
        <f t="shared" si="353"/>
        <v>0</v>
      </c>
      <c r="AE718" s="34">
        <f t="shared" si="338"/>
        <v>4.4820999999999991</v>
      </c>
      <c r="AF718" s="15">
        <f t="shared" si="354"/>
        <v>0.9888168395363548</v>
      </c>
      <c r="AG718" s="34">
        <f t="shared" si="355"/>
        <v>1.9776336790727096</v>
      </c>
      <c r="AH718" s="34">
        <f t="shared" si="339"/>
        <v>1.2458</v>
      </c>
      <c r="AI718" s="15">
        <f t="shared" si="356"/>
        <v>0.77657197439912828</v>
      </c>
      <c r="AJ718" s="34">
        <f t="shared" si="357"/>
        <v>2.3297160785117796</v>
      </c>
      <c r="AK718" s="34">
        <f t="shared" si="340"/>
        <v>0.2702</v>
      </c>
      <c r="AL718" s="15">
        <f t="shared" si="358"/>
        <v>0.5671420040148718</v>
      </c>
      <c r="AM718" s="34">
        <f t="shared" si="359"/>
        <v>2.2685680160594872</v>
      </c>
      <c r="AN718" s="35">
        <f t="shared" si="341"/>
        <v>19.000001299999997</v>
      </c>
      <c r="AO718" s="35">
        <f t="shared" si="342"/>
        <v>15.641484687138536</v>
      </c>
      <c r="AP718" s="35">
        <f t="shared" si="343"/>
        <v>3.358516612861461</v>
      </c>
      <c r="AQ718" s="35">
        <f t="shared" si="344"/>
        <v>1.1000000400000001</v>
      </c>
      <c r="AR718" s="35">
        <f t="shared" si="345"/>
        <v>1.0305380873641652</v>
      </c>
      <c r="AS718" s="35">
        <f t="shared" si="346"/>
        <v>6.9461952635834878E-2</v>
      </c>
    </row>
    <row r="719" spans="7:45" ht="15.75">
      <c r="G719">
        <v>1124</v>
      </c>
      <c r="H719" s="89">
        <v>0.5</v>
      </c>
      <c r="I719" s="90">
        <v>1.7</v>
      </c>
      <c r="J719" s="90">
        <v>3.3000001999999999</v>
      </c>
      <c r="K719" s="90">
        <v>11.400001</v>
      </c>
      <c r="L719" s="90">
        <v>2.1000000999999999</v>
      </c>
      <c r="M719" s="90">
        <v>0</v>
      </c>
      <c r="N719" s="90"/>
      <c r="O719" s="90">
        <v>0.90000004</v>
      </c>
      <c r="P719" s="90">
        <v>0.2</v>
      </c>
      <c r="Q719" s="91">
        <v>0</v>
      </c>
      <c r="R719" s="35"/>
      <c r="S719" s="34">
        <f t="shared" si="347"/>
        <v>0.5</v>
      </c>
      <c r="T719" s="34">
        <f t="shared" si="333"/>
        <v>1.4704999999999999</v>
      </c>
      <c r="U719" s="34">
        <f t="shared" si="334"/>
        <v>2.58852015688</v>
      </c>
      <c r="V719" s="34">
        <f t="shared" si="335"/>
        <v>1.9872000000000001</v>
      </c>
      <c r="W719" s="15">
        <f t="shared" si="348"/>
        <v>0.87944659600048491</v>
      </c>
      <c r="X719" s="34">
        <f t="shared" si="349"/>
        <v>10.025692073852124</v>
      </c>
      <c r="Y719" s="34">
        <f t="shared" si="336"/>
        <v>1.2900000000000023E-2</v>
      </c>
      <c r="Z719" s="15">
        <f t="shared" si="350"/>
        <v>0.50322495527805666</v>
      </c>
      <c r="AA719" s="34">
        <f t="shared" si="351"/>
        <v>1.0567724564064145</v>
      </c>
      <c r="AB719" s="34">
        <f t="shared" si="337"/>
        <v>-0.3819999999999999</v>
      </c>
      <c r="AC719" s="15">
        <f t="shared" si="352"/>
        <v>0.40564461209270181</v>
      </c>
      <c r="AD719" s="34">
        <f t="shared" si="353"/>
        <v>0</v>
      </c>
      <c r="AE719" s="34">
        <f t="shared" si="338"/>
        <v>3.5645900333639995</v>
      </c>
      <c r="AF719" s="15">
        <f t="shared" si="354"/>
        <v>0.97247072620612263</v>
      </c>
      <c r="AG719" s="34">
        <f t="shared" si="355"/>
        <v>0.8752236924843394</v>
      </c>
      <c r="AH719" s="34">
        <f t="shared" si="339"/>
        <v>1.2458</v>
      </c>
      <c r="AI719" s="15">
        <f t="shared" si="356"/>
        <v>0.77657197439912828</v>
      </c>
      <c r="AJ719" s="34">
        <f t="shared" si="357"/>
        <v>0.15531439487982568</v>
      </c>
      <c r="AK719" s="34">
        <f t="shared" si="340"/>
        <v>0.2702</v>
      </c>
      <c r="AL719" s="15">
        <f t="shared" si="358"/>
        <v>0.5671420040148718</v>
      </c>
      <c r="AM719" s="34">
        <f t="shared" si="359"/>
        <v>0</v>
      </c>
      <c r="AN719" s="35">
        <f t="shared" si="341"/>
        <v>4.4000000999999997</v>
      </c>
      <c r="AO719" s="35">
        <f t="shared" si="342"/>
        <v>3.3763461757060567</v>
      </c>
      <c r="AP719" s="35">
        <f t="shared" si="343"/>
        <v>1.0236539242939431</v>
      </c>
      <c r="AQ719" s="35">
        <f t="shared" si="344"/>
        <v>1</v>
      </c>
      <c r="AR719" s="35">
        <f t="shared" si="345"/>
        <v>0.97461786795036498</v>
      </c>
      <c r="AS719" s="35">
        <f t="shared" si="346"/>
        <v>2.538213204963502E-2</v>
      </c>
    </row>
    <row r="720" spans="7:45" ht="15.75">
      <c r="G720">
        <v>1125</v>
      </c>
      <c r="H720" s="89">
        <v>0.2</v>
      </c>
      <c r="I720" s="90">
        <v>1.9000001</v>
      </c>
      <c r="J720" s="90">
        <v>0.8</v>
      </c>
      <c r="K720" s="90">
        <v>0.4</v>
      </c>
      <c r="L720" s="90">
        <v>1.1000000000000001</v>
      </c>
      <c r="M720" s="90">
        <v>0</v>
      </c>
      <c r="N720" s="90"/>
      <c r="O720" s="90">
        <v>1</v>
      </c>
      <c r="P720" s="90">
        <v>0</v>
      </c>
      <c r="Q720" s="91">
        <v>0</v>
      </c>
      <c r="R720" s="35"/>
      <c r="S720" s="34">
        <f t="shared" si="347"/>
        <v>0.2</v>
      </c>
      <c r="T720" s="34">
        <f t="shared" si="333"/>
        <v>1.6435000865</v>
      </c>
      <c r="U720" s="34">
        <f t="shared" si="334"/>
        <v>0.62752000000000008</v>
      </c>
      <c r="V720" s="34">
        <f t="shared" si="335"/>
        <v>1.9872000000000001</v>
      </c>
      <c r="W720" s="15">
        <f t="shared" si="348"/>
        <v>0.87944659600048491</v>
      </c>
      <c r="X720" s="34">
        <f t="shared" si="349"/>
        <v>0.35177863840019397</v>
      </c>
      <c r="Y720" s="34">
        <f t="shared" si="336"/>
        <v>1.2900000000000023E-2</v>
      </c>
      <c r="Z720" s="15">
        <f t="shared" si="350"/>
        <v>0.50322495527805666</v>
      </c>
      <c r="AA720" s="34">
        <f t="shared" si="351"/>
        <v>0.55354745080586243</v>
      </c>
      <c r="AB720" s="34">
        <f t="shared" si="337"/>
        <v>-0.3819999999999999</v>
      </c>
      <c r="AC720" s="15">
        <f t="shared" si="352"/>
        <v>0.40564461209270181</v>
      </c>
      <c r="AD720" s="34">
        <f t="shared" si="353"/>
        <v>0</v>
      </c>
      <c r="AE720" s="34">
        <f t="shared" si="338"/>
        <v>3.6479999999999992</v>
      </c>
      <c r="AF720" s="15">
        <f t="shared" si="354"/>
        <v>0.97461786795036498</v>
      </c>
      <c r="AG720" s="34">
        <f t="shared" si="355"/>
        <v>0.97461786795036498</v>
      </c>
      <c r="AH720" s="34">
        <f t="shared" si="339"/>
        <v>1.2458</v>
      </c>
      <c r="AI720" s="15">
        <f t="shared" si="356"/>
        <v>0.77657197439912828</v>
      </c>
      <c r="AJ720" s="34">
        <f t="shared" si="357"/>
        <v>0</v>
      </c>
      <c r="AK720" s="34">
        <f t="shared" si="340"/>
        <v>0.2702</v>
      </c>
      <c r="AL720" s="15">
        <f t="shared" si="358"/>
        <v>0.5671420040148718</v>
      </c>
      <c r="AM720" s="34">
        <f t="shared" si="359"/>
        <v>0</v>
      </c>
      <c r="AN720" s="35">
        <f t="shared" si="341"/>
        <v>27.5000012</v>
      </c>
      <c r="AO720" s="35">
        <f t="shared" si="342"/>
        <v>20.871983394189183</v>
      </c>
      <c r="AP720" s="35">
        <f t="shared" si="343"/>
        <v>6.628017805810817</v>
      </c>
      <c r="AQ720" s="35">
        <f t="shared" si="344"/>
        <v>7.5000005999999999</v>
      </c>
      <c r="AR720" s="35">
        <f t="shared" si="345"/>
        <v>6.0294085068416878</v>
      </c>
      <c r="AS720" s="35">
        <f t="shared" si="346"/>
        <v>1.4705920931583121</v>
      </c>
    </row>
    <row r="721" spans="7:45" ht="15.75">
      <c r="G721">
        <v>1126</v>
      </c>
      <c r="H721" s="89">
        <v>1.8000001000000001</v>
      </c>
      <c r="I721" s="90">
        <v>2.7</v>
      </c>
      <c r="J721" s="90">
        <v>5.5000004999999996</v>
      </c>
      <c r="K721" s="90">
        <v>10</v>
      </c>
      <c r="L721" s="90">
        <v>6.0000004999999996</v>
      </c>
      <c r="M721" s="90">
        <v>1.5000001000000001</v>
      </c>
      <c r="N721" s="90"/>
      <c r="O721" s="90">
        <v>1.5000001000000001</v>
      </c>
      <c r="P721" s="90">
        <v>5.5000004999999996</v>
      </c>
      <c r="Q721" s="91">
        <v>0.5</v>
      </c>
      <c r="R721" s="35"/>
      <c r="S721" s="34">
        <f t="shared" si="347"/>
        <v>1.8000001000000001</v>
      </c>
      <c r="T721" s="34">
        <f t="shared" si="333"/>
        <v>2.3355000000000001</v>
      </c>
      <c r="U721" s="34">
        <f t="shared" si="334"/>
        <v>4.3142003922000001</v>
      </c>
      <c r="V721" s="34">
        <f t="shared" si="335"/>
        <v>1.9872000000000001</v>
      </c>
      <c r="W721" s="15">
        <f t="shared" si="348"/>
        <v>0.87944659600048491</v>
      </c>
      <c r="X721" s="34">
        <f t="shared" si="349"/>
        <v>8.7944659600048496</v>
      </c>
      <c r="Y721" s="34">
        <f t="shared" si="336"/>
        <v>1.2900000000000023E-2</v>
      </c>
      <c r="Z721" s="15">
        <f t="shared" si="350"/>
        <v>0.50322495527805666</v>
      </c>
      <c r="AA721" s="34">
        <f t="shared" si="351"/>
        <v>3.0193499832808173</v>
      </c>
      <c r="AB721" s="34">
        <f t="shared" si="337"/>
        <v>-0.3819999999999999</v>
      </c>
      <c r="AC721" s="15">
        <f t="shared" si="352"/>
        <v>0.40564461209270181</v>
      </c>
      <c r="AD721" s="34">
        <f t="shared" si="353"/>
        <v>0.60846695870351397</v>
      </c>
      <c r="AE721" s="34">
        <f t="shared" si="338"/>
        <v>4.0650500834099992</v>
      </c>
      <c r="AF721" s="15">
        <f t="shared" si="354"/>
        <v>0.98312743936020996</v>
      </c>
      <c r="AG721" s="34">
        <f t="shared" si="355"/>
        <v>1.4746912573530588</v>
      </c>
      <c r="AH721" s="34">
        <f t="shared" si="339"/>
        <v>1.2458</v>
      </c>
      <c r="AI721" s="15">
        <f t="shared" si="356"/>
        <v>0.77657197439912828</v>
      </c>
      <c r="AJ721" s="34">
        <f t="shared" si="357"/>
        <v>4.2711462474811928</v>
      </c>
      <c r="AK721" s="34">
        <f t="shared" si="340"/>
        <v>0.2702</v>
      </c>
      <c r="AL721" s="15">
        <f t="shared" si="358"/>
        <v>0.5671420040148718</v>
      </c>
      <c r="AM721" s="34">
        <f t="shared" si="359"/>
        <v>0.2835710020074359</v>
      </c>
      <c r="AN721" s="35">
        <f t="shared" si="341"/>
        <v>29.200002249999997</v>
      </c>
      <c r="AO721" s="35">
        <f t="shared" si="342"/>
        <v>20.381134012346202</v>
      </c>
      <c r="AP721" s="35">
        <f t="shared" si="343"/>
        <v>8.8188682376537955</v>
      </c>
      <c r="AQ721" s="35">
        <f t="shared" si="344"/>
        <v>4.4000000000000004</v>
      </c>
      <c r="AR721" s="35">
        <f t="shared" si="345"/>
        <v>3.8875997459143043</v>
      </c>
      <c r="AS721" s="35">
        <f t="shared" si="346"/>
        <v>0.51240025408569601</v>
      </c>
    </row>
    <row r="722" spans="7:45" ht="15.75">
      <c r="G722">
        <v>1127</v>
      </c>
      <c r="H722" s="89">
        <v>0.70000004999999998</v>
      </c>
      <c r="I722" s="90">
        <v>1.6</v>
      </c>
      <c r="J722" s="90">
        <v>1.9000001</v>
      </c>
      <c r="K722" s="90">
        <v>11.700001</v>
      </c>
      <c r="L722" s="90">
        <v>11.500000999999999</v>
      </c>
      <c r="M722" s="90">
        <v>1.8000001000000001</v>
      </c>
      <c r="N722" s="90"/>
      <c r="O722" s="90">
        <v>2.2000000000000002</v>
      </c>
      <c r="P722" s="90">
        <v>2.2000000000000002</v>
      </c>
      <c r="Q722" s="91">
        <v>0</v>
      </c>
      <c r="R722" s="35"/>
      <c r="S722" s="34">
        <f t="shared" si="347"/>
        <v>0.70000004999999998</v>
      </c>
      <c r="T722" s="34">
        <f t="shared" si="333"/>
        <v>1.3840000000000001</v>
      </c>
      <c r="U722" s="34">
        <f t="shared" si="334"/>
        <v>1.49036007844</v>
      </c>
      <c r="V722" s="34">
        <f t="shared" si="335"/>
        <v>1.9872000000000001</v>
      </c>
      <c r="W722" s="15">
        <f t="shared" si="348"/>
        <v>0.87944659600048491</v>
      </c>
      <c r="X722" s="34">
        <f t="shared" si="349"/>
        <v>10.28952605265227</v>
      </c>
      <c r="Y722" s="34">
        <f t="shared" si="336"/>
        <v>1.2900000000000023E-2</v>
      </c>
      <c r="Z722" s="15">
        <f t="shared" si="350"/>
        <v>0.50322495527805666</v>
      </c>
      <c r="AA722" s="34">
        <f t="shared" si="351"/>
        <v>5.7870874889226069</v>
      </c>
      <c r="AB722" s="34">
        <f t="shared" si="337"/>
        <v>-0.3819999999999999</v>
      </c>
      <c r="AC722" s="15">
        <f t="shared" si="352"/>
        <v>0.40564461209270181</v>
      </c>
      <c r="AD722" s="34">
        <f t="shared" si="353"/>
        <v>0.73016034233132454</v>
      </c>
      <c r="AE722" s="34">
        <f t="shared" si="338"/>
        <v>4.6489199999999995</v>
      </c>
      <c r="AF722" s="15">
        <f t="shared" si="354"/>
        <v>0.99051881919828277</v>
      </c>
      <c r="AG722" s="34">
        <f t="shared" si="355"/>
        <v>2.1791414022362221</v>
      </c>
      <c r="AH722" s="34">
        <f t="shared" si="339"/>
        <v>1.2458</v>
      </c>
      <c r="AI722" s="15">
        <f t="shared" si="356"/>
        <v>0.77657197439912828</v>
      </c>
      <c r="AJ722" s="34">
        <f t="shared" si="357"/>
        <v>1.7084583436780825</v>
      </c>
      <c r="AK722" s="34">
        <f t="shared" si="340"/>
        <v>0.2702</v>
      </c>
      <c r="AL722" s="15">
        <f t="shared" si="358"/>
        <v>0.5671420040148718</v>
      </c>
      <c r="AM722" s="34">
        <f t="shared" si="359"/>
        <v>0</v>
      </c>
      <c r="AN722" s="35">
        <f t="shared" si="341"/>
        <v>1.8</v>
      </c>
      <c r="AO722" s="35">
        <f t="shared" si="342"/>
        <v>1.3801397070021997</v>
      </c>
      <c r="AP722" s="35">
        <f t="shared" si="343"/>
        <v>0.41986029299780037</v>
      </c>
      <c r="AQ722" s="35">
        <f t="shared" si="344"/>
        <v>2.0000000499999997</v>
      </c>
      <c r="AR722" s="35">
        <f t="shared" si="345"/>
        <v>1.4783052799860688</v>
      </c>
      <c r="AS722" s="35">
        <f t="shared" si="346"/>
        <v>0.52169477001393094</v>
      </c>
    </row>
    <row r="723" spans="7:45" ht="15.75">
      <c r="G723">
        <v>1128</v>
      </c>
      <c r="H723" s="89">
        <v>0.3</v>
      </c>
      <c r="I723" s="90">
        <v>0.2</v>
      </c>
      <c r="J723" s="90">
        <v>0.3</v>
      </c>
      <c r="K723" s="90">
        <v>0.5</v>
      </c>
      <c r="L723" s="90">
        <v>0.3</v>
      </c>
      <c r="M723" s="90">
        <v>0.2</v>
      </c>
      <c r="N723" s="90"/>
      <c r="O723" s="90">
        <v>0.5</v>
      </c>
      <c r="P723" s="90">
        <v>0.70000004999999998</v>
      </c>
      <c r="Q723" s="91">
        <v>0.8</v>
      </c>
      <c r="R723" s="35"/>
      <c r="S723" s="34">
        <f t="shared" si="347"/>
        <v>0.3</v>
      </c>
      <c r="T723" s="34">
        <f t="shared" si="333"/>
        <v>0.17300000000000001</v>
      </c>
      <c r="U723" s="34">
        <f t="shared" si="334"/>
        <v>0.23531999999999997</v>
      </c>
      <c r="V723" s="34">
        <f t="shared" si="335"/>
        <v>1.9872000000000001</v>
      </c>
      <c r="W723" s="15">
        <f t="shared" si="348"/>
        <v>0.87944659600048491</v>
      </c>
      <c r="X723" s="34">
        <f t="shared" si="349"/>
        <v>0.43972329800024246</v>
      </c>
      <c r="Y723" s="34">
        <f t="shared" si="336"/>
        <v>1.2900000000000023E-2</v>
      </c>
      <c r="Z723" s="15">
        <f t="shared" si="350"/>
        <v>0.50322495527805666</v>
      </c>
      <c r="AA723" s="34">
        <f t="shared" si="351"/>
        <v>0.15096748658341699</v>
      </c>
      <c r="AB723" s="34">
        <f t="shared" si="337"/>
        <v>-0.3819999999999999</v>
      </c>
      <c r="AC723" s="15">
        <f t="shared" si="352"/>
        <v>0.40564461209270181</v>
      </c>
      <c r="AD723" s="34">
        <f t="shared" si="353"/>
        <v>8.1128922418540361E-2</v>
      </c>
      <c r="AE723" s="34">
        <f t="shared" si="338"/>
        <v>3.2309499999999995</v>
      </c>
      <c r="AF723" s="15">
        <f t="shared" si="354"/>
        <v>0.96198251173236582</v>
      </c>
      <c r="AG723" s="34">
        <f t="shared" si="355"/>
        <v>0.48099125586618291</v>
      </c>
      <c r="AH723" s="34">
        <f t="shared" si="339"/>
        <v>1.2458</v>
      </c>
      <c r="AI723" s="15">
        <f t="shared" si="356"/>
        <v>0.77657197439912828</v>
      </c>
      <c r="AJ723" s="34">
        <f t="shared" si="357"/>
        <v>0.54360042090798855</v>
      </c>
      <c r="AK723" s="34">
        <f t="shared" si="340"/>
        <v>0.2702</v>
      </c>
      <c r="AL723" s="15">
        <f t="shared" si="358"/>
        <v>0.5671420040148718</v>
      </c>
      <c r="AM723" s="34">
        <f t="shared" si="359"/>
        <v>0.45371360321189746</v>
      </c>
      <c r="AN723" s="35">
        <f t="shared" si="341"/>
        <v>12.5000008</v>
      </c>
      <c r="AO723" s="35">
        <f t="shared" si="342"/>
        <v>10.423082907811125</v>
      </c>
      <c r="AP723" s="35">
        <f t="shared" si="343"/>
        <v>2.0769178921888756</v>
      </c>
      <c r="AQ723" s="35">
        <f t="shared" si="344"/>
        <v>6</v>
      </c>
      <c r="AR723" s="35">
        <f t="shared" si="345"/>
        <v>5.7719451655305072</v>
      </c>
      <c r="AS723" s="35">
        <f t="shared" si="346"/>
        <v>0.22805483446949282</v>
      </c>
    </row>
    <row r="724" spans="7:45" ht="15.75">
      <c r="G724">
        <v>1129</v>
      </c>
      <c r="H724" s="89">
        <v>1</v>
      </c>
      <c r="I724" s="90">
        <v>1.5000001000000001</v>
      </c>
      <c r="J724" s="90">
        <v>1.1000000000000001</v>
      </c>
      <c r="K724" s="90">
        <v>7.4000006000000003</v>
      </c>
      <c r="L724" s="90">
        <v>1.5000001000000001</v>
      </c>
      <c r="M724" s="90">
        <v>0</v>
      </c>
      <c r="N724" s="90"/>
      <c r="O724" s="90">
        <v>5</v>
      </c>
      <c r="P724" s="90">
        <v>1</v>
      </c>
      <c r="Q724" s="91">
        <v>0</v>
      </c>
      <c r="R724" s="35"/>
      <c r="S724" s="34">
        <f t="shared" si="347"/>
        <v>1</v>
      </c>
      <c r="T724" s="34">
        <f t="shared" si="333"/>
        <v>1.2975000864999999</v>
      </c>
      <c r="U724" s="34">
        <f t="shared" si="334"/>
        <v>0.86284000000000005</v>
      </c>
      <c r="V724" s="34">
        <f t="shared" si="335"/>
        <v>1.9872000000000001</v>
      </c>
      <c r="W724" s="15">
        <f t="shared" si="348"/>
        <v>0.87944659600048491</v>
      </c>
      <c r="X724" s="34">
        <f t="shared" si="349"/>
        <v>6.5079053380715459</v>
      </c>
      <c r="Y724" s="34">
        <f t="shared" si="336"/>
        <v>1.2900000000000023E-2</v>
      </c>
      <c r="Z724" s="15">
        <f t="shared" si="350"/>
        <v>0.50322495527805666</v>
      </c>
      <c r="AA724" s="34">
        <f t="shared" si="351"/>
        <v>0.75483748323958055</v>
      </c>
      <c r="AB724" s="34">
        <f t="shared" si="337"/>
        <v>-0.3819999999999999</v>
      </c>
      <c r="AC724" s="15">
        <f t="shared" si="352"/>
        <v>0.40564461209270181</v>
      </c>
      <c r="AD724" s="34">
        <f t="shared" si="353"/>
        <v>0</v>
      </c>
      <c r="AE724" s="34">
        <f t="shared" si="338"/>
        <v>6.9843999999999991</v>
      </c>
      <c r="AF724" s="15">
        <f t="shared" si="354"/>
        <v>0.99907463822627574</v>
      </c>
      <c r="AG724" s="34">
        <f t="shared" si="355"/>
        <v>4.995373191131379</v>
      </c>
      <c r="AH724" s="34">
        <f t="shared" si="339"/>
        <v>1.2458</v>
      </c>
      <c r="AI724" s="15">
        <f t="shared" si="356"/>
        <v>0.77657197439912828</v>
      </c>
      <c r="AJ724" s="34">
        <f t="shared" si="357"/>
        <v>0.77657197439912828</v>
      </c>
      <c r="AK724" s="34">
        <f t="shared" si="340"/>
        <v>0.2702</v>
      </c>
      <c r="AL724" s="15">
        <f t="shared" si="358"/>
        <v>0.5671420040148718</v>
      </c>
      <c r="AM724" s="34">
        <f t="shared" si="359"/>
        <v>0</v>
      </c>
      <c r="AN724" s="35">
        <f t="shared" si="341"/>
        <v>30.000001099999999</v>
      </c>
      <c r="AO724" s="35">
        <f t="shared" si="342"/>
        <v>21.886094883856476</v>
      </c>
      <c r="AP724" s="35">
        <f t="shared" si="343"/>
        <v>8.1139062161435227</v>
      </c>
      <c r="AQ724" s="35">
        <f t="shared" si="344"/>
        <v>10.000000499999999</v>
      </c>
      <c r="AR724" s="35">
        <f t="shared" si="345"/>
        <v>7.6666349365910822</v>
      </c>
      <c r="AS724" s="35">
        <f t="shared" si="346"/>
        <v>2.3333655634089165</v>
      </c>
    </row>
    <row r="725" spans="7:45" ht="15.75">
      <c r="G725">
        <v>1130</v>
      </c>
      <c r="H725" s="89">
        <v>1.8000001000000001</v>
      </c>
      <c r="I725" s="90">
        <v>2.7</v>
      </c>
      <c r="J725" s="90">
        <v>5.5000004999999996</v>
      </c>
      <c r="K725" s="90">
        <v>10</v>
      </c>
      <c r="L725" s="90">
        <v>6.0000004999999996</v>
      </c>
      <c r="M725" s="90">
        <v>4</v>
      </c>
      <c r="N725" s="90"/>
      <c r="O725" s="90">
        <v>2</v>
      </c>
      <c r="P725" s="90">
        <v>5.5000004999999996</v>
      </c>
      <c r="Q725" s="91">
        <v>2.5</v>
      </c>
      <c r="R725" s="35"/>
      <c r="S725" s="34">
        <f t="shared" si="347"/>
        <v>1.8000001000000001</v>
      </c>
      <c r="T725" s="34">
        <f t="shared" si="333"/>
        <v>2.3355000000000001</v>
      </c>
      <c r="U725" s="34">
        <f t="shared" si="334"/>
        <v>4.3142003922000001</v>
      </c>
      <c r="V725" s="34">
        <f t="shared" si="335"/>
        <v>1.9872000000000001</v>
      </c>
      <c r="W725" s="15">
        <f t="shared" si="348"/>
        <v>0.87944659600048491</v>
      </c>
      <c r="X725" s="34">
        <f t="shared" si="349"/>
        <v>8.7944659600048496</v>
      </c>
      <c r="Y725" s="34">
        <f t="shared" si="336"/>
        <v>1.2900000000000023E-2</v>
      </c>
      <c r="Z725" s="15">
        <f t="shared" si="350"/>
        <v>0.50322495527805666</v>
      </c>
      <c r="AA725" s="34">
        <f t="shared" si="351"/>
        <v>3.0193499832808173</v>
      </c>
      <c r="AB725" s="34">
        <f t="shared" si="337"/>
        <v>-0.3819999999999999</v>
      </c>
      <c r="AC725" s="15">
        <f t="shared" si="352"/>
        <v>0.40564461209270181</v>
      </c>
      <c r="AD725" s="34">
        <f t="shared" si="353"/>
        <v>1.6225784483708072</v>
      </c>
      <c r="AE725" s="34">
        <f t="shared" si="338"/>
        <v>4.4820999999999991</v>
      </c>
      <c r="AF725" s="15">
        <f t="shared" si="354"/>
        <v>0.9888168395363548</v>
      </c>
      <c r="AG725" s="34">
        <f t="shared" si="355"/>
        <v>1.9776336790727096</v>
      </c>
      <c r="AH725" s="34">
        <f t="shared" si="339"/>
        <v>1.2458</v>
      </c>
      <c r="AI725" s="15">
        <f t="shared" si="356"/>
        <v>0.77657197439912828</v>
      </c>
      <c r="AJ725" s="34">
        <f t="shared" si="357"/>
        <v>4.2711462474811928</v>
      </c>
      <c r="AK725" s="34">
        <f t="shared" si="340"/>
        <v>0.2702</v>
      </c>
      <c r="AL725" s="15">
        <f t="shared" si="358"/>
        <v>0.5671420040148718</v>
      </c>
      <c r="AM725" s="34">
        <f t="shared" si="359"/>
        <v>1.4178550100371794</v>
      </c>
      <c r="AN725" s="35">
        <f t="shared" si="341"/>
        <v>12.000000400000001</v>
      </c>
      <c r="AO725" s="35">
        <f t="shared" si="342"/>
        <v>9.1336346434195903</v>
      </c>
      <c r="AP725" s="35">
        <f t="shared" si="343"/>
        <v>2.8663657565804108</v>
      </c>
      <c r="AQ725" s="35">
        <f t="shared" si="344"/>
        <v>4.0000001000000003</v>
      </c>
      <c r="AR725" s="35">
        <f t="shared" si="345"/>
        <v>3.311406208158751</v>
      </c>
      <c r="AS725" s="35">
        <f t="shared" si="346"/>
        <v>0.68859389184124931</v>
      </c>
    </row>
    <row r="726" spans="7:45" ht="15.75">
      <c r="G726">
        <v>1131</v>
      </c>
      <c r="H726" s="89">
        <v>1</v>
      </c>
      <c r="I726" s="90">
        <v>2</v>
      </c>
      <c r="J726" s="90">
        <v>3.0000002000000001</v>
      </c>
      <c r="K726" s="90">
        <v>3.0000002000000001</v>
      </c>
      <c r="L726" s="90">
        <v>2</v>
      </c>
      <c r="M726" s="90">
        <v>1</v>
      </c>
      <c r="N726" s="90"/>
      <c r="O726" s="90">
        <v>1.5000001000000001</v>
      </c>
      <c r="P726" s="90">
        <v>2</v>
      </c>
      <c r="Q726" s="91">
        <v>0.5</v>
      </c>
      <c r="R726" s="35"/>
      <c r="S726" s="34">
        <f t="shared" si="347"/>
        <v>1</v>
      </c>
      <c r="T726" s="34">
        <f t="shared" si="333"/>
        <v>1.73</v>
      </c>
      <c r="U726" s="34">
        <f t="shared" si="334"/>
        <v>2.3532001568799998</v>
      </c>
      <c r="V726" s="34">
        <f t="shared" si="335"/>
        <v>1.9872000000000001</v>
      </c>
      <c r="W726" s="15">
        <f t="shared" si="348"/>
        <v>0.87944659600048491</v>
      </c>
      <c r="X726" s="34">
        <f t="shared" si="349"/>
        <v>2.6383399638907741</v>
      </c>
      <c r="Y726" s="34">
        <f t="shared" si="336"/>
        <v>1.2900000000000023E-2</v>
      </c>
      <c r="Z726" s="15">
        <f t="shared" si="350"/>
        <v>0.50322495527805666</v>
      </c>
      <c r="AA726" s="34">
        <f t="shared" si="351"/>
        <v>1.0064499105561133</v>
      </c>
      <c r="AB726" s="34">
        <f t="shared" si="337"/>
        <v>-0.3819999999999999</v>
      </c>
      <c r="AC726" s="15">
        <f t="shared" si="352"/>
        <v>0.40564461209270181</v>
      </c>
      <c r="AD726" s="34">
        <f t="shared" si="353"/>
        <v>0.40564461209270181</v>
      </c>
      <c r="AE726" s="34">
        <f t="shared" si="338"/>
        <v>4.0650500834099992</v>
      </c>
      <c r="AF726" s="15">
        <f t="shared" si="354"/>
        <v>0.98312743936020996</v>
      </c>
      <c r="AG726" s="34">
        <f t="shared" si="355"/>
        <v>1.4746912573530588</v>
      </c>
      <c r="AH726" s="34">
        <f t="shared" si="339"/>
        <v>1.2458</v>
      </c>
      <c r="AI726" s="15">
        <f t="shared" si="356"/>
        <v>0.77657197439912828</v>
      </c>
      <c r="AJ726" s="34">
        <f t="shared" si="357"/>
        <v>1.5531439487982566</v>
      </c>
      <c r="AK726" s="34">
        <f t="shared" si="340"/>
        <v>0.2702</v>
      </c>
      <c r="AL726" s="15">
        <f t="shared" si="358"/>
        <v>0.5671420040148718</v>
      </c>
      <c r="AM726" s="34">
        <f t="shared" si="359"/>
        <v>0.2835710020074359</v>
      </c>
      <c r="AN726" s="35">
        <f t="shared" si="341"/>
        <v>38.0000024</v>
      </c>
      <c r="AO726" s="35">
        <f t="shared" si="342"/>
        <v>26.576251005854111</v>
      </c>
      <c r="AP726" s="35">
        <f t="shared" si="343"/>
        <v>11.423751394145889</v>
      </c>
      <c r="AQ726" s="35">
        <f t="shared" si="344"/>
        <v>10</v>
      </c>
      <c r="AR726" s="35">
        <f t="shared" si="345"/>
        <v>8.8782330631270199</v>
      </c>
      <c r="AS726" s="35">
        <f t="shared" si="346"/>
        <v>1.1217669368729801</v>
      </c>
    </row>
    <row r="727" spans="7:45" ht="15.75">
      <c r="G727">
        <v>1132</v>
      </c>
      <c r="H727" s="89">
        <v>1.2</v>
      </c>
      <c r="I727" s="90">
        <v>3.1000000999999999</v>
      </c>
      <c r="J727" s="90">
        <v>3.7000003000000001</v>
      </c>
      <c r="K727" s="90">
        <v>13.000000999999999</v>
      </c>
      <c r="L727" s="90">
        <v>15.000000999999999</v>
      </c>
      <c r="M727" s="90">
        <v>2</v>
      </c>
      <c r="N727" s="90"/>
      <c r="O727" s="90">
        <v>5</v>
      </c>
      <c r="P727" s="90">
        <v>5</v>
      </c>
      <c r="Q727" s="91">
        <v>0</v>
      </c>
      <c r="R727" s="35"/>
      <c r="S727" s="34">
        <f t="shared" si="347"/>
        <v>1.2</v>
      </c>
      <c r="T727" s="34">
        <f t="shared" si="333"/>
        <v>2.6815000864999998</v>
      </c>
      <c r="U727" s="34">
        <f t="shared" si="334"/>
        <v>2.9022802353200001</v>
      </c>
      <c r="V727" s="34">
        <f t="shared" si="335"/>
        <v>1.9872000000000001</v>
      </c>
      <c r="W727" s="15">
        <f t="shared" si="348"/>
        <v>0.87944659600048491</v>
      </c>
      <c r="X727" s="34">
        <f t="shared" si="349"/>
        <v>11.4328066274529</v>
      </c>
      <c r="Y727" s="34">
        <f t="shared" si="336"/>
        <v>1.2900000000000023E-2</v>
      </c>
      <c r="Z727" s="15">
        <f t="shared" si="350"/>
        <v>0.50322495527805666</v>
      </c>
      <c r="AA727" s="34">
        <f t="shared" si="351"/>
        <v>7.5483748323958046</v>
      </c>
      <c r="AB727" s="34">
        <f t="shared" si="337"/>
        <v>-0.3819999999999999</v>
      </c>
      <c r="AC727" s="15">
        <f t="shared" si="352"/>
        <v>0.40564461209270181</v>
      </c>
      <c r="AD727" s="34">
        <f t="shared" si="353"/>
        <v>0.81128922418540361</v>
      </c>
      <c r="AE727" s="34">
        <f t="shared" si="338"/>
        <v>6.9843999999999991</v>
      </c>
      <c r="AF727" s="15">
        <f t="shared" si="354"/>
        <v>0.99907463822627574</v>
      </c>
      <c r="AG727" s="34">
        <f t="shared" si="355"/>
        <v>4.995373191131379</v>
      </c>
      <c r="AH727" s="34">
        <f t="shared" si="339"/>
        <v>1.2458</v>
      </c>
      <c r="AI727" s="15">
        <f t="shared" si="356"/>
        <v>0.77657197439912828</v>
      </c>
      <c r="AJ727" s="34">
        <f t="shared" si="357"/>
        <v>3.8828598719956413</v>
      </c>
      <c r="AK727" s="34">
        <f t="shared" si="340"/>
        <v>0.2702</v>
      </c>
      <c r="AL727" s="15">
        <f t="shared" si="358"/>
        <v>0.5671420040148718</v>
      </c>
      <c r="AM727" s="34">
        <f t="shared" si="359"/>
        <v>0</v>
      </c>
      <c r="AN727" s="35">
        <f t="shared" si="341"/>
        <v>6.6000000999999999</v>
      </c>
      <c r="AO727" s="35">
        <f t="shared" si="342"/>
        <v>5.1973238672415203</v>
      </c>
      <c r="AP727" s="35">
        <f t="shared" si="343"/>
        <v>1.4026762327584796</v>
      </c>
      <c r="AQ727" s="35">
        <f t="shared" si="344"/>
        <v>2.5</v>
      </c>
      <c r="AR727" s="35">
        <f t="shared" si="345"/>
        <v>1.8247052342801831</v>
      </c>
      <c r="AS727" s="35">
        <f t="shared" si="346"/>
        <v>0.67529476571981695</v>
      </c>
    </row>
    <row r="728" spans="7:45" ht="15.75">
      <c r="G728">
        <v>1133</v>
      </c>
      <c r="H728" s="89">
        <v>0.1</v>
      </c>
      <c r="I728" s="90">
        <v>0.5</v>
      </c>
      <c r="J728" s="90">
        <v>0.5</v>
      </c>
      <c r="K728" s="90">
        <v>4</v>
      </c>
      <c r="L728" s="90">
        <v>1.5000001000000001</v>
      </c>
      <c r="M728" s="90">
        <v>0</v>
      </c>
      <c r="N728" s="90"/>
      <c r="O728" s="90">
        <v>0.5</v>
      </c>
      <c r="P728" s="90">
        <v>1</v>
      </c>
      <c r="Q728" s="91">
        <v>1</v>
      </c>
      <c r="R728" s="35"/>
      <c r="S728" s="34">
        <f t="shared" si="347"/>
        <v>0.1</v>
      </c>
      <c r="T728" s="34">
        <f t="shared" si="333"/>
        <v>0.4325</v>
      </c>
      <c r="U728" s="34">
        <f t="shared" si="334"/>
        <v>0.39219999999999999</v>
      </c>
      <c r="V728" s="34">
        <f t="shared" si="335"/>
        <v>1.9872000000000001</v>
      </c>
      <c r="W728" s="15">
        <f t="shared" si="348"/>
        <v>0.87944659600048491</v>
      </c>
      <c r="X728" s="34">
        <f t="shared" si="349"/>
        <v>3.5177863840019397</v>
      </c>
      <c r="Y728" s="34">
        <f t="shared" si="336"/>
        <v>1.2900000000000023E-2</v>
      </c>
      <c r="Z728" s="15">
        <f t="shared" si="350"/>
        <v>0.50322495527805666</v>
      </c>
      <c r="AA728" s="34">
        <f t="shared" si="351"/>
        <v>0.75483748323958055</v>
      </c>
      <c r="AB728" s="34">
        <f t="shared" si="337"/>
        <v>-0.3819999999999999</v>
      </c>
      <c r="AC728" s="15">
        <f t="shared" si="352"/>
        <v>0.40564461209270181</v>
      </c>
      <c r="AD728" s="34">
        <f t="shared" si="353"/>
        <v>0</v>
      </c>
      <c r="AE728" s="34">
        <f t="shared" si="338"/>
        <v>3.2309499999999995</v>
      </c>
      <c r="AF728" s="15">
        <f t="shared" si="354"/>
        <v>0.96198251173236582</v>
      </c>
      <c r="AG728" s="34">
        <f t="shared" si="355"/>
        <v>0.48099125586618291</v>
      </c>
      <c r="AH728" s="34">
        <f t="shared" si="339"/>
        <v>1.2458</v>
      </c>
      <c r="AI728" s="15">
        <f t="shared" si="356"/>
        <v>0.77657197439912828</v>
      </c>
      <c r="AJ728" s="34">
        <f t="shared" si="357"/>
        <v>0.77657197439912828</v>
      </c>
      <c r="AK728" s="34">
        <f t="shared" si="340"/>
        <v>0.2702</v>
      </c>
      <c r="AL728" s="15">
        <f t="shared" si="358"/>
        <v>0.5671420040148718</v>
      </c>
      <c r="AM728" s="34">
        <f t="shared" si="359"/>
        <v>0.5671420040148718</v>
      </c>
      <c r="AN728" s="35">
        <f t="shared" si="341"/>
        <v>12.5000003</v>
      </c>
      <c r="AO728" s="35">
        <f t="shared" si="342"/>
        <v>9.9238463301678692</v>
      </c>
      <c r="AP728" s="35">
        <f t="shared" si="343"/>
        <v>2.5761539698321307</v>
      </c>
      <c r="AQ728" s="35">
        <f t="shared" si="344"/>
        <v>4.0000002000000006</v>
      </c>
      <c r="AR728" s="35">
        <f t="shared" si="345"/>
        <v>3.2066913006238202</v>
      </c>
      <c r="AS728" s="35">
        <f t="shared" si="346"/>
        <v>0.79330889937618032</v>
      </c>
    </row>
    <row r="729" spans="7:45" ht="15.75">
      <c r="G729">
        <v>1134</v>
      </c>
      <c r="H729" s="89">
        <v>0.8</v>
      </c>
      <c r="I729" s="90">
        <v>2.2000000000000002</v>
      </c>
      <c r="J729" s="90">
        <v>3.5000002000000001</v>
      </c>
      <c r="K729" s="90">
        <v>4</v>
      </c>
      <c r="L729" s="90">
        <v>1.5000001000000001</v>
      </c>
      <c r="M729" s="90">
        <v>0.5</v>
      </c>
      <c r="N729" s="90"/>
      <c r="O729" s="90">
        <v>1.5000001000000001</v>
      </c>
      <c r="P729" s="90">
        <v>1.5000001000000001</v>
      </c>
      <c r="Q729" s="91">
        <v>1</v>
      </c>
      <c r="R729" s="35"/>
      <c r="S729" s="34">
        <f t="shared" si="347"/>
        <v>0.8</v>
      </c>
      <c r="T729" s="34">
        <f t="shared" si="333"/>
        <v>1.903</v>
      </c>
      <c r="U729" s="34">
        <f t="shared" si="334"/>
        <v>2.7454001568800002</v>
      </c>
      <c r="V729" s="34">
        <f t="shared" si="335"/>
        <v>1.9872000000000001</v>
      </c>
      <c r="W729" s="15">
        <f t="shared" si="348"/>
        <v>0.87944659600048491</v>
      </c>
      <c r="X729" s="34">
        <f t="shared" si="349"/>
        <v>3.5177863840019397</v>
      </c>
      <c r="Y729" s="34">
        <f t="shared" si="336"/>
        <v>1.2900000000000023E-2</v>
      </c>
      <c r="Z729" s="15">
        <f t="shared" si="350"/>
        <v>0.50322495527805666</v>
      </c>
      <c r="AA729" s="34">
        <f t="shared" si="351"/>
        <v>0.75483748323958055</v>
      </c>
      <c r="AB729" s="34">
        <f t="shared" si="337"/>
        <v>-0.3819999999999999</v>
      </c>
      <c r="AC729" s="15">
        <f t="shared" si="352"/>
        <v>0.40564461209270181</v>
      </c>
      <c r="AD729" s="34">
        <f t="shared" si="353"/>
        <v>0.2028223060463509</v>
      </c>
      <c r="AE729" s="34">
        <f t="shared" si="338"/>
        <v>4.0650500834099992</v>
      </c>
      <c r="AF729" s="15">
        <f t="shared" si="354"/>
        <v>0.98312743936020996</v>
      </c>
      <c r="AG729" s="34">
        <f t="shared" si="355"/>
        <v>1.4746912573530588</v>
      </c>
      <c r="AH729" s="34">
        <f t="shared" si="339"/>
        <v>1.2458</v>
      </c>
      <c r="AI729" s="15">
        <f t="shared" si="356"/>
        <v>0.77657197439912828</v>
      </c>
      <c r="AJ729" s="34">
        <f t="shared" si="357"/>
        <v>1.1648580392558898</v>
      </c>
      <c r="AK729" s="34">
        <f t="shared" si="340"/>
        <v>0.2702</v>
      </c>
      <c r="AL729" s="15">
        <f t="shared" si="358"/>
        <v>0.5671420040148718</v>
      </c>
      <c r="AM729" s="34">
        <f t="shared" si="359"/>
        <v>0.5671420040148718</v>
      </c>
      <c r="AN729" s="35">
        <f t="shared" si="341"/>
        <v>12.000000200000001</v>
      </c>
      <c r="AO729" s="35">
        <f t="shared" si="342"/>
        <v>8.6598324836224876</v>
      </c>
      <c r="AP729" s="35">
        <f t="shared" si="343"/>
        <v>3.340167716377513</v>
      </c>
      <c r="AQ729" s="35">
        <f t="shared" si="344"/>
        <v>4.0000001000000003</v>
      </c>
      <c r="AR729" s="35">
        <f t="shared" si="345"/>
        <v>3.311406208158751</v>
      </c>
      <c r="AS729" s="35">
        <f t="shared" si="346"/>
        <v>0.68859389184124931</v>
      </c>
    </row>
    <row r="730" spans="7:45" ht="15.75">
      <c r="G730">
        <v>1135</v>
      </c>
      <c r="H730" s="89">
        <v>1</v>
      </c>
      <c r="I730" s="90">
        <v>2</v>
      </c>
      <c r="J730" s="90">
        <v>3.0000002000000001</v>
      </c>
      <c r="K730" s="90">
        <v>2</v>
      </c>
      <c r="L730" s="90">
        <v>2</v>
      </c>
      <c r="M730" s="90">
        <v>2</v>
      </c>
      <c r="N730" s="90"/>
      <c r="O730" s="90">
        <v>1.5000001000000001</v>
      </c>
      <c r="P730" s="90">
        <v>2</v>
      </c>
      <c r="Q730" s="91">
        <v>0.5</v>
      </c>
      <c r="R730" s="35"/>
      <c r="S730" s="34">
        <f t="shared" si="347"/>
        <v>1</v>
      </c>
      <c r="T730" s="34">
        <f t="shared" si="333"/>
        <v>1.73</v>
      </c>
      <c r="U730" s="34">
        <f t="shared" si="334"/>
        <v>2.3532001568799998</v>
      </c>
      <c r="V730" s="34">
        <f t="shared" si="335"/>
        <v>1.9872000000000001</v>
      </c>
      <c r="W730" s="15">
        <f t="shared" si="348"/>
        <v>0.87944659600048491</v>
      </c>
      <c r="X730" s="34">
        <f t="shared" si="349"/>
        <v>1.7588931920009698</v>
      </c>
      <c r="Y730" s="34">
        <f t="shared" si="336"/>
        <v>1.2900000000000023E-2</v>
      </c>
      <c r="Z730" s="15">
        <f t="shared" si="350"/>
        <v>0.50322495527805666</v>
      </c>
      <c r="AA730" s="34">
        <f t="shared" si="351"/>
        <v>1.0064499105561133</v>
      </c>
      <c r="AB730" s="34">
        <f t="shared" si="337"/>
        <v>-0.3819999999999999</v>
      </c>
      <c r="AC730" s="15">
        <f t="shared" si="352"/>
        <v>0.40564461209270181</v>
      </c>
      <c r="AD730" s="34">
        <f t="shared" si="353"/>
        <v>0.81128922418540361</v>
      </c>
      <c r="AE730" s="34">
        <f t="shared" si="338"/>
        <v>4.0650500834099992</v>
      </c>
      <c r="AF730" s="15">
        <f t="shared" si="354"/>
        <v>0.98312743936020996</v>
      </c>
      <c r="AG730" s="34">
        <f t="shared" si="355"/>
        <v>1.4746912573530588</v>
      </c>
      <c r="AH730" s="34">
        <f t="shared" si="339"/>
        <v>1.2458</v>
      </c>
      <c r="AI730" s="15">
        <f t="shared" si="356"/>
        <v>0.77657197439912828</v>
      </c>
      <c r="AJ730" s="34">
        <f t="shared" si="357"/>
        <v>1.5531439487982566</v>
      </c>
      <c r="AK730" s="34">
        <f t="shared" si="340"/>
        <v>0.2702</v>
      </c>
      <c r="AL730" s="15">
        <f t="shared" si="358"/>
        <v>0.5671420040148718</v>
      </c>
      <c r="AM730" s="34">
        <f t="shared" si="359"/>
        <v>0.2835710020074359</v>
      </c>
      <c r="AN730" s="35">
        <f t="shared" si="341"/>
        <v>12.000000200000001</v>
      </c>
      <c r="AO730" s="35">
        <f t="shared" si="342"/>
        <v>8.6598324836224876</v>
      </c>
      <c r="AP730" s="35">
        <f t="shared" si="343"/>
        <v>3.340167716377513</v>
      </c>
      <c r="AQ730" s="35">
        <f t="shared" si="344"/>
        <v>4.0000001000000003</v>
      </c>
      <c r="AR730" s="35">
        <f t="shared" si="345"/>
        <v>3.311406208158751</v>
      </c>
      <c r="AS730" s="35">
        <f t="shared" si="346"/>
        <v>0.68859389184124931</v>
      </c>
    </row>
    <row r="731" spans="7:45" ht="15.75">
      <c r="G731">
        <v>1136</v>
      </c>
      <c r="H731" s="89">
        <v>1</v>
      </c>
      <c r="I731" s="90">
        <v>2</v>
      </c>
      <c r="J731" s="90">
        <v>3.0000002000000001</v>
      </c>
      <c r="K731" s="90">
        <v>2</v>
      </c>
      <c r="L731" s="90">
        <v>2</v>
      </c>
      <c r="M731" s="90">
        <v>2</v>
      </c>
      <c r="N731" s="90"/>
      <c r="O731" s="90">
        <v>1.5000001000000001</v>
      </c>
      <c r="P731" s="90">
        <v>2</v>
      </c>
      <c r="Q731" s="91">
        <v>0.5</v>
      </c>
      <c r="R731" s="35"/>
      <c r="S731" s="34">
        <f t="shared" si="347"/>
        <v>1</v>
      </c>
      <c r="T731" s="34">
        <f t="shared" si="333"/>
        <v>1.73</v>
      </c>
      <c r="U731" s="34">
        <f t="shared" si="334"/>
        <v>2.3532001568799998</v>
      </c>
      <c r="V731" s="34">
        <f t="shared" si="335"/>
        <v>1.9872000000000001</v>
      </c>
      <c r="W731" s="15">
        <f t="shared" si="348"/>
        <v>0.87944659600048491</v>
      </c>
      <c r="X731" s="34">
        <f t="shared" si="349"/>
        <v>1.7588931920009698</v>
      </c>
      <c r="Y731" s="34">
        <f t="shared" si="336"/>
        <v>1.2900000000000023E-2</v>
      </c>
      <c r="Z731" s="15">
        <f t="shared" si="350"/>
        <v>0.50322495527805666</v>
      </c>
      <c r="AA731" s="34">
        <f t="shared" si="351"/>
        <v>1.0064499105561133</v>
      </c>
      <c r="AB731" s="34">
        <f t="shared" si="337"/>
        <v>-0.3819999999999999</v>
      </c>
      <c r="AC731" s="15">
        <f t="shared" si="352"/>
        <v>0.40564461209270181</v>
      </c>
      <c r="AD731" s="34">
        <f t="shared" si="353"/>
        <v>0.81128922418540361</v>
      </c>
      <c r="AE731" s="34">
        <f t="shared" si="338"/>
        <v>4.0650500834099992</v>
      </c>
      <c r="AF731" s="15">
        <f t="shared" si="354"/>
        <v>0.98312743936020996</v>
      </c>
      <c r="AG731" s="34">
        <f t="shared" si="355"/>
        <v>1.4746912573530588</v>
      </c>
      <c r="AH731" s="34">
        <f t="shared" si="339"/>
        <v>1.2458</v>
      </c>
      <c r="AI731" s="15">
        <f t="shared" si="356"/>
        <v>0.77657197439912828</v>
      </c>
      <c r="AJ731" s="34">
        <f t="shared" si="357"/>
        <v>1.5531439487982566</v>
      </c>
      <c r="AK731" s="34">
        <f t="shared" si="340"/>
        <v>0.2702</v>
      </c>
      <c r="AL731" s="15">
        <f t="shared" si="358"/>
        <v>0.5671420040148718</v>
      </c>
      <c r="AM731" s="34">
        <f t="shared" si="359"/>
        <v>0.2835710020074359</v>
      </c>
      <c r="AN731" s="35">
        <f t="shared" si="341"/>
        <v>14.7000001</v>
      </c>
      <c r="AO731" s="35">
        <f t="shared" si="342"/>
        <v>12.492396020556074</v>
      </c>
      <c r="AP731" s="35">
        <f t="shared" si="343"/>
        <v>2.2076040794439269</v>
      </c>
      <c r="AQ731" s="35">
        <f t="shared" si="344"/>
        <v>0.7</v>
      </c>
      <c r="AR731" s="35">
        <f t="shared" si="345"/>
        <v>0.63630565074600853</v>
      </c>
      <c r="AS731" s="35">
        <f t="shared" si="346"/>
        <v>6.3694349253991422E-2</v>
      </c>
    </row>
    <row r="732" spans="7:45" ht="15.75">
      <c r="G732">
        <v>1137</v>
      </c>
      <c r="H732" s="89">
        <v>0.2</v>
      </c>
      <c r="I732" s="90">
        <v>1</v>
      </c>
      <c r="J732" s="90">
        <v>3.1000000999999999</v>
      </c>
      <c r="K732" s="90">
        <v>10</v>
      </c>
      <c r="L732" s="90">
        <v>0.4</v>
      </c>
      <c r="M732" s="90">
        <v>0</v>
      </c>
      <c r="N732" s="90"/>
      <c r="O732" s="90">
        <v>0.5</v>
      </c>
      <c r="P732" s="90">
        <v>0.2</v>
      </c>
      <c r="Q732" s="91">
        <v>0</v>
      </c>
      <c r="R732" s="35"/>
      <c r="S732" s="34">
        <f t="shared" si="347"/>
        <v>0.2</v>
      </c>
      <c r="T732" s="34">
        <f t="shared" si="333"/>
        <v>0.86499999999999999</v>
      </c>
      <c r="U732" s="34">
        <f t="shared" si="334"/>
        <v>2.4316400784400001</v>
      </c>
      <c r="V732" s="34">
        <f t="shared" si="335"/>
        <v>1.9872000000000001</v>
      </c>
      <c r="W732" s="15">
        <f t="shared" si="348"/>
        <v>0.87944659600048491</v>
      </c>
      <c r="X732" s="34">
        <f t="shared" si="349"/>
        <v>8.7944659600048496</v>
      </c>
      <c r="Y732" s="34">
        <f t="shared" si="336"/>
        <v>1.2900000000000023E-2</v>
      </c>
      <c r="Z732" s="15">
        <f t="shared" si="350"/>
        <v>0.50322495527805666</v>
      </c>
      <c r="AA732" s="34">
        <f t="shared" si="351"/>
        <v>0.20128998211122268</v>
      </c>
      <c r="AB732" s="34">
        <f t="shared" si="337"/>
        <v>-0.3819999999999999</v>
      </c>
      <c r="AC732" s="15">
        <f t="shared" si="352"/>
        <v>0.40564461209270181</v>
      </c>
      <c r="AD732" s="34">
        <f t="shared" si="353"/>
        <v>0</v>
      </c>
      <c r="AE732" s="34">
        <f t="shared" si="338"/>
        <v>3.2309499999999995</v>
      </c>
      <c r="AF732" s="15">
        <f t="shared" si="354"/>
        <v>0.96198251173236582</v>
      </c>
      <c r="AG732" s="34">
        <f t="shared" si="355"/>
        <v>0.48099125586618291</v>
      </c>
      <c r="AH732" s="34">
        <f t="shared" si="339"/>
        <v>1.2458</v>
      </c>
      <c r="AI732" s="15">
        <f t="shared" si="356"/>
        <v>0.77657197439912828</v>
      </c>
      <c r="AJ732" s="34">
        <f t="shared" si="357"/>
        <v>0.15531439487982568</v>
      </c>
      <c r="AK732" s="34">
        <f t="shared" si="340"/>
        <v>0.2702</v>
      </c>
      <c r="AL732" s="15">
        <f t="shared" si="358"/>
        <v>0.5671420040148718</v>
      </c>
      <c r="AM732" s="34">
        <f t="shared" si="359"/>
        <v>0</v>
      </c>
      <c r="AN732" s="35">
        <f t="shared" si="341"/>
        <v>4.1000002000000002</v>
      </c>
      <c r="AO732" s="35">
        <f t="shared" si="342"/>
        <v>3.4344499460019966</v>
      </c>
      <c r="AP732" s="35">
        <f t="shared" si="343"/>
        <v>0.6655502539980036</v>
      </c>
      <c r="AQ732" s="35">
        <f t="shared" si="344"/>
        <v>0.4</v>
      </c>
      <c r="AR732" s="35">
        <f t="shared" si="345"/>
        <v>0.34565349114084426</v>
      </c>
      <c r="AS732" s="35">
        <f t="shared" si="346"/>
        <v>5.4346508859155762E-2</v>
      </c>
    </row>
    <row r="733" spans="7:45" ht="15.75">
      <c r="G733">
        <v>1138</v>
      </c>
      <c r="H733" s="89">
        <v>0.1</v>
      </c>
      <c r="I733" s="90">
        <v>0.3</v>
      </c>
      <c r="J733" s="90">
        <v>0.3</v>
      </c>
      <c r="K733" s="90">
        <v>3.0000002000000001</v>
      </c>
      <c r="L733" s="90">
        <v>0.4</v>
      </c>
      <c r="M733" s="90">
        <v>0</v>
      </c>
      <c r="N733" s="90"/>
      <c r="O733" s="90">
        <v>0.2</v>
      </c>
      <c r="P733" s="90">
        <v>0.2</v>
      </c>
      <c r="Q733" s="91">
        <v>0</v>
      </c>
      <c r="R733" s="35"/>
      <c r="S733" s="34">
        <f t="shared" si="347"/>
        <v>0.1</v>
      </c>
      <c r="T733" s="34">
        <f t="shared" si="333"/>
        <v>0.25950000000000001</v>
      </c>
      <c r="U733" s="34">
        <f t="shared" si="334"/>
        <v>0.23531999999999997</v>
      </c>
      <c r="V733" s="34">
        <f t="shared" si="335"/>
        <v>1.9872000000000001</v>
      </c>
      <c r="W733" s="15">
        <f t="shared" si="348"/>
        <v>0.87944659600048491</v>
      </c>
      <c r="X733" s="34">
        <f t="shared" si="349"/>
        <v>2.6383399638907741</v>
      </c>
      <c r="Y733" s="34">
        <f t="shared" si="336"/>
        <v>1.2900000000000023E-2</v>
      </c>
      <c r="Z733" s="15">
        <f t="shared" si="350"/>
        <v>0.50322495527805666</v>
      </c>
      <c r="AA733" s="34">
        <f t="shared" si="351"/>
        <v>0.20128998211122268</v>
      </c>
      <c r="AB733" s="34">
        <f t="shared" si="337"/>
        <v>-0.3819999999999999</v>
      </c>
      <c r="AC733" s="15">
        <f t="shared" si="352"/>
        <v>0.40564461209270181</v>
      </c>
      <c r="AD733" s="34">
        <f t="shared" si="353"/>
        <v>0</v>
      </c>
      <c r="AE733" s="34">
        <f t="shared" si="338"/>
        <v>2.9807199999999994</v>
      </c>
      <c r="AF733" s="15">
        <f t="shared" si="354"/>
        <v>0.95169548130509285</v>
      </c>
      <c r="AG733" s="34">
        <f t="shared" si="355"/>
        <v>0.19033909626101858</v>
      </c>
      <c r="AH733" s="34">
        <f t="shared" si="339"/>
        <v>1.2458</v>
      </c>
      <c r="AI733" s="15">
        <f t="shared" si="356"/>
        <v>0.77657197439912828</v>
      </c>
      <c r="AJ733" s="34">
        <f t="shared" si="357"/>
        <v>0.15531439487982568</v>
      </c>
      <c r="AK733" s="34">
        <f t="shared" si="340"/>
        <v>0.2702</v>
      </c>
      <c r="AL733" s="15">
        <f t="shared" si="358"/>
        <v>0.5671420040148718</v>
      </c>
      <c r="AM733" s="34">
        <f t="shared" si="359"/>
        <v>0</v>
      </c>
      <c r="AN733" s="35">
        <f t="shared" si="341"/>
        <v>19.700001099999998</v>
      </c>
      <c r="AO733" s="35">
        <f t="shared" si="342"/>
        <v>16.889629880005092</v>
      </c>
      <c r="AP733" s="35">
        <f t="shared" si="343"/>
        <v>2.8103712199949058</v>
      </c>
      <c r="AQ733" s="35">
        <f t="shared" si="344"/>
        <v>0.7</v>
      </c>
      <c r="AR733" s="35">
        <f t="shared" si="345"/>
        <v>0.63630565074600853</v>
      </c>
      <c r="AS733" s="35">
        <f t="shared" si="346"/>
        <v>6.3694349253991422E-2</v>
      </c>
    </row>
    <row r="734" spans="7:45" ht="15.75">
      <c r="G734">
        <v>1139</v>
      </c>
      <c r="H734" s="89">
        <v>0.2</v>
      </c>
      <c r="I734" s="90">
        <v>1</v>
      </c>
      <c r="J734" s="90">
        <v>3.1000000999999999</v>
      </c>
      <c r="K734" s="90">
        <v>15.000000999999999</v>
      </c>
      <c r="L734" s="90">
        <v>0.4</v>
      </c>
      <c r="M734" s="90">
        <v>0</v>
      </c>
      <c r="N734" s="90"/>
      <c r="O734" s="90">
        <v>0.5</v>
      </c>
      <c r="P734" s="90">
        <v>0.2</v>
      </c>
      <c r="Q734" s="91">
        <v>0</v>
      </c>
      <c r="R734" s="35"/>
      <c r="S734" s="34">
        <f t="shared" si="347"/>
        <v>0.2</v>
      </c>
      <c r="T734" s="34">
        <f t="shared" si="333"/>
        <v>0.86499999999999999</v>
      </c>
      <c r="U734" s="34">
        <f t="shared" si="334"/>
        <v>2.4316400784400001</v>
      </c>
      <c r="V734" s="34">
        <f t="shared" si="335"/>
        <v>1.9872000000000001</v>
      </c>
      <c r="W734" s="15">
        <f t="shared" si="348"/>
        <v>0.87944659600048491</v>
      </c>
      <c r="X734" s="34">
        <f t="shared" si="349"/>
        <v>13.19169981945387</v>
      </c>
      <c r="Y734" s="34">
        <f t="shared" si="336"/>
        <v>1.2900000000000023E-2</v>
      </c>
      <c r="Z734" s="15">
        <f t="shared" si="350"/>
        <v>0.50322495527805666</v>
      </c>
      <c r="AA734" s="34">
        <f t="shared" si="351"/>
        <v>0.20128998211122268</v>
      </c>
      <c r="AB734" s="34">
        <f t="shared" si="337"/>
        <v>-0.3819999999999999</v>
      </c>
      <c r="AC734" s="15">
        <f t="shared" si="352"/>
        <v>0.40564461209270181</v>
      </c>
      <c r="AD734" s="34">
        <f t="shared" si="353"/>
        <v>0</v>
      </c>
      <c r="AE734" s="34">
        <f t="shared" si="338"/>
        <v>3.2309499999999995</v>
      </c>
      <c r="AF734" s="15">
        <f t="shared" si="354"/>
        <v>0.96198251173236582</v>
      </c>
      <c r="AG734" s="34">
        <f t="shared" si="355"/>
        <v>0.48099125586618291</v>
      </c>
      <c r="AH734" s="34">
        <f t="shared" si="339"/>
        <v>1.2458</v>
      </c>
      <c r="AI734" s="15">
        <f t="shared" si="356"/>
        <v>0.77657197439912828</v>
      </c>
      <c r="AJ734" s="34">
        <f t="shared" si="357"/>
        <v>0.15531439487982568</v>
      </c>
      <c r="AK734" s="34">
        <f t="shared" si="340"/>
        <v>0.2702</v>
      </c>
      <c r="AL734" s="15">
        <f t="shared" si="358"/>
        <v>0.5671420040148718</v>
      </c>
      <c r="AM734" s="34">
        <f t="shared" si="359"/>
        <v>0</v>
      </c>
      <c r="AN734" s="35">
        <f t="shared" si="341"/>
        <v>18.600000999999999</v>
      </c>
      <c r="AO734" s="35">
        <f t="shared" si="342"/>
        <v>16.026789801565094</v>
      </c>
      <c r="AP734" s="35">
        <f t="shared" si="343"/>
        <v>2.5732111984349046</v>
      </c>
      <c r="AQ734" s="35">
        <f t="shared" si="344"/>
        <v>1.10000005</v>
      </c>
      <c r="AR734" s="35">
        <f t="shared" si="345"/>
        <v>0.98797317774992854</v>
      </c>
      <c r="AS734" s="35">
        <f t="shared" si="346"/>
        <v>0.11202687225007146</v>
      </c>
    </row>
    <row r="735" spans="7:45" ht="15.75">
      <c r="G735">
        <v>1140</v>
      </c>
      <c r="H735" s="89">
        <v>0.2</v>
      </c>
      <c r="I735" s="90">
        <v>1</v>
      </c>
      <c r="J735" s="90">
        <v>2</v>
      </c>
      <c r="K735" s="90">
        <v>15.000000999999999</v>
      </c>
      <c r="L735" s="90">
        <v>0.4</v>
      </c>
      <c r="M735" s="90">
        <v>0</v>
      </c>
      <c r="N735" s="90"/>
      <c r="O735" s="90">
        <v>0.70000004999999998</v>
      </c>
      <c r="P735" s="90">
        <v>0.4</v>
      </c>
      <c r="Q735" s="91">
        <v>0</v>
      </c>
      <c r="R735" s="35"/>
      <c r="S735" s="34">
        <f t="shared" si="347"/>
        <v>0.2</v>
      </c>
      <c r="T735" s="34">
        <f t="shared" si="333"/>
        <v>0.86499999999999999</v>
      </c>
      <c r="U735" s="34">
        <f t="shared" si="334"/>
        <v>1.5688</v>
      </c>
      <c r="V735" s="34">
        <f t="shared" si="335"/>
        <v>1.9872000000000001</v>
      </c>
      <c r="W735" s="15">
        <f t="shared" si="348"/>
        <v>0.87944659600048491</v>
      </c>
      <c r="X735" s="34">
        <f t="shared" si="349"/>
        <v>13.19169981945387</v>
      </c>
      <c r="Y735" s="34">
        <f t="shared" si="336"/>
        <v>1.2900000000000023E-2</v>
      </c>
      <c r="Z735" s="15">
        <f t="shared" si="350"/>
        <v>0.50322495527805666</v>
      </c>
      <c r="AA735" s="34">
        <f t="shared" si="351"/>
        <v>0.20128998211122268</v>
      </c>
      <c r="AB735" s="34">
        <f t="shared" si="337"/>
        <v>-0.3819999999999999</v>
      </c>
      <c r="AC735" s="15">
        <f t="shared" si="352"/>
        <v>0.40564461209270181</v>
      </c>
      <c r="AD735" s="34">
        <f t="shared" si="353"/>
        <v>0</v>
      </c>
      <c r="AE735" s="34">
        <f t="shared" si="338"/>
        <v>3.3977700417049994</v>
      </c>
      <c r="AF735" s="15">
        <f t="shared" si="354"/>
        <v>0.96763477086934091</v>
      </c>
      <c r="AG735" s="34">
        <f t="shared" si="355"/>
        <v>0.67734438799027719</v>
      </c>
      <c r="AH735" s="34">
        <f t="shared" si="339"/>
        <v>1.2458</v>
      </c>
      <c r="AI735" s="15">
        <f t="shared" si="356"/>
        <v>0.77657197439912828</v>
      </c>
      <c r="AJ735" s="34">
        <f t="shared" si="357"/>
        <v>0.31062878975965136</v>
      </c>
      <c r="AK735" s="34">
        <f t="shared" si="340"/>
        <v>0.2702</v>
      </c>
      <c r="AL735" s="15">
        <f t="shared" si="358"/>
        <v>0.5671420040148718</v>
      </c>
      <c r="AM735" s="34">
        <f t="shared" si="359"/>
        <v>0</v>
      </c>
      <c r="AN735" s="35">
        <f t="shared" si="341"/>
        <v>15.000000200000002</v>
      </c>
      <c r="AO735" s="35">
        <f t="shared" si="342"/>
        <v>12.987881773513843</v>
      </c>
      <c r="AP735" s="35">
        <f t="shared" si="343"/>
        <v>2.0121184264861594</v>
      </c>
      <c r="AQ735" s="35">
        <f t="shared" si="344"/>
        <v>0.4</v>
      </c>
      <c r="AR735" s="35">
        <f t="shared" si="345"/>
        <v>0.34565349114084426</v>
      </c>
      <c r="AS735" s="35">
        <f t="shared" si="346"/>
        <v>5.4346508859155762E-2</v>
      </c>
    </row>
    <row r="736" spans="7:45" ht="15.75">
      <c r="G736">
        <v>1141</v>
      </c>
      <c r="H736" s="89">
        <v>2.5</v>
      </c>
      <c r="I736" s="90">
        <v>3.5000002000000001</v>
      </c>
      <c r="J736" s="90">
        <v>3.2</v>
      </c>
      <c r="K736" s="90">
        <v>5.4</v>
      </c>
      <c r="L736" s="90">
        <v>0.4</v>
      </c>
      <c r="M736" s="90">
        <v>0</v>
      </c>
      <c r="N736" s="90"/>
      <c r="O736" s="90">
        <v>0.2</v>
      </c>
      <c r="P736" s="90">
        <v>0.2</v>
      </c>
      <c r="Q736" s="91">
        <v>0</v>
      </c>
      <c r="R736" s="35"/>
      <c r="S736" s="34">
        <f t="shared" si="347"/>
        <v>2.5</v>
      </c>
      <c r="T736" s="34">
        <f t="shared" si="333"/>
        <v>3.027500173</v>
      </c>
      <c r="U736" s="34">
        <f t="shared" si="334"/>
        <v>2.5100800000000003</v>
      </c>
      <c r="V736" s="34">
        <f t="shared" si="335"/>
        <v>1.9872000000000001</v>
      </c>
      <c r="W736" s="15">
        <f t="shared" si="348"/>
        <v>0.87944659600048491</v>
      </c>
      <c r="X736" s="34">
        <f t="shared" si="349"/>
        <v>4.7490116184026192</v>
      </c>
      <c r="Y736" s="34">
        <f t="shared" si="336"/>
        <v>1.2900000000000023E-2</v>
      </c>
      <c r="Z736" s="15">
        <f t="shared" si="350"/>
        <v>0.50322495527805666</v>
      </c>
      <c r="AA736" s="34">
        <f t="shared" si="351"/>
        <v>0.20128998211122268</v>
      </c>
      <c r="AB736" s="34">
        <f t="shared" si="337"/>
        <v>-0.3819999999999999</v>
      </c>
      <c r="AC736" s="15">
        <f t="shared" si="352"/>
        <v>0.40564461209270181</v>
      </c>
      <c r="AD736" s="34">
        <f t="shared" si="353"/>
        <v>0</v>
      </c>
      <c r="AE736" s="34">
        <f t="shared" si="338"/>
        <v>2.9807199999999994</v>
      </c>
      <c r="AF736" s="15">
        <f t="shared" si="354"/>
        <v>0.95169548130509285</v>
      </c>
      <c r="AG736" s="34">
        <f t="shared" si="355"/>
        <v>0.19033909626101858</v>
      </c>
      <c r="AH736" s="34">
        <f t="shared" si="339"/>
        <v>1.2458</v>
      </c>
      <c r="AI736" s="15">
        <f t="shared" si="356"/>
        <v>0.77657197439912828</v>
      </c>
      <c r="AJ736" s="34">
        <f t="shared" si="357"/>
        <v>0.15531439487982568</v>
      </c>
      <c r="AK736" s="34">
        <f t="shared" si="340"/>
        <v>0.2702</v>
      </c>
      <c r="AL736" s="15">
        <f t="shared" si="358"/>
        <v>0.5671420040148718</v>
      </c>
      <c r="AM736" s="34">
        <f t="shared" si="359"/>
        <v>0</v>
      </c>
      <c r="AN736" s="35">
        <f t="shared" si="341"/>
        <v>20.500000100000001</v>
      </c>
      <c r="AO736" s="35">
        <f t="shared" si="342"/>
        <v>17.35913802819173</v>
      </c>
      <c r="AP736" s="35">
        <f t="shared" si="343"/>
        <v>3.1408620718082716</v>
      </c>
      <c r="AQ736" s="35">
        <f t="shared" si="344"/>
        <v>1.10000005</v>
      </c>
      <c r="AR736" s="35">
        <f t="shared" si="345"/>
        <v>0.98797317774992854</v>
      </c>
      <c r="AS736" s="35">
        <f t="shared" si="346"/>
        <v>0.11202687225007146</v>
      </c>
    </row>
    <row r="737" spans="7:45" ht="15.75">
      <c r="G737">
        <v>1142</v>
      </c>
      <c r="H737" s="89">
        <v>0.2</v>
      </c>
      <c r="I737" s="90">
        <v>1</v>
      </c>
      <c r="J737" s="90">
        <v>2</v>
      </c>
      <c r="K737" s="90">
        <v>16</v>
      </c>
      <c r="L737" s="90">
        <v>1.3000001000000001</v>
      </c>
      <c r="M737" s="90">
        <v>0</v>
      </c>
      <c r="N737" s="90"/>
      <c r="O737" s="90">
        <v>0.70000004999999998</v>
      </c>
      <c r="P737" s="90">
        <v>0.4</v>
      </c>
      <c r="Q737" s="91">
        <v>0</v>
      </c>
      <c r="R737" s="35"/>
      <c r="S737" s="34">
        <f t="shared" si="347"/>
        <v>0.2</v>
      </c>
      <c r="T737" s="34">
        <f t="shared" si="333"/>
        <v>0.86499999999999999</v>
      </c>
      <c r="U737" s="34">
        <f t="shared" si="334"/>
        <v>1.5688</v>
      </c>
      <c r="V737" s="34">
        <f t="shared" si="335"/>
        <v>1.9872000000000001</v>
      </c>
      <c r="W737" s="15">
        <f t="shared" si="348"/>
        <v>0.87944659600048491</v>
      </c>
      <c r="X737" s="34">
        <f t="shared" si="349"/>
        <v>14.071145536007759</v>
      </c>
      <c r="Y737" s="34">
        <f t="shared" si="336"/>
        <v>1.2900000000000023E-2</v>
      </c>
      <c r="Z737" s="15">
        <f t="shared" si="350"/>
        <v>0.50322495527805666</v>
      </c>
      <c r="AA737" s="34">
        <f t="shared" si="351"/>
        <v>0.65419249218396924</v>
      </c>
      <c r="AB737" s="34">
        <f t="shared" si="337"/>
        <v>-0.3819999999999999</v>
      </c>
      <c r="AC737" s="15">
        <f t="shared" si="352"/>
        <v>0.40564461209270181</v>
      </c>
      <c r="AD737" s="34">
        <f t="shared" si="353"/>
        <v>0</v>
      </c>
      <c r="AE737" s="34">
        <f t="shared" si="338"/>
        <v>3.3977700417049994</v>
      </c>
      <c r="AF737" s="15">
        <f t="shared" si="354"/>
        <v>0.96763477086934091</v>
      </c>
      <c r="AG737" s="34">
        <f t="shared" si="355"/>
        <v>0.67734438799027719</v>
      </c>
      <c r="AH737" s="34">
        <f t="shared" si="339"/>
        <v>1.2458</v>
      </c>
      <c r="AI737" s="15">
        <f t="shared" si="356"/>
        <v>0.77657197439912828</v>
      </c>
      <c r="AJ737" s="34">
        <f t="shared" si="357"/>
        <v>0.31062878975965136</v>
      </c>
      <c r="AK737" s="34">
        <f t="shared" si="340"/>
        <v>0.2702</v>
      </c>
      <c r="AL737" s="15">
        <f t="shared" si="358"/>
        <v>0.5671420040148718</v>
      </c>
      <c r="AM737" s="34">
        <f t="shared" si="359"/>
        <v>0</v>
      </c>
      <c r="AN737" s="35">
        <f t="shared" si="341"/>
        <v>14.1</v>
      </c>
      <c r="AO737" s="35">
        <f t="shared" si="342"/>
        <v>11.777862750115101</v>
      </c>
      <c r="AP737" s="35">
        <f t="shared" si="343"/>
        <v>2.3221372498848982</v>
      </c>
      <c r="AQ737" s="35">
        <f t="shared" si="344"/>
        <v>0.4</v>
      </c>
      <c r="AR737" s="35">
        <f t="shared" si="345"/>
        <v>0.34565349114084426</v>
      </c>
      <c r="AS737" s="35">
        <f t="shared" si="346"/>
        <v>5.4346508859155762E-2</v>
      </c>
    </row>
    <row r="738" spans="7:45" ht="15.75">
      <c r="G738">
        <v>1143</v>
      </c>
      <c r="H738" s="89">
        <v>0.1</v>
      </c>
      <c r="I738" s="90">
        <v>0.6</v>
      </c>
      <c r="J738" s="90">
        <v>5</v>
      </c>
      <c r="K738" s="90">
        <v>8</v>
      </c>
      <c r="L738" s="90">
        <v>0.4</v>
      </c>
      <c r="M738" s="90">
        <v>0</v>
      </c>
      <c r="N738" s="90"/>
      <c r="O738" s="90">
        <v>0.2</v>
      </c>
      <c r="P738" s="90">
        <v>0.2</v>
      </c>
      <c r="Q738" s="91">
        <v>0</v>
      </c>
      <c r="R738" s="35"/>
      <c r="S738" s="34">
        <f t="shared" si="347"/>
        <v>0.1</v>
      </c>
      <c r="T738" s="34">
        <f t="shared" si="333"/>
        <v>0.51900000000000002</v>
      </c>
      <c r="U738" s="34">
        <f t="shared" si="334"/>
        <v>3.9219999999999997</v>
      </c>
      <c r="V738" s="34">
        <f t="shared" si="335"/>
        <v>1.9872000000000001</v>
      </c>
      <c r="W738" s="15">
        <f t="shared" si="348"/>
        <v>0.87944659600048491</v>
      </c>
      <c r="X738" s="34">
        <f t="shared" si="349"/>
        <v>7.0355727680038793</v>
      </c>
      <c r="Y738" s="34">
        <f t="shared" si="336"/>
        <v>1.2900000000000023E-2</v>
      </c>
      <c r="Z738" s="15">
        <f t="shared" si="350"/>
        <v>0.50322495527805666</v>
      </c>
      <c r="AA738" s="34">
        <f t="shared" si="351"/>
        <v>0.20128998211122268</v>
      </c>
      <c r="AB738" s="34">
        <f t="shared" si="337"/>
        <v>-0.3819999999999999</v>
      </c>
      <c r="AC738" s="15">
        <f t="shared" si="352"/>
        <v>0.40564461209270181</v>
      </c>
      <c r="AD738" s="34">
        <f t="shared" si="353"/>
        <v>0</v>
      </c>
      <c r="AE738" s="34">
        <f t="shared" si="338"/>
        <v>2.9807199999999994</v>
      </c>
      <c r="AF738" s="15">
        <f t="shared" si="354"/>
        <v>0.95169548130509285</v>
      </c>
      <c r="AG738" s="34">
        <f t="shared" si="355"/>
        <v>0.19033909626101858</v>
      </c>
      <c r="AH738" s="34">
        <f t="shared" si="339"/>
        <v>1.2458</v>
      </c>
      <c r="AI738" s="15">
        <f t="shared" si="356"/>
        <v>0.77657197439912828</v>
      </c>
      <c r="AJ738" s="34">
        <f t="shared" si="357"/>
        <v>0.15531439487982568</v>
      </c>
      <c r="AK738" s="34">
        <f t="shared" si="340"/>
        <v>0.2702</v>
      </c>
      <c r="AL738" s="15">
        <f t="shared" si="358"/>
        <v>0.5671420040148718</v>
      </c>
      <c r="AM738" s="34">
        <f t="shared" si="359"/>
        <v>0</v>
      </c>
      <c r="AN738" s="35">
        <f t="shared" si="341"/>
        <v>43.200001999999998</v>
      </c>
      <c r="AO738" s="35">
        <f t="shared" si="342"/>
        <v>34.049449191688311</v>
      </c>
      <c r="AP738" s="35">
        <f t="shared" si="343"/>
        <v>9.1505528083116872</v>
      </c>
      <c r="AQ738" s="35">
        <f t="shared" si="344"/>
        <v>6</v>
      </c>
      <c r="AR738" s="35">
        <f t="shared" si="345"/>
        <v>5.5446307388424705</v>
      </c>
      <c r="AS738" s="35">
        <f t="shared" si="346"/>
        <v>0.45536926115752951</v>
      </c>
    </row>
    <row r="739" spans="7:45" ht="15.75">
      <c r="G739">
        <v>1144</v>
      </c>
      <c r="H739" s="89">
        <v>0.2</v>
      </c>
      <c r="I739" s="90">
        <v>1</v>
      </c>
      <c r="J739" s="90">
        <v>2</v>
      </c>
      <c r="K739" s="90">
        <v>30.000001999999999</v>
      </c>
      <c r="L739" s="90">
        <v>10</v>
      </c>
      <c r="M739" s="90">
        <v>0</v>
      </c>
      <c r="N739" s="90"/>
      <c r="O739" s="90">
        <v>4</v>
      </c>
      <c r="P739" s="90">
        <v>2</v>
      </c>
      <c r="Q739" s="91">
        <v>0</v>
      </c>
      <c r="R739" s="35"/>
      <c r="S739" s="34">
        <f t="shared" si="347"/>
        <v>0.2</v>
      </c>
      <c r="T739" s="34">
        <f t="shared" si="333"/>
        <v>0.86499999999999999</v>
      </c>
      <c r="U739" s="34">
        <f t="shared" si="334"/>
        <v>1.5688</v>
      </c>
      <c r="V739" s="34">
        <f t="shared" si="335"/>
        <v>1.9872000000000001</v>
      </c>
      <c r="W739" s="15">
        <f t="shared" si="348"/>
        <v>0.87944659600048491</v>
      </c>
      <c r="X739" s="34">
        <f t="shared" si="349"/>
        <v>26.38339963890774</v>
      </c>
      <c r="Y739" s="34">
        <f t="shared" si="336"/>
        <v>1.2900000000000023E-2</v>
      </c>
      <c r="Z739" s="15">
        <f t="shared" si="350"/>
        <v>0.50322495527805666</v>
      </c>
      <c r="AA739" s="34">
        <f t="shared" si="351"/>
        <v>5.0322495527805664</v>
      </c>
      <c r="AB739" s="34">
        <f t="shared" si="337"/>
        <v>-0.3819999999999999</v>
      </c>
      <c r="AC739" s="15">
        <f t="shared" si="352"/>
        <v>0.40564461209270181</v>
      </c>
      <c r="AD739" s="34">
        <f t="shared" si="353"/>
        <v>0</v>
      </c>
      <c r="AE739" s="34">
        <f t="shared" si="338"/>
        <v>6.1502999999999997</v>
      </c>
      <c r="AF739" s="15">
        <f t="shared" si="354"/>
        <v>0.99787169751105342</v>
      </c>
      <c r="AG739" s="34">
        <f t="shared" si="355"/>
        <v>3.9914867900442137</v>
      </c>
      <c r="AH739" s="34">
        <f t="shared" si="339"/>
        <v>1.2458</v>
      </c>
      <c r="AI739" s="15">
        <f t="shared" si="356"/>
        <v>0.77657197439912828</v>
      </c>
      <c r="AJ739" s="34">
        <f t="shared" si="357"/>
        <v>1.5531439487982566</v>
      </c>
      <c r="AK739" s="34">
        <f t="shared" si="340"/>
        <v>0.2702</v>
      </c>
      <c r="AL739" s="15">
        <f t="shared" si="358"/>
        <v>0.5671420040148718</v>
      </c>
      <c r="AM739" s="34">
        <f t="shared" si="359"/>
        <v>0</v>
      </c>
      <c r="AN739" s="35">
        <f t="shared" si="341"/>
        <v>5.2000001999999999</v>
      </c>
      <c r="AO739" s="35">
        <f t="shared" si="342"/>
        <v>4.4877399638907738</v>
      </c>
      <c r="AP739" s="35">
        <f t="shared" si="343"/>
        <v>0.71226023610922606</v>
      </c>
      <c r="AQ739" s="35">
        <f t="shared" si="344"/>
        <v>0.70000004999999998</v>
      </c>
      <c r="AR739" s="35">
        <f t="shared" si="345"/>
        <v>0.67734438799027719</v>
      </c>
      <c r="AS739" s="35">
        <f t="shared" si="346"/>
        <v>2.2655662009722799E-2</v>
      </c>
    </row>
    <row r="740" spans="7:45" ht="15.75">
      <c r="G740">
        <v>1145</v>
      </c>
      <c r="H740" s="89">
        <v>0.2</v>
      </c>
      <c r="I740" s="90">
        <v>1</v>
      </c>
      <c r="J740" s="90">
        <v>1</v>
      </c>
      <c r="K740" s="90">
        <v>3.0000002000000001</v>
      </c>
      <c r="L740" s="90">
        <v>0</v>
      </c>
      <c r="M740" s="90">
        <v>0</v>
      </c>
      <c r="N740" s="90"/>
      <c r="O740" s="90">
        <v>0.70000004999999998</v>
      </c>
      <c r="P740" s="90">
        <v>0</v>
      </c>
      <c r="Q740" s="91">
        <v>0</v>
      </c>
      <c r="R740" s="35"/>
      <c r="S740" s="34">
        <f t="shared" si="347"/>
        <v>0.2</v>
      </c>
      <c r="T740" s="34">
        <f t="shared" si="333"/>
        <v>0.86499999999999999</v>
      </c>
      <c r="U740" s="34">
        <f t="shared" si="334"/>
        <v>0.78439999999999999</v>
      </c>
      <c r="V740" s="34">
        <f t="shared" si="335"/>
        <v>1.9872000000000001</v>
      </c>
      <c r="W740" s="15">
        <f t="shared" si="348"/>
        <v>0.87944659600048491</v>
      </c>
      <c r="X740" s="34">
        <f t="shared" si="349"/>
        <v>2.6383399638907741</v>
      </c>
      <c r="Y740" s="34">
        <f t="shared" si="336"/>
        <v>1.2900000000000023E-2</v>
      </c>
      <c r="Z740" s="15">
        <f t="shared" si="350"/>
        <v>0.50322495527805666</v>
      </c>
      <c r="AA740" s="34">
        <f t="shared" si="351"/>
        <v>0</v>
      </c>
      <c r="AB740" s="34">
        <f t="shared" si="337"/>
        <v>-0.3819999999999999</v>
      </c>
      <c r="AC740" s="15">
        <f t="shared" si="352"/>
        <v>0.40564461209270181</v>
      </c>
      <c r="AD740" s="34">
        <f t="shared" si="353"/>
        <v>0</v>
      </c>
      <c r="AE740" s="34">
        <f t="shared" si="338"/>
        <v>3.3977700417049994</v>
      </c>
      <c r="AF740" s="15">
        <f t="shared" si="354"/>
        <v>0.96763477086934091</v>
      </c>
      <c r="AG740" s="34">
        <f t="shared" si="355"/>
        <v>0.67734438799027719</v>
      </c>
      <c r="AH740" s="34">
        <f t="shared" si="339"/>
        <v>1.2458</v>
      </c>
      <c r="AI740" s="15">
        <f t="shared" si="356"/>
        <v>0.77657197439912828</v>
      </c>
      <c r="AJ740" s="34">
        <f t="shared" si="357"/>
        <v>0</v>
      </c>
      <c r="AK740" s="34">
        <f t="shared" si="340"/>
        <v>0.2702</v>
      </c>
      <c r="AL740" s="15">
        <f t="shared" si="358"/>
        <v>0.5671420040148718</v>
      </c>
      <c r="AM740" s="34">
        <f t="shared" si="359"/>
        <v>0</v>
      </c>
      <c r="AN740" s="35">
        <f t="shared" si="341"/>
        <v>13.200001</v>
      </c>
      <c r="AO740" s="35">
        <f t="shared" si="342"/>
        <v>10.853692885565234</v>
      </c>
      <c r="AP740" s="35">
        <f t="shared" si="343"/>
        <v>2.3463081144347662</v>
      </c>
      <c r="AQ740" s="35">
        <f t="shared" si="344"/>
        <v>1</v>
      </c>
      <c r="AR740" s="35">
        <f t="shared" si="345"/>
        <v>0.97461786795036498</v>
      </c>
      <c r="AS740" s="35">
        <f t="shared" si="346"/>
        <v>2.538213204963502E-2</v>
      </c>
    </row>
    <row r="741" spans="7:45" ht="15.75">
      <c r="G741">
        <v>1146</v>
      </c>
      <c r="H741" s="89">
        <v>0.1</v>
      </c>
      <c r="I741" s="90">
        <v>0.6</v>
      </c>
      <c r="J741" s="90">
        <v>6.0000004999999996</v>
      </c>
      <c r="K741" s="90">
        <v>6.0000004999999996</v>
      </c>
      <c r="L741" s="90">
        <v>0.5</v>
      </c>
      <c r="M741" s="90">
        <v>0</v>
      </c>
      <c r="N741" s="90"/>
      <c r="O741" s="90">
        <v>1</v>
      </c>
      <c r="P741" s="90">
        <v>0</v>
      </c>
      <c r="Q741" s="91">
        <v>0</v>
      </c>
      <c r="R741" s="35"/>
      <c r="S741" s="34">
        <f t="shared" si="347"/>
        <v>0.1</v>
      </c>
      <c r="T741" s="34">
        <f t="shared" si="333"/>
        <v>0.51900000000000002</v>
      </c>
      <c r="U741" s="34">
        <f t="shared" si="334"/>
        <v>4.7064003921999999</v>
      </c>
      <c r="V741" s="34">
        <f t="shared" si="335"/>
        <v>1.9872000000000001</v>
      </c>
      <c r="W741" s="15">
        <f t="shared" si="348"/>
        <v>0.87944659600048491</v>
      </c>
      <c r="X741" s="34">
        <f t="shared" si="349"/>
        <v>5.2766800157262068</v>
      </c>
      <c r="Y741" s="34">
        <f t="shared" si="336"/>
        <v>1.2900000000000023E-2</v>
      </c>
      <c r="Z741" s="15">
        <f t="shared" si="350"/>
        <v>0.50322495527805666</v>
      </c>
      <c r="AA741" s="34">
        <f t="shared" si="351"/>
        <v>0.25161247763902833</v>
      </c>
      <c r="AB741" s="34">
        <f t="shared" si="337"/>
        <v>-0.3819999999999999</v>
      </c>
      <c r="AC741" s="15">
        <f t="shared" si="352"/>
        <v>0.40564461209270181</v>
      </c>
      <c r="AD741" s="34">
        <f t="shared" si="353"/>
        <v>0</v>
      </c>
      <c r="AE741" s="34">
        <f t="shared" si="338"/>
        <v>3.6479999999999992</v>
      </c>
      <c r="AF741" s="15">
        <f t="shared" si="354"/>
        <v>0.97461786795036498</v>
      </c>
      <c r="AG741" s="34">
        <f t="shared" si="355"/>
        <v>0.97461786795036498</v>
      </c>
      <c r="AH741" s="34">
        <f t="shared" si="339"/>
        <v>1.2458</v>
      </c>
      <c r="AI741" s="15">
        <f t="shared" si="356"/>
        <v>0.77657197439912828</v>
      </c>
      <c r="AJ741" s="34">
        <f t="shared" si="357"/>
        <v>0</v>
      </c>
      <c r="AK741" s="34">
        <f t="shared" si="340"/>
        <v>0.2702</v>
      </c>
      <c r="AL741" s="15">
        <f t="shared" si="358"/>
        <v>0.5671420040148718</v>
      </c>
      <c r="AM741" s="34">
        <f t="shared" si="359"/>
        <v>0</v>
      </c>
      <c r="AN741" s="35">
        <f t="shared" si="341"/>
        <v>9</v>
      </c>
      <c r="AO741" s="35">
        <f t="shared" si="342"/>
        <v>7.582645457641453</v>
      </c>
      <c r="AP741" s="35">
        <f t="shared" si="343"/>
        <v>1.417354542358547</v>
      </c>
      <c r="AQ741" s="35">
        <f t="shared" si="344"/>
        <v>2.5</v>
      </c>
      <c r="AR741" s="35">
        <f t="shared" si="345"/>
        <v>2.3659196662722737</v>
      </c>
      <c r="AS741" s="35">
        <f t="shared" si="346"/>
        <v>0.13408033372772632</v>
      </c>
    </row>
    <row r="742" spans="7:45" ht="15.75">
      <c r="G742">
        <v>1147</v>
      </c>
      <c r="H742" s="89">
        <v>0.5</v>
      </c>
      <c r="I742" s="90">
        <v>1</v>
      </c>
      <c r="J742" s="90">
        <v>2</v>
      </c>
      <c r="K742" s="90">
        <v>5</v>
      </c>
      <c r="L742" s="90">
        <v>0.5</v>
      </c>
      <c r="M742" s="90">
        <v>0</v>
      </c>
      <c r="N742" s="90"/>
      <c r="O742" s="90">
        <v>2</v>
      </c>
      <c r="P742" s="90">
        <v>0.5</v>
      </c>
      <c r="Q742" s="91">
        <v>0</v>
      </c>
      <c r="R742" s="35"/>
      <c r="S742" s="34">
        <f t="shared" si="347"/>
        <v>0.5</v>
      </c>
      <c r="T742" s="34">
        <f t="shared" si="333"/>
        <v>0.86499999999999999</v>
      </c>
      <c r="U742" s="34">
        <f t="shared" si="334"/>
        <v>1.5688</v>
      </c>
      <c r="V742" s="34">
        <f t="shared" si="335"/>
        <v>1.9872000000000001</v>
      </c>
      <c r="W742" s="15">
        <f t="shared" si="348"/>
        <v>0.87944659600048491</v>
      </c>
      <c r="X742" s="34">
        <f t="shared" si="349"/>
        <v>4.3972329800024248</v>
      </c>
      <c r="Y742" s="34">
        <f t="shared" si="336"/>
        <v>1.2900000000000023E-2</v>
      </c>
      <c r="Z742" s="15">
        <f t="shared" si="350"/>
        <v>0.50322495527805666</v>
      </c>
      <c r="AA742" s="34">
        <f t="shared" si="351"/>
        <v>0.25161247763902833</v>
      </c>
      <c r="AB742" s="34">
        <f t="shared" si="337"/>
        <v>-0.3819999999999999</v>
      </c>
      <c r="AC742" s="15">
        <f t="shared" si="352"/>
        <v>0.40564461209270181</v>
      </c>
      <c r="AD742" s="34">
        <f t="shared" si="353"/>
        <v>0</v>
      </c>
      <c r="AE742" s="34">
        <f t="shared" si="338"/>
        <v>4.4820999999999991</v>
      </c>
      <c r="AF742" s="15">
        <f t="shared" si="354"/>
        <v>0.9888168395363548</v>
      </c>
      <c r="AG742" s="34">
        <f t="shared" si="355"/>
        <v>1.9776336790727096</v>
      </c>
      <c r="AH742" s="34">
        <f t="shared" si="339"/>
        <v>1.2458</v>
      </c>
      <c r="AI742" s="15">
        <f t="shared" si="356"/>
        <v>0.77657197439912828</v>
      </c>
      <c r="AJ742" s="34">
        <f t="shared" si="357"/>
        <v>0.38828598719956414</v>
      </c>
      <c r="AK742" s="34">
        <f t="shared" si="340"/>
        <v>0.2702</v>
      </c>
      <c r="AL742" s="15">
        <f t="shared" si="358"/>
        <v>0.5671420040148718</v>
      </c>
      <c r="AM742" s="34">
        <f t="shared" si="359"/>
        <v>0</v>
      </c>
      <c r="AN742" s="35">
        <f t="shared" si="341"/>
        <v>13.000000100000001</v>
      </c>
      <c r="AO742" s="35">
        <f t="shared" si="342"/>
        <v>10.959844397722421</v>
      </c>
      <c r="AP742" s="35">
        <f t="shared" si="343"/>
        <v>2.0401557022775805</v>
      </c>
      <c r="AQ742" s="35">
        <f t="shared" si="344"/>
        <v>6.0000004999999996</v>
      </c>
      <c r="AR742" s="35">
        <f t="shared" si="345"/>
        <v>5.8849315170789875</v>
      </c>
      <c r="AS742" s="35">
        <f t="shared" si="346"/>
        <v>0.11506898292101209</v>
      </c>
    </row>
    <row r="743" spans="7:45" ht="15.75">
      <c r="G743">
        <v>1148</v>
      </c>
      <c r="H743" s="89">
        <v>0.5</v>
      </c>
      <c r="I743" s="90">
        <v>1</v>
      </c>
      <c r="J743" s="90">
        <v>1.5000001000000001</v>
      </c>
      <c r="K743" s="90">
        <v>9</v>
      </c>
      <c r="L743" s="90">
        <v>1</v>
      </c>
      <c r="M743" s="90">
        <v>0</v>
      </c>
      <c r="N743" s="90"/>
      <c r="O743" s="90">
        <v>5.5000004999999996</v>
      </c>
      <c r="P743" s="90">
        <v>0.5</v>
      </c>
      <c r="Q743" s="91">
        <v>0</v>
      </c>
      <c r="R743" s="35"/>
      <c r="S743" s="34">
        <f t="shared" si="347"/>
        <v>0.5</v>
      </c>
      <c r="T743" s="34">
        <f t="shared" si="333"/>
        <v>0.86499999999999999</v>
      </c>
      <c r="U743" s="34">
        <f t="shared" si="334"/>
        <v>1.1766000784399999</v>
      </c>
      <c r="V743" s="34">
        <f t="shared" si="335"/>
        <v>1.9872000000000001</v>
      </c>
      <c r="W743" s="15">
        <f t="shared" si="348"/>
        <v>0.87944659600048491</v>
      </c>
      <c r="X743" s="34">
        <f t="shared" si="349"/>
        <v>7.9150193640043645</v>
      </c>
      <c r="Y743" s="34">
        <f t="shared" si="336"/>
        <v>1.2900000000000023E-2</v>
      </c>
      <c r="Z743" s="15">
        <f t="shared" si="350"/>
        <v>0.50322495527805666</v>
      </c>
      <c r="AA743" s="34">
        <f t="shared" si="351"/>
        <v>0.50322495527805666</v>
      </c>
      <c r="AB743" s="34">
        <f t="shared" si="337"/>
        <v>-0.3819999999999999</v>
      </c>
      <c r="AC743" s="15">
        <f t="shared" si="352"/>
        <v>0.40564461209270181</v>
      </c>
      <c r="AD743" s="34">
        <f t="shared" si="353"/>
        <v>0</v>
      </c>
      <c r="AE743" s="34">
        <f t="shared" si="338"/>
        <v>7.4014504170499986</v>
      </c>
      <c r="AF743" s="15">
        <f t="shared" si="354"/>
        <v>0.99939000548807655</v>
      </c>
      <c r="AG743" s="34">
        <f t="shared" si="355"/>
        <v>5.496645529879423</v>
      </c>
      <c r="AH743" s="34">
        <f t="shared" si="339"/>
        <v>1.2458</v>
      </c>
      <c r="AI743" s="15">
        <f t="shared" si="356"/>
        <v>0.77657197439912828</v>
      </c>
      <c r="AJ743" s="34">
        <f t="shared" si="357"/>
        <v>0.38828598719956414</v>
      </c>
      <c r="AK743" s="34">
        <f t="shared" si="340"/>
        <v>0.2702</v>
      </c>
      <c r="AL743" s="15">
        <f t="shared" si="358"/>
        <v>0.5671420040148718</v>
      </c>
      <c r="AM743" s="34">
        <f t="shared" si="359"/>
        <v>0</v>
      </c>
      <c r="AN743" s="35">
        <f t="shared" si="341"/>
        <v>12.000000100000001</v>
      </c>
      <c r="AO743" s="35">
        <f t="shared" si="342"/>
        <v>10.040844397722422</v>
      </c>
      <c r="AP743" s="35">
        <f t="shared" si="343"/>
        <v>1.9591557022775792</v>
      </c>
      <c r="AQ743" s="35">
        <f t="shared" si="344"/>
        <v>8.0000004999999987</v>
      </c>
      <c r="AR743" s="35">
        <f t="shared" si="345"/>
        <v>7.7753499835883009</v>
      </c>
      <c r="AS743" s="35">
        <f t="shared" si="346"/>
        <v>0.22465051641169786</v>
      </c>
    </row>
    <row r="744" spans="7:45" ht="15.75">
      <c r="G744">
        <v>1149</v>
      </c>
      <c r="H744" s="89">
        <v>0.1</v>
      </c>
      <c r="I744" s="90">
        <v>0.4</v>
      </c>
      <c r="J744" s="90">
        <v>1.5000001000000001</v>
      </c>
      <c r="K744" s="90">
        <v>9</v>
      </c>
      <c r="L744" s="90">
        <v>1</v>
      </c>
      <c r="M744" s="90">
        <v>0</v>
      </c>
      <c r="N744" s="90"/>
      <c r="O744" s="90">
        <v>7.0000004999999996</v>
      </c>
      <c r="P744" s="90">
        <v>1</v>
      </c>
      <c r="Q744" s="91">
        <v>0</v>
      </c>
      <c r="R744" s="35"/>
      <c r="S744" s="34">
        <f t="shared" si="347"/>
        <v>0.1</v>
      </c>
      <c r="T744" s="34">
        <f t="shared" si="333"/>
        <v>0.34600000000000003</v>
      </c>
      <c r="U744" s="34">
        <f t="shared" si="334"/>
        <v>1.1766000784399999</v>
      </c>
      <c r="V744" s="34">
        <f t="shared" si="335"/>
        <v>1.9872000000000001</v>
      </c>
      <c r="W744" s="15">
        <f t="shared" si="348"/>
        <v>0.87944659600048491</v>
      </c>
      <c r="X744" s="34">
        <f t="shared" si="349"/>
        <v>7.9150193640043645</v>
      </c>
      <c r="Y744" s="34">
        <f t="shared" si="336"/>
        <v>1.2900000000000023E-2</v>
      </c>
      <c r="Z744" s="15">
        <f t="shared" si="350"/>
        <v>0.50322495527805666</v>
      </c>
      <c r="AA744" s="34">
        <f t="shared" si="351"/>
        <v>0.50322495527805666</v>
      </c>
      <c r="AB744" s="34">
        <f t="shared" si="337"/>
        <v>-0.3819999999999999</v>
      </c>
      <c r="AC744" s="15">
        <f t="shared" si="352"/>
        <v>0.40564461209270181</v>
      </c>
      <c r="AD744" s="34">
        <f t="shared" si="353"/>
        <v>0</v>
      </c>
      <c r="AE744" s="34">
        <f t="shared" si="338"/>
        <v>8.6526004170499995</v>
      </c>
      <c r="AF744" s="15">
        <f t="shared" si="354"/>
        <v>0.99982535846807052</v>
      </c>
      <c r="AG744" s="34">
        <f t="shared" si="355"/>
        <v>6.9987780091891727</v>
      </c>
      <c r="AH744" s="34">
        <f t="shared" si="339"/>
        <v>1.2458</v>
      </c>
      <c r="AI744" s="15">
        <f t="shared" si="356"/>
        <v>0.77657197439912828</v>
      </c>
      <c r="AJ744" s="34">
        <f t="shared" si="357"/>
        <v>0.77657197439912828</v>
      </c>
      <c r="AK744" s="34">
        <f t="shared" si="340"/>
        <v>0.2702</v>
      </c>
      <c r="AL744" s="15">
        <f t="shared" si="358"/>
        <v>0.5671420040148718</v>
      </c>
      <c r="AM744" s="34">
        <f t="shared" si="359"/>
        <v>0</v>
      </c>
      <c r="AN744" s="35">
        <f t="shared" si="341"/>
        <v>18.000001099999999</v>
      </c>
      <c r="AO744" s="35">
        <f t="shared" si="342"/>
        <v>15.373198257171442</v>
      </c>
      <c r="AP744" s="35">
        <f t="shared" si="343"/>
        <v>2.6268028428285568</v>
      </c>
      <c r="AQ744" s="35">
        <f t="shared" si="344"/>
        <v>12.000000999999999</v>
      </c>
      <c r="AR744" s="35">
        <f t="shared" si="345"/>
        <v>11.776504640984824</v>
      </c>
      <c r="AS744" s="35">
        <f t="shared" si="346"/>
        <v>0.22349635901517573</v>
      </c>
    </row>
    <row r="745" spans="7:45" ht="15.75">
      <c r="G745">
        <v>1150</v>
      </c>
      <c r="H745" s="89">
        <v>0.5</v>
      </c>
      <c r="I745" s="90">
        <v>1.2</v>
      </c>
      <c r="J745" s="90">
        <v>1.3000001000000001</v>
      </c>
      <c r="K745" s="90">
        <v>14.000000999999999</v>
      </c>
      <c r="L745" s="90">
        <v>1</v>
      </c>
      <c r="M745" s="90">
        <v>0</v>
      </c>
      <c r="N745" s="90"/>
      <c r="O745" s="90">
        <v>11.000000999999999</v>
      </c>
      <c r="P745" s="90">
        <v>1</v>
      </c>
      <c r="Q745" s="91">
        <v>0</v>
      </c>
      <c r="R745" s="35"/>
      <c r="S745" s="34">
        <f t="shared" si="347"/>
        <v>0.5</v>
      </c>
      <c r="T745" s="34">
        <f t="shared" si="333"/>
        <v>1.038</v>
      </c>
      <c r="U745" s="34">
        <f t="shared" si="334"/>
        <v>1.01972007844</v>
      </c>
      <c r="V745" s="34">
        <f t="shared" si="335"/>
        <v>1.9872000000000001</v>
      </c>
      <c r="W745" s="15">
        <f t="shared" si="348"/>
        <v>0.87944659600048491</v>
      </c>
      <c r="X745" s="34">
        <f t="shared" si="349"/>
        <v>12.312253223453384</v>
      </c>
      <c r="Y745" s="34">
        <f t="shared" si="336"/>
        <v>1.2900000000000023E-2</v>
      </c>
      <c r="Z745" s="15">
        <f t="shared" si="350"/>
        <v>0.50322495527805666</v>
      </c>
      <c r="AA745" s="34">
        <f t="shared" si="351"/>
        <v>0.50322495527805666</v>
      </c>
      <c r="AB745" s="34">
        <f t="shared" si="337"/>
        <v>-0.3819999999999999</v>
      </c>
      <c r="AC745" s="15">
        <f t="shared" si="352"/>
        <v>0.40564461209270181</v>
      </c>
      <c r="AD745" s="34">
        <f t="shared" si="353"/>
        <v>0</v>
      </c>
      <c r="AE745" s="34">
        <f t="shared" si="338"/>
        <v>11.989000834099997</v>
      </c>
      <c r="AF745" s="15">
        <f t="shared" si="354"/>
        <v>0.99999378787199156</v>
      </c>
      <c r="AG745" s="34">
        <f t="shared" si="355"/>
        <v>10.999932666585694</v>
      </c>
      <c r="AH745" s="34">
        <f t="shared" si="339"/>
        <v>1.2458</v>
      </c>
      <c r="AI745" s="15">
        <f t="shared" si="356"/>
        <v>0.77657197439912828</v>
      </c>
      <c r="AJ745" s="34">
        <f t="shared" si="357"/>
        <v>0.77657197439912828</v>
      </c>
      <c r="AK745" s="34">
        <f t="shared" si="340"/>
        <v>0.2702</v>
      </c>
      <c r="AL745" s="15">
        <f t="shared" si="358"/>
        <v>0.5671420040148718</v>
      </c>
      <c r="AM745" s="34">
        <f t="shared" si="359"/>
        <v>0</v>
      </c>
      <c r="AN745" s="35">
        <f t="shared" si="341"/>
        <v>8.3000000000000007</v>
      </c>
      <c r="AO745" s="35">
        <f t="shared" si="342"/>
        <v>7.1310329800024252</v>
      </c>
      <c r="AP745" s="35">
        <f t="shared" si="343"/>
        <v>1.1689670199975755</v>
      </c>
      <c r="AQ745" s="35">
        <f t="shared" si="344"/>
        <v>2</v>
      </c>
      <c r="AR745" s="35">
        <f t="shared" si="345"/>
        <v>1.9776336790727096</v>
      </c>
      <c r="AS745" s="35">
        <f t="shared" si="346"/>
        <v>2.2366320927290406E-2</v>
      </c>
    </row>
    <row r="746" spans="7:45" ht="15.75">
      <c r="G746">
        <v>1151</v>
      </c>
      <c r="H746" s="89">
        <v>0.3</v>
      </c>
      <c r="I746" s="90">
        <v>1</v>
      </c>
      <c r="J746" s="90">
        <v>2</v>
      </c>
      <c r="K746" s="90">
        <v>5</v>
      </c>
      <c r="L746" s="90">
        <v>0</v>
      </c>
      <c r="M746" s="90">
        <v>0</v>
      </c>
      <c r="N746" s="90"/>
      <c r="O746" s="90">
        <v>2</v>
      </c>
      <c r="P746" s="90">
        <v>0</v>
      </c>
      <c r="Q746" s="91">
        <v>0</v>
      </c>
      <c r="R746" s="35"/>
      <c r="S746" s="34">
        <f t="shared" si="347"/>
        <v>0.3</v>
      </c>
      <c r="T746" s="34">
        <f t="shared" si="333"/>
        <v>0.86499999999999999</v>
      </c>
      <c r="U746" s="34">
        <f t="shared" si="334"/>
        <v>1.5688</v>
      </c>
      <c r="V746" s="34">
        <f t="shared" si="335"/>
        <v>1.9872000000000001</v>
      </c>
      <c r="W746" s="15">
        <f t="shared" si="348"/>
        <v>0.87944659600048491</v>
      </c>
      <c r="X746" s="34">
        <f t="shared" si="349"/>
        <v>4.3972329800024248</v>
      </c>
      <c r="Y746" s="34">
        <f t="shared" si="336"/>
        <v>1.2900000000000023E-2</v>
      </c>
      <c r="Z746" s="15">
        <f t="shared" si="350"/>
        <v>0.50322495527805666</v>
      </c>
      <c r="AA746" s="34">
        <f t="shared" si="351"/>
        <v>0</v>
      </c>
      <c r="AB746" s="34">
        <f t="shared" si="337"/>
        <v>-0.3819999999999999</v>
      </c>
      <c r="AC746" s="15">
        <f t="shared" si="352"/>
        <v>0.40564461209270181</v>
      </c>
      <c r="AD746" s="34">
        <f t="shared" si="353"/>
        <v>0</v>
      </c>
      <c r="AE746" s="34">
        <f t="shared" si="338"/>
        <v>4.4820999999999991</v>
      </c>
      <c r="AF746" s="15">
        <f t="shared" si="354"/>
        <v>0.9888168395363548</v>
      </c>
      <c r="AG746" s="34">
        <f t="shared" si="355"/>
        <v>1.9776336790727096</v>
      </c>
      <c r="AH746" s="34">
        <f t="shared" si="339"/>
        <v>1.2458</v>
      </c>
      <c r="AI746" s="15">
        <f t="shared" si="356"/>
        <v>0.77657197439912828</v>
      </c>
      <c r="AJ746" s="34">
        <f t="shared" si="357"/>
        <v>0</v>
      </c>
      <c r="AK746" s="34">
        <f t="shared" si="340"/>
        <v>0.2702</v>
      </c>
      <c r="AL746" s="15">
        <f t="shared" si="358"/>
        <v>0.5671420040148718</v>
      </c>
      <c r="AM746" s="34">
        <f t="shared" si="359"/>
        <v>0</v>
      </c>
      <c r="AN746" s="35">
        <f t="shared" si="341"/>
        <v>2.7000000399999999</v>
      </c>
      <c r="AO746" s="35">
        <f t="shared" si="342"/>
        <v>2.3193512869765334</v>
      </c>
      <c r="AP746" s="35">
        <f t="shared" si="343"/>
        <v>0.38064875302346657</v>
      </c>
      <c r="AQ746" s="35">
        <f t="shared" si="344"/>
        <v>0.1</v>
      </c>
      <c r="AR746" s="35">
        <f t="shared" si="345"/>
        <v>9.4771330031082957E-2</v>
      </c>
      <c r="AS746" s="35">
        <f t="shared" si="346"/>
        <v>5.228669968917049E-3</v>
      </c>
    </row>
    <row r="747" spans="7:45" ht="15.75">
      <c r="G747">
        <v>1152</v>
      </c>
      <c r="H747" s="89">
        <v>0.3</v>
      </c>
      <c r="I747" s="90">
        <v>0.4</v>
      </c>
      <c r="J747" s="90">
        <v>0.90000004</v>
      </c>
      <c r="K747" s="90">
        <v>1.1000000000000001</v>
      </c>
      <c r="L747" s="90">
        <v>0</v>
      </c>
      <c r="M747" s="90">
        <v>0</v>
      </c>
      <c r="N747" s="90"/>
      <c r="O747" s="90">
        <v>0.1</v>
      </c>
      <c r="P747" s="90">
        <v>0</v>
      </c>
      <c r="Q747" s="91">
        <v>0</v>
      </c>
      <c r="R747" s="35"/>
      <c r="S747" s="34">
        <f t="shared" si="347"/>
        <v>0.3</v>
      </c>
      <c r="T747" s="34">
        <f t="shared" si="333"/>
        <v>0.34600000000000003</v>
      </c>
      <c r="U747" s="34">
        <f t="shared" si="334"/>
        <v>0.70596003137599994</v>
      </c>
      <c r="V747" s="34">
        <f t="shared" si="335"/>
        <v>1.9872000000000001</v>
      </c>
      <c r="W747" s="15">
        <f t="shared" si="348"/>
        <v>0.87944659600048491</v>
      </c>
      <c r="X747" s="34">
        <f t="shared" si="349"/>
        <v>0.96739125560053352</v>
      </c>
      <c r="Y747" s="34">
        <f t="shared" si="336"/>
        <v>1.2900000000000023E-2</v>
      </c>
      <c r="Z747" s="15">
        <f t="shared" si="350"/>
        <v>0.50322495527805666</v>
      </c>
      <c r="AA747" s="34">
        <f t="shared" si="351"/>
        <v>0</v>
      </c>
      <c r="AB747" s="34">
        <f t="shared" si="337"/>
        <v>-0.3819999999999999</v>
      </c>
      <c r="AC747" s="15">
        <f t="shared" si="352"/>
        <v>0.40564461209270181</v>
      </c>
      <c r="AD747" s="34">
        <f t="shared" si="353"/>
        <v>0</v>
      </c>
      <c r="AE747" s="34">
        <f t="shared" si="338"/>
        <v>2.8973099999999996</v>
      </c>
      <c r="AF747" s="15">
        <f t="shared" si="354"/>
        <v>0.94771330031082945</v>
      </c>
      <c r="AG747" s="34">
        <f t="shared" si="355"/>
        <v>9.4771330031082957E-2</v>
      </c>
      <c r="AH747" s="34">
        <f t="shared" si="339"/>
        <v>1.2458</v>
      </c>
      <c r="AI747" s="15">
        <f t="shared" si="356"/>
        <v>0.77657197439912828</v>
      </c>
      <c r="AJ747" s="34">
        <f t="shared" si="357"/>
        <v>0</v>
      </c>
      <c r="AK747" s="34">
        <f t="shared" si="340"/>
        <v>0.2702</v>
      </c>
      <c r="AL747" s="15">
        <f t="shared" si="358"/>
        <v>0.5671420040148718</v>
      </c>
      <c r="AM747" s="34">
        <f t="shared" si="359"/>
        <v>0</v>
      </c>
      <c r="AN747" s="35">
        <f t="shared" si="341"/>
        <v>17.6000011</v>
      </c>
      <c r="AO747" s="35">
        <f t="shared" si="342"/>
        <v>15.042792028404074</v>
      </c>
      <c r="AP747" s="35">
        <f t="shared" si="343"/>
        <v>2.5572090715959259</v>
      </c>
      <c r="AQ747" s="35">
        <f t="shared" si="344"/>
        <v>0.70000004999999998</v>
      </c>
      <c r="AR747" s="35">
        <f t="shared" si="345"/>
        <v>0.67734438799027719</v>
      </c>
      <c r="AS747" s="35">
        <f t="shared" si="346"/>
        <v>2.2655662009722799E-2</v>
      </c>
    </row>
    <row r="748" spans="7:45" ht="15.75">
      <c r="G748">
        <v>1154</v>
      </c>
      <c r="H748" s="89">
        <v>0.2</v>
      </c>
      <c r="I748" s="90">
        <v>1</v>
      </c>
      <c r="J748" s="90">
        <v>3.1000000999999999</v>
      </c>
      <c r="K748" s="90">
        <v>12.900001</v>
      </c>
      <c r="L748" s="90">
        <v>0.4</v>
      </c>
      <c r="M748" s="90">
        <v>0</v>
      </c>
      <c r="N748" s="90"/>
      <c r="O748" s="90">
        <v>0.70000004999999998</v>
      </c>
      <c r="P748" s="90">
        <v>0</v>
      </c>
      <c r="Q748" s="91">
        <v>0</v>
      </c>
      <c r="R748" s="35"/>
      <c r="S748" s="34">
        <f t="shared" si="347"/>
        <v>0.2</v>
      </c>
      <c r="T748" s="34">
        <f t="shared" si="333"/>
        <v>0.86499999999999999</v>
      </c>
      <c r="U748" s="34">
        <f t="shared" si="334"/>
        <v>2.4316400784400001</v>
      </c>
      <c r="V748" s="34">
        <f t="shared" si="335"/>
        <v>1.9872000000000001</v>
      </c>
      <c r="W748" s="15">
        <f t="shared" si="348"/>
        <v>0.87944659600048491</v>
      </c>
      <c r="X748" s="34">
        <f t="shared" si="349"/>
        <v>11.34486196785285</v>
      </c>
      <c r="Y748" s="34">
        <f t="shared" si="336"/>
        <v>1.2900000000000023E-2</v>
      </c>
      <c r="Z748" s="15">
        <f t="shared" si="350"/>
        <v>0.50322495527805666</v>
      </c>
      <c r="AA748" s="34">
        <f t="shared" si="351"/>
        <v>0.20128998211122268</v>
      </c>
      <c r="AB748" s="34">
        <f t="shared" si="337"/>
        <v>-0.3819999999999999</v>
      </c>
      <c r="AC748" s="15">
        <f t="shared" si="352"/>
        <v>0.40564461209270181</v>
      </c>
      <c r="AD748" s="34">
        <f t="shared" si="353"/>
        <v>0</v>
      </c>
      <c r="AE748" s="34">
        <f t="shared" si="338"/>
        <v>3.3977700417049994</v>
      </c>
      <c r="AF748" s="15">
        <f t="shared" si="354"/>
        <v>0.96763477086934091</v>
      </c>
      <c r="AG748" s="34">
        <f t="shared" si="355"/>
        <v>0.67734438799027719</v>
      </c>
      <c r="AH748" s="34">
        <f t="shared" si="339"/>
        <v>1.2458</v>
      </c>
      <c r="AI748" s="15">
        <f t="shared" si="356"/>
        <v>0.77657197439912828</v>
      </c>
      <c r="AJ748" s="34">
        <f t="shared" si="357"/>
        <v>0</v>
      </c>
      <c r="AK748" s="34">
        <f t="shared" si="340"/>
        <v>0.2702</v>
      </c>
      <c r="AL748" s="15">
        <f t="shared" si="358"/>
        <v>0.5671420040148718</v>
      </c>
      <c r="AM748" s="34">
        <f t="shared" si="359"/>
        <v>0</v>
      </c>
      <c r="AN748" s="35">
        <f t="shared" si="341"/>
        <v>18.400000800000001</v>
      </c>
      <c r="AO748" s="35">
        <f t="shared" si="342"/>
        <v>13.196016602602755</v>
      </c>
      <c r="AP748" s="35">
        <f t="shared" si="343"/>
        <v>5.2039841973972454</v>
      </c>
      <c r="AQ748" s="35">
        <f t="shared" si="344"/>
        <v>4.0000002000000006</v>
      </c>
      <c r="AR748" s="35">
        <f t="shared" si="345"/>
        <v>3.7619100425073935</v>
      </c>
      <c r="AS748" s="35">
        <f t="shared" si="346"/>
        <v>0.23809015749260709</v>
      </c>
    </row>
    <row r="749" spans="7:45" ht="15.75">
      <c r="G749">
        <v>1155</v>
      </c>
      <c r="H749" s="89">
        <v>0.1</v>
      </c>
      <c r="I749" s="90">
        <v>0.6</v>
      </c>
      <c r="J749" s="90">
        <v>7.7000003000000001</v>
      </c>
      <c r="K749" s="90">
        <v>4</v>
      </c>
      <c r="L749" s="90">
        <v>6.0000004999999996</v>
      </c>
      <c r="M749" s="90">
        <v>0</v>
      </c>
      <c r="N749" s="90"/>
      <c r="O749" s="90">
        <v>3.0000002000000001</v>
      </c>
      <c r="P749" s="90">
        <v>1</v>
      </c>
      <c r="Q749" s="91">
        <v>0</v>
      </c>
      <c r="R749" s="35"/>
      <c r="S749" s="34">
        <f t="shared" si="347"/>
        <v>0.1</v>
      </c>
      <c r="T749" s="34">
        <f t="shared" si="333"/>
        <v>0.51900000000000002</v>
      </c>
      <c r="U749" s="34">
        <f t="shared" si="334"/>
        <v>6.0398802353200001</v>
      </c>
      <c r="V749" s="34">
        <f t="shared" si="335"/>
        <v>1.9872000000000001</v>
      </c>
      <c r="W749" s="15">
        <f t="shared" si="348"/>
        <v>0.87944659600048491</v>
      </c>
      <c r="X749" s="34">
        <f t="shared" si="349"/>
        <v>3.5177863840019397</v>
      </c>
      <c r="Y749" s="34">
        <f t="shared" si="336"/>
        <v>1.2900000000000023E-2</v>
      </c>
      <c r="Z749" s="15">
        <f t="shared" si="350"/>
        <v>0.50322495527805666</v>
      </c>
      <c r="AA749" s="34">
        <f t="shared" si="351"/>
        <v>3.0193499832808173</v>
      </c>
      <c r="AB749" s="34">
        <f t="shared" si="337"/>
        <v>-0.3819999999999999</v>
      </c>
      <c r="AC749" s="15">
        <f t="shared" si="352"/>
        <v>0.40564461209270181</v>
      </c>
      <c r="AD749" s="34">
        <f t="shared" si="353"/>
        <v>0</v>
      </c>
      <c r="AE749" s="34">
        <f t="shared" si="338"/>
        <v>5.3162001668199999</v>
      </c>
      <c r="AF749" s="15">
        <f t="shared" si="354"/>
        <v>0.99511262302858017</v>
      </c>
      <c r="AG749" s="34">
        <f t="shared" si="355"/>
        <v>2.9853380681082653</v>
      </c>
      <c r="AH749" s="34">
        <f t="shared" si="339"/>
        <v>1.2458</v>
      </c>
      <c r="AI749" s="15">
        <f t="shared" si="356"/>
        <v>0.77657197439912828</v>
      </c>
      <c r="AJ749" s="34">
        <f t="shared" si="357"/>
        <v>0.77657197439912828</v>
      </c>
      <c r="AK749" s="34">
        <f t="shared" si="340"/>
        <v>0.2702</v>
      </c>
      <c r="AL749" s="15">
        <f t="shared" si="358"/>
        <v>0.5671420040148718</v>
      </c>
      <c r="AM749" s="34">
        <f t="shared" si="359"/>
        <v>0</v>
      </c>
      <c r="AN749" s="35">
        <f t="shared" si="341"/>
        <v>14.000000199999999</v>
      </c>
      <c r="AO749" s="35">
        <f t="shared" si="342"/>
        <v>10.271597921332708</v>
      </c>
      <c r="AP749" s="35">
        <f t="shared" si="343"/>
        <v>3.728402278667291</v>
      </c>
      <c r="AQ749" s="35">
        <f t="shared" si="344"/>
        <v>4</v>
      </c>
      <c r="AR749" s="35">
        <f t="shared" si="345"/>
        <v>3.5307776278709664</v>
      </c>
      <c r="AS749" s="35">
        <f t="shared" si="346"/>
        <v>0.46922237212903362</v>
      </c>
    </row>
    <row r="750" spans="7:45" ht="15.75">
      <c r="G750">
        <v>1156</v>
      </c>
      <c r="H750" s="89">
        <v>0.5</v>
      </c>
      <c r="I750" s="90">
        <v>1.4000001</v>
      </c>
      <c r="J750" s="90">
        <v>2.1000000999999999</v>
      </c>
      <c r="K750" s="90">
        <v>5</v>
      </c>
      <c r="L750" s="90">
        <v>5</v>
      </c>
      <c r="M750" s="90">
        <v>0</v>
      </c>
      <c r="N750" s="90"/>
      <c r="O750" s="90">
        <v>2</v>
      </c>
      <c r="P750" s="90">
        <v>2</v>
      </c>
      <c r="Q750" s="91">
        <v>0</v>
      </c>
      <c r="R750" s="35"/>
      <c r="S750" s="34">
        <f t="shared" si="347"/>
        <v>0.5</v>
      </c>
      <c r="T750" s="34">
        <f t="shared" si="333"/>
        <v>1.2110000864999999</v>
      </c>
      <c r="U750" s="34">
        <f t="shared" si="334"/>
        <v>1.6472400784399999</v>
      </c>
      <c r="V750" s="34">
        <f t="shared" si="335"/>
        <v>1.9872000000000001</v>
      </c>
      <c r="W750" s="15">
        <f t="shared" si="348"/>
        <v>0.87944659600048491</v>
      </c>
      <c r="X750" s="34">
        <f t="shared" si="349"/>
        <v>4.3972329800024248</v>
      </c>
      <c r="Y750" s="34">
        <f t="shared" si="336"/>
        <v>1.2900000000000023E-2</v>
      </c>
      <c r="Z750" s="15">
        <f t="shared" si="350"/>
        <v>0.50322495527805666</v>
      </c>
      <c r="AA750" s="34">
        <f t="shared" si="351"/>
        <v>2.5161247763902832</v>
      </c>
      <c r="AB750" s="34">
        <f t="shared" si="337"/>
        <v>-0.3819999999999999</v>
      </c>
      <c r="AC750" s="15">
        <f t="shared" si="352"/>
        <v>0.40564461209270181</v>
      </c>
      <c r="AD750" s="34">
        <f t="shared" si="353"/>
        <v>0</v>
      </c>
      <c r="AE750" s="34">
        <f t="shared" si="338"/>
        <v>4.4820999999999991</v>
      </c>
      <c r="AF750" s="15">
        <f t="shared" si="354"/>
        <v>0.9888168395363548</v>
      </c>
      <c r="AG750" s="34">
        <f t="shared" si="355"/>
        <v>1.9776336790727096</v>
      </c>
      <c r="AH750" s="34">
        <f t="shared" si="339"/>
        <v>1.2458</v>
      </c>
      <c r="AI750" s="15">
        <f t="shared" si="356"/>
        <v>0.77657197439912828</v>
      </c>
      <c r="AJ750" s="34">
        <f t="shared" si="357"/>
        <v>1.5531439487982566</v>
      </c>
      <c r="AK750" s="34">
        <f t="shared" si="340"/>
        <v>0.2702</v>
      </c>
      <c r="AL750" s="15">
        <f t="shared" si="358"/>
        <v>0.5671420040148718</v>
      </c>
      <c r="AM750" s="34">
        <f t="shared" si="359"/>
        <v>0</v>
      </c>
      <c r="AN750" s="35">
        <f t="shared" si="341"/>
        <v>15.600000099999999</v>
      </c>
      <c r="AO750" s="35">
        <f t="shared" si="342"/>
        <v>12.11807926355659</v>
      </c>
      <c r="AP750" s="35">
        <f t="shared" si="343"/>
        <v>3.4819208364434093</v>
      </c>
      <c r="AQ750" s="35">
        <f t="shared" si="344"/>
        <v>3</v>
      </c>
      <c r="AR750" s="35">
        <f t="shared" si="345"/>
        <v>2.7542056534718378</v>
      </c>
      <c r="AS750" s="35">
        <f t="shared" si="346"/>
        <v>0.24579434652816223</v>
      </c>
    </row>
    <row r="751" spans="7:45" ht="15.75">
      <c r="G751">
        <v>1157</v>
      </c>
      <c r="H751" s="89">
        <v>0.4</v>
      </c>
      <c r="I751" s="90">
        <v>0.8</v>
      </c>
      <c r="J751" s="90">
        <v>1.4000001</v>
      </c>
      <c r="K751" s="90">
        <v>9</v>
      </c>
      <c r="L751" s="90">
        <v>4</v>
      </c>
      <c r="M751" s="90">
        <v>0</v>
      </c>
      <c r="N751" s="90"/>
      <c r="O751" s="90">
        <v>2</v>
      </c>
      <c r="P751" s="90">
        <v>1</v>
      </c>
      <c r="Q751" s="91">
        <v>0</v>
      </c>
      <c r="R751" s="35"/>
      <c r="S751" s="34">
        <f t="shared" si="347"/>
        <v>0.4</v>
      </c>
      <c r="T751" s="34">
        <f t="shared" si="333"/>
        <v>0.69200000000000006</v>
      </c>
      <c r="U751" s="34">
        <f t="shared" si="334"/>
        <v>1.0981600784399999</v>
      </c>
      <c r="V751" s="34">
        <f t="shared" si="335"/>
        <v>1.9872000000000001</v>
      </c>
      <c r="W751" s="15">
        <f t="shared" si="348"/>
        <v>0.87944659600048491</v>
      </c>
      <c r="X751" s="34">
        <f t="shared" si="349"/>
        <v>7.9150193640043645</v>
      </c>
      <c r="Y751" s="34">
        <f t="shared" si="336"/>
        <v>1.2900000000000023E-2</v>
      </c>
      <c r="Z751" s="15">
        <f t="shared" si="350"/>
        <v>0.50322495527805666</v>
      </c>
      <c r="AA751" s="34">
        <f t="shared" si="351"/>
        <v>2.0128998211122267</v>
      </c>
      <c r="AB751" s="34">
        <f t="shared" si="337"/>
        <v>-0.3819999999999999</v>
      </c>
      <c r="AC751" s="15">
        <f t="shared" si="352"/>
        <v>0.40564461209270181</v>
      </c>
      <c r="AD751" s="34">
        <f t="shared" si="353"/>
        <v>0</v>
      </c>
      <c r="AE751" s="34">
        <f t="shared" si="338"/>
        <v>4.4820999999999991</v>
      </c>
      <c r="AF751" s="15">
        <f t="shared" si="354"/>
        <v>0.9888168395363548</v>
      </c>
      <c r="AG751" s="34">
        <f t="shared" si="355"/>
        <v>1.9776336790727096</v>
      </c>
      <c r="AH751" s="34">
        <f t="shared" si="339"/>
        <v>1.2458</v>
      </c>
      <c r="AI751" s="15">
        <f t="shared" si="356"/>
        <v>0.77657197439912828</v>
      </c>
      <c r="AJ751" s="34">
        <f t="shared" si="357"/>
        <v>0.77657197439912828</v>
      </c>
      <c r="AK751" s="34">
        <f t="shared" si="340"/>
        <v>0.2702</v>
      </c>
      <c r="AL751" s="15">
        <f t="shared" si="358"/>
        <v>0.5671420040148718</v>
      </c>
      <c r="AM751" s="34">
        <f t="shared" si="359"/>
        <v>0</v>
      </c>
      <c r="AN751" s="35">
        <f t="shared" si="341"/>
        <v>21.900001099999997</v>
      </c>
      <c r="AO751" s="35">
        <f t="shared" si="342"/>
        <v>14.994654453727943</v>
      </c>
      <c r="AP751" s="35">
        <f t="shared" si="343"/>
        <v>6.9053466462720543</v>
      </c>
      <c r="AQ751" s="35">
        <f t="shared" si="344"/>
        <v>8</v>
      </c>
      <c r="AR751" s="35">
        <f t="shared" si="345"/>
        <v>7.0977746876407268</v>
      </c>
      <c r="AS751" s="35">
        <f t="shared" si="346"/>
        <v>0.90222531235927317</v>
      </c>
    </row>
    <row r="752" spans="7:45" ht="15.75">
      <c r="G752">
        <v>1158</v>
      </c>
      <c r="H752" s="89">
        <v>0.1</v>
      </c>
      <c r="I752" s="90">
        <v>0.4</v>
      </c>
      <c r="J752" s="90">
        <v>1.4000001</v>
      </c>
      <c r="K752" s="90">
        <v>9</v>
      </c>
      <c r="L752" s="90">
        <v>11.000000999999999</v>
      </c>
      <c r="M752" s="90">
        <v>0</v>
      </c>
      <c r="N752" s="90"/>
      <c r="O752" s="90">
        <v>4</v>
      </c>
      <c r="P752" s="90">
        <v>4</v>
      </c>
      <c r="Q752" s="91">
        <v>0</v>
      </c>
      <c r="R752" s="35"/>
      <c r="S752" s="34">
        <f t="shared" si="347"/>
        <v>0.1</v>
      </c>
      <c r="T752" s="34">
        <f t="shared" si="333"/>
        <v>0.34600000000000003</v>
      </c>
      <c r="U752" s="34">
        <f t="shared" si="334"/>
        <v>1.0981600784399999</v>
      </c>
      <c r="V752" s="34">
        <f t="shared" si="335"/>
        <v>1.9872000000000001</v>
      </c>
      <c r="W752" s="15">
        <f t="shared" si="348"/>
        <v>0.87944659600048491</v>
      </c>
      <c r="X752" s="34">
        <f t="shared" si="349"/>
        <v>7.9150193640043645</v>
      </c>
      <c r="Y752" s="34">
        <f t="shared" si="336"/>
        <v>1.2900000000000023E-2</v>
      </c>
      <c r="Z752" s="15">
        <f t="shared" si="350"/>
        <v>0.50322495527805666</v>
      </c>
      <c r="AA752" s="34">
        <f t="shared" si="351"/>
        <v>5.5354750112835784</v>
      </c>
      <c r="AB752" s="34">
        <f t="shared" si="337"/>
        <v>-0.3819999999999999</v>
      </c>
      <c r="AC752" s="15">
        <f t="shared" si="352"/>
        <v>0.40564461209270181</v>
      </c>
      <c r="AD752" s="34">
        <f t="shared" si="353"/>
        <v>0</v>
      </c>
      <c r="AE752" s="34">
        <f t="shared" si="338"/>
        <v>6.1502999999999997</v>
      </c>
      <c r="AF752" s="15">
        <f t="shared" si="354"/>
        <v>0.99787169751105342</v>
      </c>
      <c r="AG752" s="34">
        <f t="shared" si="355"/>
        <v>3.9914867900442137</v>
      </c>
      <c r="AH752" s="34">
        <f t="shared" si="339"/>
        <v>1.2458</v>
      </c>
      <c r="AI752" s="15">
        <f t="shared" si="356"/>
        <v>0.77657197439912828</v>
      </c>
      <c r="AJ752" s="34">
        <f t="shared" si="357"/>
        <v>3.1062878975965131</v>
      </c>
      <c r="AK752" s="34">
        <f t="shared" si="340"/>
        <v>0.2702</v>
      </c>
      <c r="AL752" s="15">
        <f t="shared" si="358"/>
        <v>0.5671420040148718</v>
      </c>
      <c r="AM752" s="34">
        <f t="shared" si="359"/>
        <v>0</v>
      </c>
      <c r="AN752" s="35">
        <f t="shared" si="341"/>
        <v>25.000001099999999</v>
      </c>
      <c r="AO752" s="35">
        <f t="shared" si="342"/>
        <v>17.669527678765196</v>
      </c>
      <c r="AP752" s="35">
        <f t="shared" si="343"/>
        <v>7.3304734212348031</v>
      </c>
      <c r="AQ752" s="35">
        <f t="shared" si="344"/>
        <v>17.000000499999999</v>
      </c>
      <c r="AR752" s="35">
        <f t="shared" si="345"/>
        <v>14.345637812411942</v>
      </c>
      <c r="AS752" s="35">
        <f t="shared" si="346"/>
        <v>2.6543626875880566</v>
      </c>
    </row>
    <row r="753" spans="7:45" ht="15.75">
      <c r="G753">
        <v>1159</v>
      </c>
      <c r="H753" s="89">
        <v>0.5</v>
      </c>
      <c r="I753" s="90">
        <v>1.2</v>
      </c>
      <c r="J753" s="90">
        <v>1.3000001000000001</v>
      </c>
      <c r="K753" s="90">
        <v>11.000000999999999</v>
      </c>
      <c r="L753" s="90">
        <v>10</v>
      </c>
      <c r="M753" s="90">
        <v>1</v>
      </c>
      <c r="N753" s="90"/>
      <c r="O753" s="90">
        <v>7.0000004999999996</v>
      </c>
      <c r="P753" s="90">
        <v>8</v>
      </c>
      <c r="Q753" s="91">
        <v>2</v>
      </c>
      <c r="R753" s="35"/>
      <c r="S753" s="34">
        <f t="shared" si="347"/>
        <v>0.5</v>
      </c>
      <c r="T753" s="34">
        <f t="shared" si="333"/>
        <v>1.038</v>
      </c>
      <c r="U753" s="34">
        <f t="shared" si="334"/>
        <v>1.01972007844</v>
      </c>
      <c r="V753" s="34">
        <f t="shared" si="335"/>
        <v>1.9872000000000001</v>
      </c>
      <c r="W753" s="15">
        <f t="shared" si="348"/>
        <v>0.87944659600048491</v>
      </c>
      <c r="X753" s="34">
        <f t="shared" si="349"/>
        <v>9.6739134354519294</v>
      </c>
      <c r="Y753" s="34">
        <f t="shared" si="336"/>
        <v>1.2900000000000023E-2</v>
      </c>
      <c r="Z753" s="15">
        <f t="shared" si="350"/>
        <v>0.50322495527805666</v>
      </c>
      <c r="AA753" s="34">
        <f t="shared" si="351"/>
        <v>5.0322495527805664</v>
      </c>
      <c r="AB753" s="34">
        <f t="shared" si="337"/>
        <v>-0.3819999999999999</v>
      </c>
      <c r="AC753" s="15">
        <f t="shared" si="352"/>
        <v>0.40564461209270181</v>
      </c>
      <c r="AD753" s="34">
        <f t="shared" si="353"/>
        <v>0.40564461209270181</v>
      </c>
      <c r="AE753" s="34">
        <f t="shared" si="338"/>
        <v>8.6526004170499995</v>
      </c>
      <c r="AF753" s="15">
        <f t="shared" si="354"/>
        <v>0.99982535846807052</v>
      </c>
      <c r="AG753" s="34">
        <f t="shared" si="355"/>
        <v>6.9987780091891727</v>
      </c>
      <c r="AH753" s="34">
        <f t="shared" si="339"/>
        <v>1.2458</v>
      </c>
      <c r="AI753" s="15">
        <f t="shared" si="356"/>
        <v>0.77657197439912828</v>
      </c>
      <c r="AJ753" s="34">
        <f t="shared" si="357"/>
        <v>6.2125757951930263</v>
      </c>
      <c r="AK753" s="34">
        <f t="shared" si="340"/>
        <v>0.2702</v>
      </c>
      <c r="AL753" s="15">
        <f t="shared" si="358"/>
        <v>0.5671420040148718</v>
      </c>
      <c r="AM753" s="34">
        <f t="shared" si="359"/>
        <v>1.1342840080297436</v>
      </c>
      <c r="AN753" s="35">
        <f t="shared" si="341"/>
        <v>10.1000002</v>
      </c>
      <c r="AO753" s="35">
        <f t="shared" si="342"/>
        <v>7.7676464335492756</v>
      </c>
      <c r="AP753" s="35">
        <f t="shared" si="343"/>
        <v>2.3323537664507246</v>
      </c>
      <c r="AQ753" s="35">
        <f t="shared" si="344"/>
        <v>0.2</v>
      </c>
      <c r="AR753" s="35">
        <f t="shared" si="345"/>
        <v>0.1724285274709958</v>
      </c>
      <c r="AS753" s="35">
        <f t="shared" si="346"/>
        <v>2.7571472529004215E-2</v>
      </c>
    </row>
    <row r="754" spans="7:45" ht="15.75">
      <c r="G754">
        <v>1160</v>
      </c>
      <c r="H754" s="89">
        <v>0.2</v>
      </c>
      <c r="I754" s="90">
        <v>1.2</v>
      </c>
      <c r="J754" s="90">
        <v>2.3000001999999999</v>
      </c>
      <c r="K754" s="90">
        <v>4</v>
      </c>
      <c r="L754" s="90">
        <v>2.4</v>
      </c>
      <c r="M754" s="90">
        <v>0</v>
      </c>
      <c r="N754" s="90"/>
      <c r="O754" s="90">
        <v>0.1</v>
      </c>
      <c r="P754" s="90">
        <v>0.1</v>
      </c>
      <c r="Q754" s="91">
        <v>0</v>
      </c>
      <c r="R754" s="35"/>
      <c r="S754" s="34">
        <f t="shared" si="347"/>
        <v>0.2</v>
      </c>
      <c r="T754" s="34">
        <f t="shared" si="333"/>
        <v>1.038</v>
      </c>
      <c r="U754" s="34">
        <f t="shared" si="334"/>
        <v>1.8041201568799998</v>
      </c>
      <c r="V754" s="34">
        <f t="shared" si="335"/>
        <v>1.9872000000000001</v>
      </c>
      <c r="W754" s="15">
        <f t="shared" si="348"/>
        <v>0.87944659600048491</v>
      </c>
      <c r="X754" s="34">
        <f t="shared" si="349"/>
        <v>3.5177863840019397</v>
      </c>
      <c r="Y754" s="34">
        <f t="shared" si="336"/>
        <v>1.2900000000000023E-2</v>
      </c>
      <c r="Z754" s="15">
        <f t="shared" si="350"/>
        <v>0.50322495527805666</v>
      </c>
      <c r="AA754" s="34">
        <f t="shared" si="351"/>
        <v>1.2077398926673359</v>
      </c>
      <c r="AB754" s="34">
        <f t="shared" si="337"/>
        <v>-0.3819999999999999</v>
      </c>
      <c r="AC754" s="15">
        <f t="shared" si="352"/>
        <v>0.40564461209270181</v>
      </c>
      <c r="AD754" s="34">
        <f t="shared" si="353"/>
        <v>0</v>
      </c>
      <c r="AE754" s="34">
        <f t="shared" si="338"/>
        <v>2.8973099999999996</v>
      </c>
      <c r="AF754" s="15">
        <f t="shared" si="354"/>
        <v>0.94771330031082945</v>
      </c>
      <c r="AG754" s="34">
        <f t="shared" si="355"/>
        <v>9.4771330031082957E-2</v>
      </c>
      <c r="AH754" s="34">
        <f t="shared" si="339"/>
        <v>1.2458</v>
      </c>
      <c r="AI754" s="15">
        <f t="shared" si="356"/>
        <v>0.77657197439912828</v>
      </c>
      <c r="AJ754" s="34">
        <f t="shared" si="357"/>
        <v>7.765719743991284E-2</v>
      </c>
      <c r="AK754" s="34">
        <f t="shared" si="340"/>
        <v>0.2702</v>
      </c>
      <c r="AL754" s="15">
        <f t="shared" si="358"/>
        <v>0.5671420040148718</v>
      </c>
      <c r="AM754" s="34">
        <f t="shared" si="359"/>
        <v>0</v>
      </c>
      <c r="AN754" s="35">
        <f t="shared" si="341"/>
        <v>6.4000003999999997</v>
      </c>
      <c r="AO754" s="35">
        <f t="shared" si="342"/>
        <v>4.889915807337065</v>
      </c>
      <c r="AP754" s="35">
        <f t="shared" si="343"/>
        <v>1.5100845926629347</v>
      </c>
      <c r="AQ754" s="35">
        <f t="shared" si="344"/>
        <v>2</v>
      </c>
      <c r="AR754" s="35">
        <f t="shared" si="345"/>
        <v>1.7511898423494934</v>
      </c>
      <c r="AS754" s="35">
        <f t="shared" si="346"/>
        <v>0.24881015765050662</v>
      </c>
    </row>
    <row r="755" spans="7:45" ht="15.75">
      <c r="G755">
        <v>1161</v>
      </c>
      <c r="H755" s="89">
        <v>0.2</v>
      </c>
      <c r="I755" s="90">
        <v>1.2</v>
      </c>
      <c r="J755" s="90">
        <v>2.3000001999999999</v>
      </c>
      <c r="K755" s="90">
        <v>1.3000001000000001</v>
      </c>
      <c r="L755" s="90">
        <v>1.4000001</v>
      </c>
      <c r="M755" s="90">
        <v>0</v>
      </c>
      <c r="N755" s="90"/>
      <c r="O755" s="90">
        <v>1</v>
      </c>
      <c r="P755" s="90">
        <v>1</v>
      </c>
      <c r="Q755" s="91">
        <v>0</v>
      </c>
      <c r="R755" s="35"/>
      <c r="S755" s="34">
        <f t="shared" si="347"/>
        <v>0.2</v>
      </c>
      <c r="T755" s="34">
        <f t="shared" si="333"/>
        <v>1.038</v>
      </c>
      <c r="U755" s="34">
        <f t="shared" si="334"/>
        <v>1.8041201568799998</v>
      </c>
      <c r="V755" s="34">
        <f t="shared" si="335"/>
        <v>1.9872000000000001</v>
      </c>
      <c r="W755" s="15">
        <f t="shared" si="348"/>
        <v>0.87944659600048491</v>
      </c>
      <c r="X755" s="34">
        <f t="shared" si="349"/>
        <v>1.1432806627452901</v>
      </c>
      <c r="Y755" s="34">
        <f t="shared" si="336"/>
        <v>1.2900000000000023E-2</v>
      </c>
      <c r="Z755" s="15">
        <f t="shared" si="350"/>
        <v>0.50322495527805666</v>
      </c>
      <c r="AA755" s="34">
        <f t="shared" si="351"/>
        <v>0.70451498771177479</v>
      </c>
      <c r="AB755" s="34">
        <f t="shared" si="337"/>
        <v>-0.3819999999999999</v>
      </c>
      <c r="AC755" s="15">
        <f t="shared" si="352"/>
        <v>0.40564461209270181</v>
      </c>
      <c r="AD755" s="34">
        <f t="shared" si="353"/>
        <v>0</v>
      </c>
      <c r="AE755" s="34">
        <f t="shared" si="338"/>
        <v>3.6479999999999992</v>
      </c>
      <c r="AF755" s="15">
        <f t="shared" si="354"/>
        <v>0.97461786795036498</v>
      </c>
      <c r="AG755" s="34">
        <f t="shared" si="355"/>
        <v>0.97461786795036498</v>
      </c>
      <c r="AH755" s="34">
        <f t="shared" si="339"/>
        <v>1.2458</v>
      </c>
      <c r="AI755" s="15">
        <f t="shared" si="356"/>
        <v>0.77657197439912828</v>
      </c>
      <c r="AJ755" s="34">
        <f t="shared" si="357"/>
        <v>0.77657197439912828</v>
      </c>
      <c r="AK755" s="34">
        <f t="shared" si="340"/>
        <v>0.2702</v>
      </c>
      <c r="AL755" s="15">
        <f t="shared" si="358"/>
        <v>0.5671420040148718</v>
      </c>
      <c r="AM755" s="34">
        <f t="shared" si="359"/>
        <v>0</v>
      </c>
      <c r="AN755" s="35">
        <f t="shared" si="341"/>
        <v>7.8</v>
      </c>
      <c r="AO755" s="35">
        <f t="shared" si="342"/>
        <v>5.6791216013959653</v>
      </c>
      <c r="AP755" s="35">
        <f t="shared" si="343"/>
        <v>2.1208783986040345</v>
      </c>
      <c r="AQ755" s="35">
        <f t="shared" si="344"/>
        <v>4.7</v>
      </c>
      <c r="AR755" s="35">
        <f t="shared" si="345"/>
        <v>4.1899638928611642</v>
      </c>
      <c r="AS755" s="35">
        <f t="shared" si="346"/>
        <v>0.51003610713883596</v>
      </c>
    </row>
    <row r="756" spans="7:45" ht="15.75">
      <c r="G756">
        <v>1162</v>
      </c>
      <c r="H756" s="89">
        <v>0.1</v>
      </c>
      <c r="I756" s="90">
        <v>1</v>
      </c>
      <c r="J756" s="90">
        <v>2.5</v>
      </c>
      <c r="K756" s="90">
        <v>1.7</v>
      </c>
      <c r="L756" s="90">
        <v>2.5</v>
      </c>
      <c r="M756" s="90">
        <v>0</v>
      </c>
      <c r="N756" s="90"/>
      <c r="O756" s="90">
        <v>2.5</v>
      </c>
      <c r="P756" s="90">
        <v>2.2000000000000002</v>
      </c>
      <c r="Q756" s="91">
        <v>0</v>
      </c>
      <c r="R756" s="35"/>
      <c r="S756" s="34">
        <f t="shared" si="347"/>
        <v>0.1</v>
      </c>
      <c r="T756" s="34">
        <f t="shared" si="333"/>
        <v>0.86499999999999999</v>
      </c>
      <c r="U756" s="34">
        <f t="shared" si="334"/>
        <v>1.9609999999999999</v>
      </c>
      <c r="V756" s="34">
        <f t="shared" si="335"/>
        <v>1.9872000000000001</v>
      </c>
      <c r="W756" s="15">
        <f t="shared" si="348"/>
        <v>0.87944659600048491</v>
      </c>
      <c r="X756" s="34">
        <f t="shared" si="349"/>
        <v>1.4950592132008242</v>
      </c>
      <c r="Y756" s="34">
        <f t="shared" si="336"/>
        <v>1.2900000000000023E-2</v>
      </c>
      <c r="Z756" s="15">
        <f t="shared" si="350"/>
        <v>0.50322495527805666</v>
      </c>
      <c r="AA756" s="34">
        <f t="shared" si="351"/>
        <v>1.2580623881951416</v>
      </c>
      <c r="AB756" s="34">
        <f t="shared" si="337"/>
        <v>-0.3819999999999999</v>
      </c>
      <c r="AC756" s="15">
        <f t="shared" si="352"/>
        <v>0.40564461209270181</v>
      </c>
      <c r="AD756" s="34">
        <f t="shared" si="353"/>
        <v>0</v>
      </c>
      <c r="AE756" s="34">
        <f t="shared" si="338"/>
        <v>4.8991499999999988</v>
      </c>
      <c r="AF756" s="15">
        <f t="shared" si="354"/>
        <v>0.9926022196732327</v>
      </c>
      <c r="AG756" s="34">
        <f t="shared" si="355"/>
        <v>2.4815055491830815</v>
      </c>
      <c r="AH756" s="34">
        <f t="shared" si="339"/>
        <v>1.2458</v>
      </c>
      <c r="AI756" s="15">
        <f t="shared" si="356"/>
        <v>0.77657197439912828</v>
      </c>
      <c r="AJ756" s="34">
        <f t="shared" si="357"/>
        <v>1.7084583436780825</v>
      </c>
      <c r="AK756" s="34">
        <f t="shared" si="340"/>
        <v>0.2702</v>
      </c>
      <c r="AL756" s="15">
        <f t="shared" si="358"/>
        <v>0.5671420040148718</v>
      </c>
      <c r="AM756" s="34">
        <f t="shared" si="359"/>
        <v>0</v>
      </c>
      <c r="AN756" s="35">
        <f t="shared" si="341"/>
        <v>7.1000002000000002</v>
      </c>
      <c r="AO756" s="35">
        <f t="shared" si="342"/>
        <v>5.2028297712313192</v>
      </c>
      <c r="AP756" s="35">
        <f t="shared" si="343"/>
        <v>1.897170428768681</v>
      </c>
      <c r="AQ756" s="35">
        <f t="shared" si="344"/>
        <v>2.1000000999999999</v>
      </c>
      <c r="AR756" s="35">
        <f t="shared" si="345"/>
        <v>1.7438089419221607</v>
      </c>
      <c r="AS756" s="35">
        <f t="shared" si="346"/>
        <v>0.35619115807783919</v>
      </c>
    </row>
    <row r="757" spans="7:45" ht="15.75">
      <c r="G757">
        <v>1163</v>
      </c>
      <c r="H757" s="89">
        <v>0.1</v>
      </c>
      <c r="I757" s="90">
        <v>1</v>
      </c>
      <c r="J757" s="90">
        <v>2.5</v>
      </c>
      <c r="K757" s="90">
        <v>1.5000001000000001</v>
      </c>
      <c r="L757" s="90">
        <v>1.5000001000000001</v>
      </c>
      <c r="M757" s="90">
        <v>0.5</v>
      </c>
      <c r="N757" s="90"/>
      <c r="O757" s="90">
        <v>0.6</v>
      </c>
      <c r="P757" s="90">
        <v>1.5000001000000001</v>
      </c>
      <c r="Q757" s="91">
        <v>0</v>
      </c>
      <c r="R757" s="35"/>
      <c r="S757" s="34">
        <f t="shared" si="347"/>
        <v>0.1</v>
      </c>
      <c r="T757" s="34">
        <f t="shared" si="333"/>
        <v>0.86499999999999999</v>
      </c>
      <c r="U757" s="34">
        <f t="shared" si="334"/>
        <v>1.9609999999999999</v>
      </c>
      <c r="V757" s="34">
        <f t="shared" si="335"/>
        <v>1.9872000000000001</v>
      </c>
      <c r="W757" s="15">
        <f t="shared" si="348"/>
        <v>0.87944659600048491</v>
      </c>
      <c r="X757" s="34">
        <f t="shared" si="349"/>
        <v>1.319169981945387</v>
      </c>
      <c r="Y757" s="34">
        <f t="shared" si="336"/>
        <v>1.2900000000000023E-2</v>
      </c>
      <c r="Z757" s="15">
        <f t="shared" si="350"/>
        <v>0.50322495527805666</v>
      </c>
      <c r="AA757" s="34">
        <f t="shared" si="351"/>
        <v>0.75483748323958055</v>
      </c>
      <c r="AB757" s="34">
        <f t="shared" si="337"/>
        <v>-0.3819999999999999</v>
      </c>
      <c r="AC757" s="15">
        <f t="shared" si="352"/>
        <v>0.40564461209270181</v>
      </c>
      <c r="AD757" s="34">
        <f t="shared" si="353"/>
        <v>0.2028223060463509</v>
      </c>
      <c r="AE757" s="34">
        <f t="shared" si="338"/>
        <v>3.3143599999999993</v>
      </c>
      <c r="AF757" s="15">
        <f t="shared" si="354"/>
        <v>0.96491817111045153</v>
      </c>
      <c r="AG757" s="34">
        <f t="shared" si="355"/>
        <v>0.57895090266627092</v>
      </c>
      <c r="AH757" s="34">
        <f t="shared" si="339"/>
        <v>1.2458</v>
      </c>
      <c r="AI757" s="15">
        <f t="shared" si="356"/>
        <v>0.77657197439912828</v>
      </c>
      <c r="AJ757" s="34">
        <f t="shared" si="357"/>
        <v>1.1648580392558898</v>
      </c>
      <c r="AK757" s="34">
        <f t="shared" si="340"/>
        <v>0.2702</v>
      </c>
      <c r="AL757" s="15">
        <f t="shared" si="358"/>
        <v>0.5671420040148718</v>
      </c>
      <c r="AM757" s="34">
        <f t="shared" si="359"/>
        <v>0</v>
      </c>
      <c r="AN757" s="35">
        <f t="shared" si="341"/>
        <v>11.2000005</v>
      </c>
      <c r="AO757" s="35">
        <f t="shared" si="342"/>
        <v>8.2281986750114307</v>
      </c>
      <c r="AP757" s="35">
        <f t="shared" si="343"/>
        <v>2.9718018249885692</v>
      </c>
      <c r="AQ757" s="35">
        <f t="shared" si="344"/>
        <v>3.3000001399999999</v>
      </c>
      <c r="AR757" s="35">
        <f t="shared" si="345"/>
        <v>2.6761675175841679</v>
      </c>
      <c r="AS757" s="35">
        <f t="shared" si="346"/>
        <v>0.62383262241583193</v>
      </c>
    </row>
    <row r="758" spans="7:45" ht="15.75">
      <c r="G758">
        <v>1164</v>
      </c>
      <c r="H758" s="89">
        <v>0.5</v>
      </c>
      <c r="I758" s="90">
        <v>1.5000001000000001</v>
      </c>
      <c r="J758" s="90">
        <v>3.1000000999999999</v>
      </c>
      <c r="K758" s="90">
        <v>2.6000000999999999</v>
      </c>
      <c r="L758" s="90">
        <v>3.0000002000000001</v>
      </c>
      <c r="M758" s="90">
        <v>0.5</v>
      </c>
      <c r="N758" s="90"/>
      <c r="O758" s="90">
        <v>0.90000004</v>
      </c>
      <c r="P758" s="90">
        <v>2.1000000999999999</v>
      </c>
      <c r="Q758" s="91">
        <v>0.3</v>
      </c>
      <c r="R758" s="35"/>
      <c r="S758" s="34">
        <f t="shared" si="347"/>
        <v>0.5</v>
      </c>
      <c r="T758" s="34">
        <f t="shared" si="333"/>
        <v>1.2975000864999999</v>
      </c>
      <c r="U758" s="34">
        <f t="shared" si="334"/>
        <v>2.4316400784400001</v>
      </c>
      <c r="V758" s="34">
        <f t="shared" si="335"/>
        <v>1.9872000000000001</v>
      </c>
      <c r="W758" s="15">
        <f t="shared" si="348"/>
        <v>0.87944659600048491</v>
      </c>
      <c r="X758" s="34">
        <f t="shared" si="349"/>
        <v>2.2865612375459201</v>
      </c>
      <c r="Y758" s="34">
        <f t="shared" si="336"/>
        <v>1.2900000000000023E-2</v>
      </c>
      <c r="Z758" s="15">
        <f t="shared" si="350"/>
        <v>0.50322495527805666</v>
      </c>
      <c r="AA758" s="34">
        <f t="shared" si="351"/>
        <v>1.5096749664791611</v>
      </c>
      <c r="AB758" s="34">
        <f t="shared" si="337"/>
        <v>-0.3819999999999999</v>
      </c>
      <c r="AC758" s="15">
        <f t="shared" si="352"/>
        <v>0.40564461209270181</v>
      </c>
      <c r="AD758" s="34">
        <f t="shared" si="353"/>
        <v>0.2028223060463509</v>
      </c>
      <c r="AE758" s="34">
        <f t="shared" si="338"/>
        <v>3.5645900333639995</v>
      </c>
      <c r="AF758" s="15">
        <f t="shared" si="354"/>
        <v>0.97247072620612263</v>
      </c>
      <c r="AG758" s="34">
        <f t="shared" si="355"/>
        <v>0.8752236924843394</v>
      </c>
      <c r="AH758" s="34">
        <f t="shared" si="339"/>
        <v>1.2458</v>
      </c>
      <c r="AI758" s="15">
        <f t="shared" si="356"/>
        <v>0.77657197439912828</v>
      </c>
      <c r="AJ758" s="34">
        <f t="shared" si="357"/>
        <v>1.6308012238953669</v>
      </c>
      <c r="AK758" s="34">
        <f t="shared" si="340"/>
        <v>0.2702</v>
      </c>
      <c r="AL758" s="15">
        <f t="shared" si="358"/>
        <v>0.5671420040148718</v>
      </c>
      <c r="AM758" s="34">
        <f t="shared" si="359"/>
        <v>0.17014260120446154</v>
      </c>
      <c r="AN758" s="35">
        <f t="shared" si="341"/>
        <v>15.300000199999999</v>
      </c>
      <c r="AO758" s="35">
        <f t="shared" si="342"/>
        <v>10.78050893600097</v>
      </c>
      <c r="AP758" s="35">
        <f t="shared" si="343"/>
        <v>4.5194912639990292</v>
      </c>
      <c r="AQ758" s="35">
        <f t="shared" si="344"/>
        <v>4.7000001999999999</v>
      </c>
      <c r="AR758" s="35">
        <f t="shared" si="345"/>
        <v>3.9196749990147239</v>
      </c>
      <c r="AS758" s="35">
        <f t="shared" si="346"/>
        <v>0.78032520098527591</v>
      </c>
    </row>
    <row r="759" spans="7:45" ht="15.75">
      <c r="G759">
        <v>1165</v>
      </c>
      <c r="H759" s="89">
        <v>0.5</v>
      </c>
      <c r="I759" s="90">
        <v>1.5000001000000001</v>
      </c>
      <c r="J759" s="90">
        <v>3.1000000999999999</v>
      </c>
      <c r="K759" s="90">
        <v>3.9</v>
      </c>
      <c r="L759" s="90">
        <v>5.8</v>
      </c>
      <c r="M759" s="90">
        <v>0.5</v>
      </c>
      <c r="N759" s="90"/>
      <c r="O759" s="90">
        <v>1.6</v>
      </c>
      <c r="P759" s="90">
        <v>2.8000001999999999</v>
      </c>
      <c r="Q759" s="91">
        <v>0.3</v>
      </c>
      <c r="R759" s="35"/>
      <c r="S759" s="34">
        <f t="shared" si="347"/>
        <v>0.5</v>
      </c>
      <c r="T759" s="34">
        <f t="shared" si="333"/>
        <v>1.2975000864999999</v>
      </c>
      <c r="U759" s="34">
        <f t="shared" si="334"/>
        <v>2.4316400784400001</v>
      </c>
      <c r="V759" s="34">
        <f t="shared" si="335"/>
        <v>1.9872000000000001</v>
      </c>
      <c r="W759" s="15">
        <f t="shared" si="348"/>
        <v>0.87944659600048491</v>
      </c>
      <c r="X759" s="34">
        <f t="shared" si="349"/>
        <v>3.4298417244018911</v>
      </c>
      <c r="Y759" s="34">
        <f t="shared" si="336"/>
        <v>1.2900000000000023E-2</v>
      </c>
      <c r="Z759" s="15">
        <f t="shared" si="350"/>
        <v>0.50322495527805666</v>
      </c>
      <c r="AA759" s="34">
        <f t="shared" si="351"/>
        <v>2.9187047406127284</v>
      </c>
      <c r="AB759" s="34">
        <f t="shared" si="337"/>
        <v>-0.3819999999999999</v>
      </c>
      <c r="AC759" s="15">
        <f t="shared" si="352"/>
        <v>0.40564461209270181</v>
      </c>
      <c r="AD759" s="34">
        <f t="shared" si="353"/>
        <v>0.2028223060463509</v>
      </c>
      <c r="AE759" s="34">
        <f t="shared" si="338"/>
        <v>4.1484599999999991</v>
      </c>
      <c r="AF759" s="15">
        <f t="shared" si="354"/>
        <v>0.98445669636144262</v>
      </c>
      <c r="AG759" s="34">
        <f t="shared" si="355"/>
        <v>1.5751307141783082</v>
      </c>
      <c r="AH759" s="34">
        <f t="shared" si="339"/>
        <v>1.2458</v>
      </c>
      <c r="AI759" s="15">
        <f t="shared" si="356"/>
        <v>0.77657197439912828</v>
      </c>
      <c r="AJ759" s="34">
        <f t="shared" si="357"/>
        <v>2.1744016836319542</v>
      </c>
      <c r="AK759" s="34">
        <f t="shared" si="340"/>
        <v>0.2702</v>
      </c>
      <c r="AL759" s="15">
        <f t="shared" si="358"/>
        <v>0.5671420040148718</v>
      </c>
      <c r="AM759" s="34">
        <f t="shared" si="359"/>
        <v>0.17014260120446154</v>
      </c>
      <c r="AN759" s="35">
        <f t="shared" si="341"/>
        <v>3.0000001000000003</v>
      </c>
      <c r="AO759" s="35">
        <f t="shared" si="342"/>
        <v>2.0886571517840178</v>
      </c>
      <c r="AP759" s="35">
        <f t="shared" si="343"/>
        <v>0.9113429482159825</v>
      </c>
      <c r="AQ759" s="35">
        <f t="shared" si="344"/>
        <v>0.5</v>
      </c>
      <c r="AR759" s="35">
        <f t="shared" si="345"/>
        <v>0.38828598719956414</v>
      </c>
      <c r="AS759" s="35">
        <f t="shared" si="346"/>
        <v>0.11171401280043586</v>
      </c>
    </row>
    <row r="760" spans="7:45" ht="15.75">
      <c r="G760">
        <v>1166</v>
      </c>
      <c r="H760" s="89">
        <v>0.2</v>
      </c>
      <c r="I760" s="90">
        <v>0.6</v>
      </c>
      <c r="J760" s="90">
        <v>0.8</v>
      </c>
      <c r="K760" s="90">
        <v>0.1</v>
      </c>
      <c r="L760" s="90">
        <v>1.3000001000000001</v>
      </c>
      <c r="M760" s="90">
        <v>0</v>
      </c>
      <c r="N760" s="90"/>
      <c r="O760" s="90">
        <v>0</v>
      </c>
      <c r="P760" s="90">
        <v>0.5</v>
      </c>
      <c r="Q760" s="91">
        <v>0</v>
      </c>
      <c r="R760" s="35"/>
      <c r="S760" s="34">
        <f t="shared" si="347"/>
        <v>0.2</v>
      </c>
      <c r="T760" s="34">
        <f t="shared" si="333"/>
        <v>0.51900000000000002</v>
      </c>
      <c r="U760" s="34">
        <f t="shared" si="334"/>
        <v>0.62752000000000008</v>
      </c>
      <c r="V760" s="34">
        <f t="shared" si="335"/>
        <v>1.9872000000000001</v>
      </c>
      <c r="W760" s="15">
        <f t="shared" si="348"/>
        <v>0.87944659600048491</v>
      </c>
      <c r="X760" s="34">
        <f t="shared" si="349"/>
        <v>8.7944659600048491E-2</v>
      </c>
      <c r="Y760" s="34">
        <f t="shared" si="336"/>
        <v>1.2900000000000023E-2</v>
      </c>
      <c r="Z760" s="15">
        <f t="shared" si="350"/>
        <v>0.50322495527805666</v>
      </c>
      <c r="AA760" s="34">
        <f t="shared" si="351"/>
        <v>0.65419249218396924</v>
      </c>
      <c r="AB760" s="34">
        <f t="shared" si="337"/>
        <v>-0.3819999999999999</v>
      </c>
      <c r="AC760" s="15">
        <f t="shared" si="352"/>
        <v>0.40564461209270181</v>
      </c>
      <c r="AD760" s="34">
        <f t="shared" si="353"/>
        <v>0</v>
      </c>
      <c r="AE760" s="34">
        <f t="shared" si="338"/>
        <v>2.8138999999999994</v>
      </c>
      <c r="AF760" s="15">
        <f t="shared" si="354"/>
        <v>0.94342234836801464</v>
      </c>
      <c r="AG760" s="34">
        <f t="shared" si="355"/>
        <v>0</v>
      </c>
      <c r="AH760" s="34">
        <f t="shared" si="339"/>
        <v>1.2458</v>
      </c>
      <c r="AI760" s="15">
        <f t="shared" si="356"/>
        <v>0.77657197439912828</v>
      </c>
      <c r="AJ760" s="34">
        <f t="shared" si="357"/>
        <v>0.38828598719956414</v>
      </c>
      <c r="AK760" s="34">
        <f t="shared" si="340"/>
        <v>0.2702</v>
      </c>
      <c r="AL760" s="15">
        <f t="shared" si="358"/>
        <v>0.5671420040148718</v>
      </c>
      <c r="AM760" s="34">
        <f t="shared" si="359"/>
        <v>0</v>
      </c>
      <c r="AN760" s="35">
        <f t="shared" si="341"/>
        <v>15.9000003</v>
      </c>
      <c r="AO760" s="35">
        <f t="shared" si="342"/>
        <v>11.852031074086868</v>
      </c>
      <c r="AP760" s="35">
        <f t="shared" si="343"/>
        <v>4.0479692259131319</v>
      </c>
      <c r="AQ760" s="35">
        <f t="shared" si="344"/>
        <v>6.0000002000000006</v>
      </c>
      <c r="AR760" s="35">
        <f t="shared" si="345"/>
        <v>4.2291879422216381</v>
      </c>
      <c r="AS760" s="35">
        <f t="shared" si="346"/>
        <v>1.7708122577783625</v>
      </c>
    </row>
    <row r="761" spans="7:45" ht="15.75">
      <c r="G761">
        <v>1167</v>
      </c>
      <c r="H761" s="89">
        <v>1.4000001</v>
      </c>
      <c r="I761" s="90">
        <v>2.5</v>
      </c>
      <c r="J761" s="90">
        <v>3.0000002000000001</v>
      </c>
      <c r="K761" s="90">
        <v>4</v>
      </c>
      <c r="L761" s="90">
        <v>4</v>
      </c>
      <c r="M761" s="90">
        <v>1</v>
      </c>
      <c r="N761" s="90"/>
      <c r="O761" s="90">
        <v>1</v>
      </c>
      <c r="P761" s="90">
        <v>2</v>
      </c>
      <c r="Q761" s="91">
        <v>3.0000002000000001</v>
      </c>
      <c r="R761" s="35"/>
      <c r="S761" s="34">
        <f t="shared" si="347"/>
        <v>1.4000001</v>
      </c>
      <c r="T761" s="34">
        <f t="shared" si="333"/>
        <v>2.1625000000000001</v>
      </c>
      <c r="U761" s="34">
        <f t="shared" si="334"/>
        <v>2.3532001568799998</v>
      </c>
      <c r="V761" s="34">
        <f t="shared" si="335"/>
        <v>1.9872000000000001</v>
      </c>
      <c r="W761" s="15">
        <f t="shared" si="348"/>
        <v>0.87944659600048491</v>
      </c>
      <c r="X761" s="34">
        <f t="shared" si="349"/>
        <v>3.5177863840019397</v>
      </c>
      <c r="Y761" s="34">
        <f t="shared" si="336"/>
        <v>1.2900000000000023E-2</v>
      </c>
      <c r="Z761" s="15">
        <f t="shared" si="350"/>
        <v>0.50322495527805666</v>
      </c>
      <c r="AA761" s="34">
        <f t="shared" si="351"/>
        <v>2.0128998211122267</v>
      </c>
      <c r="AB761" s="34">
        <f t="shared" si="337"/>
        <v>-0.3819999999999999</v>
      </c>
      <c r="AC761" s="15">
        <f t="shared" si="352"/>
        <v>0.40564461209270181</v>
      </c>
      <c r="AD761" s="34">
        <f t="shared" si="353"/>
        <v>0.40564461209270181</v>
      </c>
      <c r="AE761" s="34">
        <f t="shared" si="338"/>
        <v>3.6479999999999992</v>
      </c>
      <c r="AF761" s="15">
        <f t="shared" si="354"/>
        <v>0.97461786795036498</v>
      </c>
      <c r="AG761" s="34">
        <f t="shared" si="355"/>
        <v>0.97461786795036498</v>
      </c>
      <c r="AH761" s="34">
        <f t="shared" si="339"/>
        <v>1.2458</v>
      </c>
      <c r="AI761" s="15">
        <f t="shared" si="356"/>
        <v>0.77657197439912828</v>
      </c>
      <c r="AJ761" s="34">
        <f t="shared" si="357"/>
        <v>1.5531439487982566</v>
      </c>
      <c r="AK761" s="34">
        <f t="shared" si="340"/>
        <v>0.2702</v>
      </c>
      <c r="AL761" s="15">
        <f t="shared" si="358"/>
        <v>0.5671420040148718</v>
      </c>
      <c r="AM761" s="34">
        <f t="shared" si="359"/>
        <v>1.7014261254730163</v>
      </c>
      <c r="AN761" s="35">
        <f t="shared" si="341"/>
        <v>3.0000000400000002</v>
      </c>
      <c r="AO761" s="35">
        <f t="shared" si="342"/>
        <v>2.2873671394792976</v>
      </c>
      <c r="AP761" s="35">
        <f t="shared" si="343"/>
        <v>0.71263290052070261</v>
      </c>
      <c r="AQ761" s="35">
        <f t="shared" si="344"/>
        <v>0.5</v>
      </c>
      <c r="AR761" s="35">
        <f t="shared" si="345"/>
        <v>0.38828598719956414</v>
      </c>
      <c r="AS761" s="35">
        <f t="shared" si="346"/>
        <v>0.11171401280043586</v>
      </c>
    </row>
    <row r="762" spans="7:45" ht="15.75">
      <c r="G762">
        <v>1168</v>
      </c>
      <c r="H762" s="89">
        <v>0.6</v>
      </c>
      <c r="I762" s="90">
        <v>0.6</v>
      </c>
      <c r="J762" s="90">
        <v>0.8</v>
      </c>
      <c r="K762" s="90">
        <v>0.1</v>
      </c>
      <c r="L762" s="90">
        <v>0.90000004</v>
      </c>
      <c r="M762" s="90">
        <v>0</v>
      </c>
      <c r="N762" s="90"/>
      <c r="O762" s="90">
        <v>0</v>
      </c>
      <c r="P762" s="90">
        <v>0.5</v>
      </c>
      <c r="Q762" s="91">
        <v>0</v>
      </c>
      <c r="R762" s="35"/>
      <c r="S762" s="34">
        <f t="shared" si="347"/>
        <v>0.6</v>
      </c>
      <c r="T762" s="34">
        <f t="shared" si="333"/>
        <v>0.51900000000000002</v>
      </c>
      <c r="U762" s="34">
        <f t="shared" si="334"/>
        <v>0.62752000000000008</v>
      </c>
      <c r="V762" s="34">
        <f t="shared" si="335"/>
        <v>1.9872000000000001</v>
      </c>
      <c r="W762" s="15">
        <f t="shared" si="348"/>
        <v>0.87944659600048491</v>
      </c>
      <c r="X762" s="34">
        <f t="shared" si="349"/>
        <v>8.7944659600048491E-2</v>
      </c>
      <c r="Y762" s="34">
        <f t="shared" si="336"/>
        <v>1.2900000000000023E-2</v>
      </c>
      <c r="Z762" s="15">
        <f t="shared" si="350"/>
        <v>0.50322495527805666</v>
      </c>
      <c r="AA762" s="34">
        <f t="shared" si="351"/>
        <v>0.4529024798792492</v>
      </c>
      <c r="AB762" s="34">
        <f t="shared" si="337"/>
        <v>-0.3819999999999999</v>
      </c>
      <c r="AC762" s="15">
        <f t="shared" si="352"/>
        <v>0.40564461209270181</v>
      </c>
      <c r="AD762" s="34">
        <f t="shared" si="353"/>
        <v>0</v>
      </c>
      <c r="AE762" s="34">
        <f t="shared" si="338"/>
        <v>2.8138999999999994</v>
      </c>
      <c r="AF762" s="15">
        <f t="shared" si="354"/>
        <v>0.94342234836801464</v>
      </c>
      <c r="AG762" s="34">
        <f t="shared" si="355"/>
        <v>0</v>
      </c>
      <c r="AH762" s="34">
        <f t="shared" si="339"/>
        <v>1.2458</v>
      </c>
      <c r="AI762" s="15">
        <f t="shared" si="356"/>
        <v>0.77657197439912828</v>
      </c>
      <c r="AJ762" s="34">
        <f t="shared" si="357"/>
        <v>0.38828598719956414</v>
      </c>
      <c r="AK762" s="34">
        <f t="shared" si="340"/>
        <v>0.2702</v>
      </c>
      <c r="AL762" s="15">
        <f t="shared" si="358"/>
        <v>0.5671420040148718</v>
      </c>
      <c r="AM762" s="34">
        <f t="shared" si="359"/>
        <v>0</v>
      </c>
      <c r="AN762" s="35">
        <f t="shared" si="341"/>
        <v>3.0000000400000002</v>
      </c>
      <c r="AO762" s="35">
        <f t="shared" si="342"/>
        <v>2.2873671394792976</v>
      </c>
      <c r="AP762" s="35">
        <f t="shared" si="343"/>
        <v>0.71263290052070261</v>
      </c>
      <c r="AQ762" s="35">
        <f t="shared" si="344"/>
        <v>0.5</v>
      </c>
      <c r="AR762" s="35">
        <f t="shared" si="345"/>
        <v>0.38828598719956414</v>
      </c>
      <c r="AS762" s="35">
        <f t="shared" si="346"/>
        <v>0.11171401280043586</v>
      </c>
    </row>
    <row r="763" spans="7:45" ht="15.75">
      <c r="G763">
        <v>1169</v>
      </c>
      <c r="H763" s="89">
        <v>0.6</v>
      </c>
      <c r="I763" s="90">
        <v>0.6</v>
      </c>
      <c r="J763" s="90">
        <v>0.8</v>
      </c>
      <c r="K763" s="90">
        <v>0.1</v>
      </c>
      <c r="L763" s="90">
        <v>0.90000004</v>
      </c>
      <c r="M763" s="90">
        <v>0</v>
      </c>
      <c r="N763" s="90"/>
      <c r="O763" s="90">
        <v>0</v>
      </c>
      <c r="P763" s="90">
        <v>0.5</v>
      </c>
      <c r="Q763" s="91">
        <v>0</v>
      </c>
      <c r="R763" s="35"/>
      <c r="S763" s="34">
        <f t="shared" si="347"/>
        <v>0.6</v>
      </c>
      <c r="T763" s="34">
        <f t="shared" si="333"/>
        <v>0.51900000000000002</v>
      </c>
      <c r="U763" s="34">
        <f t="shared" si="334"/>
        <v>0.62752000000000008</v>
      </c>
      <c r="V763" s="34">
        <f t="shared" si="335"/>
        <v>1.9872000000000001</v>
      </c>
      <c r="W763" s="15">
        <f t="shared" si="348"/>
        <v>0.87944659600048491</v>
      </c>
      <c r="X763" s="34">
        <f t="shared" si="349"/>
        <v>8.7944659600048491E-2</v>
      </c>
      <c r="Y763" s="34">
        <f t="shared" si="336"/>
        <v>1.2900000000000023E-2</v>
      </c>
      <c r="Z763" s="15">
        <f t="shared" si="350"/>
        <v>0.50322495527805666</v>
      </c>
      <c r="AA763" s="34">
        <f t="shared" si="351"/>
        <v>0.4529024798792492</v>
      </c>
      <c r="AB763" s="34">
        <f t="shared" si="337"/>
        <v>-0.3819999999999999</v>
      </c>
      <c r="AC763" s="15">
        <f t="shared" si="352"/>
        <v>0.40564461209270181</v>
      </c>
      <c r="AD763" s="34">
        <f t="shared" si="353"/>
        <v>0</v>
      </c>
      <c r="AE763" s="34">
        <f t="shared" si="338"/>
        <v>2.8138999999999994</v>
      </c>
      <c r="AF763" s="15">
        <f t="shared" si="354"/>
        <v>0.94342234836801464</v>
      </c>
      <c r="AG763" s="34">
        <f t="shared" si="355"/>
        <v>0</v>
      </c>
      <c r="AH763" s="34">
        <f t="shared" si="339"/>
        <v>1.2458</v>
      </c>
      <c r="AI763" s="15">
        <f t="shared" si="356"/>
        <v>0.77657197439912828</v>
      </c>
      <c r="AJ763" s="34">
        <f t="shared" si="357"/>
        <v>0.38828598719956414</v>
      </c>
      <c r="AK763" s="34">
        <f t="shared" si="340"/>
        <v>0.2702</v>
      </c>
      <c r="AL763" s="15">
        <f t="shared" si="358"/>
        <v>0.5671420040148718</v>
      </c>
      <c r="AM763" s="34">
        <f t="shared" si="359"/>
        <v>0</v>
      </c>
      <c r="AN763" s="35">
        <f t="shared" si="341"/>
        <v>3.6000000999999999</v>
      </c>
      <c r="AO763" s="35">
        <f t="shared" si="342"/>
        <v>2.8492558540792712</v>
      </c>
      <c r="AP763" s="35">
        <f t="shared" si="343"/>
        <v>0.75074424592072875</v>
      </c>
      <c r="AQ763" s="35">
        <f t="shared" si="344"/>
        <v>0.5</v>
      </c>
      <c r="AR763" s="35">
        <f t="shared" si="345"/>
        <v>0.38828598719956414</v>
      </c>
      <c r="AS763" s="35">
        <f t="shared" si="346"/>
        <v>0.11171401280043586</v>
      </c>
    </row>
    <row r="764" spans="7:45" ht="15.75">
      <c r="G764">
        <v>1170</v>
      </c>
      <c r="H764" s="89">
        <v>0.4</v>
      </c>
      <c r="I764" s="90">
        <v>0.4</v>
      </c>
      <c r="J764" s="90">
        <v>1.8000001000000001</v>
      </c>
      <c r="K764" s="90">
        <v>0.5</v>
      </c>
      <c r="L764" s="90">
        <v>0.5</v>
      </c>
      <c r="M764" s="90">
        <v>0</v>
      </c>
      <c r="N764" s="90"/>
      <c r="O764" s="90">
        <v>0</v>
      </c>
      <c r="P764" s="90">
        <v>0.5</v>
      </c>
      <c r="Q764" s="91">
        <v>0</v>
      </c>
      <c r="R764" s="35"/>
      <c r="S764" s="34">
        <f t="shared" si="347"/>
        <v>0.4</v>
      </c>
      <c r="T764" s="34">
        <f t="shared" si="333"/>
        <v>0.34600000000000003</v>
      </c>
      <c r="U764" s="34">
        <f t="shared" si="334"/>
        <v>1.4119200784400001</v>
      </c>
      <c r="V764" s="34">
        <f t="shared" si="335"/>
        <v>1.9872000000000001</v>
      </c>
      <c r="W764" s="15">
        <f t="shared" si="348"/>
        <v>0.87944659600048491</v>
      </c>
      <c r="X764" s="34">
        <f t="shared" si="349"/>
        <v>0.43972329800024246</v>
      </c>
      <c r="Y764" s="34">
        <f t="shared" si="336"/>
        <v>1.2900000000000023E-2</v>
      </c>
      <c r="Z764" s="15">
        <f t="shared" si="350"/>
        <v>0.50322495527805666</v>
      </c>
      <c r="AA764" s="34">
        <f t="shared" si="351"/>
        <v>0.25161247763902833</v>
      </c>
      <c r="AB764" s="34">
        <f t="shared" si="337"/>
        <v>-0.3819999999999999</v>
      </c>
      <c r="AC764" s="15">
        <f t="shared" si="352"/>
        <v>0.40564461209270181</v>
      </c>
      <c r="AD764" s="34">
        <f t="shared" si="353"/>
        <v>0</v>
      </c>
      <c r="AE764" s="34">
        <f t="shared" si="338"/>
        <v>2.8138999999999994</v>
      </c>
      <c r="AF764" s="15">
        <f t="shared" si="354"/>
        <v>0.94342234836801464</v>
      </c>
      <c r="AG764" s="34">
        <f t="shared" si="355"/>
        <v>0</v>
      </c>
      <c r="AH764" s="34">
        <f t="shared" si="339"/>
        <v>1.2458</v>
      </c>
      <c r="AI764" s="15">
        <f t="shared" si="356"/>
        <v>0.77657197439912828</v>
      </c>
      <c r="AJ764" s="34">
        <f t="shared" si="357"/>
        <v>0.38828598719956414</v>
      </c>
      <c r="AK764" s="34">
        <f t="shared" si="340"/>
        <v>0.2702</v>
      </c>
      <c r="AL764" s="15">
        <f t="shared" si="358"/>
        <v>0.5671420040148718</v>
      </c>
      <c r="AM764" s="34">
        <f t="shared" si="359"/>
        <v>0</v>
      </c>
      <c r="AN764" s="35">
        <f t="shared" si="341"/>
        <v>11.0000003</v>
      </c>
      <c r="AO764" s="35">
        <f t="shared" si="342"/>
        <v>8.1683470506786175</v>
      </c>
      <c r="AP764" s="35">
        <f t="shared" si="343"/>
        <v>2.8316532493213824</v>
      </c>
      <c r="AQ764" s="35">
        <f t="shared" si="344"/>
        <v>3.5000001000000003</v>
      </c>
      <c r="AR764" s="35">
        <f t="shared" si="345"/>
        <v>3.1424917183285994</v>
      </c>
      <c r="AS764" s="35">
        <f t="shared" si="346"/>
        <v>0.35750838167140087</v>
      </c>
    </row>
    <row r="765" spans="7:45" ht="15.75">
      <c r="G765">
        <v>1171</v>
      </c>
      <c r="H765" s="89">
        <v>1</v>
      </c>
      <c r="I765" s="90">
        <v>1.5000001000000001</v>
      </c>
      <c r="J765" s="90">
        <v>2</v>
      </c>
      <c r="K765" s="90">
        <v>3.0000002000000001</v>
      </c>
      <c r="L765" s="90">
        <v>2.5</v>
      </c>
      <c r="M765" s="90">
        <v>1</v>
      </c>
      <c r="N765" s="90"/>
      <c r="O765" s="90">
        <v>2</v>
      </c>
      <c r="P765" s="90">
        <v>1.5000001000000001</v>
      </c>
      <c r="Q765" s="91">
        <v>0</v>
      </c>
      <c r="R765" s="35"/>
      <c r="S765" s="34">
        <f t="shared" si="347"/>
        <v>1</v>
      </c>
      <c r="T765" s="34">
        <f t="shared" si="333"/>
        <v>1.2975000864999999</v>
      </c>
      <c r="U765" s="34">
        <f t="shared" si="334"/>
        <v>1.5688</v>
      </c>
      <c r="V765" s="34">
        <f t="shared" si="335"/>
        <v>1.9872000000000001</v>
      </c>
      <c r="W765" s="15">
        <f t="shared" si="348"/>
        <v>0.87944659600048491</v>
      </c>
      <c r="X765" s="34">
        <f t="shared" si="349"/>
        <v>2.6383399638907741</v>
      </c>
      <c r="Y765" s="34">
        <f t="shared" si="336"/>
        <v>1.2900000000000023E-2</v>
      </c>
      <c r="Z765" s="15">
        <f t="shared" si="350"/>
        <v>0.50322495527805666</v>
      </c>
      <c r="AA765" s="34">
        <f t="shared" si="351"/>
        <v>1.2580623881951416</v>
      </c>
      <c r="AB765" s="34">
        <f t="shared" si="337"/>
        <v>-0.3819999999999999</v>
      </c>
      <c r="AC765" s="15">
        <f t="shared" si="352"/>
        <v>0.40564461209270181</v>
      </c>
      <c r="AD765" s="34">
        <f t="shared" si="353"/>
        <v>0.40564461209270181</v>
      </c>
      <c r="AE765" s="34">
        <f t="shared" si="338"/>
        <v>4.4820999999999991</v>
      </c>
      <c r="AF765" s="15">
        <f t="shared" si="354"/>
        <v>0.9888168395363548</v>
      </c>
      <c r="AG765" s="34">
        <f t="shared" si="355"/>
        <v>1.9776336790727096</v>
      </c>
      <c r="AH765" s="34">
        <f t="shared" si="339"/>
        <v>1.2458</v>
      </c>
      <c r="AI765" s="15">
        <f t="shared" si="356"/>
        <v>0.77657197439912828</v>
      </c>
      <c r="AJ765" s="34">
        <f t="shared" si="357"/>
        <v>1.1648580392558898</v>
      </c>
      <c r="AK765" s="34">
        <f t="shared" si="340"/>
        <v>0.2702</v>
      </c>
      <c r="AL765" s="15">
        <f t="shared" si="358"/>
        <v>0.5671420040148718</v>
      </c>
      <c r="AM765" s="34">
        <f t="shared" si="359"/>
        <v>0</v>
      </c>
      <c r="AN765" s="35">
        <f t="shared" si="341"/>
        <v>5.2000000499999999</v>
      </c>
      <c r="AO765" s="35">
        <f t="shared" si="342"/>
        <v>4.51286642322194</v>
      </c>
      <c r="AP765" s="35">
        <f t="shared" si="343"/>
        <v>0.68713362677805989</v>
      </c>
      <c r="AQ765" s="35">
        <f t="shared" si="344"/>
        <v>0.2</v>
      </c>
      <c r="AR765" s="35">
        <f t="shared" si="345"/>
        <v>0.1724285274709958</v>
      </c>
      <c r="AS765" s="35">
        <f t="shared" si="346"/>
        <v>2.7571472529004215E-2</v>
      </c>
    </row>
    <row r="766" spans="7:45" ht="15.75">
      <c r="G766">
        <v>1172</v>
      </c>
      <c r="H766" s="89">
        <v>0.1</v>
      </c>
      <c r="I766" s="90">
        <v>0.4</v>
      </c>
      <c r="J766" s="90">
        <v>0.70000004999999998</v>
      </c>
      <c r="K766" s="90">
        <v>4</v>
      </c>
      <c r="L766" s="90">
        <v>0</v>
      </c>
      <c r="M766" s="90">
        <v>0</v>
      </c>
      <c r="N766" s="90"/>
      <c r="O766" s="90">
        <v>0.1</v>
      </c>
      <c r="P766" s="90">
        <v>0.1</v>
      </c>
      <c r="Q766" s="91">
        <v>0</v>
      </c>
      <c r="R766" s="35"/>
      <c r="S766" s="34">
        <f t="shared" si="347"/>
        <v>0.1</v>
      </c>
      <c r="T766" s="34">
        <f t="shared" si="333"/>
        <v>0.34600000000000003</v>
      </c>
      <c r="U766" s="34">
        <f t="shared" si="334"/>
        <v>0.54908003921999993</v>
      </c>
      <c r="V766" s="34">
        <f t="shared" si="335"/>
        <v>1.9872000000000001</v>
      </c>
      <c r="W766" s="15">
        <f t="shared" si="348"/>
        <v>0.87944659600048491</v>
      </c>
      <c r="X766" s="34">
        <f t="shared" si="349"/>
        <v>3.5177863840019397</v>
      </c>
      <c r="Y766" s="34">
        <f t="shared" si="336"/>
        <v>1.2900000000000023E-2</v>
      </c>
      <c r="Z766" s="15">
        <f t="shared" si="350"/>
        <v>0.50322495527805666</v>
      </c>
      <c r="AA766" s="34">
        <f t="shared" si="351"/>
        <v>0</v>
      </c>
      <c r="AB766" s="34">
        <f t="shared" si="337"/>
        <v>-0.3819999999999999</v>
      </c>
      <c r="AC766" s="15">
        <f t="shared" si="352"/>
        <v>0.40564461209270181</v>
      </c>
      <c r="AD766" s="34">
        <f t="shared" si="353"/>
        <v>0</v>
      </c>
      <c r="AE766" s="34">
        <f t="shared" si="338"/>
        <v>2.8973099999999996</v>
      </c>
      <c r="AF766" s="15">
        <f t="shared" si="354"/>
        <v>0.94771330031082945</v>
      </c>
      <c r="AG766" s="34">
        <f t="shared" si="355"/>
        <v>9.4771330031082957E-2</v>
      </c>
      <c r="AH766" s="34">
        <f t="shared" si="339"/>
        <v>1.2458</v>
      </c>
      <c r="AI766" s="15">
        <f t="shared" si="356"/>
        <v>0.77657197439912828</v>
      </c>
      <c r="AJ766" s="34">
        <f t="shared" si="357"/>
        <v>7.765719743991284E-2</v>
      </c>
      <c r="AK766" s="34">
        <f t="shared" si="340"/>
        <v>0.2702</v>
      </c>
      <c r="AL766" s="15">
        <f t="shared" si="358"/>
        <v>0.5671420040148718</v>
      </c>
      <c r="AM766" s="34">
        <f t="shared" si="359"/>
        <v>0</v>
      </c>
      <c r="AN766" s="35">
        <f t="shared" si="341"/>
        <v>9.7000002000000016</v>
      </c>
      <c r="AO766" s="35">
        <f t="shared" si="342"/>
        <v>7.5546141635245503</v>
      </c>
      <c r="AP766" s="35">
        <f t="shared" si="343"/>
        <v>2.1453860364754513</v>
      </c>
      <c r="AQ766" s="35">
        <f t="shared" si="344"/>
        <v>2.4000001000000002</v>
      </c>
      <c r="AR766" s="35">
        <f t="shared" si="345"/>
        <v>2.2422074099275418</v>
      </c>
      <c r="AS766" s="35">
        <f t="shared" si="346"/>
        <v>0.15779269007245844</v>
      </c>
    </row>
    <row r="767" spans="7:45" ht="15.75">
      <c r="G767">
        <v>1173</v>
      </c>
      <c r="H767" s="89">
        <v>0.2</v>
      </c>
      <c r="I767" s="90">
        <v>1.3000001000000001</v>
      </c>
      <c r="J767" s="90">
        <v>3.2</v>
      </c>
      <c r="K767" s="90">
        <v>3.2</v>
      </c>
      <c r="L767" s="90">
        <v>1.8000001000000001</v>
      </c>
      <c r="M767" s="90">
        <v>0</v>
      </c>
      <c r="N767" s="90"/>
      <c r="O767" s="90">
        <v>1.8000001000000001</v>
      </c>
      <c r="P767" s="90">
        <v>0.6</v>
      </c>
      <c r="Q767" s="91">
        <v>0</v>
      </c>
      <c r="R767" s="35"/>
      <c r="S767" s="34">
        <f t="shared" si="347"/>
        <v>0.2</v>
      </c>
      <c r="T767" s="34">
        <f t="shared" si="333"/>
        <v>1.1245000865000001</v>
      </c>
      <c r="U767" s="34">
        <f t="shared" si="334"/>
        <v>2.5100800000000003</v>
      </c>
      <c r="V767" s="34">
        <f t="shared" si="335"/>
        <v>1.9872000000000001</v>
      </c>
      <c r="W767" s="15">
        <f t="shared" si="348"/>
        <v>0.87944659600048491</v>
      </c>
      <c r="X767" s="34">
        <f t="shared" si="349"/>
        <v>2.8142291072015517</v>
      </c>
      <c r="Y767" s="34">
        <f t="shared" si="336"/>
        <v>1.2900000000000023E-2</v>
      </c>
      <c r="Z767" s="15">
        <f t="shared" si="350"/>
        <v>0.50322495527805666</v>
      </c>
      <c r="AA767" s="34">
        <f t="shared" si="351"/>
        <v>0.90580496982299752</v>
      </c>
      <c r="AB767" s="34">
        <f t="shared" si="337"/>
        <v>-0.3819999999999999</v>
      </c>
      <c r="AC767" s="15">
        <f t="shared" si="352"/>
        <v>0.40564461209270181</v>
      </c>
      <c r="AD767" s="34">
        <f t="shared" si="353"/>
        <v>0</v>
      </c>
      <c r="AE767" s="34">
        <f t="shared" si="338"/>
        <v>4.3152800834099994</v>
      </c>
      <c r="AF767" s="15">
        <f t="shared" si="354"/>
        <v>0.98681340367040249</v>
      </c>
      <c r="AG767" s="34">
        <f t="shared" si="355"/>
        <v>1.7762642252880649</v>
      </c>
      <c r="AH767" s="34">
        <f t="shared" si="339"/>
        <v>1.2458</v>
      </c>
      <c r="AI767" s="15">
        <f t="shared" si="356"/>
        <v>0.77657197439912828</v>
      </c>
      <c r="AJ767" s="34">
        <f t="shared" si="357"/>
        <v>0.46594318463947693</v>
      </c>
      <c r="AK767" s="34">
        <f t="shared" si="340"/>
        <v>0.2702</v>
      </c>
      <c r="AL767" s="15">
        <f t="shared" si="358"/>
        <v>0.5671420040148718</v>
      </c>
      <c r="AM767" s="34">
        <f t="shared" si="359"/>
        <v>0</v>
      </c>
      <c r="AN767" s="35">
        <f t="shared" si="341"/>
        <v>3.9000001400000004</v>
      </c>
      <c r="AO767" s="35">
        <f t="shared" si="342"/>
        <v>2.8918758215602116</v>
      </c>
      <c r="AP767" s="35">
        <f t="shared" si="343"/>
        <v>1.0081243184397888</v>
      </c>
      <c r="AQ767" s="35">
        <f t="shared" si="344"/>
        <v>0.7</v>
      </c>
      <c r="AR767" s="35">
        <f t="shared" si="345"/>
        <v>0.57862508346058272</v>
      </c>
      <c r="AS767" s="35">
        <f t="shared" si="346"/>
        <v>0.12137491653941723</v>
      </c>
    </row>
    <row r="768" spans="7:45" ht="15.75">
      <c r="G768">
        <v>1174</v>
      </c>
      <c r="H768" s="89">
        <v>0.4</v>
      </c>
      <c r="I768" s="90">
        <v>0.8</v>
      </c>
      <c r="J768" s="90">
        <v>0.90000004</v>
      </c>
      <c r="K768" s="90">
        <v>0.5</v>
      </c>
      <c r="L768" s="90">
        <v>1.3000001000000001</v>
      </c>
      <c r="M768" s="90">
        <v>0</v>
      </c>
      <c r="N768" s="90"/>
      <c r="O768" s="90">
        <v>0.2</v>
      </c>
      <c r="P768" s="90">
        <v>0.5</v>
      </c>
      <c r="Q768" s="91">
        <v>0</v>
      </c>
      <c r="R768" s="35"/>
      <c r="S768" s="34">
        <f t="shared" si="347"/>
        <v>0.4</v>
      </c>
      <c r="T768" s="34">
        <f t="shared" si="333"/>
        <v>0.69200000000000006</v>
      </c>
      <c r="U768" s="34">
        <f t="shared" si="334"/>
        <v>0.70596003137599994</v>
      </c>
      <c r="V768" s="34">
        <f t="shared" si="335"/>
        <v>1.9872000000000001</v>
      </c>
      <c r="W768" s="15">
        <f t="shared" si="348"/>
        <v>0.87944659600048491</v>
      </c>
      <c r="X768" s="34">
        <f t="shared" si="349"/>
        <v>0.43972329800024246</v>
      </c>
      <c r="Y768" s="34">
        <f t="shared" si="336"/>
        <v>1.2900000000000023E-2</v>
      </c>
      <c r="Z768" s="15">
        <f t="shared" si="350"/>
        <v>0.50322495527805666</v>
      </c>
      <c r="AA768" s="34">
        <f t="shared" si="351"/>
        <v>0.65419249218396924</v>
      </c>
      <c r="AB768" s="34">
        <f t="shared" si="337"/>
        <v>-0.3819999999999999</v>
      </c>
      <c r="AC768" s="15">
        <f t="shared" si="352"/>
        <v>0.40564461209270181</v>
      </c>
      <c r="AD768" s="34">
        <f t="shared" si="353"/>
        <v>0</v>
      </c>
      <c r="AE768" s="34">
        <f t="shared" si="338"/>
        <v>2.9807199999999994</v>
      </c>
      <c r="AF768" s="15">
        <f t="shared" si="354"/>
        <v>0.95169548130509285</v>
      </c>
      <c r="AG768" s="34">
        <f t="shared" si="355"/>
        <v>0.19033909626101858</v>
      </c>
      <c r="AH768" s="34">
        <f t="shared" si="339"/>
        <v>1.2458</v>
      </c>
      <c r="AI768" s="15">
        <f t="shared" si="356"/>
        <v>0.77657197439912828</v>
      </c>
      <c r="AJ768" s="34">
        <f t="shared" si="357"/>
        <v>0.38828598719956414</v>
      </c>
      <c r="AK768" s="34">
        <f t="shared" si="340"/>
        <v>0.2702</v>
      </c>
      <c r="AL768" s="15">
        <f t="shared" si="358"/>
        <v>0.5671420040148718</v>
      </c>
      <c r="AM768" s="34">
        <f t="shared" si="359"/>
        <v>0</v>
      </c>
      <c r="AN768" s="35">
        <f t="shared" si="341"/>
        <v>15.9000003</v>
      </c>
      <c r="AO768" s="35">
        <f t="shared" si="342"/>
        <v>11.852031074086868</v>
      </c>
      <c r="AP768" s="35">
        <f t="shared" si="343"/>
        <v>4.0479692259131319</v>
      </c>
      <c r="AQ768" s="35">
        <f t="shared" si="344"/>
        <v>10</v>
      </c>
      <c r="AR768" s="35">
        <f t="shared" si="345"/>
        <v>7.3524895927287099</v>
      </c>
      <c r="AS768" s="35">
        <f t="shared" si="346"/>
        <v>2.6475104072712901</v>
      </c>
    </row>
    <row r="769" spans="7:45" ht="15.75">
      <c r="G769">
        <v>1175</v>
      </c>
      <c r="H769" s="89">
        <v>1.4000001</v>
      </c>
      <c r="I769" s="90">
        <v>2.5</v>
      </c>
      <c r="J769" s="90">
        <v>3.0000002000000001</v>
      </c>
      <c r="K769" s="90">
        <v>4</v>
      </c>
      <c r="L769" s="90">
        <v>4</v>
      </c>
      <c r="M769" s="90">
        <v>1</v>
      </c>
      <c r="N769" s="90"/>
      <c r="O769" s="90">
        <v>2</v>
      </c>
      <c r="P769" s="90">
        <v>4</v>
      </c>
      <c r="Q769" s="91">
        <v>4</v>
      </c>
      <c r="R769" s="35"/>
      <c r="S769" s="34">
        <f t="shared" si="347"/>
        <v>1.4000001</v>
      </c>
      <c r="T769" s="34">
        <f t="shared" si="333"/>
        <v>2.1625000000000001</v>
      </c>
      <c r="U769" s="34">
        <f t="shared" si="334"/>
        <v>2.3532001568799998</v>
      </c>
      <c r="V769" s="34">
        <f t="shared" si="335"/>
        <v>1.9872000000000001</v>
      </c>
      <c r="W769" s="15">
        <f t="shared" si="348"/>
        <v>0.87944659600048491</v>
      </c>
      <c r="X769" s="34">
        <f t="shared" si="349"/>
        <v>3.5177863840019397</v>
      </c>
      <c r="Y769" s="34">
        <f t="shared" si="336"/>
        <v>1.2900000000000023E-2</v>
      </c>
      <c r="Z769" s="15">
        <f t="shared" si="350"/>
        <v>0.50322495527805666</v>
      </c>
      <c r="AA769" s="34">
        <f t="shared" si="351"/>
        <v>2.0128998211122267</v>
      </c>
      <c r="AB769" s="34">
        <f t="shared" si="337"/>
        <v>-0.3819999999999999</v>
      </c>
      <c r="AC769" s="15">
        <f t="shared" si="352"/>
        <v>0.40564461209270181</v>
      </c>
      <c r="AD769" s="34">
        <f t="shared" si="353"/>
        <v>0.40564461209270181</v>
      </c>
      <c r="AE769" s="34">
        <f t="shared" si="338"/>
        <v>4.4820999999999991</v>
      </c>
      <c r="AF769" s="15">
        <f t="shared" si="354"/>
        <v>0.9888168395363548</v>
      </c>
      <c r="AG769" s="34">
        <f t="shared" si="355"/>
        <v>1.9776336790727096</v>
      </c>
      <c r="AH769" s="34">
        <f t="shared" si="339"/>
        <v>1.2458</v>
      </c>
      <c r="AI769" s="15">
        <f t="shared" si="356"/>
        <v>0.77657197439912828</v>
      </c>
      <c r="AJ769" s="34">
        <f t="shared" si="357"/>
        <v>3.1062878975965131</v>
      </c>
      <c r="AK769" s="34">
        <f t="shared" si="340"/>
        <v>0.2702</v>
      </c>
      <c r="AL769" s="15">
        <f t="shared" si="358"/>
        <v>0.5671420040148718</v>
      </c>
      <c r="AM769" s="34">
        <f t="shared" si="359"/>
        <v>2.2685680160594872</v>
      </c>
      <c r="AN769" s="35">
        <f t="shared" si="341"/>
        <v>3.9000001400000004</v>
      </c>
      <c r="AO769" s="35">
        <f t="shared" si="342"/>
        <v>2.8918758215602116</v>
      </c>
      <c r="AP769" s="35">
        <f t="shared" si="343"/>
        <v>1.0081243184397888</v>
      </c>
      <c r="AQ769" s="35">
        <f t="shared" si="344"/>
        <v>0.7</v>
      </c>
      <c r="AR769" s="35">
        <f t="shared" si="345"/>
        <v>0.57862508346058272</v>
      </c>
      <c r="AS769" s="35">
        <f t="shared" si="346"/>
        <v>0.12137491653941723</v>
      </c>
    </row>
    <row r="770" spans="7:45" ht="15.75">
      <c r="G770">
        <v>1176</v>
      </c>
      <c r="H770" s="89">
        <v>0.4</v>
      </c>
      <c r="I770" s="90">
        <v>0.8</v>
      </c>
      <c r="J770" s="90">
        <v>0.90000004</v>
      </c>
      <c r="K770" s="90">
        <v>0.5</v>
      </c>
      <c r="L770" s="90">
        <v>1.3000001000000001</v>
      </c>
      <c r="M770" s="90">
        <v>0</v>
      </c>
      <c r="N770" s="90"/>
      <c r="O770" s="90">
        <v>0.2</v>
      </c>
      <c r="P770" s="90">
        <v>0.5</v>
      </c>
      <c r="Q770" s="91">
        <v>0</v>
      </c>
      <c r="R770" s="35"/>
      <c r="S770" s="34">
        <f t="shared" si="347"/>
        <v>0.4</v>
      </c>
      <c r="T770" s="34">
        <f t="shared" si="333"/>
        <v>0.69200000000000006</v>
      </c>
      <c r="U770" s="34">
        <f t="shared" si="334"/>
        <v>0.70596003137599994</v>
      </c>
      <c r="V770" s="34">
        <f t="shared" si="335"/>
        <v>1.9872000000000001</v>
      </c>
      <c r="W770" s="15">
        <f t="shared" si="348"/>
        <v>0.87944659600048491</v>
      </c>
      <c r="X770" s="34">
        <f t="shared" si="349"/>
        <v>0.43972329800024246</v>
      </c>
      <c r="Y770" s="34">
        <f t="shared" si="336"/>
        <v>1.2900000000000023E-2</v>
      </c>
      <c r="Z770" s="15">
        <f t="shared" si="350"/>
        <v>0.50322495527805666</v>
      </c>
      <c r="AA770" s="34">
        <f t="shared" si="351"/>
        <v>0.65419249218396924</v>
      </c>
      <c r="AB770" s="34">
        <f t="shared" si="337"/>
        <v>-0.3819999999999999</v>
      </c>
      <c r="AC770" s="15">
        <f t="shared" si="352"/>
        <v>0.40564461209270181</v>
      </c>
      <c r="AD770" s="34">
        <f t="shared" si="353"/>
        <v>0</v>
      </c>
      <c r="AE770" s="34">
        <f t="shared" si="338"/>
        <v>2.9807199999999994</v>
      </c>
      <c r="AF770" s="15">
        <f t="shared" si="354"/>
        <v>0.95169548130509285</v>
      </c>
      <c r="AG770" s="34">
        <f t="shared" si="355"/>
        <v>0.19033909626101858</v>
      </c>
      <c r="AH770" s="34">
        <f t="shared" si="339"/>
        <v>1.2458</v>
      </c>
      <c r="AI770" s="15">
        <f t="shared" si="356"/>
        <v>0.77657197439912828</v>
      </c>
      <c r="AJ770" s="34">
        <f t="shared" si="357"/>
        <v>0.38828598719956414</v>
      </c>
      <c r="AK770" s="34">
        <f t="shared" si="340"/>
        <v>0.2702</v>
      </c>
      <c r="AL770" s="15">
        <f t="shared" si="358"/>
        <v>0.5671420040148718</v>
      </c>
      <c r="AM770" s="34">
        <f t="shared" si="359"/>
        <v>0</v>
      </c>
      <c r="AN770" s="35">
        <f t="shared" si="341"/>
        <v>17.500001000000001</v>
      </c>
      <c r="AO770" s="35">
        <f t="shared" si="342"/>
        <v>13.429521159830527</v>
      </c>
      <c r="AP770" s="35">
        <f t="shared" si="343"/>
        <v>4.0704798401694742</v>
      </c>
      <c r="AQ770" s="35">
        <f t="shared" si="344"/>
        <v>6.5000002000000006</v>
      </c>
      <c r="AR770" s="35">
        <f t="shared" si="345"/>
        <v>5.4939100081209578</v>
      </c>
      <c r="AS770" s="35">
        <f t="shared" si="346"/>
        <v>1.0060901918790428</v>
      </c>
    </row>
    <row r="771" spans="7:45" ht="15.75">
      <c r="G771">
        <v>1177</v>
      </c>
      <c r="H771" s="89">
        <v>2.5</v>
      </c>
      <c r="I771" s="90">
        <v>3.0000002000000001</v>
      </c>
      <c r="J771" s="90">
        <v>1.5000001000000001</v>
      </c>
      <c r="K771" s="90">
        <v>5.5000004999999996</v>
      </c>
      <c r="L771" s="90">
        <v>3.0000002000000001</v>
      </c>
      <c r="M771" s="90">
        <v>2</v>
      </c>
      <c r="N771" s="90"/>
      <c r="O771" s="90">
        <v>3.0000002000000001</v>
      </c>
      <c r="P771" s="90">
        <v>2.5</v>
      </c>
      <c r="Q771" s="91">
        <v>1</v>
      </c>
      <c r="R771" s="35"/>
      <c r="S771" s="34">
        <f t="shared" si="347"/>
        <v>2.5</v>
      </c>
      <c r="T771" s="34">
        <f t="shared" si="333"/>
        <v>2.5950001729999999</v>
      </c>
      <c r="U771" s="34">
        <f t="shared" si="334"/>
        <v>1.1766000784399999</v>
      </c>
      <c r="V771" s="34">
        <f t="shared" si="335"/>
        <v>1.9872000000000001</v>
      </c>
      <c r="W771" s="15">
        <f t="shared" si="348"/>
        <v>0.87944659600048491</v>
      </c>
      <c r="X771" s="34">
        <f t="shared" si="349"/>
        <v>4.8369567177259647</v>
      </c>
      <c r="Y771" s="34">
        <f t="shared" si="336"/>
        <v>1.2900000000000023E-2</v>
      </c>
      <c r="Z771" s="15">
        <f t="shared" si="350"/>
        <v>0.50322495527805666</v>
      </c>
      <c r="AA771" s="34">
        <f t="shared" si="351"/>
        <v>1.5096749664791611</v>
      </c>
      <c r="AB771" s="34">
        <f t="shared" si="337"/>
        <v>-0.3819999999999999</v>
      </c>
      <c r="AC771" s="15">
        <f t="shared" si="352"/>
        <v>0.40564461209270181</v>
      </c>
      <c r="AD771" s="34">
        <f t="shared" si="353"/>
        <v>0.81128922418540361</v>
      </c>
      <c r="AE771" s="34">
        <f t="shared" si="338"/>
        <v>5.3162001668199999</v>
      </c>
      <c r="AF771" s="15">
        <f t="shared" si="354"/>
        <v>0.99511262302858017</v>
      </c>
      <c r="AG771" s="34">
        <f t="shared" si="355"/>
        <v>2.9853380681082653</v>
      </c>
      <c r="AH771" s="34">
        <f t="shared" si="339"/>
        <v>1.2458</v>
      </c>
      <c r="AI771" s="15">
        <f t="shared" si="356"/>
        <v>0.77657197439912828</v>
      </c>
      <c r="AJ771" s="34">
        <f t="shared" si="357"/>
        <v>1.9414299359978207</v>
      </c>
      <c r="AK771" s="34">
        <f t="shared" si="340"/>
        <v>0.2702</v>
      </c>
      <c r="AL771" s="15">
        <f t="shared" si="358"/>
        <v>0.5671420040148718</v>
      </c>
      <c r="AM771" s="34">
        <f t="shared" si="359"/>
        <v>0.5671420040148718</v>
      </c>
      <c r="AN771" s="35">
        <f t="shared" si="341"/>
        <v>3.0000000400000002</v>
      </c>
      <c r="AO771" s="35">
        <f t="shared" si="342"/>
        <v>2.2873671394792976</v>
      </c>
      <c r="AP771" s="35">
        <f t="shared" si="343"/>
        <v>0.71263290052070261</v>
      </c>
      <c r="AQ771" s="35">
        <f t="shared" si="344"/>
        <v>0.5</v>
      </c>
      <c r="AR771" s="35">
        <f t="shared" si="345"/>
        <v>0.38828598719956414</v>
      </c>
      <c r="AS771" s="35">
        <f t="shared" si="346"/>
        <v>0.11171401280043586</v>
      </c>
    </row>
    <row r="772" spans="7:45" ht="15.75">
      <c r="G772">
        <v>1178</v>
      </c>
      <c r="H772" s="89">
        <v>0.6</v>
      </c>
      <c r="I772" s="90">
        <v>0.6</v>
      </c>
      <c r="J772" s="90">
        <v>0.8</v>
      </c>
      <c r="K772" s="90">
        <v>0.1</v>
      </c>
      <c r="L772" s="90">
        <v>0.90000004</v>
      </c>
      <c r="M772" s="90">
        <v>0</v>
      </c>
      <c r="N772" s="90"/>
      <c r="O772" s="90">
        <v>0</v>
      </c>
      <c r="P772" s="90">
        <v>0.5</v>
      </c>
      <c r="Q772" s="91">
        <v>0</v>
      </c>
      <c r="R772" s="35"/>
      <c r="S772" s="34">
        <f t="shared" si="347"/>
        <v>0.6</v>
      </c>
      <c r="T772" s="34">
        <f t="shared" ref="T772:T788" si="360">I772*$C$9</f>
        <v>0.51900000000000002</v>
      </c>
      <c r="U772" s="34">
        <f t="shared" ref="U772:U788" si="361">J772*$C$10</f>
        <v>0.62752000000000008</v>
      </c>
      <c r="V772" s="34">
        <f t="shared" ref="V772:V788" si="362">$D$11+($E$11*$C$5)</f>
        <v>1.9872000000000001</v>
      </c>
      <c r="W772" s="15">
        <f t="shared" si="348"/>
        <v>0.87944659600048491</v>
      </c>
      <c r="X772" s="34">
        <f t="shared" si="349"/>
        <v>8.7944659600048491E-2</v>
      </c>
      <c r="Y772" s="34">
        <f t="shared" ref="Y772:Y788" si="363">$D$12+($E$12*$C$5)</f>
        <v>1.2900000000000023E-2</v>
      </c>
      <c r="Z772" s="15">
        <f t="shared" si="350"/>
        <v>0.50322495527805666</v>
      </c>
      <c r="AA772" s="34">
        <f t="shared" si="351"/>
        <v>0.4529024798792492</v>
      </c>
      <c r="AB772" s="34">
        <f t="shared" ref="AB772:AB788" si="364">$D$13+($E$13*$C$5)</f>
        <v>-0.3819999999999999</v>
      </c>
      <c r="AC772" s="15">
        <f t="shared" si="352"/>
        <v>0.40564461209270181</v>
      </c>
      <c r="AD772" s="34">
        <f t="shared" si="353"/>
        <v>0</v>
      </c>
      <c r="AE772" s="34">
        <f t="shared" ref="AE772:AE788" si="365">$D$14+($E$14*$D$5)+($F$14*O772)</f>
        <v>2.8138999999999994</v>
      </c>
      <c r="AF772" s="15">
        <f t="shared" si="354"/>
        <v>0.94342234836801464</v>
      </c>
      <c r="AG772" s="34">
        <f t="shared" si="355"/>
        <v>0</v>
      </c>
      <c r="AH772" s="34">
        <f t="shared" ref="AH772:AH788" si="366">$D$15+($E$15*$D$5)</f>
        <v>1.2458</v>
      </c>
      <c r="AI772" s="15">
        <f t="shared" si="356"/>
        <v>0.77657197439912828</v>
      </c>
      <c r="AJ772" s="34">
        <f t="shared" si="357"/>
        <v>0.38828598719956414</v>
      </c>
      <c r="AK772" s="34">
        <f t="shared" ref="AK772:AK788" si="367">$D$16+($E$16*$D$5)</f>
        <v>0.2702</v>
      </c>
      <c r="AL772" s="15">
        <f t="shared" si="358"/>
        <v>0.5671420040148718</v>
      </c>
      <c r="AM772" s="34">
        <f t="shared" si="359"/>
        <v>0</v>
      </c>
      <c r="AN772" s="35">
        <f t="shared" ref="AN772:AN787" si="368">SUM(H773:M773)</f>
        <v>3</v>
      </c>
      <c r="AO772" s="35">
        <f t="shared" ref="AO772:AO787" si="369">SUM(S773:U773,X773,AA773,AD773)</f>
        <v>2.4970957756392709</v>
      </c>
      <c r="AP772" s="35">
        <f t="shared" ref="AP772:AP787" si="370">AN772-AO772</f>
        <v>0.50290422436072912</v>
      </c>
      <c r="AQ772" s="35">
        <f t="shared" ref="AQ772:AQ787" si="371">SUM(O773:Q773)</f>
        <v>0.5</v>
      </c>
      <c r="AR772" s="35">
        <f t="shared" ref="AR772:AR787" si="372">SUM(AG773,AJ773,AM773)</f>
        <v>0.46118187001866484</v>
      </c>
      <c r="AS772" s="35">
        <f t="shared" ref="AS772:AS787" si="373">AQ772-AR772</f>
        <v>3.8818129981335159E-2</v>
      </c>
    </row>
    <row r="773" spans="7:45" ht="15.75">
      <c r="G773">
        <v>1179</v>
      </c>
      <c r="H773" s="89">
        <v>0.8</v>
      </c>
      <c r="I773" s="90">
        <v>0.8</v>
      </c>
      <c r="J773" s="90">
        <v>0.4</v>
      </c>
      <c r="K773" s="90">
        <v>0.5</v>
      </c>
      <c r="L773" s="90">
        <v>0.5</v>
      </c>
      <c r="M773" s="90">
        <v>0</v>
      </c>
      <c r="N773" s="90"/>
      <c r="O773" s="90">
        <v>0.4</v>
      </c>
      <c r="P773" s="90">
        <v>0.1</v>
      </c>
      <c r="Q773" s="91">
        <v>0</v>
      </c>
      <c r="R773" s="35"/>
      <c r="S773" s="34">
        <f t="shared" ref="S773:S788" si="374">H773</f>
        <v>0.8</v>
      </c>
      <c r="T773" s="34">
        <f t="shared" si="360"/>
        <v>0.69200000000000006</v>
      </c>
      <c r="U773" s="34">
        <f t="shared" si="361"/>
        <v>0.31376000000000004</v>
      </c>
      <c r="V773" s="34">
        <f t="shared" si="362"/>
        <v>1.9872000000000001</v>
      </c>
      <c r="W773" s="15">
        <f t="shared" ref="W773:W788" si="375">EXP(V773)/(1+EXP(V773))</f>
        <v>0.87944659600048491</v>
      </c>
      <c r="X773" s="34">
        <f t="shared" ref="X773:X788" si="376">K773*W773</f>
        <v>0.43972329800024246</v>
      </c>
      <c r="Y773" s="34">
        <f t="shared" si="363"/>
        <v>1.2900000000000023E-2</v>
      </c>
      <c r="Z773" s="15">
        <f t="shared" ref="Z773:Z788" si="377">EXP(Y773)/(1+EXP(Y773))</f>
        <v>0.50322495527805666</v>
      </c>
      <c r="AA773" s="34">
        <f t="shared" ref="AA773:AA788" si="378">Z773*L773</f>
        <v>0.25161247763902833</v>
      </c>
      <c r="AB773" s="34">
        <f t="shared" si="364"/>
        <v>-0.3819999999999999</v>
      </c>
      <c r="AC773" s="15">
        <f t="shared" ref="AC773:AC788" si="379">EXP(AB773)/(1+EXP(AB773))</f>
        <v>0.40564461209270181</v>
      </c>
      <c r="AD773" s="34">
        <f t="shared" ref="AD773:AD788" si="380">AC773*M773</f>
        <v>0</v>
      </c>
      <c r="AE773" s="34">
        <f t="shared" si="365"/>
        <v>3.1475399999999993</v>
      </c>
      <c r="AF773" s="15">
        <f t="shared" ref="AF773:AF788" si="381">EXP(AE773)/(1+EXP(AE773))</f>
        <v>0.95881168144687989</v>
      </c>
      <c r="AG773" s="34">
        <f t="shared" ref="AG773:AG788" si="382">AF773*O773</f>
        <v>0.383524672578752</v>
      </c>
      <c r="AH773" s="34">
        <f t="shared" si="366"/>
        <v>1.2458</v>
      </c>
      <c r="AI773" s="15">
        <f t="shared" ref="AI773:AI788" si="383">EXP(AH773)/(1+EXP(AH773))</f>
        <v>0.77657197439912828</v>
      </c>
      <c r="AJ773" s="34">
        <f t="shared" ref="AJ773:AJ788" si="384">AI773*P773</f>
        <v>7.765719743991284E-2</v>
      </c>
      <c r="AK773" s="34">
        <f t="shared" si="367"/>
        <v>0.2702</v>
      </c>
      <c r="AL773" s="15">
        <f t="shared" ref="AL773:AL788" si="385">EXP(AK773)/(1+EXP(AK773))</f>
        <v>0.5671420040148718</v>
      </c>
      <c r="AM773" s="34">
        <f t="shared" ref="AM773:AM788" si="386">AL773*Q773</f>
        <v>0</v>
      </c>
      <c r="AN773" s="35">
        <f t="shared" si="368"/>
        <v>10.1000002</v>
      </c>
      <c r="AO773" s="35">
        <f t="shared" si="369"/>
        <v>7.7676464335492756</v>
      </c>
      <c r="AP773" s="35">
        <f t="shared" si="370"/>
        <v>2.3323537664507246</v>
      </c>
      <c r="AQ773" s="35">
        <f t="shared" si="371"/>
        <v>0.2</v>
      </c>
      <c r="AR773" s="35">
        <f t="shared" si="372"/>
        <v>0.1724285274709958</v>
      </c>
      <c r="AS773" s="35">
        <f t="shared" si="373"/>
        <v>2.7571472529004215E-2</v>
      </c>
    </row>
    <row r="774" spans="7:45" ht="15.75">
      <c r="G774">
        <v>1180</v>
      </c>
      <c r="H774" s="89">
        <v>0.2</v>
      </c>
      <c r="I774" s="90">
        <v>1.2</v>
      </c>
      <c r="J774" s="90">
        <v>2.3000001999999999</v>
      </c>
      <c r="K774" s="90">
        <v>4</v>
      </c>
      <c r="L774" s="90">
        <v>2.4</v>
      </c>
      <c r="M774" s="90">
        <v>0</v>
      </c>
      <c r="N774" s="90"/>
      <c r="O774" s="90">
        <v>0.1</v>
      </c>
      <c r="P774" s="90">
        <v>0.1</v>
      </c>
      <c r="Q774" s="91">
        <v>0</v>
      </c>
      <c r="R774" s="35"/>
      <c r="S774" s="34">
        <f t="shared" si="374"/>
        <v>0.2</v>
      </c>
      <c r="T774" s="34">
        <f t="shared" si="360"/>
        <v>1.038</v>
      </c>
      <c r="U774" s="34">
        <f t="shared" si="361"/>
        <v>1.8041201568799998</v>
      </c>
      <c r="V774" s="34">
        <f t="shared" si="362"/>
        <v>1.9872000000000001</v>
      </c>
      <c r="W774" s="15">
        <f t="shared" si="375"/>
        <v>0.87944659600048491</v>
      </c>
      <c r="X774" s="34">
        <f t="shared" si="376"/>
        <v>3.5177863840019397</v>
      </c>
      <c r="Y774" s="34">
        <f t="shared" si="363"/>
        <v>1.2900000000000023E-2</v>
      </c>
      <c r="Z774" s="15">
        <f t="shared" si="377"/>
        <v>0.50322495527805666</v>
      </c>
      <c r="AA774" s="34">
        <f t="shared" si="378"/>
        <v>1.2077398926673359</v>
      </c>
      <c r="AB774" s="34">
        <f t="shared" si="364"/>
        <v>-0.3819999999999999</v>
      </c>
      <c r="AC774" s="15">
        <f t="shared" si="379"/>
        <v>0.40564461209270181</v>
      </c>
      <c r="AD774" s="34">
        <f t="shared" si="380"/>
        <v>0</v>
      </c>
      <c r="AE774" s="34">
        <f t="shared" si="365"/>
        <v>2.8973099999999996</v>
      </c>
      <c r="AF774" s="15">
        <f t="shared" si="381"/>
        <v>0.94771330031082945</v>
      </c>
      <c r="AG774" s="34">
        <f t="shared" si="382"/>
        <v>9.4771330031082957E-2</v>
      </c>
      <c r="AH774" s="34">
        <f t="shared" si="366"/>
        <v>1.2458</v>
      </c>
      <c r="AI774" s="15">
        <f t="shared" si="383"/>
        <v>0.77657197439912828</v>
      </c>
      <c r="AJ774" s="34">
        <f t="shared" si="384"/>
        <v>7.765719743991284E-2</v>
      </c>
      <c r="AK774" s="34">
        <f t="shared" si="367"/>
        <v>0.2702</v>
      </c>
      <c r="AL774" s="15">
        <f t="shared" si="385"/>
        <v>0.5671420040148718</v>
      </c>
      <c r="AM774" s="34">
        <f t="shared" si="386"/>
        <v>0</v>
      </c>
      <c r="AN774" s="35">
        <f t="shared" si="368"/>
        <v>6.4000003999999997</v>
      </c>
      <c r="AO774" s="35">
        <f t="shared" si="369"/>
        <v>4.889915807337065</v>
      </c>
      <c r="AP774" s="35">
        <f t="shared" si="370"/>
        <v>1.5100845926629347</v>
      </c>
      <c r="AQ774" s="35">
        <f t="shared" si="371"/>
        <v>2</v>
      </c>
      <c r="AR774" s="35">
        <f t="shared" si="372"/>
        <v>1.7511898423494934</v>
      </c>
      <c r="AS774" s="35">
        <f t="shared" si="373"/>
        <v>0.24881015765050662</v>
      </c>
    </row>
    <row r="775" spans="7:45" ht="15.75">
      <c r="G775">
        <v>1181</v>
      </c>
      <c r="H775" s="89">
        <v>0.2</v>
      </c>
      <c r="I775" s="90">
        <v>1.2</v>
      </c>
      <c r="J775" s="90">
        <v>2.3000001999999999</v>
      </c>
      <c r="K775" s="90">
        <v>1.3000001000000001</v>
      </c>
      <c r="L775" s="90">
        <v>1.4000001</v>
      </c>
      <c r="M775" s="90">
        <v>0</v>
      </c>
      <c r="N775" s="90"/>
      <c r="O775" s="90">
        <v>1</v>
      </c>
      <c r="P775" s="90">
        <v>1</v>
      </c>
      <c r="Q775" s="91">
        <v>0</v>
      </c>
      <c r="R775" s="35"/>
      <c r="S775" s="34">
        <f t="shared" si="374"/>
        <v>0.2</v>
      </c>
      <c r="T775" s="34">
        <f t="shared" si="360"/>
        <v>1.038</v>
      </c>
      <c r="U775" s="34">
        <f t="shared" si="361"/>
        <v>1.8041201568799998</v>
      </c>
      <c r="V775" s="34">
        <f t="shared" si="362"/>
        <v>1.9872000000000001</v>
      </c>
      <c r="W775" s="15">
        <f t="shared" si="375"/>
        <v>0.87944659600048491</v>
      </c>
      <c r="X775" s="34">
        <f t="shared" si="376"/>
        <v>1.1432806627452901</v>
      </c>
      <c r="Y775" s="34">
        <f t="shared" si="363"/>
        <v>1.2900000000000023E-2</v>
      </c>
      <c r="Z775" s="15">
        <f t="shared" si="377"/>
        <v>0.50322495527805666</v>
      </c>
      <c r="AA775" s="34">
        <f t="shared" si="378"/>
        <v>0.70451498771177479</v>
      </c>
      <c r="AB775" s="34">
        <f t="shared" si="364"/>
        <v>-0.3819999999999999</v>
      </c>
      <c r="AC775" s="15">
        <f t="shared" si="379"/>
        <v>0.40564461209270181</v>
      </c>
      <c r="AD775" s="34">
        <f t="shared" si="380"/>
        <v>0</v>
      </c>
      <c r="AE775" s="34">
        <f t="shared" si="365"/>
        <v>3.6479999999999992</v>
      </c>
      <c r="AF775" s="15">
        <f t="shared" si="381"/>
        <v>0.97461786795036498</v>
      </c>
      <c r="AG775" s="34">
        <f t="shared" si="382"/>
        <v>0.97461786795036498</v>
      </c>
      <c r="AH775" s="34">
        <f t="shared" si="366"/>
        <v>1.2458</v>
      </c>
      <c r="AI775" s="15">
        <f t="shared" si="383"/>
        <v>0.77657197439912828</v>
      </c>
      <c r="AJ775" s="34">
        <f t="shared" si="384"/>
        <v>0.77657197439912828</v>
      </c>
      <c r="AK775" s="34">
        <f t="shared" si="367"/>
        <v>0.2702</v>
      </c>
      <c r="AL775" s="15">
        <f t="shared" si="385"/>
        <v>0.5671420040148718</v>
      </c>
      <c r="AM775" s="34">
        <f t="shared" si="386"/>
        <v>0</v>
      </c>
      <c r="AN775" s="35">
        <f t="shared" si="368"/>
        <v>10.1000002</v>
      </c>
      <c r="AO775" s="35">
        <f t="shared" si="369"/>
        <v>7.7676464335492756</v>
      </c>
      <c r="AP775" s="35">
        <f t="shared" si="370"/>
        <v>2.3323537664507246</v>
      </c>
      <c r="AQ775" s="35">
        <f t="shared" si="371"/>
        <v>0.2</v>
      </c>
      <c r="AR775" s="35">
        <f t="shared" si="372"/>
        <v>0.1724285274709958</v>
      </c>
      <c r="AS775" s="35">
        <f t="shared" si="373"/>
        <v>2.7571472529004215E-2</v>
      </c>
    </row>
    <row r="776" spans="7:45" ht="15.75">
      <c r="G776">
        <v>1182</v>
      </c>
      <c r="H776" s="89">
        <v>0.2</v>
      </c>
      <c r="I776" s="90">
        <v>1.2</v>
      </c>
      <c r="J776" s="90">
        <v>2.3000001999999999</v>
      </c>
      <c r="K776" s="90">
        <v>4</v>
      </c>
      <c r="L776" s="90">
        <v>2.4</v>
      </c>
      <c r="M776" s="90">
        <v>0</v>
      </c>
      <c r="N776" s="90"/>
      <c r="O776" s="90">
        <v>0.1</v>
      </c>
      <c r="P776" s="90">
        <v>0.1</v>
      </c>
      <c r="Q776" s="91">
        <v>0</v>
      </c>
      <c r="R776" s="35"/>
      <c r="S776" s="34">
        <f t="shared" si="374"/>
        <v>0.2</v>
      </c>
      <c r="T776" s="34">
        <f t="shared" si="360"/>
        <v>1.038</v>
      </c>
      <c r="U776" s="34">
        <f t="shared" si="361"/>
        <v>1.8041201568799998</v>
      </c>
      <c r="V776" s="34">
        <f t="shared" si="362"/>
        <v>1.9872000000000001</v>
      </c>
      <c r="W776" s="15">
        <f t="shared" si="375"/>
        <v>0.87944659600048491</v>
      </c>
      <c r="X776" s="34">
        <f t="shared" si="376"/>
        <v>3.5177863840019397</v>
      </c>
      <c r="Y776" s="34">
        <f t="shared" si="363"/>
        <v>1.2900000000000023E-2</v>
      </c>
      <c r="Z776" s="15">
        <f t="shared" si="377"/>
        <v>0.50322495527805666</v>
      </c>
      <c r="AA776" s="34">
        <f t="shared" si="378"/>
        <v>1.2077398926673359</v>
      </c>
      <c r="AB776" s="34">
        <f t="shared" si="364"/>
        <v>-0.3819999999999999</v>
      </c>
      <c r="AC776" s="15">
        <f t="shared" si="379"/>
        <v>0.40564461209270181</v>
      </c>
      <c r="AD776" s="34">
        <f t="shared" si="380"/>
        <v>0</v>
      </c>
      <c r="AE776" s="34">
        <f t="shared" si="365"/>
        <v>2.8973099999999996</v>
      </c>
      <c r="AF776" s="15">
        <f t="shared" si="381"/>
        <v>0.94771330031082945</v>
      </c>
      <c r="AG776" s="34">
        <f t="shared" si="382"/>
        <v>9.4771330031082957E-2</v>
      </c>
      <c r="AH776" s="34">
        <f t="shared" si="366"/>
        <v>1.2458</v>
      </c>
      <c r="AI776" s="15">
        <f t="shared" si="383"/>
        <v>0.77657197439912828</v>
      </c>
      <c r="AJ776" s="34">
        <f t="shared" si="384"/>
        <v>7.765719743991284E-2</v>
      </c>
      <c r="AK776" s="34">
        <f t="shared" si="367"/>
        <v>0.2702</v>
      </c>
      <c r="AL776" s="15">
        <f t="shared" si="385"/>
        <v>0.5671420040148718</v>
      </c>
      <c r="AM776" s="34">
        <f t="shared" si="386"/>
        <v>0</v>
      </c>
      <c r="AN776" s="35">
        <f t="shared" si="368"/>
        <v>6.4000003999999997</v>
      </c>
      <c r="AO776" s="35">
        <f t="shared" si="369"/>
        <v>4.889915807337065</v>
      </c>
      <c r="AP776" s="35">
        <f t="shared" si="370"/>
        <v>1.5100845926629347</v>
      </c>
      <c r="AQ776" s="35">
        <f t="shared" si="371"/>
        <v>2</v>
      </c>
      <c r="AR776" s="35">
        <f t="shared" si="372"/>
        <v>1.7511898423494934</v>
      </c>
      <c r="AS776" s="35">
        <f t="shared" si="373"/>
        <v>0.24881015765050662</v>
      </c>
    </row>
    <row r="777" spans="7:45" ht="15.75">
      <c r="G777">
        <v>1183</v>
      </c>
      <c r="H777" s="89">
        <v>0.2</v>
      </c>
      <c r="I777" s="90">
        <v>1.2</v>
      </c>
      <c r="J777" s="90">
        <v>2.3000001999999999</v>
      </c>
      <c r="K777" s="90">
        <v>1.3000001000000001</v>
      </c>
      <c r="L777" s="90">
        <v>1.4000001</v>
      </c>
      <c r="M777" s="90">
        <v>0</v>
      </c>
      <c r="N777" s="90"/>
      <c r="O777" s="90">
        <v>1</v>
      </c>
      <c r="P777" s="90">
        <v>1</v>
      </c>
      <c r="Q777" s="91">
        <v>0</v>
      </c>
      <c r="R777" s="35"/>
      <c r="S777" s="34">
        <f t="shared" si="374"/>
        <v>0.2</v>
      </c>
      <c r="T777" s="34">
        <f t="shared" si="360"/>
        <v>1.038</v>
      </c>
      <c r="U777" s="34">
        <f t="shared" si="361"/>
        <v>1.8041201568799998</v>
      </c>
      <c r="V777" s="34">
        <f t="shared" si="362"/>
        <v>1.9872000000000001</v>
      </c>
      <c r="W777" s="15">
        <f t="shared" si="375"/>
        <v>0.87944659600048491</v>
      </c>
      <c r="X777" s="34">
        <f t="shared" si="376"/>
        <v>1.1432806627452901</v>
      </c>
      <c r="Y777" s="34">
        <f t="shared" si="363"/>
        <v>1.2900000000000023E-2</v>
      </c>
      <c r="Z777" s="15">
        <f t="shared" si="377"/>
        <v>0.50322495527805666</v>
      </c>
      <c r="AA777" s="34">
        <f t="shared" si="378"/>
        <v>0.70451498771177479</v>
      </c>
      <c r="AB777" s="34">
        <f t="shared" si="364"/>
        <v>-0.3819999999999999</v>
      </c>
      <c r="AC777" s="15">
        <f t="shared" si="379"/>
        <v>0.40564461209270181</v>
      </c>
      <c r="AD777" s="34">
        <f t="shared" si="380"/>
        <v>0</v>
      </c>
      <c r="AE777" s="34">
        <f t="shared" si="365"/>
        <v>3.6479999999999992</v>
      </c>
      <c r="AF777" s="15">
        <f t="shared" si="381"/>
        <v>0.97461786795036498</v>
      </c>
      <c r="AG777" s="34">
        <f t="shared" si="382"/>
        <v>0.97461786795036498</v>
      </c>
      <c r="AH777" s="34">
        <f t="shared" si="366"/>
        <v>1.2458</v>
      </c>
      <c r="AI777" s="15">
        <f t="shared" si="383"/>
        <v>0.77657197439912828</v>
      </c>
      <c r="AJ777" s="34">
        <f t="shared" si="384"/>
        <v>0.77657197439912828</v>
      </c>
      <c r="AK777" s="34">
        <f t="shared" si="367"/>
        <v>0.2702</v>
      </c>
      <c r="AL777" s="15">
        <f t="shared" si="385"/>
        <v>0.5671420040148718</v>
      </c>
      <c r="AM777" s="34">
        <f t="shared" si="386"/>
        <v>0</v>
      </c>
      <c r="AN777" s="35">
        <f t="shared" si="368"/>
        <v>14.690000699999997</v>
      </c>
      <c r="AO777" s="35">
        <f t="shared" si="369"/>
        <v>11.564623390286984</v>
      </c>
      <c r="AP777" s="35">
        <f t="shared" si="370"/>
        <v>3.1253773097130129</v>
      </c>
      <c r="AQ777" s="35">
        <f t="shared" si="371"/>
        <v>5.2000001400000002</v>
      </c>
      <c r="AR777" s="35">
        <f t="shared" si="372"/>
        <v>3.6699653161157242</v>
      </c>
      <c r="AS777" s="35">
        <f t="shared" si="373"/>
        <v>1.530034823884276</v>
      </c>
    </row>
    <row r="778" spans="7:45" ht="15.75">
      <c r="G778">
        <v>1184</v>
      </c>
      <c r="H778" s="89">
        <v>2.2700002000000001</v>
      </c>
      <c r="I778" s="90">
        <v>3.2700002000000001</v>
      </c>
      <c r="J778" s="90">
        <v>3.3500000999999999</v>
      </c>
      <c r="K778" s="90">
        <v>2.6000000999999999</v>
      </c>
      <c r="L778" s="90">
        <v>2.6000000999999999</v>
      </c>
      <c r="M778" s="90">
        <v>0.6</v>
      </c>
      <c r="N778" s="90"/>
      <c r="O778" s="90">
        <v>0.90000004</v>
      </c>
      <c r="P778" s="90">
        <v>1.7</v>
      </c>
      <c r="Q778" s="91">
        <v>2.6000000999999999</v>
      </c>
      <c r="R778" s="35"/>
      <c r="S778" s="34">
        <f t="shared" si="374"/>
        <v>2.2700002000000001</v>
      </c>
      <c r="T778" s="34">
        <f t="shared" si="360"/>
        <v>2.828550173</v>
      </c>
      <c r="U778" s="34">
        <f t="shared" si="361"/>
        <v>2.62774007844</v>
      </c>
      <c r="V778" s="34">
        <f t="shared" si="362"/>
        <v>1.9872000000000001</v>
      </c>
      <c r="W778" s="15">
        <f t="shared" si="375"/>
        <v>0.87944659600048491</v>
      </c>
      <c r="X778" s="34">
        <f t="shared" si="376"/>
        <v>2.2865612375459201</v>
      </c>
      <c r="Y778" s="34">
        <f t="shared" si="363"/>
        <v>1.2900000000000023E-2</v>
      </c>
      <c r="Z778" s="15">
        <f t="shared" si="377"/>
        <v>0.50322495527805666</v>
      </c>
      <c r="AA778" s="34">
        <f t="shared" si="378"/>
        <v>1.3083849340454428</v>
      </c>
      <c r="AB778" s="34">
        <f t="shared" si="364"/>
        <v>-0.3819999999999999</v>
      </c>
      <c r="AC778" s="15">
        <f t="shared" si="379"/>
        <v>0.40564461209270181</v>
      </c>
      <c r="AD778" s="34">
        <f t="shared" si="380"/>
        <v>0.24338676725562108</v>
      </c>
      <c r="AE778" s="34">
        <f t="shared" si="365"/>
        <v>3.5645900333639995</v>
      </c>
      <c r="AF778" s="15">
        <f t="shared" si="381"/>
        <v>0.97247072620612263</v>
      </c>
      <c r="AG778" s="34">
        <f t="shared" si="382"/>
        <v>0.8752236924843394</v>
      </c>
      <c r="AH778" s="34">
        <f t="shared" si="366"/>
        <v>1.2458</v>
      </c>
      <c r="AI778" s="15">
        <f t="shared" si="383"/>
        <v>0.77657197439912828</v>
      </c>
      <c r="AJ778" s="34">
        <f t="shared" si="384"/>
        <v>1.3201723564785179</v>
      </c>
      <c r="AK778" s="34">
        <f t="shared" si="367"/>
        <v>0.2702</v>
      </c>
      <c r="AL778" s="15">
        <f t="shared" si="385"/>
        <v>0.5671420040148718</v>
      </c>
      <c r="AM778" s="34">
        <f t="shared" si="386"/>
        <v>1.474569267152867</v>
      </c>
      <c r="AN778" s="35">
        <f t="shared" si="368"/>
        <v>14.690000699999997</v>
      </c>
      <c r="AO778" s="35">
        <f t="shared" si="369"/>
        <v>11.564623390286984</v>
      </c>
      <c r="AP778" s="35">
        <f t="shared" si="370"/>
        <v>3.1253773097130129</v>
      </c>
      <c r="AQ778" s="35">
        <f t="shared" si="371"/>
        <v>5.2000001400000002</v>
      </c>
      <c r="AR778" s="35">
        <f t="shared" si="372"/>
        <v>3.6699653161157242</v>
      </c>
      <c r="AS778" s="35">
        <f t="shared" si="373"/>
        <v>1.530034823884276</v>
      </c>
    </row>
    <row r="779" spans="7:45" ht="15.75">
      <c r="G779">
        <v>1185</v>
      </c>
      <c r="H779" s="89">
        <v>2.2700002000000001</v>
      </c>
      <c r="I779" s="90">
        <v>3.2700002000000001</v>
      </c>
      <c r="J779" s="90">
        <v>3.3500000999999999</v>
      </c>
      <c r="K779" s="90">
        <v>2.6000000999999999</v>
      </c>
      <c r="L779" s="90">
        <v>2.6000000999999999</v>
      </c>
      <c r="M779" s="90">
        <v>0.6</v>
      </c>
      <c r="N779" s="90"/>
      <c r="O779" s="90">
        <v>0.90000004</v>
      </c>
      <c r="P779" s="90">
        <v>1.7</v>
      </c>
      <c r="Q779" s="91">
        <v>2.6000000999999999</v>
      </c>
      <c r="R779" s="35"/>
      <c r="S779" s="34">
        <f t="shared" si="374"/>
        <v>2.2700002000000001</v>
      </c>
      <c r="T779" s="34">
        <f t="shared" si="360"/>
        <v>2.828550173</v>
      </c>
      <c r="U779" s="34">
        <f t="shared" si="361"/>
        <v>2.62774007844</v>
      </c>
      <c r="V779" s="34">
        <f t="shared" si="362"/>
        <v>1.9872000000000001</v>
      </c>
      <c r="W779" s="15">
        <f t="shared" si="375"/>
        <v>0.87944659600048491</v>
      </c>
      <c r="X779" s="34">
        <f t="shared" si="376"/>
        <v>2.2865612375459201</v>
      </c>
      <c r="Y779" s="34">
        <f t="shared" si="363"/>
        <v>1.2900000000000023E-2</v>
      </c>
      <c r="Z779" s="15">
        <f t="shared" si="377"/>
        <v>0.50322495527805666</v>
      </c>
      <c r="AA779" s="34">
        <f t="shared" si="378"/>
        <v>1.3083849340454428</v>
      </c>
      <c r="AB779" s="34">
        <f t="shared" si="364"/>
        <v>-0.3819999999999999</v>
      </c>
      <c r="AC779" s="15">
        <f t="shared" si="379"/>
        <v>0.40564461209270181</v>
      </c>
      <c r="AD779" s="34">
        <f t="shared" si="380"/>
        <v>0.24338676725562108</v>
      </c>
      <c r="AE779" s="34">
        <f t="shared" si="365"/>
        <v>3.5645900333639995</v>
      </c>
      <c r="AF779" s="15">
        <f t="shared" si="381"/>
        <v>0.97247072620612263</v>
      </c>
      <c r="AG779" s="34">
        <f t="shared" si="382"/>
        <v>0.8752236924843394</v>
      </c>
      <c r="AH779" s="34">
        <f t="shared" si="366"/>
        <v>1.2458</v>
      </c>
      <c r="AI779" s="15">
        <f t="shared" si="383"/>
        <v>0.77657197439912828</v>
      </c>
      <c r="AJ779" s="34">
        <f t="shared" si="384"/>
        <v>1.3201723564785179</v>
      </c>
      <c r="AK779" s="34">
        <f t="shared" si="367"/>
        <v>0.2702</v>
      </c>
      <c r="AL779" s="15">
        <f t="shared" si="385"/>
        <v>0.5671420040148718</v>
      </c>
      <c r="AM779" s="34">
        <f t="shared" si="386"/>
        <v>1.474569267152867</v>
      </c>
      <c r="AN779" s="35">
        <f t="shared" si="368"/>
        <v>21.300000599999997</v>
      </c>
      <c r="AO779" s="35">
        <f t="shared" si="369"/>
        <v>16.404434585749396</v>
      </c>
      <c r="AP779" s="35">
        <f t="shared" si="370"/>
        <v>4.8955660142506012</v>
      </c>
      <c r="AQ779" s="35">
        <f t="shared" si="371"/>
        <v>2.7100000999999998</v>
      </c>
      <c r="AR779" s="35">
        <f t="shared" si="372"/>
        <v>2.2313498318994247</v>
      </c>
      <c r="AS779" s="35">
        <f t="shared" si="373"/>
        <v>0.47865026810057509</v>
      </c>
    </row>
    <row r="780" spans="7:45" ht="15.75">
      <c r="G780">
        <v>1186</v>
      </c>
      <c r="H780" s="89">
        <v>1.5400001000000001</v>
      </c>
      <c r="I780" s="90">
        <v>4</v>
      </c>
      <c r="J780" s="90">
        <v>7.0000004999999996</v>
      </c>
      <c r="K780" s="90">
        <v>4.38</v>
      </c>
      <c r="L780" s="90">
        <v>2.92</v>
      </c>
      <c r="M780" s="90">
        <v>1.46</v>
      </c>
      <c r="N780" s="90"/>
      <c r="O780" s="90">
        <v>1</v>
      </c>
      <c r="P780" s="90">
        <v>1.3700000999999999</v>
      </c>
      <c r="Q780" s="91">
        <v>0.34</v>
      </c>
      <c r="R780" s="35"/>
      <c r="S780" s="34">
        <f t="shared" si="374"/>
        <v>1.5400001000000001</v>
      </c>
      <c r="T780" s="34">
        <f t="shared" si="360"/>
        <v>3.46</v>
      </c>
      <c r="U780" s="34">
        <f t="shared" si="361"/>
        <v>5.4908003921999997</v>
      </c>
      <c r="V780" s="34">
        <f t="shared" si="362"/>
        <v>1.9872000000000001</v>
      </c>
      <c r="W780" s="15">
        <f t="shared" si="375"/>
        <v>0.87944659600048491</v>
      </c>
      <c r="X780" s="34">
        <f t="shared" si="376"/>
        <v>3.8519760904821236</v>
      </c>
      <c r="Y780" s="34">
        <f t="shared" si="363"/>
        <v>1.2900000000000023E-2</v>
      </c>
      <c r="Z780" s="15">
        <f t="shared" si="377"/>
        <v>0.50322495527805666</v>
      </c>
      <c r="AA780" s="34">
        <f t="shared" si="378"/>
        <v>1.4694168694119254</v>
      </c>
      <c r="AB780" s="34">
        <f t="shared" si="364"/>
        <v>-0.3819999999999999</v>
      </c>
      <c r="AC780" s="15">
        <f t="shared" si="379"/>
        <v>0.40564461209270181</v>
      </c>
      <c r="AD780" s="34">
        <f t="shared" si="380"/>
        <v>0.59224113365534459</v>
      </c>
      <c r="AE780" s="34">
        <f t="shared" si="365"/>
        <v>3.6479999999999992</v>
      </c>
      <c r="AF780" s="15">
        <f t="shared" si="381"/>
        <v>0.97461786795036498</v>
      </c>
      <c r="AG780" s="34">
        <f t="shared" si="382"/>
        <v>0.97461786795036498</v>
      </c>
      <c r="AH780" s="34">
        <f t="shared" si="366"/>
        <v>1.2458</v>
      </c>
      <c r="AI780" s="15">
        <f t="shared" si="383"/>
        <v>0.77657197439912828</v>
      </c>
      <c r="AJ780" s="34">
        <f t="shared" si="384"/>
        <v>1.0639036825840031</v>
      </c>
      <c r="AK780" s="34">
        <f t="shared" si="367"/>
        <v>0.2702</v>
      </c>
      <c r="AL780" s="15">
        <f t="shared" si="385"/>
        <v>0.5671420040148718</v>
      </c>
      <c r="AM780" s="34">
        <f t="shared" si="386"/>
        <v>0.19282828136505642</v>
      </c>
      <c r="AN780" s="35">
        <f t="shared" si="368"/>
        <v>19.0400007</v>
      </c>
      <c r="AO780" s="35">
        <f t="shared" si="369"/>
        <v>14.464987841215141</v>
      </c>
      <c r="AP780" s="35">
        <f t="shared" si="370"/>
        <v>4.5750128587848593</v>
      </c>
      <c r="AQ780" s="35">
        <f t="shared" si="371"/>
        <v>7.2800004999999999</v>
      </c>
      <c r="AR780" s="35">
        <f t="shared" si="372"/>
        <v>6.0963995135187217</v>
      </c>
      <c r="AS780" s="35">
        <f t="shared" si="373"/>
        <v>1.1836009864812782</v>
      </c>
    </row>
    <row r="781" spans="7:45" ht="15.75">
      <c r="G781">
        <v>1187</v>
      </c>
      <c r="H781" s="89">
        <v>2.2200000000000002</v>
      </c>
      <c r="I781" s="90">
        <v>4.4300002999999997</v>
      </c>
      <c r="J781" s="90">
        <v>4.9900001999999999</v>
      </c>
      <c r="K781" s="90">
        <v>2.0600002000000002</v>
      </c>
      <c r="L781" s="90">
        <v>5.34</v>
      </c>
      <c r="M781" s="90">
        <v>0</v>
      </c>
      <c r="N781" s="90"/>
      <c r="O781" s="90">
        <v>2.0800002000000002</v>
      </c>
      <c r="P781" s="90">
        <v>5.2000003000000001</v>
      </c>
      <c r="Q781" s="91">
        <v>0</v>
      </c>
      <c r="R781" s="35"/>
      <c r="S781" s="34">
        <f t="shared" si="374"/>
        <v>2.2200000000000002</v>
      </c>
      <c r="T781" s="34">
        <f t="shared" si="360"/>
        <v>3.8319502594999997</v>
      </c>
      <c r="U781" s="34">
        <f t="shared" si="361"/>
        <v>3.9141561568799998</v>
      </c>
      <c r="V781" s="34">
        <f t="shared" si="362"/>
        <v>1.9872000000000001</v>
      </c>
      <c r="W781" s="15">
        <f t="shared" si="375"/>
        <v>0.87944659600048491</v>
      </c>
      <c r="X781" s="34">
        <f t="shared" si="376"/>
        <v>1.8116601636503182</v>
      </c>
      <c r="Y781" s="34">
        <f t="shared" si="363"/>
        <v>1.2900000000000023E-2</v>
      </c>
      <c r="Z781" s="15">
        <f t="shared" si="377"/>
        <v>0.50322495527805666</v>
      </c>
      <c r="AA781" s="34">
        <f t="shared" si="378"/>
        <v>2.6872212611848223</v>
      </c>
      <c r="AB781" s="34">
        <f t="shared" si="364"/>
        <v>-0.3819999999999999</v>
      </c>
      <c r="AC781" s="15">
        <f t="shared" si="379"/>
        <v>0.40564461209270181</v>
      </c>
      <c r="AD781" s="34">
        <f t="shared" si="380"/>
        <v>0</v>
      </c>
      <c r="AE781" s="34">
        <f t="shared" si="365"/>
        <v>4.5488281668199999</v>
      </c>
      <c r="AF781" s="15">
        <f t="shared" si="381"/>
        <v>0.98953116142568731</v>
      </c>
      <c r="AG781" s="34">
        <f t="shared" si="382"/>
        <v>2.0582250136716622</v>
      </c>
      <c r="AH781" s="34">
        <f t="shared" si="366"/>
        <v>1.2458</v>
      </c>
      <c r="AI781" s="15">
        <f t="shared" si="383"/>
        <v>0.77657197439912828</v>
      </c>
      <c r="AJ781" s="34">
        <f t="shared" si="384"/>
        <v>4.0381744998470595</v>
      </c>
      <c r="AK781" s="34">
        <f t="shared" si="367"/>
        <v>0.2702</v>
      </c>
      <c r="AL781" s="15">
        <f t="shared" si="385"/>
        <v>0.5671420040148718</v>
      </c>
      <c r="AM781" s="34">
        <f t="shared" si="386"/>
        <v>0</v>
      </c>
      <c r="AN781" s="35">
        <f t="shared" si="368"/>
        <v>19.0400007</v>
      </c>
      <c r="AO781" s="35">
        <f t="shared" si="369"/>
        <v>14.464987841215141</v>
      </c>
      <c r="AP781" s="35">
        <f t="shared" si="370"/>
        <v>4.5750128587848593</v>
      </c>
      <c r="AQ781" s="35">
        <f t="shared" si="371"/>
        <v>7.2800004999999999</v>
      </c>
      <c r="AR781" s="35">
        <f t="shared" si="372"/>
        <v>6.0963995135187217</v>
      </c>
      <c r="AS781" s="35">
        <f t="shared" si="373"/>
        <v>1.1836009864812782</v>
      </c>
    </row>
    <row r="782" spans="7:45" ht="15.75">
      <c r="G782">
        <v>1188</v>
      </c>
      <c r="H782" s="89">
        <v>2.2200000000000002</v>
      </c>
      <c r="I782" s="90">
        <v>4.4300002999999997</v>
      </c>
      <c r="J782" s="90">
        <v>4.9900001999999999</v>
      </c>
      <c r="K782" s="90">
        <v>2.0600002000000002</v>
      </c>
      <c r="L782" s="90">
        <v>5.34</v>
      </c>
      <c r="M782" s="90">
        <v>0</v>
      </c>
      <c r="N782" s="90"/>
      <c r="O782" s="90">
        <v>2.0800002000000002</v>
      </c>
      <c r="P782" s="90">
        <v>5.2000003000000001</v>
      </c>
      <c r="Q782" s="91">
        <v>0</v>
      </c>
      <c r="R782" s="35"/>
      <c r="S782" s="34">
        <f t="shared" si="374"/>
        <v>2.2200000000000002</v>
      </c>
      <c r="T782" s="34">
        <f t="shared" si="360"/>
        <v>3.8319502594999997</v>
      </c>
      <c r="U782" s="34">
        <f t="shared" si="361"/>
        <v>3.9141561568799998</v>
      </c>
      <c r="V782" s="34">
        <f t="shared" si="362"/>
        <v>1.9872000000000001</v>
      </c>
      <c r="W782" s="15">
        <f t="shared" si="375"/>
        <v>0.87944659600048491</v>
      </c>
      <c r="X782" s="34">
        <f t="shared" si="376"/>
        <v>1.8116601636503182</v>
      </c>
      <c r="Y782" s="34">
        <f t="shared" si="363"/>
        <v>1.2900000000000023E-2</v>
      </c>
      <c r="Z782" s="15">
        <f t="shared" si="377"/>
        <v>0.50322495527805666</v>
      </c>
      <c r="AA782" s="34">
        <f t="shared" si="378"/>
        <v>2.6872212611848223</v>
      </c>
      <c r="AB782" s="34">
        <f t="shared" si="364"/>
        <v>-0.3819999999999999</v>
      </c>
      <c r="AC782" s="15">
        <f t="shared" si="379"/>
        <v>0.40564461209270181</v>
      </c>
      <c r="AD782" s="34">
        <f t="shared" si="380"/>
        <v>0</v>
      </c>
      <c r="AE782" s="34">
        <f t="shared" si="365"/>
        <v>4.5488281668199999</v>
      </c>
      <c r="AF782" s="15">
        <f t="shared" si="381"/>
        <v>0.98953116142568731</v>
      </c>
      <c r="AG782" s="34">
        <f t="shared" si="382"/>
        <v>2.0582250136716622</v>
      </c>
      <c r="AH782" s="34">
        <f t="shared" si="366"/>
        <v>1.2458</v>
      </c>
      <c r="AI782" s="15">
        <f t="shared" si="383"/>
        <v>0.77657197439912828</v>
      </c>
      <c r="AJ782" s="34">
        <f t="shared" si="384"/>
        <v>4.0381744998470595</v>
      </c>
      <c r="AK782" s="34">
        <f t="shared" si="367"/>
        <v>0.2702</v>
      </c>
      <c r="AL782" s="15">
        <f t="shared" si="385"/>
        <v>0.5671420040148718</v>
      </c>
      <c r="AM782" s="34">
        <f t="shared" si="386"/>
        <v>0</v>
      </c>
      <c r="AN782" s="35">
        <f t="shared" si="368"/>
        <v>24.100001399999996</v>
      </c>
      <c r="AO782" s="35">
        <f t="shared" si="369"/>
        <v>17.567570733168449</v>
      </c>
      <c r="AP782" s="35">
        <f t="shared" si="370"/>
        <v>6.5324306668315479</v>
      </c>
      <c r="AQ782" s="35">
        <f t="shared" si="371"/>
        <v>3.8000001999999999</v>
      </c>
      <c r="AR782" s="35">
        <f t="shared" si="372"/>
        <v>3.1334191944344272</v>
      </c>
      <c r="AS782" s="35">
        <f t="shared" si="373"/>
        <v>0.66658100556557276</v>
      </c>
    </row>
    <row r="783" spans="7:45" ht="15.75">
      <c r="G783">
        <v>1189</v>
      </c>
      <c r="H783" s="89">
        <v>2</v>
      </c>
      <c r="I783" s="90">
        <v>4</v>
      </c>
      <c r="J783" s="90">
        <v>7.0000004999999996</v>
      </c>
      <c r="K783" s="90">
        <v>3.7000003000000001</v>
      </c>
      <c r="L783" s="90">
        <v>3.7000003000000001</v>
      </c>
      <c r="M783" s="90">
        <v>3.7000003000000001</v>
      </c>
      <c r="N783" s="90"/>
      <c r="O783" s="90">
        <v>1.4000001</v>
      </c>
      <c r="P783" s="90">
        <v>1.9000001</v>
      </c>
      <c r="Q783" s="91">
        <v>0.5</v>
      </c>
      <c r="R783" s="35"/>
      <c r="S783" s="34">
        <f t="shared" si="374"/>
        <v>2</v>
      </c>
      <c r="T783" s="34">
        <f t="shared" si="360"/>
        <v>3.46</v>
      </c>
      <c r="U783" s="34">
        <f t="shared" si="361"/>
        <v>5.4908003921999997</v>
      </c>
      <c r="V783" s="34">
        <f t="shared" si="362"/>
        <v>1.9872000000000001</v>
      </c>
      <c r="W783" s="15">
        <f t="shared" si="375"/>
        <v>0.87944659600048491</v>
      </c>
      <c r="X783" s="34">
        <f t="shared" si="376"/>
        <v>3.253952669035773</v>
      </c>
      <c r="Y783" s="34">
        <f t="shared" si="363"/>
        <v>1.2900000000000023E-2</v>
      </c>
      <c r="Z783" s="15">
        <f t="shared" si="377"/>
        <v>0.50322495527805666</v>
      </c>
      <c r="AA783" s="34">
        <f t="shared" si="378"/>
        <v>1.8619324854962962</v>
      </c>
      <c r="AB783" s="34">
        <f t="shared" si="364"/>
        <v>-0.3819999999999999</v>
      </c>
      <c r="AC783" s="15">
        <f t="shared" si="379"/>
        <v>0.40564461209270181</v>
      </c>
      <c r="AD783" s="34">
        <f t="shared" si="380"/>
        <v>1.5008851864363804</v>
      </c>
      <c r="AE783" s="34">
        <f t="shared" si="365"/>
        <v>3.9816400834099994</v>
      </c>
      <c r="AF783" s="15">
        <f t="shared" si="381"/>
        <v>0.98168661803056334</v>
      </c>
      <c r="AG783" s="34">
        <f t="shared" si="382"/>
        <v>1.3743613634114504</v>
      </c>
      <c r="AH783" s="34">
        <f t="shared" si="366"/>
        <v>1.2458</v>
      </c>
      <c r="AI783" s="15">
        <f t="shared" si="383"/>
        <v>0.77657197439912828</v>
      </c>
      <c r="AJ783" s="34">
        <f t="shared" si="384"/>
        <v>1.4754868290155412</v>
      </c>
      <c r="AK783" s="34">
        <f t="shared" si="367"/>
        <v>0.2702</v>
      </c>
      <c r="AL783" s="15">
        <f t="shared" si="385"/>
        <v>0.5671420040148718</v>
      </c>
      <c r="AM783" s="34">
        <f t="shared" si="386"/>
        <v>0.2835710020074359</v>
      </c>
      <c r="AN783" s="35">
        <f t="shared" si="368"/>
        <v>1</v>
      </c>
      <c r="AO783" s="35">
        <f t="shared" si="369"/>
        <v>0.91234999999999999</v>
      </c>
      <c r="AP783" s="35">
        <f t="shared" si="370"/>
        <v>8.7650000000000006E-2</v>
      </c>
      <c r="AQ783" s="35">
        <f t="shared" si="371"/>
        <v>0</v>
      </c>
      <c r="AR783" s="35">
        <f t="shared" si="372"/>
        <v>0</v>
      </c>
      <c r="AS783" s="35">
        <f t="shared" si="373"/>
        <v>0</v>
      </c>
    </row>
    <row r="784" spans="7:45" ht="15.75">
      <c r="G784">
        <v>1190</v>
      </c>
      <c r="H784" s="89">
        <v>0.5</v>
      </c>
      <c r="I784" s="90">
        <v>0.25</v>
      </c>
      <c r="J784" s="90">
        <v>0.25</v>
      </c>
      <c r="K784" s="90">
        <v>0</v>
      </c>
      <c r="L784" s="90">
        <v>0</v>
      </c>
      <c r="M784" s="90">
        <v>0</v>
      </c>
      <c r="N784" s="90"/>
      <c r="O784" s="90"/>
      <c r="P784" s="90"/>
      <c r="Q784" s="91"/>
      <c r="R784" s="35"/>
      <c r="S784" s="34">
        <f t="shared" si="374"/>
        <v>0.5</v>
      </c>
      <c r="T784" s="34">
        <f t="shared" si="360"/>
        <v>0.21625</v>
      </c>
      <c r="U784" s="34">
        <f t="shared" si="361"/>
        <v>0.1961</v>
      </c>
      <c r="V784" s="34">
        <f t="shared" si="362"/>
        <v>1.9872000000000001</v>
      </c>
      <c r="W784" s="15">
        <f t="shared" si="375"/>
        <v>0.87944659600048491</v>
      </c>
      <c r="X784" s="34">
        <f t="shared" si="376"/>
        <v>0</v>
      </c>
      <c r="Y784" s="34">
        <f t="shared" si="363"/>
        <v>1.2900000000000023E-2</v>
      </c>
      <c r="Z784" s="15">
        <f t="shared" si="377"/>
        <v>0.50322495527805666</v>
      </c>
      <c r="AA784" s="34">
        <f t="shared" si="378"/>
        <v>0</v>
      </c>
      <c r="AB784" s="34">
        <f t="shared" si="364"/>
        <v>-0.3819999999999999</v>
      </c>
      <c r="AC784" s="15">
        <f t="shared" si="379"/>
        <v>0.40564461209270181</v>
      </c>
      <c r="AD784" s="34">
        <f t="shared" si="380"/>
        <v>0</v>
      </c>
      <c r="AE784" s="34">
        <f t="shared" si="365"/>
        <v>2.8138999999999994</v>
      </c>
      <c r="AF784" s="15">
        <f t="shared" si="381"/>
        <v>0.94342234836801464</v>
      </c>
      <c r="AG784" s="34">
        <f t="shared" si="382"/>
        <v>0</v>
      </c>
      <c r="AH784" s="34">
        <f t="shared" si="366"/>
        <v>1.2458</v>
      </c>
      <c r="AI784" s="15">
        <f t="shared" si="383"/>
        <v>0.77657197439912828</v>
      </c>
      <c r="AJ784" s="34">
        <f t="shared" si="384"/>
        <v>0</v>
      </c>
      <c r="AK784" s="34">
        <f t="shared" si="367"/>
        <v>0.2702</v>
      </c>
      <c r="AL784" s="15">
        <f t="shared" si="385"/>
        <v>0.5671420040148718</v>
      </c>
      <c r="AM784" s="34">
        <f t="shared" si="386"/>
        <v>0</v>
      </c>
      <c r="AN784" s="35">
        <f t="shared" si="368"/>
        <v>1.95000006</v>
      </c>
      <c r="AO784" s="35">
        <f t="shared" si="369"/>
        <v>1.7505893792000971</v>
      </c>
      <c r="AP784" s="35">
        <f t="shared" si="370"/>
        <v>0.19941068079990298</v>
      </c>
      <c r="AQ784" s="35">
        <f t="shared" si="371"/>
        <v>0</v>
      </c>
      <c r="AR784" s="35">
        <f t="shared" si="372"/>
        <v>0</v>
      </c>
      <c r="AS784" s="35">
        <f t="shared" si="373"/>
        <v>0</v>
      </c>
    </row>
    <row r="785" spans="7:45" ht="15.75">
      <c r="G785">
        <v>1191</v>
      </c>
      <c r="H785" s="89">
        <v>0.75000005999999997</v>
      </c>
      <c r="I785" s="90">
        <v>0.5</v>
      </c>
      <c r="J785" s="90">
        <v>0.5</v>
      </c>
      <c r="K785" s="90">
        <v>0.2</v>
      </c>
      <c r="L785" s="90">
        <v>0</v>
      </c>
      <c r="M785" s="90">
        <v>0</v>
      </c>
      <c r="N785" s="90"/>
      <c r="O785" s="90"/>
      <c r="P785" s="90"/>
      <c r="Q785" s="91"/>
      <c r="R785" s="35"/>
      <c r="S785" s="34">
        <f t="shared" si="374"/>
        <v>0.75000005999999997</v>
      </c>
      <c r="T785" s="34">
        <f t="shared" si="360"/>
        <v>0.4325</v>
      </c>
      <c r="U785" s="34">
        <f t="shared" si="361"/>
        <v>0.39219999999999999</v>
      </c>
      <c r="V785" s="34">
        <f t="shared" si="362"/>
        <v>1.9872000000000001</v>
      </c>
      <c r="W785" s="15">
        <f t="shared" si="375"/>
        <v>0.87944659600048491</v>
      </c>
      <c r="X785" s="34">
        <f t="shared" si="376"/>
        <v>0.17588931920009698</v>
      </c>
      <c r="Y785" s="34">
        <f t="shared" si="363"/>
        <v>1.2900000000000023E-2</v>
      </c>
      <c r="Z785" s="15">
        <f t="shared" si="377"/>
        <v>0.50322495527805666</v>
      </c>
      <c r="AA785" s="34">
        <f t="shared" si="378"/>
        <v>0</v>
      </c>
      <c r="AB785" s="34">
        <f t="shared" si="364"/>
        <v>-0.3819999999999999</v>
      </c>
      <c r="AC785" s="15">
        <f t="shared" si="379"/>
        <v>0.40564461209270181</v>
      </c>
      <c r="AD785" s="34">
        <f t="shared" si="380"/>
        <v>0</v>
      </c>
      <c r="AE785" s="34">
        <f t="shared" si="365"/>
        <v>2.8138999999999994</v>
      </c>
      <c r="AF785" s="15">
        <f t="shared" si="381"/>
        <v>0.94342234836801464</v>
      </c>
      <c r="AG785" s="34">
        <f t="shared" si="382"/>
        <v>0</v>
      </c>
      <c r="AH785" s="34">
        <f t="shared" si="366"/>
        <v>1.2458</v>
      </c>
      <c r="AI785" s="15">
        <f t="shared" si="383"/>
        <v>0.77657197439912828</v>
      </c>
      <c r="AJ785" s="34">
        <f t="shared" si="384"/>
        <v>0</v>
      </c>
      <c r="AK785" s="34">
        <f t="shared" si="367"/>
        <v>0.2702</v>
      </c>
      <c r="AL785" s="15">
        <f t="shared" si="385"/>
        <v>0.5671420040148718</v>
      </c>
      <c r="AM785" s="34">
        <f t="shared" si="386"/>
        <v>0</v>
      </c>
      <c r="AN785" s="35">
        <f t="shared" si="368"/>
        <v>0</v>
      </c>
      <c r="AO785" s="35">
        <f t="shared" si="369"/>
        <v>0</v>
      </c>
      <c r="AP785" s="35">
        <f t="shared" si="370"/>
        <v>0</v>
      </c>
      <c r="AQ785" s="35">
        <f t="shared" si="371"/>
        <v>0</v>
      </c>
      <c r="AR785" s="35">
        <f t="shared" si="372"/>
        <v>0</v>
      </c>
      <c r="AS785" s="35">
        <f t="shared" si="373"/>
        <v>0</v>
      </c>
    </row>
    <row r="786" spans="7:45" ht="15.75">
      <c r="G786">
        <v>1192</v>
      </c>
      <c r="H786" s="89"/>
      <c r="I786" s="90"/>
      <c r="J786" s="90"/>
      <c r="K786" s="90"/>
      <c r="L786" s="90"/>
      <c r="M786" s="90"/>
      <c r="N786" s="90"/>
      <c r="O786" s="90"/>
      <c r="P786" s="90"/>
      <c r="Q786" s="91"/>
      <c r="R786" s="35"/>
      <c r="S786" s="34">
        <f t="shared" si="374"/>
        <v>0</v>
      </c>
      <c r="T786" s="34">
        <f t="shared" si="360"/>
        <v>0</v>
      </c>
      <c r="U786" s="34">
        <f t="shared" si="361"/>
        <v>0</v>
      </c>
      <c r="V786" s="34">
        <f t="shared" si="362"/>
        <v>1.9872000000000001</v>
      </c>
      <c r="W786" s="15">
        <f t="shared" si="375"/>
        <v>0.87944659600048491</v>
      </c>
      <c r="X786" s="34">
        <f t="shared" si="376"/>
        <v>0</v>
      </c>
      <c r="Y786" s="34">
        <f t="shared" si="363"/>
        <v>1.2900000000000023E-2</v>
      </c>
      <c r="Z786" s="15">
        <f t="shared" si="377"/>
        <v>0.50322495527805666</v>
      </c>
      <c r="AA786" s="34">
        <f t="shared" si="378"/>
        <v>0</v>
      </c>
      <c r="AB786" s="34">
        <f t="shared" si="364"/>
        <v>-0.3819999999999999</v>
      </c>
      <c r="AC786" s="15">
        <f t="shared" si="379"/>
        <v>0.40564461209270181</v>
      </c>
      <c r="AD786" s="34">
        <f t="shared" si="380"/>
        <v>0</v>
      </c>
      <c r="AE786" s="34">
        <f t="shared" si="365"/>
        <v>2.8138999999999994</v>
      </c>
      <c r="AF786" s="15">
        <f t="shared" si="381"/>
        <v>0.94342234836801464</v>
      </c>
      <c r="AG786" s="34">
        <f t="shared" si="382"/>
        <v>0</v>
      </c>
      <c r="AH786" s="34">
        <f t="shared" si="366"/>
        <v>1.2458</v>
      </c>
      <c r="AI786" s="15">
        <f t="shared" si="383"/>
        <v>0.77657197439912828</v>
      </c>
      <c r="AJ786" s="34">
        <f t="shared" si="384"/>
        <v>0</v>
      </c>
      <c r="AK786" s="34">
        <f t="shared" si="367"/>
        <v>0.2702</v>
      </c>
      <c r="AL786" s="15">
        <f t="shared" si="385"/>
        <v>0.5671420040148718</v>
      </c>
      <c r="AM786" s="34">
        <f t="shared" si="386"/>
        <v>0</v>
      </c>
      <c r="AN786" s="35">
        <f t="shared" si="368"/>
        <v>2.7000000399999999</v>
      </c>
      <c r="AO786" s="35">
        <f t="shared" si="369"/>
        <v>2.3193512869765334</v>
      </c>
      <c r="AP786" s="35">
        <f t="shared" si="370"/>
        <v>0.38064875302346657</v>
      </c>
      <c r="AQ786" s="35">
        <f t="shared" si="371"/>
        <v>0.1</v>
      </c>
      <c r="AR786" s="35">
        <f t="shared" si="372"/>
        <v>9.4771330031082957E-2</v>
      </c>
      <c r="AS786" s="35">
        <f t="shared" si="373"/>
        <v>5.228669968917049E-3</v>
      </c>
    </row>
    <row r="787" spans="7:45" ht="15.75">
      <c r="G787">
        <v>1193</v>
      </c>
      <c r="H787" s="89">
        <v>0.3</v>
      </c>
      <c r="I787" s="90">
        <v>0.4</v>
      </c>
      <c r="J787" s="90">
        <v>0.90000004</v>
      </c>
      <c r="K787" s="90">
        <v>1.1000000000000001</v>
      </c>
      <c r="L787" s="90">
        <v>0</v>
      </c>
      <c r="M787" s="90">
        <v>0</v>
      </c>
      <c r="N787" s="90"/>
      <c r="O787" s="90">
        <v>0.1</v>
      </c>
      <c r="P787" s="90">
        <v>0</v>
      </c>
      <c r="Q787" s="91">
        <v>0</v>
      </c>
      <c r="R787" s="35"/>
      <c r="S787" s="34">
        <f t="shared" si="374"/>
        <v>0.3</v>
      </c>
      <c r="T787" s="34">
        <f t="shared" si="360"/>
        <v>0.34600000000000003</v>
      </c>
      <c r="U787" s="34">
        <f t="shared" si="361"/>
        <v>0.70596003137599994</v>
      </c>
      <c r="V787" s="34">
        <f t="shared" si="362"/>
        <v>1.9872000000000001</v>
      </c>
      <c r="W787" s="15">
        <f t="shared" si="375"/>
        <v>0.87944659600048491</v>
      </c>
      <c r="X787" s="34">
        <f t="shared" si="376"/>
        <v>0.96739125560053352</v>
      </c>
      <c r="Y787" s="34">
        <f t="shared" si="363"/>
        <v>1.2900000000000023E-2</v>
      </c>
      <c r="Z787" s="15">
        <f t="shared" si="377"/>
        <v>0.50322495527805666</v>
      </c>
      <c r="AA787" s="34">
        <f t="shared" si="378"/>
        <v>0</v>
      </c>
      <c r="AB787" s="34">
        <f t="shared" si="364"/>
        <v>-0.3819999999999999</v>
      </c>
      <c r="AC787" s="15">
        <f t="shared" si="379"/>
        <v>0.40564461209270181</v>
      </c>
      <c r="AD787" s="34">
        <f t="shared" si="380"/>
        <v>0</v>
      </c>
      <c r="AE787" s="34">
        <f t="shared" si="365"/>
        <v>2.8973099999999996</v>
      </c>
      <c r="AF787" s="15">
        <f t="shared" si="381"/>
        <v>0.94771330031082945</v>
      </c>
      <c r="AG787" s="34">
        <f t="shared" si="382"/>
        <v>9.4771330031082957E-2</v>
      </c>
      <c r="AH787" s="34">
        <f t="shared" si="366"/>
        <v>1.2458</v>
      </c>
      <c r="AI787" s="15">
        <f t="shared" si="383"/>
        <v>0.77657197439912828</v>
      </c>
      <c r="AJ787" s="34">
        <f t="shared" si="384"/>
        <v>0</v>
      </c>
      <c r="AK787" s="34">
        <f t="shared" si="367"/>
        <v>0.2702</v>
      </c>
      <c r="AL787" s="15">
        <f t="shared" si="385"/>
        <v>0.5671420040148718</v>
      </c>
      <c r="AM787" s="34">
        <f t="shared" si="386"/>
        <v>0</v>
      </c>
      <c r="AN787" s="35">
        <f t="shared" si="368"/>
        <v>10.400000200000001</v>
      </c>
      <c r="AO787" s="35">
        <f t="shared" si="369"/>
        <v>8.275782460193664</v>
      </c>
      <c r="AP787" s="35">
        <f t="shared" si="370"/>
        <v>2.1242177398063369</v>
      </c>
      <c r="AQ787" s="35">
        <f t="shared" si="371"/>
        <v>3.7000002400000001</v>
      </c>
      <c r="AR787" s="35">
        <f t="shared" si="372"/>
        <v>3.4827603509318821</v>
      </c>
      <c r="AS787" s="35">
        <f t="shared" si="373"/>
        <v>0.21723988906811798</v>
      </c>
    </row>
    <row r="788" spans="7:45" ht="16.5" thickBot="1">
      <c r="G788">
        <v>1194</v>
      </c>
      <c r="H788" s="95">
        <v>0.2</v>
      </c>
      <c r="I788" s="96">
        <v>0.6</v>
      </c>
      <c r="J788" s="96">
        <v>1.8000001000000001</v>
      </c>
      <c r="K788" s="96">
        <v>5.9</v>
      </c>
      <c r="L788" s="96">
        <v>1.9000001</v>
      </c>
      <c r="M788" s="96">
        <v>0</v>
      </c>
      <c r="N788" s="96"/>
      <c r="O788" s="96">
        <v>2.8000001999999999</v>
      </c>
      <c r="P788" s="96">
        <v>0.90000004</v>
      </c>
      <c r="Q788" s="97">
        <v>0</v>
      </c>
      <c r="R788" s="35"/>
      <c r="S788" s="34">
        <f t="shared" si="374"/>
        <v>0.2</v>
      </c>
      <c r="T788" s="34">
        <f t="shared" si="360"/>
        <v>0.51900000000000002</v>
      </c>
      <c r="U788" s="34">
        <f t="shared" si="361"/>
        <v>1.4119200784400001</v>
      </c>
      <c r="V788" s="34">
        <f t="shared" si="362"/>
        <v>1.9872000000000001</v>
      </c>
      <c r="W788" s="15">
        <f t="shared" si="375"/>
        <v>0.87944659600048491</v>
      </c>
      <c r="X788" s="34">
        <f t="shared" si="376"/>
        <v>5.1887349164028613</v>
      </c>
      <c r="Y788" s="34">
        <f t="shared" si="363"/>
        <v>1.2900000000000023E-2</v>
      </c>
      <c r="Z788" s="15">
        <f t="shared" si="377"/>
        <v>0.50322495527805666</v>
      </c>
      <c r="AA788" s="34">
        <f t="shared" si="378"/>
        <v>0.95612746535080317</v>
      </c>
      <c r="AB788" s="34">
        <f t="shared" si="364"/>
        <v>-0.3819999999999999</v>
      </c>
      <c r="AC788" s="15">
        <f t="shared" si="379"/>
        <v>0.40564461209270181</v>
      </c>
      <c r="AD788" s="34">
        <f t="shared" si="380"/>
        <v>0</v>
      </c>
      <c r="AE788" s="34">
        <f t="shared" si="365"/>
        <v>5.1493801668199994</v>
      </c>
      <c r="AF788" s="15">
        <f t="shared" si="381"/>
        <v>0.99423048002274705</v>
      </c>
      <c r="AG788" s="34">
        <f t="shared" si="382"/>
        <v>2.7838455429097877</v>
      </c>
      <c r="AH788" s="34">
        <f t="shared" si="366"/>
        <v>1.2458</v>
      </c>
      <c r="AI788" s="15">
        <f t="shared" si="383"/>
        <v>0.77657197439912828</v>
      </c>
      <c r="AJ788" s="34">
        <f t="shared" si="384"/>
        <v>0.69891480802209438</v>
      </c>
      <c r="AK788" s="34">
        <f t="shared" si="367"/>
        <v>0.2702</v>
      </c>
      <c r="AL788" s="15">
        <f t="shared" si="385"/>
        <v>0.5671420040148718</v>
      </c>
      <c r="AM788" s="34">
        <f t="shared" si="386"/>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X790"/>
  <sheetViews>
    <sheetView workbookViewId="0">
      <selection activeCell="A17" sqref="A17"/>
    </sheetView>
  </sheetViews>
  <sheetFormatPr defaultRowHeight="15"/>
  <cols>
    <col min="1" max="1" width="22.140625" customWidth="1"/>
    <col min="2" max="2" width="21.140625" customWidth="1"/>
    <col min="4" max="4" width="9.7109375" bestFit="1" customWidth="1"/>
    <col min="5" max="5" width="9.5703125" customWidth="1"/>
    <col min="6" max="6" width="9.7109375" customWidth="1"/>
    <col min="7" max="7" width="9.42578125" customWidth="1"/>
    <col min="8" max="8" width="2.5703125" customWidth="1"/>
    <col min="9" max="9" width="12.85546875" bestFit="1" customWidth="1"/>
    <col min="10" max="10" width="9.7109375" customWidth="1"/>
    <col min="11" max="11" width="9.42578125" bestFit="1" customWidth="1"/>
    <col min="12" max="12" width="4.28515625" hidden="1" customWidth="1"/>
    <col min="13" max="14" width="0" hidden="1" customWidth="1"/>
    <col min="16" max="16" width="8" style="103" bestFit="1" customWidth="1"/>
    <col min="17" max="17" width="13.42578125" style="103" bestFit="1" customWidth="1"/>
    <col min="18" max="18" width="13.5703125" style="103" bestFit="1" customWidth="1"/>
    <col min="19" max="19" width="16.140625" style="103" bestFit="1" customWidth="1"/>
    <col min="20" max="20" width="20.28515625" style="103" customWidth="1"/>
    <col min="21" max="21" width="8" style="103" bestFit="1" customWidth="1"/>
    <col min="22" max="22" width="20.5703125" style="103" bestFit="1" customWidth="1"/>
    <col min="23" max="23" width="20.7109375" style="103" bestFit="1" customWidth="1"/>
    <col min="24" max="24" width="23.42578125" style="103" bestFit="1" customWidth="1"/>
  </cols>
  <sheetData>
    <row r="1" spans="1:24" ht="15.75" thickBot="1">
      <c r="A1" s="98" t="s">
        <v>757</v>
      </c>
      <c r="B1" s="99" t="s">
        <v>758</v>
      </c>
      <c r="E1" s="1" t="s">
        <v>764</v>
      </c>
      <c r="I1" s="1" t="s">
        <v>693</v>
      </c>
      <c r="P1" s="1" t="s">
        <v>3147</v>
      </c>
      <c r="U1" s="1" t="s">
        <v>3142</v>
      </c>
    </row>
    <row r="2" spans="1:24" ht="15.75" thickBot="1">
      <c r="A2" s="100" t="s">
        <v>759</v>
      </c>
      <c r="B2" s="101">
        <v>0.1</v>
      </c>
      <c r="D2" s="1" t="s">
        <v>805</v>
      </c>
      <c r="E2" s="1" t="s">
        <v>754</v>
      </c>
      <c r="F2" s="1" t="s">
        <v>755</v>
      </c>
      <c r="G2" s="1" t="s">
        <v>756</v>
      </c>
      <c r="H2" s="1"/>
      <c r="I2" s="1" t="s">
        <v>754</v>
      </c>
      <c r="J2" s="1" t="s">
        <v>755</v>
      </c>
      <c r="K2" s="1" t="s">
        <v>756</v>
      </c>
      <c r="L2" s="1"/>
      <c r="M2" s="1" t="s">
        <v>762</v>
      </c>
      <c r="N2" s="1" t="s">
        <v>763</v>
      </c>
      <c r="O2" s="1" t="s">
        <v>746</v>
      </c>
      <c r="P2" s="103" t="s">
        <v>3054</v>
      </c>
      <c r="Q2" s="103" t="s">
        <v>3117</v>
      </c>
      <c r="R2" s="103" t="s">
        <v>3113</v>
      </c>
      <c r="S2" s="103" t="s">
        <v>3115</v>
      </c>
      <c r="U2" s="103" t="s">
        <v>3054</v>
      </c>
      <c r="V2" s="103" t="s">
        <v>3118</v>
      </c>
      <c r="W2" s="103" t="s">
        <v>3119</v>
      </c>
      <c r="X2" s="103" t="s">
        <v>3120</v>
      </c>
    </row>
    <row r="3" spans="1:24" ht="15.75" thickBot="1">
      <c r="A3" s="100" t="s">
        <v>760</v>
      </c>
      <c r="B3" s="101">
        <v>0.5</v>
      </c>
      <c r="D3" s="103">
        <v>1</v>
      </c>
      <c r="E3" s="34">
        <v>0</v>
      </c>
      <c r="F3" s="34">
        <v>2.9405309000000001E-2</v>
      </c>
      <c r="G3" s="34">
        <v>0</v>
      </c>
      <c r="H3" s="34"/>
      <c r="I3" s="34">
        <f>IF(E3="","",E3*$B$2)</f>
        <v>0</v>
      </c>
      <c r="J3" s="34">
        <f>IF(F3="","",F3*$B$3)</f>
        <v>1.4702654500000001E-2</v>
      </c>
      <c r="K3" s="34">
        <f>IF(G3="","",G3*$B$4)</f>
        <v>0</v>
      </c>
      <c r="L3" s="35"/>
      <c r="M3" s="35">
        <f>SUM(E3:G3)</f>
        <v>2.9405309000000001E-2</v>
      </c>
      <c r="N3" s="35">
        <f>SUM(I3:K3)</f>
        <v>1.4702654500000001E-2</v>
      </c>
      <c r="P3" s="103">
        <v>1</v>
      </c>
      <c r="Q3" s="110">
        <v>0</v>
      </c>
      <c r="R3" s="112">
        <v>1.4702654500000001E-2</v>
      </c>
      <c r="S3" s="110">
        <v>0</v>
      </c>
      <c r="T3" s="110"/>
      <c r="U3" s="103">
        <v>1</v>
      </c>
      <c r="V3" s="34">
        <f>IF(I3="","",I3-Q3)</f>
        <v>0</v>
      </c>
      <c r="W3" s="34">
        <f t="shared" ref="W3:X3" si="0">IF(J3="","",J3-R3)</f>
        <v>0</v>
      </c>
      <c r="X3" s="34">
        <f t="shared" si="0"/>
        <v>0</v>
      </c>
    </row>
    <row r="4" spans="1:24" ht="15.75" thickBot="1">
      <c r="A4" s="100" t="s">
        <v>761</v>
      </c>
      <c r="B4" s="101">
        <v>0.5</v>
      </c>
      <c r="D4" s="103">
        <v>2</v>
      </c>
      <c r="E4" s="34">
        <v>0</v>
      </c>
      <c r="F4" s="34">
        <v>9.1891593999999993E-2</v>
      </c>
      <c r="G4" s="34">
        <v>0</v>
      </c>
      <c r="H4" s="34"/>
      <c r="I4" s="34">
        <f>IF(E4="","",E4*$B$2)</f>
        <v>0</v>
      </c>
      <c r="J4" s="34">
        <f>IF(F4="","",F4*$B$3)</f>
        <v>4.5945796999999997E-2</v>
      </c>
      <c r="K4" s="34">
        <f>IF(G4="","",G4*$B$4)</f>
        <v>0</v>
      </c>
      <c r="L4" s="35"/>
      <c r="M4" s="35">
        <f>SUM(E5:G5)</f>
        <v>6.6161941999999998</v>
      </c>
      <c r="N4" s="35">
        <f t="shared" ref="N4:N7" si="1">SUM(I5:K5)</f>
        <v>3.3080970999999999</v>
      </c>
      <c r="P4" s="103">
        <v>2</v>
      </c>
      <c r="Q4" s="110">
        <v>0</v>
      </c>
      <c r="R4" s="110">
        <v>4.5945796999999997E-2</v>
      </c>
      <c r="S4" s="110">
        <v>0</v>
      </c>
      <c r="T4" s="34"/>
      <c r="U4" s="103">
        <v>2</v>
      </c>
      <c r="V4" s="34">
        <f t="shared" ref="V4:V67" si="2">IF(I4="","",I4-Q4)</f>
        <v>0</v>
      </c>
      <c r="W4" s="34">
        <f t="shared" ref="W4:W67" si="3">IF(J4="","",J4-R4)</f>
        <v>0</v>
      </c>
      <c r="X4" s="34">
        <f t="shared" ref="X4:X67" si="4">IF(K4="","",K4-S4)</f>
        <v>0</v>
      </c>
    </row>
    <row r="5" spans="1:24">
      <c r="A5" s="82"/>
      <c r="B5" s="82"/>
      <c r="D5" s="103">
        <v>3</v>
      </c>
      <c r="E5" s="34">
        <v>0</v>
      </c>
      <c r="F5" s="34">
        <v>6.6161941999999998</v>
      </c>
      <c r="G5" s="34">
        <v>0</v>
      </c>
      <c r="H5" s="34"/>
      <c r="I5" s="34">
        <f t="shared" ref="I5:I57" si="5">IF(E5="","",E5*$B$2)</f>
        <v>0</v>
      </c>
      <c r="J5" s="34">
        <f t="shared" ref="J5:J57" si="6">IF(F5="","",F5*$B$3)</f>
        <v>3.3080970999999999</v>
      </c>
      <c r="K5" s="34">
        <f t="shared" ref="K5:K57" si="7">IF(G5="","",G5*$B$4)</f>
        <v>0</v>
      </c>
      <c r="L5" s="35"/>
      <c r="M5" s="35">
        <f>SUM(E6:G6)</f>
        <v>13.232388500000001</v>
      </c>
      <c r="N5" s="35">
        <f t="shared" si="1"/>
        <v>6.6161942500000004</v>
      </c>
      <c r="P5" s="103">
        <v>3</v>
      </c>
      <c r="Q5" s="110">
        <v>0</v>
      </c>
      <c r="R5" s="110">
        <v>3.3080970999999999</v>
      </c>
      <c r="S5" s="110">
        <v>0</v>
      </c>
      <c r="T5" s="110"/>
      <c r="U5" s="103">
        <v>3</v>
      </c>
      <c r="V5" s="34">
        <f t="shared" si="2"/>
        <v>0</v>
      </c>
      <c r="W5" s="34">
        <f t="shared" si="3"/>
        <v>0</v>
      </c>
      <c r="X5" s="34">
        <f t="shared" si="4"/>
        <v>0</v>
      </c>
    </row>
    <row r="6" spans="1:24">
      <c r="A6" s="102" t="s">
        <v>781</v>
      </c>
      <c r="B6" s="82"/>
      <c r="D6" s="103">
        <v>4</v>
      </c>
      <c r="E6" s="34">
        <v>0</v>
      </c>
      <c r="F6" s="34">
        <v>13.232388500000001</v>
      </c>
      <c r="G6" s="34">
        <v>0</v>
      </c>
      <c r="H6" s="34"/>
      <c r="I6" s="34">
        <f t="shared" si="5"/>
        <v>0</v>
      </c>
      <c r="J6" s="34">
        <f t="shared" si="6"/>
        <v>6.6161942500000004</v>
      </c>
      <c r="K6" s="34">
        <f t="shared" si="7"/>
        <v>0</v>
      </c>
      <c r="L6" s="44"/>
      <c r="M6" s="44">
        <f>SUM(E7:G7)</f>
        <v>5.8865050000000002E-2</v>
      </c>
      <c r="N6" s="44">
        <f t="shared" si="1"/>
        <v>2.0589159000000003E-2</v>
      </c>
      <c r="P6" s="135">
        <v>4</v>
      </c>
      <c r="Q6" s="116">
        <v>0</v>
      </c>
      <c r="R6" s="116">
        <v>6.6161942500000004</v>
      </c>
      <c r="S6" s="116">
        <v>0</v>
      </c>
      <c r="T6" s="110"/>
      <c r="U6" s="135">
        <v>4</v>
      </c>
      <c r="V6" s="34">
        <f t="shared" si="2"/>
        <v>0</v>
      </c>
      <c r="W6" s="34">
        <f t="shared" si="3"/>
        <v>0</v>
      </c>
      <c r="X6" s="34">
        <f t="shared" si="4"/>
        <v>0</v>
      </c>
    </row>
    <row r="7" spans="1:24">
      <c r="A7" s="102" t="s">
        <v>782</v>
      </c>
      <c r="B7" s="82"/>
      <c r="D7" s="103">
        <v>5</v>
      </c>
      <c r="E7" s="34">
        <v>2.2108414999999999E-2</v>
      </c>
      <c r="F7" s="34">
        <v>3.6756635000000003E-2</v>
      </c>
      <c r="G7" s="34">
        <v>0</v>
      </c>
      <c r="H7" s="45"/>
      <c r="I7" s="34">
        <f t="shared" si="5"/>
        <v>2.2108415E-3</v>
      </c>
      <c r="J7" s="34">
        <f t="shared" si="6"/>
        <v>1.8378317500000001E-2</v>
      </c>
      <c r="K7" s="34">
        <f t="shared" si="7"/>
        <v>0</v>
      </c>
      <c r="L7" s="35"/>
      <c r="M7" s="35">
        <f>SUM(E8:G8)</f>
        <v>0.33300886600000001</v>
      </c>
      <c r="N7" s="35">
        <f t="shared" si="1"/>
        <v>8.2309745000000004E-2</v>
      </c>
      <c r="P7" s="103">
        <v>5</v>
      </c>
      <c r="Q7" s="34">
        <v>2.2108415E-3</v>
      </c>
      <c r="R7" s="34">
        <v>1.8378317500000001E-2</v>
      </c>
      <c r="S7" s="34">
        <v>0</v>
      </c>
      <c r="T7" s="116"/>
      <c r="U7" s="103">
        <v>5</v>
      </c>
      <c r="V7" s="34">
        <f t="shared" si="2"/>
        <v>0</v>
      </c>
      <c r="W7" s="34">
        <f t="shared" si="3"/>
        <v>0</v>
      </c>
      <c r="X7" s="34">
        <f t="shared" si="4"/>
        <v>0</v>
      </c>
    </row>
    <row r="8" spans="1:24">
      <c r="A8" s="51"/>
      <c r="B8" s="51"/>
      <c r="D8" s="103">
        <v>6</v>
      </c>
      <c r="E8" s="34">
        <v>0.21048671999999999</v>
      </c>
      <c r="F8" s="34">
        <v>0.122522146</v>
      </c>
      <c r="G8" s="34">
        <v>0</v>
      </c>
      <c r="H8" s="34"/>
      <c r="I8" s="34">
        <f t="shared" si="5"/>
        <v>2.1048672000000001E-2</v>
      </c>
      <c r="J8" s="34">
        <f t="shared" si="6"/>
        <v>6.1261072999999999E-2</v>
      </c>
      <c r="K8" s="34">
        <f t="shared" si="7"/>
        <v>0</v>
      </c>
      <c r="L8" s="35"/>
      <c r="M8" s="35" t="e">
        <f>SUM(#REF!)</f>
        <v>#REF!</v>
      </c>
      <c r="N8" s="35" t="e">
        <f>SUM(#REF!)</f>
        <v>#REF!</v>
      </c>
      <c r="P8" s="103">
        <v>6</v>
      </c>
      <c r="Q8" s="110">
        <v>2.1048672000000001E-2</v>
      </c>
      <c r="R8" s="110">
        <v>6.1261072999999999E-2</v>
      </c>
      <c r="S8" s="110">
        <v>0</v>
      </c>
      <c r="T8" s="34"/>
      <c r="U8" s="103">
        <v>6</v>
      </c>
      <c r="V8" s="34">
        <f t="shared" si="2"/>
        <v>0</v>
      </c>
      <c r="W8" s="34">
        <f t="shared" si="3"/>
        <v>0</v>
      </c>
      <c r="X8" s="34">
        <f t="shared" si="4"/>
        <v>0</v>
      </c>
    </row>
    <row r="9" spans="1:24" ht="15.75">
      <c r="A9" s="1" t="s">
        <v>3123</v>
      </c>
      <c r="B9" s="11"/>
      <c r="D9" s="103">
        <v>8</v>
      </c>
      <c r="E9" s="34">
        <v>0</v>
      </c>
      <c r="F9" s="34">
        <v>9.1891593999999993E-2</v>
      </c>
      <c r="G9" s="34">
        <v>0</v>
      </c>
      <c r="H9" s="34"/>
      <c r="I9" s="34">
        <f t="shared" si="5"/>
        <v>0</v>
      </c>
      <c r="J9" s="34">
        <f t="shared" si="6"/>
        <v>4.5945796999999997E-2</v>
      </c>
      <c r="K9" s="34">
        <f t="shared" si="7"/>
        <v>0</v>
      </c>
      <c r="L9" s="35"/>
      <c r="M9" s="35">
        <f>SUM(E9:G9)</f>
        <v>9.1891593999999993E-2</v>
      </c>
      <c r="N9" s="35">
        <f>SUM(I9:K9)</f>
        <v>4.5945796999999997E-2</v>
      </c>
      <c r="P9" s="103">
        <v>8</v>
      </c>
      <c r="Q9" s="34">
        <v>0</v>
      </c>
      <c r="R9" s="34">
        <v>4.5945796999999997E-2</v>
      </c>
      <c r="S9" s="34">
        <v>0</v>
      </c>
      <c r="T9" s="110"/>
      <c r="U9" s="103">
        <v>8</v>
      </c>
      <c r="V9" s="34">
        <f t="shared" si="2"/>
        <v>0</v>
      </c>
      <c r="W9" s="34">
        <f t="shared" si="3"/>
        <v>0</v>
      </c>
      <c r="X9" s="34">
        <f t="shared" si="4"/>
        <v>0</v>
      </c>
    </row>
    <row r="10" spans="1:24" ht="15.75">
      <c r="A10" s="103" t="s">
        <v>3148</v>
      </c>
      <c r="B10" s="11"/>
      <c r="D10" s="103">
        <v>9</v>
      </c>
      <c r="E10" s="34">
        <v>0</v>
      </c>
      <c r="F10" s="34">
        <v>1.4825176</v>
      </c>
      <c r="G10" s="34">
        <v>0</v>
      </c>
      <c r="H10" s="34"/>
      <c r="I10" s="34">
        <f t="shared" si="5"/>
        <v>0</v>
      </c>
      <c r="J10" s="34">
        <f t="shared" si="6"/>
        <v>0.7412588</v>
      </c>
      <c r="K10" s="34">
        <f t="shared" si="7"/>
        <v>0</v>
      </c>
      <c r="L10" s="35"/>
      <c r="M10" s="35">
        <f>SUM(E10:G10)</f>
        <v>1.4825176</v>
      </c>
      <c r="N10" s="35">
        <f>SUM(I10:K10)</f>
        <v>0.7412588</v>
      </c>
      <c r="P10" s="103">
        <v>9</v>
      </c>
      <c r="Q10" s="34">
        <v>0</v>
      </c>
      <c r="R10" s="34">
        <v>0.7412588</v>
      </c>
      <c r="S10" s="34">
        <v>0</v>
      </c>
      <c r="T10" s="34"/>
      <c r="U10" s="103">
        <v>9</v>
      </c>
      <c r="V10" s="34">
        <f t="shared" si="2"/>
        <v>0</v>
      </c>
      <c r="W10" s="34">
        <f t="shared" si="3"/>
        <v>0</v>
      </c>
      <c r="X10" s="34">
        <f t="shared" si="4"/>
        <v>0</v>
      </c>
    </row>
    <row r="11" spans="1:24" ht="15.75">
      <c r="A11" s="103" t="s">
        <v>3149</v>
      </c>
      <c r="B11" s="11"/>
      <c r="D11" s="103">
        <v>10</v>
      </c>
      <c r="E11" s="34">
        <v>0</v>
      </c>
      <c r="F11" s="34">
        <v>9.1891593999999993E-2</v>
      </c>
      <c r="G11" s="34">
        <v>0</v>
      </c>
      <c r="H11" s="34"/>
      <c r="I11" s="34">
        <f t="shared" si="5"/>
        <v>0</v>
      </c>
      <c r="J11" s="34">
        <f t="shared" si="6"/>
        <v>4.5945796999999997E-2</v>
      </c>
      <c r="K11" s="34">
        <f t="shared" si="7"/>
        <v>0</v>
      </c>
      <c r="L11" s="35"/>
      <c r="M11" s="35">
        <f>SUM(E11:G11)</f>
        <v>9.1891593999999993E-2</v>
      </c>
      <c r="N11" s="35">
        <f>SUM(I11:K11)</f>
        <v>4.5945796999999997E-2</v>
      </c>
      <c r="P11" s="103">
        <v>10</v>
      </c>
      <c r="Q11" s="34">
        <v>0</v>
      </c>
      <c r="R11" s="34">
        <v>4.5945796999999997E-2</v>
      </c>
      <c r="S11" s="34">
        <v>0</v>
      </c>
      <c r="T11" s="34"/>
      <c r="U11" s="103">
        <v>10</v>
      </c>
      <c r="V11" s="34">
        <f t="shared" si="2"/>
        <v>0</v>
      </c>
      <c r="W11" s="34">
        <f t="shared" si="3"/>
        <v>0</v>
      </c>
      <c r="X11" s="34">
        <f t="shared" si="4"/>
        <v>0</v>
      </c>
    </row>
    <row r="12" spans="1:24" ht="15.75">
      <c r="A12" s="10"/>
      <c r="B12" s="11"/>
      <c r="D12" s="103">
        <v>11</v>
      </c>
      <c r="E12" s="34">
        <v>0</v>
      </c>
      <c r="F12" s="34">
        <v>1.9144083999999999</v>
      </c>
      <c r="G12" s="34">
        <v>0</v>
      </c>
      <c r="H12" s="34"/>
      <c r="I12" s="34">
        <f t="shared" si="5"/>
        <v>0</v>
      </c>
      <c r="J12" s="34">
        <f t="shared" si="6"/>
        <v>0.95720419999999995</v>
      </c>
      <c r="K12" s="34">
        <f t="shared" si="7"/>
        <v>0</v>
      </c>
      <c r="L12" s="35"/>
      <c r="M12" s="35">
        <f>SUM(E12:G12)</f>
        <v>1.9144083999999999</v>
      </c>
      <c r="N12" s="35">
        <f>SUM(I12:K12)</f>
        <v>0.95720419999999995</v>
      </c>
      <c r="P12" s="103">
        <v>11</v>
      </c>
      <c r="Q12" s="34">
        <v>0</v>
      </c>
      <c r="R12" s="34">
        <v>0.95720419999999995</v>
      </c>
      <c r="S12" s="34">
        <v>0</v>
      </c>
      <c r="T12" s="34"/>
      <c r="U12" s="103">
        <v>11</v>
      </c>
      <c r="V12" s="34">
        <f t="shared" si="2"/>
        <v>0</v>
      </c>
      <c r="W12" s="34">
        <f t="shared" si="3"/>
        <v>0</v>
      </c>
      <c r="X12" s="34">
        <f t="shared" si="4"/>
        <v>0</v>
      </c>
    </row>
    <row r="13" spans="1:24" ht="15.75">
      <c r="A13" s="10"/>
      <c r="B13" s="11"/>
      <c r="D13" s="103">
        <v>12</v>
      </c>
      <c r="E13" s="34">
        <v>0</v>
      </c>
      <c r="F13" s="34">
        <v>4.6328680000000001E-3</v>
      </c>
      <c r="G13" s="34">
        <v>0</v>
      </c>
      <c r="H13" s="34"/>
      <c r="I13" s="34">
        <f t="shared" si="5"/>
        <v>0</v>
      </c>
      <c r="J13" s="34">
        <f t="shared" si="6"/>
        <v>2.316434E-3</v>
      </c>
      <c r="K13" s="34">
        <f t="shared" si="7"/>
        <v>0</v>
      </c>
      <c r="L13" s="35"/>
      <c r="M13" s="35">
        <f>SUM(E13:G13)</f>
        <v>4.6328680000000001E-3</v>
      </c>
      <c r="N13" s="35">
        <f>SUM(I13:K13)</f>
        <v>2.316434E-3</v>
      </c>
      <c r="P13" s="103">
        <v>12</v>
      </c>
      <c r="Q13" s="34">
        <v>0</v>
      </c>
      <c r="R13" s="34">
        <v>2.316434E-3</v>
      </c>
      <c r="S13" s="34">
        <v>0</v>
      </c>
      <c r="T13" s="34"/>
      <c r="U13" s="103">
        <v>12</v>
      </c>
      <c r="V13" s="34">
        <f t="shared" si="2"/>
        <v>0</v>
      </c>
      <c r="W13" s="34">
        <f t="shared" si="3"/>
        <v>0</v>
      </c>
      <c r="X13" s="34">
        <f t="shared" si="4"/>
        <v>0</v>
      </c>
    </row>
    <row r="14" spans="1:24" ht="15.75">
      <c r="A14" s="10"/>
      <c r="B14" s="11"/>
      <c r="D14" s="103">
        <v>15</v>
      </c>
      <c r="E14" s="34">
        <v>0.10390818</v>
      </c>
      <c r="F14" s="34">
        <v>1.6540486E-2</v>
      </c>
      <c r="G14" s="34">
        <v>0</v>
      </c>
      <c r="H14" s="34"/>
      <c r="I14" s="34">
        <f t="shared" si="5"/>
        <v>1.0390818000000001E-2</v>
      </c>
      <c r="J14" s="34">
        <f t="shared" si="6"/>
        <v>8.270243E-3</v>
      </c>
      <c r="K14" s="34">
        <f t="shared" si="7"/>
        <v>0</v>
      </c>
      <c r="L14" s="35"/>
      <c r="M14" s="35" t="e">
        <f>SUM(#REF!)</f>
        <v>#REF!</v>
      </c>
      <c r="N14" s="35" t="e">
        <f>SUM(#REF!)</f>
        <v>#REF!</v>
      </c>
      <c r="P14" s="103">
        <v>15</v>
      </c>
      <c r="Q14" s="34">
        <v>1.0390818E-2</v>
      </c>
      <c r="R14" s="34">
        <v>8.270243E-3</v>
      </c>
      <c r="S14" s="34">
        <v>0</v>
      </c>
      <c r="T14" s="34"/>
      <c r="U14" s="103">
        <v>15</v>
      </c>
      <c r="V14" s="34">
        <f t="shared" si="2"/>
        <v>1.7347234759768071E-18</v>
      </c>
      <c r="W14" s="34">
        <f t="shared" si="3"/>
        <v>0</v>
      </c>
      <c r="X14" s="34">
        <f t="shared" si="4"/>
        <v>0</v>
      </c>
    </row>
    <row r="15" spans="1:24" ht="15.75">
      <c r="A15" s="10"/>
      <c r="B15" s="11"/>
      <c r="D15" s="103">
        <v>18</v>
      </c>
      <c r="E15" s="34">
        <v>0.10782865</v>
      </c>
      <c r="F15" s="34">
        <v>0.45945793000000001</v>
      </c>
      <c r="G15" s="34">
        <v>0</v>
      </c>
      <c r="H15" s="34"/>
      <c r="I15" s="34">
        <f t="shared" si="5"/>
        <v>1.0782865000000001E-2</v>
      </c>
      <c r="J15" s="34">
        <f t="shared" si="6"/>
        <v>0.22972896500000001</v>
      </c>
      <c r="K15" s="34">
        <f t="shared" si="7"/>
        <v>0</v>
      </c>
      <c r="L15" s="35"/>
      <c r="M15" s="35" t="e">
        <f>SUM(#REF!)</f>
        <v>#REF!</v>
      </c>
      <c r="N15" s="35" t="e">
        <f>SUM(#REF!)</f>
        <v>#REF!</v>
      </c>
      <c r="P15" s="103">
        <v>18</v>
      </c>
      <c r="Q15" s="34">
        <v>1.0782865000000001E-2</v>
      </c>
      <c r="R15" s="34">
        <v>0.22972896500000001</v>
      </c>
      <c r="S15" s="34">
        <v>0</v>
      </c>
      <c r="T15" s="34"/>
      <c r="U15" s="103">
        <v>18</v>
      </c>
      <c r="V15" s="34">
        <f t="shared" si="2"/>
        <v>0</v>
      </c>
      <c r="W15" s="34">
        <f t="shared" si="3"/>
        <v>0</v>
      </c>
      <c r="X15" s="34">
        <f t="shared" si="4"/>
        <v>0</v>
      </c>
    </row>
    <row r="16" spans="1:24">
      <c r="A16" s="51"/>
      <c r="B16" s="51"/>
      <c r="D16" s="103">
        <v>21</v>
      </c>
      <c r="E16" s="34">
        <v>5.6352319999999996E-3</v>
      </c>
      <c r="F16" s="34">
        <v>1.8378317000000002E-2</v>
      </c>
      <c r="G16" s="34">
        <v>0</v>
      </c>
      <c r="H16" s="34"/>
      <c r="I16" s="34">
        <f t="shared" si="5"/>
        <v>5.6352319999999998E-4</v>
      </c>
      <c r="J16" s="34">
        <f t="shared" si="6"/>
        <v>9.1891585000000008E-3</v>
      </c>
      <c r="K16" s="34">
        <f t="shared" si="7"/>
        <v>0</v>
      </c>
      <c r="L16" s="35"/>
      <c r="M16" s="35">
        <f>SUM(E14:G14)</f>
        <v>0.12044866600000001</v>
      </c>
      <c r="N16" s="35">
        <f>SUM(I14:K14)</f>
        <v>1.8661061E-2</v>
      </c>
      <c r="P16" s="103">
        <v>21</v>
      </c>
      <c r="Q16" s="34">
        <v>5.6352319999999998E-4</v>
      </c>
      <c r="R16" s="34">
        <v>9.1891585000000008E-3</v>
      </c>
      <c r="S16" s="34">
        <v>0</v>
      </c>
      <c r="T16" s="34"/>
      <c r="U16" s="103">
        <v>21</v>
      </c>
      <c r="V16" s="34">
        <f t="shared" si="2"/>
        <v>0</v>
      </c>
      <c r="W16" s="34">
        <f t="shared" si="3"/>
        <v>0</v>
      </c>
      <c r="X16" s="34">
        <f t="shared" si="4"/>
        <v>0</v>
      </c>
    </row>
    <row r="17" spans="1:24">
      <c r="A17" s="51"/>
      <c r="B17" s="51"/>
      <c r="D17" s="103">
        <v>22</v>
      </c>
      <c r="E17" s="34">
        <v>5.6352319999999996E-3</v>
      </c>
      <c r="F17" s="34">
        <v>1.8378317000000002E-2</v>
      </c>
      <c r="G17" s="34">
        <v>0</v>
      </c>
      <c r="H17" s="34"/>
      <c r="I17" s="34">
        <f t="shared" si="5"/>
        <v>5.6352319999999998E-4</v>
      </c>
      <c r="J17" s="34">
        <f t="shared" si="6"/>
        <v>9.1891585000000008E-3</v>
      </c>
      <c r="K17" s="34">
        <f t="shared" si="7"/>
        <v>0</v>
      </c>
      <c r="L17" s="35"/>
      <c r="M17" s="35" t="e">
        <f>SUM(#REF!)</f>
        <v>#REF!</v>
      </c>
      <c r="N17" s="35" t="e">
        <f>SUM(#REF!)</f>
        <v>#REF!</v>
      </c>
      <c r="P17" s="103">
        <v>22</v>
      </c>
      <c r="Q17" s="34">
        <v>5.6352319999999998E-4</v>
      </c>
      <c r="R17" s="34">
        <v>9.1891585000000008E-3</v>
      </c>
      <c r="S17" s="34">
        <v>0</v>
      </c>
      <c r="T17" s="34"/>
      <c r="U17" s="103">
        <v>22</v>
      </c>
      <c r="V17" s="34">
        <f t="shared" si="2"/>
        <v>0</v>
      </c>
      <c r="W17" s="34">
        <f t="shared" si="3"/>
        <v>0</v>
      </c>
      <c r="X17" s="34">
        <f t="shared" si="4"/>
        <v>0</v>
      </c>
    </row>
    <row r="18" spans="1:24">
      <c r="A18" s="51"/>
      <c r="B18" s="51"/>
      <c r="D18" s="103">
        <v>23</v>
      </c>
      <c r="E18" s="34">
        <v>5.6352319999999996E-3</v>
      </c>
      <c r="F18" s="34">
        <v>3.6756635999999998E-3</v>
      </c>
      <c r="G18" s="34">
        <v>0</v>
      </c>
      <c r="H18" s="34"/>
      <c r="I18" s="34">
        <f t="shared" si="5"/>
        <v>5.6352319999999998E-4</v>
      </c>
      <c r="J18" s="34">
        <f t="shared" si="6"/>
        <v>1.8378317999999999E-3</v>
      </c>
      <c r="K18" s="34">
        <f t="shared" si="7"/>
        <v>0</v>
      </c>
      <c r="L18" s="35"/>
      <c r="M18" s="35" t="e">
        <f>SUM(#REF!)</f>
        <v>#REF!</v>
      </c>
      <c r="N18" s="35" t="e">
        <f>SUM(#REF!)</f>
        <v>#REF!</v>
      </c>
      <c r="P18" s="103">
        <v>23</v>
      </c>
      <c r="Q18" s="34">
        <v>5.6352319999999998E-4</v>
      </c>
      <c r="R18" s="34">
        <v>1.8378317999999999E-3</v>
      </c>
      <c r="S18" s="34">
        <v>0</v>
      </c>
      <c r="T18" s="34"/>
      <c r="U18" s="103">
        <v>23</v>
      </c>
      <c r="V18" s="34">
        <f t="shared" si="2"/>
        <v>0</v>
      </c>
      <c r="W18" s="34">
        <f t="shared" si="3"/>
        <v>0</v>
      </c>
      <c r="X18" s="34">
        <f t="shared" si="4"/>
        <v>0</v>
      </c>
    </row>
    <row r="19" spans="1:24">
      <c r="A19" s="51"/>
      <c r="B19" s="51"/>
      <c r="D19" s="103">
        <v>24</v>
      </c>
      <c r="E19" s="34">
        <v>3.2139967999999998E-2</v>
      </c>
      <c r="F19" s="34">
        <v>0.45945793000000001</v>
      </c>
      <c r="G19" s="34">
        <v>1.2507466</v>
      </c>
      <c r="H19" s="34"/>
      <c r="I19" s="34">
        <f t="shared" si="5"/>
        <v>3.2139968000000001E-3</v>
      </c>
      <c r="J19" s="34">
        <f t="shared" si="6"/>
        <v>0.22972896500000001</v>
      </c>
      <c r="K19" s="34">
        <f t="shared" si="7"/>
        <v>0.62537330000000002</v>
      </c>
      <c r="L19" s="35"/>
      <c r="M19" s="35">
        <f>SUM(E15:G15)</f>
        <v>0.56728657999999998</v>
      </c>
      <c r="N19" s="35">
        <f>SUM(I15:K15)</f>
        <v>0.24051183000000001</v>
      </c>
      <c r="P19" s="103">
        <v>24</v>
      </c>
      <c r="Q19" s="34">
        <v>3.2139968000000001E-3</v>
      </c>
      <c r="R19" s="34">
        <v>0.22972896500000001</v>
      </c>
      <c r="S19" s="34">
        <v>0.62537330000000002</v>
      </c>
      <c r="T19" s="110"/>
      <c r="U19" s="103">
        <v>24</v>
      </c>
      <c r="V19" s="34">
        <f t="shared" si="2"/>
        <v>0</v>
      </c>
      <c r="W19" s="34">
        <f t="shared" si="3"/>
        <v>0</v>
      </c>
      <c r="X19" s="34">
        <f t="shared" si="4"/>
        <v>0</v>
      </c>
    </row>
    <row r="20" spans="1:24">
      <c r="A20" s="51"/>
      <c r="B20" s="51"/>
      <c r="D20" s="103">
        <v>27</v>
      </c>
      <c r="E20" s="34">
        <v>0</v>
      </c>
      <c r="F20" s="34">
        <v>5.9014826999999999E-2</v>
      </c>
      <c r="G20" s="34">
        <v>0</v>
      </c>
      <c r="H20" s="34"/>
      <c r="I20" s="34">
        <f t="shared" si="5"/>
        <v>0</v>
      </c>
      <c r="J20" s="34">
        <f t="shared" si="6"/>
        <v>2.9507413499999999E-2</v>
      </c>
      <c r="K20" s="34">
        <f t="shared" si="7"/>
        <v>0</v>
      </c>
      <c r="L20" s="35"/>
      <c r="M20" s="35" t="e">
        <f>SUM(#REF!)</f>
        <v>#REF!</v>
      </c>
      <c r="N20" s="35" t="e">
        <f>SUM(#REF!)</f>
        <v>#REF!</v>
      </c>
      <c r="P20" s="103">
        <v>27</v>
      </c>
      <c r="Q20" s="34">
        <v>0</v>
      </c>
      <c r="R20" s="34">
        <v>2.9507413499999999E-2</v>
      </c>
      <c r="S20" s="34">
        <v>0</v>
      </c>
      <c r="T20" s="34"/>
      <c r="U20" s="103">
        <v>27</v>
      </c>
      <c r="V20" s="34">
        <f t="shared" si="2"/>
        <v>0</v>
      </c>
      <c r="W20" s="34">
        <f t="shared" si="3"/>
        <v>0</v>
      </c>
      <c r="X20" s="34">
        <f t="shared" si="4"/>
        <v>0</v>
      </c>
    </row>
    <row r="21" spans="1:24">
      <c r="A21" s="51"/>
      <c r="B21" s="51"/>
      <c r="D21" s="103">
        <v>28</v>
      </c>
      <c r="E21" s="34">
        <v>0.17592920000000001</v>
      </c>
      <c r="F21" s="34">
        <v>0</v>
      </c>
      <c r="G21" s="34">
        <v>0</v>
      </c>
      <c r="H21" s="34"/>
      <c r="I21" s="34">
        <f t="shared" si="5"/>
        <v>1.7592920000000001E-2</v>
      </c>
      <c r="J21" s="34">
        <f t="shared" si="6"/>
        <v>0</v>
      </c>
      <c r="K21" s="34">
        <f t="shared" si="7"/>
        <v>0</v>
      </c>
      <c r="L21" s="35"/>
      <c r="M21" s="35" t="e">
        <f>SUM(#REF!)</f>
        <v>#REF!</v>
      </c>
      <c r="N21" s="35" t="e">
        <f>SUM(#REF!)</f>
        <v>#REF!</v>
      </c>
      <c r="P21" s="103">
        <v>28</v>
      </c>
      <c r="Q21" s="34">
        <v>1.7592920000000001E-2</v>
      </c>
      <c r="R21" s="34">
        <v>0</v>
      </c>
      <c r="S21" s="34">
        <v>0</v>
      </c>
      <c r="T21" s="34"/>
      <c r="U21" s="103">
        <v>28</v>
      </c>
      <c r="V21" s="34">
        <f t="shared" si="2"/>
        <v>0</v>
      </c>
      <c r="W21" s="34">
        <f t="shared" si="3"/>
        <v>0</v>
      </c>
      <c r="X21" s="34">
        <f t="shared" si="4"/>
        <v>0</v>
      </c>
    </row>
    <row r="22" spans="1:24">
      <c r="A22" s="51"/>
      <c r="B22" s="51"/>
      <c r="D22" s="103">
        <v>29</v>
      </c>
      <c r="E22" s="34">
        <v>0.30925842999999997</v>
      </c>
      <c r="F22" s="34">
        <v>0.21642310000000001</v>
      </c>
      <c r="G22" s="34">
        <v>0</v>
      </c>
      <c r="H22" s="34"/>
      <c r="I22" s="34">
        <f t="shared" si="5"/>
        <v>3.0925842999999998E-2</v>
      </c>
      <c r="J22" s="34">
        <f t="shared" si="6"/>
        <v>0.10821155</v>
      </c>
      <c r="K22" s="34">
        <f t="shared" si="7"/>
        <v>0</v>
      </c>
      <c r="L22" s="35"/>
      <c r="M22" s="35">
        <f>SUM(E16:G16)</f>
        <v>2.4013549000000002E-2</v>
      </c>
      <c r="N22" s="35">
        <f>SUM(I16:K16)</f>
        <v>9.7526817000000016E-3</v>
      </c>
      <c r="P22" s="103">
        <v>29</v>
      </c>
      <c r="Q22" s="34">
        <v>3.0925843000000001E-2</v>
      </c>
      <c r="R22" s="34">
        <v>0.10821155</v>
      </c>
      <c r="S22" s="34">
        <v>0</v>
      </c>
      <c r="T22" s="110"/>
      <c r="U22" s="103">
        <v>29</v>
      </c>
      <c r="V22" s="34">
        <f t="shared" si="2"/>
        <v>-3.4694469519536142E-18</v>
      </c>
      <c r="W22" s="34">
        <f t="shared" si="3"/>
        <v>0</v>
      </c>
      <c r="X22" s="34">
        <f t="shared" si="4"/>
        <v>0</v>
      </c>
    </row>
    <row r="23" spans="1:24">
      <c r="A23" s="51"/>
      <c r="B23" s="51"/>
      <c r="D23" s="103">
        <v>33</v>
      </c>
      <c r="E23" s="34">
        <v>1.0583241000000001E-3</v>
      </c>
      <c r="F23" s="34">
        <v>9.0053753000000002E-4</v>
      </c>
      <c r="G23" s="34">
        <v>0</v>
      </c>
      <c r="H23" s="34"/>
      <c r="I23" s="34">
        <f t="shared" si="5"/>
        <v>1.0583241000000001E-4</v>
      </c>
      <c r="J23" s="34">
        <f t="shared" si="6"/>
        <v>4.5026876500000001E-4</v>
      </c>
      <c r="K23" s="34">
        <f t="shared" si="7"/>
        <v>0</v>
      </c>
      <c r="L23" s="35"/>
      <c r="M23" s="35">
        <f>SUM(E17:G17)</f>
        <v>2.4013549000000002E-2</v>
      </c>
      <c r="N23" s="35">
        <f>SUM(I17:K17)</f>
        <v>9.7526817000000016E-3</v>
      </c>
      <c r="P23" s="103">
        <v>33</v>
      </c>
      <c r="Q23" s="34">
        <v>1.0583241E-4</v>
      </c>
      <c r="R23" s="34">
        <v>4.5026876500000001E-4</v>
      </c>
      <c r="S23" s="34">
        <v>0</v>
      </c>
      <c r="T23" s="34"/>
      <c r="U23" s="103">
        <v>33</v>
      </c>
      <c r="V23" s="34">
        <f t="shared" si="2"/>
        <v>1.3552527156068805E-20</v>
      </c>
      <c r="W23" s="34">
        <f t="shared" si="3"/>
        <v>0</v>
      </c>
      <c r="X23" s="34">
        <f t="shared" si="4"/>
        <v>0</v>
      </c>
    </row>
    <row r="24" spans="1:24">
      <c r="A24" s="51"/>
      <c r="B24" s="51"/>
      <c r="D24" s="103">
        <v>34</v>
      </c>
      <c r="E24" s="34">
        <v>4.8301986999999998E-2</v>
      </c>
      <c r="F24" s="34">
        <v>2.9405309000000001E-2</v>
      </c>
      <c r="G24" s="34">
        <v>0</v>
      </c>
      <c r="H24" s="34"/>
      <c r="I24" s="34">
        <f t="shared" si="5"/>
        <v>4.8301986999999998E-3</v>
      </c>
      <c r="J24" s="34">
        <f t="shared" si="6"/>
        <v>1.4702654500000001E-2</v>
      </c>
      <c r="K24" s="34">
        <f t="shared" si="7"/>
        <v>0</v>
      </c>
      <c r="L24" s="35"/>
      <c r="M24" s="35">
        <f>SUM(E18:G18)</f>
        <v>9.3108955999999989E-3</v>
      </c>
      <c r="N24" s="35">
        <f>SUM(I18:K18)</f>
        <v>2.401355E-3</v>
      </c>
      <c r="P24" s="103">
        <v>34</v>
      </c>
      <c r="Q24" s="34">
        <v>4.8301986999999998E-3</v>
      </c>
      <c r="R24" s="34">
        <v>1.4702654500000001E-2</v>
      </c>
      <c r="S24" s="34">
        <v>0</v>
      </c>
      <c r="T24" s="34"/>
      <c r="U24" s="103">
        <v>34</v>
      </c>
      <c r="V24" s="34">
        <f t="shared" si="2"/>
        <v>0</v>
      </c>
      <c r="W24" s="34">
        <f t="shared" si="3"/>
        <v>0</v>
      </c>
      <c r="X24" s="34">
        <f t="shared" si="4"/>
        <v>0</v>
      </c>
    </row>
    <row r="25" spans="1:24">
      <c r="A25" s="51"/>
      <c r="B25" s="51"/>
      <c r="D25" s="103">
        <v>36</v>
      </c>
      <c r="E25" s="34">
        <v>5.6573216000000003E-2</v>
      </c>
      <c r="F25" s="34">
        <v>1.1486448999999999E-2</v>
      </c>
      <c r="G25" s="34">
        <v>0</v>
      </c>
      <c r="H25" s="34"/>
      <c r="I25" s="34">
        <f t="shared" si="5"/>
        <v>5.6573216000000009E-3</v>
      </c>
      <c r="J25" s="34">
        <f t="shared" si="6"/>
        <v>5.7432244999999996E-3</v>
      </c>
      <c r="K25" s="34">
        <f t="shared" si="7"/>
        <v>0</v>
      </c>
      <c r="L25" s="35"/>
      <c r="M25" s="35">
        <f>SUM(E19:G19)</f>
        <v>1.742344498</v>
      </c>
      <c r="N25" s="35">
        <f>SUM(I19:K19)</f>
        <v>0.85831626179999998</v>
      </c>
      <c r="P25" s="103">
        <v>36</v>
      </c>
      <c r="Q25" s="34">
        <v>5.6573216000000001E-3</v>
      </c>
      <c r="R25" s="34">
        <v>5.7432244999999996E-3</v>
      </c>
      <c r="S25" s="34">
        <v>0</v>
      </c>
      <c r="T25" s="34"/>
      <c r="U25" s="103">
        <v>36</v>
      </c>
      <c r="V25" s="34">
        <f t="shared" si="2"/>
        <v>8.6736173798840355E-19</v>
      </c>
      <c r="W25" s="34">
        <f t="shared" si="3"/>
        <v>0</v>
      </c>
      <c r="X25" s="34">
        <f t="shared" si="4"/>
        <v>0</v>
      </c>
    </row>
    <row r="26" spans="1:24">
      <c r="A26" s="51"/>
      <c r="B26" s="51"/>
      <c r="D26" s="103">
        <v>37</v>
      </c>
      <c r="E26" s="34"/>
      <c r="F26" s="34"/>
      <c r="G26" s="34"/>
      <c r="H26" s="34"/>
      <c r="I26" s="34" t="str">
        <f t="shared" si="5"/>
        <v/>
      </c>
      <c r="J26" s="34" t="str">
        <f t="shared" si="6"/>
        <v/>
      </c>
      <c r="K26" s="34" t="str">
        <f t="shared" si="7"/>
        <v/>
      </c>
      <c r="L26" s="35"/>
      <c r="M26" s="35" t="e">
        <f>SUM(#REF!)</f>
        <v>#REF!</v>
      </c>
      <c r="N26" s="35" t="e">
        <f>SUM(#REF!)</f>
        <v>#REF!</v>
      </c>
      <c r="P26" s="103">
        <v>37</v>
      </c>
      <c r="Q26" s="34">
        <v>0</v>
      </c>
      <c r="R26" s="34">
        <v>0</v>
      </c>
      <c r="S26" s="34">
        <v>0</v>
      </c>
      <c r="T26" s="34"/>
      <c r="U26" s="103">
        <v>37</v>
      </c>
      <c r="V26" s="34" t="str">
        <f t="shared" si="2"/>
        <v/>
      </c>
      <c r="W26" s="34" t="str">
        <f t="shared" si="3"/>
        <v/>
      </c>
      <c r="X26" s="34" t="str">
        <f t="shared" si="4"/>
        <v/>
      </c>
    </row>
    <row r="27" spans="1:24">
      <c r="A27" s="51"/>
      <c r="B27" s="51"/>
      <c r="D27" s="103">
        <v>38</v>
      </c>
      <c r="E27" s="34"/>
      <c r="F27" s="34"/>
      <c r="G27" s="34"/>
      <c r="H27" s="34"/>
      <c r="I27" s="34" t="str">
        <f t="shared" si="5"/>
        <v/>
      </c>
      <c r="J27" s="34" t="str">
        <f t="shared" si="6"/>
        <v/>
      </c>
      <c r="K27" s="34" t="str">
        <f t="shared" si="7"/>
        <v/>
      </c>
      <c r="L27" s="35"/>
      <c r="M27" s="35" t="e">
        <f>SUM(#REF!)</f>
        <v>#REF!</v>
      </c>
      <c r="N27" s="35" t="e">
        <f>SUM(#REF!)</f>
        <v>#REF!</v>
      </c>
      <c r="P27" s="103">
        <v>38</v>
      </c>
      <c r="Q27" s="34">
        <v>0</v>
      </c>
      <c r="R27" s="34">
        <v>0</v>
      </c>
      <c r="S27" s="34">
        <v>0</v>
      </c>
      <c r="T27" s="34"/>
      <c r="U27" s="103">
        <v>38</v>
      </c>
      <c r="V27" s="34" t="str">
        <f t="shared" si="2"/>
        <v/>
      </c>
      <c r="W27" s="34" t="str">
        <f t="shared" si="3"/>
        <v/>
      </c>
      <c r="X27" s="34" t="str">
        <f t="shared" si="4"/>
        <v/>
      </c>
    </row>
    <row r="28" spans="1:24">
      <c r="A28" s="51"/>
      <c r="B28" s="51"/>
      <c r="D28" s="103">
        <v>39</v>
      </c>
      <c r="E28" s="34">
        <v>0</v>
      </c>
      <c r="F28" s="34">
        <v>0.12507467</v>
      </c>
      <c r="G28" s="34">
        <v>0</v>
      </c>
      <c r="H28" s="34"/>
      <c r="I28" s="34">
        <f t="shared" si="5"/>
        <v>0</v>
      </c>
      <c r="J28" s="34">
        <f t="shared" si="6"/>
        <v>6.2537334999999999E-2</v>
      </c>
      <c r="K28" s="34">
        <f t="shared" si="7"/>
        <v>0</v>
      </c>
      <c r="L28" s="35"/>
      <c r="M28" s="35">
        <f>SUM(E20:G20)</f>
        <v>5.9014826999999999E-2</v>
      </c>
      <c r="N28" s="35">
        <f>SUM(I20:K20)</f>
        <v>2.9507413499999999E-2</v>
      </c>
      <c r="P28" s="103">
        <v>39</v>
      </c>
      <c r="Q28" s="34">
        <v>0</v>
      </c>
      <c r="R28" s="34">
        <v>6.2537334999999999E-2</v>
      </c>
      <c r="S28" s="34">
        <v>0</v>
      </c>
      <c r="T28" s="34"/>
      <c r="U28" s="103">
        <v>39</v>
      </c>
      <c r="V28" s="34">
        <f t="shared" si="2"/>
        <v>0</v>
      </c>
      <c r="W28" s="34">
        <f t="shared" si="3"/>
        <v>0</v>
      </c>
      <c r="X28" s="34">
        <f t="shared" si="4"/>
        <v>0</v>
      </c>
    </row>
    <row r="29" spans="1:24">
      <c r="A29" s="51"/>
      <c r="B29" s="51"/>
      <c r="D29" s="103">
        <v>40</v>
      </c>
      <c r="E29" s="34"/>
      <c r="F29" s="34"/>
      <c r="G29" s="34"/>
      <c r="H29" s="34"/>
      <c r="I29" s="34" t="str">
        <f t="shared" si="5"/>
        <v/>
      </c>
      <c r="J29" s="34" t="str">
        <f t="shared" si="6"/>
        <v/>
      </c>
      <c r="K29" s="34" t="str">
        <f t="shared" si="7"/>
        <v/>
      </c>
      <c r="L29" s="35"/>
      <c r="M29" s="35">
        <f>SUM(E21:G21)</f>
        <v>0.17592920000000001</v>
      </c>
      <c r="N29" s="35">
        <f>SUM(I21:K21)</f>
        <v>1.7592920000000001E-2</v>
      </c>
      <c r="P29" s="103">
        <v>40</v>
      </c>
      <c r="Q29" s="34">
        <v>0</v>
      </c>
      <c r="R29" s="34">
        <v>0</v>
      </c>
      <c r="S29" s="34">
        <v>0</v>
      </c>
      <c r="T29" s="34"/>
      <c r="U29" s="103">
        <v>40</v>
      </c>
      <c r="V29" s="34" t="str">
        <f t="shared" si="2"/>
        <v/>
      </c>
      <c r="W29" s="34" t="str">
        <f t="shared" si="3"/>
        <v/>
      </c>
      <c r="X29" s="34" t="str">
        <f t="shared" si="4"/>
        <v/>
      </c>
    </row>
    <row r="30" spans="1:24">
      <c r="A30" s="51"/>
      <c r="B30" s="51"/>
      <c r="D30" s="103">
        <v>41</v>
      </c>
      <c r="E30" s="34"/>
      <c r="F30" s="34"/>
      <c r="G30" s="34"/>
      <c r="H30" s="34"/>
      <c r="I30" s="34" t="str">
        <f t="shared" si="5"/>
        <v/>
      </c>
      <c r="J30" s="34" t="str">
        <f t="shared" si="6"/>
        <v/>
      </c>
      <c r="K30" s="34" t="str">
        <f t="shared" si="7"/>
        <v/>
      </c>
      <c r="L30" s="35"/>
      <c r="M30" s="35">
        <f>SUM(E22:G22)</f>
        <v>0.52568152999999995</v>
      </c>
      <c r="N30" s="35">
        <f>SUM(I22:K22)</f>
        <v>0.139137393</v>
      </c>
      <c r="P30" s="103">
        <v>41</v>
      </c>
      <c r="Q30" s="34">
        <v>0</v>
      </c>
      <c r="R30" s="34">
        <v>0</v>
      </c>
      <c r="S30" s="34">
        <v>0</v>
      </c>
      <c r="T30" s="34"/>
      <c r="U30" s="103">
        <v>41</v>
      </c>
      <c r="V30" s="34" t="str">
        <f t="shared" si="2"/>
        <v/>
      </c>
      <c r="W30" s="34" t="str">
        <f t="shared" si="3"/>
        <v/>
      </c>
      <c r="X30" s="34" t="str">
        <f t="shared" si="4"/>
        <v/>
      </c>
    </row>
    <row r="31" spans="1:24">
      <c r="A31" s="51"/>
      <c r="B31" s="51"/>
      <c r="D31" s="103">
        <v>42</v>
      </c>
      <c r="E31" s="34">
        <v>7.1089459999999993E-2</v>
      </c>
      <c r="F31" s="34">
        <v>1.0005974000000001E-2</v>
      </c>
      <c r="G31" s="34">
        <v>0</v>
      </c>
      <c r="H31" s="34"/>
      <c r="I31" s="34">
        <f t="shared" si="5"/>
        <v>7.1089459999999997E-3</v>
      </c>
      <c r="J31" s="34">
        <f t="shared" si="6"/>
        <v>5.0029870000000004E-3</v>
      </c>
      <c r="K31" s="34">
        <f t="shared" si="7"/>
        <v>0</v>
      </c>
      <c r="L31" s="35"/>
      <c r="M31" s="35" t="e">
        <f>SUM(#REF!)</f>
        <v>#REF!</v>
      </c>
      <c r="N31" s="35" t="e">
        <f>SUM(#REF!)</f>
        <v>#REF!</v>
      </c>
      <c r="P31" s="103">
        <v>42</v>
      </c>
      <c r="Q31" s="34">
        <v>7.1089459999999997E-3</v>
      </c>
      <c r="R31" s="34">
        <v>5.0029870000000004E-3</v>
      </c>
      <c r="S31" s="34">
        <v>0</v>
      </c>
      <c r="T31" s="34"/>
      <c r="U31" s="103">
        <v>42</v>
      </c>
      <c r="V31" s="34">
        <f t="shared" si="2"/>
        <v>0</v>
      </c>
      <c r="W31" s="34">
        <f t="shared" si="3"/>
        <v>0</v>
      </c>
      <c r="X31" s="34">
        <f t="shared" si="4"/>
        <v>0</v>
      </c>
    </row>
    <row r="32" spans="1:24">
      <c r="A32" s="51"/>
      <c r="B32" s="51"/>
      <c r="D32" s="103">
        <v>43</v>
      </c>
      <c r="E32" s="34">
        <v>5.0287305999999997E-2</v>
      </c>
      <c r="F32" s="34">
        <v>0</v>
      </c>
      <c r="G32" s="34">
        <v>0</v>
      </c>
      <c r="H32" s="34"/>
      <c r="I32" s="34">
        <f t="shared" si="5"/>
        <v>5.0287305999999997E-3</v>
      </c>
      <c r="J32" s="34">
        <f t="shared" si="6"/>
        <v>0</v>
      </c>
      <c r="K32" s="34">
        <f t="shared" si="7"/>
        <v>0</v>
      </c>
      <c r="L32" s="35"/>
      <c r="M32" s="35" t="e">
        <f>SUM(#REF!)</f>
        <v>#REF!</v>
      </c>
      <c r="N32" s="35" t="e">
        <f>SUM(#REF!)</f>
        <v>#REF!</v>
      </c>
      <c r="P32" s="103">
        <v>43</v>
      </c>
      <c r="Q32" s="34">
        <v>5.0287305999999997E-3</v>
      </c>
      <c r="R32" s="34">
        <v>0</v>
      </c>
      <c r="S32" s="34">
        <v>0</v>
      </c>
      <c r="T32" s="34"/>
      <c r="U32" s="103">
        <v>43</v>
      </c>
      <c r="V32" s="34">
        <f t="shared" si="2"/>
        <v>0</v>
      </c>
      <c r="W32" s="34">
        <f t="shared" si="3"/>
        <v>0</v>
      </c>
      <c r="X32" s="34">
        <f t="shared" si="4"/>
        <v>0</v>
      </c>
    </row>
    <row r="33" spans="1:24">
      <c r="A33" s="51"/>
      <c r="B33" s="51"/>
      <c r="D33" s="103">
        <v>44</v>
      </c>
      <c r="E33" s="34"/>
      <c r="F33" s="34"/>
      <c r="G33" s="34"/>
      <c r="H33" s="34"/>
      <c r="I33" s="34" t="str">
        <f t="shared" si="5"/>
        <v/>
      </c>
      <c r="J33" s="34" t="str">
        <f t="shared" si="6"/>
        <v/>
      </c>
      <c r="K33" s="34" t="str">
        <f t="shared" si="7"/>
        <v/>
      </c>
      <c r="L33" s="35"/>
      <c r="M33" s="35">
        <f t="shared" ref="M33:M96" si="8">SUM(E23:G23)</f>
        <v>1.9588616300000002E-3</v>
      </c>
      <c r="N33" s="35">
        <f t="shared" ref="N33:N67" si="9">SUM(I23:K23)</f>
        <v>5.5610117499999999E-4</v>
      </c>
      <c r="P33" s="103">
        <v>44</v>
      </c>
      <c r="Q33" s="34">
        <v>0</v>
      </c>
      <c r="R33" s="34">
        <v>0</v>
      </c>
      <c r="S33" s="34">
        <v>0</v>
      </c>
      <c r="T33" s="34"/>
      <c r="U33" s="103">
        <v>44</v>
      </c>
      <c r="V33" s="34" t="str">
        <f t="shared" si="2"/>
        <v/>
      </c>
      <c r="W33" s="34" t="str">
        <f t="shared" si="3"/>
        <v/>
      </c>
      <c r="X33" s="34" t="str">
        <f t="shared" si="4"/>
        <v/>
      </c>
    </row>
    <row r="34" spans="1:24">
      <c r="A34" s="51"/>
      <c r="B34" s="51"/>
      <c r="D34" s="103">
        <v>45</v>
      </c>
      <c r="E34" s="34">
        <v>4.2071983E-2</v>
      </c>
      <c r="F34" s="34">
        <v>0</v>
      </c>
      <c r="G34" s="34">
        <v>0</v>
      </c>
      <c r="H34" s="34"/>
      <c r="I34" s="34">
        <f t="shared" si="5"/>
        <v>4.2071983000000002E-3</v>
      </c>
      <c r="J34" s="34">
        <f t="shared" si="6"/>
        <v>0</v>
      </c>
      <c r="K34" s="34">
        <f t="shared" si="7"/>
        <v>0</v>
      </c>
      <c r="L34" s="35"/>
      <c r="M34" s="35">
        <f t="shared" si="8"/>
        <v>7.7707295999999995E-2</v>
      </c>
      <c r="N34" s="35">
        <f t="shared" si="9"/>
        <v>1.9532853199999999E-2</v>
      </c>
      <c r="P34" s="103">
        <v>45</v>
      </c>
      <c r="Q34" s="34">
        <v>4.2071983000000002E-3</v>
      </c>
      <c r="R34" s="34">
        <v>0</v>
      </c>
      <c r="S34" s="34">
        <v>0</v>
      </c>
      <c r="T34" s="34"/>
      <c r="U34" s="103">
        <v>45</v>
      </c>
      <c r="V34" s="34">
        <f t="shared" si="2"/>
        <v>0</v>
      </c>
      <c r="W34" s="34">
        <f t="shared" si="3"/>
        <v>0</v>
      </c>
      <c r="X34" s="34">
        <f t="shared" si="4"/>
        <v>0</v>
      </c>
    </row>
    <row r="35" spans="1:24">
      <c r="A35" s="51"/>
      <c r="B35" s="51"/>
      <c r="D35" s="103">
        <v>46</v>
      </c>
      <c r="E35" s="34"/>
      <c r="F35" s="34"/>
      <c r="G35" s="34"/>
      <c r="H35" s="34"/>
      <c r="I35" s="34" t="str">
        <f t="shared" si="5"/>
        <v/>
      </c>
      <c r="J35" s="34" t="str">
        <f t="shared" si="6"/>
        <v/>
      </c>
      <c r="K35" s="34" t="str">
        <f t="shared" si="7"/>
        <v/>
      </c>
      <c r="L35" s="35"/>
      <c r="M35" s="35">
        <f t="shared" si="8"/>
        <v>6.8059665000000005E-2</v>
      </c>
      <c r="N35" s="35">
        <f t="shared" si="9"/>
        <v>1.1400546100000001E-2</v>
      </c>
      <c r="P35" s="103">
        <v>46</v>
      </c>
      <c r="Q35" s="34">
        <v>0</v>
      </c>
      <c r="R35" s="34">
        <v>0</v>
      </c>
      <c r="S35" s="34">
        <v>0</v>
      </c>
      <c r="T35" s="34"/>
      <c r="U35" s="103">
        <v>46</v>
      </c>
      <c r="V35" s="34" t="str">
        <f t="shared" si="2"/>
        <v/>
      </c>
      <c r="W35" s="34" t="str">
        <f t="shared" si="3"/>
        <v/>
      </c>
      <c r="X35" s="34" t="str">
        <f t="shared" si="4"/>
        <v/>
      </c>
    </row>
    <row r="36" spans="1:24">
      <c r="A36" s="51"/>
      <c r="B36" s="51"/>
      <c r="D36" s="103">
        <v>47</v>
      </c>
      <c r="E36" s="34">
        <v>0.21925702999999999</v>
      </c>
      <c r="F36" s="34">
        <v>5.0029864000000002</v>
      </c>
      <c r="G36" s="34">
        <v>0</v>
      </c>
      <c r="H36" s="34"/>
      <c r="I36" s="34">
        <f t="shared" si="5"/>
        <v>2.1925703000000001E-2</v>
      </c>
      <c r="J36" s="34">
        <f t="shared" si="6"/>
        <v>2.5014932000000001</v>
      </c>
      <c r="K36" s="34">
        <f t="shared" si="7"/>
        <v>0</v>
      </c>
      <c r="L36" s="35"/>
      <c r="M36" s="35">
        <f t="shared" si="8"/>
        <v>0</v>
      </c>
      <c r="N36" s="35">
        <f t="shared" si="9"/>
        <v>0</v>
      </c>
      <c r="P36" s="103">
        <v>47</v>
      </c>
      <c r="Q36" s="34">
        <v>2.1925703000000001E-2</v>
      </c>
      <c r="R36" s="34">
        <v>2.5014932000000001</v>
      </c>
      <c r="S36" s="34">
        <v>0</v>
      </c>
      <c r="T36" s="34"/>
      <c r="U36" s="103">
        <v>47</v>
      </c>
      <c r="V36" s="34">
        <f t="shared" si="2"/>
        <v>0</v>
      </c>
      <c r="W36" s="34">
        <f t="shared" si="3"/>
        <v>0</v>
      </c>
      <c r="X36" s="34">
        <f t="shared" si="4"/>
        <v>0</v>
      </c>
    </row>
    <row r="37" spans="1:24">
      <c r="A37" s="51"/>
      <c r="B37" s="51"/>
      <c r="D37" s="103">
        <v>48</v>
      </c>
      <c r="E37" s="34">
        <v>7.068584E-2</v>
      </c>
      <c r="F37" s="34">
        <v>0.10337803499999999</v>
      </c>
      <c r="G37" s="34">
        <v>0</v>
      </c>
      <c r="H37" s="34"/>
      <c r="I37" s="34">
        <f t="shared" si="5"/>
        <v>7.0685840000000002E-3</v>
      </c>
      <c r="J37" s="34">
        <f t="shared" si="6"/>
        <v>5.1689017499999997E-2</v>
      </c>
      <c r="K37" s="34">
        <f t="shared" si="7"/>
        <v>0</v>
      </c>
      <c r="L37" s="35"/>
      <c r="M37" s="35">
        <f t="shared" si="8"/>
        <v>0</v>
      </c>
      <c r="N37" s="35">
        <f t="shared" si="9"/>
        <v>0</v>
      </c>
      <c r="P37" s="103">
        <v>48</v>
      </c>
      <c r="Q37" s="34">
        <v>7.0685840000000002E-3</v>
      </c>
      <c r="R37" s="34">
        <v>5.1689017499999997E-2</v>
      </c>
      <c r="S37" s="34">
        <v>0</v>
      </c>
      <c r="T37" s="34"/>
      <c r="U37" s="103">
        <v>48</v>
      </c>
      <c r="V37" s="34">
        <f t="shared" si="2"/>
        <v>0</v>
      </c>
      <c r="W37" s="34">
        <f t="shared" si="3"/>
        <v>0</v>
      </c>
      <c r="X37" s="34">
        <f t="shared" si="4"/>
        <v>0</v>
      </c>
    </row>
    <row r="38" spans="1:24">
      <c r="A38" s="51"/>
      <c r="B38" s="51"/>
      <c r="D38" s="103">
        <v>49</v>
      </c>
      <c r="E38" s="34"/>
      <c r="F38" s="34"/>
      <c r="G38" s="34"/>
      <c r="H38" s="34"/>
      <c r="I38" s="34" t="str">
        <f t="shared" si="5"/>
        <v/>
      </c>
      <c r="J38" s="34" t="str">
        <f t="shared" si="6"/>
        <v/>
      </c>
      <c r="K38" s="34" t="str">
        <f t="shared" si="7"/>
        <v/>
      </c>
      <c r="L38" s="35"/>
      <c r="M38" s="35">
        <f t="shared" si="8"/>
        <v>0.12507467</v>
      </c>
      <c r="N38" s="35">
        <f t="shared" si="9"/>
        <v>6.2537334999999999E-2</v>
      </c>
      <c r="P38" s="103">
        <v>49</v>
      </c>
      <c r="Q38" s="34">
        <v>0</v>
      </c>
      <c r="R38" s="34">
        <v>0</v>
      </c>
      <c r="S38" s="34">
        <v>0</v>
      </c>
      <c r="T38" s="34"/>
      <c r="U38" s="103">
        <v>49</v>
      </c>
      <c r="V38" s="34" t="str">
        <f t="shared" si="2"/>
        <v/>
      </c>
      <c r="W38" s="34" t="str">
        <f t="shared" si="3"/>
        <v/>
      </c>
      <c r="X38" s="34" t="str">
        <f t="shared" si="4"/>
        <v/>
      </c>
    </row>
    <row r="39" spans="1:24">
      <c r="A39" s="51"/>
      <c r="B39" s="51"/>
      <c r="D39" s="103">
        <v>51</v>
      </c>
      <c r="E39" s="34"/>
      <c r="F39" s="34"/>
      <c r="G39" s="34"/>
      <c r="H39" s="34"/>
      <c r="I39" s="34" t="str">
        <f t="shared" si="5"/>
        <v/>
      </c>
      <c r="J39" s="34" t="str">
        <f t="shared" si="6"/>
        <v/>
      </c>
      <c r="K39" s="34" t="str">
        <f t="shared" si="7"/>
        <v/>
      </c>
      <c r="L39" s="35"/>
      <c r="M39" s="35">
        <f t="shared" si="8"/>
        <v>0</v>
      </c>
      <c r="N39" s="35">
        <f t="shared" si="9"/>
        <v>0</v>
      </c>
      <c r="P39" s="103">
        <v>51</v>
      </c>
      <c r="Q39" s="34">
        <v>0</v>
      </c>
      <c r="R39" s="34">
        <v>0</v>
      </c>
      <c r="S39" s="34">
        <v>0</v>
      </c>
      <c r="T39" s="34"/>
      <c r="U39" s="103">
        <v>51</v>
      </c>
      <c r="V39" s="34" t="str">
        <f t="shared" si="2"/>
        <v/>
      </c>
      <c r="W39" s="34" t="str">
        <f t="shared" si="3"/>
        <v/>
      </c>
      <c r="X39" s="34" t="str">
        <f t="shared" si="4"/>
        <v/>
      </c>
    </row>
    <row r="40" spans="1:24">
      <c r="A40" s="51"/>
      <c r="B40" s="51"/>
      <c r="D40" s="103">
        <v>52</v>
      </c>
      <c r="E40" s="34">
        <v>0.2156573</v>
      </c>
      <c r="F40" s="34">
        <v>0.24504428</v>
      </c>
      <c r="G40" s="34">
        <v>0</v>
      </c>
      <c r="H40" s="34"/>
      <c r="I40" s="34">
        <f t="shared" si="5"/>
        <v>2.1565730000000002E-2</v>
      </c>
      <c r="J40" s="34">
        <f t="shared" si="6"/>
        <v>0.12252214</v>
      </c>
      <c r="K40" s="34">
        <f t="shared" si="7"/>
        <v>0</v>
      </c>
      <c r="L40" s="35"/>
      <c r="M40" s="35">
        <f t="shared" si="8"/>
        <v>0</v>
      </c>
      <c r="N40" s="35">
        <f t="shared" si="9"/>
        <v>0</v>
      </c>
      <c r="P40" s="103">
        <v>52</v>
      </c>
      <c r="Q40" s="34">
        <v>2.1565730000000002E-2</v>
      </c>
      <c r="R40" s="34">
        <v>0.12252214</v>
      </c>
      <c r="S40" s="34">
        <v>0</v>
      </c>
      <c r="T40" s="34"/>
      <c r="U40" s="103">
        <v>52</v>
      </c>
      <c r="V40" s="34">
        <f t="shared" si="2"/>
        <v>0</v>
      </c>
      <c r="W40" s="34">
        <f t="shared" si="3"/>
        <v>0</v>
      </c>
      <c r="X40" s="34">
        <f t="shared" si="4"/>
        <v>0</v>
      </c>
    </row>
    <row r="41" spans="1:24">
      <c r="A41" s="51"/>
      <c r="B41" s="51"/>
      <c r="D41" s="103">
        <v>53</v>
      </c>
      <c r="E41" s="34">
        <v>3.8713589999999999E-2</v>
      </c>
      <c r="F41" s="34">
        <v>2.5882801E-2</v>
      </c>
      <c r="G41" s="34">
        <v>0</v>
      </c>
      <c r="H41" s="34"/>
      <c r="I41" s="34">
        <f t="shared" si="5"/>
        <v>3.871359E-3</v>
      </c>
      <c r="J41" s="34">
        <f t="shared" si="6"/>
        <v>1.29414005E-2</v>
      </c>
      <c r="K41" s="34">
        <f t="shared" si="7"/>
        <v>0</v>
      </c>
      <c r="L41" s="35"/>
      <c r="M41" s="35">
        <f t="shared" si="8"/>
        <v>8.1095433999999994E-2</v>
      </c>
      <c r="N41" s="35">
        <f t="shared" si="9"/>
        <v>1.2111933E-2</v>
      </c>
      <c r="P41" s="103">
        <v>53</v>
      </c>
      <c r="Q41" s="34">
        <v>3.871359E-3</v>
      </c>
      <c r="R41" s="34">
        <v>1.29414005E-2</v>
      </c>
      <c r="S41" s="34">
        <v>0</v>
      </c>
      <c r="T41" s="34"/>
      <c r="U41" s="103">
        <v>53</v>
      </c>
      <c r="V41" s="34">
        <f t="shared" si="2"/>
        <v>0</v>
      </c>
      <c r="W41" s="34">
        <f t="shared" si="3"/>
        <v>0</v>
      </c>
      <c r="X41" s="34">
        <f t="shared" si="4"/>
        <v>0</v>
      </c>
    </row>
    <row r="42" spans="1:24">
      <c r="A42" s="51"/>
      <c r="B42" s="51"/>
      <c r="D42" s="103">
        <v>54</v>
      </c>
      <c r="E42" s="34">
        <v>0</v>
      </c>
      <c r="F42" s="34">
        <v>0.22053981</v>
      </c>
      <c r="G42" s="34">
        <v>0</v>
      </c>
      <c r="H42" s="34"/>
      <c r="I42" s="34">
        <f t="shared" si="5"/>
        <v>0</v>
      </c>
      <c r="J42" s="34">
        <f t="shared" si="6"/>
        <v>0.110269905</v>
      </c>
      <c r="K42" s="34">
        <f t="shared" si="7"/>
        <v>0</v>
      </c>
      <c r="L42" s="35"/>
      <c r="M42" s="35">
        <f t="shared" si="8"/>
        <v>5.0287305999999997E-2</v>
      </c>
      <c r="N42" s="35">
        <f t="shared" si="9"/>
        <v>5.0287305999999997E-3</v>
      </c>
      <c r="P42" s="103">
        <v>54</v>
      </c>
      <c r="Q42" s="34">
        <v>0</v>
      </c>
      <c r="R42" s="34">
        <v>0.110269905</v>
      </c>
      <c r="S42" s="34">
        <v>0</v>
      </c>
      <c r="T42" s="34"/>
      <c r="U42" s="103">
        <v>54</v>
      </c>
      <c r="V42" s="34">
        <f t="shared" si="2"/>
        <v>0</v>
      </c>
      <c r="W42" s="34">
        <f t="shared" si="3"/>
        <v>0</v>
      </c>
      <c r="X42" s="34">
        <f t="shared" si="4"/>
        <v>0</v>
      </c>
    </row>
    <row r="43" spans="1:24">
      <c r="A43" s="51"/>
      <c r="B43" s="51"/>
      <c r="D43" s="103">
        <v>55</v>
      </c>
      <c r="E43" s="34"/>
      <c r="F43" s="34"/>
      <c r="G43" s="34"/>
      <c r="H43" s="34"/>
      <c r="I43" s="34" t="str">
        <f t="shared" si="5"/>
        <v/>
      </c>
      <c r="J43" s="34" t="str">
        <f t="shared" si="6"/>
        <v/>
      </c>
      <c r="K43" s="34" t="str">
        <f t="shared" si="7"/>
        <v/>
      </c>
      <c r="L43" s="35"/>
      <c r="M43" s="35">
        <f t="shared" si="8"/>
        <v>0</v>
      </c>
      <c r="N43" s="35">
        <f t="shared" si="9"/>
        <v>0</v>
      </c>
      <c r="P43" s="103">
        <v>55</v>
      </c>
      <c r="Q43" s="34">
        <v>0</v>
      </c>
      <c r="R43" s="34">
        <v>0</v>
      </c>
      <c r="S43" s="34">
        <v>0</v>
      </c>
      <c r="T43" s="34"/>
      <c r="U43" s="103">
        <v>55</v>
      </c>
      <c r="V43" s="34" t="str">
        <f t="shared" si="2"/>
        <v/>
      </c>
      <c r="W43" s="34" t="str">
        <f t="shared" si="3"/>
        <v/>
      </c>
      <c r="X43" s="34" t="str">
        <f t="shared" si="4"/>
        <v/>
      </c>
    </row>
    <row r="44" spans="1:24">
      <c r="A44" s="51"/>
      <c r="B44" s="51"/>
      <c r="D44" s="103">
        <v>56</v>
      </c>
      <c r="E44" s="34"/>
      <c r="F44" s="34"/>
      <c r="G44" s="34"/>
      <c r="H44" s="34"/>
      <c r="I44" s="34" t="str">
        <f t="shared" si="5"/>
        <v/>
      </c>
      <c r="J44" s="34" t="str">
        <f t="shared" si="6"/>
        <v/>
      </c>
      <c r="K44" s="34" t="str">
        <f t="shared" si="7"/>
        <v/>
      </c>
      <c r="L44" s="35"/>
      <c r="M44" s="35">
        <f t="shared" si="8"/>
        <v>4.2071983E-2</v>
      </c>
      <c r="N44" s="35">
        <f t="shared" si="9"/>
        <v>4.2071983000000002E-3</v>
      </c>
      <c r="P44" s="103">
        <v>56</v>
      </c>
      <c r="Q44" s="34">
        <v>0</v>
      </c>
      <c r="R44" s="34">
        <v>0</v>
      </c>
      <c r="S44" s="34">
        <v>0</v>
      </c>
      <c r="T44" s="34"/>
      <c r="U44" s="103">
        <v>56</v>
      </c>
      <c r="V44" s="34" t="str">
        <f t="shared" si="2"/>
        <v/>
      </c>
      <c r="W44" s="34" t="str">
        <f t="shared" si="3"/>
        <v/>
      </c>
      <c r="X44" s="34" t="str">
        <f t="shared" si="4"/>
        <v/>
      </c>
    </row>
    <row r="45" spans="1:24">
      <c r="A45" s="51"/>
      <c r="B45" s="51"/>
      <c r="D45" s="103">
        <v>57</v>
      </c>
      <c r="E45" s="34"/>
      <c r="F45" s="34"/>
      <c r="G45" s="34"/>
      <c r="H45" s="34"/>
      <c r="I45" s="34" t="str">
        <f t="shared" si="5"/>
        <v/>
      </c>
      <c r="J45" s="34" t="str">
        <f t="shared" si="6"/>
        <v/>
      </c>
      <c r="K45" s="34" t="str">
        <f t="shared" si="7"/>
        <v/>
      </c>
      <c r="L45" s="35"/>
      <c r="M45" s="35">
        <f t="shared" si="8"/>
        <v>0</v>
      </c>
      <c r="N45" s="35">
        <f t="shared" si="9"/>
        <v>0</v>
      </c>
      <c r="P45" s="103">
        <v>57</v>
      </c>
      <c r="Q45" s="34">
        <v>0</v>
      </c>
      <c r="R45" s="34">
        <v>0</v>
      </c>
      <c r="S45" s="34">
        <v>0</v>
      </c>
      <c r="T45" s="34"/>
      <c r="U45" s="103">
        <v>57</v>
      </c>
      <c r="V45" s="34" t="str">
        <f t="shared" si="2"/>
        <v/>
      </c>
      <c r="W45" s="34" t="str">
        <f t="shared" si="3"/>
        <v/>
      </c>
      <c r="X45" s="34" t="str">
        <f t="shared" si="4"/>
        <v/>
      </c>
    </row>
    <row r="46" spans="1:24">
      <c r="A46" s="51"/>
      <c r="B46" s="51"/>
      <c r="D46" s="103">
        <v>58</v>
      </c>
      <c r="E46" s="34"/>
      <c r="F46" s="34"/>
      <c r="G46" s="34"/>
      <c r="H46" s="34"/>
      <c r="I46" s="34" t="str">
        <f t="shared" si="5"/>
        <v/>
      </c>
      <c r="J46" s="34" t="str">
        <f t="shared" si="6"/>
        <v/>
      </c>
      <c r="K46" s="34" t="str">
        <f t="shared" si="7"/>
        <v/>
      </c>
      <c r="L46" s="35"/>
      <c r="M46" s="35">
        <f t="shared" si="8"/>
        <v>5.2222434299999998</v>
      </c>
      <c r="N46" s="35">
        <f t="shared" si="9"/>
        <v>2.523418903</v>
      </c>
      <c r="P46" s="103">
        <v>58</v>
      </c>
      <c r="Q46" s="34">
        <v>0</v>
      </c>
      <c r="R46" s="34">
        <v>0</v>
      </c>
      <c r="S46" s="34">
        <v>0</v>
      </c>
      <c r="T46" s="34"/>
      <c r="U46" s="103">
        <v>58</v>
      </c>
      <c r="V46" s="34" t="str">
        <f t="shared" si="2"/>
        <v/>
      </c>
      <c r="W46" s="34" t="str">
        <f t="shared" si="3"/>
        <v/>
      </c>
      <c r="X46" s="34" t="str">
        <f t="shared" si="4"/>
        <v/>
      </c>
    </row>
    <row r="47" spans="1:24">
      <c r="A47" s="51"/>
      <c r="B47" s="51"/>
      <c r="D47" s="103">
        <v>59</v>
      </c>
      <c r="E47" s="34"/>
      <c r="F47" s="34"/>
      <c r="G47" s="34"/>
      <c r="H47" s="34"/>
      <c r="I47" s="34" t="str">
        <f t="shared" si="5"/>
        <v/>
      </c>
      <c r="J47" s="34" t="str">
        <f t="shared" si="6"/>
        <v/>
      </c>
      <c r="K47" s="34" t="str">
        <f t="shared" si="7"/>
        <v/>
      </c>
      <c r="L47" s="35"/>
      <c r="M47" s="35">
        <f t="shared" si="8"/>
        <v>0.17406387499999998</v>
      </c>
      <c r="N47" s="35">
        <f t="shared" si="9"/>
        <v>5.8757601499999999E-2</v>
      </c>
      <c r="P47" s="103">
        <v>59</v>
      </c>
      <c r="Q47" s="34">
        <v>0</v>
      </c>
      <c r="R47" s="34">
        <v>0</v>
      </c>
      <c r="S47" s="34">
        <v>0</v>
      </c>
      <c r="T47" s="34"/>
      <c r="U47" s="103">
        <v>59</v>
      </c>
      <c r="V47" s="34" t="str">
        <f t="shared" si="2"/>
        <v/>
      </c>
      <c r="W47" s="34" t="str">
        <f t="shared" si="3"/>
        <v/>
      </c>
      <c r="X47" s="34" t="str">
        <f t="shared" si="4"/>
        <v/>
      </c>
    </row>
    <row r="48" spans="1:24">
      <c r="A48" s="51"/>
      <c r="B48" s="51"/>
      <c r="D48" s="103">
        <v>60</v>
      </c>
      <c r="E48" s="34"/>
      <c r="F48" s="34"/>
      <c r="G48" s="34"/>
      <c r="H48" s="34"/>
      <c r="I48" s="34" t="str">
        <f t="shared" si="5"/>
        <v/>
      </c>
      <c r="J48" s="34" t="str">
        <f t="shared" si="6"/>
        <v/>
      </c>
      <c r="K48" s="34" t="str">
        <f t="shared" si="7"/>
        <v/>
      </c>
      <c r="L48" s="35"/>
      <c r="M48" s="35">
        <f t="shared" si="8"/>
        <v>0</v>
      </c>
      <c r="N48" s="35">
        <f t="shared" si="9"/>
        <v>0</v>
      </c>
      <c r="P48" s="103">
        <v>60</v>
      </c>
      <c r="Q48" s="34">
        <v>0</v>
      </c>
      <c r="R48" s="34">
        <v>0</v>
      </c>
      <c r="S48" s="34">
        <v>0</v>
      </c>
      <c r="T48" s="34"/>
      <c r="U48" s="103">
        <v>60</v>
      </c>
      <c r="V48" s="34" t="str">
        <f t="shared" si="2"/>
        <v/>
      </c>
      <c r="W48" s="34" t="str">
        <f t="shared" si="3"/>
        <v/>
      </c>
      <c r="X48" s="34" t="str">
        <f t="shared" si="4"/>
        <v/>
      </c>
    </row>
    <row r="49" spans="1:24">
      <c r="A49" s="51"/>
      <c r="B49" s="51"/>
      <c r="D49" s="103">
        <v>61</v>
      </c>
      <c r="E49" s="34">
        <v>0.30960396000000001</v>
      </c>
      <c r="F49" s="34">
        <v>0.17643185</v>
      </c>
      <c r="G49" s="34">
        <v>0</v>
      </c>
      <c r="H49" s="34"/>
      <c r="I49" s="34">
        <f t="shared" si="5"/>
        <v>3.0960396000000001E-2</v>
      </c>
      <c r="J49" s="34">
        <f t="shared" si="6"/>
        <v>8.8215925000000001E-2</v>
      </c>
      <c r="K49" s="34">
        <f t="shared" si="7"/>
        <v>0</v>
      </c>
      <c r="L49" s="35"/>
      <c r="M49" s="35">
        <f t="shared" si="8"/>
        <v>0</v>
      </c>
      <c r="N49" s="35">
        <f t="shared" si="9"/>
        <v>0</v>
      </c>
      <c r="P49" s="103">
        <v>61</v>
      </c>
      <c r="Q49" s="34">
        <v>3.0960396000000001E-2</v>
      </c>
      <c r="R49" s="34">
        <v>8.8215925000000001E-2</v>
      </c>
      <c r="S49" s="34">
        <v>0</v>
      </c>
      <c r="T49" s="34"/>
      <c r="U49" s="103">
        <v>61</v>
      </c>
      <c r="V49" s="34">
        <f t="shared" si="2"/>
        <v>0</v>
      </c>
      <c r="W49" s="34">
        <f t="shared" si="3"/>
        <v>0</v>
      </c>
      <c r="X49" s="34">
        <f t="shared" si="4"/>
        <v>0</v>
      </c>
    </row>
    <row r="50" spans="1:24">
      <c r="A50" s="51"/>
      <c r="B50" s="51"/>
      <c r="D50" s="103">
        <v>62</v>
      </c>
      <c r="E50" s="34"/>
      <c r="F50" s="34"/>
      <c r="G50" s="34"/>
      <c r="H50" s="34"/>
      <c r="I50" s="34" t="str">
        <f t="shared" si="5"/>
        <v/>
      </c>
      <c r="J50" s="34" t="str">
        <f t="shared" si="6"/>
        <v/>
      </c>
      <c r="K50" s="34" t="str">
        <f t="shared" si="7"/>
        <v/>
      </c>
      <c r="L50" s="35"/>
      <c r="M50" s="35">
        <f t="shared" si="8"/>
        <v>0.46070158</v>
      </c>
      <c r="N50" s="35">
        <f t="shared" si="9"/>
        <v>0.14408787000000001</v>
      </c>
      <c r="P50" s="103">
        <v>62</v>
      </c>
      <c r="Q50" s="34">
        <v>0</v>
      </c>
      <c r="R50" s="34">
        <v>0</v>
      </c>
      <c r="S50" s="34">
        <v>0</v>
      </c>
      <c r="T50" s="34"/>
      <c r="U50" s="103">
        <v>62</v>
      </c>
      <c r="V50" s="34" t="str">
        <f t="shared" si="2"/>
        <v/>
      </c>
      <c r="W50" s="34" t="str">
        <f t="shared" si="3"/>
        <v/>
      </c>
      <c r="X50" s="34" t="str">
        <f t="shared" si="4"/>
        <v/>
      </c>
    </row>
    <row r="51" spans="1:24">
      <c r="A51" s="51"/>
      <c r="B51" s="51"/>
      <c r="D51" s="103">
        <v>63</v>
      </c>
      <c r="E51" s="34"/>
      <c r="F51" s="34"/>
      <c r="G51" s="34"/>
      <c r="H51" s="34"/>
      <c r="I51" s="34" t="str">
        <f t="shared" si="5"/>
        <v/>
      </c>
      <c r="J51" s="34" t="str">
        <f t="shared" si="6"/>
        <v/>
      </c>
      <c r="K51" s="34" t="str">
        <f t="shared" si="7"/>
        <v/>
      </c>
      <c r="L51" s="35"/>
      <c r="M51" s="35">
        <f t="shared" si="8"/>
        <v>6.4596391000000003E-2</v>
      </c>
      <c r="N51" s="35">
        <f t="shared" si="9"/>
        <v>1.68127595E-2</v>
      </c>
      <c r="P51" s="103">
        <v>63</v>
      </c>
      <c r="Q51" s="34">
        <v>0</v>
      </c>
      <c r="R51" s="34">
        <v>0</v>
      </c>
      <c r="S51" s="34">
        <v>0</v>
      </c>
      <c r="T51" s="34"/>
      <c r="U51" s="103">
        <v>63</v>
      </c>
      <c r="V51" s="34" t="str">
        <f t="shared" si="2"/>
        <v/>
      </c>
      <c r="W51" s="34" t="str">
        <f t="shared" si="3"/>
        <v/>
      </c>
      <c r="X51" s="34" t="str">
        <f t="shared" si="4"/>
        <v/>
      </c>
    </row>
    <row r="52" spans="1:24">
      <c r="A52" s="51"/>
      <c r="B52" s="51"/>
      <c r="D52" s="103">
        <v>65</v>
      </c>
      <c r="E52" s="34"/>
      <c r="F52" s="34"/>
      <c r="G52" s="34"/>
      <c r="H52" s="34"/>
      <c r="I52" s="34" t="str">
        <f t="shared" si="5"/>
        <v/>
      </c>
      <c r="J52" s="34" t="str">
        <f t="shared" si="6"/>
        <v/>
      </c>
      <c r="K52" s="34" t="str">
        <f t="shared" si="7"/>
        <v/>
      </c>
      <c r="L52" s="35"/>
      <c r="M52" s="35">
        <f t="shared" si="8"/>
        <v>0.22053981</v>
      </c>
      <c r="N52" s="35">
        <f t="shared" si="9"/>
        <v>0.110269905</v>
      </c>
      <c r="P52" s="103">
        <v>65</v>
      </c>
      <c r="Q52" s="34">
        <v>0</v>
      </c>
      <c r="R52" s="34">
        <v>0</v>
      </c>
      <c r="S52" s="34">
        <v>0</v>
      </c>
      <c r="T52" s="34"/>
      <c r="U52" s="103">
        <v>65</v>
      </c>
      <c r="V52" s="34" t="str">
        <f t="shared" si="2"/>
        <v/>
      </c>
      <c r="W52" s="34" t="str">
        <f t="shared" si="3"/>
        <v/>
      </c>
      <c r="X52" s="34" t="str">
        <f t="shared" si="4"/>
        <v/>
      </c>
    </row>
    <row r="53" spans="1:24">
      <c r="A53" s="51"/>
      <c r="B53" s="51"/>
      <c r="D53" s="103">
        <v>66</v>
      </c>
      <c r="E53" s="34"/>
      <c r="F53" s="34"/>
      <c r="G53" s="34"/>
      <c r="H53" s="34"/>
      <c r="I53" s="34" t="str">
        <f t="shared" si="5"/>
        <v/>
      </c>
      <c r="J53" s="34" t="str">
        <f t="shared" si="6"/>
        <v/>
      </c>
      <c r="K53" s="34" t="str">
        <f t="shared" si="7"/>
        <v/>
      </c>
      <c r="L53" s="35"/>
      <c r="M53" s="35">
        <f t="shared" si="8"/>
        <v>0</v>
      </c>
      <c r="N53" s="35">
        <f t="shared" si="9"/>
        <v>0</v>
      </c>
      <c r="P53" s="103">
        <v>66</v>
      </c>
      <c r="Q53" s="34">
        <v>0</v>
      </c>
      <c r="R53" s="34">
        <v>0</v>
      </c>
      <c r="S53" s="34">
        <v>0</v>
      </c>
      <c r="T53" s="34"/>
      <c r="U53" s="103">
        <v>66</v>
      </c>
      <c r="V53" s="34" t="str">
        <f t="shared" si="2"/>
        <v/>
      </c>
      <c r="W53" s="34" t="str">
        <f t="shared" si="3"/>
        <v/>
      </c>
      <c r="X53" s="34" t="str">
        <f t="shared" si="4"/>
        <v/>
      </c>
    </row>
    <row r="54" spans="1:24">
      <c r="A54" s="51"/>
      <c r="B54" s="51"/>
      <c r="D54" s="103">
        <v>67</v>
      </c>
      <c r="E54" s="34">
        <v>0.28555053000000002</v>
      </c>
      <c r="F54" s="34">
        <v>0.17229671999999999</v>
      </c>
      <c r="G54" s="34">
        <v>0</v>
      </c>
      <c r="H54" s="34"/>
      <c r="I54" s="34">
        <f t="shared" si="5"/>
        <v>2.8555053000000004E-2</v>
      </c>
      <c r="J54" s="34">
        <f t="shared" si="6"/>
        <v>8.6148359999999993E-2</v>
      </c>
      <c r="K54" s="34">
        <f t="shared" si="7"/>
        <v>0</v>
      </c>
      <c r="L54" s="35"/>
      <c r="M54" s="35">
        <f t="shared" si="8"/>
        <v>0</v>
      </c>
      <c r="N54" s="35">
        <f t="shared" si="9"/>
        <v>0</v>
      </c>
      <c r="P54" s="103">
        <v>67</v>
      </c>
      <c r="Q54" s="34">
        <v>2.8555053E-2</v>
      </c>
      <c r="R54" s="34">
        <v>8.6148359999999993E-2</v>
      </c>
      <c r="S54" s="34">
        <v>0</v>
      </c>
      <c r="T54" s="34"/>
      <c r="U54" s="103">
        <v>67</v>
      </c>
      <c r="V54" s="34">
        <f t="shared" si="2"/>
        <v>3.4694469519536142E-18</v>
      </c>
      <c r="W54" s="34">
        <f t="shared" si="3"/>
        <v>0</v>
      </c>
      <c r="X54" s="34">
        <f t="shared" si="4"/>
        <v>0</v>
      </c>
    </row>
    <row r="55" spans="1:24">
      <c r="A55" s="51"/>
      <c r="B55" s="51"/>
      <c r="D55" s="103">
        <v>69</v>
      </c>
      <c r="E55" s="34"/>
      <c r="F55" s="34"/>
      <c r="G55" s="34"/>
      <c r="H55" s="34"/>
      <c r="I55" s="34" t="str">
        <f t="shared" si="5"/>
        <v/>
      </c>
      <c r="J55" s="34" t="str">
        <f t="shared" si="6"/>
        <v/>
      </c>
      <c r="K55" s="34" t="str">
        <f t="shared" si="7"/>
        <v/>
      </c>
      <c r="L55" s="35"/>
      <c r="M55" s="35">
        <f t="shared" si="8"/>
        <v>0</v>
      </c>
      <c r="N55" s="35">
        <f t="shared" si="9"/>
        <v>0</v>
      </c>
      <c r="P55" s="103">
        <v>69</v>
      </c>
      <c r="Q55" s="110">
        <v>0</v>
      </c>
      <c r="R55" s="110">
        <v>0</v>
      </c>
      <c r="S55" s="110">
        <v>0</v>
      </c>
      <c r="T55" s="34"/>
      <c r="U55" s="103">
        <v>69</v>
      </c>
      <c r="V55" s="34" t="str">
        <f t="shared" si="2"/>
        <v/>
      </c>
      <c r="W55" s="34" t="str">
        <f t="shared" si="3"/>
        <v/>
      </c>
      <c r="X55" s="34" t="str">
        <f t="shared" si="4"/>
        <v/>
      </c>
    </row>
    <row r="56" spans="1:24">
      <c r="A56" s="51"/>
      <c r="B56" s="51"/>
      <c r="D56" s="103">
        <v>70</v>
      </c>
      <c r="E56" s="34">
        <v>0.12490430499999999</v>
      </c>
      <c r="F56" s="34">
        <v>9.2657349999999999E-2</v>
      </c>
      <c r="G56" s="34">
        <v>0</v>
      </c>
      <c r="H56" s="34"/>
      <c r="I56" s="34">
        <f t="shared" si="5"/>
        <v>1.24904305E-2</v>
      </c>
      <c r="J56" s="34">
        <f t="shared" si="6"/>
        <v>4.6328675E-2</v>
      </c>
      <c r="K56" s="34">
        <f t="shared" si="7"/>
        <v>0</v>
      </c>
      <c r="L56" s="35"/>
      <c r="M56" s="35">
        <f t="shared" si="8"/>
        <v>0</v>
      </c>
      <c r="N56" s="35">
        <f t="shared" si="9"/>
        <v>0</v>
      </c>
      <c r="P56" s="103">
        <v>70</v>
      </c>
      <c r="Q56" s="34">
        <v>1.24904305E-2</v>
      </c>
      <c r="R56" s="34">
        <v>4.6328675E-2</v>
      </c>
      <c r="S56" s="34">
        <v>0</v>
      </c>
      <c r="T56" s="34"/>
      <c r="U56" s="103">
        <v>70</v>
      </c>
      <c r="V56" s="34">
        <f t="shared" si="2"/>
        <v>0</v>
      </c>
      <c r="W56" s="34">
        <f t="shared" si="3"/>
        <v>0</v>
      </c>
      <c r="X56" s="34">
        <f t="shared" si="4"/>
        <v>0</v>
      </c>
    </row>
    <row r="57" spans="1:24">
      <c r="A57" s="51"/>
      <c r="B57" s="51"/>
      <c r="D57" s="103">
        <v>71</v>
      </c>
      <c r="E57" s="34"/>
      <c r="F57" s="34"/>
      <c r="G57" s="34"/>
      <c r="H57" s="34"/>
      <c r="I57" s="34" t="str">
        <f t="shared" si="5"/>
        <v/>
      </c>
      <c r="J57" s="34" t="str">
        <f t="shared" si="6"/>
        <v/>
      </c>
      <c r="K57" s="34" t="str">
        <f t="shared" si="7"/>
        <v/>
      </c>
      <c r="L57" s="35"/>
      <c r="M57" s="35">
        <f t="shared" si="8"/>
        <v>0</v>
      </c>
      <c r="N57" s="35">
        <f t="shared" si="9"/>
        <v>0</v>
      </c>
      <c r="P57" s="103">
        <v>71</v>
      </c>
      <c r="Q57" s="34">
        <v>0</v>
      </c>
      <c r="R57" s="34">
        <v>0</v>
      </c>
      <c r="S57" s="34">
        <v>0</v>
      </c>
      <c r="T57" s="34"/>
      <c r="U57" s="103">
        <v>71</v>
      </c>
      <c r="V57" s="34" t="str">
        <f t="shared" si="2"/>
        <v/>
      </c>
      <c r="W57" s="34" t="str">
        <f t="shared" si="3"/>
        <v/>
      </c>
      <c r="X57" s="34" t="str">
        <f t="shared" si="4"/>
        <v/>
      </c>
    </row>
    <row r="58" spans="1:24">
      <c r="A58" s="51"/>
      <c r="B58" s="51"/>
      <c r="D58" s="103">
        <v>72</v>
      </c>
      <c r="E58" s="34"/>
      <c r="F58" s="34"/>
      <c r="G58" s="34"/>
      <c r="H58" s="34"/>
      <c r="I58" s="34" t="str">
        <f t="shared" ref="I58:I121" si="10">IF(E58="","",E58*$B$2)</f>
        <v/>
      </c>
      <c r="J58" s="34" t="str">
        <f t="shared" ref="J58:J121" si="11">IF(F58="","",F58*$B$3)</f>
        <v/>
      </c>
      <c r="K58" s="34" t="str">
        <f t="shared" ref="K58:K121" si="12">IF(G58="","",G58*$B$4)</f>
        <v/>
      </c>
      <c r="L58" s="35"/>
      <c r="M58" s="35">
        <f t="shared" si="8"/>
        <v>0</v>
      </c>
      <c r="N58" s="35">
        <f t="shared" si="9"/>
        <v>0</v>
      </c>
      <c r="P58" s="103">
        <v>72</v>
      </c>
      <c r="Q58" s="34">
        <v>0</v>
      </c>
      <c r="R58" s="34">
        <v>0</v>
      </c>
      <c r="S58" s="34">
        <v>0</v>
      </c>
      <c r="T58" s="34"/>
      <c r="U58" s="103">
        <v>72</v>
      </c>
      <c r="V58" s="34" t="str">
        <f t="shared" si="2"/>
        <v/>
      </c>
      <c r="W58" s="34" t="str">
        <f t="shared" si="3"/>
        <v/>
      </c>
      <c r="X58" s="34" t="str">
        <f t="shared" si="4"/>
        <v/>
      </c>
    </row>
    <row r="59" spans="1:24">
      <c r="A59" s="51"/>
      <c r="B59" s="51"/>
      <c r="D59" s="103">
        <v>73</v>
      </c>
      <c r="E59" s="34"/>
      <c r="F59" s="34"/>
      <c r="G59" s="34"/>
      <c r="H59" s="34"/>
      <c r="I59" s="34" t="str">
        <f t="shared" si="10"/>
        <v/>
      </c>
      <c r="J59" s="34" t="str">
        <f t="shared" si="11"/>
        <v/>
      </c>
      <c r="K59" s="34" t="str">
        <f t="shared" si="12"/>
        <v/>
      </c>
      <c r="L59" s="35"/>
      <c r="M59" s="35">
        <f t="shared" si="8"/>
        <v>0.48603581000000001</v>
      </c>
      <c r="N59" s="35">
        <f t="shared" si="9"/>
        <v>0.119176321</v>
      </c>
      <c r="P59" s="103">
        <v>73</v>
      </c>
      <c r="Q59" s="34">
        <v>0</v>
      </c>
      <c r="R59" s="34">
        <v>0</v>
      </c>
      <c r="S59" s="34">
        <v>0</v>
      </c>
      <c r="T59" s="34"/>
      <c r="U59" s="103">
        <v>73</v>
      </c>
      <c r="V59" s="34" t="str">
        <f t="shared" si="2"/>
        <v/>
      </c>
      <c r="W59" s="34" t="str">
        <f t="shared" si="3"/>
        <v/>
      </c>
      <c r="X59" s="34" t="str">
        <f t="shared" si="4"/>
        <v/>
      </c>
    </row>
    <row r="60" spans="1:24">
      <c r="A60" s="51"/>
      <c r="B60" s="51"/>
      <c r="D60" s="103">
        <v>74</v>
      </c>
      <c r="E60" s="34"/>
      <c r="F60" s="34"/>
      <c r="G60" s="34"/>
      <c r="H60" s="34"/>
      <c r="I60" s="34" t="str">
        <f t="shared" si="10"/>
        <v/>
      </c>
      <c r="J60" s="34" t="str">
        <f t="shared" si="11"/>
        <v/>
      </c>
      <c r="K60" s="34" t="str">
        <f t="shared" si="12"/>
        <v/>
      </c>
      <c r="L60" s="35"/>
      <c r="M60" s="35">
        <f t="shared" si="8"/>
        <v>0</v>
      </c>
      <c r="N60" s="35">
        <f t="shared" si="9"/>
        <v>0</v>
      </c>
      <c r="P60" s="103">
        <v>74</v>
      </c>
      <c r="Q60" s="34">
        <v>0</v>
      </c>
      <c r="R60" s="34">
        <v>0</v>
      </c>
      <c r="S60" s="34">
        <v>0</v>
      </c>
      <c r="T60" s="34"/>
      <c r="U60" s="103">
        <v>74</v>
      </c>
      <c r="V60" s="34" t="str">
        <f t="shared" si="2"/>
        <v/>
      </c>
      <c r="W60" s="34" t="str">
        <f t="shared" si="3"/>
        <v/>
      </c>
      <c r="X60" s="34" t="str">
        <f t="shared" si="4"/>
        <v/>
      </c>
    </row>
    <row r="61" spans="1:24">
      <c r="A61" s="51"/>
      <c r="B61" s="51"/>
      <c r="D61" s="103">
        <v>75</v>
      </c>
      <c r="E61" s="34"/>
      <c r="F61" s="34"/>
      <c r="G61" s="34"/>
      <c r="H61" s="34"/>
      <c r="I61" s="34" t="str">
        <f t="shared" si="10"/>
        <v/>
      </c>
      <c r="J61" s="34" t="str">
        <f t="shared" si="11"/>
        <v/>
      </c>
      <c r="K61" s="34" t="str">
        <f t="shared" si="12"/>
        <v/>
      </c>
      <c r="L61" s="35"/>
      <c r="M61" s="35">
        <f t="shared" si="8"/>
        <v>0</v>
      </c>
      <c r="N61" s="35">
        <f t="shared" si="9"/>
        <v>0</v>
      </c>
      <c r="P61" s="103">
        <v>75</v>
      </c>
      <c r="Q61" s="34">
        <v>0</v>
      </c>
      <c r="R61" s="34">
        <v>0</v>
      </c>
      <c r="S61" s="34">
        <v>0</v>
      </c>
      <c r="T61" s="34"/>
      <c r="U61" s="103">
        <v>75</v>
      </c>
      <c r="V61" s="34" t="str">
        <f t="shared" si="2"/>
        <v/>
      </c>
      <c r="W61" s="34" t="str">
        <f t="shared" si="3"/>
        <v/>
      </c>
      <c r="X61" s="34" t="str">
        <f t="shared" si="4"/>
        <v/>
      </c>
    </row>
    <row r="62" spans="1:24">
      <c r="A62" s="51"/>
      <c r="B62" s="51"/>
      <c r="D62" s="103">
        <v>76</v>
      </c>
      <c r="E62" s="34"/>
      <c r="F62" s="34"/>
      <c r="G62" s="34"/>
      <c r="H62" s="34"/>
      <c r="I62" s="34" t="str">
        <f t="shared" si="10"/>
        <v/>
      </c>
      <c r="J62" s="34" t="str">
        <f t="shared" si="11"/>
        <v/>
      </c>
      <c r="K62" s="34" t="str">
        <f t="shared" si="12"/>
        <v/>
      </c>
      <c r="L62" s="35"/>
      <c r="M62" s="35">
        <f t="shared" si="8"/>
        <v>0</v>
      </c>
      <c r="N62" s="35">
        <f t="shared" si="9"/>
        <v>0</v>
      </c>
      <c r="P62" s="103">
        <v>76</v>
      </c>
      <c r="Q62" s="34">
        <v>0</v>
      </c>
      <c r="R62" s="34">
        <v>0</v>
      </c>
      <c r="S62" s="34">
        <v>0</v>
      </c>
      <c r="T62" s="34"/>
      <c r="U62" s="103">
        <v>76</v>
      </c>
      <c r="V62" s="34" t="str">
        <f t="shared" si="2"/>
        <v/>
      </c>
      <c r="W62" s="34" t="str">
        <f t="shared" si="3"/>
        <v/>
      </c>
      <c r="X62" s="34" t="str">
        <f t="shared" si="4"/>
        <v/>
      </c>
    </row>
    <row r="63" spans="1:24">
      <c r="A63" s="51"/>
      <c r="B63" s="51"/>
      <c r="D63" s="103">
        <v>77</v>
      </c>
      <c r="E63" s="34"/>
      <c r="F63" s="34"/>
      <c r="G63" s="34"/>
      <c r="H63" s="34"/>
      <c r="I63" s="34" t="str">
        <f t="shared" si="10"/>
        <v/>
      </c>
      <c r="J63" s="34" t="str">
        <f t="shared" si="11"/>
        <v/>
      </c>
      <c r="K63" s="34" t="str">
        <f t="shared" si="12"/>
        <v/>
      </c>
      <c r="L63" s="35"/>
      <c r="M63" s="35">
        <f t="shared" si="8"/>
        <v>0</v>
      </c>
      <c r="N63" s="35">
        <f t="shared" si="9"/>
        <v>0</v>
      </c>
      <c r="P63" s="103">
        <v>77</v>
      </c>
      <c r="Q63" s="34">
        <v>0</v>
      </c>
      <c r="R63" s="34">
        <v>0</v>
      </c>
      <c r="S63" s="34">
        <v>0</v>
      </c>
      <c r="T63" s="34"/>
      <c r="U63" s="103">
        <v>77</v>
      </c>
      <c r="V63" s="34" t="str">
        <f t="shared" si="2"/>
        <v/>
      </c>
      <c r="W63" s="34" t="str">
        <f t="shared" si="3"/>
        <v/>
      </c>
      <c r="X63" s="34" t="str">
        <f t="shared" si="4"/>
        <v/>
      </c>
    </row>
    <row r="64" spans="1:24">
      <c r="A64" s="51"/>
      <c r="B64" s="51"/>
      <c r="D64" s="103">
        <v>78</v>
      </c>
      <c r="E64" s="34"/>
      <c r="F64" s="34"/>
      <c r="G64" s="34"/>
      <c r="H64" s="34"/>
      <c r="I64" s="34" t="str">
        <f t="shared" si="10"/>
        <v/>
      </c>
      <c r="J64" s="34" t="str">
        <f t="shared" si="11"/>
        <v/>
      </c>
      <c r="K64" s="34" t="str">
        <f t="shared" si="12"/>
        <v/>
      </c>
      <c r="L64" s="35"/>
      <c r="M64" s="35">
        <f t="shared" si="8"/>
        <v>0.45784725000000004</v>
      </c>
      <c r="N64" s="35">
        <f t="shared" si="9"/>
        <v>0.114703413</v>
      </c>
      <c r="P64" s="103">
        <v>78</v>
      </c>
      <c r="Q64" s="34">
        <v>0</v>
      </c>
      <c r="R64" s="34">
        <v>0</v>
      </c>
      <c r="S64" s="34">
        <v>0</v>
      </c>
      <c r="T64" s="34"/>
      <c r="U64" s="103">
        <v>78</v>
      </c>
      <c r="V64" s="34" t="str">
        <f t="shared" si="2"/>
        <v/>
      </c>
      <c r="W64" s="34" t="str">
        <f t="shared" si="3"/>
        <v/>
      </c>
      <c r="X64" s="34" t="str">
        <f t="shared" si="4"/>
        <v/>
      </c>
    </row>
    <row r="65" spans="1:24">
      <c r="A65" s="51"/>
      <c r="B65" s="51"/>
      <c r="D65" s="103">
        <v>79</v>
      </c>
      <c r="E65" s="34"/>
      <c r="F65" s="34"/>
      <c r="G65" s="34"/>
      <c r="H65" s="34"/>
      <c r="I65" s="34" t="str">
        <f t="shared" si="10"/>
        <v/>
      </c>
      <c r="J65" s="34" t="str">
        <f t="shared" si="11"/>
        <v/>
      </c>
      <c r="K65" s="34" t="str">
        <f t="shared" si="12"/>
        <v/>
      </c>
      <c r="L65" s="35"/>
      <c r="M65" s="35">
        <f t="shared" si="8"/>
        <v>0</v>
      </c>
      <c r="N65" s="35">
        <f t="shared" si="9"/>
        <v>0</v>
      </c>
      <c r="P65" s="103">
        <v>79</v>
      </c>
      <c r="Q65" s="34">
        <v>0</v>
      </c>
      <c r="R65" s="34">
        <v>0</v>
      </c>
      <c r="S65" s="34">
        <v>0</v>
      </c>
      <c r="T65" s="34"/>
      <c r="U65" s="103">
        <v>79</v>
      </c>
      <c r="V65" s="34" t="str">
        <f t="shared" si="2"/>
        <v/>
      </c>
      <c r="W65" s="34" t="str">
        <f t="shared" si="3"/>
        <v/>
      </c>
      <c r="X65" s="34" t="str">
        <f t="shared" si="4"/>
        <v/>
      </c>
    </row>
    <row r="66" spans="1:24">
      <c r="A66" s="51"/>
      <c r="B66" s="51"/>
      <c r="D66" s="103">
        <v>80</v>
      </c>
      <c r="E66" s="34"/>
      <c r="F66" s="34"/>
      <c r="G66" s="34"/>
      <c r="H66" s="34"/>
      <c r="I66" s="34" t="str">
        <f t="shared" si="10"/>
        <v/>
      </c>
      <c r="J66" s="34" t="str">
        <f t="shared" si="11"/>
        <v/>
      </c>
      <c r="K66" s="34" t="str">
        <f t="shared" si="12"/>
        <v/>
      </c>
      <c r="L66" s="35"/>
      <c r="M66" s="35">
        <f t="shared" si="8"/>
        <v>0.21756165499999999</v>
      </c>
      <c r="N66" s="35">
        <f t="shared" si="9"/>
        <v>5.8819105499999996E-2</v>
      </c>
      <c r="P66" s="103">
        <v>80</v>
      </c>
      <c r="Q66" s="34">
        <v>0</v>
      </c>
      <c r="R66" s="34">
        <v>0</v>
      </c>
      <c r="S66" s="34">
        <v>0</v>
      </c>
      <c r="T66" s="34"/>
      <c r="U66" s="103">
        <v>80</v>
      </c>
      <c r="V66" s="34" t="str">
        <f t="shared" si="2"/>
        <v/>
      </c>
      <c r="W66" s="34" t="str">
        <f t="shared" si="3"/>
        <v/>
      </c>
      <c r="X66" s="34" t="str">
        <f t="shared" si="4"/>
        <v/>
      </c>
    </row>
    <row r="67" spans="1:24">
      <c r="A67" s="51"/>
      <c r="B67" s="51"/>
      <c r="D67" s="103">
        <v>81</v>
      </c>
      <c r="E67" s="34"/>
      <c r="F67" s="34"/>
      <c r="G67" s="34"/>
      <c r="H67" s="34"/>
      <c r="I67" s="34" t="str">
        <f t="shared" si="10"/>
        <v/>
      </c>
      <c r="J67" s="34" t="str">
        <f t="shared" si="11"/>
        <v/>
      </c>
      <c r="K67" s="34" t="str">
        <f t="shared" si="12"/>
        <v/>
      </c>
      <c r="L67" s="35"/>
      <c r="M67" s="35">
        <f t="shared" si="8"/>
        <v>0</v>
      </c>
      <c r="N67" s="35">
        <f t="shared" si="9"/>
        <v>0</v>
      </c>
      <c r="P67" s="103">
        <v>81</v>
      </c>
      <c r="Q67" s="34">
        <v>0</v>
      </c>
      <c r="R67" s="34">
        <v>0</v>
      </c>
      <c r="S67" s="34">
        <v>0</v>
      </c>
      <c r="T67" s="110"/>
      <c r="U67" s="103">
        <v>81</v>
      </c>
      <c r="V67" s="34" t="str">
        <f t="shared" si="2"/>
        <v/>
      </c>
      <c r="W67" s="34" t="str">
        <f t="shared" si="3"/>
        <v/>
      </c>
      <c r="X67" s="34" t="str">
        <f t="shared" si="4"/>
        <v/>
      </c>
    </row>
    <row r="68" spans="1:24">
      <c r="A68" s="51"/>
      <c r="B68" s="51"/>
      <c r="D68" s="103">
        <v>82</v>
      </c>
      <c r="E68" s="34"/>
      <c r="F68" s="34"/>
      <c r="G68" s="34"/>
      <c r="H68" s="34"/>
      <c r="I68" s="34" t="str">
        <f t="shared" si="10"/>
        <v/>
      </c>
      <c r="J68" s="34" t="str">
        <f t="shared" si="11"/>
        <v/>
      </c>
      <c r="K68" s="34" t="str">
        <f t="shared" si="12"/>
        <v/>
      </c>
      <c r="L68" s="35"/>
      <c r="M68" s="35">
        <f t="shared" si="8"/>
        <v>0</v>
      </c>
      <c r="N68" s="35">
        <f t="shared" ref="N68:N131" si="13">SUM(I58:K58)</f>
        <v>0</v>
      </c>
      <c r="P68" s="103">
        <v>82</v>
      </c>
      <c r="Q68" s="34">
        <v>0</v>
      </c>
      <c r="R68" s="34">
        <v>0</v>
      </c>
      <c r="S68" s="34">
        <v>0</v>
      </c>
      <c r="T68" s="34"/>
      <c r="U68" s="103">
        <v>82</v>
      </c>
      <c r="V68" s="34" t="str">
        <f t="shared" ref="V68:V131" si="14">IF(I68="","",I68-Q68)</f>
        <v/>
      </c>
      <c r="W68" s="34" t="str">
        <f t="shared" ref="W68:W131" si="15">IF(J68="","",J68-R68)</f>
        <v/>
      </c>
      <c r="X68" s="34" t="str">
        <f t="shared" ref="X68:X131" si="16">IF(K68="","",K68-S68)</f>
        <v/>
      </c>
    </row>
    <row r="69" spans="1:24">
      <c r="A69" s="51"/>
      <c r="B69" s="51"/>
      <c r="D69" s="103">
        <v>83</v>
      </c>
      <c r="E69" s="34"/>
      <c r="F69" s="34"/>
      <c r="G69" s="34"/>
      <c r="H69" s="34"/>
      <c r="I69" s="34" t="str">
        <f t="shared" si="10"/>
        <v/>
      </c>
      <c r="J69" s="34" t="str">
        <f t="shared" si="11"/>
        <v/>
      </c>
      <c r="K69" s="34" t="str">
        <f t="shared" si="12"/>
        <v/>
      </c>
      <c r="L69" s="35"/>
      <c r="M69" s="35">
        <f t="shared" si="8"/>
        <v>0</v>
      </c>
      <c r="N69" s="35">
        <f t="shared" si="13"/>
        <v>0</v>
      </c>
      <c r="P69" s="103">
        <v>83</v>
      </c>
      <c r="Q69" s="34">
        <v>0</v>
      </c>
      <c r="R69" s="34">
        <v>0</v>
      </c>
      <c r="S69" s="34">
        <v>0</v>
      </c>
      <c r="T69" s="34"/>
      <c r="U69" s="103">
        <v>83</v>
      </c>
      <c r="V69" s="34" t="str">
        <f t="shared" si="14"/>
        <v/>
      </c>
      <c r="W69" s="34" t="str">
        <f t="shared" si="15"/>
        <v/>
      </c>
      <c r="X69" s="34" t="str">
        <f t="shared" si="16"/>
        <v/>
      </c>
    </row>
    <row r="70" spans="1:24">
      <c r="A70" s="51"/>
      <c r="B70" s="51"/>
      <c r="D70" s="103">
        <v>84</v>
      </c>
      <c r="E70" s="34"/>
      <c r="F70" s="34"/>
      <c r="G70" s="34"/>
      <c r="H70" s="34"/>
      <c r="I70" s="34" t="str">
        <f t="shared" si="10"/>
        <v/>
      </c>
      <c r="J70" s="34" t="str">
        <f t="shared" si="11"/>
        <v/>
      </c>
      <c r="K70" s="34" t="str">
        <f t="shared" si="12"/>
        <v/>
      </c>
      <c r="L70" s="35"/>
      <c r="M70" s="35">
        <f t="shared" si="8"/>
        <v>0</v>
      </c>
      <c r="N70" s="35">
        <f t="shared" si="13"/>
        <v>0</v>
      </c>
      <c r="P70" s="103">
        <v>84</v>
      </c>
      <c r="Q70" s="34">
        <v>0</v>
      </c>
      <c r="R70" s="34">
        <v>0</v>
      </c>
      <c r="S70" s="34">
        <v>0</v>
      </c>
      <c r="T70" s="34"/>
      <c r="U70" s="103">
        <v>84</v>
      </c>
      <c r="V70" s="34" t="str">
        <f t="shared" si="14"/>
        <v/>
      </c>
      <c r="W70" s="34" t="str">
        <f t="shared" si="15"/>
        <v/>
      </c>
      <c r="X70" s="34" t="str">
        <f t="shared" si="16"/>
        <v/>
      </c>
    </row>
    <row r="71" spans="1:24">
      <c r="A71" s="51"/>
      <c r="B71" s="51"/>
      <c r="D71" s="103">
        <v>85</v>
      </c>
      <c r="E71" s="34">
        <v>2.0653356000000001E-2</v>
      </c>
      <c r="F71" s="34">
        <v>1.2007168E-2</v>
      </c>
      <c r="G71" s="34">
        <v>0</v>
      </c>
      <c r="H71" s="34"/>
      <c r="I71" s="34">
        <f t="shared" si="10"/>
        <v>2.0653356000000004E-3</v>
      </c>
      <c r="J71" s="34">
        <f t="shared" si="11"/>
        <v>6.0035840000000002E-3</v>
      </c>
      <c r="K71" s="34">
        <f t="shared" si="12"/>
        <v>0</v>
      </c>
      <c r="L71" s="35"/>
      <c r="M71" s="35">
        <f t="shared" si="8"/>
        <v>0</v>
      </c>
      <c r="N71" s="35">
        <f t="shared" si="13"/>
        <v>0</v>
      </c>
      <c r="P71" s="103">
        <v>85</v>
      </c>
      <c r="Q71" s="34">
        <v>2.0653355999999999E-3</v>
      </c>
      <c r="R71" s="34">
        <v>6.0035840000000002E-3</v>
      </c>
      <c r="S71" s="34">
        <v>0</v>
      </c>
      <c r="T71" s="34"/>
      <c r="U71" s="103">
        <v>85</v>
      </c>
      <c r="V71" s="34">
        <f t="shared" si="14"/>
        <v>4.3368086899420177E-19</v>
      </c>
      <c r="W71" s="34">
        <f t="shared" si="15"/>
        <v>0</v>
      </c>
      <c r="X71" s="34">
        <f t="shared" si="16"/>
        <v>0</v>
      </c>
    </row>
    <row r="72" spans="1:24">
      <c r="A72" s="51"/>
      <c r="B72" s="51"/>
      <c r="D72" s="103">
        <v>86</v>
      </c>
      <c r="E72" s="34">
        <v>2.0653356000000001E-2</v>
      </c>
      <c r="F72" s="34">
        <v>1.2007168E-2</v>
      </c>
      <c r="G72" s="34">
        <v>0</v>
      </c>
      <c r="H72" s="34"/>
      <c r="I72" s="34">
        <f t="shared" si="10"/>
        <v>2.0653356000000004E-3</v>
      </c>
      <c r="J72" s="34">
        <f t="shared" si="11"/>
        <v>6.0035840000000002E-3</v>
      </c>
      <c r="K72" s="34">
        <f t="shared" si="12"/>
        <v>0</v>
      </c>
      <c r="L72" s="35"/>
      <c r="M72" s="35">
        <f t="shared" si="8"/>
        <v>0</v>
      </c>
      <c r="N72" s="35">
        <f t="shared" si="13"/>
        <v>0</v>
      </c>
      <c r="P72" s="103">
        <v>86</v>
      </c>
      <c r="Q72" s="34">
        <v>2.0653355999999999E-3</v>
      </c>
      <c r="R72" s="34">
        <v>6.0035840000000002E-3</v>
      </c>
      <c r="S72" s="34">
        <v>0</v>
      </c>
      <c r="T72" s="34"/>
      <c r="U72" s="103">
        <v>86</v>
      </c>
      <c r="V72" s="34">
        <f t="shared" si="14"/>
        <v>4.3368086899420177E-19</v>
      </c>
      <c r="W72" s="34">
        <f t="shared" si="15"/>
        <v>0</v>
      </c>
      <c r="X72" s="34">
        <f t="shared" si="16"/>
        <v>0</v>
      </c>
    </row>
    <row r="73" spans="1:24">
      <c r="A73" s="51"/>
      <c r="B73" s="51"/>
      <c r="D73" s="103">
        <v>87</v>
      </c>
      <c r="E73" s="34">
        <v>0.10756957</v>
      </c>
      <c r="F73" s="34">
        <v>6.2537334999999999E-2</v>
      </c>
      <c r="G73" s="34">
        <v>0</v>
      </c>
      <c r="H73" s="34"/>
      <c r="I73" s="34">
        <f t="shared" si="10"/>
        <v>1.0756957000000001E-2</v>
      </c>
      <c r="J73" s="34">
        <f t="shared" si="11"/>
        <v>3.12686675E-2</v>
      </c>
      <c r="K73" s="34">
        <f t="shared" si="12"/>
        <v>0</v>
      </c>
      <c r="L73" s="35"/>
      <c r="M73" s="35">
        <f t="shared" si="8"/>
        <v>0</v>
      </c>
      <c r="N73" s="35">
        <f t="shared" si="13"/>
        <v>0</v>
      </c>
      <c r="P73" s="103">
        <v>87</v>
      </c>
      <c r="Q73" s="34">
        <v>1.0756956999999999E-2</v>
      </c>
      <c r="R73" s="34">
        <v>3.12686675E-2</v>
      </c>
      <c r="S73" s="34">
        <v>0</v>
      </c>
      <c r="T73" s="34"/>
      <c r="U73" s="103">
        <v>87</v>
      </c>
      <c r="V73" s="34">
        <f t="shared" si="14"/>
        <v>1.7347234759768071E-18</v>
      </c>
      <c r="W73" s="34">
        <f t="shared" si="15"/>
        <v>0</v>
      </c>
      <c r="X73" s="34">
        <f t="shared" si="16"/>
        <v>0</v>
      </c>
    </row>
    <row r="74" spans="1:24">
      <c r="A74" s="51"/>
      <c r="B74" s="51"/>
      <c r="D74" s="40">
        <v>88</v>
      </c>
      <c r="E74" s="42">
        <v>1.0537428E-2</v>
      </c>
      <c r="F74" s="42">
        <v>6.1261066999999999E-3</v>
      </c>
      <c r="G74" s="42">
        <v>0</v>
      </c>
      <c r="H74" s="34"/>
      <c r="I74" s="34">
        <f t="shared" si="10"/>
        <v>1.0537427999999999E-3</v>
      </c>
      <c r="J74" s="34">
        <f t="shared" si="11"/>
        <v>3.0630533499999999E-3</v>
      </c>
      <c r="K74" s="34">
        <f t="shared" si="12"/>
        <v>0</v>
      </c>
      <c r="L74" s="35"/>
      <c r="M74" s="35">
        <f t="shared" si="8"/>
        <v>0</v>
      </c>
      <c r="N74" s="35">
        <f t="shared" si="13"/>
        <v>0</v>
      </c>
      <c r="P74" s="103">
        <v>88</v>
      </c>
      <c r="Q74" s="34">
        <v>1.0537427999999999E-3</v>
      </c>
      <c r="R74" s="34">
        <v>3.0630533499999999E-3</v>
      </c>
      <c r="S74" s="34">
        <v>0</v>
      </c>
      <c r="T74" s="34"/>
      <c r="U74" s="103">
        <v>88</v>
      </c>
      <c r="V74" s="34">
        <f t="shared" si="14"/>
        <v>0</v>
      </c>
      <c r="W74" s="34">
        <f t="shared" si="15"/>
        <v>0</v>
      </c>
      <c r="X74" s="34">
        <f t="shared" si="16"/>
        <v>0</v>
      </c>
    </row>
    <row r="75" spans="1:24">
      <c r="A75" s="51"/>
      <c r="B75" s="51"/>
      <c r="D75" s="103">
        <v>89</v>
      </c>
      <c r="E75" s="34">
        <v>1.0537428E-2</v>
      </c>
      <c r="F75" s="34">
        <v>6.1261066999999999E-3</v>
      </c>
      <c r="G75" s="34">
        <v>0</v>
      </c>
      <c r="H75" s="34"/>
      <c r="I75" s="34">
        <f t="shared" si="10"/>
        <v>1.0537427999999999E-3</v>
      </c>
      <c r="J75" s="34">
        <f t="shared" si="11"/>
        <v>3.0630533499999999E-3</v>
      </c>
      <c r="K75" s="34">
        <f t="shared" si="12"/>
        <v>0</v>
      </c>
      <c r="L75" s="35"/>
      <c r="M75" s="35">
        <f t="shared" si="8"/>
        <v>0</v>
      </c>
      <c r="N75" s="35">
        <f t="shared" si="13"/>
        <v>0</v>
      </c>
      <c r="P75" s="103">
        <v>89</v>
      </c>
      <c r="Q75" s="34">
        <v>1.0537427999999999E-3</v>
      </c>
      <c r="R75" s="34">
        <v>3.0630533499999999E-3</v>
      </c>
      <c r="S75" s="34">
        <v>0</v>
      </c>
      <c r="T75" s="34"/>
      <c r="U75" s="103">
        <v>89</v>
      </c>
      <c r="V75" s="34">
        <f t="shared" si="14"/>
        <v>0</v>
      </c>
      <c r="W75" s="34">
        <f t="shared" si="15"/>
        <v>0</v>
      </c>
      <c r="X75" s="34">
        <f t="shared" si="16"/>
        <v>0</v>
      </c>
    </row>
    <row r="76" spans="1:24">
      <c r="A76" s="51"/>
      <c r="B76" s="51"/>
      <c r="D76" s="103">
        <v>90</v>
      </c>
      <c r="E76" s="34">
        <v>0</v>
      </c>
      <c r="F76" s="34">
        <v>0.20420355000000001</v>
      </c>
      <c r="G76" s="34">
        <v>0</v>
      </c>
      <c r="H76" s="34"/>
      <c r="I76" s="34">
        <f t="shared" si="10"/>
        <v>0</v>
      </c>
      <c r="J76" s="34">
        <f t="shared" si="11"/>
        <v>0.10210177500000001</v>
      </c>
      <c r="K76" s="34">
        <f t="shared" si="12"/>
        <v>0</v>
      </c>
      <c r="L76" s="35"/>
      <c r="M76" s="35">
        <f t="shared" si="8"/>
        <v>0</v>
      </c>
      <c r="N76" s="35">
        <f t="shared" si="13"/>
        <v>0</v>
      </c>
      <c r="P76" s="103">
        <v>90</v>
      </c>
      <c r="Q76" s="34">
        <v>0</v>
      </c>
      <c r="R76" s="34">
        <v>0.10210177500000001</v>
      </c>
      <c r="S76" s="34">
        <v>0</v>
      </c>
      <c r="T76" s="34"/>
      <c r="U76" s="103">
        <v>90</v>
      </c>
      <c r="V76" s="34">
        <f t="shared" si="14"/>
        <v>0</v>
      </c>
      <c r="W76" s="34">
        <f t="shared" si="15"/>
        <v>0</v>
      </c>
      <c r="X76" s="34">
        <f t="shared" si="16"/>
        <v>0</v>
      </c>
    </row>
    <row r="77" spans="1:24">
      <c r="A77" s="51"/>
      <c r="B77" s="51"/>
      <c r="D77" s="103">
        <v>91</v>
      </c>
      <c r="E77" s="34">
        <v>0.13744469000000001</v>
      </c>
      <c r="F77" s="34">
        <v>9.1891593999999993E-2</v>
      </c>
      <c r="G77" s="34">
        <v>0</v>
      </c>
      <c r="H77" s="34"/>
      <c r="I77" s="34">
        <f t="shared" si="10"/>
        <v>1.3744469000000002E-2</v>
      </c>
      <c r="J77" s="34">
        <f t="shared" si="11"/>
        <v>4.5945796999999997E-2</v>
      </c>
      <c r="K77" s="34">
        <f t="shared" si="12"/>
        <v>0</v>
      </c>
      <c r="L77" s="35"/>
      <c r="M77" s="35">
        <f t="shared" si="8"/>
        <v>0</v>
      </c>
      <c r="N77" s="35">
        <f t="shared" si="13"/>
        <v>0</v>
      </c>
      <c r="P77" s="103">
        <v>91</v>
      </c>
      <c r="Q77" s="34">
        <v>1.3744469E-2</v>
      </c>
      <c r="R77" s="34">
        <v>4.5945796999999997E-2</v>
      </c>
      <c r="S77" s="34">
        <v>0</v>
      </c>
      <c r="T77" s="34"/>
      <c r="U77" s="103">
        <v>91</v>
      </c>
      <c r="V77" s="34">
        <f t="shared" si="14"/>
        <v>1.7347234759768071E-18</v>
      </c>
      <c r="W77" s="34">
        <f t="shared" si="15"/>
        <v>0</v>
      </c>
      <c r="X77" s="34">
        <f t="shared" si="16"/>
        <v>0</v>
      </c>
    </row>
    <row r="78" spans="1:24">
      <c r="A78" s="51"/>
      <c r="B78" s="51"/>
      <c r="D78" s="103">
        <v>92</v>
      </c>
      <c r="E78" s="34">
        <v>7.4067419999999995E-2</v>
      </c>
      <c r="F78" s="34">
        <v>5.1050887000000003E-2</v>
      </c>
      <c r="G78" s="34">
        <v>0</v>
      </c>
      <c r="H78" s="34"/>
      <c r="I78" s="34">
        <f t="shared" si="10"/>
        <v>7.406742E-3</v>
      </c>
      <c r="J78" s="34">
        <f t="shared" si="11"/>
        <v>2.5525443500000002E-2</v>
      </c>
      <c r="K78" s="34">
        <f t="shared" si="12"/>
        <v>0</v>
      </c>
      <c r="L78" s="35"/>
      <c r="M78" s="35">
        <f t="shared" si="8"/>
        <v>0</v>
      </c>
      <c r="N78" s="35">
        <f t="shared" si="13"/>
        <v>0</v>
      </c>
      <c r="P78" s="103">
        <v>92</v>
      </c>
      <c r="Q78" s="34">
        <v>7.406742E-3</v>
      </c>
      <c r="R78" s="34">
        <v>2.5525443500000002E-2</v>
      </c>
      <c r="S78" s="34">
        <v>0</v>
      </c>
      <c r="T78" s="34"/>
      <c r="U78" s="103">
        <v>92</v>
      </c>
      <c r="V78" s="34">
        <f t="shared" si="14"/>
        <v>0</v>
      </c>
      <c r="W78" s="34">
        <f t="shared" si="15"/>
        <v>0</v>
      </c>
      <c r="X78" s="34">
        <f t="shared" si="16"/>
        <v>0</v>
      </c>
    </row>
    <row r="79" spans="1:24">
      <c r="A79" s="51"/>
      <c r="B79" s="51"/>
      <c r="D79" s="103">
        <v>93</v>
      </c>
      <c r="E79" s="34">
        <v>0.12311903</v>
      </c>
      <c r="F79" s="34">
        <v>7.3513270000000006E-2</v>
      </c>
      <c r="G79" s="34">
        <v>0</v>
      </c>
      <c r="H79" s="34"/>
      <c r="I79" s="34">
        <f t="shared" si="10"/>
        <v>1.2311903000000001E-2</v>
      </c>
      <c r="J79" s="34">
        <f t="shared" si="11"/>
        <v>3.6756635000000003E-2</v>
      </c>
      <c r="K79" s="34">
        <f t="shared" si="12"/>
        <v>0</v>
      </c>
      <c r="L79" s="35"/>
      <c r="M79" s="35">
        <f t="shared" si="8"/>
        <v>0</v>
      </c>
      <c r="N79" s="35">
        <f t="shared" si="13"/>
        <v>0</v>
      </c>
      <c r="P79" s="103">
        <v>93</v>
      </c>
      <c r="Q79" s="34">
        <v>1.2311903000000001E-2</v>
      </c>
      <c r="R79" s="34">
        <v>3.6756635000000003E-2</v>
      </c>
      <c r="S79" s="34">
        <v>0</v>
      </c>
      <c r="T79" s="34"/>
      <c r="U79" s="103">
        <v>93</v>
      </c>
      <c r="V79" s="34">
        <f t="shared" si="14"/>
        <v>0</v>
      </c>
      <c r="W79" s="34">
        <f t="shared" si="15"/>
        <v>0</v>
      </c>
      <c r="X79" s="34">
        <f t="shared" si="16"/>
        <v>0</v>
      </c>
    </row>
    <row r="80" spans="1:24">
      <c r="A80" s="51"/>
      <c r="B80" s="51"/>
      <c r="D80" s="103">
        <v>94</v>
      </c>
      <c r="E80" s="34">
        <v>6.6599599999999995E-2</v>
      </c>
      <c r="F80" s="34">
        <v>5.0029869999999997E-2</v>
      </c>
      <c r="G80" s="34">
        <v>0</v>
      </c>
      <c r="H80" s="34"/>
      <c r="I80" s="34">
        <f t="shared" si="10"/>
        <v>6.6599599999999995E-3</v>
      </c>
      <c r="J80" s="34">
        <f t="shared" si="11"/>
        <v>2.5014934999999999E-2</v>
      </c>
      <c r="K80" s="34">
        <f t="shared" si="12"/>
        <v>0</v>
      </c>
      <c r="L80" s="35"/>
      <c r="M80" s="35">
        <f t="shared" si="8"/>
        <v>0</v>
      </c>
      <c r="N80" s="35">
        <f t="shared" si="13"/>
        <v>0</v>
      </c>
      <c r="P80" s="103">
        <v>94</v>
      </c>
      <c r="Q80" s="34">
        <v>6.6599600000000004E-3</v>
      </c>
      <c r="R80" s="34">
        <v>2.5014934999999999E-2</v>
      </c>
      <c r="S80" s="34">
        <v>0</v>
      </c>
      <c r="T80" s="34"/>
      <c r="U80" s="103">
        <v>94</v>
      </c>
      <c r="V80" s="34">
        <f t="shared" si="14"/>
        <v>-8.6736173798840355E-19</v>
      </c>
      <c r="W80" s="34">
        <f t="shared" si="15"/>
        <v>0</v>
      </c>
      <c r="X80" s="34">
        <f t="shared" si="16"/>
        <v>0</v>
      </c>
    </row>
    <row r="81" spans="1:24">
      <c r="A81" s="51"/>
      <c r="B81" s="51"/>
      <c r="D81" s="103">
        <v>95</v>
      </c>
      <c r="E81" s="34"/>
      <c r="F81" s="34"/>
      <c r="G81" s="34"/>
      <c r="H81" s="34"/>
      <c r="I81" s="34" t="str">
        <f t="shared" si="10"/>
        <v/>
      </c>
      <c r="J81" s="34" t="str">
        <f t="shared" si="11"/>
        <v/>
      </c>
      <c r="K81" s="34" t="str">
        <f t="shared" si="12"/>
        <v/>
      </c>
      <c r="L81" s="35"/>
      <c r="M81" s="35">
        <f t="shared" si="8"/>
        <v>3.2660524000000003E-2</v>
      </c>
      <c r="N81" s="35">
        <f t="shared" si="13"/>
        <v>8.0689196000000001E-3</v>
      </c>
      <c r="P81" s="103">
        <v>95</v>
      </c>
      <c r="Q81" s="34">
        <v>0</v>
      </c>
      <c r="R81" s="34">
        <v>0</v>
      </c>
      <c r="S81" s="34">
        <v>0</v>
      </c>
      <c r="T81" s="34"/>
      <c r="U81" s="103">
        <v>95</v>
      </c>
      <c r="V81" s="34" t="str">
        <f t="shared" si="14"/>
        <v/>
      </c>
      <c r="W81" s="34" t="str">
        <f t="shared" si="15"/>
        <v/>
      </c>
      <c r="X81" s="34" t="str">
        <f t="shared" si="16"/>
        <v/>
      </c>
    </row>
    <row r="82" spans="1:24">
      <c r="A82" s="51"/>
      <c r="B82" s="51"/>
      <c r="D82" s="103">
        <v>97</v>
      </c>
      <c r="E82" s="34"/>
      <c r="F82" s="34"/>
      <c r="G82" s="34"/>
      <c r="H82" s="34"/>
      <c r="I82" s="34" t="str">
        <f t="shared" si="10"/>
        <v/>
      </c>
      <c r="J82" s="34" t="str">
        <f t="shared" si="11"/>
        <v/>
      </c>
      <c r="K82" s="34" t="str">
        <f t="shared" si="12"/>
        <v/>
      </c>
      <c r="L82" s="35"/>
      <c r="M82" s="35">
        <f t="shared" si="8"/>
        <v>3.2660524000000003E-2</v>
      </c>
      <c r="N82" s="35">
        <f t="shared" si="13"/>
        <v>8.0689196000000001E-3</v>
      </c>
      <c r="P82" s="103">
        <v>97</v>
      </c>
      <c r="Q82" s="34">
        <v>0</v>
      </c>
      <c r="R82" s="34">
        <v>0</v>
      </c>
      <c r="S82" s="34">
        <v>0</v>
      </c>
      <c r="T82" s="34"/>
      <c r="U82" s="103">
        <v>97</v>
      </c>
      <c r="V82" s="34" t="str">
        <f t="shared" si="14"/>
        <v/>
      </c>
      <c r="W82" s="34" t="str">
        <f t="shared" si="15"/>
        <v/>
      </c>
      <c r="X82" s="34" t="str">
        <f t="shared" si="16"/>
        <v/>
      </c>
    </row>
    <row r="83" spans="1:24">
      <c r="A83" s="51"/>
      <c r="B83" s="51"/>
      <c r="D83" s="103">
        <v>98</v>
      </c>
      <c r="E83" s="34"/>
      <c r="F83" s="34"/>
      <c r="G83" s="34"/>
      <c r="H83" s="34"/>
      <c r="I83" s="34" t="str">
        <f t="shared" si="10"/>
        <v/>
      </c>
      <c r="J83" s="34" t="str">
        <f t="shared" si="11"/>
        <v/>
      </c>
      <c r="K83" s="34" t="str">
        <f t="shared" si="12"/>
        <v/>
      </c>
      <c r="L83" s="35"/>
      <c r="M83" s="35">
        <f t="shared" si="8"/>
        <v>0.170106905</v>
      </c>
      <c r="N83" s="35">
        <f t="shared" si="13"/>
        <v>4.2025624499999997E-2</v>
      </c>
      <c r="P83" s="103">
        <v>98</v>
      </c>
      <c r="Q83" s="34">
        <v>0</v>
      </c>
      <c r="R83" s="34">
        <v>0</v>
      </c>
      <c r="S83" s="34">
        <v>0</v>
      </c>
      <c r="T83" s="34"/>
      <c r="U83" s="103">
        <v>98</v>
      </c>
      <c r="V83" s="34" t="str">
        <f t="shared" si="14"/>
        <v/>
      </c>
      <c r="W83" s="34" t="str">
        <f t="shared" si="15"/>
        <v/>
      </c>
      <c r="X83" s="34" t="str">
        <f t="shared" si="16"/>
        <v/>
      </c>
    </row>
    <row r="84" spans="1:24">
      <c r="A84" s="51"/>
      <c r="B84" s="51"/>
      <c r="D84" s="103">
        <v>99</v>
      </c>
      <c r="E84" s="34"/>
      <c r="F84" s="34"/>
      <c r="G84" s="34"/>
      <c r="H84" s="34"/>
      <c r="I84" s="34" t="str">
        <f t="shared" si="10"/>
        <v/>
      </c>
      <c r="J84" s="34" t="str">
        <f t="shared" si="11"/>
        <v/>
      </c>
      <c r="K84" s="34" t="str">
        <f t="shared" si="12"/>
        <v/>
      </c>
      <c r="L84" s="35"/>
      <c r="M84" s="35">
        <f t="shared" si="8"/>
        <v>1.66635347E-2</v>
      </c>
      <c r="N84" s="35">
        <f t="shared" si="13"/>
        <v>4.1167961500000001E-3</v>
      </c>
      <c r="P84" s="103">
        <v>99</v>
      </c>
      <c r="Q84" s="34">
        <v>0</v>
      </c>
      <c r="R84" s="34">
        <v>0</v>
      </c>
      <c r="S84" s="34">
        <v>0</v>
      </c>
      <c r="T84" s="34"/>
      <c r="U84" s="103">
        <v>99</v>
      </c>
      <c r="V84" s="34" t="str">
        <f t="shared" si="14"/>
        <v/>
      </c>
      <c r="W84" s="34" t="str">
        <f t="shared" si="15"/>
        <v/>
      </c>
      <c r="X84" s="34" t="str">
        <f t="shared" si="16"/>
        <v/>
      </c>
    </row>
    <row r="85" spans="1:24">
      <c r="A85" s="51"/>
      <c r="B85" s="51"/>
      <c r="D85" s="103">
        <v>100</v>
      </c>
      <c r="E85" s="34"/>
      <c r="F85" s="34"/>
      <c r="G85" s="34"/>
      <c r="H85" s="34"/>
      <c r="I85" s="34" t="str">
        <f t="shared" si="10"/>
        <v/>
      </c>
      <c r="J85" s="34" t="str">
        <f t="shared" si="11"/>
        <v/>
      </c>
      <c r="K85" s="34" t="str">
        <f t="shared" si="12"/>
        <v/>
      </c>
      <c r="L85" s="35"/>
      <c r="M85" s="35">
        <f t="shared" si="8"/>
        <v>1.66635347E-2</v>
      </c>
      <c r="N85" s="35">
        <f t="shared" si="13"/>
        <v>4.1167961500000001E-3</v>
      </c>
      <c r="P85" s="103">
        <v>100</v>
      </c>
      <c r="Q85" s="34">
        <v>0</v>
      </c>
      <c r="R85" s="34">
        <v>0</v>
      </c>
      <c r="S85" s="34">
        <v>0</v>
      </c>
      <c r="T85" s="34"/>
      <c r="U85" s="103">
        <v>100</v>
      </c>
      <c r="V85" s="34" t="str">
        <f t="shared" si="14"/>
        <v/>
      </c>
      <c r="W85" s="34" t="str">
        <f t="shared" si="15"/>
        <v/>
      </c>
      <c r="X85" s="34" t="str">
        <f t="shared" si="16"/>
        <v/>
      </c>
    </row>
    <row r="86" spans="1:24">
      <c r="A86" s="51"/>
      <c r="B86" s="51"/>
      <c r="D86" s="103">
        <v>101</v>
      </c>
      <c r="E86" s="34">
        <v>0.19089542000000001</v>
      </c>
      <c r="F86" s="34">
        <v>0.12762722000000001</v>
      </c>
      <c r="G86" s="34">
        <v>0</v>
      </c>
      <c r="H86" s="34"/>
      <c r="I86" s="34">
        <f t="shared" si="10"/>
        <v>1.9089542000000001E-2</v>
      </c>
      <c r="J86" s="34">
        <f t="shared" si="11"/>
        <v>6.3813610000000007E-2</v>
      </c>
      <c r="K86" s="34">
        <f t="shared" si="12"/>
        <v>0</v>
      </c>
      <c r="L86" s="35"/>
      <c r="M86" s="35">
        <f t="shared" si="8"/>
        <v>0.20420355000000001</v>
      </c>
      <c r="N86" s="35">
        <f t="shared" si="13"/>
        <v>0.10210177500000001</v>
      </c>
      <c r="P86" s="103">
        <v>101</v>
      </c>
      <c r="Q86" s="34">
        <v>1.9089542000000001E-2</v>
      </c>
      <c r="R86" s="34">
        <v>6.3813610000000007E-2</v>
      </c>
      <c r="S86" s="34">
        <v>0</v>
      </c>
      <c r="T86" s="34"/>
      <c r="U86" s="103">
        <v>101</v>
      </c>
      <c r="V86" s="34">
        <f t="shared" si="14"/>
        <v>0</v>
      </c>
      <c r="W86" s="34">
        <f t="shared" si="15"/>
        <v>0</v>
      </c>
      <c r="X86" s="34">
        <f t="shared" si="16"/>
        <v>0</v>
      </c>
    </row>
    <row r="87" spans="1:24">
      <c r="A87" s="51"/>
      <c r="B87" s="51"/>
      <c r="D87" s="103">
        <v>102</v>
      </c>
      <c r="E87" s="34">
        <v>0.51541760000000003</v>
      </c>
      <c r="F87" s="34">
        <v>0.34459347000000001</v>
      </c>
      <c r="G87" s="34">
        <v>0</v>
      </c>
      <c r="H87" s="34"/>
      <c r="I87" s="34">
        <f t="shared" si="10"/>
        <v>5.1541760000000006E-2</v>
      </c>
      <c r="J87" s="34">
        <f t="shared" si="11"/>
        <v>0.17229673500000001</v>
      </c>
      <c r="K87" s="34">
        <f t="shared" si="12"/>
        <v>0</v>
      </c>
      <c r="L87" s="35"/>
      <c r="M87" s="35">
        <f t="shared" si="8"/>
        <v>0.229336284</v>
      </c>
      <c r="N87" s="35">
        <f t="shared" si="13"/>
        <v>5.9690265999999999E-2</v>
      </c>
      <c r="P87" s="103">
        <v>102</v>
      </c>
      <c r="Q87" s="34">
        <v>5.1541759999999999E-2</v>
      </c>
      <c r="R87" s="34">
        <v>0.17229673500000001</v>
      </c>
      <c r="S87" s="34">
        <v>0</v>
      </c>
      <c r="T87" s="34"/>
      <c r="U87" s="103">
        <v>102</v>
      </c>
      <c r="V87" s="34">
        <f t="shared" si="14"/>
        <v>6.9388939039072284E-18</v>
      </c>
      <c r="W87" s="34">
        <f t="shared" si="15"/>
        <v>0</v>
      </c>
      <c r="X87" s="34">
        <f t="shared" si="16"/>
        <v>0</v>
      </c>
    </row>
    <row r="88" spans="1:24">
      <c r="A88" s="51"/>
      <c r="B88" s="51"/>
      <c r="D88" s="103">
        <v>103</v>
      </c>
      <c r="E88" s="34">
        <v>0.17057194000000001</v>
      </c>
      <c r="F88" s="34">
        <v>0.10005973999999999</v>
      </c>
      <c r="G88" s="34">
        <v>0</v>
      </c>
      <c r="H88" s="34"/>
      <c r="I88" s="34">
        <f t="shared" si="10"/>
        <v>1.7057194000000001E-2</v>
      </c>
      <c r="J88" s="34">
        <f t="shared" si="11"/>
        <v>5.0029869999999997E-2</v>
      </c>
      <c r="K88" s="34">
        <f t="shared" si="12"/>
        <v>0</v>
      </c>
      <c r="L88" s="35"/>
      <c r="M88" s="35">
        <f t="shared" si="8"/>
        <v>0.12511830699999998</v>
      </c>
      <c r="N88" s="35">
        <f t="shared" si="13"/>
        <v>3.2932185500000002E-2</v>
      </c>
      <c r="P88" s="103">
        <v>103</v>
      </c>
      <c r="Q88" s="34">
        <v>1.7057194000000001E-2</v>
      </c>
      <c r="R88" s="34">
        <v>5.0029869999999997E-2</v>
      </c>
      <c r="S88" s="34">
        <v>0</v>
      </c>
      <c r="T88" s="34"/>
      <c r="U88" s="103">
        <v>103</v>
      </c>
      <c r="V88" s="34">
        <f t="shared" si="14"/>
        <v>0</v>
      </c>
      <c r="W88" s="34">
        <f t="shared" si="15"/>
        <v>0</v>
      </c>
      <c r="X88" s="34">
        <f t="shared" si="16"/>
        <v>0</v>
      </c>
    </row>
    <row r="89" spans="1:24">
      <c r="A89" s="51"/>
      <c r="B89" s="51"/>
      <c r="D89" s="103">
        <v>104</v>
      </c>
      <c r="E89" s="34">
        <v>0.29409236</v>
      </c>
      <c r="F89" s="34">
        <v>0.18378319000000001</v>
      </c>
      <c r="G89" s="34">
        <v>0</v>
      </c>
      <c r="H89" s="34"/>
      <c r="I89" s="34">
        <f t="shared" si="10"/>
        <v>2.9409236000000002E-2</v>
      </c>
      <c r="J89" s="34">
        <f t="shared" si="11"/>
        <v>9.1891595000000006E-2</v>
      </c>
      <c r="K89" s="34">
        <f t="shared" si="12"/>
        <v>0</v>
      </c>
      <c r="L89" s="35"/>
      <c r="M89" s="35">
        <f t="shared" si="8"/>
        <v>0.19663230000000001</v>
      </c>
      <c r="N89" s="35">
        <f t="shared" si="13"/>
        <v>4.9068538000000002E-2</v>
      </c>
      <c r="P89" s="103">
        <v>104</v>
      </c>
      <c r="Q89" s="34">
        <v>2.9409235999999998E-2</v>
      </c>
      <c r="R89" s="34">
        <v>9.1891595000000006E-2</v>
      </c>
      <c r="S89" s="34">
        <v>0</v>
      </c>
      <c r="T89" s="34"/>
      <c r="U89" s="103">
        <v>104</v>
      </c>
      <c r="V89" s="34">
        <f t="shared" si="14"/>
        <v>3.4694469519536142E-18</v>
      </c>
      <c r="W89" s="34">
        <f t="shared" si="15"/>
        <v>0</v>
      </c>
      <c r="X89" s="34">
        <f t="shared" si="16"/>
        <v>0</v>
      </c>
    </row>
    <row r="90" spans="1:24">
      <c r="A90" s="51"/>
      <c r="B90" s="51"/>
      <c r="D90" s="103">
        <v>105</v>
      </c>
      <c r="E90" s="34">
        <v>0.16334541</v>
      </c>
      <c r="F90" s="34">
        <v>0.10005973999999999</v>
      </c>
      <c r="G90" s="34">
        <v>0</v>
      </c>
      <c r="H90" s="34"/>
      <c r="I90" s="34">
        <f t="shared" si="10"/>
        <v>1.6334541000000001E-2</v>
      </c>
      <c r="J90" s="34">
        <f t="shared" si="11"/>
        <v>5.0029869999999997E-2</v>
      </c>
      <c r="K90" s="34">
        <f t="shared" si="12"/>
        <v>0</v>
      </c>
      <c r="L90" s="35"/>
      <c r="M90" s="35">
        <f t="shared" si="8"/>
        <v>0.11662946999999999</v>
      </c>
      <c r="N90" s="35">
        <f t="shared" si="13"/>
        <v>3.1674894999999995E-2</v>
      </c>
      <c r="P90" s="103">
        <v>105</v>
      </c>
      <c r="Q90" s="34">
        <v>1.6334541000000001E-2</v>
      </c>
      <c r="R90" s="34">
        <v>5.0029869999999997E-2</v>
      </c>
      <c r="S90" s="34">
        <v>0</v>
      </c>
      <c r="T90" s="34"/>
      <c r="U90" s="103">
        <v>105</v>
      </c>
      <c r="V90" s="34">
        <f t="shared" si="14"/>
        <v>0</v>
      </c>
      <c r="W90" s="34">
        <f t="shared" si="15"/>
        <v>0</v>
      </c>
      <c r="X90" s="34">
        <f t="shared" si="16"/>
        <v>0</v>
      </c>
    </row>
    <row r="91" spans="1:24">
      <c r="A91" s="51"/>
      <c r="B91" s="51"/>
      <c r="D91" s="103">
        <v>106</v>
      </c>
      <c r="E91" s="34">
        <v>0.56373799999999996</v>
      </c>
      <c r="F91" s="34">
        <v>0.40202573000000003</v>
      </c>
      <c r="G91" s="34">
        <v>0.20101285999999999</v>
      </c>
      <c r="H91" s="34"/>
      <c r="I91" s="34">
        <f t="shared" si="10"/>
        <v>5.6373800000000002E-2</v>
      </c>
      <c r="J91" s="34">
        <f t="shared" si="11"/>
        <v>0.20101286500000001</v>
      </c>
      <c r="K91" s="34">
        <f t="shared" si="12"/>
        <v>0.10050642999999999</v>
      </c>
      <c r="L91" s="35"/>
      <c r="M91" s="35">
        <f t="shared" si="8"/>
        <v>0</v>
      </c>
      <c r="N91" s="35">
        <f t="shared" si="13"/>
        <v>0</v>
      </c>
      <c r="P91" s="103">
        <v>106</v>
      </c>
      <c r="Q91" s="34">
        <v>5.6373800000000002E-2</v>
      </c>
      <c r="R91" s="34">
        <v>0.20101286500000001</v>
      </c>
      <c r="S91" s="34">
        <v>0.10050642999999999</v>
      </c>
      <c r="T91" s="34"/>
      <c r="U91" s="103">
        <v>106</v>
      </c>
      <c r="V91" s="34">
        <f t="shared" si="14"/>
        <v>0</v>
      </c>
      <c r="W91" s="34">
        <f t="shared" si="15"/>
        <v>0</v>
      </c>
      <c r="X91" s="34">
        <f t="shared" si="16"/>
        <v>0</v>
      </c>
    </row>
    <row r="92" spans="1:24">
      <c r="A92" s="51"/>
      <c r="B92" s="51"/>
      <c r="D92" s="103">
        <v>107</v>
      </c>
      <c r="E92" s="34"/>
      <c r="F92" s="34"/>
      <c r="G92" s="34"/>
      <c r="H92" s="34"/>
      <c r="I92" s="34" t="str">
        <f t="shared" si="10"/>
        <v/>
      </c>
      <c r="J92" s="34" t="str">
        <f t="shared" si="11"/>
        <v/>
      </c>
      <c r="K92" s="34" t="str">
        <f t="shared" si="12"/>
        <v/>
      </c>
      <c r="L92" s="35"/>
      <c r="M92" s="35">
        <f t="shared" si="8"/>
        <v>0</v>
      </c>
      <c r="N92" s="35">
        <f t="shared" si="13"/>
        <v>0</v>
      </c>
      <c r="P92" s="103">
        <v>107</v>
      </c>
      <c r="Q92" s="34">
        <v>0</v>
      </c>
      <c r="R92" s="34">
        <v>0</v>
      </c>
      <c r="S92" s="34">
        <v>0</v>
      </c>
      <c r="T92" s="34"/>
      <c r="U92" s="103">
        <v>107</v>
      </c>
      <c r="V92" s="34" t="str">
        <f t="shared" si="14"/>
        <v/>
      </c>
      <c r="W92" s="34" t="str">
        <f t="shared" si="15"/>
        <v/>
      </c>
      <c r="X92" s="34" t="str">
        <f t="shared" si="16"/>
        <v/>
      </c>
    </row>
    <row r="93" spans="1:24">
      <c r="A93" s="51"/>
      <c r="B93" s="51"/>
      <c r="D93" s="103">
        <v>109</v>
      </c>
      <c r="E93" s="34">
        <v>0</v>
      </c>
      <c r="F93" s="34">
        <v>2.5525442999999998E-2</v>
      </c>
      <c r="G93" s="34">
        <v>0</v>
      </c>
      <c r="H93" s="34"/>
      <c r="I93" s="34">
        <f t="shared" si="10"/>
        <v>0</v>
      </c>
      <c r="J93" s="34">
        <f t="shared" si="11"/>
        <v>1.2762721499999999E-2</v>
      </c>
      <c r="K93" s="34">
        <f t="shared" si="12"/>
        <v>0</v>
      </c>
      <c r="L93" s="35"/>
      <c r="M93" s="35">
        <f t="shared" si="8"/>
        <v>0</v>
      </c>
      <c r="N93" s="35">
        <f t="shared" si="13"/>
        <v>0</v>
      </c>
      <c r="P93" s="103">
        <v>109</v>
      </c>
      <c r="Q93" s="34">
        <v>0</v>
      </c>
      <c r="R93" s="34">
        <v>1.2762721499999999E-2</v>
      </c>
      <c r="S93" s="34">
        <v>0</v>
      </c>
      <c r="T93" s="34"/>
      <c r="U93" s="103">
        <v>109</v>
      </c>
      <c r="V93" s="34">
        <f t="shared" si="14"/>
        <v>0</v>
      </c>
      <c r="W93" s="34">
        <f t="shared" si="15"/>
        <v>0</v>
      </c>
      <c r="X93" s="34">
        <f t="shared" si="16"/>
        <v>0</v>
      </c>
    </row>
    <row r="94" spans="1:24">
      <c r="A94" s="51"/>
      <c r="B94" s="51"/>
      <c r="D94" s="103">
        <v>110</v>
      </c>
      <c r="E94" s="34">
        <v>0.26124304999999998</v>
      </c>
      <c r="F94" s="34">
        <v>2.0033544E-2</v>
      </c>
      <c r="G94" s="34">
        <v>0</v>
      </c>
      <c r="H94" s="34"/>
      <c r="I94" s="34">
        <f t="shared" si="10"/>
        <v>2.6124305E-2</v>
      </c>
      <c r="J94" s="34">
        <f t="shared" si="11"/>
        <v>1.0016772E-2</v>
      </c>
      <c r="K94" s="34">
        <f t="shared" si="12"/>
        <v>0</v>
      </c>
      <c r="L94" s="35"/>
      <c r="M94" s="35">
        <f t="shared" si="8"/>
        <v>0</v>
      </c>
      <c r="N94" s="35">
        <f t="shared" si="13"/>
        <v>0</v>
      </c>
      <c r="P94" s="103">
        <v>110</v>
      </c>
      <c r="Q94" s="112">
        <v>2.6124305E-2</v>
      </c>
      <c r="R94" s="110">
        <v>1.0016772E-2</v>
      </c>
      <c r="S94" s="110">
        <v>0</v>
      </c>
      <c r="T94" s="34"/>
      <c r="U94" s="103">
        <v>110</v>
      </c>
      <c r="V94" s="34">
        <f t="shared" si="14"/>
        <v>0</v>
      </c>
      <c r="W94" s="34">
        <f t="shared" si="15"/>
        <v>0</v>
      </c>
      <c r="X94" s="34">
        <f t="shared" si="16"/>
        <v>0</v>
      </c>
    </row>
    <row r="95" spans="1:24">
      <c r="A95" s="51"/>
      <c r="B95" s="51"/>
      <c r="D95" s="103">
        <v>114</v>
      </c>
      <c r="E95" s="34">
        <v>0</v>
      </c>
      <c r="F95" s="34">
        <v>3.6756635000000003E-2</v>
      </c>
      <c r="G95" s="34">
        <v>0</v>
      </c>
      <c r="H95" s="34"/>
      <c r="I95" s="34">
        <f t="shared" si="10"/>
        <v>0</v>
      </c>
      <c r="J95" s="34">
        <f t="shared" si="11"/>
        <v>1.8378317500000001E-2</v>
      </c>
      <c r="K95" s="34">
        <f t="shared" si="12"/>
        <v>0</v>
      </c>
      <c r="L95" s="35"/>
      <c r="M95" s="35">
        <f t="shared" si="8"/>
        <v>0</v>
      </c>
      <c r="N95" s="35">
        <f t="shared" si="13"/>
        <v>0</v>
      </c>
      <c r="P95" s="103">
        <v>114</v>
      </c>
      <c r="Q95" s="34">
        <v>0</v>
      </c>
      <c r="R95" s="34">
        <v>1.8378317500000001E-2</v>
      </c>
      <c r="S95" s="34">
        <v>0</v>
      </c>
      <c r="T95" s="34"/>
      <c r="U95" s="103">
        <v>114</v>
      </c>
      <c r="V95" s="34">
        <f t="shared" si="14"/>
        <v>0</v>
      </c>
      <c r="W95" s="34">
        <f t="shared" si="15"/>
        <v>0</v>
      </c>
      <c r="X95" s="34">
        <f t="shared" si="16"/>
        <v>0</v>
      </c>
    </row>
    <row r="96" spans="1:24">
      <c r="A96" s="51"/>
      <c r="B96" s="51"/>
      <c r="D96" s="103">
        <v>115</v>
      </c>
      <c r="E96" s="34"/>
      <c r="F96" s="34"/>
      <c r="G96" s="34"/>
      <c r="H96" s="34"/>
      <c r="I96" s="34" t="str">
        <f t="shared" si="10"/>
        <v/>
      </c>
      <c r="J96" s="34" t="str">
        <f t="shared" si="11"/>
        <v/>
      </c>
      <c r="K96" s="34" t="str">
        <f t="shared" si="12"/>
        <v/>
      </c>
      <c r="L96" s="35"/>
      <c r="M96" s="35">
        <f t="shared" si="8"/>
        <v>0.31852264000000002</v>
      </c>
      <c r="N96" s="35">
        <f t="shared" si="13"/>
        <v>8.2903152000000008E-2</v>
      </c>
      <c r="P96" s="103">
        <v>115</v>
      </c>
      <c r="Q96" s="34">
        <v>0</v>
      </c>
      <c r="R96" s="34">
        <v>0</v>
      </c>
      <c r="S96" s="34">
        <v>0</v>
      </c>
      <c r="T96" s="34"/>
      <c r="U96" s="103">
        <v>115</v>
      </c>
      <c r="V96" s="34" t="str">
        <f t="shared" si="14"/>
        <v/>
      </c>
      <c r="W96" s="34" t="str">
        <f t="shared" si="15"/>
        <v/>
      </c>
      <c r="X96" s="34" t="str">
        <f t="shared" si="16"/>
        <v/>
      </c>
    </row>
    <row r="97" spans="1:24">
      <c r="A97" s="51"/>
      <c r="B97" s="51"/>
      <c r="D97" s="103">
        <v>120</v>
      </c>
      <c r="E97" s="34"/>
      <c r="F97" s="34"/>
      <c r="G97" s="34"/>
      <c r="H97" s="34"/>
      <c r="I97" s="34" t="str">
        <f t="shared" si="10"/>
        <v/>
      </c>
      <c r="J97" s="34" t="str">
        <f t="shared" si="11"/>
        <v/>
      </c>
      <c r="K97" s="34" t="str">
        <f t="shared" si="12"/>
        <v/>
      </c>
      <c r="L97" s="35"/>
      <c r="M97" s="35">
        <f t="shared" ref="M97:M160" si="17">SUM(E87:G87)</f>
        <v>0.8600110700000001</v>
      </c>
      <c r="N97" s="35">
        <f t="shared" si="13"/>
        <v>0.22383849500000003</v>
      </c>
      <c r="P97" s="103">
        <v>120</v>
      </c>
      <c r="Q97" s="34">
        <v>0</v>
      </c>
      <c r="R97" s="34">
        <v>0</v>
      </c>
      <c r="S97" s="34">
        <v>0</v>
      </c>
      <c r="T97" s="34"/>
      <c r="U97" s="103">
        <v>120</v>
      </c>
      <c r="V97" s="34" t="str">
        <f t="shared" si="14"/>
        <v/>
      </c>
      <c r="W97" s="34" t="str">
        <f t="shared" si="15"/>
        <v/>
      </c>
      <c r="X97" s="34" t="str">
        <f t="shared" si="16"/>
        <v/>
      </c>
    </row>
    <row r="98" spans="1:24">
      <c r="A98" s="51"/>
      <c r="B98" s="51"/>
      <c r="D98" s="103">
        <v>121</v>
      </c>
      <c r="E98" s="34">
        <v>0</v>
      </c>
      <c r="F98" s="34">
        <v>7.6576340000000007E-2</v>
      </c>
      <c r="G98" s="34">
        <v>0</v>
      </c>
      <c r="H98" s="34"/>
      <c r="I98" s="34">
        <f t="shared" si="10"/>
        <v>0</v>
      </c>
      <c r="J98" s="34">
        <f t="shared" si="11"/>
        <v>3.8288170000000003E-2</v>
      </c>
      <c r="K98" s="34">
        <f t="shared" si="12"/>
        <v>0</v>
      </c>
      <c r="L98" s="35"/>
      <c r="M98" s="35">
        <f t="shared" si="17"/>
        <v>0.27063167999999999</v>
      </c>
      <c r="N98" s="35">
        <f t="shared" si="13"/>
        <v>6.7087064000000002E-2</v>
      </c>
      <c r="P98" s="103">
        <v>121</v>
      </c>
      <c r="Q98" s="34">
        <v>0</v>
      </c>
      <c r="R98" s="34">
        <v>3.8288170000000003E-2</v>
      </c>
      <c r="S98" s="34">
        <v>0</v>
      </c>
      <c r="T98" s="34"/>
      <c r="U98" s="103">
        <v>121</v>
      </c>
      <c r="V98" s="34">
        <f t="shared" si="14"/>
        <v>0</v>
      </c>
      <c r="W98" s="34">
        <f t="shared" si="15"/>
        <v>0</v>
      </c>
      <c r="X98" s="34">
        <f t="shared" si="16"/>
        <v>0</v>
      </c>
    </row>
    <row r="99" spans="1:24">
      <c r="A99" s="51"/>
      <c r="B99" s="51"/>
      <c r="D99" s="103">
        <v>123</v>
      </c>
      <c r="E99" s="34">
        <v>0</v>
      </c>
      <c r="F99" s="34">
        <v>0.20420355000000001</v>
      </c>
      <c r="G99" s="34">
        <v>0</v>
      </c>
      <c r="H99" s="34"/>
      <c r="I99" s="34">
        <f t="shared" si="10"/>
        <v>0</v>
      </c>
      <c r="J99" s="34">
        <f t="shared" si="11"/>
        <v>0.10210177500000001</v>
      </c>
      <c r="K99" s="34">
        <f t="shared" si="12"/>
        <v>0</v>
      </c>
      <c r="L99" s="35"/>
      <c r="M99" s="35">
        <f t="shared" si="17"/>
        <v>0.47787555000000004</v>
      </c>
      <c r="N99" s="35">
        <f t="shared" si="13"/>
        <v>0.12130083100000001</v>
      </c>
      <c r="P99" s="103">
        <v>123</v>
      </c>
      <c r="Q99" s="34">
        <v>0</v>
      </c>
      <c r="R99" s="34">
        <v>0.10210177500000001</v>
      </c>
      <c r="S99" s="34">
        <v>0</v>
      </c>
      <c r="T99" s="34"/>
      <c r="U99" s="103">
        <v>123</v>
      </c>
      <c r="V99" s="34">
        <f t="shared" si="14"/>
        <v>0</v>
      </c>
      <c r="W99" s="34">
        <f t="shared" si="15"/>
        <v>0</v>
      </c>
      <c r="X99" s="34">
        <f t="shared" si="16"/>
        <v>0</v>
      </c>
    </row>
    <row r="100" spans="1:24">
      <c r="A100" s="51"/>
      <c r="B100" s="51"/>
      <c r="D100" s="103">
        <v>124</v>
      </c>
      <c r="E100" s="34"/>
      <c r="F100" s="34"/>
      <c r="G100" s="34"/>
      <c r="H100" s="34"/>
      <c r="I100" s="34" t="str">
        <f t="shared" si="10"/>
        <v/>
      </c>
      <c r="J100" s="34" t="str">
        <f t="shared" si="11"/>
        <v/>
      </c>
      <c r="K100" s="34" t="str">
        <f t="shared" si="12"/>
        <v/>
      </c>
      <c r="L100" s="35"/>
      <c r="M100" s="35">
        <f t="shared" si="17"/>
        <v>0.26340514999999998</v>
      </c>
      <c r="N100" s="35">
        <f t="shared" si="13"/>
        <v>6.6364410999999998E-2</v>
      </c>
      <c r="P100" s="103">
        <v>124</v>
      </c>
      <c r="Q100" s="34">
        <v>0</v>
      </c>
      <c r="R100" s="34">
        <v>0</v>
      </c>
      <c r="S100" s="34">
        <v>0</v>
      </c>
      <c r="T100" s="34"/>
      <c r="U100" s="103">
        <v>124</v>
      </c>
      <c r="V100" s="34" t="str">
        <f t="shared" si="14"/>
        <v/>
      </c>
      <c r="W100" s="34" t="str">
        <f t="shared" si="15"/>
        <v/>
      </c>
      <c r="X100" s="34" t="str">
        <f t="shared" si="16"/>
        <v/>
      </c>
    </row>
    <row r="101" spans="1:24">
      <c r="A101" s="51"/>
      <c r="B101" s="51"/>
      <c r="D101" s="103">
        <v>125</v>
      </c>
      <c r="E101" s="34">
        <v>0</v>
      </c>
      <c r="F101" s="34">
        <v>0.20420355000000001</v>
      </c>
      <c r="G101" s="34">
        <v>0</v>
      </c>
      <c r="H101" s="34"/>
      <c r="I101" s="34">
        <f t="shared" si="10"/>
        <v>0</v>
      </c>
      <c r="J101" s="34">
        <f t="shared" si="11"/>
        <v>0.10210177500000001</v>
      </c>
      <c r="K101" s="34">
        <f t="shared" si="12"/>
        <v>0</v>
      </c>
      <c r="L101" s="35"/>
      <c r="M101" s="35">
        <f t="shared" si="17"/>
        <v>1.16677659</v>
      </c>
      <c r="N101" s="35">
        <f t="shared" si="13"/>
        <v>0.35789309499999999</v>
      </c>
      <c r="P101" s="103">
        <v>125</v>
      </c>
      <c r="Q101" s="34">
        <v>0</v>
      </c>
      <c r="R101" s="34">
        <v>0.10210177500000001</v>
      </c>
      <c r="S101" s="34">
        <v>0</v>
      </c>
      <c r="T101" s="34"/>
      <c r="U101" s="103">
        <v>125</v>
      </c>
      <c r="V101" s="34">
        <f t="shared" si="14"/>
        <v>0</v>
      </c>
      <c r="W101" s="34">
        <f t="shared" si="15"/>
        <v>0</v>
      </c>
      <c r="X101" s="34">
        <f t="shared" si="16"/>
        <v>0</v>
      </c>
    </row>
    <row r="102" spans="1:24">
      <c r="A102" s="51"/>
      <c r="B102" s="51"/>
      <c r="D102" s="103">
        <v>129</v>
      </c>
      <c r="E102" s="34">
        <v>0.27611659999999999</v>
      </c>
      <c r="F102" s="34">
        <v>0.10210176999999999</v>
      </c>
      <c r="G102" s="34">
        <v>0</v>
      </c>
      <c r="H102" s="34"/>
      <c r="I102" s="34">
        <f t="shared" si="10"/>
        <v>2.761166E-2</v>
      </c>
      <c r="J102" s="34">
        <f t="shared" si="11"/>
        <v>5.1050884999999997E-2</v>
      </c>
      <c r="K102" s="34">
        <f t="shared" si="12"/>
        <v>0</v>
      </c>
      <c r="L102" s="35"/>
      <c r="M102" s="35">
        <f t="shared" si="17"/>
        <v>0</v>
      </c>
      <c r="N102" s="35">
        <f t="shared" si="13"/>
        <v>0</v>
      </c>
      <c r="P102" s="103">
        <v>129</v>
      </c>
      <c r="Q102" s="34">
        <v>2.761166E-2</v>
      </c>
      <c r="R102" s="34">
        <v>5.1050884999999997E-2</v>
      </c>
      <c r="S102" s="34">
        <v>0</v>
      </c>
      <c r="T102" s="34"/>
      <c r="U102" s="103">
        <v>129</v>
      </c>
      <c r="V102" s="34">
        <f t="shared" si="14"/>
        <v>0</v>
      </c>
      <c r="W102" s="34">
        <f t="shared" si="15"/>
        <v>0</v>
      </c>
      <c r="X102" s="34">
        <f t="shared" si="16"/>
        <v>0</v>
      </c>
    </row>
    <row r="103" spans="1:24">
      <c r="A103" s="51"/>
      <c r="B103" s="51"/>
      <c r="D103" s="103">
        <v>131</v>
      </c>
      <c r="E103" s="34"/>
      <c r="F103" s="34"/>
      <c r="G103" s="34"/>
      <c r="H103" s="34"/>
      <c r="I103" s="34" t="str">
        <f t="shared" si="10"/>
        <v/>
      </c>
      <c r="J103" s="34" t="str">
        <f t="shared" si="11"/>
        <v/>
      </c>
      <c r="K103" s="34" t="str">
        <f t="shared" si="12"/>
        <v/>
      </c>
      <c r="L103" s="35"/>
      <c r="M103" s="35">
        <f t="shared" si="17"/>
        <v>2.5525442999999998E-2</v>
      </c>
      <c r="N103" s="35">
        <f t="shared" si="13"/>
        <v>1.2762721499999999E-2</v>
      </c>
      <c r="P103" s="103">
        <v>131</v>
      </c>
      <c r="Q103" s="110">
        <v>0</v>
      </c>
      <c r="R103" s="110">
        <v>0</v>
      </c>
      <c r="S103" s="110">
        <v>0</v>
      </c>
      <c r="T103" s="34"/>
      <c r="U103" s="103">
        <v>131</v>
      </c>
      <c r="V103" s="34" t="str">
        <f t="shared" si="14"/>
        <v/>
      </c>
      <c r="W103" s="34" t="str">
        <f t="shared" si="15"/>
        <v/>
      </c>
      <c r="X103" s="34" t="str">
        <f t="shared" si="16"/>
        <v/>
      </c>
    </row>
    <row r="104" spans="1:24">
      <c r="A104" s="51"/>
      <c r="B104" s="51"/>
      <c r="D104" s="103">
        <v>133</v>
      </c>
      <c r="E104" s="34"/>
      <c r="F104" s="34"/>
      <c r="G104" s="34"/>
      <c r="H104" s="34"/>
      <c r="I104" s="34" t="str">
        <f t="shared" si="10"/>
        <v/>
      </c>
      <c r="J104" s="34" t="str">
        <f t="shared" si="11"/>
        <v/>
      </c>
      <c r="K104" s="34" t="str">
        <f t="shared" si="12"/>
        <v/>
      </c>
      <c r="L104" s="35"/>
      <c r="M104" s="35">
        <f t="shared" si="17"/>
        <v>0.28127659399999999</v>
      </c>
      <c r="N104" s="35">
        <f t="shared" si="13"/>
        <v>3.6141077000000001E-2</v>
      </c>
      <c r="P104" s="103">
        <v>133</v>
      </c>
      <c r="Q104" s="34">
        <v>0</v>
      </c>
      <c r="R104" s="34">
        <v>0</v>
      </c>
      <c r="S104" s="34">
        <v>0</v>
      </c>
      <c r="T104" s="34"/>
      <c r="U104" s="103">
        <v>133</v>
      </c>
      <c r="V104" s="34" t="str">
        <f t="shared" si="14"/>
        <v/>
      </c>
      <c r="W104" s="34" t="str">
        <f t="shared" si="15"/>
        <v/>
      </c>
      <c r="X104" s="34" t="str">
        <f t="shared" si="16"/>
        <v/>
      </c>
    </row>
    <row r="105" spans="1:24">
      <c r="A105" s="51"/>
      <c r="B105" s="51"/>
      <c r="D105" s="103">
        <v>134</v>
      </c>
      <c r="E105" s="34">
        <v>4.9705253000000003</v>
      </c>
      <c r="F105" s="34">
        <v>0.19347523</v>
      </c>
      <c r="G105" s="34">
        <v>0</v>
      </c>
      <c r="H105" s="34"/>
      <c r="I105" s="34">
        <f t="shared" si="10"/>
        <v>0.49705253000000005</v>
      </c>
      <c r="J105" s="34">
        <f t="shared" si="11"/>
        <v>9.6737614999999999E-2</v>
      </c>
      <c r="K105" s="34">
        <f t="shared" si="12"/>
        <v>0</v>
      </c>
      <c r="L105" s="35"/>
      <c r="M105" s="35">
        <f t="shared" si="17"/>
        <v>3.6756635000000003E-2</v>
      </c>
      <c r="N105" s="35">
        <f t="shared" si="13"/>
        <v>1.8378317500000001E-2</v>
      </c>
      <c r="P105" s="103">
        <v>134</v>
      </c>
      <c r="Q105" s="34">
        <v>0.49705252999999999</v>
      </c>
      <c r="R105" s="34">
        <v>9.6737614999999999E-2</v>
      </c>
      <c r="S105" s="34">
        <v>0</v>
      </c>
      <c r="T105" s="34"/>
      <c r="U105" s="103">
        <v>134</v>
      </c>
      <c r="V105" s="34">
        <f t="shared" si="14"/>
        <v>5.5511151231257827E-17</v>
      </c>
      <c r="W105" s="34">
        <f t="shared" si="15"/>
        <v>0</v>
      </c>
      <c r="X105" s="34">
        <f t="shared" si="16"/>
        <v>0</v>
      </c>
    </row>
    <row r="106" spans="1:24">
      <c r="A106" s="51"/>
      <c r="B106" s="51"/>
      <c r="D106" s="103">
        <v>135</v>
      </c>
      <c r="E106" s="34"/>
      <c r="F106" s="34"/>
      <c r="G106" s="34"/>
      <c r="H106" s="42"/>
      <c r="I106" s="34" t="str">
        <f t="shared" si="10"/>
        <v/>
      </c>
      <c r="J106" s="34" t="str">
        <f t="shared" si="11"/>
        <v/>
      </c>
      <c r="K106" s="34" t="str">
        <f t="shared" si="12"/>
        <v/>
      </c>
      <c r="L106" s="35"/>
      <c r="M106" s="35">
        <f t="shared" si="17"/>
        <v>0</v>
      </c>
      <c r="N106" s="35">
        <f t="shared" si="13"/>
        <v>0</v>
      </c>
      <c r="P106" s="103">
        <v>135</v>
      </c>
      <c r="Q106" s="34">
        <v>0</v>
      </c>
      <c r="R106" s="34">
        <v>0</v>
      </c>
      <c r="S106" s="34">
        <v>0</v>
      </c>
      <c r="T106" s="34"/>
      <c r="U106" s="103">
        <v>135</v>
      </c>
      <c r="V106" s="34" t="str">
        <f t="shared" si="14"/>
        <v/>
      </c>
      <c r="W106" s="34" t="str">
        <f t="shared" si="15"/>
        <v/>
      </c>
      <c r="X106" s="34" t="str">
        <f t="shared" si="16"/>
        <v/>
      </c>
    </row>
    <row r="107" spans="1:24">
      <c r="A107" s="51"/>
      <c r="B107" s="51"/>
      <c r="D107" s="103">
        <v>138</v>
      </c>
      <c r="E107" s="34"/>
      <c r="F107" s="34"/>
      <c r="G107" s="34"/>
      <c r="H107" s="34"/>
      <c r="I107" s="34" t="str">
        <f t="shared" si="10"/>
        <v/>
      </c>
      <c r="J107" s="34" t="str">
        <f t="shared" si="11"/>
        <v/>
      </c>
      <c r="K107" s="34" t="str">
        <f t="shared" si="12"/>
        <v/>
      </c>
      <c r="L107" s="35"/>
      <c r="M107" s="35">
        <f t="shared" si="17"/>
        <v>0</v>
      </c>
      <c r="N107" s="35">
        <f t="shared" si="13"/>
        <v>0</v>
      </c>
      <c r="P107" s="103">
        <v>138</v>
      </c>
      <c r="Q107" s="110">
        <v>0</v>
      </c>
      <c r="R107" s="110">
        <v>0</v>
      </c>
      <c r="S107" s="110">
        <v>0</v>
      </c>
      <c r="T107" s="110"/>
      <c r="U107" s="103">
        <v>138</v>
      </c>
      <c r="V107" s="34" t="str">
        <f t="shared" si="14"/>
        <v/>
      </c>
      <c r="W107" s="34" t="str">
        <f t="shared" si="15"/>
        <v/>
      </c>
      <c r="X107" s="34" t="str">
        <f t="shared" si="16"/>
        <v/>
      </c>
    </row>
    <row r="108" spans="1:24">
      <c r="A108" s="51"/>
      <c r="B108" s="51"/>
      <c r="D108" s="103">
        <v>140</v>
      </c>
      <c r="E108" s="34"/>
      <c r="F108" s="34"/>
      <c r="G108" s="34"/>
      <c r="H108" s="34"/>
      <c r="I108" s="34" t="str">
        <f t="shared" si="10"/>
        <v/>
      </c>
      <c r="J108" s="34" t="str">
        <f t="shared" si="11"/>
        <v/>
      </c>
      <c r="K108" s="34" t="str">
        <f t="shared" si="12"/>
        <v/>
      </c>
      <c r="L108" s="35"/>
      <c r="M108" s="35">
        <f t="shared" si="17"/>
        <v>7.6576340000000007E-2</v>
      </c>
      <c r="N108" s="35">
        <f t="shared" si="13"/>
        <v>3.8288170000000003E-2</v>
      </c>
      <c r="P108" s="103">
        <v>140</v>
      </c>
      <c r="Q108" s="34">
        <v>0</v>
      </c>
      <c r="R108" s="34">
        <v>0</v>
      </c>
      <c r="S108" s="34">
        <v>0</v>
      </c>
      <c r="T108" s="34"/>
      <c r="U108" s="103">
        <v>140</v>
      </c>
      <c r="V108" s="34" t="str">
        <f t="shared" si="14"/>
        <v/>
      </c>
      <c r="W108" s="34" t="str">
        <f t="shared" si="15"/>
        <v/>
      </c>
      <c r="X108" s="34" t="str">
        <f t="shared" si="16"/>
        <v/>
      </c>
    </row>
    <row r="109" spans="1:24">
      <c r="A109" s="51"/>
      <c r="B109" s="51"/>
      <c r="D109" s="103">
        <v>142</v>
      </c>
      <c r="E109" s="34"/>
      <c r="F109" s="34"/>
      <c r="G109" s="34"/>
      <c r="H109" s="34"/>
      <c r="I109" s="34" t="str">
        <f t="shared" si="10"/>
        <v/>
      </c>
      <c r="J109" s="34" t="str">
        <f t="shared" si="11"/>
        <v/>
      </c>
      <c r="K109" s="34" t="str">
        <f t="shared" si="12"/>
        <v/>
      </c>
      <c r="L109" s="35"/>
      <c r="M109" s="35">
        <f t="shared" si="17"/>
        <v>0.20420355000000001</v>
      </c>
      <c r="N109" s="35">
        <f t="shared" si="13"/>
        <v>0.10210177500000001</v>
      </c>
      <c r="P109" s="103">
        <v>142</v>
      </c>
      <c r="Q109" s="34">
        <v>0</v>
      </c>
      <c r="R109" s="34">
        <v>0</v>
      </c>
      <c r="S109" s="34">
        <v>0</v>
      </c>
      <c r="T109" s="34"/>
      <c r="U109" s="103">
        <v>142</v>
      </c>
      <c r="V109" s="34" t="str">
        <f t="shared" si="14"/>
        <v/>
      </c>
      <c r="W109" s="34" t="str">
        <f t="shared" si="15"/>
        <v/>
      </c>
      <c r="X109" s="34" t="str">
        <f t="shared" si="16"/>
        <v/>
      </c>
    </row>
    <row r="110" spans="1:24">
      <c r="A110" s="51"/>
      <c r="B110" s="51"/>
      <c r="D110" s="103">
        <v>143</v>
      </c>
      <c r="E110" s="34">
        <v>0</v>
      </c>
      <c r="F110" s="34">
        <v>5.1050887000000003E-2</v>
      </c>
      <c r="G110" s="34">
        <v>0</v>
      </c>
      <c r="H110" s="34"/>
      <c r="I110" s="34">
        <f t="shared" si="10"/>
        <v>0</v>
      </c>
      <c r="J110" s="34">
        <f t="shared" si="11"/>
        <v>2.5525443500000002E-2</v>
      </c>
      <c r="K110" s="34">
        <f t="shared" si="12"/>
        <v>0</v>
      </c>
      <c r="L110" s="35"/>
      <c r="M110" s="35">
        <f t="shared" si="17"/>
        <v>0</v>
      </c>
      <c r="N110" s="35">
        <f t="shared" si="13"/>
        <v>0</v>
      </c>
      <c r="P110" s="103">
        <v>143</v>
      </c>
      <c r="Q110" s="34">
        <v>0</v>
      </c>
      <c r="R110" s="34">
        <v>2.5525443500000002E-2</v>
      </c>
      <c r="S110" s="34">
        <v>0</v>
      </c>
      <c r="T110" s="34"/>
      <c r="U110" s="103">
        <v>143</v>
      </c>
      <c r="V110" s="34">
        <f t="shared" si="14"/>
        <v>0</v>
      </c>
      <c r="W110" s="34">
        <f t="shared" si="15"/>
        <v>0</v>
      </c>
      <c r="X110" s="34">
        <f t="shared" si="16"/>
        <v>0</v>
      </c>
    </row>
    <row r="111" spans="1:24">
      <c r="A111" s="51"/>
      <c r="B111" s="51"/>
      <c r="D111" s="103">
        <v>146</v>
      </c>
      <c r="E111" s="34"/>
      <c r="F111" s="34"/>
      <c r="G111" s="34"/>
      <c r="H111" s="34"/>
      <c r="I111" s="34" t="str">
        <f t="shared" si="10"/>
        <v/>
      </c>
      <c r="J111" s="34" t="str">
        <f t="shared" si="11"/>
        <v/>
      </c>
      <c r="K111" s="34" t="str">
        <f t="shared" si="12"/>
        <v/>
      </c>
      <c r="L111" s="35"/>
      <c r="M111" s="35">
        <f t="shared" si="17"/>
        <v>0.20420355000000001</v>
      </c>
      <c r="N111" s="35">
        <f t="shared" si="13"/>
        <v>0.10210177500000001</v>
      </c>
      <c r="P111" s="103">
        <v>146</v>
      </c>
      <c r="Q111" s="34">
        <v>0</v>
      </c>
      <c r="R111" s="34">
        <v>0</v>
      </c>
      <c r="S111" s="34">
        <v>0</v>
      </c>
      <c r="T111" s="34"/>
      <c r="U111" s="103">
        <v>146</v>
      </c>
      <c r="V111" s="34" t="str">
        <f t="shared" si="14"/>
        <v/>
      </c>
      <c r="W111" s="34" t="str">
        <f t="shared" si="15"/>
        <v/>
      </c>
      <c r="X111" s="34" t="str">
        <f t="shared" si="16"/>
        <v/>
      </c>
    </row>
    <row r="112" spans="1:24">
      <c r="A112" s="51"/>
      <c r="B112" s="51"/>
      <c r="D112" s="103">
        <v>147</v>
      </c>
      <c r="E112" s="34"/>
      <c r="F112" s="34"/>
      <c r="G112" s="34"/>
      <c r="H112" s="34"/>
      <c r="I112" s="34" t="str">
        <f t="shared" si="10"/>
        <v/>
      </c>
      <c r="J112" s="34" t="str">
        <f t="shared" si="11"/>
        <v/>
      </c>
      <c r="K112" s="34" t="str">
        <f t="shared" si="12"/>
        <v/>
      </c>
      <c r="L112" s="35"/>
      <c r="M112" s="35">
        <f t="shared" si="17"/>
        <v>0.37821836999999997</v>
      </c>
      <c r="N112" s="35">
        <f t="shared" si="13"/>
        <v>7.8662545E-2</v>
      </c>
      <c r="P112" s="103">
        <v>147</v>
      </c>
      <c r="Q112" s="34">
        <v>0</v>
      </c>
      <c r="R112" s="34">
        <v>0</v>
      </c>
      <c r="S112" s="34">
        <v>0</v>
      </c>
      <c r="T112" s="34"/>
      <c r="U112" s="103">
        <v>147</v>
      </c>
      <c r="V112" s="34" t="str">
        <f t="shared" si="14"/>
        <v/>
      </c>
      <c r="W112" s="34" t="str">
        <f t="shared" si="15"/>
        <v/>
      </c>
      <c r="X112" s="34" t="str">
        <f t="shared" si="16"/>
        <v/>
      </c>
    </row>
    <row r="113" spans="1:24">
      <c r="A113" s="51"/>
      <c r="B113" s="51"/>
      <c r="D113" s="103">
        <v>148</v>
      </c>
      <c r="E113" s="34"/>
      <c r="F113" s="34"/>
      <c r="G113" s="34"/>
      <c r="H113" s="34"/>
      <c r="I113" s="34" t="str">
        <f t="shared" si="10"/>
        <v/>
      </c>
      <c r="J113" s="34" t="str">
        <f t="shared" si="11"/>
        <v/>
      </c>
      <c r="K113" s="34" t="str">
        <f t="shared" si="12"/>
        <v/>
      </c>
      <c r="L113" s="35"/>
      <c r="M113" s="35">
        <f t="shared" si="17"/>
        <v>0</v>
      </c>
      <c r="N113" s="35">
        <f t="shared" si="13"/>
        <v>0</v>
      </c>
      <c r="P113" s="103">
        <v>148</v>
      </c>
      <c r="Q113" s="34">
        <v>0</v>
      </c>
      <c r="R113" s="34">
        <v>0</v>
      </c>
      <c r="S113" s="34">
        <v>0</v>
      </c>
      <c r="T113" s="34"/>
      <c r="U113" s="103">
        <v>148</v>
      </c>
      <c r="V113" s="34" t="str">
        <f t="shared" si="14"/>
        <v/>
      </c>
      <c r="W113" s="34" t="str">
        <f t="shared" si="15"/>
        <v/>
      </c>
      <c r="X113" s="34" t="str">
        <f t="shared" si="16"/>
        <v/>
      </c>
    </row>
    <row r="114" spans="1:24">
      <c r="A114" s="51"/>
      <c r="B114" s="51"/>
      <c r="D114" s="103">
        <v>152</v>
      </c>
      <c r="E114" s="34">
        <v>0.80626047000000001</v>
      </c>
      <c r="F114" s="34">
        <v>2.4504423000000001E-2</v>
      </c>
      <c r="G114" s="34">
        <v>0</v>
      </c>
      <c r="H114" s="34"/>
      <c r="I114" s="34">
        <f t="shared" si="10"/>
        <v>8.0626047000000006E-2</v>
      </c>
      <c r="J114" s="34">
        <f t="shared" si="11"/>
        <v>1.22522115E-2</v>
      </c>
      <c r="K114" s="34">
        <f t="shared" si="12"/>
        <v>0</v>
      </c>
      <c r="L114" s="35"/>
      <c r="M114" s="35">
        <f t="shared" si="17"/>
        <v>0</v>
      </c>
      <c r="N114" s="35">
        <f t="shared" si="13"/>
        <v>0</v>
      </c>
      <c r="P114" s="103">
        <v>152</v>
      </c>
      <c r="Q114" s="34">
        <v>8.0626047000000006E-2</v>
      </c>
      <c r="R114" s="34">
        <v>1.22522115E-2</v>
      </c>
      <c r="S114" s="34">
        <v>0</v>
      </c>
      <c r="T114" s="34"/>
      <c r="U114" s="103">
        <v>152</v>
      </c>
      <c r="V114" s="34">
        <f t="shared" si="14"/>
        <v>0</v>
      </c>
      <c r="W114" s="34">
        <f t="shared" si="15"/>
        <v>0</v>
      </c>
      <c r="X114" s="34">
        <f t="shared" si="16"/>
        <v>0</v>
      </c>
    </row>
    <row r="115" spans="1:24">
      <c r="A115" s="51"/>
      <c r="B115" s="51"/>
      <c r="D115" s="103">
        <v>154</v>
      </c>
      <c r="E115" s="34"/>
      <c r="F115" s="34"/>
      <c r="G115" s="34"/>
      <c r="H115" s="34"/>
      <c r="I115" s="34" t="str">
        <f t="shared" si="10"/>
        <v/>
      </c>
      <c r="J115" s="34" t="str">
        <f t="shared" si="11"/>
        <v/>
      </c>
      <c r="K115" s="34" t="str">
        <f t="shared" si="12"/>
        <v/>
      </c>
      <c r="L115" s="35"/>
      <c r="M115" s="35">
        <f t="shared" si="17"/>
        <v>5.16400053</v>
      </c>
      <c r="N115" s="35">
        <f t="shared" si="13"/>
        <v>0.59379014500000005</v>
      </c>
      <c r="P115" s="103">
        <v>154</v>
      </c>
      <c r="Q115" s="34">
        <v>0</v>
      </c>
      <c r="R115" s="34">
        <v>0</v>
      </c>
      <c r="S115" s="34">
        <v>0</v>
      </c>
      <c r="T115" s="34"/>
      <c r="U115" s="103">
        <v>154</v>
      </c>
      <c r="V115" s="34" t="str">
        <f t="shared" si="14"/>
        <v/>
      </c>
      <c r="W115" s="34" t="str">
        <f t="shared" si="15"/>
        <v/>
      </c>
      <c r="X115" s="34" t="str">
        <f t="shared" si="16"/>
        <v/>
      </c>
    </row>
    <row r="116" spans="1:24" s="40" customFormat="1">
      <c r="A116" s="52"/>
      <c r="B116" s="52"/>
      <c r="D116" s="103">
        <v>155</v>
      </c>
      <c r="E116" s="34">
        <v>7.1585780000000002E-2</v>
      </c>
      <c r="F116" s="34">
        <v>5.1050887000000003E-2</v>
      </c>
      <c r="G116" s="34">
        <v>0</v>
      </c>
      <c r="H116" s="34"/>
      <c r="I116" s="34">
        <f t="shared" si="10"/>
        <v>7.1585780000000005E-3</v>
      </c>
      <c r="J116" s="34">
        <f t="shared" si="11"/>
        <v>2.5525443500000002E-2</v>
      </c>
      <c r="K116" s="34">
        <f t="shared" si="12"/>
        <v>0</v>
      </c>
      <c r="L116" s="41"/>
      <c r="M116" s="41">
        <f t="shared" si="17"/>
        <v>0</v>
      </c>
      <c r="N116" s="41">
        <f t="shared" si="13"/>
        <v>0</v>
      </c>
      <c r="P116" s="103">
        <v>155</v>
      </c>
      <c r="Q116" s="34">
        <v>7.1585779999999996E-3</v>
      </c>
      <c r="R116" s="34">
        <v>2.5525443500000002E-2</v>
      </c>
      <c r="S116" s="34">
        <v>0</v>
      </c>
      <c r="T116" s="34"/>
      <c r="U116" s="103">
        <v>155</v>
      </c>
      <c r="V116" s="34">
        <f t="shared" si="14"/>
        <v>8.6736173798840355E-19</v>
      </c>
      <c r="W116" s="34">
        <f t="shared" si="15"/>
        <v>0</v>
      </c>
      <c r="X116" s="34">
        <f t="shared" si="16"/>
        <v>0</v>
      </c>
    </row>
    <row r="117" spans="1:24">
      <c r="A117" s="51"/>
      <c r="B117" s="51"/>
      <c r="D117" s="103">
        <v>156</v>
      </c>
      <c r="E117" s="34">
        <v>8.0896019999999999E-2</v>
      </c>
      <c r="F117" s="34">
        <v>0.10210176999999999</v>
      </c>
      <c r="G117" s="34">
        <v>0</v>
      </c>
      <c r="H117" s="34"/>
      <c r="I117" s="34">
        <f t="shared" si="10"/>
        <v>8.0896019999999996E-3</v>
      </c>
      <c r="J117" s="34">
        <f t="shared" si="11"/>
        <v>5.1050884999999997E-2</v>
      </c>
      <c r="K117" s="34">
        <f t="shared" si="12"/>
        <v>0</v>
      </c>
      <c r="L117" s="35"/>
      <c r="M117" s="35">
        <f t="shared" si="17"/>
        <v>0</v>
      </c>
      <c r="N117" s="35">
        <f t="shared" si="13"/>
        <v>0</v>
      </c>
      <c r="P117" s="103">
        <v>156</v>
      </c>
      <c r="Q117" s="34">
        <v>8.0896019999999996E-3</v>
      </c>
      <c r="R117" s="34">
        <v>5.1050884999999997E-2</v>
      </c>
      <c r="S117" s="34">
        <v>0</v>
      </c>
      <c r="T117" s="110"/>
      <c r="U117" s="103">
        <v>156</v>
      </c>
      <c r="V117" s="34">
        <f t="shared" si="14"/>
        <v>0</v>
      </c>
      <c r="W117" s="34">
        <f t="shared" si="15"/>
        <v>0</v>
      </c>
      <c r="X117" s="34">
        <f t="shared" si="16"/>
        <v>0</v>
      </c>
    </row>
    <row r="118" spans="1:24">
      <c r="A118" s="51"/>
      <c r="B118" s="51"/>
      <c r="D118" s="103">
        <v>157</v>
      </c>
      <c r="E118" s="34">
        <v>0.15139778000000001</v>
      </c>
      <c r="F118" s="34">
        <v>0.20420355000000001</v>
      </c>
      <c r="G118" s="34">
        <v>0</v>
      </c>
      <c r="H118" s="34"/>
      <c r="I118" s="34">
        <f t="shared" si="10"/>
        <v>1.5139778000000001E-2</v>
      </c>
      <c r="J118" s="34">
        <f t="shared" si="11"/>
        <v>0.10210177500000001</v>
      </c>
      <c r="K118" s="34">
        <f t="shared" si="12"/>
        <v>0</v>
      </c>
      <c r="L118" s="35"/>
      <c r="M118" s="35">
        <f t="shared" si="17"/>
        <v>0</v>
      </c>
      <c r="N118" s="35">
        <f t="shared" si="13"/>
        <v>0</v>
      </c>
      <c r="P118" s="103">
        <v>157</v>
      </c>
      <c r="Q118" s="34">
        <v>1.5139778E-2</v>
      </c>
      <c r="R118" s="34">
        <v>0.10210177500000001</v>
      </c>
      <c r="S118" s="34">
        <v>0</v>
      </c>
      <c r="T118" s="34"/>
      <c r="U118" s="103">
        <v>157</v>
      </c>
      <c r="V118" s="34">
        <f t="shared" si="14"/>
        <v>1.7347234759768071E-18</v>
      </c>
      <c r="W118" s="34">
        <f t="shared" si="15"/>
        <v>0</v>
      </c>
      <c r="X118" s="34">
        <f t="shared" si="16"/>
        <v>0</v>
      </c>
    </row>
    <row r="119" spans="1:24">
      <c r="A119" s="51"/>
      <c r="B119" s="51"/>
      <c r="D119" s="103">
        <v>158</v>
      </c>
      <c r="E119" s="34">
        <v>1.1354834</v>
      </c>
      <c r="F119" s="34">
        <v>0.20420355000000001</v>
      </c>
      <c r="G119" s="34">
        <v>0</v>
      </c>
      <c r="H119" s="34"/>
      <c r="I119" s="34">
        <f t="shared" si="10"/>
        <v>0.11354834000000001</v>
      </c>
      <c r="J119" s="34">
        <f t="shared" si="11"/>
        <v>0.10210177500000001</v>
      </c>
      <c r="K119" s="34">
        <f t="shared" si="12"/>
        <v>0</v>
      </c>
      <c r="L119" s="35"/>
      <c r="M119" s="35">
        <f t="shared" si="17"/>
        <v>0</v>
      </c>
      <c r="N119" s="35">
        <f t="shared" si="13"/>
        <v>0</v>
      </c>
      <c r="P119" s="103">
        <v>158</v>
      </c>
      <c r="Q119" s="34">
        <v>0.11354834</v>
      </c>
      <c r="R119" s="34">
        <v>0.10210177500000001</v>
      </c>
      <c r="S119" s="34">
        <v>0</v>
      </c>
      <c r="T119" s="34"/>
      <c r="U119" s="103">
        <v>158</v>
      </c>
      <c r="V119" s="34">
        <f t="shared" si="14"/>
        <v>1.3877787807814457E-17</v>
      </c>
      <c r="W119" s="34">
        <f t="shared" si="15"/>
        <v>0</v>
      </c>
      <c r="X119" s="34">
        <f t="shared" si="16"/>
        <v>0</v>
      </c>
    </row>
    <row r="120" spans="1:24">
      <c r="A120" s="51"/>
      <c r="B120" s="51"/>
      <c r="D120" s="103">
        <v>161</v>
      </c>
      <c r="E120" s="34"/>
      <c r="F120" s="34"/>
      <c r="G120" s="34"/>
      <c r="H120" s="34"/>
      <c r="I120" s="34" t="str">
        <f t="shared" si="10"/>
        <v/>
      </c>
      <c r="J120" s="34" t="str">
        <f t="shared" si="11"/>
        <v/>
      </c>
      <c r="K120" s="34" t="str">
        <f t="shared" si="12"/>
        <v/>
      </c>
      <c r="L120" s="35"/>
      <c r="M120" s="35">
        <f t="shared" si="17"/>
        <v>5.1050887000000003E-2</v>
      </c>
      <c r="N120" s="35">
        <f t="shared" si="13"/>
        <v>2.5525443500000002E-2</v>
      </c>
      <c r="P120" s="103">
        <v>161</v>
      </c>
      <c r="Q120" s="34">
        <v>0</v>
      </c>
      <c r="R120" s="34">
        <v>0</v>
      </c>
      <c r="S120" s="34">
        <v>0</v>
      </c>
      <c r="T120" s="34"/>
      <c r="U120" s="103">
        <v>161</v>
      </c>
      <c r="V120" s="34" t="str">
        <f t="shared" si="14"/>
        <v/>
      </c>
      <c r="W120" s="34" t="str">
        <f t="shared" si="15"/>
        <v/>
      </c>
      <c r="X120" s="34" t="str">
        <f t="shared" si="16"/>
        <v/>
      </c>
    </row>
    <row r="121" spans="1:24">
      <c r="A121" s="51"/>
      <c r="B121" s="51"/>
      <c r="D121" s="103">
        <v>162</v>
      </c>
      <c r="E121" s="34">
        <v>0.3655988</v>
      </c>
      <c r="F121" s="34">
        <v>0</v>
      </c>
      <c r="G121" s="34">
        <v>0</v>
      </c>
      <c r="H121" s="34"/>
      <c r="I121" s="34">
        <f t="shared" si="10"/>
        <v>3.6559880000000003E-2</v>
      </c>
      <c r="J121" s="34">
        <f t="shared" si="11"/>
        <v>0</v>
      </c>
      <c r="K121" s="34">
        <f t="shared" si="12"/>
        <v>0</v>
      </c>
      <c r="L121" s="35"/>
      <c r="M121" s="35">
        <f t="shared" si="17"/>
        <v>0</v>
      </c>
      <c r="N121" s="35">
        <f t="shared" si="13"/>
        <v>0</v>
      </c>
      <c r="P121" s="103">
        <v>162</v>
      </c>
      <c r="Q121" s="34">
        <v>3.6559880000000003E-2</v>
      </c>
      <c r="R121" s="34">
        <v>0</v>
      </c>
      <c r="S121" s="34">
        <v>0</v>
      </c>
      <c r="T121" s="34"/>
      <c r="U121" s="103">
        <v>162</v>
      </c>
      <c r="V121" s="34">
        <f t="shared" si="14"/>
        <v>0</v>
      </c>
      <c r="W121" s="34">
        <f t="shared" si="15"/>
        <v>0</v>
      </c>
      <c r="X121" s="34">
        <f t="shared" si="16"/>
        <v>0</v>
      </c>
    </row>
    <row r="122" spans="1:24">
      <c r="A122" s="51"/>
      <c r="B122" s="51"/>
      <c r="D122" s="103">
        <v>164</v>
      </c>
      <c r="E122" s="34"/>
      <c r="F122" s="34"/>
      <c r="G122" s="34"/>
      <c r="H122" s="34"/>
      <c r="I122" s="34" t="str">
        <f t="shared" ref="I122:I185" si="18">IF(E122="","",E122*$B$2)</f>
        <v/>
      </c>
      <c r="J122" s="34" t="str">
        <f t="shared" ref="J122:J185" si="19">IF(F122="","",F122*$B$3)</f>
        <v/>
      </c>
      <c r="K122" s="34" t="str">
        <f t="shared" ref="K122:K185" si="20">IF(G122="","",G122*$B$4)</f>
        <v/>
      </c>
      <c r="L122" s="35"/>
      <c r="M122" s="35">
        <f t="shared" si="17"/>
        <v>0</v>
      </c>
      <c r="N122" s="35">
        <f t="shared" si="13"/>
        <v>0</v>
      </c>
      <c r="P122" s="103">
        <v>164</v>
      </c>
      <c r="Q122" s="34">
        <v>0</v>
      </c>
      <c r="R122" s="34">
        <v>0</v>
      </c>
      <c r="S122" s="34">
        <v>0</v>
      </c>
      <c r="T122" s="110"/>
      <c r="U122" s="103">
        <v>164</v>
      </c>
      <c r="V122" s="34" t="str">
        <f t="shared" si="14"/>
        <v/>
      </c>
      <c r="W122" s="34" t="str">
        <f t="shared" si="15"/>
        <v/>
      </c>
      <c r="X122" s="34" t="str">
        <f t="shared" si="16"/>
        <v/>
      </c>
    </row>
    <row r="123" spans="1:24">
      <c r="A123" s="51"/>
      <c r="B123" s="51"/>
      <c r="D123" s="103">
        <v>165</v>
      </c>
      <c r="E123" s="34"/>
      <c r="F123" s="34"/>
      <c r="G123" s="34"/>
      <c r="H123" s="34"/>
      <c r="I123" s="34" t="str">
        <f t="shared" si="18"/>
        <v/>
      </c>
      <c r="J123" s="34" t="str">
        <f t="shared" si="19"/>
        <v/>
      </c>
      <c r="K123" s="34" t="str">
        <f t="shared" si="20"/>
        <v/>
      </c>
      <c r="L123" s="35"/>
      <c r="M123" s="35">
        <f t="shared" si="17"/>
        <v>0</v>
      </c>
      <c r="N123" s="35">
        <f t="shared" si="13"/>
        <v>0</v>
      </c>
      <c r="P123" s="103">
        <v>165</v>
      </c>
      <c r="Q123" s="34">
        <v>0</v>
      </c>
      <c r="R123" s="34">
        <v>0</v>
      </c>
      <c r="S123" s="34">
        <v>0</v>
      </c>
      <c r="T123" s="34"/>
      <c r="U123" s="103">
        <v>165</v>
      </c>
      <c r="V123" s="34" t="str">
        <f t="shared" si="14"/>
        <v/>
      </c>
      <c r="W123" s="34" t="str">
        <f t="shared" si="15"/>
        <v/>
      </c>
      <c r="X123" s="34" t="str">
        <f t="shared" si="16"/>
        <v/>
      </c>
    </row>
    <row r="124" spans="1:24">
      <c r="A124" s="51"/>
      <c r="B124" s="51"/>
      <c r="D124" s="103">
        <v>166</v>
      </c>
      <c r="E124" s="34">
        <v>0</v>
      </c>
      <c r="F124" s="34">
        <v>0</v>
      </c>
      <c r="G124" s="34">
        <v>3.6756635999999998E-3</v>
      </c>
      <c r="H124" s="34"/>
      <c r="I124" s="34">
        <f t="shared" si="18"/>
        <v>0</v>
      </c>
      <c r="J124" s="34">
        <f t="shared" si="19"/>
        <v>0</v>
      </c>
      <c r="K124" s="34">
        <f t="shared" si="20"/>
        <v>1.8378317999999999E-3</v>
      </c>
      <c r="L124" s="35"/>
      <c r="M124" s="35">
        <f t="shared" si="17"/>
        <v>0.830764893</v>
      </c>
      <c r="N124" s="35">
        <f t="shared" si="13"/>
        <v>9.2878258500000005E-2</v>
      </c>
      <c r="P124" s="103">
        <v>166</v>
      </c>
      <c r="Q124" s="34">
        <v>0</v>
      </c>
      <c r="R124" s="34">
        <v>0</v>
      </c>
      <c r="S124" s="34">
        <v>1.8378317999999999E-3</v>
      </c>
      <c r="T124" s="34"/>
      <c r="U124" s="103">
        <v>166</v>
      </c>
      <c r="V124" s="34">
        <f t="shared" si="14"/>
        <v>0</v>
      </c>
      <c r="W124" s="34">
        <f t="shared" si="15"/>
        <v>0</v>
      </c>
      <c r="X124" s="34">
        <f t="shared" si="16"/>
        <v>0</v>
      </c>
    </row>
    <row r="125" spans="1:24">
      <c r="A125" s="51"/>
      <c r="B125" s="51"/>
      <c r="D125" s="103">
        <v>168</v>
      </c>
      <c r="E125" s="34"/>
      <c r="F125" s="34"/>
      <c r="G125" s="34"/>
      <c r="H125" s="34"/>
      <c r="I125" s="34" t="str">
        <f t="shared" si="18"/>
        <v/>
      </c>
      <c r="J125" s="34" t="str">
        <f t="shared" si="19"/>
        <v/>
      </c>
      <c r="K125" s="34" t="str">
        <f t="shared" si="20"/>
        <v/>
      </c>
      <c r="L125" s="35"/>
      <c r="M125" s="35">
        <f t="shared" si="17"/>
        <v>0</v>
      </c>
      <c r="N125" s="35">
        <f t="shared" si="13"/>
        <v>0</v>
      </c>
      <c r="P125" s="103">
        <v>168</v>
      </c>
      <c r="Q125" s="34">
        <v>0</v>
      </c>
      <c r="R125" s="34">
        <v>0</v>
      </c>
      <c r="S125" s="34">
        <v>0</v>
      </c>
      <c r="T125" s="34"/>
      <c r="U125" s="103">
        <v>168</v>
      </c>
      <c r="V125" s="34" t="str">
        <f t="shared" si="14"/>
        <v/>
      </c>
      <c r="W125" s="34" t="str">
        <f t="shared" si="15"/>
        <v/>
      </c>
      <c r="X125" s="34" t="str">
        <f t="shared" si="16"/>
        <v/>
      </c>
    </row>
    <row r="126" spans="1:24">
      <c r="A126" s="51"/>
      <c r="B126" s="51"/>
      <c r="D126" s="103">
        <v>170</v>
      </c>
      <c r="E126" s="34"/>
      <c r="F126" s="34"/>
      <c r="G126" s="34"/>
      <c r="H126" s="34"/>
      <c r="I126" s="34" t="str">
        <f t="shared" si="18"/>
        <v/>
      </c>
      <c r="J126" s="34" t="str">
        <f t="shared" si="19"/>
        <v/>
      </c>
      <c r="K126" s="34" t="str">
        <f t="shared" si="20"/>
        <v/>
      </c>
      <c r="L126" s="35"/>
      <c r="M126" s="35">
        <f t="shared" si="17"/>
        <v>0.122636667</v>
      </c>
      <c r="N126" s="35">
        <f t="shared" si="13"/>
        <v>3.26840215E-2</v>
      </c>
      <c r="P126" s="103">
        <v>170</v>
      </c>
      <c r="Q126" s="34">
        <v>0</v>
      </c>
      <c r="R126" s="34">
        <v>0</v>
      </c>
      <c r="S126" s="34">
        <v>0</v>
      </c>
      <c r="T126" s="34"/>
      <c r="U126" s="103">
        <v>170</v>
      </c>
      <c r="V126" s="34" t="str">
        <f t="shared" si="14"/>
        <v/>
      </c>
      <c r="W126" s="34" t="str">
        <f t="shared" si="15"/>
        <v/>
      </c>
      <c r="X126" s="34" t="str">
        <f t="shared" si="16"/>
        <v/>
      </c>
    </row>
    <row r="127" spans="1:24">
      <c r="A127" s="51"/>
      <c r="B127" s="51"/>
      <c r="D127" s="103">
        <v>173</v>
      </c>
      <c r="E127" s="34"/>
      <c r="F127" s="34"/>
      <c r="G127" s="34"/>
      <c r="H127" s="34"/>
      <c r="I127" s="34" t="str">
        <f t="shared" si="18"/>
        <v/>
      </c>
      <c r="J127" s="34" t="str">
        <f t="shared" si="19"/>
        <v/>
      </c>
      <c r="K127" s="34" t="str">
        <f t="shared" si="20"/>
        <v/>
      </c>
      <c r="L127" s="35"/>
      <c r="M127" s="35">
        <f t="shared" si="17"/>
        <v>0.18299778999999999</v>
      </c>
      <c r="N127" s="35">
        <f t="shared" si="13"/>
        <v>5.9140486999999999E-2</v>
      </c>
      <c r="P127" s="103">
        <v>173</v>
      </c>
      <c r="Q127" s="34">
        <v>0</v>
      </c>
      <c r="R127" s="34">
        <v>0</v>
      </c>
      <c r="S127" s="34">
        <v>0</v>
      </c>
      <c r="T127" s="34"/>
      <c r="U127" s="103">
        <v>173</v>
      </c>
      <c r="V127" s="34" t="str">
        <f t="shared" si="14"/>
        <v/>
      </c>
      <c r="W127" s="34" t="str">
        <f t="shared" si="15"/>
        <v/>
      </c>
      <c r="X127" s="34" t="str">
        <f t="shared" si="16"/>
        <v/>
      </c>
    </row>
    <row r="128" spans="1:24">
      <c r="A128" s="51"/>
      <c r="B128" s="51"/>
      <c r="D128" s="103">
        <v>174</v>
      </c>
      <c r="E128" s="34">
        <v>0.16451942999999999</v>
      </c>
      <c r="F128" s="34">
        <v>4.0023897000000003E-2</v>
      </c>
      <c r="G128" s="34">
        <v>0</v>
      </c>
      <c r="H128" s="34"/>
      <c r="I128" s="34">
        <f t="shared" si="18"/>
        <v>1.6451943E-2</v>
      </c>
      <c r="J128" s="34">
        <f t="shared" si="19"/>
        <v>2.0011948500000001E-2</v>
      </c>
      <c r="K128" s="34">
        <f t="shared" si="20"/>
        <v>0</v>
      </c>
      <c r="L128" s="35"/>
      <c r="M128" s="35">
        <f t="shared" si="17"/>
        <v>0.35560133000000005</v>
      </c>
      <c r="N128" s="35">
        <f t="shared" si="13"/>
        <v>0.11724155300000001</v>
      </c>
      <c r="P128" s="103">
        <v>174</v>
      </c>
      <c r="Q128" s="34">
        <v>1.6451943E-2</v>
      </c>
      <c r="R128" s="34">
        <v>2.0011948500000001E-2</v>
      </c>
      <c r="S128" s="34">
        <v>0</v>
      </c>
      <c r="T128" s="34"/>
      <c r="U128" s="103">
        <v>174</v>
      </c>
      <c r="V128" s="34">
        <f t="shared" si="14"/>
        <v>0</v>
      </c>
      <c r="W128" s="34">
        <f t="shared" si="15"/>
        <v>0</v>
      </c>
      <c r="X128" s="34">
        <f t="shared" si="16"/>
        <v>0</v>
      </c>
    </row>
    <row r="129" spans="1:24">
      <c r="A129" s="51"/>
      <c r="B129" s="51"/>
      <c r="D129" s="103">
        <v>175</v>
      </c>
      <c r="E129" s="34"/>
      <c r="F129" s="34"/>
      <c r="G129" s="34"/>
      <c r="H129" s="34"/>
      <c r="I129" s="34" t="str">
        <f t="shared" si="18"/>
        <v/>
      </c>
      <c r="J129" s="34" t="str">
        <f t="shared" si="19"/>
        <v/>
      </c>
      <c r="K129" s="34" t="str">
        <f t="shared" si="20"/>
        <v/>
      </c>
      <c r="L129" s="35"/>
      <c r="M129" s="35">
        <f t="shared" si="17"/>
        <v>1.3396869499999999</v>
      </c>
      <c r="N129" s="35">
        <f t="shared" si="13"/>
        <v>0.21565011500000003</v>
      </c>
      <c r="P129" s="103">
        <v>175</v>
      </c>
      <c r="Q129" s="34">
        <v>0</v>
      </c>
      <c r="R129" s="34">
        <v>0</v>
      </c>
      <c r="S129" s="34">
        <v>0</v>
      </c>
      <c r="T129" s="34"/>
      <c r="U129" s="103">
        <v>175</v>
      </c>
      <c r="V129" s="34" t="str">
        <f t="shared" si="14"/>
        <v/>
      </c>
      <c r="W129" s="34" t="str">
        <f t="shared" si="15"/>
        <v/>
      </c>
      <c r="X129" s="34" t="str">
        <f t="shared" si="16"/>
        <v/>
      </c>
    </row>
    <row r="130" spans="1:24">
      <c r="A130" s="51"/>
      <c r="B130" s="51"/>
      <c r="D130" s="103">
        <v>176</v>
      </c>
      <c r="E130" s="34"/>
      <c r="F130" s="34"/>
      <c r="G130" s="34"/>
      <c r="H130" s="34"/>
      <c r="I130" s="34" t="str">
        <f t="shared" si="18"/>
        <v/>
      </c>
      <c r="J130" s="34" t="str">
        <f t="shared" si="19"/>
        <v/>
      </c>
      <c r="K130" s="34" t="str">
        <f t="shared" si="20"/>
        <v/>
      </c>
      <c r="L130" s="35"/>
      <c r="M130" s="35">
        <f t="shared" si="17"/>
        <v>0</v>
      </c>
      <c r="N130" s="35">
        <f t="shared" si="13"/>
        <v>0</v>
      </c>
      <c r="P130" s="103">
        <v>176</v>
      </c>
      <c r="Q130" s="34">
        <v>0</v>
      </c>
      <c r="R130" s="34">
        <v>0</v>
      </c>
      <c r="S130" s="34">
        <v>0</v>
      </c>
      <c r="T130" s="34"/>
      <c r="U130" s="103">
        <v>176</v>
      </c>
      <c r="V130" s="34" t="str">
        <f t="shared" si="14"/>
        <v/>
      </c>
      <c r="W130" s="34" t="str">
        <f t="shared" si="15"/>
        <v/>
      </c>
      <c r="X130" s="34" t="str">
        <f t="shared" si="16"/>
        <v/>
      </c>
    </row>
    <row r="131" spans="1:24">
      <c r="A131" s="51"/>
      <c r="B131" s="51"/>
      <c r="D131" s="103">
        <v>178</v>
      </c>
      <c r="E131" s="34">
        <v>0</v>
      </c>
      <c r="F131" s="34">
        <v>0.20420355000000001</v>
      </c>
      <c r="G131" s="34">
        <v>0</v>
      </c>
      <c r="H131" s="34"/>
      <c r="I131" s="34">
        <f t="shared" si="18"/>
        <v>0</v>
      </c>
      <c r="J131" s="34">
        <f t="shared" si="19"/>
        <v>0.10210177500000001</v>
      </c>
      <c r="K131" s="34">
        <f t="shared" si="20"/>
        <v>0</v>
      </c>
      <c r="L131" s="35"/>
      <c r="M131" s="35">
        <f t="shared" si="17"/>
        <v>0.3655988</v>
      </c>
      <c r="N131" s="35">
        <f t="shared" si="13"/>
        <v>3.6559880000000003E-2</v>
      </c>
      <c r="P131" s="103">
        <v>178</v>
      </c>
      <c r="Q131" s="34">
        <v>0</v>
      </c>
      <c r="R131" s="34">
        <v>0.10210177500000001</v>
      </c>
      <c r="S131" s="34">
        <v>0</v>
      </c>
      <c r="T131" s="34"/>
      <c r="U131" s="103">
        <v>178</v>
      </c>
      <c r="V131" s="34">
        <f t="shared" si="14"/>
        <v>0</v>
      </c>
      <c r="W131" s="34">
        <f t="shared" si="15"/>
        <v>0</v>
      </c>
      <c r="X131" s="34">
        <f t="shared" si="16"/>
        <v>0</v>
      </c>
    </row>
    <row r="132" spans="1:24">
      <c r="A132" s="51"/>
      <c r="B132" s="51"/>
      <c r="D132" s="103">
        <v>180</v>
      </c>
      <c r="E132" s="34">
        <v>0.60344774000000001</v>
      </c>
      <c r="F132" s="34">
        <v>0.19848582000000001</v>
      </c>
      <c r="G132" s="34">
        <v>0</v>
      </c>
      <c r="H132" s="34"/>
      <c r="I132" s="34">
        <f t="shared" si="18"/>
        <v>6.0344774000000004E-2</v>
      </c>
      <c r="J132" s="34">
        <f t="shared" si="19"/>
        <v>9.9242910000000004E-2</v>
      </c>
      <c r="K132" s="34">
        <f t="shared" si="20"/>
        <v>0</v>
      </c>
      <c r="L132" s="35"/>
      <c r="M132" s="35">
        <f t="shared" si="17"/>
        <v>0</v>
      </c>
      <c r="N132" s="35">
        <f t="shared" ref="N132:N195" si="21">SUM(I122:K122)</f>
        <v>0</v>
      </c>
      <c r="P132" s="103">
        <v>180</v>
      </c>
      <c r="Q132" s="34">
        <v>6.0344773999999997E-2</v>
      </c>
      <c r="R132" s="34">
        <v>9.9242910000000004E-2</v>
      </c>
      <c r="S132" s="34">
        <v>0</v>
      </c>
      <c r="T132" s="34"/>
      <c r="U132" s="103">
        <v>180</v>
      </c>
      <c r="V132" s="34">
        <f t="shared" ref="V132:V195" si="22">IF(I132="","",I132-Q132)</f>
        <v>6.9388939039072284E-18</v>
      </c>
      <c r="W132" s="34">
        <f t="shared" ref="W132:W195" si="23">IF(J132="","",J132-R132)</f>
        <v>0</v>
      </c>
      <c r="X132" s="34">
        <f t="shared" ref="X132:X195" si="24">IF(K132="","",K132-S132)</f>
        <v>0</v>
      </c>
    </row>
    <row r="133" spans="1:24">
      <c r="A133" s="51"/>
      <c r="B133" s="51"/>
      <c r="D133" s="103">
        <v>181</v>
      </c>
      <c r="E133" s="34">
        <v>3.1988616999999997E-2</v>
      </c>
      <c r="F133" s="34">
        <v>1.6336283E-2</v>
      </c>
      <c r="G133" s="34">
        <v>6.1261070000000001E-2</v>
      </c>
      <c r="H133" s="34"/>
      <c r="I133" s="34">
        <f t="shared" si="18"/>
        <v>3.1988616999999997E-3</v>
      </c>
      <c r="J133" s="34">
        <f t="shared" si="19"/>
        <v>8.1681415E-3</v>
      </c>
      <c r="K133" s="34">
        <f t="shared" si="20"/>
        <v>3.0630535E-2</v>
      </c>
      <c r="L133" s="35"/>
      <c r="M133" s="35">
        <f t="shared" si="17"/>
        <v>0</v>
      </c>
      <c r="N133" s="35">
        <f t="shared" si="21"/>
        <v>0</v>
      </c>
      <c r="P133" s="103">
        <v>181</v>
      </c>
      <c r="Q133" s="34">
        <v>3.1988617000000001E-3</v>
      </c>
      <c r="R133" s="34">
        <v>8.1681415E-3</v>
      </c>
      <c r="S133" s="34">
        <v>3.0630535E-2</v>
      </c>
      <c r="T133" s="34"/>
      <c r="U133" s="103">
        <v>181</v>
      </c>
      <c r="V133" s="34">
        <f t="shared" si="22"/>
        <v>-4.3368086899420177E-19</v>
      </c>
      <c r="W133" s="34">
        <f t="shared" si="23"/>
        <v>0</v>
      </c>
      <c r="X133" s="34">
        <f t="shared" si="24"/>
        <v>0</v>
      </c>
    </row>
    <row r="134" spans="1:24">
      <c r="A134" s="51"/>
      <c r="B134" s="51"/>
      <c r="D134" s="103">
        <v>182</v>
      </c>
      <c r="E134" s="34">
        <v>0</v>
      </c>
      <c r="F134" s="34">
        <v>1.5315267E-2</v>
      </c>
      <c r="G134" s="34">
        <v>0</v>
      </c>
      <c r="H134" s="34"/>
      <c r="I134" s="34">
        <f t="shared" si="18"/>
        <v>0</v>
      </c>
      <c r="J134" s="34">
        <f t="shared" si="19"/>
        <v>7.6576335000000002E-3</v>
      </c>
      <c r="K134" s="34">
        <f t="shared" si="20"/>
        <v>0</v>
      </c>
      <c r="L134" s="35"/>
      <c r="M134" s="35">
        <f t="shared" si="17"/>
        <v>3.6756635999999998E-3</v>
      </c>
      <c r="N134" s="35">
        <f t="shared" si="21"/>
        <v>1.8378317999999999E-3</v>
      </c>
      <c r="P134" s="113">
        <v>182</v>
      </c>
      <c r="Q134" s="114">
        <v>0</v>
      </c>
      <c r="R134" s="114">
        <v>7.6576335000000002E-3</v>
      </c>
      <c r="S134" s="114">
        <v>0</v>
      </c>
      <c r="T134" s="34"/>
      <c r="U134" s="113">
        <v>182</v>
      </c>
      <c r="V134" s="34">
        <f t="shared" si="22"/>
        <v>0</v>
      </c>
      <c r="W134" s="34">
        <f t="shared" si="23"/>
        <v>0</v>
      </c>
      <c r="X134" s="34">
        <f t="shared" si="24"/>
        <v>0</v>
      </c>
    </row>
    <row r="135" spans="1:24">
      <c r="A135" s="51"/>
      <c r="B135" s="51"/>
      <c r="D135" s="103">
        <v>183</v>
      </c>
      <c r="E135" s="34">
        <v>2.2452576</v>
      </c>
      <c r="F135" s="34">
        <v>0.20420355000000001</v>
      </c>
      <c r="G135" s="34">
        <v>0</v>
      </c>
      <c r="H135" s="34"/>
      <c r="I135" s="34">
        <f t="shared" si="18"/>
        <v>0.22452576000000002</v>
      </c>
      <c r="J135" s="34">
        <f t="shared" si="19"/>
        <v>0.10210177500000001</v>
      </c>
      <c r="K135" s="34">
        <f t="shared" si="20"/>
        <v>0</v>
      </c>
      <c r="L135" s="35"/>
      <c r="M135" s="35">
        <f t="shared" si="17"/>
        <v>0</v>
      </c>
      <c r="N135" s="35">
        <f t="shared" si="21"/>
        <v>0</v>
      </c>
      <c r="P135" s="103">
        <v>183</v>
      </c>
      <c r="Q135" s="34">
        <v>0.22452575999999999</v>
      </c>
      <c r="R135" s="34">
        <v>0.10210177500000001</v>
      </c>
      <c r="S135" s="34">
        <v>0</v>
      </c>
      <c r="T135" s="34"/>
      <c r="U135" s="103">
        <v>183</v>
      </c>
      <c r="V135" s="34">
        <f t="shared" si="22"/>
        <v>2.7755575615628914E-17</v>
      </c>
      <c r="W135" s="34">
        <f t="shared" si="23"/>
        <v>0</v>
      </c>
      <c r="X135" s="34">
        <f t="shared" si="24"/>
        <v>0</v>
      </c>
    </row>
    <row r="136" spans="1:24">
      <c r="A136" s="51"/>
      <c r="B136" s="51"/>
      <c r="D136" s="103">
        <v>184</v>
      </c>
      <c r="E136" s="34">
        <v>5.6177796999999996E-3</v>
      </c>
      <c r="F136" s="34">
        <v>1.6336284E-3</v>
      </c>
      <c r="G136" s="34">
        <v>1.2762722000000001E-2</v>
      </c>
      <c r="H136" s="34"/>
      <c r="I136" s="34">
        <f t="shared" si="18"/>
        <v>5.6177796999999999E-4</v>
      </c>
      <c r="J136" s="34">
        <f t="shared" si="19"/>
        <v>8.1681419999999998E-4</v>
      </c>
      <c r="K136" s="34">
        <f t="shared" si="20"/>
        <v>6.3813610000000003E-3</v>
      </c>
      <c r="L136" s="35"/>
      <c r="M136" s="35">
        <f t="shared" si="17"/>
        <v>0</v>
      </c>
      <c r="N136" s="35">
        <f t="shared" si="21"/>
        <v>0</v>
      </c>
      <c r="P136" s="103">
        <v>184</v>
      </c>
      <c r="Q136" s="34">
        <v>5.6177796999999999E-4</v>
      </c>
      <c r="R136" s="34">
        <v>8.1681419999999998E-4</v>
      </c>
      <c r="S136" s="34">
        <v>6.3813610000000003E-3</v>
      </c>
      <c r="T136" s="34"/>
      <c r="U136" s="103">
        <v>184</v>
      </c>
      <c r="V136" s="34">
        <f t="shared" si="22"/>
        <v>0</v>
      </c>
      <c r="W136" s="34">
        <f t="shared" si="23"/>
        <v>0</v>
      </c>
      <c r="X136" s="34">
        <f t="shared" si="24"/>
        <v>0</v>
      </c>
    </row>
    <row r="137" spans="1:24">
      <c r="A137" s="51"/>
      <c r="B137" s="51"/>
      <c r="D137" s="103">
        <v>185</v>
      </c>
      <c r="E137" s="34">
        <v>0</v>
      </c>
      <c r="F137" s="34">
        <v>4.5945793000000002E-3</v>
      </c>
      <c r="G137" s="34">
        <v>1.2762722000000001E-2</v>
      </c>
      <c r="H137" s="34"/>
      <c r="I137" s="34">
        <f t="shared" si="18"/>
        <v>0</v>
      </c>
      <c r="J137" s="34">
        <f t="shared" si="19"/>
        <v>2.2972896500000001E-3</v>
      </c>
      <c r="K137" s="34">
        <f t="shared" si="20"/>
        <v>6.3813610000000003E-3</v>
      </c>
      <c r="L137" s="35"/>
      <c r="M137" s="35">
        <f t="shared" si="17"/>
        <v>0</v>
      </c>
      <c r="N137" s="35">
        <f t="shared" si="21"/>
        <v>0</v>
      </c>
      <c r="P137" s="103">
        <v>185</v>
      </c>
      <c r="Q137" s="34">
        <v>0</v>
      </c>
      <c r="R137" s="34">
        <v>2.2972896500000001E-3</v>
      </c>
      <c r="S137" s="34">
        <v>6.3813610000000003E-3</v>
      </c>
      <c r="T137" s="34"/>
      <c r="U137" s="103">
        <v>185</v>
      </c>
      <c r="V137" s="34">
        <f t="shared" si="22"/>
        <v>0</v>
      </c>
      <c r="W137" s="34">
        <f t="shared" si="23"/>
        <v>0</v>
      </c>
      <c r="X137" s="34">
        <f t="shared" si="24"/>
        <v>0</v>
      </c>
    </row>
    <row r="138" spans="1:24">
      <c r="A138" s="51"/>
      <c r="B138" s="51"/>
      <c r="D138" s="103">
        <v>186</v>
      </c>
      <c r="E138" s="34">
        <v>0</v>
      </c>
      <c r="F138" s="34">
        <v>0.58810616000000004</v>
      </c>
      <c r="G138" s="34">
        <v>1.0210178E-2</v>
      </c>
      <c r="H138" s="34"/>
      <c r="I138" s="34">
        <f t="shared" si="18"/>
        <v>0</v>
      </c>
      <c r="J138" s="34">
        <f t="shared" si="19"/>
        <v>0.29405308000000002</v>
      </c>
      <c r="K138" s="34">
        <f t="shared" si="20"/>
        <v>5.1050890000000002E-3</v>
      </c>
      <c r="L138" s="35"/>
      <c r="M138" s="35">
        <f t="shared" si="17"/>
        <v>0.204543327</v>
      </c>
      <c r="N138" s="35">
        <f t="shared" si="21"/>
        <v>3.6463891499999998E-2</v>
      </c>
      <c r="P138" s="103">
        <v>186</v>
      </c>
      <c r="Q138" s="34">
        <v>0</v>
      </c>
      <c r="R138" s="34">
        <v>0.29405308000000002</v>
      </c>
      <c r="S138" s="34">
        <v>5.1050890000000002E-3</v>
      </c>
      <c r="T138" s="34"/>
      <c r="U138" s="103">
        <v>186</v>
      </c>
      <c r="V138" s="34">
        <f t="shared" si="22"/>
        <v>0</v>
      </c>
      <c r="W138" s="34">
        <f t="shared" si="23"/>
        <v>0</v>
      </c>
      <c r="X138" s="34">
        <f t="shared" si="24"/>
        <v>0</v>
      </c>
    </row>
    <row r="139" spans="1:24">
      <c r="A139" s="51"/>
      <c r="B139" s="51"/>
      <c r="D139" s="103">
        <v>187</v>
      </c>
      <c r="E139" s="34">
        <v>1.4426239E-2</v>
      </c>
      <c r="F139" s="34">
        <v>1.6336284E-3</v>
      </c>
      <c r="G139" s="34">
        <v>1.2762722000000001E-2</v>
      </c>
      <c r="H139" s="34"/>
      <c r="I139" s="34">
        <f t="shared" si="18"/>
        <v>1.4426239000000002E-3</v>
      </c>
      <c r="J139" s="34">
        <f t="shared" si="19"/>
        <v>8.1681419999999998E-4</v>
      </c>
      <c r="K139" s="34">
        <f t="shared" si="20"/>
        <v>6.3813610000000003E-3</v>
      </c>
      <c r="L139" s="35"/>
      <c r="M139" s="35">
        <f t="shared" si="17"/>
        <v>0</v>
      </c>
      <c r="N139" s="35">
        <f t="shared" si="21"/>
        <v>0</v>
      </c>
      <c r="P139" s="103">
        <v>187</v>
      </c>
      <c r="Q139" s="34">
        <v>1.4426239E-3</v>
      </c>
      <c r="R139" s="34">
        <v>8.1681419999999998E-4</v>
      </c>
      <c r="S139" s="34">
        <v>6.3813610000000003E-3</v>
      </c>
      <c r="T139" s="34"/>
      <c r="U139" s="103">
        <v>187</v>
      </c>
      <c r="V139" s="34">
        <f t="shared" si="22"/>
        <v>2.1684043449710089E-19</v>
      </c>
      <c r="W139" s="34">
        <f t="shared" si="23"/>
        <v>0</v>
      </c>
      <c r="X139" s="34">
        <f t="shared" si="24"/>
        <v>0</v>
      </c>
    </row>
    <row r="140" spans="1:24">
      <c r="A140" s="51"/>
      <c r="B140" s="51"/>
      <c r="D140" s="103">
        <v>188</v>
      </c>
      <c r="E140" s="34">
        <v>1.9733131000000001E-2</v>
      </c>
      <c r="F140" s="34">
        <v>2.5525445000000001E-3</v>
      </c>
      <c r="G140" s="34">
        <v>0</v>
      </c>
      <c r="H140" s="34"/>
      <c r="I140" s="34">
        <f t="shared" si="18"/>
        <v>1.9733131E-3</v>
      </c>
      <c r="J140" s="34">
        <f t="shared" si="19"/>
        <v>1.27627225E-3</v>
      </c>
      <c r="K140" s="34">
        <f t="shared" si="20"/>
        <v>0</v>
      </c>
      <c r="L140" s="35"/>
      <c r="M140" s="35">
        <f t="shared" si="17"/>
        <v>0</v>
      </c>
      <c r="N140" s="35">
        <f t="shared" si="21"/>
        <v>0</v>
      </c>
      <c r="P140" s="103">
        <v>188</v>
      </c>
      <c r="Q140" s="34">
        <v>1.9733131E-3</v>
      </c>
      <c r="R140" s="34">
        <v>1.27627225E-3</v>
      </c>
      <c r="S140" s="34">
        <v>0</v>
      </c>
      <c r="T140" s="34"/>
      <c r="U140" s="103">
        <v>188</v>
      </c>
      <c r="V140" s="34">
        <f t="shared" si="22"/>
        <v>0</v>
      </c>
      <c r="W140" s="34">
        <f t="shared" si="23"/>
        <v>0</v>
      </c>
      <c r="X140" s="34">
        <f t="shared" si="24"/>
        <v>0</v>
      </c>
    </row>
    <row r="141" spans="1:24">
      <c r="A141" s="51"/>
      <c r="B141" s="51"/>
      <c r="D141" s="103">
        <v>189</v>
      </c>
      <c r="E141" s="34">
        <v>1.7540562999999999E-2</v>
      </c>
      <c r="F141" s="34">
        <v>1.9144084E-3</v>
      </c>
      <c r="G141" s="34">
        <v>0</v>
      </c>
      <c r="H141" s="34"/>
      <c r="I141" s="34">
        <f t="shared" si="18"/>
        <v>1.7540563E-3</v>
      </c>
      <c r="J141" s="34">
        <f t="shared" si="19"/>
        <v>9.5720419999999998E-4</v>
      </c>
      <c r="K141" s="34">
        <f t="shared" si="20"/>
        <v>0</v>
      </c>
      <c r="L141" s="35"/>
      <c r="M141" s="35">
        <f t="shared" si="17"/>
        <v>0.20420355000000001</v>
      </c>
      <c r="N141" s="35">
        <f t="shared" si="21"/>
        <v>0.10210177500000001</v>
      </c>
      <c r="P141" s="103">
        <v>189</v>
      </c>
      <c r="Q141" s="34">
        <v>1.7540563E-3</v>
      </c>
      <c r="R141" s="34">
        <v>9.5720419999999998E-4</v>
      </c>
      <c r="S141" s="34">
        <v>0</v>
      </c>
      <c r="T141" s="34"/>
      <c r="U141" s="103">
        <v>189</v>
      </c>
      <c r="V141" s="34">
        <f t="shared" si="22"/>
        <v>0</v>
      </c>
      <c r="W141" s="34">
        <f t="shared" si="23"/>
        <v>0</v>
      </c>
      <c r="X141" s="34">
        <f t="shared" si="24"/>
        <v>0</v>
      </c>
    </row>
    <row r="142" spans="1:24">
      <c r="A142" s="51"/>
      <c r="B142" s="51"/>
      <c r="D142" s="103">
        <v>190</v>
      </c>
      <c r="E142" s="34">
        <v>0</v>
      </c>
      <c r="F142" s="34">
        <v>1.2762722E-3</v>
      </c>
      <c r="G142" s="34">
        <v>3.1906804000000001E-3</v>
      </c>
      <c r="H142" s="34"/>
      <c r="I142" s="34">
        <f t="shared" si="18"/>
        <v>0</v>
      </c>
      <c r="J142" s="34">
        <f t="shared" si="19"/>
        <v>6.3813610000000001E-4</v>
      </c>
      <c r="K142" s="34">
        <f t="shared" si="20"/>
        <v>1.5953402000000001E-3</v>
      </c>
      <c r="L142" s="35"/>
      <c r="M142" s="35">
        <f t="shared" si="17"/>
        <v>0.80193356000000005</v>
      </c>
      <c r="N142" s="35">
        <f t="shared" si="21"/>
        <v>0.15958768400000001</v>
      </c>
      <c r="P142" s="103">
        <v>190</v>
      </c>
      <c r="Q142" s="34">
        <v>0</v>
      </c>
      <c r="R142" s="34">
        <v>6.3813610000000001E-4</v>
      </c>
      <c r="S142" s="34">
        <v>1.5953402000000001E-3</v>
      </c>
      <c r="T142" s="34"/>
      <c r="U142" s="103">
        <v>190</v>
      </c>
      <c r="V142" s="34">
        <f t="shared" si="22"/>
        <v>0</v>
      </c>
      <c r="W142" s="34">
        <f t="shared" si="23"/>
        <v>0</v>
      </c>
      <c r="X142" s="34">
        <f t="shared" si="24"/>
        <v>0</v>
      </c>
    </row>
    <row r="143" spans="1:24">
      <c r="A143" s="51"/>
      <c r="B143" s="51"/>
      <c r="D143" s="103">
        <v>191</v>
      </c>
      <c r="E143" s="34"/>
      <c r="F143" s="34"/>
      <c r="G143" s="34"/>
      <c r="H143" s="34"/>
      <c r="I143" s="34" t="str">
        <f t="shared" si="18"/>
        <v/>
      </c>
      <c r="J143" s="34" t="str">
        <f t="shared" si="19"/>
        <v/>
      </c>
      <c r="K143" s="34" t="str">
        <f t="shared" si="20"/>
        <v/>
      </c>
      <c r="L143" s="35"/>
      <c r="M143" s="35">
        <f t="shared" si="17"/>
        <v>0.10958597</v>
      </c>
      <c r="N143" s="35">
        <f t="shared" si="21"/>
        <v>4.1997538200000004E-2</v>
      </c>
      <c r="P143" s="103">
        <v>191</v>
      </c>
      <c r="Q143" s="34">
        <v>0</v>
      </c>
      <c r="R143" s="34">
        <v>0</v>
      </c>
      <c r="S143" s="34">
        <v>0</v>
      </c>
      <c r="T143" s="34"/>
      <c r="U143" s="103">
        <v>191</v>
      </c>
      <c r="V143" s="34" t="str">
        <f t="shared" si="22"/>
        <v/>
      </c>
      <c r="W143" s="34" t="str">
        <f t="shared" si="23"/>
        <v/>
      </c>
      <c r="X143" s="34" t="str">
        <f t="shared" si="24"/>
        <v/>
      </c>
    </row>
    <row r="144" spans="1:24">
      <c r="A144" s="51"/>
      <c r="B144" s="51"/>
      <c r="D144" s="103">
        <v>196</v>
      </c>
      <c r="E144" s="34">
        <v>0.82259727000000005</v>
      </c>
      <c r="F144" s="34">
        <v>1.8378317000000002E-2</v>
      </c>
      <c r="G144" s="34">
        <v>0</v>
      </c>
      <c r="H144" s="34"/>
      <c r="I144" s="34">
        <f t="shared" si="18"/>
        <v>8.2259727000000005E-2</v>
      </c>
      <c r="J144" s="34">
        <f t="shared" si="19"/>
        <v>9.1891585000000008E-3</v>
      </c>
      <c r="K144" s="34">
        <f t="shared" si="20"/>
        <v>0</v>
      </c>
      <c r="L144" s="35"/>
      <c r="M144" s="35">
        <f t="shared" si="17"/>
        <v>1.5315267E-2</v>
      </c>
      <c r="N144" s="35">
        <f t="shared" si="21"/>
        <v>7.6576335000000002E-3</v>
      </c>
      <c r="P144" s="103">
        <v>196</v>
      </c>
      <c r="Q144" s="34">
        <v>8.2259727000000005E-2</v>
      </c>
      <c r="R144" s="34">
        <v>9.1891585000000008E-3</v>
      </c>
      <c r="S144" s="34">
        <v>0</v>
      </c>
      <c r="T144" s="34"/>
      <c r="U144" s="103">
        <v>196</v>
      </c>
      <c r="V144" s="34">
        <f t="shared" si="22"/>
        <v>0</v>
      </c>
      <c r="W144" s="34">
        <f t="shared" si="23"/>
        <v>0</v>
      </c>
      <c r="X144" s="34">
        <f t="shared" si="24"/>
        <v>0</v>
      </c>
    </row>
    <row r="145" spans="1:24">
      <c r="A145" s="51" t="s">
        <v>783</v>
      </c>
      <c r="B145" s="51"/>
      <c r="D145" s="103">
        <v>203</v>
      </c>
      <c r="E145" s="34"/>
      <c r="F145" s="34"/>
      <c r="G145" s="34"/>
      <c r="H145" s="34"/>
      <c r="I145" s="34" t="str">
        <f t="shared" si="18"/>
        <v/>
      </c>
      <c r="J145" s="34" t="str">
        <f t="shared" si="19"/>
        <v/>
      </c>
      <c r="K145" s="34" t="str">
        <f t="shared" si="20"/>
        <v/>
      </c>
      <c r="L145" s="35"/>
      <c r="M145" s="35">
        <f t="shared" si="17"/>
        <v>2.4494611499999999</v>
      </c>
      <c r="N145" s="35">
        <f t="shared" si="21"/>
        <v>0.32662753500000002</v>
      </c>
      <c r="P145" s="103">
        <v>203</v>
      </c>
      <c r="Q145" s="34">
        <v>0</v>
      </c>
      <c r="R145" s="34">
        <v>0</v>
      </c>
      <c r="S145" s="34">
        <v>0</v>
      </c>
      <c r="T145" s="34"/>
      <c r="U145" s="103">
        <v>203</v>
      </c>
      <c r="V145" s="34" t="str">
        <f t="shared" si="22"/>
        <v/>
      </c>
      <c r="W145" s="34" t="str">
        <f t="shared" si="23"/>
        <v/>
      </c>
      <c r="X145" s="34" t="str">
        <f t="shared" si="24"/>
        <v/>
      </c>
    </row>
    <row r="146" spans="1:24">
      <c r="D146" s="103">
        <v>208</v>
      </c>
      <c r="E146" s="34">
        <v>1.7092774000000002E-2</v>
      </c>
      <c r="F146" s="34">
        <v>3.6756635000000003E-2</v>
      </c>
      <c r="G146" s="34">
        <v>0</v>
      </c>
      <c r="H146" s="34"/>
      <c r="I146" s="34">
        <f t="shared" si="18"/>
        <v>1.7092774000000003E-3</v>
      </c>
      <c r="J146" s="34">
        <f t="shared" si="19"/>
        <v>1.8378317500000001E-2</v>
      </c>
      <c r="K146" s="34">
        <f t="shared" si="20"/>
        <v>0</v>
      </c>
      <c r="L146" s="34"/>
      <c r="M146" s="34">
        <f t="shared" si="17"/>
        <v>2.0014130099999999E-2</v>
      </c>
      <c r="N146" s="34">
        <f t="shared" si="21"/>
        <v>7.7599531700000002E-3</v>
      </c>
      <c r="P146" s="103">
        <v>208</v>
      </c>
      <c r="Q146" s="34">
        <v>1.7092774000000001E-3</v>
      </c>
      <c r="R146" s="34">
        <v>1.8378317500000001E-2</v>
      </c>
      <c r="S146" s="34">
        <v>0</v>
      </c>
      <c r="T146" s="34"/>
      <c r="U146" s="103">
        <v>208</v>
      </c>
      <c r="V146" s="34">
        <f t="shared" si="22"/>
        <v>2.1684043449710089E-19</v>
      </c>
      <c r="W146" s="34">
        <f t="shared" si="23"/>
        <v>0</v>
      </c>
      <c r="X146" s="34">
        <f t="shared" si="24"/>
        <v>0</v>
      </c>
    </row>
    <row r="147" spans="1:24">
      <c r="D147" s="103">
        <v>210</v>
      </c>
      <c r="E147" s="34"/>
      <c r="F147" s="34"/>
      <c r="G147" s="34"/>
      <c r="H147" s="34"/>
      <c r="I147" s="34" t="str">
        <f t="shared" si="18"/>
        <v/>
      </c>
      <c r="J147" s="34" t="str">
        <f t="shared" si="19"/>
        <v/>
      </c>
      <c r="K147" s="34" t="str">
        <f t="shared" si="20"/>
        <v/>
      </c>
      <c r="L147" s="35"/>
      <c r="M147" s="35">
        <f t="shared" si="17"/>
        <v>1.7357301300000003E-2</v>
      </c>
      <c r="N147" s="35">
        <f t="shared" si="21"/>
        <v>8.6786506500000013E-3</v>
      </c>
      <c r="P147" s="103">
        <v>210</v>
      </c>
      <c r="Q147" s="34">
        <v>0</v>
      </c>
      <c r="R147" s="34">
        <v>0</v>
      </c>
      <c r="S147" s="34">
        <v>0</v>
      </c>
      <c r="T147" s="34"/>
      <c r="U147" s="103">
        <v>210</v>
      </c>
      <c r="V147" s="34" t="str">
        <f t="shared" si="22"/>
        <v/>
      </c>
      <c r="W147" s="34" t="str">
        <f t="shared" si="23"/>
        <v/>
      </c>
      <c r="X147" s="34" t="str">
        <f t="shared" si="24"/>
        <v/>
      </c>
    </row>
    <row r="148" spans="1:24">
      <c r="D148" s="103">
        <v>211</v>
      </c>
      <c r="E148" s="34"/>
      <c r="F148" s="34"/>
      <c r="G148" s="34"/>
      <c r="H148" s="34"/>
      <c r="I148" s="34" t="str">
        <f t="shared" si="18"/>
        <v/>
      </c>
      <c r="J148" s="34" t="str">
        <f t="shared" si="19"/>
        <v/>
      </c>
      <c r="K148" s="34" t="str">
        <f t="shared" si="20"/>
        <v/>
      </c>
      <c r="L148" s="35"/>
      <c r="M148" s="35">
        <f t="shared" si="17"/>
        <v>0.59831633800000006</v>
      </c>
      <c r="N148" s="35">
        <f t="shared" si="21"/>
        <v>0.29915816900000003</v>
      </c>
      <c r="P148" s="103">
        <v>211</v>
      </c>
      <c r="Q148" s="34">
        <v>0</v>
      </c>
      <c r="R148" s="34">
        <v>0</v>
      </c>
      <c r="S148" s="34">
        <v>0</v>
      </c>
      <c r="T148" s="34"/>
      <c r="U148" s="103">
        <v>211</v>
      </c>
      <c r="V148" s="34" t="str">
        <f t="shared" si="22"/>
        <v/>
      </c>
      <c r="W148" s="34" t="str">
        <f t="shared" si="23"/>
        <v/>
      </c>
      <c r="X148" s="34" t="str">
        <f t="shared" si="24"/>
        <v/>
      </c>
    </row>
    <row r="149" spans="1:24">
      <c r="D149" s="103">
        <v>212</v>
      </c>
      <c r="E149" s="34">
        <v>0.78088139999999995</v>
      </c>
      <c r="F149" s="34">
        <v>2.5882801E-2</v>
      </c>
      <c r="G149" s="34">
        <v>0</v>
      </c>
      <c r="H149" s="34"/>
      <c r="I149" s="34">
        <f t="shared" si="18"/>
        <v>7.808814E-2</v>
      </c>
      <c r="J149" s="34">
        <f t="shared" si="19"/>
        <v>1.29414005E-2</v>
      </c>
      <c r="K149" s="34">
        <f t="shared" si="20"/>
        <v>0</v>
      </c>
      <c r="L149" s="35"/>
      <c r="M149" s="35">
        <f t="shared" si="17"/>
        <v>2.8822589400000001E-2</v>
      </c>
      <c r="N149" s="35">
        <f t="shared" si="21"/>
        <v>8.6407991000000007E-3</v>
      </c>
      <c r="P149" s="103">
        <v>212</v>
      </c>
      <c r="Q149" s="34">
        <v>7.808814E-2</v>
      </c>
      <c r="R149" s="34">
        <v>1.29414005E-2</v>
      </c>
      <c r="S149" s="34">
        <v>0</v>
      </c>
      <c r="T149" s="34"/>
      <c r="U149" s="103">
        <v>212</v>
      </c>
      <c r="V149" s="34">
        <f t="shared" si="22"/>
        <v>0</v>
      </c>
      <c r="W149" s="34">
        <f t="shared" si="23"/>
        <v>0</v>
      </c>
      <c r="X149" s="34">
        <f t="shared" si="24"/>
        <v>0</v>
      </c>
    </row>
    <row r="150" spans="1:24">
      <c r="D150" s="103">
        <v>213</v>
      </c>
      <c r="E150" s="34"/>
      <c r="F150" s="34"/>
      <c r="G150" s="34"/>
      <c r="H150" s="34"/>
      <c r="I150" s="34" t="str">
        <f t="shared" si="18"/>
        <v/>
      </c>
      <c r="J150" s="34" t="str">
        <f t="shared" si="19"/>
        <v/>
      </c>
      <c r="K150" s="34" t="str">
        <f t="shared" si="20"/>
        <v/>
      </c>
      <c r="L150" s="35"/>
      <c r="M150" s="35">
        <f t="shared" si="17"/>
        <v>2.2285675500000001E-2</v>
      </c>
      <c r="N150" s="35">
        <f t="shared" si="21"/>
        <v>3.24958535E-3</v>
      </c>
      <c r="P150" s="103">
        <v>213</v>
      </c>
      <c r="Q150" s="34">
        <v>0</v>
      </c>
      <c r="R150" s="34">
        <v>0</v>
      </c>
      <c r="S150" s="34">
        <v>0</v>
      </c>
      <c r="T150" s="114"/>
      <c r="U150" s="103">
        <v>213</v>
      </c>
      <c r="V150" s="34" t="str">
        <f t="shared" si="22"/>
        <v/>
      </c>
      <c r="W150" s="34" t="str">
        <f t="shared" si="23"/>
        <v/>
      </c>
      <c r="X150" s="34" t="str">
        <f t="shared" si="24"/>
        <v/>
      </c>
    </row>
    <row r="151" spans="1:24">
      <c r="D151" s="103">
        <v>214</v>
      </c>
      <c r="E151" s="34"/>
      <c r="F151" s="34"/>
      <c r="G151" s="34"/>
      <c r="H151" s="34"/>
      <c r="I151" s="34" t="str">
        <f t="shared" si="18"/>
        <v/>
      </c>
      <c r="J151" s="34" t="str">
        <f t="shared" si="19"/>
        <v/>
      </c>
      <c r="K151" s="34" t="str">
        <f t="shared" si="20"/>
        <v/>
      </c>
      <c r="L151" s="35"/>
      <c r="M151" s="35">
        <f t="shared" si="17"/>
        <v>1.94549714E-2</v>
      </c>
      <c r="N151" s="35">
        <f t="shared" si="21"/>
        <v>2.7112604999999998E-3</v>
      </c>
      <c r="P151" s="103">
        <v>214</v>
      </c>
      <c r="Q151" s="34">
        <v>0</v>
      </c>
      <c r="R151" s="34">
        <v>0</v>
      </c>
      <c r="S151" s="34">
        <v>0</v>
      </c>
      <c r="T151" s="34"/>
      <c r="U151" s="103">
        <v>214</v>
      </c>
      <c r="V151" s="34" t="str">
        <f t="shared" si="22"/>
        <v/>
      </c>
      <c r="W151" s="34" t="str">
        <f t="shared" si="23"/>
        <v/>
      </c>
      <c r="X151" s="34" t="str">
        <f t="shared" si="24"/>
        <v/>
      </c>
    </row>
    <row r="152" spans="1:24">
      <c r="D152" s="103">
        <v>215</v>
      </c>
      <c r="E152" s="34"/>
      <c r="F152" s="34"/>
      <c r="G152" s="34"/>
      <c r="H152" s="34"/>
      <c r="I152" s="34" t="str">
        <f t="shared" si="18"/>
        <v/>
      </c>
      <c r="J152" s="34" t="str">
        <f t="shared" si="19"/>
        <v/>
      </c>
      <c r="K152" s="34" t="str">
        <f t="shared" si="20"/>
        <v/>
      </c>
      <c r="L152" s="35"/>
      <c r="M152" s="35">
        <f t="shared" si="17"/>
        <v>4.4669525999999999E-3</v>
      </c>
      <c r="N152" s="35">
        <f t="shared" si="21"/>
        <v>2.2334763E-3</v>
      </c>
      <c r="P152" s="103">
        <v>215</v>
      </c>
      <c r="Q152" s="34">
        <v>0</v>
      </c>
      <c r="R152" s="34">
        <v>0</v>
      </c>
      <c r="S152" s="34">
        <v>0</v>
      </c>
      <c r="T152" s="34"/>
      <c r="U152" s="103">
        <v>215</v>
      </c>
      <c r="V152" s="34" t="str">
        <f t="shared" si="22"/>
        <v/>
      </c>
      <c r="W152" s="34" t="str">
        <f t="shared" si="23"/>
        <v/>
      </c>
      <c r="X152" s="34" t="str">
        <f t="shared" si="24"/>
        <v/>
      </c>
    </row>
    <row r="153" spans="1:24">
      <c r="D153" s="103">
        <v>216</v>
      </c>
      <c r="E153" s="34"/>
      <c r="F153" s="34"/>
      <c r="G153" s="34"/>
      <c r="H153" s="34"/>
      <c r="I153" s="34" t="str">
        <f t="shared" si="18"/>
        <v/>
      </c>
      <c r="J153" s="34" t="str">
        <f t="shared" si="19"/>
        <v/>
      </c>
      <c r="K153" s="34" t="str">
        <f t="shared" si="20"/>
        <v/>
      </c>
      <c r="L153" s="35"/>
      <c r="M153" s="35">
        <f t="shared" si="17"/>
        <v>0</v>
      </c>
      <c r="N153" s="35">
        <f t="shared" si="21"/>
        <v>0</v>
      </c>
      <c r="P153" s="103">
        <v>216</v>
      </c>
      <c r="Q153" s="34">
        <v>0</v>
      </c>
      <c r="R153" s="34">
        <v>0</v>
      </c>
      <c r="S153" s="34">
        <v>0</v>
      </c>
      <c r="T153" s="34"/>
      <c r="U153" s="103">
        <v>216</v>
      </c>
      <c r="V153" s="34" t="str">
        <f t="shared" si="22"/>
        <v/>
      </c>
      <c r="W153" s="34" t="str">
        <f t="shared" si="23"/>
        <v/>
      </c>
      <c r="X153" s="34" t="str">
        <f t="shared" si="24"/>
        <v/>
      </c>
    </row>
    <row r="154" spans="1:24">
      <c r="D154" s="103">
        <v>217</v>
      </c>
      <c r="E154" s="34"/>
      <c r="F154" s="34"/>
      <c r="G154" s="34"/>
      <c r="H154" s="34"/>
      <c r="I154" s="34" t="str">
        <f t="shared" si="18"/>
        <v/>
      </c>
      <c r="J154" s="34" t="str">
        <f t="shared" si="19"/>
        <v/>
      </c>
      <c r="K154" s="34" t="str">
        <f t="shared" si="20"/>
        <v/>
      </c>
      <c r="L154" s="35"/>
      <c r="M154" s="35">
        <f t="shared" si="17"/>
        <v>0.84097558700000008</v>
      </c>
      <c r="N154" s="35">
        <f t="shared" si="21"/>
        <v>9.1448885500000007E-2</v>
      </c>
      <c r="P154" s="103">
        <v>217</v>
      </c>
      <c r="Q154" s="34">
        <v>0</v>
      </c>
      <c r="R154" s="34">
        <v>0</v>
      </c>
      <c r="S154" s="34">
        <v>0</v>
      </c>
      <c r="T154" s="34"/>
      <c r="U154" s="103">
        <v>217</v>
      </c>
      <c r="V154" s="34" t="str">
        <f t="shared" si="22"/>
        <v/>
      </c>
      <c r="W154" s="34" t="str">
        <f t="shared" si="23"/>
        <v/>
      </c>
      <c r="X154" s="34" t="str">
        <f t="shared" si="24"/>
        <v/>
      </c>
    </row>
    <row r="155" spans="1:24">
      <c r="D155" s="103">
        <v>218</v>
      </c>
      <c r="E155" s="34"/>
      <c r="F155" s="34"/>
      <c r="G155" s="34"/>
      <c r="H155" s="34"/>
      <c r="I155" s="34" t="str">
        <f t="shared" si="18"/>
        <v/>
      </c>
      <c r="J155" s="34" t="str">
        <f t="shared" si="19"/>
        <v/>
      </c>
      <c r="K155" s="34" t="str">
        <f t="shared" si="20"/>
        <v/>
      </c>
      <c r="L155" s="35"/>
      <c r="M155" s="35">
        <f t="shared" si="17"/>
        <v>0</v>
      </c>
      <c r="N155" s="35">
        <f t="shared" si="21"/>
        <v>0</v>
      </c>
      <c r="P155" s="103">
        <v>218</v>
      </c>
      <c r="Q155" s="34">
        <v>0</v>
      </c>
      <c r="R155" s="34">
        <v>0</v>
      </c>
      <c r="S155" s="34">
        <v>0</v>
      </c>
      <c r="T155" s="34"/>
      <c r="U155" s="103">
        <v>218</v>
      </c>
      <c r="V155" s="34" t="str">
        <f t="shared" si="22"/>
        <v/>
      </c>
      <c r="W155" s="34" t="str">
        <f t="shared" si="23"/>
        <v/>
      </c>
      <c r="X155" s="34" t="str">
        <f t="shared" si="24"/>
        <v/>
      </c>
    </row>
    <row r="156" spans="1:24">
      <c r="D156" s="103">
        <v>219</v>
      </c>
      <c r="E156" s="34"/>
      <c r="F156" s="34"/>
      <c r="G156" s="34"/>
      <c r="H156" s="34"/>
      <c r="I156" s="34" t="str">
        <f t="shared" si="18"/>
        <v/>
      </c>
      <c r="J156" s="34" t="str">
        <f t="shared" si="19"/>
        <v/>
      </c>
      <c r="K156" s="34" t="str">
        <f t="shared" si="20"/>
        <v/>
      </c>
      <c r="L156" s="35"/>
      <c r="M156" s="35">
        <f t="shared" si="17"/>
        <v>5.3849409000000001E-2</v>
      </c>
      <c r="N156" s="35">
        <f t="shared" si="21"/>
        <v>2.0087594900000002E-2</v>
      </c>
      <c r="P156" s="103">
        <v>219</v>
      </c>
      <c r="Q156" s="34">
        <v>0</v>
      </c>
      <c r="R156" s="34">
        <v>0</v>
      </c>
      <c r="S156" s="34">
        <v>0</v>
      </c>
      <c r="T156" s="34"/>
      <c r="U156" s="103">
        <v>219</v>
      </c>
      <c r="V156" s="34" t="str">
        <f t="shared" si="22"/>
        <v/>
      </c>
      <c r="W156" s="34" t="str">
        <f t="shared" si="23"/>
        <v/>
      </c>
      <c r="X156" s="34" t="str">
        <f t="shared" si="24"/>
        <v/>
      </c>
    </row>
    <row r="157" spans="1:24">
      <c r="D157" s="103">
        <v>220</v>
      </c>
      <c r="E157" s="34">
        <v>0</v>
      </c>
      <c r="F157" s="34">
        <v>4.9417254000000001E-2</v>
      </c>
      <c r="G157" s="34">
        <v>0</v>
      </c>
      <c r="H157" s="34"/>
      <c r="I157" s="34">
        <f t="shared" si="18"/>
        <v>0</v>
      </c>
      <c r="J157" s="34">
        <f t="shared" si="19"/>
        <v>2.4708627E-2</v>
      </c>
      <c r="K157" s="34">
        <f t="shared" si="20"/>
        <v>0</v>
      </c>
      <c r="L157" s="35"/>
      <c r="M157" s="35">
        <f t="shared" si="17"/>
        <v>0</v>
      </c>
      <c r="N157" s="35">
        <f t="shared" si="21"/>
        <v>0</v>
      </c>
      <c r="P157" s="103">
        <v>220</v>
      </c>
      <c r="Q157" s="34">
        <v>0</v>
      </c>
      <c r="R157" s="34">
        <v>2.4708627E-2</v>
      </c>
      <c r="S157" s="34">
        <v>0</v>
      </c>
      <c r="T157" s="34"/>
      <c r="U157" s="103">
        <v>220</v>
      </c>
      <c r="V157" s="34">
        <f t="shared" si="22"/>
        <v>0</v>
      </c>
      <c r="W157" s="34">
        <f t="shared" si="23"/>
        <v>0</v>
      </c>
      <c r="X157" s="34">
        <f t="shared" si="24"/>
        <v>0</v>
      </c>
    </row>
    <row r="158" spans="1:24">
      <c r="D158" s="103">
        <v>221</v>
      </c>
      <c r="E158" s="34"/>
      <c r="F158" s="34"/>
      <c r="G158" s="34"/>
      <c r="H158" s="34"/>
      <c r="I158" s="34" t="str">
        <f t="shared" si="18"/>
        <v/>
      </c>
      <c r="J158" s="34" t="str">
        <f t="shared" si="19"/>
        <v/>
      </c>
      <c r="K158" s="34" t="str">
        <f t="shared" si="20"/>
        <v/>
      </c>
      <c r="L158" s="35"/>
      <c r="M158" s="35">
        <f t="shared" si="17"/>
        <v>0</v>
      </c>
      <c r="N158" s="35">
        <f t="shared" si="21"/>
        <v>0</v>
      </c>
      <c r="P158" s="103">
        <v>221</v>
      </c>
      <c r="Q158" s="34">
        <v>0</v>
      </c>
      <c r="R158" s="34">
        <v>0</v>
      </c>
      <c r="S158" s="34">
        <v>0</v>
      </c>
      <c r="T158" s="34"/>
      <c r="U158" s="103">
        <v>221</v>
      </c>
      <c r="V158" s="34" t="str">
        <f t="shared" si="22"/>
        <v/>
      </c>
      <c r="W158" s="34" t="str">
        <f t="shared" si="23"/>
        <v/>
      </c>
      <c r="X158" s="34" t="str">
        <f t="shared" si="24"/>
        <v/>
      </c>
    </row>
    <row r="159" spans="1:24">
      <c r="D159" s="103">
        <v>222</v>
      </c>
      <c r="E159" s="34"/>
      <c r="F159" s="34"/>
      <c r="G159" s="34"/>
      <c r="H159" s="34"/>
      <c r="I159" s="34" t="str">
        <f t="shared" si="18"/>
        <v/>
      </c>
      <c r="J159" s="34" t="str">
        <f t="shared" si="19"/>
        <v/>
      </c>
      <c r="K159" s="34" t="str">
        <f t="shared" si="20"/>
        <v/>
      </c>
      <c r="L159" s="35"/>
      <c r="M159" s="35">
        <f t="shared" si="17"/>
        <v>0.8067642009999999</v>
      </c>
      <c r="N159" s="35">
        <f t="shared" si="21"/>
        <v>9.1029540500000006E-2</v>
      </c>
      <c r="P159" s="103">
        <v>222</v>
      </c>
      <c r="Q159" s="34">
        <v>0</v>
      </c>
      <c r="R159" s="34">
        <v>0</v>
      </c>
      <c r="S159" s="34">
        <v>0</v>
      </c>
      <c r="T159" s="34"/>
      <c r="U159" s="103">
        <v>222</v>
      </c>
      <c r="V159" s="34" t="str">
        <f t="shared" si="22"/>
        <v/>
      </c>
      <c r="W159" s="34" t="str">
        <f t="shared" si="23"/>
        <v/>
      </c>
      <c r="X159" s="34" t="str">
        <f t="shared" si="24"/>
        <v/>
      </c>
    </row>
    <row r="160" spans="1:24">
      <c r="D160" s="103">
        <v>223</v>
      </c>
      <c r="E160" s="34">
        <v>8.8826039999999995E-2</v>
      </c>
      <c r="F160" s="34">
        <v>0.15437788</v>
      </c>
      <c r="G160" s="34">
        <v>0</v>
      </c>
      <c r="H160" s="34"/>
      <c r="I160" s="34">
        <f t="shared" si="18"/>
        <v>8.8826040000000005E-3</v>
      </c>
      <c r="J160" s="34">
        <f t="shared" si="19"/>
        <v>7.7188939999999998E-2</v>
      </c>
      <c r="K160" s="34">
        <f t="shared" si="20"/>
        <v>0</v>
      </c>
      <c r="L160" s="35"/>
      <c r="M160" s="35">
        <f t="shared" si="17"/>
        <v>0</v>
      </c>
      <c r="N160" s="35">
        <f t="shared" si="21"/>
        <v>0</v>
      </c>
      <c r="P160" s="103">
        <v>223</v>
      </c>
      <c r="Q160" s="34">
        <v>8.8826040000000005E-3</v>
      </c>
      <c r="R160" s="34">
        <v>7.7188939999999998E-2</v>
      </c>
      <c r="S160" s="34">
        <v>0</v>
      </c>
      <c r="T160" s="34"/>
      <c r="U160" s="103">
        <v>223</v>
      </c>
      <c r="V160" s="34">
        <f t="shared" si="22"/>
        <v>0</v>
      </c>
      <c r="W160" s="34">
        <f t="shared" si="23"/>
        <v>0</v>
      </c>
      <c r="X160" s="34">
        <f t="shared" si="24"/>
        <v>0</v>
      </c>
    </row>
    <row r="161" spans="4:24">
      <c r="D161" s="103">
        <v>224</v>
      </c>
      <c r="E161" s="34"/>
      <c r="F161" s="34"/>
      <c r="G161" s="34"/>
      <c r="H161" s="34"/>
      <c r="I161" s="34" t="str">
        <f t="shared" si="18"/>
        <v/>
      </c>
      <c r="J161" s="34" t="str">
        <f t="shared" si="19"/>
        <v/>
      </c>
      <c r="K161" s="34" t="str">
        <f t="shared" si="20"/>
        <v/>
      </c>
      <c r="L161" s="35"/>
      <c r="M161" s="35">
        <f t="shared" ref="M161:M224" si="25">SUM(E151:G151)</f>
        <v>0</v>
      </c>
      <c r="N161" s="35">
        <f t="shared" si="21"/>
        <v>0</v>
      </c>
      <c r="P161" s="103">
        <v>224</v>
      </c>
      <c r="Q161" s="110">
        <v>0</v>
      </c>
      <c r="R161" s="110">
        <v>0</v>
      </c>
      <c r="S161" s="110">
        <v>0</v>
      </c>
      <c r="T161" s="34"/>
      <c r="U161" s="103">
        <v>224</v>
      </c>
      <c r="V161" s="34" t="str">
        <f t="shared" si="22"/>
        <v/>
      </c>
      <c r="W161" s="34" t="str">
        <f t="shared" si="23"/>
        <v/>
      </c>
      <c r="X161" s="34" t="str">
        <f t="shared" si="24"/>
        <v/>
      </c>
    </row>
    <row r="162" spans="4:24">
      <c r="D162" s="103">
        <v>225</v>
      </c>
      <c r="E162" s="34">
        <v>0</v>
      </c>
      <c r="F162" s="34">
        <v>5.1459294000000003E-2</v>
      </c>
      <c r="G162" s="34">
        <v>0</v>
      </c>
      <c r="H162" s="34"/>
      <c r="I162" s="34">
        <f t="shared" si="18"/>
        <v>0</v>
      </c>
      <c r="J162" s="34">
        <f t="shared" si="19"/>
        <v>2.5729647000000001E-2</v>
      </c>
      <c r="K162" s="34">
        <f t="shared" si="20"/>
        <v>0</v>
      </c>
      <c r="L162" s="35"/>
      <c r="M162" s="35">
        <f t="shared" si="25"/>
        <v>0</v>
      </c>
      <c r="N162" s="35">
        <f t="shared" si="21"/>
        <v>0</v>
      </c>
      <c r="P162" s="103">
        <v>225</v>
      </c>
      <c r="Q162" s="34">
        <v>0</v>
      </c>
      <c r="R162" s="34">
        <v>2.5729647000000001E-2</v>
      </c>
      <c r="S162" s="34">
        <v>0</v>
      </c>
      <c r="T162" s="34"/>
      <c r="U162" s="103">
        <v>225</v>
      </c>
      <c r="V162" s="34">
        <f t="shared" si="22"/>
        <v>0</v>
      </c>
      <c r="W162" s="34">
        <f t="shared" si="23"/>
        <v>0</v>
      </c>
      <c r="X162" s="34">
        <f t="shared" si="24"/>
        <v>0</v>
      </c>
    </row>
    <row r="163" spans="4:24">
      <c r="D163" s="103">
        <v>226</v>
      </c>
      <c r="E163" s="34">
        <v>0</v>
      </c>
      <c r="F163" s="34">
        <v>1.3069027E-2</v>
      </c>
      <c r="G163" s="34">
        <v>0</v>
      </c>
      <c r="H163" s="34"/>
      <c r="I163" s="34">
        <f t="shared" si="18"/>
        <v>0</v>
      </c>
      <c r="J163" s="34">
        <f t="shared" si="19"/>
        <v>6.5345135000000002E-3</v>
      </c>
      <c r="K163" s="34">
        <f t="shared" si="20"/>
        <v>0</v>
      </c>
      <c r="L163" s="35"/>
      <c r="M163" s="35">
        <f t="shared" si="25"/>
        <v>0</v>
      </c>
      <c r="N163" s="35">
        <f t="shared" si="21"/>
        <v>0</v>
      </c>
      <c r="P163" s="103">
        <v>226</v>
      </c>
      <c r="Q163" s="34">
        <v>0</v>
      </c>
      <c r="R163" s="34">
        <v>6.5345135000000002E-3</v>
      </c>
      <c r="S163" s="34">
        <v>0</v>
      </c>
      <c r="T163" s="34"/>
      <c r="U163" s="103">
        <v>226</v>
      </c>
      <c r="V163" s="34">
        <f t="shared" si="22"/>
        <v>0</v>
      </c>
      <c r="W163" s="34">
        <f t="shared" si="23"/>
        <v>0</v>
      </c>
      <c r="X163" s="34">
        <f t="shared" si="24"/>
        <v>0</v>
      </c>
    </row>
    <row r="164" spans="4:24">
      <c r="D164" s="103">
        <v>227</v>
      </c>
      <c r="E164" s="34"/>
      <c r="F164" s="34"/>
      <c r="G164" s="34"/>
      <c r="H164" s="34"/>
      <c r="I164" s="34" t="str">
        <f t="shared" si="18"/>
        <v/>
      </c>
      <c r="J164" s="34" t="str">
        <f t="shared" si="19"/>
        <v/>
      </c>
      <c r="K164" s="34" t="str">
        <f t="shared" si="20"/>
        <v/>
      </c>
      <c r="L164" s="35"/>
      <c r="M164" s="35">
        <f t="shared" si="25"/>
        <v>0</v>
      </c>
      <c r="N164" s="35">
        <f t="shared" si="21"/>
        <v>0</v>
      </c>
      <c r="P164" s="103">
        <v>227</v>
      </c>
      <c r="Q164" s="34">
        <v>0</v>
      </c>
      <c r="R164" s="34">
        <v>0</v>
      </c>
      <c r="S164" s="34">
        <v>0</v>
      </c>
      <c r="T164" s="34"/>
      <c r="U164" s="103">
        <v>227</v>
      </c>
      <c r="V164" s="34" t="str">
        <f t="shared" si="22"/>
        <v/>
      </c>
      <c r="W164" s="34" t="str">
        <f t="shared" si="23"/>
        <v/>
      </c>
      <c r="X164" s="34" t="str">
        <f t="shared" si="24"/>
        <v/>
      </c>
    </row>
    <row r="165" spans="4:24">
      <c r="D165" s="103">
        <v>228</v>
      </c>
      <c r="E165" s="34"/>
      <c r="F165" s="34"/>
      <c r="G165" s="34"/>
      <c r="H165" s="34"/>
      <c r="I165" s="34" t="str">
        <f t="shared" si="18"/>
        <v/>
      </c>
      <c r="J165" s="34" t="str">
        <f t="shared" si="19"/>
        <v/>
      </c>
      <c r="K165" s="34" t="str">
        <f t="shared" si="20"/>
        <v/>
      </c>
      <c r="L165" s="35"/>
      <c r="M165" s="35">
        <f t="shared" si="25"/>
        <v>0</v>
      </c>
      <c r="N165" s="35">
        <f t="shared" si="21"/>
        <v>0</v>
      </c>
      <c r="P165" s="103">
        <v>228</v>
      </c>
      <c r="Q165" s="34">
        <v>0</v>
      </c>
      <c r="R165" s="34">
        <v>0</v>
      </c>
      <c r="S165" s="34">
        <v>0</v>
      </c>
      <c r="T165" s="34"/>
      <c r="U165" s="103">
        <v>228</v>
      </c>
      <c r="V165" s="34" t="str">
        <f t="shared" si="22"/>
        <v/>
      </c>
      <c r="W165" s="34" t="str">
        <f t="shared" si="23"/>
        <v/>
      </c>
      <c r="X165" s="34" t="str">
        <f t="shared" si="24"/>
        <v/>
      </c>
    </row>
    <row r="166" spans="4:24">
      <c r="D166" s="103">
        <v>229</v>
      </c>
      <c r="E166" s="34"/>
      <c r="F166" s="34"/>
      <c r="G166" s="34"/>
      <c r="H166" s="34"/>
      <c r="I166" s="34" t="str">
        <f t="shared" si="18"/>
        <v/>
      </c>
      <c r="J166" s="34" t="str">
        <f t="shared" si="19"/>
        <v/>
      </c>
      <c r="K166" s="34" t="str">
        <f t="shared" si="20"/>
        <v/>
      </c>
      <c r="L166" s="35"/>
      <c r="M166" s="35">
        <f t="shared" si="25"/>
        <v>0</v>
      </c>
      <c r="N166" s="35">
        <f t="shared" si="21"/>
        <v>0</v>
      </c>
      <c r="P166" s="103">
        <v>229</v>
      </c>
      <c r="Q166" s="34">
        <v>0</v>
      </c>
      <c r="R166" s="34">
        <v>0</v>
      </c>
      <c r="S166" s="34">
        <v>0</v>
      </c>
      <c r="T166" s="34"/>
      <c r="U166" s="103">
        <v>229</v>
      </c>
      <c r="V166" s="34" t="str">
        <f t="shared" si="22"/>
        <v/>
      </c>
      <c r="W166" s="34" t="str">
        <f t="shared" si="23"/>
        <v/>
      </c>
      <c r="X166" s="34" t="str">
        <f t="shared" si="24"/>
        <v/>
      </c>
    </row>
    <row r="167" spans="4:24">
      <c r="D167" s="103">
        <v>230</v>
      </c>
      <c r="E167" s="34"/>
      <c r="F167" s="34"/>
      <c r="G167" s="34"/>
      <c r="H167" s="34"/>
      <c r="I167" s="34" t="str">
        <f t="shared" si="18"/>
        <v/>
      </c>
      <c r="J167" s="34" t="str">
        <f t="shared" si="19"/>
        <v/>
      </c>
      <c r="K167" s="34" t="str">
        <f t="shared" si="20"/>
        <v/>
      </c>
      <c r="L167" s="35"/>
      <c r="M167" s="35">
        <f t="shared" si="25"/>
        <v>4.9417254000000001E-2</v>
      </c>
      <c r="N167" s="35">
        <f t="shared" si="21"/>
        <v>2.4708627E-2</v>
      </c>
      <c r="P167" s="103">
        <v>230</v>
      </c>
      <c r="Q167" s="34">
        <v>0</v>
      </c>
      <c r="R167" s="34">
        <v>0</v>
      </c>
      <c r="S167" s="34">
        <v>0</v>
      </c>
      <c r="T167" s="34"/>
      <c r="U167" s="103">
        <v>230</v>
      </c>
      <c r="V167" s="34" t="str">
        <f t="shared" si="22"/>
        <v/>
      </c>
      <c r="W167" s="34" t="str">
        <f t="shared" si="23"/>
        <v/>
      </c>
      <c r="X167" s="34" t="str">
        <f t="shared" si="24"/>
        <v/>
      </c>
    </row>
    <row r="168" spans="4:24">
      <c r="D168" s="103">
        <v>231</v>
      </c>
      <c r="E168" s="34">
        <v>6.9813184E-2</v>
      </c>
      <c r="F168" s="34">
        <v>0</v>
      </c>
      <c r="G168" s="34">
        <v>0</v>
      </c>
      <c r="H168" s="34"/>
      <c r="I168" s="34">
        <f t="shared" si="18"/>
        <v>6.9813184000000004E-3</v>
      </c>
      <c r="J168" s="34">
        <f t="shared" si="19"/>
        <v>0</v>
      </c>
      <c r="K168" s="34">
        <f t="shared" si="20"/>
        <v>0</v>
      </c>
      <c r="L168" s="35"/>
      <c r="M168" s="35">
        <f t="shared" si="25"/>
        <v>0</v>
      </c>
      <c r="N168" s="35">
        <f t="shared" si="21"/>
        <v>0</v>
      </c>
      <c r="P168" s="103">
        <v>231</v>
      </c>
      <c r="Q168" s="34">
        <v>6.9813184000000004E-3</v>
      </c>
      <c r="R168" s="34">
        <v>0</v>
      </c>
      <c r="S168" s="34">
        <v>0</v>
      </c>
      <c r="T168" s="34"/>
      <c r="U168" s="103">
        <v>231</v>
      </c>
      <c r="V168" s="34">
        <f t="shared" si="22"/>
        <v>0</v>
      </c>
      <c r="W168" s="34">
        <f t="shared" si="23"/>
        <v>0</v>
      </c>
      <c r="X168" s="34">
        <f t="shared" si="24"/>
        <v>0</v>
      </c>
    </row>
    <row r="169" spans="4:24">
      <c r="D169" s="103">
        <v>232</v>
      </c>
      <c r="E169" s="34"/>
      <c r="F169" s="34"/>
      <c r="G169" s="34"/>
      <c r="H169" s="34"/>
      <c r="I169" s="34" t="str">
        <f t="shared" si="18"/>
        <v/>
      </c>
      <c r="J169" s="34" t="str">
        <f t="shared" si="19"/>
        <v/>
      </c>
      <c r="K169" s="34" t="str">
        <f t="shared" si="20"/>
        <v/>
      </c>
      <c r="L169" s="35"/>
      <c r="M169" s="35">
        <f t="shared" si="25"/>
        <v>0</v>
      </c>
      <c r="N169" s="35">
        <f t="shared" si="21"/>
        <v>0</v>
      </c>
      <c r="P169" s="103">
        <v>232</v>
      </c>
      <c r="Q169" s="34">
        <v>0</v>
      </c>
      <c r="R169" s="34">
        <v>0</v>
      </c>
      <c r="S169" s="34">
        <v>0</v>
      </c>
      <c r="T169" s="34"/>
      <c r="U169" s="103">
        <v>232</v>
      </c>
      <c r="V169" s="34" t="str">
        <f t="shared" si="22"/>
        <v/>
      </c>
      <c r="W169" s="34" t="str">
        <f t="shared" si="23"/>
        <v/>
      </c>
      <c r="X169" s="34" t="str">
        <f t="shared" si="24"/>
        <v/>
      </c>
    </row>
    <row r="170" spans="4:24">
      <c r="D170" s="103">
        <v>233</v>
      </c>
      <c r="E170" s="34"/>
      <c r="F170" s="34"/>
      <c r="G170" s="34"/>
      <c r="H170" s="34"/>
      <c r="I170" s="34" t="str">
        <f t="shared" si="18"/>
        <v/>
      </c>
      <c r="J170" s="34" t="str">
        <f t="shared" si="19"/>
        <v/>
      </c>
      <c r="K170" s="34" t="str">
        <f t="shared" si="20"/>
        <v/>
      </c>
      <c r="L170" s="35"/>
      <c r="M170" s="35">
        <f t="shared" si="25"/>
        <v>0.24320391999999999</v>
      </c>
      <c r="N170" s="35">
        <f t="shared" si="21"/>
        <v>8.6071544E-2</v>
      </c>
      <c r="P170" s="103">
        <v>233</v>
      </c>
      <c r="Q170" s="34">
        <v>0</v>
      </c>
      <c r="R170" s="34">
        <v>0</v>
      </c>
      <c r="S170" s="34">
        <v>0</v>
      </c>
      <c r="T170" s="34"/>
      <c r="U170" s="103">
        <v>233</v>
      </c>
      <c r="V170" s="34" t="str">
        <f t="shared" si="22"/>
        <v/>
      </c>
      <c r="W170" s="34" t="str">
        <f t="shared" si="23"/>
        <v/>
      </c>
      <c r="X170" s="34" t="str">
        <f t="shared" si="24"/>
        <v/>
      </c>
    </row>
    <row r="171" spans="4:24">
      <c r="D171" s="103">
        <v>234</v>
      </c>
      <c r="E171" s="34"/>
      <c r="F171" s="34"/>
      <c r="G171" s="34"/>
      <c r="H171" s="34"/>
      <c r="I171" s="34" t="str">
        <f t="shared" si="18"/>
        <v/>
      </c>
      <c r="J171" s="34" t="str">
        <f t="shared" si="19"/>
        <v/>
      </c>
      <c r="K171" s="34" t="str">
        <f t="shared" si="20"/>
        <v/>
      </c>
      <c r="L171" s="35"/>
      <c r="M171" s="35">
        <f t="shared" si="25"/>
        <v>0</v>
      </c>
      <c r="N171" s="35">
        <f t="shared" si="21"/>
        <v>0</v>
      </c>
      <c r="P171" s="103">
        <v>234</v>
      </c>
      <c r="Q171" s="34">
        <v>0</v>
      </c>
      <c r="R171" s="34">
        <v>0</v>
      </c>
      <c r="S171" s="34">
        <v>0</v>
      </c>
      <c r="T171" s="34"/>
      <c r="U171" s="103">
        <v>234</v>
      </c>
      <c r="V171" s="34" t="str">
        <f t="shared" si="22"/>
        <v/>
      </c>
      <c r="W171" s="34" t="str">
        <f t="shared" si="23"/>
        <v/>
      </c>
      <c r="X171" s="34" t="str">
        <f t="shared" si="24"/>
        <v/>
      </c>
    </row>
    <row r="172" spans="4:24">
      <c r="D172" s="103">
        <v>235</v>
      </c>
      <c r="E172" s="34"/>
      <c r="F172" s="34"/>
      <c r="G172" s="34"/>
      <c r="H172" s="34"/>
      <c r="I172" s="34" t="str">
        <f t="shared" si="18"/>
        <v/>
      </c>
      <c r="J172" s="34" t="str">
        <f t="shared" si="19"/>
        <v/>
      </c>
      <c r="K172" s="34" t="str">
        <f t="shared" si="20"/>
        <v/>
      </c>
      <c r="L172" s="35"/>
      <c r="M172" s="35">
        <f t="shared" si="25"/>
        <v>5.1459294000000003E-2</v>
      </c>
      <c r="N172" s="35">
        <f t="shared" si="21"/>
        <v>2.5729647000000001E-2</v>
      </c>
      <c r="P172" s="103">
        <v>235</v>
      </c>
      <c r="Q172" s="34">
        <v>0</v>
      </c>
      <c r="R172" s="34">
        <v>0</v>
      </c>
      <c r="S172" s="34">
        <v>0</v>
      </c>
      <c r="T172" s="34"/>
      <c r="U172" s="103">
        <v>235</v>
      </c>
      <c r="V172" s="34" t="str">
        <f t="shared" si="22"/>
        <v/>
      </c>
      <c r="W172" s="34" t="str">
        <f t="shared" si="23"/>
        <v/>
      </c>
      <c r="X172" s="34" t="str">
        <f t="shared" si="24"/>
        <v/>
      </c>
    </row>
    <row r="173" spans="4:24">
      <c r="D173" s="103">
        <v>236</v>
      </c>
      <c r="E173" s="34"/>
      <c r="F173" s="34"/>
      <c r="G173" s="34"/>
      <c r="H173" s="34"/>
      <c r="I173" s="34" t="str">
        <f t="shared" si="18"/>
        <v/>
      </c>
      <c r="J173" s="34" t="str">
        <f t="shared" si="19"/>
        <v/>
      </c>
      <c r="K173" s="34" t="str">
        <f t="shared" si="20"/>
        <v/>
      </c>
      <c r="L173" s="35"/>
      <c r="M173" s="35">
        <f t="shared" si="25"/>
        <v>1.3069027E-2</v>
      </c>
      <c r="N173" s="35">
        <f t="shared" si="21"/>
        <v>6.5345135000000002E-3</v>
      </c>
      <c r="P173" s="103">
        <v>236</v>
      </c>
      <c r="Q173" s="34">
        <v>0</v>
      </c>
      <c r="R173" s="34">
        <v>0</v>
      </c>
      <c r="S173" s="34">
        <v>0</v>
      </c>
      <c r="T173" s="34"/>
      <c r="U173" s="103">
        <v>236</v>
      </c>
      <c r="V173" s="34" t="str">
        <f t="shared" si="22"/>
        <v/>
      </c>
      <c r="W173" s="34" t="str">
        <f t="shared" si="23"/>
        <v/>
      </c>
      <c r="X173" s="34" t="str">
        <f t="shared" si="24"/>
        <v/>
      </c>
    </row>
    <row r="174" spans="4:24">
      <c r="D174" s="103">
        <v>237</v>
      </c>
      <c r="E174" s="34"/>
      <c r="F174" s="34"/>
      <c r="G174" s="34"/>
      <c r="H174" s="34"/>
      <c r="I174" s="34" t="str">
        <f t="shared" si="18"/>
        <v/>
      </c>
      <c r="J174" s="34" t="str">
        <f t="shared" si="19"/>
        <v/>
      </c>
      <c r="K174" s="34" t="str">
        <f t="shared" si="20"/>
        <v/>
      </c>
      <c r="L174" s="35"/>
      <c r="M174" s="35">
        <f t="shared" si="25"/>
        <v>0</v>
      </c>
      <c r="N174" s="35">
        <f t="shared" si="21"/>
        <v>0</v>
      </c>
      <c r="P174" s="103">
        <v>237</v>
      </c>
      <c r="Q174" s="34">
        <v>0</v>
      </c>
      <c r="R174" s="34">
        <v>0</v>
      </c>
      <c r="S174" s="34">
        <v>0</v>
      </c>
      <c r="T174" s="34"/>
      <c r="U174" s="103">
        <v>237</v>
      </c>
      <c r="V174" s="34" t="str">
        <f t="shared" si="22"/>
        <v/>
      </c>
      <c r="W174" s="34" t="str">
        <f t="shared" si="23"/>
        <v/>
      </c>
      <c r="X174" s="34" t="str">
        <f t="shared" si="24"/>
        <v/>
      </c>
    </row>
    <row r="175" spans="4:24">
      <c r="D175" s="103">
        <v>238</v>
      </c>
      <c r="E175" s="34"/>
      <c r="F175" s="34"/>
      <c r="G175" s="34"/>
      <c r="H175" s="34"/>
      <c r="I175" s="34" t="str">
        <f t="shared" si="18"/>
        <v/>
      </c>
      <c r="J175" s="34" t="str">
        <f t="shared" si="19"/>
        <v/>
      </c>
      <c r="K175" s="34" t="str">
        <f t="shared" si="20"/>
        <v/>
      </c>
      <c r="L175" s="35"/>
      <c r="M175" s="35">
        <f t="shared" si="25"/>
        <v>0</v>
      </c>
      <c r="N175" s="35">
        <f t="shared" si="21"/>
        <v>0</v>
      </c>
      <c r="P175" s="103">
        <v>238</v>
      </c>
      <c r="Q175" s="34">
        <v>0</v>
      </c>
      <c r="R175" s="34">
        <v>0</v>
      </c>
      <c r="S175" s="34">
        <v>0</v>
      </c>
      <c r="T175" s="34"/>
      <c r="U175" s="103">
        <v>238</v>
      </c>
      <c r="V175" s="34" t="str">
        <f t="shared" si="22"/>
        <v/>
      </c>
      <c r="W175" s="34" t="str">
        <f t="shared" si="23"/>
        <v/>
      </c>
      <c r="X175" s="34" t="str">
        <f t="shared" si="24"/>
        <v/>
      </c>
    </row>
    <row r="176" spans="4:24">
      <c r="D176" s="103">
        <v>239</v>
      </c>
      <c r="E176" s="34">
        <v>1.2956780999999999</v>
      </c>
      <c r="F176" s="34">
        <v>0</v>
      </c>
      <c r="G176" s="34">
        <v>0</v>
      </c>
      <c r="H176" s="34"/>
      <c r="I176" s="34">
        <f t="shared" si="18"/>
        <v>0.12956781000000001</v>
      </c>
      <c r="J176" s="34">
        <f t="shared" si="19"/>
        <v>0</v>
      </c>
      <c r="K176" s="34">
        <f t="shared" si="20"/>
        <v>0</v>
      </c>
      <c r="L176" s="35"/>
      <c r="M176" s="35">
        <f t="shared" si="25"/>
        <v>0</v>
      </c>
      <c r="N176" s="35">
        <f t="shared" si="21"/>
        <v>0</v>
      </c>
      <c r="P176" s="103">
        <v>239</v>
      </c>
      <c r="Q176" s="34">
        <v>0.12956781000000001</v>
      </c>
      <c r="R176" s="34">
        <v>0</v>
      </c>
      <c r="S176" s="34">
        <v>0</v>
      </c>
      <c r="T176" s="34"/>
      <c r="U176" s="103">
        <v>239</v>
      </c>
      <c r="V176" s="34">
        <f t="shared" si="22"/>
        <v>0</v>
      </c>
      <c r="W176" s="34">
        <f t="shared" si="23"/>
        <v>0</v>
      </c>
      <c r="X176" s="34">
        <f t="shared" si="24"/>
        <v>0</v>
      </c>
    </row>
    <row r="177" spans="4:24">
      <c r="D177" s="103">
        <v>240</v>
      </c>
      <c r="E177" s="34"/>
      <c r="F177" s="34"/>
      <c r="G177" s="34"/>
      <c r="H177" s="34"/>
      <c r="I177" s="34" t="str">
        <f t="shared" si="18"/>
        <v/>
      </c>
      <c r="J177" s="34" t="str">
        <f t="shared" si="19"/>
        <v/>
      </c>
      <c r="K177" s="34" t="str">
        <f t="shared" si="20"/>
        <v/>
      </c>
      <c r="L177" s="35"/>
      <c r="M177" s="35">
        <f t="shared" si="25"/>
        <v>0</v>
      </c>
      <c r="N177" s="35">
        <f t="shared" si="21"/>
        <v>0</v>
      </c>
      <c r="P177" s="103">
        <v>240</v>
      </c>
      <c r="Q177" s="34">
        <v>0</v>
      </c>
      <c r="R177" s="34">
        <v>0</v>
      </c>
      <c r="S177" s="34">
        <v>0</v>
      </c>
      <c r="T177" s="110"/>
      <c r="U177" s="103">
        <v>240</v>
      </c>
      <c r="V177" s="34" t="str">
        <f t="shared" si="22"/>
        <v/>
      </c>
      <c r="W177" s="34" t="str">
        <f t="shared" si="23"/>
        <v/>
      </c>
      <c r="X177" s="34" t="str">
        <f t="shared" si="24"/>
        <v/>
      </c>
    </row>
    <row r="178" spans="4:24">
      <c r="D178" s="103">
        <v>241</v>
      </c>
      <c r="E178" s="34">
        <v>1.9043758</v>
      </c>
      <c r="F178" s="34">
        <v>3.2672567999999999E-3</v>
      </c>
      <c r="G178" s="34">
        <v>5.1050890000000002E-3</v>
      </c>
      <c r="H178" s="34"/>
      <c r="I178" s="34">
        <f t="shared" si="18"/>
        <v>0.19043758</v>
      </c>
      <c r="J178" s="34">
        <f t="shared" si="19"/>
        <v>1.6336284E-3</v>
      </c>
      <c r="K178" s="34">
        <f t="shared" si="20"/>
        <v>2.5525445000000001E-3</v>
      </c>
      <c r="L178" s="35"/>
      <c r="M178" s="35">
        <f t="shared" si="25"/>
        <v>6.9813184E-2</v>
      </c>
      <c r="N178" s="35">
        <f t="shared" si="21"/>
        <v>6.9813184000000004E-3</v>
      </c>
      <c r="P178" s="103">
        <v>241</v>
      </c>
      <c r="Q178" s="34">
        <v>0.19043758</v>
      </c>
      <c r="R178" s="34">
        <v>1.6336284E-3</v>
      </c>
      <c r="S178" s="34">
        <v>2.5525445000000001E-3</v>
      </c>
      <c r="T178" s="34"/>
      <c r="U178" s="103">
        <v>241</v>
      </c>
      <c r="V178" s="34">
        <f t="shared" si="22"/>
        <v>0</v>
      </c>
      <c r="W178" s="34">
        <f t="shared" si="23"/>
        <v>0</v>
      </c>
      <c r="X178" s="34">
        <f t="shared" si="24"/>
        <v>0</v>
      </c>
    </row>
    <row r="179" spans="4:24">
      <c r="D179" s="103">
        <v>242</v>
      </c>
      <c r="E179" s="34">
        <v>1.9043758</v>
      </c>
      <c r="F179" s="34">
        <v>1.8378317999999999E-3</v>
      </c>
      <c r="G179" s="34">
        <v>0</v>
      </c>
      <c r="H179" s="34"/>
      <c r="I179" s="34">
        <f t="shared" si="18"/>
        <v>0.19043758</v>
      </c>
      <c r="J179" s="34">
        <f t="shared" si="19"/>
        <v>9.1891589999999995E-4</v>
      </c>
      <c r="K179" s="34">
        <f t="shared" si="20"/>
        <v>0</v>
      </c>
      <c r="L179" s="35"/>
      <c r="M179" s="35">
        <f t="shared" si="25"/>
        <v>0</v>
      </c>
      <c r="N179" s="35">
        <f t="shared" si="21"/>
        <v>0</v>
      </c>
      <c r="P179" s="103">
        <v>242</v>
      </c>
      <c r="Q179" s="34">
        <v>0.19043758</v>
      </c>
      <c r="R179" s="34">
        <v>9.1891589999999995E-4</v>
      </c>
      <c r="S179" s="34">
        <v>0</v>
      </c>
      <c r="T179" s="34"/>
      <c r="U179" s="103">
        <v>242</v>
      </c>
      <c r="V179" s="34">
        <f t="shared" si="22"/>
        <v>0</v>
      </c>
      <c r="W179" s="34">
        <f t="shared" si="23"/>
        <v>0</v>
      </c>
      <c r="X179" s="34">
        <f t="shared" si="24"/>
        <v>0</v>
      </c>
    </row>
    <row r="180" spans="4:24">
      <c r="D180" s="103">
        <v>243</v>
      </c>
      <c r="E180" s="34"/>
      <c r="F180" s="34"/>
      <c r="G180" s="34"/>
      <c r="H180" s="34"/>
      <c r="I180" s="34" t="str">
        <f t="shared" si="18"/>
        <v/>
      </c>
      <c r="J180" s="34" t="str">
        <f t="shared" si="19"/>
        <v/>
      </c>
      <c r="K180" s="34" t="str">
        <f t="shared" si="20"/>
        <v/>
      </c>
      <c r="L180" s="35"/>
      <c r="M180" s="35">
        <f t="shared" si="25"/>
        <v>0</v>
      </c>
      <c r="N180" s="35">
        <f t="shared" si="21"/>
        <v>0</v>
      </c>
      <c r="P180" s="103">
        <v>243</v>
      </c>
      <c r="Q180" s="34">
        <v>0</v>
      </c>
      <c r="R180" s="34">
        <v>0</v>
      </c>
      <c r="S180" s="34">
        <v>0</v>
      </c>
      <c r="T180" s="34"/>
      <c r="U180" s="103">
        <v>243</v>
      </c>
      <c r="V180" s="34" t="str">
        <f t="shared" si="22"/>
        <v/>
      </c>
      <c r="W180" s="34" t="str">
        <f t="shared" si="23"/>
        <v/>
      </c>
      <c r="X180" s="34" t="str">
        <f t="shared" si="24"/>
        <v/>
      </c>
    </row>
    <row r="181" spans="4:24">
      <c r="D181" s="103">
        <v>260</v>
      </c>
      <c r="E181" s="34"/>
      <c r="F181" s="34"/>
      <c r="G181" s="34"/>
      <c r="H181" s="34"/>
      <c r="I181" s="34" t="str">
        <f t="shared" si="18"/>
        <v/>
      </c>
      <c r="J181" s="34" t="str">
        <f t="shared" si="19"/>
        <v/>
      </c>
      <c r="K181" s="34" t="str">
        <f t="shared" si="20"/>
        <v/>
      </c>
      <c r="L181" s="35"/>
      <c r="M181" s="35">
        <f t="shared" si="25"/>
        <v>0</v>
      </c>
      <c r="N181" s="35">
        <f t="shared" si="21"/>
        <v>0</v>
      </c>
      <c r="P181" s="103">
        <v>260</v>
      </c>
      <c r="Q181" s="34">
        <v>0</v>
      </c>
      <c r="R181" s="34">
        <v>0</v>
      </c>
      <c r="S181" s="34">
        <v>0</v>
      </c>
      <c r="T181" s="34"/>
      <c r="U181" s="103">
        <v>260</v>
      </c>
      <c r="V181" s="34" t="str">
        <f t="shared" si="22"/>
        <v/>
      </c>
      <c r="W181" s="34" t="str">
        <f t="shared" si="23"/>
        <v/>
      </c>
      <c r="X181" s="34" t="str">
        <f t="shared" si="24"/>
        <v/>
      </c>
    </row>
    <row r="182" spans="4:24">
      <c r="D182" s="103">
        <v>261</v>
      </c>
      <c r="E182" s="34"/>
      <c r="F182" s="34"/>
      <c r="G182" s="34"/>
      <c r="H182" s="34"/>
      <c r="I182" s="34" t="str">
        <f t="shared" si="18"/>
        <v/>
      </c>
      <c r="J182" s="34" t="str">
        <f t="shared" si="19"/>
        <v/>
      </c>
      <c r="K182" s="34" t="str">
        <f t="shared" si="20"/>
        <v/>
      </c>
      <c r="L182" s="35"/>
      <c r="M182" s="35">
        <f t="shared" si="25"/>
        <v>0</v>
      </c>
      <c r="N182" s="35">
        <f t="shared" si="21"/>
        <v>0</v>
      </c>
      <c r="P182" s="103">
        <v>261</v>
      </c>
      <c r="Q182" s="34">
        <v>0</v>
      </c>
      <c r="R182" s="34">
        <v>0</v>
      </c>
      <c r="S182" s="34">
        <v>0</v>
      </c>
      <c r="T182" s="34"/>
      <c r="U182" s="103">
        <v>261</v>
      </c>
      <c r="V182" s="34" t="str">
        <f t="shared" si="22"/>
        <v/>
      </c>
      <c r="W182" s="34" t="str">
        <f t="shared" si="23"/>
        <v/>
      </c>
      <c r="X182" s="34" t="str">
        <f t="shared" si="24"/>
        <v/>
      </c>
    </row>
    <row r="183" spans="4:24">
      <c r="D183" s="103">
        <v>262</v>
      </c>
      <c r="E183" s="34"/>
      <c r="F183" s="34"/>
      <c r="G183" s="34"/>
      <c r="H183" s="34"/>
      <c r="I183" s="34" t="str">
        <f t="shared" si="18"/>
        <v/>
      </c>
      <c r="J183" s="34" t="str">
        <f t="shared" si="19"/>
        <v/>
      </c>
      <c r="K183" s="34" t="str">
        <f t="shared" si="20"/>
        <v/>
      </c>
      <c r="L183" s="35"/>
      <c r="M183" s="35">
        <f t="shared" si="25"/>
        <v>0</v>
      </c>
      <c r="N183" s="35">
        <f t="shared" si="21"/>
        <v>0</v>
      </c>
      <c r="P183" s="103">
        <v>262</v>
      </c>
      <c r="Q183" s="34">
        <v>0</v>
      </c>
      <c r="R183" s="34">
        <v>0</v>
      </c>
      <c r="S183" s="34">
        <v>0</v>
      </c>
      <c r="T183" s="34"/>
      <c r="U183" s="103">
        <v>262</v>
      </c>
      <c r="V183" s="34" t="str">
        <f t="shared" si="22"/>
        <v/>
      </c>
      <c r="W183" s="34" t="str">
        <f t="shared" si="23"/>
        <v/>
      </c>
      <c r="X183" s="34" t="str">
        <f t="shared" si="24"/>
        <v/>
      </c>
    </row>
    <row r="184" spans="4:24">
      <c r="D184" s="103">
        <v>263</v>
      </c>
      <c r="E184" s="34"/>
      <c r="F184" s="34"/>
      <c r="G184" s="34"/>
      <c r="H184" s="34"/>
      <c r="I184" s="34" t="str">
        <f t="shared" si="18"/>
        <v/>
      </c>
      <c r="J184" s="34" t="str">
        <f t="shared" si="19"/>
        <v/>
      </c>
      <c r="K184" s="34" t="str">
        <f t="shared" si="20"/>
        <v/>
      </c>
      <c r="L184" s="35"/>
      <c r="M184" s="35">
        <f t="shared" si="25"/>
        <v>0</v>
      </c>
      <c r="N184" s="35">
        <f t="shared" si="21"/>
        <v>0</v>
      </c>
      <c r="P184" s="103">
        <v>263</v>
      </c>
      <c r="Q184" s="34">
        <v>0</v>
      </c>
      <c r="R184" s="34">
        <v>0</v>
      </c>
      <c r="S184" s="34">
        <v>0</v>
      </c>
      <c r="T184" s="34"/>
      <c r="U184" s="103">
        <v>263</v>
      </c>
      <c r="V184" s="34" t="str">
        <f t="shared" si="22"/>
        <v/>
      </c>
      <c r="W184" s="34" t="str">
        <f t="shared" si="23"/>
        <v/>
      </c>
      <c r="X184" s="34" t="str">
        <f t="shared" si="24"/>
        <v/>
      </c>
    </row>
    <row r="185" spans="4:24">
      <c r="D185" s="103">
        <v>264</v>
      </c>
      <c r="E185" s="34"/>
      <c r="F185" s="34"/>
      <c r="G185" s="34"/>
      <c r="H185" s="34"/>
      <c r="I185" s="34" t="str">
        <f t="shared" si="18"/>
        <v/>
      </c>
      <c r="J185" s="34" t="str">
        <f t="shared" si="19"/>
        <v/>
      </c>
      <c r="K185" s="34" t="str">
        <f t="shared" si="20"/>
        <v/>
      </c>
      <c r="L185" s="35"/>
      <c r="M185" s="35">
        <f t="shared" si="25"/>
        <v>0</v>
      </c>
      <c r="N185" s="35">
        <f t="shared" si="21"/>
        <v>0</v>
      </c>
      <c r="P185" s="103">
        <v>264</v>
      </c>
      <c r="Q185" s="34">
        <v>0</v>
      </c>
      <c r="R185" s="34">
        <v>0</v>
      </c>
      <c r="S185" s="34">
        <v>0</v>
      </c>
      <c r="T185" s="34"/>
      <c r="U185" s="103">
        <v>264</v>
      </c>
      <c r="V185" s="34" t="str">
        <f t="shared" si="22"/>
        <v/>
      </c>
      <c r="W185" s="34" t="str">
        <f t="shared" si="23"/>
        <v/>
      </c>
      <c r="X185" s="34" t="str">
        <f t="shared" si="24"/>
        <v/>
      </c>
    </row>
    <row r="186" spans="4:24">
      <c r="D186" s="103">
        <v>265</v>
      </c>
      <c r="E186" s="34"/>
      <c r="F186" s="34"/>
      <c r="G186" s="34"/>
      <c r="H186" s="34"/>
      <c r="I186" s="34" t="str">
        <f t="shared" ref="I186:I249" si="26">IF(E186="","",E186*$B$2)</f>
        <v/>
      </c>
      <c r="J186" s="34" t="str">
        <f t="shared" ref="J186:J249" si="27">IF(F186="","",F186*$B$3)</f>
        <v/>
      </c>
      <c r="K186" s="34" t="str">
        <f t="shared" ref="K186:K249" si="28">IF(G186="","",G186*$B$4)</f>
        <v/>
      </c>
      <c r="L186" s="35"/>
      <c r="M186" s="35">
        <f t="shared" si="25"/>
        <v>1.2956780999999999</v>
      </c>
      <c r="N186" s="35">
        <f t="shared" si="21"/>
        <v>0.12956781000000001</v>
      </c>
      <c r="P186" s="103">
        <v>265</v>
      </c>
      <c r="Q186" s="34">
        <v>0</v>
      </c>
      <c r="R186" s="34">
        <v>0</v>
      </c>
      <c r="S186" s="34">
        <v>0</v>
      </c>
      <c r="T186" s="34"/>
      <c r="U186" s="103">
        <v>265</v>
      </c>
      <c r="V186" s="34" t="str">
        <f t="shared" si="22"/>
        <v/>
      </c>
      <c r="W186" s="34" t="str">
        <f t="shared" si="23"/>
        <v/>
      </c>
      <c r="X186" s="34" t="str">
        <f t="shared" si="24"/>
        <v/>
      </c>
    </row>
    <row r="187" spans="4:24">
      <c r="D187" s="103">
        <v>266</v>
      </c>
      <c r="E187" s="34">
        <v>0</v>
      </c>
      <c r="F187" s="34">
        <v>0.10379038</v>
      </c>
      <c r="G187" s="34">
        <v>0</v>
      </c>
      <c r="H187" s="34"/>
      <c r="I187" s="34">
        <f t="shared" si="26"/>
        <v>0</v>
      </c>
      <c r="J187" s="34">
        <f t="shared" si="27"/>
        <v>5.1895190000000001E-2</v>
      </c>
      <c r="K187" s="34">
        <f t="shared" si="28"/>
        <v>0</v>
      </c>
      <c r="L187" s="35"/>
      <c r="M187" s="35">
        <f t="shared" si="25"/>
        <v>0</v>
      </c>
      <c r="N187" s="35">
        <f t="shared" si="21"/>
        <v>0</v>
      </c>
      <c r="P187" s="103">
        <v>266</v>
      </c>
      <c r="Q187" s="34">
        <v>0</v>
      </c>
      <c r="R187" s="34">
        <v>5.1895190000000001E-2</v>
      </c>
      <c r="S187" s="34">
        <v>0</v>
      </c>
      <c r="T187" s="34"/>
      <c r="U187" s="103">
        <v>266</v>
      </c>
      <c r="V187" s="34">
        <f t="shared" si="22"/>
        <v>0</v>
      </c>
      <c r="W187" s="34">
        <f t="shared" si="23"/>
        <v>0</v>
      </c>
      <c r="X187" s="34">
        <f t="shared" si="24"/>
        <v>0</v>
      </c>
    </row>
    <row r="188" spans="4:24">
      <c r="D188" s="103">
        <v>267</v>
      </c>
      <c r="E188" s="34">
        <v>0.26124304999999998</v>
      </c>
      <c r="F188" s="34">
        <v>2.0033544E-2</v>
      </c>
      <c r="G188" s="34">
        <v>0</v>
      </c>
      <c r="H188" s="34"/>
      <c r="I188" s="34">
        <f t="shared" si="26"/>
        <v>2.6124305E-2</v>
      </c>
      <c r="J188" s="34">
        <f t="shared" si="27"/>
        <v>1.0016772E-2</v>
      </c>
      <c r="K188" s="34">
        <f t="shared" si="28"/>
        <v>0</v>
      </c>
      <c r="L188" s="35"/>
      <c r="M188" s="35">
        <f t="shared" si="25"/>
        <v>1.9127481458</v>
      </c>
      <c r="N188" s="35">
        <f t="shared" si="21"/>
        <v>0.1946237529</v>
      </c>
      <c r="P188" s="103">
        <v>267</v>
      </c>
      <c r="Q188" s="34">
        <v>2.6124305E-2</v>
      </c>
      <c r="R188" s="34">
        <v>1.0016772E-2</v>
      </c>
      <c r="S188" s="34">
        <v>0</v>
      </c>
      <c r="T188" s="34"/>
      <c r="U188" s="103">
        <v>267</v>
      </c>
      <c r="V188" s="34">
        <f t="shared" si="22"/>
        <v>0</v>
      </c>
      <c r="W188" s="34">
        <f t="shared" si="23"/>
        <v>0</v>
      </c>
      <c r="X188" s="34">
        <f t="shared" si="24"/>
        <v>0</v>
      </c>
    </row>
    <row r="189" spans="4:24">
      <c r="D189" s="103">
        <v>268</v>
      </c>
      <c r="E189" s="34">
        <v>0.26124304999999998</v>
      </c>
      <c r="F189" s="34">
        <v>2.0033544E-2</v>
      </c>
      <c r="G189" s="34">
        <v>0</v>
      </c>
      <c r="H189" s="34"/>
      <c r="I189" s="34">
        <f t="shared" si="26"/>
        <v>2.6124305E-2</v>
      </c>
      <c r="J189" s="34">
        <f t="shared" si="27"/>
        <v>1.0016772E-2</v>
      </c>
      <c r="K189" s="34">
        <f t="shared" si="28"/>
        <v>0</v>
      </c>
      <c r="L189" s="35"/>
      <c r="M189" s="35">
        <f t="shared" si="25"/>
        <v>1.9062136318</v>
      </c>
      <c r="N189" s="35">
        <f t="shared" si="21"/>
        <v>0.19135649590000001</v>
      </c>
      <c r="P189" s="103">
        <v>268</v>
      </c>
      <c r="Q189" s="112">
        <v>2.6124305E-2</v>
      </c>
      <c r="R189" s="110">
        <v>1.0016772E-2</v>
      </c>
      <c r="S189" s="110">
        <v>0</v>
      </c>
      <c r="T189" s="34"/>
      <c r="U189" s="103">
        <v>268</v>
      </c>
      <c r="V189" s="34">
        <f t="shared" si="22"/>
        <v>0</v>
      </c>
      <c r="W189" s="34">
        <f t="shared" si="23"/>
        <v>0</v>
      </c>
      <c r="X189" s="34">
        <f t="shared" si="24"/>
        <v>0</v>
      </c>
    </row>
    <row r="190" spans="4:24">
      <c r="D190" s="103">
        <v>269</v>
      </c>
      <c r="E190" s="34">
        <v>7.4743740000000003E-2</v>
      </c>
      <c r="F190" s="34">
        <v>0.15315266999999999</v>
      </c>
      <c r="G190" s="34">
        <v>0</v>
      </c>
      <c r="H190" s="34"/>
      <c r="I190" s="34">
        <f t="shared" si="26"/>
        <v>7.4743740000000006E-3</v>
      </c>
      <c r="J190" s="34">
        <f t="shared" si="27"/>
        <v>7.6576334999999995E-2</v>
      </c>
      <c r="K190" s="34">
        <f t="shared" si="28"/>
        <v>0</v>
      </c>
      <c r="L190" s="35"/>
      <c r="M190" s="35">
        <f t="shared" si="25"/>
        <v>0</v>
      </c>
      <c r="N190" s="35">
        <f t="shared" si="21"/>
        <v>0</v>
      </c>
      <c r="P190" s="103">
        <v>269</v>
      </c>
      <c r="Q190" s="34">
        <v>7.4743739999999998E-3</v>
      </c>
      <c r="R190" s="34">
        <v>7.6576334999999995E-2</v>
      </c>
      <c r="S190" s="34">
        <v>0</v>
      </c>
      <c r="T190" s="34"/>
      <c r="U190" s="103">
        <v>269</v>
      </c>
      <c r="V190" s="34">
        <f t="shared" si="22"/>
        <v>8.6736173798840355E-19</v>
      </c>
      <c r="W190" s="34">
        <f t="shared" si="23"/>
        <v>0</v>
      </c>
      <c r="X190" s="34">
        <f t="shared" si="24"/>
        <v>0</v>
      </c>
    </row>
    <row r="191" spans="4:24">
      <c r="D191" s="103">
        <v>270</v>
      </c>
      <c r="E191" s="34"/>
      <c r="F191" s="34"/>
      <c r="G191" s="34"/>
      <c r="H191" s="34"/>
      <c r="I191" s="34" t="str">
        <f t="shared" si="26"/>
        <v/>
      </c>
      <c r="J191" s="34" t="str">
        <f t="shared" si="27"/>
        <v/>
      </c>
      <c r="K191" s="34" t="str">
        <f t="shared" si="28"/>
        <v/>
      </c>
      <c r="L191" s="35"/>
      <c r="M191" s="35">
        <f t="shared" si="25"/>
        <v>0</v>
      </c>
      <c r="N191" s="35">
        <f t="shared" si="21"/>
        <v>0</v>
      </c>
      <c r="P191" s="103">
        <v>270</v>
      </c>
      <c r="Q191" s="34">
        <v>0</v>
      </c>
      <c r="R191" s="34">
        <v>0</v>
      </c>
      <c r="S191" s="34">
        <v>0</v>
      </c>
      <c r="T191" s="34"/>
      <c r="U191" s="103">
        <v>270</v>
      </c>
      <c r="V191" s="34" t="str">
        <f t="shared" si="22"/>
        <v/>
      </c>
      <c r="W191" s="34" t="str">
        <f t="shared" si="23"/>
        <v/>
      </c>
      <c r="X191" s="34" t="str">
        <f t="shared" si="24"/>
        <v/>
      </c>
    </row>
    <row r="192" spans="4:24">
      <c r="D192" s="103">
        <v>272</v>
      </c>
      <c r="E192" s="34"/>
      <c r="F192" s="34"/>
      <c r="G192" s="34"/>
      <c r="H192" s="34"/>
      <c r="I192" s="34" t="str">
        <f t="shared" si="26"/>
        <v/>
      </c>
      <c r="J192" s="34" t="str">
        <f t="shared" si="27"/>
        <v/>
      </c>
      <c r="K192" s="34" t="str">
        <f t="shared" si="28"/>
        <v/>
      </c>
      <c r="L192" s="35"/>
      <c r="M192" s="35">
        <f t="shared" si="25"/>
        <v>0</v>
      </c>
      <c r="N192" s="35">
        <f t="shared" si="21"/>
        <v>0</v>
      </c>
      <c r="P192" s="103">
        <v>272</v>
      </c>
      <c r="Q192" s="34">
        <v>0</v>
      </c>
      <c r="R192" s="34">
        <v>0</v>
      </c>
      <c r="S192" s="34">
        <v>0</v>
      </c>
      <c r="T192" s="34"/>
      <c r="U192" s="103">
        <v>272</v>
      </c>
      <c r="V192" s="34" t="str">
        <f t="shared" si="22"/>
        <v/>
      </c>
      <c r="W192" s="34" t="str">
        <f t="shared" si="23"/>
        <v/>
      </c>
      <c r="X192" s="34" t="str">
        <f t="shared" si="24"/>
        <v/>
      </c>
    </row>
    <row r="193" spans="4:24">
      <c r="D193" s="103">
        <v>273</v>
      </c>
      <c r="E193" s="34">
        <v>4.1783187999999999E-2</v>
      </c>
      <c r="F193" s="34">
        <v>0.117621236</v>
      </c>
      <c r="G193" s="34">
        <v>0</v>
      </c>
      <c r="H193" s="34"/>
      <c r="I193" s="34">
        <f t="shared" si="26"/>
        <v>4.1783187999999997E-3</v>
      </c>
      <c r="J193" s="34">
        <f t="shared" si="27"/>
        <v>5.8810618000000002E-2</v>
      </c>
      <c r="K193" s="34">
        <f t="shared" si="28"/>
        <v>0</v>
      </c>
      <c r="L193" s="35"/>
      <c r="M193" s="35">
        <f t="shared" si="25"/>
        <v>0</v>
      </c>
      <c r="N193" s="35">
        <f t="shared" si="21"/>
        <v>0</v>
      </c>
      <c r="P193" s="103">
        <v>273</v>
      </c>
      <c r="Q193" s="34">
        <v>4.1783187999999997E-3</v>
      </c>
      <c r="R193" s="34">
        <v>5.8810618000000002E-2</v>
      </c>
      <c r="S193" s="34">
        <v>0</v>
      </c>
      <c r="T193" s="34"/>
      <c r="U193" s="103">
        <v>273</v>
      </c>
      <c r="V193" s="34">
        <f t="shared" si="22"/>
        <v>0</v>
      </c>
      <c r="W193" s="34">
        <f t="shared" si="23"/>
        <v>0</v>
      </c>
      <c r="X193" s="34">
        <f t="shared" si="24"/>
        <v>0</v>
      </c>
    </row>
    <row r="194" spans="4:24">
      <c r="D194" s="103">
        <v>274</v>
      </c>
      <c r="E194" s="34">
        <v>0</v>
      </c>
      <c r="F194" s="34">
        <v>4.0067088000000001E-2</v>
      </c>
      <c r="G194" s="34">
        <v>0</v>
      </c>
      <c r="H194" s="34"/>
      <c r="I194" s="34">
        <f t="shared" si="26"/>
        <v>0</v>
      </c>
      <c r="J194" s="34">
        <f t="shared" si="27"/>
        <v>2.0033544E-2</v>
      </c>
      <c r="K194" s="34">
        <f t="shared" si="28"/>
        <v>0</v>
      </c>
      <c r="L194" s="35"/>
      <c r="M194" s="35">
        <f t="shared" si="25"/>
        <v>0</v>
      </c>
      <c r="N194" s="35">
        <f t="shared" si="21"/>
        <v>0</v>
      </c>
      <c r="P194" s="103">
        <v>274</v>
      </c>
      <c r="Q194" s="34">
        <v>0</v>
      </c>
      <c r="R194" s="34">
        <v>2.0033544E-2</v>
      </c>
      <c r="S194" s="34">
        <v>0</v>
      </c>
      <c r="T194" s="34"/>
      <c r="U194" s="103">
        <v>274</v>
      </c>
      <c r="V194" s="34">
        <f t="shared" si="22"/>
        <v>0</v>
      </c>
      <c r="W194" s="34">
        <f t="shared" si="23"/>
        <v>0</v>
      </c>
      <c r="X194" s="34">
        <f t="shared" si="24"/>
        <v>0</v>
      </c>
    </row>
    <row r="195" spans="4:24">
      <c r="D195" s="103">
        <v>275</v>
      </c>
      <c r="E195" s="34">
        <v>0</v>
      </c>
      <c r="F195" s="34">
        <v>6.5345130000000001E-2</v>
      </c>
      <c r="G195" s="34">
        <v>0</v>
      </c>
      <c r="H195" s="34"/>
      <c r="I195" s="34">
        <f t="shared" si="26"/>
        <v>0</v>
      </c>
      <c r="J195" s="34">
        <f t="shared" si="27"/>
        <v>3.2672565000000001E-2</v>
      </c>
      <c r="K195" s="34">
        <f t="shared" si="28"/>
        <v>0</v>
      </c>
      <c r="L195" s="35"/>
      <c r="M195" s="35">
        <f t="shared" si="25"/>
        <v>0</v>
      </c>
      <c r="N195" s="35">
        <f t="shared" si="21"/>
        <v>0</v>
      </c>
      <c r="P195" s="103">
        <v>275</v>
      </c>
      <c r="Q195" s="34">
        <v>0</v>
      </c>
      <c r="R195" s="34">
        <v>3.2672565000000001E-2</v>
      </c>
      <c r="S195" s="34">
        <v>0</v>
      </c>
      <c r="T195" s="34"/>
      <c r="U195" s="103">
        <v>275</v>
      </c>
      <c r="V195" s="34">
        <f t="shared" si="22"/>
        <v>0</v>
      </c>
      <c r="W195" s="34">
        <f t="shared" si="23"/>
        <v>0</v>
      </c>
      <c r="X195" s="34">
        <f t="shared" si="24"/>
        <v>0</v>
      </c>
    </row>
    <row r="196" spans="4:24">
      <c r="D196" s="103">
        <v>276</v>
      </c>
      <c r="E196" s="34">
        <v>0</v>
      </c>
      <c r="F196" s="34">
        <v>5.7432240000000002E-2</v>
      </c>
      <c r="G196" s="34">
        <v>4.3074179999999997E-2</v>
      </c>
      <c r="H196" s="34"/>
      <c r="I196" s="34">
        <f t="shared" si="26"/>
        <v>0</v>
      </c>
      <c r="J196" s="34">
        <f t="shared" si="27"/>
        <v>2.8716120000000001E-2</v>
      </c>
      <c r="K196" s="34">
        <f t="shared" si="28"/>
        <v>2.1537089999999998E-2</v>
      </c>
      <c r="L196" s="35"/>
      <c r="M196" s="35">
        <f t="shared" si="25"/>
        <v>0</v>
      </c>
      <c r="N196" s="35">
        <f t="shared" ref="N196:N259" si="29">SUM(I186:K186)</f>
        <v>0</v>
      </c>
      <c r="P196" s="103">
        <v>276</v>
      </c>
      <c r="Q196" s="34">
        <v>0</v>
      </c>
      <c r="R196" s="34">
        <v>2.8716120000000001E-2</v>
      </c>
      <c r="S196" s="34">
        <v>2.1537089999999998E-2</v>
      </c>
      <c r="T196" s="34"/>
      <c r="U196" s="103">
        <v>276</v>
      </c>
      <c r="V196" s="34">
        <f t="shared" ref="V196:V207" si="30">IF(I196="","",I196-Q196)</f>
        <v>0</v>
      </c>
      <c r="W196" s="34">
        <f t="shared" ref="W196:W207" si="31">IF(J196="","",J196-R196)</f>
        <v>0</v>
      </c>
      <c r="X196" s="34">
        <f t="shared" ref="X196:X207" si="32">IF(K196="","",K196-S196)</f>
        <v>0</v>
      </c>
    </row>
    <row r="197" spans="4:24">
      <c r="D197" s="103">
        <v>279</v>
      </c>
      <c r="E197" s="34"/>
      <c r="F197" s="34"/>
      <c r="G197" s="34"/>
      <c r="H197" s="34"/>
      <c r="I197" s="34" t="str">
        <f t="shared" si="26"/>
        <v/>
      </c>
      <c r="J197" s="34" t="str">
        <f t="shared" si="27"/>
        <v/>
      </c>
      <c r="K197" s="34" t="str">
        <f t="shared" si="28"/>
        <v/>
      </c>
      <c r="L197" s="35"/>
      <c r="M197" s="35">
        <f t="shared" si="25"/>
        <v>0.10379038</v>
      </c>
      <c r="N197" s="35">
        <f t="shared" si="29"/>
        <v>5.1895190000000001E-2</v>
      </c>
      <c r="P197" s="103">
        <v>279</v>
      </c>
      <c r="Q197" s="34">
        <v>0</v>
      </c>
      <c r="R197" s="34">
        <v>0</v>
      </c>
      <c r="S197" s="34">
        <v>0</v>
      </c>
      <c r="T197" s="34"/>
      <c r="U197" s="103">
        <v>279</v>
      </c>
      <c r="V197" s="34" t="str">
        <f t="shared" si="30"/>
        <v/>
      </c>
      <c r="W197" s="34" t="str">
        <f t="shared" si="31"/>
        <v/>
      </c>
      <c r="X197" s="34" t="str">
        <f t="shared" si="32"/>
        <v/>
      </c>
    </row>
    <row r="198" spans="4:24">
      <c r="D198" s="103">
        <v>280</v>
      </c>
      <c r="E198" s="34"/>
      <c r="F198" s="34"/>
      <c r="G198" s="34"/>
      <c r="H198" s="34"/>
      <c r="I198" s="34" t="str">
        <f t="shared" si="26"/>
        <v/>
      </c>
      <c r="J198" s="34" t="str">
        <f t="shared" si="27"/>
        <v/>
      </c>
      <c r="K198" s="34" t="str">
        <f t="shared" si="28"/>
        <v/>
      </c>
      <c r="L198" s="35"/>
      <c r="M198" s="35">
        <f t="shared" si="25"/>
        <v>0.28127659399999999</v>
      </c>
      <c r="N198" s="35">
        <f t="shared" si="29"/>
        <v>3.6141077000000001E-2</v>
      </c>
      <c r="P198" s="103">
        <v>280</v>
      </c>
      <c r="Q198" s="34">
        <v>0</v>
      </c>
      <c r="R198" s="34">
        <v>0</v>
      </c>
      <c r="S198" s="34">
        <v>0</v>
      </c>
      <c r="T198" s="34"/>
      <c r="U198" s="103">
        <v>280</v>
      </c>
      <c r="V198" s="34" t="str">
        <f t="shared" si="30"/>
        <v/>
      </c>
      <c r="W198" s="34" t="str">
        <f t="shared" si="31"/>
        <v/>
      </c>
      <c r="X198" s="34" t="str">
        <f t="shared" si="32"/>
        <v/>
      </c>
    </row>
    <row r="199" spans="4:24">
      <c r="D199" s="103">
        <v>281</v>
      </c>
      <c r="E199" s="34">
        <v>0</v>
      </c>
      <c r="F199" s="34">
        <v>0.20420355000000001</v>
      </c>
      <c r="G199" s="34">
        <v>0</v>
      </c>
      <c r="H199" s="34"/>
      <c r="I199" s="34">
        <f t="shared" si="26"/>
        <v>0</v>
      </c>
      <c r="J199" s="34">
        <f t="shared" si="27"/>
        <v>0.10210177500000001</v>
      </c>
      <c r="K199" s="34">
        <f t="shared" si="28"/>
        <v>0</v>
      </c>
      <c r="L199" s="35"/>
      <c r="M199" s="35">
        <f t="shared" si="25"/>
        <v>0.28127659399999999</v>
      </c>
      <c r="N199" s="35">
        <f t="shared" si="29"/>
        <v>3.6141077000000001E-2</v>
      </c>
      <c r="P199" s="103">
        <v>281</v>
      </c>
      <c r="Q199" s="34">
        <v>0</v>
      </c>
      <c r="R199" s="34">
        <v>0.10210177500000001</v>
      </c>
      <c r="S199" s="34">
        <v>0</v>
      </c>
      <c r="T199" s="34"/>
      <c r="U199" s="103">
        <v>281</v>
      </c>
      <c r="V199" s="34">
        <f t="shared" si="30"/>
        <v>0</v>
      </c>
      <c r="W199" s="34">
        <f t="shared" si="31"/>
        <v>0</v>
      </c>
      <c r="X199" s="34">
        <f t="shared" si="32"/>
        <v>0</v>
      </c>
    </row>
    <row r="200" spans="4:24">
      <c r="D200" s="103">
        <v>282</v>
      </c>
      <c r="E200" s="34">
        <v>0</v>
      </c>
      <c r="F200" s="34">
        <v>5.7432240000000002E-2</v>
      </c>
      <c r="G200" s="34">
        <v>5.7432240000000002E-2</v>
      </c>
      <c r="H200" s="34"/>
      <c r="I200" s="34">
        <f t="shared" si="26"/>
        <v>0</v>
      </c>
      <c r="J200" s="34">
        <f t="shared" si="27"/>
        <v>2.8716120000000001E-2</v>
      </c>
      <c r="K200" s="34">
        <f t="shared" si="28"/>
        <v>2.8716120000000001E-2</v>
      </c>
      <c r="L200" s="35"/>
      <c r="M200" s="35">
        <f t="shared" si="25"/>
        <v>0.22789640999999999</v>
      </c>
      <c r="N200" s="35">
        <f t="shared" si="29"/>
        <v>8.4050709000000001E-2</v>
      </c>
      <c r="P200" s="103">
        <v>282</v>
      </c>
      <c r="Q200" s="34">
        <v>0</v>
      </c>
      <c r="R200" s="34">
        <v>2.8716120000000001E-2</v>
      </c>
      <c r="S200" s="34">
        <v>2.8716120000000001E-2</v>
      </c>
      <c r="T200" s="34"/>
      <c r="U200" s="103">
        <v>282</v>
      </c>
      <c r="V200" s="34">
        <f t="shared" si="30"/>
        <v>0</v>
      </c>
      <c r="W200" s="34">
        <f t="shared" si="31"/>
        <v>0</v>
      </c>
      <c r="X200" s="34">
        <f t="shared" si="32"/>
        <v>0</v>
      </c>
    </row>
    <row r="201" spans="4:24">
      <c r="D201" s="103">
        <v>283</v>
      </c>
      <c r="E201" s="34">
        <v>0.31429570000000001</v>
      </c>
      <c r="F201" s="34">
        <v>0.10210176999999999</v>
      </c>
      <c r="G201" s="34">
        <v>0</v>
      </c>
      <c r="H201" s="34"/>
      <c r="I201" s="34">
        <f t="shared" si="26"/>
        <v>3.1429570000000004E-2</v>
      </c>
      <c r="J201" s="34">
        <f t="shared" si="27"/>
        <v>5.1050884999999997E-2</v>
      </c>
      <c r="K201" s="34">
        <f t="shared" si="28"/>
        <v>0</v>
      </c>
      <c r="L201" s="35"/>
      <c r="M201" s="35">
        <f t="shared" si="25"/>
        <v>0</v>
      </c>
      <c r="N201" s="35">
        <f t="shared" si="29"/>
        <v>0</v>
      </c>
      <c r="P201" s="103">
        <v>283</v>
      </c>
      <c r="Q201" s="34">
        <v>3.1429569999999997E-2</v>
      </c>
      <c r="R201" s="34">
        <v>5.1050884999999997E-2</v>
      </c>
      <c r="S201" s="34">
        <v>0</v>
      </c>
      <c r="T201" s="34"/>
      <c r="U201" s="103">
        <v>283</v>
      </c>
      <c r="V201" s="34">
        <f t="shared" si="30"/>
        <v>6.9388939039072284E-18</v>
      </c>
      <c r="W201" s="34">
        <f t="shared" si="31"/>
        <v>0</v>
      </c>
      <c r="X201" s="34">
        <f t="shared" si="32"/>
        <v>0</v>
      </c>
    </row>
    <row r="202" spans="4:24">
      <c r="D202" s="103">
        <v>284</v>
      </c>
      <c r="E202" s="34">
        <v>0.23435822000000001</v>
      </c>
      <c r="F202" s="34">
        <v>0.10210176999999999</v>
      </c>
      <c r="G202" s="34">
        <v>0</v>
      </c>
      <c r="H202" s="34"/>
      <c r="I202" s="34">
        <f t="shared" si="26"/>
        <v>2.3435822000000002E-2</v>
      </c>
      <c r="J202" s="34">
        <f t="shared" si="27"/>
        <v>5.1050884999999997E-2</v>
      </c>
      <c r="K202" s="34">
        <f t="shared" si="28"/>
        <v>0</v>
      </c>
      <c r="L202" s="35"/>
      <c r="M202" s="35">
        <f t="shared" si="25"/>
        <v>0</v>
      </c>
      <c r="N202" s="35">
        <f t="shared" si="29"/>
        <v>0</v>
      </c>
      <c r="P202" s="103">
        <v>284</v>
      </c>
      <c r="Q202" s="34">
        <v>2.3435821999999999E-2</v>
      </c>
      <c r="R202" s="34">
        <v>5.1050884999999997E-2</v>
      </c>
      <c r="S202" s="34">
        <v>0</v>
      </c>
      <c r="T202" s="34"/>
      <c r="U202" s="103">
        <v>284</v>
      </c>
      <c r="V202" s="34">
        <f t="shared" si="30"/>
        <v>3.4694469519536142E-18</v>
      </c>
      <c r="W202" s="34">
        <f t="shared" si="31"/>
        <v>0</v>
      </c>
      <c r="X202" s="34">
        <f t="shared" si="32"/>
        <v>0</v>
      </c>
    </row>
    <row r="203" spans="4:24">
      <c r="D203" s="103">
        <v>286</v>
      </c>
      <c r="E203" s="34">
        <v>6.8722345000000004E-2</v>
      </c>
      <c r="F203" s="34">
        <v>4.5945796999999997E-2</v>
      </c>
      <c r="G203" s="34">
        <v>0</v>
      </c>
      <c r="H203" s="34"/>
      <c r="I203" s="34">
        <f t="shared" si="26"/>
        <v>6.8722345000000011E-3</v>
      </c>
      <c r="J203" s="34">
        <f t="shared" si="27"/>
        <v>2.2972898499999998E-2</v>
      </c>
      <c r="K203" s="34">
        <f t="shared" si="28"/>
        <v>0</v>
      </c>
      <c r="L203" s="35"/>
      <c r="M203" s="35">
        <f t="shared" si="25"/>
        <v>0.15940442399999999</v>
      </c>
      <c r="N203" s="35">
        <f t="shared" si="29"/>
        <v>6.2988936800000006E-2</v>
      </c>
      <c r="P203" s="103">
        <v>286</v>
      </c>
      <c r="Q203" s="34">
        <v>6.8722345000000002E-3</v>
      </c>
      <c r="R203" s="34">
        <v>2.2972898499999998E-2</v>
      </c>
      <c r="S203" s="34">
        <v>0</v>
      </c>
      <c r="T203" s="34"/>
      <c r="U203" s="103">
        <v>286</v>
      </c>
      <c r="V203" s="34">
        <f t="shared" si="30"/>
        <v>8.6736173798840355E-19</v>
      </c>
      <c r="W203" s="34">
        <f t="shared" si="31"/>
        <v>0</v>
      </c>
      <c r="X203" s="34">
        <f t="shared" si="32"/>
        <v>0</v>
      </c>
    </row>
    <row r="204" spans="4:24">
      <c r="D204" s="103">
        <v>287</v>
      </c>
      <c r="E204" s="34"/>
      <c r="F204" s="34"/>
      <c r="G204" s="34"/>
      <c r="H204" s="34"/>
      <c r="I204" s="34" t="str">
        <f t="shared" si="26"/>
        <v/>
      </c>
      <c r="J204" s="34" t="str">
        <f t="shared" si="27"/>
        <v/>
      </c>
      <c r="K204" s="34" t="str">
        <f t="shared" si="28"/>
        <v/>
      </c>
      <c r="L204" s="35"/>
      <c r="M204" s="35">
        <f t="shared" si="25"/>
        <v>4.0067088000000001E-2</v>
      </c>
      <c r="N204" s="35">
        <f t="shared" si="29"/>
        <v>2.0033544E-2</v>
      </c>
      <c r="P204" s="103">
        <v>287</v>
      </c>
      <c r="Q204" s="34">
        <v>0</v>
      </c>
      <c r="R204" s="34">
        <v>0</v>
      </c>
      <c r="S204" s="34">
        <v>0</v>
      </c>
      <c r="T204" s="34"/>
      <c r="U204" s="103">
        <v>287</v>
      </c>
      <c r="V204" s="34" t="str">
        <f t="shared" si="30"/>
        <v/>
      </c>
      <c r="W204" s="34" t="str">
        <f t="shared" si="31"/>
        <v/>
      </c>
      <c r="X204" s="34" t="str">
        <f t="shared" si="32"/>
        <v/>
      </c>
    </row>
    <row r="205" spans="4:24">
      <c r="D205" s="103">
        <v>288</v>
      </c>
      <c r="E205" s="34">
        <v>0</v>
      </c>
      <c r="F205" s="34">
        <v>0.61261069999999995</v>
      </c>
      <c r="G205" s="34">
        <v>0</v>
      </c>
      <c r="H205" s="34"/>
      <c r="I205" s="34">
        <f t="shared" si="26"/>
        <v>0</v>
      </c>
      <c r="J205" s="34">
        <f t="shared" si="27"/>
        <v>0.30630534999999998</v>
      </c>
      <c r="K205" s="34">
        <f t="shared" si="28"/>
        <v>0</v>
      </c>
      <c r="L205" s="35"/>
      <c r="M205" s="35">
        <f t="shared" si="25"/>
        <v>6.5345130000000001E-2</v>
      </c>
      <c r="N205" s="35">
        <f t="shared" si="29"/>
        <v>3.2672565000000001E-2</v>
      </c>
      <c r="P205" s="103">
        <v>288</v>
      </c>
      <c r="Q205" s="34">
        <v>0</v>
      </c>
      <c r="R205" s="34">
        <v>0.30630534999999998</v>
      </c>
      <c r="S205" s="34">
        <v>0</v>
      </c>
      <c r="T205" s="34"/>
      <c r="U205" s="103">
        <v>288</v>
      </c>
      <c r="V205" s="34">
        <f t="shared" si="30"/>
        <v>0</v>
      </c>
      <c r="W205" s="34">
        <f t="shared" si="31"/>
        <v>0</v>
      </c>
      <c r="X205" s="34">
        <f t="shared" si="32"/>
        <v>0</v>
      </c>
    </row>
    <row r="206" spans="4:24">
      <c r="D206" s="103">
        <v>289</v>
      </c>
      <c r="E206" s="34"/>
      <c r="F206" s="34"/>
      <c r="G206" s="34"/>
      <c r="H206" s="34"/>
      <c r="I206" s="34" t="str">
        <f t="shared" si="26"/>
        <v/>
      </c>
      <c r="J206" s="34" t="str">
        <f t="shared" si="27"/>
        <v/>
      </c>
      <c r="K206" s="34" t="str">
        <f t="shared" si="28"/>
        <v/>
      </c>
      <c r="L206" s="35"/>
      <c r="M206" s="35">
        <f t="shared" si="25"/>
        <v>0.10050642</v>
      </c>
      <c r="N206" s="35">
        <f t="shared" si="29"/>
        <v>5.025321E-2</v>
      </c>
      <c r="P206" s="103">
        <v>289</v>
      </c>
      <c r="Q206" s="34">
        <v>0</v>
      </c>
      <c r="R206" s="34">
        <v>0</v>
      </c>
      <c r="S206" s="34">
        <v>0</v>
      </c>
      <c r="T206" s="110"/>
      <c r="U206" s="103">
        <v>289</v>
      </c>
      <c r="V206" s="34" t="str">
        <f t="shared" si="30"/>
        <v/>
      </c>
      <c r="W206" s="34" t="str">
        <f t="shared" si="31"/>
        <v/>
      </c>
      <c r="X206" s="34" t="str">
        <f t="shared" si="32"/>
        <v/>
      </c>
    </row>
    <row r="207" spans="4:24">
      <c r="D207" s="103">
        <v>291</v>
      </c>
      <c r="E207" s="34">
        <v>0</v>
      </c>
      <c r="F207" s="34">
        <v>1.5315267E-2</v>
      </c>
      <c r="G207" s="34">
        <v>0</v>
      </c>
      <c r="H207" s="34"/>
      <c r="I207" s="34">
        <f t="shared" si="26"/>
        <v>0</v>
      </c>
      <c r="J207" s="34">
        <f t="shared" si="27"/>
        <v>7.6576335000000002E-3</v>
      </c>
      <c r="K207" s="34">
        <f t="shared" si="28"/>
        <v>0</v>
      </c>
      <c r="L207" s="35"/>
      <c r="M207" s="35">
        <f t="shared" si="25"/>
        <v>0</v>
      </c>
      <c r="N207" s="35">
        <f t="shared" si="29"/>
        <v>0</v>
      </c>
      <c r="P207" s="103">
        <v>291</v>
      </c>
      <c r="Q207" s="34">
        <v>0</v>
      </c>
      <c r="R207" s="34">
        <v>7.6576335000000002E-3</v>
      </c>
      <c r="S207" s="34">
        <v>0</v>
      </c>
      <c r="T207" s="34"/>
      <c r="U207" s="103">
        <v>291</v>
      </c>
      <c r="V207" s="34">
        <f t="shared" si="30"/>
        <v>0</v>
      </c>
      <c r="W207" s="34">
        <f t="shared" si="31"/>
        <v>0</v>
      </c>
      <c r="X207" s="34">
        <f t="shared" si="32"/>
        <v>0</v>
      </c>
    </row>
    <row r="208" spans="4:24">
      <c r="D208" s="103">
        <v>301</v>
      </c>
      <c r="E208" s="34"/>
      <c r="F208" s="34"/>
      <c r="G208" s="34"/>
      <c r="H208" s="34"/>
      <c r="I208" s="34" t="str">
        <f t="shared" si="26"/>
        <v/>
      </c>
      <c r="J208" s="34" t="str">
        <f t="shared" si="27"/>
        <v/>
      </c>
      <c r="K208" s="34" t="str">
        <f t="shared" si="28"/>
        <v/>
      </c>
      <c r="L208" s="35"/>
      <c r="M208" s="35">
        <f t="shared" si="25"/>
        <v>0</v>
      </c>
      <c r="N208" s="35">
        <f t="shared" si="29"/>
        <v>0</v>
      </c>
      <c r="T208" s="34"/>
      <c r="V208" s="34"/>
      <c r="W208" s="34"/>
      <c r="X208" s="34"/>
    </row>
    <row r="209" spans="4:24">
      <c r="D209" s="103">
        <v>302</v>
      </c>
      <c r="E209" s="34"/>
      <c r="F209" s="34"/>
      <c r="G209" s="34"/>
      <c r="H209" s="34"/>
      <c r="I209" s="34" t="str">
        <f t="shared" si="26"/>
        <v/>
      </c>
      <c r="J209" s="34" t="str">
        <f t="shared" si="27"/>
        <v/>
      </c>
      <c r="K209" s="34" t="str">
        <f t="shared" si="28"/>
        <v/>
      </c>
      <c r="L209" s="35"/>
      <c r="M209" s="35">
        <f t="shared" si="25"/>
        <v>0.20420355000000001</v>
      </c>
      <c r="N209" s="35">
        <f t="shared" si="29"/>
        <v>0.10210177500000001</v>
      </c>
      <c r="T209" s="34"/>
      <c r="V209" s="34"/>
      <c r="W209" s="34"/>
      <c r="X209" s="34"/>
    </row>
    <row r="210" spans="4:24">
      <c r="D210" s="103">
        <v>303</v>
      </c>
      <c r="E210" s="34"/>
      <c r="F210" s="34"/>
      <c r="G210" s="34"/>
      <c r="H210" s="34"/>
      <c r="I210" s="34" t="str">
        <f t="shared" si="26"/>
        <v/>
      </c>
      <c r="J210" s="34" t="str">
        <f t="shared" si="27"/>
        <v/>
      </c>
      <c r="K210" s="34" t="str">
        <f t="shared" si="28"/>
        <v/>
      </c>
      <c r="L210" s="35"/>
      <c r="M210" s="35">
        <f t="shared" si="25"/>
        <v>0.11486448</v>
      </c>
      <c r="N210" s="35">
        <f t="shared" si="29"/>
        <v>5.7432240000000002E-2</v>
      </c>
      <c r="T210" s="34"/>
      <c r="V210" s="34"/>
      <c r="W210" s="34"/>
      <c r="X210" s="34"/>
    </row>
    <row r="211" spans="4:24">
      <c r="D211" s="103">
        <v>304</v>
      </c>
      <c r="E211" s="34"/>
      <c r="F211" s="34"/>
      <c r="G211" s="34"/>
      <c r="H211" s="34"/>
      <c r="I211" s="34" t="str">
        <f t="shared" si="26"/>
        <v/>
      </c>
      <c r="J211" s="34" t="str">
        <f t="shared" si="27"/>
        <v/>
      </c>
      <c r="K211" s="34" t="str">
        <f t="shared" si="28"/>
        <v/>
      </c>
      <c r="L211" s="35"/>
      <c r="M211" s="35">
        <f t="shared" si="25"/>
        <v>0.41639746999999999</v>
      </c>
      <c r="N211" s="35">
        <f t="shared" si="29"/>
        <v>8.2480455000000008E-2</v>
      </c>
      <c r="T211" s="34"/>
      <c r="V211" s="34"/>
      <c r="W211" s="34"/>
      <c r="X211" s="34"/>
    </row>
    <row r="212" spans="4:24">
      <c r="D212" s="103">
        <v>305</v>
      </c>
      <c r="E212" s="34">
        <v>0</v>
      </c>
      <c r="F212" s="34">
        <v>2.9405309000000001E-2</v>
      </c>
      <c r="G212" s="34">
        <v>0</v>
      </c>
      <c r="H212" s="34"/>
      <c r="I212" s="34">
        <f t="shared" si="26"/>
        <v>0</v>
      </c>
      <c r="J212" s="34">
        <f t="shared" si="27"/>
        <v>1.4702654500000001E-2</v>
      </c>
      <c r="K212" s="34">
        <f t="shared" si="28"/>
        <v>0</v>
      </c>
      <c r="L212" s="35"/>
      <c r="M212" s="35">
        <f t="shared" si="25"/>
        <v>0.33645998999999999</v>
      </c>
      <c r="N212" s="35">
        <f t="shared" si="29"/>
        <v>7.4486706999999999E-2</v>
      </c>
      <c r="T212" s="34"/>
      <c r="V212" s="34"/>
      <c r="W212" s="34"/>
      <c r="X212" s="34"/>
    </row>
    <row r="213" spans="4:24">
      <c r="D213" s="103">
        <v>306</v>
      </c>
      <c r="E213" s="34">
        <v>8.2221379999999997E-2</v>
      </c>
      <c r="F213" s="34">
        <v>4.5945796999999997E-2</v>
      </c>
      <c r="G213" s="34">
        <v>0</v>
      </c>
      <c r="H213" s="34"/>
      <c r="I213" s="34">
        <f t="shared" si="26"/>
        <v>8.2221380000000004E-3</v>
      </c>
      <c r="J213" s="34">
        <f t="shared" si="27"/>
        <v>2.2972898499999998E-2</v>
      </c>
      <c r="K213" s="34">
        <f t="shared" si="28"/>
        <v>0</v>
      </c>
      <c r="L213" s="35"/>
      <c r="M213" s="35">
        <f t="shared" si="25"/>
        <v>0.114668142</v>
      </c>
      <c r="N213" s="35">
        <f t="shared" si="29"/>
        <v>2.9845132999999999E-2</v>
      </c>
      <c r="T213" s="34"/>
      <c r="V213" s="34"/>
      <c r="W213" s="34"/>
      <c r="X213" s="34"/>
    </row>
    <row r="214" spans="4:24">
      <c r="D214" s="103">
        <v>307</v>
      </c>
      <c r="E214" s="34"/>
      <c r="F214" s="34"/>
      <c r="G214" s="34"/>
      <c r="H214" s="34"/>
      <c r="I214" s="34" t="str">
        <f t="shared" si="26"/>
        <v/>
      </c>
      <c r="J214" s="34" t="str">
        <f t="shared" si="27"/>
        <v/>
      </c>
      <c r="K214" s="34" t="str">
        <f t="shared" si="28"/>
        <v/>
      </c>
      <c r="L214" s="35"/>
      <c r="M214" s="35">
        <f t="shared" si="25"/>
        <v>0</v>
      </c>
      <c r="N214" s="35">
        <f t="shared" si="29"/>
        <v>0</v>
      </c>
      <c r="T214" s="34"/>
      <c r="V214" s="34"/>
      <c r="W214" s="34"/>
      <c r="X214" s="34"/>
    </row>
    <row r="215" spans="4:24">
      <c r="D215" s="103">
        <v>308</v>
      </c>
      <c r="E215" s="34"/>
      <c r="F215" s="34"/>
      <c r="G215" s="34"/>
      <c r="H215" s="34"/>
      <c r="I215" s="34" t="str">
        <f t="shared" si="26"/>
        <v/>
      </c>
      <c r="J215" s="34" t="str">
        <f t="shared" si="27"/>
        <v/>
      </c>
      <c r="K215" s="34" t="str">
        <f t="shared" si="28"/>
        <v/>
      </c>
      <c r="L215" s="35"/>
      <c r="M215" s="35">
        <f t="shared" si="25"/>
        <v>0.61261069999999995</v>
      </c>
      <c r="N215" s="35">
        <f t="shared" si="29"/>
        <v>0.30630534999999998</v>
      </c>
      <c r="T215" s="34"/>
      <c r="V215" s="34"/>
      <c r="W215" s="34"/>
      <c r="X215" s="34"/>
    </row>
    <row r="216" spans="4:24">
      <c r="D216" s="103">
        <v>309</v>
      </c>
      <c r="E216" s="34"/>
      <c r="F216" s="34"/>
      <c r="G216" s="34"/>
      <c r="H216" s="34"/>
      <c r="I216" s="34" t="str">
        <f t="shared" si="26"/>
        <v/>
      </c>
      <c r="J216" s="34" t="str">
        <f t="shared" si="27"/>
        <v/>
      </c>
      <c r="K216" s="34" t="str">
        <f t="shared" si="28"/>
        <v/>
      </c>
      <c r="L216" s="35"/>
      <c r="M216" s="35">
        <f t="shared" si="25"/>
        <v>0</v>
      </c>
      <c r="N216" s="35">
        <f t="shared" si="29"/>
        <v>0</v>
      </c>
      <c r="T216" s="34"/>
      <c r="V216" s="34"/>
      <c r="W216" s="34"/>
      <c r="X216" s="34"/>
    </row>
    <row r="217" spans="4:24">
      <c r="D217" s="103">
        <v>310</v>
      </c>
      <c r="E217" s="34"/>
      <c r="F217" s="34"/>
      <c r="G217" s="34"/>
      <c r="H217" s="34"/>
      <c r="I217" s="34" t="str">
        <f t="shared" si="26"/>
        <v/>
      </c>
      <c r="J217" s="34" t="str">
        <f t="shared" si="27"/>
        <v/>
      </c>
      <c r="K217" s="34" t="str">
        <f t="shared" si="28"/>
        <v/>
      </c>
      <c r="L217" s="35"/>
      <c r="M217" s="35">
        <f t="shared" si="25"/>
        <v>1.5315267E-2</v>
      </c>
      <c r="N217" s="35">
        <f t="shared" si="29"/>
        <v>7.6576335000000002E-3</v>
      </c>
      <c r="T217" s="34"/>
      <c r="V217" s="34"/>
      <c r="W217" s="34"/>
      <c r="X217" s="34"/>
    </row>
    <row r="218" spans="4:24">
      <c r="D218" s="103">
        <v>311</v>
      </c>
      <c r="E218" s="34"/>
      <c r="F218" s="34"/>
      <c r="G218" s="34"/>
      <c r="H218" s="34"/>
      <c r="I218" s="34" t="str">
        <f t="shared" si="26"/>
        <v/>
      </c>
      <c r="J218" s="34" t="str">
        <f t="shared" si="27"/>
        <v/>
      </c>
      <c r="K218" s="34" t="str">
        <f t="shared" si="28"/>
        <v/>
      </c>
      <c r="L218" s="35"/>
      <c r="M218" s="35">
        <f t="shared" si="25"/>
        <v>0</v>
      </c>
      <c r="N218" s="35">
        <f t="shared" si="29"/>
        <v>0</v>
      </c>
      <c r="T218" s="34"/>
      <c r="V218" s="34"/>
      <c r="W218" s="34"/>
      <c r="X218" s="34"/>
    </row>
    <row r="219" spans="4:24">
      <c r="D219" s="103">
        <v>312</v>
      </c>
      <c r="E219" s="34"/>
      <c r="F219" s="34"/>
      <c r="G219" s="34"/>
      <c r="H219" s="34"/>
      <c r="I219" s="34" t="str">
        <f t="shared" si="26"/>
        <v/>
      </c>
      <c r="J219" s="34" t="str">
        <f t="shared" si="27"/>
        <v/>
      </c>
      <c r="K219" s="34" t="str">
        <f t="shared" si="28"/>
        <v/>
      </c>
      <c r="L219" s="35"/>
      <c r="M219" s="35">
        <f t="shared" si="25"/>
        <v>0</v>
      </c>
      <c r="N219" s="35">
        <f t="shared" si="29"/>
        <v>0</v>
      </c>
      <c r="T219" s="34"/>
      <c r="V219" s="34"/>
      <c r="W219" s="34"/>
      <c r="X219" s="34"/>
    </row>
    <row r="220" spans="4:24">
      <c r="D220" s="103">
        <v>313</v>
      </c>
      <c r="E220" s="34"/>
      <c r="F220" s="34"/>
      <c r="G220" s="34"/>
      <c r="H220" s="34"/>
      <c r="I220" s="34" t="str">
        <f t="shared" si="26"/>
        <v/>
      </c>
      <c r="J220" s="34" t="str">
        <f t="shared" si="27"/>
        <v/>
      </c>
      <c r="K220" s="34" t="str">
        <f t="shared" si="28"/>
        <v/>
      </c>
      <c r="L220" s="35"/>
      <c r="M220" s="35">
        <f t="shared" si="25"/>
        <v>0</v>
      </c>
      <c r="N220" s="35">
        <f t="shared" si="29"/>
        <v>0</v>
      </c>
      <c r="T220" s="34"/>
      <c r="V220" s="34"/>
      <c r="W220" s="34"/>
      <c r="X220" s="34"/>
    </row>
    <row r="221" spans="4:24">
      <c r="D221" s="103">
        <v>314</v>
      </c>
      <c r="E221" s="34"/>
      <c r="F221" s="34"/>
      <c r="G221" s="34"/>
      <c r="H221" s="34"/>
      <c r="I221" s="34" t="str">
        <f t="shared" si="26"/>
        <v/>
      </c>
      <c r="J221" s="34" t="str">
        <f t="shared" si="27"/>
        <v/>
      </c>
      <c r="K221" s="34" t="str">
        <f t="shared" si="28"/>
        <v/>
      </c>
      <c r="L221" s="35"/>
      <c r="M221" s="35">
        <f t="shared" si="25"/>
        <v>0</v>
      </c>
      <c r="N221" s="35">
        <f t="shared" si="29"/>
        <v>0</v>
      </c>
      <c r="T221" s="34"/>
      <c r="V221" s="34"/>
      <c r="W221" s="34"/>
      <c r="X221" s="34"/>
    </row>
    <row r="222" spans="4:24">
      <c r="D222" s="103">
        <v>315</v>
      </c>
      <c r="E222" s="34"/>
      <c r="F222" s="34"/>
      <c r="G222" s="34"/>
      <c r="H222" s="34"/>
      <c r="I222" s="34" t="str">
        <f t="shared" si="26"/>
        <v/>
      </c>
      <c r="J222" s="34" t="str">
        <f t="shared" si="27"/>
        <v/>
      </c>
      <c r="K222" s="34" t="str">
        <f t="shared" si="28"/>
        <v/>
      </c>
      <c r="L222" s="35"/>
      <c r="M222" s="35">
        <f t="shared" si="25"/>
        <v>2.9405309000000001E-2</v>
      </c>
      <c r="N222" s="35">
        <f t="shared" si="29"/>
        <v>1.4702654500000001E-2</v>
      </c>
      <c r="T222" s="34"/>
      <c r="V222" s="34"/>
      <c r="W222" s="34"/>
      <c r="X222" s="34"/>
    </row>
    <row r="223" spans="4:24">
      <c r="D223" s="103">
        <v>316</v>
      </c>
      <c r="E223" s="34"/>
      <c r="F223" s="34"/>
      <c r="G223" s="34"/>
      <c r="H223" s="34"/>
      <c r="I223" s="34" t="str">
        <f t="shared" si="26"/>
        <v/>
      </c>
      <c r="J223" s="34" t="str">
        <f t="shared" si="27"/>
        <v/>
      </c>
      <c r="K223" s="34" t="str">
        <f t="shared" si="28"/>
        <v/>
      </c>
      <c r="L223" s="35"/>
      <c r="M223" s="35">
        <f t="shared" si="25"/>
        <v>0.12816717699999999</v>
      </c>
      <c r="N223" s="35">
        <f t="shared" si="29"/>
        <v>3.1195036499999999E-2</v>
      </c>
      <c r="T223" s="34"/>
      <c r="V223" s="34"/>
      <c r="W223" s="34"/>
      <c r="X223" s="34"/>
    </row>
    <row r="224" spans="4:24">
      <c r="D224" s="103">
        <v>317</v>
      </c>
      <c r="E224" s="34">
        <v>0</v>
      </c>
      <c r="F224" s="34">
        <v>2.9405309000000001E-2</v>
      </c>
      <c r="G224" s="34">
        <v>0</v>
      </c>
      <c r="H224" s="34"/>
      <c r="I224" s="34">
        <f t="shared" si="26"/>
        <v>0</v>
      </c>
      <c r="J224" s="34">
        <f t="shared" si="27"/>
        <v>1.4702654500000001E-2</v>
      </c>
      <c r="K224" s="34">
        <f t="shared" si="28"/>
        <v>0</v>
      </c>
      <c r="L224" s="35"/>
      <c r="M224" s="35">
        <f t="shared" si="25"/>
        <v>0</v>
      </c>
      <c r="N224" s="35">
        <f t="shared" si="29"/>
        <v>0</v>
      </c>
      <c r="T224" s="34"/>
      <c r="V224" s="34"/>
      <c r="W224" s="34"/>
      <c r="X224" s="34"/>
    </row>
    <row r="225" spans="4:24">
      <c r="D225" s="103">
        <v>318</v>
      </c>
      <c r="E225" s="34"/>
      <c r="F225" s="34"/>
      <c r="G225" s="34"/>
      <c r="H225" s="34"/>
      <c r="I225" s="34" t="str">
        <f t="shared" si="26"/>
        <v/>
      </c>
      <c r="J225" s="34" t="str">
        <f t="shared" si="27"/>
        <v/>
      </c>
      <c r="K225" s="34" t="str">
        <f t="shared" si="28"/>
        <v/>
      </c>
      <c r="L225" s="35"/>
      <c r="M225" s="35">
        <f t="shared" ref="M225:M288" si="33">SUM(E215:G215)</f>
        <v>0</v>
      </c>
      <c r="N225" s="35">
        <f t="shared" si="29"/>
        <v>0</v>
      </c>
      <c r="T225" s="34"/>
      <c r="V225" s="34"/>
      <c r="W225" s="34"/>
      <c r="X225" s="34"/>
    </row>
    <row r="226" spans="4:24">
      <c r="D226" s="103">
        <v>319</v>
      </c>
      <c r="E226" s="34"/>
      <c r="F226" s="34"/>
      <c r="G226" s="34"/>
      <c r="H226" s="34"/>
      <c r="I226" s="34" t="str">
        <f t="shared" si="26"/>
        <v/>
      </c>
      <c r="J226" s="34" t="str">
        <f t="shared" si="27"/>
        <v/>
      </c>
      <c r="K226" s="34" t="str">
        <f t="shared" si="28"/>
        <v/>
      </c>
      <c r="L226" s="35"/>
      <c r="M226" s="35">
        <f t="shared" si="33"/>
        <v>0</v>
      </c>
      <c r="N226" s="35">
        <f t="shared" si="29"/>
        <v>0</v>
      </c>
      <c r="V226" s="34"/>
      <c r="W226" s="34"/>
      <c r="X226" s="34"/>
    </row>
    <row r="227" spans="4:24">
      <c r="D227" s="103">
        <v>320</v>
      </c>
      <c r="E227" s="34">
        <v>0</v>
      </c>
      <c r="F227" s="34">
        <v>0</v>
      </c>
      <c r="G227" s="34">
        <v>0</v>
      </c>
      <c r="H227" s="34"/>
      <c r="I227" s="34">
        <f t="shared" si="26"/>
        <v>0</v>
      </c>
      <c r="J227" s="34">
        <f t="shared" si="27"/>
        <v>0</v>
      </c>
      <c r="K227" s="34">
        <f t="shared" si="28"/>
        <v>0</v>
      </c>
      <c r="L227" s="35"/>
      <c r="M227" s="35">
        <f t="shared" si="33"/>
        <v>0</v>
      </c>
      <c r="N227" s="35">
        <f t="shared" si="29"/>
        <v>0</v>
      </c>
      <c r="V227" s="34"/>
      <c r="W227" s="34"/>
      <c r="X227" s="34"/>
    </row>
    <row r="228" spans="4:24">
      <c r="D228" s="103">
        <v>321</v>
      </c>
      <c r="E228" s="34"/>
      <c r="F228" s="34"/>
      <c r="G228" s="34"/>
      <c r="H228" s="34"/>
      <c r="I228" s="34" t="str">
        <f t="shared" si="26"/>
        <v/>
      </c>
      <c r="J228" s="34" t="str">
        <f t="shared" si="27"/>
        <v/>
      </c>
      <c r="K228" s="34" t="str">
        <f t="shared" si="28"/>
        <v/>
      </c>
      <c r="L228" s="35"/>
      <c r="M228" s="35">
        <f t="shared" si="33"/>
        <v>0</v>
      </c>
      <c r="N228" s="35">
        <f t="shared" si="29"/>
        <v>0</v>
      </c>
      <c r="V228" s="34"/>
      <c r="W228" s="34"/>
      <c r="X228" s="34"/>
    </row>
    <row r="229" spans="4:24">
      <c r="D229" s="103">
        <v>322</v>
      </c>
      <c r="E229" s="34"/>
      <c r="F229" s="34"/>
      <c r="G229" s="34"/>
      <c r="H229" s="34"/>
      <c r="I229" s="34" t="str">
        <f t="shared" si="26"/>
        <v/>
      </c>
      <c r="J229" s="34" t="str">
        <f t="shared" si="27"/>
        <v/>
      </c>
      <c r="K229" s="34" t="str">
        <f t="shared" si="28"/>
        <v/>
      </c>
      <c r="L229" s="35"/>
      <c r="M229" s="35">
        <f t="shared" si="33"/>
        <v>0</v>
      </c>
      <c r="N229" s="35">
        <f t="shared" si="29"/>
        <v>0</v>
      </c>
      <c r="V229" s="34"/>
      <c r="W229" s="34"/>
      <c r="X229" s="34"/>
    </row>
    <row r="230" spans="4:24">
      <c r="D230" s="103">
        <v>323</v>
      </c>
      <c r="E230" s="34"/>
      <c r="F230" s="34"/>
      <c r="G230" s="34"/>
      <c r="H230" s="34"/>
      <c r="I230" s="34" t="str">
        <f t="shared" si="26"/>
        <v/>
      </c>
      <c r="J230" s="34" t="str">
        <f t="shared" si="27"/>
        <v/>
      </c>
      <c r="K230" s="34" t="str">
        <f t="shared" si="28"/>
        <v/>
      </c>
      <c r="L230" s="35"/>
      <c r="M230" s="35">
        <f t="shared" si="33"/>
        <v>0</v>
      </c>
      <c r="N230" s="35">
        <f t="shared" si="29"/>
        <v>0</v>
      </c>
      <c r="V230" s="34"/>
      <c r="W230" s="34"/>
      <c r="X230" s="34"/>
    </row>
    <row r="231" spans="4:24">
      <c r="D231" s="103">
        <v>324</v>
      </c>
      <c r="E231" s="34"/>
      <c r="F231" s="34"/>
      <c r="G231" s="34"/>
      <c r="H231" s="34"/>
      <c r="I231" s="34" t="str">
        <f t="shared" si="26"/>
        <v/>
      </c>
      <c r="J231" s="34" t="str">
        <f t="shared" si="27"/>
        <v/>
      </c>
      <c r="K231" s="34" t="str">
        <f t="shared" si="28"/>
        <v/>
      </c>
      <c r="L231" s="35"/>
      <c r="M231" s="35">
        <f t="shared" si="33"/>
        <v>0</v>
      </c>
      <c r="N231" s="35">
        <f t="shared" si="29"/>
        <v>0</v>
      </c>
      <c r="V231" s="34"/>
      <c r="W231" s="34"/>
      <c r="X231" s="34"/>
    </row>
    <row r="232" spans="4:24">
      <c r="D232" s="103">
        <v>325</v>
      </c>
      <c r="E232" s="34"/>
      <c r="F232" s="34"/>
      <c r="G232" s="34"/>
      <c r="H232" s="34"/>
      <c r="I232" s="34" t="str">
        <f t="shared" si="26"/>
        <v/>
      </c>
      <c r="J232" s="34" t="str">
        <f t="shared" si="27"/>
        <v/>
      </c>
      <c r="K232" s="34" t="str">
        <f t="shared" si="28"/>
        <v/>
      </c>
      <c r="L232" s="35"/>
      <c r="M232" s="35">
        <f t="shared" si="33"/>
        <v>0</v>
      </c>
      <c r="N232" s="35">
        <f t="shared" si="29"/>
        <v>0</v>
      </c>
      <c r="V232" s="34"/>
      <c r="W232" s="34"/>
      <c r="X232" s="34"/>
    </row>
    <row r="233" spans="4:24">
      <c r="D233" s="103">
        <v>326</v>
      </c>
      <c r="E233" s="34"/>
      <c r="F233" s="34"/>
      <c r="G233" s="34"/>
      <c r="H233" s="34"/>
      <c r="I233" s="34" t="str">
        <f t="shared" si="26"/>
        <v/>
      </c>
      <c r="J233" s="34" t="str">
        <f t="shared" si="27"/>
        <v/>
      </c>
      <c r="K233" s="34" t="str">
        <f t="shared" si="28"/>
        <v/>
      </c>
      <c r="L233" s="35"/>
      <c r="M233" s="35">
        <f t="shared" si="33"/>
        <v>0</v>
      </c>
      <c r="N233" s="35">
        <f t="shared" si="29"/>
        <v>0</v>
      </c>
      <c r="V233" s="34"/>
      <c r="W233" s="34"/>
      <c r="X233" s="34"/>
    </row>
    <row r="234" spans="4:24">
      <c r="D234" s="103">
        <v>327</v>
      </c>
      <c r="E234" s="34"/>
      <c r="F234" s="34"/>
      <c r="G234" s="34"/>
      <c r="H234" s="34"/>
      <c r="I234" s="34" t="str">
        <f t="shared" si="26"/>
        <v/>
      </c>
      <c r="J234" s="34" t="str">
        <f t="shared" si="27"/>
        <v/>
      </c>
      <c r="K234" s="34" t="str">
        <f t="shared" si="28"/>
        <v/>
      </c>
      <c r="L234" s="35"/>
      <c r="M234" s="35">
        <f t="shared" si="33"/>
        <v>2.9405309000000001E-2</v>
      </c>
      <c r="N234" s="35">
        <f t="shared" si="29"/>
        <v>1.4702654500000001E-2</v>
      </c>
      <c r="V234" s="34"/>
      <c r="W234" s="34"/>
      <c r="X234" s="34"/>
    </row>
    <row r="235" spans="4:24">
      <c r="D235" s="103">
        <v>328</v>
      </c>
      <c r="E235" s="34"/>
      <c r="F235" s="34"/>
      <c r="G235" s="34"/>
      <c r="H235" s="34"/>
      <c r="I235" s="34" t="str">
        <f t="shared" si="26"/>
        <v/>
      </c>
      <c r="J235" s="34" t="str">
        <f t="shared" si="27"/>
        <v/>
      </c>
      <c r="K235" s="34" t="str">
        <f t="shared" si="28"/>
        <v/>
      </c>
      <c r="L235" s="35"/>
      <c r="M235" s="35">
        <f t="shared" si="33"/>
        <v>0</v>
      </c>
      <c r="N235" s="35">
        <f t="shared" si="29"/>
        <v>0</v>
      </c>
      <c r="V235" s="34"/>
      <c r="W235" s="34"/>
      <c r="X235" s="34"/>
    </row>
    <row r="236" spans="4:24">
      <c r="D236" s="103">
        <v>329</v>
      </c>
      <c r="E236" s="34"/>
      <c r="F236" s="34"/>
      <c r="G236" s="34"/>
      <c r="H236" s="34"/>
      <c r="I236" s="34" t="str">
        <f t="shared" si="26"/>
        <v/>
      </c>
      <c r="J236" s="34" t="str">
        <f t="shared" si="27"/>
        <v/>
      </c>
      <c r="K236" s="34" t="str">
        <f t="shared" si="28"/>
        <v/>
      </c>
      <c r="L236" s="35"/>
      <c r="M236" s="35">
        <f t="shared" si="33"/>
        <v>0</v>
      </c>
      <c r="N236" s="35">
        <f t="shared" si="29"/>
        <v>0</v>
      </c>
      <c r="V236" s="34"/>
      <c r="W236" s="34"/>
      <c r="X236" s="34"/>
    </row>
    <row r="237" spans="4:24">
      <c r="D237" s="103">
        <v>330</v>
      </c>
      <c r="E237" s="34"/>
      <c r="F237" s="34"/>
      <c r="G237" s="34"/>
      <c r="H237" s="34"/>
      <c r="I237" s="34" t="str">
        <f t="shared" si="26"/>
        <v/>
      </c>
      <c r="J237" s="34" t="str">
        <f t="shared" si="27"/>
        <v/>
      </c>
      <c r="K237" s="34" t="str">
        <f t="shared" si="28"/>
        <v/>
      </c>
      <c r="L237" s="35"/>
      <c r="M237" s="35">
        <f t="shared" si="33"/>
        <v>0</v>
      </c>
      <c r="N237" s="35">
        <f t="shared" si="29"/>
        <v>0</v>
      </c>
      <c r="V237" s="34"/>
      <c r="W237" s="34"/>
      <c r="X237" s="34"/>
    </row>
    <row r="238" spans="4:24">
      <c r="D238" s="103">
        <v>331</v>
      </c>
      <c r="E238" s="34"/>
      <c r="F238" s="34"/>
      <c r="G238" s="34"/>
      <c r="H238" s="34"/>
      <c r="I238" s="34" t="str">
        <f t="shared" si="26"/>
        <v/>
      </c>
      <c r="J238" s="34" t="str">
        <f t="shared" si="27"/>
        <v/>
      </c>
      <c r="K238" s="34" t="str">
        <f t="shared" si="28"/>
        <v/>
      </c>
      <c r="L238" s="35"/>
      <c r="M238" s="35">
        <f t="shared" si="33"/>
        <v>0</v>
      </c>
      <c r="N238" s="35">
        <f t="shared" si="29"/>
        <v>0</v>
      </c>
      <c r="V238" s="34"/>
      <c r="W238" s="34"/>
      <c r="X238" s="34"/>
    </row>
    <row r="239" spans="4:24">
      <c r="D239" s="103">
        <v>332</v>
      </c>
      <c r="E239" s="34"/>
      <c r="F239" s="34"/>
      <c r="G239" s="34"/>
      <c r="H239" s="34"/>
      <c r="I239" s="34" t="str">
        <f t="shared" si="26"/>
        <v/>
      </c>
      <c r="J239" s="34" t="str">
        <f t="shared" si="27"/>
        <v/>
      </c>
      <c r="K239" s="34" t="str">
        <f t="shared" si="28"/>
        <v/>
      </c>
      <c r="L239" s="35"/>
      <c r="M239" s="35">
        <f t="shared" si="33"/>
        <v>0</v>
      </c>
      <c r="N239" s="35">
        <f t="shared" si="29"/>
        <v>0</v>
      </c>
      <c r="V239" s="34"/>
      <c r="W239" s="34"/>
      <c r="X239" s="34"/>
    </row>
    <row r="240" spans="4:24">
      <c r="D240" s="103">
        <v>333</v>
      </c>
      <c r="E240" s="34"/>
      <c r="F240" s="34"/>
      <c r="G240" s="34"/>
      <c r="H240" s="34"/>
      <c r="I240" s="34" t="str">
        <f t="shared" si="26"/>
        <v/>
      </c>
      <c r="J240" s="34" t="str">
        <f t="shared" si="27"/>
        <v/>
      </c>
      <c r="K240" s="34" t="str">
        <f t="shared" si="28"/>
        <v/>
      </c>
      <c r="L240" s="35"/>
      <c r="M240" s="35">
        <f t="shared" si="33"/>
        <v>0</v>
      </c>
      <c r="N240" s="35">
        <f t="shared" si="29"/>
        <v>0</v>
      </c>
      <c r="V240" s="34"/>
      <c r="W240" s="34"/>
      <c r="X240" s="34"/>
    </row>
    <row r="241" spans="4:24">
      <c r="D241" s="103">
        <v>334</v>
      </c>
      <c r="E241" s="34"/>
      <c r="F241" s="34"/>
      <c r="G241" s="34"/>
      <c r="H241" s="34"/>
      <c r="I241" s="34" t="str">
        <f t="shared" si="26"/>
        <v/>
      </c>
      <c r="J241" s="34" t="str">
        <f t="shared" si="27"/>
        <v/>
      </c>
      <c r="K241" s="34" t="str">
        <f t="shared" si="28"/>
        <v/>
      </c>
      <c r="L241" s="35"/>
      <c r="M241" s="35">
        <f t="shared" si="33"/>
        <v>0</v>
      </c>
      <c r="N241" s="35">
        <f t="shared" si="29"/>
        <v>0</v>
      </c>
      <c r="V241" s="34"/>
      <c r="W241" s="34"/>
      <c r="X241" s="34"/>
    </row>
    <row r="242" spans="4:24">
      <c r="D242" s="103">
        <v>335</v>
      </c>
      <c r="E242" s="34"/>
      <c r="F242" s="34"/>
      <c r="G242" s="34"/>
      <c r="H242" s="34"/>
      <c r="I242" s="34" t="str">
        <f t="shared" si="26"/>
        <v/>
      </c>
      <c r="J242" s="34" t="str">
        <f t="shared" si="27"/>
        <v/>
      </c>
      <c r="K242" s="34" t="str">
        <f t="shared" si="28"/>
        <v/>
      </c>
      <c r="L242" s="35"/>
      <c r="M242" s="35">
        <f t="shared" si="33"/>
        <v>0</v>
      </c>
      <c r="N242" s="35">
        <f t="shared" si="29"/>
        <v>0</v>
      </c>
      <c r="V242" s="34"/>
      <c r="W242" s="34"/>
      <c r="X242" s="34"/>
    </row>
    <row r="243" spans="4:24">
      <c r="D243" s="103">
        <v>336</v>
      </c>
      <c r="E243" s="34"/>
      <c r="F243" s="34"/>
      <c r="G243" s="34"/>
      <c r="H243" s="34"/>
      <c r="I243" s="34" t="str">
        <f t="shared" si="26"/>
        <v/>
      </c>
      <c r="J243" s="34" t="str">
        <f t="shared" si="27"/>
        <v/>
      </c>
      <c r="K243" s="34" t="str">
        <f t="shared" si="28"/>
        <v/>
      </c>
      <c r="L243" s="35"/>
      <c r="M243" s="35">
        <f t="shared" si="33"/>
        <v>0</v>
      </c>
      <c r="N243" s="35">
        <f t="shared" si="29"/>
        <v>0</v>
      </c>
      <c r="V243" s="34"/>
      <c r="W243" s="34"/>
      <c r="X243" s="34"/>
    </row>
    <row r="244" spans="4:24">
      <c r="D244" s="103">
        <v>337</v>
      </c>
      <c r="E244" s="34"/>
      <c r="F244" s="34"/>
      <c r="G244" s="34"/>
      <c r="H244" s="34"/>
      <c r="I244" s="34" t="str">
        <f t="shared" si="26"/>
        <v/>
      </c>
      <c r="J244" s="34" t="str">
        <f t="shared" si="27"/>
        <v/>
      </c>
      <c r="K244" s="34" t="str">
        <f t="shared" si="28"/>
        <v/>
      </c>
      <c r="L244" s="35"/>
      <c r="M244" s="35">
        <f t="shared" si="33"/>
        <v>0</v>
      </c>
      <c r="N244" s="35">
        <f t="shared" si="29"/>
        <v>0</v>
      </c>
      <c r="V244" s="34"/>
      <c r="W244" s="34"/>
      <c r="X244" s="34"/>
    </row>
    <row r="245" spans="4:24">
      <c r="D245" s="103">
        <v>338</v>
      </c>
      <c r="E245" s="34"/>
      <c r="F245" s="34"/>
      <c r="G245" s="34"/>
      <c r="H245" s="34"/>
      <c r="I245" s="34" t="str">
        <f t="shared" si="26"/>
        <v/>
      </c>
      <c r="J245" s="34" t="str">
        <f t="shared" si="27"/>
        <v/>
      </c>
      <c r="K245" s="34" t="str">
        <f t="shared" si="28"/>
        <v/>
      </c>
      <c r="L245" s="35"/>
      <c r="M245" s="35">
        <f t="shared" si="33"/>
        <v>0</v>
      </c>
      <c r="N245" s="35">
        <f t="shared" si="29"/>
        <v>0</v>
      </c>
      <c r="V245" s="34"/>
      <c r="W245" s="34"/>
      <c r="X245" s="34"/>
    </row>
    <row r="246" spans="4:24">
      <c r="D246" s="103">
        <v>339</v>
      </c>
      <c r="E246" s="34"/>
      <c r="F246" s="34"/>
      <c r="G246" s="34"/>
      <c r="H246" s="34"/>
      <c r="I246" s="34" t="str">
        <f t="shared" si="26"/>
        <v/>
      </c>
      <c r="J246" s="34" t="str">
        <f t="shared" si="27"/>
        <v/>
      </c>
      <c r="K246" s="34" t="str">
        <f t="shared" si="28"/>
        <v/>
      </c>
      <c r="L246" s="35"/>
      <c r="M246" s="35">
        <f t="shared" si="33"/>
        <v>0</v>
      </c>
      <c r="N246" s="35">
        <f t="shared" si="29"/>
        <v>0</v>
      </c>
      <c r="V246" s="34"/>
      <c r="W246" s="34"/>
      <c r="X246" s="34"/>
    </row>
    <row r="247" spans="4:24">
      <c r="D247" s="103">
        <v>401</v>
      </c>
      <c r="E247" s="34">
        <v>0</v>
      </c>
      <c r="F247" s="34">
        <v>1.5315266000000001</v>
      </c>
      <c r="G247" s="34">
        <v>0</v>
      </c>
      <c r="H247" s="34"/>
      <c r="I247" s="34">
        <f t="shared" si="26"/>
        <v>0</v>
      </c>
      <c r="J247" s="34">
        <f t="shared" si="27"/>
        <v>0.76576330000000004</v>
      </c>
      <c r="K247" s="34">
        <f t="shared" si="28"/>
        <v>0</v>
      </c>
      <c r="L247" s="35"/>
      <c r="M247" s="35">
        <f t="shared" si="33"/>
        <v>0</v>
      </c>
      <c r="N247" s="35">
        <f t="shared" si="29"/>
        <v>0</v>
      </c>
      <c r="V247" s="34"/>
      <c r="W247" s="34"/>
      <c r="X247" s="34"/>
    </row>
    <row r="248" spans="4:24">
      <c r="D248" s="103">
        <v>402</v>
      </c>
      <c r="E248" s="34">
        <v>0</v>
      </c>
      <c r="F248" s="34">
        <v>1.2762722</v>
      </c>
      <c r="G248" s="34">
        <v>0</v>
      </c>
      <c r="H248" s="34"/>
      <c r="I248" s="34">
        <f t="shared" si="26"/>
        <v>0</v>
      </c>
      <c r="J248" s="34">
        <f t="shared" si="27"/>
        <v>0.63813609999999998</v>
      </c>
      <c r="K248" s="34">
        <f t="shared" si="28"/>
        <v>0</v>
      </c>
      <c r="L248" s="35"/>
      <c r="M248" s="35">
        <f t="shared" si="33"/>
        <v>0</v>
      </c>
      <c r="N248" s="35">
        <f t="shared" si="29"/>
        <v>0</v>
      </c>
      <c r="V248" s="34"/>
      <c r="W248" s="34"/>
      <c r="X248" s="34"/>
    </row>
    <row r="249" spans="4:24">
      <c r="D249" s="103">
        <v>403</v>
      </c>
      <c r="E249" s="34"/>
      <c r="F249" s="34"/>
      <c r="G249" s="34"/>
      <c r="H249" s="34"/>
      <c r="I249" s="34" t="str">
        <f t="shared" si="26"/>
        <v/>
      </c>
      <c r="J249" s="34" t="str">
        <f t="shared" si="27"/>
        <v/>
      </c>
      <c r="K249" s="34" t="str">
        <f t="shared" si="28"/>
        <v/>
      </c>
      <c r="L249" s="35"/>
      <c r="M249" s="35">
        <f t="shared" si="33"/>
        <v>0</v>
      </c>
      <c r="N249" s="35">
        <f t="shared" si="29"/>
        <v>0</v>
      </c>
      <c r="V249" s="34"/>
      <c r="W249" s="34"/>
      <c r="X249" s="34"/>
    </row>
    <row r="250" spans="4:24">
      <c r="D250" s="103">
        <v>404</v>
      </c>
      <c r="E250" s="34"/>
      <c r="F250" s="34"/>
      <c r="G250" s="34"/>
      <c r="H250" s="34"/>
      <c r="I250" s="34" t="str">
        <f t="shared" ref="I250:I313" si="34">IF(E250="","",E250*$B$2)</f>
        <v/>
      </c>
      <c r="J250" s="34" t="str">
        <f t="shared" ref="J250:J313" si="35">IF(F250="","",F250*$B$3)</f>
        <v/>
      </c>
      <c r="K250" s="34" t="str">
        <f t="shared" ref="K250:K313" si="36">IF(G250="","",G250*$B$4)</f>
        <v/>
      </c>
      <c r="L250" s="35"/>
      <c r="M250" s="35">
        <f t="shared" si="33"/>
        <v>0</v>
      </c>
      <c r="N250" s="35">
        <f t="shared" si="29"/>
        <v>0</v>
      </c>
      <c r="V250" s="34"/>
      <c r="W250" s="34"/>
      <c r="X250" s="34"/>
    </row>
    <row r="251" spans="4:24">
      <c r="D251" s="103">
        <v>405</v>
      </c>
      <c r="E251" s="34"/>
      <c r="F251" s="34"/>
      <c r="G251" s="34"/>
      <c r="H251" s="34"/>
      <c r="I251" s="34" t="str">
        <f t="shared" si="34"/>
        <v/>
      </c>
      <c r="J251" s="34" t="str">
        <f t="shared" si="35"/>
        <v/>
      </c>
      <c r="K251" s="34" t="str">
        <f t="shared" si="36"/>
        <v/>
      </c>
      <c r="L251" s="35"/>
      <c r="M251" s="35">
        <f t="shared" si="33"/>
        <v>0</v>
      </c>
      <c r="N251" s="35">
        <f t="shared" si="29"/>
        <v>0</v>
      </c>
      <c r="V251" s="34"/>
      <c r="W251" s="34"/>
      <c r="X251" s="34"/>
    </row>
    <row r="252" spans="4:24">
      <c r="D252" s="103">
        <v>406</v>
      </c>
      <c r="E252" s="34"/>
      <c r="F252" s="34"/>
      <c r="G252" s="34"/>
      <c r="H252" s="34"/>
      <c r="I252" s="34" t="str">
        <f t="shared" si="34"/>
        <v/>
      </c>
      <c r="J252" s="34" t="str">
        <f t="shared" si="35"/>
        <v/>
      </c>
      <c r="K252" s="34" t="str">
        <f t="shared" si="36"/>
        <v/>
      </c>
      <c r="L252" s="35"/>
      <c r="M252" s="35">
        <f t="shared" si="33"/>
        <v>0</v>
      </c>
      <c r="N252" s="35">
        <f t="shared" si="29"/>
        <v>0</v>
      </c>
      <c r="V252" s="34"/>
      <c r="W252" s="34"/>
      <c r="X252" s="34"/>
    </row>
    <row r="253" spans="4:24">
      <c r="D253" s="103">
        <v>407</v>
      </c>
      <c r="E253" s="34"/>
      <c r="F253" s="34"/>
      <c r="G253" s="34"/>
      <c r="H253" s="34"/>
      <c r="I253" s="34" t="str">
        <f t="shared" si="34"/>
        <v/>
      </c>
      <c r="J253" s="34" t="str">
        <f t="shared" si="35"/>
        <v/>
      </c>
      <c r="K253" s="34" t="str">
        <f t="shared" si="36"/>
        <v/>
      </c>
      <c r="L253" s="35"/>
      <c r="M253" s="35">
        <f t="shared" si="33"/>
        <v>0</v>
      </c>
      <c r="N253" s="35">
        <f t="shared" si="29"/>
        <v>0</v>
      </c>
      <c r="V253" s="34"/>
      <c r="W253" s="34"/>
      <c r="X253" s="34"/>
    </row>
    <row r="254" spans="4:24">
      <c r="D254" s="103">
        <v>408</v>
      </c>
      <c r="E254" s="34"/>
      <c r="F254" s="34"/>
      <c r="G254" s="34"/>
      <c r="H254" s="34"/>
      <c r="I254" s="34" t="str">
        <f t="shared" si="34"/>
        <v/>
      </c>
      <c r="J254" s="34" t="str">
        <f t="shared" si="35"/>
        <v/>
      </c>
      <c r="K254" s="34" t="str">
        <f t="shared" si="36"/>
        <v/>
      </c>
      <c r="L254" s="35"/>
      <c r="M254" s="35">
        <f t="shared" si="33"/>
        <v>0</v>
      </c>
      <c r="N254" s="35">
        <f t="shared" si="29"/>
        <v>0</v>
      </c>
      <c r="V254" s="34"/>
      <c r="W254" s="34"/>
      <c r="X254" s="34"/>
    </row>
    <row r="255" spans="4:24">
      <c r="D255" s="103">
        <v>409</v>
      </c>
      <c r="E255" s="34"/>
      <c r="F255" s="34"/>
      <c r="G255" s="34"/>
      <c r="H255" s="34"/>
      <c r="I255" s="34" t="str">
        <f t="shared" si="34"/>
        <v/>
      </c>
      <c r="J255" s="34" t="str">
        <f t="shared" si="35"/>
        <v/>
      </c>
      <c r="K255" s="34" t="str">
        <f t="shared" si="36"/>
        <v/>
      </c>
      <c r="L255" s="35"/>
      <c r="M255" s="35">
        <f t="shared" si="33"/>
        <v>0</v>
      </c>
      <c r="N255" s="35">
        <f t="shared" si="29"/>
        <v>0</v>
      </c>
      <c r="V255" s="34"/>
      <c r="W255" s="34"/>
      <c r="X255" s="34"/>
    </row>
    <row r="256" spans="4:24">
      <c r="D256" s="103">
        <v>410</v>
      </c>
      <c r="E256" s="34"/>
      <c r="F256" s="34"/>
      <c r="G256" s="34"/>
      <c r="H256" s="34"/>
      <c r="I256" s="34" t="str">
        <f t="shared" si="34"/>
        <v/>
      </c>
      <c r="J256" s="34" t="str">
        <f t="shared" si="35"/>
        <v/>
      </c>
      <c r="K256" s="34" t="str">
        <f t="shared" si="36"/>
        <v/>
      </c>
      <c r="L256" s="35"/>
      <c r="M256" s="35">
        <f t="shared" si="33"/>
        <v>0</v>
      </c>
      <c r="N256" s="35">
        <f t="shared" si="29"/>
        <v>0</v>
      </c>
      <c r="V256" s="34"/>
      <c r="W256" s="34"/>
      <c r="X256" s="34"/>
    </row>
    <row r="257" spans="4:24">
      <c r="D257" s="103">
        <v>411</v>
      </c>
      <c r="E257" s="34"/>
      <c r="F257" s="34"/>
      <c r="G257" s="34"/>
      <c r="H257" s="34"/>
      <c r="I257" s="34" t="str">
        <f t="shared" si="34"/>
        <v/>
      </c>
      <c r="J257" s="34" t="str">
        <f t="shared" si="35"/>
        <v/>
      </c>
      <c r="K257" s="34" t="str">
        <f t="shared" si="36"/>
        <v/>
      </c>
      <c r="L257" s="35"/>
      <c r="M257" s="35">
        <f t="shared" si="33"/>
        <v>1.5315266000000001</v>
      </c>
      <c r="N257" s="35">
        <f t="shared" si="29"/>
        <v>0.76576330000000004</v>
      </c>
      <c r="V257" s="34"/>
      <c r="W257" s="34"/>
      <c r="X257" s="34"/>
    </row>
    <row r="258" spans="4:24">
      <c r="D258" s="103">
        <v>412</v>
      </c>
      <c r="E258" s="34"/>
      <c r="F258" s="34"/>
      <c r="G258" s="34"/>
      <c r="H258" s="34"/>
      <c r="I258" s="34" t="str">
        <f t="shared" si="34"/>
        <v/>
      </c>
      <c r="J258" s="34" t="str">
        <f t="shared" si="35"/>
        <v/>
      </c>
      <c r="K258" s="34" t="str">
        <f t="shared" si="36"/>
        <v/>
      </c>
      <c r="L258" s="35"/>
      <c r="M258" s="35">
        <f t="shared" si="33"/>
        <v>1.2762722</v>
      </c>
      <c r="N258" s="35">
        <f t="shared" si="29"/>
        <v>0.63813609999999998</v>
      </c>
      <c r="V258" s="34"/>
      <c r="W258" s="34"/>
      <c r="X258" s="34"/>
    </row>
    <row r="259" spans="4:24">
      <c r="D259" s="103">
        <v>413</v>
      </c>
      <c r="E259" s="34"/>
      <c r="F259" s="34"/>
      <c r="G259" s="34"/>
      <c r="H259" s="34"/>
      <c r="I259" s="34" t="str">
        <f t="shared" si="34"/>
        <v/>
      </c>
      <c r="J259" s="34" t="str">
        <f t="shared" si="35"/>
        <v/>
      </c>
      <c r="K259" s="34" t="str">
        <f t="shared" si="36"/>
        <v/>
      </c>
      <c r="L259" s="35"/>
      <c r="M259" s="35">
        <f t="shared" si="33"/>
        <v>0</v>
      </c>
      <c r="N259" s="35">
        <f t="shared" si="29"/>
        <v>0</v>
      </c>
      <c r="V259" s="34"/>
      <c r="W259" s="34"/>
      <c r="X259" s="34"/>
    </row>
    <row r="260" spans="4:24">
      <c r="D260" s="103">
        <v>414</v>
      </c>
      <c r="E260" s="34"/>
      <c r="F260" s="34"/>
      <c r="G260" s="34"/>
      <c r="H260" s="34"/>
      <c r="I260" s="34" t="str">
        <f t="shared" si="34"/>
        <v/>
      </c>
      <c r="J260" s="34" t="str">
        <f t="shared" si="35"/>
        <v/>
      </c>
      <c r="K260" s="34" t="str">
        <f t="shared" si="36"/>
        <v/>
      </c>
      <c r="L260" s="35"/>
      <c r="M260" s="35">
        <f t="shared" si="33"/>
        <v>0</v>
      </c>
      <c r="N260" s="35">
        <f t="shared" ref="N260:N323" si="37">SUM(I250:K250)</f>
        <v>0</v>
      </c>
      <c r="V260" s="34"/>
      <c r="W260" s="34"/>
      <c r="X260" s="34"/>
    </row>
    <row r="261" spans="4:24">
      <c r="D261" s="103">
        <v>415</v>
      </c>
      <c r="E261" s="34"/>
      <c r="F261" s="34"/>
      <c r="G261" s="34"/>
      <c r="H261" s="34"/>
      <c r="I261" s="34" t="str">
        <f t="shared" si="34"/>
        <v/>
      </c>
      <c r="J261" s="34" t="str">
        <f t="shared" si="35"/>
        <v/>
      </c>
      <c r="K261" s="34" t="str">
        <f t="shared" si="36"/>
        <v/>
      </c>
      <c r="L261" s="35"/>
      <c r="M261" s="35">
        <f t="shared" si="33"/>
        <v>0</v>
      </c>
      <c r="N261" s="35">
        <f t="shared" si="37"/>
        <v>0</v>
      </c>
      <c r="V261" s="34"/>
      <c r="W261" s="34"/>
      <c r="X261" s="34"/>
    </row>
    <row r="262" spans="4:24">
      <c r="D262" s="103">
        <v>416</v>
      </c>
      <c r="E262" s="34"/>
      <c r="F262" s="34"/>
      <c r="G262" s="34"/>
      <c r="H262" s="34"/>
      <c r="I262" s="34" t="str">
        <f t="shared" si="34"/>
        <v/>
      </c>
      <c r="J262" s="34" t="str">
        <f t="shared" si="35"/>
        <v/>
      </c>
      <c r="K262" s="34" t="str">
        <f t="shared" si="36"/>
        <v/>
      </c>
      <c r="L262" s="35"/>
      <c r="M262" s="35">
        <f t="shared" si="33"/>
        <v>0</v>
      </c>
      <c r="N262" s="35">
        <f t="shared" si="37"/>
        <v>0</v>
      </c>
      <c r="V262" s="34"/>
      <c r="W262" s="34"/>
      <c r="X262" s="34"/>
    </row>
    <row r="263" spans="4:24">
      <c r="D263" s="103">
        <v>417</v>
      </c>
      <c r="E263" s="34"/>
      <c r="F263" s="34"/>
      <c r="G263" s="34"/>
      <c r="H263" s="34"/>
      <c r="I263" s="34" t="str">
        <f t="shared" si="34"/>
        <v/>
      </c>
      <c r="J263" s="34" t="str">
        <f t="shared" si="35"/>
        <v/>
      </c>
      <c r="K263" s="34" t="str">
        <f t="shared" si="36"/>
        <v/>
      </c>
      <c r="L263" s="35"/>
      <c r="M263" s="35">
        <f t="shared" si="33"/>
        <v>0</v>
      </c>
      <c r="N263" s="35">
        <f t="shared" si="37"/>
        <v>0</v>
      </c>
      <c r="V263" s="34"/>
      <c r="W263" s="34"/>
      <c r="X263" s="34"/>
    </row>
    <row r="264" spans="4:24">
      <c r="D264" s="103">
        <v>418</v>
      </c>
      <c r="E264" s="34"/>
      <c r="F264" s="34"/>
      <c r="G264" s="34"/>
      <c r="H264" s="34"/>
      <c r="I264" s="34" t="str">
        <f t="shared" si="34"/>
        <v/>
      </c>
      <c r="J264" s="34" t="str">
        <f t="shared" si="35"/>
        <v/>
      </c>
      <c r="K264" s="34" t="str">
        <f t="shared" si="36"/>
        <v/>
      </c>
      <c r="L264" s="35"/>
      <c r="M264" s="35">
        <f t="shared" si="33"/>
        <v>0</v>
      </c>
      <c r="N264" s="35">
        <f t="shared" si="37"/>
        <v>0</v>
      </c>
      <c r="V264" s="34"/>
      <c r="W264" s="34"/>
      <c r="X264" s="34"/>
    </row>
    <row r="265" spans="4:24">
      <c r="D265" s="103">
        <v>419</v>
      </c>
      <c r="E265" s="34"/>
      <c r="F265" s="34"/>
      <c r="G265" s="34"/>
      <c r="H265" s="34"/>
      <c r="I265" s="34" t="str">
        <f t="shared" si="34"/>
        <v/>
      </c>
      <c r="J265" s="34" t="str">
        <f t="shared" si="35"/>
        <v/>
      </c>
      <c r="K265" s="34" t="str">
        <f t="shared" si="36"/>
        <v/>
      </c>
      <c r="L265" s="35"/>
      <c r="M265" s="35">
        <f t="shared" si="33"/>
        <v>0</v>
      </c>
      <c r="N265" s="35">
        <f t="shared" si="37"/>
        <v>0</v>
      </c>
      <c r="V265" s="34"/>
      <c r="W265" s="34"/>
      <c r="X265" s="34"/>
    </row>
    <row r="266" spans="4:24">
      <c r="D266" s="103">
        <v>420</v>
      </c>
      <c r="E266" s="34"/>
      <c r="F266" s="34"/>
      <c r="G266" s="34"/>
      <c r="H266" s="34"/>
      <c r="I266" s="34" t="str">
        <f t="shared" si="34"/>
        <v/>
      </c>
      <c r="J266" s="34" t="str">
        <f t="shared" si="35"/>
        <v/>
      </c>
      <c r="K266" s="34" t="str">
        <f t="shared" si="36"/>
        <v/>
      </c>
      <c r="L266" s="35"/>
      <c r="M266" s="35">
        <f t="shared" si="33"/>
        <v>0</v>
      </c>
      <c r="N266" s="35">
        <f t="shared" si="37"/>
        <v>0</v>
      </c>
      <c r="V266" s="34"/>
      <c r="W266" s="34"/>
      <c r="X266" s="34"/>
    </row>
    <row r="267" spans="4:24">
      <c r="D267" s="103">
        <v>421</v>
      </c>
      <c r="E267" s="34"/>
      <c r="F267" s="34"/>
      <c r="G267" s="34"/>
      <c r="H267" s="34"/>
      <c r="I267" s="34" t="str">
        <f t="shared" si="34"/>
        <v/>
      </c>
      <c r="J267" s="34" t="str">
        <f t="shared" si="35"/>
        <v/>
      </c>
      <c r="K267" s="34" t="str">
        <f t="shared" si="36"/>
        <v/>
      </c>
      <c r="L267" s="35"/>
      <c r="M267" s="35">
        <f t="shared" si="33"/>
        <v>0</v>
      </c>
      <c r="N267" s="35">
        <f t="shared" si="37"/>
        <v>0</v>
      </c>
      <c r="V267" s="34"/>
      <c r="W267" s="34"/>
      <c r="X267" s="34"/>
    </row>
    <row r="268" spans="4:24">
      <c r="D268" s="103">
        <v>422</v>
      </c>
      <c r="E268" s="34"/>
      <c r="F268" s="34"/>
      <c r="G268" s="34"/>
      <c r="H268" s="34"/>
      <c r="I268" s="34" t="str">
        <f t="shared" si="34"/>
        <v/>
      </c>
      <c r="J268" s="34" t="str">
        <f t="shared" si="35"/>
        <v/>
      </c>
      <c r="K268" s="34" t="str">
        <f t="shared" si="36"/>
        <v/>
      </c>
      <c r="L268" s="35"/>
      <c r="M268" s="35">
        <f t="shared" si="33"/>
        <v>0</v>
      </c>
      <c r="N268" s="35">
        <f t="shared" si="37"/>
        <v>0</v>
      </c>
      <c r="V268" s="34"/>
      <c r="W268" s="34"/>
      <c r="X268" s="34"/>
    </row>
    <row r="269" spans="4:24">
      <c r="D269" s="103">
        <v>423</v>
      </c>
      <c r="E269" s="34"/>
      <c r="F269" s="34"/>
      <c r="G269" s="34"/>
      <c r="H269" s="34"/>
      <c r="I269" s="34" t="str">
        <f t="shared" si="34"/>
        <v/>
      </c>
      <c r="J269" s="34" t="str">
        <f t="shared" si="35"/>
        <v/>
      </c>
      <c r="K269" s="34" t="str">
        <f t="shared" si="36"/>
        <v/>
      </c>
      <c r="L269" s="35"/>
      <c r="M269" s="35">
        <f t="shared" si="33"/>
        <v>0</v>
      </c>
      <c r="N269" s="35">
        <f t="shared" si="37"/>
        <v>0</v>
      </c>
      <c r="V269" s="34"/>
      <c r="W269" s="34"/>
      <c r="X269" s="34"/>
    </row>
    <row r="270" spans="4:24">
      <c r="D270" s="103">
        <v>424</v>
      </c>
      <c r="E270" s="34">
        <v>0</v>
      </c>
      <c r="F270" s="34">
        <v>1.9603539999999999E-2</v>
      </c>
      <c r="G270" s="34">
        <v>0</v>
      </c>
      <c r="H270" s="34"/>
      <c r="I270" s="34">
        <f t="shared" si="34"/>
        <v>0</v>
      </c>
      <c r="J270" s="34">
        <f t="shared" si="35"/>
        <v>9.8017699999999996E-3</v>
      </c>
      <c r="K270" s="34">
        <f t="shared" si="36"/>
        <v>0</v>
      </c>
      <c r="L270" s="35"/>
      <c r="M270" s="35">
        <f t="shared" si="33"/>
        <v>0</v>
      </c>
      <c r="N270" s="35">
        <f t="shared" si="37"/>
        <v>0</v>
      </c>
      <c r="V270" s="34"/>
      <c r="W270" s="34"/>
      <c r="X270" s="34"/>
    </row>
    <row r="271" spans="4:24">
      <c r="D271" s="103">
        <v>425</v>
      </c>
      <c r="E271" s="34"/>
      <c r="F271" s="34"/>
      <c r="G271" s="34"/>
      <c r="H271" s="34"/>
      <c r="I271" s="34" t="str">
        <f t="shared" si="34"/>
        <v/>
      </c>
      <c r="J271" s="34" t="str">
        <f t="shared" si="35"/>
        <v/>
      </c>
      <c r="K271" s="34" t="str">
        <f t="shared" si="36"/>
        <v/>
      </c>
      <c r="L271" s="35"/>
      <c r="M271" s="35">
        <f t="shared" si="33"/>
        <v>0</v>
      </c>
      <c r="N271" s="35">
        <f t="shared" si="37"/>
        <v>0</v>
      </c>
      <c r="V271" s="34"/>
      <c r="W271" s="34"/>
      <c r="X271" s="34"/>
    </row>
    <row r="272" spans="4:24">
      <c r="D272" s="103">
        <v>426</v>
      </c>
      <c r="E272" s="34"/>
      <c r="F272" s="34"/>
      <c r="G272" s="34"/>
      <c r="H272" s="34"/>
      <c r="I272" s="34" t="str">
        <f t="shared" si="34"/>
        <v/>
      </c>
      <c r="J272" s="34" t="str">
        <f t="shared" si="35"/>
        <v/>
      </c>
      <c r="K272" s="34" t="str">
        <f t="shared" si="36"/>
        <v/>
      </c>
      <c r="L272" s="35"/>
      <c r="M272" s="35">
        <f t="shared" si="33"/>
        <v>0</v>
      </c>
      <c r="N272" s="35">
        <f t="shared" si="37"/>
        <v>0</v>
      </c>
      <c r="V272" s="34"/>
      <c r="W272" s="34"/>
      <c r="X272" s="34"/>
    </row>
    <row r="273" spans="4:24">
      <c r="D273" s="103">
        <v>427</v>
      </c>
      <c r="E273" s="34"/>
      <c r="F273" s="34"/>
      <c r="G273" s="34"/>
      <c r="H273" s="34"/>
      <c r="I273" s="34" t="str">
        <f t="shared" si="34"/>
        <v/>
      </c>
      <c r="J273" s="34" t="str">
        <f t="shared" si="35"/>
        <v/>
      </c>
      <c r="K273" s="34" t="str">
        <f t="shared" si="36"/>
        <v/>
      </c>
      <c r="L273" s="35"/>
      <c r="M273" s="35">
        <f t="shared" si="33"/>
        <v>0</v>
      </c>
      <c r="N273" s="35">
        <f t="shared" si="37"/>
        <v>0</v>
      </c>
      <c r="V273" s="34"/>
      <c r="W273" s="34"/>
      <c r="X273" s="34"/>
    </row>
    <row r="274" spans="4:24">
      <c r="D274" s="103">
        <v>428</v>
      </c>
      <c r="E274" s="34"/>
      <c r="F274" s="34"/>
      <c r="G274" s="34"/>
      <c r="H274" s="34"/>
      <c r="I274" s="34" t="str">
        <f t="shared" si="34"/>
        <v/>
      </c>
      <c r="J274" s="34" t="str">
        <f t="shared" si="35"/>
        <v/>
      </c>
      <c r="K274" s="34" t="str">
        <f t="shared" si="36"/>
        <v/>
      </c>
      <c r="L274" s="35"/>
      <c r="M274" s="35">
        <f t="shared" si="33"/>
        <v>0</v>
      </c>
      <c r="N274" s="35">
        <f t="shared" si="37"/>
        <v>0</v>
      </c>
      <c r="V274" s="34"/>
      <c r="W274" s="34"/>
      <c r="X274" s="34"/>
    </row>
    <row r="275" spans="4:24">
      <c r="D275" s="103">
        <v>429</v>
      </c>
      <c r="E275" s="34"/>
      <c r="F275" s="34"/>
      <c r="G275" s="34"/>
      <c r="H275" s="34"/>
      <c r="I275" s="34" t="str">
        <f t="shared" si="34"/>
        <v/>
      </c>
      <c r="J275" s="34" t="str">
        <f t="shared" si="35"/>
        <v/>
      </c>
      <c r="K275" s="34" t="str">
        <f t="shared" si="36"/>
        <v/>
      </c>
      <c r="L275" s="35"/>
      <c r="M275" s="35">
        <f t="shared" si="33"/>
        <v>0</v>
      </c>
      <c r="N275" s="35">
        <f t="shared" si="37"/>
        <v>0</v>
      </c>
      <c r="V275" s="34"/>
      <c r="W275" s="34"/>
      <c r="X275" s="34"/>
    </row>
    <row r="276" spans="4:24">
      <c r="D276" s="103">
        <v>430</v>
      </c>
      <c r="E276" s="34">
        <v>0</v>
      </c>
      <c r="F276" s="34">
        <v>0.11486448</v>
      </c>
      <c r="G276" s="34">
        <v>0</v>
      </c>
      <c r="H276" s="34"/>
      <c r="I276" s="34">
        <f t="shared" si="34"/>
        <v>0</v>
      </c>
      <c r="J276" s="34">
        <f t="shared" si="35"/>
        <v>5.7432240000000002E-2</v>
      </c>
      <c r="K276" s="34">
        <f t="shared" si="36"/>
        <v>0</v>
      </c>
      <c r="L276" s="35"/>
      <c r="M276" s="35">
        <f t="shared" si="33"/>
        <v>0</v>
      </c>
      <c r="N276" s="35">
        <f t="shared" si="37"/>
        <v>0</v>
      </c>
      <c r="V276" s="34"/>
      <c r="W276" s="34"/>
      <c r="X276" s="34"/>
    </row>
    <row r="277" spans="4:24">
      <c r="D277" s="103">
        <v>431</v>
      </c>
      <c r="E277" s="34"/>
      <c r="F277" s="34"/>
      <c r="G277" s="34"/>
      <c r="H277" s="34"/>
      <c r="I277" s="34" t="str">
        <f t="shared" si="34"/>
        <v/>
      </c>
      <c r="J277" s="34" t="str">
        <f t="shared" si="35"/>
        <v/>
      </c>
      <c r="K277" s="34" t="str">
        <f t="shared" si="36"/>
        <v/>
      </c>
      <c r="L277" s="35"/>
      <c r="M277" s="35">
        <f t="shared" si="33"/>
        <v>0</v>
      </c>
      <c r="N277" s="35">
        <f t="shared" si="37"/>
        <v>0</v>
      </c>
      <c r="V277" s="34"/>
      <c r="W277" s="34"/>
      <c r="X277" s="34"/>
    </row>
    <row r="278" spans="4:24">
      <c r="D278" s="103">
        <v>432</v>
      </c>
      <c r="E278" s="34"/>
      <c r="F278" s="34"/>
      <c r="G278" s="34"/>
      <c r="H278" s="34"/>
      <c r="I278" s="34" t="str">
        <f t="shared" si="34"/>
        <v/>
      </c>
      <c r="J278" s="34" t="str">
        <f t="shared" si="35"/>
        <v/>
      </c>
      <c r="K278" s="34" t="str">
        <f t="shared" si="36"/>
        <v/>
      </c>
      <c r="L278" s="35"/>
      <c r="M278" s="35">
        <f t="shared" si="33"/>
        <v>0</v>
      </c>
      <c r="N278" s="35">
        <f t="shared" si="37"/>
        <v>0</v>
      </c>
      <c r="V278" s="34"/>
      <c r="W278" s="34"/>
      <c r="X278" s="34"/>
    </row>
    <row r="279" spans="4:24">
      <c r="D279" s="103">
        <v>433</v>
      </c>
      <c r="E279" s="34"/>
      <c r="F279" s="34"/>
      <c r="G279" s="34"/>
      <c r="H279" s="34"/>
      <c r="I279" s="34" t="str">
        <f t="shared" si="34"/>
        <v/>
      </c>
      <c r="J279" s="34" t="str">
        <f t="shared" si="35"/>
        <v/>
      </c>
      <c r="K279" s="34" t="str">
        <f t="shared" si="36"/>
        <v/>
      </c>
      <c r="L279" s="35"/>
      <c r="M279" s="35">
        <f t="shared" si="33"/>
        <v>0</v>
      </c>
      <c r="N279" s="35">
        <f t="shared" si="37"/>
        <v>0</v>
      </c>
      <c r="V279" s="34"/>
      <c r="W279" s="34"/>
      <c r="X279" s="34"/>
    </row>
    <row r="280" spans="4:24">
      <c r="D280" s="103">
        <v>434</v>
      </c>
      <c r="E280" s="34"/>
      <c r="F280" s="34"/>
      <c r="G280" s="34"/>
      <c r="H280" s="34"/>
      <c r="I280" s="34" t="str">
        <f t="shared" si="34"/>
        <v/>
      </c>
      <c r="J280" s="34" t="str">
        <f t="shared" si="35"/>
        <v/>
      </c>
      <c r="K280" s="34" t="str">
        <f t="shared" si="36"/>
        <v/>
      </c>
      <c r="L280" s="35"/>
      <c r="M280" s="35">
        <f t="shared" si="33"/>
        <v>1.9603539999999999E-2</v>
      </c>
      <c r="N280" s="35">
        <f t="shared" si="37"/>
        <v>9.8017699999999996E-3</v>
      </c>
      <c r="V280" s="34"/>
      <c r="W280" s="34"/>
      <c r="X280" s="34"/>
    </row>
    <row r="281" spans="4:24">
      <c r="D281" s="103">
        <v>435</v>
      </c>
      <c r="E281" s="34"/>
      <c r="F281" s="34"/>
      <c r="G281" s="34"/>
      <c r="H281" s="34"/>
      <c r="I281" s="34" t="str">
        <f t="shared" si="34"/>
        <v/>
      </c>
      <c r="J281" s="34" t="str">
        <f t="shared" si="35"/>
        <v/>
      </c>
      <c r="K281" s="34" t="str">
        <f t="shared" si="36"/>
        <v/>
      </c>
      <c r="L281" s="35"/>
      <c r="M281" s="35">
        <f t="shared" si="33"/>
        <v>0</v>
      </c>
      <c r="N281" s="35">
        <f t="shared" si="37"/>
        <v>0</v>
      </c>
      <c r="V281" s="34"/>
      <c r="W281" s="34"/>
      <c r="X281" s="34"/>
    </row>
    <row r="282" spans="4:24">
      <c r="D282" s="103">
        <v>436</v>
      </c>
      <c r="E282" s="34"/>
      <c r="F282" s="34"/>
      <c r="G282" s="34"/>
      <c r="H282" s="34"/>
      <c r="I282" s="34" t="str">
        <f t="shared" si="34"/>
        <v/>
      </c>
      <c r="J282" s="34" t="str">
        <f t="shared" si="35"/>
        <v/>
      </c>
      <c r="K282" s="34" t="str">
        <f t="shared" si="36"/>
        <v/>
      </c>
      <c r="L282" s="35"/>
      <c r="M282" s="35">
        <f t="shared" si="33"/>
        <v>0</v>
      </c>
      <c r="N282" s="35">
        <f t="shared" si="37"/>
        <v>0</v>
      </c>
      <c r="V282" s="34"/>
      <c r="W282" s="34"/>
      <c r="X282" s="34"/>
    </row>
    <row r="283" spans="4:24">
      <c r="D283" s="103">
        <v>437</v>
      </c>
      <c r="E283" s="34"/>
      <c r="F283" s="34"/>
      <c r="G283" s="34"/>
      <c r="H283" s="34"/>
      <c r="I283" s="34" t="str">
        <f t="shared" si="34"/>
        <v/>
      </c>
      <c r="J283" s="34" t="str">
        <f t="shared" si="35"/>
        <v/>
      </c>
      <c r="K283" s="34" t="str">
        <f t="shared" si="36"/>
        <v/>
      </c>
      <c r="L283" s="35"/>
      <c r="M283" s="35">
        <f t="shared" si="33"/>
        <v>0</v>
      </c>
      <c r="N283" s="35">
        <f t="shared" si="37"/>
        <v>0</v>
      </c>
      <c r="V283" s="34"/>
      <c r="W283" s="34"/>
      <c r="X283" s="34"/>
    </row>
    <row r="284" spans="4:24">
      <c r="D284" s="103">
        <v>438</v>
      </c>
      <c r="E284" s="34">
        <v>0</v>
      </c>
      <c r="F284" s="34">
        <v>1.9603539999999999E-2</v>
      </c>
      <c r="G284" s="34">
        <v>0</v>
      </c>
      <c r="H284" s="34"/>
      <c r="I284" s="34">
        <f t="shared" si="34"/>
        <v>0</v>
      </c>
      <c r="J284" s="34">
        <f t="shared" si="35"/>
        <v>9.8017699999999996E-3</v>
      </c>
      <c r="K284" s="34">
        <f t="shared" si="36"/>
        <v>0</v>
      </c>
      <c r="L284" s="35"/>
      <c r="M284" s="35">
        <f t="shared" si="33"/>
        <v>0</v>
      </c>
      <c r="N284" s="35">
        <f t="shared" si="37"/>
        <v>0</v>
      </c>
      <c r="V284" s="34"/>
      <c r="W284" s="34"/>
      <c r="X284" s="34"/>
    </row>
    <row r="285" spans="4:24">
      <c r="D285" s="103">
        <v>439</v>
      </c>
      <c r="E285" s="34"/>
      <c r="F285" s="34"/>
      <c r="G285" s="34"/>
      <c r="H285" s="34"/>
      <c r="I285" s="34" t="str">
        <f t="shared" si="34"/>
        <v/>
      </c>
      <c r="J285" s="34" t="str">
        <f t="shared" si="35"/>
        <v/>
      </c>
      <c r="K285" s="34" t="str">
        <f t="shared" si="36"/>
        <v/>
      </c>
      <c r="L285" s="35"/>
      <c r="M285" s="35">
        <f t="shared" si="33"/>
        <v>0</v>
      </c>
      <c r="N285" s="35">
        <f t="shared" si="37"/>
        <v>0</v>
      </c>
      <c r="V285" s="34"/>
      <c r="W285" s="34"/>
      <c r="X285" s="34"/>
    </row>
    <row r="286" spans="4:24">
      <c r="D286" s="103">
        <v>440</v>
      </c>
      <c r="E286" s="34">
        <v>0</v>
      </c>
      <c r="F286" s="34">
        <v>1.9603539999999999E-2</v>
      </c>
      <c r="G286" s="34">
        <v>0</v>
      </c>
      <c r="H286" s="34"/>
      <c r="I286" s="34">
        <f t="shared" si="34"/>
        <v>0</v>
      </c>
      <c r="J286" s="34">
        <f t="shared" si="35"/>
        <v>9.8017699999999996E-3</v>
      </c>
      <c r="K286" s="34">
        <f t="shared" si="36"/>
        <v>0</v>
      </c>
      <c r="L286" s="35"/>
      <c r="M286" s="35">
        <f t="shared" si="33"/>
        <v>0.11486448</v>
      </c>
      <c r="N286" s="35">
        <f t="shared" si="37"/>
        <v>5.7432240000000002E-2</v>
      </c>
      <c r="V286" s="34"/>
      <c r="W286" s="34"/>
      <c r="X286" s="34"/>
    </row>
    <row r="287" spans="4:24">
      <c r="D287" s="103">
        <v>441</v>
      </c>
      <c r="E287" s="34"/>
      <c r="F287" s="34"/>
      <c r="G287" s="34"/>
      <c r="H287" s="34"/>
      <c r="I287" s="34" t="str">
        <f t="shared" si="34"/>
        <v/>
      </c>
      <c r="J287" s="34" t="str">
        <f t="shared" si="35"/>
        <v/>
      </c>
      <c r="K287" s="34" t="str">
        <f t="shared" si="36"/>
        <v/>
      </c>
      <c r="L287" s="35"/>
      <c r="M287" s="35">
        <f t="shared" si="33"/>
        <v>0</v>
      </c>
      <c r="N287" s="35">
        <f t="shared" si="37"/>
        <v>0</v>
      </c>
      <c r="V287" s="34"/>
      <c r="W287" s="34"/>
      <c r="X287" s="34"/>
    </row>
    <row r="288" spans="4:24">
      <c r="D288" s="103">
        <v>442</v>
      </c>
      <c r="E288" s="34"/>
      <c r="F288" s="34"/>
      <c r="G288" s="34"/>
      <c r="H288" s="34"/>
      <c r="I288" s="34" t="str">
        <f t="shared" si="34"/>
        <v/>
      </c>
      <c r="J288" s="34" t="str">
        <f t="shared" si="35"/>
        <v/>
      </c>
      <c r="K288" s="34" t="str">
        <f t="shared" si="36"/>
        <v/>
      </c>
      <c r="L288" s="35"/>
      <c r="M288" s="35">
        <f t="shared" si="33"/>
        <v>0</v>
      </c>
      <c r="N288" s="35">
        <f t="shared" si="37"/>
        <v>0</v>
      </c>
      <c r="V288" s="34"/>
      <c r="W288" s="34"/>
      <c r="X288" s="34"/>
    </row>
    <row r="289" spans="4:24">
      <c r="D289" s="103">
        <v>443</v>
      </c>
      <c r="E289" s="34"/>
      <c r="F289" s="34"/>
      <c r="G289" s="34"/>
      <c r="H289" s="34"/>
      <c r="I289" s="34" t="str">
        <f t="shared" si="34"/>
        <v/>
      </c>
      <c r="J289" s="34" t="str">
        <f t="shared" si="35"/>
        <v/>
      </c>
      <c r="K289" s="34" t="str">
        <f t="shared" si="36"/>
        <v/>
      </c>
      <c r="L289" s="35"/>
      <c r="M289" s="35">
        <f t="shared" ref="M289:M352" si="38">SUM(E279:G279)</f>
        <v>0</v>
      </c>
      <c r="N289" s="35">
        <f t="shared" si="37"/>
        <v>0</v>
      </c>
      <c r="V289" s="34"/>
      <c r="W289" s="34"/>
      <c r="X289" s="34"/>
    </row>
    <row r="290" spans="4:24">
      <c r="D290" s="103">
        <v>445</v>
      </c>
      <c r="E290" s="34"/>
      <c r="F290" s="34"/>
      <c r="G290" s="34"/>
      <c r="H290" s="34"/>
      <c r="I290" s="34" t="str">
        <f t="shared" si="34"/>
        <v/>
      </c>
      <c r="J290" s="34" t="str">
        <f t="shared" si="35"/>
        <v/>
      </c>
      <c r="K290" s="34" t="str">
        <f t="shared" si="36"/>
        <v/>
      </c>
      <c r="L290" s="35"/>
      <c r="M290" s="35">
        <f t="shared" si="38"/>
        <v>0</v>
      </c>
      <c r="N290" s="35">
        <f t="shared" si="37"/>
        <v>0</v>
      </c>
      <c r="V290" s="34"/>
      <c r="W290" s="34"/>
      <c r="X290" s="34"/>
    </row>
    <row r="291" spans="4:24">
      <c r="D291" s="103">
        <v>448</v>
      </c>
      <c r="E291" s="34">
        <v>0</v>
      </c>
      <c r="F291" s="34">
        <v>0.61261069999999995</v>
      </c>
      <c r="G291" s="34">
        <v>0</v>
      </c>
      <c r="H291" s="34"/>
      <c r="I291" s="34">
        <f t="shared" si="34"/>
        <v>0</v>
      </c>
      <c r="J291" s="34">
        <f t="shared" si="35"/>
        <v>0.30630534999999998</v>
      </c>
      <c r="K291" s="34">
        <f t="shared" si="36"/>
        <v>0</v>
      </c>
      <c r="L291" s="35"/>
      <c r="M291" s="35">
        <f t="shared" si="38"/>
        <v>0</v>
      </c>
      <c r="N291" s="35">
        <f t="shared" si="37"/>
        <v>0</v>
      </c>
      <c r="V291" s="34"/>
      <c r="W291" s="34"/>
      <c r="X291" s="34"/>
    </row>
    <row r="292" spans="4:24">
      <c r="D292" s="103">
        <v>449</v>
      </c>
      <c r="E292" s="34"/>
      <c r="F292" s="34"/>
      <c r="G292" s="34"/>
      <c r="H292" s="34"/>
      <c r="I292" s="34" t="str">
        <f t="shared" si="34"/>
        <v/>
      </c>
      <c r="J292" s="34" t="str">
        <f t="shared" si="35"/>
        <v/>
      </c>
      <c r="K292" s="34" t="str">
        <f t="shared" si="36"/>
        <v/>
      </c>
      <c r="L292" s="35"/>
      <c r="M292" s="35">
        <f t="shared" si="38"/>
        <v>0</v>
      </c>
      <c r="N292" s="35">
        <f t="shared" si="37"/>
        <v>0</v>
      </c>
      <c r="V292" s="34"/>
      <c r="W292" s="34"/>
      <c r="X292" s="34"/>
    </row>
    <row r="293" spans="4:24">
      <c r="D293" s="103">
        <v>450</v>
      </c>
      <c r="E293" s="34"/>
      <c r="F293" s="34"/>
      <c r="G293" s="34"/>
      <c r="H293" s="34"/>
      <c r="I293" s="34" t="str">
        <f t="shared" si="34"/>
        <v/>
      </c>
      <c r="J293" s="34" t="str">
        <f t="shared" si="35"/>
        <v/>
      </c>
      <c r="K293" s="34" t="str">
        <f t="shared" si="36"/>
        <v/>
      </c>
      <c r="L293" s="35"/>
      <c r="M293" s="35">
        <f t="shared" si="38"/>
        <v>0</v>
      </c>
      <c r="N293" s="35">
        <f t="shared" si="37"/>
        <v>0</v>
      </c>
      <c r="V293" s="34"/>
      <c r="W293" s="34"/>
      <c r="X293" s="34"/>
    </row>
    <row r="294" spans="4:24">
      <c r="D294" s="103">
        <v>451</v>
      </c>
      <c r="E294" s="34"/>
      <c r="F294" s="34"/>
      <c r="G294" s="34"/>
      <c r="H294" s="34"/>
      <c r="I294" s="34" t="str">
        <f t="shared" si="34"/>
        <v/>
      </c>
      <c r="J294" s="34" t="str">
        <f t="shared" si="35"/>
        <v/>
      </c>
      <c r="K294" s="34" t="str">
        <f t="shared" si="36"/>
        <v/>
      </c>
      <c r="L294" s="35"/>
      <c r="M294" s="35">
        <f t="shared" si="38"/>
        <v>1.9603539999999999E-2</v>
      </c>
      <c r="N294" s="35">
        <f t="shared" si="37"/>
        <v>9.8017699999999996E-3</v>
      </c>
      <c r="V294" s="34"/>
      <c r="W294" s="34"/>
      <c r="X294" s="34"/>
    </row>
    <row r="295" spans="4:24">
      <c r="D295" s="103">
        <v>453</v>
      </c>
      <c r="E295" s="34"/>
      <c r="F295" s="34"/>
      <c r="G295" s="34"/>
      <c r="H295" s="34"/>
      <c r="I295" s="34" t="str">
        <f t="shared" si="34"/>
        <v/>
      </c>
      <c r="J295" s="34" t="str">
        <f t="shared" si="35"/>
        <v/>
      </c>
      <c r="K295" s="34" t="str">
        <f t="shared" si="36"/>
        <v/>
      </c>
      <c r="L295" s="35"/>
      <c r="M295" s="35">
        <f t="shared" si="38"/>
        <v>0</v>
      </c>
      <c r="N295" s="35">
        <f t="shared" si="37"/>
        <v>0</v>
      </c>
      <c r="V295" s="34"/>
      <c r="W295" s="34"/>
      <c r="X295" s="34"/>
    </row>
    <row r="296" spans="4:24">
      <c r="D296" s="103">
        <v>454</v>
      </c>
      <c r="E296" s="34">
        <v>0</v>
      </c>
      <c r="F296" s="34">
        <v>2.0420356000000002</v>
      </c>
      <c r="G296" s="34">
        <v>0</v>
      </c>
      <c r="H296" s="34"/>
      <c r="I296" s="34">
        <f t="shared" si="34"/>
        <v>0</v>
      </c>
      <c r="J296" s="34">
        <f t="shared" si="35"/>
        <v>1.0210178000000001</v>
      </c>
      <c r="K296" s="34">
        <f t="shared" si="36"/>
        <v>0</v>
      </c>
      <c r="L296" s="35"/>
      <c r="M296" s="35">
        <f t="shared" si="38"/>
        <v>1.9603539999999999E-2</v>
      </c>
      <c r="N296" s="35">
        <f t="shared" si="37"/>
        <v>9.8017699999999996E-3</v>
      </c>
      <c r="V296" s="34"/>
      <c r="W296" s="34"/>
      <c r="X296" s="34"/>
    </row>
    <row r="297" spans="4:24">
      <c r="D297" s="103">
        <v>455</v>
      </c>
      <c r="E297" s="34">
        <v>0</v>
      </c>
      <c r="F297" s="34">
        <v>0.53922490000000001</v>
      </c>
      <c r="G297" s="34">
        <v>0</v>
      </c>
      <c r="H297" s="34"/>
      <c r="I297" s="34">
        <f t="shared" si="34"/>
        <v>0</v>
      </c>
      <c r="J297" s="34">
        <f t="shared" si="35"/>
        <v>0.26961245</v>
      </c>
      <c r="K297" s="34">
        <f t="shared" si="36"/>
        <v>0</v>
      </c>
      <c r="L297" s="35"/>
      <c r="M297" s="35">
        <f t="shared" si="38"/>
        <v>0</v>
      </c>
      <c r="N297" s="35">
        <f t="shared" si="37"/>
        <v>0</v>
      </c>
      <c r="V297" s="34"/>
      <c r="W297" s="34"/>
      <c r="X297" s="34"/>
    </row>
    <row r="298" spans="4:24">
      <c r="D298" s="103">
        <v>456</v>
      </c>
      <c r="E298" s="34"/>
      <c r="F298" s="34"/>
      <c r="G298" s="34"/>
      <c r="H298" s="34"/>
      <c r="I298" s="34" t="str">
        <f t="shared" si="34"/>
        <v/>
      </c>
      <c r="J298" s="34" t="str">
        <f t="shared" si="35"/>
        <v/>
      </c>
      <c r="K298" s="34" t="str">
        <f t="shared" si="36"/>
        <v/>
      </c>
      <c r="L298" s="35"/>
      <c r="M298" s="35">
        <f t="shared" si="38"/>
        <v>0</v>
      </c>
      <c r="N298" s="35">
        <f t="shared" si="37"/>
        <v>0</v>
      </c>
      <c r="V298" s="34"/>
      <c r="W298" s="34"/>
      <c r="X298" s="34"/>
    </row>
    <row r="299" spans="4:24">
      <c r="D299" s="103">
        <v>457</v>
      </c>
      <c r="E299" s="34"/>
      <c r="F299" s="34"/>
      <c r="G299" s="34"/>
      <c r="H299" s="34"/>
      <c r="I299" s="34" t="str">
        <f t="shared" si="34"/>
        <v/>
      </c>
      <c r="J299" s="34" t="str">
        <f t="shared" si="35"/>
        <v/>
      </c>
      <c r="K299" s="34" t="str">
        <f t="shared" si="36"/>
        <v/>
      </c>
      <c r="L299" s="35"/>
      <c r="M299" s="35">
        <f t="shared" si="38"/>
        <v>0</v>
      </c>
      <c r="N299" s="35">
        <f t="shared" si="37"/>
        <v>0</v>
      </c>
      <c r="V299" s="34"/>
      <c r="W299" s="34"/>
      <c r="X299" s="34"/>
    </row>
    <row r="300" spans="4:24">
      <c r="D300" s="103">
        <v>458</v>
      </c>
      <c r="E300" s="34"/>
      <c r="F300" s="34"/>
      <c r="G300" s="34"/>
      <c r="H300" s="34"/>
      <c r="I300" s="34" t="str">
        <f t="shared" si="34"/>
        <v/>
      </c>
      <c r="J300" s="34" t="str">
        <f t="shared" si="35"/>
        <v/>
      </c>
      <c r="K300" s="34" t="str">
        <f t="shared" si="36"/>
        <v/>
      </c>
      <c r="L300" s="35"/>
      <c r="M300" s="35">
        <f t="shared" si="38"/>
        <v>0</v>
      </c>
      <c r="N300" s="35">
        <f t="shared" si="37"/>
        <v>0</v>
      </c>
      <c r="V300" s="34"/>
      <c r="W300" s="34"/>
      <c r="X300" s="34"/>
    </row>
    <row r="301" spans="4:24">
      <c r="D301" s="103">
        <v>501</v>
      </c>
      <c r="E301" s="34">
        <v>2.9113730000000002</v>
      </c>
      <c r="F301" s="34">
        <v>0</v>
      </c>
      <c r="G301" s="34">
        <v>0</v>
      </c>
      <c r="H301" s="34"/>
      <c r="I301" s="34">
        <f t="shared" si="34"/>
        <v>0.29113730000000004</v>
      </c>
      <c r="J301" s="34">
        <f t="shared" si="35"/>
        <v>0</v>
      </c>
      <c r="K301" s="34">
        <f t="shared" si="36"/>
        <v>0</v>
      </c>
      <c r="L301" s="35"/>
      <c r="M301" s="35">
        <f t="shared" si="38"/>
        <v>0.61261069999999995</v>
      </c>
      <c r="N301" s="35">
        <f t="shared" si="37"/>
        <v>0.30630534999999998</v>
      </c>
      <c r="V301" s="34"/>
      <c r="W301" s="34"/>
      <c r="X301" s="34"/>
    </row>
    <row r="302" spans="4:24">
      <c r="D302" s="103">
        <v>502</v>
      </c>
      <c r="E302" s="34">
        <v>2.5711973000000001</v>
      </c>
      <c r="F302" s="34">
        <v>0</v>
      </c>
      <c r="G302" s="34">
        <v>0</v>
      </c>
      <c r="H302" s="34"/>
      <c r="I302" s="34">
        <f t="shared" si="34"/>
        <v>0.25711973000000005</v>
      </c>
      <c r="J302" s="34">
        <f t="shared" si="35"/>
        <v>0</v>
      </c>
      <c r="K302" s="34">
        <f t="shared" si="36"/>
        <v>0</v>
      </c>
      <c r="L302" s="35"/>
      <c r="M302" s="35">
        <f t="shared" si="38"/>
        <v>0</v>
      </c>
      <c r="N302" s="35">
        <f t="shared" si="37"/>
        <v>0</v>
      </c>
      <c r="V302" s="34"/>
      <c r="W302" s="34"/>
      <c r="X302" s="34"/>
    </row>
    <row r="303" spans="4:24">
      <c r="D303" s="103">
        <v>503</v>
      </c>
      <c r="E303" s="34">
        <v>0</v>
      </c>
      <c r="F303" s="34">
        <v>0.51050890000000004</v>
      </c>
      <c r="G303" s="34">
        <v>0</v>
      </c>
      <c r="H303" s="34"/>
      <c r="I303" s="34">
        <f t="shared" si="34"/>
        <v>0</v>
      </c>
      <c r="J303" s="34">
        <f t="shared" si="35"/>
        <v>0.25525445000000002</v>
      </c>
      <c r="K303" s="34">
        <f t="shared" si="36"/>
        <v>0</v>
      </c>
      <c r="L303" s="35"/>
      <c r="M303" s="35">
        <f t="shared" si="38"/>
        <v>0</v>
      </c>
      <c r="N303" s="35">
        <f t="shared" si="37"/>
        <v>0</v>
      </c>
      <c r="V303" s="34"/>
      <c r="W303" s="34"/>
      <c r="X303" s="34"/>
    </row>
    <row r="304" spans="4:24">
      <c r="D304" s="103">
        <v>504</v>
      </c>
      <c r="E304" s="34">
        <v>2.8627764999999998</v>
      </c>
      <c r="F304" s="34">
        <v>0</v>
      </c>
      <c r="G304" s="34">
        <v>0</v>
      </c>
      <c r="H304" s="34"/>
      <c r="I304" s="34">
        <f t="shared" si="34"/>
        <v>0.28627764999999999</v>
      </c>
      <c r="J304" s="34">
        <f t="shared" si="35"/>
        <v>0</v>
      </c>
      <c r="K304" s="34">
        <f t="shared" si="36"/>
        <v>0</v>
      </c>
      <c r="L304" s="35"/>
      <c r="M304" s="35">
        <f t="shared" si="38"/>
        <v>0</v>
      </c>
      <c r="N304" s="35">
        <f t="shared" si="37"/>
        <v>0</v>
      </c>
      <c r="V304" s="34"/>
      <c r="W304" s="34"/>
      <c r="X304" s="34"/>
    </row>
    <row r="305" spans="4:24">
      <c r="D305" s="103">
        <v>505</v>
      </c>
      <c r="E305" s="34">
        <v>0.48993143</v>
      </c>
      <c r="F305" s="34">
        <v>1.4702654000000001E-2</v>
      </c>
      <c r="G305" s="34">
        <v>0</v>
      </c>
      <c r="H305" s="34"/>
      <c r="I305" s="34">
        <f t="shared" si="34"/>
        <v>4.8993143000000003E-2</v>
      </c>
      <c r="J305" s="34">
        <f t="shared" si="35"/>
        <v>7.3513270000000004E-3</v>
      </c>
      <c r="K305" s="34">
        <f t="shared" si="36"/>
        <v>0</v>
      </c>
      <c r="L305" s="35"/>
      <c r="M305" s="35">
        <f t="shared" si="38"/>
        <v>0</v>
      </c>
      <c r="N305" s="35">
        <f t="shared" si="37"/>
        <v>0</v>
      </c>
      <c r="V305" s="34"/>
      <c r="W305" s="34"/>
      <c r="X305" s="34"/>
    </row>
    <row r="306" spans="4:24">
      <c r="D306" s="103">
        <v>506</v>
      </c>
      <c r="E306" s="34">
        <v>0.71422154000000004</v>
      </c>
      <c r="F306" s="34">
        <v>1.4702654000000001E-2</v>
      </c>
      <c r="G306" s="34">
        <v>0</v>
      </c>
      <c r="H306" s="34"/>
      <c r="I306" s="34">
        <f t="shared" si="34"/>
        <v>7.1422154000000002E-2</v>
      </c>
      <c r="J306" s="34">
        <f t="shared" si="35"/>
        <v>7.3513270000000004E-3</v>
      </c>
      <c r="K306" s="34">
        <f t="shared" si="36"/>
        <v>0</v>
      </c>
      <c r="L306" s="35"/>
      <c r="M306" s="35">
        <f t="shared" si="38"/>
        <v>2.0420356000000002</v>
      </c>
      <c r="N306" s="35">
        <f t="shared" si="37"/>
        <v>1.0210178000000001</v>
      </c>
      <c r="V306" s="34"/>
      <c r="W306" s="34"/>
      <c r="X306" s="34"/>
    </row>
    <row r="307" spans="4:24">
      <c r="D307" s="103">
        <v>507</v>
      </c>
      <c r="E307" s="34"/>
      <c r="F307" s="34"/>
      <c r="G307" s="34"/>
      <c r="H307" s="34"/>
      <c r="I307" s="34" t="str">
        <f t="shared" si="34"/>
        <v/>
      </c>
      <c r="J307" s="34" t="str">
        <f t="shared" si="35"/>
        <v/>
      </c>
      <c r="K307" s="34" t="str">
        <f t="shared" si="36"/>
        <v/>
      </c>
      <c r="L307" s="35"/>
      <c r="M307" s="35">
        <f t="shared" si="38"/>
        <v>0.53922490000000001</v>
      </c>
      <c r="N307" s="35">
        <f t="shared" si="37"/>
        <v>0.26961245</v>
      </c>
      <c r="V307" s="34"/>
      <c r="W307" s="34"/>
      <c r="X307" s="34"/>
    </row>
    <row r="308" spans="4:24">
      <c r="D308" s="103">
        <v>508</v>
      </c>
      <c r="E308" s="34">
        <v>0</v>
      </c>
      <c r="F308" s="34">
        <v>1.4702655</v>
      </c>
      <c r="G308" s="34">
        <v>0</v>
      </c>
      <c r="H308" s="34"/>
      <c r="I308" s="34">
        <f t="shared" si="34"/>
        <v>0</v>
      </c>
      <c r="J308" s="34">
        <f t="shared" si="35"/>
        <v>0.73513275</v>
      </c>
      <c r="K308" s="34">
        <f t="shared" si="36"/>
        <v>0</v>
      </c>
      <c r="L308" s="35"/>
      <c r="M308" s="35">
        <f t="shared" si="38"/>
        <v>0</v>
      </c>
      <c r="N308" s="35">
        <f t="shared" si="37"/>
        <v>0</v>
      </c>
      <c r="V308" s="34"/>
      <c r="W308" s="34"/>
      <c r="X308" s="34"/>
    </row>
    <row r="309" spans="4:24">
      <c r="D309" s="103">
        <v>509</v>
      </c>
      <c r="E309" s="34">
        <v>0</v>
      </c>
      <c r="F309" s="34">
        <v>1.4702654000000001E-2</v>
      </c>
      <c r="G309" s="34">
        <v>0</v>
      </c>
      <c r="H309" s="34"/>
      <c r="I309" s="34">
        <f t="shared" si="34"/>
        <v>0</v>
      </c>
      <c r="J309" s="34">
        <f t="shared" si="35"/>
        <v>7.3513270000000004E-3</v>
      </c>
      <c r="K309" s="34">
        <f t="shared" si="36"/>
        <v>0</v>
      </c>
      <c r="L309" s="35"/>
      <c r="M309" s="35">
        <f t="shared" si="38"/>
        <v>0</v>
      </c>
      <c r="N309" s="35">
        <f t="shared" si="37"/>
        <v>0</v>
      </c>
      <c r="V309" s="34"/>
      <c r="W309" s="34"/>
      <c r="X309" s="34"/>
    </row>
    <row r="310" spans="4:24">
      <c r="D310" s="103">
        <v>510</v>
      </c>
      <c r="E310" s="34"/>
      <c r="F310" s="34"/>
      <c r="G310" s="34"/>
      <c r="H310" s="34"/>
      <c r="I310" s="34" t="str">
        <f t="shared" si="34"/>
        <v/>
      </c>
      <c r="J310" s="34" t="str">
        <f t="shared" si="35"/>
        <v/>
      </c>
      <c r="K310" s="34" t="str">
        <f t="shared" si="36"/>
        <v/>
      </c>
      <c r="L310" s="35"/>
      <c r="M310" s="35">
        <f t="shared" si="38"/>
        <v>0</v>
      </c>
      <c r="N310" s="35">
        <f t="shared" si="37"/>
        <v>0</v>
      </c>
      <c r="V310" s="34"/>
      <c r="W310" s="34"/>
      <c r="X310" s="34"/>
    </row>
    <row r="311" spans="4:24">
      <c r="D311" s="103">
        <v>511</v>
      </c>
      <c r="E311" s="34">
        <v>0</v>
      </c>
      <c r="F311" s="34">
        <v>1.4702655</v>
      </c>
      <c r="G311" s="34">
        <v>0</v>
      </c>
      <c r="H311" s="34"/>
      <c r="I311" s="34">
        <f t="shared" si="34"/>
        <v>0</v>
      </c>
      <c r="J311" s="34">
        <f t="shared" si="35"/>
        <v>0.73513275</v>
      </c>
      <c r="K311" s="34">
        <f t="shared" si="36"/>
        <v>0</v>
      </c>
      <c r="L311" s="35"/>
      <c r="M311" s="35">
        <f t="shared" si="38"/>
        <v>2.9113730000000002</v>
      </c>
      <c r="N311" s="35">
        <f t="shared" si="37"/>
        <v>0.29113730000000004</v>
      </c>
      <c r="V311" s="34"/>
      <c r="W311" s="34"/>
      <c r="X311" s="34"/>
    </row>
    <row r="312" spans="4:24">
      <c r="D312" s="103">
        <v>512</v>
      </c>
      <c r="E312" s="34">
        <v>0.71422154000000004</v>
      </c>
      <c r="F312" s="34">
        <v>1.4702654000000001E-2</v>
      </c>
      <c r="G312" s="34">
        <v>0</v>
      </c>
      <c r="H312" s="34"/>
      <c r="I312" s="34">
        <f t="shared" si="34"/>
        <v>7.1422154000000002E-2</v>
      </c>
      <c r="J312" s="34">
        <f t="shared" si="35"/>
        <v>7.3513270000000004E-3</v>
      </c>
      <c r="K312" s="34">
        <f t="shared" si="36"/>
        <v>0</v>
      </c>
      <c r="L312" s="35"/>
      <c r="M312" s="35">
        <f t="shared" si="38"/>
        <v>2.5711973000000001</v>
      </c>
      <c r="N312" s="35">
        <f t="shared" si="37"/>
        <v>0.25711973000000005</v>
      </c>
      <c r="V312" s="34"/>
      <c r="W312" s="34"/>
      <c r="X312" s="34"/>
    </row>
    <row r="313" spans="4:24">
      <c r="D313" s="103">
        <v>513</v>
      </c>
      <c r="E313" s="34">
        <v>4.9941382999999999E-2</v>
      </c>
      <c r="F313" s="34">
        <v>1.4702654000000001E-2</v>
      </c>
      <c r="G313" s="34">
        <v>0</v>
      </c>
      <c r="H313" s="34"/>
      <c r="I313" s="34">
        <f t="shared" si="34"/>
        <v>4.9941383000000001E-3</v>
      </c>
      <c r="J313" s="34">
        <f t="shared" si="35"/>
        <v>7.3513270000000004E-3</v>
      </c>
      <c r="K313" s="34">
        <f t="shared" si="36"/>
        <v>0</v>
      </c>
      <c r="L313" s="35"/>
      <c r="M313" s="35">
        <f t="shared" si="38"/>
        <v>0.51050890000000004</v>
      </c>
      <c r="N313" s="35">
        <f t="shared" si="37"/>
        <v>0.25525445000000002</v>
      </c>
      <c r="V313" s="34"/>
      <c r="W313" s="34"/>
      <c r="X313" s="34"/>
    </row>
    <row r="314" spans="4:24">
      <c r="D314" s="103">
        <v>514</v>
      </c>
      <c r="E314" s="34">
        <v>0.20607086999999999</v>
      </c>
      <c r="F314" s="34">
        <v>0</v>
      </c>
      <c r="G314" s="34">
        <v>0</v>
      </c>
      <c r="H314" s="34"/>
      <c r="I314" s="34">
        <f t="shared" ref="I314:I377" si="39">IF(E314="","",E314*$B$2)</f>
        <v>2.0607087E-2</v>
      </c>
      <c r="J314" s="34">
        <f t="shared" ref="J314:J377" si="40">IF(F314="","",F314*$B$3)</f>
        <v>0</v>
      </c>
      <c r="K314" s="34">
        <f t="shared" ref="K314:K377" si="41">IF(G314="","",G314*$B$4)</f>
        <v>0</v>
      </c>
      <c r="L314" s="35"/>
      <c r="M314" s="35">
        <f t="shared" si="38"/>
        <v>2.8627764999999998</v>
      </c>
      <c r="N314" s="35">
        <f t="shared" si="37"/>
        <v>0.28627764999999999</v>
      </c>
      <c r="V314" s="34"/>
      <c r="W314" s="34"/>
      <c r="X314" s="34"/>
    </row>
    <row r="315" spans="4:24">
      <c r="D315" s="103">
        <v>515</v>
      </c>
      <c r="E315" s="34">
        <v>0.11211757999999999</v>
      </c>
      <c r="F315" s="34">
        <v>0.51050890000000004</v>
      </c>
      <c r="G315" s="34">
        <v>0</v>
      </c>
      <c r="H315" s="34"/>
      <c r="I315" s="34">
        <f t="shared" si="39"/>
        <v>1.1211758E-2</v>
      </c>
      <c r="J315" s="34">
        <f t="shared" si="40"/>
        <v>0.25525445000000002</v>
      </c>
      <c r="K315" s="34">
        <f t="shared" si="41"/>
        <v>0</v>
      </c>
      <c r="L315" s="35"/>
      <c r="M315" s="35">
        <f t="shared" si="38"/>
        <v>0.50463408399999998</v>
      </c>
      <c r="N315" s="35">
        <f t="shared" si="37"/>
        <v>5.6344470000000001E-2</v>
      </c>
      <c r="V315" s="34"/>
      <c r="W315" s="34"/>
      <c r="X315" s="34"/>
    </row>
    <row r="316" spans="4:24">
      <c r="D316" s="103">
        <v>516</v>
      </c>
      <c r="E316" s="34">
        <v>0.20607086999999999</v>
      </c>
      <c r="F316" s="34">
        <v>0</v>
      </c>
      <c r="G316" s="34">
        <v>0</v>
      </c>
      <c r="H316" s="34"/>
      <c r="I316" s="34">
        <f t="shared" si="39"/>
        <v>2.0607087E-2</v>
      </c>
      <c r="J316" s="34">
        <f t="shared" si="40"/>
        <v>0</v>
      </c>
      <c r="K316" s="34">
        <f t="shared" si="41"/>
        <v>0</v>
      </c>
      <c r="L316" s="35"/>
      <c r="M316" s="35">
        <f t="shared" si="38"/>
        <v>0.72892419400000008</v>
      </c>
      <c r="N316" s="35">
        <f t="shared" si="37"/>
        <v>7.8773481000000006E-2</v>
      </c>
      <c r="V316" s="34"/>
      <c r="W316" s="34"/>
      <c r="X316" s="34"/>
    </row>
    <row r="317" spans="4:24">
      <c r="D317" s="103">
        <v>517</v>
      </c>
      <c r="E317" s="34">
        <v>0</v>
      </c>
      <c r="F317" s="34">
        <v>0.25525445000000002</v>
      </c>
      <c r="G317" s="34">
        <v>0</v>
      </c>
      <c r="H317" s="34"/>
      <c r="I317" s="34">
        <f t="shared" si="39"/>
        <v>0</v>
      </c>
      <c r="J317" s="34">
        <f t="shared" si="40"/>
        <v>0.12762722500000001</v>
      </c>
      <c r="K317" s="34">
        <f t="shared" si="41"/>
        <v>0</v>
      </c>
      <c r="L317" s="35"/>
      <c r="M317" s="35">
        <f t="shared" si="38"/>
        <v>0</v>
      </c>
      <c r="N317" s="35">
        <f t="shared" si="37"/>
        <v>0</v>
      </c>
      <c r="V317" s="34"/>
      <c r="W317" s="34"/>
      <c r="X317" s="34"/>
    </row>
    <row r="318" spans="4:24">
      <c r="D318" s="103">
        <v>518</v>
      </c>
      <c r="E318" s="34">
        <v>0</v>
      </c>
      <c r="F318" s="34">
        <v>0.43648508000000003</v>
      </c>
      <c r="G318" s="34">
        <v>0</v>
      </c>
      <c r="H318" s="34"/>
      <c r="I318" s="34">
        <f t="shared" si="39"/>
        <v>0</v>
      </c>
      <c r="J318" s="34">
        <f t="shared" si="40"/>
        <v>0.21824254000000001</v>
      </c>
      <c r="K318" s="34">
        <f t="shared" si="41"/>
        <v>0</v>
      </c>
      <c r="L318" s="35"/>
      <c r="M318" s="35">
        <f t="shared" si="38"/>
        <v>1.4702655</v>
      </c>
      <c r="N318" s="35">
        <f t="shared" si="37"/>
        <v>0.73513275</v>
      </c>
      <c r="V318" s="34"/>
      <c r="W318" s="34"/>
      <c r="X318" s="34"/>
    </row>
    <row r="319" spans="4:24">
      <c r="D319" s="103">
        <v>519</v>
      </c>
      <c r="E319" s="34">
        <v>0</v>
      </c>
      <c r="F319" s="34">
        <v>0.19144084</v>
      </c>
      <c r="G319" s="34">
        <v>0</v>
      </c>
      <c r="H319" s="34"/>
      <c r="I319" s="34">
        <f t="shared" si="39"/>
        <v>0</v>
      </c>
      <c r="J319" s="34">
        <f t="shared" si="40"/>
        <v>9.5720420000000001E-2</v>
      </c>
      <c r="K319" s="34">
        <f t="shared" si="41"/>
        <v>0</v>
      </c>
      <c r="L319" s="35"/>
      <c r="M319" s="35">
        <f t="shared" si="38"/>
        <v>1.4702654000000001E-2</v>
      </c>
      <c r="N319" s="35">
        <f t="shared" si="37"/>
        <v>7.3513270000000004E-3</v>
      </c>
      <c r="V319" s="34"/>
      <c r="W319" s="34"/>
      <c r="X319" s="34"/>
    </row>
    <row r="320" spans="4:24">
      <c r="D320" s="103">
        <v>520</v>
      </c>
      <c r="E320" s="34">
        <v>0.58268105999999997</v>
      </c>
      <c r="F320" s="34">
        <v>0</v>
      </c>
      <c r="G320" s="34">
        <v>0</v>
      </c>
      <c r="H320" s="34"/>
      <c r="I320" s="34">
        <f t="shared" si="39"/>
        <v>5.8268106E-2</v>
      </c>
      <c r="J320" s="34">
        <f t="shared" si="40"/>
        <v>0</v>
      </c>
      <c r="K320" s="34">
        <f t="shared" si="41"/>
        <v>0</v>
      </c>
      <c r="L320" s="35"/>
      <c r="M320" s="35">
        <f t="shared" si="38"/>
        <v>0</v>
      </c>
      <c r="N320" s="35">
        <f t="shared" si="37"/>
        <v>0</v>
      </c>
      <c r="V320" s="34"/>
      <c r="W320" s="34"/>
      <c r="X320" s="34"/>
    </row>
    <row r="321" spans="4:24">
      <c r="D321" s="103">
        <v>521</v>
      </c>
      <c r="E321" s="34">
        <v>0.58268105999999997</v>
      </c>
      <c r="F321" s="34">
        <v>0.12635094999999999</v>
      </c>
      <c r="G321" s="34">
        <v>0</v>
      </c>
      <c r="H321" s="34"/>
      <c r="I321" s="34">
        <f t="shared" si="39"/>
        <v>5.8268106E-2</v>
      </c>
      <c r="J321" s="34">
        <f t="shared" si="40"/>
        <v>6.3175474999999995E-2</v>
      </c>
      <c r="K321" s="34">
        <f t="shared" si="41"/>
        <v>0</v>
      </c>
      <c r="L321" s="35"/>
      <c r="M321" s="35">
        <f t="shared" si="38"/>
        <v>1.4702655</v>
      </c>
      <c r="N321" s="35">
        <f t="shared" si="37"/>
        <v>0.73513275</v>
      </c>
      <c r="V321" s="34"/>
      <c r="W321" s="34"/>
      <c r="X321" s="34"/>
    </row>
    <row r="322" spans="4:24">
      <c r="D322" s="103">
        <v>522</v>
      </c>
      <c r="E322" s="34">
        <v>0</v>
      </c>
      <c r="F322" s="34">
        <v>1.3232387999999999</v>
      </c>
      <c r="G322" s="34">
        <v>0</v>
      </c>
      <c r="H322" s="34"/>
      <c r="I322" s="34">
        <f t="shared" si="39"/>
        <v>0</v>
      </c>
      <c r="J322" s="34">
        <f t="shared" si="40"/>
        <v>0.66161939999999997</v>
      </c>
      <c r="K322" s="34">
        <f t="shared" si="41"/>
        <v>0</v>
      </c>
      <c r="L322" s="35"/>
      <c r="M322" s="35">
        <f t="shared" si="38"/>
        <v>0.72892419400000008</v>
      </c>
      <c r="N322" s="35">
        <f t="shared" si="37"/>
        <v>7.8773481000000006E-2</v>
      </c>
      <c r="V322" s="34"/>
      <c r="W322" s="34"/>
      <c r="X322" s="34"/>
    </row>
    <row r="323" spans="4:24">
      <c r="D323" s="103">
        <v>523</v>
      </c>
      <c r="E323" s="34">
        <v>0</v>
      </c>
      <c r="F323" s="34">
        <v>1.3232387999999999</v>
      </c>
      <c r="G323" s="34">
        <v>0</v>
      </c>
      <c r="H323" s="34"/>
      <c r="I323" s="34">
        <f t="shared" si="39"/>
        <v>0</v>
      </c>
      <c r="J323" s="34">
        <f t="shared" si="40"/>
        <v>0.66161939999999997</v>
      </c>
      <c r="K323" s="34">
        <f t="shared" si="41"/>
        <v>0</v>
      </c>
      <c r="L323" s="35"/>
      <c r="M323" s="35">
        <f t="shared" si="38"/>
        <v>6.4644037000000001E-2</v>
      </c>
      <c r="N323" s="35">
        <f t="shared" si="37"/>
        <v>1.23454653E-2</v>
      </c>
      <c r="V323" s="34"/>
      <c r="W323" s="34"/>
      <c r="X323" s="34"/>
    </row>
    <row r="324" spans="4:24">
      <c r="D324" s="103">
        <v>524</v>
      </c>
      <c r="E324" s="34">
        <v>0.68858224000000001</v>
      </c>
      <c r="F324" s="34">
        <v>7.6576340000000007E-2</v>
      </c>
      <c r="G324" s="34">
        <v>0</v>
      </c>
      <c r="H324" s="34"/>
      <c r="I324" s="34">
        <f t="shared" si="39"/>
        <v>6.885822400000001E-2</v>
      </c>
      <c r="J324" s="34">
        <f t="shared" si="40"/>
        <v>3.8288170000000003E-2</v>
      </c>
      <c r="K324" s="34">
        <f t="shared" si="41"/>
        <v>0</v>
      </c>
      <c r="L324" s="35"/>
      <c r="M324" s="35">
        <f t="shared" si="38"/>
        <v>0.20607086999999999</v>
      </c>
      <c r="N324" s="35">
        <f t="shared" ref="N324:N387" si="42">SUM(I314:K314)</f>
        <v>2.0607087E-2</v>
      </c>
      <c r="V324" s="34"/>
      <c r="W324" s="34"/>
      <c r="X324" s="34"/>
    </row>
    <row r="325" spans="4:24">
      <c r="D325" s="103">
        <v>525</v>
      </c>
      <c r="E325" s="34">
        <v>1.0926264999999999</v>
      </c>
      <c r="F325" s="34">
        <v>5.1050887000000003E-2</v>
      </c>
      <c r="G325" s="34">
        <v>0</v>
      </c>
      <c r="H325" s="34"/>
      <c r="I325" s="34">
        <f t="shared" si="39"/>
        <v>0.10926265</v>
      </c>
      <c r="J325" s="34">
        <f t="shared" si="40"/>
        <v>2.5525443500000002E-2</v>
      </c>
      <c r="K325" s="34">
        <f t="shared" si="41"/>
        <v>0</v>
      </c>
      <c r="L325" s="35"/>
      <c r="M325" s="35">
        <f t="shared" si="38"/>
        <v>0.62262648000000009</v>
      </c>
      <c r="N325" s="35">
        <f t="shared" si="42"/>
        <v>0.26646620800000004</v>
      </c>
      <c r="V325" s="34"/>
      <c r="W325" s="34"/>
      <c r="X325" s="34"/>
    </row>
    <row r="326" spans="4:24">
      <c r="D326" s="103">
        <v>526</v>
      </c>
      <c r="E326" s="34">
        <v>1.0926264999999999</v>
      </c>
      <c r="F326" s="34">
        <v>5.1050887000000003E-2</v>
      </c>
      <c r="G326" s="34">
        <v>0</v>
      </c>
      <c r="H326" s="34"/>
      <c r="I326" s="34">
        <f t="shared" si="39"/>
        <v>0.10926265</v>
      </c>
      <c r="J326" s="34">
        <f t="shared" si="40"/>
        <v>2.5525443500000002E-2</v>
      </c>
      <c r="K326" s="34">
        <f t="shared" si="41"/>
        <v>0</v>
      </c>
      <c r="L326" s="35"/>
      <c r="M326" s="35">
        <f t="shared" si="38"/>
        <v>0.20607086999999999</v>
      </c>
      <c r="N326" s="35">
        <f t="shared" si="42"/>
        <v>2.0607087E-2</v>
      </c>
      <c r="V326" s="34"/>
      <c r="W326" s="34"/>
      <c r="X326" s="34"/>
    </row>
    <row r="327" spans="4:24">
      <c r="D327" s="103">
        <v>527</v>
      </c>
      <c r="E327" s="34">
        <v>0</v>
      </c>
      <c r="F327" s="34">
        <v>6.8229509999999993E-2</v>
      </c>
      <c r="G327" s="34">
        <v>0</v>
      </c>
      <c r="H327" s="34"/>
      <c r="I327" s="34">
        <f t="shared" si="39"/>
        <v>0</v>
      </c>
      <c r="J327" s="34">
        <f t="shared" si="40"/>
        <v>3.4114754999999997E-2</v>
      </c>
      <c r="K327" s="34">
        <f t="shared" si="41"/>
        <v>0</v>
      </c>
      <c r="L327" s="35"/>
      <c r="M327" s="35">
        <f t="shared" si="38"/>
        <v>0.25525445000000002</v>
      </c>
      <c r="N327" s="35">
        <f t="shared" si="42"/>
        <v>0.12762722500000001</v>
      </c>
      <c r="V327" s="34"/>
      <c r="W327" s="34"/>
      <c r="X327" s="34"/>
    </row>
    <row r="328" spans="4:24">
      <c r="D328" s="103">
        <v>528</v>
      </c>
      <c r="E328" s="34">
        <v>0</v>
      </c>
      <c r="F328" s="34">
        <v>4.9417254000000001E-2</v>
      </c>
      <c r="G328" s="34">
        <v>0</v>
      </c>
      <c r="H328" s="34"/>
      <c r="I328" s="34">
        <f t="shared" si="39"/>
        <v>0</v>
      </c>
      <c r="J328" s="34">
        <f t="shared" si="40"/>
        <v>2.4708627E-2</v>
      </c>
      <c r="K328" s="34">
        <f t="shared" si="41"/>
        <v>0</v>
      </c>
      <c r="L328" s="35"/>
      <c r="M328" s="35">
        <f t="shared" si="38"/>
        <v>0.43648508000000003</v>
      </c>
      <c r="N328" s="35">
        <f t="shared" si="42"/>
        <v>0.21824254000000001</v>
      </c>
      <c r="V328" s="34"/>
      <c r="W328" s="34"/>
      <c r="X328" s="34"/>
    </row>
    <row r="329" spans="4:24">
      <c r="D329" s="103">
        <v>529</v>
      </c>
      <c r="E329" s="34"/>
      <c r="F329" s="34"/>
      <c r="G329" s="34"/>
      <c r="H329" s="34"/>
      <c r="I329" s="34" t="str">
        <f t="shared" si="39"/>
        <v/>
      </c>
      <c r="J329" s="34" t="str">
        <f t="shared" si="40"/>
        <v/>
      </c>
      <c r="K329" s="34" t="str">
        <f t="shared" si="41"/>
        <v/>
      </c>
      <c r="L329" s="35"/>
      <c r="M329" s="35">
        <f t="shared" si="38"/>
        <v>0.19144084</v>
      </c>
      <c r="N329" s="35">
        <f t="shared" si="42"/>
        <v>9.5720420000000001E-2</v>
      </c>
      <c r="V329" s="34"/>
      <c r="W329" s="34"/>
      <c r="X329" s="34"/>
    </row>
    <row r="330" spans="4:24">
      <c r="D330" s="103">
        <v>531</v>
      </c>
      <c r="E330" s="34">
        <v>3.7000003000000001</v>
      </c>
      <c r="F330" s="34">
        <v>3.5000002000000001</v>
      </c>
      <c r="G330" s="34">
        <v>1.7</v>
      </c>
      <c r="H330" s="34"/>
      <c r="I330" s="34">
        <f t="shared" si="39"/>
        <v>0.37000003000000004</v>
      </c>
      <c r="J330" s="34">
        <f t="shared" si="40"/>
        <v>1.7500001000000001</v>
      </c>
      <c r="K330" s="34">
        <f t="shared" si="41"/>
        <v>0.85</v>
      </c>
      <c r="L330" s="35"/>
      <c r="M330" s="35">
        <f t="shared" si="38"/>
        <v>0.58268105999999997</v>
      </c>
      <c r="N330" s="35">
        <f t="shared" si="42"/>
        <v>5.8268106E-2</v>
      </c>
      <c r="V330" s="34"/>
      <c r="W330" s="34"/>
      <c r="X330" s="34"/>
    </row>
    <row r="331" spans="4:24">
      <c r="D331" s="103">
        <v>533</v>
      </c>
      <c r="E331" s="34"/>
      <c r="F331" s="34"/>
      <c r="G331" s="34"/>
      <c r="H331" s="34"/>
      <c r="I331" s="34" t="str">
        <f t="shared" si="39"/>
        <v/>
      </c>
      <c r="J331" s="34" t="str">
        <f t="shared" si="40"/>
        <v/>
      </c>
      <c r="K331" s="34" t="str">
        <f t="shared" si="41"/>
        <v/>
      </c>
      <c r="L331" s="35"/>
      <c r="M331" s="35">
        <f t="shared" si="38"/>
        <v>0.70903200999999993</v>
      </c>
      <c r="N331" s="35">
        <f t="shared" si="42"/>
        <v>0.12144358099999999</v>
      </c>
      <c r="V331" s="34"/>
      <c r="W331" s="34"/>
      <c r="X331" s="34"/>
    </row>
    <row r="332" spans="4:24">
      <c r="D332" s="103">
        <v>534</v>
      </c>
      <c r="E332" s="34">
        <v>0.93305313999999995</v>
      </c>
      <c r="F332" s="34">
        <v>0</v>
      </c>
      <c r="G332" s="34">
        <v>0</v>
      </c>
      <c r="H332" s="34"/>
      <c r="I332" s="34">
        <f t="shared" si="39"/>
        <v>9.3305314E-2</v>
      </c>
      <c r="J332" s="34">
        <f t="shared" si="40"/>
        <v>0</v>
      </c>
      <c r="K332" s="34">
        <f t="shared" si="41"/>
        <v>0</v>
      </c>
      <c r="L332" s="35"/>
      <c r="M332" s="35">
        <f t="shared" si="38"/>
        <v>1.3232387999999999</v>
      </c>
      <c r="N332" s="35">
        <f t="shared" si="42"/>
        <v>0.66161939999999997</v>
      </c>
      <c r="V332" s="34"/>
      <c r="W332" s="34"/>
      <c r="X332" s="34"/>
    </row>
    <row r="333" spans="4:24">
      <c r="D333" s="103">
        <v>535</v>
      </c>
      <c r="E333" s="34">
        <v>0</v>
      </c>
      <c r="F333" s="34">
        <v>0</v>
      </c>
      <c r="G333" s="34">
        <v>0</v>
      </c>
      <c r="H333" s="34"/>
      <c r="I333" s="34">
        <f t="shared" si="39"/>
        <v>0</v>
      </c>
      <c r="J333" s="34">
        <f t="shared" si="40"/>
        <v>0</v>
      </c>
      <c r="K333" s="34">
        <f t="shared" si="41"/>
        <v>0</v>
      </c>
      <c r="L333" s="35"/>
      <c r="M333" s="35">
        <f t="shared" si="38"/>
        <v>1.3232387999999999</v>
      </c>
      <c r="N333" s="35">
        <f t="shared" si="42"/>
        <v>0.66161939999999997</v>
      </c>
      <c r="V333" s="34"/>
      <c r="W333" s="34"/>
      <c r="X333" s="34"/>
    </row>
    <row r="334" spans="4:24">
      <c r="D334" s="103">
        <v>536</v>
      </c>
      <c r="E334" s="34">
        <v>0</v>
      </c>
      <c r="F334" s="34">
        <v>0</v>
      </c>
      <c r="G334" s="34">
        <v>0</v>
      </c>
      <c r="H334" s="34"/>
      <c r="I334" s="34">
        <f t="shared" si="39"/>
        <v>0</v>
      </c>
      <c r="J334" s="34">
        <f t="shared" si="40"/>
        <v>0</v>
      </c>
      <c r="K334" s="34">
        <f t="shared" si="41"/>
        <v>0</v>
      </c>
      <c r="L334" s="35"/>
      <c r="M334" s="35">
        <f t="shared" si="38"/>
        <v>0.76515858000000003</v>
      </c>
      <c r="N334" s="35">
        <f t="shared" si="42"/>
        <v>0.10714639400000001</v>
      </c>
      <c r="V334" s="34"/>
      <c r="W334" s="34"/>
      <c r="X334" s="34"/>
    </row>
    <row r="335" spans="4:24">
      <c r="D335" s="103">
        <v>537</v>
      </c>
      <c r="E335" s="34"/>
      <c r="F335" s="34"/>
      <c r="G335" s="34"/>
      <c r="H335" s="34"/>
      <c r="I335" s="34" t="str">
        <f t="shared" si="39"/>
        <v/>
      </c>
      <c r="J335" s="34" t="str">
        <f t="shared" si="40"/>
        <v/>
      </c>
      <c r="K335" s="34" t="str">
        <f t="shared" si="41"/>
        <v/>
      </c>
      <c r="L335" s="35"/>
      <c r="M335" s="35">
        <f t="shared" si="38"/>
        <v>1.1436773869999999</v>
      </c>
      <c r="N335" s="35">
        <f t="shared" si="42"/>
        <v>0.13478809350000001</v>
      </c>
      <c r="V335" s="34"/>
      <c r="W335" s="34"/>
      <c r="X335" s="34"/>
    </row>
    <row r="336" spans="4:24">
      <c r="D336" s="103">
        <v>538</v>
      </c>
      <c r="E336" s="34">
        <v>0.46652656999999997</v>
      </c>
      <c r="F336" s="34">
        <v>0.29405308000000002</v>
      </c>
      <c r="G336" s="34">
        <v>0</v>
      </c>
      <c r="H336" s="34"/>
      <c r="I336" s="34">
        <f t="shared" si="39"/>
        <v>4.6652657E-2</v>
      </c>
      <c r="J336" s="34">
        <f t="shared" si="40"/>
        <v>0.14702654000000001</v>
      </c>
      <c r="K336" s="34">
        <f t="shared" si="41"/>
        <v>0</v>
      </c>
      <c r="L336" s="35"/>
      <c r="M336" s="35">
        <f t="shared" si="38"/>
        <v>1.1436773869999999</v>
      </c>
      <c r="N336" s="35">
        <f t="shared" si="42"/>
        <v>0.13478809350000001</v>
      </c>
      <c r="V336" s="34"/>
      <c r="W336" s="34"/>
      <c r="X336" s="34"/>
    </row>
    <row r="337" spans="4:24">
      <c r="D337" s="103">
        <v>539</v>
      </c>
      <c r="E337" s="34">
        <v>1.83901</v>
      </c>
      <c r="F337" s="34">
        <v>0</v>
      </c>
      <c r="G337" s="34">
        <v>0</v>
      </c>
      <c r="H337" s="34"/>
      <c r="I337" s="34">
        <f t="shared" si="39"/>
        <v>0.18390100000000001</v>
      </c>
      <c r="J337" s="34">
        <f t="shared" si="40"/>
        <v>0</v>
      </c>
      <c r="K337" s="34">
        <f t="shared" si="41"/>
        <v>0</v>
      </c>
      <c r="L337" s="35"/>
      <c r="M337" s="35">
        <f t="shared" si="38"/>
        <v>6.8229509999999993E-2</v>
      </c>
      <c r="N337" s="35">
        <f t="shared" si="42"/>
        <v>3.4114754999999997E-2</v>
      </c>
      <c r="V337" s="34"/>
      <c r="W337" s="34"/>
      <c r="X337" s="34"/>
    </row>
    <row r="338" spans="4:24">
      <c r="D338" s="103">
        <v>540</v>
      </c>
      <c r="E338" s="34">
        <v>1.83901</v>
      </c>
      <c r="F338" s="34">
        <v>0</v>
      </c>
      <c r="G338" s="34">
        <v>0</v>
      </c>
      <c r="H338" s="34"/>
      <c r="I338" s="34">
        <f t="shared" si="39"/>
        <v>0.18390100000000001</v>
      </c>
      <c r="J338" s="34">
        <f t="shared" si="40"/>
        <v>0</v>
      </c>
      <c r="K338" s="34">
        <f t="shared" si="41"/>
        <v>0</v>
      </c>
      <c r="L338" s="35"/>
      <c r="M338" s="35">
        <f t="shared" si="38"/>
        <v>4.9417254000000001E-2</v>
      </c>
      <c r="N338" s="35">
        <f t="shared" si="42"/>
        <v>2.4708627E-2</v>
      </c>
      <c r="V338" s="34"/>
      <c r="W338" s="34"/>
      <c r="X338" s="34"/>
    </row>
    <row r="339" spans="4:24">
      <c r="D339" s="103">
        <v>541</v>
      </c>
      <c r="E339" s="34"/>
      <c r="F339" s="34"/>
      <c r="G339" s="34"/>
      <c r="H339" s="34"/>
      <c r="I339" s="34" t="str">
        <f t="shared" si="39"/>
        <v/>
      </c>
      <c r="J339" s="34" t="str">
        <f t="shared" si="40"/>
        <v/>
      </c>
      <c r="K339" s="34" t="str">
        <f t="shared" si="41"/>
        <v/>
      </c>
      <c r="L339" s="35"/>
      <c r="M339" s="35">
        <f t="shared" si="38"/>
        <v>0</v>
      </c>
      <c r="N339" s="35">
        <f t="shared" si="42"/>
        <v>0</v>
      </c>
      <c r="V339" s="34"/>
      <c r="W339" s="34"/>
      <c r="X339" s="34"/>
    </row>
    <row r="340" spans="4:24">
      <c r="D340" s="103">
        <v>542</v>
      </c>
      <c r="E340" s="34">
        <v>1.8183541999999999</v>
      </c>
      <c r="F340" s="34">
        <v>0</v>
      </c>
      <c r="G340" s="34">
        <v>0</v>
      </c>
      <c r="H340" s="34"/>
      <c r="I340" s="34">
        <f t="shared" si="39"/>
        <v>0.18183542</v>
      </c>
      <c r="J340" s="34">
        <f t="shared" si="40"/>
        <v>0</v>
      </c>
      <c r="K340" s="34">
        <f t="shared" si="41"/>
        <v>0</v>
      </c>
      <c r="L340" s="35"/>
      <c r="M340" s="35">
        <f t="shared" si="38"/>
        <v>8.9000004999999991</v>
      </c>
      <c r="N340" s="35">
        <f t="shared" si="42"/>
        <v>2.9700001300000003</v>
      </c>
      <c r="V340" s="34"/>
      <c r="W340" s="34"/>
      <c r="X340" s="34"/>
    </row>
    <row r="341" spans="4:24">
      <c r="D341" s="103">
        <v>543</v>
      </c>
      <c r="E341" s="34">
        <v>1.8183541999999999</v>
      </c>
      <c r="F341" s="34">
        <v>0</v>
      </c>
      <c r="G341" s="34">
        <v>0</v>
      </c>
      <c r="H341" s="34"/>
      <c r="I341" s="34">
        <f t="shared" si="39"/>
        <v>0.18183542</v>
      </c>
      <c r="J341" s="34">
        <f t="shared" si="40"/>
        <v>0</v>
      </c>
      <c r="K341" s="34">
        <f t="shared" si="41"/>
        <v>0</v>
      </c>
      <c r="L341" s="35"/>
      <c r="M341" s="35">
        <f t="shared" si="38"/>
        <v>0</v>
      </c>
      <c r="N341" s="35">
        <f t="shared" si="42"/>
        <v>0</v>
      </c>
      <c r="V341" s="34"/>
      <c r="W341" s="34"/>
      <c r="X341" s="34"/>
    </row>
    <row r="342" spans="4:24">
      <c r="D342" s="103">
        <v>544</v>
      </c>
      <c r="E342" s="34"/>
      <c r="F342" s="34"/>
      <c r="G342" s="34"/>
      <c r="H342" s="34"/>
      <c r="I342" s="34" t="str">
        <f t="shared" si="39"/>
        <v/>
      </c>
      <c r="J342" s="34" t="str">
        <f t="shared" si="40"/>
        <v/>
      </c>
      <c r="K342" s="34" t="str">
        <f t="shared" si="41"/>
        <v/>
      </c>
      <c r="L342" s="35"/>
      <c r="M342" s="35">
        <f t="shared" si="38"/>
        <v>0.93305313999999995</v>
      </c>
      <c r="N342" s="35">
        <f t="shared" si="42"/>
        <v>9.3305314E-2</v>
      </c>
      <c r="V342" s="34"/>
      <c r="W342" s="34"/>
      <c r="X342" s="34"/>
    </row>
    <row r="343" spans="4:24">
      <c r="D343" s="103">
        <v>545</v>
      </c>
      <c r="E343" s="34">
        <v>1.7092774000000002E-2</v>
      </c>
      <c r="F343" s="34">
        <v>3.6756635000000003E-2</v>
      </c>
      <c r="G343" s="34">
        <v>0</v>
      </c>
      <c r="H343" s="34"/>
      <c r="I343" s="34">
        <f t="shared" si="39"/>
        <v>1.7092774000000003E-3</v>
      </c>
      <c r="J343" s="34">
        <f t="shared" si="40"/>
        <v>1.8378317500000001E-2</v>
      </c>
      <c r="K343" s="34">
        <f t="shared" si="41"/>
        <v>0</v>
      </c>
      <c r="L343" s="35"/>
      <c r="M343" s="35">
        <f t="shared" si="38"/>
        <v>0</v>
      </c>
      <c r="N343" s="35">
        <f t="shared" si="42"/>
        <v>0</v>
      </c>
      <c r="V343" s="34"/>
      <c r="W343" s="34"/>
      <c r="X343" s="34"/>
    </row>
    <row r="344" spans="4:24">
      <c r="D344" s="103">
        <v>546</v>
      </c>
      <c r="E344" s="34"/>
      <c r="F344" s="34"/>
      <c r="G344" s="34"/>
      <c r="H344" s="34"/>
      <c r="I344" s="34" t="str">
        <f t="shared" si="39"/>
        <v/>
      </c>
      <c r="J344" s="34" t="str">
        <f t="shared" si="40"/>
        <v/>
      </c>
      <c r="K344" s="34" t="str">
        <f t="shared" si="41"/>
        <v/>
      </c>
      <c r="L344" s="35"/>
      <c r="M344" s="35">
        <f t="shared" si="38"/>
        <v>0</v>
      </c>
      <c r="N344" s="35">
        <f t="shared" si="42"/>
        <v>0</v>
      </c>
      <c r="V344" s="34"/>
      <c r="W344" s="34"/>
      <c r="X344" s="34"/>
    </row>
    <row r="345" spans="4:24">
      <c r="D345" s="103">
        <v>547</v>
      </c>
      <c r="E345" s="34">
        <v>2.4221680000000001</v>
      </c>
      <c r="F345" s="34">
        <v>0</v>
      </c>
      <c r="G345" s="34">
        <v>0</v>
      </c>
      <c r="H345" s="34"/>
      <c r="I345" s="34">
        <f t="shared" si="39"/>
        <v>0.24221680000000001</v>
      </c>
      <c r="J345" s="34">
        <f t="shared" si="40"/>
        <v>0</v>
      </c>
      <c r="K345" s="34">
        <f t="shared" si="41"/>
        <v>0</v>
      </c>
      <c r="L345" s="35"/>
      <c r="M345" s="35">
        <f t="shared" si="38"/>
        <v>0</v>
      </c>
      <c r="N345" s="35">
        <f t="shared" si="42"/>
        <v>0</v>
      </c>
      <c r="V345" s="34"/>
      <c r="W345" s="34"/>
      <c r="X345" s="34"/>
    </row>
    <row r="346" spans="4:24">
      <c r="D346" s="103">
        <v>548</v>
      </c>
      <c r="E346" s="34"/>
      <c r="F346" s="34"/>
      <c r="G346" s="34"/>
      <c r="H346" s="34"/>
      <c r="I346" s="34" t="str">
        <f t="shared" si="39"/>
        <v/>
      </c>
      <c r="J346" s="34" t="str">
        <f t="shared" si="40"/>
        <v/>
      </c>
      <c r="K346" s="34" t="str">
        <f t="shared" si="41"/>
        <v/>
      </c>
      <c r="L346" s="35"/>
      <c r="M346" s="35">
        <f t="shared" si="38"/>
        <v>0.76057964999999994</v>
      </c>
      <c r="N346" s="35">
        <f t="shared" si="42"/>
        <v>0.19367919700000003</v>
      </c>
      <c r="V346" s="34"/>
      <c r="W346" s="34"/>
      <c r="X346" s="34"/>
    </row>
    <row r="347" spans="4:24">
      <c r="D347" s="103">
        <v>549</v>
      </c>
      <c r="E347" s="34">
        <v>0.44856056999999999</v>
      </c>
      <c r="F347" s="34">
        <v>0</v>
      </c>
      <c r="G347" s="34">
        <v>0</v>
      </c>
      <c r="H347" s="34"/>
      <c r="I347" s="34">
        <f t="shared" si="39"/>
        <v>4.4856057000000005E-2</v>
      </c>
      <c r="J347" s="34">
        <f t="shared" si="40"/>
        <v>0</v>
      </c>
      <c r="K347" s="34">
        <f t="shared" si="41"/>
        <v>0</v>
      </c>
      <c r="L347" s="35"/>
      <c r="M347" s="35">
        <f t="shared" si="38"/>
        <v>1.83901</v>
      </c>
      <c r="N347" s="35">
        <f t="shared" si="42"/>
        <v>0.18390100000000001</v>
      </c>
      <c r="V347" s="34"/>
      <c r="W347" s="34"/>
      <c r="X347" s="34"/>
    </row>
    <row r="348" spans="4:24">
      <c r="D348" s="103">
        <v>550</v>
      </c>
      <c r="E348" s="34">
        <v>0.44856056999999999</v>
      </c>
      <c r="F348" s="34">
        <v>1.1026992</v>
      </c>
      <c r="G348" s="34">
        <v>0</v>
      </c>
      <c r="H348" s="34"/>
      <c r="I348" s="34">
        <f t="shared" si="39"/>
        <v>4.4856057000000005E-2</v>
      </c>
      <c r="J348" s="34">
        <f t="shared" si="40"/>
        <v>0.5513496</v>
      </c>
      <c r="K348" s="34">
        <f t="shared" si="41"/>
        <v>0</v>
      </c>
      <c r="L348" s="35"/>
      <c r="M348" s="35">
        <f t="shared" si="38"/>
        <v>1.83901</v>
      </c>
      <c r="N348" s="35">
        <f t="shared" si="42"/>
        <v>0.18390100000000001</v>
      </c>
      <c r="V348" s="34"/>
      <c r="W348" s="34"/>
      <c r="X348" s="34"/>
    </row>
    <row r="349" spans="4:24">
      <c r="D349" s="103">
        <v>551</v>
      </c>
      <c r="E349" s="34"/>
      <c r="F349" s="34"/>
      <c r="G349" s="34"/>
      <c r="H349" s="34"/>
      <c r="I349" s="34" t="str">
        <f t="shared" si="39"/>
        <v/>
      </c>
      <c r="J349" s="34" t="str">
        <f t="shared" si="40"/>
        <v/>
      </c>
      <c r="K349" s="34" t="str">
        <f t="shared" si="41"/>
        <v/>
      </c>
      <c r="L349" s="35"/>
      <c r="M349" s="35">
        <f t="shared" si="38"/>
        <v>0</v>
      </c>
      <c r="N349" s="35">
        <f t="shared" si="42"/>
        <v>0</v>
      </c>
      <c r="V349" s="34"/>
      <c r="W349" s="34"/>
      <c r="X349" s="34"/>
    </row>
    <row r="350" spans="4:24">
      <c r="D350" s="103">
        <v>552</v>
      </c>
      <c r="E350" s="34">
        <v>0</v>
      </c>
      <c r="F350" s="34">
        <v>1.4702655</v>
      </c>
      <c r="G350" s="34">
        <v>0</v>
      </c>
      <c r="H350" s="34"/>
      <c r="I350" s="34">
        <f t="shared" si="39"/>
        <v>0</v>
      </c>
      <c r="J350" s="34">
        <f t="shared" si="40"/>
        <v>0.73513275</v>
      </c>
      <c r="K350" s="34">
        <f t="shared" si="41"/>
        <v>0</v>
      </c>
      <c r="L350" s="35"/>
      <c r="M350" s="35">
        <f t="shared" si="38"/>
        <v>1.8183541999999999</v>
      </c>
      <c r="N350" s="35">
        <f t="shared" si="42"/>
        <v>0.18183542</v>
      </c>
      <c r="V350" s="34"/>
      <c r="W350" s="34"/>
      <c r="X350" s="34"/>
    </row>
    <row r="351" spans="4:24">
      <c r="D351" s="103">
        <v>553</v>
      </c>
      <c r="E351" s="34">
        <v>0.20341814999999999</v>
      </c>
      <c r="F351" s="34">
        <v>2.2972899000000001E-2</v>
      </c>
      <c r="G351" s="34">
        <v>0</v>
      </c>
      <c r="H351" s="34"/>
      <c r="I351" s="34">
        <f t="shared" si="39"/>
        <v>2.0341814999999999E-2</v>
      </c>
      <c r="J351" s="34">
        <f t="shared" si="40"/>
        <v>1.1486449500000001E-2</v>
      </c>
      <c r="K351" s="34">
        <f t="shared" si="41"/>
        <v>0</v>
      </c>
      <c r="L351" s="35"/>
      <c r="M351" s="35">
        <f t="shared" si="38"/>
        <v>1.8183541999999999</v>
      </c>
      <c r="N351" s="35">
        <f t="shared" si="42"/>
        <v>0.18183542</v>
      </c>
      <c r="V351" s="34"/>
      <c r="W351" s="34"/>
      <c r="X351" s="34"/>
    </row>
    <row r="352" spans="4:24">
      <c r="D352" s="103">
        <v>554</v>
      </c>
      <c r="E352" s="34">
        <v>0</v>
      </c>
      <c r="F352" s="34">
        <v>5.881062</v>
      </c>
      <c r="G352" s="34">
        <v>0</v>
      </c>
      <c r="H352" s="34"/>
      <c r="I352" s="34">
        <f t="shared" si="39"/>
        <v>0</v>
      </c>
      <c r="J352" s="34">
        <f t="shared" si="40"/>
        <v>2.940531</v>
      </c>
      <c r="K352" s="34">
        <f t="shared" si="41"/>
        <v>0</v>
      </c>
      <c r="L352" s="35"/>
      <c r="M352" s="35">
        <f t="shared" si="38"/>
        <v>0</v>
      </c>
      <c r="N352" s="35">
        <f t="shared" si="42"/>
        <v>0</v>
      </c>
      <c r="V352" s="34"/>
      <c r="W352" s="34"/>
      <c r="X352" s="34"/>
    </row>
    <row r="353" spans="4:24">
      <c r="D353" s="103">
        <v>555</v>
      </c>
      <c r="E353" s="34"/>
      <c r="F353" s="34"/>
      <c r="G353" s="34"/>
      <c r="H353" s="34"/>
      <c r="I353" s="34" t="str">
        <f t="shared" si="39"/>
        <v/>
      </c>
      <c r="J353" s="34" t="str">
        <f t="shared" si="40"/>
        <v/>
      </c>
      <c r="K353" s="34" t="str">
        <f t="shared" si="41"/>
        <v/>
      </c>
      <c r="L353" s="35"/>
      <c r="M353" s="35">
        <f t="shared" ref="M353:M416" si="43">SUM(E343:G343)</f>
        <v>5.3849409000000001E-2</v>
      </c>
      <c r="N353" s="35">
        <f t="shared" si="42"/>
        <v>2.0087594900000002E-2</v>
      </c>
      <c r="V353" s="34"/>
      <c r="W353" s="34"/>
      <c r="X353" s="34"/>
    </row>
    <row r="354" spans="4:24">
      <c r="D354" s="103">
        <v>556</v>
      </c>
      <c r="E354" s="34">
        <v>0</v>
      </c>
      <c r="F354" s="34">
        <v>0.18378319000000001</v>
      </c>
      <c r="G354" s="34">
        <v>0</v>
      </c>
      <c r="H354" s="34"/>
      <c r="I354" s="34">
        <f t="shared" si="39"/>
        <v>0</v>
      </c>
      <c r="J354" s="34">
        <f t="shared" si="40"/>
        <v>9.1891595000000006E-2</v>
      </c>
      <c r="K354" s="34">
        <f t="shared" si="41"/>
        <v>0</v>
      </c>
      <c r="L354" s="35"/>
      <c r="M354" s="35">
        <f t="shared" si="43"/>
        <v>0</v>
      </c>
      <c r="N354" s="35">
        <f t="shared" si="42"/>
        <v>0</v>
      </c>
      <c r="V354" s="34"/>
      <c r="W354" s="34"/>
      <c r="X354" s="34"/>
    </row>
    <row r="355" spans="4:24">
      <c r="D355" s="103">
        <v>557</v>
      </c>
      <c r="E355" s="34">
        <v>3.3226711999999998</v>
      </c>
      <c r="F355" s="34">
        <v>0.14702654000000001</v>
      </c>
      <c r="G355" s="34">
        <v>0</v>
      </c>
      <c r="H355" s="34"/>
      <c r="I355" s="34">
        <f t="shared" si="39"/>
        <v>0.33226712000000003</v>
      </c>
      <c r="J355" s="34">
        <f t="shared" si="40"/>
        <v>7.3513270000000006E-2</v>
      </c>
      <c r="K355" s="34">
        <f t="shared" si="41"/>
        <v>0</v>
      </c>
      <c r="L355" s="35"/>
      <c r="M355" s="35">
        <f t="shared" si="43"/>
        <v>2.4221680000000001</v>
      </c>
      <c r="N355" s="35">
        <f t="shared" si="42"/>
        <v>0.24221680000000001</v>
      </c>
      <c r="V355" s="34"/>
      <c r="W355" s="34"/>
      <c r="X355" s="34"/>
    </row>
    <row r="356" spans="4:24">
      <c r="D356" s="103">
        <v>558</v>
      </c>
      <c r="E356" s="34">
        <v>3.3226711999999998</v>
      </c>
      <c r="F356" s="34">
        <v>0.14702654000000001</v>
      </c>
      <c r="G356" s="34">
        <v>0</v>
      </c>
      <c r="H356" s="34"/>
      <c r="I356" s="34">
        <f t="shared" si="39"/>
        <v>0.33226712000000003</v>
      </c>
      <c r="J356" s="34">
        <f t="shared" si="40"/>
        <v>7.3513270000000006E-2</v>
      </c>
      <c r="K356" s="34">
        <f t="shared" si="41"/>
        <v>0</v>
      </c>
      <c r="L356" s="35"/>
      <c r="M356" s="35">
        <f t="shared" si="43"/>
        <v>0</v>
      </c>
      <c r="N356" s="35">
        <f t="shared" si="42"/>
        <v>0</v>
      </c>
      <c r="V356" s="34"/>
      <c r="W356" s="34"/>
      <c r="X356" s="34"/>
    </row>
    <row r="357" spans="4:24">
      <c r="D357" s="103">
        <v>559</v>
      </c>
      <c r="E357" s="34"/>
      <c r="F357" s="34"/>
      <c r="G357" s="34"/>
      <c r="H357" s="34"/>
      <c r="I357" s="34" t="str">
        <f t="shared" si="39"/>
        <v/>
      </c>
      <c r="J357" s="34" t="str">
        <f t="shared" si="40"/>
        <v/>
      </c>
      <c r="K357" s="34" t="str">
        <f t="shared" si="41"/>
        <v/>
      </c>
      <c r="L357" s="35"/>
      <c r="M357" s="35">
        <f t="shared" si="43"/>
        <v>0.44856056999999999</v>
      </c>
      <c r="N357" s="35">
        <f t="shared" si="42"/>
        <v>4.4856057000000005E-2</v>
      </c>
      <c r="V357" s="34"/>
      <c r="W357" s="34"/>
      <c r="X357" s="34"/>
    </row>
    <row r="358" spans="4:24">
      <c r="D358" s="103">
        <v>560</v>
      </c>
      <c r="E358" s="34">
        <v>0</v>
      </c>
      <c r="F358" s="34">
        <v>1.5315266000000001</v>
      </c>
      <c r="G358" s="34">
        <v>0</v>
      </c>
      <c r="H358" s="34"/>
      <c r="I358" s="34">
        <f t="shared" si="39"/>
        <v>0</v>
      </c>
      <c r="J358" s="34">
        <f t="shared" si="40"/>
        <v>0.76576330000000004</v>
      </c>
      <c r="K358" s="34">
        <f t="shared" si="41"/>
        <v>0</v>
      </c>
      <c r="L358" s="35"/>
      <c r="M358" s="35">
        <f t="shared" si="43"/>
        <v>1.5512597699999999</v>
      </c>
      <c r="N358" s="35">
        <f t="shared" si="42"/>
        <v>0.59620565700000006</v>
      </c>
      <c r="V358" s="34"/>
      <c r="W358" s="34"/>
      <c r="X358" s="34"/>
    </row>
    <row r="359" spans="4:24">
      <c r="D359" s="103">
        <v>561</v>
      </c>
      <c r="E359" s="34">
        <v>1.7092774000000002E-2</v>
      </c>
      <c r="F359" s="34">
        <v>3.6756635000000003E-2</v>
      </c>
      <c r="G359" s="34">
        <v>0</v>
      </c>
      <c r="H359" s="34"/>
      <c r="I359" s="34">
        <f t="shared" si="39"/>
        <v>1.7092774000000003E-3</v>
      </c>
      <c r="J359" s="34">
        <f t="shared" si="40"/>
        <v>1.8378317500000001E-2</v>
      </c>
      <c r="K359" s="34">
        <f t="shared" si="41"/>
        <v>0</v>
      </c>
      <c r="L359" s="35"/>
      <c r="M359" s="35">
        <f t="shared" si="43"/>
        <v>0</v>
      </c>
      <c r="N359" s="35">
        <f t="shared" si="42"/>
        <v>0</v>
      </c>
      <c r="V359" s="34"/>
      <c r="W359" s="34"/>
      <c r="X359" s="34"/>
    </row>
    <row r="360" spans="4:24">
      <c r="D360" s="103">
        <v>562</v>
      </c>
      <c r="E360" s="34"/>
      <c r="F360" s="34"/>
      <c r="G360" s="34"/>
      <c r="H360" s="34"/>
      <c r="I360" s="34" t="str">
        <f t="shared" si="39"/>
        <v/>
      </c>
      <c r="J360" s="34" t="str">
        <f t="shared" si="40"/>
        <v/>
      </c>
      <c r="K360" s="34" t="str">
        <f t="shared" si="41"/>
        <v/>
      </c>
      <c r="L360" s="35"/>
      <c r="M360" s="35">
        <f t="shared" si="43"/>
        <v>1.4702655</v>
      </c>
      <c r="N360" s="35">
        <f t="shared" si="42"/>
        <v>0.73513275</v>
      </c>
      <c r="V360" s="34"/>
      <c r="W360" s="34"/>
      <c r="X360" s="34"/>
    </row>
    <row r="361" spans="4:24">
      <c r="D361" s="103">
        <v>563</v>
      </c>
      <c r="E361" s="34"/>
      <c r="F361" s="34"/>
      <c r="G361" s="34"/>
      <c r="H361" s="34"/>
      <c r="I361" s="34" t="str">
        <f t="shared" si="39"/>
        <v/>
      </c>
      <c r="J361" s="34" t="str">
        <f t="shared" si="40"/>
        <v/>
      </c>
      <c r="K361" s="34" t="str">
        <f t="shared" si="41"/>
        <v/>
      </c>
      <c r="L361" s="35"/>
      <c r="M361" s="35">
        <f t="shared" si="43"/>
        <v>0.22639104899999998</v>
      </c>
      <c r="N361" s="35">
        <f t="shared" si="42"/>
        <v>3.1828264500000002E-2</v>
      </c>
      <c r="V361" s="34"/>
      <c r="W361" s="34"/>
      <c r="X361" s="34"/>
    </row>
    <row r="362" spans="4:24">
      <c r="D362" s="103">
        <v>564</v>
      </c>
      <c r="E362" s="34">
        <v>2.7475710000000002</v>
      </c>
      <c r="F362" s="34">
        <v>0</v>
      </c>
      <c r="G362" s="34">
        <v>0</v>
      </c>
      <c r="H362" s="34"/>
      <c r="I362" s="34">
        <f t="shared" si="39"/>
        <v>0.27475710000000003</v>
      </c>
      <c r="J362" s="34">
        <f t="shared" si="40"/>
        <v>0</v>
      </c>
      <c r="K362" s="34">
        <f t="shared" si="41"/>
        <v>0</v>
      </c>
      <c r="L362" s="35"/>
      <c r="M362" s="35">
        <f t="shared" si="43"/>
        <v>5.881062</v>
      </c>
      <c r="N362" s="35">
        <f t="shared" si="42"/>
        <v>2.940531</v>
      </c>
      <c r="V362" s="34"/>
      <c r="W362" s="34"/>
      <c r="X362" s="34"/>
    </row>
    <row r="363" spans="4:24">
      <c r="D363" s="103">
        <v>565</v>
      </c>
      <c r="E363" s="34"/>
      <c r="F363" s="34"/>
      <c r="G363" s="34"/>
      <c r="H363" s="34"/>
      <c r="I363" s="34" t="str">
        <f t="shared" si="39"/>
        <v/>
      </c>
      <c r="J363" s="34" t="str">
        <f t="shared" si="40"/>
        <v/>
      </c>
      <c r="K363" s="34" t="str">
        <f t="shared" si="41"/>
        <v/>
      </c>
      <c r="L363" s="35"/>
      <c r="M363" s="35">
        <f t="shared" si="43"/>
        <v>0</v>
      </c>
      <c r="N363" s="35">
        <f t="shared" si="42"/>
        <v>0</v>
      </c>
      <c r="V363" s="34"/>
      <c r="W363" s="34"/>
      <c r="X363" s="34"/>
    </row>
    <row r="364" spans="4:24">
      <c r="D364" s="103">
        <v>566</v>
      </c>
      <c r="E364" s="34"/>
      <c r="F364" s="34"/>
      <c r="G364" s="34"/>
      <c r="H364" s="34"/>
      <c r="I364" s="34" t="str">
        <f t="shared" si="39"/>
        <v/>
      </c>
      <c r="J364" s="34" t="str">
        <f t="shared" si="40"/>
        <v/>
      </c>
      <c r="K364" s="34" t="str">
        <f t="shared" si="41"/>
        <v/>
      </c>
      <c r="L364" s="35"/>
      <c r="M364" s="35">
        <f t="shared" si="43"/>
        <v>0.18378319000000001</v>
      </c>
      <c r="N364" s="35">
        <f t="shared" si="42"/>
        <v>9.1891595000000006E-2</v>
      </c>
      <c r="V364" s="34"/>
      <c r="W364" s="34"/>
      <c r="X364" s="34"/>
    </row>
    <row r="365" spans="4:24">
      <c r="D365" s="103">
        <v>567</v>
      </c>
      <c r="E365" s="34">
        <v>0</v>
      </c>
      <c r="F365" s="34">
        <v>0.73717487000000004</v>
      </c>
      <c r="G365" s="34">
        <v>0</v>
      </c>
      <c r="H365" s="34"/>
      <c r="I365" s="34">
        <f t="shared" si="39"/>
        <v>0</v>
      </c>
      <c r="J365" s="34">
        <f t="shared" si="40"/>
        <v>0.36858743500000002</v>
      </c>
      <c r="K365" s="34">
        <f t="shared" si="41"/>
        <v>0</v>
      </c>
      <c r="L365" s="35"/>
      <c r="M365" s="35">
        <f t="shared" si="43"/>
        <v>3.46969774</v>
      </c>
      <c r="N365" s="35">
        <f t="shared" si="42"/>
        <v>0.40578039000000005</v>
      </c>
      <c r="V365" s="34"/>
      <c r="W365" s="34"/>
      <c r="X365" s="34"/>
    </row>
    <row r="366" spans="4:24">
      <c r="D366" s="103">
        <v>568</v>
      </c>
      <c r="E366" s="34"/>
      <c r="F366" s="34"/>
      <c r="G366" s="34"/>
      <c r="H366" s="34"/>
      <c r="I366" s="34" t="str">
        <f t="shared" si="39"/>
        <v/>
      </c>
      <c r="J366" s="34" t="str">
        <f t="shared" si="40"/>
        <v/>
      </c>
      <c r="K366" s="34" t="str">
        <f t="shared" si="41"/>
        <v/>
      </c>
      <c r="L366" s="35"/>
      <c r="M366" s="35">
        <f t="shared" si="43"/>
        <v>3.46969774</v>
      </c>
      <c r="N366" s="35">
        <f t="shared" si="42"/>
        <v>0.40578039000000005</v>
      </c>
      <c r="V366" s="34"/>
      <c r="W366" s="34"/>
      <c r="X366" s="34"/>
    </row>
    <row r="367" spans="4:24">
      <c r="D367" s="103">
        <v>569</v>
      </c>
      <c r="E367" s="34"/>
      <c r="F367" s="34"/>
      <c r="G367" s="34"/>
      <c r="H367" s="34"/>
      <c r="I367" s="34" t="str">
        <f t="shared" si="39"/>
        <v/>
      </c>
      <c r="J367" s="34" t="str">
        <f t="shared" si="40"/>
        <v/>
      </c>
      <c r="K367" s="34" t="str">
        <f t="shared" si="41"/>
        <v/>
      </c>
      <c r="L367" s="35"/>
      <c r="M367" s="35">
        <f t="shared" si="43"/>
        <v>0</v>
      </c>
      <c r="N367" s="35">
        <f t="shared" si="42"/>
        <v>0</v>
      </c>
      <c r="V367" s="34"/>
      <c r="W367" s="34"/>
      <c r="X367" s="34"/>
    </row>
    <row r="368" spans="4:24">
      <c r="D368" s="103">
        <v>570</v>
      </c>
      <c r="E368" s="34"/>
      <c r="F368" s="34"/>
      <c r="G368" s="34"/>
      <c r="H368" s="34"/>
      <c r="I368" s="34" t="str">
        <f t="shared" si="39"/>
        <v/>
      </c>
      <c r="J368" s="34" t="str">
        <f t="shared" si="40"/>
        <v/>
      </c>
      <c r="K368" s="34" t="str">
        <f t="shared" si="41"/>
        <v/>
      </c>
      <c r="L368" s="35"/>
      <c r="M368" s="35">
        <f t="shared" si="43"/>
        <v>1.5315266000000001</v>
      </c>
      <c r="N368" s="35">
        <f t="shared" si="42"/>
        <v>0.76576330000000004</v>
      </c>
      <c r="V368" s="34"/>
      <c r="W368" s="34"/>
      <c r="X368" s="34"/>
    </row>
    <row r="369" spans="4:24">
      <c r="D369" s="103">
        <v>571</v>
      </c>
      <c r="E369" s="34"/>
      <c r="F369" s="34"/>
      <c r="G369" s="34"/>
      <c r="H369" s="34"/>
      <c r="I369" s="34" t="str">
        <f t="shared" si="39"/>
        <v/>
      </c>
      <c r="J369" s="34" t="str">
        <f t="shared" si="40"/>
        <v/>
      </c>
      <c r="K369" s="34" t="str">
        <f t="shared" si="41"/>
        <v/>
      </c>
      <c r="L369" s="35"/>
      <c r="M369" s="35">
        <f t="shared" si="43"/>
        <v>5.3849409000000001E-2</v>
      </c>
      <c r="N369" s="35">
        <f t="shared" si="42"/>
        <v>2.0087594900000002E-2</v>
      </c>
      <c r="V369" s="34"/>
      <c r="W369" s="34"/>
      <c r="X369" s="34"/>
    </row>
    <row r="370" spans="4:24">
      <c r="D370" s="103">
        <v>572</v>
      </c>
      <c r="E370" s="34"/>
      <c r="F370" s="34"/>
      <c r="G370" s="34"/>
      <c r="H370" s="34"/>
      <c r="I370" s="34" t="str">
        <f t="shared" si="39"/>
        <v/>
      </c>
      <c r="J370" s="34" t="str">
        <f t="shared" si="40"/>
        <v/>
      </c>
      <c r="K370" s="34" t="str">
        <f t="shared" si="41"/>
        <v/>
      </c>
      <c r="L370" s="35"/>
      <c r="M370" s="35">
        <f t="shared" si="43"/>
        <v>0</v>
      </c>
      <c r="N370" s="35">
        <f t="shared" si="42"/>
        <v>0</v>
      </c>
      <c r="V370" s="34"/>
      <c r="W370" s="34"/>
      <c r="X370" s="34"/>
    </row>
    <row r="371" spans="4:24">
      <c r="D371" s="103">
        <v>573</v>
      </c>
      <c r="E371" s="34"/>
      <c r="F371" s="34"/>
      <c r="G371" s="34"/>
      <c r="H371" s="34"/>
      <c r="I371" s="34" t="str">
        <f t="shared" si="39"/>
        <v/>
      </c>
      <c r="J371" s="34" t="str">
        <f t="shared" si="40"/>
        <v/>
      </c>
      <c r="K371" s="34" t="str">
        <f t="shared" si="41"/>
        <v/>
      </c>
      <c r="L371" s="35"/>
      <c r="M371" s="35">
        <f t="shared" si="43"/>
        <v>0</v>
      </c>
      <c r="N371" s="35">
        <f t="shared" si="42"/>
        <v>0</v>
      </c>
      <c r="V371" s="34"/>
      <c r="W371" s="34"/>
      <c r="X371" s="34"/>
    </row>
    <row r="372" spans="4:24">
      <c r="D372" s="103">
        <v>574</v>
      </c>
      <c r="E372" s="34"/>
      <c r="F372" s="34"/>
      <c r="G372" s="34"/>
      <c r="H372" s="34"/>
      <c r="I372" s="34" t="str">
        <f t="shared" si="39"/>
        <v/>
      </c>
      <c r="J372" s="34" t="str">
        <f t="shared" si="40"/>
        <v/>
      </c>
      <c r="K372" s="34" t="str">
        <f t="shared" si="41"/>
        <v/>
      </c>
      <c r="L372" s="35"/>
      <c r="M372" s="35">
        <f t="shared" si="43"/>
        <v>2.7475710000000002</v>
      </c>
      <c r="N372" s="35">
        <f t="shared" si="42"/>
        <v>0.27475710000000003</v>
      </c>
      <c r="V372" s="34"/>
      <c r="W372" s="34"/>
      <c r="X372" s="34"/>
    </row>
    <row r="373" spans="4:24">
      <c r="D373" s="103">
        <v>575</v>
      </c>
      <c r="E373" s="34"/>
      <c r="F373" s="34"/>
      <c r="G373" s="34"/>
      <c r="H373" s="34"/>
      <c r="I373" s="34" t="str">
        <f t="shared" si="39"/>
        <v/>
      </c>
      <c r="J373" s="34" t="str">
        <f t="shared" si="40"/>
        <v/>
      </c>
      <c r="K373" s="34" t="str">
        <f t="shared" si="41"/>
        <v/>
      </c>
      <c r="L373" s="35"/>
      <c r="M373" s="35">
        <f t="shared" si="43"/>
        <v>0</v>
      </c>
      <c r="N373" s="35">
        <f t="shared" si="42"/>
        <v>0</v>
      </c>
      <c r="V373" s="34"/>
      <c r="W373" s="34"/>
      <c r="X373" s="34"/>
    </row>
    <row r="374" spans="4:24">
      <c r="D374" s="103">
        <v>576</v>
      </c>
      <c r="E374" s="34"/>
      <c r="F374" s="34"/>
      <c r="G374" s="34"/>
      <c r="H374" s="34"/>
      <c r="I374" s="34" t="str">
        <f t="shared" si="39"/>
        <v/>
      </c>
      <c r="J374" s="34" t="str">
        <f t="shared" si="40"/>
        <v/>
      </c>
      <c r="K374" s="34" t="str">
        <f t="shared" si="41"/>
        <v/>
      </c>
      <c r="L374" s="35"/>
      <c r="M374" s="35">
        <f t="shared" si="43"/>
        <v>0</v>
      </c>
      <c r="N374" s="35">
        <f t="shared" si="42"/>
        <v>0</v>
      </c>
      <c r="V374" s="34"/>
      <c r="W374" s="34"/>
      <c r="X374" s="34"/>
    </row>
    <row r="375" spans="4:24">
      <c r="D375" s="103">
        <v>577</v>
      </c>
      <c r="E375" s="34">
        <v>0.12490430499999999</v>
      </c>
      <c r="F375" s="34">
        <v>9.2657349999999999E-2</v>
      </c>
      <c r="G375" s="34">
        <v>0</v>
      </c>
      <c r="H375" s="34"/>
      <c r="I375" s="34">
        <f t="shared" si="39"/>
        <v>1.24904305E-2</v>
      </c>
      <c r="J375" s="34">
        <f t="shared" si="40"/>
        <v>4.6328675E-2</v>
      </c>
      <c r="K375" s="34">
        <f t="shared" si="41"/>
        <v>0</v>
      </c>
      <c r="L375" s="35"/>
      <c r="M375" s="35">
        <f t="shared" si="43"/>
        <v>0.73717487000000004</v>
      </c>
      <c r="N375" s="35">
        <f t="shared" si="42"/>
        <v>0.36858743500000002</v>
      </c>
      <c r="V375" s="34"/>
      <c r="W375" s="34"/>
      <c r="X375" s="34"/>
    </row>
    <row r="376" spans="4:24">
      <c r="D376" s="103">
        <v>578</v>
      </c>
      <c r="E376" s="34">
        <v>0.12490430499999999</v>
      </c>
      <c r="F376" s="34">
        <v>9.2657349999999999E-2</v>
      </c>
      <c r="G376" s="34">
        <v>0</v>
      </c>
      <c r="H376" s="34"/>
      <c r="I376" s="34">
        <f t="shared" si="39"/>
        <v>1.24904305E-2</v>
      </c>
      <c r="J376" s="34">
        <f t="shared" si="40"/>
        <v>4.6328675E-2</v>
      </c>
      <c r="K376" s="34">
        <f t="shared" si="41"/>
        <v>0</v>
      </c>
      <c r="L376" s="35"/>
      <c r="M376" s="35">
        <f t="shared" si="43"/>
        <v>0</v>
      </c>
      <c r="N376" s="35">
        <f t="shared" si="42"/>
        <v>0</v>
      </c>
      <c r="V376" s="34"/>
      <c r="W376" s="34"/>
      <c r="X376" s="34"/>
    </row>
    <row r="377" spans="4:24">
      <c r="D377" s="103">
        <v>579</v>
      </c>
      <c r="E377" s="34"/>
      <c r="F377" s="34"/>
      <c r="G377" s="34"/>
      <c r="H377" s="34"/>
      <c r="I377" s="34" t="str">
        <f t="shared" si="39"/>
        <v/>
      </c>
      <c r="J377" s="34" t="str">
        <f t="shared" si="40"/>
        <v/>
      </c>
      <c r="K377" s="34" t="str">
        <f t="shared" si="41"/>
        <v/>
      </c>
      <c r="L377" s="35"/>
      <c r="M377" s="35">
        <f t="shared" si="43"/>
        <v>0</v>
      </c>
      <c r="N377" s="35">
        <f t="shared" si="42"/>
        <v>0</v>
      </c>
      <c r="V377" s="34"/>
      <c r="W377" s="34"/>
      <c r="X377" s="34"/>
    </row>
    <row r="378" spans="4:24">
      <c r="D378" s="103">
        <v>580</v>
      </c>
      <c r="E378" s="34"/>
      <c r="F378" s="34"/>
      <c r="G378" s="34"/>
      <c r="H378" s="34"/>
      <c r="I378" s="34" t="str">
        <f t="shared" ref="I378:I441" si="44">IF(E378="","",E378*$B$2)</f>
        <v/>
      </c>
      <c r="J378" s="34" t="str">
        <f t="shared" ref="J378:J441" si="45">IF(F378="","",F378*$B$3)</f>
        <v/>
      </c>
      <c r="K378" s="34" t="str">
        <f t="shared" ref="K378:K441" si="46">IF(G378="","",G378*$B$4)</f>
        <v/>
      </c>
      <c r="L378" s="35"/>
      <c r="M378" s="35">
        <f t="shared" si="43"/>
        <v>0</v>
      </c>
      <c r="N378" s="35">
        <f t="shared" si="42"/>
        <v>0</v>
      </c>
      <c r="V378" s="34"/>
      <c r="W378" s="34"/>
      <c r="X378" s="34"/>
    </row>
    <row r="379" spans="4:24">
      <c r="D379" s="103">
        <v>581</v>
      </c>
      <c r="E379" s="34"/>
      <c r="F379" s="34"/>
      <c r="G379" s="34"/>
      <c r="H379" s="34"/>
      <c r="I379" s="34" t="str">
        <f t="shared" si="44"/>
        <v/>
      </c>
      <c r="J379" s="34" t="str">
        <f t="shared" si="45"/>
        <v/>
      </c>
      <c r="K379" s="34" t="str">
        <f t="shared" si="46"/>
        <v/>
      </c>
      <c r="L379" s="35"/>
      <c r="M379" s="35">
        <f t="shared" si="43"/>
        <v>0</v>
      </c>
      <c r="N379" s="35">
        <f t="shared" si="42"/>
        <v>0</v>
      </c>
      <c r="V379" s="34"/>
      <c r="W379" s="34"/>
      <c r="X379" s="34"/>
    </row>
    <row r="380" spans="4:24">
      <c r="D380" s="103">
        <v>582</v>
      </c>
      <c r="E380" s="34"/>
      <c r="F380" s="34"/>
      <c r="G380" s="34"/>
      <c r="H380" s="34"/>
      <c r="I380" s="34" t="str">
        <f t="shared" si="44"/>
        <v/>
      </c>
      <c r="J380" s="34" t="str">
        <f t="shared" si="45"/>
        <v/>
      </c>
      <c r="K380" s="34" t="str">
        <f t="shared" si="46"/>
        <v/>
      </c>
      <c r="L380" s="35"/>
      <c r="M380" s="35">
        <f t="shared" si="43"/>
        <v>0</v>
      </c>
      <c r="N380" s="35">
        <f t="shared" si="42"/>
        <v>0</v>
      </c>
      <c r="V380" s="34"/>
      <c r="W380" s="34"/>
      <c r="X380" s="34"/>
    </row>
    <row r="381" spans="4:24">
      <c r="D381" s="103">
        <v>583</v>
      </c>
      <c r="E381" s="34"/>
      <c r="F381" s="34"/>
      <c r="G381" s="34"/>
      <c r="H381" s="34"/>
      <c r="I381" s="34" t="str">
        <f t="shared" si="44"/>
        <v/>
      </c>
      <c r="J381" s="34" t="str">
        <f t="shared" si="45"/>
        <v/>
      </c>
      <c r="K381" s="34" t="str">
        <f t="shared" si="46"/>
        <v/>
      </c>
      <c r="L381" s="35"/>
      <c r="M381" s="35">
        <f t="shared" si="43"/>
        <v>0</v>
      </c>
      <c r="N381" s="35">
        <f t="shared" si="42"/>
        <v>0</v>
      </c>
      <c r="V381" s="34"/>
      <c r="W381" s="34"/>
      <c r="X381" s="34"/>
    </row>
    <row r="382" spans="4:24">
      <c r="D382" s="103">
        <v>584</v>
      </c>
      <c r="E382" s="34"/>
      <c r="F382" s="34"/>
      <c r="G382" s="34"/>
      <c r="H382" s="34"/>
      <c r="I382" s="34" t="str">
        <f t="shared" si="44"/>
        <v/>
      </c>
      <c r="J382" s="34" t="str">
        <f t="shared" si="45"/>
        <v/>
      </c>
      <c r="K382" s="34" t="str">
        <f t="shared" si="46"/>
        <v/>
      </c>
      <c r="L382" s="35"/>
      <c r="M382" s="35">
        <f t="shared" si="43"/>
        <v>0</v>
      </c>
      <c r="N382" s="35">
        <f t="shared" si="42"/>
        <v>0</v>
      </c>
      <c r="V382" s="34"/>
      <c r="W382" s="34"/>
      <c r="X382" s="34"/>
    </row>
    <row r="383" spans="4:24">
      <c r="D383" s="103">
        <v>585</v>
      </c>
      <c r="E383" s="34"/>
      <c r="F383" s="34"/>
      <c r="G383" s="34"/>
      <c r="H383" s="34"/>
      <c r="I383" s="34" t="str">
        <f t="shared" si="44"/>
        <v/>
      </c>
      <c r="J383" s="34" t="str">
        <f t="shared" si="45"/>
        <v/>
      </c>
      <c r="K383" s="34" t="str">
        <f t="shared" si="46"/>
        <v/>
      </c>
      <c r="L383" s="35"/>
      <c r="M383" s="35">
        <f t="shared" si="43"/>
        <v>0</v>
      </c>
      <c r="N383" s="35">
        <f t="shared" si="42"/>
        <v>0</v>
      </c>
      <c r="V383" s="34"/>
      <c r="W383" s="34"/>
      <c r="X383" s="34"/>
    </row>
    <row r="384" spans="4:24">
      <c r="D384" s="103">
        <v>586</v>
      </c>
      <c r="E384" s="34">
        <v>0</v>
      </c>
      <c r="F384" s="34">
        <v>2.9405309000000001E-2</v>
      </c>
      <c r="G384" s="34">
        <v>0</v>
      </c>
      <c r="H384" s="34"/>
      <c r="I384" s="34">
        <f t="shared" si="44"/>
        <v>0</v>
      </c>
      <c r="J384" s="34">
        <f t="shared" si="45"/>
        <v>1.4702654500000001E-2</v>
      </c>
      <c r="K384" s="34">
        <f t="shared" si="46"/>
        <v>0</v>
      </c>
      <c r="L384" s="35"/>
      <c r="M384" s="35">
        <f t="shared" si="43"/>
        <v>0</v>
      </c>
      <c r="N384" s="35">
        <f t="shared" si="42"/>
        <v>0</v>
      </c>
      <c r="V384" s="34"/>
      <c r="W384" s="34"/>
      <c r="X384" s="34"/>
    </row>
    <row r="385" spans="4:24">
      <c r="D385" s="103">
        <v>587</v>
      </c>
      <c r="E385" s="34"/>
      <c r="F385" s="34"/>
      <c r="G385" s="34"/>
      <c r="H385" s="34"/>
      <c r="I385" s="34" t="str">
        <f t="shared" si="44"/>
        <v/>
      </c>
      <c r="J385" s="34" t="str">
        <f t="shared" si="45"/>
        <v/>
      </c>
      <c r="K385" s="34" t="str">
        <f t="shared" si="46"/>
        <v/>
      </c>
      <c r="L385" s="35"/>
      <c r="M385" s="35">
        <f t="shared" si="43"/>
        <v>0.21756165499999999</v>
      </c>
      <c r="N385" s="35">
        <f t="shared" si="42"/>
        <v>5.8819105499999996E-2</v>
      </c>
      <c r="V385" s="34"/>
      <c r="W385" s="34"/>
      <c r="X385" s="34"/>
    </row>
    <row r="386" spans="4:24">
      <c r="D386" s="103">
        <v>588</v>
      </c>
      <c r="E386" s="34"/>
      <c r="F386" s="34"/>
      <c r="G386" s="34"/>
      <c r="H386" s="34"/>
      <c r="I386" s="34" t="str">
        <f t="shared" si="44"/>
        <v/>
      </c>
      <c r="J386" s="34" t="str">
        <f t="shared" si="45"/>
        <v/>
      </c>
      <c r="K386" s="34" t="str">
        <f t="shared" si="46"/>
        <v/>
      </c>
      <c r="L386" s="35"/>
      <c r="M386" s="35">
        <f t="shared" si="43"/>
        <v>0.21756165499999999</v>
      </c>
      <c r="N386" s="35">
        <f t="shared" si="42"/>
        <v>5.8819105499999996E-2</v>
      </c>
      <c r="V386" s="34"/>
      <c r="W386" s="34"/>
      <c r="X386" s="34"/>
    </row>
    <row r="387" spans="4:24">
      <c r="D387" s="103">
        <v>589</v>
      </c>
      <c r="E387" s="34"/>
      <c r="F387" s="34"/>
      <c r="G387" s="34"/>
      <c r="H387" s="34"/>
      <c r="I387" s="34" t="str">
        <f t="shared" si="44"/>
        <v/>
      </c>
      <c r="J387" s="34" t="str">
        <f t="shared" si="45"/>
        <v/>
      </c>
      <c r="K387" s="34" t="str">
        <f t="shared" si="46"/>
        <v/>
      </c>
      <c r="L387" s="35"/>
      <c r="M387" s="35">
        <f t="shared" si="43"/>
        <v>0</v>
      </c>
      <c r="N387" s="35">
        <f t="shared" si="42"/>
        <v>0</v>
      </c>
      <c r="V387" s="34"/>
      <c r="W387" s="34"/>
      <c r="X387" s="34"/>
    </row>
    <row r="388" spans="4:24">
      <c r="D388" s="103">
        <v>590</v>
      </c>
      <c r="E388" s="34"/>
      <c r="F388" s="34"/>
      <c r="G388" s="34"/>
      <c r="H388" s="34"/>
      <c r="I388" s="34" t="str">
        <f t="shared" si="44"/>
        <v/>
      </c>
      <c r="J388" s="34" t="str">
        <f t="shared" si="45"/>
        <v/>
      </c>
      <c r="K388" s="34" t="str">
        <f t="shared" si="46"/>
        <v/>
      </c>
      <c r="L388" s="35"/>
      <c r="M388" s="35">
        <f t="shared" si="43"/>
        <v>0</v>
      </c>
      <c r="N388" s="35">
        <f t="shared" ref="N388:N451" si="47">SUM(I378:K378)</f>
        <v>0</v>
      </c>
      <c r="V388" s="34"/>
      <c r="W388" s="34"/>
      <c r="X388" s="34"/>
    </row>
    <row r="389" spans="4:24">
      <c r="D389" s="103">
        <v>591</v>
      </c>
      <c r="E389" s="34"/>
      <c r="F389" s="34"/>
      <c r="G389" s="34"/>
      <c r="H389" s="34"/>
      <c r="I389" s="34" t="str">
        <f t="shared" si="44"/>
        <v/>
      </c>
      <c r="J389" s="34" t="str">
        <f t="shared" si="45"/>
        <v/>
      </c>
      <c r="K389" s="34" t="str">
        <f t="shared" si="46"/>
        <v/>
      </c>
      <c r="L389" s="35"/>
      <c r="M389" s="35">
        <f t="shared" si="43"/>
        <v>0</v>
      </c>
      <c r="N389" s="35">
        <f t="shared" si="47"/>
        <v>0</v>
      </c>
      <c r="V389" s="34"/>
      <c r="W389" s="34"/>
      <c r="X389" s="34"/>
    </row>
    <row r="390" spans="4:24">
      <c r="D390" s="103">
        <v>592</v>
      </c>
      <c r="E390" s="34">
        <v>0</v>
      </c>
      <c r="F390" s="34">
        <v>1.4825176</v>
      </c>
      <c r="G390" s="34">
        <v>0</v>
      </c>
      <c r="H390" s="34"/>
      <c r="I390" s="34">
        <f t="shared" si="44"/>
        <v>0</v>
      </c>
      <c r="J390" s="34">
        <f t="shared" si="45"/>
        <v>0.7412588</v>
      </c>
      <c r="K390" s="34">
        <f t="shared" si="46"/>
        <v>0</v>
      </c>
      <c r="L390" s="35"/>
      <c r="M390" s="35">
        <f t="shared" si="43"/>
        <v>0</v>
      </c>
      <c r="N390" s="35">
        <f t="shared" si="47"/>
        <v>0</v>
      </c>
      <c r="V390" s="34"/>
      <c r="W390" s="34"/>
      <c r="X390" s="34"/>
    </row>
    <row r="391" spans="4:24">
      <c r="D391" s="103">
        <v>593</v>
      </c>
      <c r="E391" s="34">
        <v>0</v>
      </c>
      <c r="F391" s="34">
        <v>0.24708627</v>
      </c>
      <c r="G391" s="34">
        <v>0</v>
      </c>
      <c r="H391" s="34"/>
      <c r="I391" s="34">
        <f t="shared" si="44"/>
        <v>0</v>
      </c>
      <c r="J391" s="34">
        <f t="shared" si="45"/>
        <v>0.123543135</v>
      </c>
      <c r="K391" s="34">
        <f t="shared" si="46"/>
        <v>0</v>
      </c>
      <c r="L391" s="35"/>
      <c r="M391" s="35">
        <f t="shared" si="43"/>
        <v>0</v>
      </c>
      <c r="N391" s="35">
        <f t="shared" si="47"/>
        <v>0</v>
      </c>
      <c r="V391" s="34"/>
      <c r="W391" s="34"/>
      <c r="X391" s="34"/>
    </row>
    <row r="392" spans="4:24">
      <c r="D392" s="103">
        <v>594</v>
      </c>
      <c r="E392" s="34"/>
      <c r="F392" s="34"/>
      <c r="G392" s="34"/>
      <c r="H392" s="34"/>
      <c r="I392" s="34" t="str">
        <f t="shared" si="44"/>
        <v/>
      </c>
      <c r="J392" s="34" t="str">
        <f t="shared" si="45"/>
        <v/>
      </c>
      <c r="K392" s="34" t="str">
        <f t="shared" si="46"/>
        <v/>
      </c>
      <c r="L392" s="35"/>
      <c r="M392" s="35">
        <f t="shared" si="43"/>
        <v>0</v>
      </c>
      <c r="N392" s="35">
        <f t="shared" si="47"/>
        <v>0</v>
      </c>
      <c r="V392" s="34"/>
      <c r="W392" s="34"/>
      <c r="X392" s="34"/>
    </row>
    <row r="393" spans="4:24">
      <c r="D393" s="103">
        <v>595</v>
      </c>
      <c r="E393" s="34">
        <v>0</v>
      </c>
      <c r="F393" s="34">
        <v>1.8378317000000002E-2</v>
      </c>
      <c r="G393" s="34">
        <v>0</v>
      </c>
      <c r="H393" s="34"/>
      <c r="I393" s="34">
        <f t="shared" si="44"/>
        <v>0</v>
      </c>
      <c r="J393" s="34">
        <f t="shared" si="45"/>
        <v>9.1891585000000008E-3</v>
      </c>
      <c r="K393" s="34">
        <f t="shared" si="46"/>
        <v>0</v>
      </c>
      <c r="L393" s="35"/>
      <c r="M393" s="35">
        <f t="shared" si="43"/>
        <v>0</v>
      </c>
      <c r="N393" s="35">
        <f t="shared" si="47"/>
        <v>0</v>
      </c>
      <c r="V393" s="34"/>
      <c r="W393" s="34"/>
      <c r="X393" s="34"/>
    </row>
    <row r="394" spans="4:24">
      <c r="D394" s="103">
        <v>596</v>
      </c>
      <c r="E394" s="34">
        <v>1.1270465000000001</v>
      </c>
      <c r="F394" s="34">
        <v>1.8378317000000002E-2</v>
      </c>
      <c r="G394" s="34">
        <v>0</v>
      </c>
      <c r="H394" s="34"/>
      <c r="I394" s="34">
        <f t="shared" si="44"/>
        <v>0.11270465000000002</v>
      </c>
      <c r="J394" s="34">
        <f t="shared" si="45"/>
        <v>9.1891585000000008E-3</v>
      </c>
      <c r="K394" s="34">
        <f t="shared" si="46"/>
        <v>0</v>
      </c>
      <c r="L394" s="35"/>
      <c r="M394" s="35">
        <f t="shared" si="43"/>
        <v>2.9405309000000001E-2</v>
      </c>
      <c r="N394" s="35">
        <f t="shared" si="47"/>
        <v>1.4702654500000001E-2</v>
      </c>
      <c r="V394" s="34"/>
      <c r="W394" s="34"/>
      <c r="X394" s="34"/>
    </row>
    <row r="395" spans="4:24">
      <c r="D395" s="103">
        <v>597</v>
      </c>
      <c r="E395" s="34">
        <v>0</v>
      </c>
      <c r="F395" s="34">
        <v>1.8378317000000002E-2</v>
      </c>
      <c r="G395" s="34">
        <v>0</v>
      </c>
      <c r="H395" s="34"/>
      <c r="I395" s="34">
        <f t="shared" si="44"/>
        <v>0</v>
      </c>
      <c r="J395" s="34">
        <f t="shared" si="45"/>
        <v>9.1891585000000008E-3</v>
      </c>
      <c r="K395" s="34">
        <f t="shared" si="46"/>
        <v>0</v>
      </c>
      <c r="L395" s="35"/>
      <c r="M395" s="35">
        <f t="shared" si="43"/>
        <v>0</v>
      </c>
      <c r="N395" s="35">
        <f t="shared" si="47"/>
        <v>0</v>
      </c>
      <c r="V395" s="34"/>
      <c r="W395" s="34"/>
      <c r="X395" s="34"/>
    </row>
    <row r="396" spans="4:24">
      <c r="D396" s="103">
        <v>598</v>
      </c>
      <c r="E396" s="34">
        <v>0</v>
      </c>
      <c r="F396" s="34">
        <v>1.8378317000000002E-2</v>
      </c>
      <c r="G396" s="34">
        <v>0</v>
      </c>
      <c r="H396" s="34"/>
      <c r="I396" s="34">
        <f t="shared" si="44"/>
        <v>0</v>
      </c>
      <c r="J396" s="34">
        <f t="shared" si="45"/>
        <v>9.1891585000000008E-3</v>
      </c>
      <c r="K396" s="34">
        <f t="shared" si="46"/>
        <v>0</v>
      </c>
      <c r="L396" s="35"/>
      <c r="M396" s="35">
        <f t="shared" si="43"/>
        <v>0</v>
      </c>
      <c r="N396" s="35">
        <f t="shared" si="47"/>
        <v>0</v>
      </c>
      <c r="V396" s="34"/>
      <c r="W396" s="34"/>
      <c r="X396" s="34"/>
    </row>
    <row r="397" spans="4:24">
      <c r="D397" s="103">
        <v>599</v>
      </c>
      <c r="E397" s="34">
        <v>2.8176165000000002</v>
      </c>
      <c r="F397" s="34">
        <v>1.8378317000000002E-2</v>
      </c>
      <c r="G397" s="34">
        <v>0</v>
      </c>
      <c r="H397" s="34"/>
      <c r="I397" s="34">
        <f t="shared" si="44"/>
        <v>0.28176165000000003</v>
      </c>
      <c r="J397" s="34">
        <f t="shared" si="45"/>
        <v>9.1891585000000008E-3</v>
      </c>
      <c r="K397" s="34">
        <f t="shared" si="46"/>
        <v>0</v>
      </c>
      <c r="L397" s="35"/>
      <c r="M397" s="35">
        <f t="shared" si="43"/>
        <v>0</v>
      </c>
      <c r="N397" s="35">
        <f t="shared" si="47"/>
        <v>0</v>
      </c>
      <c r="V397" s="34"/>
      <c r="W397" s="34"/>
      <c r="X397" s="34"/>
    </row>
    <row r="398" spans="4:24">
      <c r="D398" s="103">
        <v>600</v>
      </c>
      <c r="E398" s="34">
        <v>0</v>
      </c>
      <c r="F398" s="34">
        <v>1.8378317000000002E-2</v>
      </c>
      <c r="G398" s="34">
        <v>0</v>
      </c>
      <c r="H398" s="34"/>
      <c r="I398" s="34">
        <f t="shared" si="44"/>
        <v>0</v>
      </c>
      <c r="J398" s="34">
        <f t="shared" si="45"/>
        <v>9.1891585000000008E-3</v>
      </c>
      <c r="K398" s="34">
        <f t="shared" si="46"/>
        <v>0</v>
      </c>
      <c r="L398" s="35"/>
      <c r="M398" s="35">
        <f t="shared" si="43"/>
        <v>0</v>
      </c>
      <c r="N398" s="35">
        <f t="shared" si="47"/>
        <v>0</v>
      </c>
      <c r="V398" s="34"/>
      <c r="W398" s="34"/>
      <c r="X398" s="34"/>
    </row>
    <row r="399" spans="4:24">
      <c r="D399" s="103">
        <v>601</v>
      </c>
      <c r="E399" s="34"/>
      <c r="F399" s="34"/>
      <c r="G399" s="34"/>
      <c r="H399" s="34"/>
      <c r="I399" s="34" t="str">
        <f t="shared" si="44"/>
        <v/>
      </c>
      <c r="J399" s="34" t="str">
        <f t="shared" si="45"/>
        <v/>
      </c>
      <c r="K399" s="34" t="str">
        <f t="shared" si="46"/>
        <v/>
      </c>
      <c r="L399" s="35"/>
      <c r="M399" s="35">
        <f t="shared" si="43"/>
        <v>0</v>
      </c>
      <c r="N399" s="35">
        <f t="shared" si="47"/>
        <v>0</v>
      </c>
      <c r="V399" s="34"/>
      <c r="W399" s="34"/>
      <c r="X399" s="34"/>
    </row>
    <row r="400" spans="4:24">
      <c r="D400" s="103">
        <v>602</v>
      </c>
      <c r="E400" s="34">
        <v>0</v>
      </c>
      <c r="F400" s="34">
        <v>1.8378317000000002E-2</v>
      </c>
      <c r="G400" s="34">
        <v>0</v>
      </c>
      <c r="H400" s="34"/>
      <c r="I400" s="34">
        <f t="shared" si="44"/>
        <v>0</v>
      </c>
      <c r="J400" s="34">
        <f t="shared" si="45"/>
        <v>9.1891585000000008E-3</v>
      </c>
      <c r="K400" s="34">
        <f t="shared" si="46"/>
        <v>0</v>
      </c>
      <c r="L400" s="35"/>
      <c r="M400" s="35">
        <f t="shared" si="43"/>
        <v>1.4825176</v>
      </c>
      <c r="N400" s="35">
        <f t="shared" si="47"/>
        <v>0.7412588</v>
      </c>
      <c r="V400" s="34"/>
      <c r="W400" s="34"/>
      <c r="X400" s="34"/>
    </row>
    <row r="401" spans="4:24">
      <c r="D401" s="103">
        <v>603</v>
      </c>
      <c r="E401" s="34"/>
      <c r="F401" s="34"/>
      <c r="G401" s="34"/>
      <c r="H401" s="34"/>
      <c r="I401" s="34" t="str">
        <f t="shared" si="44"/>
        <v/>
      </c>
      <c r="J401" s="34" t="str">
        <f t="shared" si="45"/>
        <v/>
      </c>
      <c r="K401" s="34" t="str">
        <f t="shared" si="46"/>
        <v/>
      </c>
      <c r="L401" s="35"/>
      <c r="M401" s="35">
        <f t="shared" si="43"/>
        <v>0.24708627</v>
      </c>
      <c r="N401" s="35">
        <f t="shared" si="47"/>
        <v>0.123543135</v>
      </c>
      <c r="V401" s="34"/>
      <c r="W401" s="34"/>
      <c r="X401" s="34"/>
    </row>
    <row r="402" spans="4:24">
      <c r="D402" s="103">
        <v>604</v>
      </c>
      <c r="E402" s="34"/>
      <c r="F402" s="34"/>
      <c r="G402" s="34"/>
      <c r="H402" s="34"/>
      <c r="I402" s="34" t="str">
        <f t="shared" si="44"/>
        <v/>
      </c>
      <c r="J402" s="34" t="str">
        <f t="shared" si="45"/>
        <v/>
      </c>
      <c r="K402" s="34" t="str">
        <f t="shared" si="46"/>
        <v/>
      </c>
      <c r="L402" s="35"/>
      <c r="M402" s="35">
        <f t="shared" si="43"/>
        <v>0</v>
      </c>
      <c r="N402" s="35">
        <f t="shared" si="47"/>
        <v>0</v>
      </c>
      <c r="V402" s="34"/>
      <c r="W402" s="34"/>
      <c r="X402" s="34"/>
    </row>
    <row r="403" spans="4:24">
      <c r="D403" s="103">
        <v>605</v>
      </c>
      <c r="E403" s="34"/>
      <c r="F403" s="34"/>
      <c r="G403" s="34"/>
      <c r="H403" s="34"/>
      <c r="I403" s="34" t="str">
        <f t="shared" si="44"/>
        <v/>
      </c>
      <c r="J403" s="34" t="str">
        <f t="shared" si="45"/>
        <v/>
      </c>
      <c r="K403" s="34" t="str">
        <f t="shared" si="46"/>
        <v/>
      </c>
      <c r="L403" s="35"/>
      <c r="M403" s="35">
        <f t="shared" si="43"/>
        <v>1.8378317000000002E-2</v>
      </c>
      <c r="N403" s="35">
        <f t="shared" si="47"/>
        <v>9.1891585000000008E-3</v>
      </c>
      <c r="V403" s="34"/>
      <c r="W403" s="34"/>
      <c r="X403" s="34"/>
    </row>
    <row r="404" spans="4:24">
      <c r="D404" s="103">
        <v>606</v>
      </c>
      <c r="E404" s="34"/>
      <c r="F404" s="34"/>
      <c r="G404" s="34"/>
      <c r="H404" s="34"/>
      <c r="I404" s="34" t="str">
        <f t="shared" si="44"/>
        <v/>
      </c>
      <c r="J404" s="34" t="str">
        <f t="shared" si="45"/>
        <v/>
      </c>
      <c r="K404" s="34" t="str">
        <f t="shared" si="46"/>
        <v/>
      </c>
      <c r="L404" s="35"/>
      <c r="M404" s="35">
        <f t="shared" si="43"/>
        <v>1.1454248170000001</v>
      </c>
      <c r="N404" s="35">
        <f t="shared" si="47"/>
        <v>0.12189380850000002</v>
      </c>
      <c r="V404" s="34"/>
      <c r="W404" s="34"/>
      <c r="X404" s="34"/>
    </row>
    <row r="405" spans="4:24">
      <c r="D405" s="103">
        <v>607</v>
      </c>
      <c r="E405" s="34"/>
      <c r="F405" s="34"/>
      <c r="G405" s="34"/>
      <c r="H405" s="34"/>
      <c r="I405" s="34" t="str">
        <f t="shared" si="44"/>
        <v/>
      </c>
      <c r="J405" s="34" t="str">
        <f t="shared" si="45"/>
        <v/>
      </c>
      <c r="K405" s="34" t="str">
        <f t="shared" si="46"/>
        <v/>
      </c>
      <c r="L405" s="35"/>
      <c r="M405" s="35">
        <f t="shared" si="43"/>
        <v>1.8378317000000002E-2</v>
      </c>
      <c r="N405" s="35">
        <f t="shared" si="47"/>
        <v>9.1891585000000008E-3</v>
      </c>
      <c r="V405" s="34"/>
      <c r="W405" s="34"/>
      <c r="X405" s="34"/>
    </row>
    <row r="406" spans="4:24">
      <c r="D406" s="103">
        <v>608</v>
      </c>
      <c r="E406" s="34"/>
      <c r="F406" s="34"/>
      <c r="G406" s="34"/>
      <c r="H406" s="34"/>
      <c r="I406" s="34" t="str">
        <f t="shared" si="44"/>
        <v/>
      </c>
      <c r="J406" s="34" t="str">
        <f t="shared" si="45"/>
        <v/>
      </c>
      <c r="K406" s="34" t="str">
        <f t="shared" si="46"/>
        <v/>
      </c>
      <c r="L406" s="35"/>
      <c r="M406" s="35">
        <f t="shared" si="43"/>
        <v>1.8378317000000002E-2</v>
      </c>
      <c r="N406" s="35">
        <f t="shared" si="47"/>
        <v>9.1891585000000008E-3</v>
      </c>
      <c r="V406" s="34"/>
      <c r="W406" s="34"/>
      <c r="X406" s="34"/>
    </row>
    <row r="407" spans="4:24">
      <c r="D407" s="103">
        <v>609</v>
      </c>
      <c r="E407" s="34"/>
      <c r="F407" s="34"/>
      <c r="G407" s="34"/>
      <c r="H407" s="34"/>
      <c r="I407" s="34" t="str">
        <f t="shared" si="44"/>
        <v/>
      </c>
      <c r="J407" s="34" t="str">
        <f t="shared" si="45"/>
        <v/>
      </c>
      <c r="K407" s="34" t="str">
        <f t="shared" si="46"/>
        <v/>
      </c>
      <c r="L407" s="35"/>
      <c r="M407" s="35">
        <f t="shared" si="43"/>
        <v>2.835994817</v>
      </c>
      <c r="N407" s="35">
        <f t="shared" si="47"/>
        <v>0.29095080850000005</v>
      </c>
      <c r="V407" s="34"/>
      <c r="W407" s="34"/>
      <c r="X407" s="34"/>
    </row>
    <row r="408" spans="4:24">
      <c r="D408" s="103">
        <v>610</v>
      </c>
      <c r="E408" s="34"/>
      <c r="F408" s="34"/>
      <c r="G408" s="34"/>
      <c r="H408" s="34"/>
      <c r="I408" s="34" t="str">
        <f t="shared" si="44"/>
        <v/>
      </c>
      <c r="J408" s="34" t="str">
        <f t="shared" si="45"/>
        <v/>
      </c>
      <c r="K408" s="34" t="str">
        <f t="shared" si="46"/>
        <v/>
      </c>
      <c r="L408" s="35"/>
      <c r="M408" s="35">
        <f t="shared" si="43"/>
        <v>1.8378317000000002E-2</v>
      </c>
      <c r="N408" s="35">
        <f t="shared" si="47"/>
        <v>9.1891585000000008E-3</v>
      </c>
      <c r="V408" s="34"/>
      <c r="W408" s="34"/>
      <c r="X408" s="34"/>
    </row>
    <row r="409" spans="4:24">
      <c r="D409" s="103">
        <v>611</v>
      </c>
      <c r="E409" s="34"/>
      <c r="F409" s="34"/>
      <c r="G409" s="34"/>
      <c r="H409" s="34"/>
      <c r="I409" s="34" t="str">
        <f t="shared" si="44"/>
        <v/>
      </c>
      <c r="J409" s="34" t="str">
        <f t="shared" si="45"/>
        <v/>
      </c>
      <c r="K409" s="34" t="str">
        <f t="shared" si="46"/>
        <v/>
      </c>
      <c r="L409" s="35"/>
      <c r="M409" s="35">
        <f t="shared" si="43"/>
        <v>0</v>
      </c>
      <c r="N409" s="35">
        <f t="shared" si="47"/>
        <v>0</v>
      </c>
      <c r="V409" s="34"/>
      <c r="W409" s="34"/>
      <c r="X409" s="34"/>
    </row>
    <row r="410" spans="4:24">
      <c r="D410" s="103">
        <v>612</v>
      </c>
      <c r="E410" s="34"/>
      <c r="F410" s="34"/>
      <c r="G410" s="34"/>
      <c r="H410" s="34"/>
      <c r="I410" s="34" t="str">
        <f t="shared" si="44"/>
        <v/>
      </c>
      <c r="J410" s="34" t="str">
        <f t="shared" si="45"/>
        <v/>
      </c>
      <c r="K410" s="34" t="str">
        <f t="shared" si="46"/>
        <v/>
      </c>
      <c r="L410" s="35"/>
      <c r="M410" s="35">
        <f t="shared" si="43"/>
        <v>1.8378317000000002E-2</v>
      </c>
      <c r="N410" s="35">
        <f t="shared" si="47"/>
        <v>9.1891585000000008E-3</v>
      </c>
      <c r="V410" s="34"/>
      <c r="W410" s="34"/>
      <c r="X410" s="34"/>
    </row>
    <row r="411" spans="4:24">
      <c r="D411" s="103">
        <v>613</v>
      </c>
      <c r="E411" s="34">
        <v>0.68722342999999997</v>
      </c>
      <c r="F411" s="34">
        <v>1.4702654000000001E-2</v>
      </c>
      <c r="G411" s="34">
        <v>0</v>
      </c>
      <c r="H411" s="34"/>
      <c r="I411" s="34">
        <f t="shared" si="44"/>
        <v>6.8722343000000005E-2</v>
      </c>
      <c r="J411" s="34">
        <f t="shared" si="45"/>
        <v>7.3513270000000004E-3</v>
      </c>
      <c r="K411" s="34">
        <f t="shared" si="46"/>
        <v>0</v>
      </c>
      <c r="L411" s="35"/>
      <c r="M411" s="35">
        <f t="shared" si="43"/>
        <v>0</v>
      </c>
      <c r="N411" s="35">
        <f t="shared" si="47"/>
        <v>0</v>
      </c>
      <c r="V411" s="34"/>
      <c r="W411" s="34"/>
      <c r="X411" s="34"/>
    </row>
    <row r="412" spans="4:24">
      <c r="D412" s="103">
        <v>615</v>
      </c>
      <c r="E412" s="34"/>
      <c r="F412" s="34"/>
      <c r="G412" s="34"/>
      <c r="H412" s="34"/>
      <c r="I412" s="34" t="str">
        <f t="shared" si="44"/>
        <v/>
      </c>
      <c r="J412" s="34" t="str">
        <f t="shared" si="45"/>
        <v/>
      </c>
      <c r="K412" s="34" t="str">
        <f t="shared" si="46"/>
        <v/>
      </c>
      <c r="L412" s="35"/>
      <c r="M412" s="35">
        <f t="shared" si="43"/>
        <v>0</v>
      </c>
      <c r="N412" s="35">
        <f t="shared" si="47"/>
        <v>0</v>
      </c>
      <c r="V412" s="34"/>
      <c r="W412" s="34"/>
      <c r="X412" s="34"/>
    </row>
    <row r="413" spans="4:24">
      <c r="D413" s="103">
        <v>616</v>
      </c>
      <c r="E413" s="34">
        <v>0.68722342999999997</v>
      </c>
      <c r="F413" s="34">
        <v>1.4702654000000001E-2</v>
      </c>
      <c r="G413" s="34">
        <v>0</v>
      </c>
      <c r="H413" s="34"/>
      <c r="I413" s="34">
        <f t="shared" si="44"/>
        <v>6.8722343000000005E-2</v>
      </c>
      <c r="J413" s="34">
        <f t="shared" si="45"/>
        <v>7.3513270000000004E-3</v>
      </c>
      <c r="K413" s="34">
        <f t="shared" si="46"/>
        <v>0</v>
      </c>
      <c r="L413" s="35"/>
      <c r="M413" s="35">
        <f t="shared" si="43"/>
        <v>0</v>
      </c>
      <c r="N413" s="35">
        <f t="shared" si="47"/>
        <v>0</v>
      </c>
      <c r="V413" s="34"/>
      <c r="W413" s="34"/>
      <c r="X413" s="34"/>
    </row>
    <row r="414" spans="4:24">
      <c r="D414" s="103">
        <v>617</v>
      </c>
      <c r="E414" s="34">
        <v>0.68722342999999997</v>
      </c>
      <c r="F414" s="34">
        <v>1.4702654000000001E-2</v>
      </c>
      <c r="G414" s="34">
        <v>0</v>
      </c>
      <c r="H414" s="34"/>
      <c r="I414" s="34">
        <f t="shared" si="44"/>
        <v>6.8722343000000005E-2</v>
      </c>
      <c r="J414" s="34">
        <f t="shared" si="45"/>
        <v>7.3513270000000004E-3</v>
      </c>
      <c r="K414" s="34">
        <f t="shared" si="46"/>
        <v>0</v>
      </c>
      <c r="L414" s="35"/>
      <c r="M414" s="35">
        <f t="shared" si="43"/>
        <v>0</v>
      </c>
      <c r="N414" s="35">
        <f t="shared" si="47"/>
        <v>0</v>
      </c>
      <c r="V414" s="34"/>
      <c r="W414" s="34"/>
      <c r="X414" s="34"/>
    </row>
    <row r="415" spans="4:24">
      <c r="D415" s="103">
        <v>618</v>
      </c>
      <c r="E415" s="34">
        <v>0.54977876000000003</v>
      </c>
      <c r="F415" s="34">
        <v>0</v>
      </c>
      <c r="G415" s="34">
        <v>0</v>
      </c>
      <c r="H415" s="34"/>
      <c r="I415" s="34">
        <f t="shared" si="44"/>
        <v>5.4977876000000009E-2</v>
      </c>
      <c r="J415" s="34">
        <f t="shared" si="45"/>
        <v>0</v>
      </c>
      <c r="K415" s="34">
        <f t="shared" si="46"/>
        <v>0</v>
      </c>
      <c r="L415" s="35"/>
      <c r="M415" s="35">
        <f t="shared" si="43"/>
        <v>0</v>
      </c>
      <c r="N415" s="35">
        <f t="shared" si="47"/>
        <v>0</v>
      </c>
      <c r="V415" s="34"/>
      <c r="W415" s="34"/>
      <c r="X415" s="34"/>
    </row>
    <row r="416" spans="4:24">
      <c r="D416" s="103">
        <v>619</v>
      </c>
      <c r="E416" s="34"/>
      <c r="F416" s="34"/>
      <c r="G416" s="34"/>
      <c r="H416" s="34"/>
      <c r="I416" s="34" t="str">
        <f t="shared" si="44"/>
        <v/>
      </c>
      <c r="J416" s="34" t="str">
        <f t="shared" si="45"/>
        <v/>
      </c>
      <c r="K416" s="34" t="str">
        <f t="shared" si="46"/>
        <v/>
      </c>
      <c r="L416" s="35"/>
      <c r="M416" s="35">
        <f t="shared" si="43"/>
        <v>0</v>
      </c>
      <c r="N416" s="35">
        <f t="shared" si="47"/>
        <v>0</v>
      </c>
      <c r="V416" s="34"/>
      <c r="W416" s="34"/>
      <c r="X416" s="34"/>
    </row>
    <row r="417" spans="4:24">
      <c r="D417" s="103">
        <v>620</v>
      </c>
      <c r="E417" s="34"/>
      <c r="F417" s="34"/>
      <c r="G417" s="34"/>
      <c r="H417" s="34"/>
      <c r="I417" s="34" t="str">
        <f t="shared" si="44"/>
        <v/>
      </c>
      <c r="J417" s="34" t="str">
        <f t="shared" si="45"/>
        <v/>
      </c>
      <c r="K417" s="34" t="str">
        <f t="shared" si="46"/>
        <v/>
      </c>
      <c r="L417" s="35"/>
      <c r="M417" s="35">
        <f t="shared" ref="M417:M480" si="48">SUM(E407:G407)</f>
        <v>0</v>
      </c>
      <c r="N417" s="35">
        <f t="shared" si="47"/>
        <v>0</v>
      </c>
      <c r="V417" s="34"/>
      <c r="W417" s="34"/>
      <c r="X417" s="34"/>
    </row>
    <row r="418" spans="4:24">
      <c r="D418" s="103">
        <v>623</v>
      </c>
      <c r="E418" s="34">
        <v>0</v>
      </c>
      <c r="F418" s="34">
        <v>0.68722342999999997</v>
      </c>
      <c r="G418" s="34">
        <v>1.4702654000000001E-2</v>
      </c>
      <c r="H418" s="34"/>
      <c r="I418" s="34">
        <f t="shared" si="44"/>
        <v>0</v>
      </c>
      <c r="J418" s="34">
        <f t="shared" si="45"/>
        <v>0.34361171499999998</v>
      </c>
      <c r="K418" s="34">
        <f t="shared" si="46"/>
        <v>7.3513270000000004E-3</v>
      </c>
      <c r="L418" s="35"/>
      <c r="M418" s="35">
        <f t="shared" si="48"/>
        <v>0</v>
      </c>
      <c r="N418" s="35">
        <f t="shared" si="47"/>
        <v>0</v>
      </c>
      <c r="V418" s="34"/>
      <c r="W418" s="34"/>
      <c r="X418" s="34"/>
    </row>
    <row r="419" spans="4:24">
      <c r="D419" s="103">
        <v>625</v>
      </c>
      <c r="E419" s="34"/>
      <c r="F419" s="34"/>
      <c r="G419" s="34"/>
      <c r="H419" s="34"/>
      <c r="I419" s="34" t="str">
        <f t="shared" si="44"/>
        <v/>
      </c>
      <c r="J419" s="34" t="str">
        <f t="shared" si="45"/>
        <v/>
      </c>
      <c r="K419" s="34" t="str">
        <f t="shared" si="46"/>
        <v/>
      </c>
      <c r="L419" s="35"/>
      <c r="M419" s="35">
        <f t="shared" si="48"/>
        <v>0</v>
      </c>
      <c r="N419" s="35">
        <f t="shared" si="47"/>
        <v>0</v>
      </c>
      <c r="V419" s="34"/>
      <c r="W419" s="34"/>
      <c r="X419" s="34"/>
    </row>
    <row r="420" spans="4:24">
      <c r="D420" s="103">
        <v>626</v>
      </c>
      <c r="E420" s="34"/>
      <c r="F420" s="34"/>
      <c r="G420" s="34"/>
      <c r="H420" s="34"/>
      <c r="I420" s="34" t="str">
        <f t="shared" si="44"/>
        <v/>
      </c>
      <c r="J420" s="34" t="str">
        <f t="shared" si="45"/>
        <v/>
      </c>
      <c r="K420" s="34" t="str">
        <f t="shared" si="46"/>
        <v/>
      </c>
      <c r="L420" s="35"/>
      <c r="M420" s="35">
        <f t="shared" si="48"/>
        <v>0</v>
      </c>
      <c r="N420" s="35">
        <f t="shared" si="47"/>
        <v>0</v>
      </c>
      <c r="V420" s="34"/>
      <c r="W420" s="34"/>
      <c r="X420" s="34"/>
    </row>
    <row r="421" spans="4:24">
      <c r="D421" s="103">
        <v>628</v>
      </c>
      <c r="E421" s="34"/>
      <c r="F421" s="34"/>
      <c r="G421" s="34"/>
      <c r="H421" s="34"/>
      <c r="I421" s="34" t="str">
        <f t="shared" si="44"/>
        <v/>
      </c>
      <c r="J421" s="34" t="str">
        <f t="shared" si="45"/>
        <v/>
      </c>
      <c r="K421" s="34" t="str">
        <f t="shared" si="46"/>
        <v/>
      </c>
      <c r="L421" s="35"/>
      <c r="M421" s="35">
        <f t="shared" si="48"/>
        <v>0.70192608400000001</v>
      </c>
      <c r="N421" s="35">
        <f t="shared" si="47"/>
        <v>7.607367000000001E-2</v>
      </c>
      <c r="V421" s="34"/>
      <c r="W421" s="34"/>
      <c r="X421" s="34"/>
    </row>
    <row r="422" spans="4:24">
      <c r="D422" s="103">
        <v>629</v>
      </c>
      <c r="E422" s="34"/>
      <c r="F422" s="34"/>
      <c r="G422" s="34"/>
      <c r="H422" s="34"/>
      <c r="I422" s="34" t="str">
        <f t="shared" si="44"/>
        <v/>
      </c>
      <c r="J422" s="34" t="str">
        <f t="shared" si="45"/>
        <v/>
      </c>
      <c r="K422" s="34" t="str">
        <f t="shared" si="46"/>
        <v/>
      </c>
      <c r="L422" s="35"/>
      <c r="M422" s="35">
        <f t="shared" si="48"/>
        <v>0</v>
      </c>
      <c r="N422" s="35">
        <f t="shared" si="47"/>
        <v>0</v>
      </c>
      <c r="V422" s="34"/>
      <c r="W422" s="34"/>
      <c r="X422" s="34"/>
    </row>
    <row r="423" spans="4:24">
      <c r="D423" s="103">
        <v>631</v>
      </c>
      <c r="E423" s="34">
        <v>0</v>
      </c>
      <c r="F423" s="34">
        <v>0.76969030000000005</v>
      </c>
      <c r="G423" s="34">
        <v>0</v>
      </c>
      <c r="H423" s="34"/>
      <c r="I423" s="34">
        <f t="shared" si="44"/>
        <v>0</v>
      </c>
      <c r="J423" s="34">
        <f t="shared" si="45"/>
        <v>0.38484515000000002</v>
      </c>
      <c r="K423" s="34">
        <f t="shared" si="46"/>
        <v>0</v>
      </c>
      <c r="L423" s="35"/>
      <c r="M423" s="35">
        <f t="shared" si="48"/>
        <v>0.70192608400000001</v>
      </c>
      <c r="N423" s="35">
        <f t="shared" si="47"/>
        <v>7.607367000000001E-2</v>
      </c>
      <c r="V423" s="34"/>
      <c r="W423" s="34"/>
      <c r="X423" s="34"/>
    </row>
    <row r="424" spans="4:24">
      <c r="D424" s="103">
        <v>633</v>
      </c>
      <c r="E424" s="34">
        <v>0.76969030000000005</v>
      </c>
      <c r="F424" s="34">
        <v>0</v>
      </c>
      <c r="G424" s="34">
        <v>0</v>
      </c>
      <c r="H424" s="34"/>
      <c r="I424" s="34">
        <f t="shared" si="44"/>
        <v>7.6969030000000008E-2</v>
      </c>
      <c r="J424" s="34">
        <f t="shared" si="45"/>
        <v>0</v>
      </c>
      <c r="K424" s="34">
        <f t="shared" si="46"/>
        <v>0</v>
      </c>
      <c r="L424" s="35"/>
      <c r="M424" s="35">
        <f t="shared" si="48"/>
        <v>0.70192608400000001</v>
      </c>
      <c r="N424" s="35">
        <f t="shared" si="47"/>
        <v>7.607367000000001E-2</v>
      </c>
      <c r="V424" s="34"/>
      <c r="W424" s="34"/>
      <c r="X424" s="34"/>
    </row>
    <row r="425" spans="4:24">
      <c r="D425" s="103">
        <v>634</v>
      </c>
      <c r="E425" s="34">
        <v>0</v>
      </c>
      <c r="F425" s="34">
        <v>9.8017690000000005E-2</v>
      </c>
      <c r="G425" s="34">
        <v>0</v>
      </c>
      <c r="H425" s="34"/>
      <c r="I425" s="34">
        <f t="shared" si="44"/>
        <v>0</v>
      </c>
      <c r="J425" s="34">
        <f t="shared" si="45"/>
        <v>4.9008845000000002E-2</v>
      </c>
      <c r="K425" s="34">
        <f t="shared" si="46"/>
        <v>0</v>
      </c>
      <c r="L425" s="35"/>
      <c r="M425" s="35">
        <f t="shared" si="48"/>
        <v>0.54977876000000003</v>
      </c>
      <c r="N425" s="35">
        <f t="shared" si="47"/>
        <v>5.4977876000000009E-2</v>
      </c>
      <c r="V425" s="34"/>
      <c r="W425" s="34"/>
      <c r="X425" s="34"/>
    </row>
    <row r="426" spans="4:24">
      <c r="D426" s="103">
        <v>635</v>
      </c>
      <c r="E426" s="34">
        <v>0</v>
      </c>
      <c r="F426" s="34">
        <v>1.0806450999999999</v>
      </c>
      <c r="G426" s="34">
        <v>0</v>
      </c>
      <c r="H426" s="34"/>
      <c r="I426" s="34">
        <f t="shared" si="44"/>
        <v>0</v>
      </c>
      <c r="J426" s="34">
        <f t="shared" si="45"/>
        <v>0.54032254999999996</v>
      </c>
      <c r="K426" s="34">
        <f t="shared" si="46"/>
        <v>0</v>
      </c>
      <c r="L426" s="35"/>
      <c r="M426" s="35">
        <f t="shared" si="48"/>
        <v>0</v>
      </c>
      <c r="N426" s="35">
        <f t="shared" si="47"/>
        <v>0</v>
      </c>
      <c r="V426" s="34"/>
      <c r="W426" s="34"/>
      <c r="X426" s="34"/>
    </row>
    <row r="427" spans="4:24">
      <c r="D427" s="103">
        <v>636</v>
      </c>
      <c r="E427" s="34">
        <v>0</v>
      </c>
      <c r="F427" s="34">
        <v>0.14702654000000001</v>
      </c>
      <c r="G427" s="34">
        <v>0</v>
      </c>
      <c r="H427" s="34"/>
      <c r="I427" s="34">
        <f t="shared" si="44"/>
        <v>0</v>
      </c>
      <c r="J427" s="34">
        <f t="shared" si="45"/>
        <v>7.3513270000000006E-2</v>
      </c>
      <c r="K427" s="34">
        <f t="shared" si="46"/>
        <v>0</v>
      </c>
      <c r="L427" s="35"/>
      <c r="M427" s="35">
        <f t="shared" si="48"/>
        <v>0</v>
      </c>
      <c r="N427" s="35">
        <f t="shared" si="47"/>
        <v>0</v>
      </c>
      <c r="V427" s="34"/>
      <c r="W427" s="34"/>
      <c r="X427" s="34"/>
    </row>
    <row r="428" spans="4:24">
      <c r="D428" s="103">
        <v>637</v>
      </c>
      <c r="E428" s="34"/>
      <c r="F428" s="34"/>
      <c r="G428" s="34"/>
      <c r="H428" s="34"/>
      <c r="I428" s="34" t="str">
        <f t="shared" si="44"/>
        <v/>
      </c>
      <c r="J428" s="34" t="str">
        <f t="shared" si="45"/>
        <v/>
      </c>
      <c r="K428" s="34" t="str">
        <f t="shared" si="46"/>
        <v/>
      </c>
      <c r="L428" s="35"/>
      <c r="M428" s="35">
        <f t="shared" si="48"/>
        <v>0.70192608400000001</v>
      </c>
      <c r="N428" s="35">
        <f t="shared" si="47"/>
        <v>0.350963042</v>
      </c>
      <c r="V428" s="34"/>
      <c r="W428" s="34"/>
      <c r="X428" s="34"/>
    </row>
    <row r="429" spans="4:24">
      <c r="D429" s="103">
        <v>638</v>
      </c>
      <c r="E429" s="34">
        <v>0.21991152</v>
      </c>
      <c r="F429" s="34">
        <v>0.36756638000000003</v>
      </c>
      <c r="G429" s="34">
        <v>0</v>
      </c>
      <c r="H429" s="34"/>
      <c r="I429" s="34">
        <f t="shared" si="44"/>
        <v>2.1991152E-2</v>
      </c>
      <c r="J429" s="34">
        <f t="shared" si="45"/>
        <v>0.18378319000000001</v>
      </c>
      <c r="K429" s="34">
        <f t="shared" si="46"/>
        <v>0</v>
      </c>
      <c r="L429" s="35"/>
      <c r="M429" s="35">
        <f t="shared" si="48"/>
        <v>0</v>
      </c>
      <c r="N429" s="35">
        <f t="shared" si="47"/>
        <v>0</v>
      </c>
      <c r="V429" s="34"/>
      <c r="W429" s="34"/>
      <c r="X429" s="34"/>
    </row>
    <row r="430" spans="4:24">
      <c r="D430" s="103">
        <v>639</v>
      </c>
      <c r="E430" s="34">
        <v>0</v>
      </c>
      <c r="F430" s="34">
        <v>0</v>
      </c>
      <c r="G430" s="34">
        <v>0</v>
      </c>
      <c r="H430" s="34"/>
      <c r="I430" s="34">
        <f t="shared" si="44"/>
        <v>0</v>
      </c>
      <c r="J430" s="34">
        <f t="shared" si="45"/>
        <v>0</v>
      </c>
      <c r="K430" s="34">
        <f t="shared" si="46"/>
        <v>0</v>
      </c>
      <c r="L430" s="35"/>
      <c r="M430" s="35">
        <f t="shared" si="48"/>
        <v>0</v>
      </c>
      <c r="N430" s="35">
        <f t="shared" si="47"/>
        <v>0</v>
      </c>
      <c r="V430" s="34"/>
      <c r="W430" s="34"/>
      <c r="X430" s="34"/>
    </row>
    <row r="431" spans="4:24">
      <c r="D431" s="103">
        <v>640</v>
      </c>
      <c r="E431" s="34">
        <v>0</v>
      </c>
      <c r="F431" s="34">
        <v>1.8378317000000002E-2</v>
      </c>
      <c r="G431" s="34">
        <v>0</v>
      </c>
      <c r="H431" s="34"/>
      <c r="I431" s="34">
        <f t="shared" si="44"/>
        <v>0</v>
      </c>
      <c r="J431" s="34">
        <f t="shared" si="45"/>
        <v>9.1891585000000008E-3</v>
      </c>
      <c r="K431" s="34">
        <f t="shared" si="46"/>
        <v>0</v>
      </c>
      <c r="L431" s="35"/>
      <c r="M431" s="35">
        <f t="shared" si="48"/>
        <v>0</v>
      </c>
      <c r="N431" s="35">
        <f t="shared" si="47"/>
        <v>0</v>
      </c>
      <c r="V431" s="34"/>
      <c r="W431" s="34"/>
      <c r="X431" s="34"/>
    </row>
    <row r="432" spans="4:24">
      <c r="D432" s="103">
        <v>641</v>
      </c>
      <c r="E432" s="34">
        <v>0</v>
      </c>
      <c r="F432" s="34">
        <v>3.2672565000000001E-2</v>
      </c>
      <c r="G432" s="34">
        <v>0</v>
      </c>
      <c r="H432" s="34"/>
      <c r="I432" s="34">
        <f t="shared" si="44"/>
        <v>0</v>
      </c>
      <c r="J432" s="34">
        <f t="shared" si="45"/>
        <v>1.63362825E-2</v>
      </c>
      <c r="K432" s="34">
        <f t="shared" si="46"/>
        <v>0</v>
      </c>
      <c r="L432" s="35"/>
      <c r="M432" s="35">
        <f t="shared" si="48"/>
        <v>0</v>
      </c>
      <c r="N432" s="35">
        <f t="shared" si="47"/>
        <v>0</v>
      </c>
      <c r="V432" s="34"/>
      <c r="W432" s="34"/>
      <c r="X432" s="34"/>
    </row>
    <row r="433" spans="4:24">
      <c r="D433" s="103">
        <v>642</v>
      </c>
      <c r="E433" s="34">
        <v>0.89797210000000005</v>
      </c>
      <c r="F433" s="34">
        <v>0.11486448</v>
      </c>
      <c r="G433" s="34">
        <v>0</v>
      </c>
      <c r="H433" s="34"/>
      <c r="I433" s="34">
        <f t="shared" si="44"/>
        <v>8.9797210000000016E-2</v>
      </c>
      <c r="J433" s="34">
        <f t="shared" si="45"/>
        <v>5.7432240000000002E-2</v>
      </c>
      <c r="K433" s="34">
        <f t="shared" si="46"/>
        <v>0</v>
      </c>
      <c r="L433" s="35"/>
      <c r="M433" s="35">
        <f t="shared" si="48"/>
        <v>0.76969030000000005</v>
      </c>
      <c r="N433" s="35">
        <f t="shared" si="47"/>
        <v>0.38484515000000002</v>
      </c>
      <c r="V433" s="34"/>
      <c r="W433" s="34"/>
      <c r="X433" s="34"/>
    </row>
    <row r="434" spans="4:24">
      <c r="D434" s="103">
        <v>643</v>
      </c>
      <c r="E434" s="34">
        <v>1.4966200000000001</v>
      </c>
      <c r="F434" s="34">
        <v>0.11486448</v>
      </c>
      <c r="G434" s="34">
        <v>0</v>
      </c>
      <c r="H434" s="34"/>
      <c r="I434" s="34">
        <f t="shared" si="44"/>
        <v>0.14966200000000002</v>
      </c>
      <c r="J434" s="34">
        <f t="shared" si="45"/>
        <v>5.7432240000000002E-2</v>
      </c>
      <c r="K434" s="34">
        <f t="shared" si="46"/>
        <v>0</v>
      </c>
      <c r="L434" s="35"/>
      <c r="M434" s="35">
        <f t="shared" si="48"/>
        <v>0.76969030000000005</v>
      </c>
      <c r="N434" s="35">
        <f t="shared" si="47"/>
        <v>7.6969030000000008E-2</v>
      </c>
      <c r="V434" s="34"/>
      <c r="W434" s="34"/>
      <c r="X434" s="34"/>
    </row>
    <row r="435" spans="4:24">
      <c r="D435" s="103">
        <v>644</v>
      </c>
      <c r="E435" s="34">
        <v>0</v>
      </c>
      <c r="F435" s="34">
        <v>0.11486448</v>
      </c>
      <c r="G435" s="34">
        <v>0</v>
      </c>
      <c r="H435" s="34"/>
      <c r="I435" s="34">
        <f t="shared" si="44"/>
        <v>0</v>
      </c>
      <c r="J435" s="34">
        <f t="shared" si="45"/>
        <v>5.7432240000000002E-2</v>
      </c>
      <c r="K435" s="34">
        <f t="shared" si="46"/>
        <v>0</v>
      </c>
      <c r="L435" s="35"/>
      <c r="M435" s="35">
        <f t="shared" si="48"/>
        <v>9.8017690000000005E-2</v>
      </c>
      <c r="N435" s="35">
        <f t="shared" si="47"/>
        <v>4.9008845000000002E-2</v>
      </c>
      <c r="V435" s="34"/>
      <c r="W435" s="34"/>
      <c r="X435" s="34"/>
    </row>
    <row r="436" spans="4:24">
      <c r="D436" s="103">
        <v>645</v>
      </c>
      <c r="E436" s="34">
        <v>0</v>
      </c>
      <c r="F436" s="34">
        <v>0.11486448</v>
      </c>
      <c r="G436" s="34">
        <v>0</v>
      </c>
      <c r="H436" s="34"/>
      <c r="I436" s="34">
        <f t="shared" si="44"/>
        <v>0</v>
      </c>
      <c r="J436" s="34">
        <f t="shared" si="45"/>
        <v>5.7432240000000002E-2</v>
      </c>
      <c r="K436" s="34">
        <f t="shared" si="46"/>
        <v>0</v>
      </c>
      <c r="L436" s="35"/>
      <c r="M436" s="35">
        <f t="shared" si="48"/>
        <v>1.0806450999999999</v>
      </c>
      <c r="N436" s="35">
        <f t="shared" si="47"/>
        <v>0.54032254999999996</v>
      </c>
      <c r="V436" s="34"/>
      <c r="W436" s="34"/>
      <c r="X436" s="34"/>
    </row>
    <row r="437" spans="4:24">
      <c r="D437" s="103">
        <v>646</v>
      </c>
      <c r="E437" s="34">
        <v>0</v>
      </c>
      <c r="F437" s="34">
        <v>0</v>
      </c>
      <c r="G437" s="34">
        <v>0</v>
      </c>
      <c r="H437" s="34"/>
      <c r="I437" s="34">
        <f t="shared" si="44"/>
        <v>0</v>
      </c>
      <c r="J437" s="34">
        <f t="shared" si="45"/>
        <v>0</v>
      </c>
      <c r="K437" s="34">
        <f t="shared" si="46"/>
        <v>0</v>
      </c>
      <c r="L437" s="35"/>
      <c r="M437" s="35">
        <f t="shared" si="48"/>
        <v>0.14702654000000001</v>
      </c>
      <c r="N437" s="35">
        <f t="shared" si="47"/>
        <v>7.3513270000000006E-2</v>
      </c>
      <c r="V437" s="34"/>
      <c r="W437" s="34"/>
      <c r="X437" s="34"/>
    </row>
    <row r="438" spans="4:24">
      <c r="D438" s="103">
        <v>647</v>
      </c>
      <c r="E438" s="34">
        <v>1.3383187000000001</v>
      </c>
      <c r="F438" s="34">
        <v>0</v>
      </c>
      <c r="G438" s="34">
        <v>0</v>
      </c>
      <c r="H438" s="34"/>
      <c r="I438" s="34">
        <f t="shared" si="44"/>
        <v>0.13383187000000002</v>
      </c>
      <c r="J438" s="34">
        <f t="shared" si="45"/>
        <v>0</v>
      </c>
      <c r="K438" s="34">
        <f t="shared" si="46"/>
        <v>0</v>
      </c>
      <c r="L438" s="35"/>
      <c r="M438" s="35">
        <f t="shared" si="48"/>
        <v>0</v>
      </c>
      <c r="N438" s="35">
        <f t="shared" si="47"/>
        <v>0</v>
      </c>
      <c r="V438" s="34"/>
      <c r="W438" s="34"/>
      <c r="X438" s="34"/>
    </row>
    <row r="439" spans="4:24">
      <c r="D439" s="103">
        <v>648</v>
      </c>
      <c r="E439" s="34"/>
      <c r="F439" s="34"/>
      <c r="G439" s="34"/>
      <c r="H439" s="34"/>
      <c r="I439" s="34" t="str">
        <f t="shared" si="44"/>
        <v/>
      </c>
      <c r="J439" s="34" t="str">
        <f t="shared" si="45"/>
        <v/>
      </c>
      <c r="K439" s="34" t="str">
        <f t="shared" si="46"/>
        <v/>
      </c>
      <c r="L439" s="35"/>
      <c r="M439" s="35">
        <f t="shared" si="48"/>
        <v>0.5874779</v>
      </c>
      <c r="N439" s="35">
        <f t="shared" si="47"/>
        <v>0.205774342</v>
      </c>
      <c r="V439" s="34"/>
      <c r="W439" s="34"/>
      <c r="X439" s="34"/>
    </row>
    <row r="440" spans="4:24">
      <c r="D440" s="103">
        <v>649</v>
      </c>
      <c r="E440" s="34">
        <v>1.5931926999999999E-2</v>
      </c>
      <c r="F440" s="34">
        <v>0.47783621999999998</v>
      </c>
      <c r="G440" s="34">
        <v>0</v>
      </c>
      <c r="H440" s="34"/>
      <c r="I440" s="34">
        <f t="shared" si="44"/>
        <v>1.5931927E-3</v>
      </c>
      <c r="J440" s="34">
        <f t="shared" si="45"/>
        <v>0.23891810999999999</v>
      </c>
      <c r="K440" s="34">
        <f t="shared" si="46"/>
        <v>0</v>
      </c>
      <c r="L440" s="35"/>
      <c r="M440" s="35">
        <f t="shared" si="48"/>
        <v>0</v>
      </c>
      <c r="N440" s="35">
        <f t="shared" si="47"/>
        <v>0</v>
      </c>
      <c r="V440" s="34"/>
      <c r="W440" s="34"/>
      <c r="X440" s="34"/>
    </row>
    <row r="441" spans="4:24">
      <c r="D441" s="103">
        <v>650</v>
      </c>
      <c r="E441" s="34">
        <v>0.15861117999999999</v>
      </c>
      <c r="F441" s="34">
        <v>2.9405309000000001E-2</v>
      </c>
      <c r="G441" s="34">
        <v>0</v>
      </c>
      <c r="H441" s="34"/>
      <c r="I441" s="34">
        <f t="shared" si="44"/>
        <v>1.5861118E-2</v>
      </c>
      <c r="J441" s="34">
        <f t="shared" si="45"/>
        <v>1.4702654500000001E-2</v>
      </c>
      <c r="K441" s="34">
        <f t="shared" si="46"/>
        <v>0</v>
      </c>
      <c r="L441" s="35"/>
      <c r="M441" s="35">
        <f t="shared" si="48"/>
        <v>1.8378317000000002E-2</v>
      </c>
      <c r="N441" s="35">
        <f t="shared" si="47"/>
        <v>9.1891585000000008E-3</v>
      </c>
      <c r="V441" s="34"/>
      <c r="W441" s="34"/>
      <c r="X441" s="34"/>
    </row>
    <row r="442" spans="4:24">
      <c r="D442" s="103">
        <v>651</v>
      </c>
      <c r="E442" s="34">
        <v>0.15861117999999999</v>
      </c>
      <c r="F442" s="34">
        <v>2.9405309000000001E-2</v>
      </c>
      <c r="G442" s="34">
        <v>0</v>
      </c>
      <c r="H442" s="34"/>
      <c r="I442" s="34">
        <f t="shared" ref="I442:I505" si="49">IF(E442="","",E442*$B$2)</f>
        <v>1.5861118E-2</v>
      </c>
      <c r="J442" s="34">
        <f t="shared" ref="J442:J505" si="50">IF(F442="","",F442*$B$3)</f>
        <v>1.4702654500000001E-2</v>
      </c>
      <c r="K442" s="34">
        <f t="shared" ref="K442:K505" si="51">IF(G442="","",G442*$B$4)</f>
        <v>0</v>
      </c>
      <c r="L442" s="35"/>
      <c r="M442" s="35">
        <f t="shared" si="48"/>
        <v>3.2672565000000001E-2</v>
      </c>
      <c r="N442" s="35">
        <f t="shared" si="47"/>
        <v>1.63362825E-2</v>
      </c>
      <c r="V442" s="34"/>
      <c r="W442" s="34"/>
      <c r="X442" s="34"/>
    </row>
    <row r="443" spans="4:24">
      <c r="D443" s="103">
        <v>652</v>
      </c>
      <c r="E443" s="34">
        <v>0.1480371</v>
      </c>
      <c r="F443" s="34">
        <v>0.22053981</v>
      </c>
      <c r="G443" s="34">
        <v>0</v>
      </c>
      <c r="H443" s="34"/>
      <c r="I443" s="34">
        <f t="shared" si="49"/>
        <v>1.4803710000000001E-2</v>
      </c>
      <c r="J443" s="34">
        <f t="shared" si="50"/>
        <v>0.110269905</v>
      </c>
      <c r="K443" s="34">
        <f t="shared" si="51"/>
        <v>0</v>
      </c>
      <c r="L443" s="35"/>
      <c r="M443" s="35">
        <f t="shared" si="48"/>
        <v>1.0128365800000001</v>
      </c>
      <c r="N443" s="35">
        <f t="shared" si="47"/>
        <v>0.14722945000000001</v>
      </c>
      <c r="V443" s="34"/>
      <c r="W443" s="34"/>
      <c r="X443" s="34"/>
    </row>
    <row r="444" spans="4:24">
      <c r="D444" s="103">
        <v>653</v>
      </c>
      <c r="E444" s="34">
        <v>0.1480371</v>
      </c>
      <c r="F444" s="34">
        <v>0</v>
      </c>
      <c r="G444" s="34">
        <v>0</v>
      </c>
      <c r="H444" s="34"/>
      <c r="I444" s="34">
        <f t="shared" si="49"/>
        <v>1.4803710000000001E-2</v>
      </c>
      <c r="J444" s="34">
        <f t="shared" si="50"/>
        <v>0</v>
      </c>
      <c r="K444" s="34">
        <f t="shared" si="51"/>
        <v>0</v>
      </c>
      <c r="L444" s="35"/>
      <c r="M444" s="35">
        <f t="shared" si="48"/>
        <v>1.6114844800000001</v>
      </c>
      <c r="N444" s="35">
        <f t="shared" si="47"/>
        <v>0.20709424000000001</v>
      </c>
      <c r="V444" s="34"/>
      <c r="W444" s="34"/>
      <c r="X444" s="34"/>
    </row>
    <row r="445" spans="4:24">
      <c r="D445" s="103">
        <v>654</v>
      </c>
      <c r="E445" s="34">
        <v>0.1480371</v>
      </c>
      <c r="F445" s="34">
        <v>7.351328E-2</v>
      </c>
      <c r="G445" s="34">
        <v>0</v>
      </c>
      <c r="H445" s="34"/>
      <c r="I445" s="34">
        <f t="shared" si="49"/>
        <v>1.4803710000000001E-2</v>
      </c>
      <c r="J445" s="34">
        <f t="shared" si="50"/>
        <v>3.675664E-2</v>
      </c>
      <c r="K445" s="34">
        <f t="shared" si="51"/>
        <v>0</v>
      </c>
      <c r="L445" s="35"/>
      <c r="M445" s="35">
        <f t="shared" si="48"/>
        <v>0.11486448</v>
      </c>
      <c r="N445" s="35">
        <f t="shared" si="47"/>
        <v>5.7432240000000002E-2</v>
      </c>
      <c r="V445" s="34"/>
      <c r="W445" s="34"/>
      <c r="X445" s="34"/>
    </row>
    <row r="446" spans="4:24">
      <c r="D446" s="103">
        <v>655</v>
      </c>
      <c r="E446" s="34"/>
      <c r="F446" s="34"/>
      <c r="G446" s="34"/>
      <c r="H446" s="34"/>
      <c r="I446" s="34" t="str">
        <f t="shared" si="49"/>
        <v/>
      </c>
      <c r="J446" s="34" t="str">
        <f t="shared" si="50"/>
        <v/>
      </c>
      <c r="K446" s="34" t="str">
        <f t="shared" si="51"/>
        <v/>
      </c>
      <c r="L446" s="35"/>
      <c r="M446" s="35">
        <f t="shared" si="48"/>
        <v>0.11486448</v>
      </c>
      <c r="N446" s="35">
        <f t="shared" si="47"/>
        <v>5.7432240000000002E-2</v>
      </c>
      <c r="V446" s="34"/>
      <c r="W446" s="34"/>
      <c r="X446" s="34"/>
    </row>
    <row r="447" spans="4:24">
      <c r="D447" s="103">
        <v>656</v>
      </c>
      <c r="E447" s="34">
        <v>0.27638163999999998</v>
      </c>
      <c r="F447" s="34">
        <v>0.29405308000000002</v>
      </c>
      <c r="G447" s="34">
        <v>0</v>
      </c>
      <c r="H447" s="34"/>
      <c r="I447" s="34">
        <f t="shared" si="49"/>
        <v>2.7638164E-2</v>
      </c>
      <c r="J447" s="34">
        <f t="shared" si="50"/>
        <v>0.14702654000000001</v>
      </c>
      <c r="K447" s="34">
        <f t="shared" si="51"/>
        <v>0</v>
      </c>
      <c r="L447" s="35"/>
      <c r="M447" s="35">
        <f t="shared" si="48"/>
        <v>0</v>
      </c>
      <c r="N447" s="35">
        <f t="shared" si="47"/>
        <v>0</v>
      </c>
      <c r="V447" s="34"/>
      <c r="W447" s="34"/>
      <c r="X447" s="34"/>
    </row>
    <row r="448" spans="4:24">
      <c r="D448" s="103">
        <v>657</v>
      </c>
      <c r="E448" s="34">
        <v>0.27638163999999998</v>
      </c>
      <c r="F448" s="34">
        <v>7.3513270000000006E-2</v>
      </c>
      <c r="G448" s="34">
        <v>0</v>
      </c>
      <c r="H448" s="34"/>
      <c r="I448" s="34">
        <f t="shared" si="49"/>
        <v>2.7638164E-2</v>
      </c>
      <c r="J448" s="34">
        <f t="shared" si="50"/>
        <v>3.6756635000000003E-2</v>
      </c>
      <c r="K448" s="34">
        <f t="shared" si="51"/>
        <v>0</v>
      </c>
      <c r="L448" s="35"/>
      <c r="M448" s="35">
        <f t="shared" si="48"/>
        <v>1.3383187000000001</v>
      </c>
      <c r="N448" s="35">
        <f t="shared" si="47"/>
        <v>0.13383187000000002</v>
      </c>
      <c r="V448" s="34"/>
      <c r="W448" s="34"/>
      <c r="X448" s="34"/>
    </row>
    <row r="449" spans="4:24">
      <c r="D449" s="103">
        <v>658</v>
      </c>
      <c r="E449" s="34">
        <v>0.27638163999999998</v>
      </c>
      <c r="F449" s="34">
        <v>0.29405308000000002</v>
      </c>
      <c r="G449" s="34">
        <v>0</v>
      </c>
      <c r="H449" s="34"/>
      <c r="I449" s="34">
        <f t="shared" si="49"/>
        <v>2.7638164E-2</v>
      </c>
      <c r="J449" s="34">
        <f t="shared" si="50"/>
        <v>0.14702654000000001</v>
      </c>
      <c r="K449" s="34">
        <f t="shared" si="51"/>
        <v>0</v>
      </c>
      <c r="L449" s="35"/>
      <c r="M449" s="35">
        <f t="shared" si="48"/>
        <v>0</v>
      </c>
      <c r="N449" s="35">
        <f t="shared" si="47"/>
        <v>0</v>
      </c>
      <c r="V449" s="34"/>
      <c r="W449" s="34"/>
      <c r="X449" s="34"/>
    </row>
    <row r="450" spans="4:24">
      <c r="D450" s="103">
        <v>659</v>
      </c>
      <c r="E450" s="34">
        <v>0.37618613000000001</v>
      </c>
      <c r="F450" s="34">
        <v>0.29405308000000002</v>
      </c>
      <c r="G450" s="34">
        <v>0</v>
      </c>
      <c r="H450" s="34"/>
      <c r="I450" s="34">
        <f t="shared" si="49"/>
        <v>3.7618613000000002E-2</v>
      </c>
      <c r="J450" s="34">
        <f t="shared" si="50"/>
        <v>0.14702654000000001</v>
      </c>
      <c r="K450" s="34">
        <f t="shared" si="51"/>
        <v>0</v>
      </c>
      <c r="L450" s="35"/>
      <c r="M450" s="35">
        <f t="shared" si="48"/>
        <v>0.49376814699999999</v>
      </c>
      <c r="N450" s="35">
        <f t="shared" si="47"/>
        <v>0.24051130269999998</v>
      </c>
      <c r="V450" s="34"/>
      <c r="W450" s="34"/>
      <c r="X450" s="34"/>
    </row>
    <row r="451" spans="4:24">
      <c r="D451" s="103">
        <v>660</v>
      </c>
      <c r="E451" s="34">
        <v>2.3198919999999998</v>
      </c>
      <c r="F451" s="34">
        <v>0</v>
      </c>
      <c r="G451" s="34">
        <v>0</v>
      </c>
      <c r="H451" s="34"/>
      <c r="I451" s="34">
        <f t="shared" si="49"/>
        <v>0.23198920000000001</v>
      </c>
      <c r="J451" s="34">
        <f t="shared" si="50"/>
        <v>0</v>
      </c>
      <c r="K451" s="34">
        <f t="shared" si="51"/>
        <v>0</v>
      </c>
      <c r="L451" s="35"/>
      <c r="M451" s="35">
        <f t="shared" si="48"/>
        <v>0.18801648899999998</v>
      </c>
      <c r="N451" s="35">
        <f t="shared" si="47"/>
        <v>3.0563772500000003E-2</v>
      </c>
      <c r="V451" s="34"/>
      <c r="W451" s="34"/>
      <c r="X451" s="34"/>
    </row>
    <row r="452" spans="4:24">
      <c r="D452" s="103">
        <v>661</v>
      </c>
      <c r="E452" s="34">
        <v>2.0389675999999998E-3</v>
      </c>
      <c r="F452" s="34">
        <v>1.0455220999999999</v>
      </c>
      <c r="G452" s="34">
        <v>0</v>
      </c>
      <c r="H452" s="34"/>
      <c r="I452" s="34">
        <f t="shared" si="49"/>
        <v>2.0389675999999999E-4</v>
      </c>
      <c r="J452" s="34">
        <f t="shared" si="50"/>
        <v>0.52276104999999995</v>
      </c>
      <c r="K452" s="34">
        <f t="shared" si="51"/>
        <v>0</v>
      </c>
      <c r="L452" s="35"/>
      <c r="M452" s="35">
        <f t="shared" si="48"/>
        <v>0.18801648899999998</v>
      </c>
      <c r="N452" s="35">
        <f t="shared" ref="N452:N515" si="52">SUM(I442:K442)</f>
        <v>3.0563772500000003E-2</v>
      </c>
      <c r="V452" s="34"/>
      <c r="W452" s="34"/>
      <c r="X452" s="34"/>
    </row>
    <row r="453" spans="4:24">
      <c r="D453" s="103">
        <v>662</v>
      </c>
      <c r="E453" s="34">
        <v>5.1587578000000002E-2</v>
      </c>
      <c r="F453" s="34">
        <v>0.65345140000000002</v>
      </c>
      <c r="G453" s="34">
        <v>0</v>
      </c>
      <c r="H453" s="34"/>
      <c r="I453" s="34">
        <f t="shared" si="49"/>
        <v>5.1587578000000002E-3</v>
      </c>
      <c r="J453" s="34">
        <f t="shared" si="50"/>
        <v>0.32672570000000001</v>
      </c>
      <c r="K453" s="34">
        <f t="shared" si="51"/>
        <v>0</v>
      </c>
      <c r="L453" s="35"/>
      <c r="M453" s="35">
        <f t="shared" si="48"/>
        <v>0.36857691000000004</v>
      </c>
      <c r="N453" s="35">
        <f t="shared" si="52"/>
        <v>0.125073615</v>
      </c>
      <c r="V453" s="34"/>
      <c r="W453" s="34"/>
      <c r="X453" s="34"/>
    </row>
    <row r="454" spans="4:24">
      <c r="D454" s="103">
        <v>663</v>
      </c>
      <c r="E454" s="34">
        <v>5.1587578000000002E-2</v>
      </c>
      <c r="F454" s="34">
        <v>0.65345140000000002</v>
      </c>
      <c r="G454" s="34">
        <v>0</v>
      </c>
      <c r="H454" s="34"/>
      <c r="I454" s="34">
        <f t="shared" si="49"/>
        <v>5.1587578000000002E-3</v>
      </c>
      <c r="J454" s="34">
        <f t="shared" si="50"/>
        <v>0.32672570000000001</v>
      </c>
      <c r="K454" s="34">
        <f t="shared" si="51"/>
        <v>0</v>
      </c>
      <c r="L454" s="35"/>
      <c r="M454" s="35">
        <f t="shared" si="48"/>
        <v>0.1480371</v>
      </c>
      <c r="N454" s="35">
        <f t="shared" si="52"/>
        <v>1.4803710000000001E-2</v>
      </c>
      <c r="V454" s="34"/>
      <c r="W454" s="34"/>
      <c r="X454" s="34"/>
    </row>
    <row r="455" spans="4:24">
      <c r="D455" s="103">
        <v>664</v>
      </c>
      <c r="E455" s="34">
        <v>0</v>
      </c>
      <c r="F455" s="34">
        <v>3.9207081999999997E-2</v>
      </c>
      <c r="G455" s="34">
        <v>0</v>
      </c>
      <c r="H455" s="34"/>
      <c r="I455" s="34">
        <f t="shared" si="49"/>
        <v>0</v>
      </c>
      <c r="J455" s="34">
        <f t="shared" si="50"/>
        <v>1.9603540999999999E-2</v>
      </c>
      <c r="K455" s="34">
        <f t="shared" si="51"/>
        <v>0</v>
      </c>
      <c r="L455" s="35"/>
      <c r="M455" s="35">
        <f t="shared" si="48"/>
        <v>0.22155037999999999</v>
      </c>
      <c r="N455" s="35">
        <f t="shared" si="52"/>
        <v>5.1560350000000005E-2</v>
      </c>
      <c r="V455" s="34"/>
      <c r="W455" s="34"/>
      <c r="X455" s="34"/>
    </row>
    <row r="456" spans="4:24">
      <c r="D456" s="103">
        <v>665</v>
      </c>
      <c r="E456" s="34">
        <v>0.66326874000000002</v>
      </c>
      <c r="F456" s="34">
        <v>1.3069027E-2</v>
      </c>
      <c r="G456" s="34">
        <v>0</v>
      </c>
      <c r="H456" s="34"/>
      <c r="I456" s="34">
        <f t="shared" si="49"/>
        <v>6.6326874000000008E-2</v>
      </c>
      <c r="J456" s="34">
        <f t="shared" si="50"/>
        <v>6.5345135000000002E-3</v>
      </c>
      <c r="K456" s="34">
        <f t="shared" si="51"/>
        <v>0</v>
      </c>
      <c r="L456" s="35"/>
      <c r="M456" s="35">
        <f t="shared" si="48"/>
        <v>0</v>
      </c>
      <c r="N456" s="35">
        <f t="shared" si="52"/>
        <v>0</v>
      </c>
      <c r="V456" s="34"/>
      <c r="W456" s="34"/>
      <c r="X456" s="34"/>
    </row>
    <row r="457" spans="4:24">
      <c r="D457" s="103">
        <v>666</v>
      </c>
      <c r="E457" s="34">
        <v>0.66326874000000002</v>
      </c>
      <c r="F457" s="34">
        <v>1.3069027E-2</v>
      </c>
      <c r="G457" s="34">
        <v>0</v>
      </c>
      <c r="H457" s="34"/>
      <c r="I457" s="34">
        <f t="shared" si="49"/>
        <v>6.6326874000000008E-2</v>
      </c>
      <c r="J457" s="34">
        <f t="shared" si="50"/>
        <v>6.5345135000000002E-3</v>
      </c>
      <c r="K457" s="34">
        <f t="shared" si="51"/>
        <v>0</v>
      </c>
      <c r="L457" s="35"/>
      <c r="M457" s="35">
        <f t="shared" si="48"/>
        <v>0.57043471999999995</v>
      </c>
      <c r="N457" s="35">
        <f t="shared" si="52"/>
        <v>0.174664704</v>
      </c>
      <c r="V457" s="34"/>
      <c r="W457" s="34"/>
      <c r="X457" s="34"/>
    </row>
    <row r="458" spans="4:24">
      <c r="D458" s="103">
        <v>667</v>
      </c>
      <c r="E458" s="34">
        <v>0</v>
      </c>
      <c r="F458" s="34">
        <v>1.3069027E-2</v>
      </c>
      <c r="G458" s="34">
        <v>0</v>
      </c>
      <c r="H458" s="34"/>
      <c r="I458" s="34">
        <f t="shared" si="49"/>
        <v>0</v>
      </c>
      <c r="J458" s="34">
        <f t="shared" si="50"/>
        <v>6.5345135000000002E-3</v>
      </c>
      <c r="K458" s="34">
        <f t="shared" si="51"/>
        <v>0</v>
      </c>
      <c r="L458" s="35"/>
      <c r="M458" s="35">
        <f t="shared" si="48"/>
        <v>0.34989491</v>
      </c>
      <c r="N458" s="35">
        <f t="shared" si="52"/>
        <v>6.4394799000000003E-2</v>
      </c>
      <c r="V458" s="34"/>
      <c r="W458" s="34"/>
      <c r="X458" s="34"/>
    </row>
    <row r="459" spans="4:24">
      <c r="D459" s="103">
        <v>668</v>
      </c>
      <c r="E459" s="34">
        <v>0</v>
      </c>
      <c r="F459" s="34">
        <v>0.73513275</v>
      </c>
      <c r="G459" s="34">
        <v>0</v>
      </c>
      <c r="H459" s="34"/>
      <c r="I459" s="34">
        <f t="shared" si="49"/>
        <v>0</v>
      </c>
      <c r="J459" s="34">
        <f t="shared" si="50"/>
        <v>0.367566375</v>
      </c>
      <c r="K459" s="34">
        <f t="shared" si="51"/>
        <v>0</v>
      </c>
      <c r="L459" s="35"/>
      <c r="M459" s="35">
        <f t="shared" si="48"/>
        <v>0.57043471999999995</v>
      </c>
      <c r="N459" s="35">
        <f t="shared" si="52"/>
        <v>0.174664704</v>
      </c>
      <c r="V459" s="34"/>
      <c r="W459" s="34"/>
      <c r="X459" s="34"/>
    </row>
    <row r="460" spans="4:24">
      <c r="D460" s="103">
        <v>669</v>
      </c>
      <c r="E460" s="34"/>
      <c r="F460" s="34"/>
      <c r="G460" s="34"/>
      <c r="H460" s="34"/>
      <c r="I460" s="34" t="str">
        <f t="shared" si="49"/>
        <v/>
      </c>
      <c r="J460" s="34" t="str">
        <f t="shared" si="50"/>
        <v/>
      </c>
      <c r="K460" s="34" t="str">
        <f t="shared" si="51"/>
        <v/>
      </c>
      <c r="L460" s="35"/>
      <c r="M460" s="35">
        <f t="shared" si="48"/>
        <v>0.67023921000000009</v>
      </c>
      <c r="N460" s="35">
        <f t="shared" si="52"/>
        <v>0.18464515300000001</v>
      </c>
      <c r="V460" s="34"/>
      <c r="W460" s="34"/>
      <c r="X460" s="34"/>
    </row>
    <row r="461" spans="4:24">
      <c r="D461" s="103">
        <v>670</v>
      </c>
      <c r="E461" s="34">
        <v>1.3153154</v>
      </c>
      <c r="F461" s="34">
        <v>0</v>
      </c>
      <c r="G461" s="34">
        <v>0</v>
      </c>
      <c r="H461" s="34"/>
      <c r="I461" s="34">
        <f t="shared" si="49"/>
        <v>0.13153154</v>
      </c>
      <c r="J461" s="34">
        <f t="shared" si="50"/>
        <v>0</v>
      </c>
      <c r="K461" s="34">
        <f t="shared" si="51"/>
        <v>0</v>
      </c>
      <c r="L461" s="35"/>
      <c r="M461" s="35">
        <f t="shared" si="48"/>
        <v>2.3198919999999998</v>
      </c>
      <c r="N461" s="35">
        <f t="shared" si="52"/>
        <v>0.23198920000000001</v>
      </c>
      <c r="V461" s="34"/>
      <c r="W461" s="34"/>
      <c r="X461" s="34"/>
    </row>
    <row r="462" spans="4:24">
      <c r="D462" s="103">
        <v>671</v>
      </c>
      <c r="E462" s="34"/>
      <c r="F462" s="34"/>
      <c r="G462" s="34"/>
      <c r="H462" s="34"/>
      <c r="I462" s="34" t="str">
        <f t="shared" si="49"/>
        <v/>
      </c>
      <c r="J462" s="34" t="str">
        <f t="shared" si="50"/>
        <v/>
      </c>
      <c r="K462" s="34" t="str">
        <f t="shared" si="51"/>
        <v/>
      </c>
      <c r="L462" s="35"/>
      <c r="M462" s="35">
        <f t="shared" si="48"/>
        <v>1.0475610676</v>
      </c>
      <c r="N462" s="35">
        <f t="shared" si="52"/>
        <v>0.52296494675999994</v>
      </c>
      <c r="V462" s="34"/>
      <c r="W462" s="34"/>
      <c r="X462" s="34"/>
    </row>
    <row r="463" spans="4:24">
      <c r="D463" s="103">
        <v>672</v>
      </c>
      <c r="E463" s="34">
        <v>0.70667190000000002</v>
      </c>
      <c r="F463" s="34">
        <v>0.3502091</v>
      </c>
      <c r="G463" s="34">
        <v>0</v>
      </c>
      <c r="H463" s="34"/>
      <c r="I463" s="34">
        <f t="shared" si="49"/>
        <v>7.0667190000000005E-2</v>
      </c>
      <c r="J463" s="34">
        <f t="shared" si="50"/>
        <v>0.17510455</v>
      </c>
      <c r="K463" s="34">
        <f t="shared" si="51"/>
        <v>0</v>
      </c>
      <c r="L463" s="35"/>
      <c r="M463" s="35">
        <f t="shared" si="48"/>
        <v>0.70503897800000004</v>
      </c>
      <c r="N463" s="35">
        <f t="shared" si="52"/>
        <v>0.33188445780000003</v>
      </c>
      <c r="V463" s="34"/>
      <c r="W463" s="34"/>
      <c r="X463" s="34"/>
    </row>
    <row r="464" spans="4:24">
      <c r="D464" s="103">
        <v>673</v>
      </c>
      <c r="E464" s="34">
        <v>0.34814089999999998</v>
      </c>
      <c r="F464" s="34">
        <v>0.45026883000000001</v>
      </c>
      <c r="G464" s="34">
        <v>0</v>
      </c>
      <c r="H464" s="34"/>
      <c r="I464" s="34">
        <f t="shared" si="49"/>
        <v>3.4814089999999999E-2</v>
      </c>
      <c r="J464" s="34">
        <f t="shared" si="50"/>
        <v>0.225134415</v>
      </c>
      <c r="K464" s="34">
        <f t="shared" si="51"/>
        <v>0</v>
      </c>
      <c r="L464" s="35"/>
      <c r="M464" s="35">
        <f t="shared" si="48"/>
        <v>0.70503897800000004</v>
      </c>
      <c r="N464" s="35">
        <f t="shared" si="52"/>
        <v>0.33188445780000003</v>
      </c>
      <c r="V464" s="34"/>
      <c r="W464" s="34"/>
      <c r="X464" s="34"/>
    </row>
    <row r="465" spans="4:24">
      <c r="D465" s="103">
        <v>674</v>
      </c>
      <c r="E465" s="34">
        <v>0.65276409999999996</v>
      </c>
      <c r="F465" s="34">
        <v>0.45026883000000001</v>
      </c>
      <c r="G465" s="34">
        <v>0</v>
      </c>
      <c r="H465" s="34"/>
      <c r="I465" s="34">
        <f t="shared" si="49"/>
        <v>6.5276409999999993E-2</v>
      </c>
      <c r="J465" s="34">
        <f t="shared" si="50"/>
        <v>0.225134415</v>
      </c>
      <c r="K465" s="34">
        <f t="shared" si="51"/>
        <v>0</v>
      </c>
      <c r="L465" s="35"/>
      <c r="M465" s="35">
        <f t="shared" si="48"/>
        <v>3.9207081999999997E-2</v>
      </c>
      <c r="N465" s="35">
        <f t="shared" si="52"/>
        <v>1.9603540999999999E-2</v>
      </c>
      <c r="V465" s="34"/>
      <c r="W465" s="34"/>
      <c r="X465" s="34"/>
    </row>
    <row r="466" spans="4:24">
      <c r="D466" s="103">
        <v>675</v>
      </c>
      <c r="E466" s="34">
        <v>0</v>
      </c>
      <c r="F466" s="34">
        <v>4.5945796999999997E-2</v>
      </c>
      <c r="G466" s="34">
        <v>0</v>
      </c>
      <c r="H466" s="34"/>
      <c r="I466" s="34">
        <f t="shared" si="49"/>
        <v>0</v>
      </c>
      <c r="J466" s="34">
        <f t="shared" si="50"/>
        <v>2.2972898499999998E-2</v>
      </c>
      <c r="K466" s="34">
        <f t="shared" si="51"/>
        <v>0</v>
      </c>
      <c r="L466" s="35"/>
      <c r="M466" s="35">
        <f t="shared" si="48"/>
        <v>0.67633776700000003</v>
      </c>
      <c r="N466" s="35">
        <f t="shared" si="52"/>
        <v>7.2861387500000013E-2</v>
      </c>
      <c r="V466" s="34"/>
      <c r="W466" s="34"/>
      <c r="X466" s="34"/>
    </row>
    <row r="467" spans="4:24">
      <c r="D467" s="103">
        <v>676</v>
      </c>
      <c r="E467" s="34">
        <v>0</v>
      </c>
      <c r="F467" s="34">
        <v>0.16540485999999999</v>
      </c>
      <c r="G467" s="34">
        <v>0</v>
      </c>
      <c r="H467" s="34"/>
      <c r="I467" s="34">
        <f t="shared" si="49"/>
        <v>0</v>
      </c>
      <c r="J467" s="34">
        <f t="shared" si="50"/>
        <v>8.2702429999999993E-2</v>
      </c>
      <c r="K467" s="34">
        <f t="shared" si="51"/>
        <v>0</v>
      </c>
      <c r="L467" s="35"/>
      <c r="M467" s="35">
        <f t="shared" si="48"/>
        <v>0.67633776700000003</v>
      </c>
      <c r="N467" s="35">
        <f t="shared" si="52"/>
        <v>7.2861387500000013E-2</v>
      </c>
      <c r="V467" s="34"/>
      <c r="W467" s="34"/>
      <c r="X467" s="34"/>
    </row>
    <row r="468" spans="4:24">
      <c r="D468" s="103">
        <v>677</v>
      </c>
      <c r="E468" s="34">
        <v>0.11419637000000001</v>
      </c>
      <c r="F468" s="34">
        <v>0.16540485999999999</v>
      </c>
      <c r="G468" s="34">
        <v>0</v>
      </c>
      <c r="H468" s="34"/>
      <c r="I468" s="34">
        <f t="shared" si="49"/>
        <v>1.1419637000000002E-2</v>
      </c>
      <c r="J468" s="34">
        <f t="shared" si="50"/>
        <v>8.2702429999999993E-2</v>
      </c>
      <c r="K468" s="34">
        <f t="shared" si="51"/>
        <v>0</v>
      </c>
      <c r="L468" s="35"/>
      <c r="M468" s="35">
        <f t="shared" si="48"/>
        <v>1.3069027E-2</v>
      </c>
      <c r="N468" s="35">
        <f t="shared" si="52"/>
        <v>6.5345135000000002E-3</v>
      </c>
      <c r="V468" s="34"/>
      <c r="W468" s="34"/>
      <c r="X468" s="34"/>
    </row>
    <row r="469" spans="4:24">
      <c r="D469" s="103">
        <v>678</v>
      </c>
      <c r="E469" s="34"/>
      <c r="F469" s="34"/>
      <c r="G469" s="34"/>
      <c r="H469" s="34"/>
      <c r="I469" s="34" t="str">
        <f t="shared" si="49"/>
        <v/>
      </c>
      <c r="J469" s="34" t="str">
        <f t="shared" si="50"/>
        <v/>
      </c>
      <c r="K469" s="34" t="str">
        <f t="shared" si="51"/>
        <v/>
      </c>
      <c r="L469" s="35"/>
      <c r="M469" s="35">
        <f t="shared" si="48"/>
        <v>0.73513275</v>
      </c>
      <c r="N469" s="35">
        <f t="shared" si="52"/>
        <v>0.367566375</v>
      </c>
      <c r="V469" s="34"/>
      <c r="W469" s="34"/>
      <c r="X469" s="34"/>
    </row>
    <row r="470" spans="4:24">
      <c r="D470" s="103">
        <v>679</v>
      </c>
      <c r="E470" s="34">
        <v>0</v>
      </c>
      <c r="F470" s="34">
        <v>2.0011948000000002E-2</v>
      </c>
      <c r="G470" s="34">
        <v>0</v>
      </c>
      <c r="H470" s="34"/>
      <c r="I470" s="34">
        <f t="shared" si="49"/>
        <v>0</v>
      </c>
      <c r="J470" s="34">
        <f t="shared" si="50"/>
        <v>1.0005974000000001E-2</v>
      </c>
      <c r="K470" s="34">
        <f t="shared" si="51"/>
        <v>0</v>
      </c>
      <c r="L470" s="35"/>
      <c r="M470" s="35">
        <f t="shared" si="48"/>
        <v>0</v>
      </c>
      <c r="N470" s="35">
        <f t="shared" si="52"/>
        <v>0</v>
      </c>
      <c r="V470" s="34"/>
      <c r="W470" s="34"/>
      <c r="X470" s="34"/>
    </row>
    <row r="471" spans="4:24">
      <c r="D471" s="103">
        <v>680</v>
      </c>
      <c r="E471" s="34"/>
      <c r="F471" s="34"/>
      <c r="G471" s="34"/>
      <c r="H471" s="34"/>
      <c r="I471" s="34" t="str">
        <f t="shared" si="49"/>
        <v/>
      </c>
      <c r="J471" s="34" t="str">
        <f t="shared" si="50"/>
        <v/>
      </c>
      <c r="K471" s="34" t="str">
        <f t="shared" si="51"/>
        <v/>
      </c>
      <c r="L471" s="35"/>
      <c r="M471" s="35">
        <f t="shared" si="48"/>
        <v>1.3153154</v>
      </c>
      <c r="N471" s="35">
        <f t="shared" si="52"/>
        <v>0.13153154</v>
      </c>
      <c r="V471" s="34"/>
      <c r="W471" s="34"/>
      <c r="X471" s="34"/>
    </row>
    <row r="472" spans="4:24">
      <c r="D472" s="103">
        <v>681</v>
      </c>
      <c r="E472" s="34"/>
      <c r="F472" s="34"/>
      <c r="G472" s="34"/>
      <c r="H472" s="34"/>
      <c r="I472" s="34" t="str">
        <f t="shared" si="49"/>
        <v/>
      </c>
      <c r="J472" s="34" t="str">
        <f t="shared" si="50"/>
        <v/>
      </c>
      <c r="K472" s="34" t="str">
        <f t="shared" si="51"/>
        <v/>
      </c>
      <c r="L472" s="35"/>
      <c r="M472" s="35">
        <f t="shared" si="48"/>
        <v>0</v>
      </c>
      <c r="N472" s="35">
        <f t="shared" si="52"/>
        <v>0</v>
      </c>
      <c r="V472" s="34"/>
      <c r="W472" s="34"/>
      <c r="X472" s="34"/>
    </row>
    <row r="473" spans="4:24">
      <c r="D473" s="103">
        <v>682</v>
      </c>
      <c r="E473" s="34"/>
      <c r="F473" s="34"/>
      <c r="G473" s="34"/>
      <c r="H473" s="34"/>
      <c r="I473" s="34" t="str">
        <f t="shared" si="49"/>
        <v/>
      </c>
      <c r="J473" s="34" t="str">
        <f t="shared" si="50"/>
        <v/>
      </c>
      <c r="K473" s="34" t="str">
        <f t="shared" si="51"/>
        <v/>
      </c>
      <c r="L473" s="35"/>
      <c r="M473" s="35">
        <f t="shared" si="48"/>
        <v>1.056881</v>
      </c>
      <c r="N473" s="35">
        <f t="shared" si="52"/>
        <v>0.24577174000000002</v>
      </c>
      <c r="V473" s="34"/>
      <c r="W473" s="34"/>
      <c r="X473" s="34"/>
    </row>
    <row r="474" spans="4:24">
      <c r="D474" s="103">
        <v>683</v>
      </c>
      <c r="E474" s="34">
        <v>1.2438784000000001</v>
      </c>
      <c r="F474" s="34">
        <v>0</v>
      </c>
      <c r="G474" s="34">
        <v>0</v>
      </c>
      <c r="H474" s="34"/>
      <c r="I474" s="34">
        <f t="shared" si="49"/>
        <v>0.12438784000000001</v>
      </c>
      <c r="J474" s="34">
        <f t="shared" si="50"/>
        <v>0</v>
      </c>
      <c r="K474" s="34">
        <f t="shared" si="51"/>
        <v>0</v>
      </c>
      <c r="L474" s="35"/>
      <c r="M474" s="35">
        <f t="shared" si="48"/>
        <v>0.79840972999999993</v>
      </c>
      <c r="N474" s="35">
        <f t="shared" si="52"/>
        <v>0.259948505</v>
      </c>
      <c r="V474" s="34"/>
      <c r="W474" s="34"/>
      <c r="X474" s="34"/>
    </row>
    <row r="475" spans="4:24">
      <c r="D475" s="103">
        <v>684</v>
      </c>
      <c r="E475" s="34">
        <v>1.2438784000000001</v>
      </c>
      <c r="F475" s="34">
        <v>0</v>
      </c>
      <c r="G475" s="34">
        <v>0</v>
      </c>
      <c r="H475" s="34"/>
      <c r="I475" s="34">
        <f t="shared" si="49"/>
        <v>0.12438784000000001</v>
      </c>
      <c r="J475" s="34">
        <f t="shared" si="50"/>
        <v>0</v>
      </c>
      <c r="K475" s="34">
        <f t="shared" si="51"/>
        <v>0</v>
      </c>
      <c r="L475" s="35"/>
      <c r="M475" s="35">
        <f t="shared" si="48"/>
        <v>1.1030329299999999</v>
      </c>
      <c r="N475" s="35">
        <f t="shared" si="52"/>
        <v>0.29041082499999998</v>
      </c>
      <c r="V475" s="34"/>
      <c r="W475" s="34"/>
      <c r="X475" s="34"/>
    </row>
    <row r="476" spans="4:24">
      <c r="D476" s="103">
        <v>685</v>
      </c>
      <c r="E476" s="34"/>
      <c r="F476" s="34"/>
      <c r="G476" s="34"/>
      <c r="H476" s="34"/>
      <c r="I476" s="34" t="str">
        <f t="shared" si="49"/>
        <v/>
      </c>
      <c r="J476" s="34" t="str">
        <f t="shared" si="50"/>
        <v/>
      </c>
      <c r="K476" s="34" t="str">
        <f t="shared" si="51"/>
        <v/>
      </c>
      <c r="L476" s="35"/>
      <c r="M476" s="35">
        <f t="shared" si="48"/>
        <v>4.5945796999999997E-2</v>
      </c>
      <c r="N476" s="35">
        <f t="shared" si="52"/>
        <v>2.2972898499999998E-2</v>
      </c>
      <c r="V476" s="34"/>
      <c r="W476" s="34"/>
      <c r="X476" s="34"/>
    </row>
    <row r="477" spans="4:24">
      <c r="D477" s="103">
        <v>686</v>
      </c>
      <c r="E477" s="34">
        <v>1.2438784000000001</v>
      </c>
      <c r="F477" s="34">
        <v>2.0011948000000002E-2</v>
      </c>
      <c r="G477" s="34">
        <v>0</v>
      </c>
      <c r="H477" s="34"/>
      <c r="I477" s="34">
        <f t="shared" si="49"/>
        <v>0.12438784000000001</v>
      </c>
      <c r="J477" s="34">
        <f t="shared" si="50"/>
        <v>1.0005974000000001E-2</v>
      </c>
      <c r="K477" s="34">
        <f t="shared" si="51"/>
        <v>0</v>
      </c>
      <c r="L477" s="35"/>
      <c r="M477" s="35">
        <f t="shared" si="48"/>
        <v>0.16540485999999999</v>
      </c>
      <c r="N477" s="35">
        <f t="shared" si="52"/>
        <v>8.2702429999999993E-2</v>
      </c>
      <c r="V477" s="34"/>
      <c r="W477" s="34"/>
      <c r="X477" s="34"/>
    </row>
    <row r="478" spans="4:24">
      <c r="D478" s="103">
        <v>687</v>
      </c>
      <c r="E478" s="34">
        <v>5.330907E-2</v>
      </c>
      <c r="F478" s="34">
        <v>0.70041819999999999</v>
      </c>
      <c r="G478" s="34">
        <v>0</v>
      </c>
      <c r="H478" s="34"/>
      <c r="I478" s="34">
        <f t="shared" si="49"/>
        <v>5.3309070000000002E-3</v>
      </c>
      <c r="J478" s="34">
        <f t="shared" si="50"/>
        <v>0.3502091</v>
      </c>
      <c r="K478" s="34">
        <f t="shared" si="51"/>
        <v>0</v>
      </c>
      <c r="L478" s="35"/>
      <c r="M478" s="35">
        <f t="shared" si="48"/>
        <v>0.27960122999999998</v>
      </c>
      <c r="N478" s="35">
        <f t="shared" si="52"/>
        <v>9.412206699999999E-2</v>
      </c>
      <c r="V478" s="34"/>
      <c r="W478" s="34"/>
      <c r="X478" s="34"/>
    </row>
    <row r="479" spans="4:24">
      <c r="D479" s="103">
        <v>688</v>
      </c>
      <c r="E479" s="34">
        <v>2.3499507999999998</v>
      </c>
      <c r="F479" s="34">
        <v>2.0011948000000002E-2</v>
      </c>
      <c r="G479" s="34">
        <v>0</v>
      </c>
      <c r="H479" s="34"/>
      <c r="I479" s="34">
        <f t="shared" si="49"/>
        <v>0.23499508</v>
      </c>
      <c r="J479" s="34">
        <f t="shared" si="50"/>
        <v>1.0005974000000001E-2</v>
      </c>
      <c r="K479" s="34">
        <f t="shared" si="51"/>
        <v>0</v>
      </c>
      <c r="L479" s="35"/>
      <c r="M479" s="35">
        <f t="shared" si="48"/>
        <v>0</v>
      </c>
      <c r="N479" s="35">
        <f t="shared" si="52"/>
        <v>0</v>
      </c>
      <c r="V479" s="34"/>
      <c r="W479" s="34"/>
      <c r="X479" s="34"/>
    </row>
    <row r="480" spans="4:24">
      <c r="D480" s="103">
        <v>689</v>
      </c>
      <c r="E480" s="34"/>
      <c r="F480" s="34"/>
      <c r="G480" s="34"/>
      <c r="H480" s="34"/>
      <c r="I480" s="34" t="str">
        <f t="shared" si="49"/>
        <v/>
      </c>
      <c r="J480" s="34" t="str">
        <f t="shared" si="50"/>
        <v/>
      </c>
      <c r="K480" s="34" t="str">
        <f t="shared" si="51"/>
        <v/>
      </c>
      <c r="L480" s="35"/>
      <c r="M480" s="35">
        <f t="shared" si="48"/>
        <v>2.0011948000000002E-2</v>
      </c>
      <c r="N480" s="35">
        <f t="shared" si="52"/>
        <v>1.0005974000000001E-2</v>
      </c>
      <c r="V480" s="34"/>
      <c r="W480" s="34"/>
      <c r="X480" s="34"/>
    </row>
    <row r="481" spans="4:24">
      <c r="D481" s="103">
        <v>690</v>
      </c>
      <c r="E481" s="34">
        <v>1.8205315</v>
      </c>
      <c r="F481" s="34">
        <v>3.2672565000000001E-2</v>
      </c>
      <c r="G481" s="34">
        <v>0</v>
      </c>
      <c r="H481" s="34"/>
      <c r="I481" s="34">
        <f t="shared" si="49"/>
        <v>0.18205315</v>
      </c>
      <c r="J481" s="34">
        <f t="shared" si="50"/>
        <v>1.63362825E-2</v>
      </c>
      <c r="K481" s="34">
        <f t="shared" si="51"/>
        <v>0</v>
      </c>
      <c r="L481" s="35"/>
      <c r="M481" s="35">
        <f t="shared" ref="M481:M544" si="53">SUM(E471:G471)</f>
        <v>0</v>
      </c>
      <c r="N481" s="35">
        <f t="shared" si="52"/>
        <v>0</v>
      </c>
      <c r="V481" s="34"/>
      <c r="W481" s="34"/>
      <c r="X481" s="34"/>
    </row>
    <row r="482" spans="4:24">
      <c r="D482" s="103">
        <v>691</v>
      </c>
      <c r="E482" s="34">
        <v>0.33163437000000001</v>
      </c>
      <c r="F482" s="34">
        <v>0</v>
      </c>
      <c r="G482" s="34">
        <v>0</v>
      </c>
      <c r="H482" s="34"/>
      <c r="I482" s="34">
        <f t="shared" si="49"/>
        <v>3.3163437000000004E-2</v>
      </c>
      <c r="J482" s="34">
        <f t="shared" si="50"/>
        <v>0</v>
      </c>
      <c r="K482" s="34">
        <f t="shared" si="51"/>
        <v>0</v>
      </c>
      <c r="L482" s="35"/>
      <c r="M482" s="35">
        <f t="shared" si="53"/>
        <v>0</v>
      </c>
      <c r="N482" s="35">
        <f t="shared" si="52"/>
        <v>0</v>
      </c>
      <c r="V482" s="34"/>
      <c r="W482" s="34"/>
      <c r="X482" s="34"/>
    </row>
    <row r="483" spans="4:24">
      <c r="D483" s="103">
        <v>692</v>
      </c>
      <c r="E483" s="34">
        <v>0.13375330999999999</v>
      </c>
      <c r="F483" s="34">
        <v>0.10005973999999999</v>
      </c>
      <c r="G483" s="34">
        <v>0</v>
      </c>
      <c r="H483" s="34"/>
      <c r="I483" s="34">
        <f t="shared" si="49"/>
        <v>1.3375330999999999E-2</v>
      </c>
      <c r="J483" s="34">
        <f t="shared" si="50"/>
        <v>5.0029869999999997E-2</v>
      </c>
      <c r="K483" s="34">
        <f t="shared" si="51"/>
        <v>0</v>
      </c>
      <c r="L483" s="35"/>
      <c r="M483" s="35">
        <f t="shared" si="53"/>
        <v>0</v>
      </c>
      <c r="N483" s="35">
        <f t="shared" si="52"/>
        <v>0</v>
      </c>
      <c r="V483" s="34"/>
      <c r="W483" s="34"/>
      <c r="X483" s="34"/>
    </row>
    <row r="484" spans="4:24">
      <c r="D484" s="103">
        <v>693</v>
      </c>
      <c r="E484" s="34">
        <v>3.6471937000000003E-2</v>
      </c>
      <c r="F484" s="34">
        <v>0</v>
      </c>
      <c r="G484" s="34">
        <v>0</v>
      </c>
      <c r="H484" s="34"/>
      <c r="I484" s="34">
        <f t="shared" si="49"/>
        <v>3.6471937000000006E-3</v>
      </c>
      <c r="J484" s="34">
        <f t="shared" si="50"/>
        <v>0</v>
      </c>
      <c r="K484" s="34">
        <f t="shared" si="51"/>
        <v>0</v>
      </c>
      <c r="L484" s="35"/>
      <c r="M484" s="35">
        <f t="shared" si="53"/>
        <v>1.2438784000000001</v>
      </c>
      <c r="N484" s="35">
        <f t="shared" si="52"/>
        <v>0.12438784000000001</v>
      </c>
      <c r="V484" s="34"/>
      <c r="W484" s="34"/>
      <c r="X484" s="34"/>
    </row>
    <row r="485" spans="4:24">
      <c r="D485" s="103">
        <v>694</v>
      </c>
      <c r="E485" s="34"/>
      <c r="F485" s="34"/>
      <c r="G485" s="34"/>
      <c r="H485" s="34"/>
      <c r="I485" s="34" t="str">
        <f t="shared" si="49"/>
        <v/>
      </c>
      <c r="J485" s="34" t="str">
        <f t="shared" si="50"/>
        <v/>
      </c>
      <c r="K485" s="34" t="str">
        <f t="shared" si="51"/>
        <v/>
      </c>
      <c r="L485" s="35"/>
      <c r="M485" s="35">
        <f t="shared" si="53"/>
        <v>1.2438784000000001</v>
      </c>
      <c r="N485" s="35">
        <f t="shared" si="52"/>
        <v>0.12438784000000001</v>
      </c>
      <c r="V485" s="34"/>
      <c r="W485" s="34"/>
      <c r="X485" s="34"/>
    </row>
    <row r="486" spans="4:24">
      <c r="D486" s="103">
        <v>695</v>
      </c>
      <c r="E486" s="34">
        <v>0</v>
      </c>
      <c r="F486" s="34">
        <v>0.10005973999999999</v>
      </c>
      <c r="G486" s="34">
        <v>0</v>
      </c>
      <c r="H486" s="34"/>
      <c r="I486" s="34">
        <f t="shared" si="49"/>
        <v>0</v>
      </c>
      <c r="J486" s="34">
        <f t="shared" si="50"/>
        <v>5.0029869999999997E-2</v>
      </c>
      <c r="K486" s="34">
        <f t="shared" si="51"/>
        <v>0</v>
      </c>
      <c r="L486" s="35"/>
      <c r="M486" s="35">
        <f t="shared" si="53"/>
        <v>0</v>
      </c>
      <c r="N486" s="35">
        <f t="shared" si="52"/>
        <v>0</v>
      </c>
      <c r="V486" s="34"/>
      <c r="W486" s="34"/>
      <c r="X486" s="34"/>
    </row>
    <row r="487" spans="4:24">
      <c r="D487" s="103">
        <v>696</v>
      </c>
      <c r="E487" s="34">
        <v>8.4283049999999998E-2</v>
      </c>
      <c r="F487" s="34">
        <v>9.1891593999999993E-2</v>
      </c>
      <c r="G487" s="34">
        <v>0</v>
      </c>
      <c r="H487" s="34"/>
      <c r="I487" s="34">
        <f t="shared" si="49"/>
        <v>8.4283050000000005E-3</v>
      </c>
      <c r="J487" s="34">
        <f t="shared" si="50"/>
        <v>4.5945796999999997E-2</v>
      </c>
      <c r="K487" s="34">
        <f t="shared" si="51"/>
        <v>0</v>
      </c>
      <c r="L487" s="35"/>
      <c r="M487" s="35">
        <f t="shared" si="53"/>
        <v>1.2638903480000001</v>
      </c>
      <c r="N487" s="35">
        <f t="shared" si="52"/>
        <v>0.134393814</v>
      </c>
      <c r="V487" s="34"/>
      <c r="W487" s="34"/>
      <c r="X487" s="34"/>
    </row>
    <row r="488" spans="4:24">
      <c r="D488" s="103">
        <v>697</v>
      </c>
      <c r="E488" s="34">
        <v>8.3595829999999996E-2</v>
      </c>
      <c r="F488" s="34">
        <v>9.1891593999999993E-2</v>
      </c>
      <c r="G488" s="34">
        <v>0</v>
      </c>
      <c r="H488" s="34"/>
      <c r="I488" s="34">
        <f t="shared" si="49"/>
        <v>8.3595830000000003E-3</v>
      </c>
      <c r="J488" s="34">
        <f t="shared" si="50"/>
        <v>4.5945796999999997E-2</v>
      </c>
      <c r="K488" s="34">
        <f t="shared" si="51"/>
        <v>0</v>
      </c>
      <c r="L488" s="35"/>
      <c r="M488" s="35">
        <f t="shared" si="53"/>
        <v>0.75372726999999995</v>
      </c>
      <c r="N488" s="35">
        <f t="shared" si="52"/>
        <v>0.35554000699999999</v>
      </c>
      <c r="V488" s="34"/>
      <c r="W488" s="34"/>
      <c r="X488" s="34"/>
    </row>
    <row r="489" spans="4:24">
      <c r="D489" s="103">
        <v>698</v>
      </c>
      <c r="E489" s="34"/>
      <c r="F489" s="34"/>
      <c r="G489" s="34"/>
      <c r="H489" s="34"/>
      <c r="I489" s="34" t="str">
        <f t="shared" si="49"/>
        <v/>
      </c>
      <c r="J489" s="34" t="str">
        <f t="shared" si="50"/>
        <v/>
      </c>
      <c r="K489" s="34" t="str">
        <f t="shared" si="51"/>
        <v/>
      </c>
      <c r="L489" s="35"/>
      <c r="M489" s="35">
        <f t="shared" si="53"/>
        <v>2.3699627479999998</v>
      </c>
      <c r="N489" s="35">
        <f t="shared" si="52"/>
        <v>0.245001054</v>
      </c>
      <c r="V489" s="34"/>
      <c r="W489" s="34"/>
      <c r="X489" s="34"/>
    </row>
    <row r="490" spans="4:24">
      <c r="D490" s="103">
        <v>699</v>
      </c>
      <c r="E490" s="34">
        <v>1.4712864999999999</v>
      </c>
      <c r="F490" s="34">
        <v>0</v>
      </c>
      <c r="G490" s="34">
        <v>0</v>
      </c>
      <c r="H490" s="34"/>
      <c r="I490" s="34">
        <f t="shared" si="49"/>
        <v>0.14712865</v>
      </c>
      <c r="J490" s="34">
        <f t="shared" si="50"/>
        <v>0</v>
      </c>
      <c r="K490" s="34">
        <f t="shared" si="51"/>
        <v>0</v>
      </c>
      <c r="L490" s="35"/>
      <c r="M490" s="35">
        <f t="shared" si="53"/>
        <v>0</v>
      </c>
      <c r="N490" s="35">
        <f t="shared" si="52"/>
        <v>0</v>
      </c>
      <c r="V490" s="34"/>
      <c r="W490" s="34"/>
      <c r="X490" s="34"/>
    </row>
    <row r="491" spans="4:24">
      <c r="D491" s="103">
        <v>700</v>
      </c>
      <c r="E491" s="34">
        <v>1.4712864999999999</v>
      </c>
      <c r="F491" s="34">
        <v>7.3513270000000004E-3</v>
      </c>
      <c r="G491" s="34">
        <v>0</v>
      </c>
      <c r="H491" s="34"/>
      <c r="I491" s="34">
        <f t="shared" si="49"/>
        <v>0.14712865</v>
      </c>
      <c r="J491" s="34">
        <f t="shared" si="50"/>
        <v>3.6756635000000002E-3</v>
      </c>
      <c r="K491" s="34">
        <f t="shared" si="51"/>
        <v>0</v>
      </c>
      <c r="L491" s="35"/>
      <c r="M491" s="35">
        <f t="shared" si="53"/>
        <v>1.8532040649999999</v>
      </c>
      <c r="N491" s="35">
        <f t="shared" si="52"/>
        <v>0.19838943249999999</v>
      </c>
      <c r="V491" s="34"/>
      <c r="W491" s="34"/>
      <c r="X491" s="34"/>
    </row>
    <row r="492" spans="4:24">
      <c r="D492" s="103">
        <v>701</v>
      </c>
      <c r="E492" s="34">
        <v>1.4712864999999999</v>
      </c>
      <c r="F492" s="34">
        <v>7.3513270000000004E-3</v>
      </c>
      <c r="G492" s="34">
        <v>0</v>
      </c>
      <c r="H492" s="34"/>
      <c r="I492" s="34">
        <f t="shared" si="49"/>
        <v>0.14712865</v>
      </c>
      <c r="J492" s="34">
        <f t="shared" si="50"/>
        <v>3.6756635000000002E-3</v>
      </c>
      <c r="K492" s="34">
        <f t="shared" si="51"/>
        <v>0</v>
      </c>
      <c r="L492" s="35"/>
      <c r="M492" s="35">
        <f t="shared" si="53"/>
        <v>0.33163437000000001</v>
      </c>
      <c r="N492" s="35">
        <f t="shared" si="52"/>
        <v>3.3163437000000004E-2</v>
      </c>
      <c r="V492" s="34"/>
      <c r="W492" s="34"/>
      <c r="X492" s="34"/>
    </row>
    <row r="493" spans="4:24">
      <c r="D493" s="103">
        <v>702</v>
      </c>
      <c r="E493" s="34">
        <v>8.8826039999999995E-2</v>
      </c>
      <c r="F493" s="34">
        <v>0.15437788</v>
      </c>
      <c r="G493" s="34">
        <v>0</v>
      </c>
      <c r="H493" s="34"/>
      <c r="I493" s="34">
        <f t="shared" si="49"/>
        <v>8.8826040000000005E-3</v>
      </c>
      <c r="J493" s="34">
        <f t="shared" si="50"/>
        <v>7.7188939999999998E-2</v>
      </c>
      <c r="K493" s="34">
        <f t="shared" si="51"/>
        <v>0</v>
      </c>
      <c r="L493" s="35"/>
      <c r="M493" s="35">
        <f t="shared" si="53"/>
        <v>0.23381304999999997</v>
      </c>
      <c r="N493" s="35">
        <f t="shared" si="52"/>
        <v>6.3405200999999994E-2</v>
      </c>
      <c r="V493" s="34"/>
      <c r="W493" s="34"/>
      <c r="X493" s="34"/>
    </row>
    <row r="494" spans="4:24">
      <c r="D494" s="103">
        <v>703</v>
      </c>
      <c r="E494" s="34">
        <v>2.6750665E-2</v>
      </c>
      <c r="F494" s="34">
        <v>5.1459294000000003E-2</v>
      </c>
      <c r="G494" s="34">
        <v>0</v>
      </c>
      <c r="H494" s="34"/>
      <c r="I494" s="34">
        <f t="shared" si="49"/>
        <v>2.6750665E-3</v>
      </c>
      <c r="J494" s="34">
        <f t="shared" si="50"/>
        <v>2.5729647000000001E-2</v>
      </c>
      <c r="K494" s="34">
        <f t="shared" si="51"/>
        <v>0</v>
      </c>
      <c r="L494" s="35"/>
      <c r="M494" s="35">
        <f t="shared" si="53"/>
        <v>3.6471937000000003E-2</v>
      </c>
      <c r="N494" s="35">
        <f t="shared" si="52"/>
        <v>3.6471937000000006E-3</v>
      </c>
      <c r="V494" s="34"/>
      <c r="W494" s="34"/>
      <c r="X494" s="34"/>
    </row>
    <row r="495" spans="4:24">
      <c r="D495" s="103">
        <v>704</v>
      </c>
      <c r="E495" s="34"/>
      <c r="F495" s="34"/>
      <c r="G495" s="34"/>
      <c r="H495" s="34"/>
      <c r="I495" s="34" t="str">
        <f t="shared" si="49"/>
        <v/>
      </c>
      <c r="J495" s="34" t="str">
        <f t="shared" si="50"/>
        <v/>
      </c>
      <c r="K495" s="34" t="str">
        <f t="shared" si="51"/>
        <v/>
      </c>
      <c r="L495" s="35"/>
      <c r="M495" s="35">
        <f t="shared" si="53"/>
        <v>0</v>
      </c>
      <c r="N495" s="35">
        <f t="shared" si="52"/>
        <v>0</v>
      </c>
      <c r="V495" s="34"/>
      <c r="W495" s="34"/>
      <c r="X495" s="34"/>
    </row>
    <row r="496" spans="4:24">
      <c r="D496" s="103">
        <v>705</v>
      </c>
      <c r="E496" s="34"/>
      <c r="F496" s="34"/>
      <c r="G496" s="34"/>
      <c r="H496" s="34"/>
      <c r="I496" s="34" t="str">
        <f t="shared" si="49"/>
        <v/>
      </c>
      <c r="J496" s="34" t="str">
        <f t="shared" si="50"/>
        <v/>
      </c>
      <c r="K496" s="34" t="str">
        <f t="shared" si="51"/>
        <v/>
      </c>
      <c r="L496" s="35"/>
      <c r="M496" s="35">
        <f t="shared" si="53"/>
        <v>0.10005973999999999</v>
      </c>
      <c r="N496" s="35">
        <f t="shared" si="52"/>
        <v>5.0029869999999997E-2</v>
      </c>
      <c r="V496" s="34"/>
      <c r="W496" s="34"/>
      <c r="X496" s="34"/>
    </row>
    <row r="497" spans="4:24">
      <c r="D497" s="103">
        <v>706</v>
      </c>
      <c r="E497" s="34">
        <v>0.59096859999999996</v>
      </c>
      <c r="F497" s="34">
        <v>0</v>
      </c>
      <c r="G497" s="34">
        <v>0</v>
      </c>
      <c r="H497" s="34"/>
      <c r="I497" s="34">
        <f t="shared" si="49"/>
        <v>5.9096860000000001E-2</v>
      </c>
      <c r="J497" s="34">
        <f t="shared" si="50"/>
        <v>0</v>
      </c>
      <c r="K497" s="34">
        <f t="shared" si="51"/>
        <v>0</v>
      </c>
      <c r="L497" s="35"/>
      <c r="M497" s="35">
        <f t="shared" si="53"/>
        <v>0.17617464399999999</v>
      </c>
      <c r="N497" s="35">
        <f t="shared" si="52"/>
        <v>5.4374101999999994E-2</v>
      </c>
      <c r="V497" s="34"/>
      <c r="W497" s="34"/>
      <c r="X497" s="34"/>
    </row>
    <row r="498" spans="4:24">
      <c r="D498" s="103">
        <v>707</v>
      </c>
      <c r="E498" s="34">
        <v>0.12465743</v>
      </c>
      <c r="F498" s="34">
        <v>0</v>
      </c>
      <c r="G498" s="34">
        <v>0</v>
      </c>
      <c r="H498" s="34"/>
      <c r="I498" s="34">
        <f t="shared" si="49"/>
        <v>1.2465743000000001E-2</v>
      </c>
      <c r="J498" s="34">
        <f t="shared" si="50"/>
        <v>0</v>
      </c>
      <c r="K498" s="34">
        <f t="shared" si="51"/>
        <v>0</v>
      </c>
      <c r="L498" s="35"/>
      <c r="M498" s="35">
        <f t="shared" si="53"/>
        <v>0.175487424</v>
      </c>
      <c r="N498" s="35">
        <f t="shared" si="52"/>
        <v>5.430538E-2</v>
      </c>
      <c r="V498" s="34"/>
      <c r="W498" s="34"/>
      <c r="X498" s="34"/>
    </row>
    <row r="499" spans="4:24">
      <c r="D499" s="103">
        <v>708</v>
      </c>
      <c r="E499" s="34">
        <v>0.24931486</v>
      </c>
      <c r="F499" s="34">
        <v>0</v>
      </c>
      <c r="G499" s="34">
        <v>0</v>
      </c>
      <c r="H499" s="34"/>
      <c r="I499" s="34">
        <f t="shared" si="49"/>
        <v>2.4931486000000003E-2</v>
      </c>
      <c r="J499" s="34">
        <f t="shared" si="50"/>
        <v>0</v>
      </c>
      <c r="K499" s="34">
        <f t="shared" si="51"/>
        <v>0</v>
      </c>
      <c r="L499" s="35"/>
      <c r="M499" s="35">
        <f t="shared" si="53"/>
        <v>0</v>
      </c>
      <c r="N499" s="35">
        <f t="shared" si="52"/>
        <v>0</v>
      </c>
      <c r="V499" s="34"/>
      <c r="W499" s="34"/>
      <c r="X499" s="34"/>
    </row>
    <row r="500" spans="4:24">
      <c r="D500" s="103">
        <v>709</v>
      </c>
      <c r="E500" s="34">
        <v>0.12465743</v>
      </c>
      <c r="F500" s="34">
        <v>0</v>
      </c>
      <c r="G500" s="34">
        <v>0</v>
      </c>
      <c r="H500" s="34"/>
      <c r="I500" s="34">
        <f t="shared" si="49"/>
        <v>1.2465743000000001E-2</v>
      </c>
      <c r="J500" s="34">
        <f t="shared" si="50"/>
        <v>0</v>
      </c>
      <c r="K500" s="34">
        <f t="shared" si="51"/>
        <v>0</v>
      </c>
      <c r="L500" s="35"/>
      <c r="M500" s="35">
        <f t="shared" si="53"/>
        <v>1.4712864999999999</v>
      </c>
      <c r="N500" s="35">
        <f t="shared" si="52"/>
        <v>0.14712865</v>
      </c>
      <c r="V500" s="34"/>
      <c r="W500" s="34"/>
      <c r="X500" s="34"/>
    </row>
    <row r="501" spans="4:24">
      <c r="D501" s="103">
        <v>710</v>
      </c>
      <c r="E501" s="34"/>
      <c r="F501" s="34"/>
      <c r="G501" s="34"/>
      <c r="H501" s="34"/>
      <c r="I501" s="34" t="str">
        <f t="shared" si="49"/>
        <v/>
      </c>
      <c r="J501" s="34" t="str">
        <f t="shared" si="50"/>
        <v/>
      </c>
      <c r="K501" s="34" t="str">
        <f t="shared" si="51"/>
        <v/>
      </c>
      <c r="L501" s="35"/>
      <c r="M501" s="35">
        <f t="shared" si="53"/>
        <v>1.478637827</v>
      </c>
      <c r="N501" s="35">
        <f t="shared" si="52"/>
        <v>0.15080431350000001</v>
      </c>
      <c r="V501" s="34"/>
      <c r="W501" s="34"/>
      <c r="X501" s="34"/>
    </row>
    <row r="502" spans="4:24">
      <c r="D502" s="103">
        <v>711</v>
      </c>
      <c r="E502" s="34">
        <v>0</v>
      </c>
      <c r="F502" s="34">
        <v>0.32672570000000001</v>
      </c>
      <c r="G502" s="34">
        <v>0</v>
      </c>
      <c r="H502" s="34"/>
      <c r="I502" s="34">
        <f t="shared" si="49"/>
        <v>0</v>
      </c>
      <c r="J502" s="34">
        <f t="shared" si="50"/>
        <v>0.16336285</v>
      </c>
      <c r="K502" s="34">
        <f t="shared" si="51"/>
        <v>0</v>
      </c>
      <c r="L502" s="35"/>
      <c r="M502" s="35">
        <f t="shared" si="53"/>
        <v>1.478637827</v>
      </c>
      <c r="N502" s="35">
        <f t="shared" si="52"/>
        <v>0.15080431350000001</v>
      </c>
      <c r="V502" s="34"/>
      <c r="W502" s="34"/>
      <c r="X502" s="34"/>
    </row>
    <row r="503" spans="4:24">
      <c r="D503" s="103">
        <v>712</v>
      </c>
      <c r="E503" s="34">
        <v>0</v>
      </c>
      <c r="F503" s="34">
        <v>9.648617E-3</v>
      </c>
      <c r="G503" s="34">
        <v>0</v>
      </c>
      <c r="H503" s="34"/>
      <c r="I503" s="34">
        <f t="shared" si="49"/>
        <v>0</v>
      </c>
      <c r="J503" s="34">
        <f t="shared" si="50"/>
        <v>4.8243085E-3</v>
      </c>
      <c r="K503" s="34">
        <f t="shared" si="51"/>
        <v>0</v>
      </c>
      <c r="L503" s="35"/>
      <c r="M503" s="35">
        <f t="shared" si="53"/>
        <v>0.24320391999999999</v>
      </c>
      <c r="N503" s="35">
        <f t="shared" si="52"/>
        <v>8.6071544E-2</v>
      </c>
      <c r="V503" s="34"/>
      <c r="W503" s="34"/>
      <c r="X503" s="34"/>
    </row>
    <row r="504" spans="4:24">
      <c r="D504" s="103">
        <v>713</v>
      </c>
      <c r="E504" s="34"/>
      <c r="F504" s="34"/>
      <c r="G504" s="34"/>
      <c r="H504" s="34"/>
      <c r="I504" s="34" t="str">
        <f t="shared" si="49"/>
        <v/>
      </c>
      <c r="J504" s="34" t="str">
        <f t="shared" si="50"/>
        <v/>
      </c>
      <c r="K504" s="34" t="str">
        <f t="shared" si="51"/>
        <v/>
      </c>
      <c r="L504" s="35"/>
      <c r="M504" s="35">
        <f t="shared" si="53"/>
        <v>7.8209958999999996E-2</v>
      </c>
      <c r="N504" s="35">
        <f t="shared" si="52"/>
        <v>2.8404713500000001E-2</v>
      </c>
      <c r="V504" s="34"/>
      <c r="W504" s="34"/>
      <c r="X504" s="34"/>
    </row>
    <row r="505" spans="4:24">
      <c r="D505" s="103">
        <v>714</v>
      </c>
      <c r="E505" s="34"/>
      <c r="F505" s="34"/>
      <c r="G505" s="34"/>
      <c r="H505" s="34"/>
      <c r="I505" s="34" t="str">
        <f t="shared" si="49"/>
        <v/>
      </c>
      <c r="J505" s="34" t="str">
        <f t="shared" si="50"/>
        <v/>
      </c>
      <c r="K505" s="34" t="str">
        <f t="shared" si="51"/>
        <v/>
      </c>
      <c r="L505" s="35"/>
      <c r="M505" s="35">
        <f t="shared" si="53"/>
        <v>0</v>
      </c>
      <c r="N505" s="35">
        <f t="shared" si="52"/>
        <v>0</v>
      </c>
      <c r="V505" s="34"/>
      <c r="W505" s="34"/>
      <c r="X505" s="34"/>
    </row>
    <row r="506" spans="4:24">
      <c r="D506" s="103">
        <v>715</v>
      </c>
      <c r="E506" s="34">
        <v>0.63019484000000003</v>
      </c>
      <c r="F506" s="34">
        <v>0</v>
      </c>
      <c r="G506" s="34">
        <v>0</v>
      </c>
      <c r="H506" s="34"/>
      <c r="I506" s="34">
        <f t="shared" ref="I506:I569" si="54">IF(E506="","",E506*$B$2)</f>
        <v>6.3019484000000001E-2</v>
      </c>
      <c r="J506" s="34">
        <f t="shared" ref="J506:J569" si="55">IF(F506="","",F506*$B$3)</f>
        <v>0</v>
      </c>
      <c r="K506" s="34">
        <f t="shared" ref="K506:K569" si="56">IF(G506="","",G506*$B$4)</f>
        <v>0</v>
      </c>
      <c r="L506" s="35"/>
      <c r="M506" s="35">
        <f t="shared" si="53"/>
        <v>0</v>
      </c>
      <c r="N506" s="35">
        <f t="shared" si="52"/>
        <v>0</v>
      </c>
      <c r="V506" s="34"/>
      <c r="W506" s="34"/>
      <c r="X506" s="34"/>
    </row>
    <row r="507" spans="4:24">
      <c r="D507" s="103">
        <v>716</v>
      </c>
      <c r="E507" s="34">
        <v>0.63019484000000003</v>
      </c>
      <c r="F507" s="34">
        <v>0</v>
      </c>
      <c r="G507" s="34">
        <v>0</v>
      </c>
      <c r="H507" s="34"/>
      <c r="I507" s="34">
        <f t="shared" si="54"/>
        <v>6.3019484000000001E-2</v>
      </c>
      <c r="J507" s="34">
        <f t="shared" si="55"/>
        <v>0</v>
      </c>
      <c r="K507" s="34">
        <f t="shared" si="56"/>
        <v>0</v>
      </c>
      <c r="L507" s="35"/>
      <c r="M507" s="35">
        <f t="shared" si="53"/>
        <v>0.59096859999999996</v>
      </c>
      <c r="N507" s="35">
        <f t="shared" si="52"/>
        <v>5.9096860000000001E-2</v>
      </c>
      <c r="V507" s="34"/>
      <c r="W507" s="34"/>
      <c r="X507" s="34"/>
    </row>
    <row r="508" spans="4:24">
      <c r="D508" s="103">
        <v>717</v>
      </c>
      <c r="E508" s="34"/>
      <c r="F508" s="34"/>
      <c r="G508" s="34"/>
      <c r="H508" s="34"/>
      <c r="I508" s="34" t="str">
        <f t="shared" si="54"/>
        <v/>
      </c>
      <c r="J508" s="34" t="str">
        <f t="shared" si="55"/>
        <v/>
      </c>
      <c r="K508" s="34" t="str">
        <f t="shared" si="56"/>
        <v/>
      </c>
      <c r="L508" s="35"/>
      <c r="M508" s="35">
        <f t="shared" si="53"/>
        <v>0.12465743</v>
      </c>
      <c r="N508" s="35">
        <f t="shared" si="52"/>
        <v>1.2465743000000001E-2</v>
      </c>
      <c r="V508" s="34"/>
      <c r="W508" s="34"/>
      <c r="X508" s="34"/>
    </row>
    <row r="509" spans="4:24">
      <c r="D509" s="103">
        <v>718</v>
      </c>
      <c r="E509" s="34">
        <v>0</v>
      </c>
      <c r="F509" s="34">
        <v>0.61261069999999995</v>
      </c>
      <c r="G509" s="34">
        <v>0</v>
      </c>
      <c r="H509" s="34"/>
      <c r="I509" s="34">
        <f t="shared" si="54"/>
        <v>0</v>
      </c>
      <c r="J509" s="34">
        <f t="shared" si="55"/>
        <v>0.30630534999999998</v>
      </c>
      <c r="K509" s="34">
        <f t="shared" si="56"/>
        <v>0</v>
      </c>
      <c r="L509" s="35"/>
      <c r="M509" s="35">
        <f t="shared" si="53"/>
        <v>0.24931486</v>
      </c>
      <c r="N509" s="35">
        <f t="shared" si="52"/>
        <v>2.4931486000000003E-2</v>
      </c>
      <c r="V509" s="34"/>
      <c r="W509" s="34"/>
      <c r="X509" s="34"/>
    </row>
    <row r="510" spans="4:24">
      <c r="D510" s="103">
        <v>719</v>
      </c>
      <c r="E510" s="34"/>
      <c r="F510" s="34"/>
      <c r="G510" s="34"/>
      <c r="H510" s="34"/>
      <c r="I510" s="34" t="str">
        <f t="shared" si="54"/>
        <v/>
      </c>
      <c r="J510" s="34" t="str">
        <f t="shared" si="55"/>
        <v/>
      </c>
      <c r="K510" s="34" t="str">
        <f t="shared" si="56"/>
        <v/>
      </c>
      <c r="L510" s="35"/>
      <c r="M510" s="35">
        <f t="shared" si="53"/>
        <v>0.12465743</v>
      </c>
      <c r="N510" s="35">
        <f t="shared" si="52"/>
        <v>1.2465743000000001E-2</v>
      </c>
      <c r="V510" s="34"/>
      <c r="W510" s="34"/>
      <c r="X510" s="34"/>
    </row>
    <row r="511" spans="4:24">
      <c r="D511" s="103">
        <v>720</v>
      </c>
      <c r="E511" s="34"/>
      <c r="F511" s="34"/>
      <c r="G511" s="34"/>
      <c r="H511" s="34"/>
      <c r="I511" s="34" t="str">
        <f t="shared" si="54"/>
        <v/>
      </c>
      <c r="J511" s="34" t="str">
        <f t="shared" si="55"/>
        <v/>
      </c>
      <c r="K511" s="34" t="str">
        <f t="shared" si="56"/>
        <v/>
      </c>
      <c r="L511" s="35"/>
      <c r="M511" s="35">
        <f t="shared" si="53"/>
        <v>0</v>
      </c>
      <c r="N511" s="35">
        <f t="shared" si="52"/>
        <v>0</v>
      </c>
      <c r="V511" s="34"/>
      <c r="W511" s="34"/>
      <c r="X511" s="34"/>
    </row>
    <row r="512" spans="4:24">
      <c r="D512" s="103">
        <v>721</v>
      </c>
      <c r="E512" s="34">
        <v>1.16099315E-2</v>
      </c>
      <c r="F512" s="34">
        <v>0</v>
      </c>
      <c r="G512" s="34">
        <v>0</v>
      </c>
      <c r="H512" s="34"/>
      <c r="I512" s="34">
        <f t="shared" si="54"/>
        <v>1.16099315E-3</v>
      </c>
      <c r="J512" s="34">
        <f t="shared" si="55"/>
        <v>0</v>
      </c>
      <c r="K512" s="34">
        <f t="shared" si="56"/>
        <v>0</v>
      </c>
      <c r="L512" s="35"/>
      <c r="M512" s="35">
        <f t="shared" si="53"/>
        <v>0.32672570000000001</v>
      </c>
      <c r="N512" s="35">
        <f t="shared" si="52"/>
        <v>0.16336285</v>
      </c>
      <c r="V512" s="34"/>
      <c r="W512" s="34"/>
      <c r="X512" s="34"/>
    </row>
    <row r="513" spans="4:24">
      <c r="D513" s="103">
        <v>722</v>
      </c>
      <c r="E513" s="34">
        <v>2.6122345000000002E-2</v>
      </c>
      <c r="F513" s="34">
        <v>6.5345135999999998E-3</v>
      </c>
      <c r="G513" s="34">
        <v>0</v>
      </c>
      <c r="H513" s="34"/>
      <c r="I513" s="34">
        <f t="shared" si="54"/>
        <v>2.6122345000000003E-3</v>
      </c>
      <c r="J513" s="34">
        <f t="shared" si="55"/>
        <v>3.2672567999999999E-3</v>
      </c>
      <c r="K513" s="34">
        <f t="shared" si="56"/>
        <v>0</v>
      </c>
      <c r="L513" s="35"/>
      <c r="M513" s="35">
        <f t="shared" si="53"/>
        <v>9.648617E-3</v>
      </c>
      <c r="N513" s="35">
        <f t="shared" si="52"/>
        <v>4.8243085E-3</v>
      </c>
      <c r="V513" s="34"/>
      <c r="W513" s="34"/>
      <c r="X513" s="34"/>
    </row>
    <row r="514" spans="4:24">
      <c r="D514" s="103">
        <v>723</v>
      </c>
      <c r="E514" s="34">
        <v>2.6122345000000002E-2</v>
      </c>
      <c r="F514" s="34">
        <v>0</v>
      </c>
      <c r="G514" s="34">
        <v>0</v>
      </c>
      <c r="H514" s="34"/>
      <c r="I514" s="34">
        <f t="shared" si="54"/>
        <v>2.6122345000000003E-3</v>
      </c>
      <c r="J514" s="34">
        <f t="shared" si="55"/>
        <v>0</v>
      </c>
      <c r="K514" s="34">
        <f t="shared" si="56"/>
        <v>0</v>
      </c>
      <c r="L514" s="35"/>
      <c r="M514" s="35">
        <f t="shared" si="53"/>
        <v>0</v>
      </c>
      <c r="N514" s="35">
        <f t="shared" si="52"/>
        <v>0</v>
      </c>
      <c r="V514" s="34"/>
      <c r="W514" s="34"/>
      <c r="X514" s="34"/>
    </row>
    <row r="515" spans="4:24">
      <c r="D515" s="103">
        <v>724</v>
      </c>
      <c r="E515" s="34"/>
      <c r="F515" s="34"/>
      <c r="G515" s="34"/>
      <c r="H515" s="34"/>
      <c r="I515" s="34" t="str">
        <f t="shared" si="54"/>
        <v/>
      </c>
      <c r="J515" s="34" t="str">
        <f t="shared" si="55"/>
        <v/>
      </c>
      <c r="K515" s="34" t="str">
        <f t="shared" si="56"/>
        <v/>
      </c>
      <c r="L515" s="35"/>
      <c r="M515" s="35">
        <f t="shared" si="53"/>
        <v>0</v>
      </c>
      <c r="N515" s="35">
        <f t="shared" si="52"/>
        <v>0</v>
      </c>
      <c r="V515" s="34"/>
      <c r="W515" s="34"/>
      <c r="X515" s="34"/>
    </row>
    <row r="516" spans="4:24">
      <c r="D516" s="103">
        <v>725</v>
      </c>
      <c r="E516" s="34"/>
      <c r="F516" s="34"/>
      <c r="G516" s="34"/>
      <c r="H516" s="34"/>
      <c r="I516" s="34" t="str">
        <f t="shared" si="54"/>
        <v/>
      </c>
      <c r="J516" s="34" t="str">
        <f t="shared" si="55"/>
        <v/>
      </c>
      <c r="K516" s="34" t="str">
        <f t="shared" si="56"/>
        <v/>
      </c>
      <c r="L516" s="35"/>
      <c r="M516" s="35">
        <f t="shared" si="53"/>
        <v>0.63019484000000003</v>
      </c>
      <c r="N516" s="35">
        <f t="shared" ref="N516:N579" si="57">SUM(I506:K506)</f>
        <v>6.3019484000000001E-2</v>
      </c>
      <c r="V516" s="34"/>
      <c r="W516" s="34"/>
      <c r="X516" s="34"/>
    </row>
    <row r="517" spans="4:24">
      <c r="D517" s="103">
        <v>726</v>
      </c>
      <c r="E517" s="34"/>
      <c r="F517" s="34"/>
      <c r="G517" s="34"/>
      <c r="H517" s="34"/>
      <c r="I517" s="34" t="str">
        <f t="shared" si="54"/>
        <v/>
      </c>
      <c r="J517" s="34" t="str">
        <f t="shared" si="55"/>
        <v/>
      </c>
      <c r="K517" s="34" t="str">
        <f t="shared" si="56"/>
        <v/>
      </c>
      <c r="L517" s="35"/>
      <c r="M517" s="35">
        <f t="shared" si="53"/>
        <v>0.63019484000000003</v>
      </c>
      <c r="N517" s="35">
        <f t="shared" si="57"/>
        <v>6.3019484000000001E-2</v>
      </c>
      <c r="V517" s="34"/>
      <c r="W517" s="34"/>
      <c r="X517" s="34"/>
    </row>
    <row r="518" spans="4:24">
      <c r="D518" s="103">
        <v>727</v>
      </c>
      <c r="E518" s="34"/>
      <c r="F518" s="34"/>
      <c r="G518" s="34"/>
      <c r="H518" s="34"/>
      <c r="I518" s="34" t="str">
        <f t="shared" si="54"/>
        <v/>
      </c>
      <c r="J518" s="34" t="str">
        <f t="shared" si="55"/>
        <v/>
      </c>
      <c r="K518" s="34" t="str">
        <f t="shared" si="56"/>
        <v/>
      </c>
      <c r="L518" s="35"/>
      <c r="M518" s="35">
        <f t="shared" si="53"/>
        <v>0</v>
      </c>
      <c r="N518" s="35">
        <f t="shared" si="57"/>
        <v>0</v>
      </c>
      <c r="V518" s="34"/>
      <c r="W518" s="34"/>
      <c r="X518" s="34"/>
    </row>
    <row r="519" spans="4:24">
      <c r="D519" s="103">
        <v>728</v>
      </c>
      <c r="E519" s="34"/>
      <c r="F519" s="34"/>
      <c r="G519" s="34"/>
      <c r="H519" s="34"/>
      <c r="I519" s="34" t="str">
        <f t="shared" si="54"/>
        <v/>
      </c>
      <c r="J519" s="34" t="str">
        <f t="shared" si="55"/>
        <v/>
      </c>
      <c r="K519" s="34" t="str">
        <f t="shared" si="56"/>
        <v/>
      </c>
      <c r="L519" s="35"/>
      <c r="M519" s="35">
        <f t="shared" si="53"/>
        <v>0.61261069999999995</v>
      </c>
      <c r="N519" s="35">
        <f t="shared" si="57"/>
        <v>0.30630534999999998</v>
      </c>
      <c r="V519" s="34"/>
      <c r="W519" s="34"/>
      <c r="X519" s="34"/>
    </row>
    <row r="520" spans="4:24">
      <c r="D520" s="103">
        <v>729</v>
      </c>
      <c r="E520" s="34"/>
      <c r="F520" s="34"/>
      <c r="G520" s="34"/>
      <c r="H520" s="34"/>
      <c r="I520" s="34" t="str">
        <f t="shared" si="54"/>
        <v/>
      </c>
      <c r="J520" s="34" t="str">
        <f t="shared" si="55"/>
        <v/>
      </c>
      <c r="K520" s="34" t="str">
        <f t="shared" si="56"/>
        <v/>
      </c>
      <c r="L520" s="35"/>
      <c r="M520" s="35">
        <f t="shared" si="53"/>
        <v>0</v>
      </c>
      <c r="N520" s="35">
        <f t="shared" si="57"/>
        <v>0</v>
      </c>
      <c r="V520" s="34"/>
      <c r="W520" s="34"/>
      <c r="X520" s="34"/>
    </row>
    <row r="521" spans="4:24">
      <c r="D521" s="103">
        <v>730</v>
      </c>
      <c r="E521" s="34">
        <v>0</v>
      </c>
      <c r="F521" s="34"/>
      <c r="G521" s="34"/>
      <c r="H521" s="34"/>
      <c r="I521" s="34">
        <f t="shared" si="54"/>
        <v>0</v>
      </c>
      <c r="J521" s="34" t="str">
        <f t="shared" si="55"/>
        <v/>
      </c>
      <c r="K521" s="34" t="str">
        <f t="shared" si="56"/>
        <v/>
      </c>
      <c r="L521" s="35"/>
      <c r="M521" s="35">
        <f t="shared" si="53"/>
        <v>0</v>
      </c>
      <c r="N521" s="35">
        <f t="shared" si="57"/>
        <v>0</v>
      </c>
      <c r="V521" s="34"/>
      <c r="W521" s="34"/>
      <c r="X521" s="34"/>
    </row>
    <row r="522" spans="4:24">
      <c r="D522" s="103">
        <v>732</v>
      </c>
      <c r="E522" s="34"/>
      <c r="F522" s="34"/>
      <c r="G522" s="34"/>
      <c r="H522" s="34"/>
      <c r="I522" s="34" t="str">
        <f t="shared" si="54"/>
        <v/>
      </c>
      <c r="J522" s="34" t="str">
        <f t="shared" si="55"/>
        <v/>
      </c>
      <c r="K522" s="34" t="str">
        <f t="shared" si="56"/>
        <v/>
      </c>
      <c r="L522" s="35"/>
      <c r="M522" s="35">
        <f t="shared" si="53"/>
        <v>1.16099315E-2</v>
      </c>
      <c r="N522" s="35">
        <f t="shared" si="57"/>
        <v>1.16099315E-3</v>
      </c>
      <c r="V522" s="34"/>
      <c r="W522" s="34"/>
      <c r="X522" s="34"/>
    </row>
    <row r="523" spans="4:24">
      <c r="D523" s="103">
        <v>733</v>
      </c>
      <c r="E523" s="34"/>
      <c r="F523" s="34"/>
      <c r="G523" s="34"/>
      <c r="H523" s="34"/>
      <c r="I523" s="34" t="str">
        <f t="shared" si="54"/>
        <v/>
      </c>
      <c r="J523" s="34" t="str">
        <f t="shared" si="55"/>
        <v/>
      </c>
      <c r="K523" s="34" t="str">
        <f t="shared" si="56"/>
        <v/>
      </c>
      <c r="L523" s="35"/>
      <c r="M523" s="35">
        <f t="shared" si="53"/>
        <v>3.2656858600000005E-2</v>
      </c>
      <c r="N523" s="35">
        <f t="shared" si="57"/>
        <v>5.8794913000000002E-3</v>
      </c>
      <c r="V523" s="34"/>
      <c r="W523" s="34"/>
      <c r="X523" s="34"/>
    </row>
    <row r="524" spans="4:24">
      <c r="D524" s="103">
        <v>734</v>
      </c>
      <c r="E524" s="34"/>
      <c r="F524" s="34"/>
      <c r="G524" s="34"/>
      <c r="H524" s="34"/>
      <c r="I524" s="34" t="str">
        <f t="shared" si="54"/>
        <v/>
      </c>
      <c r="J524" s="34" t="str">
        <f t="shared" si="55"/>
        <v/>
      </c>
      <c r="K524" s="34" t="str">
        <f t="shared" si="56"/>
        <v/>
      </c>
      <c r="L524" s="35"/>
      <c r="M524" s="35">
        <f t="shared" si="53"/>
        <v>2.6122345000000002E-2</v>
      </c>
      <c r="N524" s="35">
        <f t="shared" si="57"/>
        <v>2.6122345000000003E-3</v>
      </c>
      <c r="V524" s="34"/>
      <c r="W524" s="34"/>
      <c r="X524" s="34"/>
    </row>
    <row r="525" spans="4:24">
      <c r="D525" s="103">
        <v>735</v>
      </c>
      <c r="E525" s="34"/>
      <c r="F525" s="34"/>
      <c r="G525" s="34"/>
      <c r="H525" s="34"/>
      <c r="I525" s="34" t="str">
        <f t="shared" si="54"/>
        <v/>
      </c>
      <c r="J525" s="34" t="str">
        <f t="shared" si="55"/>
        <v/>
      </c>
      <c r="K525" s="34" t="str">
        <f t="shared" si="56"/>
        <v/>
      </c>
      <c r="L525" s="35"/>
      <c r="M525" s="35">
        <f t="shared" si="53"/>
        <v>0</v>
      </c>
      <c r="N525" s="35">
        <f t="shared" si="57"/>
        <v>0</v>
      </c>
      <c r="V525" s="34"/>
      <c r="W525" s="34"/>
      <c r="X525" s="34"/>
    </row>
    <row r="526" spans="4:24">
      <c r="D526" s="103">
        <v>736</v>
      </c>
      <c r="E526" s="34"/>
      <c r="F526" s="34"/>
      <c r="G526" s="34"/>
      <c r="H526" s="34"/>
      <c r="I526" s="34" t="str">
        <f t="shared" si="54"/>
        <v/>
      </c>
      <c r="J526" s="34" t="str">
        <f t="shared" si="55"/>
        <v/>
      </c>
      <c r="K526" s="34" t="str">
        <f t="shared" si="56"/>
        <v/>
      </c>
      <c r="L526" s="35"/>
      <c r="M526" s="35">
        <f t="shared" si="53"/>
        <v>0</v>
      </c>
      <c r="N526" s="35">
        <f t="shared" si="57"/>
        <v>0</v>
      </c>
      <c r="V526" s="34"/>
      <c r="W526" s="34"/>
      <c r="X526" s="34"/>
    </row>
    <row r="527" spans="4:24">
      <c r="D527" s="103">
        <v>737</v>
      </c>
      <c r="E527" s="34"/>
      <c r="F527" s="34"/>
      <c r="G527" s="34"/>
      <c r="H527" s="34"/>
      <c r="I527" s="34" t="str">
        <f t="shared" si="54"/>
        <v/>
      </c>
      <c r="J527" s="34" t="str">
        <f t="shared" si="55"/>
        <v/>
      </c>
      <c r="K527" s="34" t="str">
        <f t="shared" si="56"/>
        <v/>
      </c>
      <c r="L527" s="35"/>
      <c r="M527" s="35">
        <f t="shared" si="53"/>
        <v>0</v>
      </c>
      <c r="N527" s="35">
        <f t="shared" si="57"/>
        <v>0</v>
      </c>
      <c r="V527" s="34"/>
      <c r="W527" s="34"/>
      <c r="X527" s="34"/>
    </row>
    <row r="528" spans="4:24">
      <c r="D528" s="103">
        <v>738</v>
      </c>
      <c r="E528" s="34"/>
      <c r="F528" s="34"/>
      <c r="G528" s="34"/>
      <c r="H528" s="34"/>
      <c r="I528" s="34" t="str">
        <f t="shared" si="54"/>
        <v/>
      </c>
      <c r="J528" s="34" t="str">
        <f t="shared" si="55"/>
        <v/>
      </c>
      <c r="K528" s="34" t="str">
        <f t="shared" si="56"/>
        <v/>
      </c>
      <c r="L528" s="35"/>
      <c r="M528" s="35">
        <f t="shared" si="53"/>
        <v>0</v>
      </c>
      <c r="N528" s="35">
        <f t="shared" si="57"/>
        <v>0</v>
      </c>
      <c r="V528" s="34"/>
      <c r="W528" s="34"/>
      <c r="X528" s="34"/>
    </row>
    <row r="529" spans="4:24">
      <c r="D529" s="103">
        <v>739</v>
      </c>
      <c r="E529" s="34"/>
      <c r="F529" s="34"/>
      <c r="G529" s="34"/>
      <c r="H529" s="34"/>
      <c r="I529" s="34" t="str">
        <f t="shared" si="54"/>
        <v/>
      </c>
      <c r="J529" s="34" t="str">
        <f t="shared" si="55"/>
        <v/>
      </c>
      <c r="K529" s="34" t="str">
        <f t="shared" si="56"/>
        <v/>
      </c>
      <c r="L529" s="35"/>
      <c r="M529" s="35">
        <f t="shared" si="53"/>
        <v>0</v>
      </c>
      <c r="N529" s="35">
        <f t="shared" si="57"/>
        <v>0</v>
      </c>
      <c r="V529" s="34"/>
      <c r="W529" s="34"/>
      <c r="X529" s="34"/>
    </row>
    <row r="530" spans="4:24">
      <c r="D530" s="103">
        <v>740</v>
      </c>
      <c r="E530" s="34"/>
      <c r="F530" s="34"/>
      <c r="G530" s="34"/>
      <c r="H530" s="34"/>
      <c r="I530" s="34" t="str">
        <f t="shared" si="54"/>
        <v/>
      </c>
      <c r="J530" s="34" t="str">
        <f t="shared" si="55"/>
        <v/>
      </c>
      <c r="K530" s="34" t="str">
        <f t="shared" si="56"/>
        <v/>
      </c>
      <c r="L530" s="35"/>
      <c r="M530" s="35">
        <f t="shared" si="53"/>
        <v>0</v>
      </c>
      <c r="N530" s="35">
        <f t="shared" si="57"/>
        <v>0</v>
      </c>
      <c r="V530" s="34"/>
      <c r="W530" s="34"/>
      <c r="X530" s="34"/>
    </row>
    <row r="531" spans="4:24">
      <c r="D531" s="103">
        <v>741</v>
      </c>
      <c r="E531" s="34">
        <v>0</v>
      </c>
      <c r="F531" s="34">
        <v>2.9405309000000001E-2</v>
      </c>
      <c r="G531" s="34">
        <v>0</v>
      </c>
      <c r="H531" s="34"/>
      <c r="I531" s="34">
        <f t="shared" si="54"/>
        <v>0</v>
      </c>
      <c r="J531" s="34">
        <f t="shared" si="55"/>
        <v>1.4702654500000001E-2</v>
      </c>
      <c r="K531" s="34">
        <f t="shared" si="56"/>
        <v>0</v>
      </c>
      <c r="L531" s="35"/>
      <c r="M531" s="35">
        <f t="shared" si="53"/>
        <v>0</v>
      </c>
      <c r="N531" s="35">
        <f t="shared" si="57"/>
        <v>0</v>
      </c>
      <c r="V531" s="34"/>
      <c r="W531" s="34"/>
      <c r="X531" s="34"/>
    </row>
    <row r="532" spans="4:24">
      <c r="D532" s="103">
        <v>742</v>
      </c>
      <c r="E532" s="34"/>
      <c r="F532" s="34"/>
      <c r="G532" s="34"/>
      <c r="H532" s="34"/>
      <c r="I532" s="34" t="str">
        <f t="shared" si="54"/>
        <v/>
      </c>
      <c r="J532" s="34" t="str">
        <f t="shared" si="55"/>
        <v/>
      </c>
      <c r="K532" s="34" t="str">
        <f t="shared" si="56"/>
        <v/>
      </c>
      <c r="L532" s="35"/>
      <c r="M532" s="35">
        <f t="shared" si="53"/>
        <v>0</v>
      </c>
      <c r="N532" s="35">
        <f t="shared" si="57"/>
        <v>0</v>
      </c>
      <c r="V532" s="34"/>
      <c r="W532" s="34"/>
      <c r="X532" s="34"/>
    </row>
    <row r="533" spans="4:24">
      <c r="D533" s="103">
        <v>743</v>
      </c>
      <c r="E533" s="34"/>
      <c r="F533" s="34"/>
      <c r="G533" s="34"/>
      <c r="H533" s="34"/>
      <c r="I533" s="34" t="str">
        <f t="shared" si="54"/>
        <v/>
      </c>
      <c r="J533" s="34" t="str">
        <f t="shared" si="55"/>
        <v/>
      </c>
      <c r="K533" s="34" t="str">
        <f t="shared" si="56"/>
        <v/>
      </c>
      <c r="L533" s="35"/>
      <c r="M533" s="35">
        <f t="shared" si="53"/>
        <v>0</v>
      </c>
      <c r="N533" s="35">
        <f t="shared" si="57"/>
        <v>0</v>
      </c>
      <c r="V533" s="34"/>
      <c r="W533" s="34"/>
      <c r="X533" s="34"/>
    </row>
    <row r="534" spans="4:24">
      <c r="D534" s="103">
        <v>744</v>
      </c>
      <c r="E534" s="34">
        <v>7.1089459999999993E-2</v>
      </c>
      <c r="F534" s="34">
        <v>1.0005974000000001E-2</v>
      </c>
      <c r="G534" s="34">
        <v>0</v>
      </c>
      <c r="H534" s="34"/>
      <c r="I534" s="34">
        <f t="shared" si="54"/>
        <v>7.1089459999999997E-3</v>
      </c>
      <c r="J534" s="34">
        <f t="shared" si="55"/>
        <v>5.0029870000000004E-3</v>
      </c>
      <c r="K534" s="34">
        <f t="shared" si="56"/>
        <v>0</v>
      </c>
      <c r="L534" s="35"/>
      <c r="M534" s="35">
        <f t="shared" si="53"/>
        <v>0</v>
      </c>
      <c r="N534" s="35">
        <f t="shared" si="57"/>
        <v>0</v>
      </c>
      <c r="V534" s="34"/>
      <c r="W534" s="34"/>
      <c r="X534" s="34"/>
    </row>
    <row r="535" spans="4:24">
      <c r="D535" s="103">
        <v>745</v>
      </c>
      <c r="E535" s="34"/>
      <c r="F535" s="34"/>
      <c r="G535" s="34"/>
      <c r="H535" s="34"/>
      <c r="I535" s="34" t="str">
        <f t="shared" si="54"/>
        <v/>
      </c>
      <c r="J535" s="34" t="str">
        <f t="shared" si="55"/>
        <v/>
      </c>
      <c r="K535" s="34" t="str">
        <f t="shared" si="56"/>
        <v/>
      </c>
      <c r="L535" s="35"/>
      <c r="M535" s="35">
        <f t="shared" si="53"/>
        <v>0</v>
      </c>
      <c r="N535" s="35">
        <f t="shared" si="57"/>
        <v>0</v>
      </c>
      <c r="V535" s="34"/>
      <c r="W535" s="34"/>
      <c r="X535" s="34"/>
    </row>
    <row r="536" spans="4:24">
      <c r="D536" s="103">
        <v>801</v>
      </c>
      <c r="E536" s="34">
        <v>2.9113730000000002</v>
      </c>
      <c r="F536" s="34">
        <v>0</v>
      </c>
      <c r="G536" s="34">
        <v>0</v>
      </c>
      <c r="H536" s="34"/>
      <c r="I536" s="34">
        <f t="shared" si="54"/>
        <v>0.29113730000000004</v>
      </c>
      <c r="J536" s="34">
        <f t="shared" si="55"/>
        <v>0</v>
      </c>
      <c r="K536" s="34">
        <f t="shared" si="56"/>
        <v>0</v>
      </c>
      <c r="L536" s="35"/>
      <c r="M536" s="35">
        <f t="shared" si="53"/>
        <v>0</v>
      </c>
      <c r="N536" s="35">
        <f t="shared" si="57"/>
        <v>0</v>
      </c>
      <c r="V536" s="34"/>
      <c r="W536" s="34"/>
      <c r="X536" s="34"/>
    </row>
    <row r="537" spans="4:24">
      <c r="D537" s="103">
        <v>802</v>
      </c>
      <c r="E537" s="34">
        <v>2.5711973000000001</v>
      </c>
      <c r="F537" s="34">
        <v>0</v>
      </c>
      <c r="G537" s="34">
        <v>0</v>
      </c>
      <c r="H537" s="34"/>
      <c r="I537" s="34">
        <f t="shared" si="54"/>
        <v>0.25711973000000005</v>
      </c>
      <c r="J537" s="34">
        <f t="shared" si="55"/>
        <v>0</v>
      </c>
      <c r="K537" s="34">
        <f t="shared" si="56"/>
        <v>0</v>
      </c>
      <c r="L537" s="35"/>
      <c r="M537" s="35">
        <f t="shared" si="53"/>
        <v>0</v>
      </c>
      <c r="N537" s="35">
        <f t="shared" si="57"/>
        <v>0</v>
      </c>
      <c r="V537" s="34"/>
      <c r="W537" s="34"/>
      <c r="X537" s="34"/>
    </row>
    <row r="538" spans="4:24">
      <c r="D538" s="103">
        <v>803</v>
      </c>
      <c r="E538" s="34">
        <v>0</v>
      </c>
      <c r="F538" s="34">
        <v>0.51050890000000004</v>
      </c>
      <c r="G538" s="34">
        <v>0</v>
      </c>
      <c r="H538" s="34"/>
      <c r="I538" s="34">
        <f t="shared" si="54"/>
        <v>0</v>
      </c>
      <c r="J538" s="34">
        <f t="shared" si="55"/>
        <v>0.25525445000000002</v>
      </c>
      <c r="K538" s="34">
        <f t="shared" si="56"/>
        <v>0</v>
      </c>
      <c r="L538" s="35"/>
      <c r="M538" s="35">
        <f t="shared" si="53"/>
        <v>0</v>
      </c>
      <c r="N538" s="35">
        <f t="shared" si="57"/>
        <v>0</v>
      </c>
      <c r="V538" s="34"/>
      <c r="W538" s="34"/>
      <c r="X538" s="34"/>
    </row>
    <row r="539" spans="4:24">
      <c r="D539" s="103">
        <v>804</v>
      </c>
      <c r="E539" s="34">
        <v>2.8627764999999998</v>
      </c>
      <c r="F539" s="34">
        <v>0</v>
      </c>
      <c r="G539" s="34">
        <v>0</v>
      </c>
      <c r="H539" s="34"/>
      <c r="I539" s="34">
        <f t="shared" si="54"/>
        <v>0.28627764999999999</v>
      </c>
      <c r="J539" s="34">
        <f t="shared" si="55"/>
        <v>0</v>
      </c>
      <c r="K539" s="34">
        <f t="shared" si="56"/>
        <v>0</v>
      </c>
      <c r="L539" s="35"/>
      <c r="M539" s="35">
        <f t="shared" si="53"/>
        <v>0</v>
      </c>
      <c r="N539" s="35">
        <f t="shared" si="57"/>
        <v>0</v>
      </c>
      <c r="V539" s="34"/>
      <c r="W539" s="34"/>
      <c r="X539" s="34"/>
    </row>
    <row r="540" spans="4:24">
      <c r="D540" s="103">
        <v>805</v>
      </c>
      <c r="E540" s="34">
        <v>0.76551782999999995</v>
      </c>
      <c r="F540" s="34">
        <v>1.4702654000000001E-2</v>
      </c>
      <c r="G540" s="34">
        <v>0</v>
      </c>
      <c r="H540" s="34"/>
      <c r="I540" s="34">
        <f t="shared" si="54"/>
        <v>7.6551782999999998E-2</v>
      </c>
      <c r="J540" s="34">
        <f t="shared" si="55"/>
        <v>7.3513270000000004E-3</v>
      </c>
      <c r="K540" s="34">
        <f t="shared" si="56"/>
        <v>0</v>
      </c>
      <c r="L540" s="35"/>
      <c r="M540" s="35">
        <f t="shared" si="53"/>
        <v>0</v>
      </c>
      <c r="N540" s="35">
        <f t="shared" si="57"/>
        <v>0</v>
      </c>
      <c r="V540" s="34"/>
      <c r="W540" s="34"/>
      <c r="X540" s="34"/>
    </row>
    <row r="541" spans="4:24">
      <c r="D541" s="103">
        <v>806</v>
      </c>
      <c r="E541" s="34">
        <v>0.71422154000000004</v>
      </c>
      <c r="F541" s="34">
        <v>1.4702654000000001E-2</v>
      </c>
      <c r="G541" s="34">
        <v>0</v>
      </c>
      <c r="H541" s="34"/>
      <c r="I541" s="34">
        <f t="shared" si="54"/>
        <v>7.1422154000000002E-2</v>
      </c>
      <c r="J541" s="34">
        <f t="shared" si="55"/>
        <v>7.3513270000000004E-3</v>
      </c>
      <c r="K541" s="34">
        <f t="shared" si="56"/>
        <v>0</v>
      </c>
      <c r="L541" s="35"/>
      <c r="M541" s="35">
        <f t="shared" si="53"/>
        <v>2.9405309000000001E-2</v>
      </c>
      <c r="N541" s="35">
        <f t="shared" si="57"/>
        <v>1.4702654500000001E-2</v>
      </c>
      <c r="V541" s="34"/>
      <c r="W541" s="34"/>
      <c r="X541" s="34"/>
    </row>
    <row r="542" spans="4:24">
      <c r="D542" s="103">
        <v>807</v>
      </c>
      <c r="E542" s="34"/>
      <c r="F542" s="34"/>
      <c r="G542" s="34"/>
      <c r="H542" s="34"/>
      <c r="I542" s="34" t="str">
        <f t="shared" si="54"/>
        <v/>
      </c>
      <c r="J542" s="34" t="str">
        <f t="shared" si="55"/>
        <v/>
      </c>
      <c r="K542" s="34" t="str">
        <f t="shared" si="56"/>
        <v/>
      </c>
      <c r="L542" s="35"/>
      <c r="M542" s="35">
        <f t="shared" si="53"/>
        <v>0</v>
      </c>
      <c r="N542" s="35">
        <f t="shared" si="57"/>
        <v>0</v>
      </c>
      <c r="V542" s="34"/>
      <c r="W542" s="34"/>
      <c r="X542" s="34"/>
    </row>
    <row r="543" spans="4:24">
      <c r="D543" s="103">
        <v>808</v>
      </c>
      <c r="E543" s="34">
        <v>0</v>
      </c>
      <c r="F543" s="34">
        <v>1.4702655</v>
      </c>
      <c r="G543" s="34">
        <v>0</v>
      </c>
      <c r="H543" s="34"/>
      <c r="I543" s="34">
        <f t="shared" si="54"/>
        <v>0</v>
      </c>
      <c r="J543" s="34">
        <f t="shared" si="55"/>
        <v>0.73513275</v>
      </c>
      <c r="K543" s="34">
        <f t="shared" si="56"/>
        <v>0</v>
      </c>
      <c r="L543" s="35"/>
      <c r="M543" s="35">
        <f t="shared" si="53"/>
        <v>0</v>
      </c>
      <c r="N543" s="35">
        <f t="shared" si="57"/>
        <v>0</v>
      </c>
      <c r="V543" s="34"/>
      <c r="W543" s="34"/>
      <c r="X543" s="34"/>
    </row>
    <row r="544" spans="4:24">
      <c r="D544" s="103">
        <v>809</v>
      </c>
      <c r="E544" s="34">
        <v>0</v>
      </c>
      <c r="F544" s="34">
        <v>1.4702654000000001E-2</v>
      </c>
      <c r="G544" s="34">
        <v>0</v>
      </c>
      <c r="H544" s="34"/>
      <c r="I544" s="34">
        <f t="shared" si="54"/>
        <v>0</v>
      </c>
      <c r="J544" s="34">
        <f t="shared" si="55"/>
        <v>7.3513270000000004E-3</v>
      </c>
      <c r="K544" s="34">
        <f t="shared" si="56"/>
        <v>0</v>
      </c>
      <c r="L544" s="35"/>
      <c r="M544" s="35">
        <f t="shared" si="53"/>
        <v>8.1095433999999994E-2</v>
      </c>
      <c r="N544" s="35">
        <f t="shared" si="57"/>
        <v>1.2111933E-2</v>
      </c>
      <c r="V544" s="34"/>
      <c r="W544" s="34"/>
      <c r="X544" s="34"/>
    </row>
    <row r="545" spans="4:24">
      <c r="D545" s="103">
        <v>810</v>
      </c>
      <c r="E545" s="34"/>
      <c r="F545" s="34"/>
      <c r="G545" s="34"/>
      <c r="H545" s="34"/>
      <c r="I545" s="34" t="str">
        <f t="shared" si="54"/>
        <v/>
      </c>
      <c r="J545" s="34" t="str">
        <f t="shared" si="55"/>
        <v/>
      </c>
      <c r="K545" s="34" t="str">
        <f t="shared" si="56"/>
        <v/>
      </c>
      <c r="L545" s="35"/>
      <c r="M545" s="35">
        <f t="shared" ref="M545:M608" si="58">SUM(E535:G535)</f>
        <v>0</v>
      </c>
      <c r="N545" s="35">
        <f t="shared" si="57"/>
        <v>0</v>
      </c>
      <c r="V545" s="34"/>
      <c r="W545" s="34"/>
      <c r="X545" s="34"/>
    </row>
    <row r="546" spans="4:24">
      <c r="D546" s="103">
        <v>811</v>
      </c>
      <c r="E546" s="34">
        <v>0</v>
      </c>
      <c r="F546" s="34">
        <v>1.4702655</v>
      </c>
      <c r="G546" s="34">
        <v>0</v>
      </c>
      <c r="H546" s="34"/>
      <c r="I546" s="34">
        <f t="shared" si="54"/>
        <v>0</v>
      </c>
      <c r="J546" s="34">
        <f t="shared" si="55"/>
        <v>0.73513275</v>
      </c>
      <c r="K546" s="34">
        <f t="shared" si="56"/>
        <v>0</v>
      </c>
      <c r="L546" s="35"/>
      <c r="M546" s="35">
        <f t="shared" si="58"/>
        <v>2.9113730000000002</v>
      </c>
      <c r="N546" s="35">
        <f t="shared" si="57"/>
        <v>0.29113730000000004</v>
      </c>
      <c r="V546" s="34"/>
      <c r="W546" s="34"/>
      <c r="X546" s="34"/>
    </row>
    <row r="547" spans="4:24">
      <c r="D547" s="103">
        <v>812</v>
      </c>
      <c r="E547" s="34">
        <v>0.71422154000000004</v>
      </c>
      <c r="F547" s="34">
        <v>1.4702654000000001E-2</v>
      </c>
      <c r="G547" s="34">
        <v>0</v>
      </c>
      <c r="H547" s="34"/>
      <c r="I547" s="34">
        <f t="shared" si="54"/>
        <v>7.1422154000000002E-2</v>
      </c>
      <c r="J547" s="34">
        <f t="shared" si="55"/>
        <v>7.3513270000000004E-3</v>
      </c>
      <c r="K547" s="34">
        <f t="shared" si="56"/>
        <v>0</v>
      </c>
      <c r="L547" s="35"/>
      <c r="M547" s="35">
        <f t="shared" si="58"/>
        <v>2.5711973000000001</v>
      </c>
      <c r="N547" s="35">
        <f t="shared" si="57"/>
        <v>0.25711973000000005</v>
      </c>
      <c r="V547" s="34"/>
      <c r="W547" s="34"/>
      <c r="X547" s="34"/>
    </row>
    <row r="548" spans="4:24">
      <c r="D548" s="103">
        <v>813</v>
      </c>
      <c r="E548" s="34">
        <v>4.9941382999999999E-2</v>
      </c>
      <c r="F548" s="34">
        <v>1.4702654000000001E-2</v>
      </c>
      <c r="G548" s="34">
        <v>0</v>
      </c>
      <c r="H548" s="34"/>
      <c r="I548" s="34">
        <f t="shared" si="54"/>
        <v>4.9941383000000001E-3</v>
      </c>
      <c r="J548" s="34">
        <f t="shared" si="55"/>
        <v>7.3513270000000004E-3</v>
      </c>
      <c r="K548" s="34">
        <f t="shared" si="56"/>
        <v>0</v>
      </c>
      <c r="L548" s="35"/>
      <c r="M548" s="35">
        <f t="shared" si="58"/>
        <v>0.51050890000000004</v>
      </c>
      <c r="N548" s="35">
        <f t="shared" si="57"/>
        <v>0.25525445000000002</v>
      </c>
      <c r="V548" s="34"/>
      <c r="W548" s="34"/>
      <c r="X548" s="34"/>
    </row>
    <row r="549" spans="4:24">
      <c r="D549" s="103">
        <v>814</v>
      </c>
      <c r="E549" s="34">
        <v>0.20607086999999999</v>
      </c>
      <c r="F549" s="34">
        <v>0</v>
      </c>
      <c r="G549" s="34">
        <v>0</v>
      </c>
      <c r="H549" s="34"/>
      <c r="I549" s="34">
        <f t="shared" si="54"/>
        <v>2.0607087E-2</v>
      </c>
      <c r="J549" s="34">
        <f t="shared" si="55"/>
        <v>0</v>
      </c>
      <c r="K549" s="34">
        <f t="shared" si="56"/>
        <v>0</v>
      </c>
      <c r="L549" s="35"/>
      <c r="M549" s="35">
        <f t="shared" si="58"/>
        <v>2.8627764999999998</v>
      </c>
      <c r="N549" s="35">
        <f t="shared" si="57"/>
        <v>0.28627764999999999</v>
      </c>
      <c r="V549" s="34"/>
      <c r="W549" s="34"/>
      <c r="X549" s="34"/>
    </row>
    <row r="550" spans="4:24">
      <c r="D550" s="103">
        <v>815</v>
      </c>
      <c r="E550" s="34">
        <v>0.11211757999999999</v>
      </c>
      <c r="F550" s="34">
        <v>0.51050890000000004</v>
      </c>
      <c r="G550" s="34">
        <v>0</v>
      </c>
      <c r="H550" s="34"/>
      <c r="I550" s="34">
        <f t="shared" si="54"/>
        <v>1.1211758E-2</v>
      </c>
      <c r="J550" s="34">
        <f t="shared" si="55"/>
        <v>0.25525445000000002</v>
      </c>
      <c r="K550" s="34">
        <f t="shared" si="56"/>
        <v>0</v>
      </c>
      <c r="L550" s="35"/>
      <c r="M550" s="35">
        <f t="shared" si="58"/>
        <v>0.78022048399999999</v>
      </c>
      <c r="N550" s="35">
        <f t="shared" si="57"/>
        <v>8.3903110000000003E-2</v>
      </c>
      <c r="V550" s="34"/>
      <c r="W550" s="34"/>
      <c r="X550" s="34"/>
    </row>
    <row r="551" spans="4:24">
      <c r="D551" s="103">
        <v>816</v>
      </c>
      <c r="E551" s="34">
        <v>0.20607086999999999</v>
      </c>
      <c r="F551" s="34">
        <v>0</v>
      </c>
      <c r="G551" s="34">
        <v>0</v>
      </c>
      <c r="H551" s="34"/>
      <c r="I551" s="34">
        <f t="shared" si="54"/>
        <v>2.0607087E-2</v>
      </c>
      <c r="J551" s="34">
        <f t="shared" si="55"/>
        <v>0</v>
      </c>
      <c r="K551" s="34">
        <f t="shared" si="56"/>
        <v>0</v>
      </c>
      <c r="L551" s="35"/>
      <c r="M551" s="35">
        <f t="shared" si="58"/>
        <v>0.72892419400000008</v>
      </c>
      <c r="N551" s="35">
        <f t="shared" si="57"/>
        <v>7.8773481000000006E-2</v>
      </c>
      <c r="V551" s="34"/>
      <c r="W551" s="34"/>
      <c r="X551" s="34"/>
    </row>
    <row r="552" spans="4:24">
      <c r="D552" s="103">
        <v>817</v>
      </c>
      <c r="E552" s="34">
        <v>0</v>
      </c>
      <c r="F552" s="34">
        <v>0.25525445000000002</v>
      </c>
      <c r="G552" s="34">
        <v>0</v>
      </c>
      <c r="H552" s="34"/>
      <c r="I552" s="34">
        <f t="shared" si="54"/>
        <v>0</v>
      </c>
      <c r="J552" s="34">
        <f t="shared" si="55"/>
        <v>0.12762722500000001</v>
      </c>
      <c r="K552" s="34">
        <f t="shared" si="56"/>
        <v>0</v>
      </c>
      <c r="L552" s="35"/>
      <c r="M552" s="35">
        <f t="shared" si="58"/>
        <v>0</v>
      </c>
      <c r="N552" s="35">
        <f t="shared" si="57"/>
        <v>0</v>
      </c>
      <c r="V552" s="34"/>
      <c r="W552" s="34"/>
      <c r="X552" s="34"/>
    </row>
    <row r="553" spans="4:24">
      <c r="D553" s="103">
        <v>818</v>
      </c>
      <c r="E553" s="34">
        <v>0</v>
      </c>
      <c r="F553" s="34">
        <v>0.43648508000000003</v>
      </c>
      <c r="G553" s="34">
        <v>0</v>
      </c>
      <c r="H553" s="34"/>
      <c r="I553" s="34">
        <f t="shared" si="54"/>
        <v>0</v>
      </c>
      <c r="J553" s="34">
        <f t="shared" si="55"/>
        <v>0.21824254000000001</v>
      </c>
      <c r="K553" s="34">
        <f t="shared" si="56"/>
        <v>0</v>
      </c>
      <c r="L553" s="35"/>
      <c r="M553" s="35">
        <f t="shared" si="58"/>
        <v>1.4702655</v>
      </c>
      <c r="N553" s="35">
        <f t="shared" si="57"/>
        <v>0.73513275</v>
      </c>
      <c r="V553" s="34"/>
      <c r="W553" s="34"/>
      <c r="X553" s="34"/>
    </row>
    <row r="554" spans="4:24">
      <c r="D554" s="103">
        <v>819</v>
      </c>
      <c r="E554" s="34">
        <v>0</v>
      </c>
      <c r="F554" s="34">
        <v>0.19144084</v>
      </c>
      <c r="G554" s="34">
        <v>0</v>
      </c>
      <c r="H554" s="34"/>
      <c r="I554" s="34">
        <f t="shared" si="54"/>
        <v>0</v>
      </c>
      <c r="J554" s="34">
        <f t="shared" si="55"/>
        <v>9.5720420000000001E-2</v>
      </c>
      <c r="K554" s="34">
        <f t="shared" si="56"/>
        <v>0</v>
      </c>
      <c r="L554" s="35"/>
      <c r="M554" s="35">
        <f t="shared" si="58"/>
        <v>1.4702654000000001E-2</v>
      </c>
      <c r="N554" s="35">
        <f t="shared" si="57"/>
        <v>7.3513270000000004E-3</v>
      </c>
      <c r="V554" s="34"/>
      <c r="W554" s="34"/>
      <c r="X554" s="34"/>
    </row>
    <row r="555" spans="4:24">
      <c r="D555" s="103">
        <v>820</v>
      </c>
      <c r="E555" s="34">
        <v>0.58268105999999997</v>
      </c>
      <c r="F555" s="34">
        <v>0</v>
      </c>
      <c r="G555" s="34">
        <v>0</v>
      </c>
      <c r="H555" s="34"/>
      <c r="I555" s="34">
        <f t="shared" si="54"/>
        <v>5.8268106E-2</v>
      </c>
      <c r="J555" s="34">
        <f t="shared" si="55"/>
        <v>0</v>
      </c>
      <c r="K555" s="34">
        <f t="shared" si="56"/>
        <v>0</v>
      </c>
      <c r="L555" s="35"/>
      <c r="M555" s="35">
        <f t="shared" si="58"/>
        <v>0</v>
      </c>
      <c r="N555" s="35">
        <f t="shared" si="57"/>
        <v>0</v>
      </c>
      <c r="V555" s="34"/>
      <c r="W555" s="34"/>
      <c r="X555" s="34"/>
    </row>
    <row r="556" spans="4:24">
      <c r="D556" s="103">
        <v>821</v>
      </c>
      <c r="E556" s="34">
        <v>0.58268105999999997</v>
      </c>
      <c r="F556" s="34">
        <v>0.12635094999999999</v>
      </c>
      <c r="G556" s="34">
        <v>0</v>
      </c>
      <c r="H556" s="34"/>
      <c r="I556" s="34">
        <f t="shared" si="54"/>
        <v>5.8268106E-2</v>
      </c>
      <c r="J556" s="34">
        <f t="shared" si="55"/>
        <v>6.3175474999999995E-2</v>
      </c>
      <c r="K556" s="34">
        <f t="shared" si="56"/>
        <v>0</v>
      </c>
      <c r="L556" s="35"/>
      <c r="M556" s="35">
        <f t="shared" si="58"/>
        <v>1.4702655</v>
      </c>
      <c r="N556" s="35">
        <f t="shared" si="57"/>
        <v>0.73513275</v>
      </c>
      <c r="V556" s="34"/>
      <c r="W556" s="34"/>
      <c r="X556" s="34"/>
    </row>
    <row r="557" spans="4:24">
      <c r="D557" s="103">
        <v>822</v>
      </c>
      <c r="E557" s="34">
        <v>0</v>
      </c>
      <c r="F557" s="34">
        <v>1.3232387999999999</v>
      </c>
      <c r="G557" s="34">
        <v>0</v>
      </c>
      <c r="H557" s="34"/>
      <c r="I557" s="34">
        <f t="shared" si="54"/>
        <v>0</v>
      </c>
      <c r="J557" s="34">
        <f t="shared" si="55"/>
        <v>0.66161939999999997</v>
      </c>
      <c r="K557" s="34">
        <f t="shared" si="56"/>
        <v>0</v>
      </c>
      <c r="L557" s="35"/>
      <c r="M557" s="35">
        <f t="shared" si="58"/>
        <v>0.72892419400000008</v>
      </c>
      <c r="N557" s="35">
        <f t="shared" si="57"/>
        <v>7.8773481000000006E-2</v>
      </c>
      <c r="V557" s="34"/>
      <c r="W557" s="34"/>
      <c r="X557" s="34"/>
    </row>
    <row r="558" spans="4:24">
      <c r="D558" s="103">
        <v>823</v>
      </c>
      <c r="E558" s="34">
        <v>0</v>
      </c>
      <c r="F558" s="34">
        <v>1.3232387999999999</v>
      </c>
      <c r="G558" s="34">
        <v>0</v>
      </c>
      <c r="H558" s="34"/>
      <c r="I558" s="34">
        <f t="shared" si="54"/>
        <v>0</v>
      </c>
      <c r="J558" s="34">
        <f t="shared" si="55"/>
        <v>0.66161939999999997</v>
      </c>
      <c r="K558" s="34">
        <f t="shared" si="56"/>
        <v>0</v>
      </c>
      <c r="L558" s="35"/>
      <c r="M558" s="35">
        <f t="shared" si="58"/>
        <v>6.4644037000000001E-2</v>
      </c>
      <c r="N558" s="35">
        <f t="shared" si="57"/>
        <v>1.23454653E-2</v>
      </c>
      <c r="V558" s="34"/>
      <c r="W558" s="34"/>
      <c r="X558" s="34"/>
    </row>
    <row r="559" spans="4:24">
      <c r="D559" s="103">
        <v>824</v>
      </c>
      <c r="E559" s="34">
        <v>0.68858224000000001</v>
      </c>
      <c r="F559" s="34">
        <v>7.6576340000000007E-2</v>
      </c>
      <c r="G559" s="34">
        <v>0</v>
      </c>
      <c r="H559" s="34"/>
      <c r="I559" s="34">
        <f t="shared" si="54"/>
        <v>6.885822400000001E-2</v>
      </c>
      <c r="J559" s="34">
        <f t="shared" si="55"/>
        <v>3.8288170000000003E-2</v>
      </c>
      <c r="K559" s="34">
        <f t="shared" si="56"/>
        <v>0</v>
      </c>
      <c r="L559" s="35"/>
      <c r="M559" s="35">
        <f t="shared" si="58"/>
        <v>0.20607086999999999</v>
      </c>
      <c r="N559" s="35">
        <f t="shared" si="57"/>
        <v>2.0607087E-2</v>
      </c>
      <c r="V559" s="34"/>
      <c r="W559" s="34"/>
      <c r="X559" s="34"/>
    </row>
    <row r="560" spans="4:24">
      <c r="D560" s="103">
        <v>825</v>
      </c>
      <c r="E560" s="34">
        <v>1.0926264999999999</v>
      </c>
      <c r="F560" s="34">
        <v>5.1050887000000003E-2</v>
      </c>
      <c r="G560" s="34">
        <v>0</v>
      </c>
      <c r="H560" s="34"/>
      <c r="I560" s="34">
        <f t="shared" si="54"/>
        <v>0.10926265</v>
      </c>
      <c r="J560" s="34">
        <f t="shared" si="55"/>
        <v>2.5525443500000002E-2</v>
      </c>
      <c r="K560" s="34">
        <f t="shared" si="56"/>
        <v>0</v>
      </c>
      <c r="L560" s="35"/>
      <c r="M560" s="35">
        <f t="shared" si="58"/>
        <v>0.62262648000000009</v>
      </c>
      <c r="N560" s="35">
        <f t="shared" si="57"/>
        <v>0.26646620800000004</v>
      </c>
      <c r="V560" s="34"/>
      <c r="W560" s="34"/>
      <c r="X560" s="34"/>
    </row>
    <row r="561" spans="4:24">
      <c r="D561" s="103">
        <v>826</v>
      </c>
      <c r="E561" s="34">
        <v>1.0926264999999999</v>
      </c>
      <c r="F561" s="34">
        <v>5.1050887000000003E-2</v>
      </c>
      <c r="G561" s="34">
        <v>0</v>
      </c>
      <c r="H561" s="34"/>
      <c r="I561" s="34">
        <f t="shared" si="54"/>
        <v>0.10926265</v>
      </c>
      <c r="J561" s="34">
        <f t="shared" si="55"/>
        <v>2.5525443500000002E-2</v>
      </c>
      <c r="K561" s="34">
        <f t="shared" si="56"/>
        <v>0</v>
      </c>
      <c r="L561" s="35"/>
      <c r="M561" s="35">
        <f t="shared" si="58"/>
        <v>0.20607086999999999</v>
      </c>
      <c r="N561" s="35">
        <f t="shared" si="57"/>
        <v>2.0607087E-2</v>
      </c>
      <c r="V561" s="34"/>
      <c r="W561" s="34"/>
      <c r="X561" s="34"/>
    </row>
    <row r="562" spans="4:24">
      <c r="D562" s="103">
        <v>827</v>
      </c>
      <c r="E562" s="34">
        <v>0</v>
      </c>
      <c r="F562" s="34">
        <v>6.8229509999999993E-2</v>
      </c>
      <c r="G562" s="34">
        <v>0</v>
      </c>
      <c r="H562" s="34"/>
      <c r="I562" s="34">
        <f t="shared" si="54"/>
        <v>0</v>
      </c>
      <c r="J562" s="34">
        <f t="shared" si="55"/>
        <v>3.4114754999999997E-2</v>
      </c>
      <c r="K562" s="34">
        <f t="shared" si="56"/>
        <v>0</v>
      </c>
      <c r="L562" s="35"/>
      <c r="M562" s="35">
        <f t="shared" si="58"/>
        <v>0.25525445000000002</v>
      </c>
      <c r="N562" s="35">
        <f t="shared" si="57"/>
        <v>0.12762722500000001</v>
      </c>
      <c r="V562" s="34"/>
      <c r="W562" s="34"/>
      <c r="X562" s="34"/>
    </row>
    <row r="563" spans="4:24">
      <c r="D563" s="103">
        <v>828</v>
      </c>
      <c r="E563" s="34">
        <v>0</v>
      </c>
      <c r="F563" s="34">
        <v>4.9417254000000001E-2</v>
      </c>
      <c r="G563" s="34">
        <v>0</v>
      </c>
      <c r="H563" s="34"/>
      <c r="I563" s="34">
        <f t="shared" si="54"/>
        <v>0</v>
      </c>
      <c r="J563" s="34">
        <f t="shared" si="55"/>
        <v>2.4708627E-2</v>
      </c>
      <c r="K563" s="34">
        <f t="shared" si="56"/>
        <v>0</v>
      </c>
      <c r="L563" s="35"/>
      <c r="M563" s="35">
        <f t="shared" si="58"/>
        <v>0.43648508000000003</v>
      </c>
      <c r="N563" s="35">
        <f t="shared" si="57"/>
        <v>0.21824254000000001</v>
      </c>
      <c r="V563" s="34"/>
      <c r="W563" s="34"/>
      <c r="X563" s="34"/>
    </row>
    <row r="564" spans="4:24">
      <c r="D564" s="103">
        <v>829</v>
      </c>
      <c r="E564" s="34">
        <v>342.36685</v>
      </c>
      <c r="F564" s="34">
        <v>0.33080969999999998</v>
      </c>
      <c r="G564" s="34">
        <v>0</v>
      </c>
      <c r="H564" s="34"/>
      <c r="I564" s="34">
        <f t="shared" si="54"/>
        <v>34.236685000000001</v>
      </c>
      <c r="J564" s="34">
        <f t="shared" si="55"/>
        <v>0.16540484999999999</v>
      </c>
      <c r="K564" s="34">
        <f t="shared" si="56"/>
        <v>0</v>
      </c>
      <c r="L564" s="35"/>
      <c r="M564" s="35">
        <f t="shared" si="58"/>
        <v>0.19144084</v>
      </c>
      <c r="N564" s="35">
        <f t="shared" si="57"/>
        <v>9.5720420000000001E-2</v>
      </c>
      <c r="V564" s="34"/>
      <c r="W564" s="34"/>
      <c r="X564" s="34"/>
    </row>
    <row r="565" spans="4:24">
      <c r="D565" s="103">
        <v>830</v>
      </c>
      <c r="E565" s="34"/>
      <c r="F565" s="34"/>
      <c r="G565" s="34"/>
      <c r="H565" s="34"/>
      <c r="I565" s="34" t="str">
        <f t="shared" si="54"/>
        <v/>
      </c>
      <c r="J565" s="34" t="str">
        <f t="shared" si="55"/>
        <v/>
      </c>
      <c r="K565" s="34" t="str">
        <f t="shared" si="56"/>
        <v/>
      </c>
      <c r="L565" s="35"/>
      <c r="M565" s="35">
        <f t="shared" si="58"/>
        <v>0.58268105999999997</v>
      </c>
      <c r="N565" s="35">
        <f t="shared" si="57"/>
        <v>5.8268106E-2</v>
      </c>
      <c r="V565" s="34"/>
      <c r="W565" s="34"/>
      <c r="X565" s="34"/>
    </row>
    <row r="566" spans="4:24">
      <c r="D566" s="103">
        <v>831</v>
      </c>
      <c r="E566" s="34">
        <v>3.4353319999999998</v>
      </c>
      <c r="F566" s="34">
        <v>0.33080969999999998</v>
      </c>
      <c r="G566" s="34">
        <v>0</v>
      </c>
      <c r="H566" s="34"/>
      <c r="I566" s="34">
        <f t="shared" si="54"/>
        <v>0.34353319999999998</v>
      </c>
      <c r="J566" s="34">
        <f t="shared" si="55"/>
        <v>0.16540484999999999</v>
      </c>
      <c r="K566" s="34">
        <f t="shared" si="56"/>
        <v>0</v>
      </c>
      <c r="L566" s="35"/>
      <c r="M566" s="35">
        <f t="shared" si="58"/>
        <v>0.70903200999999993</v>
      </c>
      <c r="N566" s="35">
        <f t="shared" si="57"/>
        <v>0.12144358099999999</v>
      </c>
      <c r="V566" s="34"/>
      <c r="W566" s="34"/>
      <c r="X566" s="34"/>
    </row>
    <row r="567" spans="4:24">
      <c r="D567" s="103">
        <v>832</v>
      </c>
      <c r="E567" s="34"/>
      <c r="F567" s="34"/>
      <c r="G567" s="34"/>
      <c r="H567" s="34"/>
      <c r="I567" s="34" t="str">
        <f t="shared" si="54"/>
        <v/>
      </c>
      <c r="J567" s="34" t="str">
        <f t="shared" si="55"/>
        <v/>
      </c>
      <c r="K567" s="34" t="str">
        <f t="shared" si="56"/>
        <v/>
      </c>
      <c r="L567" s="35"/>
      <c r="M567" s="35">
        <f t="shared" si="58"/>
        <v>1.3232387999999999</v>
      </c>
      <c r="N567" s="35">
        <f t="shared" si="57"/>
        <v>0.66161939999999997</v>
      </c>
      <c r="V567" s="34"/>
      <c r="W567" s="34"/>
      <c r="X567" s="34"/>
    </row>
    <row r="568" spans="4:24">
      <c r="D568" s="103">
        <v>847</v>
      </c>
      <c r="E568" s="34">
        <v>2.4221680000000001</v>
      </c>
      <c r="F568" s="34">
        <v>0</v>
      </c>
      <c r="G568" s="34">
        <v>0</v>
      </c>
      <c r="H568" s="34"/>
      <c r="I568" s="34">
        <f t="shared" si="54"/>
        <v>0.24221680000000001</v>
      </c>
      <c r="J568" s="34">
        <f t="shared" si="55"/>
        <v>0</v>
      </c>
      <c r="K568" s="34">
        <f t="shared" si="56"/>
        <v>0</v>
      </c>
      <c r="L568" s="35"/>
      <c r="M568" s="35">
        <f t="shared" si="58"/>
        <v>1.3232387999999999</v>
      </c>
      <c r="N568" s="35">
        <f t="shared" si="57"/>
        <v>0.66161939999999997</v>
      </c>
      <c r="V568" s="34"/>
      <c r="W568" s="34"/>
      <c r="X568" s="34"/>
    </row>
    <row r="569" spans="4:24">
      <c r="D569" s="103">
        <v>848</v>
      </c>
      <c r="E569" s="34"/>
      <c r="F569" s="34"/>
      <c r="G569" s="34"/>
      <c r="H569" s="34"/>
      <c r="I569" s="34" t="str">
        <f t="shared" si="54"/>
        <v/>
      </c>
      <c r="J569" s="34" t="str">
        <f t="shared" si="55"/>
        <v/>
      </c>
      <c r="K569" s="34" t="str">
        <f t="shared" si="56"/>
        <v/>
      </c>
      <c r="L569" s="35"/>
      <c r="M569" s="35">
        <f t="shared" si="58"/>
        <v>0.76515858000000003</v>
      </c>
      <c r="N569" s="35">
        <f t="shared" si="57"/>
        <v>0.10714639400000001</v>
      </c>
      <c r="V569" s="34"/>
      <c r="W569" s="34"/>
      <c r="X569" s="34"/>
    </row>
    <row r="570" spans="4:24">
      <c r="D570" s="103">
        <v>849</v>
      </c>
      <c r="E570" s="34">
        <v>0.41498479999999999</v>
      </c>
      <c r="F570" s="34">
        <v>0</v>
      </c>
      <c r="G570" s="34">
        <v>0</v>
      </c>
      <c r="H570" s="34"/>
      <c r="I570" s="34">
        <f t="shared" ref="I570:I633" si="59">IF(E570="","",E570*$B$2)</f>
        <v>4.1498480000000004E-2</v>
      </c>
      <c r="J570" s="34">
        <f t="shared" ref="J570:J633" si="60">IF(F570="","",F570*$B$3)</f>
        <v>0</v>
      </c>
      <c r="K570" s="34">
        <f t="shared" ref="K570:K633" si="61">IF(G570="","",G570*$B$4)</f>
        <v>0</v>
      </c>
      <c r="L570" s="35"/>
      <c r="M570" s="35">
        <f t="shared" si="58"/>
        <v>1.1436773869999999</v>
      </c>
      <c r="N570" s="35">
        <f t="shared" si="57"/>
        <v>0.13478809350000001</v>
      </c>
      <c r="V570" s="34"/>
      <c r="W570" s="34"/>
      <c r="X570" s="34"/>
    </row>
    <row r="571" spans="4:24">
      <c r="D571" s="103">
        <v>850</v>
      </c>
      <c r="E571" s="34">
        <v>0.44856056999999999</v>
      </c>
      <c r="F571" s="34">
        <v>1.1026992</v>
      </c>
      <c r="G571" s="34">
        <v>0</v>
      </c>
      <c r="H571" s="34"/>
      <c r="I571" s="34">
        <f t="shared" si="59"/>
        <v>4.4856057000000005E-2</v>
      </c>
      <c r="J571" s="34">
        <f t="shared" si="60"/>
        <v>0.5513496</v>
      </c>
      <c r="K571" s="34">
        <f t="shared" si="61"/>
        <v>0</v>
      </c>
      <c r="L571" s="35"/>
      <c r="M571" s="35">
        <f t="shared" si="58"/>
        <v>1.1436773869999999</v>
      </c>
      <c r="N571" s="35">
        <f t="shared" si="57"/>
        <v>0.13478809350000001</v>
      </c>
      <c r="V571" s="34"/>
      <c r="W571" s="34"/>
      <c r="X571" s="34"/>
    </row>
    <row r="572" spans="4:24">
      <c r="D572" s="103">
        <v>851</v>
      </c>
      <c r="E572" s="34"/>
      <c r="F572" s="34"/>
      <c r="G572" s="34"/>
      <c r="H572" s="34"/>
      <c r="I572" s="34" t="str">
        <f t="shared" si="59"/>
        <v/>
      </c>
      <c r="J572" s="34" t="str">
        <f t="shared" si="60"/>
        <v/>
      </c>
      <c r="K572" s="34" t="str">
        <f t="shared" si="61"/>
        <v/>
      </c>
      <c r="L572" s="35"/>
      <c r="M572" s="35">
        <f t="shared" si="58"/>
        <v>6.8229509999999993E-2</v>
      </c>
      <c r="N572" s="35">
        <f t="shared" si="57"/>
        <v>3.4114754999999997E-2</v>
      </c>
      <c r="V572" s="34"/>
      <c r="W572" s="34"/>
      <c r="X572" s="34"/>
    </row>
    <row r="573" spans="4:24">
      <c r="D573" s="103">
        <v>852</v>
      </c>
      <c r="E573" s="34">
        <v>0</v>
      </c>
      <c r="F573" s="34">
        <v>1.4702655</v>
      </c>
      <c r="G573" s="34">
        <v>0</v>
      </c>
      <c r="H573" s="34"/>
      <c r="I573" s="34">
        <f t="shared" si="59"/>
        <v>0</v>
      </c>
      <c r="J573" s="34">
        <f t="shared" si="60"/>
        <v>0.73513275</v>
      </c>
      <c r="K573" s="34">
        <f t="shared" si="61"/>
        <v>0</v>
      </c>
      <c r="L573" s="35"/>
      <c r="M573" s="35">
        <f t="shared" si="58"/>
        <v>4.9417254000000001E-2</v>
      </c>
      <c r="N573" s="35">
        <f t="shared" si="57"/>
        <v>2.4708627E-2</v>
      </c>
      <c r="V573" s="34"/>
      <c r="W573" s="34"/>
      <c r="X573" s="34"/>
    </row>
    <row r="574" spans="4:24">
      <c r="D574" s="103">
        <v>853</v>
      </c>
      <c r="E574" s="34">
        <v>0.20341814999999999</v>
      </c>
      <c r="F574" s="34">
        <v>2.2972899000000001E-2</v>
      </c>
      <c r="G574" s="34">
        <v>0</v>
      </c>
      <c r="H574" s="34"/>
      <c r="I574" s="34">
        <f t="shared" si="59"/>
        <v>2.0341814999999999E-2</v>
      </c>
      <c r="J574" s="34">
        <f t="shared" si="60"/>
        <v>1.1486449500000001E-2</v>
      </c>
      <c r="K574" s="34">
        <f t="shared" si="61"/>
        <v>0</v>
      </c>
      <c r="L574" s="35"/>
      <c r="M574" s="35">
        <f t="shared" si="58"/>
        <v>342.69765969999997</v>
      </c>
      <c r="N574" s="35">
        <f t="shared" si="57"/>
        <v>34.402089850000003</v>
      </c>
      <c r="V574" s="34"/>
      <c r="W574" s="34"/>
      <c r="X574" s="34"/>
    </row>
    <row r="575" spans="4:24">
      <c r="D575" s="103">
        <v>854</v>
      </c>
      <c r="E575" s="34">
        <v>0</v>
      </c>
      <c r="F575" s="34">
        <v>5.881062</v>
      </c>
      <c r="G575" s="34">
        <v>0</v>
      </c>
      <c r="H575" s="34"/>
      <c r="I575" s="34">
        <f t="shared" si="59"/>
        <v>0</v>
      </c>
      <c r="J575" s="34">
        <f t="shared" si="60"/>
        <v>2.940531</v>
      </c>
      <c r="K575" s="34">
        <f t="shared" si="61"/>
        <v>0</v>
      </c>
      <c r="L575" s="35"/>
      <c r="M575" s="35">
        <f t="shared" si="58"/>
        <v>0</v>
      </c>
      <c r="N575" s="35">
        <f t="shared" si="57"/>
        <v>0</v>
      </c>
      <c r="V575" s="34"/>
      <c r="W575" s="34"/>
      <c r="X575" s="34"/>
    </row>
    <row r="576" spans="4:24">
      <c r="D576" s="103">
        <v>855</v>
      </c>
      <c r="E576" s="34"/>
      <c r="F576" s="34"/>
      <c r="G576" s="34"/>
      <c r="H576" s="34"/>
      <c r="I576" s="34" t="str">
        <f t="shared" si="59"/>
        <v/>
      </c>
      <c r="J576" s="34" t="str">
        <f t="shared" si="60"/>
        <v/>
      </c>
      <c r="K576" s="34" t="str">
        <f t="shared" si="61"/>
        <v/>
      </c>
      <c r="L576" s="35"/>
      <c r="M576" s="35">
        <f t="shared" si="58"/>
        <v>3.7661416999999999</v>
      </c>
      <c r="N576" s="35">
        <f t="shared" si="57"/>
        <v>0.50893805000000003</v>
      </c>
      <c r="V576" s="34"/>
      <c r="W576" s="34"/>
      <c r="X576" s="34"/>
    </row>
    <row r="577" spans="4:24">
      <c r="D577" s="103">
        <v>856</v>
      </c>
      <c r="E577" s="34">
        <v>0</v>
      </c>
      <c r="F577" s="34">
        <v>0.18378319000000001</v>
      </c>
      <c r="G577" s="34">
        <v>0</v>
      </c>
      <c r="H577" s="34"/>
      <c r="I577" s="34">
        <f t="shared" si="59"/>
        <v>0</v>
      </c>
      <c r="J577" s="34">
        <f t="shared" si="60"/>
        <v>9.1891595000000006E-2</v>
      </c>
      <c r="K577" s="34">
        <f t="shared" si="61"/>
        <v>0</v>
      </c>
      <c r="L577" s="35"/>
      <c r="M577" s="35">
        <f t="shared" si="58"/>
        <v>0</v>
      </c>
      <c r="N577" s="35">
        <f t="shared" si="57"/>
        <v>0</v>
      </c>
      <c r="V577" s="34"/>
      <c r="W577" s="34"/>
      <c r="X577" s="34"/>
    </row>
    <row r="578" spans="4:24">
      <c r="D578" s="103">
        <v>857</v>
      </c>
      <c r="E578" s="34">
        <v>3.3226711999999998</v>
      </c>
      <c r="F578" s="34">
        <v>0.14702654000000001</v>
      </c>
      <c r="G578" s="34">
        <v>0</v>
      </c>
      <c r="H578" s="34"/>
      <c r="I578" s="34">
        <f t="shared" si="59"/>
        <v>0.33226712000000003</v>
      </c>
      <c r="J578" s="34">
        <f t="shared" si="60"/>
        <v>7.3513270000000006E-2</v>
      </c>
      <c r="K578" s="34">
        <f t="shared" si="61"/>
        <v>0</v>
      </c>
      <c r="L578" s="35"/>
      <c r="M578" s="35">
        <f t="shared" si="58"/>
        <v>2.4221680000000001</v>
      </c>
      <c r="N578" s="35">
        <f t="shared" si="57"/>
        <v>0.24221680000000001</v>
      </c>
      <c r="V578" s="34"/>
      <c r="W578" s="34"/>
      <c r="X578" s="34"/>
    </row>
    <row r="579" spans="4:24">
      <c r="D579" s="103">
        <v>858</v>
      </c>
      <c r="E579" s="34">
        <v>3.3226711999999998</v>
      </c>
      <c r="F579" s="34">
        <v>0.14702654000000001</v>
      </c>
      <c r="G579" s="34">
        <v>0</v>
      </c>
      <c r="H579" s="34"/>
      <c r="I579" s="34">
        <f t="shared" si="59"/>
        <v>0.33226712000000003</v>
      </c>
      <c r="J579" s="34">
        <f t="shared" si="60"/>
        <v>7.3513270000000006E-2</v>
      </c>
      <c r="K579" s="34">
        <f t="shared" si="61"/>
        <v>0</v>
      </c>
      <c r="L579" s="35"/>
      <c r="M579" s="35">
        <f t="shared" si="58"/>
        <v>0</v>
      </c>
      <c r="N579" s="35">
        <f t="shared" si="57"/>
        <v>0</v>
      </c>
      <c r="V579" s="34"/>
      <c r="W579" s="34"/>
      <c r="X579" s="34"/>
    </row>
    <row r="580" spans="4:24">
      <c r="D580" s="103">
        <v>859</v>
      </c>
      <c r="E580" s="34"/>
      <c r="F580" s="34"/>
      <c r="G580" s="34"/>
      <c r="H580" s="34"/>
      <c r="I580" s="34" t="str">
        <f t="shared" si="59"/>
        <v/>
      </c>
      <c r="J580" s="34" t="str">
        <f t="shared" si="60"/>
        <v/>
      </c>
      <c r="K580" s="34" t="str">
        <f t="shared" si="61"/>
        <v/>
      </c>
      <c r="L580" s="35"/>
      <c r="M580" s="35">
        <f t="shared" si="58"/>
        <v>0.41498479999999999</v>
      </c>
      <c r="N580" s="35">
        <f t="shared" ref="N580:N643" si="62">SUM(I570:K570)</f>
        <v>4.1498480000000004E-2</v>
      </c>
      <c r="V580" s="34"/>
      <c r="W580" s="34"/>
      <c r="X580" s="34"/>
    </row>
    <row r="581" spans="4:24">
      <c r="D581" s="103">
        <v>860</v>
      </c>
      <c r="E581" s="34">
        <v>0</v>
      </c>
      <c r="F581" s="34">
        <v>1.5315266000000001</v>
      </c>
      <c r="G581" s="34">
        <v>0</v>
      </c>
      <c r="H581" s="34"/>
      <c r="I581" s="34">
        <f t="shared" si="59"/>
        <v>0</v>
      </c>
      <c r="J581" s="34">
        <f t="shared" si="60"/>
        <v>0.76576330000000004</v>
      </c>
      <c r="K581" s="34">
        <f t="shared" si="61"/>
        <v>0</v>
      </c>
      <c r="L581" s="35"/>
      <c r="M581" s="35">
        <f t="shared" si="58"/>
        <v>1.5512597699999999</v>
      </c>
      <c r="N581" s="35">
        <f t="shared" si="62"/>
        <v>0.59620565700000006</v>
      </c>
      <c r="V581" s="34"/>
      <c r="W581" s="34"/>
      <c r="X581" s="34"/>
    </row>
    <row r="582" spans="4:24">
      <c r="D582" s="103">
        <v>861</v>
      </c>
      <c r="E582" s="34">
        <v>1.7092774000000002E-2</v>
      </c>
      <c r="F582" s="34">
        <v>3.6756635000000003E-2</v>
      </c>
      <c r="G582" s="34">
        <v>0</v>
      </c>
      <c r="H582" s="34"/>
      <c r="I582" s="34">
        <f t="shared" si="59"/>
        <v>1.7092774000000003E-3</v>
      </c>
      <c r="J582" s="34">
        <f t="shared" si="60"/>
        <v>1.8378317500000001E-2</v>
      </c>
      <c r="K582" s="34">
        <f t="shared" si="61"/>
        <v>0</v>
      </c>
      <c r="L582" s="35"/>
      <c r="M582" s="35">
        <f t="shared" si="58"/>
        <v>0</v>
      </c>
      <c r="N582" s="35">
        <f t="shared" si="62"/>
        <v>0</v>
      </c>
      <c r="V582" s="34"/>
      <c r="W582" s="34"/>
      <c r="X582" s="34"/>
    </row>
    <row r="583" spans="4:24">
      <c r="D583" s="103">
        <v>864</v>
      </c>
      <c r="E583" s="34">
        <v>2.7475710000000002</v>
      </c>
      <c r="F583" s="34">
        <v>0</v>
      </c>
      <c r="G583" s="34">
        <v>0</v>
      </c>
      <c r="H583" s="34"/>
      <c r="I583" s="34">
        <f t="shared" si="59"/>
        <v>0.27475710000000003</v>
      </c>
      <c r="J583" s="34">
        <f t="shared" si="60"/>
        <v>0</v>
      </c>
      <c r="K583" s="34">
        <f t="shared" si="61"/>
        <v>0</v>
      </c>
      <c r="L583" s="35"/>
      <c r="M583" s="35">
        <f t="shared" si="58"/>
        <v>1.4702655</v>
      </c>
      <c r="N583" s="35">
        <f t="shared" si="62"/>
        <v>0.73513275</v>
      </c>
      <c r="V583" s="34"/>
      <c r="W583" s="34"/>
      <c r="X583" s="34"/>
    </row>
    <row r="584" spans="4:24">
      <c r="D584" s="103">
        <v>865</v>
      </c>
      <c r="E584" s="34"/>
      <c r="F584" s="34"/>
      <c r="G584" s="34"/>
      <c r="H584" s="34"/>
      <c r="I584" s="34" t="str">
        <f t="shared" si="59"/>
        <v/>
      </c>
      <c r="J584" s="34" t="str">
        <f t="shared" si="60"/>
        <v/>
      </c>
      <c r="K584" s="34" t="str">
        <f t="shared" si="61"/>
        <v/>
      </c>
      <c r="L584" s="35"/>
      <c r="M584" s="35">
        <f t="shared" si="58"/>
        <v>0.22639104899999998</v>
      </c>
      <c r="N584" s="35">
        <f t="shared" si="62"/>
        <v>3.1828264500000002E-2</v>
      </c>
      <c r="V584" s="34"/>
      <c r="W584" s="34"/>
      <c r="X584" s="34"/>
    </row>
    <row r="585" spans="4:24">
      <c r="D585" s="103">
        <v>866</v>
      </c>
      <c r="E585" s="34"/>
      <c r="F585" s="34"/>
      <c r="G585" s="34"/>
      <c r="H585" s="34"/>
      <c r="I585" s="34" t="str">
        <f t="shared" si="59"/>
        <v/>
      </c>
      <c r="J585" s="34" t="str">
        <f t="shared" si="60"/>
        <v/>
      </c>
      <c r="K585" s="34" t="str">
        <f t="shared" si="61"/>
        <v/>
      </c>
      <c r="L585" s="35"/>
      <c r="M585" s="35">
        <f t="shared" si="58"/>
        <v>5.881062</v>
      </c>
      <c r="N585" s="35">
        <f t="shared" si="62"/>
        <v>2.940531</v>
      </c>
      <c r="V585" s="34"/>
      <c r="W585" s="34"/>
      <c r="X585" s="34"/>
    </row>
    <row r="586" spans="4:24">
      <c r="D586" s="103">
        <v>867</v>
      </c>
      <c r="E586" s="34">
        <v>0</v>
      </c>
      <c r="F586" s="34">
        <v>0.73717487000000004</v>
      </c>
      <c r="G586" s="34">
        <v>0</v>
      </c>
      <c r="H586" s="34"/>
      <c r="I586" s="34">
        <f t="shared" si="59"/>
        <v>0</v>
      </c>
      <c r="J586" s="34">
        <f t="shared" si="60"/>
        <v>0.36858743500000002</v>
      </c>
      <c r="K586" s="34">
        <f t="shared" si="61"/>
        <v>0</v>
      </c>
      <c r="L586" s="35"/>
      <c r="M586" s="35">
        <f t="shared" si="58"/>
        <v>0</v>
      </c>
      <c r="N586" s="35">
        <f t="shared" si="62"/>
        <v>0</v>
      </c>
      <c r="V586" s="34"/>
      <c r="W586" s="34"/>
      <c r="X586" s="34"/>
    </row>
    <row r="587" spans="4:24">
      <c r="D587" s="103">
        <v>868</v>
      </c>
      <c r="E587" s="34"/>
      <c r="F587" s="34"/>
      <c r="G587" s="34"/>
      <c r="H587" s="34"/>
      <c r="I587" s="34" t="str">
        <f t="shared" si="59"/>
        <v/>
      </c>
      <c r="J587" s="34" t="str">
        <f t="shared" si="60"/>
        <v/>
      </c>
      <c r="K587" s="34" t="str">
        <f t="shared" si="61"/>
        <v/>
      </c>
      <c r="L587" s="35"/>
      <c r="M587" s="35">
        <f t="shared" si="58"/>
        <v>0.18378319000000001</v>
      </c>
      <c r="N587" s="35">
        <f t="shared" si="62"/>
        <v>9.1891595000000006E-2</v>
      </c>
      <c r="V587" s="34"/>
      <c r="W587" s="34"/>
      <c r="X587" s="34"/>
    </row>
    <row r="588" spans="4:24">
      <c r="D588" s="103">
        <v>869</v>
      </c>
      <c r="E588" s="34"/>
      <c r="F588" s="34"/>
      <c r="G588" s="34"/>
      <c r="H588" s="34"/>
      <c r="I588" s="34" t="str">
        <f t="shared" si="59"/>
        <v/>
      </c>
      <c r="J588" s="34" t="str">
        <f t="shared" si="60"/>
        <v/>
      </c>
      <c r="K588" s="34" t="str">
        <f t="shared" si="61"/>
        <v/>
      </c>
      <c r="L588" s="35"/>
      <c r="M588" s="35">
        <f t="shared" si="58"/>
        <v>3.46969774</v>
      </c>
      <c r="N588" s="35">
        <f t="shared" si="62"/>
        <v>0.40578039000000005</v>
      </c>
      <c r="V588" s="34"/>
      <c r="W588" s="34"/>
      <c r="X588" s="34"/>
    </row>
    <row r="589" spans="4:24">
      <c r="D589" s="103">
        <v>870</v>
      </c>
      <c r="E589" s="34"/>
      <c r="F589" s="34"/>
      <c r="G589" s="34"/>
      <c r="H589" s="34"/>
      <c r="I589" s="34" t="str">
        <f t="shared" si="59"/>
        <v/>
      </c>
      <c r="J589" s="34" t="str">
        <f t="shared" si="60"/>
        <v/>
      </c>
      <c r="K589" s="34" t="str">
        <f t="shared" si="61"/>
        <v/>
      </c>
      <c r="L589" s="35"/>
      <c r="M589" s="35">
        <f t="shared" si="58"/>
        <v>3.46969774</v>
      </c>
      <c r="N589" s="35">
        <f t="shared" si="62"/>
        <v>0.40578039000000005</v>
      </c>
      <c r="V589" s="34"/>
      <c r="W589" s="34"/>
      <c r="X589" s="34"/>
    </row>
    <row r="590" spans="4:24">
      <c r="D590" s="103">
        <v>871</v>
      </c>
      <c r="E590" s="34"/>
      <c r="F590" s="34"/>
      <c r="G590" s="34"/>
      <c r="H590" s="34"/>
      <c r="I590" s="34" t="str">
        <f t="shared" si="59"/>
        <v/>
      </c>
      <c r="J590" s="34" t="str">
        <f t="shared" si="60"/>
        <v/>
      </c>
      <c r="K590" s="34" t="str">
        <f t="shared" si="61"/>
        <v/>
      </c>
      <c r="L590" s="35"/>
      <c r="M590" s="35">
        <f t="shared" si="58"/>
        <v>0</v>
      </c>
      <c r="N590" s="35">
        <f t="shared" si="62"/>
        <v>0</v>
      </c>
      <c r="V590" s="34"/>
      <c r="W590" s="34"/>
      <c r="X590" s="34"/>
    </row>
    <row r="591" spans="4:24">
      <c r="D591" s="103">
        <v>872</v>
      </c>
      <c r="E591" s="34"/>
      <c r="F591" s="34"/>
      <c r="G591" s="34"/>
      <c r="H591" s="34"/>
      <c r="I591" s="34" t="str">
        <f t="shared" si="59"/>
        <v/>
      </c>
      <c r="J591" s="34" t="str">
        <f t="shared" si="60"/>
        <v/>
      </c>
      <c r="K591" s="34" t="str">
        <f t="shared" si="61"/>
        <v/>
      </c>
      <c r="L591" s="35"/>
      <c r="M591" s="35">
        <f t="shared" si="58"/>
        <v>1.5315266000000001</v>
      </c>
      <c r="N591" s="35">
        <f t="shared" si="62"/>
        <v>0.76576330000000004</v>
      </c>
      <c r="V591" s="34"/>
      <c r="W591" s="34"/>
      <c r="X591" s="34"/>
    </row>
    <row r="592" spans="4:24">
      <c r="D592" s="103">
        <v>873</v>
      </c>
      <c r="E592" s="34"/>
      <c r="F592" s="34"/>
      <c r="G592" s="34"/>
      <c r="H592" s="34"/>
      <c r="I592" s="34" t="str">
        <f t="shared" si="59"/>
        <v/>
      </c>
      <c r="J592" s="34" t="str">
        <f t="shared" si="60"/>
        <v/>
      </c>
      <c r="K592" s="34" t="str">
        <f t="shared" si="61"/>
        <v/>
      </c>
      <c r="L592" s="35"/>
      <c r="M592" s="35">
        <f t="shared" si="58"/>
        <v>5.3849409000000001E-2</v>
      </c>
      <c r="N592" s="35">
        <f t="shared" si="62"/>
        <v>2.0087594900000002E-2</v>
      </c>
      <c r="V592" s="34"/>
      <c r="W592" s="34"/>
      <c r="X592" s="34"/>
    </row>
    <row r="593" spans="4:24">
      <c r="D593" s="103">
        <v>874</v>
      </c>
      <c r="E593" s="34"/>
      <c r="F593" s="34"/>
      <c r="G593" s="34"/>
      <c r="H593" s="34"/>
      <c r="I593" s="34" t="str">
        <f t="shared" si="59"/>
        <v/>
      </c>
      <c r="J593" s="34" t="str">
        <f t="shared" si="60"/>
        <v/>
      </c>
      <c r="K593" s="34" t="str">
        <f t="shared" si="61"/>
        <v/>
      </c>
      <c r="L593" s="35"/>
      <c r="M593" s="35">
        <f t="shared" si="58"/>
        <v>2.7475710000000002</v>
      </c>
      <c r="N593" s="35">
        <f t="shared" si="62"/>
        <v>0.27475710000000003</v>
      </c>
      <c r="V593" s="34"/>
      <c r="W593" s="34"/>
      <c r="X593" s="34"/>
    </row>
    <row r="594" spans="4:24">
      <c r="D594" s="103">
        <v>875</v>
      </c>
      <c r="E594" s="34"/>
      <c r="F594" s="34"/>
      <c r="G594" s="34"/>
      <c r="H594" s="34"/>
      <c r="I594" s="34" t="str">
        <f t="shared" si="59"/>
        <v/>
      </c>
      <c r="J594" s="34" t="str">
        <f t="shared" si="60"/>
        <v/>
      </c>
      <c r="K594" s="34" t="str">
        <f t="shared" si="61"/>
        <v/>
      </c>
      <c r="L594" s="35"/>
      <c r="M594" s="35">
        <f t="shared" si="58"/>
        <v>0</v>
      </c>
      <c r="N594" s="35">
        <f t="shared" si="62"/>
        <v>0</v>
      </c>
      <c r="V594" s="34"/>
      <c r="W594" s="34"/>
      <c r="X594" s="34"/>
    </row>
    <row r="595" spans="4:24">
      <c r="D595" s="103">
        <v>876</v>
      </c>
      <c r="E595" s="34"/>
      <c r="F595" s="34"/>
      <c r="G595" s="34"/>
      <c r="H595" s="34"/>
      <c r="I595" s="34" t="str">
        <f t="shared" si="59"/>
        <v/>
      </c>
      <c r="J595" s="34" t="str">
        <f t="shared" si="60"/>
        <v/>
      </c>
      <c r="K595" s="34" t="str">
        <f t="shared" si="61"/>
        <v/>
      </c>
      <c r="L595" s="35"/>
      <c r="M595" s="35">
        <f t="shared" si="58"/>
        <v>0</v>
      </c>
      <c r="N595" s="35">
        <f t="shared" si="62"/>
        <v>0</v>
      </c>
      <c r="V595" s="34"/>
      <c r="W595" s="34"/>
      <c r="X595" s="34"/>
    </row>
    <row r="596" spans="4:24">
      <c r="D596" s="103">
        <v>877</v>
      </c>
      <c r="E596" s="34">
        <v>0.12490430499999999</v>
      </c>
      <c r="F596" s="34">
        <v>9.2657349999999999E-2</v>
      </c>
      <c r="G596" s="34">
        <v>0</v>
      </c>
      <c r="H596" s="34"/>
      <c r="I596" s="34">
        <f t="shared" si="59"/>
        <v>1.24904305E-2</v>
      </c>
      <c r="J596" s="34">
        <f t="shared" si="60"/>
        <v>4.6328675E-2</v>
      </c>
      <c r="K596" s="34">
        <f t="shared" si="61"/>
        <v>0</v>
      </c>
      <c r="L596" s="35"/>
      <c r="M596" s="35">
        <f t="shared" si="58"/>
        <v>0.73717487000000004</v>
      </c>
      <c r="N596" s="35">
        <f t="shared" si="62"/>
        <v>0.36858743500000002</v>
      </c>
      <c r="V596" s="34"/>
      <c r="W596" s="34"/>
      <c r="X596" s="34"/>
    </row>
    <row r="597" spans="4:24">
      <c r="D597" s="103">
        <v>878</v>
      </c>
      <c r="E597" s="34">
        <v>0.12490430499999999</v>
      </c>
      <c r="F597" s="34">
        <v>9.2657349999999999E-2</v>
      </c>
      <c r="G597" s="34">
        <v>0</v>
      </c>
      <c r="H597" s="34"/>
      <c r="I597" s="34">
        <f t="shared" si="59"/>
        <v>1.24904305E-2</v>
      </c>
      <c r="J597" s="34">
        <f t="shared" si="60"/>
        <v>4.6328675E-2</v>
      </c>
      <c r="K597" s="34">
        <f t="shared" si="61"/>
        <v>0</v>
      </c>
      <c r="L597" s="35"/>
      <c r="M597" s="35">
        <f t="shared" si="58"/>
        <v>0</v>
      </c>
      <c r="N597" s="35">
        <f t="shared" si="62"/>
        <v>0</v>
      </c>
      <c r="V597" s="34"/>
      <c r="W597" s="34"/>
      <c r="X597" s="34"/>
    </row>
    <row r="598" spans="4:24">
      <c r="D598" s="103">
        <v>889</v>
      </c>
      <c r="E598" s="34"/>
      <c r="F598" s="34"/>
      <c r="G598" s="34"/>
      <c r="H598" s="34"/>
      <c r="I598" s="34" t="str">
        <f t="shared" si="59"/>
        <v/>
      </c>
      <c r="J598" s="34" t="str">
        <f t="shared" si="60"/>
        <v/>
      </c>
      <c r="K598" s="34" t="str">
        <f t="shared" si="61"/>
        <v/>
      </c>
      <c r="L598" s="35"/>
      <c r="M598" s="35">
        <f t="shared" si="58"/>
        <v>0</v>
      </c>
      <c r="N598" s="35">
        <f t="shared" si="62"/>
        <v>0</v>
      </c>
      <c r="V598" s="34"/>
      <c r="W598" s="34"/>
      <c r="X598" s="34"/>
    </row>
    <row r="599" spans="4:24">
      <c r="D599" s="103">
        <v>890</v>
      </c>
      <c r="E599" s="34"/>
      <c r="F599" s="34"/>
      <c r="G599" s="34"/>
      <c r="H599" s="34"/>
      <c r="I599" s="34" t="str">
        <f t="shared" si="59"/>
        <v/>
      </c>
      <c r="J599" s="34" t="str">
        <f t="shared" si="60"/>
        <v/>
      </c>
      <c r="K599" s="34" t="str">
        <f t="shared" si="61"/>
        <v/>
      </c>
      <c r="L599" s="35"/>
      <c r="M599" s="35">
        <f t="shared" si="58"/>
        <v>0</v>
      </c>
      <c r="N599" s="35">
        <f t="shared" si="62"/>
        <v>0</v>
      </c>
      <c r="V599" s="34"/>
      <c r="W599" s="34"/>
      <c r="X599" s="34"/>
    </row>
    <row r="600" spans="4:24">
      <c r="D600" s="103">
        <v>891</v>
      </c>
      <c r="E600" s="34"/>
      <c r="F600" s="34"/>
      <c r="G600" s="34"/>
      <c r="H600" s="34"/>
      <c r="I600" s="34" t="str">
        <f t="shared" si="59"/>
        <v/>
      </c>
      <c r="J600" s="34" t="str">
        <f t="shared" si="60"/>
        <v/>
      </c>
      <c r="K600" s="34" t="str">
        <f t="shared" si="61"/>
        <v/>
      </c>
      <c r="L600" s="35"/>
      <c r="M600" s="35">
        <f t="shared" si="58"/>
        <v>0</v>
      </c>
      <c r="N600" s="35">
        <f t="shared" si="62"/>
        <v>0</v>
      </c>
      <c r="V600" s="34"/>
      <c r="W600" s="34"/>
      <c r="X600" s="34"/>
    </row>
    <row r="601" spans="4:24">
      <c r="D601" s="103">
        <v>892</v>
      </c>
      <c r="E601" s="34">
        <v>0</v>
      </c>
      <c r="F601" s="34">
        <v>1.4825176</v>
      </c>
      <c r="G601" s="34">
        <v>0</v>
      </c>
      <c r="H601" s="34"/>
      <c r="I601" s="34">
        <f t="shared" si="59"/>
        <v>0</v>
      </c>
      <c r="J601" s="34">
        <f t="shared" si="60"/>
        <v>0.7412588</v>
      </c>
      <c r="K601" s="34">
        <f t="shared" si="61"/>
        <v>0</v>
      </c>
      <c r="L601" s="35"/>
      <c r="M601" s="35">
        <f t="shared" si="58"/>
        <v>0</v>
      </c>
      <c r="N601" s="35">
        <f t="shared" si="62"/>
        <v>0</v>
      </c>
      <c r="V601" s="34"/>
      <c r="W601" s="34"/>
      <c r="X601" s="34"/>
    </row>
    <row r="602" spans="4:24">
      <c r="D602" s="103">
        <v>893</v>
      </c>
      <c r="E602" s="34">
        <v>0</v>
      </c>
      <c r="F602" s="34">
        <v>0.24708627</v>
      </c>
      <c r="G602" s="34">
        <v>0</v>
      </c>
      <c r="H602" s="34"/>
      <c r="I602" s="34">
        <f t="shared" si="59"/>
        <v>0</v>
      </c>
      <c r="J602" s="34">
        <f t="shared" si="60"/>
        <v>0.123543135</v>
      </c>
      <c r="K602" s="34">
        <f t="shared" si="61"/>
        <v>0</v>
      </c>
      <c r="L602" s="35"/>
      <c r="M602" s="35">
        <f t="shared" si="58"/>
        <v>0</v>
      </c>
      <c r="N602" s="35">
        <f t="shared" si="62"/>
        <v>0</v>
      </c>
      <c r="V602" s="34"/>
      <c r="W602" s="34"/>
      <c r="X602" s="34"/>
    </row>
    <row r="603" spans="4:24">
      <c r="D603" s="103">
        <v>894</v>
      </c>
      <c r="E603" s="34"/>
      <c r="F603" s="34"/>
      <c r="G603" s="34"/>
      <c r="H603" s="34"/>
      <c r="I603" s="34" t="str">
        <f t="shared" si="59"/>
        <v/>
      </c>
      <c r="J603" s="34" t="str">
        <f t="shared" si="60"/>
        <v/>
      </c>
      <c r="K603" s="34" t="str">
        <f t="shared" si="61"/>
        <v/>
      </c>
      <c r="L603" s="35"/>
      <c r="M603" s="35">
        <f t="shared" si="58"/>
        <v>0</v>
      </c>
      <c r="N603" s="35">
        <f t="shared" si="62"/>
        <v>0</v>
      </c>
      <c r="V603" s="34"/>
      <c r="W603" s="34"/>
      <c r="X603" s="34"/>
    </row>
    <row r="604" spans="4:24">
      <c r="D604" s="103">
        <v>895</v>
      </c>
      <c r="E604" s="34">
        <v>0</v>
      </c>
      <c r="F604" s="34">
        <v>1.8378317000000002E-2</v>
      </c>
      <c r="G604" s="34">
        <v>0</v>
      </c>
      <c r="H604" s="34"/>
      <c r="I604" s="34">
        <f t="shared" si="59"/>
        <v>0</v>
      </c>
      <c r="J604" s="34">
        <f t="shared" si="60"/>
        <v>9.1891585000000008E-3</v>
      </c>
      <c r="K604" s="34">
        <f t="shared" si="61"/>
        <v>0</v>
      </c>
      <c r="L604" s="35"/>
      <c r="M604" s="35">
        <f t="shared" si="58"/>
        <v>0</v>
      </c>
      <c r="N604" s="35">
        <f t="shared" si="62"/>
        <v>0</v>
      </c>
      <c r="V604" s="34"/>
      <c r="W604" s="34"/>
      <c r="X604" s="34"/>
    </row>
    <row r="605" spans="4:24">
      <c r="D605" s="103">
        <v>896</v>
      </c>
      <c r="E605" s="34">
        <v>1.1270465000000001</v>
      </c>
      <c r="F605" s="34">
        <v>1.8378317000000002E-2</v>
      </c>
      <c r="G605" s="34">
        <v>0</v>
      </c>
      <c r="H605" s="34"/>
      <c r="I605" s="34">
        <f t="shared" si="59"/>
        <v>0.11270465000000002</v>
      </c>
      <c r="J605" s="34">
        <f t="shared" si="60"/>
        <v>9.1891585000000008E-3</v>
      </c>
      <c r="K605" s="34">
        <f t="shared" si="61"/>
        <v>0</v>
      </c>
      <c r="L605" s="35"/>
      <c r="M605" s="35">
        <f t="shared" si="58"/>
        <v>0</v>
      </c>
      <c r="N605" s="35">
        <f t="shared" si="62"/>
        <v>0</v>
      </c>
      <c r="V605" s="34"/>
      <c r="W605" s="34"/>
      <c r="X605" s="34"/>
    </row>
    <row r="606" spans="4:24">
      <c r="D606" s="103">
        <v>897</v>
      </c>
      <c r="E606" s="34">
        <v>0</v>
      </c>
      <c r="F606" s="34">
        <v>1.8378317000000002E-2</v>
      </c>
      <c r="G606" s="34">
        <v>0</v>
      </c>
      <c r="H606" s="34"/>
      <c r="I606" s="34">
        <f t="shared" si="59"/>
        <v>0</v>
      </c>
      <c r="J606" s="34">
        <f t="shared" si="60"/>
        <v>9.1891585000000008E-3</v>
      </c>
      <c r="K606" s="34">
        <f t="shared" si="61"/>
        <v>0</v>
      </c>
      <c r="L606" s="35"/>
      <c r="M606" s="35">
        <f t="shared" si="58"/>
        <v>0.21756165499999999</v>
      </c>
      <c r="N606" s="35">
        <f t="shared" si="62"/>
        <v>5.8819105499999996E-2</v>
      </c>
      <c r="V606" s="34"/>
      <c r="W606" s="34"/>
      <c r="X606" s="34"/>
    </row>
    <row r="607" spans="4:24">
      <c r="D607" s="103">
        <v>898</v>
      </c>
      <c r="E607" s="34">
        <v>0</v>
      </c>
      <c r="F607" s="34">
        <v>1.8378317000000002E-2</v>
      </c>
      <c r="G607" s="34">
        <v>0</v>
      </c>
      <c r="H607" s="34"/>
      <c r="I607" s="34">
        <f t="shared" si="59"/>
        <v>0</v>
      </c>
      <c r="J607" s="34">
        <f t="shared" si="60"/>
        <v>9.1891585000000008E-3</v>
      </c>
      <c r="K607" s="34">
        <f t="shared" si="61"/>
        <v>0</v>
      </c>
      <c r="L607" s="35"/>
      <c r="M607" s="35">
        <f t="shared" si="58"/>
        <v>0.21756165499999999</v>
      </c>
      <c r="N607" s="35">
        <f t="shared" si="62"/>
        <v>5.8819105499999996E-2</v>
      </c>
      <c r="V607" s="34"/>
      <c r="W607" s="34"/>
      <c r="X607" s="34"/>
    </row>
    <row r="608" spans="4:24">
      <c r="D608" s="103">
        <v>899</v>
      </c>
      <c r="E608" s="34">
        <v>2.8176165000000002</v>
      </c>
      <c r="F608" s="34">
        <v>1.8378317000000002E-2</v>
      </c>
      <c r="G608" s="34">
        <v>0</v>
      </c>
      <c r="H608" s="34"/>
      <c r="I608" s="34">
        <f t="shared" si="59"/>
        <v>0.28176165000000003</v>
      </c>
      <c r="J608" s="34">
        <f t="shared" si="60"/>
        <v>9.1891585000000008E-3</v>
      </c>
      <c r="K608" s="34">
        <f t="shared" si="61"/>
        <v>0</v>
      </c>
      <c r="L608" s="35"/>
      <c r="M608" s="35">
        <f t="shared" si="58"/>
        <v>0</v>
      </c>
      <c r="N608" s="35">
        <f t="shared" si="62"/>
        <v>0</v>
      </c>
      <c r="V608" s="34"/>
      <c r="W608" s="34"/>
      <c r="X608" s="34"/>
    </row>
    <row r="609" spans="4:24">
      <c r="D609" s="103">
        <v>900</v>
      </c>
      <c r="E609" s="34">
        <v>0</v>
      </c>
      <c r="F609" s="34">
        <v>1.8378317000000002E-2</v>
      </c>
      <c r="G609" s="34">
        <v>0</v>
      </c>
      <c r="H609" s="34"/>
      <c r="I609" s="34">
        <f t="shared" si="59"/>
        <v>0</v>
      </c>
      <c r="J609" s="34">
        <f t="shared" si="60"/>
        <v>9.1891585000000008E-3</v>
      </c>
      <c r="K609" s="34">
        <f t="shared" si="61"/>
        <v>0</v>
      </c>
      <c r="L609" s="35"/>
      <c r="M609" s="35">
        <f t="shared" ref="M609:M672" si="63">SUM(E599:G599)</f>
        <v>0</v>
      </c>
      <c r="N609" s="35">
        <f t="shared" si="62"/>
        <v>0</v>
      </c>
      <c r="V609" s="34"/>
      <c r="W609" s="34"/>
      <c r="X609" s="34"/>
    </row>
    <row r="610" spans="4:24">
      <c r="D610" s="103">
        <v>901</v>
      </c>
      <c r="E610" s="34"/>
      <c r="F610" s="34"/>
      <c r="G610" s="34"/>
      <c r="H610" s="34"/>
      <c r="I610" s="34" t="str">
        <f t="shared" si="59"/>
        <v/>
      </c>
      <c r="J610" s="34" t="str">
        <f t="shared" si="60"/>
        <v/>
      </c>
      <c r="K610" s="34" t="str">
        <f t="shared" si="61"/>
        <v/>
      </c>
      <c r="L610" s="35"/>
      <c r="M610" s="35">
        <f t="shared" si="63"/>
        <v>0</v>
      </c>
      <c r="N610" s="35">
        <f t="shared" si="62"/>
        <v>0</v>
      </c>
      <c r="V610" s="34"/>
      <c r="W610" s="34"/>
      <c r="X610" s="34"/>
    </row>
    <row r="611" spans="4:24">
      <c r="D611" s="103">
        <v>902</v>
      </c>
      <c r="E611" s="34">
        <v>0</v>
      </c>
      <c r="F611" s="34">
        <v>1.8378317000000002E-2</v>
      </c>
      <c r="G611" s="34">
        <v>0</v>
      </c>
      <c r="H611" s="34"/>
      <c r="I611" s="34">
        <f t="shared" si="59"/>
        <v>0</v>
      </c>
      <c r="J611" s="34">
        <f t="shared" si="60"/>
        <v>9.1891585000000008E-3</v>
      </c>
      <c r="K611" s="34">
        <f t="shared" si="61"/>
        <v>0</v>
      </c>
      <c r="L611" s="35"/>
      <c r="M611" s="35">
        <f t="shared" si="63"/>
        <v>1.4825176</v>
      </c>
      <c r="N611" s="35">
        <f t="shared" si="62"/>
        <v>0.7412588</v>
      </c>
      <c r="V611" s="34"/>
      <c r="W611" s="34"/>
      <c r="X611" s="34"/>
    </row>
    <row r="612" spans="4:24">
      <c r="D612" s="103">
        <v>913</v>
      </c>
      <c r="E612" s="34">
        <v>0.68722342999999997</v>
      </c>
      <c r="F612" s="34">
        <v>1.4702654000000001E-2</v>
      </c>
      <c r="G612" s="34">
        <v>0</v>
      </c>
      <c r="H612" s="34"/>
      <c r="I612" s="34">
        <f t="shared" si="59"/>
        <v>6.8722343000000005E-2</v>
      </c>
      <c r="J612" s="34">
        <f t="shared" si="60"/>
        <v>7.3513270000000004E-3</v>
      </c>
      <c r="K612" s="34">
        <f t="shared" si="61"/>
        <v>0</v>
      </c>
      <c r="L612" s="35"/>
      <c r="M612" s="35">
        <f t="shared" si="63"/>
        <v>0.24708627</v>
      </c>
      <c r="N612" s="35">
        <f t="shared" si="62"/>
        <v>0.123543135</v>
      </c>
      <c r="V612" s="34"/>
      <c r="W612" s="34"/>
      <c r="X612" s="34"/>
    </row>
    <row r="613" spans="4:24">
      <c r="D613" s="103">
        <v>914</v>
      </c>
      <c r="E613" s="34">
        <v>0.68722342999999997</v>
      </c>
      <c r="F613" s="34">
        <v>1.4702654000000001E-2</v>
      </c>
      <c r="G613" s="34">
        <v>0</v>
      </c>
      <c r="H613" s="34"/>
      <c r="I613" s="34">
        <f t="shared" si="59"/>
        <v>6.8722343000000005E-2</v>
      </c>
      <c r="J613" s="34">
        <f t="shared" si="60"/>
        <v>7.3513270000000004E-3</v>
      </c>
      <c r="K613" s="34">
        <f t="shared" si="61"/>
        <v>0</v>
      </c>
      <c r="L613" s="35"/>
      <c r="M613" s="35">
        <f t="shared" si="63"/>
        <v>0</v>
      </c>
      <c r="N613" s="35">
        <f t="shared" si="62"/>
        <v>0</v>
      </c>
      <c r="V613" s="34"/>
      <c r="W613" s="34"/>
      <c r="X613" s="34"/>
    </row>
    <row r="614" spans="4:24">
      <c r="D614" s="103">
        <v>915</v>
      </c>
      <c r="E614" s="34">
        <v>0.54977876000000003</v>
      </c>
      <c r="F614" s="34">
        <v>0</v>
      </c>
      <c r="G614" s="34">
        <v>0</v>
      </c>
      <c r="H614" s="34"/>
      <c r="I614" s="34">
        <f t="shared" si="59"/>
        <v>5.4977876000000009E-2</v>
      </c>
      <c r="J614" s="34">
        <f t="shared" si="60"/>
        <v>0</v>
      </c>
      <c r="K614" s="34">
        <f t="shared" si="61"/>
        <v>0</v>
      </c>
      <c r="L614" s="35"/>
      <c r="M614" s="35">
        <f t="shared" si="63"/>
        <v>1.8378317000000002E-2</v>
      </c>
      <c r="N614" s="35">
        <f t="shared" si="62"/>
        <v>9.1891585000000008E-3</v>
      </c>
      <c r="V614" s="34"/>
      <c r="W614" s="34"/>
      <c r="X614" s="34"/>
    </row>
    <row r="615" spans="4:24">
      <c r="D615" s="103">
        <v>916</v>
      </c>
      <c r="E615" s="34">
        <v>0.68722342999999997</v>
      </c>
      <c r="F615" s="34">
        <v>1.4702654000000001E-2</v>
      </c>
      <c r="G615" s="34">
        <v>0</v>
      </c>
      <c r="H615" s="34"/>
      <c r="I615" s="34">
        <f t="shared" si="59"/>
        <v>6.8722343000000005E-2</v>
      </c>
      <c r="J615" s="34">
        <f t="shared" si="60"/>
        <v>7.3513270000000004E-3</v>
      </c>
      <c r="K615" s="34">
        <f t="shared" si="61"/>
        <v>0</v>
      </c>
      <c r="L615" s="35"/>
      <c r="M615" s="35">
        <f t="shared" si="63"/>
        <v>1.1454248170000001</v>
      </c>
      <c r="N615" s="35">
        <f t="shared" si="62"/>
        <v>0.12189380850000002</v>
      </c>
      <c r="V615" s="34"/>
      <c r="W615" s="34"/>
      <c r="X615" s="34"/>
    </row>
    <row r="616" spans="4:24">
      <c r="D616" s="103">
        <v>917</v>
      </c>
      <c r="E616" s="34"/>
      <c r="F616" s="34"/>
      <c r="G616" s="34"/>
      <c r="H616" s="34"/>
      <c r="I616" s="34" t="str">
        <f t="shared" si="59"/>
        <v/>
      </c>
      <c r="J616" s="34" t="str">
        <f t="shared" si="60"/>
        <v/>
      </c>
      <c r="K616" s="34" t="str">
        <f t="shared" si="61"/>
        <v/>
      </c>
      <c r="L616" s="35"/>
      <c r="M616" s="35">
        <f t="shared" si="63"/>
        <v>1.8378317000000002E-2</v>
      </c>
      <c r="N616" s="35">
        <f t="shared" si="62"/>
        <v>9.1891585000000008E-3</v>
      </c>
      <c r="V616" s="34"/>
      <c r="W616" s="34"/>
      <c r="X616" s="34"/>
    </row>
    <row r="617" spans="4:24">
      <c r="D617" s="103">
        <v>925</v>
      </c>
      <c r="E617" s="34"/>
      <c r="F617" s="34"/>
      <c r="G617" s="34"/>
      <c r="H617" s="34"/>
      <c r="I617" s="34" t="str">
        <f t="shared" si="59"/>
        <v/>
      </c>
      <c r="J617" s="34" t="str">
        <f t="shared" si="60"/>
        <v/>
      </c>
      <c r="K617" s="34" t="str">
        <f t="shared" si="61"/>
        <v/>
      </c>
      <c r="L617" s="35"/>
      <c r="M617" s="35">
        <f t="shared" si="63"/>
        <v>1.8378317000000002E-2</v>
      </c>
      <c r="N617" s="35">
        <f t="shared" si="62"/>
        <v>9.1891585000000008E-3</v>
      </c>
      <c r="V617" s="34"/>
      <c r="W617" s="34"/>
      <c r="X617" s="34"/>
    </row>
    <row r="618" spans="4:24">
      <c r="D618" s="103">
        <v>927</v>
      </c>
      <c r="E618" s="34"/>
      <c r="F618" s="34"/>
      <c r="G618" s="34"/>
      <c r="H618" s="34"/>
      <c r="I618" s="34" t="str">
        <f t="shared" si="59"/>
        <v/>
      </c>
      <c r="J618" s="34" t="str">
        <f t="shared" si="60"/>
        <v/>
      </c>
      <c r="K618" s="34" t="str">
        <f t="shared" si="61"/>
        <v/>
      </c>
      <c r="L618" s="35"/>
      <c r="M618" s="35">
        <f t="shared" si="63"/>
        <v>2.835994817</v>
      </c>
      <c r="N618" s="35">
        <f t="shared" si="62"/>
        <v>0.29095080850000005</v>
      </c>
      <c r="V618" s="34"/>
      <c r="W618" s="34"/>
      <c r="X618" s="34"/>
    </row>
    <row r="619" spans="4:24">
      <c r="D619" s="103">
        <v>929</v>
      </c>
      <c r="E619" s="34"/>
      <c r="F619" s="34"/>
      <c r="G619" s="34"/>
      <c r="H619" s="34"/>
      <c r="I619" s="34" t="str">
        <f t="shared" si="59"/>
        <v/>
      </c>
      <c r="J619" s="34" t="str">
        <f t="shared" si="60"/>
        <v/>
      </c>
      <c r="K619" s="34" t="str">
        <f t="shared" si="61"/>
        <v/>
      </c>
      <c r="L619" s="35"/>
      <c r="M619" s="35">
        <f t="shared" si="63"/>
        <v>1.8378317000000002E-2</v>
      </c>
      <c r="N619" s="35">
        <f t="shared" si="62"/>
        <v>9.1891585000000008E-3</v>
      </c>
      <c r="V619" s="34"/>
      <c r="W619" s="34"/>
      <c r="X619" s="34"/>
    </row>
    <row r="620" spans="4:24">
      <c r="D620" s="103">
        <v>931</v>
      </c>
      <c r="E620" s="34"/>
      <c r="F620" s="34"/>
      <c r="G620" s="34"/>
      <c r="H620" s="34"/>
      <c r="I620" s="34" t="str">
        <f t="shared" si="59"/>
        <v/>
      </c>
      <c r="J620" s="34" t="str">
        <f t="shared" si="60"/>
        <v/>
      </c>
      <c r="K620" s="34" t="str">
        <f t="shared" si="61"/>
        <v/>
      </c>
      <c r="L620" s="35"/>
      <c r="M620" s="35">
        <f t="shared" si="63"/>
        <v>0</v>
      </c>
      <c r="N620" s="35">
        <f t="shared" si="62"/>
        <v>0</v>
      </c>
      <c r="V620" s="34"/>
      <c r="W620" s="34"/>
      <c r="X620" s="34"/>
    </row>
    <row r="621" spans="4:24">
      <c r="D621" s="103">
        <v>934</v>
      </c>
      <c r="E621" s="34"/>
      <c r="F621" s="34"/>
      <c r="G621" s="34"/>
      <c r="H621" s="34"/>
      <c r="I621" s="34" t="str">
        <f t="shared" si="59"/>
        <v/>
      </c>
      <c r="J621" s="34" t="str">
        <f t="shared" si="60"/>
        <v/>
      </c>
      <c r="K621" s="34" t="str">
        <f t="shared" si="61"/>
        <v/>
      </c>
      <c r="L621" s="35"/>
      <c r="M621" s="35">
        <f t="shared" si="63"/>
        <v>1.8378317000000002E-2</v>
      </c>
      <c r="N621" s="35">
        <f t="shared" si="62"/>
        <v>9.1891585000000008E-3</v>
      </c>
      <c r="V621" s="34"/>
      <c r="W621" s="34"/>
      <c r="X621" s="34"/>
    </row>
    <row r="622" spans="4:24">
      <c r="D622" s="103">
        <v>970</v>
      </c>
      <c r="E622" s="34">
        <v>1.3153154</v>
      </c>
      <c r="F622" s="34">
        <v>0</v>
      </c>
      <c r="G622" s="34">
        <v>0</v>
      </c>
      <c r="H622" s="34"/>
      <c r="I622" s="34">
        <f t="shared" si="59"/>
        <v>0.13153154</v>
      </c>
      <c r="J622" s="34">
        <f t="shared" si="60"/>
        <v>0</v>
      </c>
      <c r="K622" s="34">
        <f t="shared" si="61"/>
        <v>0</v>
      </c>
      <c r="L622" s="35"/>
      <c r="M622" s="35">
        <f t="shared" si="63"/>
        <v>0.70192608400000001</v>
      </c>
      <c r="N622" s="35">
        <f t="shared" si="62"/>
        <v>7.607367000000001E-2</v>
      </c>
      <c r="V622" s="34"/>
      <c r="W622" s="34"/>
      <c r="X622" s="34"/>
    </row>
    <row r="623" spans="4:24">
      <c r="D623" s="103">
        <v>971</v>
      </c>
      <c r="E623" s="34"/>
      <c r="F623" s="34"/>
      <c r="G623" s="34"/>
      <c r="H623" s="34"/>
      <c r="I623" s="34" t="str">
        <f t="shared" si="59"/>
        <v/>
      </c>
      <c r="J623" s="34" t="str">
        <f t="shared" si="60"/>
        <v/>
      </c>
      <c r="K623" s="34" t="str">
        <f t="shared" si="61"/>
        <v/>
      </c>
      <c r="L623" s="35"/>
      <c r="M623" s="35">
        <f t="shared" si="63"/>
        <v>0.70192608400000001</v>
      </c>
      <c r="N623" s="35">
        <f t="shared" si="62"/>
        <v>7.607367000000001E-2</v>
      </c>
      <c r="V623" s="34"/>
      <c r="W623" s="34"/>
      <c r="X623" s="34"/>
    </row>
    <row r="624" spans="4:24">
      <c r="D624" s="103">
        <v>972</v>
      </c>
      <c r="E624" s="34">
        <v>0.70667190000000002</v>
      </c>
      <c r="F624" s="34">
        <v>0.3502091</v>
      </c>
      <c r="G624" s="34">
        <v>0</v>
      </c>
      <c r="H624" s="34"/>
      <c r="I624" s="34">
        <f t="shared" si="59"/>
        <v>7.0667190000000005E-2</v>
      </c>
      <c r="J624" s="34">
        <f t="shared" si="60"/>
        <v>0.17510455</v>
      </c>
      <c r="K624" s="34">
        <f t="shared" si="61"/>
        <v>0</v>
      </c>
      <c r="L624" s="35"/>
      <c r="M624" s="35">
        <f t="shared" si="63"/>
        <v>0.54977876000000003</v>
      </c>
      <c r="N624" s="35">
        <f t="shared" si="62"/>
        <v>5.4977876000000009E-2</v>
      </c>
      <c r="V624" s="34"/>
      <c r="W624" s="34"/>
      <c r="X624" s="34"/>
    </row>
    <row r="625" spans="4:24">
      <c r="D625" s="103">
        <v>973</v>
      </c>
      <c r="E625" s="34">
        <v>0.34814089999999998</v>
      </c>
      <c r="F625" s="34">
        <v>0.45026883000000001</v>
      </c>
      <c r="G625" s="34">
        <v>0</v>
      </c>
      <c r="H625" s="34"/>
      <c r="I625" s="34">
        <f t="shared" si="59"/>
        <v>3.4814089999999999E-2</v>
      </c>
      <c r="J625" s="34">
        <f t="shared" si="60"/>
        <v>0.225134415</v>
      </c>
      <c r="K625" s="34">
        <f t="shared" si="61"/>
        <v>0</v>
      </c>
      <c r="L625" s="35"/>
      <c r="M625" s="35">
        <f t="shared" si="63"/>
        <v>0.70192608400000001</v>
      </c>
      <c r="N625" s="35">
        <f t="shared" si="62"/>
        <v>7.607367000000001E-2</v>
      </c>
      <c r="V625" s="34"/>
      <c r="W625" s="34"/>
      <c r="X625" s="34"/>
    </row>
    <row r="626" spans="4:24">
      <c r="D626" s="103">
        <v>974</v>
      </c>
      <c r="E626" s="34">
        <v>0.65276409999999996</v>
      </c>
      <c r="F626" s="34">
        <v>0.45026883000000001</v>
      </c>
      <c r="G626" s="34">
        <v>0</v>
      </c>
      <c r="H626" s="34"/>
      <c r="I626" s="34">
        <f t="shared" si="59"/>
        <v>6.5276409999999993E-2</v>
      </c>
      <c r="J626" s="34">
        <f t="shared" si="60"/>
        <v>0.225134415</v>
      </c>
      <c r="K626" s="34">
        <f t="shared" si="61"/>
        <v>0</v>
      </c>
      <c r="L626" s="35"/>
      <c r="M626" s="35">
        <f t="shared" si="63"/>
        <v>0</v>
      </c>
      <c r="N626" s="35">
        <f t="shared" si="62"/>
        <v>0</v>
      </c>
      <c r="V626" s="34"/>
      <c r="W626" s="34"/>
      <c r="X626" s="34"/>
    </row>
    <row r="627" spans="4:24">
      <c r="D627" s="103">
        <v>975</v>
      </c>
      <c r="E627" s="34">
        <v>0</v>
      </c>
      <c r="F627" s="34">
        <v>4.5945796999999997E-2</v>
      </c>
      <c r="G627" s="34">
        <v>0</v>
      </c>
      <c r="H627" s="34"/>
      <c r="I627" s="34">
        <f t="shared" si="59"/>
        <v>0</v>
      </c>
      <c r="J627" s="34">
        <f t="shared" si="60"/>
        <v>2.2972898499999998E-2</v>
      </c>
      <c r="K627" s="34">
        <f t="shared" si="61"/>
        <v>0</v>
      </c>
      <c r="L627" s="35"/>
      <c r="M627" s="35">
        <f t="shared" si="63"/>
        <v>0</v>
      </c>
      <c r="N627" s="35">
        <f t="shared" si="62"/>
        <v>0</v>
      </c>
      <c r="V627" s="34"/>
      <c r="W627" s="34"/>
      <c r="X627" s="34"/>
    </row>
    <row r="628" spans="4:24">
      <c r="D628" s="103">
        <v>976</v>
      </c>
      <c r="E628" s="34">
        <v>0</v>
      </c>
      <c r="F628" s="34">
        <v>0.16540485999999999</v>
      </c>
      <c r="G628" s="34">
        <v>0</v>
      </c>
      <c r="H628" s="34"/>
      <c r="I628" s="34">
        <f t="shared" si="59"/>
        <v>0</v>
      </c>
      <c r="J628" s="34">
        <f t="shared" si="60"/>
        <v>8.2702429999999993E-2</v>
      </c>
      <c r="K628" s="34">
        <f t="shared" si="61"/>
        <v>0</v>
      </c>
      <c r="L628" s="35"/>
      <c r="M628" s="35">
        <f t="shared" si="63"/>
        <v>0</v>
      </c>
      <c r="N628" s="35">
        <f t="shared" si="62"/>
        <v>0</v>
      </c>
      <c r="V628" s="34"/>
      <c r="W628" s="34"/>
      <c r="X628" s="34"/>
    </row>
    <row r="629" spans="4:24">
      <c r="D629" s="103">
        <v>977</v>
      </c>
      <c r="E629" s="34">
        <v>0.11419637000000001</v>
      </c>
      <c r="F629" s="34">
        <v>0.16540485999999999</v>
      </c>
      <c r="G629" s="34">
        <v>0</v>
      </c>
      <c r="H629" s="34"/>
      <c r="I629" s="34">
        <f t="shared" si="59"/>
        <v>1.1419637000000002E-2</v>
      </c>
      <c r="J629" s="34">
        <f t="shared" si="60"/>
        <v>8.2702429999999993E-2</v>
      </c>
      <c r="K629" s="34">
        <f t="shared" si="61"/>
        <v>0</v>
      </c>
      <c r="L629" s="35"/>
      <c r="M629" s="35">
        <f t="shared" si="63"/>
        <v>0</v>
      </c>
      <c r="N629" s="35">
        <f t="shared" si="62"/>
        <v>0</v>
      </c>
      <c r="V629" s="34"/>
      <c r="W629" s="34"/>
      <c r="X629" s="34"/>
    </row>
    <row r="630" spans="4:24">
      <c r="D630" s="103">
        <v>978</v>
      </c>
      <c r="E630" s="34"/>
      <c r="F630" s="34"/>
      <c r="G630" s="34"/>
      <c r="H630" s="34"/>
      <c r="I630" s="34" t="str">
        <f t="shared" si="59"/>
        <v/>
      </c>
      <c r="J630" s="34" t="str">
        <f t="shared" si="60"/>
        <v/>
      </c>
      <c r="K630" s="34" t="str">
        <f t="shared" si="61"/>
        <v/>
      </c>
      <c r="L630" s="35"/>
      <c r="M630" s="35">
        <f t="shared" si="63"/>
        <v>0</v>
      </c>
      <c r="N630" s="35">
        <f t="shared" si="62"/>
        <v>0</v>
      </c>
      <c r="V630" s="34"/>
      <c r="W630" s="34"/>
      <c r="X630" s="34"/>
    </row>
    <row r="631" spans="4:24">
      <c r="D631" s="103">
        <v>979</v>
      </c>
      <c r="E631" s="34">
        <v>0</v>
      </c>
      <c r="F631" s="34">
        <v>2.0011948000000002E-2</v>
      </c>
      <c r="G631" s="34">
        <v>0</v>
      </c>
      <c r="H631" s="34"/>
      <c r="I631" s="34">
        <f t="shared" si="59"/>
        <v>0</v>
      </c>
      <c r="J631" s="34">
        <f t="shared" si="60"/>
        <v>1.0005974000000001E-2</v>
      </c>
      <c r="K631" s="34">
        <f t="shared" si="61"/>
        <v>0</v>
      </c>
      <c r="L631" s="35"/>
      <c r="M631" s="35">
        <f t="shared" si="63"/>
        <v>0</v>
      </c>
      <c r="N631" s="35">
        <f t="shared" si="62"/>
        <v>0</v>
      </c>
      <c r="V631" s="34"/>
      <c r="W631" s="34"/>
      <c r="X631" s="34"/>
    </row>
    <row r="632" spans="4:24">
      <c r="D632" s="103">
        <v>980</v>
      </c>
      <c r="E632" s="34"/>
      <c r="F632" s="34"/>
      <c r="G632" s="34"/>
      <c r="H632" s="34"/>
      <c r="I632" s="34" t="str">
        <f t="shared" si="59"/>
        <v/>
      </c>
      <c r="J632" s="34" t="str">
        <f t="shared" si="60"/>
        <v/>
      </c>
      <c r="K632" s="34" t="str">
        <f t="shared" si="61"/>
        <v/>
      </c>
      <c r="L632" s="35"/>
      <c r="M632" s="35">
        <f t="shared" si="63"/>
        <v>1.3153154</v>
      </c>
      <c r="N632" s="35">
        <f t="shared" si="62"/>
        <v>0.13153154</v>
      </c>
      <c r="V632" s="34"/>
      <c r="W632" s="34"/>
      <c r="X632" s="34"/>
    </row>
    <row r="633" spans="4:24">
      <c r="D633" s="103">
        <v>981</v>
      </c>
      <c r="E633" s="34"/>
      <c r="F633" s="34"/>
      <c r="G633" s="34"/>
      <c r="H633" s="34"/>
      <c r="I633" s="34" t="str">
        <f t="shared" si="59"/>
        <v/>
      </c>
      <c r="J633" s="34" t="str">
        <f t="shared" si="60"/>
        <v/>
      </c>
      <c r="K633" s="34" t="str">
        <f t="shared" si="61"/>
        <v/>
      </c>
      <c r="L633" s="35"/>
      <c r="M633" s="35">
        <f t="shared" si="63"/>
        <v>0</v>
      </c>
      <c r="N633" s="35">
        <f t="shared" si="62"/>
        <v>0</v>
      </c>
      <c r="V633" s="34"/>
      <c r="W633" s="34"/>
      <c r="X633" s="34"/>
    </row>
    <row r="634" spans="4:24">
      <c r="D634" s="103">
        <v>982</v>
      </c>
      <c r="E634" s="34"/>
      <c r="F634" s="34"/>
      <c r="G634" s="34"/>
      <c r="H634" s="34"/>
      <c r="I634" s="34" t="str">
        <f t="shared" ref="I634:I697" si="64">IF(E634="","",E634*$B$2)</f>
        <v/>
      </c>
      <c r="J634" s="34" t="str">
        <f t="shared" ref="J634:J697" si="65">IF(F634="","",F634*$B$3)</f>
        <v/>
      </c>
      <c r="K634" s="34" t="str">
        <f t="shared" ref="K634:K697" si="66">IF(G634="","",G634*$B$4)</f>
        <v/>
      </c>
      <c r="L634" s="35"/>
      <c r="M634" s="35">
        <f t="shared" si="63"/>
        <v>1.056881</v>
      </c>
      <c r="N634" s="35">
        <f t="shared" si="62"/>
        <v>0.24577174000000002</v>
      </c>
      <c r="V634" s="34"/>
      <c r="W634" s="34"/>
      <c r="X634" s="34"/>
    </row>
    <row r="635" spans="4:24">
      <c r="D635" s="103">
        <v>983</v>
      </c>
      <c r="E635" s="34">
        <v>1.2231126999999999</v>
      </c>
      <c r="F635" s="34">
        <v>0</v>
      </c>
      <c r="G635" s="34">
        <v>0</v>
      </c>
      <c r="H635" s="34"/>
      <c r="I635" s="34">
        <f t="shared" si="64"/>
        <v>0.12231127</v>
      </c>
      <c r="J635" s="34">
        <f t="shared" si="65"/>
        <v>0</v>
      </c>
      <c r="K635" s="34">
        <f t="shared" si="66"/>
        <v>0</v>
      </c>
      <c r="L635" s="35"/>
      <c r="M635" s="35">
        <f t="shared" si="63"/>
        <v>0.79840972999999993</v>
      </c>
      <c r="N635" s="35">
        <f t="shared" si="62"/>
        <v>0.259948505</v>
      </c>
      <c r="V635" s="34"/>
      <c r="W635" s="34"/>
      <c r="X635" s="34"/>
    </row>
    <row r="636" spans="4:24">
      <c r="D636" s="103">
        <v>984</v>
      </c>
      <c r="E636" s="34">
        <v>1.1819557000000001</v>
      </c>
      <c r="F636" s="34">
        <v>0</v>
      </c>
      <c r="G636" s="34">
        <v>0</v>
      </c>
      <c r="H636" s="34"/>
      <c r="I636" s="34">
        <f t="shared" si="64"/>
        <v>0.11819557000000001</v>
      </c>
      <c r="J636" s="34">
        <f t="shared" si="65"/>
        <v>0</v>
      </c>
      <c r="K636" s="34">
        <f t="shared" si="66"/>
        <v>0</v>
      </c>
      <c r="L636" s="35"/>
      <c r="M636" s="35">
        <f t="shared" si="63"/>
        <v>1.1030329299999999</v>
      </c>
      <c r="N636" s="35">
        <f t="shared" si="62"/>
        <v>0.29041082499999998</v>
      </c>
      <c r="V636" s="34"/>
      <c r="W636" s="34"/>
      <c r="X636" s="34"/>
    </row>
    <row r="637" spans="4:24">
      <c r="D637" s="103">
        <v>985</v>
      </c>
      <c r="E637" s="34"/>
      <c r="F637" s="34"/>
      <c r="G637" s="34"/>
      <c r="H637" s="34"/>
      <c r="I637" s="34" t="str">
        <f t="shared" si="64"/>
        <v/>
      </c>
      <c r="J637" s="34" t="str">
        <f t="shared" si="65"/>
        <v/>
      </c>
      <c r="K637" s="34" t="str">
        <f t="shared" si="66"/>
        <v/>
      </c>
      <c r="L637" s="35"/>
      <c r="M637" s="35">
        <f t="shared" si="63"/>
        <v>4.5945796999999997E-2</v>
      </c>
      <c r="N637" s="35">
        <f t="shared" si="62"/>
        <v>2.2972898499999998E-2</v>
      </c>
      <c r="V637" s="34"/>
      <c r="W637" s="34"/>
      <c r="X637" s="34"/>
    </row>
    <row r="638" spans="4:24">
      <c r="D638" s="103">
        <v>986</v>
      </c>
      <c r="E638" s="34">
        <v>1.2438784000000001</v>
      </c>
      <c r="F638" s="34">
        <v>2.0011948000000002E-2</v>
      </c>
      <c r="G638" s="34">
        <v>0</v>
      </c>
      <c r="H638" s="34"/>
      <c r="I638" s="34">
        <f t="shared" si="64"/>
        <v>0.12438784000000001</v>
      </c>
      <c r="J638" s="34">
        <f t="shared" si="65"/>
        <v>1.0005974000000001E-2</v>
      </c>
      <c r="K638" s="34">
        <f t="shared" si="66"/>
        <v>0</v>
      </c>
      <c r="L638" s="35"/>
      <c r="M638" s="35">
        <f t="shared" si="63"/>
        <v>0.16540485999999999</v>
      </c>
      <c r="N638" s="35">
        <f t="shared" si="62"/>
        <v>8.2702429999999993E-2</v>
      </c>
      <c r="V638" s="34"/>
      <c r="W638" s="34"/>
      <c r="X638" s="34"/>
    </row>
    <row r="639" spans="4:24">
      <c r="D639" s="103">
        <v>987</v>
      </c>
      <c r="E639" s="34">
        <v>5.330907E-2</v>
      </c>
      <c r="F639" s="34">
        <v>0.70041819999999999</v>
      </c>
      <c r="G639" s="34">
        <v>0</v>
      </c>
      <c r="H639" s="34"/>
      <c r="I639" s="34">
        <f t="shared" si="64"/>
        <v>5.3309070000000002E-3</v>
      </c>
      <c r="J639" s="34">
        <f t="shared" si="65"/>
        <v>0.3502091</v>
      </c>
      <c r="K639" s="34">
        <f t="shared" si="66"/>
        <v>0</v>
      </c>
      <c r="L639" s="35"/>
      <c r="M639" s="35">
        <f t="shared" si="63"/>
        <v>0.27960122999999998</v>
      </c>
      <c r="N639" s="35">
        <f t="shared" si="62"/>
        <v>9.412206699999999E-2</v>
      </c>
      <c r="V639" s="34"/>
      <c r="W639" s="34"/>
      <c r="X639" s="34"/>
    </row>
    <row r="640" spans="4:24">
      <c r="D640" s="103">
        <v>988</v>
      </c>
      <c r="E640" s="34">
        <v>2.3499507999999998</v>
      </c>
      <c r="F640" s="34">
        <v>2.0011948000000002E-2</v>
      </c>
      <c r="G640" s="34">
        <v>0</v>
      </c>
      <c r="H640" s="34"/>
      <c r="I640" s="34">
        <f t="shared" si="64"/>
        <v>0.23499508</v>
      </c>
      <c r="J640" s="34">
        <f t="shared" si="65"/>
        <v>1.0005974000000001E-2</v>
      </c>
      <c r="K640" s="34">
        <f t="shared" si="66"/>
        <v>0</v>
      </c>
      <c r="L640" s="35"/>
      <c r="M640" s="35">
        <f t="shared" si="63"/>
        <v>0</v>
      </c>
      <c r="N640" s="35">
        <f t="shared" si="62"/>
        <v>0</v>
      </c>
      <c r="V640" s="34"/>
      <c r="W640" s="34"/>
      <c r="X640" s="34"/>
    </row>
    <row r="641" spans="4:24">
      <c r="D641" s="103">
        <v>989</v>
      </c>
      <c r="E641" s="34"/>
      <c r="F641" s="34"/>
      <c r="G641" s="34"/>
      <c r="H641" s="34"/>
      <c r="I641" s="34" t="str">
        <f t="shared" si="64"/>
        <v/>
      </c>
      <c r="J641" s="34" t="str">
        <f t="shared" si="65"/>
        <v/>
      </c>
      <c r="K641" s="34" t="str">
        <f t="shared" si="66"/>
        <v/>
      </c>
      <c r="L641" s="35"/>
      <c r="M641" s="35">
        <f t="shared" si="63"/>
        <v>2.0011948000000002E-2</v>
      </c>
      <c r="N641" s="35">
        <f t="shared" si="62"/>
        <v>1.0005974000000001E-2</v>
      </c>
      <c r="V641" s="34"/>
      <c r="W641" s="34"/>
      <c r="X641" s="34"/>
    </row>
    <row r="642" spans="4:24">
      <c r="D642" s="103">
        <v>990</v>
      </c>
      <c r="E642" s="34"/>
      <c r="F642" s="34"/>
      <c r="G642" s="34"/>
      <c r="H642" s="34"/>
      <c r="I642" s="34" t="str">
        <f t="shared" si="64"/>
        <v/>
      </c>
      <c r="J642" s="34" t="str">
        <f t="shared" si="65"/>
        <v/>
      </c>
      <c r="K642" s="34" t="str">
        <f t="shared" si="66"/>
        <v/>
      </c>
      <c r="L642" s="35"/>
      <c r="M642" s="35">
        <f t="shared" si="63"/>
        <v>0</v>
      </c>
      <c r="N642" s="35">
        <f t="shared" si="62"/>
        <v>0</v>
      </c>
      <c r="V642" s="34"/>
      <c r="W642" s="34"/>
      <c r="X642" s="34"/>
    </row>
    <row r="643" spans="4:24">
      <c r="D643" s="103">
        <v>991</v>
      </c>
      <c r="E643" s="34"/>
      <c r="F643" s="34"/>
      <c r="G643" s="34"/>
      <c r="H643" s="34"/>
      <c r="I643" s="34" t="str">
        <f t="shared" si="64"/>
        <v/>
      </c>
      <c r="J643" s="34" t="str">
        <f t="shared" si="65"/>
        <v/>
      </c>
      <c r="K643" s="34" t="str">
        <f t="shared" si="66"/>
        <v/>
      </c>
      <c r="L643" s="35"/>
      <c r="M643" s="35">
        <f t="shared" si="63"/>
        <v>0</v>
      </c>
      <c r="N643" s="35">
        <f t="shared" si="62"/>
        <v>0</v>
      </c>
      <c r="V643" s="34"/>
      <c r="W643" s="34"/>
      <c r="X643" s="34"/>
    </row>
    <row r="644" spans="4:24">
      <c r="D644" s="103">
        <v>992</v>
      </c>
      <c r="E644" s="34"/>
      <c r="F644" s="34"/>
      <c r="G644" s="34"/>
      <c r="H644" s="34"/>
      <c r="I644" s="34" t="str">
        <f t="shared" si="64"/>
        <v/>
      </c>
      <c r="J644" s="34" t="str">
        <f t="shared" si="65"/>
        <v/>
      </c>
      <c r="K644" s="34" t="str">
        <f t="shared" si="66"/>
        <v/>
      </c>
      <c r="L644" s="35"/>
      <c r="M644" s="35">
        <f t="shared" si="63"/>
        <v>0</v>
      </c>
      <c r="N644" s="35">
        <f t="shared" ref="N644:N707" si="67">SUM(I634:K634)</f>
        <v>0</v>
      </c>
      <c r="V644" s="34"/>
      <c r="W644" s="34"/>
      <c r="X644" s="34"/>
    </row>
    <row r="645" spans="4:24">
      <c r="D645" s="103">
        <v>993</v>
      </c>
      <c r="E645" s="34">
        <v>0.92038850000000005</v>
      </c>
      <c r="F645" s="34">
        <v>0</v>
      </c>
      <c r="G645" s="34">
        <v>0</v>
      </c>
      <c r="H645" s="34"/>
      <c r="I645" s="34">
        <f t="shared" si="64"/>
        <v>9.2038850000000005E-2</v>
      </c>
      <c r="J645" s="34">
        <f t="shared" si="65"/>
        <v>0</v>
      </c>
      <c r="K645" s="34">
        <f t="shared" si="66"/>
        <v>0</v>
      </c>
      <c r="L645" s="35"/>
      <c r="M645" s="35">
        <f t="shared" si="63"/>
        <v>1.2231126999999999</v>
      </c>
      <c r="N645" s="35">
        <f t="shared" si="67"/>
        <v>0.12231127</v>
      </c>
      <c r="V645" s="34"/>
      <c r="W645" s="34"/>
      <c r="X645" s="34"/>
    </row>
    <row r="646" spans="4:24">
      <c r="D646" s="103">
        <v>994</v>
      </c>
      <c r="E646" s="34">
        <v>0.1324034</v>
      </c>
      <c r="F646" s="34">
        <v>0</v>
      </c>
      <c r="G646" s="34">
        <v>0</v>
      </c>
      <c r="H646" s="34"/>
      <c r="I646" s="34">
        <f t="shared" si="64"/>
        <v>1.3240340000000001E-2</v>
      </c>
      <c r="J646" s="34">
        <f t="shared" si="65"/>
        <v>0</v>
      </c>
      <c r="K646" s="34">
        <f t="shared" si="66"/>
        <v>0</v>
      </c>
      <c r="L646" s="35"/>
      <c r="M646" s="35">
        <f t="shared" si="63"/>
        <v>1.1819557000000001</v>
      </c>
      <c r="N646" s="35">
        <f t="shared" si="67"/>
        <v>0.11819557000000001</v>
      </c>
      <c r="V646" s="34"/>
      <c r="W646" s="34"/>
      <c r="X646" s="34"/>
    </row>
    <row r="647" spans="4:24">
      <c r="D647" s="103">
        <v>995</v>
      </c>
      <c r="E647" s="34">
        <v>5.9641182000000001E-2</v>
      </c>
      <c r="F647" s="34">
        <v>0</v>
      </c>
      <c r="G647" s="34">
        <v>0</v>
      </c>
      <c r="H647" s="34"/>
      <c r="I647" s="34">
        <f t="shared" si="64"/>
        <v>5.9641182000000001E-3</v>
      </c>
      <c r="J647" s="34">
        <f t="shared" si="65"/>
        <v>0</v>
      </c>
      <c r="K647" s="34">
        <f t="shared" si="66"/>
        <v>0</v>
      </c>
      <c r="L647" s="35"/>
      <c r="M647" s="35">
        <f t="shared" si="63"/>
        <v>0</v>
      </c>
      <c r="N647" s="35">
        <f t="shared" si="67"/>
        <v>0</v>
      </c>
      <c r="V647" s="34"/>
      <c r="W647" s="34"/>
      <c r="X647" s="34"/>
    </row>
    <row r="648" spans="4:24">
      <c r="D648" s="103">
        <v>996</v>
      </c>
      <c r="E648" s="34"/>
      <c r="F648" s="34"/>
      <c r="G648" s="34"/>
      <c r="H648" s="34"/>
      <c r="I648" s="34" t="str">
        <f t="shared" si="64"/>
        <v/>
      </c>
      <c r="J648" s="34" t="str">
        <f t="shared" si="65"/>
        <v/>
      </c>
      <c r="K648" s="34" t="str">
        <f t="shared" si="66"/>
        <v/>
      </c>
      <c r="L648" s="35"/>
      <c r="M648" s="35">
        <f t="shared" si="63"/>
        <v>1.2638903480000001</v>
      </c>
      <c r="N648" s="35">
        <f t="shared" si="67"/>
        <v>0.134393814</v>
      </c>
      <c r="V648" s="34"/>
      <c r="W648" s="34"/>
      <c r="X648" s="34"/>
    </row>
    <row r="649" spans="4:24">
      <c r="D649" s="103">
        <v>998</v>
      </c>
      <c r="E649" s="34">
        <v>1</v>
      </c>
      <c r="F649" s="34">
        <v>1</v>
      </c>
      <c r="G649" s="34">
        <v>0</v>
      </c>
      <c r="H649" s="34"/>
      <c r="I649" s="34">
        <f t="shared" si="64"/>
        <v>0.1</v>
      </c>
      <c r="J649" s="34">
        <f t="shared" si="65"/>
        <v>0.5</v>
      </c>
      <c r="K649" s="34">
        <f t="shared" si="66"/>
        <v>0</v>
      </c>
      <c r="L649" s="35"/>
      <c r="M649" s="35">
        <f t="shared" si="63"/>
        <v>0.75372726999999995</v>
      </c>
      <c r="N649" s="35">
        <f t="shared" si="67"/>
        <v>0.35554000699999999</v>
      </c>
      <c r="V649" s="34"/>
      <c r="W649" s="34"/>
      <c r="X649" s="34"/>
    </row>
    <row r="650" spans="4:24">
      <c r="D650" s="103">
        <v>1000</v>
      </c>
      <c r="E650" s="34">
        <v>0.15268144</v>
      </c>
      <c r="F650" s="34">
        <v>0</v>
      </c>
      <c r="G650" s="34">
        <v>0</v>
      </c>
      <c r="H650" s="34"/>
      <c r="I650" s="34">
        <f t="shared" si="64"/>
        <v>1.5268144000000001E-2</v>
      </c>
      <c r="J650" s="34">
        <f t="shared" si="65"/>
        <v>0</v>
      </c>
      <c r="K650" s="34">
        <f t="shared" si="66"/>
        <v>0</v>
      </c>
      <c r="L650" s="35"/>
      <c r="M650" s="35">
        <f t="shared" si="63"/>
        <v>2.3699627479999998</v>
      </c>
      <c r="N650" s="35">
        <f t="shared" si="67"/>
        <v>0.245001054</v>
      </c>
      <c r="V650" s="34"/>
      <c r="W650" s="34"/>
      <c r="X650" s="34"/>
    </row>
    <row r="651" spans="4:24">
      <c r="D651" s="103">
        <v>1001</v>
      </c>
      <c r="E651" s="34">
        <v>0.61072576000000001</v>
      </c>
      <c r="F651" s="34">
        <v>0.14702654000000001</v>
      </c>
      <c r="G651" s="34">
        <v>0</v>
      </c>
      <c r="H651" s="34"/>
      <c r="I651" s="34">
        <f t="shared" si="64"/>
        <v>6.1072576000000003E-2</v>
      </c>
      <c r="J651" s="34">
        <f t="shared" si="65"/>
        <v>7.3513270000000006E-2</v>
      </c>
      <c r="K651" s="34">
        <f t="shared" si="66"/>
        <v>0</v>
      </c>
      <c r="L651" s="35"/>
      <c r="M651" s="35">
        <f t="shared" si="63"/>
        <v>0</v>
      </c>
      <c r="N651" s="35">
        <f t="shared" si="67"/>
        <v>0</v>
      </c>
      <c r="V651" s="34"/>
      <c r="W651" s="34"/>
      <c r="X651" s="34"/>
    </row>
    <row r="652" spans="4:24">
      <c r="D652" s="103">
        <v>1002</v>
      </c>
      <c r="E652" s="34"/>
      <c r="F652" s="34"/>
      <c r="G652" s="34"/>
      <c r="H652" s="34"/>
      <c r="I652" s="34" t="str">
        <f t="shared" si="64"/>
        <v/>
      </c>
      <c r="J652" s="34" t="str">
        <f t="shared" si="65"/>
        <v/>
      </c>
      <c r="K652" s="34" t="str">
        <f t="shared" si="66"/>
        <v/>
      </c>
      <c r="L652" s="35"/>
      <c r="M652" s="35">
        <f t="shared" si="63"/>
        <v>0</v>
      </c>
      <c r="N652" s="35">
        <f t="shared" si="67"/>
        <v>0</v>
      </c>
      <c r="V652" s="34"/>
      <c r="W652" s="34"/>
      <c r="X652" s="34"/>
    </row>
    <row r="653" spans="4:24">
      <c r="D653" s="103">
        <v>1003</v>
      </c>
      <c r="E653" s="34"/>
      <c r="F653" s="34"/>
      <c r="G653" s="34"/>
      <c r="H653" s="34"/>
      <c r="I653" s="34" t="str">
        <f t="shared" si="64"/>
        <v/>
      </c>
      <c r="J653" s="34" t="str">
        <f t="shared" si="65"/>
        <v/>
      </c>
      <c r="K653" s="34" t="str">
        <f t="shared" si="66"/>
        <v/>
      </c>
      <c r="L653" s="35"/>
      <c r="M653" s="35">
        <f t="shared" si="63"/>
        <v>0</v>
      </c>
      <c r="N653" s="35">
        <f t="shared" si="67"/>
        <v>0</v>
      </c>
      <c r="V653" s="34"/>
      <c r="W653" s="34"/>
      <c r="X653" s="34"/>
    </row>
    <row r="654" spans="4:24">
      <c r="D654" s="103">
        <v>1004</v>
      </c>
      <c r="E654" s="34"/>
      <c r="F654" s="34"/>
      <c r="G654" s="34"/>
      <c r="H654" s="34"/>
      <c r="I654" s="34" t="str">
        <f t="shared" si="64"/>
        <v/>
      </c>
      <c r="J654" s="34" t="str">
        <f t="shared" si="65"/>
        <v/>
      </c>
      <c r="K654" s="34" t="str">
        <f t="shared" si="66"/>
        <v/>
      </c>
      <c r="L654" s="35"/>
      <c r="M654" s="35">
        <f t="shared" si="63"/>
        <v>0</v>
      </c>
      <c r="N654" s="35">
        <f t="shared" si="67"/>
        <v>0</v>
      </c>
      <c r="V654" s="34"/>
      <c r="W654" s="34"/>
      <c r="X654" s="34"/>
    </row>
    <row r="655" spans="4:24">
      <c r="D655" s="103">
        <v>1005</v>
      </c>
      <c r="E655" s="34"/>
      <c r="F655" s="34"/>
      <c r="G655" s="34"/>
      <c r="H655" s="34"/>
      <c r="I655" s="34" t="str">
        <f t="shared" si="64"/>
        <v/>
      </c>
      <c r="J655" s="34" t="str">
        <f t="shared" si="65"/>
        <v/>
      </c>
      <c r="K655" s="34" t="str">
        <f t="shared" si="66"/>
        <v/>
      </c>
      <c r="L655" s="35"/>
      <c r="M655" s="35">
        <f t="shared" si="63"/>
        <v>0.92038850000000005</v>
      </c>
      <c r="N655" s="35">
        <f t="shared" si="67"/>
        <v>9.2038850000000005E-2</v>
      </c>
      <c r="V655" s="34"/>
      <c r="W655" s="34"/>
      <c r="X655" s="34"/>
    </row>
    <row r="656" spans="4:24">
      <c r="D656" s="103">
        <v>1006</v>
      </c>
      <c r="E656" s="34"/>
      <c r="F656" s="34"/>
      <c r="G656" s="34"/>
      <c r="H656" s="34"/>
      <c r="I656" s="34" t="str">
        <f t="shared" si="64"/>
        <v/>
      </c>
      <c r="J656" s="34" t="str">
        <f t="shared" si="65"/>
        <v/>
      </c>
      <c r="K656" s="34" t="str">
        <f t="shared" si="66"/>
        <v/>
      </c>
      <c r="L656" s="35"/>
      <c r="M656" s="35">
        <f t="shared" si="63"/>
        <v>0.1324034</v>
      </c>
      <c r="N656" s="35">
        <f t="shared" si="67"/>
        <v>1.3240340000000001E-2</v>
      </c>
      <c r="V656" s="34"/>
      <c r="W656" s="34"/>
      <c r="X656" s="34"/>
    </row>
    <row r="657" spans="4:24">
      <c r="D657" s="103">
        <v>1007</v>
      </c>
      <c r="E657" s="34"/>
      <c r="F657" s="34"/>
      <c r="G657" s="34"/>
      <c r="H657" s="34"/>
      <c r="I657" s="34" t="str">
        <f t="shared" si="64"/>
        <v/>
      </c>
      <c r="J657" s="34" t="str">
        <f t="shared" si="65"/>
        <v/>
      </c>
      <c r="K657" s="34" t="str">
        <f t="shared" si="66"/>
        <v/>
      </c>
      <c r="L657" s="35"/>
      <c r="M657" s="35">
        <f t="shared" si="63"/>
        <v>5.9641182000000001E-2</v>
      </c>
      <c r="N657" s="35">
        <f t="shared" si="67"/>
        <v>5.9641182000000001E-3</v>
      </c>
      <c r="V657" s="34"/>
      <c r="W657" s="34"/>
      <c r="X657" s="34"/>
    </row>
    <row r="658" spans="4:24">
      <c r="D658" s="103">
        <v>1008</v>
      </c>
      <c r="E658" s="34"/>
      <c r="F658" s="34"/>
      <c r="G658" s="34"/>
      <c r="H658" s="34"/>
      <c r="I658" s="34" t="str">
        <f t="shared" si="64"/>
        <v/>
      </c>
      <c r="J658" s="34" t="str">
        <f t="shared" si="65"/>
        <v/>
      </c>
      <c r="K658" s="34" t="str">
        <f t="shared" si="66"/>
        <v/>
      </c>
      <c r="L658" s="35"/>
      <c r="M658" s="35">
        <f t="shared" si="63"/>
        <v>0</v>
      </c>
      <c r="N658" s="35">
        <f t="shared" si="67"/>
        <v>0</v>
      </c>
      <c r="V658" s="34"/>
      <c r="W658" s="34"/>
      <c r="X658" s="34"/>
    </row>
    <row r="659" spans="4:24">
      <c r="D659" s="103">
        <v>1009</v>
      </c>
      <c r="E659" s="34"/>
      <c r="F659" s="34"/>
      <c r="G659" s="34"/>
      <c r="H659" s="34"/>
      <c r="I659" s="34" t="str">
        <f t="shared" si="64"/>
        <v/>
      </c>
      <c r="J659" s="34" t="str">
        <f t="shared" si="65"/>
        <v/>
      </c>
      <c r="K659" s="34" t="str">
        <f t="shared" si="66"/>
        <v/>
      </c>
      <c r="L659" s="35"/>
      <c r="M659" s="35">
        <f t="shared" si="63"/>
        <v>2</v>
      </c>
      <c r="N659" s="35">
        <f t="shared" si="67"/>
        <v>0.6</v>
      </c>
      <c r="V659" s="34"/>
      <c r="W659" s="34"/>
      <c r="X659" s="34"/>
    </row>
    <row r="660" spans="4:24">
      <c r="D660" s="103">
        <v>1010</v>
      </c>
      <c r="E660" s="34"/>
      <c r="F660" s="34"/>
      <c r="G660" s="34"/>
      <c r="H660" s="34"/>
      <c r="I660" s="34" t="str">
        <f t="shared" si="64"/>
        <v/>
      </c>
      <c r="J660" s="34" t="str">
        <f t="shared" si="65"/>
        <v/>
      </c>
      <c r="K660" s="34" t="str">
        <f t="shared" si="66"/>
        <v/>
      </c>
      <c r="L660" s="35"/>
      <c r="M660" s="35">
        <f t="shared" si="63"/>
        <v>0.15268144</v>
      </c>
      <c r="N660" s="35">
        <f t="shared" si="67"/>
        <v>1.5268144000000001E-2</v>
      </c>
      <c r="V660" s="34"/>
      <c r="W660" s="34"/>
      <c r="X660" s="34"/>
    </row>
    <row r="661" spans="4:24">
      <c r="D661" s="103">
        <v>1011</v>
      </c>
      <c r="E661" s="34"/>
      <c r="F661" s="34"/>
      <c r="G661" s="34"/>
      <c r="H661" s="34"/>
      <c r="I661" s="34" t="str">
        <f t="shared" si="64"/>
        <v/>
      </c>
      <c r="J661" s="34" t="str">
        <f t="shared" si="65"/>
        <v/>
      </c>
      <c r="K661" s="34" t="str">
        <f t="shared" si="66"/>
        <v/>
      </c>
      <c r="L661" s="35"/>
      <c r="M661" s="35">
        <f t="shared" si="63"/>
        <v>0.75775230000000005</v>
      </c>
      <c r="N661" s="35">
        <f t="shared" si="67"/>
        <v>0.13458584600000001</v>
      </c>
      <c r="V661" s="34"/>
      <c r="W661" s="34"/>
      <c r="X661" s="34"/>
    </row>
    <row r="662" spans="4:24">
      <c r="D662" s="103">
        <v>1012</v>
      </c>
      <c r="E662" s="34"/>
      <c r="F662" s="34"/>
      <c r="G662" s="34"/>
      <c r="H662" s="34"/>
      <c r="I662" s="34" t="str">
        <f t="shared" si="64"/>
        <v/>
      </c>
      <c r="J662" s="34" t="str">
        <f t="shared" si="65"/>
        <v/>
      </c>
      <c r="K662" s="34" t="str">
        <f t="shared" si="66"/>
        <v/>
      </c>
      <c r="L662" s="35"/>
      <c r="M662" s="35">
        <f t="shared" si="63"/>
        <v>0</v>
      </c>
      <c r="N662" s="35">
        <f t="shared" si="67"/>
        <v>0</v>
      </c>
      <c r="V662" s="34"/>
      <c r="W662" s="34"/>
      <c r="X662" s="34"/>
    </row>
    <row r="663" spans="4:24">
      <c r="D663" s="103">
        <v>1013</v>
      </c>
      <c r="E663" s="34"/>
      <c r="F663" s="34"/>
      <c r="G663" s="34"/>
      <c r="H663" s="34"/>
      <c r="I663" s="34" t="str">
        <f t="shared" si="64"/>
        <v/>
      </c>
      <c r="J663" s="34" t="str">
        <f t="shared" si="65"/>
        <v/>
      </c>
      <c r="K663" s="34" t="str">
        <f t="shared" si="66"/>
        <v/>
      </c>
      <c r="L663" s="35"/>
      <c r="M663" s="35">
        <f t="shared" si="63"/>
        <v>0</v>
      </c>
      <c r="N663" s="35">
        <f t="shared" si="67"/>
        <v>0</v>
      </c>
      <c r="V663" s="34"/>
      <c r="W663" s="34"/>
      <c r="X663" s="34"/>
    </row>
    <row r="664" spans="4:24">
      <c r="D664" s="103">
        <v>1014</v>
      </c>
      <c r="E664" s="34"/>
      <c r="F664" s="34"/>
      <c r="G664" s="34"/>
      <c r="H664" s="34"/>
      <c r="I664" s="34" t="str">
        <f t="shared" si="64"/>
        <v/>
      </c>
      <c r="J664" s="34" t="str">
        <f t="shared" si="65"/>
        <v/>
      </c>
      <c r="K664" s="34" t="str">
        <f t="shared" si="66"/>
        <v/>
      </c>
      <c r="L664" s="35"/>
      <c r="M664" s="35">
        <f t="shared" si="63"/>
        <v>0</v>
      </c>
      <c r="N664" s="35">
        <f t="shared" si="67"/>
        <v>0</v>
      </c>
      <c r="V664" s="34"/>
      <c r="W664" s="34"/>
      <c r="X664" s="34"/>
    </row>
    <row r="665" spans="4:24">
      <c r="D665" s="103">
        <v>1015</v>
      </c>
      <c r="E665" s="34"/>
      <c r="F665" s="34"/>
      <c r="G665" s="34"/>
      <c r="H665" s="34"/>
      <c r="I665" s="34" t="str">
        <f t="shared" si="64"/>
        <v/>
      </c>
      <c r="J665" s="34" t="str">
        <f t="shared" si="65"/>
        <v/>
      </c>
      <c r="K665" s="34" t="str">
        <f t="shared" si="66"/>
        <v/>
      </c>
      <c r="L665" s="35"/>
      <c r="M665" s="35">
        <f t="shared" si="63"/>
        <v>0</v>
      </c>
      <c r="N665" s="35">
        <f t="shared" si="67"/>
        <v>0</v>
      </c>
      <c r="V665" s="34"/>
      <c r="W665" s="34"/>
      <c r="X665" s="34"/>
    </row>
    <row r="666" spans="4:24">
      <c r="D666" s="103">
        <v>1016</v>
      </c>
      <c r="E666" s="34"/>
      <c r="F666" s="34"/>
      <c r="G666" s="34"/>
      <c r="H666" s="34"/>
      <c r="I666" s="34" t="str">
        <f t="shared" si="64"/>
        <v/>
      </c>
      <c r="J666" s="34" t="str">
        <f t="shared" si="65"/>
        <v/>
      </c>
      <c r="K666" s="34" t="str">
        <f t="shared" si="66"/>
        <v/>
      </c>
      <c r="L666" s="35"/>
      <c r="M666" s="35">
        <f t="shared" si="63"/>
        <v>0</v>
      </c>
      <c r="N666" s="35">
        <f t="shared" si="67"/>
        <v>0</v>
      </c>
      <c r="V666" s="34"/>
      <c r="W666" s="34"/>
      <c r="X666" s="34"/>
    </row>
    <row r="667" spans="4:24">
      <c r="D667" s="103">
        <v>1017</v>
      </c>
      <c r="E667" s="34"/>
      <c r="F667" s="34"/>
      <c r="G667" s="34"/>
      <c r="H667" s="34"/>
      <c r="I667" s="34" t="str">
        <f t="shared" si="64"/>
        <v/>
      </c>
      <c r="J667" s="34" t="str">
        <f t="shared" si="65"/>
        <v/>
      </c>
      <c r="K667" s="34" t="str">
        <f t="shared" si="66"/>
        <v/>
      </c>
      <c r="L667" s="35"/>
      <c r="M667" s="35">
        <f t="shared" si="63"/>
        <v>0</v>
      </c>
      <c r="N667" s="35">
        <f t="shared" si="67"/>
        <v>0</v>
      </c>
      <c r="V667" s="34"/>
      <c r="W667" s="34"/>
      <c r="X667" s="34"/>
    </row>
    <row r="668" spans="4:24">
      <c r="D668" s="103">
        <v>1018</v>
      </c>
      <c r="E668" s="34"/>
      <c r="F668" s="34"/>
      <c r="G668" s="34"/>
      <c r="H668" s="34"/>
      <c r="I668" s="34" t="str">
        <f t="shared" si="64"/>
        <v/>
      </c>
      <c r="J668" s="34" t="str">
        <f t="shared" si="65"/>
        <v/>
      </c>
      <c r="K668" s="34" t="str">
        <f t="shared" si="66"/>
        <v/>
      </c>
      <c r="L668" s="35"/>
      <c r="M668" s="35">
        <f t="shared" si="63"/>
        <v>0</v>
      </c>
      <c r="N668" s="35">
        <f t="shared" si="67"/>
        <v>0</v>
      </c>
      <c r="V668" s="34"/>
      <c r="W668" s="34"/>
      <c r="X668" s="34"/>
    </row>
    <row r="669" spans="4:24">
      <c r="D669" s="103">
        <v>1019</v>
      </c>
      <c r="E669" s="34">
        <v>0.12900165</v>
      </c>
      <c r="F669" s="34">
        <v>1.0210178000000001</v>
      </c>
      <c r="G669" s="34">
        <v>0</v>
      </c>
      <c r="H669" s="34"/>
      <c r="I669" s="34">
        <f t="shared" si="64"/>
        <v>1.2900165E-2</v>
      </c>
      <c r="J669" s="34">
        <f t="shared" si="65"/>
        <v>0.51050890000000004</v>
      </c>
      <c r="K669" s="34">
        <f t="shared" si="66"/>
        <v>0</v>
      </c>
      <c r="L669" s="35"/>
      <c r="M669" s="35">
        <f t="shared" si="63"/>
        <v>0</v>
      </c>
      <c r="N669" s="35">
        <f t="shared" si="67"/>
        <v>0</v>
      </c>
      <c r="V669" s="34"/>
      <c r="W669" s="34"/>
      <c r="X669" s="34"/>
    </row>
    <row r="670" spans="4:24">
      <c r="D670" s="103">
        <v>1020</v>
      </c>
      <c r="E670" s="34">
        <v>0</v>
      </c>
      <c r="F670" s="34">
        <v>1.0210178000000001</v>
      </c>
      <c r="G670" s="34">
        <v>0</v>
      </c>
      <c r="H670" s="34"/>
      <c r="I670" s="34">
        <f t="shared" si="64"/>
        <v>0</v>
      </c>
      <c r="J670" s="34">
        <f t="shared" si="65"/>
        <v>0.51050890000000004</v>
      </c>
      <c r="K670" s="34">
        <f t="shared" si="66"/>
        <v>0</v>
      </c>
      <c r="L670" s="35"/>
      <c r="M670" s="35">
        <f t="shared" si="63"/>
        <v>0</v>
      </c>
      <c r="N670" s="35">
        <f t="shared" si="67"/>
        <v>0</v>
      </c>
      <c r="V670" s="34"/>
      <c r="W670" s="34"/>
      <c r="X670" s="34"/>
    </row>
    <row r="671" spans="4:24">
      <c r="D671" s="103">
        <v>1021</v>
      </c>
      <c r="E671" s="34"/>
      <c r="F671" s="34"/>
      <c r="G671" s="34"/>
      <c r="H671" s="34"/>
      <c r="I671" s="34" t="str">
        <f t="shared" si="64"/>
        <v/>
      </c>
      <c r="J671" s="34" t="str">
        <f t="shared" si="65"/>
        <v/>
      </c>
      <c r="K671" s="34" t="str">
        <f t="shared" si="66"/>
        <v/>
      </c>
      <c r="L671" s="35"/>
      <c r="M671" s="35">
        <f t="shared" si="63"/>
        <v>0</v>
      </c>
      <c r="N671" s="35">
        <f t="shared" si="67"/>
        <v>0</v>
      </c>
      <c r="V671" s="34"/>
      <c r="W671" s="34"/>
      <c r="X671" s="34"/>
    </row>
    <row r="672" spans="4:24">
      <c r="D672" s="103">
        <v>1022</v>
      </c>
      <c r="E672" s="34"/>
      <c r="F672" s="34"/>
      <c r="G672" s="34"/>
      <c r="H672" s="34"/>
      <c r="I672" s="34" t="str">
        <f t="shared" si="64"/>
        <v/>
      </c>
      <c r="J672" s="34" t="str">
        <f t="shared" si="65"/>
        <v/>
      </c>
      <c r="K672" s="34" t="str">
        <f t="shared" si="66"/>
        <v/>
      </c>
      <c r="L672" s="35"/>
      <c r="M672" s="35">
        <f t="shared" si="63"/>
        <v>0</v>
      </c>
      <c r="N672" s="35">
        <f t="shared" si="67"/>
        <v>0</v>
      </c>
      <c r="V672" s="34"/>
      <c r="W672" s="34"/>
      <c r="X672" s="34"/>
    </row>
    <row r="673" spans="4:24">
      <c r="D673" s="103">
        <v>1023</v>
      </c>
      <c r="E673" s="34"/>
      <c r="F673" s="34"/>
      <c r="G673" s="34"/>
      <c r="H673" s="34"/>
      <c r="I673" s="34" t="str">
        <f t="shared" si="64"/>
        <v/>
      </c>
      <c r="J673" s="34" t="str">
        <f t="shared" si="65"/>
        <v/>
      </c>
      <c r="K673" s="34" t="str">
        <f t="shared" si="66"/>
        <v/>
      </c>
      <c r="L673" s="35"/>
      <c r="M673" s="35">
        <f t="shared" ref="M673:M736" si="68">SUM(E663:G663)</f>
        <v>0</v>
      </c>
      <c r="N673" s="35">
        <f t="shared" si="67"/>
        <v>0</v>
      </c>
      <c r="V673" s="34"/>
      <c r="W673" s="34"/>
      <c r="X673" s="34"/>
    </row>
    <row r="674" spans="4:24">
      <c r="D674" s="103">
        <v>1024</v>
      </c>
      <c r="E674" s="34"/>
      <c r="F674" s="34"/>
      <c r="G674" s="34"/>
      <c r="H674" s="34"/>
      <c r="I674" s="34" t="str">
        <f t="shared" si="64"/>
        <v/>
      </c>
      <c r="J674" s="34" t="str">
        <f t="shared" si="65"/>
        <v/>
      </c>
      <c r="K674" s="34" t="str">
        <f t="shared" si="66"/>
        <v/>
      </c>
      <c r="L674" s="35"/>
      <c r="M674" s="35">
        <f t="shared" si="68"/>
        <v>0</v>
      </c>
      <c r="N674" s="35">
        <f t="shared" si="67"/>
        <v>0</v>
      </c>
      <c r="V674" s="34"/>
      <c r="W674" s="34"/>
      <c r="X674" s="34"/>
    </row>
    <row r="675" spans="4:24">
      <c r="D675" s="103">
        <v>1025</v>
      </c>
      <c r="E675" s="34"/>
      <c r="F675" s="34"/>
      <c r="G675" s="34"/>
      <c r="H675" s="34"/>
      <c r="I675" s="34" t="str">
        <f t="shared" si="64"/>
        <v/>
      </c>
      <c r="J675" s="34" t="str">
        <f t="shared" si="65"/>
        <v/>
      </c>
      <c r="K675" s="34" t="str">
        <f t="shared" si="66"/>
        <v/>
      </c>
      <c r="L675" s="35"/>
      <c r="M675" s="35">
        <f t="shared" si="68"/>
        <v>0</v>
      </c>
      <c r="N675" s="35">
        <f t="shared" si="67"/>
        <v>0</v>
      </c>
      <c r="V675" s="34"/>
      <c r="W675" s="34"/>
      <c r="X675" s="34"/>
    </row>
    <row r="676" spans="4:24">
      <c r="D676" s="103">
        <v>1026</v>
      </c>
      <c r="E676" s="34"/>
      <c r="F676" s="34"/>
      <c r="G676" s="34"/>
      <c r="H676" s="34"/>
      <c r="I676" s="34" t="str">
        <f t="shared" si="64"/>
        <v/>
      </c>
      <c r="J676" s="34" t="str">
        <f t="shared" si="65"/>
        <v/>
      </c>
      <c r="K676" s="34" t="str">
        <f t="shared" si="66"/>
        <v/>
      </c>
      <c r="L676" s="35"/>
      <c r="M676" s="35">
        <f t="shared" si="68"/>
        <v>0</v>
      </c>
      <c r="N676" s="35">
        <f t="shared" si="67"/>
        <v>0</v>
      </c>
      <c r="V676" s="34"/>
      <c r="W676" s="34"/>
      <c r="X676" s="34"/>
    </row>
    <row r="677" spans="4:24">
      <c r="D677" s="103">
        <v>1027</v>
      </c>
      <c r="E677" s="34"/>
      <c r="F677" s="34"/>
      <c r="G677" s="34"/>
      <c r="H677" s="34"/>
      <c r="I677" s="34" t="str">
        <f t="shared" si="64"/>
        <v/>
      </c>
      <c r="J677" s="34" t="str">
        <f t="shared" si="65"/>
        <v/>
      </c>
      <c r="K677" s="34" t="str">
        <f t="shared" si="66"/>
        <v/>
      </c>
      <c r="L677" s="35"/>
      <c r="M677" s="35">
        <f t="shared" si="68"/>
        <v>0</v>
      </c>
      <c r="N677" s="35">
        <f t="shared" si="67"/>
        <v>0</v>
      </c>
      <c r="V677" s="34"/>
      <c r="W677" s="34"/>
      <c r="X677" s="34"/>
    </row>
    <row r="678" spans="4:24">
      <c r="D678" s="103">
        <v>1028</v>
      </c>
      <c r="E678" s="34"/>
      <c r="F678" s="34"/>
      <c r="G678" s="34"/>
      <c r="H678" s="34"/>
      <c r="I678" s="34" t="str">
        <f t="shared" si="64"/>
        <v/>
      </c>
      <c r="J678" s="34" t="str">
        <f t="shared" si="65"/>
        <v/>
      </c>
      <c r="K678" s="34" t="str">
        <f t="shared" si="66"/>
        <v/>
      </c>
      <c r="L678" s="35"/>
      <c r="M678" s="35">
        <f t="shared" si="68"/>
        <v>0</v>
      </c>
      <c r="N678" s="35">
        <f t="shared" si="67"/>
        <v>0</v>
      </c>
      <c r="V678" s="34"/>
      <c r="W678" s="34"/>
      <c r="X678" s="34"/>
    </row>
    <row r="679" spans="4:24">
      <c r="D679" s="103">
        <v>1029</v>
      </c>
      <c r="E679" s="34"/>
      <c r="F679" s="34"/>
      <c r="G679" s="34"/>
      <c r="H679" s="34"/>
      <c r="I679" s="34" t="str">
        <f t="shared" si="64"/>
        <v/>
      </c>
      <c r="J679" s="34" t="str">
        <f t="shared" si="65"/>
        <v/>
      </c>
      <c r="K679" s="34" t="str">
        <f t="shared" si="66"/>
        <v/>
      </c>
      <c r="L679" s="35"/>
      <c r="M679" s="35">
        <f t="shared" si="68"/>
        <v>1.1500194500000001</v>
      </c>
      <c r="N679" s="35">
        <f t="shared" si="67"/>
        <v>0.52340906500000006</v>
      </c>
      <c r="V679" s="34"/>
      <c r="W679" s="34"/>
      <c r="X679" s="34"/>
    </row>
    <row r="680" spans="4:24">
      <c r="D680" s="103">
        <v>1030</v>
      </c>
      <c r="E680" s="34"/>
      <c r="F680" s="34"/>
      <c r="G680" s="34"/>
      <c r="H680" s="34"/>
      <c r="I680" s="34" t="str">
        <f t="shared" si="64"/>
        <v/>
      </c>
      <c r="J680" s="34" t="str">
        <f t="shared" si="65"/>
        <v/>
      </c>
      <c r="K680" s="34" t="str">
        <f t="shared" si="66"/>
        <v/>
      </c>
      <c r="L680" s="35"/>
      <c r="M680" s="35">
        <f t="shared" si="68"/>
        <v>1.0210178000000001</v>
      </c>
      <c r="N680" s="35">
        <f t="shared" si="67"/>
        <v>0.51050890000000004</v>
      </c>
      <c r="V680" s="34"/>
      <c r="W680" s="34"/>
      <c r="X680" s="34"/>
    </row>
    <row r="681" spans="4:24">
      <c r="D681" s="103">
        <v>1101</v>
      </c>
      <c r="E681" s="34"/>
      <c r="F681" s="34"/>
      <c r="G681" s="34"/>
      <c r="H681" s="34"/>
      <c r="I681" s="34" t="str">
        <f t="shared" si="64"/>
        <v/>
      </c>
      <c r="J681" s="34" t="str">
        <f t="shared" si="65"/>
        <v/>
      </c>
      <c r="K681" s="34" t="str">
        <f t="shared" si="66"/>
        <v/>
      </c>
      <c r="L681" s="35"/>
      <c r="M681" s="35">
        <f t="shared" si="68"/>
        <v>0</v>
      </c>
      <c r="N681" s="35">
        <f t="shared" si="67"/>
        <v>0</v>
      </c>
      <c r="V681" s="34"/>
      <c r="W681" s="34"/>
      <c r="X681" s="34"/>
    </row>
    <row r="682" spans="4:24">
      <c r="D682" s="103">
        <v>1102</v>
      </c>
      <c r="E682" s="34"/>
      <c r="F682" s="34"/>
      <c r="G682" s="34"/>
      <c r="H682" s="34"/>
      <c r="I682" s="34" t="str">
        <f t="shared" si="64"/>
        <v/>
      </c>
      <c r="J682" s="34" t="str">
        <f t="shared" si="65"/>
        <v/>
      </c>
      <c r="K682" s="34" t="str">
        <f t="shared" si="66"/>
        <v/>
      </c>
      <c r="L682" s="35"/>
      <c r="M682" s="35">
        <f t="shared" si="68"/>
        <v>0</v>
      </c>
      <c r="N682" s="35">
        <f t="shared" si="67"/>
        <v>0</v>
      </c>
      <c r="V682" s="34"/>
      <c r="W682" s="34"/>
      <c r="X682" s="34"/>
    </row>
    <row r="683" spans="4:24">
      <c r="D683" s="103">
        <v>1103</v>
      </c>
      <c r="E683" s="34"/>
      <c r="F683" s="34"/>
      <c r="G683" s="34"/>
      <c r="H683" s="34"/>
      <c r="I683" s="34" t="str">
        <f t="shared" si="64"/>
        <v/>
      </c>
      <c r="J683" s="34" t="str">
        <f t="shared" si="65"/>
        <v/>
      </c>
      <c r="K683" s="34" t="str">
        <f t="shared" si="66"/>
        <v/>
      </c>
      <c r="L683" s="35"/>
      <c r="M683" s="35">
        <f t="shared" si="68"/>
        <v>0</v>
      </c>
      <c r="N683" s="35">
        <f t="shared" si="67"/>
        <v>0</v>
      </c>
      <c r="V683" s="34"/>
      <c r="W683" s="34"/>
      <c r="X683" s="34"/>
    </row>
    <row r="684" spans="4:24">
      <c r="D684" s="103">
        <v>1104</v>
      </c>
      <c r="E684" s="34">
        <v>0</v>
      </c>
      <c r="F684" s="34">
        <v>0.14702654000000001</v>
      </c>
      <c r="G684" s="34">
        <v>0</v>
      </c>
      <c r="H684" s="34"/>
      <c r="I684" s="34">
        <f t="shared" si="64"/>
        <v>0</v>
      </c>
      <c r="J684" s="34">
        <f t="shared" si="65"/>
        <v>7.3513270000000006E-2</v>
      </c>
      <c r="K684" s="34">
        <f t="shared" si="66"/>
        <v>0</v>
      </c>
      <c r="L684" s="35"/>
      <c r="M684" s="35">
        <f t="shared" si="68"/>
        <v>0</v>
      </c>
      <c r="N684" s="35">
        <f t="shared" si="67"/>
        <v>0</v>
      </c>
      <c r="V684" s="34"/>
      <c r="W684" s="34"/>
      <c r="X684" s="34"/>
    </row>
    <row r="685" spans="4:24">
      <c r="D685" s="103">
        <v>1105</v>
      </c>
      <c r="E685" s="34"/>
      <c r="F685" s="34"/>
      <c r="G685" s="34"/>
      <c r="H685" s="34"/>
      <c r="I685" s="34" t="str">
        <f t="shared" si="64"/>
        <v/>
      </c>
      <c r="J685" s="34" t="str">
        <f t="shared" si="65"/>
        <v/>
      </c>
      <c r="K685" s="34" t="str">
        <f t="shared" si="66"/>
        <v/>
      </c>
      <c r="L685" s="35"/>
      <c r="M685" s="35">
        <f t="shared" si="68"/>
        <v>0</v>
      </c>
      <c r="N685" s="35">
        <f t="shared" si="67"/>
        <v>0</v>
      </c>
      <c r="V685" s="34"/>
      <c r="W685" s="34"/>
      <c r="X685" s="34"/>
    </row>
    <row r="686" spans="4:24">
      <c r="D686" s="103">
        <v>1107</v>
      </c>
      <c r="E686" s="34">
        <v>0.37017290000000003</v>
      </c>
      <c r="F686" s="34">
        <v>8.6275994999999994E-2</v>
      </c>
      <c r="G686" s="34">
        <v>0</v>
      </c>
      <c r="H686" s="34"/>
      <c r="I686" s="34">
        <f t="shared" si="64"/>
        <v>3.7017290000000001E-2</v>
      </c>
      <c r="J686" s="34">
        <f t="shared" si="65"/>
        <v>4.3137997499999997E-2</v>
      </c>
      <c r="K686" s="34">
        <f t="shared" si="66"/>
        <v>0</v>
      </c>
      <c r="L686" s="35"/>
      <c r="M686" s="35">
        <f t="shared" si="68"/>
        <v>0</v>
      </c>
      <c r="N686" s="35">
        <f t="shared" si="67"/>
        <v>0</v>
      </c>
      <c r="V686" s="34"/>
      <c r="W686" s="34"/>
      <c r="X686" s="34"/>
    </row>
    <row r="687" spans="4:24">
      <c r="D687" s="103">
        <v>1108</v>
      </c>
      <c r="E687" s="34">
        <v>0.37017290000000003</v>
      </c>
      <c r="F687" s="34">
        <v>8.6275994999999994E-2</v>
      </c>
      <c r="G687" s="34">
        <v>0</v>
      </c>
      <c r="H687" s="34"/>
      <c r="I687" s="34">
        <f t="shared" si="64"/>
        <v>3.7017290000000001E-2</v>
      </c>
      <c r="J687" s="34">
        <f t="shared" si="65"/>
        <v>4.3137997499999997E-2</v>
      </c>
      <c r="K687" s="34">
        <f t="shared" si="66"/>
        <v>0</v>
      </c>
      <c r="L687" s="35"/>
      <c r="M687" s="35">
        <f t="shared" si="68"/>
        <v>0</v>
      </c>
      <c r="N687" s="35">
        <f t="shared" si="67"/>
        <v>0</v>
      </c>
      <c r="V687" s="34"/>
      <c r="W687" s="34"/>
      <c r="X687" s="34"/>
    </row>
    <row r="688" spans="4:24">
      <c r="D688" s="103">
        <v>1109</v>
      </c>
      <c r="E688" s="34">
        <v>0.3646064</v>
      </c>
      <c r="F688" s="34">
        <v>8.6275994999999994E-2</v>
      </c>
      <c r="G688" s="34">
        <v>0</v>
      </c>
      <c r="H688" s="34"/>
      <c r="I688" s="34">
        <f t="shared" si="64"/>
        <v>3.6460640000000002E-2</v>
      </c>
      <c r="J688" s="34">
        <f t="shared" si="65"/>
        <v>4.3137997499999997E-2</v>
      </c>
      <c r="K688" s="34">
        <f t="shared" si="66"/>
        <v>0</v>
      </c>
      <c r="L688" s="35"/>
      <c r="M688" s="35">
        <f t="shared" si="68"/>
        <v>0</v>
      </c>
      <c r="N688" s="35">
        <f t="shared" si="67"/>
        <v>0</v>
      </c>
      <c r="V688" s="34"/>
      <c r="W688" s="34"/>
      <c r="X688" s="34"/>
    </row>
    <row r="689" spans="4:24">
      <c r="D689" s="103">
        <v>1110</v>
      </c>
      <c r="E689" s="34">
        <v>0.3646064</v>
      </c>
      <c r="F689" s="34">
        <v>8.6275994999999994E-2</v>
      </c>
      <c r="G689" s="34">
        <v>0</v>
      </c>
      <c r="H689" s="34"/>
      <c r="I689" s="34">
        <f t="shared" si="64"/>
        <v>3.6460640000000002E-2</v>
      </c>
      <c r="J689" s="34">
        <f t="shared" si="65"/>
        <v>4.3137997499999997E-2</v>
      </c>
      <c r="K689" s="34">
        <f t="shared" si="66"/>
        <v>0</v>
      </c>
      <c r="L689" s="35"/>
      <c r="M689" s="35">
        <f t="shared" si="68"/>
        <v>0</v>
      </c>
      <c r="N689" s="35">
        <f t="shared" si="67"/>
        <v>0</v>
      </c>
      <c r="V689" s="34"/>
      <c r="W689" s="34"/>
      <c r="X689" s="34"/>
    </row>
    <row r="690" spans="4:24">
      <c r="D690" s="103">
        <v>1111</v>
      </c>
      <c r="E690" s="34"/>
      <c r="F690" s="34"/>
      <c r="G690" s="34"/>
      <c r="H690" s="34"/>
      <c r="I690" s="34" t="str">
        <f t="shared" si="64"/>
        <v/>
      </c>
      <c r="J690" s="34" t="str">
        <f t="shared" si="65"/>
        <v/>
      </c>
      <c r="K690" s="34" t="str">
        <f t="shared" si="66"/>
        <v/>
      </c>
      <c r="L690" s="35"/>
      <c r="M690" s="35">
        <f t="shared" si="68"/>
        <v>0</v>
      </c>
      <c r="N690" s="35">
        <f t="shared" si="67"/>
        <v>0</v>
      </c>
      <c r="V690" s="34"/>
      <c r="W690" s="34"/>
      <c r="X690" s="34"/>
    </row>
    <row r="691" spans="4:24">
      <c r="D691" s="103">
        <v>1112</v>
      </c>
      <c r="E691" s="34"/>
      <c r="F691" s="34"/>
      <c r="G691" s="34"/>
      <c r="H691" s="34"/>
      <c r="I691" s="34" t="str">
        <f t="shared" si="64"/>
        <v/>
      </c>
      <c r="J691" s="34" t="str">
        <f t="shared" si="65"/>
        <v/>
      </c>
      <c r="K691" s="34" t="str">
        <f t="shared" si="66"/>
        <v/>
      </c>
      <c r="L691" s="35"/>
      <c r="M691" s="35">
        <f t="shared" si="68"/>
        <v>0</v>
      </c>
      <c r="N691" s="35">
        <f t="shared" si="67"/>
        <v>0</v>
      </c>
      <c r="V691" s="34"/>
      <c r="W691" s="34"/>
      <c r="X691" s="34"/>
    </row>
    <row r="692" spans="4:24">
      <c r="D692" s="103">
        <v>1113</v>
      </c>
      <c r="E692" s="34"/>
      <c r="F692" s="34"/>
      <c r="G692" s="34"/>
      <c r="H692" s="34"/>
      <c r="I692" s="34" t="str">
        <f t="shared" si="64"/>
        <v/>
      </c>
      <c r="J692" s="34" t="str">
        <f t="shared" si="65"/>
        <v/>
      </c>
      <c r="K692" s="34" t="str">
        <f t="shared" si="66"/>
        <v/>
      </c>
      <c r="L692" s="35"/>
      <c r="M692" s="35">
        <f t="shared" si="68"/>
        <v>0</v>
      </c>
      <c r="N692" s="35">
        <f t="shared" si="67"/>
        <v>0</v>
      </c>
      <c r="V692" s="34"/>
      <c r="W692" s="34"/>
      <c r="X692" s="34"/>
    </row>
    <row r="693" spans="4:24">
      <c r="D693" s="103">
        <v>1114</v>
      </c>
      <c r="E693" s="34"/>
      <c r="F693" s="34"/>
      <c r="G693" s="34"/>
      <c r="H693" s="34"/>
      <c r="I693" s="34" t="str">
        <f t="shared" si="64"/>
        <v/>
      </c>
      <c r="J693" s="34" t="str">
        <f t="shared" si="65"/>
        <v/>
      </c>
      <c r="K693" s="34" t="str">
        <f t="shared" si="66"/>
        <v/>
      </c>
      <c r="L693" s="35"/>
      <c r="M693" s="35">
        <f t="shared" si="68"/>
        <v>0</v>
      </c>
      <c r="N693" s="35">
        <f t="shared" si="67"/>
        <v>0</v>
      </c>
      <c r="V693" s="34"/>
      <c r="W693" s="34"/>
      <c r="X693" s="34"/>
    </row>
    <row r="694" spans="4:24">
      <c r="D694" s="103">
        <v>1115</v>
      </c>
      <c r="E694" s="34">
        <v>0</v>
      </c>
      <c r="F694" s="34">
        <v>0.2481073</v>
      </c>
      <c r="G694" s="34">
        <v>0</v>
      </c>
      <c r="H694" s="34"/>
      <c r="I694" s="34">
        <f t="shared" si="64"/>
        <v>0</v>
      </c>
      <c r="J694" s="34">
        <f t="shared" si="65"/>
        <v>0.12405365</v>
      </c>
      <c r="K694" s="34">
        <f t="shared" si="66"/>
        <v>0</v>
      </c>
      <c r="L694" s="35"/>
      <c r="M694" s="35">
        <f t="shared" si="68"/>
        <v>0.14702654000000001</v>
      </c>
      <c r="N694" s="35">
        <f t="shared" si="67"/>
        <v>7.3513270000000006E-2</v>
      </c>
      <c r="V694" s="34"/>
      <c r="W694" s="34"/>
      <c r="X694" s="34"/>
    </row>
    <row r="695" spans="4:24">
      <c r="D695" s="103">
        <v>1116</v>
      </c>
      <c r="E695" s="34">
        <v>2.2012339999999999</v>
      </c>
      <c r="F695" s="34">
        <v>0.68918692999999998</v>
      </c>
      <c r="G695" s="34">
        <v>0</v>
      </c>
      <c r="H695" s="34"/>
      <c r="I695" s="34">
        <f t="shared" si="64"/>
        <v>0.2201234</v>
      </c>
      <c r="J695" s="34">
        <f t="shared" si="65"/>
        <v>0.34459346499999999</v>
      </c>
      <c r="K695" s="34">
        <f t="shared" si="66"/>
        <v>0</v>
      </c>
      <c r="L695" s="35"/>
      <c r="M695" s="35">
        <f t="shared" si="68"/>
        <v>0</v>
      </c>
      <c r="N695" s="35">
        <f t="shared" si="67"/>
        <v>0</v>
      </c>
      <c r="V695" s="34"/>
      <c r="W695" s="34"/>
      <c r="X695" s="34"/>
    </row>
    <row r="696" spans="4:24">
      <c r="D696" s="103">
        <v>1117</v>
      </c>
      <c r="E696" s="34">
        <v>8.8049359999999997</v>
      </c>
      <c r="F696" s="34">
        <v>0</v>
      </c>
      <c r="G696" s="34">
        <v>0</v>
      </c>
      <c r="H696" s="34"/>
      <c r="I696" s="34">
        <f t="shared" si="64"/>
        <v>0.88049359999999999</v>
      </c>
      <c r="J696" s="34">
        <f t="shared" si="65"/>
        <v>0</v>
      </c>
      <c r="K696" s="34">
        <f t="shared" si="66"/>
        <v>0</v>
      </c>
      <c r="L696" s="35"/>
      <c r="M696" s="35">
        <f t="shared" si="68"/>
        <v>0.45644889500000002</v>
      </c>
      <c r="N696" s="35">
        <f t="shared" si="67"/>
        <v>8.0155287500000005E-2</v>
      </c>
      <c r="V696" s="34"/>
      <c r="W696" s="34"/>
      <c r="X696" s="34"/>
    </row>
    <row r="697" spans="4:24">
      <c r="D697" s="103">
        <v>1118</v>
      </c>
      <c r="E697" s="34">
        <v>8.8049359999999997</v>
      </c>
      <c r="F697" s="34">
        <v>0</v>
      </c>
      <c r="G697" s="34">
        <v>0</v>
      </c>
      <c r="H697" s="34"/>
      <c r="I697" s="34">
        <f t="shared" si="64"/>
        <v>0.88049359999999999</v>
      </c>
      <c r="J697" s="34">
        <f t="shared" si="65"/>
        <v>0</v>
      </c>
      <c r="K697" s="34">
        <f t="shared" si="66"/>
        <v>0</v>
      </c>
      <c r="L697" s="35"/>
      <c r="M697" s="35">
        <f t="shared" si="68"/>
        <v>0.45644889500000002</v>
      </c>
      <c r="N697" s="35">
        <f t="shared" si="67"/>
        <v>8.0155287500000005E-2</v>
      </c>
      <c r="V697" s="34"/>
      <c r="W697" s="34"/>
      <c r="X697" s="34"/>
    </row>
    <row r="698" spans="4:24">
      <c r="D698" s="103">
        <v>1119</v>
      </c>
      <c r="E698" s="34">
        <v>8.8049359999999997</v>
      </c>
      <c r="F698" s="34">
        <v>0</v>
      </c>
      <c r="G698" s="34">
        <v>0</v>
      </c>
      <c r="H698" s="34"/>
      <c r="I698" s="34">
        <f t="shared" ref="I698:I761" si="69">IF(E698="","",E698*$B$2)</f>
        <v>0.88049359999999999</v>
      </c>
      <c r="J698" s="34">
        <f t="shared" ref="J698:J761" si="70">IF(F698="","",F698*$B$3)</f>
        <v>0</v>
      </c>
      <c r="K698" s="34">
        <f t="shared" ref="K698:K761" si="71">IF(G698="","",G698*$B$4)</f>
        <v>0</v>
      </c>
      <c r="L698" s="35"/>
      <c r="M698" s="35">
        <f t="shared" si="68"/>
        <v>0.45088239499999999</v>
      </c>
      <c r="N698" s="35">
        <f t="shared" si="67"/>
        <v>7.95986375E-2</v>
      </c>
      <c r="V698" s="34"/>
      <c r="W698" s="34"/>
      <c r="X698" s="34"/>
    </row>
    <row r="699" spans="4:24">
      <c r="D699" s="103">
        <v>1120</v>
      </c>
      <c r="E699" s="34"/>
      <c r="F699" s="34"/>
      <c r="G699" s="34"/>
      <c r="H699" s="34"/>
      <c r="I699" s="34" t="str">
        <f t="shared" si="69"/>
        <v/>
      </c>
      <c r="J699" s="34" t="str">
        <f t="shared" si="70"/>
        <v/>
      </c>
      <c r="K699" s="34" t="str">
        <f t="shared" si="71"/>
        <v/>
      </c>
      <c r="L699" s="35"/>
      <c r="M699" s="35">
        <f t="shared" si="68"/>
        <v>0.45088239499999999</v>
      </c>
      <c r="N699" s="35">
        <f t="shared" si="67"/>
        <v>7.95986375E-2</v>
      </c>
      <c r="V699" s="34"/>
      <c r="W699" s="34"/>
      <c r="X699" s="34"/>
    </row>
    <row r="700" spans="4:24">
      <c r="D700" s="103">
        <v>1121</v>
      </c>
      <c r="E700" s="34"/>
      <c r="F700" s="34"/>
      <c r="G700" s="34"/>
      <c r="H700" s="34"/>
      <c r="I700" s="34" t="str">
        <f t="shared" si="69"/>
        <v/>
      </c>
      <c r="J700" s="34" t="str">
        <f t="shared" si="70"/>
        <v/>
      </c>
      <c r="K700" s="34" t="str">
        <f t="shared" si="71"/>
        <v/>
      </c>
      <c r="L700" s="35"/>
      <c r="M700" s="35">
        <f t="shared" si="68"/>
        <v>0</v>
      </c>
      <c r="N700" s="35">
        <f t="shared" si="67"/>
        <v>0</v>
      </c>
      <c r="V700" s="34"/>
      <c r="W700" s="34"/>
      <c r="X700" s="34"/>
    </row>
    <row r="701" spans="4:24">
      <c r="D701" s="103">
        <v>1122</v>
      </c>
      <c r="E701" s="34"/>
      <c r="F701" s="34"/>
      <c r="G701" s="34"/>
      <c r="H701" s="34"/>
      <c r="I701" s="34" t="str">
        <f t="shared" si="69"/>
        <v/>
      </c>
      <c r="J701" s="34" t="str">
        <f t="shared" si="70"/>
        <v/>
      </c>
      <c r="K701" s="34" t="str">
        <f t="shared" si="71"/>
        <v/>
      </c>
      <c r="L701" s="35"/>
      <c r="M701" s="35">
        <f t="shared" si="68"/>
        <v>0</v>
      </c>
      <c r="N701" s="35">
        <f t="shared" si="67"/>
        <v>0</v>
      </c>
      <c r="V701" s="34"/>
      <c r="W701" s="34"/>
      <c r="X701" s="34"/>
    </row>
    <row r="702" spans="4:24">
      <c r="D702" s="103">
        <v>1123</v>
      </c>
      <c r="E702" s="34"/>
      <c r="F702" s="34"/>
      <c r="G702" s="34"/>
      <c r="H702" s="34"/>
      <c r="I702" s="34" t="str">
        <f t="shared" si="69"/>
        <v/>
      </c>
      <c r="J702" s="34" t="str">
        <f t="shared" si="70"/>
        <v/>
      </c>
      <c r="K702" s="34" t="str">
        <f t="shared" si="71"/>
        <v/>
      </c>
      <c r="L702" s="35"/>
      <c r="M702" s="35">
        <f t="shared" si="68"/>
        <v>0</v>
      </c>
      <c r="N702" s="35">
        <f t="shared" si="67"/>
        <v>0</v>
      </c>
      <c r="V702" s="34"/>
      <c r="W702" s="34"/>
      <c r="X702" s="34"/>
    </row>
    <row r="703" spans="4:24">
      <c r="D703" s="103">
        <v>1124</v>
      </c>
      <c r="E703" s="34"/>
      <c r="F703" s="34"/>
      <c r="G703" s="34"/>
      <c r="H703" s="34"/>
      <c r="I703" s="34" t="str">
        <f t="shared" si="69"/>
        <v/>
      </c>
      <c r="J703" s="34" t="str">
        <f t="shared" si="70"/>
        <v/>
      </c>
      <c r="K703" s="34" t="str">
        <f t="shared" si="71"/>
        <v/>
      </c>
      <c r="L703" s="35"/>
      <c r="M703" s="35">
        <f t="shared" si="68"/>
        <v>0</v>
      </c>
      <c r="N703" s="35">
        <f t="shared" si="67"/>
        <v>0</v>
      </c>
      <c r="V703" s="34"/>
      <c r="W703" s="34"/>
      <c r="X703" s="34"/>
    </row>
    <row r="704" spans="4:24">
      <c r="D704" s="103">
        <v>1125</v>
      </c>
      <c r="E704" s="34">
        <v>0.51119119999999996</v>
      </c>
      <c r="F704" s="34">
        <v>7.3513270000000006E-2</v>
      </c>
      <c r="G704" s="34">
        <v>0</v>
      </c>
      <c r="H704" s="34"/>
      <c r="I704" s="34">
        <f t="shared" si="69"/>
        <v>5.1119119999999997E-2</v>
      </c>
      <c r="J704" s="34">
        <f t="shared" si="70"/>
        <v>3.6756635000000003E-2</v>
      </c>
      <c r="K704" s="34">
        <f t="shared" si="71"/>
        <v>0</v>
      </c>
      <c r="L704" s="35"/>
      <c r="M704" s="35">
        <f t="shared" si="68"/>
        <v>0.2481073</v>
      </c>
      <c r="N704" s="35">
        <f t="shared" si="67"/>
        <v>0.12405365</v>
      </c>
      <c r="V704" s="34"/>
      <c r="W704" s="34"/>
      <c r="X704" s="34"/>
    </row>
    <row r="705" spans="4:24">
      <c r="D705" s="103">
        <v>1126</v>
      </c>
      <c r="E705" s="34">
        <v>0.51119119999999996</v>
      </c>
      <c r="F705" s="34">
        <v>0.12635094999999999</v>
      </c>
      <c r="G705" s="34">
        <v>0</v>
      </c>
      <c r="H705" s="34"/>
      <c r="I705" s="34">
        <f t="shared" si="69"/>
        <v>5.1119119999999997E-2</v>
      </c>
      <c r="J705" s="34">
        <f t="shared" si="70"/>
        <v>6.3175474999999995E-2</v>
      </c>
      <c r="K705" s="34">
        <f t="shared" si="71"/>
        <v>0</v>
      </c>
      <c r="L705" s="35"/>
      <c r="M705" s="35">
        <f t="shared" si="68"/>
        <v>2.8904209299999999</v>
      </c>
      <c r="N705" s="35">
        <f t="shared" si="67"/>
        <v>0.56471686499999996</v>
      </c>
      <c r="V705" s="34"/>
      <c r="W705" s="34"/>
      <c r="X705" s="34"/>
    </row>
    <row r="706" spans="4:24">
      <c r="D706" s="103">
        <v>1127</v>
      </c>
      <c r="E706" s="34"/>
      <c r="F706" s="34"/>
      <c r="G706" s="34"/>
      <c r="H706" s="34"/>
      <c r="I706" s="34" t="str">
        <f t="shared" si="69"/>
        <v/>
      </c>
      <c r="J706" s="34" t="str">
        <f t="shared" si="70"/>
        <v/>
      </c>
      <c r="K706" s="34" t="str">
        <f t="shared" si="71"/>
        <v/>
      </c>
      <c r="L706" s="35"/>
      <c r="M706" s="35">
        <f t="shared" si="68"/>
        <v>8.8049359999999997</v>
      </c>
      <c r="N706" s="35">
        <f t="shared" si="67"/>
        <v>0.88049359999999999</v>
      </c>
      <c r="V706" s="34"/>
      <c r="W706" s="34"/>
      <c r="X706" s="34"/>
    </row>
    <row r="707" spans="4:24">
      <c r="D707" s="103">
        <v>1128</v>
      </c>
      <c r="E707" s="34">
        <v>0.94012169999999995</v>
      </c>
      <c r="F707" s="34">
        <v>5.1050887000000003E-2</v>
      </c>
      <c r="G707" s="34">
        <v>0</v>
      </c>
      <c r="H707" s="34"/>
      <c r="I707" s="34">
        <f t="shared" si="69"/>
        <v>9.4012170000000006E-2</v>
      </c>
      <c r="J707" s="34">
        <f t="shared" si="70"/>
        <v>2.5525443500000002E-2</v>
      </c>
      <c r="K707" s="34">
        <f t="shared" si="71"/>
        <v>0</v>
      </c>
      <c r="L707" s="35"/>
      <c r="M707" s="35">
        <f t="shared" si="68"/>
        <v>8.8049359999999997</v>
      </c>
      <c r="N707" s="35">
        <f t="shared" si="67"/>
        <v>0.88049359999999999</v>
      </c>
      <c r="V707" s="34"/>
      <c r="W707" s="34"/>
      <c r="X707" s="34"/>
    </row>
    <row r="708" spans="4:24">
      <c r="D708" s="103">
        <v>1129</v>
      </c>
      <c r="E708" s="34">
        <v>0</v>
      </c>
      <c r="F708" s="34">
        <v>6.8229509999999993E-2</v>
      </c>
      <c r="G708" s="34">
        <v>0</v>
      </c>
      <c r="H708" s="34"/>
      <c r="I708" s="34">
        <f t="shared" si="69"/>
        <v>0</v>
      </c>
      <c r="J708" s="34">
        <f t="shared" si="70"/>
        <v>3.4114754999999997E-2</v>
      </c>
      <c r="K708" s="34">
        <f t="shared" si="71"/>
        <v>0</v>
      </c>
      <c r="L708" s="35"/>
      <c r="M708" s="35">
        <f t="shared" si="68"/>
        <v>8.8049359999999997</v>
      </c>
      <c r="N708" s="35">
        <f t="shared" ref="N708:N771" si="72">SUM(I698:K698)</f>
        <v>0.88049359999999999</v>
      </c>
      <c r="V708" s="34"/>
      <c r="W708" s="34"/>
      <c r="X708" s="34"/>
    </row>
    <row r="709" spans="4:24">
      <c r="D709" s="103">
        <v>1130</v>
      </c>
      <c r="E709" s="34">
        <v>0</v>
      </c>
      <c r="F709" s="34">
        <v>0.13645901999999999</v>
      </c>
      <c r="G709" s="34">
        <v>0</v>
      </c>
      <c r="H709" s="34"/>
      <c r="I709" s="34">
        <f t="shared" si="69"/>
        <v>0</v>
      </c>
      <c r="J709" s="34">
        <f t="shared" si="70"/>
        <v>6.8229509999999993E-2</v>
      </c>
      <c r="K709" s="34">
        <f t="shared" si="71"/>
        <v>0</v>
      </c>
      <c r="L709" s="35"/>
      <c r="M709" s="35">
        <f t="shared" si="68"/>
        <v>0</v>
      </c>
      <c r="N709" s="35">
        <f t="shared" si="72"/>
        <v>0</v>
      </c>
      <c r="V709" s="34"/>
      <c r="W709" s="34"/>
      <c r="X709" s="34"/>
    </row>
    <row r="710" spans="4:24">
      <c r="D710" s="103">
        <v>1131</v>
      </c>
      <c r="E710" s="34">
        <v>0.30720799999999998</v>
      </c>
      <c r="F710" s="34">
        <v>0</v>
      </c>
      <c r="G710" s="34">
        <v>0</v>
      </c>
      <c r="H710" s="34"/>
      <c r="I710" s="34">
        <f t="shared" si="69"/>
        <v>3.0720799999999999E-2</v>
      </c>
      <c r="J710" s="34">
        <f t="shared" si="70"/>
        <v>0</v>
      </c>
      <c r="K710" s="34">
        <f t="shared" si="71"/>
        <v>0</v>
      </c>
      <c r="L710" s="35"/>
      <c r="M710" s="35">
        <f t="shared" si="68"/>
        <v>0</v>
      </c>
      <c r="N710" s="35">
        <f t="shared" si="72"/>
        <v>0</v>
      </c>
      <c r="V710" s="34"/>
      <c r="W710" s="34"/>
      <c r="X710" s="34"/>
    </row>
    <row r="711" spans="4:24">
      <c r="D711" s="103">
        <v>1132</v>
      </c>
      <c r="E711" s="34"/>
      <c r="F711" s="34"/>
      <c r="G711" s="34"/>
      <c r="H711" s="34"/>
      <c r="I711" s="34" t="str">
        <f t="shared" si="69"/>
        <v/>
      </c>
      <c r="J711" s="34" t="str">
        <f t="shared" si="70"/>
        <v/>
      </c>
      <c r="K711" s="34" t="str">
        <f t="shared" si="71"/>
        <v/>
      </c>
      <c r="L711" s="35"/>
      <c r="M711" s="35">
        <f t="shared" si="68"/>
        <v>0</v>
      </c>
      <c r="N711" s="35">
        <f t="shared" si="72"/>
        <v>0</v>
      </c>
      <c r="V711" s="34"/>
      <c r="W711" s="34"/>
      <c r="X711" s="34"/>
    </row>
    <row r="712" spans="4:24">
      <c r="D712" s="103">
        <v>1133</v>
      </c>
      <c r="E712" s="34">
        <v>0.43886851999999998</v>
      </c>
      <c r="F712" s="34">
        <v>0.123543136</v>
      </c>
      <c r="G712" s="34">
        <v>0</v>
      </c>
      <c r="H712" s="34"/>
      <c r="I712" s="34">
        <f t="shared" si="69"/>
        <v>4.3886852000000004E-2</v>
      </c>
      <c r="J712" s="34">
        <f t="shared" si="70"/>
        <v>6.1771567999999999E-2</v>
      </c>
      <c r="K712" s="34">
        <f t="shared" si="71"/>
        <v>0</v>
      </c>
      <c r="L712" s="35"/>
      <c r="M712" s="35">
        <f t="shared" si="68"/>
        <v>0</v>
      </c>
      <c r="N712" s="35">
        <f t="shared" si="72"/>
        <v>0</v>
      </c>
      <c r="V712" s="34"/>
      <c r="W712" s="34"/>
      <c r="X712" s="34"/>
    </row>
    <row r="713" spans="4:24">
      <c r="D713" s="103">
        <v>1134</v>
      </c>
      <c r="E713" s="34">
        <v>0.21943425999999999</v>
      </c>
      <c r="F713" s="34">
        <v>0.66161939999999997</v>
      </c>
      <c r="G713" s="34">
        <v>0</v>
      </c>
      <c r="H713" s="34"/>
      <c r="I713" s="34">
        <f t="shared" si="69"/>
        <v>2.1943426000000002E-2</v>
      </c>
      <c r="J713" s="34">
        <f t="shared" si="70"/>
        <v>0.33080969999999998</v>
      </c>
      <c r="K713" s="34">
        <f t="shared" si="71"/>
        <v>0</v>
      </c>
      <c r="L713" s="35"/>
      <c r="M713" s="35">
        <f t="shared" si="68"/>
        <v>0</v>
      </c>
      <c r="N713" s="35">
        <f t="shared" si="72"/>
        <v>0</v>
      </c>
      <c r="V713" s="34"/>
      <c r="W713" s="34"/>
      <c r="X713" s="34"/>
    </row>
    <row r="714" spans="4:24">
      <c r="D714" s="103">
        <v>1135</v>
      </c>
      <c r="E714" s="34">
        <v>0</v>
      </c>
      <c r="F714" s="34">
        <v>0.21620049999999999</v>
      </c>
      <c r="G714" s="34">
        <v>0</v>
      </c>
      <c r="H714" s="34"/>
      <c r="I714" s="34">
        <f t="shared" si="69"/>
        <v>0</v>
      </c>
      <c r="J714" s="34">
        <f t="shared" si="70"/>
        <v>0.10810024999999999</v>
      </c>
      <c r="K714" s="34">
        <f t="shared" si="71"/>
        <v>0</v>
      </c>
      <c r="L714" s="35"/>
      <c r="M714" s="35">
        <f t="shared" si="68"/>
        <v>0.58470446999999992</v>
      </c>
      <c r="N714" s="35">
        <f t="shared" si="72"/>
        <v>8.7875755E-2</v>
      </c>
      <c r="V714" s="34"/>
      <c r="W714" s="34"/>
      <c r="X714" s="34"/>
    </row>
    <row r="715" spans="4:24">
      <c r="D715" s="103">
        <v>1136</v>
      </c>
      <c r="E715" s="34">
        <v>0</v>
      </c>
      <c r="F715" s="34">
        <v>0.21620049999999999</v>
      </c>
      <c r="G715" s="34">
        <v>0</v>
      </c>
      <c r="H715" s="34"/>
      <c r="I715" s="34">
        <f t="shared" si="69"/>
        <v>0</v>
      </c>
      <c r="J715" s="34">
        <f t="shared" si="70"/>
        <v>0.10810024999999999</v>
      </c>
      <c r="K715" s="34">
        <f t="shared" si="71"/>
        <v>0</v>
      </c>
      <c r="L715" s="35"/>
      <c r="M715" s="35">
        <f t="shared" si="68"/>
        <v>0.63754214999999992</v>
      </c>
      <c r="N715" s="35">
        <f t="shared" si="72"/>
        <v>0.114294595</v>
      </c>
      <c r="V715" s="34"/>
      <c r="W715" s="34"/>
      <c r="X715" s="34"/>
    </row>
    <row r="716" spans="4:24">
      <c r="D716" s="103">
        <v>1137</v>
      </c>
      <c r="E716" s="34">
        <v>0</v>
      </c>
      <c r="F716" s="34">
        <v>1.8378317000000002E-2</v>
      </c>
      <c r="G716" s="34">
        <v>0</v>
      </c>
      <c r="H716" s="34"/>
      <c r="I716" s="34">
        <f t="shared" si="69"/>
        <v>0</v>
      </c>
      <c r="J716" s="34">
        <f t="shared" si="70"/>
        <v>9.1891585000000008E-3</v>
      </c>
      <c r="K716" s="34">
        <f t="shared" si="71"/>
        <v>0</v>
      </c>
      <c r="L716" s="35"/>
      <c r="M716" s="35">
        <f t="shared" si="68"/>
        <v>0</v>
      </c>
      <c r="N716" s="35">
        <f t="shared" si="72"/>
        <v>0</v>
      </c>
      <c r="V716" s="34"/>
      <c r="W716" s="34"/>
      <c r="X716" s="34"/>
    </row>
    <row r="717" spans="4:24">
      <c r="D717" s="103">
        <v>1138</v>
      </c>
      <c r="E717" s="34">
        <v>1.1270465000000001</v>
      </c>
      <c r="F717" s="34">
        <v>1.8378317000000002E-2</v>
      </c>
      <c r="G717" s="34">
        <v>0</v>
      </c>
      <c r="H717" s="34"/>
      <c r="I717" s="34">
        <f t="shared" si="69"/>
        <v>0.11270465000000002</v>
      </c>
      <c r="J717" s="34">
        <f t="shared" si="70"/>
        <v>9.1891585000000008E-3</v>
      </c>
      <c r="K717" s="34">
        <f t="shared" si="71"/>
        <v>0</v>
      </c>
      <c r="L717" s="35"/>
      <c r="M717" s="35">
        <f t="shared" si="68"/>
        <v>0.99117258699999999</v>
      </c>
      <c r="N717" s="35">
        <f t="shared" si="72"/>
        <v>0.1195376135</v>
      </c>
      <c r="V717" s="34"/>
      <c r="W717" s="34"/>
      <c r="X717" s="34"/>
    </row>
    <row r="718" spans="4:24">
      <c r="D718" s="103">
        <v>1139</v>
      </c>
      <c r="E718" s="34">
        <v>0</v>
      </c>
      <c r="F718" s="34">
        <v>1.8378317000000002E-2</v>
      </c>
      <c r="G718" s="34">
        <v>0</v>
      </c>
      <c r="H718" s="34"/>
      <c r="I718" s="34">
        <f t="shared" si="69"/>
        <v>0</v>
      </c>
      <c r="J718" s="34">
        <f t="shared" si="70"/>
        <v>9.1891585000000008E-3</v>
      </c>
      <c r="K718" s="34">
        <f t="shared" si="71"/>
        <v>0</v>
      </c>
      <c r="L718" s="35"/>
      <c r="M718" s="35">
        <f t="shared" si="68"/>
        <v>6.8229509999999993E-2</v>
      </c>
      <c r="N718" s="35">
        <f t="shared" si="72"/>
        <v>3.4114754999999997E-2</v>
      </c>
      <c r="V718" s="34"/>
      <c r="W718" s="34"/>
      <c r="X718" s="34"/>
    </row>
    <row r="719" spans="4:24">
      <c r="D719" s="103">
        <v>1140</v>
      </c>
      <c r="E719" s="34">
        <v>0</v>
      </c>
      <c r="F719" s="34">
        <v>1.8378317000000002E-2</v>
      </c>
      <c r="G719" s="34">
        <v>0</v>
      </c>
      <c r="H719" s="34"/>
      <c r="I719" s="34">
        <f t="shared" si="69"/>
        <v>0</v>
      </c>
      <c r="J719" s="34">
        <f t="shared" si="70"/>
        <v>9.1891585000000008E-3</v>
      </c>
      <c r="K719" s="34">
        <f t="shared" si="71"/>
        <v>0</v>
      </c>
      <c r="L719" s="35"/>
      <c r="M719" s="35">
        <f t="shared" si="68"/>
        <v>0.13645901999999999</v>
      </c>
      <c r="N719" s="35">
        <f t="shared" si="72"/>
        <v>6.8229509999999993E-2</v>
      </c>
      <c r="V719" s="34"/>
      <c r="W719" s="34"/>
      <c r="X719" s="34"/>
    </row>
    <row r="720" spans="4:24">
      <c r="D720" s="103">
        <v>1141</v>
      </c>
      <c r="E720" s="34">
        <v>2.8176165000000002</v>
      </c>
      <c r="F720" s="34">
        <v>1.8378317000000002E-2</v>
      </c>
      <c r="G720" s="34">
        <v>0</v>
      </c>
      <c r="H720" s="34"/>
      <c r="I720" s="34">
        <f t="shared" si="69"/>
        <v>0.28176165000000003</v>
      </c>
      <c r="J720" s="34">
        <f t="shared" si="70"/>
        <v>9.1891585000000008E-3</v>
      </c>
      <c r="K720" s="34">
        <f t="shared" si="71"/>
        <v>0</v>
      </c>
      <c r="L720" s="35"/>
      <c r="M720" s="35">
        <f t="shared" si="68"/>
        <v>0.30720799999999998</v>
      </c>
      <c r="N720" s="35">
        <f t="shared" si="72"/>
        <v>3.0720799999999999E-2</v>
      </c>
      <c r="V720" s="34"/>
      <c r="W720" s="34"/>
      <c r="X720" s="34"/>
    </row>
    <row r="721" spans="4:24">
      <c r="D721" s="103">
        <v>1142</v>
      </c>
      <c r="E721" s="34">
        <v>0</v>
      </c>
      <c r="F721" s="34">
        <v>1.8378317000000002E-2</v>
      </c>
      <c r="G721" s="34">
        <v>0</v>
      </c>
      <c r="H721" s="34"/>
      <c r="I721" s="34">
        <f t="shared" si="69"/>
        <v>0</v>
      </c>
      <c r="J721" s="34">
        <f t="shared" si="70"/>
        <v>9.1891585000000008E-3</v>
      </c>
      <c r="K721" s="34">
        <f t="shared" si="71"/>
        <v>0</v>
      </c>
      <c r="L721" s="35"/>
      <c r="M721" s="35">
        <f t="shared" si="68"/>
        <v>0</v>
      </c>
      <c r="N721" s="35">
        <f t="shared" si="72"/>
        <v>0</v>
      </c>
      <c r="V721" s="34"/>
      <c r="W721" s="34"/>
      <c r="X721" s="34"/>
    </row>
    <row r="722" spans="4:24">
      <c r="D722" s="103">
        <v>1143</v>
      </c>
      <c r="E722" s="34"/>
      <c r="F722" s="34"/>
      <c r="G722" s="34"/>
      <c r="H722" s="34"/>
      <c r="I722" s="34" t="str">
        <f t="shared" si="69"/>
        <v/>
      </c>
      <c r="J722" s="34" t="str">
        <f t="shared" si="70"/>
        <v/>
      </c>
      <c r="K722" s="34" t="str">
        <f t="shared" si="71"/>
        <v/>
      </c>
      <c r="L722" s="35"/>
      <c r="M722" s="35">
        <f t="shared" si="68"/>
        <v>0.56241165599999998</v>
      </c>
      <c r="N722" s="35">
        <f t="shared" si="72"/>
        <v>0.10565842</v>
      </c>
      <c r="V722" s="34"/>
      <c r="W722" s="34"/>
      <c r="X722" s="34"/>
    </row>
    <row r="723" spans="4:24">
      <c r="D723" s="103">
        <v>1144</v>
      </c>
      <c r="E723" s="34">
        <v>0</v>
      </c>
      <c r="F723" s="34">
        <v>1.8378317000000002E-2</v>
      </c>
      <c r="G723" s="34">
        <v>0</v>
      </c>
      <c r="H723" s="34"/>
      <c r="I723" s="34">
        <f t="shared" si="69"/>
        <v>0</v>
      </c>
      <c r="J723" s="34">
        <f t="shared" si="70"/>
        <v>9.1891585000000008E-3</v>
      </c>
      <c r="K723" s="34">
        <f t="shared" si="71"/>
        <v>0</v>
      </c>
      <c r="L723" s="35"/>
      <c r="M723" s="35">
        <f t="shared" si="68"/>
        <v>0.88105365999999996</v>
      </c>
      <c r="N723" s="35">
        <f t="shared" si="72"/>
        <v>0.35275312599999997</v>
      </c>
      <c r="V723" s="34"/>
      <c r="W723" s="34"/>
      <c r="X723" s="34"/>
    </row>
    <row r="724" spans="4:24">
      <c r="D724" s="103">
        <v>1145</v>
      </c>
      <c r="E724" s="34"/>
      <c r="F724" s="34"/>
      <c r="G724" s="34"/>
      <c r="H724" s="34"/>
      <c r="I724" s="34" t="str">
        <f t="shared" si="69"/>
        <v/>
      </c>
      <c r="J724" s="34" t="str">
        <f t="shared" si="70"/>
        <v/>
      </c>
      <c r="K724" s="34" t="str">
        <f t="shared" si="71"/>
        <v/>
      </c>
      <c r="L724" s="35"/>
      <c r="M724" s="35">
        <f t="shared" si="68"/>
        <v>0.21620049999999999</v>
      </c>
      <c r="N724" s="35">
        <f t="shared" si="72"/>
        <v>0.10810024999999999</v>
      </c>
      <c r="V724" s="34"/>
      <c r="W724" s="34"/>
      <c r="X724" s="34"/>
    </row>
    <row r="725" spans="4:24">
      <c r="D725" s="103">
        <v>1146</v>
      </c>
      <c r="E725" s="34"/>
      <c r="F725" s="34"/>
      <c r="G725" s="34"/>
      <c r="H725" s="34"/>
      <c r="I725" s="34" t="str">
        <f t="shared" si="69"/>
        <v/>
      </c>
      <c r="J725" s="34" t="str">
        <f t="shared" si="70"/>
        <v/>
      </c>
      <c r="K725" s="34" t="str">
        <f t="shared" si="71"/>
        <v/>
      </c>
      <c r="L725" s="35"/>
      <c r="M725" s="35">
        <f t="shared" si="68"/>
        <v>0.21620049999999999</v>
      </c>
      <c r="N725" s="35">
        <f t="shared" si="72"/>
        <v>0.10810024999999999</v>
      </c>
      <c r="V725" s="34"/>
      <c r="W725" s="34"/>
      <c r="X725" s="34"/>
    </row>
    <row r="726" spans="4:24">
      <c r="D726" s="103">
        <v>1147</v>
      </c>
      <c r="E726" s="34"/>
      <c r="F726" s="34"/>
      <c r="G726" s="34"/>
      <c r="H726" s="34"/>
      <c r="I726" s="34" t="str">
        <f t="shared" si="69"/>
        <v/>
      </c>
      <c r="J726" s="34" t="str">
        <f t="shared" si="70"/>
        <v/>
      </c>
      <c r="K726" s="34" t="str">
        <f t="shared" si="71"/>
        <v/>
      </c>
      <c r="L726" s="35"/>
      <c r="M726" s="35">
        <f t="shared" si="68"/>
        <v>1.8378317000000002E-2</v>
      </c>
      <c r="N726" s="35">
        <f t="shared" si="72"/>
        <v>9.1891585000000008E-3</v>
      </c>
      <c r="V726" s="34"/>
      <c r="W726" s="34"/>
      <c r="X726" s="34"/>
    </row>
    <row r="727" spans="4:24">
      <c r="D727" s="103">
        <v>1148</v>
      </c>
      <c r="E727" s="34"/>
      <c r="F727" s="34"/>
      <c r="G727" s="34"/>
      <c r="H727" s="34"/>
      <c r="I727" s="34" t="str">
        <f t="shared" si="69"/>
        <v/>
      </c>
      <c r="J727" s="34" t="str">
        <f t="shared" si="70"/>
        <v/>
      </c>
      <c r="K727" s="34" t="str">
        <f t="shared" si="71"/>
        <v/>
      </c>
      <c r="L727" s="35"/>
      <c r="M727" s="35">
        <f t="shared" si="68"/>
        <v>1.1454248170000001</v>
      </c>
      <c r="N727" s="35">
        <f t="shared" si="72"/>
        <v>0.12189380850000002</v>
      </c>
      <c r="V727" s="34"/>
      <c r="W727" s="34"/>
      <c r="X727" s="34"/>
    </row>
    <row r="728" spans="4:24">
      <c r="D728" s="103">
        <v>1149</v>
      </c>
      <c r="E728" s="34">
        <v>0.16113752000000001</v>
      </c>
      <c r="F728" s="34">
        <v>9.8017690000000005E-2</v>
      </c>
      <c r="G728" s="34">
        <v>0</v>
      </c>
      <c r="H728" s="34"/>
      <c r="I728" s="34">
        <f t="shared" si="69"/>
        <v>1.6113752000000002E-2</v>
      </c>
      <c r="J728" s="34">
        <f t="shared" si="70"/>
        <v>4.9008845000000002E-2</v>
      </c>
      <c r="K728" s="34">
        <f t="shared" si="71"/>
        <v>0</v>
      </c>
      <c r="L728" s="35"/>
      <c r="M728" s="35">
        <f t="shared" si="68"/>
        <v>1.8378317000000002E-2</v>
      </c>
      <c r="N728" s="35">
        <f t="shared" si="72"/>
        <v>9.1891585000000008E-3</v>
      </c>
      <c r="V728" s="34"/>
      <c r="W728" s="34"/>
      <c r="X728" s="34"/>
    </row>
    <row r="729" spans="4:24">
      <c r="D729" s="103">
        <v>1150</v>
      </c>
      <c r="E729" s="34">
        <v>0.16113752000000001</v>
      </c>
      <c r="F729" s="34">
        <v>9.8017690000000005E-2</v>
      </c>
      <c r="G729" s="34">
        <v>0</v>
      </c>
      <c r="H729" s="34"/>
      <c r="I729" s="34">
        <f t="shared" si="69"/>
        <v>1.6113752000000002E-2</v>
      </c>
      <c r="J729" s="34">
        <f t="shared" si="70"/>
        <v>4.9008845000000002E-2</v>
      </c>
      <c r="K729" s="34">
        <f t="shared" si="71"/>
        <v>0</v>
      </c>
      <c r="L729" s="35"/>
      <c r="M729" s="35">
        <f t="shared" si="68"/>
        <v>1.8378317000000002E-2</v>
      </c>
      <c r="N729" s="35">
        <f t="shared" si="72"/>
        <v>9.1891585000000008E-3</v>
      </c>
      <c r="V729" s="34"/>
      <c r="W729" s="34"/>
      <c r="X729" s="34"/>
    </row>
    <row r="730" spans="4:24">
      <c r="D730" s="103">
        <v>1151</v>
      </c>
      <c r="E730" s="34"/>
      <c r="F730" s="34"/>
      <c r="G730" s="34"/>
      <c r="H730" s="34"/>
      <c r="I730" s="34" t="str">
        <f t="shared" si="69"/>
        <v/>
      </c>
      <c r="J730" s="34" t="str">
        <f t="shared" si="70"/>
        <v/>
      </c>
      <c r="K730" s="34" t="str">
        <f t="shared" si="71"/>
        <v/>
      </c>
      <c r="L730" s="35"/>
      <c r="M730" s="35">
        <f t="shared" si="68"/>
        <v>2.835994817</v>
      </c>
      <c r="N730" s="35">
        <f t="shared" si="72"/>
        <v>0.29095080850000005</v>
      </c>
      <c r="V730" s="34"/>
      <c r="W730" s="34"/>
      <c r="X730" s="34"/>
    </row>
    <row r="731" spans="4:24">
      <c r="D731" s="103">
        <v>1152</v>
      </c>
      <c r="E731" s="34"/>
      <c r="F731" s="34"/>
      <c r="G731" s="34"/>
      <c r="H731" s="34"/>
      <c r="I731" s="34" t="str">
        <f t="shared" si="69"/>
        <v/>
      </c>
      <c r="J731" s="34" t="str">
        <f t="shared" si="70"/>
        <v/>
      </c>
      <c r="K731" s="34" t="str">
        <f t="shared" si="71"/>
        <v/>
      </c>
      <c r="L731" s="35"/>
      <c r="M731" s="35">
        <f t="shared" si="68"/>
        <v>1.8378317000000002E-2</v>
      </c>
      <c r="N731" s="35">
        <f t="shared" si="72"/>
        <v>9.1891585000000008E-3</v>
      </c>
      <c r="V731" s="34"/>
      <c r="W731" s="34"/>
      <c r="X731" s="34"/>
    </row>
    <row r="732" spans="4:24">
      <c r="D732" s="103">
        <v>1154</v>
      </c>
      <c r="E732" s="34"/>
      <c r="F732" s="34"/>
      <c r="G732" s="34"/>
      <c r="H732" s="34"/>
      <c r="I732" s="34" t="str">
        <f t="shared" si="69"/>
        <v/>
      </c>
      <c r="J732" s="34" t="str">
        <f t="shared" si="70"/>
        <v/>
      </c>
      <c r="K732" s="34" t="str">
        <f t="shared" si="71"/>
        <v/>
      </c>
      <c r="L732" s="35"/>
      <c r="M732" s="35">
        <f t="shared" si="68"/>
        <v>0</v>
      </c>
      <c r="N732" s="35">
        <f t="shared" si="72"/>
        <v>0</v>
      </c>
      <c r="V732" s="34"/>
      <c r="W732" s="34"/>
      <c r="X732" s="34"/>
    </row>
    <row r="733" spans="4:24">
      <c r="D733" s="103">
        <v>1155</v>
      </c>
      <c r="E733" s="34"/>
      <c r="F733" s="34"/>
      <c r="G733" s="34"/>
      <c r="H733" s="34"/>
      <c r="I733" s="34" t="str">
        <f t="shared" si="69"/>
        <v/>
      </c>
      <c r="J733" s="34" t="str">
        <f t="shared" si="70"/>
        <v/>
      </c>
      <c r="K733" s="34" t="str">
        <f t="shared" si="71"/>
        <v/>
      </c>
      <c r="L733" s="35"/>
      <c r="M733" s="35">
        <f t="shared" si="68"/>
        <v>1.8378317000000002E-2</v>
      </c>
      <c r="N733" s="35">
        <f t="shared" si="72"/>
        <v>9.1891585000000008E-3</v>
      </c>
      <c r="V733" s="34"/>
      <c r="W733" s="34"/>
      <c r="X733" s="34"/>
    </row>
    <row r="734" spans="4:24">
      <c r="D734" s="103">
        <v>1156</v>
      </c>
      <c r="E734" s="34"/>
      <c r="F734" s="34"/>
      <c r="G734" s="34"/>
      <c r="H734" s="34"/>
      <c r="I734" s="34" t="str">
        <f t="shared" si="69"/>
        <v/>
      </c>
      <c r="J734" s="34" t="str">
        <f t="shared" si="70"/>
        <v/>
      </c>
      <c r="K734" s="34" t="str">
        <f t="shared" si="71"/>
        <v/>
      </c>
      <c r="L734" s="35"/>
      <c r="M734" s="35">
        <f t="shared" si="68"/>
        <v>0</v>
      </c>
      <c r="N734" s="35">
        <f t="shared" si="72"/>
        <v>0</v>
      </c>
      <c r="V734" s="34"/>
      <c r="W734" s="34"/>
      <c r="X734" s="34"/>
    </row>
    <row r="735" spans="4:24">
      <c r="D735" s="103">
        <v>1157</v>
      </c>
      <c r="E735" s="34"/>
      <c r="F735" s="34"/>
      <c r="G735" s="34"/>
      <c r="H735" s="34"/>
      <c r="I735" s="34" t="str">
        <f t="shared" si="69"/>
        <v/>
      </c>
      <c r="J735" s="34" t="str">
        <f t="shared" si="70"/>
        <v/>
      </c>
      <c r="K735" s="34" t="str">
        <f t="shared" si="71"/>
        <v/>
      </c>
      <c r="L735" s="35"/>
      <c r="M735" s="35">
        <f t="shared" si="68"/>
        <v>0</v>
      </c>
      <c r="N735" s="35">
        <f t="shared" si="72"/>
        <v>0</v>
      </c>
      <c r="V735" s="34"/>
      <c r="W735" s="34"/>
      <c r="X735" s="34"/>
    </row>
    <row r="736" spans="4:24">
      <c r="D736" s="103">
        <v>1158</v>
      </c>
      <c r="E736" s="34">
        <v>0.15858664</v>
      </c>
      <c r="F736" s="34">
        <v>9.2657349999999999E-2</v>
      </c>
      <c r="G736" s="34">
        <v>0</v>
      </c>
      <c r="H736" s="34"/>
      <c r="I736" s="34">
        <f t="shared" si="69"/>
        <v>1.5858664000000001E-2</v>
      </c>
      <c r="J736" s="34">
        <f t="shared" si="70"/>
        <v>4.6328675E-2</v>
      </c>
      <c r="K736" s="34">
        <f t="shared" si="71"/>
        <v>0</v>
      </c>
      <c r="L736" s="35"/>
      <c r="M736" s="35">
        <f t="shared" si="68"/>
        <v>0</v>
      </c>
      <c r="N736" s="35">
        <f t="shared" si="72"/>
        <v>0</v>
      </c>
      <c r="V736" s="34"/>
      <c r="W736" s="34"/>
      <c r="X736" s="34"/>
    </row>
    <row r="737" spans="4:24">
      <c r="D737" s="103">
        <v>1159</v>
      </c>
      <c r="E737" s="34">
        <v>0.15858664</v>
      </c>
      <c r="F737" s="34">
        <v>9.2657349999999999E-2</v>
      </c>
      <c r="G737" s="34">
        <v>0</v>
      </c>
      <c r="H737" s="34"/>
      <c r="I737" s="34">
        <f t="shared" si="69"/>
        <v>1.5858664000000001E-2</v>
      </c>
      <c r="J737" s="34">
        <f t="shared" si="70"/>
        <v>4.6328675E-2</v>
      </c>
      <c r="K737" s="34">
        <f t="shared" si="71"/>
        <v>0</v>
      </c>
      <c r="L737" s="35"/>
      <c r="M737" s="35">
        <f t="shared" ref="M737:M800" si="73">SUM(E727:G727)</f>
        <v>0</v>
      </c>
      <c r="N737" s="35">
        <f t="shared" si="72"/>
        <v>0</v>
      </c>
      <c r="V737" s="34"/>
      <c r="W737" s="34"/>
      <c r="X737" s="34"/>
    </row>
    <row r="738" spans="4:24">
      <c r="D738" s="103">
        <v>1160</v>
      </c>
      <c r="E738" s="34"/>
      <c r="F738" s="34"/>
      <c r="G738" s="34"/>
      <c r="H738" s="34"/>
      <c r="I738" s="34" t="str">
        <f t="shared" si="69"/>
        <v/>
      </c>
      <c r="J738" s="34" t="str">
        <f t="shared" si="70"/>
        <v/>
      </c>
      <c r="K738" s="34" t="str">
        <f t="shared" si="71"/>
        <v/>
      </c>
      <c r="L738" s="35"/>
      <c r="M738" s="35">
        <f t="shared" si="73"/>
        <v>0.25915521000000002</v>
      </c>
      <c r="N738" s="35">
        <f t="shared" si="72"/>
        <v>6.5122597000000004E-2</v>
      </c>
      <c r="V738" s="34"/>
      <c r="W738" s="34"/>
      <c r="X738" s="34"/>
    </row>
    <row r="739" spans="4:24">
      <c r="D739" s="103">
        <v>1161</v>
      </c>
      <c r="E739" s="34"/>
      <c r="F739" s="34"/>
      <c r="G739" s="34"/>
      <c r="H739" s="34"/>
      <c r="I739" s="34" t="str">
        <f t="shared" si="69"/>
        <v/>
      </c>
      <c r="J739" s="34" t="str">
        <f t="shared" si="70"/>
        <v/>
      </c>
      <c r="K739" s="34" t="str">
        <f t="shared" si="71"/>
        <v/>
      </c>
      <c r="L739" s="35"/>
      <c r="M739" s="35">
        <f t="shared" si="73"/>
        <v>0.25915521000000002</v>
      </c>
      <c r="N739" s="35">
        <f t="shared" si="72"/>
        <v>6.5122597000000004E-2</v>
      </c>
      <c r="V739" s="34"/>
      <c r="W739" s="34"/>
      <c r="X739" s="34"/>
    </row>
    <row r="740" spans="4:24">
      <c r="D740" s="103">
        <v>1162</v>
      </c>
      <c r="E740" s="34"/>
      <c r="F740" s="34"/>
      <c r="G740" s="34"/>
      <c r="H740" s="34"/>
      <c r="I740" s="34" t="str">
        <f t="shared" si="69"/>
        <v/>
      </c>
      <c r="J740" s="34" t="str">
        <f t="shared" si="70"/>
        <v/>
      </c>
      <c r="K740" s="34" t="str">
        <f t="shared" si="71"/>
        <v/>
      </c>
      <c r="L740" s="35"/>
      <c r="M740" s="35">
        <f t="shared" si="73"/>
        <v>0</v>
      </c>
      <c r="N740" s="35">
        <f t="shared" si="72"/>
        <v>0</v>
      </c>
      <c r="V740" s="34"/>
      <c r="W740" s="34"/>
      <c r="X740" s="34"/>
    </row>
    <row r="741" spans="4:24">
      <c r="D741" s="103">
        <v>1163</v>
      </c>
      <c r="E741" s="34">
        <v>0</v>
      </c>
      <c r="F741" s="34">
        <v>0.14702654000000001</v>
      </c>
      <c r="G741" s="34">
        <v>0</v>
      </c>
      <c r="H741" s="34"/>
      <c r="I741" s="34">
        <f t="shared" si="69"/>
        <v>0</v>
      </c>
      <c r="J741" s="34">
        <f t="shared" si="70"/>
        <v>7.3513270000000006E-2</v>
      </c>
      <c r="K741" s="34">
        <f t="shared" si="71"/>
        <v>0</v>
      </c>
      <c r="L741" s="35"/>
      <c r="M741" s="35">
        <f t="shared" si="73"/>
        <v>0</v>
      </c>
      <c r="N741" s="35">
        <f t="shared" si="72"/>
        <v>0</v>
      </c>
      <c r="V741" s="34"/>
      <c r="W741" s="34"/>
      <c r="X741" s="34"/>
    </row>
    <row r="742" spans="4:24">
      <c r="D742" s="103">
        <v>1164</v>
      </c>
      <c r="E742" s="34">
        <v>0</v>
      </c>
      <c r="F742" s="34">
        <v>1.8378317000000002E-2</v>
      </c>
      <c r="G742" s="34">
        <v>0</v>
      </c>
      <c r="H742" s="34"/>
      <c r="I742" s="34">
        <f t="shared" si="69"/>
        <v>0</v>
      </c>
      <c r="J742" s="34">
        <f t="shared" si="70"/>
        <v>9.1891585000000008E-3</v>
      </c>
      <c r="K742" s="34">
        <f t="shared" si="71"/>
        <v>0</v>
      </c>
      <c r="L742" s="35"/>
      <c r="M742" s="35">
        <f t="shared" si="73"/>
        <v>0</v>
      </c>
      <c r="N742" s="35">
        <f t="shared" si="72"/>
        <v>0</v>
      </c>
      <c r="V742" s="34"/>
      <c r="W742" s="34"/>
      <c r="X742" s="34"/>
    </row>
    <row r="743" spans="4:24">
      <c r="D743" s="103">
        <v>1165</v>
      </c>
      <c r="E743" s="34"/>
      <c r="F743" s="34"/>
      <c r="G743" s="34"/>
      <c r="H743" s="34"/>
      <c r="I743" s="34" t="str">
        <f t="shared" si="69"/>
        <v/>
      </c>
      <c r="J743" s="34" t="str">
        <f t="shared" si="70"/>
        <v/>
      </c>
      <c r="K743" s="34" t="str">
        <f t="shared" si="71"/>
        <v/>
      </c>
      <c r="L743" s="35"/>
      <c r="M743" s="35">
        <f t="shared" si="73"/>
        <v>0</v>
      </c>
      <c r="N743" s="35">
        <f t="shared" si="72"/>
        <v>0</v>
      </c>
      <c r="V743" s="34"/>
      <c r="W743" s="34"/>
      <c r="X743" s="34"/>
    </row>
    <row r="744" spans="4:24">
      <c r="D744" s="103">
        <v>1166</v>
      </c>
      <c r="E744" s="34">
        <v>0.35625659999999998</v>
      </c>
      <c r="F744" s="34">
        <v>8.6275994999999994E-2</v>
      </c>
      <c r="G744" s="34">
        <v>0</v>
      </c>
      <c r="H744" s="34"/>
      <c r="I744" s="34">
        <f t="shared" si="69"/>
        <v>3.5625659999999996E-2</v>
      </c>
      <c r="J744" s="34">
        <f t="shared" si="70"/>
        <v>4.3137997499999997E-2</v>
      </c>
      <c r="K744" s="34">
        <f t="shared" si="71"/>
        <v>0</v>
      </c>
      <c r="L744" s="35"/>
      <c r="M744" s="35">
        <f t="shared" si="73"/>
        <v>0</v>
      </c>
      <c r="N744" s="35">
        <f t="shared" si="72"/>
        <v>0</v>
      </c>
      <c r="V744" s="34"/>
      <c r="W744" s="34"/>
      <c r="X744" s="34"/>
    </row>
    <row r="745" spans="4:24">
      <c r="D745" s="103">
        <v>1167</v>
      </c>
      <c r="E745" s="34">
        <v>0.35625659999999998</v>
      </c>
      <c r="F745" s="34">
        <v>8.6275994999999994E-2</v>
      </c>
      <c r="G745" s="34">
        <v>0</v>
      </c>
      <c r="H745" s="34"/>
      <c r="I745" s="34">
        <f t="shared" si="69"/>
        <v>3.5625659999999996E-2</v>
      </c>
      <c r="J745" s="34">
        <f t="shared" si="70"/>
        <v>4.3137997499999997E-2</v>
      </c>
      <c r="K745" s="34">
        <f t="shared" si="71"/>
        <v>0</v>
      </c>
      <c r="L745" s="35"/>
      <c r="M745" s="35">
        <f t="shared" si="73"/>
        <v>0</v>
      </c>
      <c r="N745" s="35">
        <f t="shared" si="72"/>
        <v>0</v>
      </c>
      <c r="V745" s="34"/>
      <c r="W745" s="34"/>
      <c r="X745" s="34"/>
    </row>
    <row r="746" spans="4:24">
      <c r="D746" s="103">
        <v>1168</v>
      </c>
      <c r="E746" s="34">
        <v>0.35625659999999998</v>
      </c>
      <c r="F746" s="34">
        <v>8.6275994999999994E-2</v>
      </c>
      <c r="G746" s="34">
        <v>0</v>
      </c>
      <c r="H746" s="34"/>
      <c r="I746" s="34">
        <f t="shared" si="69"/>
        <v>3.5625659999999996E-2</v>
      </c>
      <c r="J746" s="34">
        <f t="shared" si="70"/>
        <v>4.3137997499999997E-2</v>
      </c>
      <c r="K746" s="34">
        <f t="shared" si="71"/>
        <v>0</v>
      </c>
      <c r="L746" s="35"/>
      <c r="M746" s="35">
        <f t="shared" si="73"/>
        <v>0.25124398999999997</v>
      </c>
      <c r="N746" s="35">
        <f t="shared" si="72"/>
        <v>6.2187339000000001E-2</v>
      </c>
      <c r="V746" s="34"/>
      <c r="W746" s="34"/>
      <c r="X746" s="34"/>
    </row>
    <row r="747" spans="4:24">
      <c r="D747" s="103">
        <v>1169</v>
      </c>
      <c r="E747" s="34">
        <v>0.35625659999999998</v>
      </c>
      <c r="F747" s="34">
        <v>8.6275994999999994E-2</v>
      </c>
      <c r="G747" s="34">
        <v>0</v>
      </c>
      <c r="H747" s="34"/>
      <c r="I747" s="34">
        <f t="shared" si="69"/>
        <v>3.5625659999999996E-2</v>
      </c>
      <c r="J747" s="34">
        <f t="shared" si="70"/>
        <v>4.3137997499999997E-2</v>
      </c>
      <c r="K747" s="34">
        <f t="shared" si="71"/>
        <v>0</v>
      </c>
      <c r="L747" s="35"/>
      <c r="M747" s="35">
        <f t="shared" si="73"/>
        <v>0.25124398999999997</v>
      </c>
      <c r="N747" s="35">
        <f t="shared" si="72"/>
        <v>6.2187339000000001E-2</v>
      </c>
      <c r="V747" s="34"/>
      <c r="W747" s="34"/>
      <c r="X747" s="34"/>
    </row>
    <row r="748" spans="4:24">
      <c r="D748" s="103">
        <v>1170</v>
      </c>
      <c r="E748" s="34"/>
      <c r="F748" s="34"/>
      <c r="G748" s="34"/>
      <c r="H748" s="34"/>
      <c r="I748" s="34" t="str">
        <f t="shared" si="69"/>
        <v/>
      </c>
      <c r="J748" s="34" t="str">
        <f t="shared" si="70"/>
        <v/>
      </c>
      <c r="K748" s="34" t="str">
        <f t="shared" si="71"/>
        <v/>
      </c>
      <c r="L748" s="35"/>
      <c r="M748" s="35">
        <f t="shared" si="73"/>
        <v>0</v>
      </c>
      <c r="N748" s="35">
        <f t="shared" si="72"/>
        <v>0</v>
      </c>
      <c r="V748" s="34"/>
      <c r="W748" s="34"/>
      <c r="X748" s="34"/>
    </row>
    <row r="749" spans="4:24">
      <c r="D749" s="103">
        <v>1171</v>
      </c>
      <c r="E749" s="34"/>
      <c r="F749" s="34"/>
      <c r="G749" s="34"/>
      <c r="H749" s="34"/>
      <c r="I749" s="34" t="str">
        <f t="shared" si="69"/>
        <v/>
      </c>
      <c r="J749" s="34" t="str">
        <f t="shared" si="70"/>
        <v/>
      </c>
      <c r="K749" s="34" t="str">
        <f t="shared" si="71"/>
        <v/>
      </c>
      <c r="L749" s="35"/>
      <c r="M749" s="35">
        <f t="shared" si="73"/>
        <v>0</v>
      </c>
      <c r="N749" s="35">
        <f t="shared" si="72"/>
        <v>0</v>
      </c>
      <c r="V749" s="34"/>
      <c r="W749" s="34"/>
      <c r="X749" s="34"/>
    </row>
    <row r="750" spans="4:24">
      <c r="D750" s="103">
        <v>1172</v>
      </c>
      <c r="E750" s="34"/>
      <c r="F750" s="34"/>
      <c r="G750" s="34"/>
      <c r="H750" s="34"/>
      <c r="I750" s="34" t="str">
        <f t="shared" si="69"/>
        <v/>
      </c>
      <c r="J750" s="34" t="str">
        <f t="shared" si="70"/>
        <v/>
      </c>
      <c r="K750" s="34" t="str">
        <f t="shared" si="71"/>
        <v/>
      </c>
      <c r="L750" s="35"/>
      <c r="M750" s="35">
        <f t="shared" si="73"/>
        <v>0</v>
      </c>
      <c r="N750" s="35">
        <f t="shared" si="72"/>
        <v>0</v>
      </c>
      <c r="V750" s="34"/>
      <c r="W750" s="34"/>
      <c r="X750" s="34"/>
    </row>
    <row r="751" spans="4:24">
      <c r="D751" s="103">
        <v>1173</v>
      </c>
      <c r="E751" s="34"/>
      <c r="F751" s="34"/>
      <c r="G751" s="34"/>
      <c r="H751" s="34"/>
      <c r="I751" s="34" t="str">
        <f t="shared" si="69"/>
        <v/>
      </c>
      <c r="J751" s="34" t="str">
        <f t="shared" si="70"/>
        <v/>
      </c>
      <c r="K751" s="34" t="str">
        <f t="shared" si="71"/>
        <v/>
      </c>
      <c r="L751" s="35"/>
      <c r="M751" s="35">
        <f t="shared" si="73"/>
        <v>0.14702654000000001</v>
      </c>
      <c r="N751" s="35">
        <f t="shared" si="72"/>
        <v>7.3513270000000006E-2</v>
      </c>
      <c r="V751" s="34"/>
      <c r="W751" s="34"/>
      <c r="X751" s="34"/>
    </row>
    <row r="752" spans="4:24">
      <c r="D752" s="103">
        <v>1174</v>
      </c>
      <c r="E752" s="34">
        <v>0</v>
      </c>
      <c r="F752" s="34">
        <v>0.2481073</v>
      </c>
      <c r="G752" s="34">
        <v>0</v>
      </c>
      <c r="H752" s="34"/>
      <c r="I752" s="34">
        <f t="shared" si="69"/>
        <v>0</v>
      </c>
      <c r="J752" s="34">
        <f t="shared" si="70"/>
        <v>0.12405365</v>
      </c>
      <c r="K752" s="34">
        <f t="shared" si="71"/>
        <v>0</v>
      </c>
      <c r="L752" s="35"/>
      <c r="M752" s="35">
        <f t="shared" si="73"/>
        <v>1.8378317000000002E-2</v>
      </c>
      <c r="N752" s="35">
        <f t="shared" si="72"/>
        <v>9.1891585000000008E-3</v>
      </c>
      <c r="V752" s="34"/>
      <c r="W752" s="34"/>
      <c r="X752" s="34"/>
    </row>
    <row r="753" spans="4:24">
      <c r="D753" s="103">
        <v>1175</v>
      </c>
      <c r="E753" s="34">
        <v>2.609483</v>
      </c>
      <c r="F753" s="34">
        <v>0.68918692999999998</v>
      </c>
      <c r="G753" s="34">
        <v>0</v>
      </c>
      <c r="H753" s="34"/>
      <c r="I753" s="34">
        <f t="shared" si="69"/>
        <v>0.26094830000000002</v>
      </c>
      <c r="J753" s="34">
        <f t="shared" si="70"/>
        <v>0.34459346499999999</v>
      </c>
      <c r="K753" s="34">
        <f t="shared" si="71"/>
        <v>0</v>
      </c>
      <c r="L753" s="35"/>
      <c r="M753" s="35">
        <f t="shared" si="73"/>
        <v>0</v>
      </c>
      <c r="N753" s="35">
        <f t="shared" si="72"/>
        <v>0</v>
      </c>
      <c r="V753" s="34"/>
      <c r="W753" s="34"/>
      <c r="X753" s="34"/>
    </row>
    <row r="754" spans="4:24">
      <c r="D754" s="103">
        <v>1176</v>
      </c>
      <c r="E754" s="34">
        <v>10.458424000000001</v>
      </c>
      <c r="F754" s="34">
        <v>0</v>
      </c>
      <c r="G754" s="34">
        <v>0</v>
      </c>
      <c r="H754" s="34"/>
      <c r="I754" s="34">
        <f t="shared" si="69"/>
        <v>1.0458424000000002</v>
      </c>
      <c r="J754" s="34">
        <f t="shared" si="70"/>
        <v>0</v>
      </c>
      <c r="K754" s="34">
        <f t="shared" si="71"/>
        <v>0</v>
      </c>
      <c r="L754" s="35"/>
      <c r="M754" s="35">
        <f t="shared" si="73"/>
        <v>0.44253259499999997</v>
      </c>
      <c r="N754" s="35">
        <f t="shared" si="72"/>
        <v>7.8763657500000001E-2</v>
      </c>
      <c r="V754" s="34"/>
      <c r="W754" s="34"/>
      <c r="X754" s="34"/>
    </row>
    <row r="755" spans="4:24">
      <c r="D755" s="103">
        <v>1177</v>
      </c>
      <c r="E755" s="34">
        <v>10.458424000000001</v>
      </c>
      <c r="F755" s="34">
        <v>0</v>
      </c>
      <c r="G755" s="34">
        <v>0</v>
      </c>
      <c r="H755" s="34"/>
      <c r="I755" s="34">
        <f t="shared" si="69"/>
        <v>1.0458424000000002</v>
      </c>
      <c r="J755" s="34">
        <f t="shared" si="70"/>
        <v>0</v>
      </c>
      <c r="K755" s="34">
        <f t="shared" si="71"/>
        <v>0</v>
      </c>
      <c r="L755" s="35"/>
      <c r="M755" s="35">
        <f t="shared" si="73"/>
        <v>0.44253259499999997</v>
      </c>
      <c r="N755" s="35">
        <f t="shared" si="72"/>
        <v>7.8763657500000001E-2</v>
      </c>
      <c r="V755" s="34"/>
      <c r="W755" s="34"/>
      <c r="X755" s="34"/>
    </row>
    <row r="756" spans="4:24">
      <c r="D756" s="103">
        <v>1178</v>
      </c>
      <c r="E756" s="34">
        <v>10.458424000000001</v>
      </c>
      <c r="F756" s="34">
        <v>0</v>
      </c>
      <c r="G756" s="34">
        <v>0</v>
      </c>
      <c r="H756" s="34"/>
      <c r="I756" s="34">
        <f t="shared" si="69"/>
        <v>1.0458424000000002</v>
      </c>
      <c r="J756" s="34">
        <f t="shared" si="70"/>
        <v>0</v>
      </c>
      <c r="K756" s="34">
        <f t="shared" si="71"/>
        <v>0</v>
      </c>
      <c r="L756" s="35"/>
      <c r="M756" s="35">
        <f t="shared" si="73"/>
        <v>0.44253259499999997</v>
      </c>
      <c r="N756" s="35">
        <f t="shared" si="72"/>
        <v>7.8763657500000001E-2</v>
      </c>
      <c r="V756" s="34"/>
      <c r="W756" s="34"/>
      <c r="X756" s="34"/>
    </row>
    <row r="757" spans="4:24">
      <c r="D757" s="103">
        <v>1179</v>
      </c>
      <c r="E757" s="34">
        <v>1.5153277999999999</v>
      </c>
      <c r="F757" s="34">
        <v>0.11486448</v>
      </c>
      <c r="G757" s="34">
        <v>0</v>
      </c>
      <c r="H757" s="34"/>
      <c r="I757" s="34">
        <f t="shared" si="69"/>
        <v>0.15153278000000001</v>
      </c>
      <c r="J757" s="34">
        <f t="shared" si="70"/>
        <v>5.7432240000000002E-2</v>
      </c>
      <c r="K757" s="34">
        <f t="shared" si="71"/>
        <v>0</v>
      </c>
      <c r="L757" s="35"/>
      <c r="M757" s="35">
        <f t="shared" si="73"/>
        <v>0.44253259499999997</v>
      </c>
      <c r="N757" s="35">
        <f t="shared" si="72"/>
        <v>7.8763657500000001E-2</v>
      </c>
      <c r="V757" s="34"/>
      <c r="W757" s="34"/>
      <c r="X757" s="34"/>
    </row>
    <row r="758" spans="4:24">
      <c r="D758" s="103">
        <v>1180</v>
      </c>
      <c r="E758" s="34"/>
      <c r="F758" s="34"/>
      <c r="G758" s="34"/>
      <c r="H758" s="34"/>
      <c r="I758" s="34" t="str">
        <f t="shared" si="69"/>
        <v/>
      </c>
      <c r="J758" s="34" t="str">
        <f t="shared" si="70"/>
        <v/>
      </c>
      <c r="K758" s="34" t="str">
        <f t="shared" si="71"/>
        <v/>
      </c>
      <c r="L758" s="35"/>
      <c r="M758" s="35">
        <f t="shared" si="73"/>
        <v>0</v>
      </c>
      <c r="N758" s="35">
        <f t="shared" si="72"/>
        <v>0</v>
      </c>
      <c r="V758" s="34"/>
      <c r="W758" s="34"/>
      <c r="X758" s="34"/>
    </row>
    <row r="759" spans="4:24">
      <c r="D759" s="103">
        <v>1181</v>
      </c>
      <c r="E759" s="34"/>
      <c r="F759" s="34"/>
      <c r="G759" s="34"/>
      <c r="H759" s="34"/>
      <c r="I759" s="34" t="str">
        <f t="shared" si="69"/>
        <v/>
      </c>
      <c r="J759" s="34" t="str">
        <f t="shared" si="70"/>
        <v/>
      </c>
      <c r="K759" s="34" t="str">
        <f t="shared" si="71"/>
        <v/>
      </c>
      <c r="L759" s="35"/>
      <c r="M759" s="35">
        <f t="shared" si="73"/>
        <v>0</v>
      </c>
      <c r="N759" s="35">
        <f t="shared" si="72"/>
        <v>0</v>
      </c>
      <c r="V759" s="34"/>
      <c r="W759" s="34"/>
      <c r="X759" s="34"/>
    </row>
    <row r="760" spans="4:24">
      <c r="D760" s="103">
        <v>1182</v>
      </c>
      <c r="E760" s="34"/>
      <c r="F760" s="34"/>
      <c r="G760" s="34"/>
      <c r="H760" s="34"/>
      <c r="I760" s="34" t="str">
        <f t="shared" si="69"/>
        <v/>
      </c>
      <c r="J760" s="34" t="str">
        <f t="shared" si="70"/>
        <v/>
      </c>
      <c r="K760" s="34" t="str">
        <f t="shared" si="71"/>
        <v/>
      </c>
      <c r="L760" s="35"/>
      <c r="M760" s="35">
        <f t="shared" si="73"/>
        <v>0</v>
      </c>
      <c r="N760" s="35">
        <f t="shared" si="72"/>
        <v>0</v>
      </c>
      <c r="V760" s="34"/>
      <c r="W760" s="34"/>
      <c r="X760" s="34"/>
    </row>
    <row r="761" spans="4:24">
      <c r="D761" s="103">
        <v>1183</v>
      </c>
      <c r="E761" s="34"/>
      <c r="F761" s="34"/>
      <c r="G761" s="34"/>
      <c r="H761" s="34"/>
      <c r="I761" s="34" t="str">
        <f t="shared" si="69"/>
        <v/>
      </c>
      <c r="J761" s="34" t="str">
        <f t="shared" si="70"/>
        <v/>
      </c>
      <c r="K761" s="34" t="str">
        <f t="shared" si="71"/>
        <v/>
      </c>
      <c r="L761" s="35"/>
      <c r="M761" s="35">
        <f t="shared" si="73"/>
        <v>0</v>
      </c>
      <c r="N761" s="35">
        <f t="shared" si="72"/>
        <v>0</v>
      </c>
      <c r="V761" s="34"/>
      <c r="W761" s="34"/>
      <c r="X761" s="34"/>
    </row>
    <row r="762" spans="4:24">
      <c r="D762" s="103">
        <v>1184</v>
      </c>
      <c r="E762" s="34">
        <v>0.37017290000000003</v>
      </c>
      <c r="F762" s="34">
        <v>8.6275994999999994E-2</v>
      </c>
      <c r="G762" s="34">
        <v>0</v>
      </c>
      <c r="H762" s="34"/>
      <c r="I762" s="34">
        <f t="shared" ref="I762:I777" si="74">IF(E762="","",E762*$B$2)</f>
        <v>3.7017290000000001E-2</v>
      </c>
      <c r="J762" s="34">
        <f t="shared" ref="J762:J777" si="75">IF(F762="","",F762*$B$3)</f>
        <v>4.3137997499999997E-2</v>
      </c>
      <c r="K762" s="34">
        <f t="shared" ref="K762:K777" si="76">IF(G762="","",G762*$B$4)</f>
        <v>0</v>
      </c>
      <c r="L762" s="35"/>
      <c r="M762" s="35">
        <f t="shared" si="73"/>
        <v>0.2481073</v>
      </c>
      <c r="N762" s="35">
        <f t="shared" si="72"/>
        <v>0.12405365</v>
      </c>
      <c r="V762" s="34"/>
      <c r="W762" s="34"/>
      <c r="X762" s="34"/>
    </row>
    <row r="763" spans="4:24">
      <c r="D763" s="103">
        <v>1185</v>
      </c>
      <c r="E763" s="34">
        <v>0.35625659999999998</v>
      </c>
      <c r="F763" s="34">
        <v>8.6275994999999994E-2</v>
      </c>
      <c r="G763" s="34">
        <v>0</v>
      </c>
      <c r="H763" s="34"/>
      <c r="I763" s="34">
        <f t="shared" si="74"/>
        <v>3.5625659999999996E-2</v>
      </c>
      <c r="J763" s="34">
        <f t="shared" si="75"/>
        <v>4.3137997499999997E-2</v>
      </c>
      <c r="K763" s="34">
        <f t="shared" si="76"/>
        <v>0</v>
      </c>
      <c r="L763" s="35"/>
      <c r="M763" s="35">
        <f t="shared" si="73"/>
        <v>3.29866993</v>
      </c>
      <c r="N763" s="35">
        <f t="shared" si="72"/>
        <v>0.60554176500000001</v>
      </c>
      <c r="V763" s="34"/>
      <c r="W763" s="34"/>
      <c r="X763" s="34"/>
    </row>
    <row r="764" spans="4:24">
      <c r="D764" s="103">
        <v>1186</v>
      </c>
      <c r="E764" s="34">
        <v>0.30720799999999998</v>
      </c>
      <c r="F764" s="34">
        <v>0</v>
      </c>
      <c r="G764" s="34">
        <v>0</v>
      </c>
      <c r="H764" s="34"/>
      <c r="I764" s="34">
        <f t="shared" si="74"/>
        <v>3.0720799999999999E-2</v>
      </c>
      <c r="J764" s="34">
        <f t="shared" si="75"/>
        <v>0</v>
      </c>
      <c r="K764" s="34">
        <f t="shared" si="76"/>
        <v>0</v>
      </c>
      <c r="L764" s="35"/>
      <c r="M764" s="35">
        <f t="shared" si="73"/>
        <v>10.458424000000001</v>
      </c>
      <c r="N764" s="35">
        <f t="shared" si="72"/>
        <v>1.0458424000000002</v>
      </c>
      <c r="V764" s="34"/>
      <c r="W764" s="34"/>
      <c r="X764" s="34"/>
    </row>
    <row r="765" spans="4:24">
      <c r="D765" s="103">
        <v>1187</v>
      </c>
      <c r="E765" s="34">
        <v>0</v>
      </c>
      <c r="F765" s="34">
        <v>0.2481073</v>
      </c>
      <c r="G765" s="34">
        <v>0</v>
      </c>
      <c r="H765" s="34"/>
      <c r="I765" s="34">
        <f t="shared" si="74"/>
        <v>0</v>
      </c>
      <c r="J765" s="34">
        <f t="shared" si="75"/>
        <v>0.12405365</v>
      </c>
      <c r="K765" s="34">
        <f t="shared" si="76"/>
        <v>0</v>
      </c>
      <c r="L765" s="35"/>
      <c r="M765" s="35">
        <f t="shared" si="73"/>
        <v>10.458424000000001</v>
      </c>
      <c r="N765" s="35">
        <f t="shared" si="72"/>
        <v>1.0458424000000002</v>
      </c>
      <c r="V765" s="34"/>
      <c r="W765" s="34"/>
      <c r="X765" s="34"/>
    </row>
    <row r="766" spans="4:24">
      <c r="D766" s="103">
        <v>1188</v>
      </c>
      <c r="E766" s="34">
        <v>0</v>
      </c>
      <c r="F766" s="34">
        <v>0.2481073</v>
      </c>
      <c r="G766" s="34">
        <v>0</v>
      </c>
      <c r="H766" s="34"/>
      <c r="I766" s="34">
        <f t="shared" si="74"/>
        <v>0</v>
      </c>
      <c r="J766" s="34">
        <f t="shared" si="75"/>
        <v>0.12405365</v>
      </c>
      <c r="K766" s="34">
        <f t="shared" si="76"/>
        <v>0</v>
      </c>
      <c r="L766" s="35"/>
      <c r="M766" s="35">
        <f t="shared" si="73"/>
        <v>10.458424000000001</v>
      </c>
      <c r="N766" s="35">
        <f t="shared" si="72"/>
        <v>1.0458424000000002</v>
      </c>
      <c r="V766" s="34"/>
      <c r="W766" s="34"/>
      <c r="X766" s="34"/>
    </row>
    <row r="767" spans="4:24">
      <c r="D767" s="103">
        <v>1189</v>
      </c>
      <c r="E767" s="34">
        <v>0</v>
      </c>
      <c r="F767" s="34">
        <v>0.21620049999999999</v>
      </c>
      <c r="G767" s="34">
        <v>0</v>
      </c>
      <c r="H767" s="34"/>
      <c r="I767" s="34">
        <f t="shared" si="74"/>
        <v>0</v>
      </c>
      <c r="J767" s="34">
        <f t="shared" si="75"/>
        <v>0.10810024999999999</v>
      </c>
      <c r="K767" s="34">
        <f t="shared" si="76"/>
        <v>0</v>
      </c>
      <c r="L767" s="35"/>
      <c r="M767" s="35">
        <f t="shared" si="73"/>
        <v>1.6301922799999999</v>
      </c>
      <c r="N767" s="35">
        <f t="shared" si="72"/>
        <v>0.20896502</v>
      </c>
      <c r="V767" s="34"/>
      <c r="W767" s="34"/>
      <c r="X767" s="34"/>
    </row>
    <row r="768" spans="4:24">
      <c r="D768" s="103">
        <v>1190</v>
      </c>
      <c r="E768" s="34"/>
      <c r="F768" s="34"/>
      <c r="G768" s="34"/>
      <c r="H768" s="34"/>
      <c r="I768" s="34" t="str">
        <f t="shared" si="74"/>
        <v/>
      </c>
      <c r="J768" s="34" t="str">
        <f t="shared" si="75"/>
        <v/>
      </c>
      <c r="K768" s="34" t="str">
        <f t="shared" si="76"/>
        <v/>
      </c>
      <c r="L768" s="35"/>
      <c r="M768" s="35">
        <f t="shared" si="73"/>
        <v>0</v>
      </c>
      <c r="N768" s="35">
        <f t="shared" si="72"/>
        <v>0</v>
      </c>
      <c r="V768" s="34"/>
      <c r="W768" s="34"/>
      <c r="X768" s="34"/>
    </row>
    <row r="769" spans="4:24">
      <c r="D769" s="103">
        <v>1191</v>
      </c>
      <c r="E769" s="34"/>
      <c r="F769" s="34"/>
      <c r="G769" s="34"/>
      <c r="H769" s="34"/>
      <c r="I769" s="34" t="str">
        <f t="shared" si="74"/>
        <v/>
      </c>
      <c r="J769" s="34" t="str">
        <f t="shared" si="75"/>
        <v/>
      </c>
      <c r="K769" s="34" t="str">
        <f t="shared" si="76"/>
        <v/>
      </c>
      <c r="L769" s="35"/>
      <c r="M769" s="35">
        <f t="shared" si="73"/>
        <v>0</v>
      </c>
      <c r="N769" s="35">
        <f t="shared" si="72"/>
        <v>0</v>
      </c>
      <c r="V769" s="34"/>
      <c r="W769" s="34"/>
      <c r="X769" s="34"/>
    </row>
    <row r="770" spans="4:24">
      <c r="D770" s="103">
        <v>1192</v>
      </c>
      <c r="E770" s="34"/>
      <c r="F770" s="34"/>
      <c r="G770" s="34"/>
      <c r="H770" s="34"/>
      <c r="I770" s="34" t="str">
        <f t="shared" si="74"/>
        <v/>
      </c>
      <c r="J770" s="34" t="str">
        <f t="shared" si="75"/>
        <v/>
      </c>
      <c r="K770" s="34" t="str">
        <f t="shared" si="76"/>
        <v/>
      </c>
      <c r="L770" s="35"/>
      <c r="M770" s="35">
        <f t="shared" si="73"/>
        <v>0</v>
      </c>
      <c r="N770" s="35">
        <f t="shared" si="72"/>
        <v>0</v>
      </c>
      <c r="V770" s="34"/>
      <c r="W770" s="34"/>
      <c r="X770" s="34"/>
    </row>
    <row r="771" spans="4:24">
      <c r="D771" s="103">
        <v>1193</v>
      </c>
      <c r="E771" s="34"/>
      <c r="F771" s="34"/>
      <c r="G771" s="34"/>
      <c r="H771" s="34"/>
      <c r="I771" s="34" t="str">
        <f t="shared" si="74"/>
        <v/>
      </c>
      <c r="J771" s="34" t="str">
        <f t="shared" si="75"/>
        <v/>
      </c>
      <c r="K771" s="34" t="str">
        <f t="shared" si="76"/>
        <v/>
      </c>
      <c r="L771" s="35"/>
      <c r="M771" s="35">
        <f t="shared" si="73"/>
        <v>0</v>
      </c>
      <c r="N771" s="35">
        <f t="shared" si="72"/>
        <v>0</v>
      </c>
      <c r="V771" s="34"/>
      <c r="W771" s="34"/>
      <c r="X771" s="34"/>
    </row>
    <row r="772" spans="4:24">
      <c r="D772" s="103">
        <v>1194</v>
      </c>
      <c r="E772" s="34"/>
      <c r="F772" s="34"/>
      <c r="G772" s="34"/>
      <c r="H772" s="34"/>
      <c r="I772" s="34" t="str">
        <f t="shared" si="74"/>
        <v/>
      </c>
      <c r="J772" s="34" t="str">
        <f t="shared" si="75"/>
        <v/>
      </c>
      <c r="K772" s="34" t="str">
        <f t="shared" si="76"/>
        <v/>
      </c>
      <c r="L772" s="35"/>
      <c r="M772" s="35">
        <f t="shared" si="73"/>
        <v>0.45644889500000002</v>
      </c>
      <c r="N772" s="35">
        <f t="shared" ref="N772:N787" si="77">SUM(I762:K762)</f>
        <v>8.0155287500000005E-2</v>
      </c>
      <c r="V772" s="34"/>
      <c r="W772" s="34"/>
      <c r="X772" s="34"/>
    </row>
    <row r="773" spans="4:24">
      <c r="D773">
        <v>1190</v>
      </c>
      <c r="E773" s="34"/>
      <c r="F773" s="34"/>
      <c r="G773" s="34"/>
      <c r="H773" s="34"/>
      <c r="I773" s="34" t="str">
        <f t="shared" si="74"/>
        <v/>
      </c>
      <c r="J773" s="34" t="str">
        <f t="shared" si="75"/>
        <v/>
      </c>
      <c r="K773" s="34" t="str">
        <f t="shared" si="76"/>
        <v/>
      </c>
      <c r="L773" s="35"/>
      <c r="M773" s="35">
        <f t="shared" si="73"/>
        <v>0.44253259499999997</v>
      </c>
      <c r="N773" s="35">
        <f t="shared" si="77"/>
        <v>7.8763657500000001E-2</v>
      </c>
      <c r="V773" s="34"/>
      <c r="W773" s="34"/>
      <c r="X773" s="34"/>
    </row>
    <row r="774" spans="4:24">
      <c r="D774">
        <v>1191</v>
      </c>
      <c r="E774" s="34"/>
      <c r="F774" s="34"/>
      <c r="G774" s="34"/>
      <c r="H774" s="34"/>
      <c r="I774" s="34" t="str">
        <f t="shared" si="74"/>
        <v/>
      </c>
      <c r="J774" s="34" t="str">
        <f t="shared" si="75"/>
        <v/>
      </c>
      <c r="K774" s="34" t="str">
        <f t="shared" si="76"/>
        <v/>
      </c>
      <c r="L774" s="35"/>
      <c r="M774" s="35">
        <f t="shared" si="73"/>
        <v>0.30720799999999998</v>
      </c>
      <c r="N774" s="35">
        <f t="shared" si="77"/>
        <v>3.0720799999999999E-2</v>
      </c>
      <c r="V774" s="34"/>
      <c r="W774" s="34"/>
      <c r="X774" s="34"/>
    </row>
    <row r="775" spans="4:24">
      <c r="D775">
        <v>1192</v>
      </c>
      <c r="E775" s="34"/>
      <c r="F775" s="34"/>
      <c r="G775" s="34"/>
      <c r="H775" s="34"/>
      <c r="I775" s="34" t="str">
        <f t="shared" si="74"/>
        <v/>
      </c>
      <c r="J775" s="34" t="str">
        <f t="shared" si="75"/>
        <v/>
      </c>
      <c r="K775" s="34" t="str">
        <f t="shared" si="76"/>
        <v/>
      </c>
      <c r="L775" s="35"/>
      <c r="M775" s="35">
        <f t="shared" si="73"/>
        <v>0.2481073</v>
      </c>
      <c r="N775" s="35">
        <f t="shared" si="77"/>
        <v>0.12405365</v>
      </c>
      <c r="V775" s="34"/>
      <c r="W775" s="34"/>
      <c r="X775" s="34"/>
    </row>
    <row r="776" spans="4:24">
      <c r="D776">
        <v>1193</v>
      </c>
      <c r="E776" s="34"/>
      <c r="F776" s="34"/>
      <c r="G776" s="34"/>
      <c r="H776" s="34"/>
      <c r="I776" s="34" t="str">
        <f t="shared" si="74"/>
        <v/>
      </c>
      <c r="J776" s="34" t="str">
        <f t="shared" si="75"/>
        <v/>
      </c>
      <c r="K776" s="34" t="str">
        <f t="shared" si="76"/>
        <v/>
      </c>
      <c r="L776" s="35"/>
      <c r="M776" s="35">
        <f t="shared" si="73"/>
        <v>0.2481073</v>
      </c>
      <c r="N776" s="35">
        <f t="shared" si="77"/>
        <v>0.12405365</v>
      </c>
      <c r="V776" s="34"/>
      <c r="W776" s="34"/>
      <c r="X776" s="34"/>
    </row>
    <row r="777" spans="4:24">
      <c r="D777">
        <v>1194</v>
      </c>
      <c r="E777" s="34"/>
      <c r="F777" s="34"/>
      <c r="G777" s="34"/>
      <c r="H777" s="34"/>
      <c r="I777" s="34" t="str">
        <f t="shared" si="74"/>
        <v/>
      </c>
      <c r="J777" s="34" t="str">
        <f t="shared" si="75"/>
        <v/>
      </c>
      <c r="K777" s="34" t="str">
        <f t="shared" si="76"/>
        <v/>
      </c>
      <c r="L777" s="35"/>
      <c r="M777" s="35">
        <f t="shared" si="73"/>
        <v>0.21620049999999999</v>
      </c>
      <c r="N777" s="35">
        <f t="shared" si="77"/>
        <v>0.10810024999999999</v>
      </c>
      <c r="V777" s="34"/>
      <c r="W777" s="34"/>
      <c r="X777" s="34"/>
    </row>
    <row r="778" spans="4:24">
      <c r="L778" s="35"/>
      <c r="M778" s="35">
        <f t="shared" si="73"/>
        <v>0</v>
      </c>
      <c r="N778" s="35">
        <f t="shared" si="77"/>
        <v>0</v>
      </c>
      <c r="V778" s="34"/>
      <c r="W778" s="34"/>
      <c r="X778" s="34"/>
    </row>
    <row r="779" spans="4:24">
      <c r="L779" s="35"/>
      <c r="M779" s="35">
        <f t="shared" si="73"/>
        <v>0</v>
      </c>
      <c r="N779" s="35">
        <f t="shared" si="77"/>
        <v>0</v>
      </c>
      <c r="V779" s="34"/>
      <c r="W779" s="34"/>
      <c r="X779" s="34"/>
    </row>
    <row r="780" spans="4:24">
      <c r="L780" s="35"/>
      <c r="M780" s="35">
        <f t="shared" si="73"/>
        <v>0</v>
      </c>
      <c r="N780" s="35">
        <f t="shared" si="77"/>
        <v>0</v>
      </c>
      <c r="V780" s="34"/>
      <c r="W780" s="34"/>
      <c r="X780" s="34"/>
    </row>
    <row r="781" spans="4:24">
      <c r="L781" s="35"/>
      <c r="M781" s="35">
        <f t="shared" si="73"/>
        <v>0</v>
      </c>
      <c r="N781" s="35">
        <f t="shared" si="77"/>
        <v>0</v>
      </c>
      <c r="V781" s="34"/>
      <c r="W781" s="34"/>
      <c r="X781" s="34"/>
    </row>
    <row r="782" spans="4:24">
      <c r="L782" s="35"/>
      <c r="M782" s="35">
        <f t="shared" si="73"/>
        <v>0</v>
      </c>
      <c r="N782" s="35">
        <f t="shared" si="77"/>
        <v>0</v>
      </c>
      <c r="V782" s="34"/>
      <c r="W782" s="34"/>
      <c r="X782" s="34"/>
    </row>
    <row r="783" spans="4:24">
      <c r="L783" s="35"/>
      <c r="M783" s="35">
        <f t="shared" ref="M783:M787" si="78">SUM(E773:G773)</f>
        <v>0</v>
      </c>
      <c r="N783" s="35">
        <f t="shared" si="77"/>
        <v>0</v>
      </c>
      <c r="V783" s="34"/>
      <c r="W783" s="34"/>
      <c r="X783" s="34"/>
    </row>
    <row r="784" spans="4:24">
      <c r="L784" s="35"/>
      <c r="M784" s="35">
        <f t="shared" si="78"/>
        <v>0</v>
      </c>
      <c r="N784" s="35">
        <f t="shared" si="77"/>
        <v>0</v>
      </c>
      <c r="V784" s="34"/>
      <c r="W784" s="34"/>
      <c r="X784" s="34"/>
    </row>
    <row r="785" spans="12:24">
      <c r="L785" s="35"/>
      <c r="M785" s="35">
        <f t="shared" si="78"/>
        <v>0</v>
      </c>
      <c r="N785" s="35">
        <f t="shared" si="77"/>
        <v>0</v>
      </c>
      <c r="V785" s="34"/>
      <c r="W785" s="34"/>
      <c r="X785" s="34"/>
    </row>
    <row r="786" spans="12:24">
      <c r="L786" s="35"/>
      <c r="M786" s="35">
        <f t="shared" si="78"/>
        <v>0</v>
      </c>
      <c r="N786" s="35">
        <f t="shared" si="77"/>
        <v>0</v>
      </c>
      <c r="V786" s="34"/>
      <c r="W786" s="34"/>
      <c r="X786" s="34"/>
    </row>
    <row r="787" spans="12:24">
      <c r="L787" s="35"/>
      <c r="M787" s="35">
        <f t="shared" si="78"/>
        <v>0</v>
      </c>
      <c r="N787" s="35">
        <f t="shared" si="77"/>
        <v>0</v>
      </c>
      <c r="V787" s="34"/>
      <c r="W787" s="34"/>
      <c r="X787" s="34"/>
    </row>
    <row r="788" spans="12:24">
      <c r="V788" s="34"/>
      <c r="W788" s="34"/>
      <c r="X788" s="34"/>
    </row>
    <row r="789" spans="12:24">
      <c r="V789" s="34"/>
      <c r="W789" s="34"/>
      <c r="X789" s="34"/>
    </row>
    <row r="790" spans="12:24">
      <c r="V790" s="34"/>
      <c r="W790" s="34"/>
      <c r="X790" s="34"/>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BL420"/>
  <sheetViews>
    <sheetView topLeftCell="A8" workbookViewId="0">
      <pane ySplit="600" activePane="bottomLeft"/>
      <selection activeCell="BK8" sqref="BK1:BK1048576"/>
      <selection pane="bottomLeft" activeCell="A25" sqref="A25"/>
    </sheetView>
  </sheetViews>
  <sheetFormatPr defaultRowHeight="5.65" customHeight="1"/>
  <cols>
    <col min="1" max="1" width="20.85546875" style="103" customWidth="1"/>
    <col min="2" max="3" width="9.140625" style="103"/>
    <col min="4" max="4" width="11" style="103" customWidth="1"/>
    <col min="5" max="5" width="58" style="103" customWidth="1"/>
    <col min="6" max="6" width="21.7109375" style="103" customWidth="1"/>
    <col min="7" max="7" width="15.85546875" style="103" customWidth="1"/>
    <col min="8" max="8" width="6.140625" style="103" bestFit="1" customWidth="1"/>
    <col min="9" max="9" width="5.5703125" style="103" bestFit="1" customWidth="1"/>
    <col min="10" max="10" width="6.85546875" style="103" customWidth="1"/>
    <col min="11" max="11" width="11" style="103" bestFit="1" customWidth="1"/>
    <col min="12" max="12" width="5.42578125" style="103" bestFit="1" customWidth="1"/>
    <col min="13" max="13" width="10.140625" style="103" bestFit="1" customWidth="1"/>
    <col min="14" max="14" width="12.140625" style="103" customWidth="1"/>
    <col min="15" max="19" width="9.140625" style="103"/>
    <col min="20" max="28" width="0" style="103" hidden="1" customWidth="1"/>
    <col min="29" max="32" width="9.140625" style="103"/>
    <col min="33" max="33" width="4.5703125" style="103" bestFit="1" customWidth="1"/>
    <col min="34" max="34" width="9.140625" style="103"/>
    <col min="35" max="35" width="4.5703125" style="103" bestFit="1" customWidth="1"/>
    <col min="36" max="38" width="9.140625" style="103"/>
    <col min="39" max="39" width="4.28515625" style="103" customWidth="1"/>
    <col min="40" max="40" width="9.140625" style="103"/>
    <col min="41" max="42" width="12.7109375" style="103" bestFit="1" customWidth="1"/>
    <col min="43" max="43" width="9.140625" style="103"/>
    <col min="44" max="45" width="9.28515625" style="103" bestFit="1" customWidth="1"/>
    <col min="46" max="46" width="7.42578125" style="103" customWidth="1"/>
    <col min="47" max="47" width="3.42578125" style="103" customWidth="1"/>
    <col min="48" max="48" width="11" style="103" bestFit="1" customWidth="1"/>
    <col min="49" max="49" width="9.5703125" style="103" bestFit="1" customWidth="1"/>
    <col min="50" max="50" width="3.5703125" style="103" customWidth="1"/>
    <col min="51" max="54" width="9.140625" style="103"/>
    <col min="55" max="55" width="4" customWidth="1"/>
    <col min="56" max="57" width="9.140625" style="103"/>
    <col min="58" max="58" width="4.42578125" customWidth="1"/>
    <col min="59" max="60" width="9.140625" style="103"/>
    <col min="62" max="16384" width="9.140625" style="103"/>
  </cols>
  <sheetData>
    <row r="1" spans="1:64" ht="15">
      <c r="A1" s="23" t="s">
        <v>39</v>
      </c>
      <c r="B1" s="25" t="s">
        <v>41</v>
      </c>
      <c r="E1" s="1" t="s">
        <v>34</v>
      </c>
      <c r="F1" s="22" t="s">
        <v>772</v>
      </c>
      <c r="G1" s="1" t="s">
        <v>728</v>
      </c>
      <c r="H1" s="1" t="s">
        <v>729</v>
      </c>
      <c r="I1" s="1"/>
      <c r="J1" s="126"/>
      <c r="K1" s="136" t="s">
        <v>739</v>
      </c>
    </row>
    <row r="2" spans="1:64" ht="15.75" thickBot="1">
      <c r="A2" s="26" t="s">
        <v>50</v>
      </c>
      <c r="B2" s="28">
        <v>0.5</v>
      </c>
      <c r="D2" s="103" t="s">
        <v>33</v>
      </c>
      <c r="E2" s="103" t="s">
        <v>35</v>
      </c>
      <c r="F2" s="21">
        <v>1.2383</v>
      </c>
      <c r="G2" s="103">
        <v>-1.14E-2</v>
      </c>
      <c r="J2" s="137" t="s">
        <v>3053</v>
      </c>
      <c r="K2" s="127">
        <v>20</v>
      </c>
    </row>
    <row r="3" spans="1:64" ht="15">
      <c r="A3" s="26" t="s">
        <v>51</v>
      </c>
      <c r="B3" s="28">
        <v>1.5</v>
      </c>
      <c r="D3" s="103" t="s">
        <v>25</v>
      </c>
      <c r="E3" s="103" t="s">
        <v>36</v>
      </c>
      <c r="F3" s="21">
        <v>-6.1000000000000004E-3</v>
      </c>
      <c r="G3" s="103">
        <v>0.6179</v>
      </c>
      <c r="H3" s="103">
        <v>0.6179</v>
      </c>
    </row>
    <row r="4" spans="1:64" ht="15">
      <c r="A4" s="79" t="s">
        <v>3044</v>
      </c>
      <c r="B4" s="30">
        <v>3</v>
      </c>
      <c r="D4" s="103" t="s">
        <v>14</v>
      </c>
      <c r="E4" s="103" t="s">
        <v>37</v>
      </c>
      <c r="F4" s="21">
        <v>-0.8085</v>
      </c>
      <c r="G4" s="103">
        <v>-2.1299999999999999E-2</v>
      </c>
      <c r="H4" s="103">
        <v>1.0626</v>
      </c>
    </row>
    <row r="5" spans="1:64" ht="15">
      <c r="A5" s="29" t="s">
        <v>53</v>
      </c>
      <c r="B5" s="30">
        <v>3</v>
      </c>
    </row>
    <row r="6" spans="1:64" ht="15">
      <c r="A6" s="67" t="s">
        <v>54</v>
      </c>
      <c r="B6" s="68">
        <v>3</v>
      </c>
      <c r="U6" s="103" t="s">
        <v>3159</v>
      </c>
      <c r="AD6" s="103" t="s">
        <v>3160</v>
      </c>
      <c r="BG6" s="103" t="s">
        <v>3161</v>
      </c>
    </row>
    <row r="7" spans="1:64" ht="15">
      <c r="A7" s="29" t="s">
        <v>55</v>
      </c>
      <c r="B7" s="30">
        <v>1.5</v>
      </c>
      <c r="E7" s="1" t="s">
        <v>3024</v>
      </c>
      <c r="J7" s="1" t="s">
        <v>768</v>
      </c>
      <c r="P7" s="103" t="s">
        <v>14</v>
      </c>
      <c r="U7" s="103" t="s">
        <v>3156</v>
      </c>
      <c r="AD7" s="103" t="s">
        <v>3043</v>
      </c>
      <c r="AR7" s="103" t="s">
        <v>3151</v>
      </c>
      <c r="AY7" s="103" t="s">
        <v>3152</v>
      </c>
      <c r="BG7" s="103" t="s">
        <v>3142</v>
      </c>
    </row>
    <row r="8" spans="1:64" ht="15">
      <c r="A8" s="29" t="s">
        <v>56</v>
      </c>
      <c r="B8" s="30">
        <v>1.5</v>
      </c>
      <c r="D8" s="1" t="s">
        <v>708</v>
      </c>
      <c r="E8" s="103" t="s">
        <v>834</v>
      </c>
      <c r="F8" s="103" t="s">
        <v>836</v>
      </c>
      <c r="G8" s="103" t="s">
        <v>838</v>
      </c>
      <c r="H8" s="1" t="s">
        <v>3051</v>
      </c>
      <c r="I8" s="1" t="s">
        <v>3052</v>
      </c>
      <c r="J8" s="1" t="s">
        <v>748</v>
      </c>
      <c r="K8" s="1" t="s">
        <v>749</v>
      </c>
      <c r="L8" s="1" t="s">
        <v>747</v>
      </c>
      <c r="M8" s="1" t="s">
        <v>750</v>
      </c>
      <c r="N8" s="1" t="s">
        <v>751</v>
      </c>
      <c r="O8" s="1" t="s">
        <v>770</v>
      </c>
      <c r="P8" s="1" t="s">
        <v>5</v>
      </c>
      <c r="Q8" s="1" t="s">
        <v>771</v>
      </c>
      <c r="R8" s="1" t="s">
        <v>3029</v>
      </c>
      <c r="S8" s="1"/>
      <c r="T8" s="1" t="s">
        <v>708</v>
      </c>
      <c r="U8" s="1" t="s">
        <v>748</v>
      </c>
      <c r="V8" s="1" t="s">
        <v>749</v>
      </c>
      <c r="W8" s="1" t="s">
        <v>747</v>
      </c>
      <c r="X8" s="1" t="s">
        <v>750</v>
      </c>
      <c r="Y8" s="1" t="s">
        <v>751</v>
      </c>
      <c r="Z8" s="1" t="s">
        <v>3157</v>
      </c>
      <c r="AA8" s="1" t="s">
        <v>3158</v>
      </c>
      <c r="AB8" s="1"/>
      <c r="AC8" s="1" t="s">
        <v>708</v>
      </c>
      <c r="AD8" s="1" t="s">
        <v>775</v>
      </c>
      <c r="AE8" s="1" t="s">
        <v>746</v>
      </c>
      <c r="AF8" s="1" t="s">
        <v>774</v>
      </c>
      <c r="AG8" s="1" t="s">
        <v>746</v>
      </c>
      <c r="AH8" s="1" t="s">
        <v>776</v>
      </c>
      <c r="AI8" s="1" t="s">
        <v>746</v>
      </c>
      <c r="AJ8" s="1" t="s">
        <v>3026</v>
      </c>
      <c r="AK8" s="1" t="s">
        <v>746</v>
      </c>
      <c r="AL8" s="1" t="s">
        <v>3027</v>
      </c>
      <c r="AM8" s="1"/>
      <c r="AN8" s="1" t="s">
        <v>708</v>
      </c>
      <c r="AO8" s="1" t="s">
        <v>804</v>
      </c>
      <c r="AP8" s="1" t="s">
        <v>3045</v>
      </c>
      <c r="AQ8" s="1" t="s">
        <v>3150</v>
      </c>
      <c r="AR8" s="1" t="s">
        <v>3031</v>
      </c>
      <c r="AS8" s="1" t="s">
        <v>3032</v>
      </c>
      <c r="AT8" s="1" t="s">
        <v>3033</v>
      </c>
      <c r="AU8" s="1"/>
      <c r="AV8" s="1" t="s">
        <v>3034</v>
      </c>
      <c r="AW8" s="1" t="s">
        <v>3047</v>
      </c>
      <c r="AX8" s="1"/>
      <c r="AY8" s="103" t="s">
        <v>3054</v>
      </c>
      <c r="AZ8" s="103" t="s">
        <v>748</v>
      </c>
      <c r="BA8" s="103" t="s">
        <v>749</v>
      </c>
      <c r="BB8" s="103" t="s">
        <v>747</v>
      </c>
      <c r="BD8" s="103" t="s">
        <v>3075</v>
      </c>
      <c r="BE8" s="103" t="s">
        <v>3073</v>
      </c>
      <c r="BG8" s="103" t="s">
        <v>3054</v>
      </c>
      <c r="BH8" s="103" t="s">
        <v>748</v>
      </c>
      <c r="BI8" s="103" t="s">
        <v>749</v>
      </c>
      <c r="BJ8" s="103" t="s">
        <v>747</v>
      </c>
      <c r="BK8" s="103" t="s">
        <v>3075</v>
      </c>
      <c r="BL8" s="103" t="s">
        <v>3073</v>
      </c>
    </row>
    <row r="9" spans="1:64" ht="15">
      <c r="A9" s="29" t="s">
        <v>57</v>
      </c>
      <c r="B9" s="30">
        <v>0.3</v>
      </c>
      <c r="D9" s="103">
        <v>1</v>
      </c>
      <c r="E9" s="103">
        <v>85</v>
      </c>
      <c r="F9" s="74">
        <v>5</v>
      </c>
      <c r="G9" s="74">
        <v>40</v>
      </c>
      <c r="H9" s="103">
        <v>100</v>
      </c>
      <c r="I9" s="103">
        <v>100</v>
      </c>
      <c r="J9" s="34">
        <v>0.1</v>
      </c>
      <c r="K9" s="34">
        <v>0.5</v>
      </c>
      <c r="L9" s="34">
        <v>0.5</v>
      </c>
      <c r="M9" s="34">
        <v>0.5</v>
      </c>
      <c r="N9" s="34">
        <v>1.5</v>
      </c>
      <c r="O9" s="34">
        <f t="shared" ref="O9:O72" si="0">SUM(K9:N9)</f>
        <v>3</v>
      </c>
      <c r="P9" s="103">
        <f>$F$4+($G$4*$K$2)+($H$4*O9)</f>
        <v>1.9533000000000003</v>
      </c>
      <c r="Q9" s="78">
        <f t="shared" ref="Q9:Q72" si="1">EXP(P9)/(1+EXP(P9))</f>
        <v>0.87580602761999971</v>
      </c>
      <c r="R9" s="34">
        <f>O9*Q9</f>
        <v>2.6274180828599993</v>
      </c>
      <c r="S9" s="34"/>
      <c r="T9" s="103">
        <v>1</v>
      </c>
      <c r="U9" s="34">
        <f>J9*$Q9</f>
        <v>8.7580602761999971E-2</v>
      </c>
      <c r="V9" s="34">
        <f>K9*$Q9</f>
        <v>0.43790301380999985</v>
      </c>
      <c r="W9" s="34">
        <f>L9*$Q9</f>
        <v>0.43790301380999985</v>
      </c>
      <c r="X9" s="34">
        <f>M9*$Q9</f>
        <v>0.43790301380999985</v>
      </c>
      <c r="Y9" s="34">
        <f>N9*$Q9</f>
        <v>1.3137090414299997</v>
      </c>
      <c r="Z9" s="34">
        <f>SUM(U9:Y9)</f>
        <v>2.7149986856219992</v>
      </c>
      <c r="AA9" s="34">
        <f>R9-Z9</f>
        <v>-8.7580602761999859E-2</v>
      </c>
      <c r="AB9" s="34"/>
      <c r="AC9" s="103">
        <v>1</v>
      </c>
      <c r="AD9" s="34">
        <f>IF(J9&lt;=R9,J9,R9)</f>
        <v>0.1</v>
      </c>
      <c r="AE9" s="34">
        <f>R9-AD9</f>
        <v>2.5274180828599992</v>
      </c>
      <c r="AF9" s="103">
        <f>IF(AD9&lt;J9,0,IF(K9&lt;=AE9,K9,AE9))</f>
        <v>0.5</v>
      </c>
      <c r="AG9" s="35">
        <f>AE9-AF9</f>
        <v>2.0274180828599992</v>
      </c>
      <c r="AH9" s="35">
        <f>IF(AG9&lt;K9,0,IF(L9&lt;=AG9,L9,AG9))</f>
        <v>0.5</v>
      </c>
      <c r="AI9" s="35">
        <f>AG9-AH9</f>
        <v>1.5274180828599992</v>
      </c>
      <c r="AJ9" s="35">
        <f>IF(AI9&lt;L9,0,IF(M9&lt;=AI9,M9,AI9))</f>
        <v>0.5</v>
      </c>
      <c r="AK9" s="35">
        <f>AI9-AJ9</f>
        <v>1.0274180828599992</v>
      </c>
      <c r="AL9" s="35">
        <f>IF(AK9&lt;M9,0,IF(N9&lt;=AK9,N9,AK9))</f>
        <v>1.0274180828599992</v>
      </c>
      <c r="AM9" s="35"/>
      <c r="AN9" s="103">
        <v>1</v>
      </c>
      <c r="AO9" s="103">
        <v>8</v>
      </c>
      <c r="AP9" s="103">
        <f>IF(AN9="","",IF(AN9=3,18,22))</f>
        <v>22</v>
      </c>
      <c r="AQ9" s="34">
        <f>BorealFF!BD3</f>
        <v>1.9499999999999997</v>
      </c>
      <c r="AR9" s="34">
        <f>IF(AD9=0,0,AD9*B2*(F9/100))</f>
        <v>2.5000000000000005E-3</v>
      </c>
      <c r="AS9" s="34">
        <f>IF(AF9=0,0,AF9*B3*(G9/100))</f>
        <v>0.30000000000000004</v>
      </c>
      <c r="AT9" s="34">
        <f>IF(AH9=0,0,AH9*AQ9*(E9/100))</f>
        <v>0.82874999999999988</v>
      </c>
      <c r="AU9" s="34"/>
      <c r="AV9" s="34">
        <f>IF(AJ9=0,0,AJ9*AO9*(H9/100))</f>
        <v>4</v>
      </c>
      <c r="AW9" s="34">
        <f>IF(AL9=0,0,AL9*AP9*(I9/100))</f>
        <v>22.603197822919984</v>
      </c>
      <c r="AX9" s="34"/>
      <c r="AY9" s="103">
        <v>1</v>
      </c>
      <c r="AZ9" s="110">
        <v>2.5000000000000001E-3</v>
      </c>
      <c r="BA9" s="110">
        <v>0.3</v>
      </c>
      <c r="BB9" s="110">
        <v>0.82874999999999999</v>
      </c>
      <c r="BD9" s="110">
        <v>4</v>
      </c>
      <c r="BE9" s="110">
        <v>25.285144270499998</v>
      </c>
      <c r="BG9" s="103">
        <v>1</v>
      </c>
      <c r="BH9" s="114">
        <f>AR9-AZ9</f>
        <v>0</v>
      </c>
      <c r="BI9" s="114">
        <f>AS9-BA9</f>
        <v>0</v>
      </c>
      <c r="BJ9" s="114">
        <f>AT9-BB9</f>
        <v>0</v>
      </c>
      <c r="BK9" s="34">
        <f>AV9-BD9</f>
        <v>0</v>
      </c>
      <c r="BL9" s="34">
        <f>AW9-BE9</f>
        <v>-2.6819464475800139</v>
      </c>
    </row>
    <row r="10" spans="1:64" ht="15">
      <c r="A10" s="29" t="s">
        <v>58</v>
      </c>
      <c r="B10" s="30">
        <v>0.5</v>
      </c>
      <c r="D10" s="103">
        <v>2</v>
      </c>
      <c r="E10" s="103">
        <v>97</v>
      </c>
      <c r="F10" s="74">
        <v>3</v>
      </c>
      <c r="G10" s="74">
        <v>15</v>
      </c>
      <c r="H10" s="103">
        <v>75</v>
      </c>
      <c r="I10" s="103">
        <v>95</v>
      </c>
      <c r="J10" s="34">
        <v>0.1</v>
      </c>
      <c r="K10" s="34">
        <v>0.5</v>
      </c>
      <c r="L10" s="34">
        <v>0.5</v>
      </c>
      <c r="M10" s="34">
        <v>0.5</v>
      </c>
      <c r="N10" s="34">
        <v>2.5</v>
      </c>
      <c r="O10" s="34">
        <f t="shared" si="0"/>
        <v>4</v>
      </c>
      <c r="P10" s="103">
        <f t="shared" ref="P10:P73" si="2">$F$4+($G$4*$K$2)+($H$4*O10)</f>
        <v>3.0159000000000002</v>
      </c>
      <c r="Q10" s="78">
        <f t="shared" si="1"/>
        <v>0.95328728882481639</v>
      </c>
      <c r="R10" s="34">
        <f t="shared" ref="R10:R73" si="3">O10*Q10</f>
        <v>3.8131491552992656</v>
      </c>
      <c r="S10" s="34"/>
      <c r="T10" s="103">
        <v>2</v>
      </c>
      <c r="U10" s="34">
        <f t="shared" ref="U10:U73" si="4">J10*$Q10</f>
        <v>9.5328728882481645E-2</v>
      </c>
      <c r="V10" s="34">
        <f t="shared" ref="V10:V73" si="5">K10*$Q10</f>
        <v>0.4766436444124082</v>
      </c>
      <c r="W10" s="34">
        <f t="shared" ref="W10:W73" si="6">L10*$Q10</f>
        <v>0.4766436444124082</v>
      </c>
      <c r="X10" s="34">
        <f t="shared" ref="X10:X73" si="7">M10*$Q10</f>
        <v>0.4766436444124082</v>
      </c>
      <c r="Y10" s="34">
        <f t="shared" ref="Y10:Y73" si="8">N10*$Q10</f>
        <v>2.383218222062041</v>
      </c>
      <c r="Z10" s="34">
        <f t="shared" ref="Z10:Z73" si="9">SUM(U10:Y10)</f>
        <v>3.9084778841817474</v>
      </c>
      <c r="AA10" s="34">
        <f t="shared" ref="AA10:AA73" si="10">R10-Z10</f>
        <v>-9.5328728882481784E-2</v>
      </c>
      <c r="AB10" s="34"/>
      <c r="AC10" s="103">
        <v>2</v>
      </c>
      <c r="AD10" s="34">
        <f>IF(J10&lt;=R10,J10,R10)</f>
        <v>0.1</v>
      </c>
      <c r="AE10" s="34">
        <f>R10-AD10</f>
        <v>3.7131491552992655</v>
      </c>
      <c r="AF10" s="103">
        <f>IF(AD10&lt;J10,0,IF(K10&lt;=AE10,K10,AE10))</f>
        <v>0.5</v>
      </c>
      <c r="AG10" s="35">
        <f t="shared" ref="AG10:AG73" si="11">AE10-AF10</f>
        <v>3.2131491552992655</v>
      </c>
      <c r="AH10" s="35">
        <f>IF(AG10&lt;K10,0,IF(L10&lt;=AG10,L10,AG10))</f>
        <v>0.5</v>
      </c>
      <c r="AI10" s="35">
        <f t="shared" ref="AI10:AI73" si="12">AG10-AH10</f>
        <v>2.7131491552992655</v>
      </c>
      <c r="AJ10" s="35">
        <f>IF(AI10&lt;L10,0,IF(M10&lt;=AI10,M10,AI10))</f>
        <v>0.5</v>
      </c>
      <c r="AK10" s="35">
        <f t="shared" ref="AK10:AK73" si="13">AI10-AJ10</f>
        <v>2.2131491552992655</v>
      </c>
      <c r="AL10" s="35">
        <f>IF(AK10&lt;M10,0,IF(N10&lt;=AK10,N10,AK10))</f>
        <v>2.2131491552992655</v>
      </c>
      <c r="AM10" s="35"/>
      <c r="AN10" s="103">
        <v>2</v>
      </c>
      <c r="AO10" s="103">
        <v>8</v>
      </c>
      <c r="AP10" s="103">
        <f t="shared" ref="AP10:AP73" si="14">IF(AN10="","",IF(AN10=3,18,22))</f>
        <v>22</v>
      </c>
      <c r="AQ10" s="34">
        <f>BorealFF!BD4</f>
        <v>2.97</v>
      </c>
      <c r="AR10" s="34">
        <f t="shared" ref="AR10:AR73" si="15">IF(AD10=0,0,AD10*B3*(F10/100))</f>
        <v>4.5000000000000005E-3</v>
      </c>
      <c r="AS10" s="34">
        <f t="shared" ref="AS10:AS73" si="16">IF(AF10=0,0,AF10*B4*(G10/100))</f>
        <v>0.22499999999999998</v>
      </c>
      <c r="AT10" s="34">
        <f t="shared" ref="AT10:AT73" si="17">IF(AH10=0,0,AH10*AQ10*(E10/100))</f>
        <v>1.44045</v>
      </c>
      <c r="AU10" s="34"/>
      <c r="AV10" s="34">
        <f t="shared" ref="AV10:AV73" si="18">IF(AJ10=0,0,AJ10*AO10*(H10/100))</f>
        <v>3</v>
      </c>
      <c r="AW10" s="34">
        <f t="shared" ref="AW10:AW73" si="19">IF(AL10=0,0,AL10*AP10*(I10/100))</f>
        <v>46.254817345754645</v>
      </c>
      <c r="AX10" s="34"/>
      <c r="AY10" s="103">
        <v>2</v>
      </c>
      <c r="AZ10" s="110">
        <v>1.5E-3</v>
      </c>
      <c r="BA10" s="110">
        <v>0.1125</v>
      </c>
      <c r="BB10" s="110">
        <v>1.44045</v>
      </c>
      <c r="BD10" s="110">
        <v>3</v>
      </c>
      <c r="BE10" s="110">
        <v>39.790029329299998</v>
      </c>
      <c r="BG10" s="103">
        <v>2</v>
      </c>
      <c r="BH10" s="114">
        <f t="shared" ref="BH10:BH73" si="20">AR10-AZ10</f>
        <v>3.0000000000000005E-3</v>
      </c>
      <c r="BI10" s="114">
        <f t="shared" ref="BI10:BI73" si="21">AS10-BA10</f>
        <v>0.11249999999999998</v>
      </c>
      <c r="BJ10" s="114">
        <f t="shared" ref="BJ10:BJ73" si="22">AT10-BB10</f>
        <v>0</v>
      </c>
      <c r="BK10" s="34">
        <f>AV10-BD10</f>
        <v>0</v>
      </c>
      <c r="BL10" s="34">
        <f t="shared" ref="BL10:BL73" si="23">AW10-BE10</f>
        <v>6.4647880164546478</v>
      </c>
    </row>
    <row r="11" spans="1:64" ht="15">
      <c r="A11" s="26" t="s">
        <v>59</v>
      </c>
      <c r="B11" s="30">
        <v>8</v>
      </c>
      <c r="D11" s="103">
        <v>3</v>
      </c>
      <c r="E11" s="103">
        <v>95</v>
      </c>
      <c r="F11" s="103">
        <v>0</v>
      </c>
      <c r="G11" s="74">
        <v>1</v>
      </c>
      <c r="H11" s="103">
        <v>99</v>
      </c>
      <c r="I11" s="103">
        <v>95</v>
      </c>
      <c r="J11" s="34">
        <v>0</v>
      </c>
      <c r="K11" s="34">
        <v>0.5</v>
      </c>
      <c r="L11" s="34">
        <v>0.75</v>
      </c>
      <c r="M11" s="34">
        <v>0.75</v>
      </c>
      <c r="N11" s="34">
        <v>1.8</v>
      </c>
      <c r="O11" s="34">
        <f t="shared" si="0"/>
        <v>3.8</v>
      </c>
      <c r="P11" s="103">
        <f t="shared" si="2"/>
        <v>2.8033799999999998</v>
      </c>
      <c r="Q11" s="78">
        <f t="shared" si="1"/>
        <v>0.94285819987666808</v>
      </c>
      <c r="R11" s="34">
        <f t="shared" si="3"/>
        <v>3.5828611595313387</v>
      </c>
      <c r="S11" s="34"/>
      <c r="T11" s="103">
        <v>3</v>
      </c>
      <c r="U11" s="34">
        <f t="shared" si="4"/>
        <v>0</v>
      </c>
      <c r="V11" s="34">
        <f t="shared" si="5"/>
        <v>0.47142909993833404</v>
      </c>
      <c r="W11" s="34">
        <f t="shared" si="6"/>
        <v>0.707143649907501</v>
      </c>
      <c r="X11" s="34">
        <f t="shared" si="7"/>
        <v>0.707143649907501</v>
      </c>
      <c r="Y11" s="34">
        <f t="shared" si="8"/>
        <v>1.6971447597780025</v>
      </c>
      <c r="Z11" s="34">
        <f t="shared" si="9"/>
        <v>3.5828611595313387</v>
      </c>
      <c r="AA11" s="34">
        <f t="shared" si="10"/>
        <v>0</v>
      </c>
      <c r="AB11" s="34"/>
      <c r="AC11" s="103">
        <v>3</v>
      </c>
      <c r="AD11" s="34">
        <f>IF(J11&lt;=R11,J11,R11)</f>
        <v>0</v>
      </c>
      <c r="AE11" s="34">
        <f>R11-AD11</f>
        <v>3.5828611595313387</v>
      </c>
      <c r="AF11" s="103">
        <f>IF(AD11&lt;J11,0,IF(K11&lt;=AE11,K11,AE11))</f>
        <v>0.5</v>
      </c>
      <c r="AG11" s="35">
        <f t="shared" si="11"/>
        <v>3.0828611595313387</v>
      </c>
      <c r="AH11" s="35">
        <f>IF(AG11&lt;K11,0,IF(L11&lt;=AG11,L11,AG11))</f>
        <v>0.75</v>
      </c>
      <c r="AI11" s="35">
        <f t="shared" si="12"/>
        <v>2.3328611595313387</v>
      </c>
      <c r="AJ11" s="35">
        <f>IF(AI11&lt;L11,0,IF(M11&lt;=AI11,M11,AI11))</f>
        <v>0.75</v>
      </c>
      <c r="AK11" s="35">
        <f t="shared" si="13"/>
        <v>1.5828611595313387</v>
      </c>
      <c r="AL11" s="35">
        <f>IF(AK11&lt;M11,0,IF(N11&lt;=AK11,N11,AK11))</f>
        <v>1.5828611595313387</v>
      </c>
      <c r="AM11" s="35"/>
      <c r="AN11" s="103">
        <v>3</v>
      </c>
      <c r="AO11" s="103">
        <v>8</v>
      </c>
      <c r="AP11" s="103">
        <f t="shared" si="14"/>
        <v>18</v>
      </c>
      <c r="AQ11" s="34">
        <f>BorealFF!BD5</f>
        <v>2.7749999999999999</v>
      </c>
      <c r="AR11" s="34">
        <f t="shared" si="15"/>
        <v>0</v>
      </c>
      <c r="AS11" s="34">
        <f t="shared" si="16"/>
        <v>1.4999999999999999E-2</v>
      </c>
      <c r="AT11" s="34">
        <f t="shared" si="17"/>
        <v>1.9771874999999997</v>
      </c>
      <c r="AU11" s="34"/>
      <c r="AV11" s="34">
        <f t="shared" si="18"/>
        <v>5.9399999999999995</v>
      </c>
      <c r="AW11" s="34">
        <f t="shared" si="19"/>
        <v>27.066925827985891</v>
      </c>
      <c r="AX11" s="34"/>
      <c r="AY11" s="103">
        <v>3</v>
      </c>
      <c r="AZ11" s="110">
        <v>0</v>
      </c>
      <c r="BA11" s="110">
        <v>7.4999999999999997E-3</v>
      </c>
      <c r="BB11" s="110">
        <v>1.9771875000000001</v>
      </c>
      <c r="BD11" s="110">
        <v>5.94</v>
      </c>
      <c r="BE11" s="110">
        <v>27.065595261199999</v>
      </c>
      <c r="BG11" s="103">
        <v>3</v>
      </c>
      <c r="BH11" s="114">
        <f t="shared" si="20"/>
        <v>0</v>
      </c>
      <c r="BI11" s="114">
        <f t="shared" si="21"/>
        <v>7.4999999999999997E-3</v>
      </c>
      <c r="BJ11" s="114">
        <f t="shared" si="22"/>
        <v>0</v>
      </c>
      <c r="BK11" s="34">
        <f t="shared" ref="BK11:BK74" si="24">AV11-BD11</f>
        <v>0</v>
      </c>
      <c r="BL11" s="34">
        <f t="shared" si="23"/>
        <v>1.3305667858922732E-3</v>
      </c>
    </row>
    <row r="12" spans="1:64" ht="15">
      <c r="A12" s="26"/>
      <c r="B12" s="30">
        <v>8</v>
      </c>
      <c r="D12" s="43">
        <v>4</v>
      </c>
      <c r="E12" s="103">
        <v>100</v>
      </c>
      <c r="F12" s="103">
        <v>0</v>
      </c>
      <c r="G12" s="103">
        <v>0</v>
      </c>
      <c r="H12" s="103">
        <v>50</v>
      </c>
      <c r="I12" s="103">
        <v>50</v>
      </c>
      <c r="J12" s="45">
        <v>0</v>
      </c>
      <c r="K12" s="45">
        <v>0</v>
      </c>
      <c r="L12" s="45">
        <v>0.75</v>
      </c>
      <c r="M12" s="45">
        <v>0.5</v>
      </c>
      <c r="N12" s="45">
        <v>1</v>
      </c>
      <c r="O12" s="45">
        <f t="shared" si="0"/>
        <v>2.25</v>
      </c>
      <c r="P12" s="103">
        <f t="shared" si="2"/>
        <v>1.15635</v>
      </c>
      <c r="Q12" s="78">
        <f t="shared" si="1"/>
        <v>0.76066885832646758</v>
      </c>
      <c r="R12" s="34">
        <f t="shared" si="3"/>
        <v>1.7115049312345521</v>
      </c>
      <c r="S12" s="34"/>
      <c r="T12" s="43">
        <v>4</v>
      </c>
      <c r="U12" s="34">
        <f t="shared" si="4"/>
        <v>0</v>
      </c>
      <c r="V12" s="34">
        <f t="shared" si="5"/>
        <v>0</v>
      </c>
      <c r="W12" s="34">
        <f t="shared" si="6"/>
        <v>0.57050164374485068</v>
      </c>
      <c r="X12" s="34">
        <f t="shared" si="7"/>
        <v>0.38033442916323379</v>
      </c>
      <c r="Y12" s="34">
        <f t="shared" si="8"/>
        <v>0.76066885832646758</v>
      </c>
      <c r="Z12" s="34">
        <f t="shared" si="9"/>
        <v>1.7115049312345521</v>
      </c>
      <c r="AA12" s="34">
        <f t="shared" si="10"/>
        <v>0</v>
      </c>
      <c r="AB12" s="34"/>
      <c r="AC12" s="43">
        <v>4</v>
      </c>
      <c r="AD12" s="34">
        <f>IF(J12&lt;=R12,J12,R12)</f>
        <v>0</v>
      </c>
      <c r="AE12" s="34">
        <f>R12-AD12</f>
        <v>1.7115049312345521</v>
      </c>
      <c r="AF12" s="103">
        <f>IF(AD12&lt;J12,0,IF(K12&lt;=AE12,K12,AE12))</f>
        <v>0</v>
      </c>
      <c r="AG12" s="35">
        <f t="shared" si="11"/>
        <v>1.7115049312345521</v>
      </c>
      <c r="AH12" s="35">
        <f>IF(AG12&lt;K12,0,IF(L12&lt;=AG12,L12,AG12))</f>
        <v>0.75</v>
      </c>
      <c r="AI12" s="35">
        <f t="shared" si="12"/>
        <v>0.96150493123455205</v>
      </c>
      <c r="AJ12" s="35">
        <f>IF(AI12&lt;L12,0,IF(M12&lt;=AI12,M12,AI12))</f>
        <v>0.5</v>
      </c>
      <c r="AK12" s="35">
        <f t="shared" si="13"/>
        <v>0.46150493123455205</v>
      </c>
      <c r="AL12" s="35">
        <f>IF(AK12&lt;M12,0,IF(N12&lt;=AK12,N12,AK12))</f>
        <v>0</v>
      </c>
      <c r="AM12" s="35"/>
      <c r="AN12" s="43">
        <v>4</v>
      </c>
      <c r="AO12" s="43">
        <v>8</v>
      </c>
      <c r="AP12" s="43">
        <f t="shared" si="14"/>
        <v>22</v>
      </c>
      <c r="AQ12" s="34">
        <f>BorealFF!BD6</f>
        <v>2.625</v>
      </c>
      <c r="AR12" s="34">
        <f t="shared" si="15"/>
        <v>0</v>
      </c>
      <c r="AS12" s="34">
        <f t="shared" si="16"/>
        <v>0</v>
      </c>
      <c r="AT12" s="34">
        <f t="shared" si="17"/>
        <v>1.96875</v>
      </c>
      <c r="AU12" s="34"/>
      <c r="AV12" s="34">
        <f t="shared" si="18"/>
        <v>2</v>
      </c>
      <c r="AW12" s="34">
        <f t="shared" si="19"/>
        <v>0</v>
      </c>
      <c r="AX12" s="34"/>
      <c r="AY12" s="135">
        <v>4</v>
      </c>
      <c r="AZ12" s="116">
        <v>0</v>
      </c>
      <c r="BA12" s="116">
        <v>0</v>
      </c>
      <c r="BB12" s="116">
        <v>1.96875</v>
      </c>
      <c r="BC12" s="43"/>
      <c r="BD12" s="116">
        <v>2</v>
      </c>
      <c r="BE12" s="116">
        <v>4.1527148591899996</v>
      </c>
      <c r="BF12" s="43"/>
      <c r="BG12" s="135">
        <v>4</v>
      </c>
      <c r="BH12" s="114">
        <f t="shared" si="20"/>
        <v>0</v>
      </c>
      <c r="BI12" s="114">
        <f t="shared" si="21"/>
        <v>0</v>
      </c>
      <c r="BJ12" s="114">
        <f t="shared" si="22"/>
        <v>0</v>
      </c>
      <c r="BK12" s="34">
        <f t="shared" si="24"/>
        <v>0</v>
      </c>
      <c r="BL12" s="34">
        <f t="shared" si="23"/>
        <v>-4.1527148591899996</v>
      </c>
    </row>
    <row r="13" spans="1:64" ht="15">
      <c r="A13" s="26" t="s">
        <v>60</v>
      </c>
      <c r="B13" s="30">
        <v>18</v>
      </c>
      <c r="D13" s="103">
        <v>5</v>
      </c>
      <c r="E13" s="103">
        <v>85</v>
      </c>
      <c r="F13" s="103">
        <v>0</v>
      </c>
      <c r="G13" s="103">
        <v>0</v>
      </c>
      <c r="H13" s="103">
        <v>89</v>
      </c>
      <c r="I13" s="103">
        <v>89</v>
      </c>
      <c r="J13" s="34">
        <v>0</v>
      </c>
      <c r="K13" s="34">
        <v>0</v>
      </c>
      <c r="L13" s="34">
        <v>2</v>
      </c>
      <c r="M13" s="34">
        <v>0.5</v>
      </c>
      <c r="N13" s="34">
        <v>0.6</v>
      </c>
      <c r="O13" s="34">
        <f t="shared" si="0"/>
        <v>3.1</v>
      </c>
      <c r="P13" s="103">
        <f t="shared" si="2"/>
        <v>2.0595600000000003</v>
      </c>
      <c r="Q13" s="78">
        <f t="shared" si="1"/>
        <v>0.88691004516899363</v>
      </c>
      <c r="R13" s="34">
        <f t="shared" si="3"/>
        <v>2.7494211400238804</v>
      </c>
      <c r="S13" s="34"/>
      <c r="T13" s="103">
        <v>5</v>
      </c>
      <c r="U13" s="34">
        <f t="shared" si="4"/>
        <v>0</v>
      </c>
      <c r="V13" s="34">
        <f t="shared" si="5"/>
        <v>0</v>
      </c>
      <c r="W13" s="34">
        <f t="shared" si="6"/>
        <v>1.7738200903379873</v>
      </c>
      <c r="X13" s="34">
        <f t="shared" si="7"/>
        <v>0.44345502258449682</v>
      </c>
      <c r="Y13" s="34">
        <f t="shared" si="8"/>
        <v>0.53214602710139614</v>
      </c>
      <c r="Z13" s="34">
        <f t="shared" si="9"/>
        <v>2.7494211400238804</v>
      </c>
      <c r="AA13" s="34">
        <f t="shared" si="10"/>
        <v>0</v>
      </c>
      <c r="AB13" s="34"/>
      <c r="AC13" s="103">
        <v>5</v>
      </c>
      <c r="AD13" s="34">
        <f>IF(J13&lt;=R13,J13,R13)</f>
        <v>0</v>
      </c>
      <c r="AE13" s="34">
        <f>R13-AD13</f>
        <v>2.7494211400238804</v>
      </c>
      <c r="AF13" s="103">
        <f>IF(AD13&lt;J13,0,IF(K13&lt;=AE13,K13,AE13))</f>
        <v>0</v>
      </c>
      <c r="AG13" s="35">
        <f t="shared" si="11"/>
        <v>2.7494211400238804</v>
      </c>
      <c r="AH13" s="35">
        <f>IF(AG13&lt;K13,0,IF(L13&lt;=AG13,L13,AG13))</f>
        <v>2</v>
      </c>
      <c r="AI13" s="35">
        <f t="shared" si="12"/>
        <v>0.74942114002388038</v>
      </c>
      <c r="AJ13" s="35">
        <f>IF(AI13&lt;L13,0,IF(M13&lt;=AI13,M13,AI13))</f>
        <v>0</v>
      </c>
      <c r="AK13" s="35">
        <f t="shared" si="13"/>
        <v>0.74942114002388038</v>
      </c>
      <c r="AL13" s="35">
        <f>IF(AK13&lt;M13,0,IF(N13&lt;=AK13,N13,AK13))</f>
        <v>0.6</v>
      </c>
      <c r="AM13" s="35"/>
      <c r="AN13" s="103">
        <v>5</v>
      </c>
      <c r="AO13" s="103">
        <v>8</v>
      </c>
      <c r="AP13" s="103">
        <f t="shared" si="14"/>
        <v>22</v>
      </c>
      <c r="AQ13" s="34">
        <f>BorealFF!BD7</f>
        <v>2.75</v>
      </c>
      <c r="AR13" s="34">
        <f t="shared" si="15"/>
        <v>0</v>
      </c>
      <c r="AS13" s="34">
        <f t="shared" si="16"/>
        <v>0</v>
      </c>
      <c r="AT13" s="34">
        <f t="shared" si="17"/>
        <v>4.6749999999999998</v>
      </c>
      <c r="AU13" s="34"/>
      <c r="AV13" s="34">
        <f t="shared" si="18"/>
        <v>0</v>
      </c>
      <c r="AW13" s="34">
        <f t="shared" si="19"/>
        <v>11.747999999999999</v>
      </c>
      <c r="AX13" s="34"/>
      <c r="AY13" s="43">
        <v>5</v>
      </c>
      <c r="AZ13" s="45">
        <v>0</v>
      </c>
      <c r="BA13" s="45">
        <v>0</v>
      </c>
      <c r="BB13" s="45">
        <v>4.6749999999999998</v>
      </c>
      <c r="BC13" s="43"/>
      <c r="BD13" s="45">
        <v>0</v>
      </c>
      <c r="BE13" s="45">
        <v>0</v>
      </c>
      <c r="BF13" s="43"/>
      <c r="BG13" s="43">
        <v>5</v>
      </c>
      <c r="BH13" s="114">
        <f t="shared" si="20"/>
        <v>0</v>
      </c>
      <c r="BI13" s="114">
        <f t="shared" si="21"/>
        <v>0</v>
      </c>
      <c r="BJ13" s="114">
        <f t="shared" si="22"/>
        <v>0</v>
      </c>
      <c r="BK13" s="34">
        <f t="shared" si="24"/>
        <v>0</v>
      </c>
      <c r="BL13" s="34">
        <f t="shared" si="23"/>
        <v>11.747999999999999</v>
      </c>
    </row>
    <row r="14" spans="1:64" ht="15">
      <c r="A14" s="26"/>
      <c r="B14" s="30">
        <v>22</v>
      </c>
      <c r="D14" s="103">
        <v>6</v>
      </c>
      <c r="E14" s="103">
        <v>85</v>
      </c>
      <c r="F14" s="74">
        <v>0.3</v>
      </c>
      <c r="G14" s="74">
        <v>21.2</v>
      </c>
      <c r="H14" s="103">
        <v>95</v>
      </c>
      <c r="I14" s="103">
        <v>95</v>
      </c>
      <c r="J14" s="34">
        <v>0.1</v>
      </c>
      <c r="K14" s="34">
        <v>0.1</v>
      </c>
      <c r="L14" s="34">
        <v>0.5</v>
      </c>
      <c r="M14" s="34">
        <v>0.1</v>
      </c>
      <c r="N14" s="34">
        <v>0.2</v>
      </c>
      <c r="O14" s="34">
        <f t="shared" si="0"/>
        <v>0.89999999999999991</v>
      </c>
      <c r="P14" s="103">
        <f t="shared" si="2"/>
        <v>-0.27816000000000007</v>
      </c>
      <c r="Q14" s="78">
        <f t="shared" si="1"/>
        <v>0.43090493417979031</v>
      </c>
      <c r="R14" s="34">
        <f t="shared" si="3"/>
        <v>0.38781444076181126</v>
      </c>
      <c r="S14" s="34"/>
      <c r="T14" s="103">
        <v>6</v>
      </c>
      <c r="U14" s="34">
        <f t="shared" si="4"/>
        <v>4.3090493417979034E-2</v>
      </c>
      <c r="V14" s="34">
        <f t="shared" si="5"/>
        <v>4.3090493417979034E-2</v>
      </c>
      <c r="W14" s="34">
        <f t="shared" si="6"/>
        <v>0.21545246708989516</v>
      </c>
      <c r="X14" s="34">
        <f t="shared" si="7"/>
        <v>4.3090493417979034E-2</v>
      </c>
      <c r="Y14" s="34">
        <f t="shared" si="8"/>
        <v>8.6180986835958068E-2</v>
      </c>
      <c r="Z14" s="34">
        <f t="shared" si="9"/>
        <v>0.43090493417979037</v>
      </c>
      <c r="AA14" s="34">
        <f t="shared" si="10"/>
        <v>-4.3090493417979103E-2</v>
      </c>
      <c r="AB14" s="34"/>
      <c r="AC14" s="103">
        <v>6</v>
      </c>
      <c r="AD14" s="34">
        <f>IF(J14&lt;=R14,J14,R14)</f>
        <v>0.1</v>
      </c>
      <c r="AE14" s="34">
        <f>R14-AD14</f>
        <v>0.28781444076181129</v>
      </c>
      <c r="AF14" s="103">
        <f>IF(AD14&lt;J14,0,IF(K14&lt;=AE14,K14,AE14))</f>
        <v>0.1</v>
      </c>
      <c r="AG14" s="35">
        <f t="shared" si="11"/>
        <v>0.18781444076181128</v>
      </c>
      <c r="AH14" s="35">
        <f>IF(AG14&lt;K14,0,IF(L14&lt;=AG14,L14,AG14))</f>
        <v>0.18781444076181128</v>
      </c>
      <c r="AI14" s="35">
        <f t="shared" si="12"/>
        <v>0</v>
      </c>
      <c r="AJ14" s="35">
        <f>IF(AI14&lt;L14,0,IF(M14&lt;=AI14,M14,AI14))</f>
        <v>0</v>
      </c>
      <c r="AK14" s="35">
        <f t="shared" si="13"/>
        <v>0</v>
      </c>
      <c r="AL14" s="35">
        <f>IF(AK14&lt;M14,0,IF(N14&lt;=AK14,N14,AK14))</f>
        <v>0</v>
      </c>
      <c r="AM14" s="35"/>
      <c r="AN14" s="103">
        <v>6</v>
      </c>
      <c r="AO14" s="103">
        <v>8</v>
      </c>
      <c r="AP14" s="103">
        <f t="shared" si="14"/>
        <v>22</v>
      </c>
      <c r="AQ14" s="34">
        <f>BorealFF!BD8</f>
        <v>2.6</v>
      </c>
      <c r="AR14" s="34">
        <f t="shared" si="15"/>
        <v>4.500000000000001E-4</v>
      </c>
      <c r="AS14" s="34">
        <f t="shared" si="16"/>
        <v>3.1800000000000002E-2</v>
      </c>
      <c r="AT14" s="34">
        <f t="shared" si="17"/>
        <v>0.41506991408360294</v>
      </c>
      <c r="AU14" s="34"/>
      <c r="AV14" s="34">
        <f t="shared" si="18"/>
        <v>0</v>
      </c>
      <c r="AW14" s="34">
        <f t="shared" si="19"/>
        <v>0</v>
      </c>
      <c r="AX14" s="34"/>
      <c r="AY14" s="103">
        <v>6</v>
      </c>
      <c r="AZ14" s="110">
        <v>1.4999999999999999E-4</v>
      </c>
      <c r="BA14" s="110">
        <v>3.1800000000000002E-2</v>
      </c>
      <c r="BB14" s="110">
        <v>1.0102035895999999</v>
      </c>
      <c r="BD14" s="110">
        <v>0</v>
      </c>
      <c r="BE14" s="110">
        <v>0</v>
      </c>
      <c r="BG14" s="103">
        <v>6</v>
      </c>
      <c r="BH14" s="114">
        <f t="shared" si="20"/>
        <v>3.0000000000000014E-4</v>
      </c>
      <c r="BI14" s="114">
        <f t="shared" si="21"/>
        <v>0</v>
      </c>
      <c r="BJ14" s="114">
        <f t="shared" si="22"/>
        <v>-0.59513367551639695</v>
      </c>
      <c r="BK14" s="34">
        <f t="shared" si="24"/>
        <v>0</v>
      </c>
      <c r="BL14" s="34">
        <f t="shared" si="23"/>
        <v>0</v>
      </c>
    </row>
    <row r="15" spans="1:64" ht="15">
      <c r="A15" s="26" t="s">
        <v>46</v>
      </c>
      <c r="B15" s="30">
        <v>12</v>
      </c>
      <c r="D15" s="103">
        <v>7</v>
      </c>
      <c r="E15" s="103">
        <v>99</v>
      </c>
      <c r="F15" s="74">
        <v>2</v>
      </c>
      <c r="G15" s="74">
        <v>10</v>
      </c>
      <c r="H15" s="103">
        <v>99</v>
      </c>
      <c r="I15" s="103">
        <v>99</v>
      </c>
      <c r="J15" s="34">
        <v>0.2</v>
      </c>
      <c r="K15" s="34">
        <v>0.5</v>
      </c>
      <c r="L15" s="34">
        <v>0.4</v>
      </c>
      <c r="M15" s="34">
        <v>0.4</v>
      </c>
      <c r="N15" s="34">
        <v>0.9</v>
      </c>
      <c r="O15" s="34">
        <f t="shared" si="0"/>
        <v>2.2000000000000002</v>
      </c>
      <c r="P15" s="103">
        <f t="shared" si="2"/>
        <v>1.1032200000000001</v>
      </c>
      <c r="Q15" s="78">
        <f t="shared" si="1"/>
        <v>0.75086295029149563</v>
      </c>
      <c r="R15" s="34">
        <f t="shared" si="3"/>
        <v>1.6518984906412906</v>
      </c>
      <c r="S15" s="34"/>
      <c r="T15" s="103">
        <v>7</v>
      </c>
      <c r="U15" s="34">
        <f t="shared" si="4"/>
        <v>0.15017259005829914</v>
      </c>
      <c r="V15" s="34">
        <f t="shared" si="5"/>
        <v>0.37543147514574782</v>
      </c>
      <c r="W15" s="34">
        <f t="shared" si="6"/>
        <v>0.30034518011659828</v>
      </c>
      <c r="X15" s="34">
        <f t="shared" si="7"/>
        <v>0.30034518011659828</v>
      </c>
      <c r="Y15" s="34">
        <f t="shared" si="8"/>
        <v>0.67577665526234609</v>
      </c>
      <c r="Z15" s="34">
        <f t="shared" si="9"/>
        <v>1.8020710806995897</v>
      </c>
      <c r="AA15" s="34">
        <f t="shared" si="10"/>
        <v>-0.15017259005829908</v>
      </c>
      <c r="AB15" s="34"/>
      <c r="AC15" s="103">
        <v>7</v>
      </c>
      <c r="AD15" s="34">
        <f>IF(J15&lt;=R15,J15,R15)</f>
        <v>0.2</v>
      </c>
      <c r="AE15" s="34">
        <f>R15-AD15</f>
        <v>1.4518984906412906</v>
      </c>
      <c r="AF15" s="103">
        <f>IF(AD15&lt;J15,0,IF(K15&lt;=AE15,K15,AE15))</f>
        <v>0.5</v>
      </c>
      <c r="AG15" s="35">
        <f t="shared" si="11"/>
        <v>0.95189849064129062</v>
      </c>
      <c r="AH15" s="35">
        <f>IF(AG15&lt;K15,0,IF(L15&lt;=AG15,L15,AG15))</f>
        <v>0.4</v>
      </c>
      <c r="AI15" s="35">
        <f t="shared" si="12"/>
        <v>0.5518984906412906</v>
      </c>
      <c r="AJ15" s="35">
        <f>IF(AI15&lt;L15,0,IF(M15&lt;=AI15,M15,AI15))</f>
        <v>0.4</v>
      </c>
      <c r="AK15" s="35">
        <f t="shared" si="13"/>
        <v>0.15189849064129057</v>
      </c>
      <c r="AL15" s="35">
        <f>IF(AK15&lt;M15,0,IF(N15&lt;=AK15,N15,AK15))</f>
        <v>0</v>
      </c>
      <c r="AM15" s="35"/>
      <c r="AN15" s="103">
        <v>7</v>
      </c>
      <c r="AO15" s="103">
        <v>8</v>
      </c>
      <c r="AP15" s="103">
        <f t="shared" si="14"/>
        <v>22</v>
      </c>
      <c r="AQ15" s="34">
        <f>BorealFF!BD9</f>
        <v>2.85</v>
      </c>
      <c r="AR15" s="34">
        <f t="shared" si="15"/>
        <v>6.000000000000001E-3</v>
      </c>
      <c r="AS15" s="34">
        <f t="shared" si="16"/>
        <v>1.4999999999999999E-2</v>
      </c>
      <c r="AT15" s="34">
        <f t="shared" si="17"/>
        <v>1.1286</v>
      </c>
      <c r="AU15" s="34"/>
      <c r="AV15" s="34">
        <f t="shared" si="18"/>
        <v>3.1680000000000001</v>
      </c>
      <c r="AW15" s="34">
        <f t="shared" si="19"/>
        <v>0</v>
      </c>
      <c r="AX15" s="34"/>
      <c r="AY15" s="103">
        <v>7</v>
      </c>
      <c r="AZ15" s="34">
        <v>2E-3</v>
      </c>
      <c r="BA15" s="34">
        <v>7.4999999999999997E-2</v>
      </c>
      <c r="BB15" s="34">
        <v>1.1286</v>
      </c>
      <c r="BD15" s="34">
        <v>3.1680000000000001</v>
      </c>
      <c r="BE15" s="34">
        <v>6.9896618935600001</v>
      </c>
      <c r="BG15" s="103">
        <v>7</v>
      </c>
      <c r="BH15" s="114">
        <f t="shared" si="20"/>
        <v>4.000000000000001E-3</v>
      </c>
      <c r="BI15" s="114">
        <f t="shared" si="21"/>
        <v>-0.06</v>
      </c>
      <c r="BJ15" s="114">
        <f t="shared" si="22"/>
        <v>0</v>
      </c>
      <c r="BK15" s="34">
        <f t="shared" si="24"/>
        <v>0</v>
      </c>
      <c r="BL15" s="34">
        <f t="shared" si="23"/>
        <v>-6.9896618935600001</v>
      </c>
    </row>
    <row r="16" spans="1:64" ht="15.75" thickBot="1">
      <c r="A16" s="31" t="s">
        <v>6</v>
      </c>
      <c r="B16" s="33">
        <v>12</v>
      </c>
      <c r="D16" s="103">
        <v>8</v>
      </c>
      <c r="E16" s="103">
        <v>99</v>
      </c>
      <c r="F16" s="74">
        <v>3</v>
      </c>
      <c r="G16" s="74">
        <v>10</v>
      </c>
      <c r="H16" s="103">
        <v>99</v>
      </c>
      <c r="I16" s="103">
        <v>99</v>
      </c>
      <c r="J16" s="34">
        <v>0.1</v>
      </c>
      <c r="K16" s="34">
        <v>0.7</v>
      </c>
      <c r="L16" s="34">
        <v>1</v>
      </c>
      <c r="M16" s="34">
        <v>2</v>
      </c>
      <c r="N16" s="34">
        <v>3</v>
      </c>
      <c r="O16" s="34">
        <f t="shared" si="0"/>
        <v>6.7</v>
      </c>
      <c r="P16" s="103">
        <f t="shared" si="2"/>
        <v>5.8849200000000002</v>
      </c>
      <c r="Q16" s="78">
        <f t="shared" si="1"/>
        <v>0.99722664419111684</v>
      </c>
      <c r="R16" s="34">
        <f t="shared" si="3"/>
        <v>6.6814185160804831</v>
      </c>
      <c r="S16" s="34"/>
      <c r="T16" s="103">
        <v>8</v>
      </c>
      <c r="U16" s="34">
        <f t="shared" si="4"/>
        <v>9.9722664419111692E-2</v>
      </c>
      <c r="V16" s="34">
        <f t="shared" si="5"/>
        <v>0.69805865093378172</v>
      </c>
      <c r="W16" s="34">
        <f t="shared" si="6"/>
        <v>0.99722664419111684</v>
      </c>
      <c r="X16" s="34">
        <f t="shared" si="7"/>
        <v>1.9944532883822337</v>
      </c>
      <c r="Y16" s="34">
        <f t="shared" si="8"/>
        <v>2.9916799325733505</v>
      </c>
      <c r="Z16" s="34">
        <f t="shared" si="9"/>
        <v>6.7811411804995947</v>
      </c>
      <c r="AA16" s="34">
        <f t="shared" si="10"/>
        <v>-9.9722664419111595E-2</v>
      </c>
      <c r="AB16" s="34"/>
      <c r="AC16" s="103">
        <v>8</v>
      </c>
      <c r="AD16" s="34">
        <f>IF(J16&lt;=R16,J16,R16)</f>
        <v>0.1</v>
      </c>
      <c r="AE16" s="34">
        <f>R16-AD16</f>
        <v>6.5814185160804834</v>
      </c>
      <c r="AF16" s="103">
        <f>IF(AD16&lt;J16,0,IF(K16&lt;=AE16,K16,AE16))</f>
        <v>0.7</v>
      </c>
      <c r="AG16" s="35">
        <f t="shared" si="11"/>
        <v>5.8814185160804833</v>
      </c>
      <c r="AH16" s="35">
        <f>IF(AG16&lt;K16,0,IF(L16&lt;=AG16,L16,AG16))</f>
        <v>1</v>
      </c>
      <c r="AI16" s="35">
        <f t="shared" si="12"/>
        <v>4.8814185160804833</v>
      </c>
      <c r="AJ16" s="35">
        <f>IF(AI16&lt;L16,0,IF(M16&lt;=AI16,M16,AI16))</f>
        <v>2</v>
      </c>
      <c r="AK16" s="35">
        <f t="shared" si="13"/>
        <v>2.8814185160804833</v>
      </c>
      <c r="AL16" s="35">
        <f>IF(AK16&lt;M16,0,IF(N16&lt;=AK16,N16,AK16))</f>
        <v>2.8814185160804833</v>
      </c>
      <c r="AM16" s="35"/>
      <c r="AN16" s="103">
        <v>8</v>
      </c>
      <c r="AO16" s="103">
        <v>8</v>
      </c>
      <c r="AP16" s="103">
        <f t="shared" si="14"/>
        <v>22</v>
      </c>
      <c r="AQ16" s="34">
        <f>BorealFF!BD10</f>
        <v>2.9249999999999998</v>
      </c>
      <c r="AR16" s="34">
        <f t="shared" si="15"/>
        <v>8.9999999999999998E-4</v>
      </c>
      <c r="AS16" s="34">
        <f t="shared" si="16"/>
        <v>3.4999999999999996E-2</v>
      </c>
      <c r="AT16" s="34">
        <f t="shared" si="17"/>
        <v>2.8957499999999996</v>
      </c>
      <c r="AU16" s="34"/>
      <c r="AV16" s="34">
        <f t="shared" si="18"/>
        <v>15.84</v>
      </c>
      <c r="AW16" s="34">
        <f t="shared" si="19"/>
        <v>62.757295280232924</v>
      </c>
      <c r="AX16" s="34"/>
      <c r="AY16" s="103">
        <v>8</v>
      </c>
      <c r="AZ16" s="34">
        <v>1.5E-3</v>
      </c>
      <c r="BA16" s="34">
        <v>0.105</v>
      </c>
      <c r="BB16" s="34">
        <v>2.89575</v>
      </c>
      <c r="BD16" s="34">
        <v>15.84</v>
      </c>
      <c r="BE16" s="34">
        <v>53.157524577399997</v>
      </c>
      <c r="BG16" s="103">
        <v>8</v>
      </c>
      <c r="BH16" s="114">
        <f t="shared" si="20"/>
        <v>-6.0000000000000006E-4</v>
      </c>
      <c r="BI16" s="114">
        <f t="shared" si="21"/>
        <v>-7.0000000000000007E-2</v>
      </c>
      <c r="BJ16" s="114">
        <f t="shared" si="22"/>
        <v>0</v>
      </c>
      <c r="BK16" s="34">
        <f t="shared" si="24"/>
        <v>0</v>
      </c>
      <c r="BL16" s="34">
        <f t="shared" si="23"/>
        <v>9.5997707028329273</v>
      </c>
    </row>
    <row r="17" spans="1:64" ht="15">
      <c r="D17" s="103">
        <v>9</v>
      </c>
      <c r="E17" s="103">
        <v>100</v>
      </c>
      <c r="F17" s="74">
        <v>3</v>
      </c>
      <c r="G17" s="74">
        <v>20</v>
      </c>
      <c r="H17" s="103">
        <v>96</v>
      </c>
      <c r="I17" s="103">
        <v>100</v>
      </c>
      <c r="J17" s="34">
        <v>0.1</v>
      </c>
      <c r="K17" s="34">
        <v>0.5</v>
      </c>
      <c r="L17" s="34">
        <v>0.5</v>
      </c>
      <c r="M17" s="34">
        <v>0.5</v>
      </c>
      <c r="N17" s="34">
        <v>1</v>
      </c>
      <c r="O17" s="34">
        <f t="shared" si="0"/>
        <v>2.5</v>
      </c>
      <c r="P17" s="103">
        <f t="shared" si="2"/>
        <v>1.4219999999999999</v>
      </c>
      <c r="Q17" s="78">
        <f t="shared" si="1"/>
        <v>0.8056517618540997</v>
      </c>
      <c r="R17" s="34">
        <f t="shared" si="3"/>
        <v>2.0141294046352494</v>
      </c>
      <c r="S17" s="34"/>
      <c r="T17" s="103">
        <v>9</v>
      </c>
      <c r="U17" s="34">
        <f t="shared" si="4"/>
        <v>8.0565176185409981E-2</v>
      </c>
      <c r="V17" s="34">
        <f t="shared" si="5"/>
        <v>0.40282588092704985</v>
      </c>
      <c r="W17" s="34">
        <f t="shared" si="6"/>
        <v>0.40282588092704985</v>
      </c>
      <c r="X17" s="34">
        <f t="shared" si="7"/>
        <v>0.40282588092704985</v>
      </c>
      <c r="Y17" s="34">
        <f t="shared" si="8"/>
        <v>0.8056517618540997</v>
      </c>
      <c r="Z17" s="34">
        <f t="shared" si="9"/>
        <v>2.0946945808206596</v>
      </c>
      <c r="AA17" s="34">
        <f t="shared" si="10"/>
        <v>-8.0565176185410259E-2</v>
      </c>
      <c r="AB17" s="34"/>
      <c r="AC17" s="103">
        <v>9</v>
      </c>
      <c r="AD17" s="34">
        <f>IF(J17&lt;=R17,J17,R17)</f>
        <v>0.1</v>
      </c>
      <c r="AE17" s="34">
        <f>R17-AD17</f>
        <v>1.9141294046352493</v>
      </c>
      <c r="AF17" s="103">
        <f>IF(AD17&lt;J17,0,IF(K17&lt;=AE17,K17,AE17))</f>
        <v>0.5</v>
      </c>
      <c r="AG17" s="35">
        <f t="shared" si="11"/>
        <v>1.4141294046352493</v>
      </c>
      <c r="AH17" s="35">
        <f>IF(AG17&lt;K17,0,IF(L17&lt;=AG17,L17,AG17))</f>
        <v>0.5</v>
      </c>
      <c r="AI17" s="35">
        <f t="shared" si="12"/>
        <v>0.91412940463524928</v>
      </c>
      <c r="AJ17" s="35">
        <f>IF(AI17&lt;L17,0,IF(M17&lt;=AI17,M17,AI17))</f>
        <v>0.5</v>
      </c>
      <c r="AK17" s="35">
        <f t="shared" si="13"/>
        <v>0.41412940463524928</v>
      </c>
      <c r="AL17" s="35">
        <f>IF(AK17&lt;M17,0,IF(N17&lt;=AK17,N17,AK17))</f>
        <v>0</v>
      </c>
      <c r="AM17" s="35"/>
      <c r="AN17" s="103">
        <v>9</v>
      </c>
      <c r="AO17" s="103">
        <v>8</v>
      </c>
      <c r="AP17" s="103">
        <f t="shared" si="14"/>
        <v>22</v>
      </c>
      <c r="AQ17" s="34">
        <f>BorealFF!BD11</f>
        <v>2.85</v>
      </c>
      <c r="AR17" s="34">
        <f t="shared" si="15"/>
        <v>1.5E-3</v>
      </c>
      <c r="AS17" s="34">
        <f t="shared" si="16"/>
        <v>0.8</v>
      </c>
      <c r="AT17" s="34">
        <f t="shared" si="17"/>
        <v>1.425</v>
      </c>
      <c r="AU17" s="34"/>
      <c r="AV17" s="34">
        <f t="shared" si="18"/>
        <v>3.84</v>
      </c>
      <c r="AW17" s="34">
        <f t="shared" si="19"/>
        <v>0</v>
      </c>
      <c r="AX17" s="34"/>
      <c r="AY17" s="103">
        <v>9</v>
      </c>
      <c r="AZ17" s="34">
        <v>1.5E-3</v>
      </c>
      <c r="BA17" s="34">
        <v>0.15</v>
      </c>
      <c r="BB17" s="34">
        <v>1.425</v>
      </c>
      <c r="BD17" s="34">
        <v>3.84</v>
      </c>
      <c r="BE17" s="34">
        <v>9.6561918874800003</v>
      </c>
      <c r="BG17" s="103">
        <v>9</v>
      </c>
      <c r="BH17" s="114">
        <f t="shared" si="20"/>
        <v>0</v>
      </c>
      <c r="BI17" s="114">
        <f t="shared" si="21"/>
        <v>0.65</v>
      </c>
      <c r="BJ17" s="114">
        <f t="shared" si="22"/>
        <v>0</v>
      </c>
      <c r="BK17" s="34">
        <f t="shared" si="24"/>
        <v>0</v>
      </c>
      <c r="BL17" s="34">
        <f t="shared" si="23"/>
        <v>-9.6561918874800003</v>
      </c>
    </row>
    <row r="18" spans="1:64" ht="15">
      <c r="D18" s="103">
        <v>10</v>
      </c>
      <c r="E18" s="103">
        <v>95</v>
      </c>
      <c r="F18" s="74">
        <v>12</v>
      </c>
      <c r="G18" s="74">
        <v>20</v>
      </c>
      <c r="H18" s="103">
        <v>95</v>
      </c>
      <c r="I18" s="103">
        <v>95</v>
      </c>
      <c r="J18" s="34">
        <v>0.1</v>
      </c>
      <c r="K18" s="34">
        <v>0.7</v>
      </c>
      <c r="L18" s="34">
        <v>1</v>
      </c>
      <c r="M18" s="34">
        <v>3</v>
      </c>
      <c r="N18" s="34">
        <v>2</v>
      </c>
      <c r="O18" s="34">
        <f t="shared" si="0"/>
        <v>6.7</v>
      </c>
      <c r="P18" s="103">
        <f t="shared" si="2"/>
        <v>5.8849200000000002</v>
      </c>
      <c r="Q18" s="78">
        <f t="shared" si="1"/>
        <v>0.99722664419111684</v>
      </c>
      <c r="R18" s="34">
        <f t="shared" si="3"/>
        <v>6.6814185160804831</v>
      </c>
      <c r="S18" s="34"/>
      <c r="T18" s="103">
        <v>10</v>
      </c>
      <c r="U18" s="34">
        <f t="shared" si="4"/>
        <v>9.9722664419111692E-2</v>
      </c>
      <c r="V18" s="34">
        <f t="shared" si="5"/>
        <v>0.69805865093378172</v>
      </c>
      <c r="W18" s="34">
        <f t="shared" si="6"/>
        <v>0.99722664419111684</v>
      </c>
      <c r="X18" s="34">
        <f t="shared" si="7"/>
        <v>2.9916799325733505</v>
      </c>
      <c r="Y18" s="34">
        <f t="shared" si="8"/>
        <v>1.9944532883822337</v>
      </c>
      <c r="Z18" s="34">
        <f t="shared" si="9"/>
        <v>6.7811411804995947</v>
      </c>
      <c r="AA18" s="34">
        <f t="shared" si="10"/>
        <v>-9.9722664419111595E-2</v>
      </c>
      <c r="AB18" s="34"/>
      <c r="AC18" s="103">
        <v>10</v>
      </c>
      <c r="AD18" s="34">
        <f>IF(J18&lt;=R18,J18,R18)</f>
        <v>0.1</v>
      </c>
      <c r="AE18" s="34">
        <f>R18-AD18</f>
        <v>6.5814185160804834</v>
      </c>
      <c r="AF18" s="103">
        <f>IF(AD18&lt;J18,0,IF(K18&lt;=AE18,K18,AE18))</f>
        <v>0.7</v>
      </c>
      <c r="AG18" s="35">
        <f t="shared" si="11"/>
        <v>5.8814185160804833</v>
      </c>
      <c r="AH18" s="35">
        <f>IF(AG18&lt;K18,0,IF(L18&lt;=AG18,L18,AG18))</f>
        <v>1</v>
      </c>
      <c r="AI18" s="35">
        <f t="shared" si="12"/>
        <v>4.8814185160804833</v>
      </c>
      <c r="AJ18" s="35">
        <f>IF(AI18&lt;L18,0,IF(M18&lt;=AI18,M18,AI18))</f>
        <v>3</v>
      </c>
      <c r="AK18" s="35">
        <f t="shared" si="13"/>
        <v>1.8814185160804833</v>
      </c>
      <c r="AL18" s="35">
        <f>IF(AK18&lt;M18,0,IF(N18&lt;=AK18,N18,AK18))</f>
        <v>0</v>
      </c>
      <c r="AM18" s="35"/>
      <c r="AN18" s="103">
        <v>10</v>
      </c>
      <c r="AO18" s="103">
        <v>8</v>
      </c>
      <c r="AP18" s="103">
        <f t="shared" si="14"/>
        <v>22</v>
      </c>
      <c r="AQ18" s="34">
        <f>BorealFF!BD12</f>
        <v>2.9249999999999998</v>
      </c>
      <c r="AR18" s="34">
        <f t="shared" si="15"/>
        <v>9.6000000000000002E-2</v>
      </c>
      <c r="AS18" s="34">
        <f t="shared" si="16"/>
        <v>1.1199999999999999</v>
      </c>
      <c r="AT18" s="34">
        <f t="shared" si="17"/>
        <v>2.7787499999999996</v>
      </c>
      <c r="AU18" s="34"/>
      <c r="AV18" s="34">
        <f t="shared" si="18"/>
        <v>22.799999999999997</v>
      </c>
      <c r="AW18" s="34">
        <f t="shared" si="19"/>
        <v>0</v>
      </c>
      <c r="AX18" s="34"/>
      <c r="AY18" s="103">
        <v>10</v>
      </c>
      <c r="AZ18" s="34">
        <v>6.0000000000000001E-3</v>
      </c>
      <c r="BA18" s="34">
        <v>0.21</v>
      </c>
      <c r="BB18" s="34">
        <v>2.7787500000000001</v>
      </c>
      <c r="BD18" s="34">
        <v>22.8</v>
      </c>
      <c r="BE18" s="34">
        <v>33.9097458066</v>
      </c>
      <c r="BG18" s="103">
        <v>10</v>
      </c>
      <c r="BH18" s="114">
        <f t="shared" si="20"/>
        <v>0.09</v>
      </c>
      <c r="BI18" s="114">
        <f t="shared" si="21"/>
        <v>0.90999999999999992</v>
      </c>
      <c r="BJ18" s="114">
        <f t="shared" si="22"/>
        <v>0</v>
      </c>
      <c r="BK18" s="34">
        <f t="shared" si="24"/>
        <v>0</v>
      </c>
      <c r="BL18" s="34">
        <f t="shared" si="23"/>
        <v>-33.9097458066</v>
      </c>
    </row>
    <row r="19" spans="1:64" ht="15">
      <c r="A19" s="1" t="s">
        <v>3123</v>
      </c>
      <c r="D19" s="103">
        <v>11</v>
      </c>
      <c r="E19" s="103">
        <v>80</v>
      </c>
      <c r="F19" s="74">
        <v>1</v>
      </c>
      <c r="G19" s="74">
        <v>20</v>
      </c>
      <c r="H19" s="103">
        <v>80</v>
      </c>
      <c r="I19" s="103">
        <v>80</v>
      </c>
      <c r="J19" s="34">
        <v>0.1</v>
      </c>
      <c r="K19" s="34">
        <v>0.7</v>
      </c>
      <c r="L19" s="34">
        <v>1</v>
      </c>
      <c r="M19" s="34">
        <v>0.75</v>
      </c>
      <c r="N19" s="34">
        <v>0.5</v>
      </c>
      <c r="O19" s="34">
        <f t="shared" si="0"/>
        <v>2.95</v>
      </c>
      <c r="P19" s="103">
        <f t="shared" si="2"/>
        <v>1.9001700000000004</v>
      </c>
      <c r="Q19" s="78">
        <f t="shared" si="1"/>
        <v>0.86991076507122478</v>
      </c>
      <c r="R19" s="34">
        <f t="shared" si="3"/>
        <v>2.5662367569601132</v>
      </c>
      <c r="S19" s="34"/>
      <c r="T19" s="103">
        <v>11</v>
      </c>
      <c r="U19" s="34">
        <f t="shared" si="4"/>
        <v>8.6991076507122483E-2</v>
      </c>
      <c r="V19" s="34">
        <f t="shared" si="5"/>
        <v>0.6089375355498573</v>
      </c>
      <c r="W19" s="34">
        <f t="shared" si="6"/>
        <v>0.86991076507122478</v>
      </c>
      <c r="X19" s="34">
        <f t="shared" si="7"/>
        <v>0.65243307380341853</v>
      </c>
      <c r="Y19" s="34">
        <f t="shared" si="8"/>
        <v>0.43495538253561239</v>
      </c>
      <c r="Z19" s="34">
        <f t="shared" si="9"/>
        <v>2.6532278334672359</v>
      </c>
      <c r="AA19" s="34">
        <f t="shared" si="10"/>
        <v>-8.6991076507122678E-2</v>
      </c>
      <c r="AB19" s="34"/>
      <c r="AC19" s="103">
        <v>11</v>
      </c>
      <c r="AD19" s="34">
        <f>IF(J19&lt;=R19,J19,R19)</f>
        <v>0.1</v>
      </c>
      <c r="AE19" s="34">
        <f>R19-AD19</f>
        <v>2.4662367569601131</v>
      </c>
      <c r="AF19" s="103">
        <f>IF(AD19&lt;J19,0,IF(K19&lt;=AE19,K19,AE19))</f>
        <v>0.7</v>
      </c>
      <c r="AG19" s="35">
        <f t="shared" si="11"/>
        <v>1.7662367569601132</v>
      </c>
      <c r="AH19" s="35">
        <f>IF(AG19&lt;K19,0,IF(L19&lt;=AG19,L19,AG19))</f>
        <v>1</v>
      </c>
      <c r="AI19" s="35">
        <f t="shared" si="12"/>
        <v>0.76623675696011317</v>
      </c>
      <c r="AJ19" s="35">
        <f>IF(AI19&lt;L19,0,IF(M19&lt;=AI19,M19,AI19))</f>
        <v>0</v>
      </c>
      <c r="AK19" s="35">
        <f t="shared" si="13"/>
        <v>0.76623675696011317</v>
      </c>
      <c r="AL19" s="35">
        <f>IF(AK19&lt;M19,0,IF(N19&lt;=AK19,N19,AK19))</f>
        <v>0.5</v>
      </c>
      <c r="AM19" s="35"/>
      <c r="AN19" s="103">
        <v>11</v>
      </c>
      <c r="AO19" s="103">
        <v>8</v>
      </c>
      <c r="AP19" s="103">
        <f t="shared" si="14"/>
        <v>22</v>
      </c>
      <c r="AQ19" s="34">
        <f>BorealFF!BD13</f>
        <v>2.9249999999999998</v>
      </c>
      <c r="AR19" s="34">
        <f t="shared" si="15"/>
        <v>8.0000000000000002E-3</v>
      </c>
      <c r="AS19" s="34">
        <f t="shared" si="16"/>
        <v>2.52</v>
      </c>
      <c r="AT19" s="34">
        <f t="shared" si="17"/>
        <v>2.34</v>
      </c>
      <c r="AU19" s="34"/>
      <c r="AV19" s="34">
        <f t="shared" si="18"/>
        <v>0</v>
      </c>
      <c r="AW19" s="34">
        <f t="shared" si="19"/>
        <v>8.8000000000000007</v>
      </c>
      <c r="AX19" s="34"/>
      <c r="AY19" s="103">
        <v>11</v>
      </c>
      <c r="AZ19" s="34">
        <v>5.0000000000000001E-4</v>
      </c>
      <c r="BA19" s="34">
        <v>0.21</v>
      </c>
      <c r="BB19" s="34">
        <v>2.34</v>
      </c>
      <c r="BD19" s="34">
        <v>0</v>
      </c>
      <c r="BE19" s="34">
        <v>0</v>
      </c>
      <c r="BG19" s="103">
        <v>11</v>
      </c>
      <c r="BH19" s="114">
        <f t="shared" si="20"/>
        <v>7.4999999999999997E-3</v>
      </c>
      <c r="BI19" s="114">
        <f t="shared" si="21"/>
        <v>2.31</v>
      </c>
      <c r="BJ19" s="114">
        <f t="shared" si="22"/>
        <v>0</v>
      </c>
      <c r="BK19" s="34">
        <f t="shared" si="24"/>
        <v>0</v>
      </c>
      <c r="BL19" s="34">
        <f t="shared" si="23"/>
        <v>8.8000000000000007</v>
      </c>
    </row>
    <row r="20" spans="1:64" ht="15">
      <c r="A20" s="103" t="s">
        <v>3155</v>
      </c>
      <c r="D20" s="103">
        <v>12</v>
      </c>
      <c r="E20" s="103">
        <v>85</v>
      </c>
      <c r="F20" s="103">
        <v>0</v>
      </c>
      <c r="G20" s="74">
        <v>2</v>
      </c>
      <c r="H20" s="103">
        <v>96</v>
      </c>
      <c r="I20" s="103">
        <v>96</v>
      </c>
      <c r="J20" s="34">
        <v>0</v>
      </c>
      <c r="K20" s="34">
        <v>0.4</v>
      </c>
      <c r="L20" s="34">
        <v>1.3</v>
      </c>
      <c r="M20" s="34">
        <v>0.8</v>
      </c>
      <c r="N20" s="34">
        <v>0.6</v>
      </c>
      <c r="O20" s="34">
        <f t="shared" si="0"/>
        <v>3.1</v>
      </c>
      <c r="P20" s="103">
        <f t="shared" si="2"/>
        <v>2.0595600000000003</v>
      </c>
      <c r="Q20" s="78">
        <f t="shared" si="1"/>
        <v>0.88691004516899363</v>
      </c>
      <c r="R20" s="34">
        <f t="shared" si="3"/>
        <v>2.7494211400238804</v>
      </c>
      <c r="S20" s="34"/>
      <c r="T20" s="103">
        <v>12</v>
      </c>
      <c r="U20" s="34">
        <f t="shared" si="4"/>
        <v>0</v>
      </c>
      <c r="V20" s="34">
        <f t="shared" si="5"/>
        <v>0.3547640180675975</v>
      </c>
      <c r="W20" s="34">
        <f t="shared" si="6"/>
        <v>1.1529830587196919</v>
      </c>
      <c r="X20" s="34">
        <f t="shared" si="7"/>
        <v>0.70952803613519499</v>
      </c>
      <c r="Y20" s="34">
        <f t="shared" si="8"/>
        <v>0.53214602710139614</v>
      </c>
      <c r="Z20" s="34">
        <f t="shared" si="9"/>
        <v>2.7494211400238808</v>
      </c>
      <c r="AA20" s="34">
        <f t="shared" si="10"/>
        <v>0</v>
      </c>
      <c r="AB20" s="34"/>
      <c r="AC20" s="103">
        <v>12</v>
      </c>
      <c r="AD20" s="34">
        <f>IF(J20&lt;=R20,J20,R20)</f>
        <v>0</v>
      </c>
      <c r="AE20" s="34">
        <f>R20-AD20</f>
        <v>2.7494211400238804</v>
      </c>
      <c r="AF20" s="103">
        <f>IF(AD20&lt;J20,0,IF(K20&lt;=AE20,K20,AE20))</f>
        <v>0.4</v>
      </c>
      <c r="AG20" s="35">
        <f t="shared" si="11"/>
        <v>2.3494211400238805</v>
      </c>
      <c r="AH20" s="35">
        <f>IF(AG20&lt;K20,0,IF(L20&lt;=AG20,L20,AG20))</f>
        <v>1.3</v>
      </c>
      <c r="AI20" s="35">
        <f t="shared" si="12"/>
        <v>1.0494211400238804</v>
      </c>
      <c r="AJ20" s="35">
        <f>IF(AI20&lt;L20,0,IF(M20&lt;=AI20,M20,AI20))</f>
        <v>0</v>
      </c>
      <c r="AK20" s="35">
        <f t="shared" si="13"/>
        <v>1.0494211400238804</v>
      </c>
      <c r="AL20" s="35">
        <f>IF(AK20&lt;M20,0,IF(N20&lt;=AK20,N20,AK20))</f>
        <v>0.6</v>
      </c>
      <c r="AM20" s="35"/>
      <c r="AN20" s="103">
        <v>12</v>
      </c>
      <c r="AO20" s="103">
        <v>8</v>
      </c>
      <c r="AP20" s="103">
        <f t="shared" si="14"/>
        <v>22</v>
      </c>
      <c r="AQ20" s="34">
        <f>BorealFF!BD14</f>
        <v>2.7450000000000001</v>
      </c>
      <c r="AR20" s="34">
        <f t="shared" si="15"/>
        <v>0</v>
      </c>
      <c r="AS20" s="34">
        <f t="shared" si="16"/>
        <v>0.17600000000000002</v>
      </c>
      <c r="AT20" s="34">
        <f t="shared" si="17"/>
        <v>3.0332250000000003</v>
      </c>
      <c r="AU20" s="34"/>
      <c r="AV20" s="34">
        <f t="shared" si="18"/>
        <v>0</v>
      </c>
      <c r="AW20" s="34">
        <f t="shared" si="19"/>
        <v>12.671999999999999</v>
      </c>
      <c r="AX20" s="34"/>
      <c r="AY20" s="103">
        <v>12</v>
      </c>
      <c r="AZ20" s="34">
        <v>0</v>
      </c>
      <c r="BA20" s="34">
        <v>1.2E-2</v>
      </c>
      <c r="BB20" s="34">
        <v>3.0332249999999998</v>
      </c>
      <c r="BD20" s="34">
        <v>0</v>
      </c>
      <c r="BE20" s="34">
        <v>0</v>
      </c>
      <c r="BG20" s="103">
        <v>12</v>
      </c>
      <c r="BH20" s="114">
        <f t="shared" si="20"/>
        <v>0</v>
      </c>
      <c r="BI20" s="114">
        <f t="shared" si="21"/>
        <v>0.16400000000000001</v>
      </c>
      <c r="BJ20" s="114">
        <f t="shared" si="22"/>
        <v>0</v>
      </c>
      <c r="BK20" s="34">
        <f t="shared" si="24"/>
        <v>0</v>
      </c>
      <c r="BL20" s="34">
        <f t="shared" si="23"/>
        <v>12.671999999999999</v>
      </c>
    </row>
    <row r="21" spans="1:64" ht="15">
      <c r="A21" s="103" t="s">
        <v>3153</v>
      </c>
      <c r="D21" s="103">
        <v>13</v>
      </c>
      <c r="E21" s="103">
        <v>73</v>
      </c>
      <c r="F21" s="74">
        <v>5</v>
      </c>
      <c r="G21" s="74">
        <v>10</v>
      </c>
      <c r="H21" s="103">
        <v>73</v>
      </c>
      <c r="I21" s="103">
        <v>73</v>
      </c>
      <c r="J21" s="34">
        <v>0.2</v>
      </c>
      <c r="K21" s="34">
        <v>0.3</v>
      </c>
      <c r="L21" s="34">
        <v>0.2</v>
      </c>
      <c r="M21" s="34">
        <v>0.8</v>
      </c>
      <c r="N21" s="34">
        <v>0.8</v>
      </c>
      <c r="O21" s="34">
        <f t="shared" si="0"/>
        <v>2.1</v>
      </c>
      <c r="P21" s="103">
        <f t="shared" si="2"/>
        <v>0.99696000000000029</v>
      </c>
      <c r="Q21" s="78">
        <f t="shared" si="1"/>
        <v>0.73046045868331888</v>
      </c>
      <c r="R21" s="34">
        <f t="shared" si="3"/>
        <v>1.5339669632349697</v>
      </c>
      <c r="S21" s="34"/>
      <c r="T21" s="103">
        <v>13</v>
      </c>
      <c r="U21" s="34">
        <f t="shared" si="4"/>
        <v>0.14609209173666379</v>
      </c>
      <c r="V21" s="34">
        <f t="shared" si="5"/>
        <v>0.21913813760499565</v>
      </c>
      <c r="W21" s="34">
        <f t="shared" si="6"/>
        <v>0.14609209173666379</v>
      </c>
      <c r="X21" s="34">
        <f t="shared" si="7"/>
        <v>0.58436836694665517</v>
      </c>
      <c r="Y21" s="34">
        <f t="shared" si="8"/>
        <v>0.58436836694665517</v>
      </c>
      <c r="Z21" s="34">
        <f t="shared" si="9"/>
        <v>1.6800590549716334</v>
      </c>
      <c r="AA21" s="34">
        <f t="shared" si="10"/>
        <v>-0.14609209173666371</v>
      </c>
      <c r="AB21" s="34"/>
      <c r="AC21" s="103">
        <v>13</v>
      </c>
      <c r="AD21" s="34">
        <f>IF(J21&lt;=R21,J21,R21)</f>
        <v>0.2</v>
      </c>
      <c r="AE21" s="34">
        <f>R21-AD21</f>
        <v>1.3339669632349698</v>
      </c>
      <c r="AF21" s="103">
        <f>IF(AD21&lt;J21,0,IF(K21&lt;=AE21,K21,AE21))</f>
        <v>0.3</v>
      </c>
      <c r="AG21" s="35">
        <f t="shared" si="11"/>
        <v>1.0339669632349697</v>
      </c>
      <c r="AH21" s="35">
        <f>IF(AG21&lt;K21,0,IF(L21&lt;=AG21,L21,AG21))</f>
        <v>0.2</v>
      </c>
      <c r="AI21" s="35">
        <f t="shared" si="12"/>
        <v>0.83396696323496977</v>
      </c>
      <c r="AJ21" s="35">
        <f>IF(AI21&lt;L21,0,IF(M21&lt;=AI21,M21,AI21))</f>
        <v>0.8</v>
      </c>
      <c r="AK21" s="35">
        <f t="shared" si="13"/>
        <v>3.3966963234969727E-2</v>
      </c>
      <c r="AL21" s="35">
        <f>IF(AK21&lt;M21,0,IF(N21&lt;=AK21,N21,AK21))</f>
        <v>0</v>
      </c>
      <c r="AM21" s="35"/>
      <c r="AN21" s="103">
        <v>13</v>
      </c>
      <c r="AO21" s="103">
        <v>8</v>
      </c>
      <c r="AP21" s="103">
        <f t="shared" si="14"/>
        <v>22</v>
      </c>
      <c r="AQ21" s="34">
        <f>BorealFF!BD15</f>
        <v>2.96</v>
      </c>
      <c r="AR21" s="34">
        <f t="shared" si="15"/>
        <v>0.22000000000000003</v>
      </c>
      <c r="AS21" s="34">
        <f t="shared" si="16"/>
        <v>0.36</v>
      </c>
      <c r="AT21" s="34">
        <f t="shared" si="17"/>
        <v>0.43215999999999999</v>
      </c>
      <c r="AU21" s="34"/>
      <c r="AV21" s="34">
        <f t="shared" si="18"/>
        <v>4.6719999999999997</v>
      </c>
      <c r="AW21" s="34">
        <f t="shared" si="19"/>
        <v>0</v>
      </c>
      <c r="AX21" s="34"/>
      <c r="AY21" s="103">
        <v>13</v>
      </c>
      <c r="AZ21" s="34">
        <v>5.0000000000000001E-3</v>
      </c>
      <c r="BA21" s="34">
        <v>4.4999999999999998E-2</v>
      </c>
      <c r="BB21" s="34">
        <v>0.43215999999999999</v>
      </c>
      <c r="BD21" s="34">
        <v>4.6719999999999997</v>
      </c>
      <c r="BE21" s="34">
        <v>4.3583997710700002</v>
      </c>
      <c r="BG21" s="103">
        <v>13</v>
      </c>
      <c r="BH21" s="114">
        <f t="shared" si="20"/>
        <v>0.21500000000000002</v>
      </c>
      <c r="BI21" s="114">
        <f t="shared" si="21"/>
        <v>0.315</v>
      </c>
      <c r="BJ21" s="114">
        <f t="shared" si="22"/>
        <v>0</v>
      </c>
      <c r="BK21" s="34">
        <f t="shared" si="24"/>
        <v>0</v>
      </c>
      <c r="BL21" s="34">
        <f t="shared" si="23"/>
        <v>-4.3583997710700002</v>
      </c>
    </row>
    <row r="22" spans="1:64" ht="15.75">
      <c r="A22" s="10" t="s">
        <v>3154</v>
      </c>
      <c r="D22" s="103">
        <v>14</v>
      </c>
      <c r="E22" s="103">
        <v>60</v>
      </c>
      <c r="F22" s="103">
        <v>0</v>
      </c>
      <c r="G22" s="103">
        <v>0</v>
      </c>
      <c r="H22" s="103">
        <v>60</v>
      </c>
      <c r="I22" s="103">
        <v>40</v>
      </c>
      <c r="J22" s="34">
        <v>0</v>
      </c>
      <c r="K22" s="34">
        <v>0</v>
      </c>
      <c r="L22" s="34">
        <v>1.5</v>
      </c>
      <c r="M22" s="34">
        <v>0.4</v>
      </c>
      <c r="N22" s="34">
        <v>0.1</v>
      </c>
      <c r="O22" s="34">
        <f t="shared" si="0"/>
        <v>2</v>
      </c>
      <c r="P22" s="103">
        <f t="shared" si="2"/>
        <v>0.89070000000000005</v>
      </c>
      <c r="Q22" s="78">
        <f t="shared" si="1"/>
        <v>0.70903460686765163</v>
      </c>
      <c r="R22" s="34">
        <f t="shared" si="3"/>
        <v>1.4180692137353033</v>
      </c>
      <c r="S22" s="34"/>
      <c r="T22" s="103">
        <v>14</v>
      </c>
      <c r="U22" s="34">
        <f t="shared" si="4"/>
        <v>0</v>
      </c>
      <c r="V22" s="34">
        <f t="shared" si="5"/>
        <v>0</v>
      </c>
      <c r="W22" s="34">
        <f t="shared" si="6"/>
        <v>1.0635519103014774</v>
      </c>
      <c r="X22" s="34">
        <f t="shared" si="7"/>
        <v>0.28361384274706064</v>
      </c>
      <c r="Y22" s="34">
        <f t="shared" si="8"/>
        <v>7.090346068676516E-2</v>
      </c>
      <c r="Z22" s="34">
        <f t="shared" si="9"/>
        <v>1.4180692137353033</v>
      </c>
      <c r="AA22" s="34">
        <f t="shared" si="10"/>
        <v>0</v>
      </c>
      <c r="AB22" s="34"/>
      <c r="AC22" s="103">
        <v>14</v>
      </c>
      <c r="AD22" s="34">
        <f>IF(J22&lt;=R22,J22,R22)</f>
        <v>0</v>
      </c>
      <c r="AE22" s="34">
        <f>R22-AD22</f>
        <v>1.4180692137353033</v>
      </c>
      <c r="AF22" s="103">
        <f>IF(AD22&lt;J22,0,IF(K22&lt;=AE22,K22,AE22))</f>
        <v>0</v>
      </c>
      <c r="AG22" s="35">
        <f t="shared" si="11"/>
        <v>1.4180692137353033</v>
      </c>
      <c r="AH22" s="35">
        <f>IF(AG22&lt;K22,0,IF(L22&lt;=AG22,L22,AG22))</f>
        <v>1.4180692137353033</v>
      </c>
      <c r="AI22" s="35">
        <f t="shared" si="12"/>
        <v>0</v>
      </c>
      <c r="AJ22" s="35">
        <f>IF(AI22&lt;L22,0,IF(M22&lt;=AI22,M22,AI22))</f>
        <v>0</v>
      </c>
      <c r="AK22" s="35">
        <f t="shared" si="13"/>
        <v>0</v>
      </c>
      <c r="AL22" s="35">
        <f>IF(AK22&lt;M22,0,IF(N22&lt;=AK22,N22,AK22))</f>
        <v>0</v>
      </c>
      <c r="AM22" s="35"/>
      <c r="AN22" s="103">
        <v>14</v>
      </c>
      <c r="AO22" s="103">
        <v>8</v>
      </c>
      <c r="AP22" s="103">
        <f t="shared" si="14"/>
        <v>22</v>
      </c>
      <c r="AQ22" s="34">
        <f>BorealFF!BD16</f>
        <v>1.25</v>
      </c>
      <c r="AR22" s="34">
        <f t="shared" si="15"/>
        <v>0</v>
      </c>
      <c r="AS22" s="34">
        <f t="shared" si="16"/>
        <v>0</v>
      </c>
      <c r="AT22" s="34">
        <f t="shared" si="17"/>
        <v>1.0635519103014774</v>
      </c>
      <c r="AU22" s="34"/>
      <c r="AV22" s="34">
        <f t="shared" si="18"/>
        <v>0</v>
      </c>
      <c r="AW22" s="34">
        <f t="shared" si="19"/>
        <v>0</v>
      </c>
      <c r="AX22" s="34"/>
      <c r="AY22" s="103">
        <v>14</v>
      </c>
      <c r="AZ22" s="34">
        <v>0</v>
      </c>
      <c r="BA22" s="34">
        <v>0</v>
      </c>
      <c r="BB22" s="34">
        <v>1.0634900163500001</v>
      </c>
      <c r="BD22" s="34">
        <v>0</v>
      </c>
      <c r="BE22" s="34">
        <v>0</v>
      </c>
      <c r="BG22" s="103">
        <v>14</v>
      </c>
      <c r="BH22" s="114">
        <f t="shared" si="20"/>
        <v>0</v>
      </c>
      <c r="BI22" s="114">
        <f t="shared" si="21"/>
        <v>0</v>
      </c>
      <c r="BJ22" s="114">
        <f t="shared" si="22"/>
        <v>6.1893951477376419E-5</v>
      </c>
      <c r="BK22" s="34">
        <f t="shared" si="24"/>
        <v>0</v>
      </c>
      <c r="BL22" s="34">
        <f t="shared" si="23"/>
        <v>0</v>
      </c>
    </row>
    <row r="23" spans="1:64" ht="15.75">
      <c r="A23" s="10"/>
      <c r="D23" s="103">
        <v>15</v>
      </c>
      <c r="E23" s="103">
        <v>76</v>
      </c>
      <c r="F23" s="103">
        <v>0</v>
      </c>
      <c r="G23" s="103">
        <v>0</v>
      </c>
      <c r="H23" s="103">
        <v>76</v>
      </c>
      <c r="I23" s="103">
        <v>76</v>
      </c>
      <c r="J23" s="34">
        <v>0</v>
      </c>
      <c r="K23" s="34">
        <v>0</v>
      </c>
      <c r="L23" s="34">
        <v>1.1000000000000001</v>
      </c>
      <c r="M23" s="34">
        <v>0.8</v>
      </c>
      <c r="N23" s="34">
        <v>3.7</v>
      </c>
      <c r="O23" s="34">
        <f t="shared" si="0"/>
        <v>5.6000000000000005</v>
      </c>
      <c r="P23" s="103">
        <f t="shared" si="2"/>
        <v>4.7160600000000006</v>
      </c>
      <c r="Q23" s="78">
        <f t="shared" si="1"/>
        <v>0.99112902490097121</v>
      </c>
      <c r="R23" s="34">
        <f t="shared" si="3"/>
        <v>5.550322539445439</v>
      </c>
      <c r="S23" s="34"/>
      <c r="T23" s="103">
        <v>15</v>
      </c>
      <c r="U23" s="34">
        <f t="shared" si="4"/>
        <v>0</v>
      </c>
      <c r="V23" s="34">
        <f t="shared" si="5"/>
        <v>0</v>
      </c>
      <c r="W23" s="34">
        <f t="shared" si="6"/>
        <v>1.0902419273910684</v>
      </c>
      <c r="X23" s="34">
        <f t="shared" si="7"/>
        <v>0.79290321992077706</v>
      </c>
      <c r="Y23" s="34">
        <f t="shared" si="8"/>
        <v>3.6671773921335937</v>
      </c>
      <c r="Z23" s="34">
        <f t="shared" si="9"/>
        <v>5.550322539445439</v>
      </c>
      <c r="AA23" s="34">
        <f t="shared" si="10"/>
        <v>0</v>
      </c>
      <c r="AB23" s="34"/>
      <c r="AC23" s="103">
        <v>15</v>
      </c>
      <c r="AD23" s="34">
        <f>IF(J23&lt;=R23,J23,R23)</f>
        <v>0</v>
      </c>
      <c r="AE23" s="34">
        <f>R23-AD23</f>
        <v>5.550322539445439</v>
      </c>
      <c r="AF23" s="103">
        <f>IF(AD23&lt;J23,0,IF(K23&lt;=AE23,K23,AE23))</f>
        <v>0</v>
      </c>
      <c r="AG23" s="35">
        <f t="shared" si="11"/>
        <v>5.550322539445439</v>
      </c>
      <c r="AH23" s="35">
        <f>IF(AG23&lt;K23,0,IF(L23&lt;=AG23,L23,AG23))</f>
        <v>1.1000000000000001</v>
      </c>
      <c r="AI23" s="35">
        <f t="shared" si="12"/>
        <v>4.4503225394454393</v>
      </c>
      <c r="AJ23" s="35">
        <f>IF(AI23&lt;L23,0,IF(M23&lt;=AI23,M23,AI23))</f>
        <v>0.8</v>
      </c>
      <c r="AK23" s="35">
        <f t="shared" si="13"/>
        <v>3.6503225394454395</v>
      </c>
      <c r="AL23" s="35">
        <f>IF(AK23&lt;M23,0,IF(N23&lt;=AK23,N23,AK23))</f>
        <v>3.6503225394454395</v>
      </c>
      <c r="AM23" s="35"/>
      <c r="AN23" s="103">
        <v>15</v>
      </c>
      <c r="AO23" s="103">
        <v>8</v>
      </c>
      <c r="AP23" s="103">
        <f t="shared" si="14"/>
        <v>22</v>
      </c>
      <c r="AQ23" s="34">
        <f>BorealFF!BD17</f>
        <v>2.85</v>
      </c>
      <c r="AR23" s="34">
        <f t="shared" si="15"/>
        <v>0</v>
      </c>
      <c r="AS23" s="34">
        <f t="shared" si="16"/>
        <v>0</v>
      </c>
      <c r="AT23" s="34">
        <f t="shared" si="17"/>
        <v>2.3826000000000001</v>
      </c>
      <c r="AU23" s="34"/>
      <c r="AV23" s="34">
        <f t="shared" si="18"/>
        <v>4.8640000000000008</v>
      </c>
      <c r="AW23" s="34">
        <f t="shared" si="19"/>
        <v>61.033392859527751</v>
      </c>
      <c r="AX23" s="34"/>
      <c r="AY23" s="103">
        <v>15</v>
      </c>
      <c r="AZ23" s="34">
        <v>0</v>
      </c>
      <c r="BA23" s="34">
        <v>0</v>
      </c>
      <c r="BB23" s="34">
        <v>2.3826000000000001</v>
      </c>
      <c r="BD23" s="34">
        <v>4.8639999999999999</v>
      </c>
      <c r="BE23" s="34">
        <v>49.9360350428</v>
      </c>
      <c r="BG23" s="103">
        <v>15</v>
      </c>
      <c r="BH23" s="114">
        <f t="shared" si="20"/>
        <v>0</v>
      </c>
      <c r="BI23" s="114">
        <f t="shared" si="21"/>
        <v>0</v>
      </c>
      <c r="BJ23" s="114">
        <f t="shared" si="22"/>
        <v>0</v>
      </c>
      <c r="BK23" s="34">
        <f t="shared" si="24"/>
        <v>0</v>
      </c>
      <c r="BL23" s="34">
        <f t="shared" si="23"/>
        <v>11.097357816727751</v>
      </c>
    </row>
    <row r="24" spans="1:64" ht="15">
      <c r="D24" s="103">
        <v>16</v>
      </c>
      <c r="E24" s="103">
        <v>88</v>
      </c>
      <c r="F24" s="103">
        <v>0</v>
      </c>
      <c r="G24" s="103">
        <v>0</v>
      </c>
      <c r="H24" s="103">
        <v>88</v>
      </c>
      <c r="I24" s="103">
        <v>88</v>
      </c>
      <c r="J24" s="34">
        <v>0</v>
      </c>
      <c r="K24" s="34">
        <v>0</v>
      </c>
      <c r="L24" s="34">
        <v>1</v>
      </c>
      <c r="M24" s="34">
        <v>0.5</v>
      </c>
      <c r="N24" s="34">
        <v>0.5</v>
      </c>
      <c r="O24" s="34">
        <f t="shared" si="0"/>
        <v>2</v>
      </c>
      <c r="P24" s="103">
        <f t="shared" si="2"/>
        <v>0.89070000000000005</v>
      </c>
      <c r="Q24" s="78">
        <f t="shared" si="1"/>
        <v>0.70903460686765163</v>
      </c>
      <c r="R24" s="34">
        <f t="shared" si="3"/>
        <v>1.4180692137353033</v>
      </c>
      <c r="S24" s="34"/>
      <c r="T24" s="103">
        <v>16</v>
      </c>
      <c r="U24" s="34">
        <f t="shared" si="4"/>
        <v>0</v>
      </c>
      <c r="V24" s="34">
        <f t="shared" si="5"/>
        <v>0</v>
      </c>
      <c r="W24" s="34">
        <f t="shared" si="6"/>
        <v>0.70903460686765163</v>
      </c>
      <c r="X24" s="34">
        <f t="shared" si="7"/>
        <v>0.35451730343382581</v>
      </c>
      <c r="Y24" s="34">
        <f t="shared" si="8"/>
        <v>0.35451730343382581</v>
      </c>
      <c r="Z24" s="34">
        <f t="shared" si="9"/>
        <v>1.4180692137353033</v>
      </c>
      <c r="AA24" s="34">
        <f t="shared" si="10"/>
        <v>0</v>
      </c>
      <c r="AB24" s="34"/>
      <c r="AC24" s="103">
        <v>16</v>
      </c>
      <c r="AD24" s="34">
        <f>IF(J24&lt;=R24,J24,R24)</f>
        <v>0</v>
      </c>
      <c r="AE24" s="34">
        <f>R24-AD24</f>
        <v>1.4180692137353033</v>
      </c>
      <c r="AF24" s="103">
        <f>IF(AD24&lt;J24,0,IF(K24&lt;=AE24,K24,AE24))</f>
        <v>0</v>
      </c>
      <c r="AG24" s="35">
        <f t="shared" si="11"/>
        <v>1.4180692137353033</v>
      </c>
      <c r="AH24" s="35">
        <f>IF(AG24&lt;K24,0,IF(L24&lt;=AG24,L24,AG24))</f>
        <v>1</v>
      </c>
      <c r="AI24" s="35">
        <f t="shared" si="12"/>
        <v>0.41806921373530326</v>
      </c>
      <c r="AJ24" s="35">
        <f>IF(AI24&lt;L24,0,IF(M24&lt;=AI24,M24,AI24))</f>
        <v>0</v>
      </c>
      <c r="AK24" s="35">
        <f t="shared" si="13"/>
        <v>0.41806921373530326</v>
      </c>
      <c r="AL24" s="35">
        <f>IF(AK24&lt;M24,0,IF(N24&lt;=AK24,N24,AK24))</f>
        <v>0</v>
      </c>
      <c r="AM24" s="35"/>
      <c r="AN24" s="103">
        <v>16</v>
      </c>
      <c r="AO24" s="103">
        <v>8</v>
      </c>
      <c r="AP24" s="103">
        <f t="shared" si="14"/>
        <v>22</v>
      </c>
      <c r="AQ24" s="34">
        <f>BorealFF!BD18</f>
        <v>2.8499999999999996</v>
      </c>
      <c r="AR24" s="34">
        <f t="shared" si="15"/>
        <v>0</v>
      </c>
      <c r="AS24" s="34">
        <f t="shared" si="16"/>
        <v>0</v>
      </c>
      <c r="AT24" s="34">
        <f t="shared" si="17"/>
        <v>2.5079999999999996</v>
      </c>
      <c r="AU24" s="34"/>
      <c r="AV24" s="34">
        <f t="shared" si="18"/>
        <v>0</v>
      </c>
      <c r="AW24" s="34">
        <f t="shared" si="19"/>
        <v>0</v>
      </c>
      <c r="AX24" s="34"/>
      <c r="AY24" s="103">
        <v>16</v>
      </c>
      <c r="AZ24" s="110">
        <v>0</v>
      </c>
      <c r="BA24" s="110">
        <v>0</v>
      </c>
      <c r="BB24" s="110">
        <v>2.508</v>
      </c>
      <c r="BD24" s="110">
        <v>2.9426262868399999</v>
      </c>
      <c r="BE24" s="110">
        <v>0</v>
      </c>
      <c r="BG24" s="103">
        <v>16</v>
      </c>
      <c r="BH24" s="114">
        <f t="shared" si="20"/>
        <v>0</v>
      </c>
      <c r="BI24" s="114">
        <f t="shared" si="21"/>
        <v>0</v>
      </c>
      <c r="BJ24" s="114">
        <f t="shared" si="22"/>
        <v>0</v>
      </c>
      <c r="BK24" s="34">
        <f t="shared" si="24"/>
        <v>-2.9426262868399999</v>
      </c>
      <c r="BL24" s="34">
        <f t="shared" si="23"/>
        <v>0</v>
      </c>
    </row>
    <row r="25" spans="1:64" ht="15">
      <c r="D25" s="103">
        <v>17</v>
      </c>
      <c r="E25" s="103">
        <v>86</v>
      </c>
      <c r="F25" s="103">
        <v>0</v>
      </c>
      <c r="G25" s="74">
        <v>5</v>
      </c>
      <c r="H25" s="103">
        <v>87</v>
      </c>
      <c r="I25" s="103">
        <v>87</v>
      </c>
      <c r="J25" s="34">
        <v>0</v>
      </c>
      <c r="K25" s="34">
        <v>0.5</v>
      </c>
      <c r="L25" s="34">
        <v>1.6</v>
      </c>
      <c r="M25" s="34">
        <v>2</v>
      </c>
      <c r="N25" s="34">
        <v>2.6</v>
      </c>
      <c r="O25" s="34">
        <f t="shared" si="0"/>
        <v>6.6999999999999993</v>
      </c>
      <c r="P25" s="103">
        <f t="shared" si="2"/>
        <v>5.8849199999999993</v>
      </c>
      <c r="Q25" s="78">
        <f t="shared" si="1"/>
        <v>0.99722664419111684</v>
      </c>
      <c r="R25" s="34">
        <f t="shared" si="3"/>
        <v>6.6814185160804822</v>
      </c>
      <c r="S25" s="34"/>
      <c r="T25" s="103">
        <v>17</v>
      </c>
      <c r="U25" s="34">
        <f t="shared" si="4"/>
        <v>0</v>
      </c>
      <c r="V25" s="34">
        <f t="shared" si="5"/>
        <v>0.49861332209555842</v>
      </c>
      <c r="W25" s="34">
        <f t="shared" si="6"/>
        <v>1.5955626307057871</v>
      </c>
      <c r="X25" s="34">
        <f t="shared" si="7"/>
        <v>1.9944532883822337</v>
      </c>
      <c r="Y25" s="34">
        <f t="shared" si="8"/>
        <v>2.5927892748969037</v>
      </c>
      <c r="Z25" s="34">
        <f t="shared" si="9"/>
        <v>6.6814185160804822</v>
      </c>
      <c r="AA25" s="34">
        <f t="shared" si="10"/>
        <v>0</v>
      </c>
      <c r="AB25" s="34"/>
      <c r="AC25" s="103">
        <v>17</v>
      </c>
      <c r="AD25" s="34">
        <f>IF(J25&lt;=R25,J25,R25)</f>
        <v>0</v>
      </c>
      <c r="AE25" s="34">
        <f>R25-AD25</f>
        <v>6.6814185160804822</v>
      </c>
      <c r="AF25" s="103">
        <f>IF(AD25&lt;J25,0,IF(K25&lt;=AE25,K25,AE25))</f>
        <v>0.5</v>
      </c>
      <c r="AG25" s="35">
        <f t="shared" si="11"/>
        <v>6.1814185160804822</v>
      </c>
      <c r="AH25" s="35">
        <f>IF(AG25&lt;K25,0,IF(L25&lt;=AG25,L25,AG25))</f>
        <v>1.6</v>
      </c>
      <c r="AI25" s="35">
        <f t="shared" si="12"/>
        <v>4.5814185160804826</v>
      </c>
      <c r="AJ25" s="35">
        <f>IF(AI25&lt;L25,0,IF(M25&lt;=AI25,M25,AI25))</f>
        <v>2</v>
      </c>
      <c r="AK25" s="35">
        <f t="shared" si="13"/>
        <v>2.5814185160804826</v>
      </c>
      <c r="AL25" s="35">
        <f>IF(AK25&lt;M25,0,IF(N25&lt;=AK25,N25,AK25))</f>
        <v>2.5814185160804826</v>
      </c>
      <c r="AM25" s="35"/>
      <c r="AN25" s="103">
        <v>17</v>
      </c>
      <c r="AO25" s="103">
        <v>8</v>
      </c>
      <c r="AP25" s="103">
        <f t="shared" si="14"/>
        <v>22</v>
      </c>
      <c r="AQ25" s="34">
        <f>BorealFF!BD19</f>
        <v>3</v>
      </c>
      <c r="AR25" s="34">
        <f t="shared" si="15"/>
        <v>0</v>
      </c>
      <c r="AS25" s="34">
        <f t="shared" si="16"/>
        <v>0</v>
      </c>
      <c r="AT25" s="34">
        <f t="shared" si="17"/>
        <v>4.1280000000000001</v>
      </c>
      <c r="AU25" s="34"/>
      <c r="AV25" s="34">
        <f t="shared" si="18"/>
        <v>13.92</v>
      </c>
      <c r="AW25" s="34">
        <f t="shared" si="19"/>
        <v>49.408350397780438</v>
      </c>
      <c r="AX25" s="34"/>
      <c r="AY25" s="103">
        <v>17</v>
      </c>
      <c r="AZ25" s="34">
        <v>0</v>
      </c>
      <c r="BA25" s="34">
        <v>3.7499999999999999E-2</v>
      </c>
      <c r="BB25" s="34">
        <v>4.1280000000000001</v>
      </c>
      <c r="BD25" s="34">
        <v>13.92</v>
      </c>
      <c r="BE25" s="34">
        <v>40.424819477100002</v>
      </c>
      <c r="BG25" s="103">
        <v>17</v>
      </c>
      <c r="BH25" s="114">
        <f t="shared" si="20"/>
        <v>0</v>
      </c>
      <c r="BI25" s="114">
        <f t="shared" si="21"/>
        <v>-3.7499999999999999E-2</v>
      </c>
      <c r="BJ25" s="114">
        <f t="shared" si="22"/>
        <v>0</v>
      </c>
      <c r="BK25" s="34">
        <f t="shared" si="24"/>
        <v>0</v>
      </c>
      <c r="BL25" s="34">
        <f t="shared" si="23"/>
        <v>8.9835309206804368</v>
      </c>
    </row>
    <row r="26" spans="1:64" ht="15">
      <c r="D26" s="103">
        <v>18</v>
      </c>
      <c r="E26" s="103">
        <v>80</v>
      </c>
      <c r="F26" s="74">
        <v>7</v>
      </c>
      <c r="G26" s="74">
        <v>15.5</v>
      </c>
      <c r="H26" s="103">
        <v>85</v>
      </c>
      <c r="I26" s="103">
        <v>85</v>
      </c>
      <c r="J26" s="34">
        <v>0.1</v>
      </c>
      <c r="K26" s="34">
        <v>0.1</v>
      </c>
      <c r="L26" s="34">
        <v>0.3</v>
      </c>
      <c r="M26" s="34">
        <v>0.2</v>
      </c>
      <c r="N26" s="34">
        <v>0.6</v>
      </c>
      <c r="O26" s="34">
        <f t="shared" si="0"/>
        <v>1.2000000000000002</v>
      </c>
      <c r="P26" s="103">
        <f t="shared" si="2"/>
        <v>4.0620000000000323E-2</v>
      </c>
      <c r="Q26" s="78">
        <f t="shared" si="1"/>
        <v>0.51015360393105036</v>
      </c>
      <c r="R26" s="34">
        <f t="shared" si="3"/>
        <v>0.61218432471726048</v>
      </c>
      <c r="S26" s="34"/>
      <c r="T26" s="103">
        <v>18</v>
      </c>
      <c r="U26" s="34">
        <f t="shared" si="4"/>
        <v>5.1015360393105037E-2</v>
      </c>
      <c r="V26" s="34">
        <f t="shared" si="5"/>
        <v>5.1015360393105037E-2</v>
      </c>
      <c r="W26" s="34">
        <f t="shared" si="6"/>
        <v>0.15304608117931509</v>
      </c>
      <c r="X26" s="34">
        <f t="shared" si="7"/>
        <v>0.10203072078621007</v>
      </c>
      <c r="Y26" s="34">
        <f t="shared" si="8"/>
        <v>0.30609216235863018</v>
      </c>
      <c r="Z26" s="34">
        <f t="shared" si="9"/>
        <v>0.66319968511036542</v>
      </c>
      <c r="AA26" s="34">
        <f t="shared" si="10"/>
        <v>-5.1015360393104947E-2</v>
      </c>
      <c r="AB26" s="34"/>
      <c r="AC26" s="103">
        <v>18</v>
      </c>
      <c r="AD26" s="34">
        <f>IF(J26&lt;=R26,J26,R26)</f>
        <v>0.1</v>
      </c>
      <c r="AE26" s="34">
        <f>R26-AD26</f>
        <v>0.5121843247172605</v>
      </c>
      <c r="AF26" s="103">
        <f>IF(AD26&lt;J26,0,IF(K26&lt;=AE26,K26,AE26))</f>
        <v>0.1</v>
      </c>
      <c r="AG26" s="35">
        <f t="shared" si="11"/>
        <v>0.41218432471726052</v>
      </c>
      <c r="AH26" s="35">
        <f>IF(AG26&lt;K26,0,IF(L26&lt;=AG26,L26,AG26))</f>
        <v>0.3</v>
      </c>
      <c r="AI26" s="35">
        <f t="shared" si="12"/>
        <v>0.11218432471726053</v>
      </c>
      <c r="AJ26" s="35">
        <f>IF(AI26&lt;L26,0,IF(M26&lt;=AI26,M26,AI26))</f>
        <v>0</v>
      </c>
      <c r="AK26" s="35">
        <f t="shared" si="13"/>
        <v>0.11218432471726053</v>
      </c>
      <c r="AL26" s="35">
        <f>IF(AK26&lt;M26,0,IF(N26&lt;=AK26,N26,AK26))</f>
        <v>0</v>
      </c>
      <c r="AM26" s="35"/>
      <c r="AN26" s="103">
        <v>18</v>
      </c>
      <c r="AO26" s="103">
        <v>8</v>
      </c>
      <c r="AP26" s="103">
        <f t="shared" si="14"/>
        <v>22</v>
      </c>
      <c r="AQ26" s="34">
        <f>BorealFF!BD20</f>
        <v>2.7250000000000001</v>
      </c>
      <c r="AR26" s="34">
        <f t="shared" si="15"/>
        <v>0</v>
      </c>
      <c r="AS26" s="34">
        <f t="shared" si="16"/>
        <v>0</v>
      </c>
      <c r="AT26" s="34">
        <f t="shared" si="17"/>
        <v>0.65400000000000003</v>
      </c>
      <c r="AU26" s="34"/>
      <c r="AV26" s="34">
        <f t="shared" si="18"/>
        <v>0</v>
      </c>
      <c r="AW26" s="34">
        <f t="shared" si="19"/>
        <v>0</v>
      </c>
      <c r="AX26" s="34"/>
      <c r="AY26" s="103">
        <v>18</v>
      </c>
      <c r="AZ26" s="34">
        <v>3.5000000000000001E-3</v>
      </c>
      <c r="BA26" s="34">
        <v>2.325E-2</v>
      </c>
      <c r="BB26" s="34">
        <v>0.65400000000000003</v>
      </c>
      <c r="BD26" s="34">
        <v>1.3437367207299999</v>
      </c>
      <c r="BE26" s="34">
        <v>0</v>
      </c>
      <c r="BG26" s="103">
        <v>18</v>
      </c>
      <c r="BH26" s="114">
        <f t="shared" si="20"/>
        <v>-3.5000000000000001E-3</v>
      </c>
      <c r="BI26" s="114">
        <f t="shared" si="21"/>
        <v>-2.325E-2</v>
      </c>
      <c r="BJ26" s="114">
        <f t="shared" si="22"/>
        <v>0</v>
      </c>
      <c r="BK26" s="34">
        <f t="shared" si="24"/>
        <v>-1.3437367207299999</v>
      </c>
      <c r="BL26" s="34">
        <f t="shared" si="23"/>
        <v>0</v>
      </c>
    </row>
    <row r="27" spans="1:64" ht="15">
      <c r="D27" s="103">
        <v>19</v>
      </c>
      <c r="E27" s="103">
        <v>85</v>
      </c>
      <c r="F27" s="103">
        <v>0</v>
      </c>
      <c r="G27" s="103">
        <v>0</v>
      </c>
      <c r="H27" s="103">
        <v>85</v>
      </c>
      <c r="I27" s="103">
        <v>85</v>
      </c>
      <c r="J27" s="34">
        <v>0</v>
      </c>
      <c r="K27" s="34">
        <v>0</v>
      </c>
      <c r="L27" s="34">
        <v>1.2</v>
      </c>
      <c r="M27" s="34">
        <v>0.7</v>
      </c>
      <c r="N27" s="34">
        <v>1.4</v>
      </c>
      <c r="O27" s="34">
        <f t="shared" si="0"/>
        <v>3.3</v>
      </c>
      <c r="P27" s="103">
        <f t="shared" si="2"/>
        <v>2.2720799999999999</v>
      </c>
      <c r="Q27" s="78">
        <f t="shared" si="1"/>
        <v>0.90653816841869583</v>
      </c>
      <c r="R27" s="34">
        <f t="shared" si="3"/>
        <v>2.9915759557816961</v>
      </c>
      <c r="S27" s="34"/>
      <c r="T27" s="103">
        <v>19</v>
      </c>
      <c r="U27" s="34">
        <f t="shared" si="4"/>
        <v>0</v>
      </c>
      <c r="V27" s="34">
        <f t="shared" si="5"/>
        <v>0</v>
      </c>
      <c r="W27" s="34">
        <f t="shared" si="6"/>
        <v>1.0878458021024349</v>
      </c>
      <c r="X27" s="34">
        <f t="shared" si="7"/>
        <v>0.63457671789308701</v>
      </c>
      <c r="Y27" s="34">
        <f t="shared" si="8"/>
        <v>1.269153435786174</v>
      </c>
      <c r="Z27" s="34">
        <f t="shared" si="9"/>
        <v>2.9915759557816957</v>
      </c>
      <c r="AA27" s="34">
        <f t="shared" si="10"/>
        <v>0</v>
      </c>
      <c r="AB27" s="34"/>
      <c r="AC27" s="103">
        <v>19</v>
      </c>
      <c r="AD27" s="34">
        <f>IF(J27&lt;=R27,J27,R27)</f>
        <v>0</v>
      </c>
      <c r="AE27" s="34">
        <f>R27-AD27</f>
        <v>2.9915759557816961</v>
      </c>
      <c r="AF27" s="103">
        <f>IF(AD27&lt;J27,0,IF(K27&lt;=AE27,K27,AE27))</f>
        <v>0</v>
      </c>
      <c r="AG27" s="35">
        <f t="shared" si="11"/>
        <v>2.9915759557816961</v>
      </c>
      <c r="AH27" s="35">
        <f>IF(AG27&lt;K27,0,IF(L27&lt;=AG27,L27,AG27))</f>
        <v>1.2</v>
      </c>
      <c r="AI27" s="35">
        <f t="shared" si="12"/>
        <v>1.7915759557816962</v>
      </c>
      <c r="AJ27" s="35">
        <f>IF(AI27&lt;L27,0,IF(M27&lt;=AI27,M27,AI27))</f>
        <v>0.7</v>
      </c>
      <c r="AK27" s="35">
        <f t="shared" si="13"/>
        <v>1.0915759557816962</v>
      </c>
      <c r="AL27" s="35">
        <f>IF(AK27&lt;M27,0,IF(N27&lt;=AK27,N27,AK27))</f>
        <v>1.0915759557816962</v>
      </c>
      <c r="AM27" s="35"/>
      <c r="AN27" s="103">
        <v>19</v>
      </c>
      <c r="AO27" s="103">
        <v>8</v>
      </c>
      <c r="AP27" s="103">
        <f t="shared" si="14"/>
        <v>22</v>
      </c>
      <c r="AQ27" s="34">
        <f>BorealFF!BD21</f>
        <v>2.9849999999999999</v>
      </c>
      <c r="AR27" s="34">
        <f t="shared" si="15"/>
        <v>0</v>
      </c>
      <c r="AS27" s="34">
        <f t="shared" si="16"/>
        <v>0</v>
      </c>
      <c r="AT27" s="34">
        <f t="shared" si="17"/>
        <v>3.0446999999999997</v>
      </c>
      <c r="AU27" s="34"/>
      <c r="AV27" s="34">
        <f t="shared" si="18"/>
        <v>4.76</v>
      </c>
      <c r="AW27" s="34">
        <f t="shared" si="19"/>
        <v>20.412470373117717</v>
      </c>
      <c r="AX27" s="34"/>
      <c r="AY27" s="103">
        <v>19</v>
      </c>
      <c r="AZ27" s="110">
        <v>0</v>
      </c>
      <c r="BA27" s="110">
        <v>0</v>
      </c>
      <c r="BB27" s="110">
        <v>3.0447000000000002</v>
      </c>
      <c r="BD27" s="110">
        <v>4.76</v>
      </c>
      <c r="BE27" s="110">
        <v>16.699700242900001</v>
      </c>
      <c r="BG27" s="103">
        <v>19</v>
      </c>
      <c r="BH27" s="114">
        <f t="shared" si="20"/>
        <v>0</v>
      </c>
      <c r="BI27" s="114">
        <f t="shared" si="21"/>
        <v>0</v>
      </c>
      <c r="BJ27" s="114">
        <f t="shared" si="22"/>
        <v>0</v>
      </c>
      <c r="BK27" s="34">
        <f t="shared" si="24"/>
        <v>0</v>
      </c>
      <c r="BL27" s="34">
        <f t="shared" si="23"/>
        <v>3.7127701302177165</v>
      </c>
    </row>
    <row r="28" spans="1:64" ht="15">
      <c r="D28" s="103">
        <v>20</v>
      </c>
      <c r="E28" s="103">
        <v>30</v>
      </c>
      <c r="F28" s="74">
        <v>3</v>
      </c>
      <c r="G28" s="74">
        <v>5</v>
      </c>
      <c r="H28" s="103">
        <v>30</v>
      </c>
      <c r="I28" s="103">
        <v>30</v>
      </c>
      <c r="J28" s="34">
        <v>0.1</v>
      </c>
      <c r="K28" s="34">
        <v>0.1</v>
      </c>
      <c r="L28" s="34">
        <v>0.5</v>
      </c>
      <c r="M28" s="34">
        <v>0.5</v>
      </c>
      <c r="N28" s="34">
        <v>0.5</v>
      </c>
      <c r="O28" s="34">
        <f t="shared" si="0"/>
        <v>1.6</v>
      </c>
      <c r="P28" s="103">
        <f t="shared" si="2"/>
        <v>0.46566000000000018</v>
      </c>
      <c r="Q28" s="78">
        <f t="shared" si="1"/>
        <v>0.61435602355597252</v>
      </c>
      <c r="R28" s="34">
        <f t="shared" si="3"/>
        <v>0.98296963768955603</v>
      </c>
      <c r="S28" s="34"/>
      <c r="T28" s="103">
        <v>20</v>
      </c>
      <c r="U28" s="34">
        <f t="shared" si="4"/>
        <v>6.1435602355597252E-2</v>
      </c>
      <c r="V28" s="34">
        <f t="shared" si="5"/>
        <v>6.1435602355597252E-2</v>
      </c>
      <c r="W28" s="34">
        <f t="shared" si="6"/>
        <v>0.30717801177798626</v>
      </c>
      <c r="X28" s="34">
        <f t="shared" si="7"/>
        <v>0.30717801177798626</v>
      </c>
      <c r="Y28" s="34">
        <f t="shared" si="8"/>
        <v>0.30717801177798626</v>
      </c>
      <c r="Z28" s="34">
        <f t="shared" si="9"/>
        <v>1.0444052400451533</v>
      </c>
      <c r="AA28" s="34">
        <f t="shared" si="10"/>
        <v>-6.1435602355597307E-2</v>
      </c>
      <c r="AB28" s="34"/>
      <c r="AC28" s="103">
        <v>20</v>
      </c>
      <c r="AD28" s="34">
        <f>IF(J28&lt;=R28,J28,R28)</f>
        <v>0.1</v>
      </c>
      <c r="AE28" s="34">
        <f>R28-AD28</f>
        <v>0.88296963768955605</v>
      </c>
      <c r="AF28" s="103">
        <f>IF(AD28&lt;J28,0,IF(K28&lt;=AE28,K28,AE28))</f>
        <v>0.1</v>
      </c>
      <c r="AG28" s="35">
        <f t="shared" si="11"/>
        <v>0.78296963768955607</v>
      </c>
      <c r="AH28" s="35">
        <f>IF(AG28&lt;K28,0,IF(L28&lt;=AG28,L28,AG28))</f>
        <v>0.5</v>
      </c>
      <c r="AI28" s="35">
        <f t="shared" si="12"/>
        <v>0.28296963768955607</v>
      </c>
      <c r="AJ28" s="35">
        <f>IF(AI28&lt;L28,0,IF(M28&lt;=AI28,M28,AI28))</f>
        <v>0</v>
      </c>
      <c r="AK28" s="35">
        <f t="shared" si="13"/>
        <v>0.28296963768955607</v>
      </c>
      <c r="AL28" s="35">
        <f>IF(AK28&lt;M28,0,IF(N28&lt;=AK28,N28,AK28))</f>
        <v>0</v>
      </c>
      <c r="AM28" s="35"/>
      <c r="AN28" s="103">
        <v>20</v>
      </c>
      <c r="AO28" s="103">
        <v>8</v>
      </c>
      <c r="AP28" s="103">
        <f t="shared" si="14"/>
        <v>22</v>
      </c>
      <c r="AQ28" s="34">
        <f>BorealFF!BD22</f>
        <v>2.4000000000000004</v>
      </c>
      <c r="AR28" s="34">
        <f t="shared" si="15"/>
        <v>0</v>
      </c>
      <c r="AS28" s="34">
        <f t="shared" si="16"/>
        <v>0</v>
      </c>
      <c r="AT28" s="34">
        <f t="shared" si="17"/>
        <v>0.36000000000000004</v>
      </c>
      <c r="AU28" s="34"/>
      <c r="AV28" s="34">
        <f t="shared" si="18"/>
        <v>0</v>
      </c>
      <c r="AW28" s="34">
        <f t="shared" si="19"/>
        <v>0</v>
      </c>
      <c r="AX28" s="34"/>
      <c r="AY28" s="103">
        <v>20</v>
      </c>
      <c r="AZ28" s="34">
        <v>1.5E-3</v>
      </c>
      <c r="BA28" s="34">
        <v>7.4999999999999997E-3</v>
      </c>
      <c r="BB28" s="34">
        <v>0.36</v>
      </c>
      <c r="BD28" s="34">
        <v>0.92780087194600003</v>
      </c>
      <c r="BE28" s="34">
        <v>0</v>
      </c>
      <c r="BG28" s="103">
        <v>20</v>
      </c>
      <c r="BH28" s="114">
        <f t="shared" si="20"/>
        <v>-1.5E-3</v>
      </c>
      <c r="BI28" s="114">
        <f t="shared" si="21"/>
        <v>-7.4999999999999997E-3</v>
      </c>
      <c r="BJ28" s="114">
        <f t="shared" si="22"/>
        <v>0</v>
      </c>
      <c r="BK28" s="34">
        <f t="shared" si="24"/>
        <v>-0.92780087194600003</v>
      </c>
      <c r="BL28" s="34">
        <f t="shared" si="23"/>
        <v>0</v>
      </c>
    </row>
    <row r="29" spans="1:64" ht="15">
      <c r="D29" s="103">
        <v>21</v>
      </c>
      <c r="E29" s="103">
        <v>50</v>
      </c>
      <c r="F29" s="74">
        <v>1</v>
      </c>
      <c r="G29" s="74">
        <v>1</v>
      </c>
      <c r="H29" s="103">
        <v>50</v>
      </c>
      <c r="I29" s="103">
        <v>50</v>
      </c>
      <c r="J29" s="34">
        <v>0.1</v>
      </c>
      <c r="K29" s="34">
        <v>0.2</v>
      </c>
      <c r="L29" s="34">
        <v>0.5</v>
      </c>
      <c r="M29" s="34">
        <v>0.5</v>
      </c>
      <c r="N29" s="34">
        <v>0.5</v>
      </c>
      <c r="O29" s="34">
        <f t="shared" si="0"/>
        <v>1.7</v>
      </c>
      <c r="P29" s="103">
        <f t="shared" si="2"/>
        <v>0.57191999999999998</v>
      </c>
      <c r="Q29" s="78">
        <f t="shared" si="1"/>
        <v>0.6392060869898083</v>
      </c>
      <c r="R29" s="34">
        <f t="shared" si="3"/>
        <v>1.0866503478826741</v>
      </c>
      <c r="S29" s="34"/>
      <c r="T29" s="103">
        <v>21</v>
      </c>
      <c r="U29" s="34">
        <f t="shared" si="4"/>
        <v>6.3920608698980835E-2</v>
      </c>
      <c r="V29" s="34">
        <f t="shared" si="5"/>
        <v>0.12784121739796167</v>
      </c>
      <c r="W29" s="34">
        <f t="shared" si="6"/>
        <v>0.31960304349490415</v>
      </c>
      <c r="X29" s="34">
        <f t="shared" si="7"/>
        <v>0.31960304349490415</v>
      </c>
      <c r="Y29" s="34">
        <f t="shared" si="8"/>
        <v>0.31960304349490415</v>
      </c>
      <c r="Z29" s="34">
        <f t="shared" si="9"/>
        <v>1.1505709565816551</v>
      </c>
      <c r="AA29" s="34">
        <f t="shared" si="10"/>
        <v>-6.3920608698980974E-2</v>
      </c>
      <c r="AB29" s="34"/>
      <c r="AC29" s="103">
        <v>21</v>
      </c>
      <c r="AD29" s="34">
        <f>IF(J29&lt;=R29,J29,R29)</f>
        <v>0.1</v>
      </c>
      <c r="AE29" s="34">
        <f>R29-AD29</f>
        <v>0.98665034788267414</v>
      </c>
      <c r="AF29" s="103">
        <f>IF(AD29&lt;J29,0,IF(K29&lt;=AE29,K29,AE29))</f>
        <v>0.2</v>
      </c>
      <c r="AG29" s="35">
        <f t="shared" si="11"/>
        <v>0.78665034788267407</v>
      </c>
      <c r="AH29" s="35">
        <f>IF(AG29&lt;K29,0,IF(L29&lt;=AG29,L29,AG29))</f>
        <v>0.5</v>
      </c>
      <c r="AI29" s="35">
        <f t="shared" si="12"/>
        <v>0.28665034788267407</v>
      </c>
      <c r="AJ29" s="35">
        <f>IF(AI29&lt;L29,0,IF(M29&lt;=AI29,M29,AI29))</f>
        <v>0</v>
      </c>
      <c r="AK29" s="35">
        <f t="shared" si="13"/>
        <v>0.28665034788267407</v>
      </c>
      <c r="AL29" s="35">
        <f>IF(AK29&lt;M29,0,IF(N29&lt;=AK29,N29,AK29))</f>
        <v>0</v>
      </c>
      <c r="AM29" s="35"/>
      <c r="AN29" s="103">
        <v>21</v>
      </c>
      <c r="AO29" s="103">
        <v>8</v>
      </c>
      <c r="AP29" s="103">
        <f t="shared" si="14"/>
        <v>22</v>
      </c>
      <c r="AQ29" s="34">
        <f>BorealFF!BD23</f>
        <v>2.9749999999999996</v>
      </c>
      <c r="AR29" s="34">
        <f t="shared" si="15"/>
        <v>0</v>
      </c>
      <c r="AS29" s="34">
        <f t="shared" si="16"/>
        <v>0</v>
      </c>
      <c r="AT29" s="34">
        <f t="shared" si="17"/>
        <v>0.74374999999999991</v>
      </c>
      <c r="AU29" s="34"/>
      <c r="AV29" s="34">
        <f t="shared" si="18"/>
        <v>0</v>
      </c>
      <c r="AW29" s="34">
        <f t="shared" si="19"/>
        <v>0</v>
      </c>
      <c r="AX29" s="34"/>
      <c r="AY29" s="103">
        <v>21</v>
      </c>
      <c r="AZ29" s="34">
        <v>5.0000000000000001E-4</v>
      </c>
      <c r="BA29" s="34">
        <v>3.0000000000000001E-3</v>
      </c>
      <c r="BB29" s="34">
        <v>0.74375000000000002</v>
      </c>
      <c r="BD29" s="34">
        <v>1.5757036387500001</v>
      </c>
      <c r="BE29" s="34">
        <v>0</v>
      </c>
      <c r="BG29" s="103">
        <v>21</v>
      </c>
      <c r="BH29" s="114">
        <f t="shared" si="20"/>
        <v>-5.0000000000000001E-4</v>
      </c>
      <c r="BI29" s="114">
        <f t="shared" si="21"/>
        <v>-3.0000000000000001E-3</v>
      </c>
      <c r="BJ29" s="114">
        <f t="shared" si="22"/>
        <v>0</v>
      </c>
      <c r="BK29" s="34">
        <f t="shared" si="24"/>
        <v>-1.5757036387500001</v>
      </c>
      <c r="BL29" s="34">
        <f t="shared" si="23"/>
        <v>0</v>
      </c>
    </row>
    <row r="30" spans="1:64" ht="15">
      <c r="D30" s="103">
        <v>22</v>
      </c>
      <c r="E30" s="103">
        <v>50</v>
      </c>
      <c r="F30" s="74">
        <v>1</v>
      </c>
      <c r="G30" s="74">
        <v>2</v>
      </c>
      <c r="H30" s="103">
        <v>50</v>
      </c>
      <c r="I30" s="103">
        <v>50</v>
      </c>
      <c r="J30" s="34">
        <v>0.1</v>
      </c>
      <c r="K30" s="34">
        <v>0.2</v>
      </c>
      <c r="L30" s="34">
        <v>0.5</v>
      </c>
      <c r="M30" s="34">
        <v>1</v>
      </c>
      <c r="N30" s="34">
        <v>1</v>
      </c>
      <c r="O30" s="34">
        <f t="shared" si="0"/>
        <v>2.7</v>
      </c>
      <c r="P30" s="103">
        <f t="shared" si="2"/>
        <v>1.6345200000000004</v>
      </c>
      <c r="Q30" s="78">
        <f t="shared" si="1"/>
        <v>0.83678789297728728</v>
      </c>
      <c r="R30" s="34">
        <f t="shared" si="3"/>
        <v>2.259327311038676</v>
      </c>
      <c r="S30" s="34"/>
      <c r="T30" s="103">
        <v>22</v>
      </c>
      <c r="U30" s="34">
        <f t="shared" si="4"/>
        <v>8.3678789297728734E-2</v>
      </c>
      <c r="V30" s="34">
        <f t="shared" si="5"/>
        <v>0.16735757859545747</v>
      </c>
      <c r="W30" s="34">
        <f t="shared" si="6"/>
        <v>0.41839394648864364</v>
      </c>
      <c r="X30" s="34">
        <f t="shared" si="7"/>
        <v>0.83678789297728728</v>
      </c>
      <c r="Y30" s="34">
        <f t="shared" si="8"/>
        <v>0.83678789297728728</v>
      </c>
      <c r="Z30" s="34">
        <f t="shared" si="9"/>
        <v>2.3430061003364044</v>
      </c>
      <c r="AA30" s="34">
        <f t="shared" si="10"/>
        <v>-8.3678789297728429E-2</v>
      </c>
      <c r="AB30" s="34"/>
      <c r="AC30" s="103">
        <v>22</v>
      </c>
      <c r="AD30" s="34">
        <f>IF(J30&lt;=R30,J30,R30)</f>
        <v>0.1</v>
      </c>
      <c r="AE30" s="34">
        <f>R30-AD30</f>
        <v>2.1593273110386759</v>
      </c>
      <c r="AF30" s="103">
        <f>IF(AD30&lt;J30,0,IF(K30&lt;=AE30,K30,AE30))</f>
        <v>0.2</v>
      </c>
      <c r="AG30" s="35">
        <f t="shared" si="11"/>
        <v>1.959327311038676</v>
      </c>
      <c r="AH30" s="35">
        <f>IF(AG30&lt;K30,0,IF(L30&lt;=AG30,L30,AG30))</f>
        <v>0.5</v>
      </c>
      <c r="AI30" s="35">
        <f t="shared" si="12"/>
        <v>1.459327311038676</v>
      </c>
      <c r="AJ30" s="35">
        <f>IF(AI30&lt;L30,0,IF(M30&lt;=AI30,M30,AI30))</f>
        <v>1</v>
      </c>
      <c r="AK30" s="35">
        <f t="shared" si="13"/>
        <v>0.45932731103867597</v>
      </c>
      <c r="AL30" s="35">
        <f>IF(AK30&lt;M30,0,IF(N30&lt;=AK30,N30,AK30))</f>
        <v>0</v>
      </c>
      <c r="AM30" s="35"/>
      <c r="AN30" s="103">
        <v>22</v>
      </c>
      <c r="AO30" s="103">
        <v>8</v>
      </c>
      <c r="AP30" s="103">
        <f t="shared" si="14"/>
        <v>22</v>
      </c>
      <c r="AQ30" s="34">
        <f>BorealFF!BD24</f>
        <v>2.9250000000000003</v>
      </c>
      <c r="AR30" s="34">
        <f t="shared" si="15"/>
        <v>0</v>
      </c>
      <c r="AS30" s="34">
        <f t="shared" si="16"/>
        <v>0</v>
      </c>
      <c r="AT30" s="34">
        <f t="shared" si="17"/>
        <v>0.73125000000000007</v>
      </c>
      <c r="AU30" s="34"/>
      <c r="AV30" s="34">
        <f t="shared" si="18"/>
        <v>4</v>
      </c>
      <c r="AW30" s="34">
        <f t="shared" si="19"/>
        <v>0</v>
      </c>
      <c r="AX30" s="34"/>
      <c r="AY30" s="103">
        <v>22</v>
      </c>
      <c r="AZ30" s="34">
        <v>5.0000000000000001E-4</v>
      </c>
      <c r="BA30" s="34">
        <v>6.0000000000000001E-3</v>
      </c>
      <c r="BB30" s="34">
        <v>0.73124999999999996</v>
      </c>
      <c r="BD30" s="34">
        <v>4</v>
      </c>
      <c r="BE30" s="34">
        <v>5.2389142033500002</v>
      </c>
      <c r="BG30" s="103">
        <v>22</v>
      </c>
      <c r="BH30" s="114">
        <f t="shared" si="20"/>
        <v>-5.0000000000000001E-4</v>
      </c>
      <c r="BI30" s="114">
        <f t="shared" si="21"/>
        <v>-6.0000000000000001E-3</v>
      </c>
      <c r="BJ30" s="114">
        <f t="shared" si="22"/>
        <v>0</v>
      </c>
      <c r="BK30" s="34">
        <f t="shared" si="24"/>
        <v>0</v>
      </c>
      <c r="BL30" s="34">
        <f t="shared" si="23"/>
        <v>-5.2389142033500002</v>
      </c>
    </row>
    <row r="31" spans="1:64" ht="15">
      <c r="D31" s="103">
        <v>23</v>
      </c>
      <c r="E31" s="103">
        <v>50</v>
      </c>
      <c r="F31" s="74">
        <v>1</v>
      </c>
      <c r="G31" s="74">
        <v>5</v>
      </c>
      <c r="H31" s="103">
        <v>50</v>
      </c>
      <c r="I31" s="103">
        <v>50</v>
      </c>
      <c r="J31" s="34">
        <v>0.1</v>
      </c>
      <c r="K31" s="34">
        <v>0.2</v>
      </c>
      <c r="L31" s="34">
        <v>0.5</v>
      </c>
      <c r="M31" s="34">
        <v>0.5</v>
      </c>
      <c r="N31" s="34">
        <v>0.5</v>
      </c>
      <c r="O31" s="34">
        <f t="shared" si="0"/>
        <v>1.7</v>
      </c>
      <c r="P31" s="103">
        <f t="shared" si="2"/>
        <v>0.57191999999999998</v>
      </c>
      <c r="Q31" s="78">
        <f t="shared" si="1"/>
        <v>0.6392060869898083</v>
      </c>
      <c r="R31" s="34">
        <f t="shared" si="3"/>
        <v>1.0866503478826741</v>
      </c>
      <c r="S31" s="34"/>
      <c r="T31" s="103">
        <v>23</v>
      </c>
      <c r="U31" s="34">
        <f t="shared" si="4"/>
        <v>6.3920608698980835E-2</v>
      </c>
      <c r="V31" s="34">
        <f t="shared" si="5"/>
        <v>0.12784121739796167</v>
      </c>
      <c r="W31" s="34">
        <f t="shared" si="6"/>
        <v>0.31960304349490415</v>
      </c>
      <c r="X31" s="34">
        <f t="shared" si="7"/>
        <v>0.31960304349490415</v>
      </c>
      <c r="Y31" s="34">
        <f t="shared" si="8"/>
        <v>0.31960304349490415</v>
      </c>
      <c r="Z31" s="34">
        <f t="shared" si="9"/>
        <v>1.1505709565816551</v>
      </c>
      <c r="AA31" s="34">
        <f t="shared" si="10"/>
        <v>-6.3920608698980974E-2</v>
      </c>
      <c r="AB31" s="34"/>
      <c r="AC31" s="103">
        <v>23</v>
      </c>
      <c r="AD31" s="34">
        <f>IF(J31&lt;=R31,J31,R31)</f>
        <v>0.1</v>
      </c>
      <c r="AE31" s="34">
        <f>R31-AD31</f>
        <v>0.98665034788267414</v>
      </c>
      <c r="AF31" s="103">
        <f>IF(AD31&lt;J31,0,IF(K31&lt;=AE31,K31,AE31))</f>
        <v>0.2</v>
      </c>
      <c r="AG31" s="35">
        <f t="shared" si="11"/>
        <v>0.78665034788267407</v>
      </c>
      <c r="AH31" s="35">
        <f>IF(AG31&lt;K31,0,IF(L31&lt;=AG31,L31,AG31))</f>
        <v>0.5</v>
      </c>
      <c r="AI31" s="35">
        <f t="shared" si="12"/>
        <v>0.28665034788267407</v>
      </c>
      <c r="AJ31" s="35">
        <f>IF(AI31&lt;L31,0,IF(M31&lt;=AI31,M31,AI31))</f>
        <v>0</v>
      </c>
      <c r="AK31" s="35">
        <f t="shared" si="13"/>
        <v>0.28665034788267407</v>
      </c>
      <c r="AL31" s="35">
        <f>IF(AK31&lt;M31,0,IF(N31&lt;=AK31,N31,AK31))</f>
        <v>0</v>
      </c>
      <c r="AM31" s="35"/>
      <c r="AN31" s="103">
        <v>23</v>
      </c>
      <c r="AO31" s="103">
        <v>8</v>
      </c>
      <c r="AP31" s="103">
        <f t="shared" si="14"/>
        <v>22</v>
      </c>
      <c r="AQ31" s="34">
        <f>BorealFF!BD25</f>
        <v>2.8749999999999996</v>
      </c>
      <c r="AR31" s="34">
        <f t="shared" si="15"/>
        <v>0</v>
      </c>
      <c r="AS31" s="34">
        <f t="shared" si="16"/>
        <v>0</v>
      </c>
      <c r="AT31" s="34">
        <f t="shared" si="17"/>
        <v>0.71874999999999989</v>
      </c>
      <c r="AU31" s="34"/>
      <c r="AV31" s="34">
        <f t="shared" si="18"/>
        <v>0</v>
      </c>
      <c r="AW31" s="34">
        <f t="shared" si="19"/>
        <v>0</v>
      </c>
      <c r="AX31" s="34"/>
      <c r="AY31" s="103">
        <v>23</v>
      </c>
      <c r="AZ31" s="34">
        <v>5.0000000000000001E-4</v>
      </c>
      <c r="BA31" s="34">
        <v>1.4999999999999999E-2</v>
      </c>
      <c r="BB31" s="34">
        <v>0.71875</v>
      </c>
      <c r="BD31" s="34">
        <v>1.5757036387500001</v>
      </c>
      <c r="BE31" s="34">
        <v>0</v>
      </c>
      <c r="BG31" s="103">
        <v>23</v>
      </c>
      <c r="BH31" s="114">
        <f t="shared" si="20"/>
        <v>-5.0000000000000001E-4</v>
      </c>
      <c r="BI31" s="114">
        <f t="shared" si="21"/>
        <v>-1.4999999999999999E-2</v>
      </c>
      <c r="BJ31" s="114">
        <f t="shared" si="22"/>
        <v>0</v>
      </c>
      <c r="BK31" s="34">
        <f t="shared" si="24"/>
        <v>-1.5757036387500001</v>
      </c>
      <c r="BL31" s="34">
        <f t="shared" si="23"/>
        <v>0</v>
      </c>
    </row>
    <row r="32" spans="1:64" ht="15">
      <c r="D32" s="103">
        <v>24</v>
      </c>
      <c r="E32" s="103">
        <v>90</v>
      </c>
      <c r="F32" s="103">
        <v>0</v>
      </c>
      <c r="G32" s="74">
        <v>1.5</v>
      </c>
      <c r="H32" s="103">
        <v>80</v>
      </c>
      <c r="I32" s="103">
        <v>80</v>
      </c>
      <c r="J32" s="34">
        <v>0</v>
      </c>
      <c r="K32" s="34">
        <v>0.2</v>
      </c>
      <c r="L32" s="34">
        <v>0.7</v>
      </c>
      <c r="M32" s="34">
        <v>0.5</v>
      </c>
      <c r="N32" s="34">
        <v>0.1</v>
      </c>
      <c r="O32" s="34">
        <f t="shared" si="0"/>
        <v>1.5</v>
      </c>
      <c r="P32" s="103">
        <f t="shared" si="2"/>
        <v>0.35940000000000016</v>
      </c>
      <c r="Q32" s="78">
        <f t="shared" si="1"/>
        <v>0.58889518322244261</v>
      </c>
      <c r="R32" s="34">
        <f t="shared" si="3"/>
        <v>0.88334277483366397</v>
      </c>
      <c r="S32" s="34"/>
      <c r="T32" s="103">
        <v>24</v>
      </c>
      <c r="U32" s="34">
        <f t="shared" si="4"/>
        <v>0</v>
      </c>
      <c r="V32" s="34">
        <f t="shared" si="5"/>
        <v>0.11777903664448852</v>
      </c>
      <c r="W32" s="34">
        <f t="shared" si="6"/>
        <v>0.41222662825570983</v>
      </c>
      <c r="X32" s="34">
        <f t="shared" si="7"/>
        <v>0.2944475916112213</v>
      </c>
      <c r="Y32" s="34">
        <f t="shared" si="8"/>
        <v>5.8889518322244261E-2</v>
      </c>
      <c r="Z32" s="34">
        <f t="shared" si="9"/>
        <v>0.88334277483366375</v>
      </c>
      <c r="AA32" s="34">
        <f t="shared" si="10"/>
        <v>0</v>
      </c>
      <c r="AB32" s="34"/>
      <c r="AC32" s="103">
        <v>24</v>
      </c>
      <c r="AD32" s="34">
        <f>IF(J32&lt;=R32,J32,R32)</f>
        <v>0</v>
      </c>
      <c r="AE32" s="34">
        <f>R32-AD32</f>
        <v>0.88334277483366397</v>
      </c>
      <c r="AF32" s="103">
        <f>IF(AD32&lt;J32,0,IF(K32&lt;=AE32,K32,AE32))</f>
        <v>0.2</v>
      </c>
      <c r="AG32" s="35">
        <f t="shared" si="11"/>
        <v>0.68334277483366401</v>
      </c>
      <c r="AH32" s="35">
        <f>IF(AG32&lt;K32,0,IF(L32&lt;=AG32,L32,AG32))</f>
        <v>0.68334277483366401</v>
      </c>
      <c r="AI32" s="35">
        <f t="shared" si="12"/>
        <v>0</v>
      </c>
      <c r="AJ32" s="35">
        <f>IF(AI32&lt;L32,0,IF(M32&lt;=AI32,M32,AI32))</f>
        <v>0</v>
      </c>
      <c r="AK32" s="35">
        <f t="shared" si="13"/>
        <v>0</v>
      </c>
      <c r="AL32" s="35">
        <f>IF(AK32&lt;M32,0,IF(N32&lt;=AK32,N32,AK32))</f>
        <v>0</v>
      </c>
      <c r="AM32" s="35"/>
      <c r="AN32" s="103">
        <v>24</v>
      </c>
      <c r="AO32" s="103">
        <v>8</v>
      </c>
      <c r="AP32" s="103">
        <f t="shared" si="14"/>
        <v>22</v>
      </c>
      <c r="AQ32" s="34">
        <f>BorealFF!BD26</f>
        <v>2.3749999999999996</v>
      </c>
      <c r="AR32" s="34">
        <f t="shared" si="15"/>
        <v>0</v>
      </c>
      <c r="AS32" s="34">
        <f t="shared" si="16"/>
        <v>0</v>
      </c>
      <c r="AT32" s="34">
        <f t="shared" si="17"/>
        <v>1.4606451812069565</v>
      </c>
      <c r="AU32" s="34"/>
      <c r="AV32" s="34">
        <f t="shared" si="18"/>
        <v>0</v>
      </c>
      <c r="AW32" s="34">
        <f t="shared" si="19"/>
        <v>0</v>
      </c>
      <c r="AX32" s="34"/>
      <c r="AY32" s="103">
        <v>24</v>
      </c>
      <c r="AZ32" s="34">
        <v>0</v>
      </c>
      <c r="BA32" s="34">
        <v>4.4999999999999997E-3</v>
      </c>
      <c r="BB32" s="34">
        <v>1.4962500000000001</v>
      </c>
      <c r="BD32" s="34">
        <v>0</v>
      </c>
      <c r="BE32" s="34">
        <v>0</v>
      </c>
      <c r="BG32" s="103">
        <v>24</v>
      </c>
      <c r="BH32" s="114">
        <f t="shared" si="20"/>
        <v>0</v>
      </c>
      <c r="BI32" s="114">
        <f t="shared" si="21"/>
        <v>-4.4999999999999997E-3</v>
      </c>
      <c r="BJ32" s="114">
        <f t="shared" si="22"/>
        <v>-3.5604818793043558E-2</v>
      </c>
      <c r="BK32" s="34">
        <f t="shared" si="24"/>
        <v>0</v>
      </c>
      <c r="BL32" s="34">
        <f t="shared" si="23"/>
        <v>0</v>
      </c>
    </row>
    <row r="33" spans="4:64" ht="15">
      <c r="D33" s="103">
        <v>25</v>
      </c>
      <c r="E33" s="103">
        <v>40</v>
      </c>
      <c r="F33" s="103">
        <v>0</v>
      </c>
      <c r="G33" s="103">
        <v>0</v>
      </c>
      <c r="H33" s="103">
        <v>40</v>
      </c>
      <c r="I33" s="103">
        <v>40</v>
      </c>
      <c r="J33" s="34">
        <v>0</v>
      </c>
      <c r="K33" s="34">
        <v>0</v>
      </c>
      <c r="L33" s="34">
        <v>0.4</v>
      </c>
      <c r="M33" s="34">
        <v>0.4</v>
      </c>
      <c r="N33" s="34">
        <v>0.7</v>
      </c>
      <c r="O33" s="34">
        <f t="shared" si="0"/>
        <v>1.5</v>
      </c>
      <c r="P33" s="103">
        <f t="shared" si="2"/>
        <v>0.35940000000000016</v>
      </c>
      <c r="Q33" s="78">
        <f t="shared" si="1"/>
        <v>0.58889518322244261</v>
      </c>
      <c r="R33" s="34">
        <f t="shared" si="3"/>
        <v>0.88334277483366397</v>
      </c>
      <c r="S33" s="34"/>
      <c r="T33" s="103">
        <v>25</v>
      </c>
      <c r="U33" s="34">
        <f t="shared" si="4"/>
        <v>0</v>
      </c>
      <c r="V33" s="34">
        <f t="shared" si="5"/>
        <v>0</v>
      </c>
      <c r="W33" s="34">
        <f t="shared" si="6"/>
        <v>0.23555807328897704</v>
      </c>
      <c r="X33" s="34">
        <f t="shared" si="7"/>
        <v>0.23555807328897704</v>
      </c>
      <c r="Y33" s="34">
        <f t="shared" si="8"/>
        <v>0.41222662825570983</v>
      </c>
      <c r="Z33" s="34">
        <f t="shared" si="9"/>
        <v>0.88334277483366397</v>
      </c>
      <c r="AA33" s="34">
        <f t="shared" si="10"/>
        <v>0</v>
      </c>
      <c r="AB33" s="34"/>
      <c r="AC33" s="103">
        <v>25</v>
      </c>
      <c r="AD33" s="34">
        <f>IF(J33&lt;=R33,J33,R33)</f>
        <v>0</v>
      </c>
      <c r="AE33" s="34">
        <f>R33-AD33</f>
        <v>0.88334277483366397</v>
      </c>
      <c r="AF33" s="103">
        <f>IF(AD33&lt;J33,0,IF(K33&lt;=AE33,K33,AE33))</f>
        <v>0</v>
      </c>
      <c r="AG33" s="35">
        <f t="shared" si="11"/>
        <v>0.88334277483366397</v>
      </c>
      <c r="AH33" s="35">
        <f>IF(AG33&lt;K33,0,IF(L33&lt;=AG33,L33,AG33))</f>
        <v>0.4</v>
      </c>
      <c r="AI33" s="35">
        <f t="shared" si="12"/>
        <v>0.48334277483366395</v>
      </c>
      <c r="AJ33" s="35">
        <f>IF(AI33&lt;L33,0,IF(M33&lt;=AI33,M33,AI33))</f>
        <v>0.4</v>
      </c>
      <c r="AK33" s="35">
        <f t="shared" si="13"/>
        <v>8.3342774833663924E-2</v>
      </c>
      <c r="AL33" s="35">
        <f>IF(AK33&lt;M33,0,IF(N33&lt;=AK33,N33,AK33))</f>
        <v>0</v>
      </c>
      <c r="AM33" s="35"/>
      <c r="AN33" s="103">
        <v>25</v>
      </c>
      <c r="AO33" s="103">
        <v>8</v>
      </c>
      <c r="AP33" s="103">
        <f t="shared" si="14"/>
        <v>22</v>
      </c>
      <c r="AQ33" s="34">
        <f>BorealFF!BD27</f>
        <v>2.875</v>
      </c>
      <c r="AR33" s="34">
        <f t="shared" si="15"/>
        <v>0</v>
      </c>
      <c r="AS33" s="34">
        <f t="shared" si="16"/>
        <v>0</v>
      </c>
      <c r="AT33" s="34">
        <f t="shared" si="17"/>
        <v>0.46000000000000008</v>
      </c>
      <c r="AU33" s="34"/>
      <c r="AV33" s="34">
        <f t="shared" si="18"/>
        <v>1.2800000000000002</v>
      </c>
      <c r="AW33" s="34">
        <f t="shared" si="19"/>
        <v>0</v>
      </c>
      <c r="AX33" s="34"/>
      <c r="AY33" s="103">
        <v>25</v>
      </c>
      <c r="AZ33" s="34">
        <v>0</v>
      </c>
      <c r="BA33" s="34">
        <v>0</v>
      </c>
      <c r="BB33" s="34">
        <v>0.46</v>
      </c>
      <c r="BD33" s="34">
        <v>1.28</v>
      </c>
      <c r="BE33" s="34">
        <v>0.59967577538600003</v>
      </c>
      <c r="BG33" s="103">
        <v>25</v>
      </c>
      <c r="BH33" s="114">
        <f t="shared" si="20"/>
        <v>0</v>
      </c>
      <c r="BI33" s="114">
        <f t="shared" si="21"/>
        <v>0</v>
      </c>
      <c r="BJ33" s="114">
        <f t="shared" si="22"/>
        <v>0</v>
      </c>
      <c r="BK33" s="34">
        <f t="shared" si="24"/>
        <v>0</v>
      </c>
      <c r="BL33" s="34">
        <f t="shared" si="23"/>
        <v>-0.59967577538600003</v>
      </c>
    </row>
    <row r="34" spans="4:64" ht="15">
      <c r="D34" s="103">
        <v>26</v>
      </c>
      <c r="E34" s="103">
        <v>75</v>
      </c>
      <c r="F34" s="103">
        <v>0</v>
      </c>
      <c r="G34" s="103">
        <v>0</v>
      </c>
      <c r="H34" s="103">
        <v>75</v>
      </c>
      <c r="I34" s="103">
        <v>75</v>
      </c>
      <c r="J34" s="34">
        <v>0</v>
      </c>
      <c r="K34" s="34">
        <v>0</v>
      </c>
      <c r="L34" s="34">
        <v>0.8</v>
      </c>
      <c r="M34" s="34">
        <v>0.3</v>
      </c>
      <c r="N34" s="34">
        <v>0.2</v>
      </c>
      <c r="O34" s="34">
        <f t="shared" si="0"/>
        <v>1.3</v>
      </c>
      <c r="P34" s="103">
        <f t="shared" si="2"/>
        <v>0.14688000000000012</v>
      </c>
      <c r="Q34" s="78">
        <f t="shared" si="1"/>
        <v>0.53665412648286326</v>
      </c>
      <c r="R34" s="34">
        <f t="shared" si="3"/>
        <v>0.69765036442772221</v>
      </c>
      <c r="S34" s="34"/>
      <c r="T34" s="103">
        <v>26</v>
      </c>
      <c r="U34" s="34">
        <f t="shared" si="4"/>
        <v>0</v>
      </c>
      <c r="V34" s="34">
        <f t="shared" si="5"/>
        <v>0</v>
      </c>
      <c r="W34" s="34">
        <f t="shared" si="6"/>
        <v>0.42932330118629064</v>
      </c>
      <c r="X34" s="34">
        <f t="shared" si="7"/>
        <v>0.16099623794485898</v>
      </c>
      <c r="Y34" s="34">
        <f t="shared" si="8"/>
        <v>0.10733082529657266</v>
      </c>
      <c r="Z34" s="34">
        <f t="shared" si="9"/>
        <v>0.69765036442772232</v>
      </c>
      <c r="AA34" s="34">
        <f t="shared" si="10"/>
        <v>0</v>
      </c>
      <c r="AB34" s="34"/>
      <c r="AC34" s="103">
        <v>26</v>
      </c>
      <c r="AD34" s="34">
        <f>IF(J34&lt;=R34,J34,R34)</f>
        <v>0</v>
      </c>
      <c r="AE34" s="34">
        <f>R34-AD34</f>
        <v>0.69765036442772221</v>
      </c>
      <c r="AF34" s="103">
        <f>IF(AD34&lt;J34,0,IF(K34&lt;=AE34,K34,AE34))</f>
        <v>0</v>
      </c>
      <c r="AG34" s="35">
        <f t="shared" si="11"/>
        <v>0.69765036442772221</v>
      </c>
      <c r="AH34" s="35">
        <f>IF(AG34&lt;K34,0,IF(L34&lt;=AG34,L34,AG34))</f>
        <v>0.69765036442772221</v>
      </c>
      <c r="AI34" s="35">
        <f t="shared" si="12"/>
        <v>0</v>
      </c>
      <c r="AJ34" s="35">
        <f>IF(AI34&lt;L34,0,IF(M34&lt;=AI34,M34,AI34))</f>
        <v>0</v>
      </c>
      <c r="AK34" s="35">
        <f t="shared" si="13"/>
        <v>0</v>
      </c>
      <c r="AL34" s="35">
        <f>IF(AK34&lt;M34,0,IF(N34&lt;=AK34,N34,AK34))</f>
        <v>0</v>
      </c>
      <c r="AM34" s="35"/>
      <c r="AN34" s="103">
        <v>26</v>
      </c>
      <c r="AO34" s="103">
        <v>8</v>
      </c>
      <c r="AP34" s="103">
        <f t="shared" si="14"/>
        <v>22</v>
      </c>
      <c r="AQ34" s="34">
        <f>BorealFF!BD28</f>
        <v>3</v>
      </c>
      <c r="AR34" s="34">
        <f t="shared" si="15"/>
        <v>0</v>
      </c>
      <c r="AS34" s="34">
        <f t="shared" si="16"/>
        <v>0</v>
      </c>
      <c r="AT34" s="34">
        <f t="shared" si="17"/>
        <v>1.569713319962375</v>
      </c>
      <c r="AU34" s="34"/>
      <c r="AV34" s="34">
        <f t="shared" si="18"/>
        <v>0</v>
      </c>
      <c r="AW34" s="34">
        <f t="shared" si="19"/>
        <v>0</v>
      </c>
      <c r="AX34" s="34"/>
      <c r="AY34" s="103">
        <v>26</v>
      </c>
      <c r="AZ34" s="34">
        <v>0</v>
      </c>
      <c r="BA34" s="34">
        <v>0</v>
      </c>
      <c r="BB34" s="34">
        <v>1.56961876789</v>
      </c>
      <c r="BD34" s="34">
        <v>0</v>
      </c>
      <c r="BE34" s="34">
        <v>0</v>
      </c>
      <c r="BG34" s="103">
        <v>26</v>
      </c>
      <c r="BH34" s="114">
        <f t="shared" si="20"/>
        <v>0</v>
      </c>
      <c r="BI34" s="114">
        <f t="shared" si="21"/>
        <v>0</v>
      </c>
      <c r="BJ34" s="114">
        <f t="shared" si="22"/>
        <v>9.4552072374964879E-5</v>
      </c>
      <c r="BK34" s="34">
        <f t="shared" si="24"/>
        <v>0</v>
      </c>
      <c r="BL34" s="34">
        <f t="shared" si="23"/>
        <v>0</v>
      </c>
    </row>
    <row r="35" spans="4:64" ht="15">
      <c r="D35" s="103">
        <v>27</v>
      </c>
      <c r="E35" s="103">
        <v>40</v>
      </c>
      <c r="F35" s="103">
        <v>0</v>
      </c>
      <c r="G35" s="103">
        <v>0</v>
      </c>
      <c r="H35" s="103">
        <v>30</v>
      </c>
      <c r="I35" s="103">
        <v>30</v>
      </c>
      <c r="J35" s="34">
        <v>0</v>
      </c>
      <c r="K35" s="34">
        <v>0</v>
      </c>
      <c r="L35" s="34">
        <v>0.5</v>
      </c>
      <c r="M35" s="34">
        <v>0.2</v>
      </c>
      <c r="N35" s="34">
        <v>0.1</v>
      </c>
      <c r="O35" s="34">
        <f t="shared" si="0"/>
        <v>0.79999999999999993</v>
      </c>
      <c r="P35" s="103">
        <f t="shared" si="2"/>
        <v>-0.38441999999999998</v>
      </c>
      <c r="Q35" s="78">
        <f t="shared" si="1"/>
        <v>0.40506129068594432</v>
      </c>
      <c r="R35" s="34">
        <f t="shared" si="3"/>
        <v>0.32404903254875544</v>
      </c>
      <c r="S35" s="34"/>
      <c r="T35" s="103">
        <v>27</v>
      </c>
      <c r="U35" s="34">
        <f t="shared" si="4"/>
        <v>0</v>
      </c>
      <c r="V35" s="34">
        <f t="shared" si="5"/>
        <v>0</v>
      </c>
      <c r="W35" s="34">
        <f t="shared" si="6"/>
        <v>0.20253064534297216</v>
      </c>
      <c r="X35" s="34">
        <f t="shared" si="7"/>
        <v>8.1012258137188875E-2</v>
      </c>
      <c r="Y35" s="34">
        <f t="shared" si="8"/>
        <v>4.0506129068594438E-2</v>
      </c>
      <c r="Z35" s="34">
        <f t="shared" si="9"/>
        <v>0.3240490325487555</v>
      </c>
      <c r="AA35" s="34">
        <f t="shared" si="10"/>
        <v>0</v>
      </c>
      <c r="AB35" s="34"/>
      <c r="AC35" s="103">
        <v>27</v>
      </c>
      <c r="AD35" s="34">
        <f>IF(J35&lt;=R35,J35,R35)</f>
        <v>0</v>
      </c>
      <c r="AE35" s="34">
        <f>R35-AD35</f>
        <v>0.32404903254875544</v>
      </c>
      <c r="AF35" s="103">
        <f>IF(AD35&lt;J35,0,IF(K35&lt;=AE35,K35,AE35))</f>
        <v>0</v>
      </c>
      <c r="AG35" s="35">
        <f t="shared" si="11"/>
        <v>0.32404903254875544</v>
      </c>
      <c r="AH35" s="35">
        <f>IF(AG35&lt;K35,0,IF(L35&lt;=AG35,L35,AG35))</f>
        <v>0.32404903254875544</v>
      </c>
      <c r="AI35" s="35">
        <f t="shared" si="12"/>
        <v>0</v>
      </c>
      <c r="AJ35" s="35">
        <f>IF(AI35&lt;L35,0,IF(M35&lt;=AI35,M35,AI35))</f>
        <v>0</v>
      </c>
      <c r="AK35" s="35">
        <f t="shared" si="13"/>
        <v>0</v>
      </c>
      <c r="AL35" s="35">
        <f>IF(AK35&lt;M35,0,IF(N35&lt;=AK35,N35,AK35))</f>
        <v>0</v>
      </c>
      <c r="AM35" s="35"/>
      <c r="AN35" s="103">
        <v>27</v>
      </c>
      <c r="AO35" s="103">
        <v>8</v>
      </c>
      <c r="AP35" s="103">
        <f t="shared" si="14"/>
        <v>22</v>
      </c>
      <c r="AQ35" s="34">
        <f>BorealFF!BD29</f>
        <v>2.4500000000000002</v>
      </c>
      <c r="AR35" s="34">
        <f t="shared" si="15"/>
        <v>0</v>
      </c>
      <c r="AS35" s="34">
        <f t="shared" si="16"/>
        <v>0</v>
      </c>
      <c r="AT35" s="34">
        <f t="shared" si="17"/>
        <v>0.31756805189778037</v>
      </c>
      <c r="AU35" s="34"/>
      <c r="AV35" s="34">
        <f t="shared" si="18"/>
        <v>0</v>
      </c>
      <c r="AW35" s="34">
        <f t="shared" si="19"/>
        <v>0</v>
      </c>
      <c r="AX35" s="34"/>
      <c r="AY35" s="103">
        <v>27</v>
      </c>
      <c r="AZ35" s="34">
        <v>0</v>
      </c>
      <c r="BA35" s="34">
        <v>0</v>
      </c>
      <c r="BB35" s="34">
        <v>0.31755293733000001</v>
      </c>
      <c r="BD35" s="34">
        <v>0</v>
      </c>
      <c r="BE35" s="34">
        <v>0</v>
      </c>
      <c r="BG35" s="103">
        <v>27</v>
      </c>
      <c r="BH35" s="114">
        <f t="shared" si="20"/>
        <v>0</v>
      </c>
      <c r="BI35" s="114">
        <f t="shared" si="21"/>
        <v>0</v>
      </c>
      <c r="BJ35" s="114">
        <f t="shared" si="22"/>
        <v>1.5114567780361021E-5</v>
      </c>
      <c r="BK35" s="34">
        <f t="shared" si="24"/>
        <v>0</v>
      </c>
      <c r="BL35" s="34">
        <f t="shared" si="23"/>
        <v>0</v>
      </c>
    </row>
    <row r="36" spans="4:64" ht="15">
      <c r="D36" s="103">
        <v>28</v>
      </c>
      <c r="E36" s="103">
        <v>90</v>
      </c>
      <c r="F36" s="103">
        <v>0</v>
      </c>
      <c r="G36" s="103">
        <v>0</v>
      </c>
      <c r="H36" s="103">
        <v>70</v>
      </c>
      <c r="I36" s="103">
        <v>70</v>
      </c>
      <c r="J36" s="34">
        <v>0</v>
      </c>
      <c r="K36" s="34">
        <v>0</v>
      </c>
      <c r="L36" s="34">
        <v>0.5</v>
      </c>
      <c r="M36" s="34">
        <v>0.2</v>
      </c>
      <c r="N36" s="34">
        <v>0.2</v>
      </c>
      <c r="O36" s="34">
        <f t="shared" si="0"/>
        <v>0.89999999999999991</v>
      </c>
      <c r="P36" s="103">
        <f t="shared" si="2"/>
        <v>-0.27816000000000007</v>
      </c>
      <c r="Q36" s="78">
        <f t="shared" si="1"/>
        <v>0.43090493417979031</v>
      </c>
      <c r="R36" s="34">
        <f t="shared" si="3"/>
        <v>0.38781444076181126</v>
      </c>
      <c r="S36" s="34"/>
      <c r="T36" s="103">
        <v>28</v>
      </c>
      <c r="U36" s="34">
        <f t="shared" si="4"/>
        <v>0</v>
      </c>
      <c r="V36" s="34">
        <f t="shared" si="5"/>
        <v>0</v>
      </c>
      <c r="W36" s="34">
        <f t="shared" si="6"/>
        <v>0.21545246708989516</v>
      </c>
      <c r="X36" s="34">
        <f t="shared" si="7"/>
        <v>8.6180986835958068E-2</v>
      </c>
      <c r="Y36" s="34">
        <f t="shared" si="8"/>
        <v>8.6180986835958068E-2</v>
      </c>
      <c r="Z36" s="34">
        <f t="shared" si="9"/>
        <v>0.38781444076181126</v>
      </c>
      <c r="AA36" s="34">
        <f t="shared" si="10"/>
        <v>0</v>
      </c>
      <c r="AB36" s="34"/>
      <c r="AC36" s="103">
        <v>28</v>
      </c>
      <c r="AD36" s="34">
        <f>IF(J36&lt;=R36,J36,R36)</f>
        <v>0</v>
      </c>
      <c r="AE36" s="34">
        <f>R36-AD36</f>
        <v>0.38781444076181126</v>
      </c>
      <c r="AF36" s="103">
        <f>IF(AD36&lt;J36,0,IF(K36&lt;=AE36,K36,AE36))</f>
        <v>0</v>
      </c>
      <c r="AG36" s="35">
        <f t="shared" si="11"/>
        <v>0.38781444076181126</v>
      </c>
      <c r="AH36" s="35">
        <f>IF(AG36&lt;K36,0,IF(L36&lt;=AG36,L36,AG36))</f>
        <v>0.38781444076181126</v>
      </c>
      <c r="AI36" s="35">
        <f t="shared" si="12"/>
        <v>0</v>
      </c>
      <c r="AJ36" s="35">
        <f>IF(AI36&lt;L36,0,IF(M36&lt;=AI36,M36,AI36))</f>
        <v>0</v>
      </c>
      <c r="AK36" s="35">
        <f t="shared" si="13"/>
        <v>0</v>
      </c>
      <c r="AL36" s="35">
        <f>IF(AK36&lt;M36,0,IF(N36&lt;=AK36,N36,AK36))</f>
        <v>0</v>
      </c>
      <c r="AM36" s="35"/>
      <c r="AN36" s="103">
        <v>28</v>
      </c>
      <c r="AO36" s="103">
        <v>8</v>
      </c>
      <c r="AP36" s="103">
        <f t="shared" si="14"/>
        <v>22</v>
      </c>
      <c r="AQ36" s="34">
        <f>BorealFF!BD30</f>
        <v>1.75</v>
      </c>
      <c r="AR36" s="34">
        <f t="shared" si="15"/>
        <v>0</v>
      </c>
      <c r="AS36" s="34">
        <f t="shared" si="16"/>
        <v>0</v>
      </c>
      <c r="AT36" s="34">
        <f t="shared" si="17"/>
        <v>0.61080774419985273</v>
      </c>
      <c r="AU36" s="34"/>
      <c r="AV36" s="34">
        <f t="shared" si="18"/>
        <v>0</v>
      </c>
      <c r="AW36" s="34">
        <f t="shared" si="19"/>
        <v>0</v>
      </c>
      <c r="AX36" s="34"/>
      <c r="AY36" s="103">
        <v>28</v>
      </c>
      <c r="AZ36" s="34">
        <v>0</v>
      </c>
      <c r="BA36" s="34">
        <v>0</v>
      </c>
      <c r="BB36" s="34">
        <v>0.61077645970399996</v>
      </c>
      <c r="BD36" s="34">
        <v>0</v>
      </c>
      <c r="BE36" s="34">
        <v>0</v>
      </c>
      <c r="BG36" s="103">
        <v>28</v>
      </c>
      <c r="BH36" s="114">
        <f t="shared" si="20"/>
        <v>0</v>
      </c>
      <c r="BI36" s="114">
        <f t="shared" si="21"/>
        <v>0</v>
      </c>
      <c r="BJ36" s="114">
        <f t="shared" si="22"/>
        <v>3.1284495852768046E-5</v>
      </c>
      <c r="BK36" s="34">
        <f t="shared" si="24"/>
        <v>0</v>
      </c>
      <c r="BL36" s="34">
        <f t="shared" si="23"/>
        <v>0</v>
      </c>
    </row>
    <row r="37" spans="4:64" ht="15">
      <c r="D37" s="103">
        <v>29</v>
      </c>
      <c r="E37" s="103">
        <v>70</v>
      </c>
      <c r="F37" s="103">
        <v>0</v>
      </c>
      <c r="G37" s="103">
        <v>0</v>
      </c>
      <c r="H37" s="103">
        <v>70</v>
      </c>
      <c r="I37" s="103">
        <v>70</v>
      </c>
      <c r="J37" s="34">
        <v>0</v>
      </c>
      <c r="K37" s="34">
        <v>0</v>
      </c>
      <c r="L37" s="34">
        <v>0.2</v>
      </c>
      <c r="M37" s="34">
        <v>0.4</v>
      </c>
      <c r="N37" s="34">
        <v>1</v>
      </c>
      <c r="O37" s="34">
        <f t="shared" si="0"/>
        <v>1.6</v>
      </c>
      <c r="P37" s="103">
        <f t="shared" si="2"/>
        <v>0.46566000000000018</v>
      </c>
      <c r="Q37" s="78">
        <f t="shared" si="1"/>
        <v>0.61435602355597252</v>
      </c>
      <c r="R37" s="34">
        <f t="shared" si="3"/>
        <v>0.98296963768955603</v>
      </c>
      <c r="S37" s="34"/>
      <c r="T37" s="103">
        <v>29</v>
      </c>
      <c r="U37" s="34">
        <f t="shared" si="4"/>
        <v>0</v>
      </c>
      <c r="V37" s="34">
        <f t="shared" si="5"/>
        <v>0</v>
      </c>
      <c r="W37" s="34">
        <f t="shared" si="6"/>
        <v>0.1228712047111945</v>
      </c>
      <c r="X37" s="34">
        <f t="shared" si="7"/>
        <v>0.24574240942238901</v>
      </c>
      <c r="Y37" s="34">
        <f t="shared" si="8"/>
        <v>0.61435602355597252</v>
      </c>
      <c r="Z37" s="34">
        <f t="shared" si="9"/>
        <v>0.98296963768955603</v>
      </c>
      <c r="AA37" s="34">
        <f t="shared" si="10"/>
        <v>0</v>
      </c>
      <c r="AB37" s="34"/>
      <c r="AC37" s="103">
        <v>29</v>
      </c>
      <c r="AD37" s="34">
        <f>IF(J37&lt;=R37,J37,R37)</f>
        <v>0</v>
      </c>
      <c r="AE37" s="34">
        <f>R37-AD37</f>
        <v>0.98296963768955603</v>
      </c>
      <c r="AF37" s="103">
        <f>IF(AD37&lt;J37,0,IF(K37&lt;=AE37,K37,AE37))</f>
        <v>0</v>
      </c>
      <c r="AG37" s="35">
        <f t="shared" si="11"/>
        <v>0.98296963768955603</v>
      </c>
      <c r="AH37" s="35">
        <f>IF(AG37&lt;K37,0,IF(L37&lt;=AG37,L37,AG37))</f>
        <v>0.2</v>
      </c>
      <c r="AI37" s="35">
        <f t="shared" si="12"/>
        <v>0.78296963768955607</v>
      </c>
      <c r="AJ37" s="35">
        <f>IF(AI37&lt;L37,0,IF(M37&lt;=AI37,M37,AI37))</f>
        <v>0.4</v>
      </c>
      <c r="AK37" s="35">
        <f t="shared" si="13"/>
        <v>0.38296963768955605</v>
      </c>
      <c r="AL37" s="35">
        <f>IF(AK37&lt;M37,0,IF(N37&lt;=AK37,N37,AK37))</f>
        <v>0</v>
      </c>
      <c r="AM37" s="35"/>
      <c r="AN37" s="103">
        <v>29</v>
      </c>
      <c r="AO37" s="103">
        <v>8</v>
      </c>
      <c r="AP37" s="103">
        <f t="shared" si="14"/>
        <v>22</v>
      </c>
      <c r="AQ37" s="34">
        <f>BorealFF!BD31</f>
        <v>3</v>
      </c>
      <c r="AR37" s="34">
        <f t="shared" si="15"/>
        <v>0</v>
      </c>
      <c r="AS37" s="34">
        <f t="shared" si="16"/>
        <v>0</v>
      </c>
      <c r="AT37" s="34">
        <f t="shared" si="17"/>
        <v>0.42000000000000004</v>
      </c>
      <c r="AU37" s="34"/>
      <c r="AV37" s="34">
        <f t="shared" si="18"/>
        <v>2.2399999999999998</v>
      </c>
      <c r="AW37" s="34">
        <f t="shared" si="19"/>
        <v>0</v>
      </c>
      <c r="AX37" s="34"/>
      <c r="AY37" s="103">
        <v>29</v>
      </c>
      <c r="AZ37" s="34">
        <v>0</v>
      </c>
      <c r="BA37" s="34">
        <v>0</v>
      </c>
      <c r="BB37" s="34">
        <v>0.42</v>
      </c>
      <c r="BD37" s="34">
        <v>2.2400000000000002</v>
      </c>
      <c r="BE37" s="34">
        <v>4.8246532030499996</v>
      </c>
      <c r="BG37" s="103">
        <v>29</v>
      </c>
      <c r="BH37" s="114">
        <f t="shared" si="20"/>
        <v>0</v>
      </c>
      <c r="BI37" s="114">
        <f t="shared" si="21"/>
        <v>0</v>
      </c>
      <c r="BJ37" s="114">
        <f t="shared" si="22"/>
        <v>0</v>
      </c>
      <c r="BK37" s="34">
        <f t="shared" si="24"/>
        <v>0</v>
      </c>
      <c r="BL37" s="34">
        <f t="shared" si="23"/>
        <v>-4.8246532030499996</v>
      </c>
    </row>
    <row r="38" spans="4:64" ht="15">
      <c r="D38" s="103">
        <v>30</v>
      </c>
      <c r="E38" s="103">
        <v>50</v>
      </c>
      <c r="F38" s="103">
        <v>0</v>
      </c>
      <c r="G38" s="103">
        <v>0</v>
      </c>
      <c r="H38" s="103">
        <v>25</v>
      </c>
      <c r="I38" s="103">
        <v>25</v>
      </c>
      <c r="J38" s="34">
        <v>0</v>
      </c>
      <c r="K38" s="34">
        <v>0.5</v>
      </c>
      <c r="L38" s="34">
        <v>0.5</v>
      </c>
      <c r="M38" s="34">
        <v>0.1</v>
      </c>
      <c r="N38" s="34">
        <v>0.1</v>
      </c>
      <c r="O38" s="34">
        <f t="shared" si="0"/>
        <v>1.2000000000000002</v>
      </c>
      <c r="P38" s="103">
        <f t="shared" si="2"/>
        <v>4.0620000000000323E-2</v>
      </c>
      <c r="Q38" s="78">
        <f t="shared" si="1"/>
        <v>0.51015360393105036</v>
      </c>
      <c r="R38" s="34">
        <f t="shared" si="3"/>
        <v>0.61218432471726048</v>
      </c>
      <c r="S38" s="34"/>
      <c r="T38" s="103">
        <v>30</v>
      </c>
      <c r="U38" s="34">
        <f t="shared" si="4"/>
        <v>0</v>
      </c>
      <c r="V38" s="34">
        <f t="shared" si="5"/>
        <v>0.25507680196552518</v>
      </c>
      <c r="W38" s="34">
        <f t="shared" si="6"/>
        <v>0.25507680196552518</v>
      </c>
      <c r="X38" s="34">
        <f t="shared" si="7"/>
        <v>5.1015360393105037E-2</v>
      </c>
      <c r="Y38" s="34">
        <f t="shared" si="8"/>
        <v>5.1015360393105037E-2</v>
      </c>
      <c r="Z38" s="34">
        <f t="shared" si="9"/>
        <v>0.61218432471726048</v>
      </c>
      <c r="AA38" s="34">
        <f t="shared" si="10"/>
        <v>0</v>
      </c>
      <c r="AB38" s="34"/>
      <c r="AC38" s="103">
        <v>30</v>
      </c>
      <c r="AD38" s="34">
        <f>IF(J38&lt;=R38,J38,R38)</f>
        <v>0</v>
      </c>
      <c r="AE38" s="34">
        <f>R38-AD38</f>
        <v>0.61218432471726048</v>
      </c>
      <c r="AF38" s="103">
        <f>IF(AD38&lt;J38,0,IF(K38&lt;=AE38,K38,AE38))</f>
        <v>0.5</v>
      </c>
      <c r="AG38" s="35">
        <f t="shared" si="11"/>
        <v>0.11218432471726048</v>
      </c>
      <c r="AH38" s="35">
        <f>IF(AG38&lt;K38,0,IF(L38&lt;=AG38,L38,AG38))</f>
        <v>0</v>
      </c>
      <c r="AI38" s="35">
        <f t="shared" si="12"/>
        <v>0.11218432471726048</v>
      </c>
      <c r="AJ38" s="35">
        <f>IF(AI38&lt;L38,0,IF(M38&lt;=AI38,M38,AI38))</f>
        <v>0</v>
      </c>
      <c r="AK38" s="35">
        <f t="shared" si="13"/>
        <v>0.11218432471726048</v>
      </c>
      <c r="AL38" s="35">
        <f>IF(AK38&lt;M38,0,IF(N38&lt;=AK38,N38,AK38))</f>
        <v>0.1</v>
      </c>
      <c r="AM38" s="35"/>
      <c r="AN38" s="103">
        <v>30</v>
      </c>
      <c r="AO38" s="103">
        <v>8</v>
      </c>
      <c r="AP38" s="103">
        <f t="shared" si="14"/>
        <v>22</v>
      </c>
      <c r="AQ38" s="34">
        <f>BorealFF!BD32</f>
        <v>1.4</v>
      </c>
      <c r="AR38" s="34">
        <f t="shared" si="15"/>
        <v>0</v>
      </c>
      <c r="AS38" s="34">
        <f t="shared" si="16"/>
        <v>0</v>
      </c>
      <c r="AT38" s="34">
        <f t="shared" si="17"/>
        <v>0</v>
      </c>
      <c r="AU38" s="34"/>
      <c r="AV38" s="34">
        <f t="shared" si="18"/>
        <v>0</v>
      </c>
      <c r="AW38" s="34">
        <f t="shared" si="19"/>
        <v>0.55000000000000004</v>
      </c>
      <c r="AX38" s="34"/>
      <c r="AY38" s="103">
        <v>30</v>
      </c>
      <c r="AZ38" s="34">
        <v>0</v>
      </c>
      <c r="BA38" s="34">
        <v>7.4999999999999997E-3</v>
      </c>
      <c r="BB38" s="34">
        <v>0.35</v>
      </c>
      <c r="BD38" s="34">
        <v>0</v>
      </c>
      <c r="BE38" s="34">
        <v>0</v>
      </c>
      <c r="BG38" s="103">
        <v>30</v>
      </c>
      <c r="BH38" s="114">
        <f t="shared" si="20"/>
        <v>0</v>
      </c>
      <c r="BI38" s="114">
        <f t="shared" si="21"/>
        <v>-7.4999999999999997E-3</v>
      </c>
      <c r="BJ38" s="114">
        <f t="shared" si="22"/>
        <v>-0.35</v>
      </c>
      <c r="BK38" s="34">
        <f t="shared" si="24"/>
        <v>0</v>
      </c>
      <c r="BL38" s="34">
        <f t="shared" si="23"/>
        <v>0.55000000000000004</v>
      </c>
    </row>
    <row r="39" spans="4:64" ht="15">
      <c r="D39" s="103">
        <v>32</v>
      </c>
      <c r="E39" s="103">
        <v>40</v>
      </c>
      <c r="F39" s="103">
        <v>0</v>
      </c>
      <c r="G39" s="103">
        <v>0</v>
      </c>
      <c r="H39" s="103">
        <v>40</v>
      </c>
      <c r="I39" s="103">
        <v>35</v>
      </c>
      <c r="J39" s="34">
        <v>0</v>
      </c>
      <c r="K39" s="34">
        <v>0</v>
      </c>
      <c r="L39" s="34">
        <v>0.8</v>
      </c>
      <c r="M39" s="34">
        <v>0.4</v>
      </c>
      <c r="N39" s="34">
        <v>0.2</v>
      </c>
      <c r="O39" s="34">
        <f t="shared" si="0"/>
        <v>1.4000000000000001</v>
      </c>
      <c r="P39" s="103">
        <f t="shared" si="2"/>
        <v>0.25314000000000014</v>
      </c>
      <c r="Q39" s="78">
        <f t="shared" si="1"/>
        <v>0.56294921041137436</v>
      </c>
      <c r="R39" s="34">
        <f t="shared" si="3"/>
        <v>0.78812889457592417</v>
      </c>
      <c r="S39" s="34"/>
      <c r="T39" s="103">
        <v>32</v>
      </c>
      <c r="U39" s="34">
        <f t="shared" si="4"/>
        <v>0</v>
      </c>
      <c r="V39" s="34">
        <f t="shared" si="5"/>
        <v>0</v>
      </c>
      <c r="W39" s="34">
        <f t="shared" si="6"/>
        <v>0.45035936832909951</v>
      </c>
      <c r="X39" s="34">
        <f t="shared" si="7"/>
        <v>0.22517968416454975</v>
      </c>
      <c r="Y39" s="34">
        <f t="shared" si="8"/>
        <v>0.11258984208227488</v>
      </c>
      <c r="Z39" s="34">
        <f t="shared" si="9"/>
        <v>0.78812889457592417</v>
      </c>
      <c r="AA39" s="34">
        <f t="shared" si="10"/>
        <v>0</v>
      </c>
      <c r="AB39" s="34"/>
      <c r="AC39" s="103">
        <v>32</v>
      </c>
      <c r="AD39" s="34">
        <f>IF(J39&lt;=R39,J39,R39)</f>
        <v>0</v>
      </c>
      <c r="AE39" s="34">
        <f>R39-AD39</f>
        <v>0.78812889457592417</v>
      </c>
      <c r="AF39" s="103">
        <f>IF(AD39&lt;J39,0,IF(K39&lt;=AE39,K39,AE39))</f>
        <v>0</v>
      </c>
      <c r="AG39" s="35">
        <f t="shared" si="11"/>
        <v>0.78812889457592417</v>
      </c>
      <c r="AH39" s="35">
        <f>IF(AG39&lt;K39,0,IF(L39&lt;=AG39,L39,AG39))</f>
        <v>0.78812889457592417</v>
      </c>
      <c r="AI39" s="35">
        <f t="shared" si="12"/>
        <v>0</v>
      </c>
      <c r="AJ39" s="35">
        <f>IF(AI39&lt;L39,0,IF(M39&lt;=AI39,M39,AI39))</f>
        <v>0</v>
      </c>
      <c r="AK39" s="35">
        <f t="shared" si="13"/>
        <v>0</v>
      </c>
      <c r="AL39" s="35">
        <f>IF(AK39&lt;M39,0,IF(N39&lt;=AK39,N39,AK39))</f>
        <v>0</v>
      </c>
      <c r="AM39" s="35"/>
      <c r="AN39" s="103">
        <v>32</v>
      </c>
      <c r="AO39" s="103">
        <v>8</v>
      </c>
      <c r="AP39" s="103">
        <f t="shared" si="14"/>
        <v>22</v>
      </c>
      <c r="AQ39" s="34">
        <f>BorealFF!BD33</f>
        <v>3</v>
      </c>
      <c r="AR39" s="34">
        <f t="shared" si="15"/>
        <v>0</v>
      </c>
      <c r="AS39" s="34">
        <f t="shared" si="16"/>
        <v>0</v>
      </c>
      <c r="AT39" s="34">
        <f t="shared" si="17"/>
        <v>0.94575467349110909</v>
      </c>
      <c r="AU39" s="34"/>
      <c r="AV39" s="34">
        <f t="shared" si="18"/>
        <v>0</v>
      </c>
      <c r="AW39" s="34">
        <f t="shared" si="19"/>
        <v>0</v>
      </c>
      <c r="AX39" s="34"/>
      <c r="AY39" s="103">
        <v>32</v>
      </c>
      <c r="AZ39" s="34">
        <v>0</v>
      </c>
      <c r="BA39" s="34">
        <v>0</v>
      </c>
      <c r="BB39" s="34">
        <v>0.94569680498499997</v>
      </c>
      <c r="BD39" s="34">
        <v>0</v>
      </c>
      <c r="BE39" s="34">
        <v>0</v>
      </c>
      <c r="BG39" s="103">
        <v>32</v>
      </c>
      <c r="BH39" s="114">
        <f t="shared" si="20"/>
        <v>0</v>
      </c>
      <c r="BI39" s="114">
        <f t="shared" si="21"/>
        <v>0</v>
      </c>
      <c r="BJ39" s="114">
        <f t="shared" si="22"/>
        <v>5.7868506109115536E-5</v>
      </c>
      <c r="BK39" s="34">
        <f t="shared" si="24"/>
        <v>0</v>
      </c>
      <c r="BL39" s="34">
        <f t="shared" si="23"/>
        <v>0</v>
      </c>
    </row>
    <row r="40" spans="4:64" ht="15">
      <c r="D40" s="103">
        <v>33</v>
      </c>
      <c r="E40" s="103">
        <v>70</v>
      </c>
      <c r="F40" s="103">
        <v>0</v>
      </c>
      <c r="G40" s="103">
        <v>0</v>
      </c>
      <c r="H40" s="103">
        <v>40</v>
      </c>
      <c r="I40" s="103">
        <v>30</v>
      </c>
      <c r="J40" s="34">
        <v>0</v>
      </c>
      <c r="K40" s="34">
        <v>0</v>
      </c>
      <c r="L40" s="34">
        <v>1.4</v>
      </c>
      <c r="M40" s="34">
        <v>0.2</v>
      </c>
      <c r="N40" s="34">
        <v>0.2</v>
      </c>
      <c r="O40" s="34">
        <f t="shared" si="0"/>
        <v>1.7999999999999998</v>
      </c>
      <c r="P40" s="103">
        <f t="shared" si="2"/>
        <v>0.67817999999999978</v>
      </c>
      <c r="Q40" s="78">
        <f t="shared" si="1"/>
        <v>0.66333237128659972</v>
      </c>
      <c r="R40" s="34">
        <f t="shared" si="3"/>
        <v>1.1939982683158794</v>
      </c>
      <c r="S40" s="34"/>
      <c r="T40" s="103">
        <v>33</v>
      </c>
      <c r="U40" s="34">
        <f t="shared" si="4"/>
        <v>0</v>
      </c>
      <c r="V40" s="34">
        <f t="shared" si="5"/>
        <v>0</v>
      </c>
      <c r="W40" s="34">
        <f t="shared" si="6"/>
        <v>0.92866531980123956</v>
      </c>
      <c r="X40" s="34">
        <f t="shared" si="7"/>
        <v>0.13266647425731995</v>
      </c>
      <c r="Y40" s="34">
        <f t="shared" si="8"/>
        <v>0.13266647425731995</v>
      </c>
      <c r="Z40" s="34">
        <f t="shared" si="9"/>
        <v>1.1939982683158796</v>
      </c>
      <c r="AA40" s="34">
        <f t="shared" si="10"/>
        <v>0</v>
      </c>
      <c r="AB40" s="34"/>
      <c r="AC40" s="103">
        <v>33</v>
      </c>
      <c r="AD40" s="34">
        <f>IF(J40&lt;=R40,J40,R40)</f>
        <v>0</v>
      </c>
      <c r="AE40" s="34">
        <f>R40-AD40</f>
        <v>1.1939982683158794</v>
      </c>
      <c r="AF40" s="103">
        <f>IF(AD40&lt;J40,0,IF(K40&lt;=AE40,K40,AE40))</f>
        <v>0</v>
      </c>
      <c r="AG40" s="35">
        <f t="shared" si="11"/>
        <v>1.1939982683158794</v>
      </c>
      <c r="AH40" s="35">
        <f>IF(AG40&lt;K40,0,IF(L40&lt;=AG40,L40,AG40))</f>
        <v>1.1939982683158794</v>
      </c>
      <c r="AI40" s="35">
        <f t="shared" si="12"/>
        <v>0</v>
      </c>
      <c r="AJ40" s="35">
        <f>IF(AI40&lt;L40,0,IF(M40&lt;=AI40,M40,AI40))</f>
        <v>0</v>
      </c>
      <c r="AK40" s="35">
        <f t="shared" si="13"/>
        <v>0</v>
      </c>
      <c r="AL40" s="35">
        <f>IF(AK40&lt;M40,0,IF(N40&lt;=AK40,N40,AK40))</f>
        <v>0</v>
      </c>
      <c r="AM40" s="35"/>
      <c r="AN40" s="103">
        <v>33</v>
      </c>
      <c r="AO40" s="103">
        <v>8</v>
      </c>
      <c r="AP40" s="103">
        <f t="shared" si="14"/>
        <v>22</v>
      </c>
      <c r="AQ40" s="34">
        <f>BorealFF!BD34</f>
        <v>1.5</v>
      </c>
      <c r="AR40" s="34">
        <f t="shared" si="15"/>
        <v>0</v>
      </c>
      <c r="AS40" s="34">
        <f t="shared" si="16"/>
        <v>0</v>
      </c>
      <c r="AT40" s="34">
        <f t="shared" si="17"/>
        <v>1.2536981817316732</v>
      </c>
      <c r="AU40" s="34"/>
      <c r="AV40" s="34">
        <f t="shared" si="18"/>
        <v>0</v>
      </c>
      <c r="AW40" s="34">
        <f t="shared" si="19"/>
        <v>0</v>
      </c>
      <c r="AX40" s="34"/>
      <c r="AY40" s="103">
        <v>33</v>
      </c>
      <c r="AZ40" s="34">
        <v>0</v>
      </c>
      <c r="BA40" s="34">
        <v>0</v>
      </c>
      <c r="BB40" s="34">
        <v>1.2536222051699999</v>
      </c>
      <c r="BD40" s="34">
        <v>0</v>
      </c>
      <c r="BE40" s="34">
        <v>0</v>
      </c>
      <c r="BG40" s="103">
        <v>33</v>
      </c>
      <c r="BH40" s="114">
        <f t="shared" si="20"/>
        <v>0</v>
      </c>
      <c r="BI40" s="114">
        <f t="shared" si="21"/>
        <v>0</v>
      </c>
      <c r="BJ40" s="114">
        <f t="shared" si="22"/>
        <v>7.5976561673352094E-5</v>
      </c>
      <c r="BK40" s="34">
        <f t="shared" si="24"/>
        <v>0</v>
      </c>
      <c r="BL40" s="34">
        <f t="shared" si="23"/>
        <v>0</v>
      </c>
    </row>
    <row r="41" spans="4:64" ht="15">
      <c r="D41" s="103">
        <v>34</v>
      </c>
      <c r="E41" s="103">
        <v>75</v>
      </c>
      <c r="F41" s="103">
        <v>0</v>
      </c>
      <c r="G41" s="103">
        <v>0</v>
      </c>
      <c r="H41" s="103">
        <v>75</v>
      </c>
      <c r="I41" s="103">
        <v>75</v>
      </c>
      <c r="J41" s="34">
        <v>0</v>
      </c>
      <c r="K41" s="34">
        <v>0</v>
      </c>
      <c r="L41" s="34">
        <v>0.6</v>
      </c>
      <c r="M41" s="34">
        <v>0.5</v>
      </c>
      <c r="N41" s="34">
        <v>0.5</v>
      </c>
      <c r="O41" s="34">
        <f t="shared" si="0"/>
        <v>1.6</v>
      </c>
      <c r="P41" s="103">
        <f t="shared" si="2"/>
        <v>0.46566000000000018</v>
      </c>
      <c r="Q41" s="78">
        <f t="shared" si="1"/>
        <v>0.61435602355597252</v>
      </c>
      <c r="R41" s="34">
        <f t="shared" si="3"/>
        <v>0.98296963768955603</v>
      </c>
      <c r="S41" s="34"/>
      <c r="T41" s="103">
        <v>34</v>
      </c>
      <c r="U41" s="34">
        <f t="shared" si="4"/>
        <v>0</v>
      </c>
      <c r="V41" s="34">
        <f t="shared" si="5"/>
        <v>0</v>
      </c>
      <c r="W41" s="34">
        <f t="shared" si="6"/>
        <v>0.36861361413358351</v>
      </c>
      <c r="X41" s="34">
        <f t="shared" si="7"/>
        <v>0.30717801177798626</v>
      </c>
      <c r="Y41" s="34">
        <f t="shared" si="8"/>
        <v>0.30717801177798626</v>
      </c>
      <c r="Z41" s="34">
        <f t="shared" si="9"/>
        <v>0.98296963768955603</v>
      </c>
      <c r="AA41" s="34">
        <f t="shared" si="10"/>
        <v>0</v>
      </c>
      <c r="AB41" s="34"/>
      <c r="AC41" s="103">
        <v>34</v>
      </c>
      <c r="AD41" s="34">
        <f>IF(J41&lt;=R41,J41,R41)</f>
        <v>0</v>
      </c>
      <c r="AE41" s="34">
        <f>R41-AD41</f>
        <v>0.98296963768955603</v>
      </c>
      <c r="AF41" s="103">
        <f>IF(AD41&lt;J41,0,IF(K41&lt;=AE41,K41,AE41))</f>
        <v>0</v>
      </c>
      <c r="AG41" s="35">
        <f t="shared" si="11"/>
        <v>0.98296963768955603</v>
      </c>
      <c r="AH41" s="35">
        <f>IF(AG41&lt;K41,0,IF(L41&lt;=AG41,L41,AG41))</f>
        <v>0.6</v>
      </c>
      <c r="AI41" s="35">
        <f t="shared" si="12"/>
        <v>0.38296963768955605</v>
      </c>
      <c r="AJ41" s="35">
        <f>IF(AI41&lt;L41,0,IF(M41&lt;=AI41,M41,AI41))</f>
        <v>0</v>
      </c>
      <c r="AK41" s="35">
        <f t="shared" si="13"/>
        <v>0.38296963768955605</v>
      </c>
      <c r="AL41" s="35">
        <f>IF(AK41&lt;M41,0,IF(N41&lt;=AK41,N41,AK41))</f>
        <v>0</v>
      </c>
      <c r="AM41" s="35"/>
      <c r="AN41" s="103">
        <v>34</v>
      </c>
      <c r="AO41" s="103">
        <v>8</v>
      </c>
      <c r="AP41" s="103">
        <f t="shared" si="14"/>
        <v>22</v>
      </c>
      <c r="AQ41" s="34">
        <f>BorealFF!BD35</f>
        <v>2.2999999999999998</v>
      </c>
      <c r="AR41" s="34">
        <f t="shared" si="15"/>
        <v>0</v>
      </c>
      <c r="AS41" s="34">
        <f t="shared" si="16"/>
        <v>0</v>
      </c>
      <c r="AT41" s="34">
        <f t="shared" si="17"/>
        <v>1.0349999999999999</v>
      </c>
      <c r="AU41" s="34"/>
      <c r="AV41" s="34">
        <f t="shared" si="18"/>
        <v>0</v>
      </c>
      <c r="AW41" s="34">
        <f t="shared" si="19"/>
        <v>0</v>
      </c>
      <c r="AX41" s="34"/>
      <c r="AY41" s="103">
        <v>34</v>
      </c>
      <c r="AZ41" s="34">
        <v>0</v>
      </c>
      <c r="BA41" s="34">
        <v>0</v>
      </c>
      <c r="BB41" s="34">
        <v>1.0349999999999999</v>
      </c>
      <c r="BD41" s="34">
        <v>2.2974539062099999</v>
      </c>
      <c r="BE41" s="34">
        <v>0</v>
      </c>
      <c r="BG41" s="103">
        <v>34</v>
      </c>
      <c r="BH41" s="114">
        <f t="shared" si="20"/>
        <v>0</v>
      </c>
      <c r="BI41" s="114">
        <f t="shared" si="21"/>
        <v>0</v>
      </c>
      <c r="BJ41" s="114">
        <f t="shared" si="22"/>
        <v>0</v>
      </c>
      <c r="BK41" s="34">
        <f t="shared" si="24"/>
        <v>-2.2974539062099999</v>
      </c>
      <c r="BL41" s="34">
        <f t="shared" si="23"/>
        <v>0</v>
      </c>
    </row>
    <row r="42" spans="4:64" ht="15">
      <c r="D42" s="103">
        <v>36</v>
      </c>
      <c r="E42" s="103">
        <v>50</v>
      </c>
      <c r="F42" s="103">
        <v>0</v>
      </c>
      <c r="G42" s="103">
        <v>0</v>
      </c>
      <c r="H42" s="103">
        <v>40</v>
      </c>
      <c r="I42" s="103">
        <v>30</v>
      </c>
      <c r="J42" s="34">
        <v>0</v>
      </c>
      <c r="K42" s="34">
        <v>0</v>
      </c>
      <c r="L42" s="34">
        <v>0.5</v>
      </c>
      <c r="M42" s="34">
        <v>0.5</v>
      </c>
      <c r="N42" s="34">
        <v>0.5</v>
      </c>
      <c r="O42" s="34">
        <f t="shared" si="0"/>
        <v>1.5</v>
      </c>
      <c r="P42" s="103">
        <f t="shared" si="2"/>
        <v>0.35940000000000016</v>
      </c>
      <c r="Q42" s="78">
        <f t="shared" si="1"/>
        <v>0.58889518322244261</v>
      </c>
      <c r="R42" s="34">
        <f t="shared" si="3"/>
        <v>0.88334277483366397</v>
      </c>
      <c r="S42" s="34"/>
      <c r="T42" s="103">
        <v>36</v>
      </c>
      <c r="U42" s="34">
        <f t="shared" si="4"/>
        <v>0</v>
      </c>
      <c r="V42" s="34">
        <f t="shared" si="5"/>
        <v>0</v>
      </c>
      <c r="W42" s="34">
        <f t="shared" si="6"/>
        <v>0.2944475916112213</v>
      </c>
      <c r="X42" s="34">
        <f t="shared" si="7"/>
        <v>0.2944475916112213</v>
      </c>
      <c r="Y42" s="34">
        <f t="shared" si="8"/>
        <v>0.2944475916112213</v>
      </c>
      <c r="Z42" s="34">
        <f t="shared" si="9"/>
        <v>0.88334277483366397</v>
      </c>
      <c r="AA42" s="34">
        <f t="shared" si="10"/>
        <v>0</v>
      </c>
      <c r="AB42" s="34"/>
      <c r="AC42" s="103">
        <v>36</v>
      </c>
      <c r="AD42" s="34">
        <f>IF(J42&lt;=R42,J42,R42)</f>
        <v>0</v>
      </c>
      <c r="AE42" s="34">
        <f>R42-AD42</f>
        <v>0.88334277483366397</v>
      </c>
      <c r="AF42" s="103">
        <f>IF(AD42&lt;J42,0,IF(K42&lt;=AE42,K42,AE42))</f>
        <v>0</v>
      </c>
      <c r="AG42" s="35">
        <f t="shared" si="11"/>
        <v>0.88334277483366397</v>
      </c>
      <c r="AH42" s="35">
        <f>IF(AG42&lt;K42,0,IF(L42&lt;=AG42,L42,AG42))</f>
        <v>0.5</v>
      </c>
      <c r="AI42" s="35">
        <f t="shared" si="12"/>
        <v>0.38334277483366397</v>
      </c>
      <c r="AJ42" s="35">
        <f>IF(AI42&lt;L42,0,IF(M42&lt;=AI42,M42,AI42))</f>
        <v>0</v>
      </c>
      <c r="AK42" s="35">
        <f t="shared" si="13"/>
        <v>0.38334277483366397</v>
      </c>
      <c r="AL42" s="35">
        <f>IF(AK42&lt;M42,0,IF(N42&lt;=AK42,N42,AK42))</f>
        <v>0</v>
      </c>
      <c r="AM42" s="35"/>
      <c r="AN42" s="103">
        <v>36</v>
      </c>
      <c r="AO42" s="103">
        <v>8</v>
      </c>
      <c r="AP42" s="103">
        <f t="shared" si="14"/>
        <v>22</v>
      </c>
      <c r="AQ42" s="34">
        <f>BorealFF!BD36</f>
        <v>1</v>
      </c>
      <c r="AR42" s="34">
        <f t="shared" si="15"/>
        <v>0</v>
      </c>
      <c r="AS42" s="34">
        <f t="shared" si="16"/>
        <v>0</v>
      </c>
      <c r="AT42" s="34">
        <f t="shared" si="17"/>
        <v>0.25</v>
      </c>
      <c r="AU42" s="34"/>
      <c r="AV42" s="34">
        <f t="shared" si="18"/>
        <v>0</v>
      </c>
      <c r="AW42" s="34">
        <f t="shared" si="19"/>
        <v>0</v>
      </c>
      <c r="AX42" s="34"/>
      <c r="AY42" s="103">
        <v>36</v>
      </c>
      <c r="AZ42" s="34">
        <v>0</v>
      </c>
      <c r="BA42" s="34">
        <v>0</v>
      </c>
      <c r="BB42" s="34">
        <v>0.25</v>
      </c>
      <c r="BD42" s="34">
        <v>1.2265225668399999</v>
      </c>
      <c r="BE42" s="34">
        <v>0</v>
      </c>
      <c r="BG42" s="103">
        <v>36</v>
      </c>
      <c r="BH42" s="114">
        <f t="shared" si="20"/>
        <v>0</v>
      </c>
      <c r="BI42" s="114">
        <f t="shared" si="21"/>
        <v>0</v>
      </c>
      <c r="BJ42" s="114">
        <f t="shared" si="22"/>
        <v>0</v>
      </c>
      <c r="BK42" s="34">
        <f t="shared" si="24"/>
        <v>-1.2265225668399999</v>
      </c>
      <c r="BL42" s="34">
        <f t="shared" si="23"/>
        <v>0</v>
      </c>
    </row>
    <row r="43" spans="4:64" ht="15">
      <c r="D43" s="103">
        <v>37</v>
      </c>
      <c r="E43" s="103">
        <v>85</v>
      </c>
      <c r="F43" s="103">
        <v>0</v>
      </c>
      <c r="G43" s="103">
        <v>0</v>
      </c>
      <c r="H43" s="103">
        <v>85</v>
      </c>
      <c r="I43" s="103">
        <v>85</v>
      </c>
      <c r="J43" s="34">
        <v>0</v>
      </c>
      <c r="K43" s="34">
        <v>0.3</v>
      </c>
      <c r="L43" s="34">
        <v>0.3</v>
      </c>
      <c r="M43" s="34">
        <v>1</v>
      </c>
      <c r="N43" s="34">
        <v>1</v>
      </c>
      <c r="O43" s="34">
        <f t="shared" si="0"/>
        <v>2.6</v>
      </c>
      <c r="P43" s="103">
        <f t="shared" si="2"/>
        <v>1.5282600000000002</v>
      </c>
      <c r="Q43" s="78">
        <f t="shared" si="1"/>
        <v>0.82175158879318821</v>
      </c>
      <c r="R43" s="34">
        <f t="shared" si="3"/>
        <v>2.1365541308622893</v>
      </c>
      <c r="S43" s="34"/>
      <c r="T43" s="103">
        <v>37</v>
      </c>
      <c r="U43" s="34">
        <f t="shared" si="4"/>
        <v>0</v>
      </c>
      <c r="V43" s="34">
        <f t="shared" si="5"/>
        <v>0.24652547663795646</v>
      </c>
      <c r="W43" s="34">
        <f t="shared" si="6"/>
        <v>0.24652547663795646</v>
      </c>
      <c r="X43" s="34">
        <f t="shared" si="7"/>
        <v>0.82175158879318821</v>
      </c>
      <c r="Y43" s="34">
        <f t="shared" si="8"/>
        <v>0.82175158879318821</v>
      </c>
      <c r="Z43" s="34">
        <f t="shared" si="9"/>
        <v>2.1365541308622893</v>
      </c>
      <c r="AA43" s="34">
        <f t="shared" si="10"/>
        <v>0</v>
      </c>
      <c r="AB43" s="34"/>
      <c r="AC43" s="103">
        <v>37</v>
      </c>
      <c r="AD43" s="34">
        <f>IF(J43&lt;=R43,J43,R43)</f>
        <v>0</v>
      </c>
      <c r="AE43" s="34">
        <f>R43-AD43</f>
        <v>2.1365541308622893</v>
      </c>
      <c r="AF43" s="103">
        <f>IF(AD43&lt;J43,0,IF(K43&lt;=AE43,K43,AE43))</f>
        <v>0.3</v>
      </c>
      <c r="AG43" s="35">
        <f t="shared" si="11"/>
        <v>1.8365541308622892</v>
      </c>
      <c r="AH43" s="35">
        <f>IF(AG43&lt;K43,0,IF(L43&lt;=AG43,L43,AG43))</f>
        <v>0.3</v>
      </c>
      <c r="AI43" s="35">
        <f t="shared" si="12"/>
        <v>1.5365541308622892</v>
      </c>
      <c r="AJ43" s="35">
        <f>IF(AI43&lt;L43,0,IF(M43&lt;=AI43,M43,AI43))</f>
        <v>1</v>
      </c>
      <c r="AK43" s="35">
        <f t="shared" si="13"/>
        <v>0.5365541308622892</v>
      </c>
      <c r="AL43" s="35">
        <f>IF(AK43&lt;M43,0,IF(N43&lt;=AK43,N43,AK43))</f>
        <v>0</v>
      </c>
      <c r="AM43" s="35"/>
      <c r="AN43" s="103">
        <v>37</v>
      </c>
      <c r="AO43" s="103">
        <v>8</v>
      </c>
      <c r="AP43" s="103">
        <f t="shared" si="14"/>
        <v>22</v>
      </c>
      <c r="AQ43" s="34">
        <f>BorealFF!BD37</f>
        <v>2.9250000000000003</v>
      </c>
      <c r="AR43" s="34">
        <f t="shared" si="15"/>
        <v>0</v>
      </c>
      <c r="AS43" s="34">
        <f t="shared" si="16"/>
        <v>0</v>
      </c>
      <c r="AT43" s="34">
        <f t="shared" si="17"/>
        <v>0.74587500000000007</v>
      </c>
      <c r="AU43" s="34"/>
      <c r="AV43" s="34">
        <f t="shared" si="18"/>
        <v>6.8</v>
      </c>
      <c r="AW43" s="34">
        <f t="shared" si="19"/>
        <v>0</v>
      </c>
      <c r="AX43" s="34"/>
      <c r="AY43" s="103">
        <v>37</v>
      </c>
      <c r="AZ43" s="34">
        <v>0</v>
      </c>
      <c r="BA43" s="34">
        <v>2.2499999999999998E-3</v>
      </c>
      <c r="BB43" s="34">
        <v>0.74587499999999995</v>
      </c>
      <c r="BD43" s="34">
        <v>6.8</v>
      </c>
      <c r="BE43" s="34">
        <v>8.2077631043599997</v>
      </c>
      <c r="BG43" s="103">
        <v>37</v>
      </c>
      <c r="BH43" s="114">
        <f t="shared" si="20"/>
        <v>0</v>
      </c>
      <c r="BI43" s="114">
        <f t="shared" si="21"/>
        <v>-2.2499999999999998E-3</v>
      </c>
      <c r="BJ43" s="114">
        <f t="shared" si="22"/>
        <v>0</v>
      </c>
      <c r="BK43" s="34">
        <f t="shared" si="24"/>
        <v>0</v>
      </c>
      <c r="BL43" s="34">
        <f t="shared" si="23"/>
        <v>-8.2077631043599997</v>
      </c>
    </row>
    <row r="44" spans="4:64" ht="15">
      <c r="D44" s="103">
        <v>38</v>
      </c>
      <c r="E44" s="103">
        <v>100</v>
      </c>
      <c r="F44" s="103">
        <v>0</v>
      </c>
      <c r="G44" s="103">
        <v>0</v>
      </c>
      <c r="H44" s="103">
        <v>100</v>
      </c>
      <c r="I44" s="103">
        <v>100</v>
      </c>
      <c r="J44" s="34">
        <v>0</v>
      </c>
      <c r="K44" s="34">
        <v>0</v>
      </c>
      <c r="L44" s="34">
        <v>1</v>
      </c>
      <c r="M44" s="34">
        <v>0.7</v>
      </c>
      <c r="N44" s="34">
        <v>0.1</v>
      </c>
      <c r="O44" s="34">
        <f t="shared" si="0"/>
        <v>1.8</v>
      </c>
      <c r="P44" s="103">
        <f t="shared" si="2"/>
        <v>0.67818000000000001</v>
      </c>
      <c r="Q44" s="78">
        <f t="shared" si="1"/>
        <v>0.66333237128659972</v>
      </c>
      <c r="R44" s="34">
        <f t="shared" si="3"/>
        <v>1.1939982683158796</v>
      </c>
      <c r="S44" s="34"/>
      <c r="T44" s="103">
        <v>38</v>
      </c>
      <c r="U44" s="34">
        <f t="shared" si="4"/>
        <v>0</v>
      </c>
      <c r="V44" s="34">
        <f t="shared" si="5"/>
        <v>0</v>
      </c>
      <c r="W44" s="34">
        <f t="shared" si="6"/>
        <v>0.66333237128659972</v>
      </c>
      <c r="X44" s="34">
        <f t="shared" si="7"/>
        <v>0.46433265990061978</v>
      </c>
      <c r="Y44" s="34">
        <f t="shared" si="8"/>
        <v>6.6333237128659975E-2</v>
      </c>
      <c r="Z44" s="34">
        <f t="shared" si="9"/>
        <v>1.1939982683158794</v>
      </c>
      <c r="AA44" s="34">
        <f t="shared" si="10"/>
        <v>0</v>
      </c>
      <c r="AB44" s="34"/>
      <c r="AC44" s="103">
        <v>38</v>
      </c>
      <c r="AD44" s="34">
        <f>IF(J44&lt;=R44,J44,R44)</f>
        <v>0</v>
      </c>
      <c r="AE44" s="34">
        <f>R44-AD44</f>
        <v>1.1939982683158796</v>
      </c>
      <c r="AF44" s="103">
        <f>IF(AD44&lt;J44,0,IF(K44&lt;=AE44,K44,AE44))</f>
        <v>0</v>
      </c>
      <c r="AG44" s="35">
        <f t="shared" si="11"/>
        <v>1.1939982683158796</v>
      </c>
      <c r="AH44" s="35">
        <f>IF(AG44&lt;K44,0,IF(L44&lt;=AG44,L44,AG44))</f>
        <v>1</v>
      </c>
      <c r="AI44" s="35">
        <f t="shared" si="12"/>
        <v>0.19399826831587963</v>
      </c>
      <c r="AJ44" s="35">
        <f>IF(AI44&lt;L44,0,IF(M44&lt;=AI44,M44,AI44))</f>
        <v>0</v>
      </c>
      <c r="AK44" s="35">
        <f t="shared" si="13"/>
        <v>0.19399826831587963</v>
      </c>
      <c r="AL44" s="35">
        <f>IF(AK44&lt;M44,0,IF(N44&lt;=AK44,N44,AK44))</f>
        <v>0</v>
      </c>
      <c r="AM44" s="35"/>
      <c r="AN44" s="103">
        <v>38</v>
      </c>
      <c r="AO44" s="103">
        <v>8</v>
      </c>
      <c r="AP44" s="103">
        <f t="shared" si="14"/>
        <v>22</v>
      </c>
      <c r="AQ44" s="34">
        <f>BorealFF!BD38</f>
        <v>2.85</v>
      </c>
      <c r="AR44" s="34">
        <f t="shared" si="15"/>
        <v>0</v>
      </c>
      <c r="AS44" s="34">
        <f t="shared" si="16"/>
        <v>0</v>
      </c>
      <c r="AT44" s="34">
        <f t="shared" si="17"/>
        <v>2.85</v>
      </c>
      <c r="AU44" s="34"/>
      <c r="AV44" s="34">
        <f t="shared" si="18"/>
        <v>0</v>
      </c>
      <c r="AW44" s="34">
        <f t="shared" si="19"/>
        <v>0</v>
      </c>
      <c r="AX44" s="34"/>
      <c r="AY44" s="103">
        <v>38</v>
      </c>
      <c r="AZ44" s="34">
        <v>0</v>
      </c>
      <c r="BA44" s="34">
        <v>0</v>
      </c>
      <c r="BB44" s="34">
        <v>2.85</v>
      </c>
      <c r="BD44" s="34">
        <v>0</v>
      </c>
      <c r="BE44" s="34">
        <v>0</v>
      </c>
      <c r="BG44" s="103">
        <v>38</v>
      </c>
      <c r="BH44" s="114">
        <f t="shared" si="20"/>
        <v>0</v>
      </c>
      <c r="BI44" s="114">
        <f t="shared" si="21"/>
        <v>0</v>
      </c>
      <c r="BJ44" s="114">
        <f t="shared" si="22"/>
        <v>0</v>
      </c>
      <c r="BK44" s="34">
        <f t="shared" si="24"/>
        <v>0</v>
      </c>
      <c r="BL44" s="34">
        <f t="shared" si="23"/>
        <v>0</v>
      </c>
    </row>
    <row r="45" spans="4:64" ht="15">
      <c r="D45" s="103">
        <v>39</v>
      </c>
      <c r="E45" s="103">
        <v>80</v>
      </c>
      <c r="F45" s="103">
        <v>0</v>
      </c>
      <c r="G45" s="103">
        <v>0</v>
      </c>
      <c r="H45" s="103">
        <v>80</v>
      </c>
      <c r="I45" s="103">
        <v>80</v>
      </c>
      <c r="J45" s="34">
        <v>0</v>
      </c>
      <c r="K45" s="34">
        <v>0.3</v>
      </c>
      <c r="L45" s="34">
        <v>0.8</v>
      </c>
      <c r="M45" s="34">
        <v>0.4</v>
      </c>
      <c r="N45" s="34">
        <v>0.4</v>
      </c>
      <c r="O45" s="34">
        <f t="shared" si="0"/>
        <v>1.9</v>
      </c>
      <c r="P45" s="103">
        <f t="shared" si="2"/>
        <v>0.7844399999999998</v>
      </c>
      <c r="Q45" s="78">
        <f t="shared" si="1"/>
        <v>0.68663624576867666</v>
      </c>
      <c r="R45" s="34">
        <f t="shared" si="3"/>
        <v>1.3046088669604856</v>
      </c>
      <c r="S45" s="34"/>
      <c r="T45" s="103">
        <v>39</v>
      </c>
      <c r="U45" s="34">
        <f t="shared" si="4"/>
        <v>0</v>
      </c>
      <c r="V45" s="34">
        <f t="shared" si="5"/>
        <v>0.20599087373060299</v>
      </c>
      <c r="W45" s="34">
        <f t="shared" si="6"/>
        <v>0.54930899661494137</v>
      </c>
      <c r="X45" s="34">
        <f t="shared" si="7"/>
        <v>0.27465449830747068</v>
      </c>
      <c r="Y45" s="34">
        <f t="shared" si="8"/>
        <v>0.27465449830747068</v>
      </c>
      <c r="Z45" s="34">
        <f t="shared" si="9"/>
        <v>1.3046088669604856</v>
      </c>
      <c r="AA45" s="34">
        <f t="shared" si="10"/>
        <v>0</v>
      </c>
      <c r="AB45" s="34"/>
      <c r="AC45" s="103">
        <v>39</v>
      </c>
      <c r="AD45" s="34">
        <f>IF(J45&lt;=R45,J45,R45)</f>
        <v>0</v>
      </c>
      <c r="AE45" s="34">
        <f>R45-AD45</f>
        <v>1.3046088669604856</v>
      </c>
      <c r="AF45" s="103">
        <f>IF(AD45&lt;J45,0,IF(K45&lt;=AE45,K45,AE45))</f>
        <v>0.3</v>
      </c>
      <c r="AG45" s="35">
        <f t="shared" si="11"/>
        <v>1.0046088669604856</v>
      </c>
      <c r="AH45" s="35">
        <f>IF(AG45&lt;K45,0,IF(L45&lt;=AG45,L45,AG45))</f>
        <v>0.8</v>
      </c>
      <c r="AI45" s="35">
        <f t="shared" si="12"/>
        <v>0.20460886696048552</v>
      </c>
      <c r="AJ45" s="35">
        <f>IF(AI45&lt;L45,0,IF(M45&lt;=AI45,M45,AI45))</f>
        <v>0</v>
      </c>
      <c r="AK45" s="35">
        <f t="shared" si="13"/>
        <v>0.20460886696048552</v>
      </c>
      <c r="AL45" s="35">
        <f>IF(AK45&lt;M45,0,IF(N45&lt;=AK45,N45,AK45))</f>
        <v>0</v>
      </c>
      <c r="AM45" s="35"/>
      <c r="AN45" s="103">
        <v>39</v>
      </c>
      <c r="AO45" s="103">
        <v>8</v>
      </c>
      <c r="AP45" s="103">
        <f t="shared" si="14"/>
        <v>22</v>
      </c>
      <c r="AQ45" s="34">
        <f>BorealFF!BD39</f>
        <v>2.9850000000000003</v>
      </c>
      <c r="AR45" s="34">
        <f t="shared" si="15"/>
        <v>0</v>
      </c>
      <c r="AS45" s="34">
        <f t="shared" si="16"/>
        <v>0</v>
      </c>
      <c r="AT45" s="34">
        <f t="shared" si="17"/>
        <v>1.9104000000000003</v>
      </c>
      <c r="AU45" s="34"/>
      <c r="AV45" s="34">
        <f t="shared" si="18"/>
        <v>0</v>
      </c>
      <c r="AW45" s="34">
        <f t="shared" si="19"/>
        <v>0</v>
      </c>
      <c r="AX45" s="34"/>
      <c r="AY45" s="103">
        <v>39</v>
      </c>
      <c r="AZ45" s="34">
        <v>0</v>
      </c>
      <c r="BA45" s="34">
        <v>4.4999999999999997E-3</v>
      </c>
      <c r="BB45" s="34">
        <v>1.9104000000000001</v>
      </c>
      <c r="BD45" s="34">
        <v>0</v>
      </c>
      <c r="BE45" s="34">
        <v>0</v>
      </c>
      <c r="BG45" s="103">
        <v>39</v>
      </c>
      <c r="BH45" s="114">
        <f t="shared" si="20"/>
        <v>0</v>
      </c>
      <c r="BI45" s="114">
        <f t="shared" si="21"/>
        <v>-4.4999999999999997E-3</v>
      </c>
      <c r="BJ45" s="114">
        <f t="shared" si="22"/>
        <v>0</v>
      </c>
      <c r="BK45" s="34">
        <f t="shared" si="24"/>
        <v>0</v>
      </c>
      <c r="BL45" s="34">
        <f t="shared" si="23"/>
        <v>0</v>
      </c>
    </row>
    <row r="46" spans="4:64" ht="15">
      <c r="D46" s="103">
        <v>40</v>
      </c>
      <c r="E46" s="103" t="s">
        <v>732</v>
      </c>
      <c r="F46" s="103">
        <v>0</v>
      </c>
      <c r="G46" s="103">
        <v>0</v>
      </c>
      <c r="H46" s="103" t="s">
        <v>732</v>
      </c>
      <c r="I46" s="103" t="s">
        <v>732</v>
      </c>
      <c r="J46" s="34">
        <v>0</v>
      </c>
      <c r="K46" s="34">
        <v>0</v>
      </c>
      <c r="L46" s="34">
        <v>0</v>
      </c>
      <c r="M46" s="34">
        <v>0</v>
      </c>
      <c r="N46" s="34">
        <v>0</v>
      </c>
      <c r="O46" s="34">
        <f t="shared" si="0"/>
        <v>0</v>
      </c>
      <c r="P46" s="103">
        <f t="shared" si="2"/>
        <v>-1.2344999999999999</v>
      </c>
      <c r="Q46" s="78">
        <f t="shared" si="1"/>
        <v>0.22539479108855165</v>
      </c>
      <c r="R46" s="34">
        <f t="shared" si="3"/>
        <v>0</v>
      </c>
      <c r="S46" s="34"/>
      <c r="T46" s="103">
        <v>40</v>
      </c>
      <c r="U46" s="34">
        <f t="shared" si="4"/>
        <v>0</v>
      </c>
      <c r="V46" s="34">
        <f t="shared" si="5"/>
        <v>0</v>
      </c>
      <c r="W46" s="34">
        <f t="shared" si="6"/>
        <v>0</v>
      </c>
      <c r="X46" s="34">
        <f t="shared" si="7"/>
        <v>0</v>
      </c>
      <c r="Y46" s="34">
        <f t="shared" si="8"/>
        <v>0</v>
      </c>
      <c r="Z46" s="34">
        <f t="shared" si="9"/>
        <v>0</v>
      </c>
      <c r="AA46" s="34">
        <f t="shared" si="10"/>
        <v>0</v>
      </c>
      <c r="AB46" s="34"/>
      <c r="AC46" s="103">
        <v>40</v>
      </c>
      <c r="AD46" s="34">
        <f>IF(J46&lt;=R46,J46,R46)</f>
        <v>0</v>
      </c>
      <c r="AE46" s="34">
        <f>R46-AD46</f>
        <v>0</v>
      </c>
      <c r="AF46" s="103">
        <f>IF(AD46&lt;J46,0,IF(K46&lt;=AE46,K46,AE46))</f>
        <v>0</v>
      </c>
      <c r="AG46" s="35">
        <f t="shared" si="11"/>
        <v>0</v>
      </c>
      <c r="AH46" s="35">
        <f>IF(AG46&lt;K46,0,IF(L46&lt;=AG46,L46,AG46))</f>
        <v>0</v>
      </c>
      <c r="AI46" s="35">
        <f t="shared" si="12"/>
        <v>0</v>
      </c>
      <c r="AJ46" s="35">
        <f>IF(AI46&lt;L46,0,IF(M46&lt;=AI46,M46,AI46))</f>
        <v>0</v>
      </c>
      <c r="AK46" s="35">
        <f t="shared" si="13"/>
        <v>0</v>
      </c>
      <c r="AL46" s="35">
        <f>IF(AK46&lt;M46,0,IF(N46&lt;=AK46,N46,AK46))</f>
        <v>0</v>
      </c>
      <c r="AM46" s="35"/>
      <c r="AN46" s="103">
        <v>40</v>
      </c>
      <c r="AO46" s="103">
        <v>8</v>
      </c>
      <c r="AP46" s="103">
        <f t="shared" si="14"/>
        <v>22</v>
      </c>
      <c r="AQ46" s="34">
        <f>BorealFF!BD40</f>
        <v>0</v>
      </c>
      <c r="AR46" s="34">
        <f t="shared" si="15"/>
        <v>0</v>
      </c>
      <c r="AS46" s="34">
        <f t="shared" si="16"/>
        <v>0</v>
      </c>
      <c r="AT46" s="34">
        <f t="shared" si="17"/>
        <v>0</v>
      </c>
      <c r="AU46" s="34"/>
      <c r="AV46" s="34">
        <f t="shared" si="18"/>
        <v>0</v>
      </c>
      <c r="AW46" s="34">
        <f t="shared" si="19"/>
        <v>0</v>
      </c>
      <c r="AX46" s="34"/>
      <c r="AY46" s="103">
        <v>40</v>
      </c>
      <c r="AZ46" s="34">
        <v>0</v>
      </c>
      <c r="BA46" s="34">
        <v>0</v>
      </c>
      <c r="BB46" s="34">
        <v>0</v>
      </c>
      <c r="BD46" s="34">
        <v>0</v>
      </c>
      <c r="BE46" s="34">
        <v>0</v>
      </c>
      <c r="BG46" s="103">
        <v>40</v>
      </c>
      <c r="BH46" s="114">
        <f t="shared" si="20"/>
        <v>0</v>
      </c>
      <c r="BI46" s="114">
        <f t="shared" si="21"/>
        <v>0</v>
      </c>
      <c r="BJ46" s="114">
        <f t="shared" si="22"/>
        <v>0</v>
      </c>
      <c r="BK46" s="34">
        <f t="shared" si="24"/>
        <v>0</v>
      </c>
      <c r="BL46" s="34">
        <f t="shared" si="23"/>
        <v>0</v>
      </c>
    </row>
    <row r="47" spans="4:64" ht="15">
      <c r="D47" s="103">
        <v>41</v>
      </c>
      <c r="E47" s="103">
        <v>25</v>
      </c>
      <c r="F47" s="103">
        <v>0</v>
      </c>
      <c r="G47" s="103">
        <v>0</v>
      </c>
      <c r="H47" s="103" t="s">
        <v>732</v>
      </c>
      <c r="I47" s="103" t="s">
        <v>732</v>
      </c>
      <c r="J47" s="34">
        <v>0</v>
      </c>
      <c r="K47" s="34">
        <v>0.1</v>
      </c>
      <c r="L47" s="34">
        <v>0.2</v>
      </c>
      <c r="M47" s="34">
        <v>0</v>
      </c>
      <c r="N47" s="34">
        <v>0</v>
      </c>
      <c r="O47" s="34">
        <f t="shared" si="0"/>
        <v>0.30000000000000004</v>
      </c>
      <c r="P47" s="103">
        <f t="shared" si="2"/>
        <v>-0.91571999999999987</v>
      </c>
      <c r="Q47" s="78">
        <f t="shared" si="1"/>
        <v>0.28583077585051564</v>
      </c>
      <c r="R47" s="34">
        <f t="shared" si="3"/>
        <v>8.5749232755154711E-2</v>
      </c>
      <c r="S47" s="34"/>
      <c r="T47" s="103">
        <v>41</v>
      </c>
      <c r="U47" s="34">
        <f t="shared" si="4"/>
        <v>0</v>
      </c>
      <c r="V47" s="34">
        <f t="shared" si="5"/>
        <v>2.8583077585051565E-2</v>
      </c>
      <c r="W47" s="34">
        <f t="shared" si="6"/>
        <v>5.7166155170103129E-2</v>
      </c>
      <c r="X47" s="34">
        <f t="shared" si="7"/>
        <v>0</v>
      </c>
      <c r="Y47" s="34">
        <f t="shared" si="8"/>
        <v>0</v>
      </c>
      <c r="Z47" s="34">
        <f t="shared" si="9"/>
        <v>8.5749232755154697E-2</v>
      </c>
      <c r="AA47" s="34">
        <f t="shared" si="10"/>
        <v>0</v>
      </c>
      <c r="AB47" s="34"/>
      <c r="AC47" s="103">
        <v>41</v>
      </c>
      <c r="AD47" s="34">
        <f>IF(J47&lt;=R47,J47,R47)</f>
        <v>0</v>
      </c>
      <c r="AE47" s="34">
        <f>R47-AD47</f>
        <v>8.5749232755154711E-2</v>
      </c>
      <c r="AF47" s="103">
        <f>IF(AD47&lt;J47,0,IF(K47&lt;=AE47,K47,AE47))</f>
        <v>8.5749232755154711E-2</v>
      </c>
      <c r="AG47" s="35">
        <f t="shared" si="11"/>
        <v>0</v>
      </c>
      <c r="AH47" s="35">
        <f>IF(AG47&lt;K47,0,IF(L47&lt;=AG47,L47,AG47))</f>
        <v>0</v>
      </c>
      <c r="AI47" s="35">
        <f t="shared" si="12"/>
        <v>0</v>
      </c>
      <c r="AJ47" s="35">
        <f>IF(AI47&lt;L47,0,IF(M47&lt;=AI47,M47,AI47))</f>
        <v>0</v>
      </c>
      <c r="AK47" s="35">
        <f t="shared" si="13"/>
        <v>0</v>
      </c>
      <c r="AL47" s="35">
        <f>IF(AK47&lt;M47,0,IF(N47&lt;=AK47,N47,AK47))</f>
        <v>0</v>
      </c>
      <c r="AM47" s="35"/>
      <c r="AN47" s="103">
        <v>41</v>
      </c>
      <c r="AO47" s="103">
        <v>8</v>
      </c>
      <c r="AP47" s="103">
        <f t="shared" si="14"/>
        <v>22</v>
      </c>
      <c r="AQ47" s="34">
        <f>BorealFF!BD41</f>
        <v>0.5</v>
      </c>
      <c r="AR47" s="34">
        <f t="shared" si="15"/>
        <v>0</v>
      </c>
      <c r="AS47" s="34">
        <f t="shared" si="16"/>
        <v>0</v>
      </c>
      <c r="AT47" s="34">
        <f t="shared" si="17"/>
        <v>0</v>
      </c>
      <c r="AU47" s="34"/>
      <c r="AV47" s="34">
        <f t="shared" si="18"/>
        <v>0</v>
      </c>
      <c r="AW47" s="34">
        <f t="shared" si="19"/>
        <v>0</v>
      </c>
      <c r="AX47" s="34"/>
      <c r="AY47" s="103">
        <v>41</v>
      </c>
      <c r="AZ47" s="34">
        <v>0</v>
      </c>
      <c r="BA47" s="34">
        <v>5.1448437349800001E-2</v>
      </c>
      <c r="BB47" s="34">
        <v>1.0718424447900001E-2</v>
      </c>
      <c r="BD47" s="34">
        <v>0</v>
      </c>
      <c r="BE47" s="34">
        <v>0</v>
      </c>
      <c r="BG47" s="103">
        <v>41</v>
      </c>
      <c r="BH47" s="114">
        <f t="shared" si="20"/>
        <v>0</v>
      </c>
      <c r="BI47" s="114">
        <f t="shared" si="21"/>
        <v>-5.1448437349800001E-2</v>
      </c>
      <c r="BJ47" s="114">
        <f t="shared" si="22"/>
        <v>-1.0718424447900001E-2</v>
      </c>
      <c r="BK47" s="34">
        <f t="shared" si="24"/>
        <v>0</v>
      </c>
      <c r="BL47" s="34">
        <f t="shared" si="23"/>
        <v>0</v>
      </c>
    </row>
    <row r="48" spans="4:64" ht="15">
      <c r="D48" s="103">
        <v>42</v>
      </c>
      <c r="E48" s="103">
        <v>60</v>
      </c>
      <c r="F48" s="103">
        <v>0</v>
      </c>
      <c r="G48" s="103">
        <v>0</v>
      </c>
      <c r="H48" s="103">
        <v>55</v>
      </c>
      <c r="I48" s="103">
        <v>55</v>
      </c>
      <c r="J48" s="34">
        <v>0</v>
      </c>
      <c r="K48" s="34">
        <v>1</v>
      </c>
      <c r="L48" s="34">
        <v>0.5</v>
      </c>
      <c r="M48" s="34">
        <v>0.3</v>
      </c>
      <c r="N48" s="34">
        <v>1</v>
      </c>
      <c r="O48" s="34">
        <f t="shared" si="0"/>
        <v>2.8</v>
      </c>
      <c r="P48" s="103">
        <f t="shared" si="2"/>
        <v>1.7407799999999998</v>
      </c>
      <c r="Q48" s="78">
        <f t="shared" si="1"/>
        <v>0.8507861128651627</v>
      </c>
      <c r="R48" s="34">
        <f t="shared" si="3"/>
        <v>2.3822011160224554</v>
      </c>
      <c r="S48" s="34"/>
      <c r="T48" s="103">
        <v>42</v>
      </c>
      <c r="U48" s="34">
        <f t="shared" si="4"/>
        <v>0</v>
      </c>
      <c r="V48" s="34">
        <f t="shared" si="5"/>
        <v>0.8507861128651627</v>
      </c>
      <c r="W48" s="34">
        <f t="shared" si="6"/>
        <v>0.42539305643258135</v>
      </c>
      <c r="X48" s="34">
        <f t="shared" si="7"/>
        <v>0.25523583385954879</v>
      </c>
      <c r="Y48" s="34">
        <f t="shared" si="8"/>
        <v>0.8507861128651627</v>
      </c>
      <c r="Z48" s="34">
        <f t="shared" si="9"/>
        <v>2.3822011160224554</v>
      </c>
      <c r="AA48" s="34">
        <f t="shared" si="10"/>
        <v>0</v>
      </c>
      <c r="AB48" s="34"/>
      <c r="AC48" s="103">
        <v>42</v>
      </c>
      <c r="AD48" s="34">
        <f>IF(J48&lt;=R48,J48,R48)</f>
        <v>0</v>
      </c>
      <c r="AE48" s="34">
        <f>R48-AD48</f>
        <v>2.3822011160224554</v>
      </c>
      <c r="AF48" s="103">
        <f>IF(AD48&lt;J48,0,IF(K48&lt;=AE48,K48,AE48))</f>
        <v>1</v>
      </c>
      <c r="AG48" s="35">
        <f t="shared" si="11"/>
        <v>1.3822011160224554</v>
      </c>
      <c r="AH48" s="35">
        <f>IF(AG48&lt;K48,0,IF(L48&lt;=AG48,L48,AG48))</f>
        <v>0.5</v>
      </c>
      <c r="AI48" s="35">
        <f t="shared" si="12"/>
        <v>0.88220111602245543</v>
      </c>
      <c r="AJ48" s="35">
        <f>IF(AI48&lt;L48,0,IF(M48&lt;=AI48,M48,AI48))</f>
        <v>0.3</v>
      </c>
      <c r="AK48" s="35">
        <f t="shared" si="13"/>
        <v>0.58220111602245539</v>
      </c>
      <c r="AL48" s="35">
        <f>IF(AK48&lt;M48,0,IF(N48&lt;=AK48,N48,AK48))</f>
        <v>0.58220111602245539</v>
      </c>
      <c r="AM48" s="35"/>
      <c r="AN48" s="103">
        <v>42</v>
      </c>
      <c r="AO48" s="103">
        <v>8</v>
      </c>
      <c r="AP48" s="103">
        <f t="shared" si="14"/>
        <v>22</v>
      </c>
      <c r="AQ48" s="34">
        <f>BorealFF!BD42</f>
        <v>1.9499999999999997</v>
      </c>
      <c r="AR48" s="34">
        <f t="shared" si="15"/>
        <v>0</v>
      </c>
      <c r="AS48" s="34">
        <f t="shared" si="16"/>
        <v>0</v>
      </c>
      <c r="AT48" s="34">
        <f t="shared" si="17"/>
        <v>0.58499999999999985</v>
      </c>
      <c r="AU48" s="34"/>
      <c r="AV48" s="34">
        <f t="shared" si="18"/>
        <v>1.32</v>
      </c>
      <c r="AW48" s="34">
        <f t="shared" si="19"/>
        <v>7.0446335038717107</v>
      </c>
      <c r="AX48" s="34"/>
      <c r="AY48" s="103">
        <v>42</v>
      </c>
      <c r="AZ48" s="34">
        <v>0</v>
      </c>
      <c r="BA48" s="34">
        <v>7.4999999999999997E-3</v>
      </c>
      <c r="BB48" s="34">
        <v>0.58499999999999996</v>
      </c>
      <c r="BD48" s="34">
        <v>0</v>
      </c>
      <c r="BE48" s="34">
        <v>0</v>
      </c>
      <c r="BG48" s="103">
        <v>42</v>
      </c>
      <c r="BH48" s="114">
        <f t="shared" si="20"/>
        <v>0</v>
      </c>
      <c r="BI48" s="114">
        <f t="shared" si="21"/>
        <v>-7.4999999999999997E-3</v>
      </c>
      <c r="BJ48" s="114">
        <f t="shared" si="22"/>
        <v>0</v>
      </c>
      <c r="BK48" s="34">
        <f t="shared" si="24"/>
        <v>1.32</v>
      </c>
      <c r="BL48" s="34">
        <f t="shared" si="23"/>
        <v>7.0446335038717107</v>
      </c>
    </row>
    <row r="49" spans="4:64" ht="15">
      <c r="D49" s="103">
        <v>43</v>
      </c>
      <c r="E49" s="103">
        <v>40</v>
      </c>
      <c r="F49" s="103">
        <v>0</v>
      </c>
      <c r="G49" s="103">
        <v>0</v>
      </c>
      <c r="H49" s="103">
        <v>40</v>
      </c>
      <c r="I49" s="103">
        <v>40</v>
      </c>
      <c r="J49" s="34">
        <v>0</v>
      </c>
      <c r="K49" s="34">
        <v>1</v>
      </c>
      <c r="L49" s="34">
        <v>0.3</v>
      </c>
      <c r="M49" s="34">
        <v>0.2</v>
      </c>
      <c r="N49" s="34">
        <v>0.2</v>
      </c>
      <c r="O49" s="34">
        <f t="shared" si="0"/>
        <v>1.7</v>
      </c>
      <c r="P49" s="103">
        <f t="shared" si="2"/>
        <v>0.57191999999999998</v>
      </c>
      <c r="Q49" s="78">
        <f t="shared" si="1"/>
        <v>0.6392060869898083</v>
      </c>
      <c r="R49" s="34">
        <f t="shared" si="3"/>
        <v>1.0866503478826741</v>
      </c>
      <c r="S49" s="34"/>
      <c r="T49" s="103">
        <v>43</v>
      </c>
      <c r="U49" s="34">
        <f t="shared" si="4"/>
        <v>0</v>
      </c>
      <c r="V49" s="34">
        <f t="shared" si="5"/>
        <v>0.6392060869898083</v>
      </c>
      <c r="W49" s="34">
        <f t="shared" si="6"/>
        <v>0.19176182609694248</v>
      </c>
      <c r="X49" s="34">
        <f t="shared" si="7"/>
        <v>0.12784121739796167</v>
      </c>
      <c r="Y49" s="34">
        <f t="shared" si="8"/>
        <v>0.12784121739796167</v>
      </c>
      <c r="Z49" s="34">
        <f t="shared" si="9"/>
        <v>1.0866503478826741</v>
      </c>
      <c r="AA49" s="34">
        <f t="shared" si="10"/>
        <v>0</v>
      </c>
      <c r="AB49" s="34"/>
      <c r="AC49" s="103">
        <v>43</v>
      </c>
      <c r="AD49" s="34">
        <f>IF(J49&lt;=R49,J49,R49)</f>
        <v>0</v>
      </c>
      <c r="AE49" s="34">
        <f>R49-AD49</f>
        <v>1.0866503478826741</v>
      </c>
      <c r="AF49" s="103">
        <f>IF(AD49&lt;J49,0,IF(K49&lt;=AE49,K49,AE49))</f>
        <v>1</v>
      </c>
      <c r="AG49" s="35">
        <f t="shared" si="11"/>
        <v>8.6650347882674117E-2</v>
      </c>
      <c r="AH49" s="35">
        <f>IF(AG49&lt;K49,0,IF(L49&lt;=AG49,L49,AG49))</f>
        <v>0</v>
      </c>
      <c r="AI49" s="35">
        <f t="shared" si="12"/>
        <v>8.6650347882674117E-2</v>
      </c>
      <c r="AJ49" s="35">
        <f>IF(AI49&lt;L49,0,IF(M49&lt;=AI49,M49,AI49))</f>
        <v>0</v>
      </c>
      <c r="AK49" s="35">
        <f t="shared" si="13"/>
        <v>8.6650347882674117E-2</v>
      </c>
      <c r="AL49" s="35">
        <f>IF(AK49&lt;M49,0,IF(N49&lt;=AK49,N49,AK49))</f>
        <v>0</v>
      </c>
      <c r="AM49" s="35"/>
      <c r="AN49" s="103">
        <v>43</v>
      </c>
      <c r="AO49" s="103">
        <v>8</v>
      </c>
      <c r="AP49" s="103">
        <f t="shared" si="14"/>
        <v>22</v>
      </c>
      <c r="AQ49" s="34">
        <f>BorealFF!BD43</f>
        <v>1.425</v>
      </c>
      <c r="AR49" s="34">
        <f t="shared" si="15"/>
        <v>0</v>
      </c>
      <c r="AS49" s="34">
        <f t="shared" si="16"/>
        <v>0</v>
      </c>
      <c r="AT49" s="34">
        <f t="shared" si="17"/>
        <v>0</v>
      </c>
      <c r="AU49" s="34"/>
      <c r="AV49" s="34">
        <f t="shared" si="18"/>
        <v>0</v>
      </c>
      <c r="AW49" s="34">
        <f t="shared" si="19"/>
        <v>0</v>
      </c>
      <c r="AX49" s="34"/>
      <c r="AY49" s="103">
        <v>43</v>
      </c>
      <c r="AZ49" s="34">
        <v>0</v>
      </c>
      <c r="BA49" s="34">
        <v>1.4999999999999999E-2</v>
      </c>
      <c r="BB49" s="34">
        <v>0.17100000000000001</v>
      </c>
      <c r="BD49" s="34">
        <v>0</v>
      </c>
      <c r="BE49" s="34">
        <v>0</v>
      </c>
      <c r="BG49" s="103">
        <v>43</v>
      </c>
      <c r="BH49" s="114">
        <f t="shared" si="20"/>
        <v>0</v>
      </c>
      <c r="BI49" s="114">
        <f t="shared" si="21"/>
        <v>-1.4999999999999999E-2</v>
      </c>
      <c r="BJ49" s="114">
        <f t="shared" si="22"/>
        <v>-0.17100000000000001</v>
      </c>
      <c r="BK49" s="34">
        <f t="shared" si="24"/>
        <v>0</v>
      </c>
      <c r="BL49" s="34">
        <f t="shared" si="23"/>
        <v>0</v>
      </c>
    </row>
    <row r="50" spans="4:64" ht="15">
      <c r="D50" s="103">
        <v>44</v>
      </c>
      <c r="E50" s="103">
        <v>75</v>
      </c>
      <c r="F50" s="103">
        <v>0</v>
      </c>
      <c r="G50" s="103">
        <v>0</v>
      </c>
      <c r="H50" s="103">
        <v>75</v>
      </c>
      <c r="I50" s="103">
        <v>75</v>
      </c>
      <c r="J50" s="34">
        <v>0</v>
      </c>
      <c r="K50" s="34">
        <v>0</v>
      </c>
      <c r="L50" s="34">
        <v>2</v>
      </c>
      <c r="M50" s="34">
        <v>0.1</v>
      </c>
      <c r="N50" s="34">
        <v>0</v>
      </c>
      <c r="O50" s="34">
        <f t="shared" si="0"/>
        <v>2.1</v>
      </c>
      <c r="P50" s="103">
        <f t="shared" si="2"/>
        <v>0.99696000000000029</v>
      </c>
      <c r="Q50" s="78">
        <f t="shared" si="1"/>
        <v>0.73046045868331888</v>
      </c>
      <c r="R50" s="34">
        <f t="shared" si="3"/>
        <v>1.5339669632349697</v>
      </c>
      <c r="S50" s="34"/>
      <c r="T50" s="103">
        <v>44</v>
      </c>
      <c r="U50" s="34">
        <f t="shared" si="4"/>
        <v>0</v>
      </c>
      <c r="V50" s="34">
        <f t="shared" si="5"/>
        <v>0</v>
      </c>
      <c r="W50" s="34">
        <f t="shared" si="6"/>
        <v>1.4609209173666378</v>
      </c>
      <c r="X50" s="34">
        <f t="shared" si="7"/>
        <v>7.3046045868331896E-2</v>
      </c>
      <c r="Y50" s="34">
        <f t="shared" si="8"/>
        <v>0</v>
      </c>
      <c r="Z50" s="34">
        <f t="shared" si="9"/>
        <v>1.5339669632349697</v>
      </c>
      <c r="AA50" s="34">
        <f t="shared" si="10"/>
        <v>0</v>
      </c>
      <c r="AB50" s="34"/>
      <c r="AC50" s="103">
        <v>44</v>
      </c>
      <c r="AD50" s="34">
        <f>IF(J50&lt;=R50,J50,R50)</f>
        <v>0</v>
      </c>
      <c r="AE50" s="34">
        <f>R50-AD50</f>
        <v>1.5339669632349697</v>
      </c>
      <c r="AF50" s="103">
        <f>IF(AD50&lt;J50,0,IF(K50&lt;=AE50,K50,AE50))</f>
        <v>0</v>
      </c>
      <c r="AG50" s="35">
        <f t="shared" si="11"/>
        <v>1.5339669632349697</v>
      </c>
      <c r="AH50" s="35">
        <f>IF(AG50&lt;K50,0,IF(L50&lt;=AG50,L50,AG50))</f>
        <v>1.5339669632349697</v>
      </c>
      <c r="AI50" s="35">
        <f t="shared" si="12"/>
        <v>0</v>
      </c>
      <c r="AJ50" s="35">
        <f>IF(AI50&lt;L50,0,IF(M50&lt;=AI50,M50,AI50))</f>
        <v>0</v>
      </c>
      <c r="AK50" s="35">
        <f t="shared" si="13"/>
        <v>0</v>
      </c>
      <c r="AL50" s="35">
        <f>IF(AK50&lt;M50,0,IF(N50&lt;=AK50,N50,AK50))</f>
        <v>0</v>
      </c>
      <c r="AM50" s="35"/>
      <c r="AN50" s="103">
        <v>44</v>
      </c>
      <c r="AO50" s="103">
        <v>8</v>
      </c>
      <c r="AP50" s="103">
        <f t="shared" si="14"/>
        <v>22</v>
      </c>
      <c r="AQ50" s="34">
        <f>BorealFF!BD44</f>
        <v>1.5</v>
      </c>
      <c r="AR50" s="34">
        <f t="shared" si="15"/>
        <v>0</v>
      </c>
      <c r="AS50" s="34">
        <f t="shared" si="16"/>
        <v>0</v>
      </c>
      <c r="AT50" s="34">
        <f t="shared" si="17"/>
        <v>1.725712833639341</v>
      </c>
      <c r="AU50" s="34"/>
      <c r="AV50" s="34">
        <f t="shared" si="18"/>
        <v>0</v>
      </c>
      <c r="AW50" s="34">
        <f t="shared" si="19"/>
        <v>0</v>
      </c>
      <c r="AX50" s="34"/>
      <c r="AY50" s="103">
        <v>44</v>
      </c>
      <c r="AZ50" s="34">
        <v>0</v>
      </c>
      <c r="BA50" s="34">
        <v>0</v>
      </c>
      <c r="BB50" s="34">
        <v>1.7256151478599999</v>
      </c>
      <c r="BD50" s="34">
        <v>0</v>
      </c>
      <c r="BE50" s="34">
        <v>0</v>
      </c>
      <c r="BG50" s="103">
        <v>44</v>
      </c>
      <c r="BH50" s="114">
        <f t="shared" si="20"/>
        <v>0</v>
      </c>
      <c r="BI50" s="114">
        <f t="shared" si="21"/>
        <v>0</v>
      </c>
      <c r="BJ50" s="114">
        <f t="shared" si="22"/>
        <v>9.7685779341105672E-5</v>
      </c>
      <c r="BK50" s="34">
        <f t="shared" si="24"/>
        <v>0</v>
      </c>
      <c r="BL50" s="34">
        <f t="shared" si="23"/>
        <v>0</v>
      </c>
    </row>
    <row r="51" spans="4:64" ht="15">
      <c r="D51" s="103">
        <v>45</v>
      </c>
      <c r="E51" s="103">
        <v>50</v>
      </c>
      <c r="F51" s="103">
        <v>0</v>
      </c>
      <c r="G51" s="103">
        <v>0</v>
      </c>
      <c r="H51" s="103">
        <v>30</v>
      </c>
      <c r="I51" s="103">
        <v>30</v>
      </c>
      <c r="J51" s="34">
        <v>0</v>
      </c>
      <c r="K51" s="34">
        <v>0</v>
      </c>
      <c r="L51" s="34">
        <v>1.5</v>
      </c>
      <c r="M51" s="34">
        <v>0.5</v>
      </c>
      <c r="N51" s="34">
        <v>0.5</v>
      </c>
      <c r="O51" s="34">
        <f t="shared" si="0"/>
        <v>2.5</v>
      </c>
      <c r="P51" s="103">
        <f t="shared" si="2"/>
        <v>1.4219999999999999</v>
      </c>
      <c r="Q51" s="78">
        <f t="shared" si="1"/>
        <v>0.8056517618540997</v>
      </c>
      <c r="R51" s="34">
        <f t="shared" si="3"/>
        <v>2.0141294046352494</v>
      </c>
      <c r="S51" s="34"/>
      <c r="T51" s="103">
        <v>45</v>
      </c>
      <c r="U51" s="34">
        <f t="shared" si="4"/>
        <v>0</v>
      </c>
      <c r="V51" s="34">
        <f t="shared" si="5"/>
        <v>0</v>
      </c>
      <c r="W51" s="34">
        <f t="shared" si="6"/>
        <v>1.2084776427811494</v>
      </c>
      <c r="X51" s="34">
        <f t="shared" si="7"/>
        <v>0.40282588092704985</v>
      </c>
      <c r="Y51" s="34">
        <f t="shared" si="8"/>
        <v>0.40282588092704985</v>
      </c>
      <c r="Z51" s="34">
        <f t="shared" si="9"/>
        <v>2.0141294046352494</v>
      </c>
      <c r="AA51" s="34">
        <f t="shared" si="10"/>
        <v>0</v>
      </c>
      <c r="AB51" s="34"/>
      <c r="AC51" s="103">
        <v>45</v>
      </c>
      <c r="AD51" s="34">
        <f>IF(J51&lt;=R51,J51,R51)</f>
        <v>0</v>
      </c>
      <c r="AE51" s="34">
        <f>R51-AD51</f>
        <v>2.0141294046352494</v>
      </c>
      <c r="AF51" s="103">
        <f>IF(AD51&lt;J51,0,IF(K51&lt;=AE51,K51,AE51))</f>
        <v>0</v>
      </c>
      <c r="AG51" s="35">
        <f t="shared" si="11"/>
        <v>2.0141294046352494</v>
      </c>
      <c r="AH51" s="35">
        <f>IF(AG51&lt;K51,0,IF(L51&lt;=AG51,L51,AG51))</f>
        <v>1.5</v>
      </c>
      <c r="AI51" s="35">
        <f t="shared" si="12"/>
        <v>0.51412940463524937</v>
      </c>
      <c r="AJ51" s="35">
        <f>IF(AI51&lt;L51,0,IF(M51&lt;=AI51,M51,AI51))</f>
        <v>0</v>
      </c>
      <c r="AK51" s="35">
        <f t="shared" si="13"/>
        <v>0.51412940463524937</v>
      </c>
      <c r="AL51" s="35">
        <f>IF(AK51&lt;M51,0,IF(N51&lt;=AK51,N51,AK51))</f>
        <v>0.5</v>
      </c>
      <c r="AM51" s="35"/>
      <c r="AN51" s="103">
        <v>45</v>
      </c>
      <c r="AO51" s="103">
        <v>8</v>
      </c>
      <c r="AP51" s="103">
        <f t="shared" si="14"/>
        <v>22</v>
      </c>
      <c r="AQ51" s="34">
        <f>BorealFF!BD45</f>
        <v>2.15</v>
      </c>
      <c r="AR51" s="34">
        <f t="shared" si="15"/>
        <v>0</v>
      </c>
      <c r="AS51" s="34">
        <f t="shared" si="16"/>
        <v>0</v>
      </c>
      <c r="AT51" s="34">
        <f t="shared" si="17"/>
        <v>1.6124999999999998</v>
      </c>
      <c r="AU51" s="34"/>
      <c r="AV51" s="34">
        <f t="shared" si="18"/>
        <v>0</v>
      </c>
      <c r="AW51" s="34">
        <f t="shared" si="19"/>
        <v>3.3</v>
      </c>
      <c r="AX51" s="34"/>
      <c r="AY51" s="103">
        <v>45</v>
      </c>
      <c r="AZ51" s="34">
        <v>0</v>
      </c>
      <c r="BA51" s="34">
        <v>0</v>
      </c>
      <c r="BB51" s="34">
        <v>1.6125</v>
      </c>
      <c r="BD51" s="34">
        <v>0</v>
      </c>
      <c r="BE51" s="34">
        <v>0</v>
      </c>
      <c r="BG51" s="103">
        <v>45</v>
      </c>
      <c r="BH51" s="114">
        <f t="shared" si="20"/>
        <v>0</v>
      </c>
      <c r="BI51" s="114">
        <f t="shared" si="21"/>
        <v>0</v>
      </c>
      <c r="BJ51" s="114">
        <f t="shared" si="22"/>
        <v>0</v>
      </c>
      <c r="BK51" s="34">
        <f t="shared" si="24"/>
        <v>0</v>
      </c>
      <c r="BL51" s="34">
        <f t="shared" si="23"/>
        <v>3.3</v>
      </c>
    </row>
    <row r="52" spans="4:64" ht="15">
      <c r="D52" s="103">
        <v>46</v>
      </c>
      <c r="E52" s="103">
        <v>60</v>
      </c>
      <c r="F52" s="103">
        <v>0</v>
      </c>
      <c r="G52" s="103">
        <v>0</v>
      </c>
      <c r="H52" s="103">
        <v>60</v>
      </c>
      <c r="I52" s="103">
        <v>60</v>
      </c>
      <c r="J52" s="34">
        <v>0</v>
      </c>
      <c r="K52" s="34">
        <v>0</v>
      </c>
      <c r="L52" s="34">
        <v>1</v>
      </c>
      <c r="M52" s="34">
        <v>0.2</v>
      </c>
      <c r="N52" s="34">
        <v>0.2</v>
      </c>
      <c r="O52" s="34">
        <f t="shared" si="0"/>
        <v>1.4</v>
      </c>
      <c r="P52" s="103">
        <f t="shared" si="2"/>
        <v>0.25313999999999992</v>
      </c>
      <c r="Q52" s="78">
        <f t="shared" si="1"/>
        <v>0.56294921041137436</v>
      </c>
      <c r="R52" s="34">
        <f t="shared" si="3"/>
        <v>0.78812889457592405</v>
      </c>
      <c r="S52" s="34"/>
      <c r="T52" s="103">
        <v>46</v>
      </c>
      <c r="U52" s="34">
        <f t="shared" si="4"/>
        <v>0</v>
      </c>
      <c r="V52" s="34">
        <f t="shared" si="5"/>
        <v>0</v>
      </c>
      <c r="W52" s="34">
        <f t="shared" si="6"/>
        <v>0.56294921041137436</v>
      </c>
      <c r="X52" s="34">
        <f t="shared" si="7"/>
        <v>0.11258984208227488</v>
      </c>
      <c r="Y52" s="34">
        <f t="shared" si="8"/>
        <v>0.11258984208227488</v>
      </c>
      <c r="Z52" s="34">
        <f t="shared" si="9"/>
        <v>0.78812889457592405</v>
      </c>
      <c r="AA52" s="34">
        <f t="shared" si="10"/>
        <v>0</v>
      </c>
      <c r="AB52" s="34"/>
      <c r="AC52" s="103">
        <v>46</v>
      </c>
      <c r="AD52" s="34">
        <f>IF(J52&lt;=R52,J52,R52)</f>
        <v>0</v>
      </c>
      <c r="AE52" s="34">
        <f>R52-AD52</f>
        <v>0.78812889457592405</v>
      </c>
      <c r="AF52" s="103">
        <f>IF(AD52&lt;J52,0,IF(K52&lt;=AE52,K52,AE52))</f>
        <v>0</v>
      </c>
      <c r="AG52" s="35">
        <f t="shared" si="11"/>
        <v>0.78812889457592405</v>
      </c>
      <c r="AH52" s="35">
        <f>IF(AG52&lt;K52,0,IF(L52&lt;=AG52,L52,AG52))</f>
        <v>0.78812889457592405</v>
      </c>
      <c r="AI52" s="35">
        <f t="shared" si="12"/>
        <v>0</v>
      </c>
      <c r="AJ52" s="35">
        <f>IF(AI52&lt;L52,0,IF(M52&lt;=AI52,M52,AI52))</f>
        <v>0</v>
      </c>
      <c r="AK52" s="35">
        <f t="shared" si="13"/>
        <v>0</v>
      </c>
      <c r="AL52" s="35">
        <f>IF(AK52&lt;M52,0,IF(N52&lt;=AK52,N52,AK52))</f>
        <v>0</v>
      </c>
      <c r="AM52" s="35"/>
      <c r="AN52" s="103">
        <v>46</v>
      </c>
      <c r="AO52" s="103">
        <v>8</v>
      </c>
      <c r="AP52" s="103">
        <f t="shared" si="14"/>
        <v>22</v>
      </c>
      <c r="AQ52" s="34">
        <f>BorealFF!BD46</f>
        <v>1.5</v>
      </c>
      <c r="AR52" s="34">
        <f t="shared" si="15"/>
        <v>0</v>
      </c>
      <c r="AS52" s="34">
        <f t="shared" si="16"/>
        <v>0</v>
      </c>
      <c r="AT52" s="34">
        <f t="shared" si="17"/>
        <v>0.7093160051183317</v>
      </c>
      <c r="AU52" s="34"/>
      <c r="AV52" s="34">
        <f t="shared" si="18"/>
        <v>0</v>
      </c>
      <c r="AW52" s="34">
        <f t="shared" si="19"/>
        <v>0</v>
      </c>
      <c r="AX52" s="34"/>
      <c r="AY52" s="103">
        <v>46</v>
      </c>
      <c r="AZ52" s="34">
        <v>0</v>
      </c>
      <c r="BA52" s="34">
        <v>0</v>
      </c>
      <c r="BB52" s="34">
        <v>0.70927260373900003</v>
      </c>
      <c r="BD52" s="34">
        <v>0</v>
      </c>
      <c r="BE52" s="34">
        <v>0</v>
      </c>
      <c r="BG52" s="103">
        <v>46</v>
      </c>
      <c r="BH52" s="114">
        <f t="shared" si="20"/>
        <v>0</v>
      </c>
      <c r="BI52" s="114">
        <f t="shared" si="21"/>
        <v>0</v>
      </c>
      <c r="BJ52" s="114">
        <f t="shared" si="22"/>
        <v>4.3401379331675649E-5</v>
      </c>
      <c r="BK52" s="34">
        <f t="shared" si="24"/>
        <v>0</v>
      </c>
      <c r="BL52" s="34">
        <f t="shared" si="23"/>
        <v>0</v>
      </c>
    </row>
    <row r="53" spans="4:64" ht="15">
      <c r="D53" s="103">
        <v>47</v>
      </c>
      <c r="E53" s="103">
        <v>80</v>
      </c>
      <c r="F53" s="103">
        <v>0</v>
      </c>
      <c r="G53" s="103">
        <v>0</v>
      </c>
      <c r="H53" s="103">
        <v>80</v>
      </c>
      <c r="I53" s="103">
        <v>80</v>
      </c>
      <c r="J53" s="34">
        <v>0.1</v>
      </c>
      <c r="K53" s="34">
        <v>1.7</v>
      </c>
      <c r="L53" s="34">
        <v>1</v>
      </c>
      <c r="M53" s="34">
        <v>2.5</v>
      </c>
      <c r="N53" s="34">
        <v>2</v>
      </c>
      <c r="O53" s="34">
        <f t="shared" si="0"/>
        <v>7.2</v>
      </c>
      <c r="P53" s="103">
        <f t="shared" si="2"/>
        <v>6.41622</v>
      </c>
      <c r="Q53" s="78">
        <f t="shared" si="1"/>
        <v>0.99836784408252477</v>
      </c>
      <c r="R53" s="34">
        <f t="shared" si="3"/>
        <v>7.1882484773941782</v>
      </c>
      <c r="S53" s="34"/>
      <c r="T53" s="103">
        <v>47</v>
      </c>
      <c r="U53" s="34">
        <f t="shared" si="4"/>
        <v>9.9836784408252485E-2</v>
      </c>
      <c r="V53" s="34">
        <f t="shared" si="5"/>
        <v>1.6972253349402922</v>
      </c>
      <c r="W53" s="34">
        <f t="shared" si="6"/>
        <v>0.99836784408252477</v>
      </c>
      <c r="X53" s="34">
        <f t="shared" si="7"/>
        <v>2.4959196102063119</v>
      </c>
      <c r="Y53" s="34">
        <f t="shared" si="8"/>
        <v>1.9967356881650495</v>
      </c>
      <c r="Z53" s="34">
        <f t="shared" si="9"/>
        <v>7.288085261802431</v>
      </c>
      <c r="AA53" s="34">
        <f t="shared" si="10"/>
        <v>-9.9836784408252832E-2</v>
      </c>
      <c r="AB53" s="34"/>
      <c r="AC53" s="103">
        <v>47</v>
      </c>
      <c r="AD53" s="34">
        <f>IF(J53&lt;=R53,J53,R53)</f>
        <v>0.1</v>
      </c>
      <c r="AE53" s="34">
        <f>R53-AD53</f>
        <v>7.0882484773941785</v>
      </c>
      <c r="AF53" s="103">
        <f>IF(AD53&lt;J53,0,IF(K53&lt;=AE53,K53,AE53))</f>
        <v>1.7</v>
      </c>
      <c r="AG53" s="35">
        <f t="shared" si="11"/>
        <v>5.3882484773941783</v>
      </c>
      <c r="AH53" s="35">
        <f>IF(AG53&lt;K53,0,IF(L53&lt;=AG53,L53,AG53))</f>
        <v>1</v>
      </c>
      <c r="AI53" s="35">
        <f t="shared" si="12"/>
        <v>4.3882484773941783</v>
      </c>
      <c r="AJ53" s="35">
        <f>IF(AI53&lt;L53,0,IF(M53&lt;=AI53,M53,AI53))</f>
        <v>2.5</v>
      </c>
      <c r="AK53" s="35">
        <f t="shared" si="13"/>
        <v>1.8882484773941783</v>
      </c>
      <c r="AL53" s="35">
        <f>IF(AK53&lt;M53,0,IF(N53&lt;=AK53,N53,AK53))</f>
        <v>0</v>
      </c>
      <c r="AM53" s="35"/>
      <c r="AN53" s="103">
        <v>47</v>
      </c>
      <c r="AO53" s="103">
        <v>8</v>
      </c>
      <c r="AP53" s="103">
        <f t="shared" si="14"/>
        <v>22</v>
      </c>
      <c r="AQ53" s="34">
        <f>BorealFF!BD47</f>
        <v>2.9849999999999999</v>
      </c>
      <c r="AR53" s="34">
        <f t="shared" si="15"/>
        <v>0</v>
      </c>
      <c r="AS53" s="34">
        <f t="shared" si="16"/>
        <v>0</v>
      </c>
      <c r="AT53" s="34">
        <f t="shared" si="17"/>
        <v>2.3879999999999999</v>
      </c>
      <c r="AU53" s="34"/>
      <c r="AV53" s="34">
        <f t="shared" si="18"/>
        <v>16</v>
      </c>
      <c r="AW53" s="34">
        <f t="shared" si="19"/>
        <v>0</v>
      </c>
      <c r="AX53" s="34"/>
      <c r="AY53" s="103">
        <v>47</v>
      </c>
      <c r="AZ53" s="34">
        <v>5.0000000000000002E-5</v>
      </c>
      <c r="BA53" s="34">
        <v>5.0999999999999997E-2</v>
      </c>
      <c r="BB53" s="34">
        <v>2.3879999999999999</v>
      </c>
      <c r="BD53" s="34">
        <v>16</v>
      </c>
      <c r="BE53" s="34">
        <v>35.011271680500002</v>
      </c>
      <c r="BG53" s="103">
        <v>47</v>
      </c>
      <c r="BH53" s="114">
        <f t="shared" si="20"/>
        <v>-5.0000000000000002E-5</v>
      </c>
      <c r="BI53" s="114">
        <f t="shared" si="21"/>
        <v>-5.0999999999999997E-2</v>
      </c>
      <c r="BJ53" s="114">
        <f t="shared" si="22"/>
        <v>0</v>
      </c>
      <c r="BK53" s="34">
        <f t="shared" si="24"/>
        <v>0</v>
      </c>
      <c r="BL53" s="34">
        <f t="shared" si="23"/>
        <v>-35.011271680500002</v>
      </c>
    </row>
    <row r="54" spans="4:64" ht="15">
      <c r="D54" s="103">
        <v>48</v>
      </c>
      <c r="E54" s="103">
        <v>100</v>
      </c>
      <c r="F54" s="103">
        <v>0</v>
      </c>
      <c r="G54" s="103">
        <v>0</v>
      </c>
      <c r="H54" s="103">
        <v>100</v>
      </c>
      <c r="I54" s="103">
        <v>100</v>
      </c>
      <c r="J54" s="34">
        <v>0.5</v>
      </c>
      <c r="K54" s="34">
        <v>0.5</v>
      </c>
      <c r="L54" s="34">
        <v>1</v>
      </c>
      <c r="M54" s="34">
        <v>1</v>
      </c>
      <c r="N54" s="34">
        <v>0.5</v>
      </c>
      <c r="O54" s="34">
        <f t="shared" si="0"/>
        <v>3</v>
      </c>
      <c r="P54" s="103">
        <f t="shared" si="2"/>
        <v>1.9533000000000003</v>
      </c>
      <c r="Q54" s="78">
        <f t="shared" si="1"/>
        <v>0.87580602761999971</v>
      </c>
      <c r="R54" s="34">
        <f t="shared" si="3"/>
        <v>2.6274180828599993</v>
      </c>
      <c r="S54" s="34"/>
      <c r="T54" s="103">
        <v>48</v>
      </c>
      <c r="U54" s="34">
        <f t="shared" si="4"/>
        <v>0.43790301380999985</v>
      </c>
      <c r="V54" s="34">
        <f t="shared" si="5"/>
        <v>0.43790301380999985</v>
      </c>
      <c r="W54" s="34">
        <f t="shared" si="6"/>
        <v>0.87580602761999971</v>
      </c>
      <c r="X54" s="34">
        <f t="shared" si="7"/>
        <v>0.87580602761999971</v>
      </c>
      <c r="Y54" s="34">
        <f t="shared" si="8"/>
        <v>0.43790301380999985</v>
      </c>
      <c r="Z54" s="34">
        <f t="shared" si="9"/>
        <v>3.0653210966699991</v>
      </c>
      <c r="AA54" s="34">
        <f t="shared" si="10"/>
        <v>-0.43790301380999974</v>
      </c>
      <c r="AB54" s="34"/>
      <c r="AC54" s="103">
        <v>48</v>
      </c>
      <c r="AD54" s="34">
        <f>IF(J54&lt;=R54,J54,R54)</f>
        <v>0.5</v>
      </c>
      <c r="AE54" s="34">
        <f>R54-AD54</f>
        <v>2.1274180828599993</v>
      </c>
      <c r="AF54" s="103">
        <f>IF(AD54&lt;J54,0,IF(K54&lt;=AE54,K54,AE54))</f>
        <v>0.5</v>
      </c>
      <c r="AG54" s="35">
        <f t="shared" si="11"/>
        <v>1.6274180828599993</v>
      </c>
      <c r="AH54" s="35">
        <f>IF(AG54&lt;K54,0,IF(L54&lt;=AG54,L54,AG54))</f>
        <v>1</v>
      </c>
      <c r="AI54" s="35">
        <f t="shared" si="12"/>
        <v>0.62741808285999934</v>
      </c>
      <c r="AJ54" s="35">
        <f>IF(AI54&lt;L54,0,IF(M54&lt;=AI54,M54,AI54))</f>
        <v>0</v>
      </c>
      <c r="AK54" s="35">
        <f t="shared" si="13"/>
        <v>0.62741808285999934</v>
      </c>
      <c r="AL54" s="35">
        <f>IF(AK54&lt;M54,0,IF(N54&lt;=AK54,N54,AK54))</f>
        <v>0</v>
      </c>
      <c r="AM54" s="35"/>
      <c r="AN54" s="103">
        <v>48</v>
      </c>
      <c r="AO54" s="103">
        <v>8</v>
      </c>
      <c r="AP54" s="103">
        <f t="shared" si="14"/>
        <v>22</v>
      </c>
      <c r="AQ54" s="34">
        <f>BorealFF!BD48</f>
        <v>1.95</v>
      </c>
      <c r="AR54" s="34">
        <f t="shared" si="15"/>
        <v>0</v>
      </c>
      <c r="AS54" s="34">
        <f t="shared" si="16"/>
        <v>0</v>
      </c>
      <c r="AT54" s="34">
        <f t="shared" si="17"/>
        <v>1.95</v>
      </c>
      <c r="AU54" s="34"/>
      <c r="AV54" s="34">
        <f t="shared" si="18"/>
        <v>0</v>
      </c>
      <c r="AW54" s="34">
        <f t="shared" si="19"/>
        <v>0</v>
      </c>
      <c r="AX54" s="34"/>
      <c r="AY54" s="103">
        <v>48</v>
      </c>
      <c r="AZ54" s="34">
        <v>1.2500000000000001E-2</v>
      </c>
      <c r="BA54" s="34">
        <v>0.15</v>
      </c>
      <c r="BB54" s="34">
        <v>1.95</v>
      </c>
      <c r="BD54" s="34">
        <v>0</v>
      </c>
      <c r="BE54" s="34">
        <v>0</v>
      </c>
      <c r="BG54" s="103">
        <v>48</v>
      </c>
      <c r="BH54" s="114">
        <f t="shared" si="20"/>
        <v>-1.2500000000000001E-2</v>
      </c>
      <c r="BI54" s="114">
        <f t="shared" si="21"/>
        <v>-0.15</v>
      </c>
      <c r="BJ54" s="114">
        <f t="shared" si="22"/>
        <v>0</v>
      </c>
      <c r="BK54" s="34">
        <f t="shared" si="24"/>
        <v>0</v>
      </c>
      <c r="BL54" s="34">
        <f t="shared" si="23"/>
        <v>0</v>
      </c>
    </row>
    <row r="55" spans="4:64" ht="15">
      <c r="D55" s="103">
        <v>49</v>
      </c>
      <c r="E55" s="103">
        <v>7</v>
      </c>
      <c r="F55" s="103">
        <v>0</v>
      </c>
      <c r="G55" s="103">
        <v>0</v>
      </c>
      <c r="H55" s="103">
        <v>0</v>
      </c>
      <c r="I55" s="103">
        <v>0</v>
      </c>
      <c r="J55" s="34">
        <v>0</v>
      </c>
      <c r="K55" s="34">
        <v>0</v>
      </c>
      <c r="L55" s="34">
        <v>0.25</v>
      </c>
      <c r="M55" s="34">
        <v>0</v>
      </c>
      <c r="N55" s="34">
        <v>0</v>
      </c>
      <c r="O55" s="34">
        <f t="shared" si="0"/>
        <v>0.25</v>
      </c>
      <c r="P55" s="103">
        <f t="shared" si="2"/>
        <v>-0.96884999999999999</v>
      </c>
      <c r="Q55" s="78">
        <f t="shared" si="1"/>
        <v>0.27510978093575889</v>
      </c>
      <c r="R55" s="34">
        <f t="shared" si="3"/>
        <v>6.8777445233939721E-2</v>
      </c>
      <c r="S55" s="34"/>
      <c r="T55" s="103">
        <v>49</v>
      </c>
      <c r="U55" s="34">
        <f t="shared" si="4"/>
        <v>0</v>
      </c>
      <c r="V55" s="34">
        <f t="shared" si="5"/>
        <v>0</v>
      </c>
      <c r="W55" s="34">
        <f t="shared" si="6"/>
        <v>6.8777445233939721E-2</v>
      </c>
      <c r="X55" s="34">
        <f t="shared" si="7"/>
        <v>0</v>
      </c>
      <c r="Y55" s="34">
        <f t="shared" si="8"/>
        <v>0</v>
      </c>
      <c r="Z55" s="34">
        <f t="shared" si="9"/>
        <v>6.8777445233939721E-2</v>
      </c>
      <c r="AA55" s="34">
        <f t="shared" si="10"/>
        <v>0</v>
      </c>
      <c r="AB55" s="34"/>
      <c r="AC55" s="103">
        <v>49</v>
      </c>
      <c r="AD55" s="34">
        <f>IF(J55&lt;=R55,J55,R55)</f>
        <v>0</v>
      </c>
      <c r="AE55" s="34">
        <f>R55-AD55</f>
        <v>6.8777445233939721E-2</v>
      </c>
      <c r="AF55" s="103">
        <f>IF(AD55&lt;J55,0,IF(K55&lt;=AE55,K55,AE55))</f>
        <v>0</v>
      </c>
      <c r="AG55" s="35">
        <f t="shared" si="11"/>
        <v>6.8777445233939721E-2</v>
      </c>
      <c r="AH55" s="35">
        <f>IF(AG55&lt;K55,0,IF(L55&lt;=AG55,L55,AG55))</f>
        <v>6.8777445233939721E-2</v>
      </c>
      <c r="AI55" s="35">
        <f t="shared" si="12"/>
        <v>0</v>
      </c>
      <c r="AJ55" s="35">
        <f>IF(AI55&lt;L55,0,IF(M55&lt;=AI55,M55,AI55))</f>
        <v>0</v>
      </c>
      <c r="AK55" s="35">
        <f t="shared" si="13"/>
        <v>0</v>
      </c>
      <c r="AL55" s="35">
        <f>IF(AK55&lt;M55,0,IF(N55&lt;=AK55,N55,AK55))</f>
        <v>0</v>
      </c>
      <c r="AM55" s="35"/>
      <c r="AN55" s="103">
        <v>49</v>
      </c>
      <c r="AO55" s="103">
        <v>8</v>
      </c>
      <c r="AP55" s="103">
        <f t="shared" si="14"/>
        <v>22</v>
      </c>
      <c r="AQ55" s="34">
        <f>BorealFF!BD49</f>
        <v>1.4000000000000001</v>
      </c>
      <c r="AR55" s="34">
        <f t="shared" si="15"/>
        <v>0</v>
      </c>
      <c r="AS55" s="34">
        <f t="shared" si="16"/>
        <v>0</v>
      </c>
      <c r="AT55" s="34">
        <f t="shared" si="17"/>
        <v>6.7401896329260941E-3</v>
      </c>
      <c r="AU55" s="34"/>
      <c r="AV55" s="34">
        <f t="shared" si="18"/>
        <v>0</v>
      </c>
      <c r="AW55" s="34">
        <f t="shared" si="19"/>
        <v>0</v>
      </c>
      <c r="AX55" s="34"/>
      <c r="AY55" s="103">
        <v>49</v>
      </c>
      <c r="AZ55" s="34">
        <v>0</v>
      </c>
      <c r="BA55" s="34">
        <v>0</v>
      </c>
      <c r="BB55" s="34">
        <v>6.7400674861699999E-3</v>
      </c>
      <c r="BD55" s="34">
        <v>0</v>
      </c>
      <c r="BE55" s="34">
        <v>0</v>
      </c>
      <c r="BG55" s="103">
        <v>49</v>
      </c>
      <c r="BH55" s="114">
        <f t="shared" si="20"/>
        <v>0</v>
      </c>
      <c r="BI55" s="114">
        <f t="shared" si="21"/>
        <v>0</v>
      </c>
      <c r="BJ55" s="114">
        <f t="shared" si="22"/>
        <v>1.2214675609422548E-7</v>
      </c>
      <c r="BK55" s="34">
        <f t="shared" si="24"/>
        <v>0</v>
      </c>
      <c r="BL55" s="34">
        <f t="shared" si="23"/>
        <v>0</v>
      </c>
    </row>
    <row r="56" spans="4:64" ht="15">
      <c r="D56" s="103">
        <v>51</v>
      </c>
      <c r="E56" s="103">
        <v>90</v>
      </c>
      <c r="F56" s="103">
        <v>0</v>
      </c>
      <c r="G56" s="103">
        <v>0</v>
      </c>
      <c r="H56" s="103">
        <v>33</v>
      </c>
      <c r="I56" s="103">
        <v>33</v>
      </c>
      <c r="J56" s="34">
        <v>0</v>
      </c>
      <c r="K56" s="34">
        <v>0</v>
      </c>
      <c r="L56" s="34">
        <v>3</v>
      </c>
      <c r="M56" s="34">
        <v>0</v>
      </c>
      <c r="N56" s="34">
        <v>0</v>
      </c>
      <c r="O56" s="34">
        <f t="shared" si="0"/>
        <v>3</v>
      </c>
      <c r="P56" s="103">
        <f t="shared" si="2"/>
        <v>1.9533000000000003</v>
      </c>
      <c r="Q56" s="78">
        <f t="shared" si="1"/>
        <v>0.87580602761999971</v>
      </c>
      <c r="R56" s="34">
        <f t="shared" si="3"/>
        <v>2.6274180828599993</v>
      </c>
      <c r="S56" s="34"/>
      <c r="T56" s="103">
        <v>51</v>
      </c>
      <c r="U56" s="34">
        <f t="shared" si="4"/>
        <v>0</v>
      </c>
      <c r="V56" s="34">
        <f t="shared" si="5"/>
        <v>0</v>
      </c>
      <c r="W56" s="34">
        <f t="shared" si="6"/>
        <v>2.6274180828599993</v>
      </c>
      <c r="X56" s="34">
        <f t="shared" si="7"/>
        <v>0</v>
      </c>
      <c r="Y56" s="34">
        <f t="shared" si="8"/>
        <v>0</v>
      </c>
      <c r="Z56" s="34">
        <f t="shared" si="9"/>
        <v>2.6274180828599993</v>
      </c>
      <c r="AA56" s="34">
        <f t="shared" si="10"/>
        <v>0</v>
      </c>
      <c r="AB56" s="34"/>
      <c r="AC56" s="103">
        <v>51</v>
      </c>
      <c r="AD56" s="34">
        <f>IF(J56&lt;=R56,J56,R56)</f>
        <v>0</v>
      </c>
      <c r="AE56" s="34">
        <f>R56-AD56</f>
        <v>2.6274180828599993</v>
      </c>
      <c r="AF56" s="103">
        <f>IF(AD56&lt;J56,0,IF(K56&lt;=AE56,K56,AE56))</f>
        <v>0</v>
      </c>
      <c r="AG56" s="35">
        <f t="shared" si="11"/>
        <v>2.6274180828599993</v>
      </c>
      <c r="AH56" s="35">
        <f>IF(AG56&lt;K56,0,IF(L56&lt;=AG56,L56,AG56))</f>
        <v>2.6274180828599993</v>
      </c>
      <c r="AI56" s="35">
        <f t="shared" si="12"/>
        <v>0</v>
      </c>
      <c r="AJ56" s="35">
        <f>IF(AI56&lt;L56,0,IF(M56&lt;=AI56,M56,AI56))</f>
        <v>0</v>
      </c>
      <c r="AK56" s="35">
        <f t="shared" si="13"/>
        <v>0</v>
      </c>
      <c r="AL56" s="35">
        <f>IF(AK56&lt;M56,0,IF(N56&lt;=AK56,N56,AK56))</f>
        <v>0</v>
      </c>
      <c r="AM56" s="35"/>
      <c r="AN56" s="103">
        <v>51</v>
      </c>
      <c r="AO56" s="103">
        <v>8</v>
      </c>
      <c r="AP56" s="103">
        <f t="shared" si="14"/>
        <v>22</v>
      </c>
      <c r="AQ56" s="34">
        <f>BorealFF!BD50</f>
        <v>1.4999999999999998</v>
      </c>
      <c r="AR56" s="34">
        <f t="shared" si="15"/>
        <v>0</v>
      </c>
      <c r="AS56" s="34">
        <f t="shared" si="16"/>
        <v>0</v>
      </c>
      <c r="AT56" s="34">
        <f t="shared" si="17"/>
        <v>3.547014411860999</v>
      </c>
      <c r="AU56" s="34"/>
      <c r="AV56" s="34">
        <f t="shared" si="18"/>
        <v>0</v>
      </c>
      <c r="AW56" s="34">
        <f t="shared" si="19"/>
        <v>0</v>
      </c>
      <c r="AX56" s="34"/>
      <c r="AY56" s="103">
        <v>51</v>
      </c>
      <c r="AZ56" s="34">
        <v>0</v>
      </c>
      <c r="BA56" s="34">
        <v>0</v>
      </c>
      <c r="BB56" s="34">
        <v>3.5468822416200001</v>
      </c>
      <c r="BD56" s="34">
        <v>0</v>
      </c>
      <c r="BE56" s="34">
        <v>0</v>
      </c>
      <c r="BG56" s="103">
        <v>51</v>
      </c>
      <c r="BH56" s="114">
        <f t="shared" si="20"/>
        <v>0</v>
      </c>
      <c r="BI56" s="114">
        <f t="shared" si="21"/>
        <v>0</v>
      </c>
      <c r="BJ56" s="114">
        <f t="shared" si="22"/>
        <v>1.3217024099887453E-4</v>
      </c>
      <c r="BK56" s="34">
        <f t="shared" si="24"/>
        <v>0</v>
      </c>
      <c r="BL56" s="34">
        <f t="shared" si="23"/>
        <v>0</v>
      </c>
    </row>
    <row r="57" spans="4:64" ht="15">
      <c r="D57" s="103">
        <v>52</v>
      </c>
      <c r="E57" s="103">
        <v>90</v>
      </c>
      <c r="F57" s="103">
        <v>0</v>
      </c>
      <c r="G57" s="103">
        <v>0</v>
      </c>
      <c r="H57" s="103">
        <v>85</v>
      </c>
      <c r="I57" s="103">
        <v>85</v>
      </c>
      <c r="J57" s="34">
        <v>0.1</v>
      </c>
      <c r="K57" s="34">
        <v>0.2</v>
      </c>
      <c r="L57" s="34">
        <v>0.7</v>
      </c>
      <c r="M57" s="34">
        <v>0.3</v>
      </c>
      <c r="N57" s="34">
        <v>0.8</v>
      </c>
      <c r="O57" s="34">
        <f t="shared" si="0"/>
        <v>2</v>
      </c>
      <c r="P57" s="103">
        <f t="shared" si="2"/>
        <v>0.89070000000000005</v>
      </c>
      <c r="Q57" s="78">
        <f t="shared" si="1"/>
        <v>0.70903460686765163</v>
      </c>
      <c r="R57" s="34">
        <f t="shared" si="3"/>
        <v>1.4180692137353033</v>
      </c>
      <c r="S57" s="34"/>
      <c r="T57" s="103">
        <v>52</v>
      </c>
      <c r="U57" s="34">
        <f t="shared" si="4"/>
        <v>7.090346068676516E-2</v>
      </c>
      <c r="V57" s="34">
        <f t="shared" si="5"/>
        <v>0.14180692137353032</v>
      </c>
      <c r="W57" s="34">
        <f t="shared" si="6"/>
        <v>0.49632422480735611</v>
      </c>
      <c r="X57" s="34">
        <f t="shared" si="7"/>
        <v>0.21271038206029549</v>
      </c>
      <c r="Y57" s="34">
        <f t="shared" si="8"/>
        <v>0.56722768549412128</v>
      </c>
      <c r="Z57" s="34">
        <f t="shared" si="9"/>
        <v>1.4889726744220684</v>
      </c>
      <c r="AA57" s="34">
        <f t="shared" si="10"/>
        <v>-7.0903460686765118E-2</v>
      </c>
      <c r="AB57" s="34"/>
      <c r="AC57" s="103">
        <v>52</v>
      </c>
      <c r="AD57" s="34">
        <f>IF(J57&lt;=R57,J57,R57)</f>
        <v>0.1</v>
      </c>
      <c r="AE57" s="34">
        <f>R57-AD57</f>
        <v>1.3180692137353032</v>
      </c>
      <c r="AF57" s="103">
        <f>IF(AD57&lt;J57,0,IF(K57&lt;=AE57,K57,AE57))</f>
        <v>0.2</v>
      </c>
      <c r="AG57" s="35">
        <f t="shared" si="11"/>
        <v>1.1180692137353032</v>
      </c>
      <c r="AH57" s="35">
        <f>IF(AG57&lt;K57,0,IF(L57&lt;=AG57,L57,AG57))</f>
        <v>0.7</v>
      </c>
      <c r="AI57" s="35">
        <f t="shared" si="12"/>
        <v>0.41806921373530326</v>
      </c>
      <c r="AJ57" s="35">
        <f>IF(AI57&lt;L57,0,IF(M57&lt;=AI57,M57,AI57))</f>
        <v>0</v>
      </c>
      <c r="AK57" s="35">
        <f t="shared" si="13"/>
        <v>0.41806921373530326</v>
      </c>
      <c r="AL57" s="35">
        <f>IF(AK57&lt;M57,0,IF(N57&lt;=AK57,N57,AK57))</f>
        <v>0.41806921373530326</v>
      </c>
      <c r="AM57" s="35"/>
      <c r="AN57" s="103">
        <v>52</v>
      </c>
      <c r="AO57" s="103">
        <v>8</v>
      </c>
      <c r="AP57" s="103">
        <f t="shared" si="14"/>
        <v>22</v>
      </c>
      <c r="AQ57" s="34">
        <f>BorealFF!BD51</f>
        <v>2.8099999999999996</v>
      </c>
      <c r="AR57" s="34">
        <f t="shared" si="15"/>
        <v>0</v>
      </c>
      <c r="AS57" s="34">
        <f t="shared" si="16"/>
        <v>0</v>
      </c>
      <c r="AT57" s="34">
        <f t="shared" si="17"/>
        <v>1.7702999999999998</v>
      </c>
      <c r="AU57" s="34"/>
      <c r="AV57" s="34">
        <f t="shared" si="18"/>
        <v>0</v>
      </c>
      <c r="AW57" s="34">
        <f t="shared" si="19"/>
        <v>7.817894296850171</v>
      </c>
      <c r="AX57" s="34"/>
      <c r="AY57" s="103">
        <v>52</v>
      </c>
      <c r="AZ57" s="34">
        <v>5.1999999999999998E-3</v>
      </c>
      <c r="BA57" s="34">
        <v>4.0800000000000003E-2</v>
      </c>
      <c r="BB57" s="34">
        <v>1.7703</v>
      </c>
      <c r="BD57" s="34">
        <v>2.04</v>
      </c>
      <c r="BE57" s="34">
        <v>3.57836601096</v>
      </c>
      <c r="BG57" s="103">
        <v>52</v>
      </c>
      <c r="BH57" s="114">
        <f t="shared" si="20"/>
        <v>-5.1999999999999998E-3</v>
      </c>
      <c r="BI57" s="114">
        <f t="shared" si="21"/>
        <v>-4.0800000000000003E-2</v>
      </c>
      <c r="BJ57" s="114">
        <f t="shared" si="22"/>
        <v>0</v>
      </c>
      <c r="BK57" s="34">
        <f t="shared" si="24"/>
        <v>-2.04</v>
      </c>
      <c r="BL57" s="34">
        <f t="shared" si="23"/>
        <v>4.2395282858901711</v>
      </c>
    </row>
    <row r="58" spans="4:64" ht="15">
      <c r="D58" s="103">
        <v>53</v>
      </c>
      <c r="E58" s="103">
        <v>85</v>
      </c>
      <c r="F58" s="103">
        <v>0</v>
      </c>
      <c r="G58" s="103">
        <v>0</v>
      </c>
      <c r="H58" s="103">
        <v>85</v>
      </c>
      <c r="I58" s="103">
        <v>85</v>
      </c>
      <c r="J58" s="34">
        <v>0.2</v>
      </c>
      <c r="K58" s="34">
        <v>0.4</v>
      </c>
      <c r="L58" s="34">
        <v>0.6</v>
      </c>
      <c r="M58" s="34">
        <v>0.5</v>
      </c>
      <c r="N58" s="34">
        <v>1</v>
      </c>
      <c r="O58" s="34">
        <f t="shared" si="0"/>
        <v>2.5</v>
      </c>
      <c r="P58" s="103">
        <f t="shared" si="2"/>
        <v>1.4219999999999999</v>
      </c>
      <c r="Q58" s="78">
        <f t="shared" si="1"/>
        <v>0.8056517618540997</v>
      </c>
      <c r="R58" s="34">
        <f t="shared" si="3"/>
        <v>2.0141294046352494</v>
      </c>
      <c r="S58" s="34"/>
      <c r="T58" s="103">
        <v>53</v>
      </c>
      <c r="U58" s="34">
        <f t="shared" si="4"/>
        <v>0.16113035237081996</v>
      </c>
      <c r="V58" s="34">
        <f t="shared" si="5"/>
        <v>0.32226070474163993</v>
      </c>
      <c r="W58" s="34">
        <f t="shared" si="6"/>
        <v>0.48339105711245978</v>
      </c>
      <c r="X58" s="34">
        <f t="shared" si="7"/>
        <v>0.40282588092704985</v>
      </c>
      <c r="Y58" s="34">
        <f t="shared" si="8"/>
        <v>0.8056517618540997</v>
      </c>
      <c r="Z58" s="34">
        <f t="shared" si="9"/>
        <v>2.175259757006069</v>
      </c>
      <c r="AA58" s="34">
        <f t="shared" si="10"/>
        <v>-0.16113035237081963</v>
      </c>
      <c r="AB58" s="34"/>
      <c r="AC58" s="103">
        <v>53</v>
      </c>
      <c r="AD58" s="34">
        <f>IF(J58&lt;=R58,J58,R58)</f>
        <v>0.2</v>
      </c>
      <c r="AE58" s="34">
        <f>R58-AD58</f>
        <v>1.8141294046352494</v>
      </c>
      <c r="AF58" s="103">
        <f>IF(AD58&lt;J58,0,IF(K58&lt;=AE58,K58,AE58))</f>
        <v>0.4</v>
      </c>
      <c r="AG58" s="35">
        <f t="shared" si="11"/>
        <v>1.4141294046352493</v>
      </c>
      <c r="AH58" s="35">
        <f>IF(AG58&lt;K58,0,IF(L58&lt;=AG58,L58,AG58))</f>
        <v>0.6</v>
      </c>
      <c r="AI58" s="35">
        <f t="shared" si="12"/>
        <v>0.8141294046352493</v>
      </c>
      <c r="AJ58" s="35">
        <f>IF(AI58&lt;L58,0,IF(M58&lt;=AI58,M58,AI58))</f>
        <v>0.5</v>
      </c>
      <c r="AK58" s="35">
        <f t="shared" si="13"/>
        <v>0.3141294046352493</v>
      </c>
      <c r="AL58" s="35">
        <f>IF(AK58&lt;M58,0,IF(N58&lt;=AK58,N58,AK58))</f>
        <v>0</v>
      </c>
      <c r="AM58" s="35"/>
      <c r="AN58" s="103">
        <v>53</v>
      </c>
      <c r="AO58" s="103">
        <v>8</v>
      </c>
      <c r="AP58" s="103">
        <f t="shared" si="14"/>
        <v>22</v>
      </c>
      <c r="AQ58" s="34">
        <f>BorealFF!BD52</f>
        <v>2.8949999999999996</v>
      </c>
      <c r="AR58" s="34">
        <f t="shared" si="15"/>
        <v>0</v>
      </c>
      <c r="AS58" s="34">
        <f t="shared" si="16"/>
        <v>0</v>
      </c>
      <c r="AT58" s="34">
        <f t="shared" si="17"/>
        <v>1.4764499999999996</v>
      </c>
      <c r="AU58" s="34"/>
      <c r="AV58" s="34">
        <f t="shared" si="18"/>
        <v>3.4</v>
      </c>
      <c r="AW58" s="34">
        <f t="shared" si="19"/>
        <v>0</v>
      </c>
      <c r="AX58" s="34"/>
      <c r="AY58" s="103">
        <v>53</v>
      </c>
      <c r="AZ58" s="34">
        <v>1.5E-3</v>
      </c>
      <c r="BA58" s="34">
        <v>0.126</v>
      </c>
      <c r="BB58" s="34">
        <v>1.47645</v>
      </c>
      <c r="BD58" s="34">
        <v>3.4</v>
      </c>
      <c r="BE58" s="34">
        <v>8.5561844158899998</v>
      </c>
      <c r="BG58" s="103">
        <v>53</v>
      </c>
      <c r="BH58" s="114">
        <f t="shared" si="20"/>
        <v>-1.5E-3</v>
      </c>
      <c r="BI58" s="114">
        <f t="shared" si="21"/>
        <v>-0.126</v>
      </c>
      <c r="BJ58" s="114">
        <f t="shared" si="22"/>
        <v>0</v>
      </c>
      <c r="BK58" s="34">
        <f t="shared" si="24"/>
        <v>0</v>
      </c>
      <c r="BL58" s="34">
        <f t="shared" si="23"/>
        <v>-8.5561844158899998</v>
      </c>
    </row>
    <row r="59" spans="4:64" ht="15">
      <c r="D59" s="103">
        <v>54</v>
      </c>
      <c r="E59" s="103">
        <v>95</v>
      </c>
      <c r="F59" s="103">
        <v>0</v>
      </c>
      <c r="G59" s="103">
        <v>0</v>
      </c>
      <c r="H59" s="103">
        <v>95</v>
      </c>
      <c r="I59" s="103">
        <v>95</v>
      </c>
      <c r="J59" s="34">
        <v>0.1</v>
      </c>
      <c r="K59" s="34">
        <v>0.1</v>
      </c>
      <c r="L59" s="34">
        <v>0.8</v>
      </c>
      <c r="M59" s="34">
        <v>0.8</v>
      </c>
      <c r="N59" s="34">
        <v>1.2</v>
      </c>
      <c r="O59" s="34">
        <f t="shared" si="0"/>
        <v>2.9000000000000004</v>
      </c>
      <c r="P59" s="103">
        <f t="shared" si="2"/>
        <v>1.8470400000000005</v>
      </c>
      <c r="Q59" s="78">
        <f t="shared" si="1"/>
        <v>0.86377919035856077</v>
      </c>
      <c r="R59" s="34">
        <f t="shared" si="3"/>
        <v>2.5049596520398265</v>
      </c>
      <c r="S59" s="34"/>
      <c r="T59" s="103">
        <v>54</v>
      </c>
      <c r="U59" s="34">
        <f t="shared" si="4"/>
        <v>8.6377919035856079E-2</v>
      </c>
      <c r="V59" s="34">
        <f t="shared" si="5"/>
        <v>8.6377919035856079E-2</v>
      </c>
      <c r="W59" s="34">
        <f t="shared" si="6"/>
        <v>0.69102335228684864</v>
      </c>
      <c r="X59" s="34">
        <f t="shared" si="7"/>
        <v>0.69102335228684864</v>
      </c>
      <c r="Y59" s="34">
        <f t="shared" si="8"/>
        <v>1.0365350284302728</v>
      </c>
      <c r="Z59" s="34">
        <f t="shared" si="9"/>
        <v>2.5913375710756821</v>
      </c>
      <c r="AA59" s="34">
        <f t="shared" si="10"/>
        <v>-8.6377919035855566E-2</v>
      </c>
      <c r="AB59" s="34"/>
      <c r="AC59" s="103">
        <v>54</v>
      </c>
      <c r="AD59" s="34">
        <f>IF(J59&lt;=R59,J59,R59)</f>
        <v>0.1</v>
      </c>
      <c r="AE59" s="34">
        <f>R59-AD59</f>
        <v>2.4049596520398264</v>
      </c>
      <c r="AF59" s="103">
        <f>IF(AD59&lt;J59,0,IF(K59&lt;=AE59,K59,AE59))</f>
        <v>0.1</v>
      </c>
      <c r="AG59" s="35">
        <f t="shared" si="11"/>
        <v>2.3049596520398263</v>
      </c>
      <c r="AH59" s="35">
        <f>IF(AG59&lt;K59,0,IF(L59&lt;=AG59,L59,AG59))</f>
        <v>0.8</v>
      </c>
      <c r="AI59" s="35">
        <f t="shared" si="12"/>
        <v>1.5049596520398263</v>
      </c>
      <c r="AJ59" s="35">
        <f>IF(AI59&lt;L59,0,IF(M59&lt;=AI59,M59,AI59))</f>
        <v>0.8</v>
      </c>
      <c r="AK59" s="35">
        <f t="shared" si="13"/>
        <v>0.70495965203982625</v>
      </c>
      <c r="AL59" s="35">
        <f>IF(AK59&lt;M59,0,IF(N59&lt;=AK59,N59,AK59))</f>
        <v>0</v>
      </c>
      <c r="AM59" s="35"/>
      <c r="AN59" s="103">
        <v>54</v>
      </c>
      <c r="AO59" s="103">
        <v>8</v>
      </c>
      <c r="AP59" s="103">
        <f t="shared" si="14"/>
        <v>22</v>
      </c>
      <c r="AQ59" s="34">
        <f>BorealFF!BD53</f>
        <v>2.7</v>
      </c>
      <c r="AR59" s="34">
        <f t="shared" si="15"/>
        <v>0</v>
      </c>
      <c r="AS59" s="34">
        <f t="shared" si="16"/>
        <v>0</v>
      </c>
      <c r="AT59" s="34">
        <f t="shared" si="17"/>
        <v>2.052</v>
      </c>
      <c r="AU59" s="34"/>
      <c r="AV59" s="34">
        <f t="shared" si="18"/>
        <v>6.08</v>
      </c>
      <c r="AW59" s="34">
        <f t="shared" si="19"/>
        <v>0</v>
      </c>
      <c r="AX59" s="34"/>
      <c r="AY59" s="103">
        <v>54</v>
      </c>
      <c r="AZ59" s="34">
        <v>2.5000000000000001E-4</v>
      </c>
      <c r="BA59" s="34">
        <v>2.9999999999999997E-4</v>
      </c>
      <c r="BB59" s="34">
        <v>2.052</v>
      </c>
      <c r="BD59" s="34">
        <v>6.08</v>
      </c>
      <c r="BE59" s="34">
        <v>14.1471750605</v>
      </c>
      <c r="BG59" s="103">
        <v>54</v>
      </c>
      <c r="BH59" s="114">
        <f t="shared" si="20"/>
        <v>-2.5000000000000001E-4</v>
      </c>
      <c r="BI59" s="114">
        <f t="shared" si="21"/>
        <v>-2.9999999999999997E-4</v>
      </c>
      <c r="BJ59" s="114">
        <f t="shared" si="22"/>
        <v>0</v>
      </c>
      <c r="BK59" s="34">
        <f t="shared" si="24"/>
        <v>0</v>
      </c>
      <c r="BL59" s="34">
        <f t="shared" si="23"/>
        <v>-14.1471750605</v>
      </c>
    </row>
    <row r="60" spans="4:64" ht="15">
      <c r="D60" s="103">
        <v>55</v>
      </c>
      <c r="E60" s="103">
        <v>15</v>
      </c>
      <c r="F60" s="103">
        <v>0</v>
      </c>
      <c r="G60" s="103">
        <v>0</v>
      </c>
      <c r="H60" s="103">
        <v>15</v>
      </c>
      <c r="I60" s="103">
        <v>15</v>
      </c>
      <c r="J60" s="34">
        <v>0.1</v>
      </c>
      <c r="K60" s="34">
        <v>0.1</v>
      </c>
      <c r="L60" s="34">
        <v>0.1</v>
      </c>
      <c r="M60" s="34">
        <v>0.1</v>
      </c>
      <c r="N60" s="34">
        <v>0.1</v>
      </c>
      <c r="O60" s="34">
        <f t="shared" si="0"/>
        <v>0.4</v>
      </c>
      <c r="P60" s="103">
        <f t="shared" si="2"/>
        <v>-0.80945999999999985</v>
      </c>
      <c r="Q60" s="78">
        <f t="shared" si="1"/>
        <v>0.30800557836070364</v>
      </c>
      <c r="R60" s="34">
        <f t="shared" si="3"/>
        <v>0.12320223134428146</v>
      </c>
      <c r="S60" s="34"/>
      <c r="T60" s="103">
        <v>55</v>
      </c>
      <c r="U60" s="34">
        <f t="shared" si="4"/>
        <v>3.0800557836070365E-2</v>
      </c>
      <c r="V60" s="34">
        <f t="shared" si="5"/>
        <v>3.0800557836070365E-2</v>
      </c>
      <c r="W60" s="34">
        <f t="shared" si="6"/>
        <v>3.0800557836070365E-2</v>
      </c>
      <c r="X60" s="34">
        <f t="shared" si="7"/>
        <v>3.0800557836070365E-2</v>
      </c>
      <c r="Y60" s="34">
        <f t="shared" si="8"/>
        <v>3.0800557836070365E-2</v>
      </c>
      <c r="Z60" s="34">
        <f t="shared" si="9"/>
        <v>0.15400278918035182</v>
      </c>
      <c r="AA60" s="34">
        <f t="shared" si="10"/>
        <v>-3.0800557836070358E-2</v>
      </c>
      <c r="AB60" s="34"/>
      <c r="AC60" s="103">
        <v>55</v>
      </c>
      <c r="AD60" s="34">
        <f>IF(J60&lt;=R60,J60,R60)</f>
        <v>0.1</v>
      </c>
      <c r="AE60" s="34">
        <f>R60-AD60</f>
        <v>2.3202231344281454E-2</v>
      </c>
      <c r="AF60" s="103">
        <f>IF(AD60&lt;J60,0,IF(K60&lt;=AE60,K60,AE60))</f>
        <v>2.3202231344281454E-2</v>
      </c>
      <c r="AG60" s="35">
        <f t="shared" si="11"/>
        <v>0</v>
      </c>
      <c r="AH60" s="35">
        <f>IF(AG60&lt;K60,0,IF(L60&lt;=AG60,L60,AG60))</f>
        <v>0</v>
      </c>
      <c r="AI60" s="35">
        <f t="shared" si="12"/>
        <v>0</v>
      </c>
      <c r="AJ60" s="35">
        <f>IF(AI60&lt;L60,0,IF(M60&lt;=AI60,M60,AI60))</f>
        <v>0</v>
      </c>
      <c r="AK60" s="35">
        <f t="shared" si="13"/>
        <v>0</v>
      </c>
      <c r="AL60" s="35">
        <f>IF(AK60&lt;M60,0,IF(N60&lt;=AK60,N60,AK60))</f>
        <v>0</v>
      </c>
      <c r="AM60" s="35"/>
      <c r="AN60" s="103">
        <v>55</v>
      </c>
      <c r="AO60" s="103">
        <v>8</v>
      </c>
      <c r="AP60" s="103">
        <f t="shared" si="14"/>
        <v>22</v>
      </c>
      <c r="AQ60" s="34">
        <f>BorealFF!BD54</f>
        <v>1.9999999999999998</v>
      </c>
      <c r="AR60" s="34">
        <f t="shared" si="15"/>
        <v>0</v>
      </c>
      <c r="AS60" s="34">
        <f t="shared" si="16"/>
        <v>0</v>
      </c>
      <c r="AT60" s="34">
        <f t="shared" si="17"/>
        <v>0</v>
      </c>
      <c r="AU60" s="34"/>
      <c r="AV60" s="34">
        <f t="shared" si="18"/>
        <v>0</v>
      </c>
      <c r="AW60" s="34">
        <f t="shared" si="19"/>
        <v>0</v>
      </c>
      <c r="AX60" s="34"/>
      <c r="AY60" s="103">
        <v>55</v>
      </c>
      <c r="AZ60" s="34">
        <v>1.75E-3</v>
      </c>
      <c r="BA60" s="34">
        <v>6.7499999999999999E-3</v>
      </c>
      <c r="BB60" s="34">
        <v>0.03</v>
      </c>
      <c r="BD60" s="34">
        <v>0</v>
      </c>
      <c r="BE60" s="34">
        <v>0</v>
      </c>
      <c r="BG60" s="103">
        <v>55</v>
      </c>
      <c r="BH60" s="114">
        <f t="shared" si="20"/>
        <v>-1.75E-3</v>
      </c>
      <c r="BI60" s="114">
        <f t="shared" si="21"/>
        <v>-6.7499999999999999E-3</v>
      </c>
      <c r="BJ60" s="114">
        <f t="shared" si="22"/>
        <v>-0.03</v>
      </c>
      <c r="BK60" s="34">
        <f t="shared" si="24"/>
        <v>0</v>
      </c>
      <c r="BL60" s="34">
        <f t="shared" si="23"/>
        <v>0</v>
      </c>
    </row>
    <row r="61" spans="4:64" ht="15">
      <c r="D61" s="103">
        <v>56</v>
      </c>
      <c r="E61" s="103">
        <v>10</v>
      </c>
      <c r="F61" s="103">
        <v>0</v>
      </c>
      <c r="G61" s="103">
        <v>0</v>
      </c>
      <c r="H61" s="103">
        <v>0</v>
      </c>
      <c r="I61" s="103">
        <v>0</v>
      </c>
      <c r="J61" s="34">
        <v>0.2</v>
      </c>
      <c r="K61" s="34">
        <v>0.3</v>
      </c>
      <c r="L61" s="34">
        <v>0.1</v>
      </c>
      <c r="M61" s="34">
        <v>0</v>
      </c>
      <c r="N61" s="34">
        <v>0</v>
      </c>
      <c r="O61" s="34">
        <f t="shared" si="0"/>
        <v>0.4</v>
      </c>
      <c r="P61" s="103">
        <f t="shared" si="2"/>
        <v>-0.80945999999999985</v>
      </c>
      <c r="Q61" s="78">
        <f t="shared" si="1"/>
        <v>0.30800557836070364</v>
      </c>
      <c r="R61" s="34">
        <f t="shared" si="3"/>
        <v>0.12320223134428146</v>
      </c>
      <c r="S61" s="34"/>
      <c r="T61" s="103">
        <v>56</v>
      </c>
      <c r="U61" s="34">
        <f t="shared" si="4"/>
        <v>6.160111567214073E-2</v>
      </c>
      <c r="V61" s="34">
        <f t="shared" si="5"/>
        <v>9.2401673508211088E-2</v>
      </c>
      <c r="W61" s="34">
        <f t="shared" si="6"/>
        <v>3.0800557836070365E-2</v>
      </c>
      <c r="X61" s="34">
        <f t="shared" si="7"/>
        <v>0</v>
      </c>
      <c r="Y61" s="34">
        <f t="shared" si="8"/>
        <v>0</v>
      </c>
      <c r="Z61" s="34">
        <f t="shared" si="9"/>
        <v>0.18480334701642218</v>
      </c>
      <c r="AA61" s="34">
        <f t="shared" si="10"/>
        <v>-6.1601115672140716E-2</v>
      </c>
      <c r="AB61" s="34"/>
      <c r="AC61" s="103">
        <v>56</v>
      </c>
      <c r="AD61" s="34">
        <f>IF(J61&lt;=R61,J61,R61)</f>
        <v>0.12320223134428146</v>
      </c>
      <c r="AE61" s="34">
        <f>R61-AD61</f>
        <v>0</v>
      </c>
      <c r="AF61" s="103">
        <f>IF(AD61&lt;J61,0,IF(K61&lt;=AE61,K61,AE61))</f>
        <v>0</v>
      </c>
      <c r="AG61" s="35">
        <f t="shared" si="11"/>
        <v>0</v>
      </c>
      <c r="AH61" s="35">
        <f>IF(AG61&lt;K61,0,IF(L61&lt;=AG61,L61,AG61))</f>
        <v>0</v>
      </c>
      <c r="AI61" s="35">
        <f t="shared" si="12"/>
        <v>0</v>
      </c>
      <c r="AJ61" s="35">
        <f>IF(AI61&lt;L61,0,IF(M61&lt;=AI61,M61,AI61))</f>
        <v>0</v>
      </c>
      <c r="AK61" s="35">
        <f t="shared" si="13"/>
        <v>0</v>
      </c>
      <c r="AL61" s="35">
        <f>IF(AK61&lt;M61,0,IF(N61&lt;=AK61,N61,AK61))</f>
        <v>0</v>
      </c>
      <c r="AM61" s="35"/>
      <c r="AN61" s="103">
        <v>56</v>
      </c>
      <c r="AO61" s="103">
        <v>8</v>
      </c>
      <c r="AP61" s="103">
        <f t="shared" si="14"/>
        <v>22</v>
      </c>
      <c r="AQ61" s="34">
        <f>BorealFF!BD55</f>
        <v>0.75</v>
      </c>
      <c r="AR61" s="34">
        <f t="shared" si="15"/>
        <v>0</v>
      </c>
      <c r="AS61" s="34">
        <f t="shared" si="16"/>
        <v>0</v>
      </c>
      <c r="AT61" s="34">
        <f t="shared" si="17"/>
        <v>0</v>
      </c>
      <c r="AU61" s="34"/>
      <c r="AV61" s="34">
        <f t="shared" si="18"/>
        <v>0</v>
      </c>
      <c r="AW61" s="34">
        <f t="shared" si="19"/>
        <v>0</v>
      </c>
      <c r="AX61" s="34"/>
      <c r="AY61" s="103">
        <v>56</v>
      </c>
      <c r="AZ61" s="34">
        <v>4.7999999999999996E-3</v>
      </c>
      <c r="BA61" s="34">
        <v>1.6934947505499998E-2</v>
      </c>
      <c r="BB61" s="34">
        <v>7.4999999999999997E-3</v>
      </c>
      <c r="BD61" s="34">
        <v>0</v>
      </c>
      <c r="BE61" s="34">
        <v>0</v>
      </c>
      <c r="BG61" s="103">
        <v>56</v>
      </c>
      <c r="BH61" s="114">
        <f t="shared" si="20"/>
        <v>-4.7999999999999996E-3</v>
      </c>
      <c r="BI61" s="114">
        <f t="shared" si="21"/>
        <v>-1.6934947505499998E-2</v>
      </c>
      <c r="BJ61" s="114">
        <f t="shared" si="22"/>
        <v>-7.4999999999999997E-3</v>
      </c>
      <c r="BK61" s="34">
        <f t="shared" si="24"/>
        <v>0</v>
      </c>
      <c r="BL61" s="34">
        <f t="shared" si="23"/>
        <v>0</v>
      </c>
    </row>
    <row r="62" spans="4:64" ht="15">
      <c r="D62" s="103">
        <v>57</v>
      </c>
      <c r="E62" s="103">
        <v>10</v>
      </c>
      <c r="F62" s="103">
        <v>0</v>
      </c>
      <c r="G62" s="103">
        <v>0</v>
      </c>
      <c r="H62" s="103" t="s">
        <v>732</v>
      </c>
      <c r="I62" s="103" t="s">
        <v>732</v>
      </c>
      <c r="J62" s="34">
        <v>0.1</v>
      </c>
      <c r="K62" s="34">
        <v>0.1</v>
      </c>
      <c r="L62" s="34">
        <v>0.1</v>
      </c>
      <c r="M62" s="34">
        <v>0</v>
      </c>
      <c r="N62" s="34">
        <v>0</v>
      </c>
      <c r="O62" s="34">
        <f t="shared" si="0"/>
        <v>0.2</v>
      </c>
      <c r="P62" s="103">
        <f t="shared" si="2"/>
        <v>-1.0219799999999999</v>
      </c>
      <c r="Q62" s="78">
        <f t="shared" si="1"/>
        <v>0.26464190001445126</v>
      </c>
      <c r="R62" s="34">
        <f t="shared" si="3"/>
        <v>5.2928380002890255E-2</v>
      </c>
      <c r="S62" s="34"/>
      <c r="T62" s="103">
        <v>57</v>
      </c>
      <c r="U62" s="34">
        <f t="shared" si="4"/>
        <v>2.6464190001445127E-2</v>
      </c>
      <c r="V62" s="34">
        <f t="shared" si="5"/>
        <v>2.6464190001445127E-2</v>
      </c>
      <c r="W62" s="34">
        <f t="shared" si="6"/>
        <v>2.6464190001445127E-2</v>
      </c>
      <c r="X62" s="34">
        <f t="shared" si="7"/>
        <v>0</v>
      </c>
      <c r="Y62" s="34">
        <f t="shared" si="8"/>
        <v>0</v>
      </c>
      <c r="Z62" s="34">
        <f t="shared" si="9"/>
        <v>7.9392570004335389E-2</v>
      </c>
      <c r="AA62" s="34">
        <f t="shared" si="10"/>
        <v>-2.6464190001445134E-2</v>
      </c>
      <c r="AB62" s="34"/>
      <c r="AC62" s="103">
        <v>57</v>
      </c>
      <c r="AD62" s="34">
        <f>IF(J62&lt;=R62,J62,R62)</f>
        <v>5.2928380002890255E-2</v>
      </c>
      <c r="AE62" s="34">
        <f>R62-AD62</f>
        <v>0</v>
      </c>
      <c r="AF62" s="103">
        <f>IF(AD62&lt;J62,0,IF(K62&lt;=AE62,K62,AE62))</f>
        <v>0</v>
      </c>
      <c r="AG62" s="35">
        <f t="shared" si="11"/>
        <v>0</v>
      </c>
      <c r="AH62" s="35">
        <f>IF(AG62&lt;K62,0,IF(L62&lt;=AG62,L62,AG62))</f>
        <v>0</v>
      </c>
      <c r="AI62" s="35">
        <f t="shared" si="12"/>
        <v>0</v>
      </c>
      <c r="AJ62" s="35">
        <f>IF(AI62&lt;L62,0,IF(M62&lt;=AI62,M62,AI62))</f>
        <v>0</v>
      </c>
      <c r="AK62" s="35">
        <f t="shared" si="13"/>
        <v>0</v>
      </c>
      <c r="AL62" s="35">
        <f>IF(AK62&lt;M62,0,IF(N62&lt;=AK62,N62,AK62))</f>
        <v>0</v>
      </c>
      <c r="AM62" s="35"/>
      <c r="AN62" s="103">
        <v>57</v>
      </c>
      <c r="AO62" s="103">
        <v>8</v>
      </c>
      <c r="AP62" s="103">
        <f t="shared" si="14"/>
        <v>22</v>
      </c>
      <c r="AQ62" s="34">
        <f>BorealFF!BD56</f>
        <v>0.55000000000000004</v>
      </c>
      <c r="AR62" s="34">
        <f t="shared" si="15"/>
        <v>0</v>
      </c>
      <c r="AS62" s="34">
        <f t="shared" si="16"/>
        <v>0</v>
      </c>
      <c r="AT62" s="34">
        <f t="shared" si="17"/>
        <v>0</v>
      </c>
      <c r="AU62" s="34"/>
      <c r="AV62" s="34">
        <f t="shared" si="18"/>
        <v>0</v>
      </c>
      <c r="AW62" s="34">
        <f t="shared" si="19"/>
        <v>0</v>
      </c>
      <c r="AX62" s="34"/>
      <c r="AY62" s="103">
        <v>57</v>
      </c>
      <c r="AZ62" s="34">
        <v>1.3719583293300001E-3</v>
      </c>
      <c r="BA62" s="34">
        <v>1.92931640062E-3</v>
      </c>
      <c r="BB62" s="34">
        <v>4.7161067570699999E-3</v>
      </c>
      <c r="BD62" s="34">
        <v>0</v>
      </c>
      <c r="BE62" s="34">
        <v>0</v>
      </c>
      <c r="BG62" s="103">
        <v>57</v>
      </c>
      <c r="BH62" s="114">
        <f t="shared" si="20"/>
        <v>-1.3719583293300001E-3</v>
      </c>
      <c r="BI62" s="114">
        <f t="shared" si="21"/>
        <v>-1.92931640062E-3</v>
      </c>
      <c r="BJ62" s="114">
        <f t="shared" si="22"/>
        <v>-4.7161067570699999E-3</v>
      </c>
      <c r="BK62" s="34">
        <f t="shared" si="24"/>
        <v>0</v>
      </c>
      <c r="BL62" s="34">
        <f t="shared" si="23"/>
        <v>0</v>
      </c>
    </row>
    <row r="63" spans="4:64" ht="15">
      <c r="D63" s="103">
        <v>58</v>
      </c>
      <c r="E63" s="103">
        <v>10</v>
      </c>
      <c r="F63" s="103">
        <v>0</v>
      </c>
      <c r="G63" s="103">
        <v>0</v>
      </c>
      <c r="H63" s="103" t="s">
        <v>732</v>
      </c>
      <c r="I63" s="103" t="s">
        <v>732</v>
      </c>
      <c r="J63" s="34">
        <v>0.1</v>
      </c>
      <c r="K63" s="34">
        <v>0.1</v>
      </c>
      <c r="L63" s="34">
        <v>0.1</v>
      </c>
      <c r="M63" s="34">
        <v>0</v>
      </c>
      <c r="N63" s="34">
        <v>0</v>
      </c>
      <c r="O63" s="34">
        <f t="shared" si="0"/>
        <v>0.2</v>
      </c>
      <c r="P63" s="103">
        <f t="shared" si="2"/>
        <v>-1.0219799999999999</v>
      </c>
      <c r="Q63" s="78">
        <f t="shared" si="1"/>
        <v>0.26464190001445126</v>
      </c>
      <c r="R63" s="34">
        <f t="shared" si="3"/>
        <v>5.2928380002890255E-2</v>
      </c>
      <c r="S63" s="34"/>
      <c r="T63" s="103">
        <v>58</v>
      </c>
      <c r="U63" s="34">
        <f t="shared" si="4"/>
        <v>2.6464190001445127E-2</v>
      </c>
      <c r="V63" s="34">
        <f t="shared" si="5"/>
        <v>2.6464190001445127E-2</v>
      </c>
      <c r="W63" s="34">
        <f t="shared" si="6"/>
        <v>2.6464190001445127E-2</v>
      </c>
      <c r="X63" s="34">
        <f t="shared" si="7"/>
        <v>0</v>
      </c>
      <c r="Y63" s="34">
        <f t="shared" si="8"/>
        <v>0</v>
      </c>
      <c r="Z63" s="34">
        <f t="shared" si="9"/>
        <v>7.9392570004335389E-2</v>
      </c>
      <c r="AA63" s="34">
        <f t="shared" si="10"/>
        <v>-2.6464190001445134E-2</v>
      </c>
      <c r="AB63" s="34"/>
      <c r="AC63" s="103">
        <v>58</v>
      </c>
      <c r="AD63" s="34">
        <f>IF(J63&lt;=R63,J63,R63)</f>
        <v>5.2928380002890255E-2</v>
      </c>
      <c r="AE63" s="34">
        <f>R63-AD63</f>
        <v>0</v>
      </c>
      <c r="AF63" s="103">
        <f>IF(AD63&lt;J63,0,IF(K63&lt;=AE63,K63,AE63))</f>
        <v>0</v>
      </c>
      <c r="AG63" s="35">
        <f t="shared" si="11"/>
        <v>0</v>
      </c>
      <c r="AH63" s="35">
        <f>IF(AG63&lt;K63,0,IF(L63&lt;=AG63,L63,AG63))</f>
        <v>0</v>
      </c>
      <c r="AI63" s="35">
        <f t="shared" si="12"/>
        <v>0</v>
      </c>
      <c r="AJ63" s="35">
        <f>IF(AI63&lt;L63,0,IF(M63&lt;=AI63,M63,AI63))</f>
        <v>0</v>
      </c>
      <c r="AK63" s="35">
        <f t="shared" si="13"/>
        <v>0</v>
      </c>
      <c r="AL63" s="35">
        <f>IF(AK63&lt;M63,0,IF(N63&lt;=AK63,N63,AK63))</f>
        <v>0</v>
      </c>
      <c r="AM63" s="35"/>
      <c r="AN63" s="103">
        <v>58</v>
      </c>
      <c r="AO63" s="103">
        <v>8</v>
      </c>
      <c r="AP63" s="103">
        <f t="shared" si="14"/>
        <v>22</v>
      </c>
      <c r="AQ63" s="34">
        <f>BorealFF!BD57</f>
        <v>3</v>
      </c>
      <c r="AR63" s="34">
        <f t="shared" si="15"/>
        <v>0</v>
      </c>
      <c r="AS63" s="34">
        <f t="shared" si="16"/>
        <v>0</v>
      </c>
      <c r="AT63" s="34">
        <f t="shared" si="17"/>
        <v>0</v>
      </c>
      <c r="AU63" s="34"/>
      <c r="AV63" s="34">
        <f t="shared" si="18"/>
        <v>0</v>
      </c>
      <c r="AW63" s="34">
        <f t="shared" si="19"/>
        <v>0</v>
      </c>
      <c r="AX63" s="34"/>
      <c r="AY63" s="103">
        <v>58</v>
      </c>
      <c r="AZ63" s="34">
        <v>7.2885286245599995E-4</v>
      </c>
      <c r="BA63" s="34">
        <v>2.9582851476200002E-3</v>
      </c>
      <c r="BB63" s="34">
        <v>2.5724218674900001E-2</v>
      </c>
      <c r="BD63" s="34">
        <v>0</v>
      </c>
      <c r="BE63" s="34">
        <v>0</v>
      </c>
      <c r="BG63" s="103">
        <v>58</v>
      </c>
      <c r="BH63" s="114">
        <f t="shared" si="20"/>
        <v>-7.2885286245599995E-4</v>
      </c>
      <c r="BI63" s="114">
        <f t="shared" si="21"/>
        <v>-2.9582851476200002E-3</v>
      </c>
      <c r="BJ63" s="114">
        <f t="shared" si="22"/>
        <v>-2.5724218674900001E-2</v>
      </c>
      <c r="BK63" s="34">
        <f t="shared" si="24"/>
        <v>0</v>
      </c>
      <c r="BL63" s="34">
        <f t="shared" si="23"/>
        <v>0</v>
      </c>
    </row>
    <row r="64" spans="4:64" ht="15">
      <c r="D64" s="103">
        <v>59</v>
      </c>
      <c r="E64" s="103">
        <v>36</v>
      </c>
      <c r="F64" s="103">
        <v>0</v>
      </c>
      <c r="G64" s="103">
        <v>0</v>
      </c>
      <c r="H64" s="103">
        <v>85</v>
      </c>
      <c r="I64" s="103">
        <v>99</v>
      </c>
      <c r="J64" s="34">
        <v>0.2</v>
      </c>
      <c r="K64" s="34">
        <v>0.7</v>
      </c>
      <c r="L64" s="34">
        <v>0.3</v>
      </c>
      <c r="M64" s="34">
        <v>1.2</v>
      </c>
      <c r="N64" s="34">
        <v>2</v>
      </c>
      <c r="O64" s="34">
        <f t="shared" si="0"/>
        <v>4.2</v>
      </c>
      <c r="P64" s="103">
        <f t="shared" si="2"/>
        <v>3.2284200000000007</v>
      </c>
      <c r="Q64" s="78">
        <f t="shared" si="1"/>
        <v>0.9618898759457124</v>
      </c>
      <c r="R64" s="34">
        <f t="shared" si="3"/>
        <v>4.039937478971992</v>
      </c>
      <c r="S64" s="34"/>
      <c r="T64" s="103">
        <v>59</v>
      </c>
      <c r="U64" s="34">
        <f t="shared" si="4"/>
        <v>0.19237797518914249</v>
      </c>
      <c r="V64" s="34">
        <f t="shared" si="5"/>
        <v>0.67332291316199866</v>
      </c>
      <c r="W64" s="34">
        <f t="shared" si="6"/>
        <v>0.28856696278371369</v>
      </c>
      <c r="X64" s="34">
        <f t="shared" si="7"/>
        <v>1.1542678511348547</v>
      </c>
      <c r="Y64" s="34">
        <f t="shared" si="8"/>
        <v>1.9237797518914248</v>
      </c>
      <c r="Z64" s="34">
        <f t="shared" si="9"/>
        <v>4.2323154541611343</v>
      </c>
      <c r="AA64" s="34">
        <f t="shared" si="10"/>
        <v>-0.19237797518914235</v>
      </c>
      <c r="AB64" s="34"/>
      <c r="AC64" s="103">
        <v>59</v>
      </c>
      <c r="AD64" s="34">
        <f>IF(J64&lt;=R64,J64,R64)</f>
        <v>0.2</v>
      </c>
      <c r="AE64" s="34">
        <f>R64-AD64</f>
        <v>3.8399374789719918</v>
      </c>
      <c r="AF64" s="103">
        <f>IF(AD64&lt;J64,0,IF(K64&lt;=AE64,K64,AE64))</f>
        <v>0.7</v>
      </c>
      <c r="AG64" s="35">
        <f t="shared" si="11"/>
        <v>3.1399374789719916</v>
      </c>
      <c r="AH64" s="35">
        <f>IF(AG64&lt;K64,0,IF(L64&lt;=AG64,L64,AG64))</f>
        <v>0.3</v>
      </c>
      <c r="AI64" s="35">
        <f t="shared" si="12"/>
        <v>2.8399374789719918</v>
      </c>
      <c r="AJ64" s="35">
        <f>IF(AI64&lt;L64,0,IF(M64&lt;=AI64,M64,AI64))</f>
        <v>1.2</v>
      </c>
      <c r="AK64" s="35">
        <f t="shared" si="13"/>
        <v>1.6399374789719918</v>
      </c>
      <c r="AL64" s="35">
        <f>IF(AK64&lt;M64,0,IF(N64&lt;=AK64,N64,AK64))</f>
        <v>1.6399374789719918</v>
      </c>
      <c r="AM64" s="35"/>
      <c r="AN64" s="103">
        <v>59</v>
      </c>
      <c r="AO64" s="103">
        <v>8</v>
      </c>
      <c r="AP64" s="103">
        <f t="shared" si="14"/>
        <v>22</v>
      </c>
      <c r="AQ64" s="34">
        <f>BorealFF!BD58</f>
        <v>2.9250000000000003</v>
      </c>
      <c r="AR64" s="34">
        <f t="shared" si="15"/>
        <v>0</v>
      </c>
      <c r="AS64" s="34">
        <f t="shared" si="16"/>
        <v>0</v>
      </c>
      <c r="AT64" s="34">
        <f t="shared" si="17"/>
        <v>0.31590000000000001</v>
      </c>
      <c r="AU64" s="34"/>
      <c r="AV64" s="34">
        <f t="shared" si="18"/>
        <v>8.16</v>
      </c>
      <c r="AW64" s="34">
        <f t="shared" si="19"/>
        <v>35.717838292009979</v>
      </c>
      <c r="AX64" s="34"/>
      <c r="AY64" s="103">
        <v>59</v>
      </c>
      <c r="AZ64" s="34">
        <v>5.0000000000000001E-3</v>
      </c>
      <c r="BA64" s="34">
        <v>0.57750000000000001</v>
      </c>
      <c r="BB64" s="34">
        <v>0.31590000000000001</v>
      </c>
      <c r="BD64" s="34">
        <v>8.16</v>
      </c>
      <c r="BE64" s="34">
        <v>33.205162184499997</v>
      </c>
      <c r="BG64" s="103">
        <v>59</v>
      </c>
      <c r="BH64" s="114">
        <f t="shared" si="20"/>
        <v>-5.0000000000000001E-3</v>
      </c>
      <c r="BI64" s="114">
        <f t="shared" si="21"/>
        <v>-0.57750000000000001</v>
      </c>
      <c r="BJ64" s="114">
        <f t="shared" si="22"/>
        <v>0</v>
      </c>
      <c r="BK64" s="34">
        <f t="shared" si="24"/>
        <v>0</v>
      </c>
      <c r="BL64" s="34">
        <f t="shared" si="23"/>
        <v>2.5126761075099822</v>
      </c>
    </row>
    <row r="65" spans="4:64" ht="15">
      <c r="D65" s="103">
        <v>60</v>
      </c>
      <c r="E65" s="103">
        <v>3</v>
      </c>
      <c r="F65" s="103">
        <v>0</v>
      </c>
      <c r="G65" s="103">
        <v>0</v>
      </c>
      <c r="H65" s="103" t="s">
        <v>732</v>
      </c>
      <c r="I65" s="103" t="s">
        <v>732</v>
      </c>
      <c r="J65" s="34">
        <v>0.1</v>
      </c>
      <c r="K65" s="34">
        <v>0</v>
      </c>
      <c r="L65" s="34">
        <v>1.5</v>
      </c>
      <c r="M65" s="34">
        <v>0</v>
      </c>
      <c r="N65" s="34">
        <v>0</v>
      </c>
      <c r="O65" s="34">
        <f t="shared" si="0"/>
        <v>1.5</v>
      </c>
      <c r="P65" s="103">
        <f t="shared" si="2"/>
        <v>0.35940000000000016</v>
      </c>
      <c r="Q65" s="78">
        <f t="shared" si="1"/>
        <v>0.58889518322244261</v>
      </c>
      <c r="R65" s="34">
        <f t="shared" si="3"/>
        <v>0.88334277483366397</v>
      </c>
      <c r="S65" s="34"/>
      <c r="T65" s="103">
        <v>60</v>
      </c>
      <c r="U65" s="34">
        <f t="shared" si="4"/>
        <v>5.8889518322244261E-2</v>
      </c>
      <c r="V65" s="34">
        <f t="shared" si="5"/>
        <v>0</v>
      </c>
      <c r="W65" s="34">
        <f t="shared" si="6"/>
        <v>0.88334277483366397</v>
      </c>
      <c r="X65" s="34">
        <f t="shared" si="7"/>
        <v>0</v>
      </c>
      <c r="Y65" s="34">
        <f t="shared" si="8"/>
        <v>0</v>
      </c>
      <c r="Z65" s="34">
        <f t="shared" si="9"/>
        <v>0.94223229315590817</v>
      </c>
      <c r="AA65" s="34">
        <f t="shared" si="10"/>
        <v>-5.8889518322244205E-2</v>
      </c>
      <c r="AB65" s="34"/>
      <c r="AC65" s="103">
        <v>60</v>
      </c>
      <c r="AD65" s="34">
        <f>IF(J65&lt;=R65,J65,R65)</f>
        <v>0.1</v>
      </c>
      <c r="AE65" s="34">
        <f>R65-AD65</f>
        <v>0.78334277483366399</v>
      </c>
      <c r="AF65" s="103">
        <f>IF(AD65&lt;J65,0,IF(K65&lt;=AE65,K65,AE65))</f>
        <v>0</v>
      </c>
      <c r="AG65" s="35">
        <f t="shared" si="11"/>
        <v>0.78334277483366399</v>
      </c>
      <c r="AH65" s="35">
        <f>IF(AG65&lt;K65,0,IF(L65&lt;=AG65,L65,AG65))</f>
        <v>0.78334277483366399</v>
      </c>
      <c r="AI65" s="35">
        <f t="shared" si="12"/>
        <v>0</v>
      </c>
      <c r="AJ65" s="35">
        <f>IF(AI65&lt;L65,0,IF(M65&lt;=AI65,M65,AI65))</f>
        <v>0</v>
      </c>
      <c r="AK65" s="35">
        <f t="shared" si="13"/>
        <v>0</v>
      </c>
      <c r="AL65" s="35">
        <f>IF(AK65&lt;M65,0,IF(N65&lt;=AK65,N65,AK65))</f>
        <v>0</v>
      </c>
      <c r="AM65" s="35"/>
      <c r="AN65" s="103">
        <v>60</v>
      </c>
      <c r="AO65" s="103">
        <v>8</v>
      </c>
      <c r="AP65" s="103">
        <f t="shared" si="14"/>
        <v>22</v>
      </c>
      <c r="AQ65" s="34">
        <f>BorealFF!BD59</f>
        <v>0.5</v>
      </c>
      <c r="AR65" s="34">
        <f t="shared" si="15"/>
        <v>0</v>
      </c>
      <c r="AS65" s="34">
        <f t="shared" si="16"/>
        <v>0</v>
      </c>
      <c r="AT65" s="34">
        <f t="shared" si="17"/>
        <v>1.1750141622504959E-2</v>
      </c>
      <c r="AU65" s="34"/>
      <c r="AV65" s="34">
        <f t="shared" si="18"/>
        <v>0</v>
      </c>
      <c r="AW65" s="34">
        <f t="shared" si="19"/>
        <v>0</v>
      </c>
      <c r="AX65" s="34"/>
      <c r="AY65" s="103">
        <v>60</v>
      </c>
      <c r="AZ65" s="34">
        <v>2.5000000000000001E-3</v>
      </c>
      <c r="BA65" s="34">
        <v>0</v>
      </c>
      <c r="BB65" s="34">
        <v>1.47436347655E-2</v>
      </c>
      <c r="BD65" s="34">
        <v>0</v>
      </c>
      <c r="BE65" s="34">
        <v>0</v>
      </c>
      <c r="BG65" s="103">
        <v>60</v>
      </c>
      <c r="BH65" s="114">
        <f t="shared" si="20"/>
        <v>-2.5000000000000001E-3</v>
      </c>
      <c r="BI65" s="114">
        <f t="shared" si="21"/>
        <v>0</v>
      </c>
      <c r="BJ65" s="114">
        <f t="shared" si="22"/>
        <v>-2.993493142995041E-3</v>
      </c>
      <c r="BK65" s="34">
        <f t="shared" si="24"/>
        <v>0</v>
      </c>
      <c r="BL65" s="34">
        <f t="shared" si="23"/>
        <v>0</v>
      </c>
    </row>
    <row r="66" spans="4:64" ht="15">
      <c r="D66" s="103">
        <v>61</v>
      </c>
      <c r="E66" s="103">
        <v>60</v>
      </c>
      <c r="F66" s="103">
        <v>0</v>
      </c>
      <c r="G66" s="103">
        <v>0</v>
      </c>
      <c r="H66" s="103">
        <v>70</v>
      </c>
      <c r="I66" s="103">
        <v>80</v>
      </c>
      <c r="J66" s="34">
        <v>0</v>
      </c>
      <c r="K66" s="34">
        <v>0.5</v>
      </c>
      <c r="L66" s="34">
        <v>0.8</v>
      </c>
      <c r="M66" s="34">
        <v>0.6</v>
      </c>
      <c r="N66" s="34">
        <v>0.7</v>
      </c>
      <c r="O66" s="34">
        <f t="shared" si="0"/>
        <v>2.5999999999999996</v>
      </c>
      <c r="P66" s="103">
        <f t="shared" si="2"/>
        <v>1.5282599999999997</v>
      </c>
      <c r="Q66" s="78">
        <f t="shared" si="1"/>
        <v>0.82175158879318821</v>
      </c>
      <c r="R66" s="34">
        <f t="shared" si="3"/>
        <v>2.1365541308622888</v>
      </c>
      <c r="S66" s="34"/>
      <c r="T66" s="103">
        <v>61</v>
      </c>
      <c r="U66" s="34">
        <f t="shared" si="4"/>
        <v>0</v>
      </c>
      <c r="V66" s="34">
        <f t="shared" si="5"/>
        <v>0.41087579439659411</v>
      </c>
      <c r="W66" s="34">
        <f t="shared" si="6"/>
        <v>0.65740127103455059</v>
      </c>
      <c r="X66" s="34">
        <f t="shared" si="7"/>
        <v>0.49305095327591292</v>
      </c>
      <c r="Y66" s="34">
        <f t="shared" si="8"/>
        <v>0.57522611215523167</v>
      </c>
      <c r="Z66" s="34">
        <f t="shared" si="9"/>
        <v>2.1365541308622893</v>
      </c>
      <c r="AA66" s="34">
        <f t="shared" si="10"/>
        <v>0</v>
      </c>
      <c r="AB66" s="34"/>
      <c r="AC66" s="103">
        <v>61</v>
      </c>
      <c r="AD66" s="34">
        <f>IF(J66&lt;=R66,J66,R66)</f>
        <v>0</v>
      </c>
      <c r="AE66" s="34">
        <f>R66-AD66</f>
        <v>2.1365541308622888</v>
      </c>
      <c r="AF66" s="103">
        <f>IF(AD66&lt;J66,0,IF(K66&lt;=AE66,K66,AE66))</f>
        <v>0.5</v>
      </c>
      <c r="AG66" s="35">
        <f t="shared" si="11"/>
        <v>1.6365541308622888</v>
      </c>
      <c r="AH66" s="35">
        <f>IF(AG66&lt;K66,0,IF(L66&lt;=AG66,L66,AG66))</f>
        <v>0.8</v>
      </c>
      <c r="AI66" s="35">
        <f t="shared" si="12"/>
        <v>0.8365541308622888</v>
      </c>
      <c r="AJ66" s="35">
        <f>IF(AI66&lt;L66,0,IF(M66&lt;=AI66,M66,AI66))</f>
        <v>0.6</v>
      </c>
      <c r="AK66" s="35">
        <f t="shared" si="13"/>
        <v>0.23655413086228883</v>
      </c>
      <c r="AL66" s="35">
        <f>IF(AK66&lt;M66,0,IF(N66&lt;=AK66,N66,AK66))</f>
        <v>0</v>
      </c>
      <c r="AM66" s="35"/>
      <c r="AN66" s="103">
        <v>61</v>
      </c>
      <c r="AO66" s="103">
        <v>8</v>
      </c>
      <c r="AP66" s="103">
        <f t="shared" si="14"/>
        <v>22</v>
      </c>
      <c r="AQ66" s="34">
        <f>BorealFF!BD60</f>
        <v>2.4750000000000001</v>
      </c>
      <c r="AR66" s="34">
        <f t="shared" si="15"/>
        <v>0</v>
      </c>
      <c r="AS66" s="34">
        <f t="shared" si="16"/>
        <v>0</v>
      </c>
      <c r="AT66" s="34">
        <f t="shared" si="17"/>
        <v>1.1880000000000002</v>
      </c>
      <c r="AU66" s="34"/>
      <c r="AV66" s="34">
        <f t="shared" si="18"/>
        <v>3.36</v>
      </c>
      <c r="AW66" s="34">
        <f t="shared" si="19"/>
        <v>0</v>
      </c>
      <c r="AX66" s="34"/>
      <c r="AY66" s="103">
        <v>61</v>
      </c>
      <c r="AZ66" s="34">
        <v>0</v>
      </c>
      <c r="BA66" s="34">
        <v>7.4999999999999997E-3</v>
      </c>
      <c r="BB66" s="34">
        <v>1.1879999999999999</v>
      </c>
      <c r="BD66" s="34">
        <v>0</v>
      </c>
      <c r="BE66" s="34">
        <v>0</v>
      </c>
      <c r="BG66" s="103">
        <v>61</v>
      </c>
      <c r="BH66" s="114">
        <f t="shared" si="20"/>
        <v>0</v>
      </c>
      <c r="BI66" s="114">
        <f t="shared" si="21"/>
        <v>-7.4999999999999997E-3</v>
      </c>
      <c r="BJ66" s="114">
        <f t="shared" si="22"/>
        <v>0</v>
      </c>
      <c r="BK66" s="34">
        <f t="shared" si="24"/>
        <v>3.36</v>
      </c>
      <c r="BL66" s="34">
        <f t="shared" si="23"/>
        <v>0</v>
      </c>
    </row>
    <row r="67" spans="4:64" ht="15">
      <c r="D67" s="103">
        <v>62</v>
      </c>
      <c r="E67" s="103">
        <v>10</v>
      </c>
      <c r="F67" s="103">
        <v>0</v>
      </c>
      <c r="G67" s="103">
        <v>0</v>
      </c>
      <c r="H67" s="103" t="s">
        <v>732</v>
      </c>
      <c r="I67" s="103" t="s">
        <v>732</v>
      </c>
      <c r="J67" s="34">
        <v>0.1</v>
      </c>
      <c r="K67" s="34">
        <v>0.2</v>
      </c>
      <c r="L67" s="34">
        <v>0.5</v>
      </c>
      <c r="M67" s="34">
        <v>0</v>
      </c>
      <c r="N67" s="34">
        <v>0</v>
      </c>
      <c r="O67" s="34">
        <f t="shared" si="0"/>
        <v>0.7</v>
      </c>
      <c r="P67" s="103">
        <f t="shared" si="2"/>
        <v>-0.49068000000000001</v>
      </c>
      <c r="Q67" s="78">
        <f t="shared" si="1"/>
        <v>0.3797333901226228</v>
      </c>
      <c r="R67" s="34">
        <f t="shared" si="3"/>
        <v>0.26581337308583597</v>
      </c>
      <c r="S67" s="34"/>
      <c r="T67" s="103">
        <v>62</v>
      </c>
      <c r="U67" s="34">
        <f t="shared" si="4"/>
        <v>3.7973339012262283E-2</v>
      </c>
      <c r="V67" s="34">
        <f t="shared" si="5"/>
        <v>7.5946678024524567E-2</v>
      </c>
      <c r="W67" s="34">
        <f t="shared" si="6"/>
        <v>0.1898666950613114</v>
      </c>
      <c r="X67" s="34">
        <f t="shared" si="7"/>
        <v>0</v>
      </c>
      <c r="Y67" s="34">
        <f t="shared" si="8"/>
        <v>0</v>
      </c>
      <c r="Z67" s="34">
        <f t="shared" si="9"/>
        <v>0.30378671209809827</v>
      </c>
      <c r="AA67" s="34">
        <f t="shared" si="10"/>
        <v>-3.7973339012262297E-2</v>
      </c>
      <c r="AB67" s="34"/>
      <c r="AC67" s="103">
        <v>62</v>
      </c>
      <c r="AD67" s="34">
        <f>IF(J67&lt;=R67,J67,R67)</f>
        <v>0.1</v>
      </c>
      <c r="AE67" s="34">
        <f>R67-AD67</f>
        <v>0.16581337308583596</v>
      </c>
      <c r="AF67" s="103">
        <f>IF(AD67&lt;J67,0,IF(K67&lt;=AE67,K67,AE67))</f>
        <v>0.16581337308583596</v>
      </c>
      <c r="AG67" s="35">
        <f t="shared" si="11"/>
        <v>0</v>
      </c>
      <c r="AH67" s="35">
        <f>IF(AG67&lt;K67,0,IF(L67&lt;=AG67,L67,AG67))</f>
        <v>0</v>
      </c>
      <c r="AI67" s="35">
        <f t="shared" si="12"/>
        <v>0</v>
      </c>
      <c r="AJ67" s="35">
        <f>IF(AI67&lt;L67,0,IF(M67&lt;=AI67,M67,AI67))</f>
        <v>0</v>
      </c>
      <c r="AK67" s="35">
        <f t="shared" si="13"/>
        <v>0</v>
      </c>
      <c r="AL67" s="35">
        <f>IF(AK67&lt;M67,0,IF(N67&lt;=AK67,N67,AK67))</f>
        <v>0</v>
      </c>
      <c r="AM67" s="35"/>
      <c r="AN67" s="103">
        <v>62</v>
      </c>
      <c r="AO67" s="103">
        <v>8</v>
      </c>
      <c r="AP67" s="103">
        <f t="shared" si="14"/>
        <v>22</v>
      </c>
      <c r="AQ67" s="34">
        <f>BorealFF!BD61</f>
        <v>0.75</v>
      </c>
      <c r="AR67" s="34">
        <f t="shared" si="15"/>
        <v>0</v>
      </c>
      <c r="AS67" s="34">
        <f t="shared" si="16"/>
        <v>0</v>
      </c>
      <c r="AT67" s="34">
        <f t="shared" si="17"/>
        <v>0</v>
      </c>
      <c r="AU67" s="34"/>
      <c r="AV67" s="34">
        <f t="shared" si="18"/>
        <v>0</v>
      </c>
      <c r="AW67" s="34">
        <f t="shared" si="19"/>
        <v>0</v>
      </c>
      <c r="AX67" s="34"/>
      <c r="AY67" s="103">
        <v>62</v>
      </c>
      <c r="AZ67" s="34">
        <v>1E-3</v>
      </c>
      <c r="BA67" s="34">
        <v>2.4E-2</v>
      </c>
      <c r="BB67" s="34">
        <v>2.4302520714099999E-2</v>
      </c>
      <c r="BD67" s="34">
        <v>0</v>
      </c>
      <c r="BE67" s="34">
        <v>0</v>
      </c>
      <c r="BG67" s="103">
        <v>62</v>
      </c>
      <c r="BH67" s="114">
        <f t="shared" si="20"/>
        <v>-1E-3</v>
      </c>
      <c r="BI67" s="114">
        <f t="shared" si="21"/>
        <v>-2.4E-2</v>
      </c>
      <c r="BJ67" s="114">
        <f t="shared" si="22"/>
        <v>-2.4302520714099999E-2</v>
      </c>
      <c r="BK67" s="34">
        <f t="shared" si="24"/>
        <v>0</v>
      </c>
      <c r="BL67" s="34">
        <f t="shared" si="23"/>
        <v>0</v>
      </c>
    </row>
    <row r="68" spans="4:64" ht="15">
      <c r="D68" s="103">
        <v>63</v>
      </c>
      <c r="E68" s="103">
        <v>5</v>
      </c>
      <c r="F68" s="103">
        <v>0</v>
      </c>
      <c r="G68" s="103">
        <v>0</v>
      </c>
      <c r="H68" s="103" t="s">
        <v>732</v>
      </c>
      <c r="I68" s="103" t="s">
        <v>732</v>
      </c>
      <c r="J68" s="34">
        <v>0</v>
      </c>
      <c r="K68" s="34">
        <v>0.7</v>
      </c>
      <c r="L68" s="34">
        <v>0.5</v>
      </c>
      <c r="M68" s="34">
        <v>0</v>
      </c>
      <c r="N68" s="34">
        <v>0</v>
      </c>
      <c r="O68" s="34">
        <f t="shared" si="0"/>
        <v>1.2</v>
      </c>
      <c r="P68" s="103">
        <f t="shared" si="2"/>
        <v>4.06200000000001E-2</v>
      </c>
      <c r="Q68" s="78">
        <f t="shared" si="1"/>
        <v>0.51015360393105025</v>
      </c>
      <c r="R68" s="34">
        <f t="shared" si="3"/>
        <v>0.61218432471726025</v>
      </c>
      <c r="S68" s="34"/>
      <c r="T68" s="103">
        <v>63</v>
      </c>
      <c r="U68" s="34">
        <f t="shared" si="4"/>
        <v>0</v>
      </c>
      <c r="V68" s="34">
        <f t="shared" si="5"/>
        <v>0.35710752275173513</v>
      </c>
      <c r="W68" s="34">
        <f t="shared" si="6"/>
        <v>0.25507680196552512</v>
      </c>
      <c r="X68" s="34">
        <f t="shared" si="7"/>
        <v>0</v>
      </c>
      <c r="Y68" s="34">
        <f t="shared" si="8"/>
        <v>0</v>
      </c>
      <c r="Z68" s="34">
        <f t="shared" si="9"/>
        <v>0.61218432471726025</v>
      </c>
      <c r="AA68" s="34">
        <f t="shared" si="10"/>
        <v>0</v>
      </c>
      <c r="AB68" s="34"/>
      <c r="AC68" s="103">
        <v>63</v>
      </c>
      <c r="AD68" s="34">
        <f>IF(J68&lt;=R68,J68,R68)</f>
        <v>0</v>
      </c>
      <c r="AE68" s="34">
        <f>R68-AD68</f>
        <v>0.61218432471726025</v>
      </c>
      <c r="AF68" s="103">
        <f>IF(AD68&lt;J68,0,IF(K68&lt;=AE68,K68,AE68))</f>
        <v>0.61218432471726025</v>
      </c>
      <c r="AG68" s="35">
        <f t="shared" si="11"/>
        <v>0</v>
      </c>
      <c r="AH68" s="35">
        <f>IF(AG68&lt;K68,0,IF(L68&lt;=AG68,L68,AG68))</f>
        <v>0</v>
      </c>
      <c r="AI68" s="35">
        <f t="shared" si="12"/>
        <v>0</v>
      </c>
      <c r="AJ68" s="35">
        <f>IF(AI68&lt;L68,0,IF(M68&lt;=AI68,M68,AI68))</f>
        <v>0</v>
      </c>
      <c r="AK68" s="35">
        <f t="shared" si="13"/>
        <v>0</v>
      </c>
      <c r="AL68" s="35">
        <f>IF(AK68&lt;M68,0,IF(N68&lt;=AK68,N68,AK68))</f>
        <v>0</v>
      </c>
      <c r="AM68" s="35"/>
      <c r="AN68" s="103">
        <v>63</v>
      </c>
      <c r="AO68" s="103">
        <v>8</v>
      </c>
      <c r="AP68" s="103">
        <f t="shared" si="14"/>
        <v>22</v>
      </c>
      <c r="AQ68" s="34">
        <f>BorealFF!BD62</f>
        <v>0.5</v>
      </c>
      <c r="AR68" s="34">
        <f t="shared" si="15"/>
        <v>0</v>
      </c>
      <c r="AS68" s="34">
        <f t="shared" si="16"/>
        <v>0</v>
      </c>
      <c r="AT68" s="34">
        <f t="shared" si="17"/>
        <v>0</v>
      </c>
      <c r="AU68" s="34"/>
      <c r="AV68" s="34">
        <f t="shared" si="18"/>
        <v>0</v>
      </c>
      <c r="AW68" s="34">
        <f t="shared" si="19"/>
        <v>0</v>
      </c>
      <c r="AX68" s="34"/>
      <c r="AY68" s="103">
        <v>63</v>
      </c>
      <c r="AZ68" s="34">
        <v>0</v>
      </c>
      <c r="BA68" s="34">
        <v>4.5911125463899999E-2</v>
      </c>
      <c r="BB68" s="34">
        <v>1.2500000000000001E-2</v>
      </c>
      <c r="BD68" s="34">
        <v>0</v>
      </c>
      <c r="BE68" s="34">
        <v>0</v>
      </c>
      <c r="BG68" s="103">
        <v>63</v>
      </c>
      <c r="BH68" s="114">
        <f t="shared" si="20"/>
        <v>0</v>
      </c>
      <c r="BI68" s="114">
        <f t="shared" si="21"/>
        <v>-4.5911125463899999E-2</v>
      </c>
      <c r="BJ68" s="114">
        <f t="shared" si="22"/>
        <v>-1.2500000000000001E-2</v>
      </c>
      <c r="BK68" s="34">
        <f t="shared" si="24"/>
        <v>0</v>
      </c>
      <c r="BL68" s="34">
        <f t="shared" si="23"/>
        <v>0</v>
      </c>
    </row>
    <row r="69" spans="4:64" ht="15">
      <c r="D69" s="103">
        <v>65</v>
      </c>
      <c r="E69" s="103">
        <v>90</v>
      </c>
      <c r="F69" s="103">
        <v>0</v>
      </c>
      <c r="G69" s="103">
        <v>0</v>
      </c>
      <c r="H69" s="103">
        <v>90</v>
      </c>
      <c r="I69" s="103">
        <v>90</v>
      </c>
      <c r="J69" s="34">
        <v>0</v>
      </c>
      <c r="K69" s="34">
        <v>0</v>
      </c>
      <c r="L69" s="34">
        <v>0.5</v>
      </c>
      <c r="M69" s="34">
        <v>0.1</v>
      </c>
      <c r="N69" s="34">
        <v>0.1</v>
      </c>
      <c r="O69" s="34">
        <f t="shared" si="0"/>
        <v>0.7</v>
      </c>
      <c r="P69" s="103">
        <f t="shared" si="2"/>
        <v>-0.49068000000000001</v>
      </c>
      <c r="Q69" s="78">
        <f t="shared" si="1"/>
        <v>0.3797333901226228</v>
      </c>
      <c r="R69" s="34">
        <f t="shared" si="3"/>
        <v>0.26581337308583597</v>
      </c>
      <c r="S69" s="34"/>
      <c r="T69" s="103">
        <v>65</v>
      </c>
      <c r="U69" s="34">
        <f t="shared" si="4"/>
        <v>0</v>
      </c>
      <c r="V69" s="34">
        <f t="shared" si="5"/>
        <v>0</v>
      </c>
      <c r="W69" s="34">
        <f t="shared" si="6"/>
        <v>0.1898666950613114</v>
      </c>
      <c r="X69" s="34">
        <f t="shared" si="7"/>
        <v>3.7973339012262283E-2</v>
      </c>
      <c r="Y69" s="34">
        <f t="shared" si="8"/>
        <v>3.7973339012262283E-2</v>
      </c>
      <c r="Z69" s="34">
        <f t="shared" si="9"/>
        <v>0.26581337308583597</v>
      </c>
      <c r="AA69" s="34">
        <f t="shared" si="10"/>
        <v>0</v>
      </c>
      <c r="AB69" s="34"/>
      <c r="AC69" s="103">
        <v>65</v>
      </c>
      <c r="AD69" s="34">
        <f>IF(J69&lt;=R69,J69,R69)</f>
        <v>0</v>
      </c>
      <c r="AE69" s="34">
        <f>R69-AD69</f>
        <v>0.26581337308583597</v>
      </c>
      <c r="AF69" s="103">
        <f>IF(AD69&lt;J69,0,IF(K69&lt;=AE69,K69,AE69))</f>
        <v>0</v>
      </c>
      <c r="AG69" s="35">
        <f t="shared" si="11"/>
        <v>0.26581337308583597</v>
      </c>
      <c r="AH69" s="35">
        <f>IF(AG69&lt;K69,0,IF(L69&lt;=AG69,L69,AG69))</f>
        <v>0.26581337308583597</v>
      </c>
      <c r="AI69" s="35">
        <f t="shared" si="12"/>
        <v>0</v>
      </c>
      <c r="AJ69" s="35">
        <f>IF(AI69&lt;L69,0,IF(M69&lt;=AI69,M69,AI69))</f>
        <v>0</v>
      </c>
      <c r="AK69" s="35">
        <f t="shared" si="13"/>
        <v>0</v>
      </c>
      <c r="AL69" s="35">
        <f>IF(AK69&lt;M69,0,IF(N69&lt;=AK69,N69,AK69))</f>
        <v>0</v>
      </c>
      <c r="AM69" s="35"/>
      <c r="AN69" s="103">
        <v>65</v>
      </c>
      <c r="AO69" s="103">
        <v>8</v>
      </c>
      <c r="AP69" s="103">
        <f t="shared" si="14"/>
        <v>22</v>
      </c>
      <c r="AQ69" s="34">
        <f>BorealFF!BD63</f>
        <v>0.5</v>
      </c>
      <c r="AR69" s="34">
        <f t="shared" si="15"/>
        <v>0</v>
      </c>
      <c r="AS69" s="34">
        <f t="shared" si="16"/>
        <v>0</v>
      </c>
      <c r="AT69" s="34">
        <f t="shared" si="17"/>
        <v>0.11961601788862619</v>
      </c>
      <c r="AU69" s="34"/>
      <c r="AV69" s="34">
        <f t="shared" si="18"/>
        <v>0</v>
      </c>
      <c r="AW69" s="34">
        <f t="shared" si="19"/>
        <v>0</v>
      </c>
      <c r="AX69" s="34"/>
      <c r="AY69" s="103">
        <v>65</v>
      </c>
      <c r="AZ69" s="34">
        <v>0</v>
      </c>
      <c r="BA69" s="34">
        <v>0</v>
      </c>
      <c r="BB69" s="34">
        <v>0.11961082436500001</v>
      </c>
      <c r="BD69" s="34">
        <v>0</v>
      </c>
      <c r="BE69" s="34">
        <v>0</v>
      </c>
      <c r="BG69" s="103">
        <v>65</v>
      </c>
      <c r="BH69" s="114">
        <f t="shared" si="20"/>
        <v>0</v>
      </c>
      <c r="BI69" s="114">
        <f t="shared" si="21"/>
        <v>0</v>
      </c>
      <c r="BJ69" s="114">
        <f t="shared" si="22"/>
        <v>5.1935236261846374E-6</v>
      </c>
      <c r="BK69" s="34">
        <f t="shared" si="24"/>
        <v>0</v>
      </c>
      <c r="BL69" s="34">
        <f t="shared" si="23"/>
        <v>0</v>
      </c>
    </row>
    <row r="70" spans="4:64" ht="15">
      <c r="D70" s="103">
        <v>66</v>
      </c>
      <c r="E70" s="103">
        <v>5</v>
      </c>
      <c r="F70" s="103">
        <v>0</v>
      </c>
      <c r="G70" s="103">
        <v>0</v>
      </c>
      <c r="H70" s="103">
        <v>70</v>
      </c>
      <c r="I70" s="103">
        <v>70</v>
      </c>
      <c r="J70" s="34">
        <v>0</v>
      </c>
      <c r="K70" s="34">
        <v>0</v>
      </c>
      <c r="L70" s="34">
        <v>2.5</v>
      </c>
      <c r="M70" s="34">
        <v>0.2</v>
      </c>
      <c r="N70" s="34">
        <v>1.5</v>
      </c>
      <c r="O70" s="34">
        <f t="shared" si="0"/>
        <v>4.2</v>
      </c>
      <c r="P70" s="103">
        <f t="shared" si="2"/>
        <v>3.2284200000000007</v>
      </c>
      <c r="Q70" s="78">
        <f t="shared" si="1"/>
        <v>0.9618898759457124</v>
      </c>
      <c r="R70" s="34">
        <f t="shared" si="3"/>
        <v>4.039937478971992</v>
      </c>
      <c r="S70" s="34"/>
      <c r="T70" s="103">
        <v>66</v>
      </c>
      <c r="U70" s="34">
        <f t="shared" si="4"/>
        <v>0</v>
      </c>
      <c r="V70" s="34">
        <f t="shared" si="5"/>
        <v>0</v>
      </c>
      <c r="W70" s="34">
        <f t="shared" si="6"/>
        <v>2.4047246898642811</v>
      </c>
      <c r="X70" s="34">
        <f t="shared" si="7"/>
        <v>0.19237797518914249</v>
      </c>
      <c r="Y70" s="34">
        <f t="shared" si="8"/>
        <v>1.4428348139185685</v>
      </c>
      <c r="Z70" s="34">
        <f t="shared" si="9"/>
        <v>4.039937478971992</v>
      </c>
      <c r="AA70" s="34">
        <f t="shared" si="10"/>
        <v>0</v>
      </c>
      <c r="AB70" s="34"/>
      <c r="AC70" s="103">
        <v>66</v>
      </c>
      <c r="AD70" s="34">
        <f>IF(J70&lt;=R70,J70,R70)</f>
        <v>0</v>
      </c>
      <c r="AE70" s="34">
        <f>R70-AD70</f>
        <v>4.039937478971992</v>
      </c>
      <c r="AF70" s="103">
        <f>IF(AD70&lt;J70,0,IF(K70&lt;=AE70,K70,AE70))</f>
        <v>0</v>
      </c>
      <c r="AG70" s="35">
        <f t="shared" si="11"/>
        <v>4.039937478971992</v>
      </c>
      <c r="AH70" s="35">
        <f>IF(AG70&lt;K70,0,IF(L70&lt;=AG70,L70,AG70))</f>
        <v>2.5</v>
      </c>
      <c r="AI70" s="35">
        <f t="shared" si="12"/>
        <v>1.539937478971992</v>
      </c>
      <c r="AJ70" s="35">
        <f>IF(AI70&lt;L70,0,IF(M70&lt;=AI70,M70,AI70))</f>
        <v>0</v>
      </c>
      <c r="AK70" s="35">
        <f t="shared" si="13"/>
        <v>1.539937478971992</v>
      </c>
      <c r="AL70" s="35">
        <f>IF(AK70&lt;M70,0,IF(N70&lt;=AK70,N70,AK70))</f>
        <v>1.5</v>
      </c>
      <c r="AM70" s="35"/>
      <c r="AN70" s="103">
        <v>66</v>
      </c>
      <c r="AO70" s="103">
        <v>8</v>
      </c>
      <c r="AP70" s="103">
        <f t="shared" si="14"/>
        <v>22</v>
      </c>
      <c r="AQ70" s="34">
        <f>BorealFF!BD64</f>
        <v>0.5</v>
      </c>
      <c r="AR70" s="34">
        <f t="shared" si="15"/>
        <v>0</v>
      </c>
      <c r="AS70" s="34">
        <f t="shared" si="16"/>
        <v>0</v>
      </c>
      <c r="AT70" s="34">
        <f t="shared" si="17"/>
        <v>6.25E-2</v>
      </c>
      <c r="AU70" s="34"/>
      <c r="AV70" s="34">
        <f t="shared" si="18"/>
        <v>0</v>
      </c>
      <c r="AW70" s="34">
        <f t="shared" si="19"/>
        <v>23.099999999999998</v>
      </c>
      <c r="AX70" s="34"/>
      <c r="AY70" s="103">
        <v>66</v>
      </c>
      <c r="AZ70" s="34">
        <v>0</v>
      </c>
      <c r="BA70" s="34">
        <v>0</v>
      </c>
      <c r="BB70" s="34">
        <v>6.25E-2</v>
      </c>
      <c r="BD70" s="34">
        <v>0</v>
      </c>
      <c r="BE70" s="34">
        <v>0</v>
      </c>
      <c r="BG70" s="103">
        <v>66</v>
      </c>
      <c r="BH70" s="114">
        <f t="shared" si="20"/>
        <v>0</v>
      </c>
      <c r="BI70" s="114">
        <f t="shared" si="21"/>
        <v>0</v>
      </c>
      <c r="BJ70" s="114">
        <f t="shared" si="22"/>
        <v>0</v>
      </c>
      <c r="BK70" s="34">
        <f t="shared" si="24"/>
        <v>0</v>
      </c>
      <c r="BL70" s="34">
        <f t="shared" si="23"/>
        <v>23.099999999999998</v>
      </c>
    </row>
    <row r="71" spans="4:64" ht="15">
      <c r="D71" s="103">
        <v>67</v>
      </c>
      <c r="E71" s="103">
        <v>90</v>
      </c>
      <c r="F71" s="103">
        <v>0</v>
      </c>
      <c r="G71" s="103">
        <v>0</v>
      </c>
      <c r="H71" s="103">
        <v>80</v>
      </c>
      <c r="I71" s="103">
        <v>80</v>
      </c>
      <c r="J71" s="34">
        <v>0</v>
      </c>
      <c r="K71" s="34">
        <v>0.2</v>
      </c>
      <c r="L71" s="34">
        <v>0.7</v>
      </c>
      <c r="M71" s="34">
        <v>1</v>
      </c>
      <c r="N71" s="34">
        <v>1</v>
      </c>
      <c r="O71" s="34">
        <f t="shared" si="0"/>
        <v>2.9</v>
      </c>
      <c r="P71" s="103">
        <f t="shared" si="2"/>
        <v>1.84704</v>
      </c>
      <c r="Q71" s="78">
        <f t="shared" si="1"/>
        <v>0.86377919035856066</v>
      </c>
      <c r="R71" s="34">
        <f t="shared" si="3"/>
        <v>2.5049596520398256</v>
      </c>
      <c r="S71" s="34"/>
      <c r="T71" s="103">
        <v>67</v>
      </c>
      <c r="U71" s="34">
        <f t="shared" si="4"/>
        <v>0</v>
      </c>
      <c r="V71" s="34">
        <f t="shared" si="5"/>
        <v>0.17275583807171213</v>
      </c>
      <c r="W71" s="34">
        <f t="shared" si="6"/>
        <v>0.6046454332509924</v>
      </c>
      <c r="X71" s="34">
        <f t="shared" si="7"/>
        <v>0.86377919035856066</v>
      </c>
      <c r="Y71" s="34">
        <f t="shared" si="8"/>
        <v>0.86377919035856066</v>
      </c>
      <c r="Z71" s="34">
        <f t="shared" si="9"/>
        <v>2.5049596520398256</v>
      </c>
      <c r="AA71" s="34">
        <f t="shared" si="10"/>
        <v>0</v>
      </c>
      <c r="AB71" s="34"/>
      <c r="AC71" s="103">
        <v>67</v>
      </c>
      <c r="AD71" s="34">
        <f>IF(J71&lt;=R71,J71,R71)</f>
        <v>0</v>
      </c>
      <c r="AE71" s="34">
        <f>R71-AD71</f>
        <v>2.5049596520398256</v>
      </c>
      <c r="AF71" s="103">
        <f>IF(AD71&lt;J71,0,IF(K71&lt;=AE71,K71,AE71))</f>
        <v>0.2</v>
      </c>
      <c r="AG71" s="35">
        <f t="shared" si="11"/>
        <v>2.3049596520398254</v>
      </c>
      <c r="AH71" s="35">
        <f>IF(AG71&lt;K71,0,IF(L71&lt;=AG71,L71,AG71))</f>
        <v>0.7</v>
      </c>
      <c r="AI71" s="35">
        <f t="shared" si="12"/>
        <v>1.6049596520398255</v>
      </c>
      <c r="AJ71" s="35">
        <f>IF(AI71&lt;L71,0,IF(M71&lt;=AI71,M71,AI71))</f>
        <v>1</v>
      </c>
      <c r="AK71" s="35">
        <f t="shared" si="13"/>
        <v>0.60495965203982549</v>
      </c>
      <c r="AL71" s="35">
        <f>IF(AK71&lt;M71,0,IF(N71&lt;=AK71,N71,AK71))</f>
        <v>0</v>
      </c>
      <c r="AM71" s="35"/>
      <c r="AN71" s="103">
        <v>67</v>
      </c>
      <c r="AO71" s="103">
        <v>8</v>
      </c>
      <c r="AP71" s="103">
        <f t="shared" si="14"/>
        <v>22</v>
      </c>
      <c r="AQ71" s="34">
        <f>BorealFF!BD65</f>
        <v>2.0499999999999998</v>
      </c>
      <c r="AR71" s="34">
        <f t="shared" si="15"/>
        <v>0</v>
      </c>
      <c r="AS71" s="34">
        <f t="shared" si="16"/>
        <v>0</v>
      </c>
      <c r="AT71" s="34">
        <f t="shared" si="17"/>
        <v>1.2914999999999999</v>
      </c>
      <c r="AU71" s="34"/>
      <c r="AV71" s="34">
        <f t="shared" si="18"/>
        <v>6.4</v>
      </c>
      <c r="AW71" s="34">
        <f t="shared" si="19"/>
        <v>0</v>
      </c>
      <c r="AX71" s="34"/>
      <c r="AY71" s="103">
        <v>67</v>
      </c>
      <c r="AZ71" s="34">
        <v>0</v>
      </c>
      <c r="BA71" s="34">
        <v>4.4999999999999997E-3</v>
      </c>
      <c r="BB71" s="34">
        <v>1.2915000000000001</v>
      </c>
      <c r="BD71" s="34">
        <v>6.4</v>
      </c>
      <c r="BE71" s="34">
        <v>8.7099938724499992</v>
      </c>
      <c r="BG71" s="103">
        <v>67</v>
      </c>
      <c r="BH71" s="114">
        <f t="shared" si="20"/>
        <v>0</v>
      </c>
      <c r="BI71" s="114">
        <f t="shared" si="21"/>
        <v>-4.4999999999999997E-3</v>
      </c>
      <c r="BJ71" s="114">
        <f t="shared" si="22"/>
        <v>0</v>
      </c>
      <c r="BK71" s="34">
        <f t="shared" si="24"/>
        <v>0</v>
      </c>
      <c r="BL71" s="34">
        <f t="shared" si="23"/>
        <v>-8.7099938724499992</v>
      </c>
    </row>
    <row r="72" spans="4:64" ht="15">
      <c r="D72" s="103">
        <v>69</v>
      </c>
      <c r="E72" s="103">
        <v>10</v>
      </c>
      <c r="F72" s="103">
        <v>0</v>
      </c>
      <c r="G72" s="103">
        <v>0</v>
      </c>
      <c r="H72" s="103">
        <v>10</v>
      </c>
      <c r="I72" s="103">
        <v>1</v>
      </c>
      <c r="J72" s="34">
        <v>0</v>
      </c>
      <c r="K72" s="34">
        <v>0</v>
      </c>
      <c r="L72" s="34">
        <v>0.2</v>
      </c>
      <c r="M72" s="34">
        <v>0.1</v>
      </c>
      <c r="N72" s="34">
        <v>0</v>
      </c>
      <c r="O72" s="34">
        <f t="shared" si="0"/>
        <v>0.30000000000000004</v>
      </c>
      <c r="P72" s="103">
        <f t="shared" si="2"/>
        <v>-0.91571999999999987</v>
      </c>
      <c r="Q72" s="78">
        <f t="shared" si="1"/>
        <v>0.28583077585051564</v>
      </c>
      <c r="R72" s="34">
        <f t="shared" si="3"/>
        <v>8.5749232755154711E-2</v>
      </c>
      <c r="S72" s="34"/>
      <c r="T72" s="103">
        <v>69</v>
      </c>
      <c r="U72" s="34">
        <f t="shared" si="4"/>
        <v>0</v>
      </c>
      <c r="V72" s="34">
        <f t="shared" si="5"/>
        <v>0</v>
      </c>
      <c r="W72" s="34">
        <f t="shared" si="6"/>
        <v>5.7166155170103129E-2</v>
      </c>
      <c r="X72" s="34">
        <f t="shared" si="7"/>
        <v>2.8583077585051565E-2</v>
      </c>
      <c r="Y72" s="34">
        <f t="shared" si="8"/>
        <v>0</v>
      </c>
      <c r="Z72" s="34">
        <f t="shared" si="9"/>
        <v>8.5749232755154697E-2</v>
      </c>
      <c r="AA72" s="34">
        <f t="shared" si="10"/>
        <v>0</v>
      </c>
      <c r="AB72" s="34"/>
      <c r="AC72" s="103">
        <v>69</v>
      </c>
      <c r="AD72" s="34">
        <f>IF(J72&lt;=R72,J72,R72)</f>
        <v>0</v>
      </c>
      <c r="AE72" s="34">
        <f>R72-AD72</f>
        <v>8.5749232755154711E-2</v>
      </c>
      <c r="AF72" s="103">
        <f>IF(AD72&lt;J72,0,IF(K72&lt;=AE72,K72,AE72))</f>
        <v>0</v>
      </c>
      <c r="AG72" s="35">
        <f t="shared" si="11"/>
        <v>8.5749232755154711E-2</v>
      </c>
      <c r="AH72" s="35">
        <f>IF(AG72&lt;K72,0,IF(L72&lt;=AG72,L72,AG72))</f>
        <v>8.5749232755154711E-2</v>
      </c>
      <c r="AI72" s="35">
        <f t="shared" si="12"/>
        <v>0</v>
      </c>
      <c r="AJ72" s="35">
        <f>IF(AI72&lt;L72,0,IF(M72&lt;=AI72,M72,AI72))</f>
        <v>0</v>
      </c>
      <c r="AK72" s="35">
        <f t="shared" si="13"/>
        <v>0</v>
      </c>
      <c r="AL72" s="35">
        <f>IF(AK72&lt;M72,0,IF(N72&lt;=AK72,N72,AK72))</f>
        <v>0</v>
      </c>
      <c r="AM72" s="35"/>
      <c r="AN72" s="103">
        <v>69</v>
      </c>
      <c r="AO72" s="103">
        <v>8</v>
      </c>
      <c r="AP72" s="103">
        <f t="shared" si="14"/>
        <v>22</v>
      </c>
      <c r="AQ72" s="34">
        <f>BorealFF!BD66</f>
        <v>1.75</v>
      </c>
      <c r="AR72" s="34">
        <f t="shared" si="15"/>
        <v>0</v>
      </c>
      <c r="AS72" s="34">
        <f t="shared" si="16"/>
        <v>0</v>
      </c>
      <c r="AT72" s="34">
        <f t="shared" si="17"/>
        <v>1.5006115732152076E-2</v>
      </c>
      <c r="AU72" s="34"/>
      <c r="AV72" s="34">
        <f t="shared" si="18"/>
        <v>0</v>
      </c>
      <c r="AW72" s="34">
        <f t="shared" si="19"/>
        <v>0</v>
      </c>
      <c r="AX72" s="34"/>
      <c r="AY72" s="103">
        <v>69</v>
      </c>
      <c r="AZ72" s="110">
        <v>0</v>
      </c>
      <c r="BA72" s="110">
        <v>0</v>
      </c>
      <c r="BB72" s="110">
        <v>1.5005794227E-2</v>
      </c>
      <c r="BD72" s="110">
        <v>0</v>
      </c>
      <c r="BE72" s="110">
        <v>0</v>
      </c>
      <c r="BG72" s="103">
        <v>69</v>
      </c>
      <c r="BH72" s="114">
        <f t="shared" si="20"/>
        <v>0</v>
      </c>
      <c r="BI72" s="114">
        <f t="shared" si="21"/>
        <v>0</v>
      </c>
      <c r="BJ72" s="114">
        <f t="shared" si="22"/>
        <v>3.2150515207572672E-7</v>
      </c>
      <c r="BK72" s="34">
        <f t="shared" si="24"/>
        <v>0</v>
      </c>
      <c r="BL72" s="34">
        <f t="shared" si="23"/>
        <v>0</v>
      </c>
    </row>
    <row r="73" spans="4:64" ht="15">
      <c r="D73" s="103">
        <v>70</v>
      </c>
      <c r="E73" s="103">
        <v>60</v>
      </c>
      <c r="F73" s="103">
        <v>0</v>
      </c>
      <c r="G73" s="103">
        <v>0</v>
      </c>
      <c r="H73" s="103">
        <v>90</v>
      </c>
      <c r="I73" s="103">
        <v>90</v>
      </c>
      <c r="J73" s="34">
        <v>0</v>
      </c>
      <c r="K73" s="34">
        <v>0.5</v>
      </c>
      <c r="L73" s="34">
        <v>0.8</v>
      </c>
      <c r="M73" s="34">
        <v>0.6</v>
      </c>
      <c r="N73" s="34">
        <v>0.6</v>
      </c>
      <c r="O73" s="34">
        <f t="shared" ref="O73:O136" si="25">SUM(K73:N73)</f>
        <v>2.5</v>
      </c>
      <c r="P73" s="103">
        <f t="shared" si="2"/>
        <v>1.4219999999999999</v>
      </c>
      <c r="Q73" s="78">
        <f t="shared" ref="Q73:Q136" si="26">EXP(P73)/(1+EXP(P73))</f>
        <v>0.8056517618540997</v>
      </c>
      <c r="R73" s="34">
        <f t="shared" si="3"/>
        <v>2.0141294046352494</v>
      </c>
      <c r="S73" s="34"/>
      <c r="T73" s="103">
        <v>70</v>
      </c>
      <c r="U73" s="34">
        <f t="shared" si="4"/>
        <v>0</v>
      </c>
      <c r="V73" s="34">
        <f t="shared" si="5"/>
        <v>0.40282588092704985</v>
      </c>
      <c r="W73" s="34">
        <f t="shared" si="6"/>
        <v>0.64452140948327985</v>
      </c>
      <c r="X73" s="34">
        <f t="shared" si="7"/>
        <v>0.48339105711245978</v>
      </c>
      <c r="Y73" s="34">
        <f t="shared" si="8"/>
        <v>0.48339105711245978</v>
      </c>
      <c r="Z73" s="34">
        <f t="shared" si="9"/>
        <v>2.0141294046352494</v>
      </c>
      <c r="AA73" s="34">
        <f t="shared" si="10"/>
        <v>0</v>
      </c>
      <c r="AB73" s="34"/>
      <c r="AC73" s="103">
        <v>70</v>
      </c>
      <c r="AD73" s="34">
        <f>IF(J73&lt;=R73,J73,R73)</f>
        <v>0</v>
      </c>
      <c r="AE73" s="34">
        <f>R73-AD73</f>
        <v>2.0141294046352494</v>
      </c>
      <c r="AF73" s="103">
        <f>IF(AD73&lt;J73,0,IF(K73&lt;=AE73,K73,AE73))</f>
        <v>0.5</v>
      </c>
      <c r="AG73" s="35">
        <f t="shared" si="11"/>
        <v>1.5141294046352494</v>
      </c>
      <c r="AH73" s="35">
        <f>IF(AG73&lt;K73,0,IF(L73&lt;=AG73,L73,AG73))</f>
        <v>0.8</v>
      </c>
      <c r="AI73" s="35">
        <f t="shared" si="12"/>
        <v>0.71412940463524932</v>
      </c>
      <c r="AJ73" s="35">
        <f>IF(AI73&lt;L73,0,IF(M73&lt;=AI73,M73,AI73))</f>
        <v>0</v>
      </c>
      <c r="AK73" s="35">
        <f t="shared" si="13"/>
        <v>0.71412940463524932</v>
      </c>
      <c r="AL73" s="35">
        <f>IF(AK73&lt;M73,0,IF(N73&lt;=AK73,N73,AK73))</f>
        <v>0.6</v>
      </c>
      <c r="AM73" s="35"/>
      <c r="AN73" s="103">
        <v>70</v>
      </c>
      <c r="AO73" s="103">
        <v>8</v>
      </c>
      <c r="AP73" s="103">
        <f t="shared" si="14"/>
        <v>22</v>
      </c>
      <c r="AQ73" s="34">
        <f>BorealFF!BD67</f>
        <v>2.6500000000000004</v>
      </c>
      <c r="AR73" s="34">
        <f t="shared" si="15"/>
        <v>0</v>
      </c>
      <c r="AS73" s="34">
        <f t="shared" si="16"/>
        <v>0</v>
      </c>
      <c r="AT73" s="34">
        <f t="shared" si="17"/>
        <v>1.2720000000000002</v>
      </c>
      <c r="AU73" s="34"/>
      <c r="AV73" s="34">
        <f t="shared" si="18"/>
        <v>0</v>
      </c>
      <c r="AW73" s="34">
        <f t="shared" si="19"/>
        <v>11.879999999999999</v>
      </c>
      <c r="AX73" s="34"/>
      <c r="AY73" s="103">
        <v>70</v>
      </c>
      <c r="AZ73" s="34">
        <v>0</v>
      </c>
      <c r="BA73" s="34">
        <v>7.4999999999999997E-3</v>
      </c>
      <c r="BB73" s="34">
        <v>1.272</v>
      </c>
      <c r="BD73" s="34">
        <v>0</v>
      </c>
      <c r="BE73" s="34">
        <v>0</v>
      </c>
      <c r="BG73" s="103">
        <v>70</v>
      </c>
      <c r="BH73" s="114">
        <f t="shared" si="20"/>
        <v>0</v>
      </c>
      <c r="BI73" s="114">
        <f t="shared" si="21"/>
        <v>-7.4999999999999997E-3</v>
      </c>
      <c r="BJ73" s="114">
        <f t="shared" si="22"/>
        <v>0</v>
      </c>
      <c r="BK73" s="34">
        <f t="shared" si="24"/>
        <v>0</v>
      </c>
      <c r="BL73" s="34">
        <f t="shared" si="23"/>
        <v>11.879999999999999</v>
      </c>
    </row>
    <row r="74" spans="4:64" ht="15">
      <c r="D74" s="103">
        <v>71</v>
      </c>
      <c r="E74" s="103">
        <v>34</v>
      </c>
      <c r="F74" s="103">
        <v>0</v>
      </c>
      <c r="G74" s="103">
        <v>0</v>
      </c>
      <c r="H74" s="103" t="s">
        <v>732</v>
      </c>
      <c r="I74" s="103" t="s">
        <v>732</v>
      </c>
      <c r="J74" s="34">
        <v>0</v>
      </c>
      <c r="K74" s="34">
        <v>0</v>
      </c>
      <c r="L74" s="34">
        <v>1.2</v>
      </c>
      <c r="M74" s="34">
        <v>0</v>
      </c>
      <c r="N74" s="34">
        <v>0</v>
      </c>
      <c r="O74" s="34">
        <f t="shared" si="25"/>
        <v>1.2</v>
      </c>
      <c r="P74" s="103">
        <f t="shared" ref="P74:P137" si="27">$F$4+($G$4*$K$2)+($H$4*O74)</f>
        <v>4.06200000000001E-2</v>
      </c>
      <c r="Q74" s="78">
        <f t="shared" si="26"/>
        <v>0.51015360393105025</v>
      </c>
      <c r="R74" s="34">
        <f t="shared" ref="R74:R137" si="28">O74*Q74</f>
        <v>0.61218432471726025</v>
      </c>
      <c r="S74" s="34"/>
      <c r="T74" s="103">
        <v>71</v>
      </c>
      <c r="U74" s="34">
        <f t="shared" ref="U74:U137" si="29">J74*$Q74</f>
        <v>0</v>
      </c>
      <c r="V74" s="34">
        <f t="shared" ref="V74:V137" si="30">K74*$Q74</f>
        <v>0</v>
      </c>
      <c r="W74" s="34">
        <f t="shared" ref="W74:W137" si="31">L74*$Q74</f>
        <v>0.61218432471726025</v>
      </c>
      <c r="X74" s="34">
        <f t="shared" ref="X74:X137" si="32">M74*$Q74</f>
        <v>0</v>
      </c>
      <c r="Y74" s="34">
        <f t="shared" ref="Y74:Y137" si="33">N74*$Q74</f>
        <v>0</v>
      </c>
      <c r="Z74" s="34">
        <f t="shared" ref="Z74:Z137" si="34">SUM(U74:Y74)</f>
        <v>0.61218432471726025</v>
      </c>
      <c r="AA74" s="34">
        <f t="shared" ref="AA74:AA137" si="35">R74-Z74</f>
        <v>0</v>
      </c>
      <c r="AB74" s="34"/>
      <c r="AC74" s="103">
        <v>71</v>
      </c>
      <c r="AD74" s="34">
        <f>IF(J74&lt;=R74,J74,R74)</f>
        <v>0</v>
      </c>
      <c r="AE74" s="34">
        <f>R74-AD74</f>
        <v>0.61218432471726025</v>
      </c>
      <c r="AF74" s="103">
        <f>IF(AD74&lt;J74,0,IF(K74&lt;=AE74,K74,AE74))</f>
        <v>0</v>
      </c>
      <c r="AG74" s="35">
        <f t="shared" ref="AG74:AG137" si="36">AE74-AF74</f>
        <v>0.61218432471726025</v>
      </c>
      <c r="AH74" s="35">
        <f>IF(AG74&lt;K74,0,IF(L74&lt;=AG74,L74,AG74))</f>
        <v>0.61218432471726025</v>
      </c>
      <c r="AI74" s="35">
        <f t="shared" ref="AI74:AI137" si="37">AG74-AH74</f>
        <v>0</v>
      </c>
      <c r="AJ74" s="35">
        <f>IF(AI74&lt;L74,0,IF(M74&lt;=AI74,M74,AI74))</f>
        <v>0</v>
      </c>
      <c r="AK74" s="35">
        <f t="shared" ref="AK74:AK137" si="38">AI74-AJ74</f>
        <v>0</v>
      </c>
      <c r="AL74" s="35">
        <f>IF(AK74&lt;M74,0,IF(N74&lt;=AK74,N74,AK74))</f>
        <v>0</v>
      </c>
      <c r="AM74" s="35"/>
      <c r="AN74" s="103">
        <v>71</v>
      </c>
      <c r="AO74" s="103">
        <v>8</v>
      </c>
      <c r="AP74" s="103">
        <f t="shared" ref="AP74:AP137" si="39">IF(AN74="","",IF(AN74=3,18,22))</f>
        <v>22</v>
      </c>
      <c r="AQ74" s="34">
        <f>BorealFF!BD68</f>
        <v>1.4499999999999997</v>
      </c>
      <c r="AR74" s="34">
        <f t="shared" ref="AR74:AR137" si="40">IF(AD74=0,0,AD74*B67*(F74/100))</f>
        <v>0</v>
      </c>
      <c r="AS74" s="34">
        <f t="shared" ref="AS74:AS137" si="41">IF(AF74=0,0,AF74*B68*(G74/100))</f>
        <v>0</v>
      </c>
      <c r="AT74" s="34">
        <f t="shared" ref="AT74:AT137" si="42">IF(AH74=0,0,AH74*AQ74*(E74/100))</f>
        <v>0.30180687208560925</v>
      </c>
      <c r="AU74" s="34"/>
      <c r="AV74" s="34">
        <f t="shared" ref="AV74:AV137" si="43">IF(AJ74=0,0,AJ74*AO74*(H74/100))</f>
        <v>0</v>
      </c>
      <c r="AW74" s="34">
        <f t="shared" ref="AW74:AW137" si="44">IF(AL74=0,0,AL74*AP74*(I74/100))</f>
        <v>0</v>
      </c>
      <c r="AX74" s="34"/>
      <c r="AY74" s="103">
        <v>71</v>
      </c>
      <c r="AZ74" s="34">
        <v>0</v>
      </c>
      <c r="BA74" s="34">
        <v>0</v>
      </c>
      <c r="BB74" s="34">
        <v>0.30178913138300001</v>
      </c>
      <c r="BD74" s="34">
        <v>0</v>
      </c>
      <c r="BE74" s="34">
        <v>0</v>
      </c>
      <c r="BG74" s="103">
        <v>71</v>
      </c>
      <c r="BH74" s="114">
        <f t="shared" ref="BH74:BH137" si="45">AR74-AZ74</f>
        <v>0</v>
      </c>
      <c r="BI74" s="114">
        <f t="shared" ref="BI74:BI137" si="46">AS74-BA74</f>
        <v>0</v>
      </c>
      <c r="BJ74" s="114">
        <f t="shared" ref="BJ74:BJ137" si="47">AT74-BB74</f>
        <v>1.774070260923688E-5</v>
      </c>
      <c r="BK74" s="34">
        <f t="shared" si="24"/>
        <v>0</v>
      </c>
      <c r="BL74" s="34">
        <f t="shared" ref="BL74:BL137" si="48">AW74-BE74</f>
        <v>0</v>
      </c>
    </row>
    <row r="75" spans="4:64" ht="15">
      <c r="D75" s="103">
        <v>72</v>
      </c>
      <c r="E75" s="103">
        <v>95</v>
      </c>
      <c r="F75" s="103">
        <v>0</v>
      </c>
      <c r="G75" s="103">
        <v>0</v>
      </c>
      <c r="H75" s="103" t="s">
        <v>732</v>
      </c>
      <c r="I75" s="103" t="s">
        <v>732</v>
      </c>
      <c r="J75" s="34">
        <v>0</v>
      </c>
      <c r="K75" s="34">
        <v>0</v>
      </c>
      <c r="L75" s="34">
        <v>1.8</v>
      </c>
      <c r="M75" s="34">
        <v>0</v>
      </c>
      <c r="N75" s="34">
        <v>0</v>
      </c>
      <c r="O75" s="34">
        <f t="shared" si="25"/>
        <v>1.8</v>
      </c>
      <c r="P75" s="103">
        <f t="shared" si="27"/>
        <v>0.67818000000000001</v>
      </c>
      <c r="Q75" s="78">
        <f t="shared" si="26"/>
        <v>0.66333237128659972</v>
      </c>
      <c r="R75" s="34">
        <f t="shared" si="28"/>
        <v>1.1939982683158796</v>
      </c>
      <c r="S75" s="34"/>
      <c r="T75" s="103">
        <v>72</v>
      </c>
      <c r="U75" s="34">
        <f t="shared" si="29"/>
        <v>0</v>
      </c>
      <c r="V75" s="34">
        <f t="shared" si="30"/>
        <v>0</v>
      </c>
      <c r="W75" s="34">
        <f t="shared" si="31"/>
        <v>1.1939982683158796</v>
      </c>
      <c r="X75" s="34">
        <f t="shared" si="32"/>
        <v>0</v>
      </c>
      <c r="Y75" s="34">
        <f t="shared" si="33"/>
        <v>0</v>
      </c>
      <c r="Z75" s="34">
        <f t="shared" si="34"/>
        <v>1.1939982683158796</v>
      </c>
      <c r="AA75" s="34">
        <f t="shared" si="35"/>
        <v>0</v>
      </c>
      <c r="AB75" s="34"/>
      <c r="AC75" s="103">
        <v>72</v>
      </c>
      <c r="AD75" s="34">
        <f>IF(J75&lt;=R75,J75,R75)</f>
        <v>0</v>
      </c>
      <c r="AE75" s="34">
        <f>R75-AD75</f>
        <v>1.1939982683158796</v>
      </c>
      <c r="AF75" s="103">
        <f>IF(AD75&lt;J75,0,IF(K75&lt;=AE75,K75,AE75))</f>
        <v>0</v>
      </c>
      <c r="AG75" s="35">
        <f t="shared" si="36"/>
        <v>1.1939982683158796</v>
      </c>
      <c r="AH75" s="35">
        <f>IF(AG75&lt;K75,0,IF(L75&lt;=AG75,L75,AG75))</f>
        <v>1.1939982683158796</v>
      </c>
      <c r="AI75" s="35">
        <f t="shared" si="37"/>
        <v>0</v>
      </c>
      <c r="AJ75" s="35">
        <f>IF(AI75&lt;L75,0,IF(M75&lt;=AI75,M75,AI75))</f>
        <v>0</v>
      </c>
      <c r="AK75" s="35">
        <f t="shared" si="38"/>
        <v>0</v>
      </c>
      <c r="AL75" s="35">
        <f>IF(AK75&lt;M75,0,IF(N75&lt;=AK75,N75,AK75))</f>
        <v>0</v>
      </c>
      <c r="AM75" s="35"/>
      <c r="AN75" s="103">
        <v>72</v>
      </c>
      <c r="AO75" s="103">
        <v>8</v>
      </c>
      <c r="AP75" s="103">
        <f t="shared" si="39"/>
        <v>22</v>
      </c>
      <c r="AQ75" s="34">
        <f>BorealFF!BD69</f>
        <v>1.5</v>
      </c>
      <c r="AR75" s="34">
        <f t="shared" si="40"/>
        <v>0</v>
      </c>
      <c r="AS75" s="34">
        <f t="shared" si="41"/>
        <v>0</v>
      </c>
      <c r="AT75" s="34">
        <f t="shared" si="42"/>
        <v>1.7014475323501286</v>
      </c>
      <c r="AU75" s="34"/>
      <c r="AV75" s="34">
        <f t="shared" si="43"/>
        <v>0</v>
      </c>
      <c r="AW75" s="34">
        <f t="shared" si="44"/>
        <v>0</v>
      </c>
      <c r="AX75" s="34"/>
      <c r="AY75" s="103">
        <v>72</v>
      </c>
      <c r="AZ75" s="34">
        <v>0</v>
      </c>
      <c r="BA75" s="34">
        <v>0</v>
      </c>
      <c r="BB75" s="34">
        <v>1.7013444213</v>
      </c>
      <c r="BD75" s="34">
        <v>0</v>
      </c>
      <c r="BE75" s="34">
        <v>0</v>
      </c>
      <c r="BG75" s="103">
        <v>72</v>
      </c>
      <c r="BH75" s="114">
        <f t="shared" si="45"/>
        <v>0</v>
      </c>
      <c r="BI75" s="114">
        <f t="shared" si="46"/>
        <v>0</v>
      </c>
      <c r="BJ75" s="114">
        <f t="shared" si="47"/>
        <v>1.0311105012861255E-4</v>
      </c>
      <c r="BK75" s="34">
        <f t="shared" ref="BK75:BK138" si="49">AV75-BD75</f>
        <v>0</v>
      </c>
      <c r="BL75" s="34">
        <f t="shared" si="48"/>
        <v>0</v>
      </c>
    </row>
    <row r="76" spans="4:64" ht="15">
      <c r="D76" s="103">
        <v>73</v>
      </c>
      <c r="E76" s="103">
        <v>90</v>
      </c>
      <c r="F76" s="103">
        <v>0</v>
      </c>
      <c r="G76" s="103">
        <v>0</v>
      </c>
      <c r="H76" s="103" t="s">
        <v>732</v>
      </c>
      <c r="I76" s="103" t="s">
        <v>732</v>
      </c>
      <c r="J76" s="34">
        <v>0</v>
      </c>
      <c r="K76" s="34">
        <v>0</v>
      </c>
      <c r="L76" s="34">
        <v>1.8</v>
      </c>
      <c r="M76" s="34">
        <v>0</v>
      </c>
      <c r="N76" s="34">
        <v>0</v>
      </c>
      <c r="O76" s="34">
        <f t="shared" si="25"/>
        <v>1.8</v>
      </c>
      <c r="P76" s="103">
        <f t="shared" si="27"/>
        <v>0.67818000000000001</v>
      </c>
      <c r="Q76" s="78">
        <f t="shared" si="26"/>
        <v>0.66333237128659972</v>
      </c>
      <c r="R76" s="34">
        <f t="shared" si="28"/>
        <v>1.1939982683158796</v>
      </c>
      <c r="S76" s="34"/>
      <c r="T76" s="103">
        <v>73</v>
      </c>
      <c r="U76" s="34">
        <f t="shared" si="29"/>
        <v>0</v>
      </c>
      <c r="V76" s="34">
        <f t="shared" si="30"/>
        <v>0</v>
      </c>
      <c r="W76" s="34">
        <f t="shared" si="31"/>
        <v>1.1939982683158796</v>
      </c>
      <c r="X76" s="34">
        <f t="shared" si="32"/>
        <v>0</v>
      </c>
      <c r="Y76" s="34">
        <f t="shared" si="33"/>
        <v>0</v>
      </c>
      <c r="Z76" s="34">
        <f t="shared" si="34"/>
        <v>1.1939982683158796</v>
      </c>
      <c r="AA76" s="34">
        <f t="shared" si="35"/>
        <v>0</v>
      </c>
      <c r="AB76" s="34"/>
      <c r="AC76" s="103">
        <v>73</v>
      </c>
      <c r="AD76" s="34">
        <f>IF(J76&lt;=R76,J76,R76)</f>
        <v>0</v>
      </c>
      <c r="AE76" s="34">
        <f>R76-AD76</f>
        <v>1.1939982683158796</v>
      </c>
      <c r="AF76" s="103">
        <f>IF(AD76&lt;J76,0,IF(K76&lt;=AE76,K76,AE76))</f>
        <v>0</v>
      </c>
      <c r="AG76" s="35">
        <f t="shared" si="36"/>
        <v>1.1939982683158796</v>
      </c>
      <c r="AH76" s="35">
        <f>IF(AG76&lt;K76,0,IF(L76&lt;=AG76,L76,AG76))</f>
        <v>1.1939982683158796</v>
      </c>
      <c r="AI76" s="35">
        <f t="shared" si="37"/>
        <v>0</v>
      </c>
      <c r="AJ76" s="35">
        <f>IF(AI76&lt;L76,0,IF(M76&lt;=AI76,M76,AI76))</f>
        <v>0</v>
      </c>
      <c r="AK76" s="35">
        <f t="shared" si="38"/>
        <v>0</v>
      </c>
      <c r="AL76" s="35">
        <f>IF(AK76&lt;M76,0,IF(N76&lt;=AK76,N76,AK76))</f>
        <v>0</v>
      </c>
      <c r="AM76" s="35"/>
      <c r="AN76" s="103">
        <v>73</v>
      </c>
      <c r="AO76" s="103">
        <v>8</v>
      </c>
      <c r="AP76" s="103">
        <f t="shared" si="39"/>
        <v>22</v>
      </c>
      <c r="AQ76" s="34">
        <f>BorealFF!BD70</f>
        <v>1.4000000000000001</v>
      </c>
      <c r="AR76" s="34">
        <f t="shared" si="40"/>
        <v>0</v>
      </c>
      <c r="AS76" s="34">
        <f t="shared" si="41"/>
        <v>0</v>
      </c>
      <c r="AT76" s="34">
        <f t="shared" si="42"/>
        <v>1.5044378180780085</v>
      </c>
      <c r="AU76" s="34"/>
      <c r="AV76" s="34">
        <f t="shared" si="43"/>
        <v>0</v>
      </c>
      <c r="AW76" s="34">
        <f t="shared" si="44"/>
        <v>0</v>
      </c>
      <c r="AX76" s="34"/>
      <c r="AY76" s="103">
        <v>73</v>
      </c>
      <c r="AZ76" s="34">
        <v>0</v>
      </c>
      <c r="BA76" s="34">
        <v>0</v>
      </c>
      <c r="BB76" s="34">
        <v>1.5043466462099999</v>
      </c>
      <c r="BD76" s="34">
        <v>0</v>
      </c>
      <c r="BE76" s="34">
        <v>0</v>
      </c>
      <c r="BG76" s="103">
        <v>73</v>
      </c>
      <c r="BH76" s="114">
        <f t="shared" si="45"/>
        <v>0</v>
      </c>
      <c r="BI76" s="114">
        <f t="shared" si="46"/>
        <v>0</v>
      </c>
      <c r="BJ76" s="114">
        <f t="shared" si="47"/>
        <v>9.1171868008554924E-5</v>
      </c>
      <c r="BK76" s="34">
        <f t="shared" si="49"/>
        <v>0</v>
      </c>
      <c r="BL76" s="34">
        <f t="shared" si="48"/>
        <v>0</v>
      </c>
    </row>
    <row r="77" spans="4:64" ht="15">
      <c r="D77" s="103">
        <v>74</v>
      </c>
      <c r="E77" s="103">
        <v>78</v>
      </c>
      <c r="F77" s="103">
        <v>0</v>
      </c>
      <c r="G77" s="103">
        <v>0</v>
      </c>
      <c r="H77" s="103" t="s">
        <v>732</v>
      </c>
      <c r="I77" s="103" t="s">
        <v>732</v>
      </c>
      <c r="J77" s="34">
        <v>0</v>
      </c>
      <c r="K77" s="34">
        <v>0</v>
      </c>
      <c r="L77" s="34">
        <v>1</v>
      </c>
      <c r="M77" s="34">
        <v>0</v>
      </c>
      <c r="N77" s="34">
        <v>0</v>
      </c>
      <c r="O77" s="34">
        <f t="shared" si="25"/>
        <v>1</v>
      </c>
      <c r="P77" s="103">
        <f t="shared" si="27"/>
        <v>-0.17189999999999994</v>
      </c>
      <c r="Q77" s="78">
        <f t="shared" si="26"/>
        <v>0.45713051276566935</v>
      </c>
      <c r="R77" s="34">
        <f t="shared" si="28"/>
        <v>0.45713051276566935</v>
      </c>
      <c r="S77" s="34"/>
      <c r="T77" s="103">
        <v>74</v>
      </c>
      <c r="U77" s="34">
        <f t="shared" si="29"/>
        <v>0</v>
      </c>
      <c r="V77" s="34">
        <f t="shared" si="30"/>
        <v>0</v>
      </c>
      <c r="W77" s="34">
        <f t="shared" si="31"/>
        <v>0.45713051276566935</v>
      </c>
      <c r="X77" s="34">
        <f t="shared" si="32"/>
        <v>0</v>
      </c>
      <c r="Y77" s="34">
        <f t="shared" si="33"/>
        <v>0</v>
      </c>
      <c r="Z77" s="34">
        <f t="shared" si="34"/>
        <v>0.45713051276566935</v>
      </c>
      <c r="AA77" s="34">
        <f t="shared" si="35"/>
        <v>0</v>
      </c>
      <c r="AB77" s="34"/>
      <c r="AC77" s="103">
        <v>74</v>
      </c>
      <c r="AD77" s="34">
        <f>IF(J77&lt;=R77,J77,R77)</f>
        <v>0</v>
      </c>
      <c r="AE77" s="34">
        <f>R77-AD77</f>
        <v>0.45713051276566935</v>
      </c>
      <c r="AF77" s="103">
        <f>IF(AD77&lt;J77,0,IF(K77&lt;=AE77,K77,AE77))</f>
        <v>0</v>
      </c>
      <c r="AG77" s="35">
        <f t="shared" si="36"/>
        <v>0.45713051276566935</v>
      </c>
      <c r="AH77" s="35">
        <f>IF(AG77&lt;K77,0,IF(L77&lt;=AG77,L77,AG77))</f>
        <v>0.45713051276566935</v>
      </c>
      <c r="AI77" s="35">
        <f t="shared" si="37"/>
        <v>0</v>
      </c>
      <c r="AJ77" s="35">
        <f>IF(AI77&lt;L77,0,IF(M77&lt;=AI77,M77,AI77))</f>
        <v>0</v>
      </c>
      <c r="AK77" s="35">
        <f t="shared" si="38"/>
        <v>0</v>
      </c>
      <c r="AL77" s="35">
        <f>IF(AK77&lt;M77,0,IF(N77&lt;=AK77,N77,AK77))</f>
        <v>0</v>
      </c>
      <c r="AM77" s="35"/>
      <c r="AN77" s="103">
        <v>74</v>
      </c>
      <c r="AO77" s="103">
        <v>8</v>
      </c>
      <c r="AP77" s="103">
        <f t="shared" si="39"/>
        <v>22</v>
      </c>
      <c r="AQ77" s="34">
        <f>BorealFF!BD71</f>
        <v>1.0999999999999999</v>
      </c>
      <c r="AR77" s="34">
        <f t="shared" si="40"/>
        <v>0</v>
      </c>
      <c r="AS77" s="34">
        <f t="shared" si="41"/>
        <v>0</v>
      </c>
      <c r="AT77" s="34">
        <f t="shared" si="42"/>
        <v>0.39221797995294422</v>
      </c>
      <c r="AU77" s="34"/>
      <c r="AV77" s="34">
        <f t="shared" si="43"/>
        <v>0</v>
      </c>
      <c r="AW77" s="34">
        <f t="shared" si="44"/>
        <v>0</v>
      </c>
      <c r="AX77" s="34"/>
      <c r="AY77" s="103">
        <v>74</v>
      </c>
      <c r="AZ77" s="34">
        <v>0</v>
      </c>
      <c r="BA77" s="34">
        <v>0</v>
      </c>
      <c r="BB77" s="34">
        <v>0.392196687727</v>
      </c>
      <c r="BD77" s="34">
        <v>0</v>
      </c>
      <c r="BE77" s="34">
        <v>0</v>
      </c>
      <c r="BG77" s="103">
        <v>74</v>
      </c>
      <c r="BH77" s="114">
        <f t="shared" si="45"/>
        <v>0</v>
      </c>
      <c r="BI77" s="114">
        <f t="shared" si="46"/>
        <v>0</v>
      </c>
      <c r="BJ77" s="114">
        <f t="shared" si="47"/>
        <v>2.1292225944213872E-5</v>
      </c>
      <c r="BK77" s="34">
        <f t="shared" si="49"/>
        <v>0</v>
      </c>
      <c r="BL77" s="34">
        <f t="shared" si="48"/>
        <v>0</v>
      </c>
    </row>
    <row r="78" spans="4:64" ht="15">
      <c r="D78" s="103">
        <v>75</v>
      </c>
      <c r="E78" s="103">
        <v>98</v>
      </c>
      <c r="F78" s="103">
        <v>0</v>
      </c>
      <c r="G78" s="103">
        <v>0</v>
      </c>
      <c r="H78" s="103">
        <v>95</v>
      </c>
      <c r="I78" s="103">
        <v>95</v>
      </c>
      <c r="J78" s="34">
        <v>0</v>
      </c>
      <c r="K78" s="34">
        <v>0</v>
      </c>
      <c r="L78" s="34">
        <v>2.5</v>
      </c>
      <c r="M78" s="34">
        <v>2</v>
      </c>
      <c r="N78" s="34">
        <v>2</v>
      </c>
      <c r="O78" s="34">
        <f t="shared" si="25"/>
        <v>6.5</v>
      </c>
      <c r="P78" s="103">
        <f t="shared" si="27"/>
        <v>5.6724000000000006</v>
      </c>
      <c r="Q78" s="78">
        <f t="shared" si="26"/>
        <v>0.99657218997510977</v>
      </c>
      <c r="R78" s="34">
        <f t="shared" si="28"/>
        <v>6.4777192348382133</v>
      </c>
      <c r="S78" s="34"/>
      <c r="T78" s="103">
        <v>75</v>
      </c>
      <c r="U78" s="34">
        <f t="shared" si="29"/>
        <v>0</v>
      </c>
      <c r="V78" s="34">
        <f t="shared" si="30"/>
        <v>0</v>
      </c>
      <c r="W78" s="34">
        <f t="shared" si="31"/>
        <v>2.4914304749377743</v>
      </c>
      <c r="X78" s="34">
        <f t="shared" si="32"/>
        <v>1.9931443799502195</v>
      </c>
      <c r="Y78" s="34">
        <f t="shared" si="33"/>
        <v>1.9931443799502195</v>
      </c>
      <c r="Z78" s="34">
        <f t="shared" si="34"/>
        <v>6.4777192348382133</v>
      </c>
      <c r="AA78" s="34">
        <f t="shared" si="35"/>
        <v>0</v>
      </c>
      <c r="AB78" s="34"/>
      <c r="AC78" s="103">
        <v>75</v>
      </c>
      <c r="AD78" s="34">
        <f>IF(J78&lt;=R78,J78,R78)</f>
        <v>0</v>
      </c>
      <c r="AE78" s="34">
        <f>R78-AD78</f>
        <v>6.4777192348382133</v>
      </c>
      <c r="AF78" s="103">
        <f>IF(AD78&lt;J78,0,IF(K78&lt;=AE78,K78,AE78))</f>
        <v>0</v>
      </c>
      <c r="AG78" s="35">
        <f t="shared" si="36"/>
        <v>6.4777192348382133</v>
      </c>
      <c r="AH78" s="35">
        <f>IF(AG78&lt;K78,0,IF(L78&lt;=AG78,L78,AG78))</f>
        <v>2.5</v>
      </c>
      <c r="AI78" s="35">
        <f t="shared" si="37"/>
        <v>3.9777192348382133</v>
      </c>
      <c r="AJ78" s="35">
        <f>IF(AI78&lt;L78,0,IF(M78&lt;=AI78,M78,AI78))</f>
        <v>2</v>
      </c>
      <c r="AK78" s="35">
        <f t="shared" si="38"/>
        <v>1.9777192348382133</v>
      </c>
      <c r="AL78" s="35">
        <f>IF(AK78&lt;M78,0,IF(N78&lt;=AK78,N78,AK78))</f>
        <v>0</v>
      </c>
      <c r="AM78" s="35"/>
      <c r="AN78" s="103">
        <v>75</v>
      </c>
      <c r="AO78" s="103">
        <v>8</v>
      </c>
      <c r="AP78" s="103">
        <f t="shared" si="39"/>
        <v>22</v>
      </c>
      <c r="AQ78" s="34">
        <f>BorealFF!BD72</f>
        <v>3</v>
      </c>
      <c r="AR78" s="34">
        <f t="shared" si="40"/>
        <v>0</v>
      </c>
      <c r="AS78" s="34">
        <f t="shared" si="41"/>
        <v>0</v>
      </c>
      <c r="AT78" s="34">
        <f t="shared" si="42"/>
        <v>7.35</v>
      </c>
      <c r="AU78" s="34"/>
      <c r="AV78" s="34">
        <f t="shared" si="43"/>
        <v>15.2</v>
      </c>
      <c r="AW78" s="34">
        <f t="shared" si="44"/>
        <v>0</v>
      </c>
      <c r="AX78" s="34"/>
      <c r="AY78" s="103">
        <v>75</v>
      </c>
      <c r="AZ78" s="34">
        <v>0</v>
      </c>
      <c r="BA78" s="34">
        <v>0</v>
      </c>
      <c r="BB78" s="34">
        <v>7.35</v>
      </c>
      <c r="BD78" s="34">
        <v>15.2</v>
      </c>
      <c r="BE78" s="34">
        <v>33.818752034299997</v>
      </c>
      <c r="BG78" s="103">
        <v>75</v>
      </c>
      <c r="BH78" s="114">
        <f t="shared" si="45"/>
        <v>0</v>
      </c>
      <c r="BI78" s="114">
        <f t="shared" si="46"/>
        <v>0</v>
      </c>
      <c r="BJ78" s="114">
        <f t="shared" si="47"/>
        <v>0</v>
      </c>
      <c r="BK78" s="34">
        <f t="shared" si="49"/>
        <v>0</v>
      </c>
      <c r="BL78" s="34">
        <f t="shared" si="48"/>
        <v>-33.818752034299997</v>
      </c>
    </row>
    <row r="79" spans="4:64" ht="15">
      <c r="D79" s="103">
        <v>76</v>
      </c>
      <c r="E79" s="103">
        <v>95</v>
      </c>
      <c r="F79" s="103">
        <v>0</v>
      </c>
      <c r="G79" s="103">
        <v>0</v>
      </c>
      <c r="H79" s="103">
        <v>95</v>
      </c>
      <c r="I79" s="103">
        <v>95</v>
      </c>
      <c r="J79" s="34">
        <v>0</v>
      </c>
      <c r="K79" s="34">
        <v>0</v>
      </c>
      <c r="L79" s="34">
        <v>2.2000000000000002</v>
      </c>
      <c r="M79" s="34">
        <v>3.3</v>
      </c>
      <c r="N79" s="34">
        <v>1.5</v>
      </c>
      <c r="O79" s="34">
        <f t="shared" si="25"/>
        <v>7</v>
      </c>
      <c r="P79" s="103">
        <f t="shared" si="27"/>
        <v>6.2037000000000004</v>
      </c>
      <c r="Q79" s="78">
        <f t="shared" si="26"/>
        <v>0.99798214435691812</v>
      </c>
      <c r="R79" s="34">
        <f t="shared" si="28"/>
        <v>6.9858750104984271</v>
      </c>
      <c r="S79" s="34"/>
      <c r="T79" s="103">
        <v>76</v>
      </c>
      <c r="U79" s="34">
        <f t="shared" si="29"/>
        <v>0</v>
      </c>
      <c r="V79" s="34">
        <f t="shared" si="30"/>
        <v>0</v>
      </c>
      <c r="W79" s="34">
        <f t="shared" si="31"/>
        <v>2.1955607175852201</v>
      </c>
      <c r="X79" s="34">
        <f t="shared" si="32"/>
        <v>3.2933410763778297</v>
      </c>
      <c r="Y79" s="34">
        <f t="shared" si="33"/>
        <v>1.4969732165353773</v>
      </c>
      <c r="Z79" s="34">
        <f t="shared" si="34"/>
        <v>6.9858750104984271</v>
      </c>
      <c r="AA79" s="34">
        <f t="shared" si="35"/>
        <v>0</v>
      </c>
      <c r="AB79" s="34"/>
      <c r="AC79" s="103">
        <v>76</v>
      </c>
      <c r="AD79" s="34">
        <f>IF(J79&lt;=R79,J79,R79)</f>
        <v>0</v>
      </c>
      <c r="AE79" s="34">
        <f>R79-AD79</f>
        <v>6.9858750104984271</v>
      </c>
      <c r="AF79" s="103">
        <f>IF(AD79&lt;J79,0,IF(K79&lt;=AE79,K79,AE79))</f>
        <v>0</v>
      </c>
      <c r="AG79" s="35">
        <f t="shared" si="36"/>
        <v>6.9858750104984271</v>
      </c>
      <c r="AH79" s="35">
        <f>IF(AG79&lt;K79,0,IF(L79&lt;=AG79,L79,AG79))</f>
        <v>2.2000000000000002</v>
      </c>
      <c r="AI79" s="35">
        <f t="shared" si="37"/>
        <v>4.7858750104984269</v>
      </c>
      <c r="AJ79" s="35">
        <f>IF(AI79&lt;L79,0,IF(M79&lt;=AI79,M79,AI79))</f>
        <v>3.3</v>
      </c>
      <c r="AK79" s="35">
        <f t="shared" si="38"/>
        <v>1.4858750104984271</v>
      </c>
      <c r="AL79" s="35">
        <f>IF(AK79&lt;M79,0,IF(N79&lt;=AK79,N79,AK79))</f>
        <v>0</v>
      </c>
      <c r="AM79" s="35"/>
      <c r="AN79" s="103">
        <v>76</v>
      </c>
      <c r="AO79" s="103">
        <v>8</v>
      </c>
      <c r="AP79" s="103">
        <f t="shared" si="39"/>
        <v>22</v>
      </c>
      <c r="AQ79" s="34">
        <f>BorealFF!BD73</f>
        <v>2.2499999999999996</v>
      </c>
      <c r="AR79" s="34">
        <f t="shared" si="40"/>
        <v>0</v>
      </c>
      <c r="AS79" s="34">
        <f t="shared" si="41"/>
        <v>0</v>
      </c>
      <c r="AT79" s="34">
        <f t="shared" si="42"/>
        <v>4.7024999999999988</v>
      </c>
      <c r="AU79" s="34"/>
      <c r="AV79" s="34">
        <f t="shared" si="43"/>
        <v>25.08</v>
      </c>
      <c r="AW79" s="34">
        <f t="shared" si="44"/>
        <v>0</v>
      </c>
      <c r="AX79" s="34"/>
      <c r="AY79" s="103">
        <v>76</v>
      </c>
      <c r="AZ79" s="34">
        <v>0</v>
      </c>
      <c r="BA79" s="34">
        <v>0</v>
      </c>
      <c r="BB79" s="34">
        <v>4.7024999999999997</v>
      </c>
      <c r="BD79" s="34">
        <v>25.08</v>
      </c>
      <c r="BE79" s="34">
        <v>25.408293885700001</v>
      </c>
      <c r="BG79" s="103">
        <v>76</v>
      </c>
      <c r="BH79" s="114">
        <f t="shared" si="45"/>
        <v>0</v>
      </c>
      <c r="BI79" s="114">
        <f t="shared" si="46"/>
        <v>0</v>
      </c>
      <c r="BJ79" s="114">
        <f t="shared" si="47"/>
        <v>0</v>
      </c>
      <c r="BK79" s="34">
        <f t="shared" si="49"/>
        <v>0</v>
      </c>
      <c r="BL79" s="34">
        <f t="shared" si="48"/>
        <v>-25.408293885700001</v>
      </c>
    </row>
    <row r="80" spans="4:64" ht="15">
      <c r="D80" s="103">
        <v>77</v>
      </c>
      <c r="E80" s="103">
        <v>98</v>
      </c>
      <c r="F80" s="103">
        <v>0</v>
      </c>
      <c r="G80" s="103">
        <v>0</v>
      </c>
      <c r="H80" s="103">
        <v>98</v>
      </c>
      <c r="I80" s="103">
        <v>98</v>
      </c>
      <c r="J80" s="34">
        <v>0</v>
      </c>
      <c r="K80" s="34">
        <v>0</v>
      </c>
      <c r="L80" s="34">
        <v>1.8</v>
      </c>
      <c r="M80" s="34">
        <v>2</v>
      </c>
      <c r="N80" s="34">
        <v>2</v>
      </c>
      <c r="O80" s="34">
        <f t="shared" si="25"/>
        <v>5.8</v>
      </c>
      <c r="P80" s="103">
        <f t="shared" si="27"/>
        <v>4.9285800000000002</v>
      </c>
      <c r="Q80" s="78">
        <f t="shared" si="26"/>
        <v>0.99281522239363618</v>
      </c>
      <c r="R80" s="34">
        <f t="shared" si="28"/>
        <v>5.7583282898830896</v>
      </c>
      <c r="S80" s="34"/>
      <c r="T80" s="103">
        <v>77</v>
      </c>
      <c r="U80" s="34">
        <f t="shared" si="29"/>
        <v>0</v>
      </c>
      <c r="V80" s="34">
        <f t="shared" si="30"/>
        <v>0</v>
      </c>
      <c r="W80" s="34">
        <f t="shared" si="31"/>
        <v>1.7870674003085452</v>
      </c>
      <c r="X80" s="34">
        <f t="shared" si="32"/>
        <v>1.9856304447872724</v>
      </c>
      <c r="Y80" s="34">
        <f t="shared" si="33"/>
        <v>1.9856304447872724</v>
      </c>
      <c r="Z80" s="34">
        <f t="shared" si="34"/>
        <v>5.7583282898830896</v>
      </c>
      <c r="AA80" s="34">
        <f t="shared" si="35"/>
        <v>0</v>
      </c>
      <c r="AB80" s="34"/>
      <c r="AC80" s="103">
        <v>77</v>
      </c>
      <c r="AD80" s="34">
        <f>IF(J80&lt;=R80,J80,R80)</f>
        <v>0</v>
      </c>
      <c r="AE80" s="34">
        <f>R80-AD80</f>
        <v>5.7583282898830896</v>
      </c>
      <c r="AF80" s="103">
        <f>IF(AD80&lt;J80,0,IF(K80&lt;=AE80,K80,AE80))</f>
        <v>0</v>
      </c>
      <c r="AG80" s="35">
        <f t="shared" si="36"/>
        <v>5.7583282898830896</v>
      </c>
      <c r="AH80" s="35">
        <f>IF(AG80&lt;K80,0,IF(L80&lt;=AG80,L80,AG80))</f>
        <v>1.8</v>
      </c>
      <c r="AI80" s="35">
        <f t="shared" si="37"/>
        <v>3.9583282898830898</v>
      </c>
      <c r="AJ80" s="35">
        <f>IF(AI80&lt;L80,0,IF(M80&lt;=AI80,M80,AI80))</f>
        <v>2</v>
      </c>
      <c r="AK80" s="35">
        <f t="shared" si="38"/>
        <v>1.9583282898830898</v>
      </c>
      <c r="AL80" s="35">
        <f>IF(AK80&lt;M80,0,IF(N80&lt;=AK80,N80,AK80))</f>
        <v>0</v>
      </c>
      <c r="AM80" s="35"/>
      <c r="AN80" s="103">
        <v>77</v>
      </c>
      <c r="AO80" s="103">
        <v>8</v>
      </c>
      <c r="AP80" s="103">
        <f t="shared" si="39"/>
        <v>22</v>
      </c>
      <c r="AQ80" s="34">
        <f>BorealFF!BD74</f>
        <v>1.5</v>
      </c>
      <c r="AR80" s="34">
        <f t="shared" si="40"/>
        <v>0</v>
      </c>
      <c r="AS80" s="34">
        <f t="shared" si="41"/>
        <v>0</v>
      </c>
      <c r="AT80" s="34">
        <f t="shared" si="42"/>
        <v>2.6459999999999999</v>
      </c>
      <c r="AU80" s="34"/>
      <c r="AV80" s="34">
        <f t="shared" si="43"/>
        <v>15.68</v>
      </c>
      <c r="AW80" s="34">
        <f t="shared" si="44"/>
        <v>0</v>
      </c>
      <c r="AX80" s="34"/>
      <c r="AY80" s="103">
        <v>77</v>
      </c>
      <c r="AZ80" s="34">
        <v>0</v>
      </c>
      <c r="BA80" s="34">
        <v>0</v>
      </c>
      <c r="BB80" s="34">
        <v>2.6459999999999999</v>
      </c>
      <c r="BD80" s="34">
        <v>15.68</v>
      </c>
      <c r="BE80" s="34">
        <v>34.544487624200002</v>
      </c>
      <c r="BG80" s="103">
        <v>77</v>
      </c>
      <c r="BH80" s="114">
        <f t="shared" si="45"/>
        <v>0</v>
      </c>
      <c r="BI80" s="114">
        <f t="shared" si="46"/>
        <v>0</v>
      </c>
      <c r="BJ80" s="114">
        <f t="shared" si="47"/>
        <v>0</v>
      </c>
      <c r="BK80" s="34">
        <f t="shared" si="49"/>
        <v>0</v>
      </c>
      <c r="BL80" s="34">
        <f t="shared" si="48"/>
        <v>-34.544487624200002</v>
      </c>
    </row>
    <row r="81" spans="4:64" ht="15">
      <c r="D81" s="103">
        <v>78</v>
      </c>
      <c r="E81" s="103">
        <v>40</v>
      </c>
      <c r="F81" s="103">
        <v>0</v>
      </c>
      <c r="G81" s="103">
        <v>0</v>
      </c>
      <c r="H81" s="103" t="s">
        <v>732</v>
      </c>
      <c r="I81" s="103" t="s">
        <v>732</v>
      </c>
      <c r="J81" s="34">
        <v>0</v>
      </c>
      <c r="K81" s="34">
        <v>0</v>
      </c>
      <c r="L81" s="34">
        <v>1.3</v>
      </c>
      <c r="M81" s="34">
        <v>0</v>
      </c>
      <c r="N81" s="34">
        <v>0</v>
      </c>
      <c r="O81" s="34">
        <f t="shared" si="25"/>
        <v>1.3</v>
      </c>
      <c r="P81" s="103">
        <f t="shared" si="27"/>
        <v>0.14688000000000012</v>
      </c>
      <c r="Q81" s="78">
        <f t="shared" si="26"/>
        <v>0.53665412648286326</v>
      </c>
      <c r="R81" s="34">
        <f t="shared" si="28"/>
        <v>0.69765036442772221</v>
      </c>
      <c r="S81" s="34"/>
      <c r="T81" s="103">
        <v>78</v>
      </c>
      <c r="U81" s="34">
        <f t="shared" si="29"/>
        <v>0</v>
      </c>
      <c r="V81" s="34">
        <f t="shared" si="30"/>
        <v>0</v>
      </c>
      <c r="W81" s="34">
        <f t="shared" si="31"/>
        <v>0.69765036442772221</v>
      </c>
      <c r="X81" s="34">
        <f t="shared" si="32"/>
        <v>0</v>
      </c>
      <c r="Y81" s="34">
        <f t="shared" si="33"/>
        <v>0</v>
      </c>
      <c r="Z81" s="34">
        <f t="shared" si="34"/>
        <v>0.69765036442772221</v>
      </c>
      <c r="AA81" s="34">
        <f t="shared" si="35"/>
        <v>0</v>
      </c>
      <c r="AB81" s="34"/>
      <c r="AC81" s="103">
        <v>78</v>
      </c>
      <c r="AD81" s="34">
        <f>IF(J81&lt;=R81,J81,R81)</f>
        <v>0</v>
      </c>
      <c r="AE81" s="34">
        <f>R81-AD81</f>
        <v>0.69765036442772221</v>
      </c>
      <c r="AF81" s="103">
        <f>IF(AD81&lt;J81,0,IF(K81&lt;=AE81,K81,AE81))</f>
        <v>0</v>
      </c>
      <c r="AG81" s="35">
        <f t="shared" si="36"/>
        <v>0.69765036442772221</v>
      </c>
      <c r="AH81" s="35">
        <f>IF(AG81&lt;K81,0,IF(L81&lt;=AG81,L81,AG81))</f>
        <v>0.69765036442772221</v>
      </c>
      <c r="AI81" s="35">
        <f t="shared" si="37"/>
        <v>0</v>
      </c>
      <c r="AJ81" s="35">
        <f>IF(AI81&lt;L81,0,IF(M81&lt;=AI81,M81,AI81))</f>
        <v>0</v>
      </c>
      <c r="AK81" s="35">
        <f t="shared" si="38"/>
        <v>0</v>
      </c>
      <c r="AL81" s="35">
        <f>IF(AK81&lt;M81,0,IF(N81&lt;=AK81,N81,AK81))</f>
        <v>0</v>
      </c>
      <c r="AM81" s="35"/>
      <c r="AN81" s="103">
        <v>78</v>
      </c>
      <c r="AO81" s="103">
        <v>8</v>
      </c>
      <c r="AP81" s="103">
        <f t="shared" si="39"/>
        <v>22</v>
      </c>
      <c r="AQ81" s="34">
        <f>BorealFF!BD75</f>
        <v>1.4499999999999997</v>
      </c>
      <c r="AR81" s="34">
        <f t="shared" si="40"/>
        <v>0</v>
      </c>
      <c r="AS81" s="34">
        <f t="shared" si="41"/>
        <v>0</v>
      </c>
      <c r="AT81" s="34">
        <f t="shared" si="42"/>
        <v>0.40463721136807884</v>
      </c>
      <c r="AU81" s="34"/>
      <c r="AV81" s="34">
        <f t="shared" si="43"/>
        <v>0</v>
      </c>
      <c r="AW81" s="34">
        <f t="shared" si="44"/>
        <v>0</v>
      </c>
      <c r="AX81" s="34"/>
      <c r="AY81" s="103">
        <v>78</v>
      </c>
      <c r="AZ81" s="34">
        <v>0</v>
      </c>
      <c r="BA81" s="34">
        <v>0</v>
      </c>
      <c r="BB81" s="34">
        <v>0.40461283794399999</v>
      </c>
      <c r="BD81" s="34">
        <v>0</v>
      </c>
      <c r="BE81" s="34">
        <v>0</v>
      </c>
      <c r="BG81" s="103">
        <v>78</v>
      </c>
      <c r="BH81" s="114">
        <f t="shared" si="45"/>
        <v>0</v>
      </c>
      <c r="BI81" s="114">
        <f t="shared" si="46"/>
        <v>0</v>
      </c>
      <c r="BJ81" s="114">
        <f t="shared" si="47"/>
        <v>2.437342407884957E-5</v>
      </c>
      <c r="BK81" s="34">
        <f t="shared" si="49"/>
        <v>0</v>
      </c>
      <c r="BL81" s="34">
        <f t="shared" si="48"/>
        <v>0</v>
      </c>
    </row>
    <row r="82" spans="4:64" ht="15">
      <c r="D82" s="103">
        <v>79</v>
      </c>
      <c r="E82" s="103">
        <v>25</v>
      </c>
      <c r="F82" s="103">
        <v>0</v>
      </c>
      <c r="G82" s="103">
        <v>0</v>
      </c>
      <c r="H82" s="103" t="s">
        <v>732</v>
      </c>
      <c r="I82" s="103" t="s">
        <v>732</v>
      </c>
      <c r="J82" s="34">
        <v>0</v>
      </c>
      <c r="K82" s="34">
        <v>0</v>
      </c>
      <c r="L82" s="34">
        <v>1</v>
      </c>
      <c r="M82" s="34">
        <v>0</v>
      </c>
      <c r="N82" s="34">
        <v>0</v>
      </c>
      <c r="O82" s="34">
        <f t="shared" si="25"/>
        <v>1</v>
      </c>
      <c r="P82" s="103">
        <f t="shared" si="27"/>
        <v>-0.17189999999999994</v>
      </c>
      <c r="Q82" s="78">
        <f t="shared" si="26"/>
        <v>0.45713051276566935</v>
      </c>
      <c r="R82" s="34">
        <f t="shared" si="28"/>
        <v>0.45713051276566935</v>
      </c>
      <c r="S82" s="34"/>
      <c r="T82" s="103">
        <v>79</v>
      </c>
      <c r="U82" s="34">
        <f t="shared" si="29"/>
        <v>0</v>
      </c>
      <c r="V82" s="34">
        <f t="shared" si="30"/>
        <v>0</v>
      </c>
      <c r="W82" s="34">
        <f t="shared" si="31"/>
        <v>0.45713051276566935</v>
      </c>
      <c r="X82" s="34">
        <f t="shared" si="32"/>
        <v>0</v>
      </c>
      <c r="Y82" s="34">
        <f t="shared" si="33"/>
        <v>0</v>
      </c>
      <c r="Z82" s="34">
        <f t="shared" si="34"/>
        <v>0.45713051276566935</v>
      </c>
      <c r="AA82" s="34">
        <f t="shared" si="35"/>
        <v>0</v>
      </c>
      <c r="AB82" s="34"/>
      <c r="AC82" s="103">
        <v>79</v>
      </c>
      <c r="AD82" s="34">
        <f>IF(J82&lt;=R82,J82,R82)</f>
        <v>0</v>
      </c>
      <c r="AE82" s="34">
        <f>R82-AD82</f>
        <v>0.45713051276566935</v>
      </c>
      <c r="AF82" s="103">
        <f>IF(AD82&lt;J82,0,IF(K82&lt;=AE82,K82,AE82))</f>
        <v>0</v>
      </c>
      <c r="AG82" s="35">
        <f t="shared" si="36"/>
        <v>0.45713051276566935</v>
      </c>
      <c r="AH82" s="35">
        <f>IF(AG82&lt;K82,0,IF(L82&lt;=AG82,L82,AG82))</f>
        <v>0.45713051276566935</v>
      </c>
      <c r="AI82" s="35">
        <f t="shared" si="37"/>
        <v>0</v>
      </c>
      <c r="AJ82" s="35">
        <f>IF(AI82&lt;L82,0,IF(M82&lt;=AI82,M82,AI82))</f>
        <v>0</v>
      </c>
      <c r="AK82" s="35">
        <f t="shared" si="38"/>
        <v>0</v>
      </c>
      <c r="AL82" s="35">
        <f>IF(AK82&lt;M82,0,IF(N82&lt;=AK82,N82,AK82))</f>
        <v>0</v>
      </c>
      <c r="AM82" s="35"/>
      <c r="AN82" s="103">
        <v>79</v>
      </c>
      <c r="AO82" s="103">
        <v>8</v>
      </c>
      <c r="AP82" s="103">
        <f t="shared" si="39"/>
        <v>22</v>
      </c>
      <c r="AQ82" s="34">
        <f>BorealFF!BD76</f>
        <v>0.5</v>
      </c>
      <c r="AR82" s="34">
        <f t="shared" si="40"/>
        <v>0</v>
      </c>
      <c r="AS82" s="34">
        <f t="shared" si="41"/>
        <v>0</v>
      </c>
      <c r="AT82" s="34">
        <f t="shared" si="42"/>
        <v>5.7141314095708669E-2</v>
      </c>
      <c r="AU82" s="34"/>
      <c r="AV82" s="34">
        <f t="shared" si="43"/>
        <v>0</v>
      </c>
      <c r="AW82" s="34">
        <f t="shared" si="44"/>
        <v>0</v>
      </c>
      <c r="AX82" s="34"/>
      <c r="AY82" s="103">
        <v>79</v>
      </c>
      <c r="AZ82" s="34">
        <v>0</v>
      </c>
      <c r="BA82" s="34">
        <v>0</v>
      </c>
      <c r="BB82" s="34">
        <v>5.7138212081399999E-2</v>
      </c>
      <c r="BD82" s="34">
        <v>0</v>
      </c>
      <c r="BE82" s="34">
        <v>0</v>
      </c>
      <c r="BG82" s="103">
        <v>79</v>
      </c>
      <c r="BH82" s="114">
        <f t="shared" si="45"/>
        <v>0</v>
      </c>
      <c r="BI82" s="114">
        <f t="shared" si="46"/>
        <v>0</v>
      </c>
      <c r="BJ82" s="114">
        <f t="shared" si="47"/>
        <v>3.1020143086701868E-6</v>
      </c>
      <c r="BK82" s="34">
        <f t="shared" si="49"/>
        <v>0</v>
      </c>
      <c r="BL82" s="34">
        <f t="shared" si="48"/>
        <v>0</v>
      </c>
    </row>
    <row r="83" spans="4:64" ht="15">
      <c r="D83" s="103">
        <v>80</v>
      </c>
      <c r="E83" s="103">
        <v>20</v>
      </c>
      <c r="F83" s="103">
        <v>0</v>
      </c>
      <c r="G83" s="103">
        <v>0</v>
      </c>
      <c r="H83" s="103" t="s">
        <v>732</v>
      </c>
      <c r="I83" s="103" t="s">
        <v>732</v>
      </c>
      <c r="J83" s="34">
        <v>0</v>
      </c>
      <c r="K83" s="34">
        <v>0</v>
      </c>
      <c r="L83" s="34">
        <v>0.7</v>
      </c>
      <c r="M83" s="34">
        <v>0</v>
      </c>
      <c r="N83" s="34">
        <v>0</v>
      </c>
      <c r="O83" s="34">
        <f t="shared" si="25"/>
        <v>0.7</v>
      </c>
      <c r="P83" s="103">
        <f t="shared" si="27"/>
        <v>-0.49068000000000001</v>
      </c>
      <c r="Q83" s="78">
        <f t="shared" si="26"/>
        <v>0.3797333901226228</v>
      </c>
      <c r="R83" s="34">
        <f t="shared" si="28"/>
        <v>0.26581337308583597</v>
      </c>
      <c r="S83" s="34"/>
      <c r="T83" s="103">
        <v>80</v>
      </c>
      <c r="U83" s="34">
        <f t="shared" si="29"/>
        <v>0</v>
      </c>
      <c r="V83" s="34">
        <f t="shared" si="30"/>
        <v>0</v>
      </c>
      <c r="W83" s="34">
        <f t="shared" si="31"/>
        <v>0.26581337308583597</v>
      </c>
      <c r="X83" s="34">
        <f t="shared" si="32"/>
        <v>0</v>
      </c>
      <c r="Y83" s="34">
        <f t="shared" si="33"/>
        <v>0</v>
      </c>
      <c r="Z83" s="34">
        <f t="shared" si="34"/>
        <v>0.26581337308583597</v>
      </c>
      <c r="AA83" s="34">
        <f t="shared" si="35"/>
        <v>0</v>
      </c>
      <c r="AB83" s="34"/>
      <c r="AC83" s="103">
        <v>80</v>
      </c>
      <c r="AD83" s="34">
        <f>IF(J83&lt;=R83,J83,R83)</f>
        <v>0</v>
      </c>
      <c r="AE83" s="34">
        <f>R83-AD83</f>
        <v>0.26581337308583597</v>
      </c>
      <c r="AF83" s="103">
        <f>IF(AD83&lt;J83,0,IF(K83&lt;=AE83,K83,AE83))</f>
        <v>0</v>
      </c>
      <c r="AG83" s="35">
        <f t="shared" si="36"/>
        <v>0.26581337308583597</v>
      </c>
      <c r="AH83" s="35">
        <f>IF(AG83&lt;K83,0,IF(L83&lt;=AG83,L83,AG83))</f>
        <v>0.26581337308583597</v>
      </c>
      <c r="AI83" s="35">
        <f t="shared" si="37"/>
        <v>0</v>
      </c>
      <c r="AJ83" s="35">
        <f>IF(AI83&lt;L83,0,IF(M83&lt;=AI83,M83,AI83))</f>
        <v>0</v>
      </c>
      <c r="AK83" s="35">
        <f t="shared" si="38"/>
        <v>0</v>
      </c>
      <c r="AL83" s="35">
        <f>IF(AK83&lt;M83,0,IF(N83&lt;=AK83,N83,AK83))</f>
        <v>0</v>
      </c>
      <c r="AM83" s="35"/>
      <c r="AN83" s="103">
        <v>80</v>
      </c>
      <c r="AO83" s="103">
        <v>8</v>
      </c>
      <c r="AP83" s="103">
        <f t="shared" si="39"/>
        <v>22</v>
      </c>
      <c r="AQ83" s="34">
        <f>BorealFF!BD77</f>
        <v>0.5</v>
      </c>
      <c r="AR83" s="34">
        <f t="shared" si="40"/>
        <v>0</v>
      </c>
      <c r="AS83" s="34">
        <f t="shared" si="41"/>
        <v>0</v>
      </c>
      <c r="AT83" s="34">
        <f t="shared" si="42"/>
        <v>2.65813373085836E-2</v>
      </c>
      <c r="AU83" s="34"/>
      <c r="AV83" s="34">
        <f t="shared" si="43"/>
        <v>0</v>
      </c>
      <c r="AW83" s="34">
        <f t="shared" si="44"/>
        <v>0</v>
      </c>
      <c r="AX83" s="34"/>
      <c r="AY83" s="103">
        <v>80</v>
      </c>
      <c r="AZ83" s="34">
        <v>0</v>
      </c>
      <c r="BA83" s="34">
        <v>0</v>
      </c>
      <c r="BB83" s="34">
        <v>2.6580183192199999E-2</v>
      </c>
      <c r="BD83" s="34">
        <v>0</v>
      </c>
      <c r="BE83" s="34">
        <v>0</v>
      </c>
      <c r="BG83" s="103">
        <v>80</v>
      </c>
      <c r="BH83" s="114">
        <f t="shared" si="45"/>
        <v>0</v>
      </c>
      <c r="BI83" s="114">
        <f t="shared" si="46"/>
        <v>0</v>
      </c>
      <c r="BJ83" s="114">
        <f t="shared" si="47"/>
        <v>1.154116383600412E-6</v>
      </c>
      <c r="BK83" s="34">
        <f t="shared" si="49"/>
        <v>0</v>
      </c>
      <c r="BL83" s="34">
        <f t="shared" si="48"/>
        <v>0</v>
      </c>
    </row>
    <row r="84" spans="4:64" ht="15">
      <c r="D84" s="103">
        <v>81</v>
      </c>
      <c r="E84" s="103">
        <v>50</v>
      </c>
      <c r="F84" s="103">
        <v>0</v>
      </c>
      <c r="G84" s="103">
        <v>0</v>
      </c>
      <c r="H84" s="103" t="s">
        <v>732</v>
      </c>
      <c r="I84" s="103" t="s">
        <v>732</v>
      </c>
      <c r="J84" s="34">
        <v>0</v>
      </c>
      <c r="K84" s="34">
        <v>0</v>
      </c>
      <c r="L84" s="34">
        <v>1.2</v>
      </c>
      <c r="M84" s="34">
        <v>0</v>
      </c>
      <c r="N84" s="34">
        <v>0</v>
      </c>
      <c r="O84" s="34">
        <f t="shared" si="25"/>
        <v>1.2</v>
      </c>
      <c r="P84" s="103">
        <f t="shared" si="27"/>
        <v>4.06200000000001E-2</v>
      </c>
      <c r="Q84" s="78">
        <f t="shared" si="26"/>
        <v>0.51015360393105025</v>
      </c>
      <c r="R84" s="34">
        <f t="shared" si="28"/>
        <v>0.61218432471726025</v>
      </c>
      <c r="S84" s="34"/>
      <c r="T84" s="103">
        <v>81</v>
      </c>
      <c r="U84" s="34">
        <f t="shared" si="29"/>
        <v>0</v>
      </c>
      <c r="V84" s="34">
        <f t="shared" si="30"/>
        <v>0</v>
      </c>
      <c r="W84" s="34">
        <f t="shared" si="31"/>
        <v>0.61218432471726025</v>
      </c>
      <c r="X84" s="34">
        <f t="shared" si="32"/>
        <v>0</v>
      </c>
      <c r="Y84" s="34">
        <f t="shared" si="33"/>
        <v>0</v>
      </c>
      <c r="Z84" s="34">
        <f t="shared" si="34"/>
        <v>0.61218432471726025</v>
      </c>
      <c r="AA84" s="34">
        <f t="shared" si="35"/>
        <v>0</v>
      </c>
      <c r="AB84" s="34"/>
      <c r="AC84" s="103">
        <v>81</v>
      </c>
      <c r="AD84" s="34">
        <f>IF(J84&lt;=R84,J84,R84)</f>
        <v>0</v>
      </c>
      <c r="AE84" s="34">
        <f>R84-AD84</f>
        <v>0.61218432471726025</v>
      </c>
      <c r="AF84" s="103">
        <f>IF(AD84&lt;J84,0,IF(K84&lt;=AE84,K84,AE84))</f>
        <v>0</v>
      </c>
      <c r="AG84" s="35">
        <f t="shared" si="36"/>
        <v>0.61218432471726025</v>
      </c>
      <c r="AH84" s="35">
        <f>IF(AG84&lt;K84,0,IF(L84&lt;=AG84,L84,AG84))</f>
        <v>0.61218432471726025</v>
      </c>
      <c r="AI84" s="35">
        <f t="shared" si="37"/>
        <v>0</v>
      </c>
      <c r="AJ84" s="35">
        <f>IF(AI84&lt;L84,0,IF(M84&lt;=AI84,M84,AI84))</f>
        <v>0</v>
      </c>
      <c r="AK84" s="35">
        <f t="shared" si="38"/>
        <v>0</v>
      </c>
      <c r="AL84" s="35">
        <f>IF(AK84&lt;M84,0,IF(N84&lt;=AK84,N84,AK84))</f>
        <v>0</v>
      </c>
      <c r="AM84" s="35"/>
      <c r="AN84" s="103">
        <v>81</v>
      </c>
      <c r="AO84" s="103">
        <v>8</v>
      </c>
      <c r="AP84" s="103">
        <f t="shared" si="39"/>
        <v>22</v>
      </c>
      <c r="AQ84" s="34">
        <f>BorealFF!BD78</f>
        <v>0.70000000000000007</v>
      </c>
      <c r="AR84" s="34">
        <f t="shared" si="40"/>
        <v>0</v>
      </c>
      <c r="AS84" s="34">
        <f t="shared" si="41"/>
        <v>0</v>
      </c>
      <c r="AT84" s="34">
        <f t="shared" si="42"/>
        <v>0.2142645136510411</v>
      </c>
      <c r="AU84" s="34"/>
      <c r="AV84" s="34">
        <f t="shared" si="43"/>
        <v>0</v>
      </c>
      <c r="AW84" s="34">
        <f t="shared" si="44"/>
        <v>0</v>
      </c>
      <c r="AX84" s="34"/>
      <c r="AY84" s="103">
        <v>81</v>
      </c>
      <c r="AZ84" s="34">
        <v>0</v>
      </c>
      <c r="BA84" s="34">
        <v>0</v>
      </c>
      <c r="BB84" s="34">
        <v>0.21425191883200001</v>
      </c>
      <c r="BD84" s="34">
        <v>0</v>
      </c>
      <c r="BE84" s="34">
        <v>0</v>
      </c>
      <c r="BG84" s="103">
        <v>81</v>
      </c>
      <c r="BH84" s="114">
        <f t="shared" si="45"/>
        <v>0</v>
      </c>
      <c r="BI84" s="114">
        <f t="shared" si="46"/>
        <v>0</v>
      </c>
      <c r="BJ84" s="114">
        <f t="shared" si="47"/>
        <v>1.2594819041089611E-5</v>
      </c>
      <c r="BK84" s="34">
        <f t="shared" si="49"/>
        <v>0</v>
      </c>
      <c r="BL84" s="34">
        <f t="shared" si="48"/>
        <v>0</v>
      </c>
    </row>
    <row r="85" spans="4:64" ht="15">
      <c r="D85" s="103">
        <v>82</v>
      </c>
      <c r="E85" s="103">
        <v>80</v>
      </c>
      <c r="F85" s="103">
        <v>0</v>
      </c>
      <c r="G85" s="103">
        <v>0</v>
      </c>
      <c r="H85" s="103" t="s">
        <v>732</v>
      </c>
      <c r="I85" s="103" t="s">
        <v>732</v>
      </c>
      <c r="J85" s="34">
        <v>0</v>
      </c>
      <c r="K85" s="34">
        <v>0</v>
      </c>
      <c r="L85" s="34">
        <v>1</v>
      </c>
      <c r="M85" s="34">
        <v>0</v>
      </c>
      <c r="N85" s="34">
        <v>0</v>
      </c>
      <c r="O85" s="34">
        <f t="shared" si="25"/>
        <v>1</v>
      </c>
      <c r="P85" s="103">
        <f t="shared" si="27"/>
        <v>-0.17189999999999994</v>
      </c>
      <c r="Q85" s="78">
        <f t="shared" si="26"/>
        <v>0.45713051276566935</v>
      </c>
      <c r="R85" s="34">
        <f t="shared" si="28"/>
        <v>0.45713051276566935</v>
      </c>
      <c r="S85" s="34"/>
      <c r="T85" s="103">
        <v>82</v>
      </c>
      <c r="U85" s="34">
        <f t="shared" si="29"/>
        <v>0</v>
      </c>
      <c r="V85" s="34">
        <f t="shared" si="30"/>
        <v>0</v>
      </c>
      <c r="W85" s="34">
        <f t="shared" si="31"/>
        <v>0.45713051276566935</v>
      </c>
      <c r="X85" s="34">
        <f t="shared" si="32"/>
        <v>0</v>
      </c>
      <c r="Y85" s="34">
        <f t="shared" si="33"/>
        <v>0</v>
      </c>
      <c r="Z85" s="34">
        <f t="shared" si="34"/>
        <v>0.45713051276566935</v>
      </c>
      <c r="AA85" s="34">
        <f t="shared" si="35"/>
        <v>0</v>
      </c>
      <c r="AB85" s="34"/>
      <c r="AC85" s="103">
        <v>82</v>
      </c>
      <c r="AD85" s="34">
        <f>IF(J85&lt;=R85,J85,R85)</f>
        <v>0</v>
      </c>
      <c r="AE85" s="34">
        <f>R85-AD85</f>
        <v>0.45713051276566935</v>
      </c>
      <c r="AF85" s="103">
        <f>IF(AD85&lt;J85,0,IF(K85&lt;=AE85,K85,AE85))</f>
        <v>0</v>
      </c>
      <c r="AG85" s="35">
        <f t="shared" si="36"/>
        <v>0.45713051276566935</v>
      </c>
      <c r="AH85" s="35">
        <f>IF(AG85&lt;K85,0,IF(L85&lt;=AG85,L85,AG85))</f>
        <v>0.45713051276566935</v>
      </c>
      <c r="AI85" s="35">
        <f t="shared" si="37"/>
        <v>0</v>
      </c>
      <c r="AJ85" s="35">
        <f>IF(AI85&lt;L85,0,IF(M85&lt;=AI85,M85,AI85))</f>
        <v>0</v>
      </c>
      <c r="AK85" s="35">
        <f t="shared" si="38"/>
        <v>0</v>
      </c>
      <c r="AL85" s="35">
        <f>IF(AK85&lt;M85,0,IF(N85&lt;=AK85,N85,AK85))</f>
        <v>0</v>
      </c>
      <c r="AM85" s="35"/>
      <c r="AN85" s="103">
        <v>82</v>
      </c>
      <c r="AO85" s="103">
        <v>8</v>
      </c>
      <c r="AP85" s="103">
        <f t="shared" si="39"/>
        <v>22</v>
      </c>
      <c r="AQ85" s="34">
        <f>BorealFF!BD79</f>
        <v>0.60000000000000009</v>
      </c>
      <c r="AR85" s="34">
        <f t="shared" si="40"/>
        <v>0</v>
      </c>
      <c r="AS85" s="34">
        <f t="shared" si="41"/>
        <v>0</v>
      </c>
      <c r="AT85" s="34">
        <f t="shared" si="42"/>
        <v>0.21942264612752133</v>
      </c>
      <c r="AU85" s="34"/>
      <c r="AV85" s="34">
        <f t="shared" si="43"/>
        <v>0</v>
      </c>
      <c r="AW85" s="34">
        <f t="shared" si="44"/>
        <v>0</v>
      </c>
      <c r="AX85" s="34"/>
      <c r="AY85" s="103">
        <v>82</v>
      </c>
      <c r="AZ85" s="34">
        <v>0</v>
      </c>
      <c r="BA85" s="34">
        <v>0</v>
      </c>
      <c r="BB85" s="34">
        <v>0.21941073439299999</v>
      </c>
      <c r="BD85" s="34">
        <v>0</v>
      </c>
      <c r="BE85" s="34">
        <v>0</v>
      </c>
      <c r="BG85" s="103">
        <v>82</v>
      </c>
      <c r="BH85" s="114">
        <f t="shared" si="45"/>
        <v>0</v>
      </c>
      <c r="BI85" s="114">
        <f t="shared" si="46"/>
        <v>0</v>
      </c>
      <c r="BJ85" s="114">
        <f t="shared" si="47"/>
        <v>1.1911734521335982E-5</v>
      </c>
      <c r="BK85" s="34">
        <f t="shared" si="49"/>
        <v>0</v>
      </c>
      <c r="BL85" s="34">
        <f t="shared" si="48"/>
        <v>0</v>
      </c>
    </row>
    <row r="86" spans="4:64" ht="15">
      <c r="D86" s="103">
        <v>83</v>
      </c>
      <c r="E86" s="103">
        <v>95</v>
      </c>
      <c r="F86" s="103">
        <v>0</v>
      </c>
      <c r="G86" s="103">
        <v>0</v>
      </c>
      <c r="H86" s="103" t="s">
        <v>732</v>
      </c>
      <c r="I86" s="103" t="s">
        <v>732</v>
      </c>
      <c r="J86" s="34">
        <v>0</v>
      </c>
      <c r="K86" s="34">
        <v>0</v>
      </c>
      <c r="L86" s="34">
        <v>2</v>
      </c>
      <c r="M86" s="34">
        <v>0</v>
      </c>
      <c r="N86" s="34">
        <v>0</v>
      </c>
      <c r="O86" s="34">
        <f t="shared" si="25"/>
        <v>2</v>
      </c>
      <c r="P86" s="103">
        <f t="shared" si="27"/>
        <v>0.89070000000000005</v>
      </c>
      <c r="Q86" s="78">
        <f t="shared" si="26"/>
        <v>0.70903460686765163</v>
      </c>
      <c r="R86" s="34">
        <f t="shared" si="28"/>
        <v>1.4180692137353033</v>
      </c>
      <c r="S86" s="34"/>
      <c r="T86" s="103">
        <v>83</v>
      </c>
      <c r="U86" s="34">
        <f t="shared" si="29"/>
        <v>0</v>
      </c>
      <c r="V86" s="34">
        <f t="shared" si="30"/>
        <v>0</v>
      </c>
      <c r="W86" s="34">
        <f t="shared" si="31"/>
        <v>1.4180692137353033</v>
      </c>
      <c r="X86" s="34">
        <f t="shared" si="32"/>
        <v>0</v>
      </c>
      <c r="Y86" s="34">
        <f t="shared" si="33"/>
        <v>0</v>
      </c>
      <c r="Z86" s="34">
        <f t="shared" si="34"/>
        <v>1.4180692137353033</v>
      </c>
      <c r="AA86" s="34">
        <f t="shared" si="35"/>
        <v>0</v>
      </c>
      <c r="AB86" s="34"/>
      <c r="AC86" s="103">
        <v>83</v>
      </c>
      <c r="AD86" s="34">
        <f>IF(J86&lt;=R86,J86,R86)</f>
        <v>0</v>
      </c>
      <c r="AE86" s="34">
        <f>R86-AD86</f>
        <v>1.4180692137353033</v>
      </c>
      <c r="AF86" s="103">
        <f>IF(AD86&lt;J86,0,IF(K86&lt;=AE86,K86,AE86))</f>
        <v>0</v>
      </c>
      <c r="AG86" s="35">
        <f t="shared" si="36"/>
        <v>1.4180692137353033</v>
      </c>
      <c r="AH86" s="35">
        <f>IF(AG86&lt;K86,0,IF(L86&lt;=AG86,L86,AG86))</f>
        <v>1.4180692137353033</v>
      </c>
      <c r="AI86" s="35">
        <f t="shared" si="37"/>
        <v>0</v>
      </c>
      <c r="AJ86" s="35">
        <f>IF(AI86&lt;L86,0,IF(M86&lt;=AI86,M86,AI86))</f>
        <v>0</v>
      </c>
      <c r="AK86" s="35">
        <f t="shared" si="38"/>
        <v>0</v>
      </c>
      <c r="AL86" s="35">
        <f>IF(AK86&lt;M86,0,IF(N86&lt;=AK86,N86,AK86))</f>
        <v>0</v>
      </c>
      <c r="AM86" s="35"/>
      <c r="AN86" s="103">
        <v>83</v>
      </c>
      <c r="AO86" s="103">
        <v>8</v>
      </c>
      <c r="AP86" s="103">
        <f t="shared" si="39"/>
        <v>22</v>
      </c>
      <c r="AQ86" s="34">
        <f>BorealFF!BD80</f>
        <v>0.52</v>
      </c>
      <c r="AR86" s="34">
        <f t="shared" si="40"/>
        <v>0</v>
      </c>
      <c r="AS86" s="34">
        <f t="shared" si="41"/>
        <v>0</v>
      </c>
      <c r="AT86" s="34">
        <f t="shared" si="42"/>
        <v>0.70052619158523988</v>
      </c>
      <c r="AU86" s="34"/>
      <c r="AV86" s="34">
        <f t="shared" si="43"/>
        <v>0</v>
      </c>
      <c r="AW86" s="34">
        <f t="shared" si="44"/>
        <v>0</v>
      </c>
      <c r="AX86" s="34"/>
      <c r="AY86" s="103">
        <v>83</v>
      </c>
      <c r="AZ86" s="34">
        <v>0</v>
      </c>
      <c r="BA86" s="34">
        <v>0</v>
      </c>
      <c r="BB86" s="34">
        <v>0.70048542410500003</v>
      </c>
      <c r="BD86" s="34">
        <v>0</v>
      </c>
      <c r="BE86" s="34">
        <v>0</v>
      </c>
      <c r="BG86" s="103">
        <v>83</v>
      </c>
      <c r="BH86" s="114">
        <f t="shared" si="45"/>
        <v>0</v>
      </c>
      <c r="BI86" s="114">
        <f t="shared" si="46"/>
        <v>0</v>
      </c>
      <c r="BJ86" s="114">
        <f t="shared" si="47"/>
        <v>4.0767480239845E-5</v>
      </c>
      <c r="BK86" s="34">
        <f t="shared" si="49"/>
        <v>0</v>
      </c>
      <c r="BL86" s="34">
        <f t="shared" si="48"/>
        <v>0</v>
      </c>
    </row>
    <row r="87" spans="4:64" ht="15">
      <c r="D87" s="103">
        <v>84</v>
      </c>
      <c r="E87" s="103">
        <v>50</v>
      </c>
      <c r="F87" s="103">
        <v>0</v>
      </c>
      <c r="G87" s="103">
        <v>0</v>
      </c>
      <c r="H87" s="103" t="s">
        <v>732</v>
      </c>
      <c r="I87" s="103" t="s">
        <v>732</v>
      </c>
      <c r="J87" s="34">
        <v>0</v>
      </c>
      <c r="K87" s="34">
        <v>0</v>
      </c>
      <c r="L87" s="34">
        <v>2</v>
      </c>
      <c r="M87" s="34">
        <v>0</v>
      </c>
      <c r="N87" s="34">
        <v>0</v>
      </c>
      <c r="O87" s="34">
        <f t="shared" si="25"/>
        <v>2</v>
      </c>
      <c r="P87" s="103">
        <f t="shared" si="27"/>
        <v>0.89070000000000005</v>
      </c>
      <c r="Q87" s="78">
        <f t="shared" si="26"/>
        <v>0.70903460686765163</v>
      </c>
      <c r="R87" s="34">
        <f t="shared" si="28"/>
        <v>1.4180692137353033</v>
      </c>
      <c r="S87" s="34"/>
      <c r="T87" s="103">
        <v>84</v>
      </c>
      <c r="U87" s="34">
        <f t="shared" si="29"/>
        <v>0</v>
      </c>
      <c r="V87" s="34">
        <f t="shared" si="30"/>
        <v>0</v>
      </c>
      <c r="W87" s="34">
        <f t="shared" si="31"/>
        <v>1.4180692137353033</v>
      </c>
      <c r="X87" s="34">
        <f t="shared" si="32"/>
        <v>0</v>
      </c>
      <c r="Y87" s="34">
        <f t="shared" si="33"/>
        <v>0</v>
      </c>
      <c r="Z87" s="34">
        <f t="shared" si="34"/>
        <v>1.4180692137353033</v>
      </c>
      <c r="AA87" s="34">
        <f t="shared" si="35"/>
        <v>0</v>
      </c>
      <c r="AB87" s="34"/>
      <c r="AC87" s="103">
        <v>84</v>
      </c>
      <c r="AD87" s="34">
        <f>IF(J87&lt;=R87,J87,R87)</f>
        <v>0</v>
      </c>
      <c r="AE87" s="34">
        <f>R87-AD87</f>
        <v>1.4180692137353033</v>
      </c>
      <c r="AF87" s="103">
        <f>IF(AD87&lt;J87,0,IF(K87&lt;=AE87,K87,AE87))</f>
        <v>0</v>
      </c>
      <c r="AG87" s="35">
        <f t="shared" si="36"/>
        <v>1.4180692137353033</v>
      </c>
      <c r="AH87" s="35">
        <f>IF(AG87&lt;K87,0,IF(L87&lt;=AG87,L87,AG87))</f>
        <v>1.4180692137353033</v>
      </c>
      <c r="AI87" s="35">
        <f t="shared" si="37"/>
        <v>0</v>
      </c>
      <c r="AJ87" s="35">
        <f>IF(AI87&lt;L87,0,IF(M87&lt;=AI87,M87,AI87))</f>
        <v>0</v>
      </c>
      <c r="AK87" s="35">
        <f t="shared" si="38"/>
        <v>0</v>
      </c>
      <c r="AL87" s="35">
        <f>IF(AK87&lt;M87,0,IF(N87&lt;=AK87,N87,AK87))</f>
        <v>0</v>
      </c>
      <c r="AM87" s="35"/>
      <c r="AN87" s="103">
        <v>84</v>
      </c>
      <c r="AO87" s="103">
        <v>8</v>
      </c>
      <c r="AP87" s="103">
        <f t="shared" si="39"/>
        <v>22</v>
      </c>
      <c r="AQ87" s="34">
        <f>BorealFF!BD81</f>
        <v>0.79999999999999993</v>
      </c>
      <c r="AR87" s="34">
        <f t="shared" si="40"/>
        <v>0</v>
      </c>
      <c r="AS87" s="34">
        <f t="shared" si="41"/>
        <v>0</v>
      </c>
      <c r="AT87" s="34">
        <f t="shared" si="42"/>
        <v>0.56722768549412128</v>
      </c>
      <c r="AU87" s="34"/>
      <c r="AV87" s="34">
        <f t="shared" si="43"/>
        <v>0</v>
      </c>
      <c r="AW87" s="34">
        <f t="shared" si="44"/>
        <v>0</v>
      </c>
      <c r="AX87" s="34"/>
      <c r="AY87" s="103">
        <v>84</v>
      </c>
      <c r="AZ87" s="34">
        <v>0</v>
      </c>
      <c r="BA87" s="34">
        <v>0</v>
      </c>
      <c r="BB87" s="34">
        <v>0.56719467538900004</v>
      </c>
      <c r="BD87" s="34">
        <v>0</v>
      </c>
      <c r="BE87" s="34">
        <v>0</v>
      </c>
      <c r="BG87" s="103">
        <v>84</v>
      </c>
      <c r="BH87" s="114">
        <f t="shared" si="45"/>
        <v>0</v>
      </c>
      <c r="BI87" s="114">
        <f t="shared" si="46"/>
        <v>0</v>
      </c>
      <c r="BJ87" s="114">
        <f t="shared" si="47"/>
        <v>3.3010105121245026E-5</v>
      </c>
      <c r="BK87" s="34">
        <f t="shared" si="49"/>
        <v>0</v>
      </c>
      <c r="BL87" s="34">
        <f t="shared" si="48"/>
        <v>0</v>
      </c>
    </row>
    <row r="88" spans="4:64" ht="15">
      <c r="D88" s="103">
        <v>85</v>
      </c>
      <c r="E88" s="103">
        <v>5</v>
      </c>
      <c r="F88" s="103">
        <v>0</v>
      </c>
      <c r="G88" s="103">
        <v>0</v>
      </c>
      <c r="H88" s="103">
        <v>100</v>
      </c>
      <c r="I88" s="103">
        <v>60</v>
      </c>
      <c r="J88" s="34">
        <v>2</v>
      </c>
      <c r="K88" s="34">
        <v>2.5</v>
      </c>
      <c r="L88" s="34">
        <v>0.5</v>
      </c>
      <c r="M88" s="34">
        <v>4</v>
      </c>
      <c r="N88" s="34">
        <v>2</v>
      </c>
      <c r="O88" s="34">
        <f t="shared" si="25"/>
        <v>9</v>
      </c>
      <c r="P88" s="103">
        <f t="shared" si="27"/>
        <v>8.3288999999999991</v>
      </c>
      <c r="Q88" s="78">
        <f t="shared" si="26"/>
        <v>0.99975862079789579</v>
      </c>
      <c r="R88" s="34">
        <f t="shared" si="28"/>
        <v>8.997827587181062</v>
      </c>
      <c r="S88" s="34"/>
      <c r="T88" s="103">
        <v>85</v>
      </c>
      <c r="U88" s="34">
        <f t="shared" si="29"/>
        <v>1.9995172415957916</v>
      </c>
      <c r="V88" s="34">
        <f t="shared" si="30"/>
        <v>2.4993965519947396</v>
      </c>
      <c r="W88" s="34">
        <f t="shared" si="31"/>
        <v>0.4998793103989479</v>
      </c>
      <c r="X88" s="34">
        <f t="shared" si="32"/>
        <v>3.9990344831915832</v>
      </c>
      <c r="Y88" s="34">
        <f t="shared" si="33"/>
        <v>1.9995172415957916</v>
      </c>
      <c r="Z88" s="34">
        <f t="shared" si="34"/>
        <v>10.997344828776853</v>
      </c>
      <c r="AA88" s="34">
        <f t="shared" si="35"/>
        <v>-1.9995172415957914</v>
      </c>
      <c r="AB88" s="34"/>
      <c r="AC88" s="103">
        <v>85</v>
      </c>
      <c r="AD88" s="34">
        <f>IF(J88&lt;=R88,J88,R88)</f>
        <v>2</v>
      </c>
      <c r="AE88" s="34">
        <f>R88-AD88</f>
        <v>6.997827587181062</v>
      </c>
      <c r="AF88" s="103">
        <f>IF(AD88&lt;J88,0,IF(K88&lt;=AE88,K88,AE88))</f>
        <v>2.5</v>
      </c>
      <c r="AG88" s="35">
        <f t="shared" si="36"/>
        <v>4.497827587181062</v>
      </c>
      <c r="AH88" s="35">
        <f>IF(AG88&lt;K88,0,IF(L88&lt;=AG88,L88,AG88))</f>
        <v>0.5</v>
      </c>
      <c r="AI88" s="35">
        <f t="shared" si="37"/>
        <v>3.997827587181062</v>
      </c>
      <c r="AJ88" s="35">
        <f>IF(AI88&lt;L88,0,IF(M88&lt;=AI88,M88,AI88))</f>
        <v>3.997827587181062</v>
      </c>
      <c r="AK88" s="35">
        <f t="shared" si="38"/>
        <v>0</v>
      </c>
      <c r="AL88" s="35">
        <f>IF(AK88&lt;M88,0,IF(N88&lt;=AK88,N88,AK88))</f>
        <v>0</v>
      </c>
      <c r="AM88" s="35"/>
      <c r="AN88" s="103">
        <v>85</v>
      </c>
      <c r="AO88" s="103">
        <v>8</v>
      </c>
      <c r="AP88" s="103">
        <f t="shared" si="39"/>
        <v>22</v>
      </c>
      <c r="AQ88" s="34">
        <f>BorealFF!BD82</f>
        <v>3</v>
      </c>
      <c r="AR88" s="34">
        <f t="shared" si="40"/>
        <v>0</v>
      </c>
      <c r="AS88" s="34">
        <f t="shared" si="41"/>
        <v>0</v>
      </c>
      <c r="AT88" s="34">
        <f t="shared" si="42"/>
        <v>7.5000000000000011E-2</v>
      </c>
      <c r="AU88" s="34"/>
      <c r="AV88" s="34">
        <f t="shared" si="43"/>
        <v>31.982620697448496</v>
      </c>
      <c r="AW88" s="34">
        <f t="shared" si="44"/>
        <v>0</v>
      </c>
      <c r="AX88" s="34"/>
      <c r="AY88" s="103">
        <v>85</v>
      </c>
      <c r="AZ88" s="34">
        <v>0.7</v>
      </c>
      <c r="BA88" s="34">
        <v>0.9375</v>
      </c>
      <c r="BB88" s="34">
        <v>7.4999999999999997E-2</v>
      </c>
      <c r="BD88" s="34">
        <v>32</v>
      </c>
      <c r="BE88" s="34">
        <v>21.596571345800001</v>
      </c>
      <c r="BG88" s="103">
        <v>85</v>
      </c>
      <c r="BH88" s="114">
        <f t="shared" si="45"/>
        <v>-0.7</v>
      </c>
      <c r="BI88" s="114">
        <f t="shared" si="46"/>
        <v>-0.9375</v>
      </c>
      <c r="BJ88" s="114">
        <f t="shared" si="47"/>
        <v>0</v>
      </c>
      <c r="BK88" s="34">
        <f t="shared" si="49"/>
        <v>-1.7379302551503883E-2</v>
      </c>
      <c r="BL88" s="34">
        <f t="shared" si="48"/>
        <v>-21.596571345800001</v>
      </c>
    </row>
    <row r="89" spans="4:64" ht="15">
      <c r="D89" s="103">
        <v>86</v>
      </c>
      <c r="E89" s="103">
        <v>5</v>
      </c>
      <c r="F89" s="103">
        <v>0</v>
      </c>
      <c r="G89" s="103">
        <v>0</v>
      </c>
      <c r="H89" s="103">
        <v>95</v>
      </c>
      <c r="I89" s="103">
        <v>60</v>
      </c>
      <c r="J89" s="34">
        <v>2</v>
      </c>
      <c r="K89" s="34">
        <v>2.5</v>
      </c>
      <c r="L89" s="34">
        <v>0.5</v>
      </c>
      <c r="M89" s="34">
        <v>4</v>
      </c>
      <c r="N89" s="34">
        <v>2</v>
      </c>
      <c r="O89" s="34">
        <f t="shared" si="25"/>
        <v>9</v>
      </c>
      <c r="P89" s="103">
        <f t="shared" si="27"/>
        <v>8.3288999999999991</v>
      </c>
      <c r="Q89" s="78">
        <f t="shared" si="26"/>
        <v>0.99975862079789579</v>
      </c>
      <c r="R89" s="34">
        <f t="shared" si="28"/>
        <v>8.997827587181062</v>
      </c>
      <c r="S89" s="34"/>
      <c r="T89" s="103">
        <v>86</v>
      </c>
      <c r="U89" s="34">
        <f t="shared" si="29"/>
        <v>1.9995172415957916</v>
      </c>
      <c r="V89" s="34">
        <f t="shared" si="30"/>
        <v>2.4993965519947396</v>
      </c>
      <c r="W89" s="34">
        <f t="shared" si="31"/>
        <v>0.4998793103989479</v>
      </c>
      <c r="X89" s="34">
        <f t="shared" si="32"/>
        <v>3.9990344831915832</v>
      </c>
      <c r="Y89" s="34">
        <f t="shared" si="33"/>
        <v>1.9995172415957916</v>
      </c>
      <c r="Z89" s="34">
        <f t="shared" si="34"/>
        <v>10.997344828776853</v>
      </c>
      <c r="AA89" s="34">
        <f t="shared" si="35"/>
        <v>-1.9995172415957914</v>
      </c>
      <c r="AB89" s="34"/>
      <c r="AC89" s="103">
        <v>86</v>
      </c>
      <c r="AD89" s="34">
        <f>IF(J89&lt;=R89,J89,R89)</f>
        <v>2</v>
      </c>
      <c r="AE89" s="34">
        <f>R89-AD89</f>
        <v>6.997827587181062</v>
      </c>
      <c r="AF89" s="103">
        <f>IF(AD89&lt;J89,0,IF(K89&lt;=AE89,K89,AE89))</f>
        <v>2.5</v>
      </c>
      <c r="AG89" s="35">
        <f t="shared" si="36"/>
        <v>4.497827587181062</v>
      </c>
      <c r="AH89" s="35">
        <f>IF(AG89&lt;K89,0,IF(L89&lt;=AG89,L89,AG89))</f>
        <v>0.5</v>
      </c>
      <c r="AI89" s="35">
        <f t="shared" si="37"/>
        <v>3.997827587181062</v>
      </c>
      <c r="AJ89" s="35">
        <f>IF(AI89&lt;L89,0,IF(M89&lt;=AI89,M89,AI89))</f>
        <v>3.997827587181062</v>
      </c>
      <c r="AK89" s="35">
        <f t="shared" si="38"/>
        <v>0</v>
      </c>
      <c r="AL89" s="35">
        <f>IF(AK89&lt;M89,0,IF(N89&lt;=AK89,N89,AK89))</f>
        <v>0</v>
      </c>
      <c r="AM89" s="35"/>
      <c r="AN89" s="103">
        <v>86</v>
      </c>
      <c r="AO89" s="103">
        <v>8</v>
      </c>
      <c r="AP89" s="103">
        <f t="shared" si="39"/>
        <v>22</v>
      </c>
      <c r="AQ89" s="34">
        <f>BorealFF!BD83</f>
        <v>3</v>
      </c>
      <c r="AR89" s="34">
        <f t="shared" si="40"/>
        <v>0</v>
      </c>
      <c r="AS89" s="34">
        <f t="shared" si="41"/>
        <v>0</v>
      </c>
      <c r="AT89" s="34">
        <f t="shared" si="42"/>
        <v>7.5000000000000011E-2</v>
      </c>
      <c r="AU89" s="34"/>
      <c r="AV89" s="34">
        <f t="shared" si="43"/>
        <v>30.383489662576071</v>
      </c>
      <c r="AW89" s="34">
        <f t="shared" si="44"/>
        <v>0</v>
      </c>
      <c r="AX89" s="34"/>
      <c r="AY89" s="103">
        <v>86</v>
      </c>
      <c r="AZ89" s="34">
        <v>0.1</v>
      </c>
      <c r="BA89" s="34">
        <v>3.1875</v>
      </c>
      <c r="BB89" s="34">
        <v>7.4999999999999997E-2</v>
      </c>
      <c r="BD89" s="34">
        <v>30.4</v>
      </c>
      <c r="BE89" s="34">
        <v>21.596571345800001</v>
      </c>
      <c r="BG89" s="103">
        <v>86</v>
      </c>
      <c r="BH89" s="114">
        <f t="shared" si="45"/>
        <v>-0.1</v>
      </c>
      <c r="BI89" s="114">
        <f t="shared" si="46"/>
        <v>-3.1875</v>
      </c>
      <c r="BJ89" s="114">
        <f t="shared" si="47"/>
        <v>0</v>
      </c>
      <c r="BK89" s="34">
        <f t="shared" si="49"/>
        <v>-1.6510337423927268E-2</v>
      </c>
      <c r="BL89" s="34">
        <f t="shared" si="48"/>
        <v>-21.596571345800001</v>
      </c>
    </row>
    <row r="90" spans="4:64" ht="15">
      <c r="D90" s="103">
        <v>87</v>
      </c>
      <c r="E90" s="103">
        <v>15</v>
      </c>
      <c r="F90" s="103">
        <v>0</v>
      </c>
      <c r="G90" s="103">
        <v>0</v>
      </c>
      <c r="H90" s="103">
        <v>100</v>
      </c>
      <c r="I90" s="103">
        <v>90</v>
      </c>
      <c r="J90" s="34">
        <v>2</v>
      </c>
      <c r="K90" s="34">
        <v>2.5</v>
      </c>
      <c r="L90" s="34">
        <v>1</v>
      </c>
      <c r="M90" s="34">
        <v>4</v>
      </c>
      <c r="N90" s="34">
        <v>2</v>
      </c>
      <c r="O90" s="34">
        <f t="shared" si="25"/>
        <v>9.5</v>
      </c>
      <c r="P90" s="103">
        <f t="shared" si="27"/>
        <v>8.860199999999999</v>
      </c>
      <c r="Q90" s="78">
        <f t="shared" si="26"/>
        <v>0.99985809346433385</v>
      </c>
      <c r="R90" s="34">
        <f t="shared" si="28"/>
        <v>9.498651887911171</v>
      </c>
      <c r="S90" s="34"/>
      <c r="T90" s="103">
        <v>87</v>
      </c>
      <c r="U90" s="34">
        <f t="shared" si="29"/>
        <v>1.9997161869286677</v>
      </c>
      <c r="V90" s="34">
        <f t="shared" si="30"/>
        <v>2.4996452336608348</v>
      </c>
      <c r="W90" s="34">
        <f t="shared" si="31"/>
        <v>0.99985809346433385</v>
      </c>
      <c r="X90" s="34">
        <f t="shared" si="32"/>
        <v>3.9994323738573354</v>
      </c>
      <c r="Y90" s="34">
        <f t="shared" si="33"/>
        <v>1.9997161869286677</v>
      </c>
      <c r="Z90" s="34">
        <f t="shared" si="34"/>
        <v>11.498368074839838</v>
      </c>
      <c r="AA90" s="34">
        <f t="shared" si="35"/>
        <v>-1.9997161869286675</v>
      </c>
      <c r="AB90" s="34"/>
      <c r="AC90" s="103">
        <v>87</v>
      </c>
      <c r="AD90" s="34">
        <f>IF(J90&lt;=R90,J90,R90)</f>
        <v>2</v>
      </c>
      <c r="AE90" s="34">
        <f>R90-AD90</f>
        <v>7.498651887911171</v>
      </c>
      <c r="AF90" s="103">
        <f>IF(AD90&lt;J90,0,IF(K90&lt;=AE90,K90,AE90))</f>
        <v>2.5</v>
      </c>
      <c r="AG90" s="35">
        <f t="shared" si="36"/>
        <v>4.998651887911171</v>
      </c>
      <c r="AH90" s="35">
        <f>IF(AG90&lt;K90,0,IF(L90&lt;=AG90,L90,AG90))</f>
        <v>1</v>
      </c>
      <c r="AI90" s="35">
        <f t="shared" si="37"/>
        <v>3.998651887911171</v>
      </c>
      <c r="AJ90" s="35">
        <f>IF(AI90&lt;L90,0,IF(M90&lt;=AI90,M90,AI90))</f>
        <v>3.998651887911171</v>
      </c>
      <c r="AK90" s="35">
        <f t="shared" si="38"/>
        <v>0</v>
      </c>
      <c r="AL90" s="35">
        <f>IF(AK90&lt;M90,0,IF(N90&lt;=AK90,N90,AK90))</f>
        <v>0</v>
      </c>
      <c r="AM90" s="35"/>
      <c r="AN90" s="103">
        <v>87</v>
      </c>
      <c r="AO90" s="103">
        <v>8</v>
      </c>
      <c r="AP90" s="103">
        <f t="shared" si="39"/>
        <v>22</v>
      </c>
      <c r="AQ90" s="34">
        <f>BorealFF!BD84</f>
        <v>3</v>
      </c>
      <c r="AR90" s="34">
        <f t="shared" si="40"/>
        <v>0</v>
      </c>
      <c r="AS90" s="34">
        <f t="shared" si="41"/>
        <v>0</v>
      </c>
      <c r="AT90" s="34">
        <f t="shared" si="42"/>
        <v>0.44999999999999996</v>
      </c>
      <c r="AU90" s="34"/>
      <c r="AV90" s="34">
        <f t="shared" si="43"/>
        <v>31.989215103289368</v>
      </c>
      <c r="AW90" s="34">
        <f t="shared" si="44"/>
        <v>0</v>
      </c>
      <c r="AX90" s="34"/>
      <c r="AY90" s="103">
        <v>87</v>
      </c>
      <c r="AZ90" s="34">
        <v>0.05</v>
      </c>
      <c r="BA90" s="34">
        <v>3</v>
      </c>
      <c r="BB90" s="34">
        <v>0.45</v>
      </c>
      <c r="BD90" s="34">
        <v>32</v>
      </c>
      <c r="BE90" s="34">
        <v>32.396839132300002</v>
      </c>
      <c r="BG90" s="103">
        <v>87</v>
      </c>
      <c r="BH90" s="114">
        <f t="shared" si="45"/>
        <v>-0.05</v>
      </c>
      <c r="BI90" s="114">
        <f t="shared" si="46"/>
        <v>-3</v>
      </c>
      <c r="BJ90" s="114">
        <f t="shared" si="47"/>
        <v>0</v>
      </c>
      <c r="BK90" s="34">
        <f t="shared" si="49"/>
        <v>-1.0784896710632097E-2</v>
      </c>
      <c r="BL90" s="34">
        <f t="shared" si="48"/>
        <v>-32.396839132300002</v>
      </c>
    </row>
    <row r="91" spans="4:64" ht="15">
      <c r="D91" s="40">
        <v>88</v>
      </c>
      <c r="E91" s="40">
        <v>5</v>
      </c>
      <c r="F91" s="75">
        <v>5</v>
      </c>
      <c r="G91" s="75">
        <v>90</v>
      </c>
      <c r="H91" s="103">
        <v>90</v>
      </c>
      <c r="I91" s="103">
        <v>90</v>
      </c>
      <c r="J91" s="42">
        <v>2</v>
      </c>
      <c r="K91" s="42">
        <v>15</v>
      </c>
      <c r="L91" s="42">
        <v>0.5</v>
      </c>
      <c r="M91" s="42">
        <v>20</v>
      </c>
      <c r="N91" s="42">
        <v>15</v>
      </c>
      <c r="O91" s="42">
        <f t="shared" si="25"/>
        <v>50.5</v>
      </c>
      <c r="P91" s="103">
        <f t="shared" si="27"/>
        <v>52.4268</v>
      </c>
      <c r="Q91" s="78">
        <f t="shared" si="26"/>
        <v>1</v>
      </c>
      <c r="R91" s="34">
        <f t="shared" si="28"/>
        <v>50.5</v>
      </c>
      <c r="S91" s="34"/>
      <c r="T91" s="40">
        <v>88</v>
      </c>
      <c r="U91" s="34">
        <f t="shared" si="29"/>
        <v>2</v>
      </c>
      <c r="V91" s="34">
        <f t="shared" si="30"/>
        <v>15</v>
      </c>
      <c r="W91" s="34">
        <f t="shared" si="31"/>
        <v>0.5</v>
      </c>
      <c r="X91" s="34">
        <f t="shared" si="32"/>
        <v>20</v>
      </c>
      <c r="Y91" s="34">
        <f t="shared" si="33"/>
        <v>15</v>
      </c>
      <c r="Z91" s="34">
        <f t="shared" si="34"/>
        <v>52.5</v>
      </c>
      <c r="AA91" s="34">
        <f t="shared" si="35"/>
        <v>-2</v>
      </c>
      <c r="AB91" s="34"/>
      <c r="AC91" s="40">
        <v>88</v>
      </c>
      <c r="AD91" s="34">
        <f>IF(J91&lt;=R91,J91,R91)</f>
        <v>2</v>
      </c>
      <c r="AE91" s="34">
        <f>R91-AD91</f>
        <v>48.5</v>
      </c>
      <c r="AF91" s="103">
        <f>IF(AD91&lt;J91,0,IF(K91&lt;=AE91,K91,AE91))</f>
        <v>15</v>
      </c>
      <c r="AG91" s="35">
        <f t="shared" si="36"/>
        <v>33.5</v>
      </c>
      <c r="AH91" s="35">
        <f>IF(AG91&lt;K91,0,IF(L91&lt;=AG91,L91,AG91))</f>
        <v>0.5</v>
      </c>
      <c r="AI91" s="35">
        <f t="shared" si="37"/>
        <v>33</v>
      </c>
      <c r="AJ91" s="35">
        <f>IF(AI91&lt;L91,0,IF(M91&lt;=AI91,M91,AI91))</f>
        <v>20</v>
      </c>
      <c r="AK91" s="35">
        <f t="shared" si="38"/>
        <v>13</v>
      </c>
      <c r="AL91" s="35">
        <f>IF(AK91&lt;M91,0,IF(N91&lt;=AK91,N91,AK91))</f>
        <v>0</v>
      </c>
      <c r="AM91" s="35"/>
      <c r="AN91" s="40">
        <v>88</v>
      </c>
      <c r="AO91" s="40">
        <v>8</v>
      </c>
      <c r="AP91" s="40">
        <f t="shared" si="39"/>
        <v>22</v>
      </c>
      <c r="AQ91" s="34">
        <f>BorealFF!BD85</f>
        <v>3</v>
      </c>
      <c r="AR91" s="34">
        <f t="shared" si="40"/>
        <v>0</v>
      </c>
      <c r="AS91" s="34">
        <f t="shared" si="41"/>
        <v>0</v>
      </c>
      <c r="AT91" s="34">
        <f t="shared" si="42"/>
        <v>7.5000000000000011E-2</v>
      </c>
      <c r="AU91" s="34"/>
      <c r="AV91" s="34">
        <f t="shared" si="43"/>
        <v>144</v>
      </c>
      <c r="AW91" s="34">
        <f t="shared" si="44"/>
        <v>0</v>
      </c>
      <c r="AX91" s="34"/>
      <c r="AY91" s="103">
        <v>88</v>
      </c>
      <c r="AZ91" s="34">
        <v>0.05</v>
      </c>
      <c r="BA91" s="34">
        <v>20.25</v>
      </c>
      <c r="BB91" s="34">
        <v>7.4999999999999997E-2</v>
      </c>
      <c r="BD91" s="34">
        <v>144</v>
      </c>
      <c r="BE91" s="34">
        <v>297</v>
      </c>
      <c r="BG91" s="103">
        <v>88</v>
      </c>
      <c r="BH91" s="114">
        <f t="shared" si="45"/>
        <v>-0.05</v>
      </c>
      <c r="BI91" s="114">
        <f t="shared" si="46"/>
        <v>-20.25</v>
      </c>
      <c r="BJ91" s="114">
        <f t="shared" si="47"/>
        <v>0</v>
      </c>
      <c r="BK91" s="34">
        <f t="shared" si="49"/>
        <v>0</v>
      </c>
      <c r="BL91" s="34">
        <f t="shared" si="48"/>
        <v>-297</v>
      </c>
    </row>
    <row r="92" spans="4:64" ht="15">
      <c r="D92" s="47">
        <v>89</v>
      </c>
      <c r="E92" s="103">
        <v>5</v>
      </c>
      <c r="F92" s="103">
        <v>0</v>
      </c>
      <c r="G92" s="74">
        <v>40</v>
      </c>
      <c r="H92" s="103">
        <v>90</v>
      </c>
      <c r="I92" s="103">
        <v>90</v>
      </c>
      <c r="J92" s="49">
        <v>0</v>
      </c>
      <c r="K92" s="49">
        <v>20</v>
      </c>
      <c r="L92" s="49">
        <v>0.5</v>
      </c>
      <c r="M92" s="49">
        <v>10</v>
      </c>
      <c r="N92" s="49">
        <v>10</v>
      </c>
      <c r="O92" s="49">
        <f t="shared" si="25"/>
        <v>40.5</v>
      </c>
      <c r="P92" s="103">
        <f t="shared" si="27"/>
        <v>41.800800000000002</v>
      </c>
      <c r="Q92" s="78">
        <f t="shared" si="26"/>
        <v>1</v>
      </c>
      <c r="R92" s="34">
        <f t="shared" si="28"/>
        <v>40.5</v>
      </c>
      <c r="S92" s="34"/>
      <c r="T92" s="47">
        <v>89</v>
      </c>
      <c r="U92" s="34">
        <f t="shared" si="29"/>
        <v>0</v>
      </c>
      <c r="V92" s="34">
        <f t="shared" si="30"/>
        <v>20</v>
      </c>
      <c r="W92" s="34">
        <f t="shared" si="31"/>
        <v>0.5</v>
      </c>
      <c r="X92" s="34">
        <f t="shared" si="32"/>
        <v>10</v>
      </c>
      <c r="Y92" s="34">
        <f t="shared" si="33"/>
        <v>10</v>
      </c>
      <c r="Z92" s="34">
        <f t="shared" si="34"/>
        <v>40.5</v>
      </c>
      <c r="AA92" s="34">
        <f t="shared" si="35"/>
        <v>0</v>
      </c>
      <c r="AB92" s="34"/>
      <c r="AC92" s="47">
        <v>89</v>
      </c>
      <c r="AD92" s="34">
        <f>IF(J92&lt;=R92,J92,R92)</f>
        <v>0</v>
      </c>
      <c r="AE92" s="34">
        <f>R92-AD92</f>
        <v>40.5</v>
      </c>
      <c r="AF92" s="103">
        <f>IF(AD92&lt;J92,0,IF(K92&lt;=AE92,K92,AE92))</f>
        <v>20</v>
      </c>
      <c r="AG92" s="35">
        <f t="shared" si="36"/>
        <v>20.5</v>
      </c>
      <c r="AH92" s="35">
        <f>IF(AG92&lt;K92,0,IF(L92&lt;=AG92,L92,AG92))</f>
        <v>0.5</v>
      </c>
      <c r="AI92" s="35">
        <f t="shared" si="37"/>
        <v>20</v>
      </c>
      <c r="AJ92" s="35">
        <f>IF(AI92&lt;L92,0,IF(M92&lt;=AI92,M92,AI92))</f>
        <v>10</v>
      </c>
      <c r="AK92" s="35">
        <f t="shared" si="38"/>
        <v>10</v>
      </c>
      <c r="AL92" s="35">
        <f>IF(AK92&lt;M92,0,IF(N92&lt;=AK92,N92,AK92))</f>
        <v>10</v>
      </c>
      <c r="AM92" s="35"/>
      <c r="AN92" s="47">
        <v>89</v>
      </c>
      <c r="AO92" s="103">
        <v>8</v>
      </c>
      <c r="AP92" s="103">
        <f t="shared" si="39"/>
        <v>22</v>
      </c>
      <c r="AQ92" s="34">
        <f>BorealFF!BD86</f>
        <v>3</v>
      </c>
      <c r="AR92" s="34">
        <f t="shared" si="40"/>
        <v>0</v>
      </c>
      <c r="AS92" s="34">
        <f t="shared" si="41"/>
        <v>0</v>
      </c>
      <c r="AT92" s="34">
        <f t="shared" si="42"/>
        <v>7.5000000000000011E-2</v>
      </c>
      <c r="AU92" s="34"/>
      <c r="AV92" s="34">
        <f t="shared" si="43"/>
        <v>72</v>
      </c>
      <c r="AW92" s="34">
        <f t="shared" si="44"/>
        <v>198</v>
      </c>
      <c r="AX92" s="34"/>
      <c r="AY92" s="103">
        <v>89</v>
      </c>
      <c r="AZ92" s="34">
        <v>0</v>
      </c>
      <c r="BA92" s="34">
        <v>12</v>
      </c>
      <c r="BB92" s="34">
        <v>7.4999999999999997E-2</v>
      </c>
      <c r="BD92" s="34">
        <v>0</v>
      </c>
      <c r="BE92" s="34">
        <v>0</v>
      </c>
      <c r="BG92" s="103">
        <v>89</v>
      </c>
      <c r="BH92" s="114">
        <f t="shared" si="45"/>
        <v>0</v>
      </c>
      <c r="BI92" s="114">
        <f t="shared" si="46"/>
        <v>-12</v>
      </c>
      <c r="BJ92" s="114">
        <f t="shared" si="47"/>
        <v>0</v>
      </c>
      <c r="BK92" s="34">
        <f t="shared" si="49"/>
        <v>72</v>
      </c>
      <c r="BL92" s="34">
        <f t="shared" si="48"/>
        <v>198</v>
      </c>
    </row>
    <row r="93" spans="4:64" ht="15">
      <c r="D93" s="103">
        <v>90</v>
      </c>
      <c r="E93" s="103">
        <v>85</v>
      </c>
      <c r="F93" s="103">
        <v>0</v>
      </c>
      <c r="G93" s="103">
        <v>0</v>
      </c>
      <c r="H93" s="103">
        <v>85</v>
      </c>
      <c r="I93" s="103">
        <v>85</v>
      </c>
      <c r="J93" s="34">
        <v>0</v>
      </c>
      <c r="K93" s="34">
        <v>0</v>
      </c>
      <c r="L93" s="34">
        <v>2</v>
      </c>
      <c r="M93" s="34">
        <v>1</v>
      </c>
      <c r="N93" s="34">
        <v>1</v>
      </c>
      <c r="O93" s="34">
        <f t="shared" si="25"/>
        <v>4</v>
      </c>
      <c r="P93" s="103">
        <f t="shared" si="27"/>
        <v>3.0159000000000002</v>
      </c>
      <c r="Q93" s="78">
        <f t="shared" si="26"/>
        <v>0.95328728882481639</v>
      </c>
      <c r="R93" s="34">
        <f t="shared" si="28"/>
        <v>3.8131491552992656</v>
      </c>
      <c r="S93" s="34"/>
      <c r="T93" s="103">
        <v>90</v>
      </c>
      <c r="U93" s="34">
        <f t="shared" si="29"/>
        <v>0</v>
      </c>
      <c r="V93" s="34">
        <f t="shared" si="30"/>
        <v>0</v>
      </c>
      <c r="W93" s="34">
        <f t="shared" si="31"/>
        <v>1.9065745776496328</v>
      </c>
      <c r="X93" s="34">
        <f t="shared" si="32"/>
        <v>0.95328728882481639</v>
      </c>
      <c r="Y93" s="34">
        <f t="shared" si="33"/>
        <v>0.95328728882481639</v>
      </c>
      <c r="Z93" s="34">
        <f t="shared" si="34"/>
        <v>3.8131491552992656</v>
      </c>
      <c r="AA93" s="34">
        <f t="shared" si="35"/>
        <v>0</v>
      </c>
      <c r="AB93" s="34"/>
      <c r="AC93" s="103">
        <v>90</v>
      </c>
      <c r="AD93" s="34">
        <f>IF(J93&lt;=R93,J93,R93)</f>
        <v>0</v>
      </c>
      <c r="AE93" s="34">
        <f>R93-AD93</f>
        <v>3.8131491552992656</v>
      </c>
      <c r="AF93" s="103">
        <f>IF(AD93&lt;J93,0,IF(K93&lt;=AE93,K93,AE93))</f>
        <v>0</v>
      </c>
      <c r="AG93" s="35">
        <f t="shared" si="36"/>
        <v>3.8131491552992656</v>
      </c>
      <c r="AH93" s="35">
        <f>IF(AG93&lt;K93,0,IF(L93&lt;=AG93,L93,AG93))</f>
        <v>2</v>
      </c>
      <c r="AI93" s="35">
        <f t="shared" si="37"/>
        <v>1.8131491552992656</v>
      </c>
      <c r="AJ93" s="35">
        <f>IF(AI93&lt;L93,0,IF(M93&lt;=AI93,M93,AI93))</f>
        <v>0</v>
      </c>
      <c r="AK93" s="35">
        <f t="shared" si="38"/>
        <v>1.8131491552992656</v>
      </c>
      <c r="AL93" s="35">
        <f>IF(AK93&lt;M93,0,IF(N93&lt;=AK93,N93,AK93))</f>
        <v>1</v>
      </c>
      <c r="AM93" s="35"/>
      <c r="AN93" s="103">
        <v>90</v>
      </c>
      <c r="AO93" s="103">
        <v>8</v>
      </c>
      <c r="AP93" s="103">
        <f t="shared" si="39"/>
        <v>22</v>
      </c>
      <c r="AQ93" s="34">
        <f>BorealFF!BD87</f>
        <v>1.5</v>
      </c>
      <c r="AR93" s="34">
        <f t="shared" si="40"/>
        <v>0</v>
      </c>
      <c r="AS93" s="34">
        <f t="shared" si="41"/>
        <v>0</v>
      </c>
      <c r="AT93" s="34">
        <f t="shared" si="42"/>
        <v>2.5499999999999998</v>
      </c>
      <c r="AU93" s="34"/>
      <c r="AV93" s="34">
        <f t="shared" si="43"/>
        <v>0</v>
      </c>
      <c r="AW93" s="34">
        <f t="shared" si="44"/>
        <v>18.7</v>
      </c>
      <c r="AX93" s="34"/>
      <c r="AY93" s="103">
        <v>90</v>
      </c>
      <c r="AZ93" s="34">
        <v>0</v>
      </c>
      <c r="BA93" s="34">
        <v>0</v>
      </c>
      <c r="BB93" s="34">
        <v>2.5499999999999998</v>
      </c>
      <c r="BD93" s="34">
        <v>6.8</v>
      </c>
      <c r="BE93" s="34">
        <v>12.4400917685</v>
      </c>
      <c r="BG93" s="103">
        <v>90</v>
      </c>
      <c r="BH93" s="114">
        <f t="shared" si="45"/>
        <v>0</v>
      </c>
      <c r="BI93" s="114">
        <f t="shared" si="46"/>
        <v>0</v>
      </c>
      <c r="BJ93" s="114">
        <f t="shared" si="47"/>
        <v>0</v>
      </c>
      <c r="BK93" s="34">
        <f t="shared" si="49"/>
        <v>-6.8</v>
      </c>
      <c r="BL93" s="34">
        <f t="shared" si="48"/>
        <v>6.259908231499999</v>
      </c>
    </row>
    <row r="94" spans="4:64" ht="15">
      <c r="D94" s="103">
        <v>91</v>
      </c>
      <c r="E94" s="103">
        <v>15</v>
      </c>
      <c r="F94" s="74">
        <v>5</v>
      </c>
      <c r="G94" s="74">
        <v>80</v>
      </c>
      <c r="H94" s="103">
        <v>90</v>
      </c>
      <c r="I94" s="103">
        <v>75</v>
      </c>
      <c r="J94" s="34">
        <v>2</v>
      </c>
      <c r="K94" s="34">
        <v>2.5</v>
      </c>
      <c r="L94" s="34">
        <v>1</v>
      </c>
      <c r="M94" s="34">
        <v>3</v>
      </c>
      <c r="N94" s="34">
        <v>2</v>
      </c>
      <c r="O94" s="34">
        <f t="shared" si="25"/>
        <v>8.5</v>
      </c>
      <c r="P94" s="103">
        <f t="shared" si="27"/>
        <v>7.7976000000000001</v>
      </c>
      <c r="Q94" s="78">
        <f t="shared" si="26"/>
        <v>0.99958944909736058</v>
      </c>
      <c r="R94" s="34">
        <f t="shared" si="28"/>
        <v>8.4965103173275658</v>
      </c>
      <c r="S94" s="34"/>
      <c r="T94" s="103">
        <v>91</v>
      </c>
      <c r="U94" s="34">
        <f t="shared" si="29"/>
        <v>1.9991788981947212</v>
      </c>
      <c r="V94" s="34">
        <f t="shared" si="30"/>
        <v>2.4989736227434016</v>
      </c>
      <c r="W94" s="34">
        <f t="shared" si="31"/>
        <v>0.99958944909736058</v>
      </c>
      <c r="X94" s="34">
        <f t="shared" si="32"/>
        <v>2.9987683472920819</v>
      </c>
      <c r="Y94" s="34">
        <f t="shared" si="33"/>
        <v>1.9991788981947212</v>
      </c>
      <c r="Z94" s="34">
        <f t="shared" si="34"/>
        <v>10.495689215522287</v>
      </c>
      <c r="AA94" s="34">
        <f t="shared" si="35"/>
        <v>-1.9991788981947209</v>
      </c>
      <c r="AB94" s="34"/>
      <c r="AC94" s="103">
        <v>91</v>
      </c>
      <c r="AD94" s="34">
        <f>IF(J94&lt;=R94,J94,R94)</f>
        <v>2</v>
      </c>
      <c r="AE94" s="34">
        <f>R94-AD94</f>
        <v>6.4965103173275658</v>
      </c>
      <c r="AF94" s="103">
        <f>IF(AD94&lt;J94,0,IF(K94&lt;=AE94,K94,AE94))</f>
        <v>2.5</v>
      </c>
      <c r="AG94" s="35">
        <f t="shared" si="36"/>
        <v>3.9965103173275658</v>
      </c>
      <c r="AH94" s="35">
        <f>IF(AG94&lt;K94,0,IF(L94&lt;=AG94,L94,AG94))</f>
        <v>1</v>
      </c>
      <c r="AI94" s="35">
        <f t="shared" si="37"/>
        <v>2.9965103173275658</v>
      </c>
      <c r="AJ94" s="35">
        <f>IF(AI94&lt;L94,0,IF(M94&lt;=AI94,M94,AI94))</f>
        <v>2.9965103173275658</v>
      </c>
      <c r="AK94" s="35">
        <f t="shared" si="38"/>
        <v>0</v>
      </c>
      <c r="AL94" s="35">
        <f>IF(AK94&lt;M94,0,IF(N94&lt;=AK94,N94,AK94))</f>
        <v>0</v>
      </c>
      <c r="AM94" s="35"/>
      <c r="AN94" s="103">
        <v>91</v>
      </c>
      <c r="AO94" s="103">
        <v>8</v>
      </c>
      <c r="AP94" s="103">
        <f t="shared" si="39"/>
        <v>22</v>
      </c>
      <c r="AQ94" s="34">
        <f>BorealFF!BD88</f>
        <v>2.25</v>
      </c>
      <c r="AR94" s="34">
        <f t="shared" si="40"/>
        <v>0</v>
      </c>
      <c r="AS94" s="34">
        <f t="shared" si="41"/>
        <v>0</v>
      </c>
      <c r="AT94" s="34">
        <f t="shared" si="42"/>
        <v>0.33749999999999997</v>
      </c>
      <c r="AU94" s="34"/>
      <c r="AV94" s="34">
        <f t="shared" si="43"/>
        <v>21.574874284758476</v>
      </c>
      <c r="AW94" s="34">
        <f t="shared" si="44"/>
        <v>0</v>
      </c>
      <c r="AX94" s="34"/>
      <c r="AY94" s="103">
        <v>91</v>
      </c>
      <c r="AZ94" s="34">
        <v>0.05</v>
      </c>
      <c r="BA94" s="34">
        <v>3</v>
      </c>
      <c r="BB94" s="34">
        <v>0.33750000000000002</v>
      </c>
      <c r="BD94" s="34">
        <v>0</v>
      </c>
      <c r="BE94" s="34">
        <v>0</v>
      </c>
      <c r="BG94" s="103">
        <v>91</v>
      </c>
      <c r="BH94" s="114">
        <f t="shared" si="45"/>
        <v>-0.05</v>
      </c>
      <c r="BI94" s="114">
        <f t="shared" si="46"/>
        <v>-3</v>
      </c>
      <c r="BJ94" s="114">
        <f t="shared" si="47"/>
        <v>0</v>
      </c>
      <c r="BK94" s="34">
        <f t="shared" si="49"/>
        <v>21.574874284758476</v>
      </c>
      <c r="BL94" s="34">
        <f t="shared" si="48"/>
        <v>0</v>
      </c>
    </row>
    <row r="95" spans="4:64" ht="15">
      <c r="D95" s="103">
        <v>92</v>
      </c>
      <c r="E95" s="103">
        <v>80</v>
      </c>
      <c r="F95" s="74">
        <v>2</v>
      </c>
      <c r="G95" s="74">
        <v>20</v>
      </c>
      <c r="H95" s="103">
        <v>90</v>
      </c>
      <c r="I95" s="103">
        <v>90</v>
      </c>
      <c r="J95" s="34">
        <v>2</v>
      </c>
      <c r="K95" s="34">
        <v>2</v>
      </c>
      <c r="L95" s="34">
        <v>1.5</v>
      </c>
      <c r="M95" s="34">
        <v>2</v>
      </c>
      <c r="N95" s="34">
        <v>1</v>
      </c>
      <c r="O95" s="34">
        <f t="shared" si="25"/>
        <v>6.5</v>
      </c>
      <c r="P95" s="103">
        <f t="shared" si="27"/>
        <v>5.6724000000000006</v>
      </c>
      <c r="Q95" s="78">
        <f t="shared" si="26"/>
        <v>0.99657218997510977</v>
      </c>
      <c r="R95" s="34">
        <f t="shared" si="28"/>
        <v>6.4777192348382133</v>
      </c>
      <c r="S95" s="34"/>
      <c r="T95" s="103">
        <v>92</v>
      </c>
      <c r="U95" s="34">
        <f t="shared" si="29"/>
        <v>1.9931443799502195</v>
      </c>
      <c r="V95" s="34">
        <f t="shared" si="30"/>
        <v>1.9931443799502195</v>
      </c>
      <c r="W95" s="34">
        <f t="shared" si="31"/>
        <v>1.4948582849626646</v>
      </c>
      <c r="X95" s="34">
        <f t="shared" si="32"/>
        <v>1.9931443799502195</v>
      </c>
      <c r="Y95" s="34">
        <f t="shared" si="33"/>
        <v>0.99657218997510977</v>
      </c>
      <c r="Z95" s="34">
        <f t="shared" si="34"/>
        <v>8.4708636147884331</v>
      </c>
      <c r="AA95" s="34">
        <f t="shared" si="35"/>
        <v>-1.9931443799502198</v>
      </c>
      <c r="AB95" s="34"/>
      <c r="AC95" s="103">
        <v>92</v>
      </c>
      <c r="AD95" s="34">
        <f>IF(J95&lt;=R95,J95,R95)</f>
        <v>2</v>
      </c>
      <c r="AE95" s="34">
        <f>R95-AD95</f>
        <v>4.4777192348382133</v>
      </c>
      <c r="AF95" s="103">
        <f>IF(AD95&lt;J95,0,IF(K95&lt;=AE95,K95,AE95))</f>
        <v>2</v>
      </c>
      <c r="AG95" s="35">
        <f t="shared" si="36"/>
        <v>2.4777192348382133</v>
      </c>
      <c r="AH95" s="35">
        <f>IF(AG95&lt;K95,0,IF(L95&lt;=AG95,L95,AG95))</f>
        <v>1.5</v>
      </c>
      <c r="AI95" s="35">
        <f t="shared" si="37"/>
        <v>0.97771923483821332</v>
      </c>
      <c r="AJ95" s="35">
        <f>IF(AI95&lt;L95,0,IF(M95&lt;=AI95,M95,AI95))</f>
        <v>0</v>
      </c>
      <c r="AK95" s="35">
        <f t="shared" si="38"/>
        <v>0.97771923483821332</v>
      </c>
      <c r="AL95" s="35">
        <f>IF(AK95&lt;M95,0,IF(N95&lt;=AK95,N95,AK95))</f>
        <v>0</v>
      </c>
      <c r="AM95" s="35"/>
      <c r="AN95" s="103">
        <v>92</v>
      </c>
      <c r="AO95" s="103">
        <v>8</v>
      </c>
      <c r="AP95" s="103">
        <f t="shared" si="39"/>
        <v>22</v>
      </c>
      <c r="AQ95" s="34">
        <f>BorealFF!BD89</f>
        <v>1.8000000000000003</v>
      </c>
      <c r="AR95" s="34">
        <f t="shared" si="40"/>
        <v>0</v>
      </c>
      <c r="AS95" s="34">
        <f t="shared" si="41"/>
        <v>0</v>
      </c>
      <c r="AT95" s="34">
        <f t="shared" si="42"/>
        <v>2.16</v>
      </c>
      <c r="AU95" s="34"/>
      <c r="AV95" s="34">
        <f t="shared" si="43"/>
        <v>0</v>
      </c>
      <c r="AW95" s="34">
        <f t="shared" si="44"/>
        <v>0</v>
      </c>
      <c r="AX95" s="34"/>
      <c r="AY95" s="103">
        <v>92</v>
      </c>
      <c r="AZ95" s="34">
        <v>0.02</v>
      </c>
      <c r="BA95" s="34">
        <v>0.6</v>
      </c>
      <c r="BB95" s="34">
        <v>2.16</v>
      </c>
      <c r="BD95" s="34">
        <v>0</v>
      </c>
      <c r="BE95" s="34">
        <v>0</v>
      </c>
      <c r="BG95" s="103">
        <v>92</v>
      </c>
      <c r="BH95" s="114">
        <f t="shared" si="45"/>
        <v>-0.02</v>
      </c>
      <c r="BI95" s="114">
        <f t="shared" si="46"/>
        <v>-0.6</v>
      </c>
      <c r="BJ95" s="114">
        <f t="shared" si="47"/>
        <v>0</v>
      </c>
      <c r="BK95" s="34">
        <f t="shared" si="49"/>
        <v>0</v>
      </c>
      <c r="BL95" s="34">
        <f t="shared" si="48"/>
        <v>0</v>
      </c>
    </row>
    <row r="96" spans="4:64" ht="15">
      <c r="D96" s="103">
        <v>93</v>
      </c>
      <c r="E96" s="103">
        <v>80</v>
      </c>
      <c r="F96" s="74">
        <v>2</v>
      </c>
      <c r="G96" s="74">
        <v>20</v>
      </c>
      <c r="H96" s="103">
        <v>90</v>
      </c>
      <c r="I96" s="103">
        <v>90</v>
      </c>
      <c r="J96" s="34">
        <v>2</v>
      </c>
      <c r="K96" s="34">
        <v>2</v>
      </c>
      <c r="L96" s="34">
        <v>2</v>
      </c>
      <c r="M96" s="34">
        <v>3</v>
      </c>
      <c r="N96" s="34">
        <v>1</v>
      </c>
      <c r="O96" s="34">
        <f t="shared" si="25"/>
        <v>8</v>
      </c>
      <c r="P96" s="103">
        <f t="shared" si="27"/>
        <v>7.2663000000000002</v>
      </c>
      <c r="Q96" s="78">
        <f t="shared" si="26"/>
        <v>0.99930179545129161</v>
      </c>
      <c r="R96" s="34">
        <f t="shared" si="28"/>
        <v>7.9944143636103329</v>
      </c>
      <c r="S96" s="34"/>
      <c r="T96" s="103">
        <v>93</v>
      </c>
      <c r="U96" s="34">
        <f t="shared" si="29"/>
        <v>1.9986035909025832</v>
      </c>
      <c r="V96" s="34">
        <f t="shared" si="30"/>
        <v>1.9986035909025832</v>
      </c>
      <c r="W96" s="34">
        <f t="shared" si="31"/>
        <v>1.9986035909025832</v>
      </c>
      <c r="X96" s="34">
        <f t="shared" si="32"/>
        <v>2.9979053863538749</v>
      </c>
      <c r="Y96" s="34">
        <f t="shared" si="33"/>
        <v>0.99930179545129161</v>
      </c>
      <c r="Z96" s="34">
        <f t="shared" si="34"/>
        <v>9.9930179545129167</v>
      </c>
      <c r="AA96" s="34">
        <f t="shared" si="35"/>
        <v>-1.9986035909025839</v>
      </c>
      <c r="AB96" s="34"/>
      <c r="AC96" s="103">
        <v>93</v>
      </c>
      <c r="AD96" s="34">
        <f>IF(J96&lt;=R96,J96,R96)</f>
        <v>2</v>
      </c>
      <c r="AE96" s="34">
        <f>R96-AD96</f>
        <v>5.9944143636103329</v>
      </c>
      <c r="AF96" s="103">
        <f>IF(AD96&lt;J96,0,IF(K96&lt;=AE96,K96,AE96))</f>
        <v>2</v>
      </c>
      <c r="AG96" s="35">
        <f t="shared" si="36"/>
        <v>3.9944143636103329</v>
      </c>
      <c r="AH96" s="35">
        <f>IF(AG96&lt;K96,0,IF(L96&lt;=AG96,L96,AG96))</f>
        <v>2</v>
      </c>
      <c r="AI96" s="35">
        <f t="shared" si="37"/>
        <v>1.9944143636103329</v>
      </c>
      <c r="AJ96" s="35">
        <f>IF(AI96&lt;L96,0,IF(M96&lt;=AI96,M96,AI96))</f>
        <v>0</v>
      </c>
      <c r="AK96" s="35">
        <f t="shared" si="38"/>
        <v>1.9944143636103329</v>
      </c>
      <c r="AL96" s="35">
        <f>IF(AK96&lt;M96,0,IF(N96&lt;=AK96,N96,AK96))</f>
        <v>0</v>
      </c>
      <c r="AM96" s="35"/>
      <c r="AN96" s="103">
        <v>93</v>
      </c>
      <c r="AO96" s="103">
        <v>8</v>
      </c>
      <c r="AP96" s="103">
        <f t="shared" si="39"/>
        <v>22</v>
      </c>
      <c r="AQ96" s="34">
        <f>BorealFF!BD90</f>
        <v>1.5</v>
      </c>
      <c r="AR96" s="34">
        <f t="shared" si="40"/>
        <v>0</v>
      </c>
      <c r="AS96" s="34">
        <f t="shared" si="41"/>
        <v>0</v>
      </c>
      <c r="AT96" s="34">
        <f t="shared" si="42"/>
        <v>2.4000000000000004</v>
      </c>
      <c r="AU96" s="34"/>
      <c r="AV96" s="34">
        <f t="shared" si="43"/>
        <v>0</v>
      </c>
      <c r="AW96" s="34">
        <f t="shared" si="44"/>
        <v>0</v>
      </c>
      <c r="AX96" s="34"/>
      <c r="AY96" s="103">
        <v>93</v>
      </c>
      <c r="AZ96" s="34">
        <v>0.02</v>
      </c>
      <c r="BA96" s="34">
        <v>0.6</v>
      </c>
      <c r="BB96" s="34">
        <v>2.4</v>
      </c>
      <c r="BD96" s="34">
        <v>0</v>
      </c>
      <c r="BE96" s="34">
        <v>0</v>
      </c>
      <c r="BG96" s="103">
        <v>93</v>
      </c>
      <c r="BH96" s="114">
        <f t="shared" si="45"/>
        <v>-0.02</v>
      </c>
      <c r="BI96" s="114">
        <f t="shared" si="46"/>
        <v>-0.6</v>
      </c>
      <c r="BJ96" s="114">
        <f t="shared" si="47"/>
        <v>0</v>
      </c>
      <c r="BK96" s="34">
        <f t="shared" si="49"/>
        <v>0</v>
      </c>
      <c r="BL96" s="34">
        <f t="shared" si="48"/>
        <v>0</v>
      </c>
    </row>
    <row r="97" spans="4:64" ht="15">
      <c r="D97" s="103">
        <v>94</v>
      </c>
      <c r="E97" s="103">
        <v>90</v>
      </c>
      <c r="F97" s="103">
        <v>0</v>
      </c>
      <c r="G97" s="74">
        <v>5</v>
      </c>
      <c r="H97" s="103">
        <v>90</v>
      </c>
      <c r="I97" s="103">
        <v>90</v>
      </c>
      <c r="J97" s="34">
        <v>0</v>
      </c>
      <c r="K97" s="34">
        <v>2</v>
      </c>
      <c r="L97" s="34">
        <v>2</v>
      </c>
      <c r="M97" s="34">
        <v>2</v>
      </c>
      <c r="N97" s="34">
        <v>1</v>
      </c>
      <c r="O97" s="34">
        <f t="shared" si="25"/>
        <v>7</v>
      </c>
      <c r="P97" s="103">
        <f t="shared" si="27"/>
        <v>6.2037000000000004</v>
      </c>
      <c r="Q97" s="78">
        <f t="shared" si="26"/>
        <v>0.99798214435691812</v>
      </c>
      <c r="R97" s="34">
        <f t="shared" si="28"/>
        <v>6.9858750104984271</v>
      </c>
      <c r="S97" s="34"/>
      <c r="T97" s="103">
        <v>94</v>
      </c>
      <c r="U97" s="34">
        <f t="shared" si="29"/>
        <v>0</v>
      </c>
      <c r="V97" s="34">
        <f t="shared" si="30"/>
        <v>1.9959642887138362</v>
      </c>
      <c r="W97" s="34">
        <f t="shared" si="31"/>
        <v>1.9959642887138362</v>
      </c>
      <c r="X97" s="34">
        <f t="shared" si="32"/>
        <v>1.9959642887138362</v>
      </c>
      <c r="Y97" s="34">
        <f t="shared" si="33"/>
        <v>0.99798214435691812</v>
      </c>
      <c r="Z97" s="34">
        <f t="shared" si="34"/>
        <v>6.9858750104984271</v>
      </c>
      <c r="AA97" s="34">
        <f t="shared" si="35"/>
        <v>0</v>
      </c>
      <c r="AB97" s="34"/>
      <c r="AC97" s="103">
        <v>94</v>
      </c>
      <c r="AD97" s="34">
        <f>IF(J97&lt;=R97,J97,R97)</f>
        <v>0</v>
      </c>
      <c r="AE97" s="34">
        <f>R97-AD97</f>
        <v>6.9858750104984271</v>
      </c>
      <c r="AF97" s="103">
        <f>IF(AD97&lt;J97,0,IF(K97&lt;=AE97,K97,AE97))</f>
        <v>2</v>
      </c>
      <c r="AG97" s="35">
        <f t="shared" si="36"/>
        <v>4.9858750104984271</v>
      </c>
      <c r="AH97" s="35">
        <f>IF(AG97&lt;K97,0,IF(L97&lt;=AG97,L97,AG97))</f>
        <v>2</v>
      </c>
      <c r="AI97" s="35">
        <f t="shared" si="37"/>
        <v>2.9858750104984271</v>
      </c>
      <c r="AJ97" s="35">
        <f>IF(AI97&lt;L97,0,IF(M97&lt;=AI97,M97,AI97))</f>
        <v>2</v>
      </c>
      <c r="AK97" s="35">
        <f t="shared" si="38"/>
        <v>0.98587501049842707</v>
      </c>
      <c r="AL97" s="35">
        <f>IF(AK97&lt;M97,0,IF(N97&lt;=AK97,N97,AK97))</f>
        <v>0</v>
      </c>
      <c r="AM97" s="35"/>
      <c r="AN97" s="103">
        <v>94</v>
      </c>
      <c r="AO97" s="103">
        <v>8</v>
      </c>
      <c r="AP97" s="103">
        <f t="shared" si="39"/>
        <v>22</v>
      </c>
      <c r="AQ97" s="34">
        <f>BorealFF!BD91</f>
        <v>1.5</v>
      </c>
      <c r="AR97" s="34">
        <f t="shared" si="40"/>
        <v>0</v>
      </c>
      <c r="AS97" s="34">
        <f t="shared" si="41"/>
        <v>0</v>
      </c>
      <c r="AT97" s="34">
        <f t="shared" si="42"/>
        <v>2.7</v>
      </c>
      <c r="AU97" s="34"/>
      <c r="AV97" s="34">
        <f t="shared" si="43"/>
        <v>14.4</v>
      </c>
      <c r="AW97" s="34">
        <f t="shared" si="44"/>
        <v>0</v>
      </c>
      <c r="AX97" s="34"/>
      <c r="AY97" s="103">
        <v>94</v>
      </c>
      <c r="AZ97" s="34">
        <v>0</v>
      </c>
      <c r="BA97" s="34">
        <v>0.15</v>
      </c>
      <c r="BB97" s="34">
        <v>2.7</v>
      </c>
      <c r="BD97" s="34">
        <v>0</v>
      </c>
      <c r="BE97" s="34">
        <v>0</v>
      </c>
      <c r="BG97" s="103">
        <v>94</v>
      </c>
      <c r="BH97" s="114">
        <f t="shared" si="45"/>
        <v>0</v>
      </c>
      <c r="BI97" s="114">
        <f t="shared" si="46"/>
        <v>-0.15</v>
      </c>
      <c r="BJ97" s="114">
        <f t="shared" si="47"/>
        <v>0</v>
      </c>
      <c r="BK97" s="34">
        <f t="shared" si="49"/>
        <v>14.4</v>
      </c>
      <c r="BL97" s="34">
        <f t="shared" si="48"/>
        <v>0</v>
      </c>
    </row>
    <row r="98" spans="4:64" ht="15">
      <c r="D98" s="103">
        <v>95</v>
      </c>
      <c r="E98" s="103">
        <v>90</v>
      </c>
      <c r="F98" s="103">
        <v>0</v>
      </c>
      <c r="G98" s="103">
        <v>0</v>
      </c>
      <c r="H98" s="103">
        <v>90</v>
      </c>
      <c r="I98" s="103">
        <v>90</v>
      </c>
      <c r="J98" s="34">
        <v>0</v>
      </c>
      <c r="K98" s="34">
        <v>0</v>
      </c>
      <c r="L98" s="34">
        <v>1</v>
      </c>
      <c r="M98" s="34">
        <v>1</v>
      </c>
      <c r="N98" s="34">
        <v>1</v>
      </c>
      <c r="O98" s="34">
        <f t="shared" si="25"/>
        <v>3</v>
      </c>
      <c r="P98" s="103">
        <f t="shared" si="27"/>
        <v>1.9533000000000003</v>
      </c>
      <c r="Q98" s="78">
        <f t="shared" si="26"/>
        <v>0.87580602761999971</v>
      </c>
      <c r="R98" s="34">
        <f t="shared" si="28"/>
        <v>2.6274180828599993</v>
      </c>
      <c r="S98" s="34"/>
      <c r="T98" s="103">
        <v>95</v>
      </c>
      <c r="U98" s="34">
        <f t="shared" si="29"/>
        <v>0</v>
      </c>
      <c r="V98" s="34">
        <f t="shared" si="30"/>
        <v>0</v>
      </c>
      <c r="W98" s="34">
        <f t="shared" si="31"/>
        <v>0.87580602761999971</v>
      </c>
      <c r="X98" s="34">
        <f t="shared" si="32"/>
        <v>0.87580602761999971</v>
      </c>
      <c r="Y98" s="34">
        <f t="shared" si="33"/>
        <v>0.87580602761999971</v>
      </c>
      <c r="Z98" s="34">
        <f t="shared" si="34"/>
        <v>2.6274180828599993</v>
      </c>
      <c r="AA98" s="34">
        <f t="shared" si="35"/>
        <v>0</v>
      </c>
      <c r="AB98" s="34"/>
      <c r="AC98" s="103">
        <v>95</v>
      </c>
      <c r="AD98" s="34">
        <f>IF(J98&lt;=R98,J98,R98)</f>
        <v>0</v>
      </c>
      <c r="AE98" s="34">
        <f>R98-AD98</f>
        <v>2.6274180828599993</v>
      </c>
      <c r="AF98" s="103">
        <f>IF(AD98&lt;J98,0,IF(K98&lt;=AE98,K98,AE98))</f>
        <v>0</v>
      </c>
      <c r="AG98" s="35">
        <f t="shared" si="36"/>
        <v>2.6274180828599993</v>
      </c>
      <c r="AH98" s="35">
        <f>IF(AG98&lt;K98,0,IF(L98&lt;=AG98,L98,AG98))</f>
        <v>1</v>
      </c>
      <c r="AI98" s="35">
        <f t="shared" si="37"/>
        <v>1.6274180828599993</v>
      </c>
      <c r="AJ98" s="35">
        <f>IF(AI98&lt;L98,0,IF(M98&lt;=AI98,M98,AI98))</f>
        <v>1</v>
      </c>
      <c r="AK98" s="35">
        <f t="shared" si="38"/>
        <v>0.62741808285999934</v>
      </c>
      <c r="AL98" s="35">
        <f>IF(AK98&lt;M98,0,IF(N98&lt;=AK98,N98,AK98))</f>
        <v>0</v>
      </c>
      <c r="AM98" s="35"/>
      <c r="AN98" s="103">
        <v>95</v>
      </c>
      <c r="AO98" s="103">
        <v>8</v>
      </c>
      <c r="AP98" s="103">
        <f t="shared" si="39"/>
        <v>22</v>
      </c>
      <c r="AQ98" s="34">
        <f>BorealFF!BD92</f>
        <v>1.5</v>
      </c>
      <c r="AR98" s="34">
        <f t="shared" si="40"/>
        <v>0</v>
      </c>
      <c r="AS98" s="34">
        <f t="shared" si="41"/>
        <v>0</v>
      </c>
      <c r="AT98" s="34">
        <f t="shared" si="42"/>
        <v>1.35</v>
      </c>
      <c r="AU98" s="34"/>
      <c r="AV98" s="34">
        <f t="shared" si="43"/>
        <v>7.2</v>
      </c>
      <c r="AW98" s="34">
        <f t="shared" si="44"/>
        <v>0</v>
      </c>
      <c r="AX98" s="34"/>
      <c r="AY98" s="103">
        <v>95</v>
      </c>
      <c r="AZ98" s="34">
        <v>0</v>
      </c>
      <c r="BA98" s="34">
        <v>0</v>
      </c>
      <c r="BB98" s="34">
        <v>1.35</v>
      </c>
      <c r="BD98" s="34">
        <v>7.2</v>
      </c>
      <c r="BE98" s="34">
        <v>10.162586899400001</v>
      </c>
      <c r="BG98" s="103">
        <v>95</v>
      </c>
      <c r="BH98" s="114">
        <f t="shared" si="45"/>
        <v>0</v>
      </c>
      <c r="BI98" s="114">
        <f t="shared" si="46"/>
        <v>0</v>
      </c>
      <c r="BJ98" s="114">
        <f t="shared" si="47"/>
        <v>0</v>
      </c>
      <c r="BK98" s="34">
        <f t="shared" si="49"/>
        <v>0</v>
      </c>
      <c r="BL98" s="34">
        <f t="shared" si="48"/>
        <v>-10.162586899400001</v>
      </c>
    </row>
    <row r="99" spans="4:64" ht="15">
      <c r="D99" s="103">
        <v>97</v>
      </c>
      <c r="E99" s="103">
        <v>0</v>
      </c>
      <c r="F99" s="74">
        <v>5</v>
      </c>
      <c r="G99" s="74">
        <v>15</v>
      </c>
      <c r="H99" s="103">
        <v>100</v>
      </c>
      <c r="I99" s="103">
        <v>100</v>
      </c>
      <c r="J99" s="34">
        <v>2</v>
      </c>
      <c r="K99" s="34">
        <v>20</v>
      </c>
      <c r="L99" s="34">
        <v>0</v>
      </c>
      <c r="M99" s="34">
        <v>5</v>
      </c>
      <c r="N99" s="34">
        <v>5</v>
      </c>
      <c r="O99" s="34">
        <f t="shared" si="25"/>
        <v>30</v>
      </c>
      <c r="P99" s="103">
        <f t="shared" si="27"/>
        <v>30.6435</v>
      </c>
      <c r="Q99" s="78">
        <f t="shared" si="26"/>
        <v>0.99999999999995082</v>
      </c>
      <c r="R99" s="34">
        <f t="shared" si="28"/>
        <v>29.999999999998526</v>
      </c>
      <c r="S99" s="34"/>
      <c r="T99" s="103">
        <v>97</v>
      </c>
      <c r="U99" s="34">
        <f t="shared" si="29"/>
        <v>1.9999999999999016</v>
      </c>
      <c r="V99" s="34">
        <f t="shared" si="30"/>
        <v>19.999999999999016</v>
      </c>
      <c r="W99" s="34">
        <f t="shared" si="31"/>
        <v>0</v>
      </c>
      <c r="X99" s="34">
        <f t="shared" si="32"/>
        <v>4.999999999999754</v>
      </c>
      <c r="Y99" s="34">
        <f t="shared" si="33"/>
        <v>4.999999999999754</v>
      </c>
      <c r="Z99" s="34">
        <f t="shared" si="34"/>
        <v>31.999999999998426</v>
      </c>
      <c r="AA99" s="34">
        <f t="shared" si="35"/>
        <v>-1.9999999999999005</v>
      </c>
      <c r="AB99" s="34"/>
      <c r="AC99" s="103">
        <v>97</v>
      </c>
      <c r="AD99" s="34">
        <f>IF(J99&lt;=R99,J99,R99)</f>
        <v>2</v>
      </c>
      <c r="AE99" s="34">
        <f>R99-AD99</f>
        <v>27.999999999998526</v>
      </c>
      <c r="AF99" s="103">
        <f>IF(AD99&lt;J99,0,IF(K99&lt;=AE99,K99,AE99))</f>
        <v>20</v>
      </c>
      <c r="AG99" s="35">
        <f t="shared" si="36"/>
        <v>7.9999999999985256</v>
      </c>
      <c r="AH99" s="35">
        <f>IF(AG99&lt;K99,0,IF(L99&lt;=AG99,L99,AG99))</f>
        <v>0</v>
      </c>
      <c r="AI99" s="35">
        <f t="shared" si="37"/>
        <v>7.9999999999985256</v>
      </c>
      <c r="AJ99" s="35">
        <f>IF(AI99&lt;L99,0,IF(M99&lt;=AI99,M99,AI99))</f>
        <v>5</v>
      </c>
      <c r="AK99" s="35">
        <f t="shared" si="38"/>
        <v>2.9999999999985256</v>
      </c>
      <c r="AL99" s="35">
        <f>IF(AK99&lt;M99,0,IF(N99&lt;=AK99,N99,AK99))</f>
        <v>0</v>
      </c>
      <c r="AM99" s="35"/>
      <c r="AN99" s="103">
        <v>97</v>
      </c>
      <c r="AO99" s="103">
        <v>8</v>
      </c>
      <c r="AP99" s="103">
        <f t="shared" si="39"/>
        <v>22</v>
      </c>
      <c r="AQ99" s="34">
        <f>BorealFF!BD93</f>
        <v>0</v>
      </c>
      <c r="AR99" s="34">
        <f t="shared" si="40"/>
        <v>0</v>
      </c>
      <c r="AS99" s="34">
        <f t="shared" si="41"/>
        <v>0</v>
      </c>
      <c r="AT99" s="34">
        <f t="shared" si="42"/>
        <v>0</v>
      </c>
      <c r="AU99" s="34"/>
      <c r="AV99" s="34">
        <f t="shared" si="43"/>
        <v>40</v>
      </c>
      <c r="AW99" s="34">
        <f t="shared" si="44"/>
        <v>0</v>
      </c>
      <c r="AX99" s="34"/>
      <c r="AY99" s="103">
        <v>97</v>
      </c>
      <c r="AZ99" s="34">
        <v>0.05</v>
      </c>
      <c r="BA99" s="34">
        <v>4.5</v>
      </c>
      <c r="BB99" s="34">
        <v>0</v>
      </c>
      <c r="BD99" s="34">
        <v>0</v>
      </c>
      <c r="BE99" s="34">
        <v>0</v>
      </c>
      <c r="BG99" s="103">
        <v>97</v>
      </c>
      <c r="BH99" s="114">
        <f t="shared" si="45"/>
        <v>-0.05</v>
      </c>
      <c r="BI99" s="114">
        <f t="shared" si="46"/>
        <v>-4.5</v>
      </c>
      <c r="BJ99" s="114">
        <f t="shared" si="47"/>
        <v>0</v>
      </c>
      <c r="BK99" s="34">
        <f t="shared" si="49"/>
        <v>40</v>
      </c>
      <c r="BL99" s="34">
        <f t="shared" si="48"/>
        <v>0</v>
      </c>
    </row>
    <row r="100" spans="4:64" ht="15">
      <c r="D100" s="103">
        <v>98</v>
      </c>
      <c r="E100" s="103">
        <v>50</v>
      </c>
      <c r="F100" s="74">
        <v>20</v>
      </c>
      <c r="G100" s="74">
        <v>10</v>
      </c>
      <c r="H100" s="103">
        <v>50</v>
      </c>
      <c r="I100" s="103">
        <v>20</v>
      </c>
      <c r="J100" s="34">
        <v>2</v>
      </c>
      <c r="K100" s="34">
        <v>2.5</v>
      </c>
      <c r="L100" s="34">
        <v>1</v>
      </c>
      <c r="M100" s="34">
        <v>1</v>
      </c>
      <c r="N100" s="34">
        <v>1</v>
      </c>
      <c r="O100" s="34">
        <f t="shared" si="25"/>
        <v>5.5</v>
      </c>
      <c r="P100" s="103">
        <f t="shared" si="27"/>
        <v>4.6097999999999999</v>
      </c>
      <c r="Q100" s="78">
        <f t="shared" si="26"/>
        <v>0.9901442929536638</v>
      </c>
      <c r="R100" s="34">
        <f t="shared" si="28"/>
        <v>5.4457936112451506</v>
      </c>
      <c r="S100" s="34"/>
      <c r="T100" s="103">
        <v>98</v>
      </c>
      <c r="U100" s="34">
        <f t="shared" si="29"/>
        <v>1.9802885859073276</v>
      </c>
      <c r="V100" s="34">
        <f t="shared" si="30"/>
        <v>2.4753607323841593</v>
      </c>
      <c r="W100" s="34">
        <f t="shared" si="31"/>
        <v>0.9901442929536638</v>
      </c>
      <c r="X100" s="34">
        <f t="shared" si="32"/>
        <v>0.9901442929536638</v>
      </c>
      <c r="Y100" s="34">
        <f t="shared" si="33"/>
        <v>0.9901442929536638</v>
      </c>
      <c r="Z100" s="34">
        <f t="shared" si="34"/>
        <v>7.4260821971524784</v>
      </c>
      <c r="AA100" s="34">
        <f t="shared" si="35"/>
        <v>-1.9802885859073278</v>
      </c>
      <c r="AB100" s="34"/>
      <c r="AC100" s="103">
        <v>98</v>
      </c>
      <c r="AD100" s="34">
        <f>IF(J100&lt;=R100,J100,R100)</f>
        <v>2</v>
      </c>
      <c r="AE100" s="34">
        <f>R100-AD100</f>
        <v>3.4457936112451506</v>
      </c>
      <c r="AF100" s="103">
        <f>IF(AD100&lt;J100,0,IF(K100&lt;=AE100,K100,AE100))</f>
        <v>2.5</v>
      </c>
      <c r="AG100" s="35">
        <f t="shared" si="36"/>
        <v>0.9457936112451506</v>
      </c>
      <c r="AH100" s="35">
        <f>IF(AG100&lt;K100,0,IF(L100&lt;=AG100,L100,AG100))</f>
        <v>0</v>
      </c>
      <c r="AI100" s="35">
        <f t="shared" si="37"/>
        <v>0.9457936112451506</v>
      </c>
      <c r="AJ100" s="35">
        <f>IF(AI100&lt;L100,0,IF(M100&lt;=AI100,M100,AI100))</f>
        <v>0</v>
      </c>
      <c r="AK100" s="35">
        <f t="shared" si="38"/>
        <v>0.9457936112451506</v>
      </c>
      <c r="AL100" s="35">
        <f>IF(AK100&lt;M100,0,IF(N100&lt;=AK100,N100,AK100))</f>
        <v>0</v>
      </c>
      <c r="AM100" s="35"/>
      <c r="AN100" s="103">
        <v>98</v>
      </c>
      <c r="AO100" s="103">
        <v>8</v>
      </c>
      <c r="AP100" s="103">
        <f t="shared" si="39"/>
        <v>22</v>
      </c>
      <c r="AQ100" s="34">
        <f>BorealFF!BD94</f>
        <v>1.5</v>
      </c>
      <c r="AR100" s="34">
        <f t="shared" si="40"/>
        <v>0</v>
      </c>
      <c r="AS100" s="34">
        <f t="shared" si="41"/>
        <v>0</v>
      </c>
      <c r="AT100" s="34">
        <f t="shared" si="42"/>
        <v>0</v>
      </c>
      <c r="AU100" s="34"/>
      <c r="AV100" s="34">
        <f t="shared" si="43"/>
        <v>0</v>
      </c>
      <c r="AW100" s="34">
        <f t="shared" si="44"/>
        <v>0</v>
      </c>
      <c r="AX100" s="34"/>
      <c r="AY100" s="103">
        <v>98</v>
      </c>
      <c r="AZ100" s="34">
        <v>0.2</v>
      </c>
      <c r="BA100" s="34">
        <v>0.375</v>
      </c>
      <c r="BB100" s="34">
        <v>0.75</v>
      </c>
      <c r="BD100" s="34">
        <v>0</v>
      </c>
      <c r="BE100" s="34">
        <v>0</v>
      </c>
      <c r="BG100" s="103">
        <v>98</v>
      </c>
      <c r="BH100" s="114">
        <f t="shared" si="45"/>
        <v>-0.2</v>
      </c>
      <c r="BI100" s="114">
        <f t="shared" si="46"/>
        <v>-0.375</v>
      </c>
      <c r="BJ100" s="114">
        <f t="shared" si="47"/>
        <v>-0.75</v>
      </c>
      <c r="BK100" s="34">
        <f t="shared" si="49"/>
        <v>0</v>
      </c>
      <c r="BL100" s="34">
        <f t="shared" si="48"/>
        <v>0</v>
      </c>
    </row>
    <row r="101" spans="4:64" ht="15">
      <c r="D101" s="103">
        <v>99</v>
      </c>
      <c r="E101" s="103">
        <v>100</v>
      </c>
      <c r="F101" s="103">
        <v>0</v>
      </c>
      <c r="G101" s="103">
        <v>0</v>
      </c>
      <c r="H101" s="103">
        <v>90</v>
      </c>
      <c r="I101" s="103">
        <v>90</v>
      </c>
      <c r="J101" s="34">
        <v>0</v>
      </c>
      <c r="K101" s="34">
        <v>0</v>
      </c>
      <c r="L101" s="34">
        <v>3</v>
      </c>
      <c r="M101" s="34">
        <v>1</v>
      </c>
      <c r="N101" s="34">
        <v>1</v>
      </c>
      <c r="O101" s="34">
        <f t="shared" si="25"/>
        <v>5</v>
      </c>
      <c r="P101" s="103">
        <f t="shared" si="27"/>
        <v>4.0785</v>
      </c>
      <c r="Q101" s="78">
        <f t="shared" si="26"/>
        <v>0.98334910122121399</v>
      </c>
      <c r="R101" s="34">
        <f t="shared" si="28"/>
        <v>4.9167455061060696</v>
      </c>
      <c r="S101" s="34"/>
      <c r="T101" s="103">
        <v>99</v>
      </c>
      <c r="U101" s="34">
        <f t="shared" si="29"/>
        <v>0</v>
      </c>
      <c r="V101" s="34">
        <f t="shared" si="30"/>
        <v>0</v>
      </c>
      <c r="W101" s="34">
        <f t="shared" si="31"/>
        <v>2.9500473036636419</v>
      </c>
      <c r="X101" s="34">
        <f t="shared" si="32"/>
        <v>0.98334910122121399</v>
      </c>
      <c r="Y101" s="34">
        <f t="shared" si="33"/>
        <v>0.98334910122121399</v>
      </c>
      <c r="Z101" s="34">
        <f t="shared" si="34"/>
        <v>4.9167455061060696</v>
      </c>
      <c r="AA101" s="34">
        <f t="shared" si="35"/>
        <v>0</v>
      </c>
      <c r="AB101" s="34"/>
      <c r="AC101" s="103">
        <v>99</v>
      </c>
      <c r="AD101" s="34">
        <f>IF(J101&lt;=R101,J101,R101)</f>
        <v>0</v>
      </c>
      <c r="AE101" s="34">
        <f>R101-AD101</f>
        <v>4.9167455061060696</v>
      </c>
      <c r="AF101" s="103">
        <f>IF(AD101&lt;J101,0,IF(K101&lt;=AE101,K101,AE101))</f>
        <v>0</v>
      </c>
      <c r="AG101" s="35">
        <f t="shared" si="36"/>
        <v>4.9167455061060696</v>
      </c>
      <c r="AH101" s="35">
        <f>IF(AG101&lt;K101,0,IF(L101&lt;=AG101,L101,AG101))</f>
        <v>3</v>
      </c>
      <c r="AI101" s="35">
        <f t="shared" si="37"/>
        <v>1.9167455061060696</v>
      </c>
      <c r="AJ101" s="35">
        <f>IF(AI101&lt;L101,0,IF(M101&lt;=AI101,M101,AI101))</f>
        <v>0</v>
      </c>
      <c r="AK101" s="35">
        <f t="shared" si="38"/>
        <v>1.9167455061060696</v>
      </c>
      <c r="AL101" s="35">
        <f>IF(AK101&lt;M101,0,IF(N101&lt;=AK101,N101,AK101))</f>
        <v>1</v>
      </c>
      <c r="AM101" s="35"/>
      <c r="AN101" s="103">
        <v>99</v>
      </c>
      <c r="AO101" s="103">
        <v>8</v>
      </c>
      <c r="AP101" s="103">
        <f t="shared" si="39"/>
        <v>22</v>
      </c>
      <c r="AQ101" s="34">
        <f>BorealFF!BD95</f>
        <v>0.5</v>
      </c>
      <c r="AR101" s="34">
        <f t="shared" si="40"/>
        <v>0</v>
      </c>
      <c r="AS101" s="34">
        <f t="shared" si="41"/>
        <v>0</v>
      </c>
      <c r="AT101" s="34">
        <f t="shared" si="42"/>
        <v>1.5</v>
      </c>
      <c r="AU101" s="34"/>
      <c r="AV101" s="34">
        <f t="shared" si="43"/>
        <v>0</v>
      </c>
      <c r="AW101" s="34">
        <f t="shared" si="44"/>
        <v>19.8</v>
      </c>
      <c r="AX101" s="34"/>
      <c r="AY101" s="103">
        <v>99</v>
      </c>
      <c r="AZ101" s="34">
        <v>0</v>
      </c>
      <c r="BA101" s="34">
        <v>0</v>
      </c>
      <c r="BB101" s="34">
        <v>1.5</v>
      </c>
      <c r="BD101" s="34">
        <v>0</v>
      </c>
      <c r="BE101" s="34">
        <v>0</v>
      </c>
      <c r="BG101" s="103">
        <v>99</v>
      </c>
      <c r="BH101" s="114">
        <f t="shared" si="45"/>
        <v>0</v>
      </c>
      <c r="BI101" s="114">
        <f t="shared" si="46"/>
        <v>0</v>
      </c>
      <c r="BJ101" s="114">
        <f t="shared" si="47"/>
        <v>0</v>
      </c>
      <c r="BK101" s="34">
        <f t="shared" si="49"/>
        <v>0</v>
      </c>
      <c r="BL101" s="34">
        <f t="shared" si="48"/>
        <v>19.8</v>
      </c>
    </row>
    <row r="102" spans="4:64" ht="15">
      <c r="D102" s="103">
        <v>100</v>
      </c>
      <c r="E102" s="103">
        <v>80</v>
      </c>
      <c r="F102" s="103">
        <v>0</v>
      </c>
      <c r="G102" s="74">
        <v>10</v>
      </c>
      <c r="H102" s="103">
        <v>50</v>
      </c>
      <c r="I102" s="103">
        <v>50</v>
      </c>
      <c r="J102" s="34">
        <v>0</v>
      </c>
      <c r="K102" s="34">
        <v>1</v>
      </c>
      <c r="L102" s="34">
        <v>2</v>
      </c>
      <c r="M102" s="34">
        <v>0.5</v>
      </c>
      <c r="N102" s="34">
        <v>0.5</v>
      </c>
      <c r="O102" s="34">
        <f t="shared" si="25"/>
        <v>4</v>
      </c>
      <c r="P102" s="103">
        <f t="shared" si="27"/>
        <v>3.0159000000000002</v>
      </c>
      <c r="Q102" s="78">
        <f t="shared" si="26"/>
        <v>0.95328728882481639</v>
      </c>
      <c r="R102" s="34">
        <f t="shared" si="28"/>
        <v>3.8131491552992656</v>
      </c>
      <c r="S102" s="34"/>
      <c r="T102" s="103">
        <v>100</v>
      </c>
      <c r="U102" s="34">
        <f t="shared" si="29"/>
        <v>0</v>
      </c>
      <c r="V102" s="34">
        <f t="shared" si="30"/>
        <v>0.95328728882481639</v>
      </c>
      <c r="W102" s="34">
        <f t="shared" si="31"/>
        <v>1.9065745776496328</v>
      </c>
      <c r="X102" s="34">
        <f t="shared" si="32"/>
        <v>0.4766436444124082</v>
      </c>
      <c r="Y102" s="34">
        <f t="shared" si="33"/>
        <v>0.4766436444124082</v>
      </c>
      <c r="Z102" s="34">
        <f t="shared" si="34"/>
        <v>3.8131491552992651</v>
      </c>
      <c r="AA102" s="34">
        <f t="shared" si="35"/>
        <v>0</v>
      </c>
      <c r="AB102" s="34"/>
      <c r="AC102" s="103">
        <v>100</v>
      </c>
      <c r="AD102" s="34">
        <f>IF(J102&lt;=R102,J102,R102)</f>
        <v>0</v>
      </c>
      <c r="AE102" s="34">
        <f>R102-AD102</f>
        <v>3.8131491552992656</v>
      </c>
      <c r="AF102" s="103">
        <f>IF(AD102&lt;J102,0,IF(K102&lt;=AE102,K102,AE102))</f>
        <v>1</v>
      </c>
      <c r="AG102" s="35">
        <f t="shared" si="36"/>
        <v>2.8131491552992656</v>
      </c>
      <c r="AH102" s="35">
        <f>IF(AG102&lt;K102,0,IF(L102&lt;=AG102,L102,AG102))</f>
        <v>2</v>
      </c>
      <c r="AI102" s="35">
        <f t="shared" si="37"/>
        <v>0.81314915529926557</v>
      </c>
      <c r="AJ102" s="35">
        <f>IF(AI102&lt;L102,0,IF(M102&lt;=AI102,M102,AI102))</f>
        <v>0</v>
      </c>
      <c r="AK102" s="35">
        <f t="shared" si="38"/>
        <v>0.81314915529926557</v>
      </c>
      <c r="AL102" s="35">
        <f>IF(AK102&lt;M102,0,IF(N102&lt;=AK102,N102,AK102))</f>
        <v>0.5</v>
      </c>
      <c r="AM102" s="35"/>
      <c r="AN102" s="103">
        <v>100</v>
      </c>
      <c r="AO102" s="103">
        <v>8</v>
      </c>
      <c r="AP102" s="103">
        <f t="shared" si="39"/>
        <v>22</v>
      </c>
      <c r="AQ102" s="34">
        <f>BorealFF!BD96</f>
        <v>0.5</v>
      </c>
      <c r="AR102" s="34">
        <f t="shared" si="40"/>
        <v>0</v>
      </c>
      <c r="AS102" s="34">
        <f t="shared" si="41"/>
        <v>0</v>
      </c>
      <c r="AT102" s="34">
        <f t="shared" si="42"/>
        <v>0.8</v>
      </c>
      <c r="AU102" s="34"/>
      <c r="AV102" s="34">
        <f t="shared" si="43"/>
        <v>0</v>
      </c>
      <c r="AW102" s="34">
        <f t="shared" si="44"/>
        <v>5.5</v>
      </c>
      <c r="AX102" s="34"/>
      <c r="AY102" s="103">
        <v>100</v>
      </c>
      <c r="AZ102" s="34">
        <v>0</v>
      </c>
      <c r="BA102" s="34">
        <v>0.15</v>
      </c>
      <c r="BB102" s="34">
        <v>0.8</v>
      </c>
      <c r="BD102" s="34">
        <v>0</v>
      </c>
      <c r="BE102" s="34">
        <v>0</v>
      </c>
      <c r="BG102" s="103">
        <v>100</v>
      </c>
      <c r="BH102" s="114">
        <f t="shared" si="45"/>
        <v>0</v>
      </c>
      <c r="BI102" s="114">
        <f t="shared" si="46"/>
        <v>-0.15</v>
      </c>
      <c r="BJ102" s="114">
        <f t="shared" si="47"/>
        <v>0</v>
      </c>
      <c r="BK102" s="34">
        <f t="shared" si="49"/>
        <v>0</v>
      </c>
      <c r="BL102" s="34">
        <f t="shared" si="48"/>
        <v>5.5</v>
      </c>
    </row>
    <row r="103" spans="4:64" ht="15">
      <c r="D103" s="103">
        <v>101</v>
      </c>
      <c r="E103" s="103">
        <v>20</v>
      </c>
      <c r="F103" s="74">
        <v>5</v>
      </c>
      <c r="G103" s="74">
        <v>70</v>
      </c>
      <c r="H103" s="103">
        <v>90</v>
      </c>
      <c r="I103" s="103">
        <v>75</v>
      </c>
      <c r="J103" s="34">
        <v>2</v>
      </c>
      <c r="K103" s="34">
        <v>2.5</v>
      </c>
      <c r="L103" s="34">
        <v>1</v>
      </c>
      <c r="M103" s="34">
        <v>3</v>
      </c>
      <c r="N103" s="34">
        <v>2</v>
      </c>
      <c r="O103" s="34">
        <f t="shared" si="25"/>
        <v>8.5</v>
      </c>
      <c r="P103" s="103">
        <f t="shared" si="27"/>
        <v>7.7976000000000001</v>
      </c>
      <c r="Q103" s="78">
        <f t="shared" si="26"/>
        <v>0.99958944909736058</v>
      </c>
      <c r="R103" s="34">
        <f t="shared" si="28"/>
        <v>8.4965103173275658</v>
      </c>
      <c r="S103" s="34"/>
      <c r="T103" s="103">
        <v>101</v>
      </c>
      <c r="U103" s="34">
        <f t="shared" si="29"/>
        <v>1.9991788981947212</v>
      </c>
      <c r="V103" s="34">
        <f t="shared" si="30"/>
        <v>2.4989736227434016</v>
      </c>
      <c r="W103" s="34">
        <f t="shared" si="31"/>
        <v>0.99958944909736058</v>
      </c>
      <c r="X103" s="34">
        <f t="shared" si="32"/>
        <v>2.9987683472920819</v>
      </c>
      <c r="Y103" s="34">
        <f t="shared" si="33"/>
        <v>1.9991788981947212</v>
      </c>
      <c r="Z103" s="34">
        <f t="shared" si="34"/>
        <v>10.495689215522287</v>
      </c>
      <c r="AA103" s="34">
        <f t="shared" si="35"/>
        <v>-1.9991788981947209</v>
      </c>
      <c r="AB103" s="34"/>
      <c r="AC103" s="103">
        <v>101</v>
      </c>
      <c r="AD103" s="34">
        <f>IF(J103&lt;=R103,J103,R103)</f>
        <v>2</v>
      </c>
      <c r="AE103" s="34">
        <f>R103-AD103</f>
        <v>6.4965103173275658</v>
      </c>
      <c r="AF103" s="103">
        <f>IF(AD103&lt;J103,0,IF(K103&lt;=AE103,K103,AE103))</f>
        <v>2.5</v>
      </c>
      <c r="AG103" s="35">
        <f t="shared" si="36"/>
        <v>3.9965103173275658</v>
      </c>
      <c r="AH103" s="35">
        <f>IF(AG103&lt;K103,0,IF(L103&lt;=AG103,L103,AG103))</f>
        <v>1</v>
      </c>
      <c r="AI103" s="35">
        <f t="shared" si="37"/>
        <v>2.9965103173275658</v>
      </c>
      <c r="AJ103" s="35">
        <f>IF(AI103&lt;L103,0,IF(M103&lt;=AI103,M103,AI103))</f>
        <v>2.9965103173275658</v>
      </c>
      <c r="AK103" s="35">
        <f t="shared" si="38"/>
        <v>0</v>
      </c>
      <c r="AL103" s="35">
        <f>IF(AK103&lt;M103,0,IF(N103&lt;=AK103,N103,AK103))</f>
        <v>0</v>
      </c>
      <c r="AM103" s="35"/>
      <c r="AN103" s="103">
        <v>101</v>
      </c>
      <c r="AO103" s="103">
        <v>8</v>
      </c>
      <c r="AP103" s="103">
        <f t="shared" si="39"/>
        <v>22</v>
      </c>
      <c r="AQ103" s="34">
        <f>BorealFF!BD97</f>
        <v>3</v>
      </c>
      <c r="AR103" s="34">
        <f t="shared" si="40"/>
        <v>0</v>
      </c>
      <c r="AS103" s="34">
        <f t="shared" si="41"/>
        <v>0</v>
      </c>
      <c r="AT103" s="34">
        <f t="shared" si="42"/>
        <v>0.60000000000000009</v>
      </c>
      <c r="AU103" s="34"/>
      <c r="AV103" s="34">
        <f t="shared" si="43"/>
        <v>21.574874284758476</v>
      </c>
      <c r="AW103" s="34">
        <f t="shared" si="44"/>
        <v>0</v>
      </c>
      <c r="AX103" s="34"/>
      <c r="AY103" s="103">
        <v>101</v>
      </c>
      <c r="AZ103" s="34">
        <v>0.05</v>
      </c>
      <c r="BA103" s="34">
        <v>2.625</v>
      </c>
      <c r="BB103" s="34">
        <v>0.6</v>
      </c>
      <c r="BD103" s="34">
        <v>0</v>
      </c>
      <c r="BE103" s="34">
        <v>0</v>
      </c>
      <c r="BG103" s="103">
        <v>101</v>
      </c>
      <c r="BH103" s="114">
        <f t="shared" si="45"/>
        <v>-0.05</v>
      </c>
      <c r="BI103" s="114">
        <f t="shared" si="46"/>
        <v>-2.625</v>
      </c>
      <c r="BJ103" s="114">
        <f t="shared" si="47"/>
        <v>0</v>
      </c>
      <c r="BK103" s="34">
        <f t="shared" si="49"/>
        <v>21.574874284758476</v>
      </c>
      <c r="BL103" s="34">
        <f t="shared" si="48"/>
        <v>0</v>
      </c>
    </row>
    <row r="104" spans="4:64" ht="15">
      <c r="D104" s="103">
        <v>102</v>
      </c>
      <c r="E104" s="103">
        <v>30</v>
      </c>
      <c r="F104" s="74">
        <v>5</v>
      </c>
      <c r="G104" s="74">
        <v>60</v>
      </c>
      <c r="H104" s="103">
        <v>90</v>
      </c>
      <c r="I104" s="103">
        <v>75</v>
      </c>
      <c r="J104" s="34">
        <v>2</v>
      </c>
      <c r="K104" s="34">
        <v>2.5</v>
      </c>
      <c r="L104" s="34">
        <v>1</v>
      </c>
      <c r="M104" s="34">
        <v>3</v>
      </c>
      <c r="N104" s="34">
        <v>2</v>
      </c>
      <c r="O104" s="34">
        <f t="shared" si="25"/>
        <v>8.5</v>
      </c>
      <c r="P104" s="103">
        <f t="shared" si="27"/>
        <v>7.7976000000000001</v>
      </c>
      <c r="Q104" s="78">
        <f t="shared" si="26"/>
        <v>0.99958944909736058</v>
      </c>
      <c r="R104" s="34">
        <f t="shared" si="28"/>
        <v>8.4965103173275658</v>
      </c>
      <c r="S104" s="34"/>
      <c r="T104" s="103">
        <v>102</v>
      </c>
      <c r="U104" s="34">
        <f t="shared" si="29"/>
        <v>1.9991788981947212</v>
      </c>
      <c r="V104" s="34">
        <f t="shared" si="30"/>
        <v>2.4989736227434016</v>
      </c>
      <c r="W104" s="34">
        <f t="shared" si="31"/>
        <v>0.99958944909736058</v>
      </c>
      <c r="X104" s="34">
        <f t="shared" si="32"/>
        <v>2.9987683472920819</v>
      </c>
      <c r="Y104" s="34">
        <f t="shared" si="33"/>
        <v>1.9991788981947212</v>
      </c>
      <c r="Z104" s="34">
        <f t="shared" si="34"/>
        <v>10.495689215522287</v>
      </c>
      <c r="AA104" s="34">
        <f t="shared" si="35"/>
        <v>-1.9991788981947209</v>
      </c>
      <c r="AB104" s="34"/>
      <c r="AC104" s="103">
        <v>102</v>
      </c>
      <c r="AD104" s="34">
        <f>IF(J104&lt;=R104,J104,R104)</f>
        <v>2</v>
      </c>
      <c r="AE104" s="34">
        <f>R104-AD104</f>
        <v>6.4965103173275658</v>
      </c>
      <c r="AF104" s="103">
        <f>IF(AD104&lt;J104,0,IF(K104&lt;=AE104,K104,AE104))</f>
        <v>2.5</v>
      </c>
      <c r="AG104" s="35">
        <f t="shared" si="36"/>
        <v>3.9965103173275658</v>
      </c>
      <c r="AH104" s="35">
        <f>IF(AG104&lt;K104,0,IF(L104&lt;=AG104,L104,AG104))</f>
        <v>1</v>
      </c>
      <c r="AI104" s="35">
        <f t="shared" si="37"/>
        <v>2.9965103173275658</v>
      </c>
      <c r="AJ104" s="35">
        <f>IF(AI104&lt;L104,0,IF(M104&lt;=AI104,M104,AI104))</f>
        <v>2.9965103173275658</v>
      </c>
      <c r="AK104" s="35">
        <f t="shared" si="38"/>
        <v>0</v>
      </c>
      <c r="AL104" s="35">
        <f>IF(AK104&lt;M104,0,IF(N104&lt;=AK104,N104,AK104))</f>
        <v>0</v>
      </c>
      <c r="AM104" s="35"/>
      <c r="AN104" s="103">
        <v>102</v>
      </c>
      <c r="AO104" s="103">
        <v>8</v>
      </c>
      <c r="AP104" s="103">
        <f t="shared" si="39"/>
        <v>22</v>
      </c>
      <c r="AQ104" s="34">
        <f>BorealFF!BD98</f>
        <v>3</v>
      </c>
      <c r="AR104" s="34">
        <f t="shared" si="40"/>
        <v>0</v>
      </c>
      <c r="AS104" s="34">
        <f t="shared" si="41"/>
        <v>0</v>
      </c>
      <c r="AT104" s="34">
        <f t="shared" si="42"/>
        <v>0.89999999999999991</v>
      </c>
      <c r="AU104" s="34"/>
      <c r="AV104" s="34">
        <f t="shared" si="43"/>
        <v>21.574874284758476</v>
      </c>
      <c r="AW104" s="34">
        <f t="shared" si="44"/>
        <v>0</v>
      </c>
      <c r="AX104" s="34"/>
      <c r="AY104" s="103">
        <v>102</v>
      </c>
      <c r="AZ104" s="34">
        <v>0.05</v>
      </c>
      <c r="BA104" s="34">
        <v>2.25</v>
      </c>
      <c r="BB104" s="34">
        <v>0.9</v>
      </c>
      <c r="BD104" s="34">
        <v>0</v>
      </c>
      <c r="BE104" s="34">
        <v>0</v>
      </c>
      <c r="BG104" s="103">
        <v>102</v>
      </c>
      <c r="BH104" s="114">
        <f t="shared" si="45"/>
        <v>-0.05</v>
      </c>
      <c r="BI104" s="114">
        <f t="shared" si="46"/>
        <v>-2.25</v>
      </c>
      <c r="BJ104" s="114">
        <f t="shared" si="47"/>
        <v>0</v>
      </c>
      <c r="BK104" s="34">
        <f t="shared" si="49"/>
        <v>21.574874284758476</v>
      </c>
      <c r="BL104" s="34">
        <f t="shared" si="48"/>
        <v>0</v>
      </c>
    </row>
    <row r="105" spans="4:64" ht="15">
      <c r="D105" s="103">
        <v>103</v>
      </c>
      <c r="E105" s="103">
        <v>60</v>
      </c>
      <c r="F105" s="74">
        <v>10</v>
      </c>
      <c r="G105" s="74">
        <v>40</v>
      </c>
      <c r="H105" s="103">
        <v>90</v>
      </c>
      <c r="I105" s="103">
        <v>90</v>
      </c>
      <c r="J105" s="34">
        <v>2</v>
      </c>
      <c r="K105" s="34">
        <v>2</v>
      </c>
      <c r="L105" s="34">
        <v>1.5</v>
      </c>
      <c r="M105" s="34">
        <v>2</v>
      </c>
      <c r="N105" s="34">
        <v>1</v>
      </c>
      <c r="O105" s="34">
        <f t="shared" si="25"/>
        <v>6.5</v>
      </c>
      <c r="P105" s="103">
        <f t="shared" si="27"/>
        <v>5.6724000000000006</v>
      </c>
      <c r="Q105" s="78">
        <f t="shared" si="26"/>
        <v>0.99657218997510977</v>
      </c>
      <c r="R105" s="34">
        <f t="shared" si="28"/>
        <v>6.4777192348382133</v>
      </c>
      <c r="S105" s="34"/>
      <c r="T105" s="103">
        <v>103</v>
      </c>
      <c r="U105" s="34">
        <f t="shared" si="29"/>
        <v>1.9931443799502195</v>
      </c>
      <c r="V105" s="34">
        <f t="shared" si="30"/>
        <v>1.9931443799502195</v>
      </c>
      <c r="W105" s="34">
        <f t="shared" si="31"/>
        <v>1.4948582849626646</v>
      </c>
      <c r="X105" s="34">
        <f t="shared" si="32"/>
        <v>1.9931443799502195</v>
      </c>
      <c r="Y105" s="34">
        <f t="shared" si="33"/>
        <v>0.99657218997510977</v>
      </c>
      <c r="Z105" s="34">
        <f t="shared" si="34"/>
        <v>8.4708636147884331</v>
      </c>
      <c r="AA105" s="34">
        <f t="shared" si="35"/>
        <v>-1.9931443799502198</v>
      </c>
      <c r="AB105" s="34"/>
      <c r="AC105" s="103">
        <v>103</v>
      </c>
      <c r="AD105" s="34">
        <f>IF(J105&lt;=R105,J105,R105)</f>
        <v>2</v>
      </c>
      <c r="AE105" s="34">
        <f>R105-AD105</f>
        <v>4.4777192348382133</v>
      </c>
      <c r="AF105" s="103">
        <f>IF(AD105&lt;J105,0,IF(K105&lt;=AE105,K105,AE105))</f>
        <v>2</v>
      </c>
      <c r="AG105" s="35">
        <f t="shared" si="36"/>
        <v>2.4777192348382133</v>
      </c>
      <c r="AH105" s="35">
        <f>IF(AG105&lt;K105,0,IF(L105&lt;=AG105,L105,AG105))</f>
        <v>1.5</v>
      </c>
      <c r="AI105" s="35">
        <f t="shared" si="37"/>
        <v>0.97771923483821332</v>
      </c>
      <c r="AJ105" s="35">
        <f>IF(AI105&lt;L105,0,IF(M105&lt;=AI105,M105,AI105))</f>
        <v>0</v>
      </c>
      <c r="AK105" s="35">
        <f t="shared" si="38"/>
        <v>0.97771923483821332</v>
      </c>
      <c r="AL105" s="35">
        <f>IF(AK105&lt;M105,0,IF(N105&lt;=AK105,N105,AK105))</f>
        <v>0</v>
      </c>
      <c r="AM105" s="35"/>
      <c r="AN105" s="103">
        <v>103</v>
      </c>
      <c r="AO105" s="103">
        <v>8</v>
      </c>
      <c r="AP105" s="103">
        <f t="shared" si="39"/>
        <v>22</v>
      </c>
      <c r="AQ105" s="34">
        <f>BorealFF!BD99</f>
        <v>1.8000000000000003</v>
      </c>
      <c r="AR105" s="34">
        <f t="shared" si="40"/>
        <v>0</v>
      </c>
      <c r="AS105" s="34">
        <f t="shared" si="41"/>
        <v>0</v>
      </c>
      <c r="AT105" s="34">
        <f t="shared" si="42"/>
        <v>1.62</v>
      </c>
      <c r="AU105" s="34"/>
      <c r="AV105" s="34">
        <f t="shared" si="43"/>
        <v>0</v>
      </c>
      <c r="AW105" s="34">
        <f t="shared" si="44"/>
        <v>0</v>
      </c>
      <c r="AX105" s="34"/>
      <c r="AY105" s="103">
        <v>103</v>
      </c>
      <c r="AZ105" s="34">
        <v>0.1</v>
      </c>
      <c r="BA105" s="34">
        <v>1.2</v>
      </c>
      <c r="BB105" s="34">
        <v>1.62</v>
      </c>
      <c r="BD105" s="34">
        <v>0</v>
      </c>
      <c r="BE105" s="34">
        <v>0</v>
      </c>
      <c r="BG105" s="103">
        <v>103</v>
      </c>
      <c r="BH105" s="114">
        <f t="shared" si="45"/>
        <v>-0.1</v>
      </c>
      <c r="BI105" s="114">
        <f t="shared" si="46"/>
        <v>-1.2</v>
      </c>
      <c r="BJ105" s="114">
        <f t="shared" si="47"/>
        <v>0</v>
      </c>
      <c r="BK105" s="34">
        <f t="shared" si="49"/>
        <v>0</v>
      </c>
      <c r="BL105" s="34">
        <f t="shared" si="48"/>
        <v>0</v>
      </c>
    </row>
    <row r="106" spans="4:64" ht="15">
      <c r="D106" s="103">
        <v>104</v>
      </c>
      <c r="E106" s="103">
        <v>70</v>
      </c>
      <c r="F106" s="74">
        <v>3</v>
      </c>
      <c r="G106" s="74">
        <v>30</v>
      </c>
      <c r="H106" s="103">
        <v>90</v>
      </c>
      <c r="I106" s="103">
        <v>90</v>
      </c>
      <c r="J106" s="34">
        <v>2</v>
      </c>
      <c r="K106" s="34">
        <v>2</v>
      </c>
      <c r="L106" s="34">
        <v>1.5</v>
      </c>
      <c r="M106" s="34">
        <v>2</v>
      </c>
      <c r="N106" s="34">
        <v>1</v>
      </c>
      <c r="O106" s="34">
        <f t="shared" si="25"/>
        <v>6.5</v>
      </c>
      <c r="P106" s="103">
        <f t="shared" si="27"/>
        <v>5.6724000000000006</v>
      </c>
      <c r="Q106" s="78">
        <f t="shared" si="26"/>
        <v>0.99657218997510977</v>
      </c>
      <c r="R106" s="34">
        <f t="shared" si="28"/>
        <v>6.4777192348382133</v>
      </c>
      <c r="S106" s="34"/>
      <c r="T106" s="103">
        <v>104</v>
      </c>
      <c r="U106" s="34">
        <f t="shared" si="29"/>
        <v>1.9931443799502195</v>
      </c>
      <c r="V106" s="34">
        <f t="shared" si="30"/>
        <v>1.9931443799502195</v>
      </c>
      <c r="W106" s="34">
        <f t="shared" si="31"/>
        <v>1.4948582849626646</v>
      </c>
      <c r="X106" s="34">
        <f t="shared" si="32"/>
        <v>1.9931443799502195</v>
      </c>
      <c r="Y106" s="34">
        <f t="shared" si="33"/>
        <v>0.99657218997510977</v>
      </c>
      <c r="Z106" s="34">
        <f t="shared" si="34"/>
        <v>8.4708636147884331</v>
      </c>
      <c r="AA106" s="34">
        <f t="shared" si="35"/>
        <v>-1.9931443799502198</v>
      </c>
      <c r="AB106" s="34"/>
      <c r="AC106" s="103">
        <v>104</v>
      </c>
      <c r="AD106" s="34">
        <f>IF(J106&lt;=R106,J106,R106)</f>
        <v>2</v>
      </c>
      <c r="AE106" s="34">
        <f>R106-AD106</f>
        <v>4.4777192348382133</v>
      </c>
      <c r="AF106" s="103">
        <f>IF(AD106&lt;J106,0,IF(K106&lt;=AE106,K106,AE106))</f>
        <v>2</v>
      </c>
      <c r="AG106" s="35">
        <f t="shared" si="36"/>
        <v>2.4777192348382133</v>
      </c>
      <c r="AH106" s="35">
        <f>IF(AG106&lt;K106,0,IF(L106&lt;=AG106,L106,AG106))</f>
        <v>1.5</v>
      </c>
      <c r="AI106" s="35">
        <f t="shared" si="37"/>
        <v>0.97771923483821332</v>
      </c>
      <c r="AJ106" s="35">
        <f>IF(AI106&lt;L106,0,IF(M106&lt;=AI106,M106,AI106))</f>
        <v>0</v>
      </c>
      <c r="AK106" s="35">
        <f t="shared" si="38"/>
        <v>0.97771923483821332</v>
      </c>
      <c r="AL106" s="35">
        <f>IF(AK106&lt;M106,0,IF(N106&lt;=AK106,N106,AK106))</f>
        <v>0</v>
      </c>
      <c r="AM106" s="35"/>
      <c r="AN106" s="103">
        <v>104</v>
      </c>
      <c r="AO106" s="103">
        <v>8</v>
      </c>
      <c r="AP106" s="103">
        <f t="shared" si="39"/>
        <v>22</v>
      </c>
      <c r="AQ106" s="34">
        <f>BorealFF!BD100</f>
        <v>2.4</v>
      </c>
      <c r="AR106" s="34">
        <f t="shared" si="40"/>
        <v>0</v>
      </c>
      <c r="AS106" s="34">
        <f t="shared" si="41"/>
        <v>0</v>
      </c>
      <c r="AT106" s="34">
        <f t="shared" si="42"/>
        <v>2.5199999999999996</v>
      </c>
      <c r="AU106" s="34"/>
      <c r="AV106" s="34">
        <f t="shared" si="43"/>
        <v>0</v>
      </c>
      <c r="AW106" s="34">
        <f t="shared" si="44"/>
        <v>0</v>
      </c>
      <c r="AX106" s="34"/>
      <c r="AY106" s="103">
        <v>104</v>
      </c>
      <c r="AZ106" s="34">
        <v>0.03</v>
      </c>
      <c r="BA106" s="34">
        <v>0.9</v>
      </c>
      <c r="BB106" s="34">
        <v>2.52</v>
      </c>
      <c r="BD106" s="34">
        <v>0</v>
      </c>
      <c r="BE106" s="34">
        <v>0</v>
      </c>
      <c r="BG106" s="103">
        <v>104</v>
      </c>
      <c r="BH106" s="114">
        <f t="shared" si="45"/>
        <v>-0.03</v>
      </c>
      <c r="BI106" s="114">
        <f t="shared" si="46"/>
        <v>-0.9</v>
      </c>
      <c r="BJ106" s="114">
        <f t="shared" si="47"/>
        <v>0</v>
      </c>
      <c r="BK106" s="34">
        <f t="shared" si="49"/>
        <v>0</v>
      </c>
      <c r="BL106" s="34">
        <f t="shared" si="48"/>
        <v>0</v>
      </c>
    </row>
    <row r="107" spans="4:64" ht="15">
      <c r="D107" s="103">
        <v>105</v>
      </c>
      <c r="E107" s="103">
        <v>80</v>
      </c>
      <c r="F107" s="74">
        <v>2</v>
      </c>
      <c r="G107" s="74">
        <v>20</v>
      </c>
      <c r="H107" s="103">
        <v>90</v>
      </c>
      <c r="I107" s="103">
        <v>90</v>
      </c>
      <c r="J107" s="34">
        <v>2</v>
      </c>
      <c r="K107" s="34">
        <v>2</v>
      </c>
      <c r="L107" s="34">
        <v>2</v>
      </c>
      <c r="M107" s="34">
        <v>2</v>
      </c>
      <c r="N107" s="34">
        <v>1</v>
      </c>
      <c r="O107" s="34">
        <f t="shared" si="25"/>
        <v>7</v>
      </c>
      <c r="P107" s="103">
        <f t="shared" si="27"/>
        <v>6.2037000000000004</v>
      </c>
      <c r="Q107" s="78">
        <f t="shared" si="26"/>
        <v>0.99798214435691812</v>
      </c>
      <c r="R107" s="34">
        <f t="shared" si="28"/>
        <v>6.9858750104984271</v>
      </c>
      <c r="S107" s="34"/>
      <c r="T107" s="103">
        <v>105</v>
      </c>
      <c r="U107" s="34">
        <f t="shared" si="29"/>
        <v>1.9959642887138362</v>
      </c>
      <c r="V107" s="34">
        <f t="shared" si="30"/>
        <v>1.9959642887138362</v>
      </c>
      <c r="W107" s="34">
        <f t="shared" si="31"/>
        <v>1.9959642887138362</v>
      </c>
      <c r="X107" s="34">
        <f t="shared" si="32"/>
        <v>1.9959642887138362</v>
      </c>
      <c r="Y107" s="34">
        <f t="shared" si="33"/>
        <v>0.99798214435691812</v>
      </c>
      <c r="Z107" s="34">
        <f t="shared" si="34"/>
        <v>8.9818392992122629</v>
      </c>
      <c r="AA107" s="34">
        <f t="shared" si="35"/>
        <v>-1.9959642887138358</v>
      </c>
      <c r="AB107" s="34"/>
      <c r="AC107" s="103">
        <v>105</v>
      </c>
      <c r="AD107" s="34">
        <f>IF(J107&lt;=R107,J107,R107)</f>
        <v>2</v>
      </c>
      <c r="AE107" s="34">
        <f>R107-AD107</f>
        <v>4.9858750104984271</v>
      </c>
      <c r="AF107" s="103">
        <f>IF(AD107&lt;J107,0,IF(K107&lt;=AE107,K107,AE107))</f>
        <v>2</v>
      </c>
      <c r="AG107" s="35">
        <f t="shared" si="36"/>
        <v>2.9858750104984271</v>
      </c>
      <c r="AH107" s="35">
        <f>IF(AG107&lt;K107,0,IF(L107&lt;=AG107,L107,AG107))</f>
        <v>2</v>
      </c>
      <c r="AI107" s="35">
        <f t="shared" si="37"/>
        <v>0.98587501049842707</v>
      </c>
      <c r="AJ107" s="35">
        <f>IF(AI107&lt;L107,0,IF(M107&lt;=AI107,M107,AI107))</f>
        <v>0</v>
      </c>
      <c r="AK107" s="35">
        <f t="shared" si="38"/>
        <v>0.98587501049842707</v>
      </c>
      <c r="AL107" s="35">
        <f>IF(AK107&lt;M107,0,IF(N107&lt;=AK107,N107,AK107))</f>
        <v>0</v>
      </c>
      <c r="AM107" s="35"/>
      <c r="AN107" s="103">
        <v>105</v>
      </c>
      <c r="AO107" s="103">
        <v>8</v>
      </c>
      <c r="AP107" s="103">
        <f t="shared" si="39"/>
        <v>22</v>
      </c>
      <c r="AQ107" s="34">
        <f>BorealFF!BD101</f>
        <v>1.8000000000000003</v>
      </c>
      <c r="AR107" s="34">
        <f t="shared" si="40"/>
        <v>0</v>
      </c>
      <c r="AS107" s="34">
        <f t="shared" si="41"/>
        <v>0</v>
      </c>
      <c r="AT107" s="34">
        <f t="shared" si="42"/>
        <v>2.8800000000000008</v>
      </c>
      <c r="AU107" s="34"/>
      <c r="AV107" s="34">
        <f t="shared" si="43"/>
        <v>0</v>
      </c>
      <c r="AW107" s="34">
        <f t="shared" si="44"/>
        <v>0</v>
      </c>
      <c r="AX107" s="34"/>
      <c r="AY107" s="103">
        <v>105</v>
      </c>
      <c r="AZ107" s="34">
        <v>0.02</v>
      </c>
      <c r="BA107" s="34">
        <v>0.6</v>
      </c>
      <c r="BB107" s="34">
        <v>2.88</v>
      </c>
      <c r="BD107" s="34">
        <v>0</v>
      </c>
      <c r="BE107" s="34">
        <v>0</v>
      </c>
      <c r="BG107" s="103">
        <v>105</v>
      </c>
      <c r="BH107" s="114">
        <f t="shared" si="45"/>
        <v>-0.02</v>
      </c>
      <c r="BI107" s="114">
        <f t="shared" si="46"/>
        <v>-0.6</v>
      </c>
      <c r="BJ107" s="114">
        <f t="shared" si="47"/>
        <v>0</v>
      </c>
      <c r="BK107" s="34">
        <f t="shared" si="49"/>
        <v>0</v>
      </c>
      <c r="BL107" s="34">
        <f t="shared" si="48"/>
        <v>0</v>
      </c>
    </row>
    <row r="108" spans="4:64" ht="15">
      <c r="D108" s="103">
        <v>106</v>
      </c>
      <c r="E108" s="103">
        <v>70</v>
      </c>
      <c r="F108" s="74">
        <v>3</v>
      </c>
      <c r="G108" s="74">
        <v>50</v>
      </c>
      <c r="H108" s="103">
        <v>99</v>
      </c>
      <c r="I108" s="103">
        <v>99</v>
      </c>
      <c r="J108" s="34">
        <v>2</v>
      </c>
      <c r="K108" s="34">
        <v>2</v>
      </c>
      <c r="L108" s="34">
        <v>2</v>
      </c>
      <c r="M108" s="34">
        <v>0.5</v>
      </c>
      <c r="N108" s="34">
        <v>1.5</v>
      </c>
      <c r="O108" s="34">
        <f t="shared" si="25"/>
        <v>6</v>
      </c>
      <c r="P108" s="103">
        <f t="shared" si="27"/>
        <v>5.1411000000000007</v>
      </c>
      <c r="Q108" s="78">
        <f t="shared" si="26"/>
        <v>0.99418278816233163</v>
      </c>
      <c r="R108" s="34">
        <f t="shared" si="28"/>
        <v>5.9650967289739896</v>
      </c>
      <c r="S108" s="34"/>
      <c r="T108" s="103">
        <v>106</v>
      </c>
      <c r="U108" s="34">
        <f t="shared" si="29"/>
        <v>1.9883655763246633</v>
      </c>
      <c r="V108" s="34">
        <f t="shared" si="30"/>
        <v>1.9883655763246633</v>
      </c>
      <c r="W108" s="34">
        <f t="shared" si="31"/>
        <v>1.9883655763246633</v>
      </c>
      <c r="X108" s="34">
        <f t="shared" si="32"/>
        <v>0.49709139408116582</v>
      </c>
      <c r="Y108" s="34">
        <f t="shared" si="33"/>
        <v>1.4912741822434974</v>
      </c>
      <c r="Z108" s="34">
        <f t="shared" si="34"/>
        <v>7.9534623052986531</v>
      </c>
      <c r="AA108" s="34">
        <f t="shared" si="35"/>
        <v>-1.9883655763246635</v>
      </c>
      <c r="AB108" s="34"/>
      <c r="AC108" s="103">
        <v>106</v>
      </c>
      <c r="AD108" s="34">
        <f>IF(J108&lt;=R108,J108,R108)</f>
        <v>2</v>
      </c>
      <c r="AE108" s="34">
        <f>R108-AD108</f>
        <v>3.9650967289739896</v>
      </c>
      <c r="AF108" s="103">
        <f>IF(AD108&lt;J108,0,IF(K108&lt;=AE108,K108,AE108))</f>
        <v>2</v>
      </c>
      <c r="AG108" s="35">
        <f t="shared" si="36"/>
        <v>1.9650967289739896</v>
      </c>
      <c r="AH108" s="35">
        <f>IF(AG108&lt;K108,0,IF(L108&lt;=AG108,L108,AG108))</f>
        <v>0</v>
      </c>
      <c r="AI108" s="35">
        <f t="shared" si="37"/>
        <v>1.9650967289739896</v>
      </c>
      <c r="AJ108" s="35">
        <f>IF(AI108&lt;L108,0,IF(M108&lt;=AI108,M108,AI108))</f>
        <v>0</v>
      </c>
      <c r="AK108" s="35">
        <f t="shared" si="38"/>
        <v>1.9650967289739896</v>
      </c>
      <c r="AL108" s="35">
        <f>IF(AK108&lt;M108,0,IF(N108&lt;=AK108,N108,AK108))</f>
        <v>1.5</v>
      </c>
      <c r="AM108" s="35"/>
      <c r="AN108" s="103">
        <v>106</v>
      </c>
      <c r="AO108" s="103">
        <v>8</v>
      </c>
      <c r="AP108" s="103">
        <f t="shared" si="39"/>
        <v>22</v>
      </c>
      <c r="AQ108" s="34">
        <f>BorealFF!BD102</f>
        <v>2.83</v>
      </c>
      <c r="AR108" s="34">
        <f t="shared" si="40"/>
        <v>0</v>
      </c>
      <c r="AS108" s="34">
        <f t="shared" si="41"/>
        <v>0</v>
      </c>
      <c r="AT108" s="34">
        <f t="shared" si="42"/>
        <v>0</v>
      </c>
      <c r="AU108" s="34"/>
      <c r="AV108" s="34">
        <f t="shared" si="43"/>
        <v>0</v>
      </c>
      <c r="AW108" s="34">
        <f t="shared" si="44"/>
        <v>32.67</v>
      </c>
      <c r="AX108" s="34"/>
      <c r="AY108" s="103">
        <v>106</v>
      </c>
      <c r="AZ108" s="34">
        <v>0.03</v>
      </c>
      <c r="BA108" s="34">
        <v>1.5</v>
      </c>
      <c r="BB108" s="34">
        <v>3.9620000000000002</v>
      </c>
      <c r="BD108" s="34">
        <v>0</v>
      </c>
      <c r="BE108" s="34">
        <v>0</v>
      </c>
      <c r="BG108" s="103">
        <v>106</v>
      </c>
      <c r="BH108" s="114">
        <f t="shared" si="45"/>
        <v>-0.03</v>
      </c>
      <c r="BI108" s="114">
        <f t="shared" si="46"/>
        <v>-1.5</v>
      </c>
      <c r="BJ108" s="114">
        <f t="shared" si="47"/>
        <v>-3.9620000000000002</v>
      </c>
      <c r="BK108" s="34">
        <f t="shared" si="49"/>
        <v>0</v>
      </c>
      <c r="BL108" s="34">
        <f t="shared" si="48"/>
        <v>32.67</v>
      </c>
    </row>
    <row r="109" spans="4:64" ht="15">
      <c r="D109" s="103">
        <v>107</v>
      </c>
      <c r="E109" s="103">
        <v>85</v>
      </c>
      <c r="F109" s="74">
        <v>5</v>
      </c>
      <c r="G109" s="74">
        <v>5</v>
      </c>
      <c r="H109" s="103">
        <v>90</v>
      </c>
      <c r="I109" s="103">
        <v>90</v>
      </c>
      <c r="J109" s="34">
        <v>0.5</v>
      </c>
      <c r="K109" s="34">
        <v>0.5</v>
      </c>
      <c r="L109" s="34">
        <v>1</v>
      </c>
      <c r="M109" s="34">
        <v>1.5</v>
      </c>
      <c r="N109" s="34">
        <v>1.5</v>
      </c>
      <c r="O109" s="34">
        <f t="shared" si="25"/>
        <v>4.5</v>
      </c>
      <c r="P109" s="103">
        <f t="shared" si="27"/>
        <v>3.5472000000000001</v>
      </c>
      <c r="Q109" s="78">
        <f t="shared" si="26"/>
        <v>0.97200132554425966</v>
      </c>
      <c r="R109" s="34">
        <f t="shared" si="28"/>
        <v>4.374005964949168</v>
      </c>
      <c r="S109" s="34"/>
      <c r="T109" s="103">
        <v>107</v>
      </c>
      <c r="U109" s="34">
        <f t="shared" si="29"/>
        <v>0.48600066277212983</v>
      </c>
      <c r="V109" s="34">
        <f t="shared" si="30"/>
        <v>0.48600066277212983</v>
      </c>
      <c r="W109" s="34">
        <f t="shared" si="31"/>
        <v>0.97200132554425966</v>
      </c>
      <c r="X109" s="34">
        <f t="shared" si="32"/>
        <v>1.4580019883163895</v>
      </c>
      <c r="Y109" s="34">
        <f t="shared" si="33"/>
        <v>1.4580019883163895</v>
      </c>
      <c r="Z109" s="34">
        <f t="shared" si="34"/>
        <v>4.8600066277212983</v>
      </c>
      <c r="AA109" s="34">
        <f t="shared" si="35"/>
        <v>-0.48600066277213028</v>
      </c>
      <c r="AB109" s="34"/>
      <c r="AC109" s="103">
        <v>107</v>
      </c>
      <c r="AD109" s="34">
        <f>IF(J109&lt;=R109,J109,R109)</f>
        <v>0.5</v>
      </c>
      <c r="AE109" s="34">
        <f>R109-AD109</f>
        <v>3.874005964949168</v>
      </c>
      <c r="AF109" s="103">
        <f>IF(AD109&lt;J109,0,IF(K109&lt;=AE109,K109,AE109))</f>
        <v>0.5</v>
      </c>
      <c r="AG109" s="35">
        <f t="shared" si="36"/>
        <v>3.374005964949168</v>
      </c>
      <c r="AH109" s="35">
        <f>IF(AG109&lt;K109,0,IF(L109&lt;=AG109,L109,AG109))</f>
        <v>1</v>
      </c>
      <c r="AI109" s="35">
        <f t="shared" si="37"/>
        <v>2.374005964949168</v>
      </c>
      <c r="AJ109" s="35">
        <f>IF(AI109&lt;L109,0,IF(M109&lt;=AI109,M109,AI109))</f>
        <v>1.5</v>
      </c>
      <c r="AK109" s="35">
        <f t="shared" si="38"/>
        <v>0.87400596494916805</v>
      </c>
      <c r="AL109" s="35">
        <f>IF(AK109&lt;M109,0,IF(N109&lt;=AK109,N109,AK109))</f>
        <v>0</v>
      </c>
      <c r="AM109" s="35"/>
      <c r="AN109" s="103">
        <v>107</v>
      </c>
      <c r="AO109" s="103">
        <v>8</v>
      </c>
      <c r="AP109" s="103">
        <f t="shared" si="39"/>
        <v>22</v>
      </c>
      <c r="AQ109" s="34">
        <f>BorealFF!BD103</f>
        <v>2.5749999999999997</v>
      </c>
      <c r="AR109" s="34">
        <f t="shared" si="40"/>
        <v>0</v>
      </c>
      <c r="AS109" s="34">
        <f t="shared" si="41"/>
        <v>0</v>
      </c>
      <c r="AT109" s="34">
        <f t="shared" si="42"/>
        <v>2.1887499999999998</v>
      </c>
      <c r="AU109" s="34"/>
      <c r="AV109" s="34">
        <f t="shared" si="43"/>
        <v>10.8</v>
      </c>
      <c r="AW109" s="34">
        <f t="shared" si="44"/>
        <v>0</v>
      </c>
      <c r="AX109" s="34"/>
      <c r="AY109" s="103">
        <v>107</v>
      </c>
      <c r="AZ109" s="34">
        <v>1.2500000000000001E-2</v>
      </c>
      <c r="BA109" s="34">
        <v>3.7499999999999999E-2</v>
      </c>
      <c r="BB109" s="34">
        <v>2.1887500000000002</v>
      </c>
      <c r="BD109" s="34">
        <v>10.8</v>
      </c>
      <c r="BE109" s="34">
        <v>22.950613906000001</v>
      </c>
      <c r="BG109" s="103">
        <v>107</v>
      </c>
      <c r="BH109" s="114">
        <f t="shared" si="45"/>
        <v>-1.2500000000000001E-2</v>
      </c>
      <c r="BI109" s="114">
        <f t="shared" si="46"/>
        <v>-3.7499999999999999E-2</v>
      </c>
      <c r="BJ109" s="114">
        <f t="shared" si="47"/>
        <v>0</v>
      </c>
      <c r="BK109" s="34">
        <f t="shared" si="49"/>
        <v>0</v>
      </c>
      <c r="BL109" s="34">
        <f t="shared" si="48"/>
        <v>-22.950613906000001</v>
      </c>
    </row>
    <row r="110" spans="4:64" ht="15">
      <c r="D110" s="103">
        <v>109</v>
      </c>
      <c r="E110" s="103">
        <v>90</v>
      </c>
      <c r="F110" s="103">
        <v>0</v>
      </c>
      <c r="G110" s="74">
        <v>5</v>
      </c>
      <c r="H110" s="103">
        <v>90</v>
      </c>
      <c r="I110" s="103">
        <v>90</v>
      </c>
      <c r="J110" s="34">
        <v>0</v>
      </c>
      <c r="K110" s="34">
        <v>1</v>
      </c>
      <c r="L110" s="34">
        <v>1.5</v>
      </c>
      <c r="M110" s="34">
        <v>0.5</v>
      </c>
      <c r="N110" s="34">
        <v>0.5</v>
      </c>
      <c r="O110" s="34">
        <f t="shared" si="25"/>
        <v>3.5</v>
      </c>
      <c r="P110" s="103">
        <f t="shared" si="27"/>
        <v>2.4846000000000004</v>
      </c>
      <c r="Q110" s="78">
        <f t="shared" si="26"/>
        <v>0.92305514630240859</v>
      </c>
      <c r="R110" s="34">
        <f t="shared" si="28"/>
        <v>3.2306930120584303</v>
      </c>
      <c r="S110" s="34"/>
      <c r="T110" s="103">
        <v>109</v>
      </c>
      <c r="U110" s="34">
        <f t="shared" si="29"/>
        <v>0</v>
      </c>
      <c r="V110" s="34">
        <f t="shared" si="30"/>
        <v>0.92305514630240859</v>
      </c>
      <c r="W110" s="34">
        <f t="shared" si="31"/>
        <v>1.3845827194536129</v>
      </c>
      <c r="X110" s="34">
        <f t="shared" si="32"/>
        <v>0.4615275731512043</v>
      </c>
      <c r="Y110" s="34">
        <f t="shared" si="33"/>
        <v>0.4615275731512043</v>
      </c>
      <c r="Z110" s="34">
        <f t="shared" si="34"/>
        <v>3.2306930120584294</v>
      </c>
      <c r="AA110" s="34">
        <f t="shared" si="35"/>
        <v>0</v>
      </c>
      <c r="AB110" s="34"/>
      <c r="AC110" s="103">
        <v>109</v>
      </c>
      <c r="AD110" s="34">
        <f>IF(J110&lt;=R110,J110,R110)</f>
        <v>0</v>
      </c>
      <c r="AE110" s="34">
        <f>R110-AD110</f>
        <v>3.2306930120584303</v>
      </c>
      <c r="AF110" s="103">
        <f>IF(AD110&lt;J110,0,IF(K110&lt;=AE110,K110,AE110))</f>
        <v>1</v>
      </c>
      <c r="AG110" s="35">
        <f t="shared" si="36"/>
        <v>2.2306930120584303</v>
      </c>
      <c r="AH110" s="35">
        <f>IF(AG110&lt;K110,0,IF(L110&lt;=AG110,L110,AG110))</f>
        <v>1.5</v>
      </c>
      <c r="AI110" s="35">
        <f t="shared" si="37"/>
        <v>0.73069301205843029</v>
      </c>
      <c r="AJ110" s="35">
        <f>IF(AI110&lt;L110,0,IF(M110&lt;=AI110,M110,AI110))</f>
        <v>0</v>
      </c>
      <c r="AK110" s="35">
        <f t="shared" si="38"/>
        <v>0.73069301205843029</v>
      </c>
      <c r="AL110" s="35">
        <f>IF(AK110&lt;M110,0,IF(N110&lt;=AK110,N110,AK110))</f>
        <v>0.5</v>
      </c>
      <c r="AM110" s="35"/>
      <c r="AN110" s="103">
        <v>109</v>
      </c>
      <c r="AO110" s="103">
        <v>8</v>
      </c>
      <c r="AP110" s="103">
        <f t="shared" si="39"/>
        <v>22</v>
      </c>
      <c r="AQ110" s="34">
        <f>BorealFF!BD104</f>
        <v>1.6500000000000001</v>
      </c>
      <c r="AR110" s="34">
        <f t="shared" si="40"/>
        <v>0</v>
      </c>
      <c r="AS110" s="34">
        <f t="shared" si="41"/>
        <v>0</v>
      </c>
      <c r="AT110" s="34">
        <f t="shared" si="42"/>
        <v>2.2275</v>
      </c>
      <c r="AU110" s="34"/>
      <c r="AV110" s="34">
        <f t="shared" si="43"/>
        <v>0</v>
      </c>
      <c r="AW110" s="34">
        <f t="shared" si="44"/>
        <v>9.9</v>
      </c>
      <c r="AX110" s="34"/>
      <c r="AY110" s="103">
        <v>109</v>
      </c>
      <c r="AZ110" s="34">
        <v>0</v>
      </c>
      <c r="BA110" s="34">
        <v>7.4999999999999997E-2</v>
      </c>
      <c r="BB110" s="34">
        <v>2.2275</v>
      </c>
      <c r="BD110" s="34">
        <v>0</v>
      </c>
      <c r="BE110" s="34">
        <v>0</v>
      </c>
      <c r="BG110" s="103">
        <v>109</v>
      </c>
      <c r="BH110" s="114">
        <f t="shared" si="45"/>
        <v>0</v>
      </c>
      <c r="BI110" s="114">
        <f t="shared" si="46"/>
        <v>-7.4999999999999997E-2</v>
      </c>
      <c r="BJ110" s="114">
        <f t="shared" si="47"/>
        <v>0</v>
      </c>
      <c r="BK110" s="34">
        <f t="shared" si="49"/>
        <v>0</v>
      </c>
      <c r="BL110" s="34">
        <f t="shared" si="48"/>
        <v>9.9</v>
      </c>
    </row>
    <row r="111" spans="4:64" ht="15">
      <c r="D111" s="103">
        <v>110</v>
      </c>
      <c r="E111" s="103">
        <v>95</v>
      </c>
      <c r="F111" s="103">
        <v>0</v>
      </c>
      <c r="G111" s="74">
        <v>5</v>
      </c>
      <c r="H111" s="103">
        <v>99</v>
      </c>
      <c r="I111" s="103">
        <v>99</v>
      </c>
      <c r="J111" s="34">
        <v>0</v>
      </c>
      <c r="K111" s="34">
        <v>2</v>
      </c>
      <c r="L111" s="34">
        <v>1</v>
      </c>
      <c r="M111" s="34">
        <v>0.5</v>
      </c>
      <c r="N111" s="34">
        <v>0.5</v>
      </c>
      <c r="O111" s="34">
        <f t="shared" si="25"/>
        <v>4</v>
      </c>
      <c r="P111" s="103">
        <f t="shared" si="27"/>
        <v>3.0159000000000002</v>
      </c>
      <c r="Q111" s="78">
        <f t="shared" si="26"/>
        <v>0.95328728882481639</v>
      </c>
      <c r="R111" s="34">
        <f t="shared" si="28"/>
        <v>3.8131491552992656</v>
      </c>
      <c r="S111" s="34"/>
      <c r="T111" s="103">
        <v>110</v>
      </c>
      <c r="U111" s="34">
        <f t="shared" si="29"/>
        <v>0</v>
      </c>
      <c r="V111" s="34">
        <f t="shared" si="30"/>
        <v>1.9065745776496328</v>
      </c>
      <c r="W111" s="34">
        <f t="shared" si="31"/>
        <v>0.95328728882481639</v>
      </c>
      <c r="X111" s="34">
        <f t="shared" si="32"/>
        <v>0.4766436444124082</v>
      </c>
      <c r="Y111" s="34">
        <f t="shared" si="33"/>
        <v>0.4766436444124082</v>
      </c>
      <c r="Z111" s="34">
        <f t="shared" si="34"/>
        <v>3.8131491552992651</v>
      </c>
      <c r="AA111" s="34">
        <f t="shared" si="35"/>
        <v>0</v>
      </c>
      <c r="AB111" s="34"/>
      <c r="AC111" s="103">
        <v>110</v>
      </c>
      <c r="AD111" s="34">
        <f>IF(J111&lt;=R111,J111,R111)</f>
        <v>0</v>
      </c>
      <c r="AE111" s="34">
        <f>R111-AD111</f>
        <v>3.8131491552992656</v>
      </c>
      <c r="AF111" s="103">
        <f>IF(AD111&lt;J111,0,IF(K111&lt;=AE111,K111,AE111))</f>
        <v>2</v>
      </c>
      <c r="AG111" s="35">
        <f t="shared" si="36"/>
        <v>1.8131491552992656</v>
      </c>
      <c r="AH111" s="35">
        <f>IF(AG111&lt;K111,0,IF(L111&lt;=AG111,L111,AG111))</f>
        <v>0</v>
      </c>
      <c r="AI111" s="35">
        <f t="shared" si="37"/>
        <v>1.8131491552992656</v>
      </c>
      <c r="AJ111" s="35">
        <f>IF(AI111&lt;L111,0,IF(M111&lt;=AI111,M111,AI111))</f>
        <v>0.5</v>
      </c>
      <c r="AK111" s="35">
        <f t="shared" si="38"/>
        <v>1.3131491552992656</v>
      </c>
      <c r="AL111" s="35">
        <f>IF(AK111&lt;M111,0,IF(N111&lt;=AK111,N111,AK111))</f>
        <v>0.5</v>
      </c>
      <c r="AM111" s="35"/>
      <c r="AN111" s="103">
        <v>110</v>
      </c>
      <c r="AO111" s="103">
        <v>8</v>
      </c>
      <c r="AP111" s="103">
        <f t="shared" si="39"/>
        <v>22</v>
      </c>
      <c r="AQ111" s="34">
        <f>BorealFF!BD105</f>
        <v>1.5</v>
      </c>
      <c r="AR111" s="34">
        <f t="shared" si="40"/>
        <v>0</v>
      </c>
      <c r="AS111" s="34">
        <f t="shared" si="41"/>
        <v>0</v>
      </c>
      <c r="AT111" s="34">
        <f t="shared" si="42"/>
        <v>0</v>
      </c>
      <c r="AU111" s="34"/>
      <c r="AV111" s="34">
        <f t="shared" si="43"/>
        <v>3.96</v>
      </c>
      <c r="AW111" s="34">
        <f t="shared" si="44"/>
        <v>10.89</v>
      </c>
      <c r="AX111" s="34"/>
      <c r="AY111" s="103">
        <v>110</v>
      </c>
      <c r="AZ111" s="110">
        <v>0</v>
      </c>
      <c r="BA111" s="110">
        <v>0.15</v>
      </c>
      <c r="BB111" s="110">
        <v>1.425</v>
      </c>
      <c r="BD111" s="112">
        <v>0</v>
      </c>
      <c r="BE111" s="112">
        <v>0</v>
      </c>
      <c r="BG111" s="103">
        <v>110</v>
      </c>
      <c r="BH111" s="114">
        <f t="shared" si="45"/>
        <v>0</v>
      </c>
      <c r="BI111" s="114">
        <f t="shared" si="46"/>
        <v>-0.15</v>
      </c>
      <c r="BJ111" s="114">
        <f t="shared" si="47"/>
        <v>-1.425</v>
      </c>
      <c r="BK111" s="34">
        <f t="shared" si="49"/>
        <v>3.96</v>
      </c>
      <c r="BL111" s="34">
        <f t="shared" si="48"/>
        <v>10.89</v>
      </c>
    </row>
    <row r="112" spans="4:64" ht="15">
      <c r="D112" s="103">
        <v>114</v>
      </c>
      <c r="E112" s="103">
        <v>85</v>
      </c>
      <c r="F112" s="103">
        <v>0</v>
      </c>
      <c r="G112" s="103">
        <v>0</v>
      </c>
      <c r="H112" s="103">
        <v>90</v>
      </c>
      <c r="I112" s="103">
        <v>70</v>
      </c>
      <c r="J112" s="34">
        <v>0</v>
      </c>
      <c r="K112" s="34">
        <v>0</v>
      </c>
      <c r="L112" s="34">
        <v>1.5</v>
      </c>
      <c r="M112" s="34">
        <v>1</v>
      </c>
      <c r="N112" s="34">
        <v>1</v>
      </c>
      <c r="O112" s="34">
        <f t="shared" si="25"/>
        <v>3.5</v>
      </c>
      <c r="P112" s="103">
        <f t="shared" si="27"/>
        <v>2.4846000000000004</v>
      </c>
      <c r="Q112" s="78">
        <f t="shared" si="26"/>
        <v>0.92305514630240859</v>
      </c>
      <c r="R112" s="34">
        <f t="shared" si="28"/>
        <v>3.2306930120584303</v>
      </c>
      <c r="S112" s="34"/>
      <c r="T112" s="103">
        <v>114</v>
      </c>
      <c r="U112" s="34">
        <f t="shared" si="29"/>
        <v>0</v>
      </c>
      <c r="V112" s="34">
        <f t="shared" si="30"/>
        <v>0</v>
      </c>
      <c r="W112" s="34">
        <f t="shared" si="31"/>
        <v>1.3845827194536129</v>
      </c>
      <c r="X112" s="34">
        <f t="shared" si="32"/>
        <v>0.92305514630240859</v>
      </c>
      <c r="Y112" s="34">
        <f t="shared" si="33"/>
        <v>0.92305514630240859</v>
      </c>
      <c r="Z112" s="34">
        <f t="shared" si="34"/>
        <v>3.2306930120584298</v>
      </c>
      <c r="AA112" s="34">
        <f t="shared" si="35"/>
        <v>0</v>
      </c>
      <c r="AB112" s="34"/>
      <c r="AC112" s="103">
        <v>114</v>
      </c>
      <c r="AD112" s="34">
        <f>IF(J112&lt;=R112,J112,R112)</f>
        <v>0</v>
      </c>
      <c r="AE112" s="34">
        <f>R112-AD112</f>
        <v>3.2306930120584303</v>
      </c>
      <c r="AF112" s="103">
        <f>IF(AD112&lt;J112,0,IF(K112&lt;=AE112,K112,AE112))</f>
        <v>0</v>
      </c>
      <c r="AG112" s="35">
        <f t="shared" si="36"/>
        <v>3.2306930120584303</v>
      </c>
      <c r="AH112" s="35">
        <f>IF(AG112&lt;K112,0,IF(L112&lt;=AG112,L112,AG112))</f>
        <v>1.5</v>
      </c>
      <c r="AI112" s="35">
        <f t="shared" si="37"/>
        <v>1.7306930120584303</v>
      </c>
      <c r="AJ112" s="35">
        <f>IF(AI112&lt;L112,0,IF(M112&lt;=AI112,M112,AI112))</f>
        <v>1</v>
      </c>
      <c r="AK112" s="35">
        <f t="shared" si="38"/>
        <v>0.73069301205843029</v>
      </c>
      <c r="AL112" s="35">
        <f>IF(AK112&lt;M112,0,IF(N112&lt;=AK112,N112,AK112))</f>
        <v>0</v>
      </c>
      <c r="AM112" s="35"/>
      <c r="AN112" s="103">
        <v>114</v>
      </c>
      <c r="AO112" s="103">
        <v>8</v>
      </c>
      <c r="AP112" s="103">
        <f t="shared" si="39"/>
        <v>22</v>
      </c>
      <c r="AQ112" s="34">
        <f>BorealFF!BD106</f>
        <v>2.5499999999999998</v>
      </c>
      <c r="AR112" s="34">
        <f t="shared" si="40"/>
        <v>0</v>
      </c>
      <c r="AS112" s="34">
        <f t="shared" si="41"/>
        <v>0</v>
      </c>
      <c r="AT112" s="34">
        <f t="shared" si="42"/>
        <v>3.2512499999999998</v>
      </c>
      <c r="AU112" s="34"/>
      <c r="AV112" s="34">
        <f t="shared" si="43"/>
        <v>7.2</v>
      </c>
      <c r="AW112" s="34">
        <f t="shared" si="44"/>
        <v>0</v>
      </c>
      <c r="AX112" s="34"/>
      <c r="AY112" s="103">
        <v>114</v>
      </c>
      <c r="AZ112" s="34">
        <v>0</v>
      </c>
      <c r="BA112" s="34">
        <v>0</v>
      </c>
      <c r="BB112" s="34">
        <v>3.2512500000000002</v>
      </c>
      <c r="BD112" s="34">
        <v>7.2</v>
      </c>
      <c r="BE112" s="34">
        <v>9.2056355288600002</v>
      </c>
      <c r="BG112" s="103">
        <v>114</v>
      </c>
      <c r="BH112" s="114">
        <f t="shared" si="45"/>
        <v>0</v>
      </c>
      <c r="BI112" s="114">
        <f t="shared" si="46"/>
        <v>0</v>
      </c>
      <c r="BJ112" s="114">
        <f t="shared" si="47"/>
        <v>0</v>
      </c>
      <c r="BK112" s="34">
        <f t="shared" si="49"/>
        <v>0</v>
      </c>
      <c r="BL112" s="34">
        <f t="shared" si="48"/>
        <v>-9.2056355288600002</v>
      </c>
    </row>
    <row r="113" spans="4:64" ht="15">
      <c r="D113" s="103">
        <v>115</v>
      </c>
      <c r="E113" s="103">
        <v>90</v>
      </c>
      <c r="F113" s="103">
        <v>0</v>
      </c>
      <c r="G113" s="74">
        <v>15</v>
      </c>
      <c r="H113" s="103">
        <v>100</v>
      </c>
      <c r="I113" s="103">
        <v>100</v>
      </c>
      <c r="J113" s="34">
        <v>0</v>
      </c>
      <c r="K113" s="34">
        <v>1</v>
      </c>
      <c r="L113" s="34">
        <v>2</v>
      </c>
      <c r="M113" s="34">
        <v>0.5</v>
      </c>
      <c r="N113" s="34">
        <v>2</v>
      </c>
      <c r="O113" s="34">
        <f t="shared" si="25"/>
        <v>5.5</v>
      </c>
      <c r="P113" s="103">
        <f t="shared" si="27"/>
        <v>4.6097999999999999</v>
      </c>
      <c r="Q113" s="78">
        <f t="shared" si="26"/>
        <v>0.9901442929536638</v>
      </c>
      <c r="R113" s="34">
        <f t="shared" si="28"/>
        <v>5.4457936112451506</v>
      </c>
      <c r="S113" s="34"/>
      <c r="T113" s="103">
        <v>115</v>
      </c>
      <c r="U113" s="34">
        <f t="shared" si="29"/>
        <v>0</v>
      </c>
      <c r="V113" s="34">
        <f t="shared" si="30"/>
        <v>0.9901442929536638</v>
      </c>
      <c r="W113" s="34">
        <f t="shared" si="31"/>
        <v>1.9802885859073276</v>
      </c>
      <c r="X113" s="34">
        <f t="shared" si="32"/>
        <v>0.4950721464768319</v>
      </c>
      <c r="Y113" s="34">
        <f t="shared" si="33"/>
        <v>1.9802885859073276</v>
      </c>
      <c r="Z113" s="34">
        <f t="shared" si="34"/>
        <v>5.4457936112451506</v>
      </c>
      <c r="AA113" s="34">
        <f t="shared" si="35"/>
        <v>0</v>
      </c>
      <c r="AB113" s="34"/>
      <c r="AC113" s="103">
        <v>115</v>
      </c>
      <c r="AD113" s="34">
        <f>IF(J113&lt;=R113,J113,R113)</f>
        <v>0</v>
      </c>
      <c r="AE113" s="34">
        <f>R113-AD113</f>
        <v>5.4457936112451506</v>
      </c>
      <c r="AF113" s="103">
        <f>IF(AD113&lt;J113,0,IF(K113&lt;=AE113,K113,AE113))</f>
        <v>1</v>
      </c>
      <c r="AG113" s="35">
        <f t="shared" si="36"/>
        <v>4.4457936112451506</v>
      </c>
      <c r="AH113" s="35">
        <f>IF(AG113&lt;K113,0,IF(L113&lt;=AG113,L113,AG113))</f>
        <v>2</v>
      </c>
      <c r="AI113" s="35">
        <f t="shared" si="37"/>
        <v>2.4457936112451506</v>
      </c>
      <c r="AJ113" s="35">
        <f>IF(AI113&lt;L113,0,IF(M113&lt;=AI113,M113,AI113))</f>
        <v>0.5</v>
      </c>
      <c r="AK113" s="35">
        <f t="shared" si="38"/>
        <v>1.9457936112451506</v>
      </c>
      <c r="AL113" s="35">
        <f>IF(AK113&lt;M113,0,IF(N113&lt;=AK113,N113,AK113))</f>
        <v>1.9457936112451506</v>
      </c>
      <c r="AM113" s="35"/>
      <c r="AN113" s="103">
        <v>115</v>
      </c>
      <c r="AO113" s="103">
        <v>8</v>
      </c>
      <c r="AP113" s="103">
        <f t="shared" si="39"/>
        <v>22</v>
      </c>
      <c r="AQ113" s="34">
        <f>BorealFF!BD107</f>
        <v>1.5649999999999999</v>
      </c>
      <c r="AR113" s="34">
        <f t="shared" si="40"/>
        <v>0</v>
      </c>
      <c r="AS113" s="34">
        <f t="shared" si="41"/>
        <v>0</v>
      </c>
      <c r="AT113" s="34">
        <f t="shared" si="42"/>
        <v>2.8170000000000002</v>
      </c>
      <c r="AU113" s="34"/>
      <c r="AV113" s="34">
        <f t="shared" si="43"/>
        <v>4</v>
      </c>
      <c r="AW113" s="34">
        <f t="shared" si="44"/>
        <v>42.807459447393313</v>
      </c>
      <c r="AX113" s="34"/>
      <c r="AY113" s="103">
        <v>115</v>
      </c>
      <c r="AZ113" s="34">
        <v>0</v>
      </c>
      <c r="BA113" s="34">
        <v>0.22500000000000001</v>
      </c>
      <c r="BB113" s="34">
        <v>2.8170000000000002</v>
      </c>
      <c r="BD113" s="34">
        <v>0</v>
      </c>
      <c r="BE113" s="34">
        <v>0</v>
      </c>
      <c r="BG113" s="103">
        <v>115</v>
      </c>
      <c r="BH113" s="114">
        <f t="shared" si="45"/>
        <v>0</v>
      </c>
      <c r="BI113" s="114">
        <f t="shared" si="46"/>
        <v>-0.22500000000000001</v>
      </c>
      <c r="BJ113" s="114">
        <f t="shared" si="47"/>
        <v>0</v>
      </c>
      <c r="BK113" s="34">
        <f t="shared" si="49"/>
        <v>4</v>
      </c>
      <c r="BL113" s="34">
        <f t="shared" si="48"/>
        <v>42.807459447393313</v>
      </c>
    </row>
    <row r="114" spans="4:64" ht="15">
      <c r="D114" s="103">
        <v>120</v>
      </c>
      <c r="E114" s="103">
        <v>85</v>
      </c>
      <c r="F114" s="74">
        <v>5</v>
      </c>
      <c r="G114" s="74">
        <v>5</v>
      </c>
      <c r="H114" s="103">
        <v>90</v>
      </c>
      <c r="I114" s="103">
        <v>90</v>
      </c>
      <c r="J114" s="34">
        <v>0.25</v>
      </c>
      <c r="K114" s="34">
        <v>0.5</v>
      </c>
      <c r="L114" s="34">
        <v>2</v>
      </c>
      <c r="M114" s="34">
        <v>0.5</v>
      </c>
      <c r="N114" s="34">
        <v>1</v>
      </c>
      <c r="O114" s="34">
        <f t="shared" si="25"/>
        <v>4</v>
      </c>
      <c r="P114" s="103">
        <f t="shared" si="27"/>
        <v>3.0159000000000002</v>
      </c>
      <c r="Q114" s="78">
        <f t="shared" si="26"/>
        <v>0.95328728882481639</v>
      </c>
      <c r="R114" s="34">
        <f t="shared" si="28"/>
        <v>3.8131491552992656</v>
      </c>
      <c r="S114" s="34"/>
      <c r="T114" s="103">
        <v>120</v>
      </c>
      <c r="U114" s="34">
        <f t="shared" si="29"/>
        <v>0.2383218222062041</v>
      </c>
      <c r="V114" s="34">
        <f t="shared" si="30"/>
        <v>0.4766436444124082</v>
      </c>
      <c r="W114" s="34">
        <f t="shared" si="31"/>
        <v>1.9065745776496328</v>
      </c>
      <c r="X114" s="34">
        <f t="shared" si="32"/>
        <v>0.4766436444124082</v>
      </c>
      <c r="Y114" s="34">
        <f t="shared" si="33"/>
        <v>0.95328728882481639</v>
      </c>
      <c r="Z114" s="34">
        <f t="shared" si="34"/>
        <v>4.0514709775054696</v>
      </c>
      <c r="AA114" s="34">
        <f t="shared" si="35"/>
        <v>-0.23832182220620401</v>
      </c>
      <c r="AB114" s="34"/>
      <c r="AC114" s="103">
        <v>120</v>
      </c>
      <c r="AD114" s="34">
        <f>IF(J114&lt;=R114,J114,R114)</f>
        <v>0.25</v>
      </c>
      <c r="AE114" s="34">
        <f>R114-AD114</f>
        <v>3.5631491552992656</v>
      </c>
      <c r="AF114" s="103">
        <f>IF(AD114&lt;J114,0,IF(K114&lt;=AE114,K114,AE114))</f>
        <v>0.5</v>
      </c>
      <c r="AG114" s="35">
        <f t="shared" si="36"/>
        <v>3.0631491552992656</v>
      </c>
      <c r="AH114" s="35">
        <f>IF(AG114&lt;K114,0,IF(L114&lt;=AG114,L114,AG114))</f>
        <v>2</v>
      </c>
      <c r="AI114" s="35">
        <f t="shared" si="37"/>
        <v>1.0631491552992656</v>
      </c>
      <c r="AJ114" s="35">
        <f>IF(AI114&lt;L114,0,IF(M114&lt;=AI114,M114,AI114))</f>
        <v>0</v>
      </c>
      <c r="AK114" s="35">
        <f t="shared" si="38"/>
        <v>1.0631491552992656</v>
      </c>
      <c r="AL114" s="35">
        <f>IF(AK114&lt;M114,0,IF(N114&lt;=AK114,N114,AK114))</f>
        <v>1</v>
      </c>
      <c r="AM114" s="35"/>
      <c r="AN114" s="103">
        <v>120</v>
      </c>
      <c r="AO114" s="103">
        <v>8</v>
      </c>
      <c r="AP114" s="103">
        <f t="shared" si="39"/>
        <v>22</v>
      </c>
      <c r="AQ114" s="34">
        <f>BorealFF!BD108</f>
        <v>2</v>
      </c>
      <c r="AR114" s="34">
        <f t="shared" si="40"/>
        <v>0</v>
      </c>
      <c r="AS114" s="34">
        <f t="shared" si="41"/>
        <v>0</v>
      </c>
      <c r="AT114" s="34">
        <f t="shared" si="42"/>
        <v>3.4</v>
      </c>
      <c r="AU114" s="34"/>
      <c r="AV114" s="34">
        <f t="shared" si="43"/>
        <v>0</v>
      </c>
      <c r="AW114" s="34">
        <f t="shared" si="44"/>
        <v>19.8</v>
      </c>
      <c r="AX114" s="34"/>
      <c r="AY114" s="103">
        <v>120</v>
      </c>
      <c r="AZ114" s="34">
        <v>6.2500000000000003E-3</v>
      </c>
      <c r="BA114" s="34">
        <v>3.7499999999999999E-2</v>
      </c>
      <c r="BB114" s="34">
        <v>3.4</v>
      </c>
      <c r="BD114" s="34">
        <v>0</v>
      </c>
      <c r="BE114" s="34">
        <v>0</v>
      </c>
      <c r="BG114" s="103">
        <v>120</v>
      </c>
      <c r="BH114" s="114">
        <f t="shared" si="45"/>
        <v>-6.2500000000000003E-3</v>
      </c>
      <c r="BI114" s="114">
        <f t="shared" si="46"/>
        <v>-3.7499999999999999E-2</v>
      </c>
      <c r="BJ114" s="114">
        <f t="shared" si="47"/>
        <v>0</v>
      </c>
      <c r="BK114" s="34">
        <f t="shared" si="49"/>
        <v>0</v>
      </c>
      <c r="BL114" s="34">
        <f t="shared" si="48"/>
        <v>19.8</v>
      </c>
    </row>
    <row r="115" spans="4:64" ht="15">
      <c r="D115" s="103">
        <v>121</v>
      </c>
      <c r="E115" s="103">
        <v>85</v>
      </c>
      <c r="F115" s="74">
        <v>5</v>
      </c>
      <c r="G115" s="74">
        <v>5</v>
      </c>
      <c r="H115" s="103">
        <v>90</v>
      </c>
      <c r="I115" s="103">
        <v>90</v>
      </c>
      <c r="J115" s="34">
        <v>0.25</v>
      </c>
      <c r="K115" s="34">
        <v>0.5</v>
      </c>
      <c r="L115" s="34">
        <v>3</v>
      </c>
      <c r="M115" s="34">
        <v>0.5</v>
      </c>
      <c r="N115" s="34">
        <v>1</v>
      </c>
      <c r="O115" s="34">
        <f t="shared" si="25"/>
        <v>5</v>
      </c>
      <c r="P115" s="103">
        <f t="shared" si="27"/>
        <v>4.0785</v>
      </c>
      <c r="Q115" s="78">
        <f t="shared" si="26"/>
        <v>0.98334910122121399</v>
      </c>
      <c r="R115" s="34">
        <f t="shared" si="28"/>
        <v>4.9167455061060696</v>
      </c>
      <c r="S115" s="34"/>
      <c r="T115" s="103">
        <v>121</v>
      </c>
      <c r="U115" s="34">
        <f t="shared" si="29"/>
        <v>0.2458372753053035</v>
      </c>
      <c r="V115" s="34">
        <f t="shared" si="30"/>
        <v>0.491674550610607</v>
      </c>
      <c r="W115" s="34">
        <f t="shared" si="31"/>
        <v>2.9500473036636419</v>
      </c>
      <c r="X115" s="34">
        <f t="shared" si="32"/>
        <v>0.491674550610607</v>
      </c>
      <c r="Y115" s="34">
        <f t="shared" si="33"/>
        <v>0.98334910122121399</v>
      </c>
      <c r="Z115" s="34">
        <f t="shared" si="34"/>
        <v>5.1625827814113734</v>
      </c>
      <c r="AA115" s="34">
        <f t="shared" si="35"/>
        <v>-0.24583727530530375</v>
      </c>
      <c r="AB115" s="34"/>
      <c r="AC115" s="103">
        <v>121</v>
      </c>
      <c r="AD115" s="34">
        <f>IF(J115&lt;=R115,J115,R115)</f>
        <v>0.25</v>
      </c>
      <c r="AE115" s="34">
        <f>R115-AD115</f>
        <v>4.6667455061060696</v>
      </c>
      <c r="AF115" s="103">
        <f>IF(AD115&lt;J115,0,IF(K115&lt;=AE115,K115,AE115))</f>
        <v>0.5</v>
      </c>
      <c r="AG115" s="35">
        <f t="shared" si="36"/>
        <v>4.1667455061060696</v>
      </c>
      <c r="AH115" s="35">
        <f>IF(AG115&lt;K115,0,IF(L115&lt;=AG115,L115,AG115))</f>
        <v>3</v>
      </c>
      <c r="AI115" s="35">
        <f t="shared" si="37"/>
        <v>1.1667455061060696</v>
      </c>
      <c r="AJ115" s="35">
        <f>IF(AI115&lt;L115,0,IF(M115&lt;=AI115,M115,AI115))</f>
        <v>0</v>
      </c>
      <c r="AK115" s="35">
        <f t="shared" si="38"/>
        <v>1.1667455061060696</v>
      </c>
      <c r="AL115" s="35">
        <f>IF(AK115&lt;M115,0,IF(N115&lt;=AK115,N115,AK115))</f>
        <v>1</v>
      </c>
      <c r="AM115" s="35"/>
      <c r="AN115" s="103">
        <v>121</v>
      </c>
      <c r="AO115" s="103">
        <v>8</v>
      </c>
      <c r="AP115" s="103">
        <f t="shared" si="39"/>
        <v>22</v>
      </c>
      <c r="AQ115" s="34">
        <f>BorealFF!BD109</f>
        <v>2</v>
      </c>
      <c r="AR115" s="34">
        <f t="shared" si="40"/>
        <v>0</v>
      </c>
      <c r="AS115" s="34">
        <f t="shared" si="41"/>
        <v>0</v>
      </c>
      <c r="AT115" s="34">
        <f t="shared" si="42"/>
        <v>5.0999999999999996</v>
      </c>
      <c r="AU115" s="34"/>
      <c r="AV115" s="34">
        <f t="shared" si="43"/>
        <v>0</v>
      </c>
      <c r="AW115" s="34">
        <f t="shared" si="44"/>
        <v>19.8</v>
      </c>
      <c r="AX115" s="34"/>
      <c r="AY115" s="103">
        <v>121</v>
      </c>
      <c r="AZ115" s="34">
        <v>6.2500000000000003E-3</v>
      </c>
      <c r="BA115" s="34">
        <v>3.7499999999999999E-2</v>
      </c>
      <c r="BB115" s="34">
        <v>5.0999999999999996</v>
      </c>
      <c r="BD115" s="34">
        <v>0</v>
      </c>
      <c r="BE115" s="34">
        <v>0</v>
      </c>
      <c r="BG115" s="103">
        <v>121</v>
      </c>
      <c r="BH115" s="114">
        <f t="shared" si="45"/>
        <v>-6.2500000000000003E-3</v>
      </c>
      <c r="BI115" s="114">
        <f t="shared" si="46"/>
        <v>-3.7499999999999999E-2</v>
      </c>
      <c r="BJ115" s="114">
        <f t="shared" si="47"/>
        <v>0</v>
      </c>
      <c r="BK115" s="34">
        <f t="shared" si="49"/>
        <v>0</v>
      </c>
      <c r="BL115" s="34">
        <f t="shared" si="48"/>
        <v>19.8</v>
      </c>
    </row>
    <row r="116" spans="4:64" ht="15">
      <c r="D116" s="103">
        <v>123</v>
      </c>
      <c r="E116" s="103">
        <v>85</v>
      </c>
      <c r="F116" s="103">
        <v>0</v>
      </c>
      <c r="G116" s="103">
        <v>0</v>
      </c>
      <c r="H116" s="103">
        <v>85</v>
      </c>
      <c r="I116" s="103">
        <v>85</v>
      </c>
      <c r="J116" s="34">
        <v>0</v>
      </c>
      <c r="K116" s="34">
        <v>0</v>
      </c>
      <c r="L116" s="34">
        <v>4</v>
      </c>
      <c r="M116" s="34">
        <v>1</v>
      </c>
      <c r="N116" s="34">
        <v>1</v>
      </c>
      <c r="O116" s="34">
        <f t="shared" si="25"/>
        <v>6</v>
      </c>
      <c r="P116" s="103">
        <f t="shared" si="27"/>
        <v>5.1411000000000007</v>
      </c>
      <c r="Q116" s="78">
        <f t="shared" si="26"/>
        <v>0.99418278816233163</v>
      </c>
      <c r="R116" s="34">
        <f t="shared" si="28"/>
        <v>5.9650967289739896</v>
      </c>
      <c r="S116" s="34"/>
      <c r="T116" s="103">
        <v>123</v>
      </c>
      <c r="U116" s="34">
        <f t="shared" si="29"/>
        <v>0</v>
      </c>
      <c r="V116" s="34">
        <f t="shared" si="30"/>
        <v>0</v>
      </c>
      <c r="W116" s="34">
        <f t="shared" si="31"/>
        <v>3.9767311526493265</v>
      </c>
      <c r="X116" s="34">
        <f t="shared" si="32"/>
        <v>0.99418278816233163</v>
      </c>
      <c r="Y116" s="34">
        <f t="shared" si="33"/>
        <v>0.99418278816233163</v>
      </c>
      <c r="Z116" s="34">
        <f t="shared" si="34"/>
        <v>5.9650967289739896</v>
      </c>
      <c r="AA116" s="34">
        <f t="shared" si="35"/>
        <v>0</v>
      </c>
      <c r="AB116" s="34"/>
      <c r="AC116" s="103">
        <v>123</v>
      </c>
      <c r="AD116" s="34">
        <f>IF(J116&lt;=R116,J116,R116)</f>
        <v>0</v>
      </c>
      <c r="AE116" s="34">
        <f>R116-AD116</f>
        <v>5.9650967289739896</v>
      </c>
      <c r="AF116" s="103">
        <f>IF(AD116&lt;J116,0,IF(K116&lt;=AE116,K116,AE116))</f>
        <v>0</v>
      </c>
      <c r="AG116" s="35">
        <f t="shared" si="36"/>
        <v>5.9650967289739896</v>
      </c>
      <c r="AH116" s="35">
        <f>IF(AG116&lt;K116,0,IF(L116&lt;=AG116,L116,AG116))</f>
        <v>4</v>
      </c>
      <c r="AI116" s="35">
        <f t="shared" si="37"/>
        <v>1.9650967289739896</v>
      </c>
      <c r="AJ116" s="35">
        <f>IF(AI116&lt;L116,0,IF(M116&lt;=AI116,M116,AI116))</f>
        <v>0</v>
      </c>
      <c r="AK116" s="35">
        <f t="shared" si="38"/>
        <v>1.9650967289739896</v>
      </c>
      <c r="AL116" s="35">
        <f>IF(AK116&lt;M116,0,IF(N116&lt;=AK116,N116,AK116))</f>
        <v>1</v>
      </c>
      <c r="AM116" s="35"/>
      <c r="AN116" s="103">
        <v>123</v>
      </c>
      <c r="AO116" s="103">
        <v>8</v>
      </c>
      <c r="AP116" s="103">
        <f t="shared" si="39"/>
        <v>22</v>
      </c>
      <c r="AQ116" s="34">
        <f>BorealFF!BD110</f>
        <v>1.5049999999999999</v>
      </c>
      <c r="AR116" s="34">
        <f t="shared" si="40"/>
        <v>0</v>
      </c>
      <c r="AS116" s="34">
        <f t="shared" si="41"/>
        <v>0</v>
      </c>
      <c r="AT116" s="34">
        <f t="shared" si="42"/>
        <v>5.1169999999999991</v>
      </c>
      <c r="AU116" s="34"/>
      <c r="AV116" s="34">
        <f t="shared" si="43"/>
        <v>0</v>
      </c>
      <c r="AW116" s="34">
        <f t="shared" si="44"/>
        <v>18.7</v>
      </c>
      <c r="AX116" s="34"/>
      <c r="AY116" s="103">
        <v>123</v>
      </c>
      <c r="AZ116" s="34">
        <v>0</v>
      </c>
      <c r="BA116" s="34">
        <v>0</v>
      </c>
      <c r="BB116" s="34">
        <v>5.117</v>
      </c>
      <c r="BD116" s="34">
        <v>0</v>
      </c>
      <c r="BE116" s="34">
        <v>0</v>
      </c>
      <c r="BG116" s="103">
        <v>123</v>
      </c>
      <c r="BH116" s="114">
        <f t="shared" si="45"/>
        <v>0</v>
      </c>
      <c r="BI116" s="114">
        <f t="shared" si="46"/>
        <v>0</v>
      </c>
      <c r="BJ116" s="114">
        <f t="shared" si="47"/>
        <v>0</v>
      </c>
      <c r="BK116" s="34">
        <f t="shared" si="49"/>
        <v>0</v>
      </c>
      <c r="BL116" s="34">
        <f t="shared" si="48"/>
        <v>18.7</v>
      </c>
    </row>
    <row r="117" spans="4:64" ht="15">
      <c r="D117" s="103">
        <v>124</v>
      </c>
      <c r="E117" s="103">
        <v>85</v>
      </c>
      <c r="F117" s="74">
        <v>5</v>
      </c>
      <c r="G117" s="103">
        <v>0</v>
      </c>
      <c r="H117" s="103">
        <v>90</v>
      </c>
      <c r="I117" s="103">
        <v>90</v>
      </c>
      <c r="J117" s="34">
        <v>0.5</v>
      </c>
      <c r="K117" s="34">
        <v>0</v>
      </c>
      <c r="L117" s="34">
        <v>1.5</v>
      </c>
      <c r="M117" s="34">
        <v>0.8</v>
      </c>
      <c r="N117" s="34">
        <v>0.8</v>
      </c>
      <c r="O117" s="34">
        <f t="shared" si="25"/>
        <v>3.0999999999999996</v>
      </c>
      <c r="P117" s="103">
        <f t="shared" si="27"/>
        <v>2.0595599999999994</v>
      </c>
      <c r="Q117" s="78">
        <f t="shared" si="26"/>
        <v>0.88691004516899352</v>
      </c>
      <c r="R117" s="34">
        <f t="shared" si="28"/>
        <v>2.7494211400238795</v>
      </c>
      <c r="S117" s="34"/>
      <c r="T117" s="103">
        <v>124</v>
      </c>
      <c r="U117" s="34">
        <f t="shared" si="29"/>
        <v>0.44345502258449676</v>
      </c>
      <c r="V117" s="34">
        <f t="shared" si="30"/>
        <v>0</v>
      </c>
      <c r="W117" s="34">
        <f t="shared" si="31"/>
        <v>1.3303650677534904</v>
      </c>
      <c r="X117" s="34">
        <f t="shared" si="32"/>
        <v>0.70952803613519488</v>
      </c>
      <c r="Y117" s="34">
        <f t="shared" si="33"/>
        <v>0.70952803613519488</v>
      </c>
      <c r="Z117" s="34">
        <f t="shared" si="34"/>
        <v>3.192876162608377</v>
      </c>
      <c r="AA117" s="34">
        <f t="shared" si="35"/>
        <v>-0.44345502258449754</v>
      </c>
      <c r="AB117" s="34"/>
      <c r="AC117" s="103">
        <v>124</v>
      </c>
      <c r="AD117" s="34">
        <f>IF(J117&lt;=R117,J117,R117)</f>
        <v>0.5</v>
      </c>
      <c r="AE117" s="34">
        <f>R117-AD117</f>
        <v>2.2494211400238795</v>
      </c>
      <c r="AF117" s="103">
        <f>IF(AD117&lt;J117,0,IF(K117&lt;=AE117,K117,AE117))</f>
        <v>0</v>
      </c>
      <c r="AG117" s="35">
        <f t="shared" si="36"/>
        <v>2.2494211400238795</v>
      </c>
      <c r="AH117" s="35">
        <f>IF(AG117&lt;K117,0,IF(L117&lt;=AG117,L117,AG117))</f>
        <v>1.5</v>
      </c>
      <c r="AI117" s="35">
        <f t="shared" si="37"/>
        <v>0.7494211400238795</v>
      </c>
      <c r="AJ117" s="35">
        <f>IF(AI117&lt;L117,0,IF(M117&lt;=AI117,M117,AI117))</f>
        <v>0</v>
      </c>
      <c r="AK117" s="35">
        <f t="shared" si="38"/>
        <v>0.7494211400238795</v>
      </c>
      <c r="AL117" s="35">
        <f>IF(AK117&lt;M117,0,IF(N117&lt;=AK117,N117,AK117))</f>
        <v>0</v>
      </c>
      <c r="AM117" s="35"/>
      <c r="AN117" s="103">
        <v>124</v>
      </c>
      <c r="AO117" s="103">
        <v>8</v>
      </c>
      <c r="AP117" s="103">
        <f t="shared" si="39"/>
        <v>22</v>
      </c>
      <c r="AQ117" s="34">
        <f>BorealFF!BD111</f>
        <v>2.25</v>
      </c>
      <c r="AR117" s="34">
        <f t="shared" si="40"/>
        <v>0</v>
      </c>
      <c r="AS117" s="34">
        <f t="shared" si="41"/>
        <v>0</v>
      </c>
      <c r="AT117" s="34">
        <f t="shared" si="42"/>
        <v>2.8687499999999999</v>
      </c>
      <c r="AU117" s="34"/>
      <c r="AV117" s="34">
        <f t="shared" si="43"/>
        <v>0</v>
      </c>
      <c r="AW117" s="34">
        <f t="shared" si="44"/>
        <v>0</v>
      </c>
      <c r="AX117" s="34"/>
      <c r="AY117" s="103">
        <v>124</v>
      </c>
      <c r="AZ117" s="34">
        <v>1.2500000000000001E-2</v>
      </c>
      <c r="BA117" s="34">
        <v>0</v>
      </c>
      <c r="BB117" s="34">
        <v>2.8687499999999999</v>
      </c>
      <c r="BD117" s="34">
        <v>0</v>
      </c>
      <c r="BE117" s="34">
        <v>0</v>
      </c>
      <c r="BG117" s="103">
        <v>124</v>
      </c>
      <c r="BH117" s="114">
        <f t="shared" si="45"/>
        <v>-1.2500000000000001E-2</v>
      </c>
      <c r="BI117" s="114">
        <f t="shared" si="46"/>
        <v>0</v>
      </c>
      <c r="BJ117" s="114">
        <f t="shared" si="47"/>
        <v>0</v>
      </c>
      <c r="BK117" s="34">
        <f t="shared" si="49"/>
        <v>0</v>
      </c>
      <c r="BL117" s="34">
        <f t="shared" si="48"/>
        <v>0</v>
      </c>
    </row>
    <row r="118" spans="4:64" ht="15">
      <c r="D118" s="103">
        <v>125</v>
      </c>
      <c r="E118" s="103">
        <v>90</v>
      </c>
      <c r="F118" s="103">
        <v>0</v>
      </c>
      <c r="G118" s="103">
        <v>0</v>
      </c>
      <c r="H118" s="103">
        <v>85</v>
      </c>
      <c r="I118" s="103">
        <v>85</v>
      </c>
      <c r="J118" s="34">
        <v>0</v>
      </c>
      <c r="K118" s="34">
        <v>0</v>
      </c>
      <c r="L118" s="34">
        <v>2</v>
      </c>
      <c r="M118" s="34">
        <v>0.3</v>
      </c>
      <c r="N118" s="34">
        <v>0.4</v>
      </c>
      <c r="O118" s="34">
        <f t="shared" si="25"/>
        <v>2.6999999999999997</v>
      </c>
      <c r="P118" s="103">
        <f t="shared" si="27"/>
        <v>1.63452</v>
      </c>
      <c r="Q118" s="78">
        <f t="shared" si="26"/>
        <v>0.83678789297728717</v>
      </c>
      <c r="R118" s="34">
        <f t="shared" si="28"/>
        <v>2.2593273110386751</v>
      </c>
      <c r="S118" s="34"/>
      <c r="T118" s="103">
        <v>125</v>
      </c>
      <c r="U118" s="34">
        <f t="shared" si="29"/>
        <v>0</v>
      </c>
      <c r="V118" s="34">
        <f t="shared" si="30"/>
        <v>0</v>
      </c>
      <c r="W118" s="34">
        <f t="shared" si="31"/>
        <v>1.6735757859545743</v>
      </c>
      <c r="X118" s="34">
        <f t="shared" si="32"/>
        <v>0.25103636789318612</v>
      </c>
      <c r="Y118" s="34">
        <f t="shared" si="33"/>
        <v>0.33471515719091488</v>
      </c>
      <c r="Z118" s="34">
        <f t="shared" si="34"/>
        <v>2.2593273110386756</v>
      </c>
      <c r="AA118" s="34">
        <f t="shared" si="35"/>
        <v>0</v>
      </c>
      <c r="AB118" s="34"/>
      <c r="AC118" s="103">
        <v>125</v>
      </c>
      <c r="AD118" s="34">
        <f>IF(J118&lt;=R118,J118,R118)</f>
        <v>0</v>
      </c>
      <c r="AE118" s="34">
        <f>R118-AD118</f>
        <v>2.2593273110386751</v>
      </c>
      <c r="AF118" s="103">
        <f>IF(AD118&lt;J118,0,IF(K118&lt;=AE118,K118,AE118))</f>
        <v>0</v>
      </c>
      <c r="AG118" s="35">
        <f t="shared" si="36"/>
        <v>2.2593273110386751</v>
      </c>
      <c r="AH118" s="35">
        <f>IF(AG118&lt;K118,0,IF(L118&lt;=AG118,L118,AG118))</f>
        <v>2</v>
      </c>
      <c r="AI118" s="35">
        <f t="shared" si="37"/>
        <v>0.25932731103867512</v>
      </c>
      <c r="AJ118" s="35">
        <f>IF(AI118&lt;L118,0,IF(M118&lt;=AI118,M118,AI118))</f>
        <v>0</v>
      </c>
      <c r="AK118" s="35">
        <f t="shared" si="38"/>
        <v>0.25932731103867512</v>
      </c>
      <c r="AL118" s="35">
        <f>IF(AK118&lt;M118,0,IF(N118&lt;=AK118,N118,AK118))</f>
        <v>0</v>
      </c>
      <c r="AM118" s="35"/>
      <c r="AN118" s="103">
        <v>125</v>
      </c>
      <c r="AO118" s="103">
        <v>8</v>
      </c>
      <c r="AP118" s="103">
        <f t="shared" si="39"/>
        <v>22</v>
      </c>
      <c r="AQ118" s="34">
        <f>BorealFF!BD112</f>
        <v>1.605</v>
      </c>
      <c r="AR118" s="34">
        <f t="shared" si="40"/>
        <v>0</v>
      </c>
      <c r="AS118" s="34">
        <f t="shared" si="41"/>
        <v>0</v>
      </c>
      <c r="AT118" s="34">
        <f t="shared" si="42"/>
        <v>2.8890000000000002</v>
      </c>
      <c r="AU118" s="34"/>
      <c r="AV118" s="34">
        <f t="shared" si="43"/>
        <v>0</v>
      </c>
      <c r="AW118" s="34">
        <f t="shared" si="44"/>
        <v>0</v>
      </c>
      <c r="AX118" s="34"/>
      <c r="AY118" s="103">
        <v>125</v>
      </c>
      <c r="AZ118" s="34">
        <v>0</v>
      </c>
      <c r="BA118" s="34">
        <v>0</v>
      </c>
      <c r="BB118" s="34">
        <v>2.8889999999999998</v>
      </c>
      <c r="BD118" s="34">
        <v>0</v>
      </c>
      <c r="BE118" s="34">
        <v>0</v>
      </c>
      <c r="BG118" s="103">
        <v>125</v>
      </c>
      <c r="BH118" s="114">
        <f t="shared" si="45"/>
        <v>0</v>
      </c>
      <c r="BI118" s="114">
        <f t="shared" si="46"/>
        <v>0</v>
      </c>
      <c r="BJ118" s="114">
        <f t="shared" si="47"/>
        <v>0</v>
      </c>
      <c r="BK118" s="34">
        <f t="shared" si="49"/>
        <v>0</v>
      </c>
      <c r="BL118" s="34">
        <f t="shared" si="48"/>
        <v>0</v>
      </c>
    </row>
    <row r="119" spans="4:64" ht="15">
      <c r="D119" s="103">
        <v>129</v>
      </c>
      <c r="E119" s="103">
        <v>60</v>
      </c>
      <c r="F119" s="103">
        <v>0</v>
      </c>
      <c r="G119" s="103">
        <v>0</v>
      </c>
      <c r="H119" s="103">
        <v>10</v>
      </c>
      <c r="I119" s="103">
        <v>10</v>
      </c>
      <c r="J119" s="34">
        <v>0</v>
      </c>
      <c r="K119" s="34">
        <v>0</v>
      </c>
      <c r="L119" s="34">
        <v>0.5</v>
      </c>
      <c r="M119" s="34">
        <v>0.5</v>
      </c>
      <c r="N119" s="34">
        <v>0.5</v>
      </c>
      <c r="O119" s="34">
        <f t="shared" si="25"/>
        <v>1.5</v>
      </c>
      <c r="P119" s="103">
        <f t="shared" si="27"/>
        <v>0.35940000000000016</v>
      </c>
      <c r="Q119" s="78">
        <f t="shared" si="26"/>
        <v>0.58889518322244261</v>
      </c>
      <c r="R119" s="34">
        <f t="shared" si="28"/>
        <v>0.88334277483366397</v>
      </c>
      <c r="S119" s="34"/>
      <c r="T119" s="103">
        <v>129</v>
      </c>
      <c r="U119" s="34">
        <f t="shared" si="29"/>
        <v>0</v>
      </c>
      <c r="V119" s="34">
        <f t="shared" si="30"/>
        <v>0</v>
      </c>
      <c r="W119" s="34">
        <f t="shared" si="31"/>
        <v>0.2944475916112213</v>
      </c>
      <c r="X119" s="34">
        <f t="shared" si="32"/>
        <v>0.2944475916112213</v>
      </c>
      <c r="Y119" s="34">
        <f t="shared" si="33"/>
        <v>0.2944475916112213</v>
      </c>
      <c r="Z119" s="34">
        <f t="shared" si="34"/>
        <v>0.88334277483366397</v>
      </c>
      <c r="AA119" s="34">
        <f t="shared" si="35"/>
        <v>0</v>
      </c>
      <c r="AB119" s="34"/>
      <c r="AC119" s="103">
        <v>129</v>
      </c>
      <c r="AD119" s="34">
        <f>IF(J119&lt;=R119,J119,R119)</f>
        <v>0</v>
      </c>
      <c r="AE119" s="34">
        <f>R119-AD119</f>
        <v>0.88334277483366397</v>
      </c>
      <c r="AF119" s="103">
        <f>IF(AD119&lt;J119,0,IF(K119&lt;=AE119,K119,AE119))</f>
        <v>0</v>
      </c>
      <c r="AG119" s="35">
        <f t="shared" si="36"/>
        <v>0.88334277483366397</v>
      </c>
      <c r="AH119" s="35">
        <f>IF(AG119&lt;K119,0,IF(L119&lt;=AG119,L119,AG119))</f>
        <v>0.5</v>
      </c>
      <c r="AI119" s="35">
        <f t="shared" si="37"/>
        <v>0.38334277483366397</v>
      </c>
      <c r="AJ119" s="35">
        <f>IF(AI119&lt;L119,0,IF(M119&lt;=AI119,M119,AI119))</f>
        <v>0</v>
      </c>
      <c r="AK119" s="35">
        <f t="shared" si="38"/>
        <v>0.38334277483366397</v>
      </c>
      <c r="AL119" s="35">
        <f>IF(AK119&lt;M119,0,IF(N119&lt;=AK119,N119,AK119))</f>
        <v>0</v>
      </c>
      <c r="AM119" s="35"/>
      <c r="AN119" s="103">
        <v>129</v>
      </c>
      <c r="AO119" s="103">
        <v>8</v>
      </c>
      <c r="AP119" s="103">
        <f t="shared" si="39"/>
        <v>22</v>
      </c>
      <c r="AQ119" s="34">
        <f>BorealFF!BD113</f>
        <v>1.5</v>
      </c>
      <c r="AR119" s="34">
        <f t="shared" si="40"/>
        <v>0</v>
      </c>
      <c r="AS119" s="34">
        <f t="shared" si="41"/>
        <v>0</v>
      </c>
      <c r="AT119" s="34">
        <f t="shared" si="42"/>
        <v>0.44999999999999996</v>
      </c>
      <c r="AU119" s="34"/>
      <c r="AV119" s="34">
        <f t="shared" si="43"/>
        <v>0</v>
      </c>
      <c r="AW119" s="34">
        <f t="shared" si="44"/>
        <v>0</v>
      </c>
      <c r="AX119" s="34"/>
      <c r="AY119" s="103">
        <v>129</v>
      </c>
      <c r="AZ119" s="34">
        <v>0</v>
      </c>
      <c r="BA119" s="34">
        <v>0</v>
      </c>
      <c r="BB119" s="34">
        <v>0.45</v>
      </c>
      <c r="BD119" s="34">
        <v>0.30663064170999998</v>
      </c>
      <c r="BE119" s="34">
        <v>0</v>
      </c>
      <c r="BG119" s="103">
        <v>129</v>
      </c>
      <c r="BH119" s="114">
        <f t="shared" si="45"/>
        <v>0</v>
      </c>
      <c r="BI119" s="114">
        <f t="shared" si="46"/>
        <v>0</v>
      </c>
      <c r="BJ119" s="114">
        <f t="shared" si="47"/>
        <v>0</v>
      </c>
      <c r="BK119" s="34">
        <f t="shared" si="49"/>
        <v>-0.30663064170999998</v>
      </c>
      <c r="BL119" s="34">
        <f t="shared" si="48"/>
        <v>0</v>
      </c>
    </row>
    <row r="120" spans="4:64" ht="15">
      <c r="D120" s="103">
        <v>131</v>
      </c>
      <c r="E120" s="103">
        <v>90</v>
      </c>
      <c r="F120" s="103">
        <v>0</v>
      </c>
      <c r="G120" s="74">
        <v>20</v>
      </c>
      <c r="H120" s="103" t="s">
        <v>732</v>
      </c>
      <c r="I120" s="103" t="s">
        <v>732</v>
      </c>
      <c r="J120" s="34">
        <v>0</v>
      </c>
      <c r="K120" s="34">
        <v>1.3</v>
      </c>
      <c r="L120" s="34">
        <v>3</v>
      </c>
      <c r="M120" s="34">
        <v>0</v>
      </c>
      <c r="N120" s="34">
        <v>0</v>
      </c>
      <c r="O120" s="34">
        <f t="shared" si="25"/>
        <v>4.3</v>
      </c>
      <c r="P120" s="103">
        <f t="shared" si="27"/>
        <v>3.3346799999999996</v>
      </c>
      <c r="Q120" s="78">
        <f t="shared" si="26"/>
        <v>0.96559956467985808</v>
      </c>
      <c r="R120" s="34">
        <f t="shared" si="28"/>
        <v>4.1520781281233896</v>
      </c>
      <c r="S120" s="34"/>
      <c r="T120" s="103">
        <v>131</v>
      </c>
      <c r="U120" s="34">
        <f t="shared" si="29"/>
        <v>0</v>
      </c>
      <c r="V120" s="34">
        <f t="shared" si="30"/>
        <v>1.2552794340838156</v>
      </c>
      <c r="W120" s="34">
        <f t="shared" si="31"/>
        <v>2.8967986940395742</v>
      </c>
      <c r="X120" s="34">
        <f t="shared" si="32"/>
        <v>0</v>
      </c>
      <c r="Y120" s="34">
        <f t="shared" si="33"/>
        <v>0</v>
      </c>
      <c r="Z120" s="34">
        <f t="shared" si="34"/>
        <v>4.1520781281233896</v>
      </c>
      <c r="AA120" s="34">
        <f t="shared" si="35"/>
        <v>0</v>
      </c>
      <c r="AB120" s="34"/>
      <c r="AC120" s="103">
        <v>131</v>
      </c>
      <c r="AD120" s="34">
        <f>IF(J120&lt;=R120,J120,R120)</f>
        <v>0</v>
      </c>
      <c r="AE120" s="34">
        <f>R120-AD120</f>
        <v>4.1520781281233896</v>
      </c>
      <c r="AF120" s="103">
        <f>IF(AD120&lt;J120,0,IF(K120&lt;=AE120,K120,AE120))</f>
        <v>1.3</v>
      </c>
      <c r="AG120" s="35">
        <f t="shared" si="36"/>
        <v>2.8520781281233898</v>
      </c>
      <c r="AH120" s="35">
        <f>IF(AG120&lt;K120,0,IF(L120&lt;=AG120,L120,AG120))</f>
        <v>2.8520781281233898</v>
      </c>
      <c r="AI120" s="35">
        <f t="shared" si="37"/>
        <v>0</v>
      </c>
      <c r="AJ120" s="35">
        <f>IF(AI120&lt;L120,0,IF(M120&lt;=AI120,M120,AI120))</f>
        <v>0</v>
      </c>
      <c r="AK120" s="35">
        <f t="shared" si="38"/>
        <v>0</v>
      </c>
      <c r="AL120" s="35">
        <f>IF(AK120&lt;M120,0,IF(N120&lt;=AK120,N120,AK120))</f>
        <v>0</v>
      </c>
      <c r="AM120" s="35"/>
      <c r="AN120" s="103">
        <v>131</v>
      </c>
      <c r="AQ120" s="34">
        <f>BorealFF!BD114</f>
        <v>0.51</v>
      </c>
      <c r="AR120" s="34">
        <f t="shared" si="40"/>
        <v>0</v>
      </c>
      <c r="AS120" s="34">
        <f t="shared" si="41"/>
        <v>0</v>
      </c>
      <c r="AT120" s="34">
        <f t="shared" si="42"/>
        <v>1.3091038608086361</v>
      </c>
      <c r="AU120" s="34"/>
      <c r="AV120" s="34">
        <f t="shared" si="43"/>
        <v>0</v>
      </c>
      <c r="AW120" s="34">
        <f t="shared" si="44"/>
        <v>0</v>
      </c>
      <c r="AX120" s="34"/>
      <c r="AY120" s="103">
        <v>131</v>
      </c>
      <c r="AZ120" s="110">
        <v>0</v>
      </c>
      <c r="BA120" s="110">
        <v>0.39</v>
      </c>
      <c r="BB120" s="110">
        <v>1.377</v>
      </c>
      <c r="BD120" s="110">
        <v>0</v>
      </c>
      <c r="BE120" s="110">
        <v>0</v>
      </c>
      <c r="BG120" s="103">
        <v>131</v>
      </c>
      <c r="BH120" s="114">
        <f t="shared" si="45"/>
        <v>0</v>
      </c>
      <c r="BI120" s="114">
        <f t="shared" si="46"/>
        <v>-0.39</v>
      </c>
      <c r="BJ120" s="114">
        <f t="shared" si="47"/>
        <v>-6.7896139191363947E-2</v>
      </c>
      <c r="BK120" s="34">
        <f t="shared" si="49"/>
        <v>0</v>
      </c>
      <c r="BL120" s="34">
        <f t="shared" si="48"/>
        <v>0</v>
      </c>
    </row>
    <row r="121" spans="4:64" ht="15">
      <c r="D121" s="103">
        <v>133</v>
      </c>
      <c r="E121" s="103">
        <v>85</v>
      </c>
      <c r="F121" s="103">
        <v>0</v>
      </c>
      <c r="G121" s="103">
        <v>0</v>
      </c>
      <c r="H121" s="103" t="s">
        <v>732</v>
      </c>
      <c r="I121" s="103" t="s">
        <v>732</v>
      </c>
      <c r="J121" s="34">
        <v>0</v>
      </c>
      <c r="K121" s="34">
        <v>0</v>
      </c>
      <c r="L121" s="34">
        <v>2</v>
      </c>
      <c r="M121" s="34">
        <v>0</v>
      </c>
      <c r="N121" s="34">
        <v>0</v>
      </c>
      <c r="O121" s="34">
        <f t="shared" si="25"/>
        <v>2</v>
      </c>
      <c r="P121" s="103">
        <f t="shared" si="27"/>
        <v>0.89070000000000005</v>
      </c>
      <c r="Q121" s="78">
        <f t="shared" si="26"/>
        <v>0.70903460686765163</v>
      </c>
      <c r="R121" s="34">
        <f t="shared" si="28"/>
        <v>1.4180692137353033</v>
      </c>
      <c r="S121" s="34"/>
      <c r="T121" s="103">
        <v>133</v>
      </c>
      <c r="U121" s="34">
        <f t="shared" si="29"/>
        <v>0</v>
      </c>
      <c r="V121" s="34">
        <f t="shared" si="30"/>
        <v>0</v>
      </c>
      <c r="W121" s="34">
        <f t="shared" si="31"/>
        <v>1.4180692137353033</v>
      </c>
      <c r="X121" s="34">
        <f t="shared" si="32"/>
        <v>0</v>
      </c>
      <c r="Y121" s="34">
        <f t="shared" si="33"/>
        <v>0</v>
      </c>
      <c r="Z121" s="34">
        <f t="shared" si="34"/>
        <v>1.4180692137353033</v>
      </c>
      <c r="AA121" s="34">
        <f t="shared" si="35"/>
        <v>0</v>
      </c>
      <c r="AB121" s="34"/>
      <c r="AC121" s="103">
        <v>133</v>
      </c>
      <c r="AD121" s="34">
        <f>IF(J121&lt;=R121,J121,R121)</f>
        <v>0</v>
      </c>
      <c r="AE121" s="34">
        <f>R121-AD121</f>
        <v>1.4180692137353033</v>
      </c>
      <c r="AF121" s="103">
        <f>IF(AD121&lt;J121,0,IF(K121&lt;=AE121,K121,AE121))</f>
        <v>0</v>
      </c>
      <c r="AG121" s="35">
        <f t="shared" si="36"/>
        <v>1.4180692137353033</v>
      </c>
      <c r="AH121" s="35">
        <f>IF(AG121&lt;K121,0,IF(L121&lt;=AG121,L121,AG121))</f>
        <v>1.4180692137353033</v>
      </c>
      <c r="AI121" s="35">
        <f t="shared" si="37"/>
        <v>0</v>
      </c>
      <c r="AJ121" s="35">
        <f>IF(AI121&lt;L121,0,IF(M121&lt;=AI121,M121,AI121))</f>
        <v>0</v>
      </c>
      <c r="AK121" s="35">
        <f t="shared" si="38"/>
        <v>0</v>
      </c>
      <c r="AL121" s="35">
        <f>IF(AK121&lt;M121,0,IF(N121&lt;=AK121,N121,AK121))</f>
        <v>0</v>
      </c>
      <c r="AM121" s="35"/>
      <c r="AN121" s="103">
        <v>133</v>
      </c>
      <c r="AQ121" s="34">
        <f>BorealFF!BD115</f>
        <v>0.63500000000000001</v>
      </c>
      <c r="AR121" s="34">
        <f t="shared" si="40"/>
        <v>0</v>
      </c>
      <c r="AS121" s="34">
        <f t="shared" si="41"/>
        <v>0</v>
      </c>
      <c r="AT121" s="34">
        <f t="shared" si="42"/>
        <v>0.76540285811362996</v>
      </c>
      <c r="AU121" s="34"/>
      <c r="AV121" s="34">
        <f t="shared" si="43"/>
        <v>0</v>
      </c>
      <c r="AW121" s="34">
        <f t="shared" si="44"/>
        <v>0</v>
      </c>
      <c r="AX121" s="34"/>
      <c r="AY121" s="103">
        <v>133</v>
      </c>
      <c r="AZ121" s="34">
        <v>0</v>
      </c>
      <c r="BA121" s="34">
        <v>0</v>
      </c>
      <c r="BB121" s="34">
        <v>0.76535831510300001</v>
      </c>
      <c r="BD121" s="34">
        <v>0</v>
      </c>
      <c r="BE121" s="34">
        <v>0</v>
      </c>
      <c r="BG121" s="103">
        <v>133</v>
      </c>
      <c r="BH121" s="114">
        <f t="shared" si="45"/>
        <v>0</v>
      </c>
      <c r="BI121" s="114">
        <f t="shared" si="46"/>
        <v>0</v>
      </c>
      <c r="BJ121" s="114">
        <f t="shared" si="47"/>
        <v>4.4543010629949364E-5</v>
      </c>
      <c r="BK121" s="34">
        <f t="shared" si="49"/>
        <v>0</v>
      </c>
      <c r="BL121" s="34">
        <f t="shared" si="48"/>
        <v>0</v>
      </c>
    </row>
    <row r="122" spans="4:64" ht="15">
      <c r="D122" s="103">
        <v>134</v>
      </c>
      <c r="E122" s="103">
        <v>65</v>
      </c>
      <c r="F122" s="103">
        <v>0</v>
      </c>
      <c r="G122" s="103">
        <v>0</v>
      </c>
      <c r="H122" s="103">
        <v>85</v>
      </c>
      <c r="I122" s="103">
        <v>80</v>
      </c>
      <c r="J122" s="34">
        <v>0</v>
      </c>
      <c r="K122" s="34">
        <v>0</v>
      </c>
      <c r="L122" s="34">
        <v>1.5</v>
      </c>
      <c r="M122" s="34">
        <v>0.2</v>
      </c>
      <c r="N122" s="34">
        <v>0.4</v>
      </c>
      <c r="O122" s="34">
        <f t="shared" si="25"/>
        <v>2.1</v>
      </c>
      <c r="P122" s="103">
        <f t="shared" si="27"/>
        <v>0.99696000000000029</v>
      </c>
      <c r="Q122" s="78">
        <f t="shared" si="26"/>
        <v>0.73046045868331888</v>
      </c>
      <c r="R122" s="34">
        <f t="shared" si="28"/>
        <v>1.5339669632349697</v>
      </c>
      <c r="S122" s="34"/>
      <c r="T122" s="103">
        <v>134</v>
      </c>
      <c r="U122" s="34">
        <f t="shared" si="29"/>
        <v>0</v>
      </c>
      <c r="V122" s="34">
        <f t="shared" si="30"/>
        <v>0</v>
      </c>
      <c r="W122" s="34">
        <f t="shared" si="31"/>
        <v>1.0956906880249784</v>
      </c>
      <c r="X122" s="34">
        <f t="shared" si="32"/>
        <v>0.14609209173666379</v>
      </c>
      <c r="Y122" s="34">
        <f t="shared" si="33"/>
        <v>0.29218418347332759</v>
      </c>
      <c r="Z122" s="34">
        <f t="shared" si="34"/>
        <v>1.5339669632349697</v>
      </c>
      <c r="AA122" s="34">
        <f t="shared" si="35"/>
        <v>0</v>
      </c>
      <c r="AB122" s="34"/>
      <c r="AC122" s="103">
        <v>134</v>
      </c>
      <c r="AD122" s="34">
        <f>IF(J122&lt;=R122,J122,R122)</f>
        <v>0</v>
      </c>
      <c r="AE122" s="34">
        <f>R122-AD122</f>
        <v>1.5339669632349697</v>
      </c>
      <c r="AF122" s="103">
        <f>IF(AD122&lt;J122,0,IF(K122&lt;=AE122,K122,AE122))</f>
        <v>0</v>
      </c>
      <c r="AG122" s="35">
        <f t="shared" si="36"/>
        <v>1.5339669632349697</v>
      </c>
      <c r="AH122" s="35">
        <f>IF(AG122&lt;K122,0,IF(L122&lt;=AG122,L122,AG122))</f>
        <v>1.5</v>
      </c>
      <c r="AI122" s="35">
        <f t="shared" si="37"/>
        <v>3.3966963234969727E-2</v>
      </c>
      <c r="AJ122" s="35">
        <f>IF(AI122&lt;L122,0,IF(M122&lt;=AI122,M122,AI122))</f>
        <v>0</v>
      </c>
      <c r="AK122" s="35">
        <f t="shared" si="38"/>
        <v>3.3966963234969727E-2</v>
      </c>
      <c r="AL122" s="35">
        <f>IF(AK122&lt;M122,0,IF(N122&lt;=AK122,N122,AK122))</f>
        <v>0</v>
      </c>
      <c r="AM122" s="35"/>
      <c r="AN122" s="103">
        <v>134</v>
      </c>
      <c r="AO122" s="103">
        <v>8</v>
      </c>
      <c r="AP122" s="103">
        <f t="shared" si="39"/>
        <v>22</v>
      </c>
      <c r="AQ122" s="34">
        <f>BorealFF!BD116</f>
        <v>1.4499999999999997</v>
      </c>
      <c r="AR122" s="34">
        <f t="shared" si="40"/>
        <v>0</v>
      </c>
      <c r="AS122" s="34">
        <f t="shared" si="41"/>
        <v>0</v>
      </c>
      <c r="AT122" s="34">
        <f t="shared" si="42"/>
        <v>1.4137499999999998</v>
      </c>
      <c r="AU122" s="34"/>
      <c r="AV122" s="34">
        <f t="shared" si="43"/>
        <v>0</v>
      </c>
      <c r="AW122" s="34">
        <f t="shared" si="44"/>
        <v>0</v>
      </c>
      <c r="AX122" s="34"/>
      <c r="AY122" s="103">
        <v>134</v>
      </c>
      <c r="AZ122" s="34">
        <v>0</v>
      </c>
      <c r="BA122" s="34">
        <v>0</v>
      </c>
      <c r="BB122" s="34">
        <v>1.4137500000000001</v>
      </c>
      <c r="BD122" s="34">
        <v>0</v>
      </c>
      <c r="BE122" s="34">
        <v>0</v>
      </c>
      <c r="BG122" s="103">
        <v>134</v>
      </c>
      <c r="BH122" s="114">
        <f t="shared" si="45"/>
        <v>0</v>
      </c>
      <c r="BI122" s="114">
        <f t="shared" si="46"/>
        <v>0</v>
      </c>
      <c r="BJ122" s="114">
        <f t="shared" si="47"/>
        <v>0</v>
      </c>
      <c r="BK122" s="34">
        <f t="shared" si="49"/>
        <v>0</v>
      </c>
      <c r="BL122" s="34">
        <f t="shared" si="48"/>
        <v>0</v>
      </c>
    </row>
    <row r="123" spans="4:64" ht="15">
      <c r="D123" s="103">
        <v>135</v>
      </c>
      <c r="E123" s="103">
        <v>15</v>
      </c>
      <c r="F123" s="74">
        <v>5</v>
      </c>
      <c r="G123" s="74">
        <v>5</v>
      </c>
      <c r="H123" s="103">
        <v>15</v>
      </c>
      <c r="I123" s="103">
        <v>15</v>
      </c>
      <c r="J123" s="34">
        <v>0.5</v>
      </c>
      <c r="K123" s="34">
        <v>0.5</v>
      </c>
      <c r="L123" s="34">
        <v>0.5</v>
      </c>
      <c r="M123" s="34">
        <v>0.1</v>
      </c>
      <c r="N123" s="34">
        <v>0.1</v>
      </c>
      <c r="O123" s="34">
        <f t="shared" si="25"/>
        <v>1.2000000000000002</v>
      </c>
      <c r="P123" s="103">
        <f t="shared" si="27"/>
        <v>4.0620000000000323E-2</v>
      </c>
      <c r="Q123" s="78">
        <f t="shared" si="26"/>
        <v>0.51015360393105036</v>
      </c>
      <c r="R123" s="34">
        <f t="shared" si="28"/>
        <v>0.61218432471726048</v>
      </c>
      <c r="S123" s="34"/>
      <c r="T123" s="103">
        <v>135</v>
      </c>
      <c r="U123" s="34">
        <f t="shared" si="29"/>
        <v>0.25507680196552518</v>
      </c>
      <c r="V123" s="34">
        <f t="shared" si="30"/>
        <v>0.25507680196552518</v>
      </c>
      <c r="W123" s="34">
        <f t="shared" si="31"/>
        <v>0.25507680196552518</v>
      </c>
      <c r="X123" s="34">
        <f t="shared" si="32"/>
        <v>5.1015360393105037E-2</v>
      </c>
      <c r="Y123" s="34">
        <f t="shared" si="33"/>
        <v>5.1015360393105037E-2</v>
      </c>
      <c r="Z123" s="34">
        <f t="shared" si="34"/>
        <v>0.86726112668278565</v>
      </c>
      <c r="AA123" s="34">
        <f t="shared" si="35"/>
        <v>-0.25507680196552518</v>
      </c>
      <c r="AB123" s="34"/>
      <c r="AC123" s="103">
        <v>135</v>
      </c>
      <c r="AD123" s="34">
        <f>IF(J123&lt;=R123,J123,R123)</f>
        <v>0.5</v>
      </c>
      <c r="AE123" s="34">
        <f>R123-AD123</f>
        <v>0.11218432471726048</v>
      </c>
      <c r="AF123" s="103">
        <f>IF(AD123&lt;J123,0,IF(K123&lt;=AE123,K123,AE123))</f>
        <v>0.11218432471726048</v>
      </c>
      <c r="AG123" s="35">
        <f t="shared" si="36"/>
        <v>0</v>
      </c>
      <c r="AH123" s="35">
        <f>IF(AG123&lt;K123,0,IF(L123&lt;=AG123,L123,AG123))</f>
        <v>0</v>
      </c>
      <c r="AI123" s="35">
        <f t="shared" si="37"/>
        <v>0</v>
      </c>
      <c r="AJ123" s="35">
        <f>IF(AI123&lt;L123,0,IF(M123&lt;=AI123,M123,AI123))</f>
        <v>0</v>
      </c>
      <c r="AK123" s="35">
        <f t="shared" si="38"/>
        <v>0</v>
      </c>
      <c r="AL123" s="35">
        <f>IF(AK123&lt;M123,0,IF(N123&lt;=AK123,N123,AK123))</f>
        <v>0</v>
      </c>
      <c r="AM123" s="35"/>
      <c r="AN123" s="103">
        <v>135</v>
      </c>
      <c r="AO123" s="103">
        <v>8</v>
      </c>
      <c r="AP123" s="103">
        <f t="shared" si="39"/>
        <v>22</v>
      </c>
      <c r="AQ123" s="34">
        <f>BorealFF!BD117</f>
        <v>1.625</v>
      </c>
      <c r="AR123" s="34">
        <f t="shared" si="40"/>
        <v>0</v>
      </c>
      <c r="AS123" s="34">
        <f t="shared" si="41"/>
        <v>0</v>
      </c>
      <c r="AT123" s="34">
        <f t="shared" si="42"/>
        <v>0</v>
      </c>
      <c r="AU123" s="34"/>
      <c r="AV123" s="34">
        <f t="shared" si="43"/>
        <v>0</v>
      </c>
      <c r="AW123" s="34">
        <f t="shared" si="44"/>
        <v>0</v>
      </c>
      <c r="AX123" s="34"/>
      <c r="AY123" s="103">
        <v>135</v>
      </c>
      <c r="AZ123" s="34">
        <v>1.2500000000000001E-2</v>
      </c>
      <c r="BA123" s="34">
        <v>3.7499999999999999E-2</v>
      </c>
      <c r="BB123" s="34">
        <v>0.121875</v>
      </c>
      <c r="BD123" s="34">
        <v>0</v>
      </c>
      <c r="BE123" s="34">
        <v>0</v>
      </c>
      <c r="BG123" s="103">
        <v>135</v>
      </c>
      <c r="BH123" s="114">
        <f t="shared" si="45"/>
        <v>-1.2500000000000001E-2</v>
      </c>
      <c r="BI123" s="114">
        <f t="shared" si="46"/>
        <v>-3.7499999999999999E-2</v>
      </c>
      <c r="BJ123" s="114">
        <f t="shared" si="47"/>
        <v>-0.121875</v>
      </c>
      <c r="BK123" s="34">
        <f t="shared" si="49"/>
        <v>0</v>
      </c>
      <c r="BL123" s="34">
        <f t="shared" si="48"/>
        <v>0</v>
      </c>
    </row>
    <row r="124" spans="4:64" ht="15">
      <c r="D124" s="103">
        <v>138</v>
      </c>
      <c r="E124" s="103">
        <v>75</v>
      </c>
      <c r="F124" s="74">
        <v>5</v>
      </c>
      <c r="G124" s="74">
        <v>20</v>
      </c>
      <c r="H124" s="103">
        <v>85</v>
      </c>
      <c r="I124" s="103">
        <v>85</v>
      </c>
      <c r="J124" s="34">
        <v>0.5</v>
      </c>
      <c r="K124" s="34">
        <v>1.3</v>
      </c>
      <c r="L124" s="34">
        <v>0.8</v>
      </c>
      <c r="M124" s="34">
        <v>0.9</v>
      </c>
      <c r="N124" s="34">
        <v>0.9</v>
      </c>
      <c r="O124" s="34">
        <f t="shared" si="25"/>
        <v>3.9</v>
      </c>
      <c r="P124" s="103">
        <f t="shared" si="27"/>
        <v>2.9096400000000004</v>
      </c>
      <c r="Q124" s="78">
        <f t="shared" si="26"/>
        <v>0.94832092437559234</v>
      </c>
      <c r="R124" s="34">
        <f t="shared" si="28"/>
        <v>3.6984516050648102</v>
      </c>
      <c r="S124" s="34"/>
      <c r="T124" s="103">
        <v>138</v>
      </c>
      <c r="U124" s="34">
        <f t="shared" si="29"/>
        <v>0.47416046218779617</v>
      </c>
      <c r="V124" s="34">
        <f t="shared" si="30"/>
        <v>1.2328172016882701</v>
      </c>
      <c r="W124" s="34">
        <f t="shared" si="31"/>
        <v>0.75865673950047396</v>
      </c>
      <c r="X124" s="34">
        <f t="shared" si="32"/>
        <v>0.85348883193803315</v>
      </c>
      <c r="Y124" s="34">
        <f t="shared" si="33"/>
        <v>0.85348883193803315</v>
      </c>
      <c r="Z124" s="34">
        <f t="shared" si="34"/>
        <v>4.1726120672526061</v>
      </c>
      <c r="AA124" s="34">
        <f t="shared" si="35"/>
        <v>-0.47416046218779595</v>
      </c>
      <c r="AB124" s="34"/>
      <c r="AC124" s="103">
        <v>138</v>
      </c>
      <c r="AD124" s="34">
        <f>IF(J124&lt;=R124,J124,R124)</f>
        <v>0.5</v>
      </c>
      <c r="AE124" s="34">
        <f>R124-AD124</f>
        <v>3.1984516050648102</v>
      </c>
      <c r="AF124" s="103">
        <f>IF(AD124&lt;J124,0,IF(K124&lt;=AE124,K124,AE124))</f>
        <v>1.3</v>
      </c>
      <c r="AG124" s="35">
        <f t="shared" si="36"/>
        <v>1.8984516050648101</v>
      </c>
      <c r="AH124" s="35">
        <f>IF(AG124&lt;K124,0,IF(L124&lt;=AG124,L124,AG124))</f>
        <v>0.8</v>
      </c>
      <c r="AI124" s="35">
        <f t="shared" si="37"/>
        <v>1.0984516050648101</v>
      </c>
      <c r="AJ124" s="35">
        <f>IF(AI124&lt;L124,0,IF(M124&lt;=AI124,M124,AI124))</f>
        <v>0.9</v>
      </c>
      <c r="AK124" s="35">
        <f t="shared" si="38"/>
        <v>0.19845160506481008</v>
      </c>
      <c r="AL124" s="35">
        <f>IF(AK124&lt;M124,0,IF(N124&lt;=AK124,N124,AK124))</f>
        <v>0</v>
      </c>
      <c r="AM124" s="35"/>
      <c r="AN124" s="103">
        <v>138</v>
      </c>
      <c r="AO124" s="103">
        <v>8</v>
      </c>
      <c r="AP124" s="103">
        <f t="shared" si="39"/>
        <v>22</v>
      </c>
      <c r="AQ124" s="34">
        <f>BorealFF!BD118</f>
        <v>2.8999999999999995</v>
      </c>
      <c r="AR124" s="34">
        <f t="shared" si="40"/>
        <v>0</v>
      </c>
      <c r="AS124" s="34">
        <f t="shared" si="41"/>
        <v>0</v>
      </c>
      <c r="AT124" s="34">
        <f t="shared" si="42"/>
        <v>1.7399999999999998</v>
      </c>
      <c r="AU124" s="34"/>
      <c r="AV124" s="34">
        <f t="shared" si="43"/>
        <v>6.12</v>
      </c>
      <c r="AW124" s="34">
        <f t="shared" si="44"/>
        <v>0</v>
      </c>
      <c r="AX124" s="34"/>
      <c r="AY124" s="103">
        <v>138</v>
      </c>
      <c r="AZ124" s="110">
        <v>1.2500000000000001E-2</v>
      </c>
      <c r="BA124" s="110">
        <v>0.39</v>
      </c>
      <c r="BB124" s="110">
        <v>1.74</v>
      </c>
      <c r="BD124" s="112">
        <v>0</v>
      </c>
      <c r="BE124" s="112">
        <v>0</v>
      </c>
      <c r="BG124" s="103">
        <v>138</v>
      </c>
      <c r="BH124" s="114">
        <f t="shared" si="45"/>
        <v>-1.2500000000000001E-2</v>
      </c>
      <c r="BI124" s="114">
        <f t="shared" si="46"/>
        <v>-0.39</v>
      </c>
      <c r="BJ124" s="114">
        <f t="shared" si="47"/>
        <v>0</v>
      </c>
      <c r="BK124" s="34">
        <f t="shared" si="49"/>
        <v>6.12</v>
      </c>
      <c r="BL124" s="34">
        <f t="shared" si="48"/>
        <v>0</v>
      </c>
    </row>
    <row r="125" spans="4:64" ht="15">
      <c r="D125" s="103">
        <v>140</v>
      </c>
      <c r="E125" s="103">
        <v>90</v>
      </c>
      <c r="F125" s="74">
        <v>10</v>
      </c>
      <c r="G125" s="74">
        <v>10</v>
      </c>
      <c r="H125" s="103">
        <v>95</v>
      </c>
      <c r="I125" s="103">
        <v>95</v>
      </c>
      <c r="J125" s="34">
        <v>1</v>
      </c>
      <c r="K125" s="34">
        <v>1</v>
      </c>
      <c r="L125" s="34">
        <v>0.8</v>
      </c>
      <c r="M125" s="34">
        <v>0.75</v>
      </c>
      <c r="N125" s="34">
        <v>0.75</v>
      </c>
      <c r="O125" s="34">
        <f t="shared" si="25"/>
        <v>3.3</v>
      </c>
      <c r="P125" s="103">
        <f t="shared" si="27"/>
        <v>2.2720799999999999</v>
      </c>
      <c r="Q125" s="78">
        <f t="shared" si="26"/>
        <v>0.90653816841869583</v>
      </c>
      <c r="R125" s="34">
        <f t="shared" si="28"/>
        <v>2.9915759557816961</v>
      </c>
      <c r="S125" s="34"/>
      <c r="T125" s="103">
        <v>140</v>
      </c>
      <c r="U125" s="34">
        <f t="shared" si="29"/>
        <v>0.90653816841869583</v>
      </c>
      <c r="V125" s="34">
        <f t="shared" si="30"/>
        <v>0.90653816841869583</v>
      </c>
      <c r="W125" s="34">
        <f t="shared" si="31"/>
        <v>0.72523053473495669</v>
      </c>
      <c r="X125" s="34">
        <f t="shared" si="32"/>
        <v>0.6799036263140219</v>
      </c>
      <c r="Y125" s="34">
        <f t="shared" si="33"/>
        <v>0.6799036263140219</v>
      </c>
      <c r="Z125" s="34">
        <f t="shared" si="34"/>
        <v>3.8981141242003923</v>
      </c>
      <c r="AA125" s="34">
        <f t="shared" si="35"/>
        <v>-0.90653816841869617</v>
      </c>
      <c r="AB125" s="34"/>
      <c r="AC125" s="103">
        <v>140</v>
      </c>
      <c r="AD125" s="34">
        <f>IF(J125&lt;=R125,J125,R125)</f>
        <v>1</v>
      </c>
      <c r="AE125" s="34">
        <f>R125-AD125</f>
        <v>1.9915759557816961</v>
      </c>
      <c r="AF125" s="103">
        <f>IF(AD125&lt;J125,0,IF(K125&lt;=AE125,K125,AE125))</f>
        <v>1</v>
      </c>
      <c r="AG125" s="35">
        <f t="shared" si="36"/>
        <v>0.99157595578169611</v>
      </c>
      <c r="AH125" s="35">
        <f>IF(AG125&lt;K125,0,IF(L125&lt;=AG125,L125,AG125))</f>
        <v>0</v>
      </c>
      <c r="AI125" s="35">
        <f t="shared" si="37"/>
        <v>0.99157595578169611</v>
      </c>
      <c r="AJ125" s="35">
        <f>IF(AI125&lt;L125,0,IF(M125&lt;=AI125,M125,AI125))</f>
        <v>0.75</v>
      </c>
      <c r="AK125" s="35">
        <f t="shared" si="38"/>
        <v>0.24157595578169611</v>
      </c>
      <c r="AL125" s="35">
        <f>IF(AK125&lt;M125,0,IF(N125&lt;=AK125,N125,AK125))</f>
        <v>0</v>
      </c>
      <c r="AM125" s="35"/>
      <c r="AN125" s="103">
        <v>140</v>
      </c>
      <c r="AO125" s="103">
        <v>8</v>
      </c>
      <c r="AP125" s="103">
        <f t="shared" si="39"/>
        <v>22</v>
      </c>
      <c r="AQ125" s="34">
        <f>BorealFF!BD119</f>
        <v>3</v>
      </c>
      <c r="AR125" s="34">
        <f t="shared" si="40"/>
        <v>0</v>
      </c>
      <c r="AS125" s="34">
        <f t="shared" si="41"/>
        <v>0</v>
      </c>
      <c r="AT125" s="34">
        <f t="shared" si="42"/>
        <v>0</v>
      </c>
      <c r="AU125" s="34"/>
      <c r="AV125" s="34">
        <f t="shared" si="43"/>
        <v>5.6999999999999993</v>
      </c>
      <c r="AW125" s="34">
        <f t="shared" si="44"/>
        <v>0</v>
      </c>
      <c r="AX125" s="34"/>
      <c r="AY125" s="103">
        <v>140</v>
      </c>
      <c r="AZ125" s="34">
        <v>0.05</v>
      </c>
      <c r="BA125" s="34">
        <v>0.15</v>
      </c>
      <c r="BB125" s="34">
        <v>2.16</v>
      </c>
      <c r="BD125" s="34">
        <v>0</v>
      </c>
      <c r="BE125" s="34">
        <v>0</v>
      </c>
      <c r="BG125" s="103">
        <v>140</v>
      </c>
      <c r="BH125" s="114">
        <f t="shared" si="45"/>
        <v>-0.05</v>
      </c>
      <c r="BI125" s="114">
        <f t="shared" si="46"/>
        <v>-0.15</v>
      </c>
      <c r="BJ125" s="114">
        <f t="shared" si="47"/>
        <v>-2.16</v>
      </c>
      <c r="BK125" s="34">
        <f t="shared" si="49"/>
        <v>5.6999999999999993</v>
      </c>
      <c r="BL125" s="34">
        <f t="shared" si="48"/>
        <v>0</v>
      </c>
    </row>
    <row r="126" spans="4:64" ht="15">
      <c r="D126" s="103">
        <v>142</v>
      </c>
      <c r="E126" s="103">
        <v>80</v>
      </c>
      <c r="F126" s="103">
        <v>0</v>
      </c>
      <c r="G126" s="74">
        <v>20</v>
      </c>
      <c r="H126" s="103">
        <v>90</v>
      </c>
      <c r="I126" s="103">
        <v>90</v>
      </c>
      <c r="J126" s="34">
        <v>0</v>
      </c>
      <c r="K126" s="34">
        <v>0.5</v>
      </c>
      <c r="L126" s="34">
        <v>1</v>
      </c>
      <c r="M126" s="34">
        <v>1</v>
      </c>
      <c r="N126" s="34">
        <v>1</v>
      </c>
      <c r="O126" s="34">
        <f t="shared" si="25"/>
        <v>3.5</v>
      </c>
      <c r="P126" s="103">
        <f t="shared" si="27"/>
        <v>2.4846000000000004</v>
      </c>
      <c r="Q126" s="78">
        <f t="shared" si="26"/>
        <v>0.92305514630240859</v>
      </c>
      <c r="R126" s="34">
        <f t="shared" si="28"/>
        <v>3.2306930120584303</v>
      </c>
      <c r="S126" s="34"/>
      <c r="T126" s="103">
        <v>142</v>
      </c>
      <c r="U126" s="34">
        <f t="shared" si="29"/>
        <v>0</v>
      </c>
      <c r="V126" s="34">
        <f t="shared" si="30"/>
        <v>0.4615275731512043</v>
      </c>
      <c r="W126" s="34">
        <f t="shared" si="31"/>
        <v>0.92305514630240859</v>
      </c>
      <c r="X126" s="34">
        <f t="shared" si="32"/>
        <v>0.92305514630240859</v>
      </c>
      <c r="Y126" s="34">
        <f t="shared" si="33"/>
        <v>0.92305514630240859</v>
      </c>
      <c r="Z126" s="34">
        <f t="shared" si="34"/>
        <v>3.2306930120584298</v>
      </c>
      <c r="AA126" s="34">
        <f t="shared" si="35"/>
        <v>0</v>
      </c>
      <c r="AB126" s="34"/>
      <c r="AC126" s="103">
        <v>142</v>
      </c>
      <c r="AD126" s="34">
        <f>IF(J126&lt;=R126,J126,R126)</f>
        <v>0</v>
      </c>
      <c r="AE126" s="34">
        <f>R126-AD126</f>
        <v>3.2306930120584303</v>
      </c>
      <c r="AF126" s="103">
        <f>IF(AD126&lt;J126,0,IF(K126&lt;=AE126,K126,AE126))</f>
        <v>0.5</v>
      </c>
      <c r="AG126" s="35">
        <f t="shared" si="36"/>
        <v>2.7306930120584303</v>
      </c>
      <c r="AH126" s="35">
        <f>IF(AG126&lt;K126,0,IF(L126&lt;=AG126,L126,AG126))</f>
        <v>1</v>
      </c>
      <c r="AI126" s="35">
        <f t="shared" si="37"/>
        <v>1.7306930120584303</v>
      </c>
      <c r="AJ126" s="35">
        <f>IF(AI126&lt;L126,0,IF(M126&lt;=AI126,M126,AI126))</f>
        <v>1</v>
      </c>
      <c r="AK126" s="35">
        <f t="shared" si="38"/>
        <v>0.73069301205843029</v>
      </c>
      <c r="AL126" s="35">
        <f>IF(AK126&lt;M126,0,IF(N126&lt;=AK126,N126,AK126))</f>
        <v>0</v>
      </c>
      <c r="AM126" s="35"/>
      <c r="AN126" s="103">
        <v>142</v>
      </c>
      <c r="AO126" s="103">
        <v>8</v>
      </c>
      <c r="AP126" s="103">
        <f t="shared" si="39"/>
        <v>22</v>
      </c>
      <c r="AQ126" s="34">
        <f>BorealFF!BD120</f>
        <v>1.6500000000000001</v>
      </c>
      <c r="AR126" s="34">
        <f t="shared" si="40"/>
        <v>0</v>
      </c>
      <c r="AS126" s="34">
        <f t="shared" si="41"/>
        <v>0</v>
      </c>
      <c r="AT126" s="34">
        <f t="shared" si="42"/>
        <v>1.3200000000000003</v>
      </c>
      <c r="AU126" s="34"/>
      <c r="AV126" s="34">
        <f t="shared" si="43"/>
        <v>7.2</v>
      </c>
      <c r="AW126" s="34">
        <f t="shared" si="44"/>
        <v>0</v>
      </c>
      <c r="AX126" s="34"/>
      <c r="AY126" s="103">
        <v>142</v>
      </c>
      <c r="AZ126" s="34">
        <v>0</v>
      </c>
      <c r="BA126" s="34">
        <v>0.15</v>
      </c>
      <c r="BB126" s="34">
        <v>1.32</v>
      </c>
      <c r="BD126" s="34">
        <v>7.2</v>
      </c>
      <c r="BE126" s="34">
        <v>11.835817108500001</v>
      </c>
      <c r="BG126" s="103">
        <v>142</v>
      </c>
      <c r="BH126" s="114">
        <f t="shared" si="45"/>
        <v>0</v>
      </c>
      <c r="BI126" s="114">
        <f t="shared" si="46"/>
        <v>-0.15</v>
      </c>
      <c r="BJ126" s="114">
        <f t="shared" si="47"/>
        <v>0</v>
      </c>
      <c r="BK126" s="34">
        <f t="shared" si="49"/>
        <v>0</v>
      </c>
      <c r="BL126" s="34">
        <f t="shared" si="48"/>
        <v>-11.835817108500001</v>
      </c>
    </row>
    <row r="127" spans="4:64" ht="15">
      <c r="D127" s="103">
        <v>143</v>
      </c>
      <c r="E127" s="103">
        <v>80</v>
      </c>
      <c r="F127" s="74">
        <v>5</v>
      </c>
      <c r="G127" s="74">
        <v>5</v>
      </c>
      <c r="H127" s="103">
        <v>95</v>
      </c>
      <c r="I127" s="103">
        <v>95</v>
      </c>
      <c r="J127" s="34">
        <v>1</v>
      </c>
      <c r="K127" s="34">
        <v>1</v>
      </c>
      <c r="L127" s="34">
        <v>2</v>
      </c>
      <c r="M127" s="34">
        <v>1</v>
      </c>
      <c r="N127" s="34">
        <v>1</v>
      </c>
      <c r="O127" s="34">
        <f t="shared" si="25"/>
        <v>5</v>
      </c>
      <c r="P127" s="103">
        <f t="shared" si="27"/>
        <v>4.0785</v>
      </c>
      <c r="Q127" s="78">
        <f t="shared" si="26"/>
        <v>0.98334910122121399</v>
      </c>
      <c r="R127" s="34">
        <f t="shared" si="28"/>
        <v>4.9167455061060696</v>
      </c>
      <c r="S127" s="34"/>
      <c r="T127" s="103">
        <v>143</v>
      </c>
      <c r="U127" s="34">
        <f t="shared" si="29"/>
        <v>0.98334910122121399</v>
      </c>
      <c r="V127" s="34">
        <f t="shared" si="30"/>
        <v>0.98334910122121399</v>
      </c>
      <c r="W127" s="34">
        <f t="shared" si="31"/>
        <v>1.966698202442428</v>
      </c>
      <c r="X127" s="34">
        <f t="shared" si="32"/>
        <v>0.98334910122121399</v>
      </c>
      <c r="Y127" s="34">
        <f t="shared" si="33"/>
        <v>0.98334910122121399</v>
      </c>
      <c r="Z127" s="34">
        <f t="shared" si="34"/>
        <v>5.9000946073272837</v>
      </c>
      <c r="AA127" s="34">
        <f t="shared" si="35"/>
        <v>-0.98334910122121411</v>
      </c>
      <c r="AB127" s="34"/>
      <c r="AC127" s="103">
        <v>143</v>
      </c>
      <c r="AD127" s="34">
        <f>IF(J127&lt;=R127,J127,R127)</f>
        <v>1</v>
      </c>
      <c r="AE127" s="34">
        <f>R127-AD127</f>
        <v>3.9167455061060696</v>
      </c>
      <c r="AF127" s="103">
        <f>IF(AD127&lt;J127,0,IF(K127&lt;=AE127,K127,AE127))</f>
        <v>1</v>
      </c>
      <c r="AG127" s="35">
        <f t="shared" si="36"/>
        <v>2.9167455061060696</v>
      </c>
      <c r="AH127" s="35">
        <f>IF(AG127&lt;K127,0,IF(L127&lt;=AG127,L127,AG127))</f>
        <v>2</v>
      </c>
      <c r="AI127" s="35">
        <f t="shared" si="37"/>
        <v>0.91674550610606964</v>
      </c>
      <c r="AJ127" s="35">
        <f>IF(AI127&lt;L127,0,IF(M127&lt;=AI127,M127,AI127))</f>
        <v>0</v>
      </c>
      <c r="AK127" s="35">
        <f t="shared" si="38"/>
        <v>0.91674550610606964</v>
      </c>
      <c r="AL127" s="35">
        <f>IF(AK127&lt;M127,0,IF(N127&lt;=AK127,N127,AK127))</f>
        <v>0</v>
      </c>
      <c r="AM127" s="35"/>
      <c r="AN127" s="103">
        <v>143</v>
      </c>
      <c r="AO127" s="103">
        <v>8</v>
      </c>
      <c r="AP127" s="103">
        <f t="shared" si="39"/>
        <v>22</v>
      </c>
      <c r="AQ127" s="34">
        <f>BorealFF!BD121</f>
        <v>1.5749999999999997</v>
      </c>
      <c r="AR127" s="34">
        <f t="shared" si="40"/>
        <v>0</v>
      </c>
      <c r="AS127" s="34">
        <f t="shared" si="41"/>
        <v>0</v>
      </c>
      <c r="AT127" s="34">
        <f t="shared" si="42"/>
        <v>2.5199999999999996</v>
      </c>
      <c r="AU127" s="34"/>
      <c r="AV127" s="34">
        <f t="shared" si="43"/>
        <v>0</v>
      </c>
      <c r="AW127" s="34">
        <f t="shared" si="44"/>
        <v>0</v>
      </c>
      <c r="AX127" s="34"/>
      <c r="AY127" s="103">
        <v>143</v>
      </c>
      <c r="AZ127" s="34">
        <v>2.5000000000000001E-2</v>
      </c>
      <c r="BA127" s="34">
        <v>7.4999999999999997E-2</v>
      </c>
      <c r="BB127" s="34">
        <v>2.52</v>
      </c>
      <c r="BD127" s="34">
        <v>0</v>
      </c>
      <c r="BE127" s="34">
        <v>0</v>
      </c>
      <c r="BG127" s="103">
        <v>143</v>
      </c>
      <c r="BH127" s="114">
        <f t="shared" si="45"/>
        <v>-2.5000000000000001E-2</v>
      </c>
      <c r="BI127" s="114">
        <f t="shared" si="46"/>
        <v>-7.4999999999999997E-2</v>
      </c>
      <c r="BJ127" s="114">
        <f t="shared" si="47"/>
        <v>0</v>
      </c>
      <c r="BK127" s="34">
        <f t="shared" si="49"/>
        <v>0</v>
      </c>
      <c r="BL127" s="34">
        <f t="shared" si="48"/>
        <v>0</v>
      </c>
    </row>
    <row r="128" spans="4:64" ht="15">
      <c r="D128" s="103">
        <v>146</v>
      </c>
      <c r="E128" s="103">
        <v>70</v>
      </c>
      <c r="F128" s="74">
        <v>45</v>
      </c>
      <c r="G128" s="74">
        <v>45</v>
      </c>
      <c r="H128" s="103">
        <v>100</v>
      </c>
      <c r="I128" s="103">
        <v>100</v>
      </c>
      <c r="J128" s="34">
        <v>1.2</v>
      </c>
      <c r="K128" s="34">
        <v>1.2</v>
      </c>
      <c r="L128" s="34">
        <v>0.8</v>
      </c>
      <c r="M128" s="34">
        <v>0.6</v>
      </c>
      <c r="N128" s="34">
        <v>0.6</v>
      </c>
      <c r="O128" s="34">
        <f t="shared" si="25"/>
        <v>3.2</v>
      </c>
      <c r="P128" s="103">
        <f t="shared" si="27"/>
        <v>2.1658200000000001</v>
      </c>
      <c r="Q128" s="78">
        <f t="shared" si="26"/>
        <v>0.89713786966928177</v>
      </c>
      <c r="R128" s="34">
        <f t="shared" si="28"/>
        <v>2.8708411829417018</v>
      </c>
      <c r="S128" s="34"/>
      <c r="T128" s="103">
        <v>146</v>
      </c>
      <c r="U128" s="34">
        <f t="shared" si="29"/>
        <v>1.076565443603138</v>
      </c>
      <c r="V128" s="34">
        <f t="shared" si="30"/>
        <v>1.076565443603138</v>
      </c>
      <c r="W128" s="34">
        <f t="shared" si="31"/>
        <v>0.71771029573542544</v>
      </c>
      <c r="X128" s="34">
        <f t="shared" si="32"/>
        <v>0.538282721801569</v>
      </c>
      <c r="Y128" s="34">
        <f t="shared" si="33"/>
        <v>0.538282721801569</v>
      </c>
      <c r="Z128" s="34">
        <f t="shared" si="34"/>
        <v>3.9474066265448391</v>
      </c>
      <c r="AA128" s="34">
        <f t="shared" si="35"/>
        <v>-1.0765654436031373</v>
      </c>
      <c r="AB128" s="34"/>
      <c r="AC128" s="103">
        <v>146</v>
      </c>
      <c r="AD128" s="34">
        <f>IF(J128&lt;=R128,J128,R128)</f>
        <v>1.2</v>
      </c>
      <c r="AE128" s="34">
        <f>R128-AD128</f>
        <v>1.6708411829417018</v>
      </c>
      <c r="AF128" s="103">
        <f>IF(AD128&lt;J128,0,IF(K128&lt;=AE128,K128,AE128))</f>
        <v>1.2</v>
      </c>
      <c r="AG128" s="35">
        <f t="shared" si="36"/>
        <v>0.47084118294170185</v>
      </c>
      <c r="AH128" s="35">
        <f>IF(AG128&lt;K128,0,IF(L128&lt;=AG128,L128,AG128))</f>
        <v>0</v>
      </c>
      <c r="AI128" s="35">
        <f t="shared" si="37"/>
        <v>0.47084118294170185</v>
      </c>
      <c r="AJ128" s="35">
        <f>IF(AI128&lt;L128,0,IF(M128&lt;=AI128,M128,AI128))</f>
        <v>0</v>
      </c>
      <c r="AK128" s="35">
        <f t="shared" si="38"/>
        <v>0.47084118294170185</v>
      </c>
      <c r="AL128" s="35">
        <f>IF(AK128&lt;M128,0,IF(N128&lt;=AK128,N128,AK128))</f>
        <v>0</v>
      </c>
      <c r="AM128" s="35"/>
      <c r="AN128" s="103">
        <v>146</v>
      </c>
      <c r="AO128" s="103">
        <v>8</v>
      </c>
      <c r="AP128" s="103">
        <f t="shared" si="39"/>
        <v>22</v>
      </c>
      <c r="AQ128" s="34">
        <f>BorealFF!BD122</f>
        <v>2.75</v>
      </c>
      <c r="AR128" s="34">
        <f t="shared" si="40"/>
        <v>0</v>
      </c>
      <c r="AS128" s="34">
        <f t="shared" si="41"/>
        <v>0</v>
      </c>
      <c r="AT128" s="34">
        <f t="shared" si="42"/>
        <v>0</v>
      </c>
      <c r="AU128" s="34"/>
      <c r="AV128" s="34">
        <f t="shared" si="43"/>
        <v>0</v>
      </c>
      <c r="AW128" s="34">
        <f t="shared" si="44"/>
        <v>0</v>
      </c>
      <c r="AX128" s="34"/>
      <c r="AY128" s="103">
        <v>146</v>
      </c>
      <c r="AZ128" s="34">
        <v>0.27</v>
      </c>
      <c r="BA128" s="34">
        <v>0.81</v>
      </c>
      <c r="BB128" s="34">
        <v>1.54</v>
      </c>
      <c r="BD128" s="34">
        <v>0</v>
      </c>
      <c r="BE128" s="34">
        <v>0</v>
      </c>
      <c r="BG128" s="103">
        <v>146</v>
      </c>
      <c r="BH128" s="114">
        <f t="shared" si="45"/>
        <v>-0.27</v>
      </c>
      <c r="BI128" s="114">
        <f t="shared" si="46"/>
        <v>-0.81</v>
      </c>
      <c r="BJ128" s="114">
        <f t="shared" si="47"/>
        <v>-1.54</v>
      </c>
      <c r="BK128" s="34">
        <f t="shared" si="49"/>
        <v>0</v>
      </c>
      <c r="BL128" s="34">
        <f t="shared" si="48"/>
        <v>0</v>
      </c>
    </row>
    <row r="129" spans="4:64" ht="15">
      <c r="D129" s="103">
        <v>147</v>
      </c>
      <c r="E129" s="103">
        <v>80</v>
      </c>
      <c r="F129" s="74">
        <v>5</v>
      </c>
      <c r="G129" s="74">
        <v>5</v>
      </c>
      <c r="H129" s="103">
        <v>70</v>
      </c>
      <c r="I129" s="103">
        <v>70</v>
      </c>
      <c r="J129" s="34">
        <v>0.2</v>
      </c>
      <c r="K129" s="34">
        <v>0.2</v>
      </c>
      <c r="L129" s="34">
        <v>0.5</v>
      </c>
      <c r="M129" s="34">
        <v>0.2</v>
      </c>
      <c r="N129" s="34">
        <v>0.2</v>
      </c>
      <c r="O129" s="34">
        <f t="shared" si="25"/>
        <v>1.0999999999999999</v>
      </c>
      <c r="P129" s="103">
        <f t="shared" si="27"/>
        <v>-6.5640000000000143E-2</v>
      </c>
      <c r="Q129" s="78">
        <f t="shared" si="26"/>
        <v>0.48359588948609139</v>
      </c>
      <c r="R129" s="34">
        <f t="shared" si="28"/>
        <v>0.53195547843470048</v>
      </c>
      <c r="S129" s="34"/>
      <c r="T129" s="103">
        <v>147</v>
      </c>
      <c r="U129" s="34">
        <f t="shared" si="29"/>
        <v>9.6719177897218289E-2</v>
      </c>
      <c r="V129" s="34">
        <f t="shared" si="30"/>
        <v>9.6719177897218289E-2</v>
      </c>
      <c r="W129" s="34">
        <f t="shared" si="31"/>
        <v>0.2417979447430457</v>
      </c>
      <c r="X129" s="34">
        <f t="shared" si="32"/>
        <v>9.6719177897218289E-2</v>
      </c>
      <c r="Y129" s="34">
        <f t="shared" si="33"/>
        <v>9.6719177897218289E-2</v>
      </c>
      <c r="Z129" s="34">
        <f t="shared" si="34"/>
        <v>0.62867465633191888</v>
      </c>
      <c r="AA129" s="34">
        <f t="shared" si="35"/>
        <v>-9.67191778972184E-2</v>
      </c>
      <c r="AB129" s="34"/>
      <c r="AC129" s="103">
        <v>147</v>
      </c>
      <c r="AD129" s="34">
        <f>IF(J129&lt;=R129,J129,R129)</f>
        <v>0.2</v>
      </c>
      <c r="AE129" s="34">
        <f>R129-AD129</f>
        <v>0.33195547843470047</v>
      </c>
      <c r="AF129" s="103">
        <f>IF(AD129&lt;J129,0,IF(K129&lt;=AE129,K129,AE129))</f>
        <v>0.2</v>
      </c>
      <c r="AG129" s="35">
        <f t="shared" si="36"/>
        <v>0.13195547843470046</v>
      </c>
      <c r="AH129" s="35">
        <f>IF(AG129&lt;K129,0,IF(L129&lt;=AG129,L129,AG129))</f>
        <v>0</v>
      </c>
      <c r="AI129" s="35">
        <f t="shared" si="37"/>
        <v>0.13195547843470046</v>
      </c>
      <c r="AJ129" s="35">
        <f>IF(AI129&lt;L129,0,IF(M129&lt;=AI129,M129,AI129))</f>
        <v>0</v>
      </c>
      <c r="AK129" s="35">
        <f t="shared" si="38"/>
        <v>0.13195547843470046</v>
      </c>
      <c r="AL129" s="35">
        <f>IF(AK129&lt;M129,0,IF(N129&lt;=AK129,N129,AK129))</f>
        <v>0</v>
      </c>
      <c r="AM129" s="35"/>
      <c r="AN129" s="103">
        <v>147</v>
      </c>
      <c r="AO129" s="103">
        <v>8</v>
      </c>
      <c r="AP129" s="103">
        <f t="shared" si="39"/>
        <v>22</v>
      </c>
      <c r="AQ129" s="34">
        <f>BorealFF!BD123</f>
        <v>1.5000000000000002</v>
      </c>
      <c r="AR129" s="34">
        <f t="shared" si="40"/>
        <v>0</v>
      </c>
      <c r="AS129" s="34">
        <f t="shared" si="41"/>
        <v>0</v>
      </c>
      <c r="AT129" s="34">
        <f t="shared" si="42"/>
        <v>0</v>
      </c>
      <c r="AU129" s="34"/>
      <c r="AV129" s="34">
        <f t="shared" si="43"/>
        <v>0</v>
      </c>
      <c r="AW129" s="34">
        <f t="shared" si="44"/>
        <v>0</v>
      </c>
      <c r="AX129" s="34"/>
      <c r="AY129" s="103">
        <v>147</v>
      </c>
      <c r="AZ129" s="34">
        <v>5.0000000000000001E-3</v>
      </c>
      <c r="BA129" s="34">
        <v>1.4999999999999999E-2</v>
      </c>
      <c r="BB129" s="34">
        <v>0.6</v>
      </c>
      <c r="BD129" s="34">
        <v>0</v>
      </c>
      <c r="BE129" s="34">
        <v>0</v>
      </c>
      <c r="BG129" s="103">
        <v>147</v>
      </c>
      <c r="BH129" s="114">
        <f t="shared" si="45"/>
        <v>-5.0000000000000001E-3</v>
      </c>
      <c r="BI129" s="114">
        <f t="shared" si="46"/>
        <v>-1.4999999999999999E-2</v>
      </c>
      <c r="BJ129" s="114">
        <f t="shared" si="47"/>
        <v>-0.6</v>
      </c>
      <c r="BK129" s="34">
        <f t="shared" si="49"/>
        <v>0</v>
      </c>
      <c r="BL129" s="34">
        <f t="shared" si="48"/>
        <v>0</v>
      </c>
    </row>
    <row r="130" spans="4:64" ht="15">
      <c r="D130" s="103">
        <v>148</v>
      </c>
      <c r="E130" s="103">
        <v>86</v>
      </c>
      <c r="F130" s="74">
        <v>15</v>
      </c>
      <c r="G130" s="74">
        <v>15</v>
      </c>
      <c r="H130" s="103">
        <v>65</v>
      </c>
      <c r="I130" s="103">
        <v>65</v>
      </c>
      <c r="J130" s="34">
        <v>1.2</v>
      </c>
      <c r="K130" s="34">
        <v>1.2</v>
      </c>
      <c r="L130" s="34">
        <v>1.2</v>
      </c>
      <c r="M130" s="34">
        <v>0.25</v>
      </c>
      <c r="N130" s="34">
        <v>0.25</v>
      </c>
      <c r="O130" s="34">
        <f t="shared" si="25"/>
        <v>2.9</v>
      </c>
      <c r="P130" s="103">
        <f t="shared" si="27"/>
        <v>1.84704</v>
      </c>
      <c r="Q130" s="78">
        <f t="shared" si="26"/>
        <v>0.86377919035856066</v>
      </c>
      <c r="R130" s="34">
        <f t="shared" si="28"/>
        <v>2.5049596520398256</v>
      </c>
      <c r="S130" s="34"/>
      <c r="T130" s="103">
        <v>148</v>
      </c>
      <c r="U130" s="34">
        <f t="shared" si="29"/>
        <v>1.0365350284302728</v>
      </c>
      <c r="V130" s="34">
        <f t="shared" si="30"/>
        <v>1.0365350284302728</v>
      </c>
      <c r="W130" s="34">
        <f t="shared" si="31"/>
        <v>1.0365350284302728</v>
      </c>
      <c r="X130" s="34">
        <f t="shared" si="32"/>
        <v>0.21594479758964016</v>
      </c>
      <c r="Y130" s="34">
        <f t="shared" si="33"/>
        <v>0.21594479758964016</v>
      </c>
      <c r="Z130" s="34">
        <f t="shared" si="34"/>
        <v>3.5414946804700982</v>
      </c>
      <c r="AA130" s="34">
        <f t="shared" si="35"/>
        <v>-1.0365350284302726</v>
      </c>
      <c r="AB130" s="34"/>
      <c r="AC130" s="103">
        <v>148</v>
      </c>
      <c r="AD130" s="34">
        <f>IF(J130&lt;=R130,J130,R130)</f>
        <v>1.2</v>
      </c>
      <c r="AE130" s="34">
        <f>R130-AD130</f>
        <v>1.3049596520398257</v>
      </c>
      <c r="AF130" s="103">
        <f>IF(AD130&lt;J130,0,IF(K130&lt;=AE130,K130,AE130))</f>
        <v>1.2</v>
      </c>
      <c r="AG130" s="35">
        <f t="shared" si="36"/>
        <v>0.10495965203982571</v>
      </c>
      <c r="AH130" s="35">
        <f>IF(AG130&lt;K130,0,IF(L130&lt;=AG130,L130,AG130))</f>
        <v>0</v>
      </c>
      <c r="AI130" s="35">
        <f t="shared" si="37"/>
        <v>0.10495965203982571</v>
      </c>
      <c r="AJ130" s="35">
        <f>IF(AI130&lt;L130,0,IF(M130&lt;=AI130,M130,AI130))</f>
        <v>0</v>
      </c>
      <c r="AK130" s="35">
        <f t="shared" si="38"/>
        <v>0.10495965203982571</v>
      </c>
      <c r="AL130" s="35">
        <f>IF(AK130&lt;M130,0,IF(N130&lt;=AK130,N130,AK130))</f>
        <v>0</v>
      </c>
      <c r="AM130" s="35"/>
      <c r="AN130" s="103">
        <v>148</v>
      </c>
      <c r="AO130" s="103">
        <v>8</v>
      </c>
      <c r="AP130" s="103">
        <f t="shared" si="39"/>
        <v>22</v>
      </c>
      <c r="AQ130" s="34">
        <f>BorealFF!BD124</f>
        <v>1.9999999999999998</v>
      </c>
      <c r="AR130" s="34">
        <f t="shared" si="40"/>
        <v>0</v>
      </c>
      <c r="AS130" s="34">
        <f t="shared" si="41"/>
        <v>0</v>
      </c>
      <c r="AT130" s="34">
        <f t="shared" si="42"/>
        <v>0</v>
      </c>
      <c r="AU130" s="34"/>
      <c r="AV130" s="34">
        <f t="shared" si="43"/>
        <v>0</v>
      </c>
      <c r="AW130" s="34">
        <f t="shared" si="44"/>
        <v>0</v>
      </c>
      <c r="AX130" s="34"/>
      <c r="AY130" s="103">
        <v>148</v>
      </c>
      <c r="AZ130" s="34">
        <v>0.09</v>
      </c>
      <c r="BA130" s="34">
        <v>0.27</v>
      </c>
      <c r="BB130" s="34">
        <v>2.0640000000000001</v>
      </c>
      <c r="BD130" s="34">
        <v>0</v>
      </c>
      <c r="BE130" s="34">
        <v>0</v>
      </c>
      <c r="BG130" s="103">
        <v>148</v>
      </c>
      <c r="BH130" s="114">
        <f t="shared" si="45"/>
        <v>-0.09</v>
      </c>
      <c r="BI130" s="114">
        <f t="shared" si="46"/>
        <v>-0.27</v>
      </c>
      <c r="BJ130" s="114">
        <f t="shared" si="47"/>
        <v>-2.0640000000000001</v>
      </c>
      <c r="BK130" s="34">
        <f t="shared" si="49"/>
        <v>0</v>
      </c>
      <c r="BL130" s="34">
        <f t="shared" si="48"/>
        <v>0</v>
      </c>
    </row>
    <row r="131" spans="4:64" ht="15">
      <c r="D131" s="103">
        <v>152</v>
      </c>
      <c r="E131" s="103">
        <v>75</v>
      </c>
      <c r="F131" s="74">
        <v>30</v>
      </c>
      <c r="G131" s="74">
        <v>35</v>
      </c>
      <c r="H131" s="103">
        <v>75</v>
      </c>
      <c r="I131" s="103">
        <v>75</v>
      </c>
      <c r="J131" s="34">
        <v>0.7</v>
      </c>
      <c r="K131" s="34">
        <v>1.3</v>
      </c>
      <c r="L131" s="34">
        <v>0.8</v>
      </c>
      <c r="M131" s="34">
        <v>0.9</v>
      </c>
      <c r="N131" s="34">
        <v>0.9</v>
      </c>
      <c r="O131" s="34">
        <f t="shared" si="25"/>
        <v>3.9</v>
      </c>
      <c r="P131" s="103">
        <f t="shared" si="27"/>
        <v>2.9096400000000004</v>
      </c>
      <c r="Q131" s="78">
        <f t="shared" si="26"/>
        <v>0.94832092437559234</v>
      </c>
      <c r="R131" s="34">
        <f t="shared" si="28"/>
        <v>3.6984516050648102</v>
      </c>
      <c r="S131" s="34"/>
      <c r="T131" s="103">
        <v>152</v>
      </c>
      <c r="U131" s="34">
        <f t="shared" si="29"/>
        <v>0.66382464706291455</v>
      </c>
      <c r="V131" s="34">
        <f t="shared" si="30"/>
        <v>1.2328172016882701</v>
      </c>
      <c r="W131" s="34">
        <f t="shared" si="31"/>
        <v>0.75865673950047396</v>
      </c>
      <c r="X131" s="34">
        <f t="shared" si="32"/>
        <v>0.85348883193803315</v>
      </c>
      <c r="Y131" s="34">
        <f t="shared" si="33"/>
        <v>0.85348883193803315</v>
      </c>
      <c r="Z131" s="34">
        <f t="shared" si="34"/>
        <v>4.3622762521277245</v>
      </c>
      <c r="AA131" s="34">
        <f t="shared" si="35"/>
        <v>-0.66382464706291433</v>
      </c>
      <c r="AB131" s="34"/>
      <c r="AC131" s="103">
        <v>152</v>
      </c>
      <c r="AD131" s="34">
        <f>IF(J131&lt;=R131,J131,R131)</f>
        <v>0.7</v>
      </c>
      <c r="AE131" s="34">
        <f>R131-AD131</f>
        <v>2.99845160506481</v>
      </c>
      <c r="AF131" s="103">
        <f>IF(AD131&lt;J131,0,IF(K131&lt;=AE131,K131,AE131))</f>
        <v>1.3</v>
      </c>
      <c r="AG131" s="35">
        <f t="shared" si="36"/>
        <v>1.69845160506481</v>
      </c>
      <c r="AH131" s="35">
        <f>IF(AG131&lt;K131,0,IF(L131&lt;=AG131,L131,AG131))</f>
        <v>0.8</v>
      </c>
      <c r="AI131" s="35">
        <f t="shared" si="37"/>
        <v>0.89845160506480992</v>
      </c>
      <c r="AJ131" s="35">
        <f>IF(AI131&lt;L131,0,IF(M131&lt;=AI131,M131,AI131))</f>
        <v>0.89845160506480992</v>
      </c>
      <c r="AK131" s="35">
        <f t="shared" si="38"/>
        <v>0</v>
      </c>
      <c r="AL131" s="35">
        <f>IF(AK131&lt;M131,0,IF(N131&lt;=AK131,N131,AK131))</f>
        <v>0</v>
      </c>
      <c r="AM131" s="35"/>
      <c r="AN131" s="103">
        <v>152</v>
      </c>
      <c r="AO131" s="103">
        <v>8</v>
      </c>
      <c r="AP131" s="103">
        <f t="shared" si="39"/>
        <v>22</v>
      </c>
      <c r="AQ131" s="34">
        <f>BorealFF!BD125</f>
        <v>2.8999999999999995</v>
      </c>
      <c r="AR131" s="34">
        <f t="shared" si="40"/>
        <v>0</v>
      </c>
      <c r="AS131" s="34">
        <f t="shared" si="41"/>
        <v>0</v>
      </c>
      <c r="AT131" s="34">
        <f t="shared" si="42"/>
        <v>1.7399999999999998</v>
      </c>
      <c r="AU131" s="34"/>
      <c r="AV131" s="34">
        <f t="shared" si="43"/>
        <v>5.3907096303888595</v>
      </c>
      <c r="AW131" s="34">
        <f t="shared" si="44"/>
        <v>0</v>
      </c>
      <c r="AX131" s="34"/>
      <c r="AY131" s="103">
        <v>152</v>
      </c>
      <c r="AZ131" s="34">
        <v>0.105</v>
      </c>
      <c r="BA131" s="34">
        <v>0.6825</v>
      </c>
      <c r="BB131" s="34">
        <v>1.74</v>
      </c>
      <c r="BD131" s="34">
        <v>0</v>
      </c>
      <c r="BE131" s="34">
        <v>0</v>
      </c>
      <c r="BG131" s="103">
        <v>152</v>
      </c>
      <c r="BH131" s="114">
        <f t="shared" si="45"/>
        <v>-0.105</v>
      </c>
      <c r="BI131" s="114">
        <f t="shared" si="46"/>
        <v>-0.6825</v>
      </c>
      <c r="BJ131" s="114">
        <f t="shared" si="47"/>
        <v>0</v>
      </c>
      <c r="BK131" s="34">
        <f t="shared" si="49"/>
        <v>5.3907096303888595</v>
      </c>
      <c r="BL131" s="34">
        <f t="shared" si="48"/>
        <v>0</v>
      </c>
    </row>
    <row r="132" spans="4:64" ht="15">
      <c r="D132" s="103">
        <v>154</v>
      </c>
      <c r="E132" s="103">
        <v>85</v>
      </c>
      <c r="F132" s="103">
        <v>0</v>
      </c>
      <c r="G132" s="103">
        <v>0</v>
      </c>
      <c r="H132" s="103">
        <v>90</v>
      </c>
      <c r="I132" s="103">
        <v>60</v>
      </c>
      <c r="J132" s="34">
        <v>0</v>
      </c>
      <c r="K132" s="34">
        <v>0</v>
      </c>
      <c r="L132" s="34">
        <v>1.8</v>
      </c>
      <c r="M132" s="34">
        <v>0.2</v>
      </c>
      <c r="N132" s="34">
        <v>0.2</v>
      </c>
      <c r="O132" s="34">
        <f t="shared" si="25"/>
        <v>2.2000000000000002</v>
      </c>
      <c r="P132" s="103">
        <f t="shared" si="27"/>
        <v>1.1032200000000001</v>
      </c>
      <c r="Q132" s="78">
        <f t="shared" si="26"/>
        <v>0.75086295029149563</v>
      </c>
      <c r="R132" s="34">
        <f t="shared" si="28"/>
        <v>1.6518984906412906</v>
      </c>
      <c r="S132" s="34"/>
      <c r="T132" s="103">
        <v>154</v>
      </c>
      <c r="U132" s="34">
        <f t="shared" si="29"/>
        <v>0</v>
      </c>
      <c r="V132" s="34">
        <f t="shared" si="30"/>
        <v>0</v>
      </c>
      <c r="W132" s="34">
        <f t="shared" si="31"/>
        <v>1.3515533105246922</v>
      </c>
      <c r="X132" s="34">
        <f t="shared" si="32"/>
        <v>0.15017259005829914</v>
      </c>
      <c r="Y132" s="34">
        <f t="shared" si="33"/>
        <v>0.15017259005829914</v>
      </c>
      <c r="Z132" s="34">
        <f t="shared" si="34"/>
        <v>1.6518984906412904</v>
      </c>
      <c r="AA132" s="34">
        <f t="shared" si="35"/>
        <v>0</v>
      </c>
      <c r="AB132" s="34"/>
      <c r="AC132" s="103">
        <v>154</v>
      </c>
      <c r="AD132" s="34">
        <f>IF(J132&lt;=R132,J132,R132)</f>
        <v>0</v>
      </c>
      <c r="AE132" s="34">
        <f>R132-AD132</f>
        <v>1.6518984906412906</v>
      </c>
      <c r="AF132" s="103">
        <f>IF(AD132&lt;J132,0,IF(K132&lt;=AE132,K132,AE132))</f>
        <v>0</v>
      </c>
      <c r="AG132" s="35">
        <f t="shared" si="36"/>
        <v>1.6518984906412906</v>
      </c>
      <c r="AH132" s="35">
        <f>IF(AG132&lt;K132,0,IF(L132&lt;=AG132,L132,AG132))</f>
        <v>1.6518984906412906</v>
      </c>
      <c r="AI132" s="35">
        <f t="shared" si="37"/>
        <v>0</v>
      </c>
      <c r="AJ132" s="35">
        <f>IF(AI132&lt;L132,0,IF(M132&lt;=AI132,M132,AI132))</f>
        <v>0</v>
      </c>
      <c r="AK132" s="35">
        <f t="shared" si="38"/>
        <v>0</v>
      </c>
      <c r="AL132" s="35">
        <f>IF(AK132&lt;M132,0,IF(N132&lt;=AK132,N132,AK132))</f>
        <v>0</v>
      </c>
      <c r="AM132" s="35"/>
      <c r="AN132" s="103">
        <v>154</v>
      </c>
      <c r="AO132" s="103">
        <v>8</v>
      </c>
      <c r="AP132" s="103">
        <f t="shared" si="39"/>
        <v>22</v>
      </c>
      <c r="AQ132" s="34">
        <f>BorealFF!BD126</f>
        <v>0.90000000000000013</v>
      </c>
      <c r="AR132" s="34">
        <f t="shared" si="40"/>
        <v>0</v>
      </c>
      <c r="AS132" s="34">
        <f t="shared" si="41"/>
        <v>0</v>
      </c>
      <c r="AT132" s="34">
        <f t="shared" si="42"/>
        <v>1.2637023453405876</v>
      </c>
      <c r="AU132" s="34"/>
      <c r="AV132" s="34">
        <f t="shared" si="43"/>
        <v>0</v>
      </c>
      <c r="AW132" s="34">
        <f t="shared" si="44"/>
        <v>0</v>
      </c>
      <c r="AX132" s="34"/>
      <c r="AY132" s="103">
        <v>154</v>
      </c>
      <c r="AZ132" s="34">
        <v>0</v>
      </c>
      <c r="BA132" s="34">
        <v>0</v>
      </c>
      <c r="BB132" s="34">
        <v>1.2636330778</v>
      </c>
      <c r="BD132" s="34">
        <v>0</v>
      </c>
      <c r="BE132" s="34">
        <v>0</v>
      </c>
      <c r="BG132" s="103">
        <v>154</v>
      </c>
      <c r="BH132" s="114">
        <f t="shared" si="45"/>
        <v>0</v>
      </c>
      <c r="BI132" s="114">
        <f t="shared" si="46"/>
        <v>0</v>
      </c>
      <c r="BJ132" s="114">
        <f t="shared" si="47"/>
        <v>6.9267540587558685E-5</v>
      </c>
      <c r="BK132" s="34">
        <f t="shared" si="49"/>
        <v>0</v>
      </c>
      <c r="BL132" s="34">
        <f t="shared" si="48"/>
        <v>0</v>
      </c>
    </row>
    <row r="133" spans="4:64" ht="15">
      <c r="D133" s="103">
        <v>155</v>
      </c>
      <c r="E133" s="103">
        <v>100</v>
      </c>
      <c r="F133" s="103">
        <v>0</v>
      </c>
      <c r="G133" s="74">
        <v>5</v>
      </c>
      <c r="H133" s="103">
        <v>99</v>
      </c>
      <c r="I133" s="103">
        <v>99</v>
      </c>
      <c r="J133" s="34">
        <v>0</v>
      </c>
      <c r="K133" s="34">
        <v>0.5</v>
      </c>
      <c r="L133" s="34">
        <v>1</v>
      </c>
      <c r="M133" s="34">
        <v>1.5</v>
      </c>
      <c r="N133" s="34">
        <v>1.5</v>
      </c>
      <c r="O133" s="34">
        <f t="shared" si="25"/>
        <v>4.5</v>
      </c>
      <c r="P133" s="103">
        <f t="shared" si="27"/>
        <v>3.5472000000000001</v>
      </c>
      <c r="Q133" s="78">
        <f t="shared" si="26"/>
        <v>0.97200132554425966</v>
      </c>
      <c r="R133" s="34">
        <f t="shared" si="28"/>
        <v>4.374005964949168</v>
      </c>
      <c r="S133" s="34"/>
      <c r="T133" s="103">
        <v>155</v>
      </c>
      <c r="U133" s="34">
        <f t="shared" si="29"/>
        <v>0</v>
      </c>
      <c r="V133" s="34">
        <f t="shared" si="30"/>
        <v>0.48600066277212983</v>
      </c>
      <c r="W133" s="34">
        <f t="shared" si="31"/>
        <v>0.97200132554425966</v>
      </c>
      <c r="X133" s="34">
        <f t="shared" si="32"/>
        <v>1.4580019883163895</v>
      </c>
      <c r="Y133" s="34">
        <f t="shared" si="33"/>
        <v>1.4580019883163895</v>
      </c>
      <c r="Z133" s="34">
        <f t="shared" si="34"/>
        <v>4.374005964949168</v>
      </c>
      <c r="AA133" s="34">
        <f t="shared" si="35"/>
        <v>0</v>
      </c>
      <c r="AB133" s="34"/>
      <c r="AC133" s="103">
        <v>155</v>
      </c>
      <c r="AD133" s="34">
        <f>IF(J133&lt;=R133,J133,R133)</f>
        <v>0</v>
      </c>
      <c r="AE133" s="34">
        <f>R133-AD133</f>
        <v>4.374005964949168</v>
      </c>
      <c r="AF133" s="103">
        <f>IF(AD133&lt;J133,0,IF(K133&lt;=AE133,K133,AE133))</f>
        <v>0.5</v>
      </c>
      <c r="AG133" s="35">
        <f t="shared" si="36"/>
        <v>3.874005964949168</v>
      </c>
      <c r="AH133" s="35">
        <f>IF(AG133&lt;K133,0,IF(L133&lt;=AG133,L133,AG133))</f>
        <v>1</v>
      </c>
      <c r="AI133" s="35">
        <f t="shared" si="37"/>
        <v>2.874005964949168</v>
      </c>
      <c r="AJ133" s="35">
        <f>IF(AI133&lt;L133,0,IF(M133&lt;=AI133,M133,AI133))</f>
        <v>1.5</v>
      </c>
      <c r="AK133" s="35">
        <f t="shared" si="38"/>
        <v>1.374005964949168</v>
      </c>
      <c r="AL133" s="35">
        <f>IF(AK133&lt;M133,0,IF(N133&lt;=AK133,N133,AK133))</f>
        <v>0</v>
      </c>
      <c r="AM133" s="35"/>
      <c r="AN133" s="103">
        <v>155</v>
      </c>
      <c r="AO133" s="103">
        <v>8</v>
      </c>
      <c r="AP133" s="103">
        <f t="shared" si="39"/>
        <v>22</v>
      </c>
      <c r="AQ133" s="34">
        <f>BorealFF!BD127</f>
        <v>2.7</v>
      </c>
      <c r="AR133" s="34">
        <f t="shared" si="40"/>
        <v>0</v>
      </c>
      <c r="AS133" s="34">
        <f t="shared" si="41"/>
        <v>0</v>
      </c>
      <c r="AT133" s="34">
        <f t="shared" si="42"/>
        <v>2.7</v>
      </c>
      <c r="AU133" s="34"/>
      <c r="AV133" s="34">
        <f t="shared" si="43"/>
        <v>11.879999999999999</v>
      </c>
      <c r="AW133" s="34">
        <f t="shared" si="44"/>
        <v>0</v>
      </c>
      <c r="AX133" s="34"/>
      <c r="AY133" s="103">
        <v>155</v>
      </c>
      <c r="AZ133" s="34">
        <v>0</v>
      </c>
      <c r="BA133" s="34">
        <v>3.7499999999999999E-2</v>
      </c>
      <c r="BB133" s="34">
        <v>2.7</v>
      </c>
      <c r="BD133" s="34">
        <v>11.88</v>
      </c>
      <c r="BE133" s="34">
        <v>29.924649368699999</v>
      </c>
      <c r="BG133" s="103">
        <v>155</v>
      </c>
      <c r="BH133" s="114">
        <f t="shared" si="45"/>
        <v>0</v>
      </c>
      <c r="BI133" s="114">
        <f t="shared" si="46"/>
        <v>-3.7499999999999999E-2</v>
      </c>
      <c r="BJ133" s="114">
        <f t="shared" si="47"/>
        <v>0</v>
      </c>
      <c r="BK133" s="34">
        <f t="shared" si="49"/>
        <v>0</v>
      </c>
      <c r="BL133" s="34">
        <f t="shared" si="48"/>
        <v>-29.924649368699999</v>
      </c>
    </row>
    <row r="134" spans="4:64" ht="15">
      <c r="D134" s="103">
        <v>156</v>
      </c>
      <c r="E134" s="103">
        <v>80</v>
      </c>
      <c r="F134" s="103">
        <v>0</v>
      </c>
      <c r="G134" s="103">
        <v>0</v>
      </c>
      <c r="H134" s="103">
        <v>85</v>
      </c>
      <c r="I134" s="103">
        <v>85</v>
      </c>
      <c r="J134" s="34">
        <v>0</v>
      </c>
      <c r="K134" s="34">
        <v>0</v>
      </c>
      <c r="L134" s="34">
        <v>1</v>
      </c>
      <c r="M134" s="34">
        <v>0.25</v>
      </c>
      <c r="N134" s="34">
        <v>0.5</v>
      </c>
      <c r="O134" s="34">
        <f t="shared" si="25"/>
        <v>1.75</v>
      </c>
      <c r="P134" s="103">
        <f t="shared" si="27"/>
        <v>0.62505000000000011</v>
      </c>
      <c r="Q134" s="78">
        <f t="shared" si="26"/>
        <v>0.65136621916537107</v>
      </c>
      <c r="R134" s="34">
        <f t="shared" si="28"/>
        <v>1.1398908835393993</v>
      </c>
      <c r="S134" s="34"/>
      <c r="T134" s="103">
        <v>156</v>
      </c>
      <c r="U134" s="34">
        <f t="shared" si="29"/>
        <v>0</v>
      </c>
      <c r="V134" s="34">
        <f t="shared" si="30"/>
        <v>0</v>
      </c>
      <c r="W134" s="34">
        <f t="shared" si="31"/>
        <v>0.65136621916537107</v>
      </c>
      <c r="X134" s="34">
        <f t="shared" si="32"/>
        <v>0.16284155479134277</v>
      </c>
      <c r="Y134" s="34">
        <f t="shared" si="33"/>
        <v>0.32568310958268554</v>
      </c>
      <c r="Z134" s="34">
        <f t="shared" si="34"/>
        <v>1.1398908835393993</v>
      </c>
      <c r="AA134" s="34">
        <f t="shared" si="35"/>
        <v>0</v>
      </c>
      <c r="AB134" s="34"/>
      <c r="AC134" s="103">
        <v>156</v>
      </c>
      <c r="AD134" s="34">
        <f>IF(J134&lt;=R134,J134,R134)</f>
        <v>0</v>
      </c>
      <c r="AE134" s="34">
        <f>R134-AD134</f>
        <v>1.1398908835393993</v>
      </c>
      <c r="AF134" s="103">
        <f>IF(AD134&lt;J134,0,IF(K134&lt;=AE134,K134,AE134))</f>
        <v>0</v>
      </c>
      <c r="AG134" s="35">
        <f t="shared" si="36"/>
        <v>1.1398908835393993</v>
      </c>
      <c r="AH134" s="35">
        <f>IF(AG134&lt;K134,0,IF(L134&lt;=AG134,L134,AG134))</f>
        <v>1</v>
      </c>
      <c r="AI134" s="35">
        <f t="shared" si="37"/>
        <v>0.13989088353939927</v>
      </c>
      <c r="AJ134" s="35">
        <f>IF(AI134&lt;L134,0,IF(M134&lt;=AI134,M134,AI134))</f>
        <v>0</v>
      </c>
      <c r="AK134" s="35">
        <f t="shared" si="38"/>
        <v>0.13989088353939927</v>
      </c>
      <c r="AL134" s="35">
        <f>IF(AK134&lt;M134,0,IF(N134&lt;=AK134,N134,AK134))</f>
        <v>0</v>
      </c>
      <c r="AM134" s="35"/>
      <c r="AN134" s="103">
        <v>156</v>
      </c>
      <c r="AO134" s="103">
        <v>8</v>
      </c>
      <c r="AP134" s="103">
        <f t="shared" si="39"/>
        <v>22</v>
      </c>
      <c r="AQ134" s="34">
        <f>BorealFF!BD128</f>
        <v>2.6</v>
      </c>
      <c r="AR134" s="34">
        <f t="shared" si="40"/>
        <v>0</v>
      </c>
      <c r="AS134" s="34">
        <f t="shared" si="41"/>
        <v>0</v>
      </c>
      <c r="AT134" s="34">
        <f t="shared" si="42"/>
        <v>2.08</v>
      </c>
      <c r="AU134" s="34"/>
      <c r="AV134" s="34">
        <f t="shared" si="43"/>
        <v>0</v>
      </c>
      <c r="AW134" s="34">
        <f t="shared" si="44"/>
        <v>0</v>
      </c>
      <c r="AX134" s="34"/>
      <c r="AY134" s="103">
        <v>156</v>
      </c>
      <c r="AZ134" s="34">
        <v>0</v>
      </c>
      <c r="BA134" s="34">
        <v>0</v>
      </c>
      <c r="BB134" s="34">
        <v>2.08</v>
      </c>
      <c r="BD134" s="34">
        <v>0</v>
      </c>
      <c r="BE134" s="34">
        <v>0</v>
      </c>
      <c r="BG134" s="103">
        <v>156</v>
      </c>
      <c r="BH134" s="114">
        <f t="shared" si="45"/>
        <v>0</v>
      </c>
      <c r="BI134" s="114">
        <f t="shared" si="46"/>
        <v>0</v>
      </c>
      <c r="BJ134" s="114">
        <f t="shared" si="47"/>
        <v>0</v>
      </c>
      <c r="BK134" s="34">
        <f t="shared" si="49"/>
        <v>0</v>
      </c>
      <c r="BL134" s="34">
        <f t="shared" si="48"/>
        <v>0</v>
      </c>
    </row>
    <row r="135" spans="4:64" ht="15">
      <c r="D135" s="103">
        <v>157</v>
      </c>
      <c r="E135" s="103">
        <v>95</v>
      </c>
      <c r="F135" s="74">
        <v>2</v>
      </c>
      <c r="G135" s="74">
        <v>2</v>
      </c>
      <c r="H135" s="103">
        <v>85</v>
      </c>
      <c r="I135" s="103">
        <v>85</v>
      </c>
      <c r="J135" s="34">
        <v>0.5</v>
      </c>
      <c r="K135" s="34">
        <v>0.5</v>
      </c>
      <c r="L135" s="34">
        <v>2</v>
      </c>
      <c r="M135" s="34">
        <v>0.5</v>
      </c>
      <c r="N135" s="34">
        <v>0.5</v>
      </c>
      <c r="O135" s="34">
        <f t="shared" si="25"/>
        <v>3.5</v>
      </c>
      <c r="P135" s="103">
        <f t="shared" si="27"/>
        <v>2.4846000000000004</v>
      </c>
      <c r="Q135" s="78">
        <f t="shared" si="26"/>
        <v>0.92305514630240859</v>
      </c>
      <c r="R135" s="34">
        <f t="shared" si="28"/>
        <v>3.2306930120584303</v>
      </c>
      <c r="S135" s="34"/>
      <c r="T135" s="103">
        <v>157</v>
      </c>
      <c r="U135" s="34">
        <f t="shared" si="29"/>
        <v>0.4615275731512043</v>
      </c>
      <c r="V135" s="34">
        <f t="shared" si="30"/>
        <v>0.4615275731512043</v>
      </c>
      <c r="W135" s="34">
        <f t="shared" si="31"/>
        <v>1.8461102926048172</v>
      </c>
      <c r="X135" s="34">
        <f t="shared" si="32"/>
        <v>0.4615275731512043</v>
      </c>
      <c r="Y135" s="34">
        <f t="shared" si="33"/>
        <v>0.4615275731512043</v>
      </c>
      <c r="Z135" s="34">
        <f t="shared" si="34"/>
        <v>3.6922205852096344</v>
      </c>
      <c r="AA135" s="34">
        <f t="shared" si="35"/>
        <v>-0.46152757315120407</v>
      </c>
      <c r="AB135" s="34"/>
      <c r="AC135" s="103">
        <v>157</v>
      </c>
      <c r="AD135" s="34">
        <f>IF(J135&lt;=R135,J135,R135)</f>
        <v>0.5</v>
      </c>
      <c r="AE135" s="34">
        <f>R135-AD135</f>
        <v>2.7306930120584303</v>
      </c>
      <c r="AF135" s="103">
        <f>IF(AD135&lt;J135,0,IF(K135&lt;=AE135,K135,AE135))</f>
        <v>0.5</v>
      </c>
      <c r="AG135" s="35">
        <f t="shared" si="36"/>
        <v>2.2306930120584303</v>
      </c>
      <c r="AH135" s="35">
        <f>IF(AG135&lt;K135,0,IF(L135&lt;=AG135,L135,AG135))</f>
        <v>2</v>
      </c>
      <c r="AI135" s="35">
        <f t="shared" si="37"/>
        <v>0.23069301205843029</v>
      </c>
      <c r="AJ135" s="35">
        <f>IF(AI135&lt;L135,0,IF(M135&lt;=AI135,M135,AI135))</f>
        <v>0</v>
      </c>
      <c r="AK135" s="35">
        <f t="shared" si="38"/>
        <v>0.23069301205843029</v>
      </c>
      <c r="AL135" s="35">
        <f>IF(AK135&lt;M135,0,IF(N135&lt;=AK135,N135,AK135))</f>
        <v>0</v>
      </c>
      <c r="AM135" s="35"/>
      <c r="AN135" s="103">
        <v>157</v>
      </c>
      <c r="AO135" s="103">
        <v>8</v>
      </c>
      <c r="AP135" s="103">
        <f t="shared" si="39"/>
        <v>22</v>
      </c>
      <c r="AQ135" s="34">
        <f>BorealFF!BD129</f>
        <v>2.5399999999999996</v>
      </c>
      <c r="AR135" s="34">
        <f t="shared" si="40"/>
        <v>0</v>
      </c>
      <c r="AS135" s="34">
        <f t="shared" si="41"/>
        <v>0</v>
      </c>
      <c r="AT135" s="34">
        <f t="shared" si="42"/>
        <v>4.8259999999999987</v>
      </c>
      <c r="AU135" s="34"/>
      <c r="AV135" s="34">
        <f t="shared" si="43"/>
        <v>0</v>
      </c>
      <c r="AW135" s="34">
        <f t="shared" si="44"/>
        <v>0</v>
      </c>
      <c r="AX135" s="34"/>
      <c r="AY135" s="103">
        <v>157</v>
      </c>
      <c r="AZ135" s="34">
        <v>5.0000000000000001E-3</v>
      </c>
      <c r="BA135" s="34">
        <v>1.4999999999999999E-2</v>
      </c>
      <c r="BB135" s="34">
        <v>4.8259999999999996</v>
      </c>
      <c r="BD135" s="34">
        <v>0</v>
      </c>
      <c r="BE135" s="34">
        <v>0</v>
      </c>
      <c r="BG135" s="103">
        <v>157</v>
      </c>
      <c r="BH135" s="114">
        <f t="shared" si="45"/>
        <v>-5.0000000000000001E-3</v>
      </c>
      <c r="BI135" s="114">
        <f t="shared" si="46"/>
        <v>-1.4999999999999999E-2</v>
      </c>
      <c r="BJ135" s="114">
        <f t="shared" si="47"/>
        <v>0</v>
      </c>
      <c r="BK135" s="34">
        <f t="shared" si="49"/>
        <v>0</v>
      </c>
      <c r="BL135" s="34">
        <f t="shared" si="48"/>
        <v>0</v>
      </c>
    </row>
    <row r="136" spans="4:64" ht="15">
      <c r="D136" s="103">
        <v>158</v>
      </c>
      <c r="E136" s="103">
        <v>95</v>
      </c>
      <c r="F136" s="74">
        <v>2</v>
      </c>
      <c r="G136" s="74">
        <v>2</v>
      </c>
      <c r="H136" s="103">
        <v>85</v>
      </c>
      <c r="I136" s="103">
        <v>85</v>
      </c>
      <c r="J136" s="34">
        <v>0.5</v>
      </c>
      <c r="K136" s="34">
        <v>0.5</v>
      </c>
      <c r="L136" s="34">
        <v>3</v>
      </c>
      <c r="M136" s="34">
        <v>0.5</v>
      </c>
      <c r="N136" s="34">
        <v>0.5</v>
      </c>
      <c r="O136" s="34">
        <f t="shared" si="25"/>
        <v>4.5</v>
      </c>
      <c r="P136" s="103">
        <f t="shared" si="27"/>
        <v>3.5472000000000001</v>
      </c>
      <c r="Q136" s="78">
        <f t="shared" si="26"/>
        <v>0.97200132554425966</v>
      </c>
      <c r="R136" s="34">
        <f t="shared" si="28"/>
        <v>4.374005964949168</v>
      </c>
      <c r="S136" s="34"/>
      <c r="T136" s="103">
        <v>158</v>
      </c>
      <c r="U136" s="34">
        <f t="shared" si="29"/>
        <v>0.48600066277212983</v>
      </c>
      <c r="V136" s="34">
        <f t="shared" si="30"/>
        <v>0.48600066277212983</v>
      </c>
      <c r="W136" s="34">
        <f t="shared" si="31"/>
        <v>2.916003976632779</v>
      </c>
      <c r="X136" s="34">
        <f t="shared" si="32"/>
        <v>0.48600066277212983</v>
      </c>
      <c r="Y136" s="34">
        <f t="shared" si="33"/>
        <v>0.48600066277212983</v>
      </c>
      <c r="Z136" s="34">
        <f t="shared" si="34"/>
        <v>4.8600066277212974</v>
      </c>
      <c r="AA136" s="34">
        <f t="shared" si="35"/>
        <v>-0.48600066277212939</v>
      </c>
      <c r="AB136" s="34"/>
      <c r="AC136" s="103">
        <v>158</v>
      </c>
      <c r="AD136" s="34">
        <f>IF(J136&lt;=R136,J136,R136)</f>
        <v>0.5</v>
      </c>
      <c r="AE136" s="34">
        <f>R136-AD136</f>
        <v>3.874005964949168</v>
      </c>
      <c r="AF136" s="103">
        <f>IF(AD136&lt;J136,0,IF(K136&lt;=AE136,K136,AE136))</f>
        <v>0.5</v>
      </c>
      <c r="AG136" s="35">
        <f t="shared" si="36"/>
        <v>3.374005964949168</v>
      </c>
      <c r="AH136" s="35">
        <f>IF(AG136&lt;K136,0,IF(L136&lt;=AG136,L136,AG136))</f>
        <v>3</v>
      </c>
      <c r="AI136" s="35">
        <f t="shared" si="37"/>
        <v>0.37400596494916805</v>
      </c>
      <c r="AJ136" s="35">
        <f>IF(AI136&lt;L136,0,IF(M136&lt;=AI136,M136,AI136))</f>
        <v>0</v>
      </c>
      <c r="AK136" s="35">
        <f t="shared" si="38"/>
        <v>0.37400596494916805</v>
      </c>
      <c r="AL136" s="35">
        <f>IF(AK136&lt;M136,0,IF(N136&lt;=AK136,N136,AK136))</f>
        <v>0</v>
      </c>
      <c r="AM136" s="35"/>
      <c r="AN136" s="103">
        <v>158</v>
      </c>
      <c r="AO136" s="103">
        <v>8</v>
      </c>
      <c r="AP136" s="103">
        <f t="shared" si="39"/>
        <v>22</v>
      </c>
      <c r="AQ136" s="34">
        <f>BorealFF!BD130</f>
        <v>2.0500000000000003</v>
      </c>
      <c r="AR136" s="34">
        <f t="shared" si="40"/>
        <v>0</v>
      </c>
      <c r="AS136" s="34">
        <f t="shared" si="41"/>
        <v>0</v>
      </c>
      <c r="AT136" s="34">
        <f t="shared" si="42"/>
        <v>5.8425000000000002</v>
      </c>
      <c r="AU136" s="34"/>
      <c r="AV136" s="34">
        <f t="shared" si="43"/>
        <v>0</v>
      </c>
      <c r="AW136" s="34">
        <f t="shared" si="44"/>
        <v>0</v>
      </c>
      <c r="AX136" s="34"/>
      <c r="AY136" s="103">
        <v>158</v>
      </c>
      <c r="AZ136" s="34">
        <v>5.0000000000000001E-3</v>
      </c>
      <c r="BA136" s="34">
        <v>1.4999999999999999E-2</v>
      </c>
      <c r="BB136" s="34">
        <v>5.8425000000000002</v>
      </c>
      <c r="BD136" s="34">
        <v>0</v>
      </c>
      <c r="BE136" s="34">
        <v>0</v>
      </c>
      <c r="BG136" s="103">
        <v>158</v>
      </c>
      <c r="BH136" s="114">
        <f t="shared" si="45"/>
        <v>-5.0000000000000001E-3</v>
      </c>
      <c r="BI136" s="114">
        <f t="shared" si="46"/>
        <v>-1.4999999999999999E-2</v>
      </c>
      <c r="BJ136" s="114">
        <f t="shared" si="47"/>
        <v>0</v>
      </c>
      <c r="BK136" s="34">
        <f t="shared" si="49"/>
        <v>0</v>
      </c>
      <c r="BL136" s="34">
        <f t="shared" si="48"/>
        <v>0</v>
      </c>
    </row>
    <row r="137" spans="4:64" ht="15">
      <c r="D137" s="103">
        <v>161</v>
      </c>
      <c r="E137" s="103">
        <v>95</v>
      </c>
      <c r="F137" s="103">
        <v>0</v>
      </c>
      <c r="G137" s="103">
        <v>0</v>
      </c>
      <c r="H137" s="103">
        <v>95</v>
      </c>
      <c r="I137" s="103">
        <v>95</v>
      </c>
      <c r="J137" s="34">
        <v>0</v>
      </c>
      <c r="K137" s="34">
        <v>0</v>
      </c>
      <c r="L137" s="34">
        <v>1</v>
      </c>
      <c r="M137" s="34">
        <v>0.5</v>
      </c>
      <c r="N137" s="34">
        <v>0.5</v>
      </c>
      <c r="O137" s="34">
        <f t="shared" ref="O137:O200" si="50">SUM(K137:N137)</f>
        <v>2</v>
      </c>
      <c r="P137" s="103">
        <f t="shared" si="27"/>
        <v>0.89070000000000005</v>
      </c>
      <c r="Q137" s="78">
        <f t="shared" ref="Q137:Q200" si="51">EXP(P137)/(1+EXP(P137))</f>
        <v>0.70903460686765163</v>
      </c>
      <c r="R137" s="34">
        <f t="shared" si="28"/>
        <v>1.4180692137353033</v>
      </c>
      <c r="S137" s="34"/>
      <c r="T137" s="103">
        <v>161</v>
      </c>
      <c r="U137" s="34">
        <f t="shared" si="29"/>
        <v>0</v>
      </c>
      <c r="V137" s="34">
        <f t="shared" si="30"/>
        <v>0</v>
      </c>
      <c r="W137" s="34">
        <f t="shared" si="31"/>
        <v>0.70903460686765163</v>
      </c>
      <c r="X137" s="34">
        <f t="shared" si="32"/>
        <v>0.35451730343382581</v>
      </c>
      <c r="Y137" s="34">
        <f t="shared" si="33"/>
        <v>0.35451730343382581</v>
      </c>
      <c r="Z137" s="34">
        <f t="shared" si="34"/>
        <v>1.4180692137353033</v>
      </c>
      <c r="AA137" s="34">
        <f t="shared" si="35"/>
        <v>0</v>
      </c>
      <c r="AB137" s="34"/>
      <c r="AC137" s="103">
        <v>161</v>
      </c>
      <c r="AD137" s="34">
        <f>IF(J137&lt;=R137,J137,R137)</f>
        <v>0</v>
      </c>
      <c r="AE137" s="34">
        <f>R137-AD137</f>
        <v>1.4180692137353033</v>
      </c>
      <c r="AF137" s="103">
        <f>IF(AD137&lt;J137,0,IF(K137&lt;=AE137,K137,AE137))</f>
        <v>0</v>
      </c>
      <c r="AG137" s="35">
        <f t="shared" si="36"/>
        <v>1.4180692137353033</v>
      </c>
      <c r="AH137" s="35">
        <f>IF(AG137&lt;K137,0,IF(L137&lt;=AG137,L137,AG137))</f>
        <v>1</v>
      </c>
      <c r="AI137" s="35">
        <f t="shared" si="37"/>
        <v>0.41806921373530326</v>
      </c>
      <c r="AJ137" s="35">
        <f>IF(AI137&lt;L137,0,IF(M137&lt;=AI137,M137,AI137))</f>
        <v>0</v>
      </c>
      <c r="AK137" s="35">
        <f t="shared" si="38"/>
        <v>0.41806921373530326</v>
      </c>
      <c r="AL137" s="35">
        <f>IF(AK137&lt;M137,0,IF(N137&lt;=AK137,N137,AK137))</f>
        <v>0</v>
      </c>
      <c r="AM137" s="35"/>
      <c r="AN137" s="103">
        <v>161</v>
      </c>
      <c r="AO137" s="103">
        <v>8</v>
      </c>
      <c r="AP137" s="103">
        <f t="shared" si="39"/>
        <v>22</v>
      </c>
      <c r="AQ137" s="34">
        <f>BorealFF!BD131</f>
        <v>2.97</v>
      </c>
      <c r="AR137" s="34">
        <f t="shared" si="40"/>
        <v>0</v>
      </c>
      <c r="AS137" s="34">
        <f t="shared" si="41"/>
        <v>0</v>
      </c>
      <c r="AT137" s="34">
        <f t="shared" si="42"/>
        <v>2.8214999999999999</v>
      </c>
      <c r="AU137" s="34"/>
      <c r="AV137" s="34">
        <f t="shared" si="43"/>
        <v>0</v>
      </c>
      <c r="AW137" s="34">
        <f t="shared" si="44"/>
        <v>0</v>
      </c>
      <c r="AX137" s="34"/>
      <c r="AY137" s="103">
        <v>161</v>
      </c>
      <c r="AZ137" s="34">
        <v>0</v>
      </c>
      <c r="BA137" s="34">
        <v>0</v>
      </c>
      <c r="BB137" s="34">
        <v>2.8214999999999999</v>
      </c>
      <c r="BD137" s="34">
        <v>3.1766988323900001</v>
      </c>
      <c r="BE137" s="34">
        <v>0</v>
      </c>
      <c r="BG137" s="103">
        <v>161</v>
      </c>
      <c r="BH137" s="114">
        <f t="shared" si="45"/>
        <v>0</v>
      </c>
      <c r="BI137" s="114">
        <f t="shared" si="46"/>
        <v>0</v>
      </c>
      <c r="BJ137" s="114">
        <f t="shared" si="47"/>
        <v>0</v>
      </c>
      <c r="BK137" s="34">
        <f t="shared" si="49"/>
        <v>-3.1766988323900001</v>
      </c>
      <c r="BL137" s="34">
        <f t="shared" si="48"/>
        <v>0</v>
      </c>
    </row>
    <row r="138" spans="4:64" ht="15">
      <c r="D138" s="103">
        <v>162</v>
      </c>
      <c r="E138" s="103">
        <v>90</v>
      </c>
      <c r="F138" s="103">
        <v>0</v>
      </c>
      <c r="G138" s="103">
        <v>0</v>
      </c>
      <c r="H138" s="103">
        <v>95</v>
      </c>
      <c r="I138" s="103">
        <v>95</v>
      </c>
      <c r="J138" s="34">
        <v>0</v>
      </c>
      <c r="K138" s="34">
        <v>0</v>
      </c>
      <c r="L138" s="34">
        <v>1</v>
      </c>
      <c r="M138" s="34">
        <v>0.5</v>
      </c>
      <c r="N138" s="34">
        <v>0.5</v>
      </c>
      <c r="O138" s="34">
        <f t="shared" si="50"/>
        <v>2</v>
      </c>
      <c r="P138" s="103">
        <f t="shared" ref="P138:P201" si="52">$F$4+($G$4*$K$2)+($H$4*O138)</f>
        <v>0.89070000000000005</v>
      </c>
      <c r="Q138" s="78">
        <f t="shared" si="51"/>
        <v>0.70903460686765163</v>
      </c>
      <c r="R138" s="34">
        <f t="shared" ref="R138:R201" si="53">O138*Q138</f>
        <v>1.4180692137353033</v>
      </c>
      <c r="S138" s="34"/>
      <c r="T138" s="103">
        <v>162</v>
      </c>
      <c r="U138" s="34">
        <f t="shared" ref="U138:U201" si="54">J138*$Q138</f>
        <v>0</v>
      </c>
      <c r="V138" s="34">
        <f t="shared" ref="V138:V201" si="55">K138*$Q138</f>
        <v>0</v>
      </c>
      <c r="W138" s="34">
        <f t="shared" ref="W138:W201" si="56">L138*$Q138</f>
        <v>0.70903460686765163</v>
      </c>
      <c r="X138" s="34">
        <f t="shared" ref="X138:X201" si="57">M138*$Q138</f>
        <v>0.35451730343382581</v>
      </c>
      <c r="Y138" s="34">
        <f t="shared" ref="Y138:Y201" si="58">N138*$Q138</f>
        <v>0.35451730343382581</v>
      </c>
      <c r="Z138" s="34">
        <f t="shared" ref="Z138:Z201" si="59">SUM(U138:Y138)</f>
        <v>1.4180692137353033</v>
      </c>
      <c r="AA138" s="34">
        <f t="shared" ref="AA138:AA201" si="60">R138-Z138</f>
        <v>0</v>
      </c>
      <c r="AB138" s="34"/>
      <c r="AC138" s="103">
        <v>162</v>
      </c>
      <c r="AD138" s="34">
        <f>IF(J138&lt;=R138,J138,R138)</f>
        <v>0</v>
      </c>
      <c r="AE138" s="34">
        <f>R138-AD138</f>
        <v>1.4180692137353033</v>
      </c>
      <c r="AF138" s="103">
        <f>IF(AD138&lt;J138,0,IF(K138&lt;=AE138,K138,AE138))</f>
        <v>0</v>
      </c>
      <c r="AG138" s="35">
        <f t="shared" ref="AG138:AG201" si="61">AE138-AF138</f>
        <v>1.4180692137353033</v>
      </c>
      <c r="AH138" s="35">
        <f>IF(AG138&lt;K138,0,IF(L138&lt;=AG138,L138,AG138))</f>
        <v>1</v>
      </c>
      <c r="AI138" s="35">
        <f t="shared" ref="AI138:AI201" si="62">AG138-AH138</f>
        <v>0.41806921373530326</v>
      </c>
      <c r="AJ138" s="35">
        <f>IF(AI138&lt;L138,0,IF(M138&lt;=AI138,M138,AI138))</f>
        <v>0</v>
      </c>
      <c r="AK138" s="35">
        <f t="shared" ref="AK138:AK201" si="63">AI138-AJ138</f>
        <v>0.41806921373530326</v>
      </c>
      <c r="AL138" s="35">
        <f>IF(AK138&lt;M138,0,IF(N138&lt;=AK138,N138,AK138))</f>
        <v>0</v>
      </c>
      <c r="AM138" s="35"/>
      <c r="AN138" s="103">
        <v>162</v>
      </c>
      <c r="AO138" s="103">
        <v>8</v>
      </c>
      <c r="AP138" s="103">
        <f t="shared" ref="AP138:AP197" si="64">IF(AN138="","",IF(AN138=3,18,22))</f>
        <v>22</v>
      </c>
      <c r="AQ138" s="34">
        <f>BorealFF!BD132</f>
        <v>2.97</v>
      </c>
      <c r="AR138" s="34">
        <f t="shared" ref="AR138:AR201" si="65">IF(AD138=0,0,AD138*B131*(F138/100))</f>
        <v>0</v>
      </c>
      <c r="AS138" s="34">
        <f t="shared" ref="AS138:AS201" si="66">IF(AF138=0,0,AF138*B132*(G138/100))</f>
        <v>0</v>
      </c>
      <c r="AT138" s="34">
        <f t="shared" ref="AT138:AT201" si="67">IF(AH138=0,0,AH138*AQ138*(E138/100))</f>
        <v>2.673</v>
      </c>
      <c r="AU138" s="34"/>
      <c r="AV138" s="34">
        <f t="shared" ref="AV138:AV201" si="68">IF(AJ138=0,0,AJ138*AO138*(H138/100))</f>
        <v>0</v>
      </c>
      <c r="AW138" s="34">
        <f t="shared" ref="AW138:AW201" si="69">IF(AL138=0,0,AL138*AP138*(I138/100))</f>
        <v>0</v>
      </c>
      <c r="AX138" s="34"/>
      <c r="AY138" s="103">
        <v>162</v>
      </c>
      <c r="AZ138" s="34">
        <v>0</v>
      </c>
      <c r="BA138" s="34">
        <v>0</v>
      </c>
      <c r="BB138" s="34">
        <v>2.673</v>
      </c>
      <c r="BD138" s="34">
        <v>3.1766988323900001</v>
      </c>
      <c r="BE138" s="34">
        <v>0</v>
      </c>
      <c r="BG138" s="103">
        <v>162</v>
      </c>
      <c r="BH138" s="114">
        <f t="shared" ref="BH138:BH201" si="70">AR138-AZ138</f>
        <v>0</v>
      </c>
      <c r="BI138" s="114">
        <f t="shared" ref="BI138:BI201" si="71">AS138-BA138</f>
        <v>0</v>
      </c>
      <c r="BJ138" s="114">
        <f t="shared" ref="BJ138:BJ201" si="72">AT138-BB138</f>
        <v>0</v>
      </c>
      <c r="BK138" s="34">
        <f t="shared" si="49"/>
        <v>-3.1766988323900001</v>
      </c>
      <c r="BL138" s="34">
        <f t="shared" ref="BL138:BL201" si="73">AW138-BE138</f>
        <v>0</v>
      </c>
    </row>
    <row r="139" spans="4:64" ht="15">
      <c r="D139" s="103">
        <v>164</v>
      </c>
      <c r="E139" s="103">
        <v>65</v>
      </c>
      <c r="F139" s="74">
        <v>2</v>
      </c>
      <c r="G139" s="103">
        <v>0</v>
      </c>
      <c r="H139" s="103">
        <v>60</v>
      </c>
      <c r="I139" s="103">
        <v>60</v>
      </c>
      <c r="J139" s="34">
        <v>1</v>
      </c>
      <c r="K139" s="34">
        <v>0</v>
      </c>
      <c r="L139" s="34">
        <v>1</v>
      </c>
      <c r="M139" s="34">
        <v>0.5</v>
      </c>
      <c r="N139" s="34">
        <v>0.5</v>
      </c>
      <c r="O139" s="34">
        <f t="shared" si="50"/>
        <v>2</v>
      </c>
      <c r="P139" s="103">
        <f t="shared" si="52"/>
        <v>0.89070000000000005</v>
      </c>
      <c r="Q139" s="78">
        <f t="shared" si="51"/>
        <v>0.70903460686765163</v>
      </c>
      <c r="R139" s="34">
        <f t="shared" si="53"/>
        <v>1.4180692137353033</v>
      </c>
      <c r="S139" s="34"/>
      <c r="T139" s="103">
        <v>164</v>
      </c>
      <c r="U139" s="34">
        <f t="shared" si="54"/>
        <v>0.70903460686765163</v>
      </c>
      <c r="V139" s="34">
        <f t="shared" si="55"/>
        <v>0</v>
      </c>
      <c r="W139" s="34">
        <f t="shared" si="56"/>
        <v>0.70903460686765163</v>
      </c>
      <c r="X139" s="34">
        <f t="shared" si="57"/>
        <v>0.35451730343382581</v>
      </c>
      <c r="Y139" s="34">
        <f t="shared" si="58"/>
        <v>0.35451730343382581</v>
      </c>
      <c r="Z139" s="34">
        <f t="shared" si="59"/>
        <v>2.1271038206029549</v>
      </c>
      <c r="AA139" s="34">
        <f t="shared" si="60"/>
        <v>-0.70903460686765163</v>
      </c>
      <c r="AB139" s="34"/>
      <c r="AC139" s="103">
        <v>164</v>
      </c>
      <c r="AD139" s="34">
        <f>IF(J139&lt;=R139,J139,R139)</f>
        <v>1</v>
      </c>
      <c r="AE139" s="34">
        <f>R139-AD139</f>
        <v>0.41806921373530326</v>
      </c>
      <c r="AF139" s="103">
        <f>IF(AD139&lt;J139,0,IF(K139&lt;=AE139,K139,AE139))</f>
        <v>0</v>
      </c>
      <c r="AG139" s="35">
        <f t="shared" si="61"/>
        <v>0.41806921373530326</v>
      </c>
      <c r="AH139" s="35">
        <f>IF(AG139&lt;K139,0,IF(L139&lt;=AG139,L139,AG139))</f>
        <v>0.41806921373530326</v>
      </c>
      <c r="AI139" s="35">
        <f t="shared" si="62"/>
        <v>0</v>
      </c>
      <c r="AJ139" s="35">
        <f>IF(AI139&lt;L139,0,IF(M139&lt;=AI139,M139,AI139))</f>
        <v>0</v>
      </c>
      <c r="AK139" s="35">
        <f t="shared" si="63"/>
        <v>0</v>
      </c>
      <c r="AL139" s="35">
        <f>IF(AK139&lt;M139,0,IF(N139&lt;=AK139,N139,AK139))</f>
        <v>0</v>
      </c>
      <c r="AM139" s="35"/>
      <c r="AN139" s="103">
        <v>164</v>
      </c>
      <c r="AO139" s="103">
        <v>8</v>
      </c>
      <c r="AP139" s="103">
        <f t="shared" si="64"/>
        <v>22</v>
      </c>
      <c r="AQ139" s="34">
        <f>BorealFF!BD133</f>
        <v>2.2799999999999998</v>
      </c>
      <c r="AR139" s="34">
        <f t="shared" si="65"/>
        <v>0</v>
      </c>
      <c r="AS139" s="34">
        <f t="shared" si="66"/>
        <v>0</v>
      </c>
      <c r="AT139" s="34">
        <f t="shared" si="67"/>
        <v>0.61957857475571942</v>
      </c>
      <c r="AU139" s="34"/>
      <c r="AV139" s="34">
        <f t="shared" si="68"/>
        <v>0</v>
      </c>
      <c r="AW139" s="34">
        <f t="shared" si="69"/>
        <v>0</v>
      </c>
      <c r="AX139" s="34"/>
      <c r="AY139" s="103">
        <v>164</v>
      </c>
      <c r="AZ139" s="34">
        <v>0.01</v>
      </c>
      <c r="BA139" s="34">
        <v>0</v>
      </c>
      <c r="BB139" s="34">
        <v>1.482</v>
      </c>
      <c r="BD139" s="34">
        <v>0</v>
      </c>
      <c r="BE139" s="34">
        <v>0</v>
      </c>
      <c r="BG139" s="103">
        <v>164</v>
      </c>
      <c r="BH139" s="114">
        <f t="shared" si="70"/>
        <v>-0.01</v>
      </c>
      <c r="BI139" s="114">
        <f t="shared" si="71"/>
        <v>0</v>
      </c>
      <c r="BJ139" s="114">
        <f t="shared" si="72"/>
        <v>-0.86242142524428056</v>
      </c>
      <c r="BK139" s="34">
        <f t="shared" ref="BK139:BK202" si="74">AV139-BD139</f>
        <v>0</v>
      </c>
      <c r="BL139" s="34">
        <f t="shared" si="73"/>
        <v>0</v>
      </c>
    </row>
    <row r="140" spans="4:64" ht="15">
      <c r="D140" s="103">
        <v>165</v>
      </c>
      <c r="E140" s="103">
        <v>90</v>
      </c>
      <c r="F140" s="103">
        <v>0</v>
      </c>
      <c r="G140" s="103">
        <v>0</v>
      </c>
      <c r="H140" s="103">
        <v>20</v>
      </c>
      <c r="I140" s="103">
        <v>20</v>
      </c>
      <c r="J140" s="34">
        <v>0</v>
      </c>
      <c r="K140" s="34">
        <v>0</v>
      </c>
      <c r="L140" s="34">
        <v>0.5</v>
      </c>
      <c r="M140" s="34">
        <v>0.25</v>
      </c>
      <c r="N140" s="34">
        <v>0.25</v>
      </c>
      <c r="O140" s="34">
        <f t="shared" si="50"/>
        <v>1</v>
      </c>
      <c r="P140" s="103">
        <f t="shared" si="52"/>
        <v>-0.17189999999999994</v>
      </c>
      <c r="Q140" s="78">
        <f t="shared" si="51"/>
        <v>0.45713051276566935</v>
      </c>
      <c r="R140" s="34">
        <f t="shared" si="53"/>
        <v>0.45713051276566935</v>
      </c>
      <c r="S140" s="34"/>
      <c r="T140" s="103">
        <v>165</v>
      </c>
      <c r="U140" s="34">
        <f t="shared" si="54"/>
        <v>0</v>
      </c>
      <c r="V140" s="34">
        <f t="shared" si="55"/>
        <v>0</v>
      </c>
      <c r="W140" s="34">
        <f t="shared" si="56"/>
        <v>0.22856525638283468</v>
      </c>
      <c r="X140" s="34">
        <f t="shared" si="57"/>
        <v>0.11428262819141734</v>
      </c>
      <c r="Y140" s="34">
        <f t="shared" si="58"/>
        <v>0.11428262819141734</v>
      </c>
      <c r="Z140" s="34">
        <f t="shared" si="59"/>
        <v>0.45713051276566935</v>
      </c>
      <c r="AA140" s="34">
        <f t="shared" si="60"/>
        <v>0</v>
      </c>
      <c r="AB140" s="34"/>
      <c r="AC140" s="103">
        <v>165</v>
      </c>
      <c r="AD140" s="34">
        <f>IF(J140&lt;=R140,J140,R140)</f>
        <v>0</v>
      </c>
      <c r="AE140" s="34">
        <f>R140-AD140</f>
        <v>0.45713051276566935</v>
      </c>
      <c r="AF140" s="103">
        <f>IF(AD140&lt;J140,0,IF(K140&lt;=AE140,K140,AE140))</f>
        <v>0</v>
      </c>
      <c r="AG140" s="35">
        <f t="shared" si="61"/>
        <v>0.45713051276566935</v>
      </c>
      <c r="AH140" s="35">
        <f>IF(AG140&lt;K140,0,IF(L140&lt;=AG140,L140,AG140))</f>
        <v>0.45713051276566935</v>
      </c>
      <c r="AI140" s="35">
        <f t="shared" si="62"/>
        <v>0</v>
      </c>
      <c r="AJ140" s="35">
        <f>IF(AI140&lt;L140,0,IF(M140&lt;=AI140,M140,AI140))</f>
        <v>0</v>
      </c>
      <c r="AK140" s="35">
        <f t="shared" si="63"/>
        <v>0</v>
      </c>
      <c r="AL140" s="35">
        <f>IF(AK140&lt;M140,0,IF(N140&lt;=AK140,N140,AK140))</f>
        <v>0</v>
      </c>
      <c r="AM140" s="35"/>
      <c r="AN140" s="103">
        <v>165</v>
      </c>
      <c r="AO140" s="103">
        <v>8</v>
      </c>
      <c r="AP140" s="103">
        <f t="shared" si="64"/>
        <v>22</v>
      </c>
      <c r="AQ140" s="34">
        <f>BorealFF!BD134</f>
        <v>0.59499999999999997</v>
      </c>
      <c r="AR140" s="34">
        <f t="shared" si="65"/>
        <v>0</v>
      </c>
      <c r="AS140" s="34">
        <f t="shared" si="66"/>
        <v>0</v>
      </c>
      <c r="AT140" s="34">
        <f t="shared" si="67"/>
        <v>0.24479338958601593</v>
      </c>
      <c r="AU140" s="34"/>
      <c r="AV140" s="34">
        <f t="shared" si="68"/>
        <v>0</v>
      </c>
      <c r="AW140" s="34">
        <f t="shared" si="69"/>
        <v>0</v>
      </c>
      <c r="AX140" s="34"/>
      <c r="AY140" s="103">
        <v>165</v>
      </c>
      <c r="AZ140" s="34">
        <v>0</v>
      </c>
      <c r="BA140" s="34">
        <v>0</v>
      </c>
      <c r="BB140" s="34">
        <v>0.244780100557</v>
      </c>
      <c r="BD140" s="34">
        <v>0</v>
      </c>
      <c r="BE140" s="34">
        <v>0</v>
      </c>
      <c r="BG140" s="103">
        <v>165</v>
      </c>
      <c r="BH140" s="114">
        <f t="shared" si="70"/>
        <v>0</v>
      </c>
      <c r="BI140" s="114">
        <f t="shared" si="71"/>
        <v>0</v>
      </c>
      <c r="BJ140" s="114">
        <f t="shared" si="72"/>
        <v>1.3289029015928211E-5</v>
      </c>
      <c r="BK140" s="34">
        <f t="shared" si="74"/>
        <v>0</v>
      </c>
      <c r="BL140" s="34">
        <f t="shared" si="73"/>
        <v>0</v>
      </c>
    </row>
    <row r="141" spans="4:64" ht="15">
      <c r="D141" s="103">
        <v>166</v>
      </c>
      <c r="E141" s="103">
        <v>85</v>
      </c>
      <c r="F141" s="103">
        <v>0</v>
      </c>
      <c r="G141" s="103">
        <v>0</v>
      </c>
      <c r="H141" s="103">
        <v>85</v>
      </c>
      <c r="I141" s="103">
        <v>85</v>
      </c>
      <c r="J141" s="34">
        <v>0</v>
      </c>
      <c r="K141" s="34">
        <v>0</v>
      </c>
      <c r="L141" s="34">
        <v>0.5</v>
      </c>
      <c r="M141" s="34">
        <v>0.8</v>
      </c>
      <c r="N141" s="34">
        <v>0.8</v>
      </c>
      <c r="O141" s="34">
        <f t="shared" si="50"/>
        <v>2.1</v>
      </c>
      <c r="P141" s="103">
        <f t="shared" si="52"/>
        <v>0.99696000000000029</v>
      </c>
      <c r="Q141" s="78">
        <f t="shared" si="51"/>
        <v>0.73046045868331888</v>
      </c>
      <c r="R141" s="34">
        <f t="shared" si="53"/>
        <v>1.5339669632349697</v>
      </c>
      <c r="S141" s="34"/>
      <c r="T141" s="103">
        <v>166</v>
      </c>
      <c r="U141" s="34">
        <f t="shared" si="54"/>
        <v>0</v>
      </c>
      <c r="V141" s="34">
        <f t="shared" si="55"/>
        <v>0</v>
      </c>
      <c r="W141" s="34">
        <f t="shared" si="56"/>
        <v>0.36523022934165944</v>
      </c>
      <c r="X141" s="34">
        <f t="shared" si="57"/>
        <v>0.58436836694665517</v>
      </c>
      <c r="Y141" s="34">
        <f t="shared" si="58"/>
        <v>0.58436836694665517</v>
      </c>
      <c r="Z141" s="34">
        <f t="shared" si="59"/>
        <v>1.5339669632349699</v>
      </c>
      <c r="AA141" s="34">
        <f t="shared" si="60"/>
        <v>0</v>
      </c>
      <c r="AB141" s="34"/>
      <c r="AC141" s="103">
        <v>166</v>
      </c>
      <c r="AD141" s="34">
        <f>IF(J141&lt;=R141,J141,R141)</f>
        <v>0</v>
      </c>
      <c r="AE141" s="34">
        <f>R141-AD141</f>
        <v>1.5339669632349697</v>
      </c>
      <c r="AF141" s="103">
        <f>IF(AD141&lt;J141,0,IF(K141&lt;=AE141,K141,AE141))</f>
        <v>0</v>
      </c>
      <c r="AG141" s="35">
        <f t="shared" si="61"/>
        <v>1.5339669632349697</v>
      </c>
      <c r="AH141" s="35">
        <f>IF(AG141&lt;K141,0,IF(L141&lt;=AG141,L141,AG141))</f>
        <v>0.5</v>
      </c>
      <c r="AI141" s="35">
        <f t="shared" si="62"/>
        <v>1.0339669632349697</v>
      </c>
      <c r="AJ141" s="35">
        <f>IF(AI141&lt;L141,0,IF(M141&lt;=AI141,M141,AI141))</f>
        <v>0.8</v>
      </c>
      <c r="AK141" s="35">
        <f t="shared" si="63"/>
        <v>0.23396696323496968</v>
      </c>
      <c r="AL141" s="35">
        <f>IF(AK141&lt;M141,0,IF(N141&lt;=AK141,N141,AK141))</f>
        <v>0</v>
      </c>
      <c r="AM141" s="35"/>
      <c r="AN141" s="103">
        <v>166</v>
      </c>
      <c r="AO141" s="103">
        <v>8</v>
      </c>
      <c r="AP141" s="103">
        <f t="shared" si="64"/>
        <v>22</v>
      </c>
      <c r="AQ141" s="34">
        <f>BorealFF!BD135</f>
        <v>1.2749999999999999</v>
      </c>
      <c r="AR141" s="34">
        <f t="shared" si="65"/>
        <v>0</v>
      </c>
      <c r="AS141" s="34">
        <f t="shared" si="66"/>
        <v>0</v>
      </c>
      <c r="AT141" s="34">
        <f t="shared" si="67"/>
        <v>0.541875</v>
      </c>
      <c r="AU141" s="34"/>
      <c r="AV141" s="34">
        <f t="shared" si="68"/>
        <v>5.44</v>
      </c>
      <c r="AW141" s="34">
        <f t="shared" si="69"/>
        <v>0</v>
      </c>
      <c r="AX141" s="34"/>
      <c r="AY141" s="103">
        <v>166</v>
      </c>
      <c r="AZ141" s="34">
        <v>0</v>
      </c>
      <c r="BA141" s="34">
        <v>0</v>
      </c>
      <c r="BB141" s="34">
        <v>0.541875</v>
      </c>
      <c r="BD141" s="34">
        <v>5.44</v>
      </c>
      <c r="BE141" s="34">
        <v>3.57836601096</v>
      </c>
      <c r="BG141" s="103">
        <v>166</v>
      </c>
      <c r="BH141" s="114">
        <f t="shared" si="70"/>
        <v>0</v>
      </c>
      <c r="BI141" s="114">
        <f t="shared" si="71"/>
        <v>0</v>
      </c>
      <c r="BJ141" s="114">
        <f t="shared" si="72"/>
        <v>0</v>
      </c>
      <c r="BK141" s="34">
        <f t="shared" si="74"/>
        <v>0</v>
      </c>
      <c r="BL141" s="34">
        <f t="shared" si="73"/>
        <v>-3.57836601096</v>
      </c>
    </row>
    <row r="142" spans="4:64" ht="15">
      <c r="D142" s="103">
        <v>168</v>
      </c>
      <c r="E142" s="103">
        <v>50</v>
      </c>
      <c r="F142" s="103">
        <v>0</v>
      </c>
      <c r="G142" s="74">
        <v>20</v>
      </c>
      <c r="H142" s="103">
        <v>80</v>
      </c>
      <c r="I142" s="103">
        <v>100</v>
      </c>
      <c r="J142" s="34">
        <v>0</v>
      </c>
      <c r="K142" s="34">
        <v>2</v>
      </c>
      <c r="L142" s="34">
        <v>1</v>
      </c>
      <c r="M142" s="34">
        <v>0.5</v>
      </c>
      <c r="N142" s="34">
        <v>45</v>
      </c>
      <c r="O142" s="34">
        <f t="shared" si="50"/>
        <v>48.5</v>
      </c>
      <c r="P142" s="103">
        <f t="shared" si="52"/>
        <v>50.301600000000001</v>
      </c>
      <c r="Q142" s="78">
        <f t="shared" si="51"/>
        <v>1</v>
      </c>
      <c r="R142" s="34">
        <f t="shared" si="53"/>
        <v>48.5</v>
      </c>
      <c r="S142" s="34"/>
      <c r="T142" s="103">
        <v>168</v>
      </c>
      <c r="U142" s="34">
        <f t="shared" si="54"/>
        <v>0</v>
      </c>
      <c r="V142" s="34">
        <f t="shared" si="55"/>
        <v>2</v>
      </c>
      <c r="W142" s="34">
        <f t="shared" si="56"/>
        <v>1</v>
      </c>
      <c r="X142" s="34">
        <f t="shared" si="57"/>
        <v>0.5</v>
      </c>
      <c r="Y142" s="34">
        <f t="shared" si="58"/>
        <v>45</v>
      </c>
      <c r="Z142" s="34">
        <f t="shared" si="59"/>
        <v>48.5</v>
      </c>
      <c r="AA142" s="34">
        <f t="shared" si="60"/>
        <v>0</v>
      </c>
      <c r="AB142" s="34"/>
      <c r="AC142" s="103">
        <v>168</v>
      </c>
      <c r="AD142" s="34">
        <f>IF(J142&lt;=R142,J142,R142)</f>
        <v>0</v>
      </c>
      <c r="AE142" s="34">
        <f>R142-AD142</f>
        <v>48.5</v>
      </c>
      <c r="AF142" s="103">
        <f>IF(AD142&lt;J142,0,IF(K142&lt;=AE142,K142,AE142))</f>
        <v>2</v>
      </c>
      <c r="AG142" s="35">
        <f t="shared" si="61"/>
        <v>46.5</v>
      </c>
      <c r="AH142" s="35">
        <f>IF(AG142&lt;K142,0,IF(L142&lt;=AG142,L142,AG142))</f>
        <v>1</v>
      </c>
      <c r="AI142" s="35">
        <f t="shared" si="62"/>
        <v>45.5</v>
      </c>
      <c r="AJ142" s="35">
        <f>IF(AI142&lt;L142,0,IF(M142&lt;=AI142,M142,AI142))</f>
        <v>0.5</v>
      </c>
      <c r="AK142" s="35">
        <f t="shared" si="63"/>
        <v>45</v>
      </c>
      <c r="AL142" s="35">
        <f>IF(AK142&lt;M142,0,IF(N142&lt;=AK142,N142,AK142))</f>
        <v>45</v>
      </c>
      <c r="AM142" s="35"/>
      <c r="AN142" s="103">
        <v>168</v>
      </c>
      <c r="AO142" s="103">
        <v>8</v>
      </c>
      <c r="AP142" s="103">
        <f t="shared" si="64"/>
        <v>22</v>
      </c>
      <c r="AQ142" s="34">
        <f>BorealFF!BD136</f>
        <v>1.5750000000000002</v>
      </c>
      <c r="AR142" s="34">
        <f t="shared" si="65"/>
        <v>0</v>
      </c>
      <c r="AS142" s="34">
        <f t="shared" si="66"/>
        <v>0</v>
      </c>
      <c r="AT142" s="34">
        <f t="shared" si="67"/>
        <v>0.78750000000000009</v>
      </c>
      <c r="AU142" s="34"/>
      <c r="AV142" s="34">
        <f t="shared" si="68"/>
        <v>3.2</v>
      </c>
      <c r="AW142" s="34">
        <f t="shared" si="69"/>
        <v>990</v>
      </c>
      <c r="AX142" s="34"/>
      <c r="AY142" s="103">
        <v>168</v>
      </c>
      <c r="AZ142" s="34">
        <v>0</v>
      </c>
      <c r="BA142" s="34">
        <v>0.6</v>
      </c>
      <c r="BB142" s="34">
        <v>0.78749999999999998</v>
      </c>
      <c r="BD142" s="34">
        <v>3.2</v>
      </c>
      <c r="BE142" s="34">
        <v>990</v>
      </c>
      <c r="BG142" s="103">
        <v>168</v>
      </c>
      <c r="BH142" s="114">
        <f t="shared" si="70"/>
        <v>0</v>
      </c>
      <c r="BI142" s="114">
        <f t="shared" si="71"/>
        <v>-0.6</v>
      </c>
      <c r="BJ142" s="114">
        <f t="shared" si="72"/>
        <v>0</v>
      </c>
      <c r="BK142" s="34">
        <f t="shared" si="74"/>
        <v>0</v>
      </c>
      <c r="BL142" s="34">
        <f t="shared" si="73"/>
        <v>0</v>
      </c>
    </row>
    <row r="143" spans="4:64" ht="15">
      <c r="D143" s="103">
        <v>170</v>
      </c>
      <c r="E143" s="103">
        <v>50</v>
      </c>
      <c r="F143" s="103">
        <v>0</v>
      </c>
      <c r="G143" s="74">
        <v>5</v>
      </c>
      <c r="H143" s="103">
        <v>80</v>
      </c>
      <c r="I143" s="103">
        <v>100</v>
      </c>
      <c r="J143" s="34">
        <v>0</v>
      </c>
      <c r="K143" s="34">
        <v>2</v>
      </c>
      <c r="L143" s="34">
        <v>2</v>
      </c>
      <c r="M143" s="34">
        <v>0.5</v>
      </c>
      <c r="N143" s="34">
        <v>10</v>
      </c>
      <c r="O143" s="34">
        <f t="shared" si="50"/>
        <v>14.5</v>
      </c>
      <c r="P143" s="103">
        <f t="shared" si="52"/>
        <v>14.1732</v>
      </c>
      <c r="Q143" s="78">
        <f t="shared" si="51"/>
        <v>0.99999930071027754</v>
      </c>
      <c r="R143" s="34">
        <f t="shared" si="53"/>
        <v>14.499989860299024</v>
      </c>
      <c r="S143" s="34"/>
      <c r="T143" s="103">
        <v>170</v>
      </c>
      <c r="U143" s="34">
        <f t="shared" si="54"/>
        <v>0</v>
      </c>
      <c r="V143" s="34">
        <f t="shared" si="55"/>
        <v>1.9999986014205551</v>
      </c>
      <c r="W143" s="34">
        <f t="shared" si="56"/>
        <v>1.9999986014205551</v>
      </c>
      <c r="X143" s="34">
        <f t="shared" si="57"/>
        <v>0.49999965035513877</v>
      </c>
      <c r="Y143" s="34">
        <f t="shared" si="58"/>
        <v>9.9999930071027752</v>
      </c>
      <c r="Z143" s="34">
        <f t="shared" si="59"/>
        <v>14.499989860299024</v>
      </c>
      <c r="AA143" s="34">
        <f t="shared" si="60"/>
        <v>0</v>
      </c>
      <c r="AB143" s="34"/>
      <c r="AC143" s="103">
        <v>170</v>
      </c>
      <c r="AD143" s="34">
        <f>IF(J143&lt;=R143,J143,R143)</f>
        <v>0</v>
      </c>
      <c r="AE143" s="34">
        <f>R143-AD143</f>
        <v>14.499989860299024</v>
      </c>
      <c r="AF143" s="103">
        <f>IF(AD143&lt;J143,0,IF(K143&lt;=AE143,K143,AE143))</f>
        <v>2</v>
      </c>
      <c r="AG143" s="35">
        <f t="shared" si="61"/>
        <v>12.499989860299024</v>
      </c>
      <c r="AH143" s="35">
        <f>IF(AG143&lt;K143,0,IF(L143&lt;=AG143,L143,AG143))</f>
        <v>2</v>
      </c>
      <c r="AI143" s="35">
        <f t="shared" si="62"/>
        <v>10.499989860299024</v>
      </c>
      <c r="AJ143" s="35">
        <f>IF(AI143&lt;L143,0,IF(M143&lt;=AI143,M143,AI143))</f>
        <v>0.5</v>
      </c>
      <c r="AK143" s="35">
        <f t="shared" si="63"/>
        <v>9.9999898602990243</v>
      </c>
      <c r="AL143" s="35">
        <f>IF(AK143&lt;M143,0,IF(N143&lt;=AK143,N143,AK143))</f>
        <v>9.9999898602990243</v>
      </c>
      <c r="AM143" s="35"/>
      <c r="AN143" s="103">
        <v>170</v>
      </c>
      <c r="AO143" s="103">
        <v>8</v>
      </c>
      <c r="AP143" s="103">
        <f t="shared" si="64"/>
        <v>22</v>
      </c>
      <c r="AQ143" s="34">
        <f>BorealFF!BD137</f>
        <v>2.0100000000000002</v>
      </c>
      <c r="AR143" s="34">
        <f t="shared" si="65"/>
        <v>0</v>
      </c>
      <c r="AS143" s="34">
        <f t="shared" si="66"/>
        <v>0</v>
      </c>
      <c r="AT143" s="34">
        <f t="shared" si="67"/>
        <v>2.0100000000000002</v>
      </c>
      <c r="AU143" s="34"/>
      <c r="AV143" s="34">
        <f t="shared" si="68"/>
        <v>3.2</v>
      </c>
      <c r="AW143" s="34">
        <f t="shared" si="69"/>
        <v>219.99977692657853</v>
      </c>
      <c r="AX143" s="34"/>
      <c r="AY143" s="103">
        <v>170</v>
      </c>
      <c r="AZ143" s="34">
        <v>0</v>
      </c>
      <c r="BA143" s="34">
        <v>0.15</v>
      </c>
      <c r="BB143" s="34">
        <v>2.0099999999999998</v>
      </c>
      <c r="BD143" s="34">
        <v>3.2</v>
      </c>
      <c r="BE143" s="34">
        <v>219.99977660299999</v>
      </c>
      <c r="BG143" s="103">
        <v>170</v>
      </c>
      <c r="BH143" s="114">
        <f t="shared" si="70"/>
        <v>0</v>
      </c>
      <c r="BI143" s="114">
        <f t="shared" si="71"/>
        <v>-0.15</v>
      </c>
      <c r="BJ143" s="114">
        <f t="shared" si="72"/>
        <v>0</v>
      </c>
      <c r="BK143" s="34">
        <f t="shared" si="74"/>
        <v>0</v>
      </c>
      <c r="BL143" s="34">
        <f t="shared" si="73"/>
        <v>3.2357854706788203E-7</v>
      </c>
    </row>
    <row r="144" spans="4:64" ht="15">
      <c r="D144" s="103">
        <v>173</v>
      </c>
      <c r="E144" s="103">
        <v>25</v>
      </c>
      <c r="F144" s="103">
        <v>0</v>
      </c>
      <c r="G144" s="103">
        <v>0</v>
      </c>
      <c r="H144" s="103" t="s">
        <v>732</v>
      </c>
      <c r="I144" s="103" t="s">
        <v>732</v>
      </c>
      <c r="J144" s="34">
        <v>0</v>
      </c>
      <c r="K144" s="34">
        <v>0</v>
      </c>
      <c r="L144" s="34">
        <v>0.25</v>
      </c>
      <c r="M144" s="34">
        <v>0</v>
      </c>
      <c r="N144" s="34">
        <v>0</v>
      </c>
      <c r="O144" s="34">
        <f t="shared" si="50"/>
        <v>0.25</v>
      </c>
      <c r="P144" s="103">
        <f t="shared" si="52"/>
        <v>-0.96884999999999999</v>
      </c>
      <c r="Q144" s="78">
        <f t="shared" si="51"/>
        <v>0.27510978093575889</v>
      </c>
      <c r="R144" s="34">
        <f t="shared" si="53"/>
        <v>6.8777445233939721E-2</v>
      </c>
      <c r="S144" s="34"/>
      <c r="T144" s="103">
        <v>173</v>
      </c>
      <c r="U144" s="34">
        <f t="shared" si="54"/>
        <v>0</v>
      </c>
      <c r="V144" s="34">
        <f t="shared" si="55"/>
        <v>0</v>
      </c>
      <c r="W144" s="34">
        <f t="shared" si="56"/>
        <v>6.8777445233939721E-2</v>
      </c>
      <c r="X144" s="34">
        <f t="shared" si="57"/>
        <v>0</v>
      </c>
      <c r="Y144" s="34">
        <f t="shared" si="58"/>
        <v>0</v>
      </c>
      <c r="Z144" s="34">
        <f t="shared" si="59"/>
        <v>6.8777445233939721E-2</v>
      </c>
      <c r="AA144" s="34">
        <f t="shared" si="60"/>
        <v>0</v>
      </c>
      <c r="AB144" s="34"/>
      <c r="AC144" s="103">
        <v>173</v>
      </c>
      <c r="AD144" s="34">
        <f>IF(J144&lt;=R144,J144,R144)</f>
        <v>0</v>
      </c>
      <c r="AE144" s="34">
        <f>R144-AD144</f>
        <v>6.8777445233939721E-2</v>
      </c>
      <c r="AF144" s="103">
        <f>IF(AD144&lt;J144,0,IF(K144&lt;=AE144,K144,AE144))</f>
        <v>0</v>
      </c>
      <c r="AG144" s="35">
        <f t="shared" si="61"/>
        <v>6.8777445233939721E-2</v>
      </c>
      <c r="AH144" s="35">
        <f>IF(AG144&lt;K144,0,IF(L144&lt;=AG144,L144,AG144))</f>
        <v>6.8777445233939721E-2</v>
      </c>
      <c r="AI144" s="35">
        <f t="shared" si="62"/>
        <v>0</v>
      </c>
      <c r="AJ144" s="35">
        <f>IF(AI144&lt;L144,0,IF(M144&lt;=AI144,M144,AI144))</f>
        <v>0</v>
      </c>
      <c r="AK144" s="35">
        <f t="shared" si="63"/>
        <v>0</v>
      </c>
      <c r="AL144" s="35">
        <f>IF(AK144&lt;M144,0,IF(N144&lt;=AK144,N144,AK144))</f>
        <v>0</v>
      </c>
      <c r="AM144" s="35"/>
      <c r="AN144" s="103">
        <v>173</v>
      </c>
      <c r="AQ144" s="34">
        <f>BorealFF!BD138</f>
        <v>1.05</v>
      </c>
      <c r="AR144" s="34">
        <f t="shared" si="65"/>
        <v>0</v>
      </c>
      <c r="AS144" s="34">
        <f t="shared" si="66"/>
        <v>0</v>
      </c>
      <c r="AT144" s="34">
        <f t="shared" si="67"/>
        <v>1.8054079373909179E-2</v>
      </c>
      <c r="AU144" s="34"/>
      <c r="AV144" s="34">
        <f t="shared" si="68"/>
        <v>0</v>
      </c>
      <c r="AW144" s="34">
        <f t="shared" si="69"/>
        <v>0</v>
      </c>
      <c r="AX144" s="34"/>
      <c r="AY144" s="103">
        <v>173</v>
      </c>
      <c r="AZ144" s="34">
        <v>0</v>
      </c>
      <c r="BA144" s="34">
        <v>0</v>
      </c>
      <c r="BB144" s="34">
        <v>1.8053752195100001E-2</v>
      </c>
      <c r="BD144" s="34">
        <v>0</v>
      </c>
      <c r="BE144" s="34">
        <v>0</v>
      </c>
      <c r="BG144" s="103">
        <v>173</v>
      </c>
      <c r="BH144" s="114">
        <f t="shared" si="70"/>
        <v>0</v>
      </c>
      <c r="BI144" s="114">
        <f t="shared" si="71"/>
        <v>0</v>
      </c>
      <c r="BJ144" s="114">
        <f t="shared" si="72"/>
        <v>3.2717880917715325E-7</v>
      </c>
      <c r="BK144" s="34">
        <f t="shared" si="74"/>
        <v>0</v>
      </c>
      <c r="BL144" s="34">
        <f t="shared" si="73"/>
        <v>0</v>
      </c>
    </row>
    <row r="145" spans="4:64" ht="15">
      <c r="D145" s="103">
        <v>174</v>
      </c>
      <c r="E145" s="103">
        <v>90</v>
      </c>
      <c r="F145" s="74">
        <v>10</v>
      </c>
      <c r="G145" s="103">
        <v>0</v>
      </c>
      <c r="H145" s="103">
        <v>75</v>
      </c>
      <c r="I145" s="103">
        <v>75</v>
      </c>
      <c r="J145" s="34">
        <v>1</v>
      </c>
      <c r="K145" s="34">
        <v>0</v>
      </c>
      <c r="L145" s="34">
        <v>2</v>
      </c>
      <c r="M145" s="34">
        <v>0.5</v>
      </c>
      <c r="N145" s="34">
        <v>0.25</v>
      </c>
      <c r="O145" s="34">
        <f t="shared" si="50"/>
        <v>2.75</v>
      </c>
      <c r="P145" s="103">
        <f t="shared" si="52"/>
        <v>1.6876499999999999</v>
      </c>
      <c r="Q145" s="78">
        <f t="shared" si="51"/>
        <v>0.84391486195899701</v>
      </c>
      <c r="R145" s="34">
        <f t="shared" si="53"/>
        <v>2.3207658703872416</v>
      </c>
      <c r="S145" s="34"/>
      <c r="T145" s="103">
        <v>174</v>
      </c>
      <c r="U145" s="34">
        <f t="shared" si="54"/>
        <v>0.84391486195899701</v>
      </c>
      <c r="V145" s="34">
        <f t="shared" si="55"/>
        <v>0</v>
      </c>
      <c r="W145" s="34">
        <f t="shared" si="56"/>
        <v>1.687829723917994</v>
      </c>
      <c r="X145" s="34">
        <f t="shared" si="57"/>
        <v>0.4219574309794985</v>
      </c>
      <c r="Y145" s="34">
        <f t="shared" si="58"/>
        <v>0.21097871548974925</v>
      </c>
      <c r="Z145" s="34">
        <f t="shared" si="59"/>
        <v>3.1646807323462389</v>
      </c>
      <c r="AA145" s="34">
        <f t="shared" si="60"/>
        <v>-0.84391486195899734</v>
      </c>
      <c r="AB145" s="34"/>
      <c r="AC145" s="103">
        <v>174</v>
      </c>
      <c r="AD145" s="34">
        <f>IF(J145&lt;=R145,J145,R145)</f>
        <v>1</v>
      </c>
      <c r="AE145" s="34">
        <f>R145-AD145</f>
        <v>1.3207658703872416</v>
      </c>
      <c r="AF145" s="103">
        <f>IF(AD145&lt;J145,0,IF(K145&lt;=AE145,K145,AE145))</f>
        <v>0</v>
      </c>
      <c r="AG145" s="35">
        <f t="shared" si="61"/>
        <v>1.3207658703872416</v>
      </c>
      <c r="AH145" s="35">
        <f>IF(AG145&lt;K145,0,IF(L145&lt;=AG145,L145,AG145))</f>
        <v>1.3207658703872416</v>
      </c>
      <c r="AI145" s="35">
        <f t="shared" si="62"/>
        <v>0</v>
      </c>
      <c r="AJ145" s="35">
        <f>IF(AI145&lt;L145,0,IF(M145&lt;=AI145,M145,AI145))</f>
        <v>0</v>
      </c>
      <c r="AK145" s="35">
        <f t="shared" si="63"/>
        <v>0</v>
      </c>
      <c r="AL145" s="35">
        <f>IF(AK145&lt;M145,0,IF(N145&lt;=AK145,N145,AK145))</f>
        <v>0</v>
      </c>
      <c r="AM145" s="35"/>
      <c r="AN145" s="103">
        <v>174</v>
      </c>
      <c r="AO145" s="103">
        <v>8</v>
      </c>
      <c r="AP145" s="103">
        <f t="shared" si="64"/>
        <v>22</v>
      </c>
      <c r="AQ145" s="34">
        <f>BorealFF!BD139</f>
        <v>1.3749999999999998</v>
      </c>
      <c r="AR145" s="34">
        <f t="shared" si="65"/>
        <v>0</v>
      </c>
      <c r="AS145" s="34">
        <f t="shared" si="66"/>
        <v>0</v>
      </c>
      <c r="AT145" s="34">
        <f t="shared" si="67"/>
        <v>1.634447764604211</v>
      </c>
      <c r="AU145" s="34"/>
      <c r="AV145" s="34">
        <f t="shared" si="68"/>
        <v>0</v>
      </c>
      <c r="AW145" s="34">
        <f t="shared" si="69"/>
        <v>0</v>
      </c>
      <c r="AX145" s="34"/>
      <c r="AY145" s="103">
        <v>174</v>
      </c>
      <c r="AZ145" s="34">
        <v>0.05</v>
      </c>
      <c r="BA145" s="34">
        <v>0</v>
      </c>
      <c r="BB145" s="34">
        <v>2.4750000000000001</v>
      </c>
      <c r="BD145" s="34">
        <v>0</v>
      </c>
      <c r="BE145" s="34">
        <v>0</v>
      </c>
      <c r="BG145" s="103">
        <v>174</v>
      </c>
      <c r="BH145" s="114">
        <f t="shared" si="70"/>
        <v>-0.05</v>
      </c>
      <c r="BI145" s="114">
        <f t="shared" si="71"/>
        <v>0</v>
      </c>
      <c r="BJ145" s="114">
        <f t="shared" si="72"/>
        <v>-0.84055223539578905</v>
      </c>
      <c r="BK145" s="34">
        <f t="shared" si="74"/>
        <v>0</v>
      </c>
      <c r="BL145" s="34">
        <f t="shared" si="73"/>
        <v>0</v>
      </c>
    </row>
    <row r="146" spans="4:64" ht="15">
      <c r="D146" s="103">
        <v>175</v>
      </c>
      <c r="E146" s="103">
        <v>90</v>
      </c>
      <c r="F146" s="103">
        <v>0</v>
      </c>
      <c r="G146" s="103">
        <v>0</v>
      </c>
      <c r="H146" s="103">
        <v>50</v>
      </c>
      <c r="I146" s="103">
        <v>50</v>
      </c>
      <c r="J146" s="34">
        <v>0</v>
      </c>
      <c r="K146" s="34">
        <v>0</v>
      </c>
      <c r="L146" s="34">
        <v>1.5</v>
      </c>
      <c r="M146" s="34">
        <v>0.5</v>
      </c>
      <c r="N146" s="34">
        <v>12</v>
      </c>
      <c r="O146" s="34">
        <f t="shared" si="50"/>
        <v>14</v>
      </c>
      <c r="P146" s="103">
        <f t="shared" si="52"/>
        <v>13.6419</v>
      </c>
      <c r="Q146" s="78">
        <f t="shared" si="51"/>
        <v>0.99999881040921679</v>
      </c>
      <c r="R146" s="34">
        <f t="shared" si="53"/>
        <v>13.999983345729035</v>
      </c>
      <c r="S146" s="34"/>
      <c r="T146" s="103">
        <v>175</v>
      </c>
      <c r="U146" s="34">
        <f t="shared" si="54"/>
        <v>0</v>
      </c>
      <c r="V146" s="34">
        <f t="shared" si="55"/>
        <v>0</v>
      </c>
      <c r="W146" s="34">
        <f t="shared" si="56"/>
        <v>1.4999982156138252</v>
      </c>
      <c r="X146" s="34">
        <f t="shared" si="57"/>
        <v>0.49999940520460839</v>
      </c>
      <c r="Y146" s="34">
        <f t="shared" si="58"/>
        <v>11.999985724910601</v>
      </c>
      <c r="Z146" s="34">
        <f t="shared" si="59"/>
        <v>13.999983345729035</v>
      </c>
      <c r="AA146" s="34">
        <f t="shared" si="60"/>
        <v>0</v>
      </c>
      <c r="AB146" s="34"/>
      <c r="AC146" s="103">
        <v>175</v>
      </c>
      <c r="AD146" s="34">
        <f>IF(J146&lt;=R146,J146,R146)</f>
        <v>0</v>
      </c>
      <c r="AE146" s="34">
        <f>R146-AD146</f>
        <v>13.999983345729035</v>
      </c>
      <c r="AF146" s="103">
        <f>IF(AD146&lt;J146,0,IF(K146&lt;=AE146,K146,AE146))</f>
        <v>0</v>
      </c>
      <c r="AG146" s="35">
        <f t="shared" si="61"/>
        <v>13.999983345729035</v>
      </c>
      <c r="AH146" s="35">
        <f>IF(AG146&lt;K146,0,IF(L146&lt;=AG146,L146,AG146))</f>
        <v>1.5</v>
      </c>
      <c r="AI146" s="35">
        <f t="shared" si="62"/>
        <v>12.499983345729035</v>
      </c>
      <c r="AJ146" s="35">
        <f>IF(AI146&lt;L146,0,IF(M146&lt;=AI146,M146,AI146))</f>
        <v>0.5</v>
      </c>
      <c r="AK146" s="35">
        <f t="shared" si="63"/>
        <v>11.999983345729035</v>
      </c>
      <c r="AL146" s="35">
        <f>IF(AK146&lt;M146,0,IF(N146&lt;=AK146,N146,AK146))</f>
        <v>11.999983345729035</v>
      </c>
      <c r="AM146" s="35"/>
      <c r="AN146" s="103">
        <v>175</v>
      </c>
      <c r="AO146" s="103">
        <v>8</v>
      </c>
      <c r="AP146" s="103">
        <f t="shared" si="64"/>
        <v>22</v>
      </c>
      <c r="AQ146" s="34">
        <f>BorealFF!BD140</f>
        <v>0.5</v>
      </c>
      <c r="AR146" s="34">
        <f t="shared" si="65"/>
        <v>0</v>
      </c>
      <c r="AS146" s="34">
        <f t="shared" si="66"/>
        <v>0</v>
      </c>
      <c r="AT146" s="34">
        <f t="shared" si="67"/>
        <v>0.67500000000000004</v>
      </c>
      <c r="AU146" s="34"/>
      <c r="AV146" s="34">
        <f t="shared" si="68"/>
        <v>2</v>
      </c>
      <c r="AW146" s="34">
        <f t="shared" si="69"/>
        <v>131.99981680301937</v>
      </c>
      <c r="AX146" s="34"/>
      <c r="AY146" s="103">
        <v>175</v>
      </c>
      <c r="AZ146" s="34">
        <v>0</v>
      </c>
      <c r="BA146" s="34">
        <v>0</v>
      </c>
      <c r="BB146" s="34">
        <v>0.67500000000000004</v>
      </c>
      <c r="BD146" s="34">
        <v>2</v>
      </c>
      <c r="BE146" s="34">
        <v>107.99984990199999</v>
      </c>
      <c r="BG146" s="103">
        <v>175</v>
      </c>
      <c r="BH146" s="114">
        <f t="shared" si="70"/>
        <v>0</v>
      </c>
      <c r="BI146" s="114">
        <f t="shared" si="71"/>
        <v>0</v>
      </c>
      <c r="BJ146" s="114">
        <f t="shared" si="72"/>
        <v>0</v>
      </c>
      <c r="BK146" s="34">
        <f t="shared" si="74"/>
        <v>0</v>
      </c>
      <c r="BL146" s="34">
        <f t="shared" si="73"/>
        <v>23.999966901019377</v>
      </c>
    </row>
    <row r="147" spans="4:64" ht="15">
      <c r="D147" s="103">
        <v>176</v>
      </c>
      <c r="E147" s="103">
        <v>90</v>
      </c>
      <c r="F147" s="103">
        <v>0</v>
      </c>
      <c r="G147" s="103">
        <v>0</v>
      </c>
      <c r="H147" s="103">
        <v>90</v>
      </c>
      <c r="I147" s="103">
        <v>90</v>
      </c>
      <c r="J147" s="34">
        <v>0</v>
      </c>
      <c r="K147" s="34">
        <v>0</v>
      </c>
      <c r="L147" s="34">
        <v>3</v>
      </c>
      <c r="M147" s="34">
        <v>1</v>
      </c>
      <c r="N147" s="34">
        <v>18</v>
      </c>
      <c r="O147" s="34">
        <f t="shared" si="50"/>
        <v>22</v>
      </c>
      <c r="P147" s="103">
        <f t="shared" si="52"/>
        <v>22.142699999999998</v>
      </c>
      <c r="Q147" s="78">
        <f t="shared" si="51"/>
        <v>0.99999999975814913</v>
      </c>
      <c r="R147" s="34">
        <f t="shared" si="53"/>
        <v>21.999999994679282</v>
      </c>
      <c r="S147" s="34"/>
      <c r="T147" s="103">
        <v>176</v>
      </c>
      <c r="U147" s="34">
        <f t="shared" si="54"/>
        <v>0</v>
      </c>
      <c r="V147" s="34">
        <f t="shared" si="55"/>
        <v>0</v>
      </c>
      <c r="W147" s="34">
        <f t="shared" si="56"/>
        <v>2.9999999992744475</v>
      </c>
      <c r="X147" s="34">
        <f t="shared" si="57"/>
        <v>0.99999999975814913</v>
      </c>
      <c r="Y147" s="34">
        <f t="shared" si="58"/>
        <v>17.999999995646686</v>
      </c>
      <c r="Z147" s="34">
        <f t="shared" si="59"/>
        <v>21.999999994679282</v>
      </c>
      <c r="AA147" s="34">
        <f t="shared" si="60"/>
        <v>0</v>
      </c>
      <c r="AB147" s="34"/>
      <c r="AC147" s="103">
        <v>176</v>
      </c>
      <c r="AD147" s="34">
        <f>IF(J147&lt;=R147,J147,R147)</f>
        <v>0</v>
      </c>
      <c r="AE147" s="34">
        <f>R147-AD147</f>
        <v>21.999999994679282</v>
      </c>
      <c r="AF147" s="103">
        <f>IF(AD147&lt;J147,0,IF(K147&lt;=AE147,K147,AE147))</f>
        <v>0</v>
      </c>
      <c r="AG147" s="35">
        <f t="shared" si="61"/>
        <v>21.999999994679282</v>
      </c>
      <c r="AH147" s="35">
        <f>IF(AG147&lt;K147,0,IF(L147&lt;=AG147,L147,AG147))</f>
        <v>3</v>
      </c>
      <c r="AI147" s="35">
        <f t="shared" si="62"/>
        <v>18.999999994679282</v>
      </c>
      <c r="AJ147" s="35">
        <f>IF(AI147&lt;L147,0,IF(M147&lt;=AI147,M147,AI147))</f>
        <v>1</v>
      </c>
      <c r="AK147" s="35">
        <f t="shared" si="63"/>
        <v>17.999999994679282</v>
      </c>
      <c r="AL147" s="35">
        <f>IF(AK147&lt;M147,0,IF(N147&lt;=AK147,N147,AK147))</f>
        <v>17.999999994679282</v>
      </c>
      <c r="AM147" s="35"/>
      <c r="AN147" s="103">
        <v>176</v>
      </c>
      <c r="AO147" s="103">
        <v>8</v>
      </c>
      <c r="AP147" s="103">
        <f t="shared" si="64"/>
        <v>22</v>
      </c>
      <c r="AQ147" s="34">
        <f>BorealFF!BD141</f>
        <v>0.5</v>
      </c>
      <c r="AR147" s="34">
        <f t="shared" si="65"/>
        <v>0</v>
      </c>
      <c r="AS147" s="34">
        <f t="shared" si="66"/>
        <v>0</v>
      </c>
      <c r="AT147" s="34">
        <f t="shared" si="67"/>
        <v>1.35</v>
      </c>
      <c r="AU147" s="34"/>
      <c r="AV147" s="34">
        <f t="shared" si="68"/>
        <v>7.2</v>
      </c>
      <c r="AW147" s="34">
        <f t="shared" si="69"/>
        <v>356.3999998946498</v>
      </c>
      <c r="AX147" s="34"/>
      <c r="AY147" s="103">
        <v>176</v>
      </c>
      <c r="AZ147" s="34">
        <v>0</v>
      </c>
      <c r="BA147" s="34">
        <v>0</v>
      </c>
      <c r="BB147" s="34">
        <v>1.35</v>
      </c>
      <c r="BD147" s="34">
        <v>7.2</v>
      </c>
      <c r="BE147" s="34">
        <v>291.59999991400002</v>
      </c>
      <c r="BG147" s="103">
        <v>176</v>
      </c>
      <c r="BH147" s="114">
        <f t="shared" si="70"/>
        <v>0</v>
      </c>
      <c r="BI147" s="114">
        <f t="shared" si="71"/>
        <v>0</v>
      </c>
      <c r="BJ147" s="114">
        <f t="shared" si="72"/>
        <v>0</v>
      </c>
      <c r="BK147" s="34">
        <f t="shared" si="74"/>
        <v>0</v>
      </c>
      <c r="BL147" s="34">
        <f t="shared" si="73"/>
        <v>64.799999980649773</v>
      </c>
    </row>
    <row r="148" spans="4:64" ht="15">
      <c r="D148" s="103">
        <v>178</v>
      </c>
      <c r="E148" s="103">
        <v>75</v>
      </c>
      <c r="F148" s="74">
        <v>2</v>
      </c>
      <c r="G148" s="74">
        <v>2</v>
      </c>
      <c r="H148" s="103">
        <v>85</v>
      </c>
      <c r="I148" s="103">
        <v>85</v>
      </c>
      <c r="J148" s="34">
        <v>0.5</v>
      </c>
      <c r="K148" s="34">
        <v>0.5</v>
      </c>
      <c r="L148" s="34">
        <v>2</v>
      </c>
      <c r="M148" s="34">
        <v>0.6</v>
      </c>
      <c r="N148" s="34">
        <v>0.6</v>
      </c>
      <c r="O148" s="34">
        <f t="shared" si="50"/>
        <v>3.7</v>
      </c>
      <c r="P148" s="103">
        <f t="shared" si="52"/>
        <v>2.69712</v>
      </c>
      <c r="Q148" s="78">
        <f t="shared" si="51"/>
        <v>0.9368564876837433</v>
      </c>
      <c r="R148" s="34">
        <f t="shared" si="53"/>
        <v>3.4663690044298505</v>
      </c>
      <c r="S148" s="34"/>
      <c r="T148" s="103">
        <v>178</v>
      </c>
      <c r="U148" s="34">
        <f t="shared" si="54"/>
        <v>0.46842824384187165</v>
      </c>
      <c r="V148" s="34">
        <f t="shared" si="55"/>
        <v>0.46842824384187165</v>
      </c>
      <c r="W148" s="34">
        <f t="shared" si="56"/>
        <v>1.8737129753674866</v>
      </c>
      <c r="X148" s="34">
        <f t="shared" si="57"/>
        <v>0.56211389261024591</v>
      </c>
      <c r="Y148" s="34">
        <f t="shared" si="58"/>
        <v>0.56211389261024591</v>
      </c>
      <c r="Z148" s="34">
        <f t="shared" si="59"/>
        <v>3.9347972482717215</v>
      </c>
      <c r="AA148" s="34">
        <f t="shared" si="60"/>
        <v>-0.46842824384187098</v>
      </c>
      <c r="AB148" s="34"/>
      <c r="AC148" s="103">
        <v>178</v>
      </c>
      <c r="AD148" s="34">
        <f>IF(J148&lt;=R148,J148,R148)</f>
        <v>0.5</v>
      </c>
      <c r="AE148" s="34">
        <f>R148-AD148</f>
        <v>2.9663690044298505</v>
      </c>
      <c r="AF148" s="103">
        <f>IF(AD148&lt;J148,0,IF(K148&lt;=AE148,K148,AE148))</f>
        <v>0.5</v>
      </c>
      <c r="AG148" s="35">
        <f t="shared" si="61"/>
        <v>2.4663690044298505</v>
      </c>
      <c r="AH148" s="35">
        <f>IF(AG148&lt;K148,0,IF(L148&lt;=AG148,L148,AG148))</f>
        <v>2</v>
      </c>
      <c r="AI148" s="35">
        <f t="shared" si="62"/>
        <v>0.46636900442985052</v>
      </c>
      <c r="AJ148" s="35">
        <f>IF(AI148&lt;L148,0,IF(M148&lt;=AI148,M148,AI148))</f>
        <v>0</v>
      </c>
      <c r="AK148" s="35">
        <f t="shared" si="63"/>
        <v>0.46636900442985052</v>
      </c>
      <c r="AL148" s="35">
        <f>IF(AK148&lt;M148,0,IF(N148&lt;=AK148,N148,AK148))</f>
        <v>0</v>
      </c>
      <c r="AM148" s="35"/>
      <c r="AN148" s="103">
        <v>178</v>
      </c>
      <c r="AO148" s="103">
        <v>8</v>
      </c>
      <c r="AP148" s="103">
        <f t="shared" si="64"/>
        <v>22</v>
      </c>
      <c r="AQ148" s="34">
        <f>BorealFF!BD142</f>
        <v>2.5399999999999991</v>
      </c>
      <c r="AR148" s="34">
        <f t="shared" si="65"/>
        <v>0</v>
      </c>
      <c r="AS148" s="34">
        <f t="shared" si="66"/>
        <v>0</v>
      </c>
      <c r="AT148" s="34">
        <f t="shared" si="67"/>
        <v>3.8099999999999987</v>
      </c>
      <c r="AU148" s="34"/>
      <c r="AV148" s="34">
        <f t="shared" si="68"/>
        <v>0</v>
      </c>
      <c r="AW148" s="34">
        <f t="shared" si="69"/>
        <v>0</v>
      </c>
      <c r="AX148" s="34"/>
      <c r="AY148" s="103">
        <v>178</v>
      </c>
      <c r="AZ148" s="34">
        <v>5.0000000000000001E-3</v>
      </c>
      <c r="BA148" s="34">
        <v>1.4999999999999999E-2</v>
      </c>
      <c r="BB148" s="34">
        <v>3.81</v>
      </c>
      <c r="BD148" s="34">
        <v>0</v>
      </c>
      <c r="BE148" s="34">
        <v>0</v>
      </c>
      <c r="BG148" s="103">
        <v>178</v>
      </c>
      <c r="BH148" s="114">
        <f t="shared" si="70"/>
        <v>-5.0000000000000001E-3</v>
      </c>
      <c r="BI148" s="114">
        <f t="shared" si="71"/>
        <v>-1.4999999999999999E-2</v>
      </c>
      <c r="BJ148" s="114">
        <f t="shared" si="72"/>
        <v>0</v>
      </c>
      <c r="BK148" s="34">
        <f t="shared" si="74"/>
        <v>0</v>
      </c>
      <c r="BL148" s="34">
        <f t="shared" si="73"/>
        <v>0</v>
      </c>
    </row>
    <row r="149" spans="4:64" ht="15">
      <c r="D149" s="103">
        <v>180</v>
      </c>
      <c r="E149" s="103">
        <v>100</v>
      </c>
      <c r="F149" s="103">
        <v>0</v>
      </c>
      <c r="G149" s="103">
        <v>0</v>
      </c>
      <c r="H149" s="103">
        <v>80</v>
      </c>
      <c r="I149" s="103">
        <v>80</v>
      </c>
      <c r="J149" s="34">
        <v>0</v>
      </c>
      <c r="K149" s="34">
        <v>0</v>
      </c>
      <c r="L149" s="34">
        <v>2</v>
      </c>
      <c r="M149" s="34">
        <v>1</v>
      </c>
      <c r="N149" s="34">
        <v>1</v>
      </c>
      <c r="O149" s="34">
        <f t="shared" si="50"/>
        <v>4</v>
      </c>
      <c r="P149" s="103">
        <f t="shared" si="52"/>
        <v>3.0159000000000002</v>
      </c>
      <c r="Q149" s="78">
        <f t="shared" si="51"/>
        <v>0.95328728882481639</v>
      </c>
      <c r="R149" s="34">
        <f t="shared" si="53"/>
        <v>3.8131491552992656</v>
      </c>
      <c r="S149" s="34"/>
      <c r="T149" s="103">
        <v>180</v>
      </c>
      <c r="U149" s="34">
        <f t="shared" si="54"/>
        <v>0</v>
      </c>
      <c r="V149" s="34">
        <f t="shared" si="55"/>
        <v>0</v>
      </c>
      <c r="W149" s="34">
        <f t="shared" si="56"/>
        <v>1.9065745776496328</v>
      </c>
      <c r="X149" s="34">
        <f t="shared" si="57"/>
        <v>0.95328728882481639</v>
      </c>
      <c r="Y149" s="34">
        <f t="shared" si="58"/>
        <v>0.95328728882481639</v>
      </c>
      <c r="Z149" s="34">
        <f t="shared" si="59"/>
        <v>3.8131491552992656</v>
      </c>
      <c r="AA149" s="34">
        <f t="shared" si="60"/>
        <v>0</v>
      </c>
      <c r="AB149" s="34"/>
      <c r="AC149" s="103">
        <v>180</v>
      </c>
      <c r="AD149" s="34">
        <f>IF(J149&lt;=R149,J149,R149)</f>
        <v>0</v>
      </c>
      <c r="AE149" s="34">
        <f>R149-AD149</f>
        <v>3.8131491552992656</v>
      </c>
      <c r="AF149" s="103">
        <f>IF(AD149&lt;J149,0,IF(K149&lt;=AE149,K149,AE149))</f>
        <v>0</v>
      </c>
      <c r="AG149" s="35">
        <f t="shared" si="61"/>
        <v>3.8131491552992656</v>
      </c>
      <c r="AH149" s="35">
        <f>IF(AG149&lt;K149,0,IF(L149&lt;=AG149,L149,AG149))</f>
        <v>2</v>
      </c>
      <c r="AI149" s="35">
        <f t="shared" si="62"/>
        <v>1.8131491552992656</v>
      </c>
      <c r="AJ149" s="35">
        <f>IF(AI149&lt;L149,0,IF(M149&lt;=AI149,M149,AI149))</f>
        <v>0</v>
      </c>
      <c r="AK149" s="35">
        <f t="shared" si="63"/>
        <v>1.8131491552992656</v>
      </c>
      <c r="AL149" s="35">
        <f>IF(AK149&lt;M149,0,IF(N149&lt;=AK149,N149,AK149))</f>
        <v>1</v>
      </c>
      <c r="AM149" s="35"/>
      <c r="AN149" s="103">
        <v>180</v>
      </c>
      <c r="AO149" s="103">
        <v>8</v>
      </c>
      <c r="AP149" s="103">
        <f t="shared" si="64"/>
        <v>22</v>
      </c>
      <c r="AQ149" s="34">
        <f>BorealFF!BD143</f>
        <v>1.5</v>
      </c>
      <c r="AR149" s="34">
        <f t="shared" si="65"/>
        <v>0</v>
      </c>
      <c r="AS149" s="34">
        <f t="shared" si="66"/>
        <v>0</v>
      </c>
      <c r="AT149" s="34">
        <f t="shared" si="67"/>
        <v>3</v>
      </c>
      <c r="AU149" s="34"/>
      <c r="AV149" s="34">
        <f t="shared" si="68"/>
        <v>0</v>
      </c>
      <c r="AW149" s="34">
        <f t="shared" si="69"/>
        <v>17.600000000000001</v>
      </c>
      <c r="AX149" s="34"/>
      <c r="AY149" s="103">
        <v>180</v>
      </c>
      <c r="AZ149" s="34">
        <v>0</v>
      </c>
      <c r="BA149" s="34">
        <v>0</v>
      </c>
      <c r="BB149" s="34">
        <v>3</v>
      </c>
      <c r="BD149" s="34">
        <v>6.4</v>
      </c>
      <c r="BE149" s="34">
        <v>11.7083216645</v>
      </c>
      <c r="BG149" s="103">
        <v>180</v>
      </c>
      <c r="BH149" s="114">
        <f t="shared" si="70"/>
        <v>0</v>
      </c>
      <c r="BI149" s="114">
        <f t="shared" si="71"/>
        <v>0</v>
      </c>
      <c r="BJ149" s="114">
        <f t="shared" si="72"/>
        <v>0</v>
      </c>
      <c r="BK149" s="34">
        <f t="shared" si="74"/>
        <v>-6.4</v>
      </c>
      <c r="BL149" s="34">
        <f t="shared" si="73"/>
        <v>5.8916783355000018</v>
      </c>
    </row>
    <row r="150" spans="4:64" ht="15">
      <c r="D150" s="103">
        <v>181</v>
      </c>
      <c r="E150" s="103">
        <v>60</v>
      </c>
      <c r="F150" s="103">
        <v>0</v>
      </c>
      <c r="G150" s="74">
        <v>15</v>
      </c>
      <c r="H150" s="103">
        <v>80</v>
      </c>
      <c r="I150" s="103">
        <v>80</v>
      </c>
      <c r="J150" s="34">
        <v>0</v>
      </c>
      <c r="K150" s="34">
        <v>1.5</v>
      </c>
      <c r="L150" s="34">
        <v>1.5</v>
      </c>
      <c r="M150" s="34">
        <v>2</v>
      </c>
      <c r="N150" s="34">
        <v>3</v>
      </c>
      <c r="O150" s="34">
        <f t="shared" si="50"/>
        <v>8</v>
      </c>
      <c r="P150" s="103">
        <f t="shared" si="52"/>
        <v>7.2663000000000002</v>
      </c>
      <c r="Q150" s="78">
        <f t="shared" si="51"/>
        <v>0.99930179545129161</v>
      </c>
      <c r="R150" s="34">
        <f t="shared" si="53"/>
        <v>7.9944143636103329</v>
      </c>
      <c r="S150" s="34"/>
      <c r="T150" s="103">
        <v>181</v>
      </c>
      <c r="U150" s="34">
        <f t="shared" si="54"/>
        <v>0</v>
      </c>
      <c r="V150" s="34">
        <f t="shared" si="55"/>
        <v>1.4989526931769375</v>
      </c>
      <c r="W150" s="34">
        <f t="shared" si="56"/>
        <v>1.4989526931769375</v>
      </c>
      <c r="X150" s="34">
        <f t="shared" si="57"/>
        <v>1.9986035909025832</v>
      </c>
      <c r="Y150" s="34">
        <f t="shared" si="58"/>
        <v>2.9979053863538749</v>
      </c>
      <c r="Z150" s="34">
        <f t="shared" si="59"/>
        <v>7.9944143636103338</v>
      </c>
      <c r="AA150" s="34">
        <f t="shared" si="60"/>
        <v>0</v>
      </c>
      <c r="AB150" s="34"/>
      <c r="AC150" s="103">
        <v>181</v>
      </c>
      <c r="AD150" s="34">
        <f>IF(J150&lt;=R150,J150,R150)</f>
        <v>0</v>
      </c>
      <c r="AE150" s="34">
        <f>R150-AD150</f>
        <v>7.9944143636103329</v>
      </c>
      <c r="AF150" s="103">
        <f>IF(AD150&lt;J150,0,IF(K150&lt;=AE150,K150,AE150))</f>
        <v>1.5</v>
      </c>
      <c r="AG150" s="35">
        <f t="shared" si="61"/>
        <v>6.4944143636103329</v>
      </c>
      <c r="AH150" s="35">
        <f>IF(AG150&lt;K150,0,IF(L150&lt;=AG150,L150,AG150))</f>
        <v>1.5</v>
      </c>
      <c r="AI150" s="35">
        <f t="shared" si="62"/>
        <v>4.9944143636103329</v>
      </c>
      <c r="AJ150" s="35">
        <f>IF(AI150&lt;L150,0,IF(M150&lt;=AI150,M150,AI150))</f>
        <v>2</v>
      </c>
      <c r="AK150" s="35">
        <f t="shared" si="63"/>
        <v>2.9944143636103329</v>
      </c>
      <c r="AL150" s="35">
        <f>IF(AK150&lt;M150,0,IF(N150&lt;=AK150,N150,AK150))</f>
        <v>2.9944143636103329</v>
      </c>
      <c r="AM150" s="35"/>
      <c r="AN150" s="103">
        <v>181</v>
      </c>
      <c r="AO150" s="103">
        <v>8</v>
      </c>
      <c r="AP150" s="103">
        <f t="shared" si="64"/>
        <v>22</v>
      </c>
      <c r="AQ150" s="34">
        <f>BorealFF!BD144</f>
        <v>2.1</v>
      </c>
      <c r="AR150" s="34">
        <f t="shared" si="65"/>
        <v>0</v>
      </c>
      <c r="AS150" s="34">
        <f t="shared" si="66"/>
        <v>0</v>
      </c>
      <c r="AT150" s="34">
        <f t="shared" si="67"/>
        <v>1.8900000000000001</v>
      </c>
      <c r="AU150" s="34"/>
      <c r="AV150" s="34">
        <f t="shared" si="68"/>
        <v>12.8</v>
      </c>
      <c r="AW150" s="34">
        <f t="shared" si="69"/>
        <v>52.70169279954186</v>
      </c>
      <c r="AX150" s="34"/>
      <c r="AY150" s="103">
        <v>181</v>
      </c>
      <c r="AZ150" s="34">
        <v>0</v>
      </c>
      <c r="BA150" s="34">
        <v>0.33750000000000002</v>
      </c>
      <c r="BB150" s="34">
        <v>1.89</v>
      </c>
      <c r="BD150" s="34">
        <v>12.8</v>
      </c>
      <c r="BE150" s="34">
        <v>43.119502508700002</v>
      </c>
      <c r="BG150" s="103">
        <v>181</v>
      </c>
      <c r="BH150" s="114">
        <f t="shared" si="70"/>
        <v>0</v>
      </c>
      <c r="BI150" s="114">
        <f t="shared" si="71"/>
        <v>-0.33750000000000002</v>
      </c>
      <c r="BJ150" s="114">
        <f t="shared" si="72"/>
        <v>0</v>
      </c>
      <c r="BK150" s="34">
        <f t="shared" si="74"/>
        <v>0</v>
      </c>
      <c r="BL150" s="34">
        <f t="shared" si="73"/>
        <v>9.5821902908418579</v>
      </c>
    </row>
    <row r="151" spans="4:64" ht="15">
      <c r="D151" s="103">
        <v>182</v>
      </c>
      <c r="E151" s="103">
        <v>70</v>
      </c>
      <c r="F151" s="103">
        <v>0</v>
      </c>
      <c r="G151" s="103">
        <v>0</v>
      </c>
      <c r="H151" s="103">
        <v>70</v>
      </c>
      <c r="I151" s="103">
        <v>70</v>
      </c>
      <c r="J151" s="34">
        <v>0</v>
      </c>
      <c r="K151" s="34">
        <v>0</v>
      </c>
      <c r="L151" s="34">
        <v>2</v>
      </c>
      <c r="M151" s="34">
        <v>2</v>
      </c>
      <c r="N151" s="34">
        <v>2</v>
      </c>
      <c r="O151" s="34">
        <f t="shared" si="50"/>
        <v>6</v>
      </c>
      <c r="P151" s="103">
        <f t="shared" si="52"/>
        <v>5.1411000000000007</v>
      </c>
      <c r="Q151" s="78">
        <f t="shared" si="51"/>
        <v>0.99418278816233163</v>
      </c>
      <c r="R151" s="34">
        <f t="shared" si="53"/>
        <v>5.9650967289739896</v>
      </c>
      <c r="S151" s="34"/>
      <c r="T151" s="103">
        <v>182</v>
      </c>
      <c r="U151" s="34">
        <f t="shared" si="54"/>
        <v>0</v>
      </c>
      <c r="V151" s="34">
        <f t="shared" si="55"/>
        <v>0</v>
      </c>
      <c r="W151" s="34">
        <f t="shared" si="56"/>
        <v>1.9883655763246633</v>
      </c>
      <c r="X151" s="34">
        <f t="shared" si="57"/>
        <v>1.9883655763246633</v>
      </c>
      <c r="Y151" s="34">
        <f t="shared" si="58"/>
        <v>1.9883655763246633</v>
      </c>
      <c r="Z151" s="34">
        <f t="shared" si="59"/>
        <v>5.9650967289739896</v>
      </c>
      <c r="AA151" s="34">
        <f t="shared" si="60"/>
        <v>0</v>
      </c>
      <c r="AB151" s="34"/>
      <c r="AC151" s="103">
        <v>182</v>
      </c>
      <c r="AD151" s="34">
        <f>IF(J151&lt;=R151,J151,R151)</f>
        <v>0</v>
      </c>
      <c r="AE151" s="34">
        <f>R151-AD151</f>
        <v>5.9650967289739896</v>
      </c>
      <c r="AF151" s="103">
        <f>IF(AD151&lt;J151,0,IF(K151&lt;=AE151,K151,AE151))</f>
        <v>0</v>
      </c>
      <c r="AG151" s="35">
        <f t="shared" si="61"/>
        <v>5.9650967289739896</v>
      </c>
      <c r="AH151" s="35">
        <f>IF(AG151&lt;K151,0,IF(L151&lt;=AG151,L151,AG151))</f>
        <v>2</v>
      </c>
      <c r="AI151" s="35">
        <f t="shared" si="62"/>
        <v>3.9650967289739896</v>
      </c>
      <c r="AJ151" s="35">
        <f>IF(AI151&lt;L151,0,IF(M151&lt;=AI151,M151,AI151))</f>
        <v>2</v>
      </c>
      <c r="AK151" s="35">
        <f t="shared" si="63"/>
        <v>1.9650967289739896</v>
      </c>
      <c r="AL151" s="35">
        <f>IF(AK151&lt;M151,0,IF(N151&lt;=AK151,N151,AK151))</f>
        <v>0</v>
      </c>
      <c r="AM151" s="35"/>
      <c r="AN151" s="103">
        <v>182</v>
      </c>
      <c r="AO151" s="103">
        <v>8</v>
      </c>
      <c r="AP151" s="103">
        <f t="shared" si="64"/>
        <v>22</v>
      </c>
      <c r="AQ151" s="34">
        <f>BorealFF!BD145</f>
        <v>1.3800000000000001</v>
      </c>
      <c r="AR151" s="34">
        <f t="shared" si="65"/>
        <v>0</v>
      </c>
      <c r="AS151" s="34">
        <f t="shared" si="66"/>
        <v>0</v>
      </c>
      <c r="AT151" s="34">
        <f t="shared" si="67"/>
        <v>1.9319999999999999</v>
      </c>
      <c r="AU151" s="34"/>
      <c r="AV151" s="34">
        <f t="shared" si="68"/>
        <v>11.2</v>
      </c>
      <c r="AW151" s="34">
        <f t="shared" si="69"/>
        <v>0</v>
      </c>
      <c r="AX151" s="34"/>
      <c r="AY151" s="113">
        <v>182</v>
      </c>
      <c r="AZ151" s="114">
        <v>0</v>
      </c>
      <c r="BA151" s="114">
        <v>0</v>
      </c>
      <c r="BB151" s="114">
        <v>1.9319999999999999</v>
      </c>
      <c r="BD151" s="114">
        <v>11.2</v>
      </c>
      <c r="BE151" s="114">
        <v>24.7599563735</v>
      </c>
      <c r="BG151" s="113">
        <v>182</v>
      </c>
      <c r="BH151" s="114">
        <f t="shared" si="70"/>
        <v>0</v>
      </c>
      <c r="BI151" s="114">
        <f t="shared" si="71"/>
        <v>0</v>
      </c>
      <c r="BJ151" s="114">
        <f t="shared" si="72"/>
        <v>0</v>
      </c>
      <c r="BK151" s="34">
        <f t="shared" si="74"/>
        <v>0</v>
      </c>
      <c r="BL151" s="34">
        <f t="shared" si="73"/>
        <v>-24.7599563735</v>
      </c>
    </row>
    <row r="152" spans="4:64" ht="15">
      <c r="D152" s="103">
        <v>183</v>
      </c>
      <c r="E152" s="103">
        <v>75</v>
      </c>
      <c r="F152" s="74">
        <v>2</v>
      </c>
      <c r="G152" s="74">
        <v>2</v>
      </c>
      <c r="H152" s="103">
        <v>85</v>
      </c>
      <c r="I152" s="103">
        <v>85</v>
      </c>
      <c r="J152" s="34">
        <v>0.5</v>
      </c>
      <c r="K152" s="34">
        <v>0.5</v>
      </c>
      <c r="L152" s="34">
        <v>2</v>
      </c>
      <c r="M152" s="34">
        <v>0.6</v>
      </c>
      <c r="N152" s="34">
        <v>0.6</v>
      </c>
      <c r="O152" s="34">
        <f t="shared" si="50"/>
        <v>3.7</v>
      </c>
      <c r="P152" s="103">
        <f t="shared" si="52"/>
        <v>2.69712</v>
      </c>
      <c r="Q152" s="78">
        <f t="shared" si="51"/>
        <v>0.9368564876837433</v>
      </c>
      <c r="R152" s="34">
        <f t="shared" si="53"/>
        <v>3.4663690044298505</v>
      </c>
      <c r="S152" s="34"/>
      <c r="T152" s="103">
        <v>183</v>
      </c>
      <c r="U152" s="34">
        <f t="shared" si="54"/>
        <v>0.46842824384187165</v>
      </c>
      <c r="V152" s="34">
        <f t="shared" si="55"/>
        <v>0.46842824384187165</v>
      </c>
      <c r="W152" s="34">
        <f t="shared" si="56"/>
        <v>1.8737129753674866</v>
      </c>
      <c r="X152" s="34">
        <f t="shared" si="57"/>
        <v>0.56211389261024591</v>
      </c>
      <c r="Y152" s="34">
        <f t="shared" si="58"/>
        <v>0.56211389261024591</v>
      </c>
      <c r="Z152" s="34">
        <f t="shared" si="59"/>
        <v>3.9347972482717215</v>
      </c>
      <c r="AA152" s="34">
        <f t="shared" si="60"/>
        <v>-0.46842824384187098</v>
      </c>
      <c r="AB152" s="34"/>
      <c r="AC152" s="103">
        <v>183</v>
      </c>
      <c r="AD152" s="34">
        <f>IF(J152&lt;=R152,J152,R152)</f>
        <v>0.5</v>
      </c>
      <c r="AE152" s="34">
        <f>R152-AD152</f>
        <v>2.9663690044298505</v>
      </c>
      <c r="AF152" s="103">
        <f>IF(AD152&lt;J152,0,IF(K152&lt;=AE152,K152,AE152))</f>
        <v>0.5</v>
      </c>
      <c r="AG152" s="35">
        <f t="shared" si="61"/>
        <v>2.4663690044298505</v>
      </c>
      <c r="AH152" s="35">
        <f>IF(AG152&lt;K152,0,IF(L152&lt;=AG152,L152,AG152))</f>
        <v>2</v>
      </c>
      <c r="AI152" s="35">
        <f t="shared" si="62"/>
        <v>0.46636900442985052</v>
      </c>
      <c r="AJ152" s="35">
        <f>IF(AI152&lt;L152,0,IF(M152&lt;=AI152,M152,AI152))</f>
        <v>0</v>
      </c>
      <c r="AK152" s="35">
        <f t="shared" si="63"/>
        <v>0.46636900442985052</v>
      </c>
      <c r="AL152" s="35">
        <f>IF(AK152&lt;M152,0,IF(N152&lt;=AK152,N152,AK152))</f>
        <v>0</v>
      </c>
      <c r="AM152" s="35"/>
      <c r="AN152" s="103">
        <v>183</v>
      </c>
      <c r="AO152" s="103">
        <v>8</v>
      </c>
      <c r="AP152" s="103">
        <f t="shared" si="64"/>
        <v>22</v>
      </c>
      <c r="AQ152" s="34">
        <f>BorealFF!BD146</f>
        <v>2.5399999999999991</v>
      </c>
      <c r="AR152" s="34">
        <f t="shared" si="65"/>
        <v>0</v>
      </c>
      <c r="AS152" s="34">
        <f t="shared" si="66"/>
        <v>0</v>
      </c>
      <c r="AT152" s="34">
        <f t="shared" si="67"/>
        <v>3.8099999999999987</v>
      </c>
      <c r="AU152" s="34"/>
      <c r="AV152" s="34">
        <f t="shared" si="68"/>
        <v>0</v>
      </c>
      <c r="AW152" s="34">
        <f t="shared" si="69"/>
        <v>0</v>
      </c>
      <c r="AX152" s="34"/>
      <c r="AY152" s="103">
        <v>183</v>
      </c>
      <c r="AZ152" s="34">
        <v>5.0000000000000001E-3</v>
      </c>
      <c r="BA152" s="34">
        <v>1.4999999999999999E-2</v>
      </c>
      <c r="BB152" s="34">
        <v>3.81</v>
      </c>
      <c r="BD152" s="34">
        <v>0</v>
      </c>
      <c r="BE152" s="34">
        <v>0</v>
      </c>
      <c r="BG152" s="103">
        <v>183</v>
      </c>
      <c r="BH152" s="114">
        <f t="shared" si="70"/>
        <v>-5.0000000000000001E-3</v>
      </c>
      <c r="BI152" s="114">
        <f t="shared" si="71"/>
        <v>-1.4999999999999999E-2</v>
      </c>
      <c r="BJ152" s="114">
        <f t="shared" si="72"/>
        <v>0</v>
      </c>
      <c r="BK152" s="34">
        <f t="shared" si="74"/>
        <v>0</v>
      </c>
      <c r="BL152" s="34">
        <f t="shared" si="73"/>
        <v>0</v>
      </c>
    </row>
    <row r="153" spans="4:64" ht="15">
      <c r="D153" s="103">
        <v>184</v>
      </c>
      <c r="E153" s="103">
        <v>85</v>
      </c>
      <c r="F153" s="74">
        <v>5</v>
      </c>
      <c r="G153" s="74">
        <v>5</v>
      </c>
      <c r="H153" s="103">
        <v>40</v>
      </c>
      <c r="I153" s="103">
        <v>40</v>
      </c>
      <c r="J153" s="34">
        <v>1.5</v>
      </c>
      <c r="K153" s="34">
        <v>2</v>
      </c>
      <c r="L153" s="34">
        <v>1.8</v>
      </c>
      <c r="M153" s="34">
        <v>1</v>
      </c>
      <c r="N153" s="34">
        <v>0.25</v>
      </c>
      <c r="O153" s="34">
        <f t="shared" si="50"/>
        <v>5.05</v>
      </c>
      <c r="P153" s="103">
        <f t="shared" si="52"/>
        <v>4.1316300000000004</v>
      </c>
      <c r="Q153" s="78">
        <f t="shared" si="51"/>
        <v>0.98419705778277533</v>
      </c>
      <c r="R153" s="34">
        <f t="shared" si="53"/>
        <v>4.970195141803015</v>
      </c>
      <c r="S153" s="34"/>
      <c r="T153" s="103">
        <v>184</v>
      </c>
      <c r="U153" s="34">
        <f t="shared" si="54"/>
        <v>1.4762955866741629</v>
      </c>
      <c r="V153" s="34">
        <f t="shared" si="55"/>
        <v>1.9683941155655507</v>
      </c>
      <c r="W153" s="34">
        <f t="shared" si="56"/>
        <v>1.7715547040089956</v>
      </c>
      <c r="X153" s="34">
        <f t="shared" si="57"/>
        <v>0.98419705778277533</v>
      </c>
      <c r="Y153" s="34">
        <f t="shared" si="58"/>
        <v>0.24604926444569383</v>
      </c>
      <c r="Z153" s="34">
        <f t="shared" si="59"/>
        <v>6.446490728477178</v>
      </c>
      <c r="AA153" s="34">
        <f t="shared" si="60"/>
        <v>-1.4762955866741629</v>
      </c>
      <c r="AB153" s="34"/>
      <c r="AC153" s="103">
        <v>184</v>
      </c>
      <c r="AD153" s="34">
        <f>IF(J153&lt;=R153,J153,R153)</f>
        <v>1.5</v>
      </c>
      <c r="AE153" s="34">
        <f>R153-AD153</f>
        <v>3.470195141803015</v>
      </c>
      <c r="AF153" s="103">
        <f>IF(AD153&lt;J153,0,IF(K153&lt;=AE153,K153,AE153))</f>
        <v>2</v>
      </c>
      <c r="AG153" s="35">
        <f t="shared" si="61"/>
        <v>1.470195141803015</v>
      </c>
      <c r="AH153" s="35">
        <f>IF(AG153&lt;K153,0,IF(L153&lt;=AG153,L153,AG153))</f>
        <v>0</v>
      </c>
      <c r="AI153" s="35">
        <f t="shared" si="62"/>
        <v>1.470195141803015</v>
      </c>
      <c r="AJ153" s="35">
        <f>IF(AI153&lt;L153,0,IF(M153&lt;=AI153,M153,AI153))</f>
        <v>0</v>
      </c>
      <c r="AK153" s="35">
        <f t="shared" si="63"/>
        <v>1.470195141803015</v>
      </c>
      <c r="AL153" s="35">
        <f>IF(AK153&lt;M153,0,IF(N153&lt;=AK153,N153,AK153))</f>
        <v>0.25</v>
      </c>
      <c r="AM153" s="35"/>
      <c r="AN153" s="103">
        <v>184</v>
      </c>
      <c r="AO153" s="103">
        <v>8</v>
      </c>
      <c r="AP153" s="103">
        <f t="shared" si="64"/>
        <v>22</v>
      </c>
      <c r="AQ153" s="34">
        <f>BorealFF!BD147</f>
        <v>2.0189999999999997</v>
      </c>
      <c r="AR153" s="34">
        <f t="shared" si="65"/>
        <v>0</v>
      </c>
      <c r="AS153" s="34">
        <f t="shared" si="66"/>
        <v>0</v>
      </c>
      <c r="AT153" s="34">
        <f t="shared" si="67"/>
        <v>0</v>
      </c>
      <c r="AU153" s="34"/>
      <c r="AV153" s="34">
        <f t="shared" si="68"/>
        <v>0</v>
      </c>
      <c r="AW153" s="34">
        <f t="shared" si="69"/>
        <v>2.2000000000000002</v>
      </c>
      <c r="AX153" s="34"/>
      <c r="AY153" s="103">
        <v>184</v>
      </c>
      <c r="AZ153" s="34">
        <v>3.7499999999999999E-2</v>
      </c>
      <c r="BA153" s="34">
        <v>0.15</v>
      </c>
      <c r="BB153" s="34">
        <v>3.08907</v>
      </c>
      <c r="BD153" s="34">
        <v>0</v>
      </c>
      <c r="BE153" s="34">
        <v>0</v>
      </c>
      <c r="BG153" s="103">
        <v>184</v>
      </c>
      <c r="BH153" s="114">
        <f t="shared" si="70"/>
        <v>-3.7499999999999999E-2</v>
      </c>
      <c r="BI153" s="114">
        <f t="shared" si="71"/>
        <v>-0.15</v>
      </c>
      <c r="BJ153" s="114">
        <f t="shared" si="72"/>
        <v>-3.08907</v>
      </c>
      <c r="BK153" s="34">
        <f t="shared" si="74"/>
        <v>0</v>
      </c>
      <c r="BL153" s="34">
        <f t="shared" si="73"/>
        <v>2.2000000000000002</v>
      </c>
    </row>
    <row r="154" spans="4:64" ht="15">
      <c r="D154" s="103">
        <v>185</v>
      </c>
      <c r="E154" s="103">
        <v>70</v>
      </c>
      <c r="F154" s="74">
        <v>5</v>
      </c>
      <c r="G154" s="74">
        <v>2</v>
      </c>
      <c r="H154" s="103">
        <v>10</v>
      </c>
      <c r="I154" s="103">
        <v>10</v>
      </c>
      <c r="J154" s="34">
        <v>1.5</v>
      </c>
      <c r="K154" s="34">
        <v>2</v>
      </c>
      <c r="L154" s="34">
        <v>0.5</v>
      </c>
      <c r="M154" s="34">
        <v>0.2</v>
      </c>
      <c r="N154" s="34">
        <v>0.2</v>
      </c>
      <c r="O154" s="34">
        <f t="shared" si="50"/>
        <v>2.9000000000000004</v>
      </c>
      <c r="P154" s="103">
        <f t="shared" si="52"/>
        <v>1.8470400000000005</v>
      </c>
      <c r="Q154" s="78">
        <f t="shared" si="51"/>
        <v>0.86377919035856077</v>
      </c>
      <c r="R154" s="34">
        <f t="shared" si="53"/>
        <v>2.5049596520398265</v>
      </c>
      <c r="S154" s="34"/>
      <c r="T154" s="103">
        <v>185</v>
      </c>
      <c r="U154" s="34">
        <f t="shared" si="54"/>
        <v>1.295668785537841</v>
      </c>
      <c r="V154" s="34">
        <f t="shared" si="55"/>
        <v>1.7275583807171215</v>
      </c>
      <c r="W154" s="34">
        <f t="shared" si="56"/>
        <v>0.43188959517928038</v>
      </c>
      <c r="X154" s="34">
        <f t="shared" si="57"/>
        <v>0.17275583807171216</v>
      </c>
      <c r="Y154" s="34">
        <f t="shared" si="58"/>
        <v>0.17275583807171216</v>
      </c>
      <c r="Z154" s="34">
        <f t="shared" si="59"/>
        <v>3.8006284375776671</v>
      </c>
      <c r="AA154" s="34">
        <f t="shared" si="60"/>
        <v>-1.2956687855378406</v>
      </c>
      <c r="AB154" s="34"/>
      <c r="AC154" s="103">
        <v>185</v>
      </c>
      <c r="AD154" s="34">
        <f>IF(J154&lt;=R154,J154,R154)</f>
        <v>1.5</v>
      </c>
      <c r="AE154" s="34">
        <f>R154-AD154</f>
        <v>1.0049596520398265</v>
      </c>
      <c r="AF154" s="103">
        <f>IF(AD154&lt;J154,0,IF(K154&lt;=AE154,K154,AE154))</f>
        <v>1.0049596520398265</v>
      </c>
      <c r="AG154" s="35">
        <f t="shared" si="61"/>
        <v>0</v>
      </c>
      <c r="AH154" s="35">
        <f>IF(AG154&lt;K154,0,IF(L154&lt;=AG154,L154,AG154))</f>
        <v>0</v>
      </c>
      <c r="AI154" s="35">
        <f t="shared" si="62"/>
        <v>0</v>
      </c>
      <c r="AJ154" s="35">
        <f>IF(AI154&lt;L154,0,IF(M154&lt;=AI154,M154,AI154))</f>
        <v>0</v>
      </c>
      <c r="AK154" s="35">
        <f t="shared" si="63"/>
        <v>0</v>
      </c>
      <c r="AL154" s="35">
        <f>IF(AK154&lt;M154,0,IF(N154&lt;=AK154,N154,AK154))</f>
        <v>0</v>
      </c>
      <c r="AM154" s="35"/>
      <c r="AN154" s="103">
        <v>185</v>
      </c>
      <c r="AO154" s="103">
        <v>8</v>
      </c>
      <c r="AP154" s="103">
        <f t="shared" si="64"/>
        <v>22</v>
      </c>
      <c r="AQ154" s="34">
        <f>BorealFF!BD148</f>
        <v>1.8979999999999997</v>
      </c>
      <c r="AR154" s="34">
        <f t="shared" si="65"/>
        <v>0</v>
      </c>
      <c r="AS154" s="34">
        <f t="shared" si="66"/>
        <v>0</v>
      </c>
      <c r="AT154" s="34">
        <f t="shared" si="67"/>
        <v>0</v>
      </c>
      <c r="AU154" s="34"/>
      <c r="AV154" s="34">
        <f t="shared" si="68"/>
        <v>0</v>
      </c>
      <c r="AW154" s="34">
        <f t="shared" si="69"/>
        <v>0</v>
      </c>
      <c r="AX154" s="34"/>
      <c r="AY154" s="103">
        <v>185</v>
      </c>
      <c r="AZ154" s="34">
        <v>3.7499999999999999E-2</v>
      </c>
      <c r="BA154" s="34">
        <v>0.06</v>
      </c>
      <c r="BB154" s="34">
        <v>0.6643</v>
      </c>
      <c r="BD154" s="34">
        <v>0</v>
      </c>
      <c r="BE154" s="34">
        <v>0</v>
      </c>
      <c r="BG154" s="103">
        <v>185</v>
      </c>
      <c r="BH154" s="114">
        <f t="shared" si="70"/>
        <v>-3.7499999999999999E-2</v>
      </c>
      <c r="BI154" s="114">
        <f t="shared" si="71"/>
        <v>-0.06</v>
      </c>
      <c r="BJ154" s="114">
        <f t="shared" si="72"/>
        <v>-0.6643</v>
      </c>
      <c r="BK154" s="34">
        <f t="shared" si="74"/>
        <v>0</v>
      </c>
      <c r="BL154" s="34">
        <f t="shared" si="73"/>
        <v>0</v>
      </c>
    </row>
    <row r="155" spans="4:64" ht="15">
      <c r="D155" s="103">
        <v>186</v>
      </c>
      <c r="E155" s="103">
        <v>85</v>
      </c>
      <c r="F155" s="74">
        <v>5</v>
      </c>
      <c r="G155" s="74">
        <v>5</v>
      </c>
      <c r="H155" s="103">
        <v>90</v>
      </c>
      <c r="I155" s="103">
        <v>65</v>
      </c>
      <c r="J155" s="34">
        <v>1.5</v>
      </c>
      <c r="K155" s="34">
        <v>2</v>
      </c>
      <c r="L155" s="34">
        <v>1.8</v>
      </c>
      <c r="M155" s="34">
        <v>0.5</v>
      </c>
      <c r="N155" s="34">
        <v>0.25</v>
      </c>
      <c r="O155" s="34">
        <f t="shared" si="50"/>
        <v>4.55</v>
      </c>
      <c r="P155" s="103">
        <f t="shared" si="52"/>
        <v>3.6003300000000005</v>
      </c>
      <c r="Q155" s="78">
        <f t="shared" si="51"/>
        <v>0.97341154865442181</v>
      </c>
      <c r="R155" s="34">
        <f t="shared" si="53"/>
        <v>4.4290225463776194</v>
      </c>
      <c r="S155" s="34"/>
      <c r="T155" s="103">
        <v>186</v>
      </c>
      <c r="U155" s="34">
        <f t="shared" si="54"/>
        <v>1.4601173229816327</v>
      </c>
      <c r="V155" s="34">
        <f t="shared" si="55"/>
        <v>1.9468230973088436</v>
      </c>
      <c r="W155" s="34">
        <f t="shared" si="56"/>
        <v>1.7521407875779593</v>
      </c>
      <c r="X155" s="34">
        <f t="shared" si="57"/>
        <v>0.4867057743272109</v>
      </c>
      <c r="Y155" s="34">
        <f t="shared" si="58"/>
        <v>0.24335288716360545</v>
      </c>
      <c r="Z155" s="34">
        <f t="shared" si="59"/>
        <v>5.8891398693592523</v>
      </c>
      <c r="AA155" s="34">
        <f t="shared" si="60"/>
        <v>-1.4601173229816329</v>
      </c>
      <c r="AB155" s="34"/>
      <c r="AC155" s="103">
        <v>186</v>
      </c>
      <c r="AD155" s="34">
        <f>IF(J155&lt;=R155,J155,R155)</f>
        <v>1.5</v>
      </c>
      <c r="AE155" s="34">
        <f>R155-AD155</f>
        <v>2.9290225463776194</v>
      </c>
      <c r="AF155" s="103">
        <f>IF(AD155&lt;J155,0,IF(K155&lt;=AE155,K155,AE155))</f>
        <v>2</v>
      </c>
      <c r="AG155" s="35">
        <f t="shared" si="61"/>
        <v>0.92902254637761938</v>
      </c>
      <c r="AH155" s="35">
        <f>IF(AG155&lt;K155,0,IF(L155&lt;=AG155,L155,AG155))</f>
        <v>0</v>
      </c>
      <c r="AI155" s="35">
        <f t="shared" si="62"/>
        <v>0.92902254637761938</v>
      </c>
      <c r="AJ155" s="35">
        <f>IF(AI155&lt;L155,0,IF(M155&lt;=AI155,M155,AI155))</f>
        <v>0</v>
      </c>
      <c r="AK155" s="35">
        <f t="shared" si="63"/>
        <v>0.92902254637761938</v>
      </c>
      <c r="AL155" s="35">
        <f>IF(AK155&lt;M155,0,IF(N155&lt;=AK155,N155,AK155))</f>
        <v>0.25</v>
      </c>
      <c r="AM155" s="35"/>
      <c r="AN155" s="103">
        <v>186</v>
      </c>
      <c r="AO155" s="103">
        <v>8</v>
      </c>
      <c r="AP155" s="103">
        <f t="shared" si="64"/>
        <v>22</v>
      </c>
      <c r="AQ155" s="34">
        <f>BorealFF!BD149</f>
        <v>1.4099999999999997</v>
      </c>
      <c r="AR155" s="34">
        <f t="shared" si="65"/>
        <v>0</v>
      </c>
      <c r="AS155" s="34">
        <f t="shared" si="66"/>
        <v>0</v>
      </c>
      <c r="AT155" s="34">
        <f t="shared" si="67"/>
        <v>0</v>
      </c>
      <c r="AU155" s="34"/>
      <c r="AV155" s="34">
        <f t="shared" si="68"/>
        <v>0</v>
      </c>
      <c r="AW155" s="34">
        <f t="shared" si="69"/>
        <v>3.5750000000000002</v>
      </c>
      <c r="AX155" s="34"/>
      <c r="AY155" s="103">
        <v>186</v>
      </c>
      <c r="AZ155" s="34">
        <v>3.7499999999999999E-2</v>
      </c>
      <c r="BA155" s="34">
        <v>0.15</v>
      </c>
      <c r="BB155" s="34">
        <v>2.1573000000000002</v>
      </c>
      <c r="BD155" s="34">
        <v>0</v>
      </c>
      <c r="BE155" s="34">
        <v>0</v>
      </c>
      <c r="BG155" s="103">
        <v>186</v>
      </c>
      <c r="BH155" s="114">
        <f t="shared" si="70"/>
        <v>-3.7499999999999999E-2</v>
      </c>
      <c r="BI155" s="114">
        <f t="shared" si="71"/>
        <v>-0.15</v>
      </c>
      <c r="BJ155" s="114">
        <f t="shared" si="72"/>
        <v>-2.1573000000000002</v>
      </c>
      <c r="BK155" s="34">
        <f t="shared" si="74"/>
        <v>0</v>
      </c>
      <c r="BL155" s="34">
        <f t="shared" si="73"/>
        <v>3.5750000000000002</v>
      </c>
    </row>
    <row r="156" spans="4:64" ht="15">
      <c r="D156" s="103">
        <v>187</v>
      </c>
      <c r="E156" s="103">
        <v>85</v>
      </c>
      <c r="F156" s="74">
        <v>5</v>
      </c>
      <c r="G156" s="74">
        <v>5</v>
      </c>
      <c r="H156" s="103">
        <v>90</v>
      </c>
      <c r="I156" s="103">
        <v>65</v>
      </c>
      <c r="J156" s="34">
        <v>1.5</v>
      </c>
      <c r="K156" s="34">
        <v>2</v>
      </c>
      <c r="L156" s="34">
        <v>1.8</v>
      </c>
      <c r="M156" s="34">
        <v>1</v>
      </c>
      <c r="N156" s="34">
        <v>0.25</v>
      </c>
      <c r="O156" s="34">
        <f t="shared" si="50"/>
        <v>5.05</v>
      </c>
      <c r="P156" s="103">
        <f t="shared" si="52"/>
        <v>4.1316300000000004</v>
      </c>
      <c r="Q156" s="78">
        <f t="shared" si="51"/>
        <v>0.98419705778277533</v>
      </c>
      <c r="R156" s="34">
        <f t="shared" si="53"/>
        <v>4.970195141803015</v>
      </c>
      <c r="S156" s="34"/>
      <c r="T156" s="103">
        <v>187</v>
      </c>
      <c r="U156" s="34">
        <f t="shared" si="54"/>
        <v>1.4762955866741629</v>
      </c>
      <c r="V156" s="34">
        <f t="shared" si="55"/>
        <v>1.9683941155655507</v>
      </c>
      <c r="W156" s="34">
        <f t="shared" si="56"/>
        <v>1.7715547040089956</v>
      </c>
      <c r="X156" s="34">
        <f t="shared" si="57"/>
        <v>0.98419705778277533</v>
      </c>
      <c r="Y156" s="34">
        <f t="shared" si="58"/>
        <v>0.24604926444569383</v>
      </c>
      <c r="Z156" s="34">
        <f t="shared" si="59"/>
        <v>6.446490728477178</v>
      </c>
      <c r="AA156" s="34">
        <f t="shared" si="60"/>
        <v>-1.4762955866741629</v>
      </c>
      <c r="AB156" s="34"/>
      <c r="AC156" s="103">
        <v>187</v>
      </c>
      <c r="AD156" s="34">
        <f>IF(J156&lt;=R156,J156,R156)</f>
        <v>1.5</v>
      </c>
      <c r="AE156" s="34">
        <f>R156-AD156</f>
        <v>3.470195141803015</v>
      </c>
      <c r="AF156" s="103">
        <f>IF(AD156&lt;J156,0,IF(K156&lt;=AE156,K156,AE156))</f>
        <v>2</v>
      </c>
      <c r="AG156" s="35">
        <f t="shared" si="61"/>
        <v>1.470195141803015</v>
      </c>
      <c r="AH156" s="35">
        <f>IF(AG156&lt;K156,0,IF(L156&lt;=AG156,L156,AG156))</f>
        <v>0</v>
      </c>
      <c r="AI156" s="35">
        <f t="shared" si="62"/>
        <v>1.470195141803015</v>
      </c>
      <c r="AJ156" s="35">
        <f>IF(AI156&lt;L156,0,IF(M156&lt;=AI156,M156,AI156))</f>
        <v>0</v>
      </c>
      <c r="AK156" s="35">
        <f t="shared" si="63"/>
        <v>1.470195141803015</v>
      </c>
      <c r="AL156" s="35">
        <f>IF(AK156&lt;M156,0,IF(N156&lt;=AK156,N156,AK156))</f>
        <v>0.25</v>
      </c>
      <c r="AM156" s="35"/>
      <c r="AN156" s="103">
        <v>187</v>
      </c>
      <c r="AO156" s="103">
        <v>8</v>
      </c>
      <c r="AP156" s="103">
        <f t="shared" si="64"/>
        <v>22</v>
      </c>
      <c r="AQ156" s="34">
        <f>BorealFF!BD150</f>
        <v>2.0459999999999998</v>
      </c>
      <c r="AR156" s="34">
        <f t="shared" si="65"/>
        <v>0</v>
      </c>
      <c r="AS156" s="34">
        <f t="shared" si="66"/>
        <v>0</v>
      </c>
      <c r="AT156" s="34">
        <f t="shared" si="67"/>
        <v>0</v>
      </c>
      <c r="AU156" s="34"/>
      <c r="AV156" s="34">
        <f t="shared" si="68"/>
        <v>0</v>
      </c>
      <c r="AW156" s="34">
        <f t="shared" si="69"/>
        <v>3.5750000000000002</v>
      </c>
      <c r="AX156" s="34"/>
      <c r="AY156" s="103">
        <v>187</v>
      </c>
      <c r="AZ156" s="34">
        <v>3.7499999999999999E-2</v>
      </c>
      <c r="BA156" s="34">
        <v>0.15</v>
      </c>
      <c r="BB156" s="34">
        <v>3.1303800000000002</v>
      </c>
      <c r="BD156" s="34">
        <v>0</v>
      </c>
      <c r="BE156" s="34">
        <v>0</v>
      </c>
      <c r="BG156" s="103">
        <v>187</v>
      </c>
      <c r="BH156" s="114">
        <f t="shared" si="70"/>
        <v>-3.7499999999999999E-2</v>
      </c>
      <c r="BI156" s="114">
        <f t="shared" si="71"/>
        <v>-0.15</v>
      </c>
      <c r="BJ156" s="114">
        <f t="shared" si="72"/>
        <v>-3.1303800000000002</v>
      </c>
      <c r="BK156" s="34">
        <f t="shared" si="74"/>
        <v>0</v>
      </c>
      <c r="BL156" s="34">
        <f t="shared" si="73"/>
        <v>3.5750000000000002</v>
      </c>
    </row>
    <row r="157" spans="4:64" ht="15">
      <c r="D157" s="103">
        <v>188</v>
      </c>
      <c r="E157" s="103">
        <v>95</v>
      </c>
      <c r="F157" s="74">
        <v>10</v>
      </c>
      <c r="G157" s="103">
        <v>0</v>
      </c>
      <c r="H157" s="103">
        <v>90</v>
      </c>
      <c r="I157" s="103">
        <v>90</v>
      </c>
      <c r="J157" s="34">
        <v>1.5</v>
      </c>
      <c r="K157" s="34">
        <v>0</v>
      </c>
      <c r="L157" s="34">
        <v>0.7</v>
      </c>
      <c r="M157" s="34">
        <v>0.5</v>
      </c>
      <c r="N157" s="34">
        <v>0.5</v>
      </c>
      <c r="O157" s="34">
        <f t="shared" si="50"/>
        <v>1.7</v>
      </c>
      <c r="P157" s="103">
        <f t="shared" si="52"/>
        <v>0.57191999999999998</v>
      </c>
      <c r="Q157" s="78">
        <f t="shared" si="51"/>
        <v>0.6392060869898083</v>
      </c>
      <c r="R157" s="34">
        <f t="shared" si="53"/>
        <v>1.0866503478826741</v>
      </c>
      <c r="S157" s="34"/>
      <c r="T157" s="103">
        <v>188</v>
      </c>
      <c r="U157" s="34">
        <f t="shared" si="54"/>
        <v>0.95880913048471239</v>
      </c>
      <c r="V157" s="34">
        <f t="shared" si="55"/>
        <v>0</v>
      </c>
      <c r="W157" s="34">
        <f t="shared" si="56"/>
        <v>0.44744426089286576</v>
      </c>
      <c r="X157" s="34">
        <f t="shared" si="57"/>
        <v>0.31960304349490415</v>
      </c>
      <c r="Y157" s="34">
        <f t="shared" si="58"/>
        <v>0.31960304349490415</v>
      </c>
      <c r="Z157" s="34">
        <f t="shared" si="59"/>
        <v>2.0454594783673863</v>
      </c>
      <c r="AA157" s="34">
        <f t="shared" si="60"/>
        <v>-0.95880913048471217</v>
      </c>
      <c r="AB157" s="34"/>
      <c r="AC157" s="103">
        <v>188</v>
      </c>
      <c r="AD157" s="34">
        <f>IF(J157&lt;=R157,J157,R157)</f>
        <v>1.0866503478826741</v>
      </c>
      <c r="AE157" s="34">
        <f>R157-AD157</f>
        <v>0</v>
      </c>
      <c r="AF157" s="103">
        <f>IF(AD157&lt;J157,0,IF(K157&lt;=AE157,K157,AE157))</f>
        <v>0</v>
      </c>
      <c r="AG157" s="35">
        <f t="shared" si="61"/>
        <v>0</v>
      </c>
      <c r="AH157" s="35">
        <f>IF(AG157&lt;K157,0,IF(L157&lt;=AG157,L157,AG157))</f>
        <v>0</v>
      </c>
      <c r="AI157" s="35">
        <f t="shared" si="62"/>
        <v>0</v>
      </c>
      <c r="AJ157" s="35">
        <f>IF(AI157&lt;L157,0,IF(M157&lt;=AI157,M157,AI157))</f>
        <v>0</v>
      </c>
      <c r="AK157" s="35">
        <f t="shared" si="63"/>
        <v>0</v>
      </c>
      <c r="AL157" s="35">
        <f>IF(AK157&lt;M157,0,IF(N157&lt;=AK157,N157,AK157))</f>
        <v>0</v>
      </c>
      <c r="AM157" s="35"/>
      <c r="AN157" s="103">
        <v>188</v>
      </c>
      <c r="AO157" s="103">
        <v>8</v>
      </c>
      <c r="AP157" s="103">
        <f t="shared" si="64"/>
        <v>22</v>
      </c>
      <c r="AQ157" s="34">
        <f>BorealFF!BD151</f>
        <v>2.0880000000000001</v>
      </c>
      <c r="AR157" s="34">
        <f t="shared" si="65"/>
        <v>0</v>
      </c>
      <c r="AS157" s="34">
        <f t="shared" si="66"/>
        <v>0</v>
      </c>
      <c r="AT157" s="34">
        <f t="shared" si="67"/>
        <v>0</v>
      </c>
      <c r="AU157" s="34"/>
      <c r="AV157" s="34">
        <f t="shared" si="68"/>
        <v>0</v>
      </c>
      <c r="AW157" s="34">
        <f t="shared" si="69"/>
        <v>0</v>
      </c>
      <c r="AX157" s="34"/>
      <c r="AY157" s="103">
        <v>188</v>
      </c>
      <c r="AZ157" s="34">
        <v>7.4999999999999997E-2</v>
      </c>
      <c r="BA157" s="34">
        <v>0</v>
      </c>
      <c r="BB157" s="34">
        <v>1.38852</v>
      </c>
      <c r="BD157" s="34">
        <v>0</v>
      </c>
      <c r="BE157" s="34">
        <v>0</v>
      </c>
      <c r="BG157" s="103">
        <v>188</v>
      </c>
      <c r="BH157" s="114">
        <f t="shared" si="70"/>
        <v>-7.4999999999999997E-2</v>
      </c>
      <c r="BI157" s="114">
        <f t="shared" si="71"/>
        <v>0</v>
      </c>
      <c r="BJ157" s="114">
        <f t="shared" si="72"/>
        <v>-1.38852</v>
      </c>
      <c r="BK157" s="34">
        <f t="shared" si="74"/>
        <v>0</v>
      </c>
      <c r="BL157" s="34">
        <f t="shared" si="73"/>
        <v>0</v>
      </c>
    </row>
    <row r="158" spans="4:64" ht="15">
      <c r="D158" s="103">
        <v>189</v>
      </c>
      <c r="E158" s="103">
        <v>95</v>
      </c>
      <c r="F158" s="74">
        <v>2</v>
      </c>
      <c r="G158" s="103">
        <v>0</v>
      </c>
      <c r="H158" s="103">
        <v>99</v>
      </c>
      <c r="I158" s="103">
        <v>99</v>
      </c>
      <c r="J158" s="34">
        <v>1.5</v>
      </c>
      <c r="K158" s="34">
        <v>0</v>
      </c>
      <c r="L158" s="34">
        <v>0.7</v>
      </c>
      <c r="M158" s="34">
        <v>0.8</v>
      </c>
      <c r="N158" s="34">
        <v>0.8</v>
      </c>
      <c r="O158" s="34">
        <f t="shared" si="50"/>
        <v>2.2999999999999998</v>
      </c>
      <c r="P158" s="103">
        <f t="shared" si="52"/>
        <v>1.2094799999999999</v>
      </c>
      <c r="Q158" s="78">
        <f t="shared" si="51"/>
        <v>0.77020692810599534</v>
      </c>
      <c r="R158" s="34">
        <f t="shared" si="53"/>
        <v>1.7714759346437892</v>
      </c>
      <c r="S158" s="34"/>
      <c r="T158" s="103">
        <v>189</v>
      </c>
      <c r="U158" s="34">
        <f t="shared" si="54"/>
        <v>1.1553103921589929</v>
      </c>
      <c r="V158" s="34">
        <f t="shared" si="55"/>
        <v>0</v>
      </c>
      <c r="W158" s="34">
        <f t="shared" si="56"/>
        <v>0.53914484967419674</v>
      </c>
      <c r="X158" s="34">
        <f t="shared" si="57"/>
        <v>0.61616554248479627</v>
      </c>
      <c r="Y158" s="34">
        <f t="shared" si="58"/>
        <v>0.61616554248479627</v>
      </c>
      <c r="Z158" s="34">
        <f t="shared" si="59"/>
        <v>2.9267863268027821</v>
      </c>
      <c r="AA158" s="34">
        <f t="shared" si="60"/>
        <v>-1.1553103921589929</v>
      </c>
      <c r="AB158" s="34"/>
      <c r="AC158" s="103">
        <v>189</v>
      </c>
      <c r="AD158" s="34">
        <f>IF(J158&lt;=R158,J158,R158)</f>
        <v>1.5</v>
      </c>
      <c r="AE158" s="34">
        <f>R158-AD158</f>
        <v>0.27147593464378916</v>
      </c>
      <c r="AF158" s="103">
        <f>IF(AD158&lt;J158,0,IF(K158&lt;=AE158,K158,AE158))</f>
        <v>0</v>
      </c>
      <c r="AG158" s="35">
        <f t="shared" si="61"/>
        <v>0.27147593464378916</v>
      </c>
      <c r="AH158" s="35">
        <f>IF(AG158&lt;K158,0,IF(L158&lt;=AG158,L158,AG158))</f>
        <v>0.27147593464378916</v>
      </c>
      <c r="AI158" s="35">
        <f t="shared" si="62"/>
        <v>0</v>
      </c>
      <c r="AJ158" s="35">
        <f>IF(AI158&lt;L158,0,IF(M158&lt;=AI158,M158,AI158))</f>
        <v>0</v>
      </c>
      <c r="AK158" s="35">
        <f t="shared" si="63"/>
        <v>0</v>
      </c>
      <c r="AL158" s="35">
        <f>IF(AK158&lt;M158,0,IF(N158&lt;=AK158,N158,AK158))</f>
        <v>0</v>
      </c>
      <c r="AM158" s="35"/>
      <c r="AN158" s="103">
        <v>189</v>
      </c>
      <c r="AO158" s="103">
        <v>8</v>
      </c>
      <c r="AP158" s="103">
        <f t="shared" si="64"/>
        <v>22</v>
      </c>
      <c r="AQ158" s="34">
        <f>BorealFF!BD152</f>
        <v>1.6379999999999999</v>
      </c>
      <c r="AR158" s="34">
        <f t="shared" si="65"/>
        <v>0</v>
      </c>
      <c r="AS158" s="34">
        <f t="shared" si="66"/>
        <v>0</v>
      </c>
      <c r="AT158" s="34">
        <f t="shared" si="67"/>
        <v>0.42244370189920022</v>
      </c>
      <c r="AU158" s="34"/>
      <c r="AV158" s="34">
        <f t="shared" si="68"/>
        <v>0</v>
      </c>
      <c r="AW158" s="34">
        <f t="shared" si="69"/>
        <v>0</v>
      </c>
      <c r="AX158" s="34"/>
      <c r="AY158" s="103">
        <v>189</v>
      </c>
      <c r="AZ158" s="34">
        <v>1.4999999999999999E-2</v>
      </c>
      <c r="BA158" s="34">
        <v>0</v>
      </c>
      <c r="BB158" s="34">
        <v>1.08927</v>
      </c>
      <c r="BD158" s="34">
        <v>0</v>
      </c>
      <c r="BE158" s="34">
        <v>0</v>
      </c>
      <c r="BG158" s="103">
        <v>189</v>
      </c>
      <c r="BH158" s="114">
        <f t="shared" si="70"/>
        <v>-1.4999999999999999E-2</v>
      </c>
      <c r="BI158" s="114">
        <f t="shared" si="71"/>
        <v>0</v>
      </c>
      <c r="BJ158" s="114">
        <f t="shared" si="72"/>
        <v>-0.66682629810079974</v>
      </c>
      <c r="BK158" s="34">
        <f t="shared" si="74"/>
        <v>0</v>
      </c>
      <c r="BL158" s="34">
        <f t="shared" si="73"/>
        <v>0</v>
      </c>
    </row>
    <row r="159" spans="4:64" ht="15">
      <c r="D159" s="103">
        <v>190</v>
      </c>
      <c r="E159" s="103">
        <v>85</v>
      </c>
      <c r="F159" s="103">
        <v>0</v>
      </c>
      <c r="G159" s="103">
        <v>0</v>
      </c>
      <c r="H159" s="103">
        <v>85</v>
      </c>
      <c r="I159" s="103">
        <v>85</v>
      </c>
      <c r="J159" s="34">
        <v>0</v>
      </c>
      <c r="K159" s="34">
        <v>0</v>
      </c>
      <c r="L159" s="34">
        <v>0.5</v>
      </c>
      <c r="M159" s="34">
        <v>0.75</v>
      </c>
      <c r="N159" s="34">
        <v>0.75</v>
      </c>
      <c r="O159" s="34">
        <f t="shared" si="50"/>
        <v>2</v>
      </c>
      <c r="P159" s="103">
        <f t="shared" si="52"/>
        <v>0.89070000000000005</v>
      </c>
      <c r="Q159" s="78">
        <f t="shared" si="51"/>
        <v>0.70903460686765163</v>
      </c>
      <c r="R159" s="34">
        <f t="shared" si="53"/>
        <v>1.4180692137353033</v>
      </c>
      <c r="S159" s="34"/>
      <c r="T159" s="103">
        <v>190</v>
      </c>
      <c r="U159" s="34">
        <f t="shared" si="54"/>
        <v>0</v>
      </c>
      <c r="V159" s="34">
        <f t="shared" si="55"/>
        <v>0</v>
      </c>
      <c r="W159" s="34">
        <f t="shared" si="56"/>
        <v>0.35451730343382581</v>
      </c>
      <c r="X159" s="34">
        <f t="shared" si="57"/>
        <v>0.53177595515073872</v>
      </c>
      <c r="Y159" s="34">
        <f t="shared" si="58"/>
        <v>0.53177595515073872</v>
      </c>
      <c r="Z159" s="34">
        <f t="shared" si="59"/>
        <v>1.4180692137353033</v>
      </c>
      <c r="AA159" s="34">
        <f t="shared" si="60"/>
        <v>0</v>
      </c>
      <c r="AB159" s="34"/>
      <c r="AC159" s="103">
        <v>190</v>
      </c>
      <c r="AD159" s="34">
        <f>IF(J159&lt;=R159,J159,R159)</f>
        <v>0</v>
      </c>
      <c r="AE159" s="34">
        <f>R159-AD159</f>
        <v>1.4180692137353033</v>
      </c>
      <c r="AF159" s="103">
        <f>IF(AD159&lt;J159,0,IF(K159&lt;=AE159,K159,AE159))</f>
        <v>0</v>
      </c>
      <c r="AG159" s="35">
        <f t="shared" si="61"/>
        <v>1.4180692137353033</v>
      </c>
      <c r="AH159" s="35">
        <f>IF(AG159&lt;K159,0,IF(L159&lt;=AG159,L159,AG159))</f>
        <v>0.5</v>
      </c>
      <c r="AI159" s="35">
        <f t="shared" si="62"/>
        <v>0.91806921373530326</v>
      </c>
      <c r="AJ159" s="35">
        <f>IF(AI159&lt;L159,0,IF(M159&lt;=AI159,M159,AI159))</f>
        <v>0.75</v>
      </c>
      <c r="AK159" s="35">
        <f t="shared" si="63"/>
        <v>0.16806921373530326</v>
      </c>
      <c r="AL159" s="35">
        <f>IF(AK159&lt;M159,0,IF(N159&lt;=AK159,N159,AK159))</f>
        <v>0</v>
      </c>
      <c r="AM159" s="35"/>
      <c r="AN159" s="103">
        <v>190</v>
      </c>
      <c r="AO159" s="103">
        <v>8</v>
      </c>
      <c r="AP159" s="103">
        <f t="shared" si="64"/>
        <v>22</v>
      </c>
      <c r="AQ159" s="34">
        <f>BorealFF!BD153</f>
        <v>2.6449999999999991</v>
      </c>
      <c r="AR159" s="34">
        <f t="shared" si="65"/>
        <v>0</v>
      </c>
      <c r="AS159" s="34">
        <f t="shared" si="66"/>
        <v>0</v>
      </c>
      <c r="AT159" s="34">
        <f t="shared" si="67"/>
        <v>1.1241249999999996</v>
      </c>
      <c r="AU159" s="34"/>
      <c r="AV159" s="34">
        <f t="shared" si="68"/>
        <v>5.0999999999999996</v>
      </c>
      <c r="AW159" s="34">
        <f t="shared" si="69"/>
        <v>0</v>
      </c>
      <c r="AX159" s="34"/>
      <c r="AY159" s="103">
        <v>190</v>
      </c>
      <c r="AZ159" s="34">
        <v>0</v>
      </c>
      <c r="BA159" s="34">
        <v>0</v>
      </c>
      <c r="BB159" s="34">
        <v>1.124125</v>
      </c>
      <c r="BD159" s="34">
        <v>5.0999999999999996</v>
      </c>
      <c r="BE159" s="34">
        <v>2.5701963336200002</v>
      </c>
      <c r="BG159" s="103">
        <v>190</v>
      </c>
      <c r="BH159" s="114">
        <f t="shared" si="70"/>
        <v>0</v>
      </c>
      <c r="BI159" s="114">
        <f t="shared" si="71"/>
        <v>0</v>
      </c>
      <c r="BJ159" s="114">
        <f t="shared" si="72"/>
        <v>0</v>
      </c>
      <c r="BK159" s="34">
        <f t="shared" si="74"/>
        <v>0</v>
      </c>
      <c r="BL159" s="34">
        <f t="shared" si="73"/>
        <v>-2.5701963336200002</v>
      </c>
    </row>
    <row r="160" spans="4:64" ht="15">
      <c r="D160" s="103">
        <v>191</v>
      </c>
      <c r="E160" s="103">
        <v>85</v>
      </c>
      <c r="F160" s="103">
        <v>0</v>
      </c>
      <c r="G160" s="103">
        <v>0</v>
      </c>
      <c r="H160" s="103">
        <v>80</v>
      </c>
      <c r="I160" s="103">
        <v>80</v>
      </c>
      <c r="J160" s="34">
        <v>0</v>
      </c>
      <c r="K160" s="34">
        <v>0</v>
      </c>
      <c r="L160" s="34">
        <v>1</v>
      </c>
      <c r="M160" s="34">
        <v>0.2</v>
      </c>
      <c r="N160" s="34">
        <v>0.2</v>
      </c>
      <c r="O160" s="34">
        <f t="shared" si="50"/>
        <v>1.4</v>
      </c>
      <c r="P160" s="103">
        <f t="shared" si="52"/>
        <v>0.25313999999999992</v>
      </c>
      <c r="Q160" s="78">
        <f t="shared" si="51"/>
        <v>0.56294921041137436</v>
      </c>
      <c r="R160" s="34">
        <f t="shared" si="53"/>
        <v>0.78812889457592405</v>
      </c>
      <c r="S160" s="34"/>
      <c r="T160" s="103">
        <v>191</v>
      </c>
      <c r="U160" s="34">
        <f t="shared" si="54"/>
        <v>0</v>
      </c>
      <c r="V160" s="34">
        <f t="shared" si="55"/>
        <v>0</v>
      </c>
      <c r="W160" s="34">
        <f t="shared" si="56"/>
        <v>0.56294921041137436</v>
      </c>
      <c r="X160" s="34">
        <f t="shared" si="57"/>
        <v>0.11258984208227488</v>
      </c>
      <c r="Y160" s="34">
        <f t="shared" si="58"/>
        <v>0.11258984208227488</v>
      </c>
      <c r="Z160" s="34">
        <f t="shared" si="59"/>
        <v>0.78812889457592405</v>
      </c>
      <c r="AA160" s="34">
        <f t="shared" si="60"/>
        <v>0</v>
      </c>
      <c r="AB160" s="34"/>
      <c r="AC160" s="103">
        <v>191</v>
      </c>
      <c r="AD160" s="34">
        <f>IF(J160&lt;=R160,J160,R160)</f>
        <v>0</v>
      </c>
      <c r="AE160" s="34">
        <f>R160-AD160</f>
        <v>0.78812889457592405</v>
      </c>
      <c r="AF160" s="103">
        <f>IF(AD160&lt;J160,0,IF(K160&lt;=AE160,K160,AE160))</f>
        <v>0</v>
      </c>
      <c r="AG160" s="35">
        <f t="shared" si="61"/>
        <v>0.78812889457592405</v>
      </c>
      <c r="AH160" s="35">
        <f>IF(AG160&lt;K160,0,IF(L160&lt;=AG160,L160,AG160))</f>
        <v>0.78812889457592405</v>
      </c>
      <c r="AI160" s="35">
        <f t="shared" si="62"/>
        <v>0</v>
      </c>
      <c r="AJ160" s="35">
        <f>IF(AI160&lt;L160,0,IF(M160&lt;=AI160,M160,AI160))</f>
        <v>0</v>
      </c>
      <c r="AK160" s="35">
        <f t="shared" si="63"/>
        <v>0</v>
      </c>
      <c r="AL160" s="35">
        <f>IF(AK160&lt;M160,0,IF(N160&lt;=AK160,N160,AK160))</f>
        <v>0</v>
      </c>
      <c r="AM160" s="35"/>
      <c r="AN160" s="103">
        <v>191</v>
      </c>
      <c r="AO160" s="103">
        <v>8</v>
      </c>
      <c r="AP160" s="103">
        <f t="shared" si="64"/>
        <v>22</v>
      </c>
      <c r="AQ160" s="34">
        <f>BorealFF!BD154</f>
        <v>2.77</v>
      </c>
      <c r="AR160" s="34">
        <f t="shared" si="65"/>
        <v>0</v>
      </c>
      <c r="AS160" s="34">
        <f t="shared" si="66"/>
        <v>0</v>
      </c>
      <c r="AT160" s="34">
        <f t="shared" si="67"/>
        <v>1.8556494822790133</v>
      </c>
      <c r="AU160" s="34"/>
      <c r="AV160" s="34">
        <f t="shared" si="68"/>
        <v>0</v>
      </c>
      <c r="AW160" s="34">
        <f t="shared" si="69"/>
        <v>0</v>
      </c>
      <c r="AX160" s="34"/>
      <c r="AY160" s="103">
        <v>191</v>
      </c>
      <c r="AZ160" s="34">
        <v>0</v>
      </c>
      <c r="BA160" s="34">
        <v>0</v>
      </c>
      <c r="BB160" s="34">
        <v>1.8555359394499999</v>
      </c>
      <c r="BD160" s="34">
        <v>0</v>
      </c>
      <c r="BE160" s="34">
        <v>0</v>
      </c>
      <c r="BG160" s="103">
        <v>191</v>
      </c>
      <c r="BH160" s="114">
        <f t="shared" si="70"/>
        <v>0</v>
      </c>
      <c r="BI160" s="114">
        <f t="shared" si="71"/>
        <v>0</v>
      </c>
      <c r="BJ160" s="114">
        <f t="shared" si="72"/>
        <v>1.1354282901332446E-4</v>
      </c>
      <c r="BK160" s="34">
        <f t="shared" si="74"/>
        <v>0</v>
      </c>
      <c r="BL160" s="34">
        <f t="shared" si="73"/>
        <v>0</v>
      </c>
    </row>
    <row r="161" spans="4:64" ht="15">
      <c r="D161" s="103">
        <v>196</v>
      </c>
      <c r="E161" s="103">
        <v>75</v>
      </c>
      <c r="F161" s="103">
        <v>0</v>
      </c>
      <c r="G161" s="103">
        <v>0</v>
      </c>
      <c r="H161" s="103">
        <v>65</v>
      </c>
      <c r="I161" s="103">
        <v>65</v>
      </c>
      <c r="J161" s="34">
        <v>0</v>
      </c>
      <c r="K161" s="34">
        <v>0</v>
      </c>
      <c r="L161" s="34">
        <v>3</v>
      </c>
      <c r="M161" s="34">
        <v>0.1</v>
      </c>
      <c r="N161" s="34">
        <v>0.1</v>
      </c>
      <c r="O161" s="34">
        <f t="shared" si="50"/>
        <v>3.2</v>
      </c>
      <c r="P161" s="103">
        <f t="shared" si="52"/>
        <v>2.1658200000000001</v>
      </c>
      <c r="Q161" s="78">
        <f t="shared" si="51"/>
        <v>0.89713786966928177</v>
      </c>
      <c r="R161" s="34">
        <f t="shared" si="53"/>
        <v>2.8708411829417018</v>
      </c>
      <c r="S161" s="34"/>
      <c r="T161" s="103">
        <v>196</v>
      </c>
      <c r="U161" s="34">
        <f t="shared" si="54"/>
        <v>0</v>
      </c>
      <c r="V161" s="34">
        <f t="shared" si="55"/>
        <v>0</v>
      </c>
      <c r="W161" s="34">
        <f t="shared" si="56"/>
        <v>2.6914136090078453</v>
      </c>
      <c r="X161" s="34">
        <f t="shared" si="57"/>
        <v>8.971378696692818E-2</v>
      </c>
      <c r="Y161" s="34">
        <f t="shared" si="58"/>
        <v>8.971378696692818E-2</v>
      </c>
      <c r="Z161" s="34">
        <f t="shared" si="59"/>
        <v>2.8708411829417018</v>
      </c>
      <c r="AA161" s="34">
        <f t="shared" si="60"/>
        <v>0</v>
      </c>
      <c r="AB161" s="34"/>
      <c r="AC161" s="103">
        <v>196</v>
      </c>
      <c r="AD161" s="34">
        <f>IF(J161&lt;=R161,J161,R161)</f>
        <v>0</v>
      </c>
      <c r="AE161" s="34">
        <f>R161-AD161</f>
        <v>2.8708411829417018</v>
      </c>
      <c r="AF161" s="103">
        <f>IF(AD161&lt;J161,0,IF(K161&lt;=AE161,K161,AE161))</f>
        <v>0</v>
      </c>
      <c r="AG161" s="35">
        <f t="shared" si="61"/>
        <v>2.8708411829417018</v>
      </c>
      <c r="AH161" s="35">
        <f>IF(AG161&lt;K161,0,IF(L161&lt;=AG161,L161,AG161))</f>
        <v>2.8708411829417018</v>
      </c>
      <c r="AI161" s="35">
        <f t="shared" si="62"/>
        <v>0</v>
      </c>
      <c r="AJ161" s="35">
        <f>IF(AI161&lt;L161,0,IF(M161&lt;=AI161,M161,AI161))</f>
        <v>0</v>
      </c>
      <c r="AK161" s="35">
        <f t="shared" si="63"/>
        <v>0</v>
      </c>
      <c r="AL161" s="35">
        <f>IF(AK161&lt;M161,0,IF(N161&lt;=AK161,N161,AK161))</f>
        <v>0</v>
      </c>
      <c r="AM161" s="35"/>
      <c r="AN161" s="103">
        <v>196</v>
      </c>
      <c r="AO161" s="103">
        <v>8</v>
      </c>
      <c r="AP161" s="103">
        <f t="shared" si="64"/>
        <v>22</v>
      </c>
      <c r="AQ161" s="34">
        <f>BorealFF!BD155</f>
        <v>0.75</v>
      </c>
      <c r="AR161" s="34">
        <f t="shared" si="65"/>
        <v>0</v>
      </c>
      <c r="AS161" s="34">
        <f t="shared" si="66"/>
        <v>0</v>
      </c>
      <c r="AT161" s="34">
        <f t="shared" si="67"/>
        <v>1.6148481654047073</v>
      </c>
      <c r="AU161" s="34"/>
      <c r="AV161" s="34">
        <f t="shared" si="68"/>
        <v>0</v>
      </c>
      <c r="AW161" s="34">
        <f t="shared" si="69"/>
        <v>0</v>
      </c>
      <c r="AX161" s="34"/>
      <c r="AY161" s="103">
        <v>196</v>
      </c>
      <c r="AZ161" s="34">
        <v>0</v>
      </c>
      <c r="BA161" s="34">
        <v>0</v>
      </c>
      <c r="BB161" s="34">
        <v>1.6147950044999999</v>
      </c>
      <c r="BD161" s="34">
        <v>0</v>
      </c>
      <c r="BE161" s="34">
        <v>0</v>
      </c>
      <c r="BG161" s="103">
        <v>196</v>
      </c>
      <c r="BH161" s="114">
        <f t="shared" si="70"/>
        <v>0</v>
      </c>
      <c r="BI161" s="114">
        <f t="shared" si="71"/>
        <v>0</v>
      </c>
      <c r="BJ161" s="114">
        <f t="shared" si="72"/>
        <v>5.3160904707416634E-5</v>
      </c>
      <c r="BK161" s="34">
        <f t="shared" si="74"/>
        <v>0</v>
      </c>
      <c r="BL161" s="34">
        <f t="shared" si="73"/>
        <v>0</v>
      </c>
    </row>
    <row r="162" spans="4:64" ht="15">
      <c r="D162" s="103">
        <v>203</v>
      </c>
      <c r="E162" s="103">
        <v>100</v>
      </c>
      <c r="F162" s="103">
        <v>0</v>
      </c>
      <c r="G162" s="103">
        <v>0</v>
      </c>
      <c r="H162" s="103">
        <v>0</v>
      </c>
      <c r="I162" s="103">
        <v>0</v>
      </c>
      <c r="J162" s="34">
        <v>0</v>
      </c>
      <c r="K162" s="34">
        <v>0</v>
      </c>
      <c r="L162" s="34">
        <v>2</v>
      </c>
      <c r="M162" s="34">
        <v>0.25</v>
      </c>
      <c r="N162" s="34">
        <v>0.25</v>
      </c>
      <c r="O162" s="34">
        <f t="shared" si="50"/>
        <v>2.5</v>
      </c>
      <c r="P162" s="103">
        <f t="shared" si="52"/>
        <v>1.4219999999999999</v>
      </c>
      <c r="Q162" s="78">
        <f t="shared" si="51"/>
        <v>0.8056517618540997</v>
      </c>
      <c r="R162" s="34">
        <f t="shared" si="53"/>
        <v>2.0141294046352494</v>
      </c>
      <c r="S162" s="34"/>
      <c r="T162" s="103">
        <v>203</v>
      </c>
      <c r="U162" s="34">
        <f t="shared" si="54"/>
        <v>0</v>
      </c>
      <c r="V162" s="34">
        <f t="shared" si="55"/>
        <v>0</v>
      </c>
      <c r="W162" s="34">
        <f t="shared" si="56"/>
        <v>1.6113035237081994</v>
      </c>
      <c r="X162" s="34">
        <f t="shared" si="57"/>
        <v>0.20141294046352493</v>
      </c>
      <c r="Y162" s="34">
        <f t="shared" si="58"/>
        <v>0.20141294046352493</v>
      </c>
      <c r="Z162" s="34">
        <f t="shared" si="59"/>
        <v>2.0141294046352494</v>
      </c>
      <c r="AA162" s="34">
        <f t="shared" si="60"/>
        <v>0</v>
      </c>
      <c r="AB162" s="34"/>
      <c r="AC162" s="103">
        <v>203</v>
      </c>
      <c r="AD162" s="34">
        <f>IF(J162&lt;=R162,J162,R162)</f>
        <v>0</v>
      </c>
      <c r="AE162" s="34">
        <f>R162-AD162</f>
        <v>2.0141294046352494</v>
      </c>
      <c r="AF162" s="103">
        <f>IF(AD162&lt;J162,0,IF(K162&lt;=AE162,K162,AE162))</f>
        <v>0</v>
      </c>
      <c r="AG162" s="35">
        <f t="shared" si="61"/>
        <v>2.0141294046352494</v>
      </c>
      <c r="AH162" s="35">
        <f>IF(AG162&lt;K162,0,IF(L162&lt;=AG162,L162,AG162))</f>
        <v>2</v>
      </c>
      <c r="AI162" s="35">
        <f t="shared" si="62"/>
        <v>1.4129404635249365E-2</v>
      </c>
      <c r="AJ162" s="35">
        <f>IF(AI162&lt;L162,0,IF(M162&lt;=AI162,M162,AI162))</f>
        <v>0</v>
      </c>
      <c r="AK162" s="35">
        <f t="shared" si="63"/>
        <v>1.4129404635249365E-2</v>
      </c>
      <c r="AL162" s="35">
        <f>IF(AK162&lt;M162,0,IF(N162&lt;=AK162,N162,AK162))</f>
        <v>0</v>
      </c>
      <c r="AM162" s="35"/>
      <c r="AN162" s="103">
        <v>203</v>
      </c>
      <c r="AO162" s="103">
        <v>8</v>
      </c>
      <c r="AP162" s="103">
        <f t="shared" si="64"/>
        <v>22</v>
      </c>
      <c r="AQ162" s="34">
        <f>BorealFF!BD156</f>
        <v>0.5</v>
      </c>
      <c r="AR162" s="34">
        <f t="shared" si="65"/>
        <v>0</v>
      </c>
      <c r="AS162" s="34">
        <f t="shared" si="66"/>
        <v>0</v>
      </c>
      <c r="AT162" s="34">
        <f t="shared" si="67"/>
        <v>1</v>
      </c>
      <c r="AU162" s="34"/>
      <c r="AV162" s="34">
        <f t="shared" si="68"/>
        <v>0</v>
      </c>
      <c r="AW162" s="34">
        <f t="shared" si="69"/>
        <v>0</v>
      </c>
      <c r="AX162" s="34"/>
      <c r="AY162" s="103">
        <v>203</v>
      </c>
      <c r="AZ162" s="34">
        <v>0</v>
      </c>
      <c r="BA162" s="34">
        <v>0</v>
      </c>
      <c r="BB162" s="34">
        <v>1</v>
      </c>
      <c r="BD162" s="34">
        <v>0</v>
      </c>
      <c r="BE162" s="34">
        <v>0</v>
      </c>
      <c r="BG162" s="103">
        <v>203</v>
      </c>
      <c r="BH162" s="114">
        <f t="shared" si="70"/>
        <v>0</v>
      </c>
      <c r="BI162" s="114">
        <f t="shared" si="71"/>
        <v>0</v>
      </c>
      <c r="BJ162" s="114">
        <f t="shared" si="72"/>
        <v>0</v>
      </c>
      <c r="BK162" s="34">
        <f t="shared" si="74"/>
        <v>0</v>
      </c>
      <c r="BL162" s="34">
        <f t="shared" si="73"/>
        <v>0</v>
      </c>
    </row>
    <row r="163" spans="4:64" ht="15">
      <c r="D163" s="103">
        <v>208</v>
      </c>
      <c r="E163" s="103">
        <v>89</v>
      </c>
      <c r="F163" s="74">
        <v>5</v>
      </c>
      <c r="G163" s="74">
        <v>20</v>
      </c>
      <c r="H163" s="103">
        <v>89</v>
      </c>
      <c r="I163" s="103">
        <v>89</v>
      </c>
      <c r="J163" s="34">
        <v>0.1</v>
      </c>
      <c r="K163" s="34">
        <v>0.1</v>
      </c>
      <c r="L163" s="34">
        <v>0.4</v>
      </c>
      <c r="M163" s="34">
        <v>1</v>
      </c>
      <c r="N163" s="34">
        <v>1</v>
      </c>
      <c r="O163" s="34">
        <f t="shared" si="50"/>
        <v>2.5</v>
      </c>
      <c r="P163" s="103">
        <f t="shared" si="52"/>
        <v>1.4219999999999999</v>
      </c>
      <c r="Q163" s="78">
        <f t="shared" si="51"/>
        <v>0.8056517618540997</v>
      </c>
      <c r="R163" s="34">
        <f t="shared" si="53"/>
        <v>2.0141294046352494</v>
      </c>
      <c r="S163" s="34"/>
      <c r="T163" s="103">
        <v>208</v>
      </c>
      <c r="U163" s="34">
        <f t="shared" si="54"/>
        <v>8.0565176185409981E-2</v>
      </c>
      <c r="V163" s="34">
        <f t="shared" si="55"/>
        <v>8.0565176185409981E-2</v>
      </c>
      <c r="W163" s="34">
        <f t="shared" si="56"/>
        <v>0.32226070474163993</v>
      </c>
      <c r="X163" s="34">
        <f t="shared" si="57"/>
        <v>0.8056517618540997</v>
      </c>
      <c r="Y163" s="34">
        <f t="shared" si="58"/>
        <v>0.8056517618540997</v>
      </c>
      <c r="Z163" s="34">
        <f t="shared" si="59"/>
        <v>2.0946945808206596</v>
      </c>
      <c r="AA163" s="34">
        <f t="shared" si="60"/>
        <v>-8.0565176185410259E-2</v>
      </c>
      <c r="AB163" s="34"/>
      <c r="AC163" s="103">
        <v>208</v>
      </c>
      <c r="AD163" s="34">
        <f>IF(J163&lt;=R163,J163,R163)</f>
        <v>0.1</v>
      </c>
      <c r="AE163" s="34">
        <f>R163-AD163</f>
        <v>1.9141294046352493</v>
      </c>
      <c r="AF163" s="103">
        <f>IF(AD163&lt;J163,0,IF(K163&lt;=AE163,K163,AE163))</f>
        <v>0.1</v>
      </c>
      <c r="AG163" s="35">
        <f t="shared" si="61"/>
        <v>1.8141294046352492</v>
      </c>
      <c r="AH163" s="35">
        <f>IF(AG163&lt;K163,0,IF(L163&lt;=AG163,L163,AG163))</f>
        <v>0.4</v>
      </c>
      <c r="AI163" s="35">
        <f t="shared" si="62"/>
        <v>1.4141294046352493</v>
      </c>
      <c r="AJ163" s="35">
        <f>IF(AI163&lt;L163,0,IF(M163&lt;=AI163,M163,AI163))</f>
        <v>1</v>
      </c>
      <c r="AK163" s="35">
        <f t="shared" si="63"/>
        <v>0.41412940463524928</v>
      </c>
      <c r="AL163" s="35">
        <f>IF(AK163&lt;M163,0,IF(N163&lt;=AK163,N163,AK163))</f>
        <v>0</v>
      </c>
      <c r="AM163" s="35"/>
      <c r="AN163" s="103">
        <v>208</v>
      </c>
      <c r="AO163" s="103">
        <v>8</v>
      </c>
      <c r="AP163" s="103">
        <f t="shared" si="64"/>
        <v>22</v>
      </c>
      <c r="AQ163" s="34">
        <f>BorealFF!BD157</f>
        <v>3</v>
      </c>
      <c r="AR163" s="34">
        <f t="shared" si="65"/>
        <v>0</v>
      </c>
      <c r="AS163" s="34">
        <f t="shared" si="66"/>
        <v>0</v>
      </c>
      <c r="AT163" s="34">
        <f t="shared" si="67"/>
        <v>1.0680000000000003</v>
      </c>
      <c r="AU163" s="34"/>
      <c r="AV163" s="34">
        <f t="shared" si="68"/>
        <v>7.12</v>
      </c>
      <c r="AW163" s="34">
        <f t="shared" si="69"/>
        <v>0</v>
      </c>
      <c r="AX163" s="34"/>
      <c r="AY163" s="103">
        <v>208</v>
      </c>
      <c r="AZ163" s="34">
        <v>2.5000000000000001E-3</v>
      </c>
      <c r="BA163" s="34">
        <v>0.03</v>
      </c>
      <c r="BB163" s="34">
        <v>1.0680000000000001</v>
      </c>
      <c r="BD163" s="34">
        <v>7.12</v>
      </c>
      <c r="BE163" s="34">
        <v>8.5940107798599996</v>
      </c>
      <c r="BG163" s="103">
        <v>208</v>
      </c>
      <c r="BH163" s="114">
        <f t="shared" si="70"/>
        <v>-2.5000000000000001E-3</v>
      </c>
      <c r="BI163" s="114">
        <f t="shared" si="71"/>
        <v>-0.03</v>
      </c>
      <c r="BJ163" s="114">
        <f t="shared" si="72"/>
        <v>0</v>
      </c>
      <c r="BK163" s="34">
        <f t="shared" si="74"/>
        <v>0</v>
      </c>
      <c r="BL163" s="34">
        <f t="shared" si="73"/>
        <v>-8.5940107798599996</v>
      </c>
    </row>
    <row r="164" spans="4:64" ht="15">
      <c r="D164" s="103">
        <v>210</v>
      </c>
      <c r="E164" s="103">
        <v>30</v>
      </c>
      <c r="F164" s="103">
        <v>0</v>
      </c>
      <c r="G164" s="103">
        <v>0</v>
      </c>
      <c r="H164" s="103">
        <v>20</v>
      </c>
      <c r="I164" s="103">
        <v>20</v>
      </c>
      <c r="J164" s="34">
        <v>0</v>
      </c>
      <c r="K164" s="34">
        <v>0</v>
      </c>
      <c r="L164" s="34">
        <v>0.5</v>
      </c>
      <c r="M164" s="34">
        <v>0.1</v>
      </c>
      <c r="N164" s="34">
        <v>0.1</v>
      </c>
      <c r="O164" s="34">
        <f t="shared" si="50"/>
        <v>0.7</v>
      </c>
      <c r="P164" s="103">
        <f t="shared" si="52"/>
        <v>-0.49068000000000001</v>
      </c>
      <c r="Q164" s="78">
        <f t="shared" si="51"/>
        <v>0.3797333901226228</v>
      </c>
      <c r="R164" s="34">
        <f t="shared" si="53"/>
        <v>0.26581337308583597</v>
      </c>
      <c r="S164" s="34"/>
      <c r="T164" s="103">
        <v>210</v>
      </c>
      <c r="U164" s="34">
        <f t="shared" si="54"/>
        <v>0</v>
      </c>
      <c r="V164" s="34">
        <f t="shared" si="55"/>
        <v>0</v>
      </c>
      <c r="W164" s="34">
        <f t="shared" si="56"/>
        <v>0.1898666950613114</v>
      </c>
      <c r="X164" s="34">
        <f t="shared" si="57"/>
        <v>3.7973339012262283E-2</v>
      </c>
      <c r="Y164" s="34">
        <f t="shared" si="58"/>
        <v>3.7973339012262283E-2</v>
      </c>
      <c r="Z164" s="34">
        <f t="shared" si="59"/>
        <v>0.26581337308583597</v>
      </c>
      <c r="AA164" s="34">
        <f t="shared" si="60"/>
        <v>0</v>
      </c>
      <c r="AB164" s="34"/>
      <c r="AC164" s="103">
        <v>210</v>
      </c>
      <c r="AD164" s="34">
        <f>IF(J164&lt;=R164,J164,R164)</f>
        <v>0</v>
      </c>
      <c r="AE164" s="34">
        <f>R164-AD164</f>
        <v>0.26581337308583597</v>
      </c>
      <c r="AF164" s="103">
        <f>IF(AD164&lt;J164,0,IF(K164&lt;=AE164,K164,AE164))</f>
        <v>0</v>
      </c>
      <c r="AG164" s="35">
        <f t="shared" si="61"/>
        <v>0.26581337308583597</v>
      </c>
      <c r="AH164" s="35">
        <f>IF(AG164&lt;K164,0,IF(L164&lt;=AG164,L164,AG164))</f>
        <v>0.26581337308583597</v>
      </c>
      <c r="AI164" s="35">
        <f t="shared" si="62"/>
        <v>0</v>
      </c>
      <c r="AJ164" s="35">
        <f>IF(AI164&lt;L164,0,IF(M164&lt;=AI164,M164,AI164))</f>
        <v>0</v>
      </c>
      <c r="AK164" s="35">
        <f t="shared" si="63"/>
        <v>0</v>
      </c>
      <c r="AL164" s="35">
        <f>IF(AK164&lt;M164,0,IF(N164&lt;=AK164,N164,AK164))</f>
        <v>0</v>
      </c>
      <c r="AM164" s="35"/>
      <c r="AN164" s="103">
        <v>210</v>
      </c>
      <c r="AO164" s="103">
        <v>8</v>
      </c>
      <c r="AP164" s="103">
        <f t="shared" si="64"/>
        <v>22</v>
      </c>
      <c r="AQ164" s="34">
        <f>BorealFF!BD158</f>
        <v>2.7249999999999996</v>
      </c>
      <c r="AR164" s="34">
        <f t="shared" si="65"/>
        <v>0</v>
      </c>
      <c r="AS164" s="34">
        <f t="shared" si="66"/>
        <v>0</v>
      </c>
      <c r="AT164" s="34">
        <f t="shared" si="67"/>
        <v>0.21730243249767087</v>
      </c>
      <c r="AU164" s="34"/>
      <c r="AV164" s="34">
        <f t="shared" si="68"/>
        <v>0</v>
      </c>
      <c r="AW164" s="34">
        <f t="shared" si="69"/>
        <v>0</v>
      </c>
      <c r="AX164" s="34"/>
      <c r="AY164" s="103">
        <v>210</v>
      </c>
      <c r="AZ164" s="34">
        <v>0</v>
      </c>
      <c r="BA164" s="34">
        <v>0</v>
      </c>
      <c r="BB164" s="34">
        <v>0.21729299759599999</v>
      </c>
      <c r="BD164" s="34">
        <v>0</v>
      </c>
      <c r="BE164" s="34">
        <v>0</v>
      </c>
      <c r="BG164" s="103">
        <v>210</v>
      </c>
      <c r="BH164" s="114">
        <f t="shared" si="70"/>
        <v>0</v>
      </c>
      <c r="BI164" s="114">
        <f t="shared" si="71"/>
        <v>0</v>
      </c>
      <c r="BJ164" s="114">
        <f t="shared" si="72"/>
        <v>9.4349016708794586E-6</v>
      </c>
      <c r="BK164" s="34">
        <f t="shared" si="74"/>
        <v>0</v>
      </c>
      <c r="BL164" s="34">
        <f t="shared" si="73"/>
        <v>0</v>
      </c>
    </row>
    <row r="165" spans="4:64" ht="15">
      <c r="D165" s="103">
        <v>211</v>
      </c>
      <c r="E165" s="103">
        <v>95</v>
      </c>
      <c r="F165" s="103">
        <v>0</v>
      </c>
      <c r="G165" s="103">
        <v>0</v>
      </c>
      <c r="H165" s="103">
        <v>95</v>
      </c>
      <c r="I165" s="103">
        <v>95</v>
      </c>
      <c r="J165" s="34">
        <v>0</v>
      </c>
      <c r="K165" s="34">
        <v>0</v>
      </c>
      <c r="L165" s="34">
        <v>0.9</v>
      </c>
      <c r="M165" s="34">
        <v>0.3</v>
      </c>
      <c r="N165" s="34">
        <v>0.2</v>
      </c>
      <c r="O165" s="34">
        <f t="shared" si="50"/>
        <v>1.4</v>
      </c>
      <c r="P165" s="103">
        <f t="shared" si="52"/>
        <v>0.25313999999999992</v>
      </c>
      <c r="Q165" s="78">
        <f t="shared" si="51"/>
        <v>0.56294921041137436</v>
      </c>
      <c r="R165" s="34">
        <f t="shared" si="53"/>
        <v>0.78812889457592405</v>
      </c>
      <c r="S165" s="34"/>
      <c r="T165" s="103">
        <v>211</v>
      </c>
      <c r="U165" s="34">
        <f t="shared" si="54"/>
        <v>0</v>
      </c>
      <c r="V165" s="34">
        <f t="shared" si="55"/>
        <v>0</v>
      </c>
      <c r="W165" s="34">
        <f t="shared" si="56"/>
        <v>0.50665428937023693</v>
      </c>
      <c r="X165" s="34">
        <f t="shared" si="57"/>
        <v>0.1688847631234123</v>
      </c>
      <c r="Y165" s="34">
        <f t="shared" si="58"/>
        <v>0.11258984208227488</v>
      </c>
      <c r="Z165" s="34">
        <f t="shared" si="59"/>
        <v>0.78812889457592405</v>
      </c>
      <c r="AA165" s="34">
        <f t="shared" si="60"/>
        <v>0</v>
      </c>
      <c r="AB165" s="34"/>
      <c r="AC165" s="103">
        <v>211</v>
      </c>
      <c r="AD165" s="34">
        <f>IF(J165&lt;=R165,J165,R165)</f>
        <v>0</v>
      </c>
      <c r="AE165" s="34">
        <f>R165-AD165</f>
        <v>0.78812889457592405</v>
      </c>
      <c r="AF165" s="103">
        <f>IF(AD165&lt;J165,0,IF(K165&lt;=AE165,K165,AE165))</f>
        <v>0</v>
      </c>
      <c r="AG165" s="35">
        <f t="shared" si="61"/>
        <v>0.78812889457592405</v>
      </c>
      <c r="AH165" s="35">
        <f>IF(AG165&lt;K165,0,IF(L165&lt;=AG165,L165,AG165))</f>
        <v>0.78812889457592405</v>
      </c>
      <c r="AI165" s="35">
        <f t="shared" si="62"/>
        <v>0</v>
      </c>
      <c r="AJ165" s="35">
        <f>IF(AI165&lt;L165,0,IF(M165&lt;=AI165,M165,AI165))</f>
        <v>0</v>
      </c>
      <c r="AK165" s="35">
        <f t="shared" si="63"/>
        <v>0</v>
      </c>
      <c r="AL165" s="35">
        <f>IF(AK165&lt;M165,0,IF(N165&lt;=AK165,N165,AK165))</f>
        <v>0</v>
      </c>
      <c r="AM165" s="35"/>
      <c r="AN165" s="103">
        <v>211</v>
      </c>
      <c r="AO165" s="103">
        <v>8</v>
      </c>
      <c r="AP165" s="103">
        <f t="shared" si="64"/>
        <v>22</v>
      </c>
      <c r="AQ165" s="34">
        <f>BorealFF!BD159</f>
        <v>2.7</v>
      </c>
      <c r="AR165" s="34">
        <f t="shared" si="65"/>
        <v>0</v>
      </c>
      <c r="AS165" s="34">
        <f t="shared" si="66"/>
        <v>0</v>
      </c>
      <c r="AT165" s="34">
        <f t="shared" si="67"/>
        <v>2.0215506145872451</v>
      </c>
      <c r="AU165" s="34"/>
      <c r="AV165" s="34">
        <f t="shared" si="68"/>
        <v>0</v>
      </c>
      <c r="AW165" s="34">
        <f t="shared" si="69"/>
        <v>0</v>
      </c>
      <c r="AX165" s="34"/>
      <c r="AY165" s="103">
        <v>211</v>
      </c>
      <c r="AZ165" s="34">
        <v>0</v>
      </c>
      <c r="BA165" s="34">
        <v>0</v>
      </c>
      <c r="BB165" s="34">
        <v>2.0214269206600002</v>
      </c>
      <c r="BD165" s="34">
        <v>0</v>
      </c>
      <c r="BE165" s="34">
        <v>0</v>
      </c>
      <c r="BG165" s="103">
        <v>211</v>
      </c>
      <c r="BH165" s="114">
        <f t="shared" si="70"/>
        <v>0</v>
      </c>
      <c r="BI165" s="114">
        <f t="shared" si="71"/>
        <v>0</v>
      </c>
      <c r="BJ165" s="114">
        <f t="shared" si="72"/>
        <v>1.2369392724487227E-4</v>
      </c>
      <c r="BK165" s="34">
        <f t="shared" si="74"/>
        <v>0</v>
      </c>
      <c r="BL165" s="34">
        <f t="shared" si="73"/>
        <v>0</v>
      </c>
    </row>
    <row r="166" spans="4:64" ht="15">
      <c r="D166" s="103">
        <v>212</v>
      </c>
      <c r="E166" s="103">
        <v>90</v>
      </c>
      <c r="F166" s="74">
        <v>0.5</v>
      </c>
      <c r="G166" s="74">
        <v>7</v>
      </c>
      <c r="H166" s="103">
        <v>90</v>
      </c>
      <c r="I166" s="103">
        <v>90</v>
      </c>
      <c r="J166" s="34">
        <v>0.1</v>
      </c>
      <c r="K166" s="34">
        <v>0.1</v>
      </c>
      <c r="L166" s="34">
        <v>0.3</v>
      </c>
      <c r="M166" s="34">
        <v>0.3</v>
      </c>
      <c r="N166" s="34">
        <v>1.2</v>
      </c>
      <c r="O166" s="34">
        <f t="shared" si="50"/>
        <v>1.9</v>
      </c>
      <c r="P166" s="103">
        <f t="shared" si="52"/>
        <v>0.7844399999999998</v>
      </c>
      <c r="Q166" s="78">
        <f t="shared" si="51"/>
        <v>0.68663624576867666</v>
      </c>
      <c r="R166" s="34">
        <f t="shared" si="53"/>
        <v>1.3046088669604856</v>
      </c>
      <c r="S166" s="34"/>
      <c r="T166" s="103">
        <v>212</v>
      </c>
      <c r="U166" s="34">
        <f t="shared" si="54"/>
        <v>6.8663624576867671E-2</v>
      </c>
      <c r="V166" s="34">
        <f t="shared" si="55"/>
        <v>6.8663624576867671E-2</v>
      </c>
      <c r="W166" s="34">
        <f t="shared" si="56"/>
        <v>0.20599087373060299</v>
      </c>
      <c r="X166" s="34">
        <f t="shared" si="57"/>
        <v>0.20599087373060299</v>
      </c>
      <c r="Y166" s="34">
        <f t="shared" si="58"/>
        <v>0.82396349492241194</v>
      </c>
      <c r="Z166" s="34">
        <f t="shared" si="59"/>
        <v>1.3732724915373533</v>
      </c>
      <c r="AA166" s="34">
        <f t="shared" si="60"/>
        <v>-6.8663624576867699E-2</v>
      </c>
      <c r="AB166" s="34"/>
      <c r="AC166" s="103">
        <v>212</v>
      </c>
      <c r="AD166" s="34">
        <f>IF(J166&lt;=R166,J166,R166)</f>
        <v>0.1</v>
      </c>
      <c r="AE166" s="34">
        <f>R166-AD166</f>
        <v>1.2046088669604855</v>
      </c>
      <c r="AF166" s="103">
        <f>IF(AD166&lt;J166,0,IF(K166&lt;=AE166,K166,AE166))</f>
        <v>0.1</v>
      </c>
      <c r="AG166" s="35">
        <f t="shared" si="61"/>
        <v>1.1046088669604854</v>
      </c>
      <c r="AH166" s="35">
        <f>IF(AG166&lt;K166,0,IF(L166&lt;=AG166,L166,AG166))</f>
        <v>0.3</v>
      </c>
      <c r="AI166" s="35">
        <f t="shared" si="62"/>
        <v>0.80460886696048539</v>
      </c>
      <c r="AJ166" s="35">
        <f>IF(AI166&lt;L166,0,IF(M166&lt;=AI166,M166,AI166))</f>
        <v>0.3</v>
      </c>
      <c r="AK166" s="35">
        <f t="shared" si="63"/>
        <v>0.50460886696048535</v>
      </c>
      <c r="AL166" s="35">
        <f>IF(AK166&lt;M166,0,IF(N166&lt;=AK166,N166,AK166))</f>
        <v>0.50460886696048535</v>
      </c>
      <c r="AM166" s="35"/>
      <c r="AN166" s="103">
        <v>212</v>
      </c>
      <c r="AO166" s="103">
        <v>8</v>
      </c>
      <c r="AP166" s="103">
        <f t="shared" si="64"/>
        <v>22</v>
      </c>
      <c r="AQ166" s="34">
        <f>BorealFF!BD160</f>
        <v>2.9749999999999996</v>
      </c>
      <c r="AR166" s="34">
        <f t="shared" si="65"/>
        <v>0</v>
      </c>
      <c r="AS166" s="34">
        <f t="shared" si="66"/>
        <v>0</v>
      </c>
      <c r="AT166" s="34">
        <f t="shared" si="67"/>
        <v>0.80324999999999991</v>
      </c>
      <c r="AU166" s="34"/>
      <c r="AV166" s="34">
        <f t="shared" si="68"/>
        <v>2.16</v>
      </c>
      <c r="AW166" s="34">
        <f t="shared" si="69"/>
        <v>9.9912555658176103</v>
      </c>
      <c r="AX166" s="34"/>
      <c r="AY166" s="103">
        <v>212</v>
      </c>
      <c r="AZ166" s="34">
        <v>2.5000000000000001E-4</v>
      </c>
      <c r="BA166" s="34">
        <v>1.0500000000000001E-2</v>
      </c>
      <c r="BB166" s="34">
        <v>0.80325000000000002</v>
      </c>
      <c r="BD166" s="34">
        <v>2.16</v>
      </c>
      <c r="BE166" s="34">
        <v>10.0113843532</v>
      </c>
      <c r="BG166" s="103">
        <v>212</v>
      </c>
      <c r="BH166" s="114">
        <f t="shared" si="70"/>
        <v>-2.5000000000000001E-4</v>
      </c>
      <c r="BI166" s="114">
        <f t="shared" si="71"/>
        <v>-1.0500000000000001E-2</v>
      </c>
      <c r="BJ166" s="114">
        <f t="shared" si="72"/>
        <v>0</v>
      </c>
      <c r="BK166" s="34">
        <f t="shared" si="74"/>
        <v>0</v>
      </c>
      <c r="BL166" s="34">
        <f t="shared" si="73"/>
        <v>-2.0128787382390101E-2</v>
      </c>
    </row>
    <row r="167" spans="4:64" ht="15">
      <c r="D167" s="103">
        <v>213</v>
      </c>
      <c r="E167" s="103">
        <v>0</v>
      </c>
      <c r="F167" s="74">
        <v>5</v>
      </c>
      <c r="G167" s="103">
        <v>0</v>
      </c>
      <c r="H167" s="103" t="s">
        <v>732</v>
      </c>
      <c r="I167" s="103" t="s">
        <v>732</v>
      </c>
      <c r="J167" s="34">
        <v>0.1</v>
      </c>
      <c r="K167" s="34">
        <v>0</v>
      </c>
      <c r="L167" s="34">
        <v>0</v>
      </c>
      <c r="M167" s="34">
        <v>0</v>
      </c>
      <c r="N167" s="34">
        <v>0</v>
      </c>
      <c r="O167" s="34">
        <f t="shared" si="50"/>
        <v>0</v>
      </c>
      <c r="P167" s="103">
        <f t="shared" si="52"/>
        <v>-1.2344999999999999</v>
      </c>
      <c r="Q167" s="78">
        <f t="shared" si="51"/>
        <v>0.22539479108855165</v>
      </c>
      <c r="R167" s="34">
        <f t="shared" si="53"/>
        <v>0</v>
      </c>
      <c r="S167" s="34"/>
      <c r="T167" s="103">
        <v>213</v>
      </c>
      <c r="U167" s="34">
        <f t="shared" si="54"/>
        <v>2.2539479108855166E-2</v>
      </c>
      <c r="V167" s="34">
        <f t="shared" si="55"/>
        <v>0</v>
      </c>
      <c r="W167" s="34">
        <f t="shared" si="56"/>
        <v>0</v>
      </c>
      <c r="X167" s="34">
        <f t="shared" si="57"/>
        <v>0</v>
      </c>
      <c r="Y167" s="34">
        <f t="shared" si="58"/>
        <v>0</v>
      </c>
      <c r="Z167" s="34">
        <f t="shared" si="59"/>
        <v>2.2539479108855166E-2</v>
      </c>
      <c r="AA167" s="34">
        <f t="shared" si="60"/>
        <v>-2.2539479108855166E-2</v>
      </c>
      <c r="AB167" s="34"/>
      <c r="AC167" s="103">
        <v>213</v>
      </c>
      <c r="AD167" s="34">
        <f>IF(J167&lt;=R167,J167,R167)</f>
        <v>0</v>
      </c>
      <c r="AE167" s="34">
        <f>R167-AD167</f>
        <v>0</v>
      </c>
      <c r="AF167" s="103">
        <f>IF(AD167&lt;J167,0,IF(K167&lt;=AE167,K167,AE167))</f>
        <v>0</v>
      </c>
      <c r="AG167" s="35">
        <f t="shared" si="61"/>
        <v>0</v>
      </c>
      <c r="AH167" s="35">
        <f>IF(AG167&lt;K167,0,IF(L167&lt;=AG167,L167,AG167))</f>
        <v>0</v>
      </c>
      <c r="AI167" s="35">
        <f t="shared" si="62"/>
        <v>0</v>
      </c>
      <c r="AJ167" s="35">
        <f>IF(AI167&lt;L167,0,IF(M167&lt;=AI167,M167,AI167))</f>
        <v>0</v>
      </c>
      <c r="AK167" s="35">
        <f t="shared" si="63"/>
        <v>0</v>
      </c>
      <c r="AL167" s="35">
        <f>IF(AK167&lt;M167,0,IF(N167&lt;=AK167,N167,AK167))</f>
        <v>0</v>
      </c>
      <c r="AM167" s="35"/>
      <c r="AN167" s="103">
        <v>213</v>
      </c>
      <c r="AQ167" s="34">
        <f>BorealFF!BD161</f>
        <v>0</v>
      </c>
      <c r="AR167" s="34">
        <f t="shared" si="65"/>
        <v>0</v>
      </c>
      <c r="AS167" s="34">
        <f t="shared" si="66"/>
        <v>0</v>
      </c>
      <c r="AT167" s="34">
        <f t="shared" si="67"/>
        <v>0</v>
      </c>
      <c r="AU167" s="34"/>
      <c r="AV167" s="34">
        <f t="shared" si="68"/>
        <v>0</v>
      </c>
      <c r="AW167" s="34">
        <f t="shared" si="69"/>
        <v>0</v>
      </c>
      <c r="AX167" s="34"/>
      <c r="AY167" s="103">
        <v>213</v>
      </c>
      <c r="AZ167" s="34">
        <v>6.1121050445499996E-4</v>
      </c>
      <c r="BA167" s="34">
        <v>0</v>
      </c>
      <c r="BB167" s="34">
        <v>0</v>
      </c>
      <c r="BD167" s="34">
        <v>0</v>
      </c>
      <c r="BE167" s="34">
        <v>0</v>
      </c>
      <c r="BG167" s="103">
        <v>213</v>
      </c>
      <c r="BH167" s="114">
        <f t="shared" si="70"/>
        <v>-6.1121050445499996E-4</v>
      </c>
      <c r="BI167" s="114">
        <f t="shared" si="71"/>
        <v>0</v>
      </c>
      <c r="BJ167" s="114">
        <f t="shared" si="72"/>
        <v>0</v>
      </c>
      <c r="BK167" s="34">
        <f t="shared" si="74"/>
        <v>0</v>
      </c>
      <c r="BL167" s="34">
        <f t="shared" si="73"/>
        <v>0</v>
      </c>
    </row>
    <row r="168" spans="4:64" ht="15">
      <c r="D168" s="103">
        <v>214</v>
      </c>
      <c r="E168" s="103">
        <v>95</v>
      </c>
      <c r="F168" s="74">
        <v>0.1</v>
      </c>
      <c r="G168" s="74">
        <v>0.1</v>
      </c>
      <c r="H168" s="103">
        <v>90</v>
      </c>
      <c r="I168" s="103">
        <v>90</v>
      </c>
      <c r="J168" s="34">
        <v>0</v>
      </c>
      <c r="K168" s="34">
        <v>0.1</v>
      </c>
      <c r="L168" s="34">
        <v>0.7</v>
      </c>
      <c r="M168" s="34">
        <v>0.5</v>
      </c>
      <c r="N168" s="34">
        <v>0.6</v>
      </c>
      <c r="O168" s="34">
        <f t="shared" si="50"/>
        <v>1.9</v>
      </c>
      <c r="P168" s="103">
        <f t="shared" si="52"/>
        <v>0.7844399999999998</v>
      </c>
      <c r="Q168" s="78">
        <f t="shared" si="51"/>
        <v>0.68663624576867666</v>
      </c>
      <c r="R168" s="34">
        <f t="shared" si="53"/>
        <v>1.3046088669604856</v>
      </c>
      <c r="S168" s="34"/>
      <c r="T168" s="103">
        <v>214</v>
      </c>
      <c r="U168" s="34">
        <f t="shared" si="54"/>
        <v>0</v>
      </c>
      <c r="V168" s="34">
        <f t="shared" si="55"/>
        <v>6.8663624576867671E-2</v>
      </c>
      <c r="W168" s="34">
        <f t="shared" si="56"/>
        <v>0.48064537203807361</v>
      </c>
      <c r="X168" s="34">
        <f t="shared" si="57"/>
        <v>0.34331812288433833</v>
      </c>
      <c r="Y168" s="34">
        <f t="shared" si="58"/>
        <v>0.41198174746120597</v>
      </c>
      <c r="Z168" s="34">
        <f t="shared" si="59"/>
        <v>1.3046088669604856</v>
      </c>
      <c r="AA168" s="34">
        <f t="shared" si="60"/>
        <v>0</v>
      </c>
      <c r="AB168" s="34"/>
      <c r="AC168" s="103">
        <v>214</v>
      </c>
      <c r="AD168" s="34">
        <f>IF(J168&lt;=R168,J168,R168)</f>
        <v>0</v>
      </c>
      <c r="AE168" s="34">
        <f>R168-AD168</f>
        <v>1.3046088669604856</v>
      </c>
      <c r="AF168" s="103">
        <f>IF(AD168&lt;J168,0,IF(K168&lt;=AE168,K168,AE168))</f>
        <v>0.1</v>
      </c>
      <c r="AG168" s="35">
        <f t="shared" si="61"/>
        <v>1.2046088669604855</v>
      </c>
      <c r="AH168" s="35">
        <f>IF(AG168&lt;K168,0,IF(L168&lt;=AG168,L168,AG168))</f>
        <v>0.7</v>
      </c>
      <c r="AI168" s="35">
        <f t="shared" si="62"/>
        <v>0.50460886696048557</v>
      </c>
      <c r="AJ168" s="35">
        <f>IF(AI168&lt;L168,0,IF(M168&lt;=AI168,M168,AI168))</f>
        <v>0</v>
      </c>
      <c r="AK168" s="35">
        <f t="shared" si="63"/>
        <v>0.50460886696048557</v>
      </c>
      <c r="AL168" s="35">
        <f>IF(AK168&lt;M168,0,IF(N168&lt;=AK168,N168,AK168))</f>
        <v>0.50460886696048557</v>
      </c>
      <c r="AM168" s="35"/>
      <c r="AN168" s="103">
        <v>214</v>
      </c>
      <c r="AO168" s="103">
        <v>8</v>
      </c>
      <c r="AP168" s="103">
        <f t="shared" si="64"/>
        <v>22</v>
      </c>
      <c r="AQ168" s="34">
        <f>BorealFF!BD162</f>
        <v>2.9849999999999999</v>
      </c>
      <c r="AR168" s="34">
        <f t="shared" si="65"/>
        <v>0</v>
      </c>
      <c r="AS168" s="34">
        <f t="shared" si="66"/>
        <v>0</v>
      </c>
      <c r="AT168" s="34">
        <f t="shared" si="67"/>
        <v>1.9850249999999996</v>
      </c>
      <c r="AU168" s="34"/>
      <c r="AV168" s="34">
        <f t="shared" si="68"/>
        <v>0</v>
      </c>
      <c r="AW168" s="34">
        <f t="shared" si="69"/>
        <v>9.9912555658176139</v>
      </c>
      <c r="AX168" s="34"/>
      <c r="AY168" s="103">
        <v>214</v>
      </c>
      <c r="AZ168" s="34">
        <v>0</v>
      </c>
      <c r="BA168" s="34">
        <v>1.4999999999999999E-4</v>
      </c>
      <c r="BB168" s="34">
        <v>1.985025</v>
      </c>
      <c r="BD168" s="34">
        <v>3.6</v>
      </c>
      <c r="BE168" s="34">
        <v>7.3405261006899994E-2</v>
      </c>
      <c r="BG168" s="103">
        <v>214</v>
      </c>
      <c r="BH168" s="114">
        <f t="shared" si="70"/>
        <v>0</v>
      </c>
      <c r="BI168" s="114">
        <f t="shared" si="71"/>
        <v>-1.4999999999999999E-4</v>
      </c>
      <c r="BJ168" s="114">
        <f t="shared" si="72"/>
        <v>0</v>
      </c>
      <c r="BK168" s="34">
        <f t="shared" si="74"/>
        <v>-3.6</v>
      </c>
      <c r="BL168" s="34">
        <f t="shared" si="73"/>
        <v>9.9178503048107132</v>
      </c>
    </row>
    <row r="169" spans="4:64" ht="15">
      <c r="D169" s="103">
        <v>215</v>
      </c>
      <c r="E169" s="103">
        <v>77</v>
      </c>
      <c r="F169" s="103">
        <v>0</v>
      </c>
      <c r="G169" s="103">
        <v>0</v>
      </c>
      <c r="H169" s="103">
        <v>77</v>
      </c>
      <c r="I169" s="103">
        <v>77</v>
      </c>
      <c r="J169" s="34">
        <v>0</v>
      </c>
      <c r="K169" s="34">
        <v>0</v>
      </c>
      <c r="L169" s="34">
        <v>0.1</v>
      </c>
      <c r="M169" s="34">
        <v>0.1</v>
      </c>
      <c r="N169" s="34">
        <v>0.1</v>
      </c>
      <c r="O169" s="34">
        <f t="shared" si="50"/>
        <v>0.30000000000000004</v>
      </c>
      <c r="P169" s="103">
        <f t="shared" si="52"/>
        <v>-0.91571999999999987</v>
      </c>
      <c r="Q169" s="78">
        <f t="shared" si="51"/>
        <v>0.28583077585051564</v>
      </c>
      <c r="R169" s="34">
        <f t="shared" si="53"/>
        <v>8.5749232755154711E-2</v>
      </c>
      <c r="S169" s="34"/>
      <c r="T169" s="103">
        <v>215</v>
      </c>
      <c r="U169" s="34">
        <f t="shared" si="54"/>
        <v>0</v>
      </c>
      <c r="V169" s="34">
        <f t="shared" si="55"/>
        <v>0</v>
      </c>
      <c r="W169" s="34">
        <f t="shared" si="56"/>
        <v>2.8583077585051565E-2</v>
      </c>
      <c r="X169" s="34">
        <f t="shared" si="57"/>
        <v>2.8583077585051565E-2</v>
      </c>
      <c r="Y169" s="34">
        <f t="shared" si="58"/>
        <v>2.8583077585051565E-2</v>
      </c>
      <c r="Z169" s="34">
        <f t="shared" si="59"/>
        <v>8.5749232755154697E-2</v>
      </c>
      <c r="AA169" s="34">
        <f t="shared" si="60"/>
        <v>0</v>
      </c>
      <c r="AB169" s="34"/>
      <c r="AC169" s="103">
        <v>215</v>
      </c>
      <c r="AD169" s="34">
        <f>IF(J169&lt;=R169,J169,R169)</f>
        <v>0</v>
      </c>
      <c r="AE169" s="34">
        <f>R169-AD169</f>
        <v>8.5749232755154711E-2</v>
      </c>
      <c r="AF169" s="103">
        <f>IF(AD169&lt;J169,0,IF(K169&lt;=AE169,K169,AE169))</f>
        <v>0</v>
      </c>
      <c r="AG169" s="35">
        <f t="shared" si="61"/>
        <v>8.5749232755154711E-2</v>
      </c>
      <c r="AH169" s="35">
        <f>IF(AG169&lt;K169,0,IF(L169&lt;=AG169,L169,AG169))</f>
        <v>8.5749232755154711E-2</v>
      </c>
      <c r="AI169" s="35">
        <f t="shared" si="62"/>
        <v>0</v>
      </c>
      <c r="AJ169" s="35">
        <f>IF(AI169&lt;L169,0,IF(M169&lt;=AI169,M169,AI169))</f>
        <v>0</v>
      </c>
      <c r="AK169" s="35">
        <f t="shared" si="63"/>
        <v>0</v>
      </c>
      <c r="AL169" s="35">
        <f>IF(AK169&lt;M169,0,IF(N169&lt;=AK169,N169,AK169))</f>
        <v>0</v>
      </c>
      <c r="AM169" s="35"/>
      <c r="AN169" s="103">
        <v>215</v>
      </c>
      <c r="AO169" s="103">
        <v>8</v>
      </c>
      <c r="AP169" s="103">
        <f t="shared" si="64"/>
        <v>22</v>
      </c>
      <c r="AQ169" s="34">
        <f>BorealFF!BD163</f>
        <v>3</v>
      </c>
      <c r="AR169" s="34">
        <f t="shared" si="65"/>
        <v>0</v>
      </c>
      <c r="AS169" s="34">
        <f t="shared" si="66"/>
        <v>0</v>
      </c>
      <c r="AT169" s="34">
        <f t="shared" si="67"/>
        <v>0.19808072766440737</v>
      </c>
      <c r="AU169" s="34"/>
      <c r="AV169" s="34">
        <f t="shared" si="68"/>
        <v>0</v>
      </c>
      <c r="AW169" s="34">
        <f t="shared" si="69"/>
        <v>0</v>
      </c>
      <c r="AX169" s="34"/>
      <c r="AY169" s="103">
        <v>215</v>
      </c>
      <c r="AZ169" s="34">
        <v>0</v>
      </c>
      <c r="BA169" s="34">
        <v>0</v>
      </c>
      <c r="BB169" s="34">
        <v>0.19807648379699999</v>
      </c>
      <c r="BD169" s="34">
        <v>0</v>
      </c>
      <c r="BE169" s="34">
        <v>0</v>
      </c>
      <c r="BG169" s="103">
        <v>215</v>
      </c>
      <c r="BH169" s="114">
        <f t="shared" si="70"/>
        <v>0</v>
      </c>
      <c r="BI169" s="114">
        <f t="shared" si="71"/>
        <v>0</v>
      </c>
      <c r="BJ169" s="114">
        <f t="shared" si="72"/>
        <v>4.2438674073830285E-6</v>
      </c>
      <c r="BK169" s="34">
        <f t="shared" si="74"/>
        <v>0</v>
      </c>
      <c r="BL169" s="34">
        <f t="shared" si="73"/>
        <v>0</v>
      </c>
    </row>
    <row r="170" spans="4:64" ht="15">
      <c r="D170" s="103">
        <v>216</v>
      </c>
      <c r="E170" s="103">
        <v>80</v>
      </c>
      <c r="F170" s="103">
        <v>0</v>
      </c>
      <c r="G170" s="103">
        <v>0</v>
      </c>
      <c r="H170" s="103">
        <v>80</v>
      </c>
      <c r="I170" s="103">
        <v>80</v>
      </c>
      <c r="J170" s="34">
        <v>0</v>
      </c>
      <c r="K170" s="34">
        <v>0</v>
      </c>
      <c r="L170" s="34">
        <v>1.5</v>
      </c>
      <c r="M170" s="34">
        <v>1</v>
      </c>
      <c r="N170" s="34">
        <v>0.5</v>
      </c>
      <c r="O170" s="34">
        <f t="shared" si="50"/>
        <v>3</v>
      </c>
      <c r="P170" s="103">
        <f t="shared" si="52"/>
        <v>1.9533000000000003</v>
      </c>
      <c r="Q170" s="78">
        <f t="shared" si="51"/>
        <v>0.87580602761999971</v>
      </c>
      <c r="R170" s="34">
        <f t="shared" si="53"/>
        <v>2.6274180828599993</v>
      </c>
      <c r="S170" s="34"/>
      <c r="T170" s="103">
        <v>216</v>
      </c>
      <c r="U170" s="34">
        <f t="shared" si="54"/>
        <v>0</v>
      </c>
      <c r="V170" s="34">
        <f t="shared" si="55"/>
        <v>0</v>
      </c>
      <c r="W170" s="34">
        <f t="shared" si="56"/>
        <v>1.3137090414299997</v>
      </c>
      <c r="X170" s="34">
        <f t="shared" si="57"/>
        <v>0.87580602761999971</v>
      </c>
      <c r="Y170" s="34">
        <f t="shared" si="58"/>
        <v>0.43790301380999985</v>
      </c>
      <c r="Z170" s="34">
        <f t="shared" si="59"/>
        <v>2.6274180828599993</v>
      </c>
      <c r="AA170" s="34">
        <f t="shared" si="60"/>
        <v>0</v>
      </c>
      <c r="AB170" s="34"/>
      <c r="AC170" s="103">
        <v>216</v>
      </c>
      <c r="AD170" s="34">
        <f>IF(J170&lt;=R170,J170,R170)</f>
        <v>0</v>
      </c>
      <c r="AE170" s="34">
        <f>R170-AD170</f>
        <v>2.6274180828599993</v>
      </c>
      <c r="AF170" s="103">
        <f>IF(AD170&lt;J170,0,IF(K170&lt;=AE170,K170,AE170))</f>
        <v>0</v>
      </c>
      <c r="AG170" s="35">
        <f t="shared" si="61"/>
        <v>2.6274180828599993</v>
      </c>
      <c r="AH170" s="35">
        <f>IF(AG170&lt;K170,0,IF(L170&lt;=AG170,L170,AG170))</f>
        <v>1.5</v>
      </c>
      <c r="AI170" s="35">
        <f t="shared" si="62"/>
        <v>1.1274180828599993</v>
      </c>
      <c r="AJ170" s="35">
        <f>IF(AI170&lt;L170,0,IF(M170&lt;=AI170,M170,AI170))</f>
        <v>0</v>
      </c>
      <c r="AK170" s="35">
        <f t="shared" si="63"/>
        <v>1.1274180828599993</v>
      </c>
      <c r="AL170" s="35">
        <f>IF(AK170&lt;M170,0,IF(N170&lt;=AK170,N170,AK170))</f>
        <v>0.5</v>
      </c>
      <c r="AM170" s="35"/>
      <c r="AN170" s="103">
        <v>216</v>
      </c>
      <c r="AO170" s="103">
        <v>8</v>
      </c>
      <c r="AP170" s="103">
        <f t="shared" si="64"/>
        <v>22</v>
      </c>
      <c r="AQ170" s="34">
        <f>BorealFF!BD164</f>
        <v>1.5749999999999997</v>
      </c>
      <c r="AR170" s="34">
        <f t="shared" si="65"/>
        <v>0</v>
      </c>
      <c r="AS170" s="34">
        <f t="shared" si="66"/>
        <v>0</v>
      </c>
      <c r="AT170" s="34">
        <f t="shared" si="67"/>
        <v>1.89</v>
      </c>
      <c r="AU170" s="34"/>
      <c r="AV170" s="34">
        <f t="shared" si="68"/>
        <v>0</v>
      </c>
      <c r="AW170" s="34">
        <f t="shared" si="69"/>
        <v>8.8000000000000007</v>
      </c>
      <c r="AX170" s="34"/>
      <c r="AY170" s="103">
        <v>216</v>
      </c>
      <c r="AZ170" s="34">
        <v>0</v>
      </c>
      <c r="BA170" s="34">
        <v>0</v>
      </c>
      <c r="BB170" s="34">
        <v>1.89</v>
      </c>
      <c r="BD170" s="34">
        <v>6.4</v>
      </c>
      <c r="BE170" s="34">
        <v>1.83341057726</v>
      </c>
      <c r="BG170" s="103">
        <v>216</v>
      </c>
      <c r="BH170" s="114">
        <f t="shared" si="70"/>
        <v>0</v>
      </c>
      <c r="BI170" s="114">
        <f t="shared" si="71"/>
        <v>0</v>
      </c>
      <c r="BJ170" s="114">
        <f t="shared" si="72"/>
        <v>0</v>
      </c>
      <c r="BK170" s="34">
        <f t="shared" si="74"/>
        <v>-6.4</v>
      </c>
      <c r="BL170" s="34">
        <f t="shared" si="73"/>
        <v>6.9665894227400003</v>
      </c>
    </row>
    <row r="171" spans="4:64" ht="15">
      <c r="D171" s="103">
        <v>217</v>
      </c>
      <c r="E171" s="103">
        <v>80</v>
      </c>
      <c r="F171" s="103">
        <v>0</v>
      </c>
      <c r="G171" s="103">
        <v>0</v>
      </c>
      <c r="H171" s="103">
        <v>80</v>
      </c>
      <c r="I171" s="103">
        <v>80</v>
      </c>
      <c r="J171" s="34">
        <v>0</v>
      </c>
      <c r="K171" s="34">
        <v>0</v>
      </c>
      <c r="L171" s="34">
        <v>1.2</v>
      </c>
      <c r="M171" s="34">
        <v>0.4</v>
      </c>
      <c r="N171" s="34">
        <v>0.3</v>
      </c>
      <c r="O171" s="34">
        <f t="shared" si="50"/>
        <v>1.9000000000000001</v>
      </c>
      <c r="P171" s="103">
        <f t="shared" si="52"/>
        <v>0.78444000000000025</v>
      </c>
      <c r="Q171" s="78">
        <f t="shared" si="51"/>
        <v>0.68663624576867677</v>
      </c>
      <c r="R171" s="34">
        <f t="shared" si="53"/>
        <v>1.3046088669604861</v>
      </c>
      <c r="S171" s="34"/>
      <c r="T171" s="103">
        <v>217</v>
      </c>
      <c r="U171" s="34">
        <f t="shared" si="54"/>
        <v>0</v>
      </c>
      <c r="V171" s="34">
        <f t="shared" si="55"/>
        <v>0</v>
      </c>
      <c r="W171" s="34">
        <f t="shared" si="56"/>
        <v>0.82396349492241205</v>
      </c>
      <c r="X171" s="34">
        <f t="shared" si="57"/>
        <v>0.27465449830747074</v>
      </c>
      <c r="Y171" s="34">
        <f t="shared" si="58"/>
        <v>0.20599087373060301</v>
      </c>
      <c r="Z171" s="34">
        <f t="shared" si="59"/>
        <v>1.3046088669604858</v>
      </c>
      <c r="AA171" s="34">
        <f t="shared" si="60"/>
        <v>0</v>
      </c>
      <c r="AB171" s="34"/>
      <c r="AC171" s="103">
        <v>217</v>
      </c>
      <c r="AD171" s="34">
        <f>IF(J171&lt;=R171,J171,R171)</f>
        <v>0</v>
      </c>
      <c r="AE171" s="34">
        <f>R171-AD171</f>
        <v>1.3046088669604861</v>
      </c>
      <c r="AF171" s="103">
        <f>IF(AD171&lt;J171,0,IF(K171&lt;=AE171,K171,AE171))</f>
        <v>0</v>
      </c>
      <c r="AG171" s="35">
        <f t="shared" si="61"/>
        <v>1.3046088669604861</v>
      </c>
      <c r="AH171" s="35">
        <f>IF(AG171&lt;K171,0,IF(L171&lt;=AG171,L171,AG171))</f>
        <v>1.2</v>
      </c>
      <c r="AI171" s="35">
        <f t="shared" si="62"/>
        <v>0.1046088669604861</v>
      </c>
      <c r="AJ171" s="35">
        <f>IF(AI171&lt;L171,0,IF(M171&lt;=AI171,M171,AI171))</f>
        <v>0</v>
      </c>
      <c r="AK171" s="35">
        <f t="shared" si="63"/>
        <v>0.1046088669604861</v>
      </c>
      <c r="AL171" s="35">
        <f>IF(AK171&lt;M171,0,IF(N171&lt;=AK171,N171,AK171))</f>
        <v>0</v>
      </c>
      <c r="AM171" s="35"/>
      <c r="AN171" s="103">
        <v>217</v>
      </c>
      <c r="AO171" s="103">
        <v>8</v>
      </c>
      <c r="AP171" s="103">
        <f t="shared" si="64"/>
        <v>22</v>
      </c>
      <c r="AQ171" s="34">
        <f>BorealFF!BD165</f>
        <v>2.25</v>
      </c>
      <c r="AR171" s="34">
        <f t="shared" si="65"/>
        <v>0</v>
      </c>
      <c r="AS171" s="34">
        <f t="shared" si="66"/>
        <v>0</v>
      </c>
      <c r="AT171" s="34">
        <f t="shared" si="67"/>
        <v>2.1599999999999997</v>
      </c>
      <c r="AU171" s="34"/>
      <c r="AV171" s="34">
        <f t="shared" si="68"/>
        <v>0</v>
      </c>
      <c r="AW171" s="34">
        <f t="shared" si="69"/>
        <v>0</v>
      </c>
      <c r="AX171" s="34"/>
      <c r="AY171" s="103">
        <v>217</v>
      </c>
      <c r="AZ171" s="34">
        <v>0</v>
      </c>
      <c r="BA171" s="34">
        <v>0</v>
      </c>
      <c r="BB171" s="34">
        <v>2.16</v>
      </c>
      <c r="BD171" s="34">
        <v>0</v>
      </c>
      <c r="BE171" s="34">
        <v>0</v>
      </c>
      <c r="BG171" s="103">
        <v>217</v>
      </c>
      <c r="BH171" s="114">
        <f t="shared" si="70"/>
        <v>0</v>
      </c>
      <c r="BI171" s="114">
        <f t="shared" si="71"/>
        <v>0</v>
      </c>
      <c r="BJ171" s="114">
        <f t="shared" si="72"/>
        <v>0</v>
      </c>
      <c r="BK171" s="34">
        <f t="shared" si="74"/>
        <v>0</v>
      </c>
      <c r="BL171" s="34">
        <f t="shared" si="73"/>
        <v>0</v>
      </c>
    </row>
    <row r="172" spans="4:64" ht="15">
      <c r="D172" s="103">
        <v>218</v>
      </c>
      <c r="E172" s="103">
        <v>50</v>
      </c>
      <c r="F172" s="103">
        <v>0</v>
      </c>
      <c r="G172" s="103">
        <v>0</v>
      </c>
      <c r="H172" s="103">
        <v>50</v>
      </c>
      <c r="I172" s="103">
        <v>50</v>
      </c>
      <c r="J172" s="34">
        <v>0</v>
      </c>
      <c r="K172" s="34">
        <v>0</v>
      </c>
      <c r="L172" s="34">
        <v>0.6</v>
      </c>
      <c r="M172" s="34">
        <v>0.3</v>
      </c>
      <c r="N172" s="34">
        <v>0.3</v>
      </c>
      <c r="O172" s="34">
        <f t="shared" si="50"/>
        <v>1.2</v>
      </c>
      <c r="P172" s="103">
        <f t="shared" si="52"/>
        <v>4.06200000000001E-2</v>
      </c>
      <c r="Q172" s="78">
        <f t="shared" si="51"/>
        <v>0.51015360393105025</v>
      </c>
      <c r="R172" s="34">
        <f t="shared" si="53"/>
        <v>0.61218432471726025</v>
      </c>
      <c r="S172" s="34"/>
      <c r="T172" s="103">
        <v>218</v>
      </c>
      <c r="U172" s="34">
        <f t="shared" si="54"/>
        <v>0</v>
      </c>
      <c r="V172" s="34">
        <f t="shared" si="55"/>
        <v>0</v>
      </c>
      <c r="W172" s="34">
        <f t="shared" si="56"/>
        <v>0.30609216235863013</v>
      </c>
      <c r="X172" s="34">
        <f t="shared" si="57"/>
        <v>0.15304608117931506</v>
      </c>
      <c r="Y172" s="34">
        <f t="shared" si="58"/>
        <v>0.15304608117931506</v>
      </c>
      <c r="Z172" s="34">
        <f t="shared" si="59"/>
        <v>0.61218432471726025</v>
      </c>
      <c r="AA172" s="34">
        <f t="shared" si="60"/>
        <v>0</v>
      </c>
      <c r="AB172" s="34"/>
      <c r="AC172" s="103">
        <v>218</v>
      </c>
      <c r="AD172" s="34">
        <f>IF(J172&lt;=R172,J172,R172)</f>
        <v>0</v>
      </c>
      <c r="AE172" s="34">
        <f>R172-AD172</f>
        <v>0.61218432471726025</v>
      </c>
      <c r="AF172" s="103">
        <f>IF(AD172&lt;J172,0,IF(K172&lt;=AE172,K172,AE172))</f>
        <v>0</v>
      </c>
      <c r="AG172" s="35">
        <f t="shared" si="61"/>
        <v>0.61218432471726025</v>
      </c>
      <c r="AH172" s="35">
        <f>IF(AG172&lt;K172,0,IF(L172&lt;=AG172,L172,AG172))</f>
        <v>0.6</v>
      </c>
      <c r="AI172" s="35">
        <f t="shared" si="62"/>
        <v>1.2184324717260275E-2</v>
      </c>
      <c r="AJ172" s="35">
        <f>IF(AI172&lt;L172,0,IF(M172&lt;=AI172,M172,AI172))</f>
        <v>0</v>
      </c>
      <c r="AK172" s="35">
        <f t="shared" si="63"/>
        <v>1.2184324717260275E-2</v>
      </c>
      <c r="AL172" s="35">
        <f>IF(AK172&lt;M172,0,IF(N172&lt;=AK172,N172,AK172))</f>
        <v>0</v>
      </c>
      <c r="AM172" s="35"/>
      <c r="AN172" s="103">
        <v>218</v>
      </c>
      <c r="AO172" s="103">
        <v>8</v>
      </c>
      <c r="AP172" s="103">
        <f t="shared" si="64"/>
        <v>22</v>
      </c>
      <c r="AQ172" s="34">
        <f>BorealFF!BD166</f>
        <v>1.5</v>
      </c>
      <c r="AR172" s="34">
        <f t="shared" si="65"/>
        <v>0</v>
      </c>
      <c r="AS172" s="34">
        <f t="shared" si="66"/>
        <v>0</v>
      </c>
      <c r="AT172" s="34">
        <f t="shared" si="67"/>
        <v>0.44999999999999996</v>
      </c>
      <c r="AU172" s="34"/>
      <c r="AV172" s="34">
        <f t="shared" si="68"/>
        <v>0</v>
      </c>
      <c r="AW172" s="34">
        <f t="shared" si="69"/>
        <v>0</v>
      </c>
      <c r="AX172" s="34"/>
      <c r="AY172" s="103">
        <v>218</v>
      </c>
      <c r="AZ172" s="34">
        <v>0</v>
      </c>
      <c r="BA172" s="34">
        <v>0</v>
      </c>
      <c r="BB172" s="34">
        <v>0.45</v>
      </c>
      <c r="BD172" s="34">
        <v>4.8593358076900003E-2</v>
      </c>
      <c r="BE172" s="34">
        <v>0</v>
      </c>
      <c r="BG172" s="103">
        <v>218</v>
      </c>
      <c r="BH172" s="114">
        <f t="shared" si="70"/>
        <v>0</v>
      </c>
      <c r="BI172" s="114">
        <f t="shared" si="71"/>
        <v>0</v>
      </c>
      <c r="BJ172" s="114">
        <f t="shared" si="72"/>
        <v>0</v>
      </c>
      <c r="BK172" s="34">
        <f t="shared" si="74"/>
        <v>-4.8593358076900003E-2</v>
      </c>
      <c r="BL172" s="34">
        <f t="shared" si="73"/>
        <v>0</v>
      </c>
    </row>
    <row r="173" spans="4:64" ht="15">
      <c r="D173" s="103">
        <v>219</v>
      </c>
      <c r="E173" s="103">
        <v>96</v>
      </c>
      <c r="F173" s="74">
        <v>0.1</v>
      </c>
      <c r="G173" s="74">
        <v>0.3</v>
      </c>
      <c r="H173" s="103">
        <v>96</v>
      </c>
      <c r="I173" s="103">
        <v>96</v>
      </c>
      <c r="J173" s="34">
        <v>0.1</v>
      </c>
      <c r="K173" s="34">
        <v>0.1</v>
      </c>
      <c r="L173" s="34">
        <v>0.9</v>
      </c>
      <c r="M173" s="34">
        <v>1</v>
      </c>
      <c r="N173" s="34">
        <v>1</v>
      </c>
      <c r="O173" s="34">
        <f t="shared" si="50"/>
        <v>3</v>
      </c>
      <c r="P173" s="103">
        <f t="shared" si="52"/>
        <v>1.9533000000000003</v>
      </c>
      <c r="Q173" s="78">
        <f t="shared" si="51"/>
        <v>0.87580602761999971</v>
      </c>
      <c r="R173" s="34">
        <f t="shared" si="53"/>
        <v>2.6274180828599993</v>
      </c>
      <c r="S173" s="34"/>
      <c r="T173" s="103">
        <v>219</v>
      </c>
      <c r="U173" s="34">
        <f t="shared" si="54"/>
        <v>8.7580602761999971E-2</v>
      </c>
      <c r="V173" s="34">
        <f t="shared" si="55"/>
        <v>8.7580602761999971E-2</v>
      </c>
      <c r="W173" s="34">
        <f t="shared" si="56"/>
        <v>0.78822542485799973</v>
      </c>
      <c r="X173" s="34">
        <f t="shared" si="57"/>
        <v>0.87580602761999971</v>
      </c>
      <c r="Y173" s="34">
        <f t="shared" si="58"/>
        <v>0.87580602761999971</v>
      </c>
      <c r="Z173" s="34">
        <f t="shared" si="59"/>
        <v>2.7149986856219988</v>
      </c>
      <c r="AA173" s="34">
        <f t="shared" si="60"/>
        <v>-8.7580602761999415E-2</v>
      </c>
      <c r="AB173" s="34"/>
      <c r="AC173" s="103">
        <v>219</v>
      </c>
      <c r="AD173" s="34">
        <f>IF(J173&lt;=R173,J173,R173)</f>
        <v>0.1</v>
      </c>
      <c r="AE173" s="34">
        <f>R173-AD173</f>
        <v>2.5274180828599992</v>
      </c>
      <c r="AF173" s="103">
        <f>IF(AD173&lt;J173,0,IF(K173&lt;=AE173,K173,AE173))</f>
        <v>0.1</v>
      </c>
      <c r="AG173" s="35">
        <f t="shared" si="61"/>
        <v>2.4274180828599992</v>
      </c>
      <c r="AH173" s="35">
        <f>IF(AG173&lt;K173,0,IF(L173&lt;=AG173,L173,AG173))</f>
        <v>0.9</v>
      </c>
      <c r="AI173" s="35">
        <f t="shared" si="62"/>
        <v>1.5274180828599992</v>
      </c>
      <c r="AJ173" s="35">
        <f>IF(AI173&lt;L173,0,IF(M173&lt;=AI173,M173,AI173))</f>
        <v>1</v>
      </c>
      <c r="AK173" s="35">
        <f t="shared" si="63"/>
        <v>0.52741808285999925</v>
      </c>
      <c r="AL173" s="35">
        <f>IF(AK173&lt;M173,0,IF(N173&lt;=AK173,N173,AK173))</f>
        <v>0</v>
      </c>
      <c r="AM173" s="35"/>
      <c r="AN173" s="103">
        <v>219</v>
      </c>
      <c r="AO173" s="103">
        <v>8</v>
      </c>
      <c r="AP173" s="103">
        <f t="shared" si="64"/>
        <v>22</v>
      </c>
      <c r="AQ173" s="34">
        <f>BorealFF!BD167</f>
        <v>3</v>
      </c>
      <c r="AR173" s="34">
        <f t="shared" si="65"/>
        <v>0</v>
      </c>
      <c r="AS173" s="34">
        <f t="shared" si="66"/>
        <v>0</v>
      </c>
      <c r="AT173" s="34">
        <f t="shared" si="67"/>
        <v>2.5920000000000001</v>
      </c>
      <c r="AU173" s="34"/>
      <c r="AV173" s="34">
        <f t="shared" si="68"/>
        <v>7.68</v>
      </c>
      <c r="AW173" s="34">
        <f t="shared" si="69"/>
        <v>0</v>
      </c>
      <c r="AX173" s="34"/>
      <c r="AY173" s="103">
        <v>219</v>
      </c>
      <c r="AZ173" s="34">
        <v>5.0000000000000002E-5</v>
      </c>
      <c r="BA173" s="34">
        <v>4.4999999999999999E-4</v>
      </c>
      <c r="BB173" s="34">
        <v>2.5920000000000001</v>
      </c>
      <c r="BD173" s="34">
        <v>7.68</v>
      </c>
      <c r="BE173" s="34">
        <v>11.2203314998</v>
      </c>
      <c r="BG173" s="103">
        <v>219</v>
      </c>
      <c r="BH173" s="114">
        <f t="shared" si="70"/>
        <v>-5.0000000000000002E-5</v>
      </c>
      <c r="BI173" s="114">
        <f t="shared" si="71"/>
        <v>-4.4999999999999999E-4</v>
      </c>
      <c r="BJ173" s="114">
        <f t="shared" si="72"/>
        <v>0</v>
      </c>
      <c r="BK173" s="34">
        <f t="shared" si="74"/>
        <v>0</v>
      </c>
      <c r="BL173" s="34">
        <f t="shared" si="73"/>
        <v>-11.2203314998</v>
      </c>
    </row>
    <row r="174" spans="4:64" ht="15">
      <c r="D174" s="103">
        <v>220</v>
      </c>
      <c r="E174" s="103">
        <v>95</v>
      </c>
      <c r="F174" s="103">
        <v>0</v>
      </c>
      <c r="G174" s="74">
        <v>0.3</v>
      </c>
      <c r="H174" s="103">
        <v>90</v>
      </c>
      <c r="I174" s="103">
        <v>90</v>
      </c>
      <c r="J174" s="34">
        <v>0</v>
      </c>
      <c r="K174" s="34">
        <v>0.1</v>
      </c>
      <c r="L174" s="34">
        <v>0.4</v>
      </c>
      <c r="M174" s="34">
        <v>0.2</v>
      </c>
      <c r="N174" s="34">
        <v>0.4</v>
      </c>
      <c r="O174" s="34">
        <f t="shared" si="50"/>
        <v>1.1000000000000001</v>
      </c>
      <c r="P174" s="103">
        <f t="shared" si="52"/>
        <v>-6.5639999999999921E-2</v>
      </c>
      <c r="Q174" s="78">
        <f t="shared" si="51"/>
        <v>0.48359588948609139</v>
      </c>
      <c r="R174" s="34">
        <f t="shared" si="53"/>
        <v>0.53195547843470059</v>
      </c>
      <c r="S174" s="34"/>
      <c r="T174" s="103">
        <v>220</v>
      </c>
      <c r="U174" s="34">
        <f t="shared" si="54"/>
        <v>0</v>
      </c>
      <c r="V174" s="34">
        <f t="shared" si="55"/>
        <v>4.8359588948609145E-2</v>
      </c>
      <c r="W174" s="34">
        <f t="shared" si="56"/>
        <v>0.19343835579443658</v>
      </c>
      <c r="X174" s="34">
        <f t="shared" si="57"/>
        <v>9.6719177897218289E-2</v>
      </c>
      <c r="Y174" s="34">
        <f t="shared" si="58"/>
        <v>0.19343835579443658</v>
      </c>
      <c r="Z174" s="34">
        <f t="shared" si="59"/>
        <v>0.53195547843470059</v>
      </c>
      <c r="AA174" s="34">
        <f t="shared" si="60"/>
        <v>0</v>
      </c>
      <c r="AB174" s="34"/>
      <c r="AC174" s="103">
        <v>220</v>
      </c>
      <c r="AD174" s="34">
        <f>IF(J174&lt;=R174,J174,R174)</f>
        <v>0</v>
      </c>
      <c r="AE174" s="34">
        <f>R174-AD174</f>
        <v>0.53195547843470059</v>
      </c>
      <c r="AF174" s="103">
        <f>IF(AD174&lt;J174,0,IF(K174&lt;=AE174,K174,AE174))</f>
        <v>0.1</v>
      </c>
      <c r="AG174" s="35">
        <f t="shared" si="61"/>
        <v>0.43195547843470061</v>
      </c>
      <c r="AH174" s="35">
        <f>IF(AG174&lt;K174,0,IF(L174&lt;=AG174,L174,AG174))</f>
        <v>0.4</v>
      </c>
      <c r="AI174" s="35">
        <f t="shared" si="62"/>
        <v>3.195547843470059E-2</v>
      </c>
      <c r="AJ174" s="35">
        <f>IF(AI174&lt;L174,0,IF(M174&lt;=AI174,M174,AI174))</f>
        <v>0</v>
      </c>
      <c r="AK174" s="35">
        <f t="shared" si="63"/>
        <v>3.195547843470059E-2</v>
      </c>
      <c r="AL174" s="35">
        <f>IF(AK174&lt;M174,0,IF(N174&lt;=AK174,N174,AK174))</f>
        <v>0</v>
      </c>
      <c r="AM174" s="35"/>
      <c r="AN174" s="103">
        <v>220</v>
      </c>
      <c r="AO174" s="103">
        <v>8</v>
      </c>
      <c r="AP174" s="103">
        <f t="shared" si="64"/>
        <v>22</v>
      </c>
      <c r="AQ174" s="34">
        <f>BorealFF!BD168</f>
        <v>3</v>
      </c>
      <c r="AR174" s="34">
        <f t="shared" si="65"/>
        <v>0</v>
      </c>
      <c r="AS174" s="34">
        <f t="shared" si="66"/>
        <v>0</v>
      </c>
      <c r="AT174" s="34">
        <f t="shared" si="67"/>
        <v>1.1400000000000001</v>
      </c>
      <c r="AU174" s="34"/>
      <c r="AV174" s="34">
        <f t="shared" si="68"/>
        <v>0</v>
      </c>
      <c r="AW174" s="34">
        <f t="shared" si="69"/>
        <v>0</v>
      </c>
      <c r="AX174" s="34"/>
      <c r="AY174" s="103">
        <v>220</v>
      </c>
      <c r="AZ174" s="34">
        <v>0</v>
      </c>
      <c r="BA174" s="34">
        <v>4.4999999999999999E-4</v>
      </c>
      <c r="BB174" s="34">
        <v>1.1399999999999999</v>
      </c>
      <c r="BD174" s="34">
        <v>0.229861879558</v>
      </c>
      <c r="BE174" s="34">
        <v>0</v>
      </c>
      <c r="BG174" s="103">
        <v>220</v>
      </c>
      <c r="BH174" s="114">
        <f t="shared" si="70"/>
        <v>0</v>
      </c>
      <c r="BI174" s="114">
        <f t="shared" si="71"/>
        <v>-4.4999999999999999E-4</v>
      </c>
      <c r="BJ174" s="114">
        <f t="shared" si="72"/>
        <v>0</v>
      </c>
      <c r="BK174" s="34">
        <f t="shared" si="74"/>
        <v>-0.229861879558</v>
      </c>
      <c r="BL174" s="34">
        <f t="shared" si="73"/>
        <v>0</v>
      </c>
    </row>
    <row r="175" spans="4:64" ht="15">
      <c r="D175" s="103">
        <v>221</v>
      </c>
      <c r="E175" s="103">
        <v>60</v>
      </c>
      <c r="F175" s="103">
        <v>0</v>
      </c>
      <c r="G175" s="103">
        <v>0</v>
      </c>
      <c r="H175" s="103" t="s">
        <v>732</v>
      </c>
      <c r="I175" s="103" t="s">
        <v>732</v>
      </c>
      <c r="J175" s="34">
        <v>0</v>
      </c>
      <c r="K175" s="34">
        <v>0</v>
      </c>
      <c r="L175" s="34">
        <v>1.8</v>
      </c>
      <c r="M175" s="34">
        <v>0</v>
      </c>
      <c r="N175" s="34">
        <v>0</v>
      </c>
      <c r="O175" s="34">
        <f t="shared" si="50"/>
        <v>1.8</v>
      </c>
      <c r="P175" s="103">
        <f t="shared" si="52"/>
        <v>0.67818000000000001</v>
      </c>
      <c r="Q175" s="78">
        <f t="shared" si="51"/>
        <v>0.66333237128659972</v>
      </c>
      <c r="R175" s="34">
        <f t="shared" si="53"/>
        <v>1.1939982683158796</v>
      </c>
      <c r="S175" s="34"/>
      <c r="T175" s="103">
        <v>221</v>
      </c>
      <c r="U175" s="34">
        <f t="shared" si="54"/>
        <v>0</v>
      </c>
      <c r="V175" s="34">
        <f t="shared" si="55"/>
        <v>0</v>
      </c>
      <c r="W175" s="34">
        <f t="shared" si="56"/>
        <v>1.1939982683158796</v>
      </c>
      <c r="X175" s="34">
        <f t="shared" si="57"/>
        <v>0</v>
      </c>
      <c r="Y175" s="34">
        <f t="shared" si="58"/>
        <v>0</v>
      </c>
      <c r="Z175" s="34">
        <f t="shared" si="59"/>
        <v>1.1939982683158796</v>
      </c>
      <c r="AA175" s="34">
        <f t="shared" si="60"/>
        <v>0</v>
      </c>
      <c r="AB175" s="34"/>
      <c r="AC175" s="103">
        <v>221</v>
      </c>
      <c r="AD175" s="34">
        <f>IF(J175&lt;=R175,J175,R175)</f>
        <v>0</v>
      </c>
      <c r="AE175" s="34">
        <f>R175-AD175</f>
        <v>1.1939982683158796</v>
      </c>
      <c r="AF175" s="103">
        <f>IF(AD175&lt;J175,0,IF(K175&lt;=AE175,K175,AE175))</f>
        <v>0</v>
      </c>
      <c r="AG175" s="35">
        <f t="shared" si="61"/>
        <v>1.1939982683158796</v>
      </c>
      <c r="AH175" s="35">
        <f>IF(AG175&lt;K175,0,IF(L175&lt;=AG175,L175,AG175))</f>
        <v>1.1939982683158796</v>
      </c>
      <c r="AI175" s="35">
        <f t="shared" si="62"/>
        <v>0</v>
      </c>
      <c r="AJ175" s="35">
        <f>IF(AI175&lt;L175,0,IF(M175&lt;=AI175,M175,AI175))</f>
        <v>0</v>
      </c>
      <c r="AK175" s="35">
        <f t="shared" si="63"/>
        <v>0</v>
      </c>
      <c r="AL175" s="35">
        <f>IF(AK175&lt;M175,0,IF(N175&lt;=AK175,N175,AK175))</f>
        <v>0</v>
      </c>
      <c r="AM175" s="35"/>
      <c r="AN175" s="103">
        <v>221</v>
      </c>
      <c r="AQ175" s="34">
        <f>BorealFF!BD169</f>
        <v>0.5</v>
      </c>
      <c r="AR175" s="34">
        <f t="shared" si="65"/>
        <v>0</v>
      </c>
      <c r="AS175" s="34">
        <f t="shared" si="66"/>
        <v>0</v>
      </c>
      <c r="AT175" s="34">
        <f t="shared" si="67"/>
        <v>0.35819948049476386</v>
      </c>
      <c r="AU175" s="34"/>
      <c r="AV175" s="34">
        <f t="shared" si="68"/>
        <v>0</v>
      </c>
      <c r="AW175" s="34">
        <f t="shared" si="69"/>
        <v>0</v>
      </c>
      <c r="AX175" s="34"/>
      <c r="AY175" s="103">
        <v>221</v>
      </c>
      <c r="AZ175" s="34">
        <v>0</v>
      </c>
      <c r="BA175" s="34">
        <v>0</v>
      </c>
      <c r="BB175" s="34">
        <v>0.358177772906</v>
      </c>
      <c r="BD175" s="34">
        <v>0</v>
      </c>
      <c r="BE175" s="34">
        <v>0</v>
      </c>
      <c r="BG175" s="103">
        <v>221</v>
      </c>
      <c r="BH175" s="114">
        <f t="shared" si="70"/>
        <v>0</v>
      </c>
      <c r="BI175" s="114">
        <f t="shared" si="71"/>
        <v>0</v>
      </c>
      <c r="BJ175" s="114">
        <f t="shared" si="72"/>
        <v>2.1707588763852925E-5</v>
      </c>
      <c r="BK175" s="34">
        <f t="shared" si="74"/>
        <v>0</v>
      </c>
      <c r="BL175" s="34">
        <f t="shared" si="73"/>
        <v>0</v>
      </c>
    </row>
    <row r="176" spans="4:64" ht="15">
      <c r="D176" s="103">
        <v>222</v>
      </c>
      <c r="E176" s="103">
        <v>90</v>
      </c>
      <c r="F176" s="103">
        <v>0</v>
      </c>
      <c r="G176" s="103">
        <v>0</v>
      </c>
      <c r="H176" s="103">
        <v>90</v>
      </c>
      <c r="I176" s="103">
        <v>90</v>
      </c>
      <c r="J176" s="34">
        <v>0</v>
      </c>
      <c r="K176" s="34">
        <v>0</v>
      </c>
      <c r="L176" s="34">
        <v>0.5</v>
      </c>
      <c r="M176" s="34">
        <v>0.1</v>
      </c>
      <c r="N176" s="34">
        <v>0.1</v>
      </c>
      <c r="O176" s="34">
        <f t="shared" si="50"/>
        <v>0.7</v>
      </c>
      <c r="P176" s="103">
        <f t="shared" si="52"/>
        <v>-0.49068000000000001</v>
      </c>
      <c r="Q176" s="78">
        <f t="shared" si="51"/>
        <v>0.3797333901226228</v>
      </c>
      <c r="R176" s="34">
        <f t="shared" si="53"/>
        <v>0.26581337308583597</v>
      </c>
      <c r="S176" s="34"/>
      <c r="T176" s="103">
        <v>222</v>
      </c>
      <c r="U176" s="34">
        <f t="shared" si="54"/>
        <v>0</v>
      </c>
      <c r="V176" s="34">
        <f t="shared" si="55"/>
        <v>0</v>
      </c>
      <c r="W176" s="34">
        <f t="shared" si="56"/>
        <v>0.1898666950613114</v>
      </c>
      <c r="X176" s="34">
        <f t="shared" si="57"/>
        <v>3.7973339012262283E-2</v>
      </c>
      <c r="Y176" s="34">
        <f t="shared" si="58"/>
        <v>3.7973339012262283E-2</v>
      </c>
      <c r="Z176" s="34">
        <f t="shared" si="59"/>
        <v>0.26581337308583597</v>
      </c>
      <c r="AA176" s="34">
        <f t="shared" si="60"/>
        <v>0</v>
      </c>
      <c r="AB176" s="34"/>
      <c r="AC176" s="103">
        <v>222</v>
      </c>
      <c r="AD176" s="34">
        <f>IF(J176&lt;=R176,J176,R176)</f>
        <v>0</v>
      </c>
      <c r="AE176" s="34">
        <f>R176-AD176</f>
        <v>0.26581337308583597</v>
      </c>
      <c r="AF176" s="103">
        <f>IF(AD176&lt;J176,0,IF(K176&lt;=AE176,K176,AE176))</f>
        <v>0</v>
      </c>
      <c r="AG176" s="35">
        <f t="shared" si="61"/>
        <v>0.26581337308583597</v>
      </c>
      <c r="AH176" s="35">
        <f>IF(AG176&lt;K176,0,IF(L176&lt;=AG176,L176,AG176))</f>
        <v>0.26581337308583597</v>
      </c>
      <c r="AI176" s="35">
        <f t="shared" si="62"/>
        <v>0</v>
      </c>
      <c r="AJ176" s="35">
        <f>IF(AI176&lt;L176,0,IF(M176&lt;=AI176,M176,AI176))</f>
        <v>0</v>
      </c>
      <c r="AK176" s="35">
        <f t="shared" si="63"/>
        <v>0</v>
      </c>
      <c r="AL176" s="35">
        <f>IF(AK176&lt;M176,0,IF(N176&lt;=AK176,N176,AK176))</f>
        <v>0</v>
      </c>
      <c r="AM176" s="35"/>
      <c r="AN176" s="103">
        <v>222</v>
      </c>
      <c r="AO176" s="103">
        <v>8</v>
      </c>
      <c r="AP176" s="103">
        <f t="shared" si="64"/>
        <v>22</v>
      </c>
      <c r="AQ176" s="34">
        <f>BorealFF!BD170</f>
        <v>2.9249999999999998</v>
      </c>
      <c r="AR176" s="34">
        <f t="shared" si="65"/>
        <v>0</v>
      </c>
      <c r="AS176" s="34">
        <f t="shared" si="66"/>
        <v>0</v>
      </c>
      <c r="AT176" s="34">
        <f t="shared" si="67"/>
        <v>0.6997537046484632</v>
      </c>
      <c r="AU176" s="34"/>
      <c r="AV176" s="34">
        <f t="shared" si="68"/>
        <v>0</v>
      </c>
      <c r="AW176" s="34">
        <f t="shared" si="69"/>
        <v>0</v>
      </c>
      <c r="AX176" s="34"/>
      <c r="AY176" s="103">
        <v>222</v>
      </c>
      <c r="AZ176" s="34">
        <v>0</v>
      </c>
      <c r="BA176" s="34">
        <v>0</v>
      </c>
      <c r="BB176" s="34">
        <v>0.69972332253400005</v>
      </c>
      <c r="BD176" s="34">
        <v>0</v>
      </c>
      <c r="BE176" s="34">
        <v>0</v>
      </c>
      <c r="BG176" s="103">
        <v>222</v>
      </c>
      <c r="BH176" s="114">
        <f t="shared" si="70"/>
        <v>0</v>
      </c>
      <c r="BI176" s="114">
        <f t="shared" si="71"/>
        <v>0</v>
      </c>
      <c r="BJ176" s="114">
        <f t="shared" si="72"/>
        <v>3.038211446315664E-5</v>
      </c>
      <c r="BK176" s="34">
        <f t="shared" si="74"/>
        <v>0</v>
      </c>
      <c r="BL176" s="34">
        <f t="shared" si="73"/>
        <v>0</v>
      </c>
    </row>
    <row r="177" spans="4:64" ht="15">
      <c r="D177" s="103">
        <v>223</v>
      </c>
      <c r="E177" s="103">
        <v>85</v>
      </c>
      <c r="F177" s="103">
        <v>0</v>
      </c>
      <c r="G177" s="103">
        <v>0</v>
      </c>
      <c r="H177" s="103">
        <v>60</v>
      </c>
      <c r="I177" s="103">
        <v>60</v>
      </c>
      <c r="J177" s="34">
        <v>0</v>
      </c>
      <c r="K177" s="34">
        <v>0</v>
      </c>
      <c r="L177" s="34">
        <v>0.3</v>
      </c>
      <c r="M177" s="34">
        <v>0.05</v>
      </c>
      <c r="N177" s="34">
        <v>0.15</v>
      </c>
      <c r="O177" s="34">
        <f t="shared" si="50"/>
        <v>0.5</v>
      </c>
      <c r="P177" s="103">
        <f t="shared" si="52"/>
        <v>-0.70319999999999994</v>
      </c>
      <c r="Q177" s="78">
        <f t="shared" si="51"/>
        <v>0.3311031288800671</v>
      </c>
      <c r="R177" s="34">
        <f t="shared" si="53"/>
        <v>0.16555156444003355</v>
      </c>
      <c r="S177" s="34"/>
      <c r="T177" s="103">
        <v>223</v>
      </c>
      <c r="U177" s="34">
        <f t="shared" si="54"/>
        <v>0</v>
      </c>
      <c r="V177" s="34">
        <f t="shared" si="55"/>
        <v>0</v>
      </c>
      <c r="W177" s="34">
        <f t="shared" si="56"/>
        <v>9.9330938664020124E-2</v>
      </c>
      <c r="X177" s="34">
        <f t="shared" si="57"/>
        <v>1.6555156444003356E-2</v>
      </c>
      <c r="Y177" s="34">
        <f t="shared" si="58"/>
        <v>4.9665469332010062E-2</v>
      </c>
      <c r="Z177" s="34">
        <f t="shared" si="59"/>
        <v>0.16555156444003355</v>
      </c>
      <c r="AA177" s="34">
        <f t="shared" si="60"/>
        <v>0</v>
      </c>
      <c r="AB177" s="34"/>
      <c r="AC177" s="103">
        <v>223</v>
      </c>
      <c r="AD177" s="34">
        <f>IF(J177&lt;=R177,J177,R177)</f>
        <v>0</v>
      </c>
      <c r="AE177" s="34">
        <f>R177-AD177</f>
        <v>0.16555156444003355</v>
      </c>
      <c r="AF177" s="103">
        <f>IF(AD177&lt;J177,0,IF(K177&lt;=AE177,K177,AE177))</f>
        <v>0</v>
      </c>
      <c r="AG177" s="35">
        <f t="shared" si="61"/>
        <v>0.16555156444003355</v>
      </c>
      <c r="AH177" s="35">
        <f>IF(AG177&lt;K177,0,IF(L177&lt;=AG177,L177,AG177))</f>
        <v>0.16555156444003355</v>
      </c>
      <c r="AI177" s="35">
        <f t="shared" si="62"/>
        <v>0</v>
      </c>
      <c r="AJ177" s="35">
        <f>IF(AI177&lt;L177,0,IF(M177&lt;=AI177,M177,AI177))</f>
        <v>0</v>
      </c>
      <c r="AK177" s="35">
        <f t="shared" si="63"/>
        <v>0</v>
      </c>
      <c r="AL177" s="35">
        <f>IF(AK177&lt;M177,0,IF(N177&lt;=AK177,N177,AK177))</f>
        <v>0</v>
      </c>
      <c r="AM177" s="35"/>
      <c r="AN177" s="103">
        <v>223</v>
      </c>
      <c r="AO177" s="103">
        <v>8</v>
      </c>
      <c r="AP177" s="103">
        <f t="shared" si="64"/>
        <v>22</v>
      </c>
      <c r="AQ177" s="34">
        <f>BorealFF!BD171</f>
        <v>2.7</v>
      </c>
      <c r="AR177" s="34">
        <f t="shared" si="65"/>
        <v>0</v>
      </c>
      <c r="AS177" s="34">
        <f t="shared" si="66"/>
        <v>0</v>
      </c>
      <c r="AT177" s="34">
        <f t="shared" si="67"/>
        <v>0.37994084038987702</v>
      </c>
      <c r="AU177" s="34"/>
      <c r="AV177" s="34">
        <f t="shared" si="68"/>
        <v>0</v>
      </c>
      <c r="AW177" s="34">
        <f t="shared" si="69"/>
        <v>0</v>
      </c>
      <c r="AX177" s="34"/>
      <c r="AY177" s="103">
        <v>223</v>
      </c>
      <c r="AZ177" s="34">
        <v>0</v>
      </c>
      <c r="BA177" s="34">
        <v>0</v>
      </c>
      <c r="BB177" s="34">
        <v>0.37992813343499998</v>
      </c>
      <c r="BD177" s="34">
        <v>0</v>
      </c>
      <c r="BE177" s="34">
        <v>0</v>
      </c>
      <c r="BG177" s="103">
        <v>223</v>
      </c>
      <c r="BH177" s="114">
        <f t="shared" si="70"/>
        <v>0</v>
      </c>
      <c r="BI177" s="114">
        <f t="shared" si="71"/>
        <v>0</v>
      </c>
      <c r="BJ177" s="114">
        <f t="shared" si="72"/>
        <v>1.2706954877039767E-5</v>
      </c>
      <c r="BK177" s="34">
        <f t="shared" si="74"/>
        <v>0</v>
      </c>
      <c r="BL177" s="34">
        <f t="shared" si="73"/>
        <v>0</v>
      </c>
    </row>
    <row r="178" spans="4:64" ht="15">
      <c r="D178" s="103">
        <v>224</v>
      </c>
      <c r="E178" s="103">
        <v>90</v>
      </c>
      <c r="F178" s="103">
        <v>0</v>
      </c>
      <c r="G178" s="103">
        <v>0</v>
      </c>
      <c r="H178" s="103">
        <v>90</v>
      </c>
      <c r="I178" s="103">
        <v>90</v>
      </c>
      <c r="J178" s="34">
        <v>0</v>
      </c>
      <c r="K178" s="34">
        <v>0</v>
      </c>
      <c r="L178" s="34">
        <v>0.3</v>
      </c>
      <c r="M178" s="34">
        <v>0.3</v>
      </c>
      <c r="N178" s="34">
        <v>0.6</v>
      </c>
      <c r="O178" s="34">
        <f t="shared" si="50"/>
        <v>1.2</v>
      </c>
      <c r="P178" s="103">
        <f t="shared" si="52"/>
        <v>4.06200000000001E-2</v>
      </c>
      <c r="Q178" s="78">
        <f t="shared" si="51"/>
        <v>0.51015360393105025</v>
      </c>
      <c r="R178" s="34">
        <f t="shared" si="53"/>
        <v>0.61218432471726025</v>
      </c>
      <c r="S178" s="34"/>
      <c r="T178" s="103">
        <v>224</v>
      </c>
      <c r="U178" s="34">
        <f t="shared" si="54"/>
        <v>0</v>
      </c>
      <c r="V178" s="34">
        <f t="shared" si="55"/>
        <v>0</v>
      </c>
      <c r="W178" s="34">
        <f t="shared" si="56"/>
        <v>0.15304608117931506</v>
      </c>
      <c r="X178" s="34">
        <f t="shared" si="57"/>
        <v>0.15304608117931506</v>
      </c>
      <c r="Y178" s="34">
        <f t="shared" si="58"/>
        <v>0.30609216235863013</v>
      </c>
      <c r="Z178" s="34">
        <f t="shared" si="59"/>
        <v>0.61218432471726025</v>
      </c>
      <c r="AA178" s="34">
        <f t="shared" si="60"/>
        <v>0</v>
      </c>
      <c r="AB178" s="34"/>
      <c r="AC178" s="103">
        <v>224</v>
      </c>
      <c r="AD178" s="34">
        <f>IF(J178&lt;=R178,J178,R178)</f>
        <v>0</v>
      </c>
      <c r="AE178" s="34">
        <f>R178-AD178</f>
        <v>0.61218432471726025</v>
      </c>
      <c r="AF178" s="103">
        <f>IF(AD178&lt;J178,0,IF(K178&lt;=AE178,K178,AE178))</f>
        <v>0</v>
      </c>
      <c r="AG178" s="35">
        <f t="shared" si="61"/>
        <v>0.61218432471726025</v>
      </c>
      <c r="AH178" s="35">
        <f>IF(AG178&lt;K178,0,IF(L178&lt;=AG178,L178,AG178))</f>
        <v>0.3</v>
      </c>
      <c r="AI178" s="35">
        <f t="shared" si="62"/>
        <v>0.31218432471726026</v>
      </c>
      <c r="AJ178" s="35">
        <f>IF(AI178&lt;L178,0,IF(M178&lt;=AI178,M178,AI178))</f>
        <v>0.3</v>
      </c>
      <c r="AK178" s="35">
        <f t="shared" si="63"/>
        <v>1.2184324717260275E-2</v>
      </c>
      <c r="AL178" s="35">
        <f>IF(AK178&lt;M178,0,IF(N178&lt;=AK178,N178,AK178))</f>
        <v>0</v>
      </c>
      <c r="AM178" s="35"/>
      <c r="AN178" s="103">
        <v>224</v>
      </c>
      <c r="AO178" s="103">
        <v>8</v>
      </c>
      <c r="AP178" s="103">
        <f t="shared" si="64"/>
        <v>22</v>
      </c>
      <c r="AQ178" s="34">
        <f>BorealFF!BD172</f>
        <v>1.875</v>
      </c>
      <c r="AR178" s="34">
        <f t="shared" si="65"/>
        <v>0</v>
      </c>
      <c r="AS178" s="34">
        <f t="shared" si="66"/>
        <v>0</v>
      </c>
      <c r="AT178" s="34">
        <f t="shared" si="67"/>
        <v>0.50624999999999998</v>
      </c>
      <c r="AU178" s="34"/>
      <c r="AV178" s="34">
        <f t="shared" si="68"/>
        <v>2.16</v>
      </c>
      <c r="AW178" s="34">
        <f t="shared" si="69"/>
        <v>0</v>
      </c>
      <c r="AX178" s="34"/>
      <c r="AY178" s="103">
        <v>224</v>
      </c>
      <c r="AZ178" s="110">
        <v>0</v>
      </c>
      <c r="BA178" s="110">
        <v>0</v>
      </c>
      <c r="BB178" s="110">
        <v>0.50624999999999998</v>
      </c>
      <c r="BD178" s="110">
        <v>2.16</v>
      </c>
      <c r="BE178" s="110">
        <v>0.19680310021200001</v>
      </c>
      <c r="BG178" s="103">
        <v>224</v>
      </c>
      <c r="BH178" s="114">
        <f t="shared" si="70"/>
        <v>0</v>
      </c>
      <c r="BI178" s="114">
        <f t="shared" si="71"/>
        <v>0</v>
      </c>
      <c r="BJ178" s="114">
        <f t="shared" si="72"/>
        <v>0</v>
      </c>
      <c r="BK178" s="34">
        <f t="shared" si="74"/>
        <v>0</v>
      </c>
      <c r="BL178" s="34">
        <f t="shared" si="73"/>
        <v>-0.19680310021200001</v>
      </c>
    </row>
    <row r="179" spans="4:64" ht="15">
      <c r="D179" s="103">
        <v>225</v>
      </c>
      <c r="E179" s="103">
        <v>85</v>
      </c>
      <c r="F179" s="103">
        <v>0</v>
      </c>
      <c r="G179" s="103">
        <v>0</v>
      </c>
      <c r="H179" s="103">
        <v>20</v>
      </c>
      <c r="I179" s="103">
        <v>20</v>
      </c>
      <c r="J179" s="34">
        <v>0</v>
      </c>
      <c r="K179" s="34">
        <v>0</v>
      </c>
      <c r="L179" s="34">
        <v>0.3</v>
      </c>
      <c r="M179" s="34">
        <v>0.2</v>
      </c>
      <c r="N179" s="34">
        <v>0.2</v>
      </c>
      <c r="O179" s="34">
        <f t="shared" si="50"/>
        <v>0.7</v>
      </c>
      <c r="P179" s="103">
        <f t="shared" si="52"/>
        <v>-0.49068000000000001</v>
      </c>
      <c r="Q179" s="78">
        <f t="shared" si="51"/>
        <v>0.3797333901226228</v>
      </c>
      <c r="R179" s="34">
        <f t="shared" si="53"/>
        <v>0.26581337308583597</v>
      </c>
      <c r="S179" s="34"/>
      <c r="T179" s="103">
        <v>225</v>
      </c>
      <c r="U179" s="34">
        <f t="shared" si="54"/>
        <v>0</v>
      </c>
      <c r="V179" s="34">
        <f t="shared" si="55"/>
        <v>0</v>
      </c>
      <c r="W179" s="34">
        <f t="shared" si="56"/>
        <v>0.11392001703678684</v>
      </c>
      <c r="X179" s="34">
        <f t="shared" si="57"/>
        <v>7.5946678024524567E-2</v>
      </c>
      <c r="Y179" s="34">
        <f t="shared" si="58"/>
        <v>7.5946678024524567E-2</v>
      </c>
      <c r="Z179" s="34">
        <f t="shared" si="59"/>
        <v>0.26581337308583597</v>
      </c>
      <c r="AA179" s="34">
        <f t="shared" si="60"/>
        <v>0</v>
      </c>
      <c r="AB179" s="34"/>
      <c r="AC179" s="103">
        <v>225</v>
      </c>
      <c r="AD179" s="34">
        <f>IF(J179&lt;=R179,J179,R179)</f>
        <v>0</v>
      </c>
      <c r="AE179" s="34">
        <f>R179-AD179</f>
        <v>0.26581337308583597</v>
      </c>
      <c r="AF179" s="103">
        <f>IF(AD179&lt;J179,0,IF(K179&lt;=AE179,K179,AE179))</f>
        <v>0</v>
      </c>
      <c r="AG179" s="35">
        <f t="shared" si="61"/>
        <v>0.26581337308583597</v>
      </c>
      <c r="AH179" s="35">
        <f>IF(AG179&lt;K179,0,IF(L179&lt;=AG179,L179,AG179))</f>
        <v>0.26581337308583597</v>
      </c>
      <c r="AI179" s="35">
        <f t="shared" si="62"/>
        <v>0</v>
      </c>
      <c r="AJ179" s="35">
        <f>IF(AI179&lt;L179,0,IF(M179&lt;=AI179,M179,AI179))</f>
        <v>0</v>
      </c>
      <c r="AK179" s="35">
        <f t="shared" si="63"/>
        <v>0</v>
      </c>
      <c r="AL179" s="35">
        <f>IF(AK179&lt;M179,0,IF(N179&lt;=AK179,N179,AK179))</f>
        <v>0</v>
      </c>
      <c r="AM179" s="35"/>
      <c r="AN179" s="103">
        <v>225</v>
      </c>
      <c r="AO179" s="103">
        <v>8</v>
      </c>
      <c r="AP179" s="103">
        <f t="shared" si="64"/>
        <v>22</v>
      </c>
      <c r="AQ179" s="34">
        <f>BorealFF!BD173</f>
        <v>2.0250000000000004</v>
      </c>
      <c r="AR179" s="34">
        <f t="shared" si="65"/>
        <v>0</v>
      </c>
      <c r="AS179" s="34">
        <f t="shared" si="66"/>
        <v>0</v>
      </c>
      <c r="AT179" s="34">
        <f t="shared" si="67"/>
        <v>0.45753126842399522</v>
      </c>
      <c r="AU179" s="34"/>
      <c r="AV179" s="34">
        <f t="shared" si="68"/>
        <v>0</v>
      </c>
      <c r="AW179" s="34">
        <f t="shared" si="69"/>
        <v>0</v>
      </c>
      <c r="AX179" s="34"/>
      <c r="AY179" s="103">
        <v>225</v>
      </c>
      <c r="AZ179" s="34">
        <v>0</v>
      </c>
      <c r="BA179" s="34">
        <v>0</v>
      </c>
      <c r="BB179" s="34">
        <v>0.457511403195</v>
      </c>
      <c r="BD179" s="34">
        <v>0</v>
      </c>
      <c r="BE179" s="34">
        <v>0</v>
      </c>
      <c r="BG179" s="103">
        <v>225</v>
      </c>
      <c r="BH179" s="114">
        <f t="shared" si="70"/>
        <v>0</v>
      </c>
      <c r="BI179" s="114">
        <f t="shared" si="71"/>
        <v>0</v>
      </c>
      <c r="BJ179" s="114">
        <f t="shared" si="72"/>
        <v>1.9865228995219475E-5</v>
      </c>
      <c r="BK179" s="34">
        <f t="shared" si="74"/>
        <v>0</v>
      </c>
      <c r="BL179" s="34">
        <f t="shared" si="73"/>
        <v>0</v>
      </c>
    </row>
    <row r="180" spans="4:64" ht="15">
      <c r="D180" s="103">
        <v>226</v>
      </c>
      <c r="E180" s="103">
        <v>100</v>
      </c>
      <c r="F180" s="103">
        <v>0</v>
      </c>
      <c r="G180" s="103">
        <v>0</v>
      </c>
      <c r="H180" s="103">
        <v>100</v>
      </c>
      <c r="I180" s="103">
        <v>100</v>
      </c>
      <c r="J180" s="34">
        <v>0</v>
      </c>
      <c r="K180" s="34">
        <v>0</v>
      </c>
      <c r="L180" s="34">
        <v>0.4</v>
      </c>
      <c r="M180" s="34">
        <v>0.9</v>
      </c>
      <c r="N180" s="34">
        <v>0.9</v>
      </c>
      <c r="O180" s="34">
        <f t="shared" si="50"/>
        <v>2.2000000000000002</v>
      </c>
      <c r="P180" s="103">
        <f t="shared" si="52"/>
        <v>1.1032200000000001</v>
      </c>
      <c r="Q180" s="78">
        <f t="shared" si="51"/>
        <v>0.75086295029149563</v>
      </c>
      <c r="R180" s="34">
        <f t="shared" si="53"/>
        <v>1.6518984906412906</v>
      </c>
      <c r="S180" s="34"/>
      <c r="T180" s="103">
        <v>226</v>
      </c>
      <c r="U180" s="34">
        <f t="shared" si="54"/>
        <v>0</v>
      </c>
      <c r="V180" s="34">
        <f t="shared" si="55"/>
        <v>0</v>
      </c>
      <c r="W180" s="34">
        <f t="shared" si="56"/>
        <v>0.30034518011659828</v>
      </c>
      <c r="X180" s="34">
        <f t="shared" si="57"/>
        <v>0.67577665526234609</v>
      </c>
      <c r="Y180" s="34">
        <f t="shared" si="58"/>
        <v>0.67577665526234609</v>
      </c>
      <c r="Z180" s="34">
        <f t="shared" si="59"/>
        <v>1.6518984906412904</v>
      </c>
      <c r="AA180" s="34">
        <f t="shared" si="60"/>
        <v>0</v>
      </c>
      <c r="AB180" s="34"/>
      <c r="AC180" s="103">
        <v>226</v>
      </c>
      <c r="AD180" s="34">
        <f>IF(J180&lt;=R180,J180,R180)</f>
        <v>0</v>
      </c>
      <c r="AE180" s="34">
        <f>R180-AD180</f>
        <v>1.6518984906412906</v>
      </c>
      <c r="AF180" s="103">
        <f>IF(AD180&lt;J180,0,IF(K180&lt;=AE180,K180,AE180))</f>
        <v>0</v>
      </c>
      <c r="AG180" s="35">
        <f t="shared" si="61"/>
        <v>1.6518984906412906</v>
      </c>
      <c r="AH180" s="35">
        <f>IF(AG180&lt;K180,0,IF(L180&lt;=AG180,L180,AG180))</f>
        <v>0.4</v>
      </c>
      <c r="AI180" s="35">
        <f t="shared" si="62"/>
        <v>1.2518984906412904</v>
      </c>
      <c r="AJ180" s="35">
        <f>IF(AI180&lt;L180,0,IF(M180&lt;=AI180,M180,AI180))</f>
        <v>0.9</v>
      </c>
      <c r="AK180" s="35">
        <f t="shared" si="63"/>
        <v>0.35189849064129042</v>
      </c>
      <c r="AL180" s="35">
        <f>IF(AK180&lt;M180,0,IF(N180&lt;=AK180,N180,AK180))</f>
        <v>0</v>
      </c>
      <c r="AM180" s="35"/>
      <c r="AN180" s="103">
        <v>226</v>
      </c>
      <c r="AO180" s="103">
        <v>8</v>
      </c>
      <c r="AP180" s="103">
        <f t="shared" si="64"/>
        <v>22</v>
      </c>
      <c r="AQ180" s="34">
        <f>BorealFF!BD174</f>
        <v>2.85</v>
      </c>
      <c r="AR180" s="34">
        <f t="shared" si="65"/>
        <v>0</v>
      </c>
      <c r="AS180" s="34">
        <f t="shared" si="66"/>
        <v>0</v>
      </c>
      <c r="AT180" s="34">
        <f t="shared" si="67"/>
        <v>1.1400000000000001</v>
      </c>
      <c r="AU180" s="34"/>
      <c r="AV180" s="34">
        <f t="shared" si="68"/>
        <v>7.2</v>
      </c>
      <c r="AW180" s="34">
        <f t="shared" si="69"/>
        <v>0</v>
      </c>
      <c r="AX180" s="34"/>
      <c r="AY180" s="103">
        <v>226</v>
      </c>
      <c r="AZ180" s="34">
        <v>0</v>
      </c>
      <c r="BA180" s="34">
        <v>0</v>
      </c>
      <c r="BB180" s="34">
        <v>1.1399999999999999</v>
      </c>
      <c r="BD180" s="34">
        <v>7.2</v>
      </c>
      <c r="BE180" s="34">
        <v>6.3325430071</v>
      </c>
      <c r="BG180" s="103">
        <v>226</v>
      </c>
      <c r="BH180" s="114">
        <f t="shared" si="70"/>
        <v>0</v>
      </c>
      <c r="BI180" s="114">
        <f t="shared" si="71"/>
        <v>0</v>
      </c>
      <c r="BJ180" s="114">
        <f t="shared" si="72"/>
        <v>0</v>
      </c>
      <c r="BK180" s="34">
        <f t="shared" si="74"/>
        <v>0</v>
      </c>
      <c r="BL180" s="34">
        <f t="shared" si="73"/>
        <v>-6.3325430071</v>
      </c>
    </row>
    <row r="181" spans="4:64" ht="15">
      <c r="D181" s="103">
        <v>227</v>
      </c>
      <c r="E181" s="103">
        <v>100</v>
      </c>
      <c r="F181" s="103">
        <v>0</v>
      </c>
      <c r="G181" s="103">
        <v>0</v>
      </c>
      <c r="H181" s="103">
        <v>98</v>
      </c>
      <c r="I181" s="103">
        <v>98</v>
      </c>
      <c r="J181" s="34">
        <v>0</v>
      </c>
      <c r="K181" s="34">
        <v>0</v>
      </c>
      <c r="L181" s="34">
        <v>0.4</v>
      </c>
      <c r="M181" s="34">
        <v>0.5</v>
      </c>
      <c r="N181" s="34">
        <v>0.9</v>
      </c>
      <c r="O181" s="34">
        <f t="shared" si="50"/>
        <v>1.8</v>
      </c>
      <c r="P181" s="103">
        <f t="shared" si="52"/>
        <v>0.67818000000000001</v>
      </c>
      <c r="Q181" s="78">
        <f t="shared" si="51"/>
        <v>0.66333237128659972</v>
      </c>
      <c r="R181" s="34">
        <f t="shared" si="53"/>
        <v>1.1939982683158796</v>
      </c>
      <c r="S181" s="34"/>
      <c r="T181" s="103">
        <v>227</v>
      </c>
      <c r="U181" s="34">
        <f t="shared" si="54"/>
        <v>0</v>
      </c>
      <c r="V181" s="34">
        <f t="shared" si="55"/>
        <v>0</v>
      </c>
      <c r="W181" s="34">
        <f t="shared" si="56"/>
        <v>0.2653329485146399</v>
      </c>
      <c r="X181" s="34">
        <f t="shared" si="57"/>
        <v>0.33166618564329986</v>
      </c>
      <c r="Y181" s="34">
        <f t="shared" si="58"/>
        <v>0.59699913415793981</v>
      </c>
      <c r="Z181" s="34">
        <f t="shared" si="59"/>
        <v>1.1939982683158794</v>
      </c>
      <c r="AA181" s="34">
        <f t="shared" si="60"/>
        <v>0</v>
      </c>
      <c r="AB181" s="34"/>
      <c r="AC181" s="103">
        <v>227</v>
      </c>
      <c r="AD181" s="34">
        <f>IF(J181&lt;=R181,J181,R181)</f>
        <v>0</v>
      </c>
      <c r="AE181" s="34">
        <f>R181-AD181</f>
        <v>1.1939982683158796</v>
      </c>
      <c r="AF181" s="103">
        <f>IF(AD181&lt;J181,0,IF(K181&lt;=AE181,K181,AE181))</f>
        <v>0</v>
      </c>
      <c r="AG181" s="35">
        <f t="shared" si="61"/>
        <v>1.1939982683158796</v>
      </c>
      <c r="AH181" s="35">
        <f>IF(AG181&lt;K181,0,IF(L181&lt;=AG181,L181,AG181))</f>
        <v>0.4</v>
      </c>
      <c r="AI181" s="35">
        <f t="shared" si="62"/>
        <v>0.79399826831587961</v>
      </c>
      <c r="AJ181" s="35">
        <f>IF(AI181&lt;L181,0,IF(M181&lt;=AI181,M181,AI181))</f>
        <v>0.5</v>
      </c>
      <c r="AK181" s="35">
        <f t="shared" si="63"/>
        <v>0.29399826831587961</v>
      </c>
      <c r="AL181" s="35">
        <f>IF(AK181&lt;M181,0,IF(N181&lt;=AK181,N181,AK181))</f>
        <v>0</v>
      </c>
      <c r="AM181" s="35"/>
      <c r="AN181" s="103">
        <v>227</v>
      </c>
      <c r="AO181" s="103">
        <v>8</v>
      </c>
      <c r="AP181" s="103">
        <f t="shared" si="64"/>
        <v>22</v>
      </c>
      <c r="AQ181" s="34">
        <f>BorealFF!BD175</f>
        <v>2.85</v>
      </c>
      <c r="AR181" s="34">
        <f t="shared" si="65"/>
        <v>0</v>
      </c>
      <c r="AS181" s="34">
        <f t="shared" si="66"/>
        <v>0</v>
      </c>
      <c r="AT181" s="34">
        <f t="shared" si="67"/>
        <v>1.1400000000000001</v>
      </c>
      <c r="AU181" s="34"/>
      <c r="AV181" s="34">
        <f t="shared" si="68"/>
        <v>3.92</v>
      </c>
      <c r="AW181" s="34">
        <f t="shared" si="69"/>
        <v>0</v>
      </c>
      <c r="AX181" s="34"/>
      <c r="AY181" s="103">
        <v>227</v>
      </c>
      <c r="AZ181" s="34">
        <v>0</v>
      </c>
      <c r="BA181" s="34">
        <v>0</v>
      </c>
      <c r="BB181" s="34">
        <v>1.1399999999999999</v>
      </c>
      <c r="BD181" s="34">
        <v>3.92</v>
      </c>
      <c r="BE181" s="34">
        <v>5.1848530468799998</v>
      </c>
      <c r="BG181" s="103">
        <v>227</v>
      </c>
      <c r="BH181" s="114">
        <f t="shared" si="70"/>
        <v>0</v>
      </c>
      <c r="BI181" s="114">
        <f t="shared" si="71"/>
        <v>0</v>
      </c>
      <c r="BJ181" s="114">
        <f t="shared" si="72"/>
        <v>0</v>
      </c>
      <c r="BK181" s="34">
        <f t="shared" si="74"/>
        <v>0</v>
      </c>
      <c r="BL181" s="34">
        <f t="shared" si="73"/>
        <v>-5.1848530468799998</v>
      </c>
    </row>
    <row r="182" spans="4:64" ht="15">
      <c r="D182" s="103">
        <v>228</v>
      </c>
      <c r="E182" s="103">
        <v>60</v>
      </c>
      <c r="F182" s="103">
        <v>0</v>
      </c>
      <c r="G182" s="103">
        <v>0</v>
      </c>
      <c r="H182" s="103">
        <v>70</v>
      </c>
      <c r="I182" s="103">
        <v>70</v>
      </c>
      <c r="J182" s="34">
        <v>0</v>
      </c>
      <c r="K182" s="34">
        <v>0</v>
      </c>
      <c r="L182" s="34">
        <v>0.5</v>
      </c>
      <c r="M182" s="34">
        <v>0.3</v>
      </c>
      <c r="N182" s="34">
        <v>0.3</v>
      </c>
      <c r="O182" s="34">
        <f t="shared" si="50"/>
        <v>1.1000000000000001</v>
      </c>
      <c r="P182" s="103">
        <f t="shared" si="52"/>
        <v>-6.5639999999999921E-2</v>
      </c>
      <c r="Q182" s="78">
        <f t="shared" si="51"/>
        <v>0.48359588948609139</v>
      </c>
      <c r="R182" s="34">
        <f t="shared" si="53"/>
        <v>0.53195547843470059</v>
      </c>
      <c r="S182" s="34"/>
      <c r="T182" s="103">
        <v>228</v>
      </c>
      <c r="U182" s="34">
        <f t="shared" si="54"/>
        <v>0</v>
      </c>
      <c r="V182" s="34">
        <f t="shared" si="55"/>
        <v>0</v>
      </c>
      <c r="W182" s="34">
        <f t="shared" si="56"/>
        <v>0.2417979447430457</v>
      </c>
      <c r="X182" s="34">
        <f t="shared" si="57"/>
        <v>0.14507876684582741</v>
      </c>
      <c r="Y182" s="34">
        <f t="shared" si="58"/>
        <v>0.14507876684582741</v>
      </c>
      <c r="Z182" s="34">
        <f t="shared" si="59"/>
        <v>0.53195547843470048</v>
      </c>
      <c r="AA182" s="34">
        <f t="shared" si="60"/>
        <v>0</v>
      </c>
      <c r="AB182" s="34"/>
      <c r="AC182" s="103">
        <v>228</v>
      </c>
      <c r="AD182" s="34">
        <f>IF(J182&lt;=R182,J182,R182)</f>
        <v>0</v>
      </c>
      <c r="AE182" s="34">
        <f>R182-AD182</f>
        <v>0.53195547843470059</v>
      </c>
      <c r="AF182" s="103">
        <f>IF(AD182&lt;J182,0,IF(K182&lt;=AE182,K182,AE182))</f>
        <v>0</v>
      </c>
      <c r="AG182" s="35">
        <f t="shared" si="61"/>
        <v>0.53195547843470059</v>
      </c>
      <c r="AH182" s="35">
        <f>IF(AG182&lt;K182,0,IF(L182&lt;=AG182,L182,AG182))</f>
        <v>0.5</v>
      </c>
      <c r="AI182" s="35">
        <f t="shared" si="62"/>
        <v>3.195547843470059E-2</v>
      </c>
      <c r="AJ182" s="35">
        <f>IF(AI182&lt;L182,0,IF(M182&lt;=AI182,M182,AI182))</f>
        <v>0</v>
      </c>
      <c r="AK182" s="35">
        <f t="shared" si="63"/>
        <v>3.195547843470059E-2</v>
      </c>
      <c r="AL182" s="35">
        <f>IF(AK182&lt;M182,0,IF(N182&lt;=AK182,N182,AK182))</f>
        <v>0</v>
      </c>
      <c r="AM182" s="35"/>
      <c r="AN182" s="103">
        <v>228</v>
      </c>
      <c r="AO182" s="103">
        <v>8</v>
      </c>
      <c r="AP182" s="103">
        <f t="shared" si="64"/>
        <v>22</v>
      </c>
      <c r="AQ182" s="34">
        <f>BorealFF!BD176</f>
        <v>3</v>
      </c>
      <c r="AR182" s="34">
        <f t="shared" si="65"/>
        <v>0</v>
      </c>
      <c r="AS182" s="34">
        <f t="shared" si="66"/>
        <v>0</v>
      </c>
      <c r="AT182" s="34">
        <f t="shared" si="67"/>
        <v>0.89999999999999991</v>
      </c>
      <c r="AU182" s="34"/>
      <c r="AV182" s="34">
        <f t="shared" si="68"/>
        <v>0</v>
      </c>
      <c r="AW182" s="34">
        <f t="shared" si="69"/>
        <v>0</v>
      </c>
      <c r="AX182" s="34"/>
      <c r="AY182" s="103">
        <v>228</v>
      </c>
      <c r="AZ182" s="34">
        <v>0</v>
      </c>
      <c r="BA182" s="34">
        <v>0</v>
      </c>
      <c r="BB182" s="34">
        <v>0.9</v>
      </c>
      <c r="BD182" s="34">
        <v>0.17878146187899999</v>
      </c>
      <c r="BE182" s="34">
        <v>0</v>
      </c>
      <c r="BG182" s="103">
        <v>228</v>
      </c>
      <c r="BH182" s="114">
        <f t="shared" si="70"/>
        <v>0</v>
      </c>
      <c r="BI182" s="114">
        <f t="shared" si="71"/>
        <v>0</v>
      </c>
      <c r="BJ182" s="114">
        <f t="shared" si="72"/>
        <v>0</v>
      </c>
      <c r="BK182" s="34">
        <f t="shared" si="74"/>
        <v>-0.17878146187899999</v>
      </c>
      <c r="BL182" s="34">
        <f t="shared" si="73"/>
        <v>0</v>
      </c>
    </row>
    <row r="183" spans="4:64" ht="15">
      <c r="D183" s="103">
        <v>229</v>
      </c>
      <c r="E183" s="103">
        <v>35</v>
      </c>
      <c r="F183" s="103">
        <v>0</v>
      </c>
      <c r="G183" s="103">
        <v>0</v>
      </c>
      <c r="H183" s="103">
        <v>40</v>
      </c>
      <c r="I183" s="103">
        <v>40</v>
      </c>
      <c r="J183" s="34">
        <v>0</v>
      </c>
      <c r="K183" s="34">
        <v>0</v>
      </c>
      <c r="L183" s="34">
        <v>1</v>
      </c>
      <c r="M183" s="34">
        <v>0.2</v>
      </c>
      <c r="N183" s="34">
        <v>0.1</v>
      </c>
      <c r="O183" s="34">
        <f t="shared" si="50"/>
        <v>1.3</v>
      </c>
      <c r="P183" s="103">
        <f t="shared" si="52"/>
        <v>0.14688000000000012</v>
      </c>
      <c r="Q183" s="78">
        <f t="shared" si="51"/>
        <v>0.53665412648286326</v>
      </c>
      <c r="R183" s="34">
        <f t="shared" si="53"/>
        <v>0.69765036442772221</v>
      </c>
      <c r="S183" s="34"/>
      <c r="T183" s="103">
        <v>229</v>
      </c>
      <c r="U183" s="34">
        <f t="shared" si="54"/>
        <v>0</v>
      </c>
      <c r="V183" s="34">
        <f t="shared" si="55"/>
        <v>0</v>
      </c>
      <c r="W183" s="34">
        <f t="shared" si="56"/>
        <v>0.53665412648286326</v>
      </c>
      <c r="X183" s="34">
        <f t="shared" si="57"/>
        <v>0.10733082529657266</v>
      </c>
      <c r="Y183" s="34">
        <f t="shared" si="58"/>
        <v>5.366541264828633E-2</v>
      </c>
      <c r="Z183" s="34">
        <f t="shared" si="59"/>
        <v>0.69765036442772221</v>
      </c>
      <c r="AA183" s="34">
        <f t="shared" si="60"/>
        <v>0</v>
      </c>
      <c r="AB183" s="34"/>
      <c r="AC183" s="103">
        <v>229</v>
      </c>
      <c r="AD183" s="34">
        <f>IF(J183&lt;=R183,J183,R183)</f>
        <v>0</v>
      </c>
      <c r="AE183" s="34">
        <f>R183-AD183</f>
        <v>0.69765036442772221</v>
      </c>
      <c r="AF183" s="103">
        <f>IF(AD183&lt;J183,0,IF(K183&lt;=AE183,K183,AE183))</f>
        <v>0</v>
      </c>
      <c r="AG183" s="35">
        <f t="shared" si="61"/>
        <v>0.69765036442772221</v>
      </c>
      <c r="AH183" s="35">
        <f>IF(AG183&lt;K183,0,IF(L183&lt;=AG183,L183,AG183))</f>
        <v>0.69765036442772221</v>
      </c>
      <c r="AI183" s="35">
        <f t="shared" si="62"/>
        <v>0</v>
      </c>
      <c r="AJ183" s="35">
        <f>IF(AI183&lt;L183,0,IF(M183&lt;=AI183,M183,AI183))</f>
        <v>0</v>
      </c>
      <c r="AK183" s="35">
        <f t="shared" si="63"/>
        <v>0</v>
      </c>
      <c r="AL183" s="35">
        <f>IF(AK183&lt;M183,0,IF(N183&lt;=AK183,N183,AK183))</f>
        <v>0</v>
      </c>
      <c r="AM183" s="35"/>
      <c r="AN183" s="103">
        <v>229</v>
      </c>
      <c r="AO183" s="103">
        <v>8</v>
      </c>
      <c r="AP183" s="103">
        <f t="shared" si="64"/>
        <v>22</v>
      </c>
      <c r="AQ183" s="34">
        <f>BorealFF!BD177</f>
        <v>3</v>
      </c>
      <c r="AR183" s="34">
        <f t="shared" si="65"/>
        <v>0</v>
      </c>
      <c r="AS183" s="34">
        <f t="shared" si="66"/>
        <v>0</v>
      </c>
      <c r="AT183" s="34">
        <f t="shared" si="67"/>
        <v>0.73253288264910832</v>
      </c>
      <c r="AU183" s="34"/>
      <c r="AV183" s="34">
        <f t="shared" si="68"/>
        <v>0</v>
      </c>
      <c r="AW183" s="34">
        <f t="shared" si="69"/>
        <v>0</v>
      </c>
      <c r="AX183" s="34"/>
      <c r="AY183" s="103">
        <v>229</v>
      </c>
      <c r="AZ183" s="34">
        <v>0</v>
      </c>
      <c r="BA183" s="34">
        <v>0</v>
      </c>
      <c r="BB183" s="34">
        <v>0.732488758347</v>
      </c>
      <c r="BD183" s="34">
        <v>0</v>
      </c>
      <c r="BE183" s="34">
        <v>0</v>
      </c>
      <c r="BG183" s="103">
        <v>229</v>
      </c>
      <c r="BH183" s="114">
        <f t="shared" si="70"/>
        <v>0</v>
      </c>
      <c r="BI183" s="114">
        <f t="shared" si="71"/>
        <v>0</v>
      </c>
      <c r="BJ183" s="114">
        <f t="shared" si="72"/>
        <v>4.4124302108317082E-5</v>
      </c>
      <c r="BK183" s="34">
        <f t="shared" si="74"/>
        <v>0</v>
      </c>
      <c r="BL183" s="34">
        <f t="shared" si="73"/>
        <v>0</v>
      </c>
    </row>
    <row r="184" spans="4:64" ht="15">
      <c r="D184" s="103">
        <v>230</v>
      </c>
      <c r="E184" s="103">
        <v>30</v>
      </c>
      <c r="F184" s="103">
        <v>0</v>
      </c>
      <c r="G184" s="103">
        <v>0</v>
      </c>
      <c r="H184" s="103">
        <v>30</v>
      </c>
      <c r="I184" s="103">
        <v>30</v>
      </c>
      <c r="J184" s="34">
        <v>0</v>
      </c>
      <c r="K184" s="34">
        <v>0</v>
      </c>
      <c r="L184" s="34">
        <v>0.3</v>
      </c>
      <c r="M184" s="34">
        <v>0.2</v>
      </c>
      <c r="N184" s="34">
        <v>0.2</v>
      </c>
      <c r="O184" s="34">
        <f t="shared" si="50"/>
        <v>0.7</v>
      </c>
      <c r="P184" s="103">
        <f t="shared" si="52"/>
        <v>-0.49068000000000001</v>
      </c>
      <c r="Q184" s="78">
        <f t="shared" si="51"/>
        <v>0.3797333901226228</v>
      </c>
      <c r="R184" s="34">
        <f t="shared" si="53"/>
        <v>0.26581337308583597</v>
      </c>
      <c r="S184" s="34"/>
      <c r="T184" s="103">
        <v>230</v>
      </c>
      <c r="U184" s="34">
        <f t="shared" si="54"/>
        <v>0</v>
      </c>
      <c r="V184" s="34">
        <f t="shared" si="55"/>
        <v>0</v>
      </c>
      <c r="W184" s="34">
        <f t="shared" si="56"/>
        <v>0.11392001703678684</v>
      </c>
      <c r="X184" s="34">
        <f t="shared" si="57"/>
        <v>7.5946678024524567E-2</v>
      </c>
      <c r="Y184" s="34">
        <f t="shared" si="58"/>
        <v>7.5946678024524567E-2</v>
      </c>
      <c r="Z184" s="34">
        <f t="shared" si="59"/>
        <v>0.26581337308583597</v>
      </c>
      <c r="AA184" s="34">
        <f t="shared" si="60"/>
        <v>0</v>
      </c>
      <c r="AB184" s="34"/>
      <c r="AC184" s="103">
        <v>230</v>
      </c>
      <c r="AD184" s="34">
        <f>IF(J184&lt;=R184,J184,R184)</f>
        <v>0</v>
      </c>
      <c r="AE184" s="34">
        <f>R184-AD184</f>
        <v>0.26581337308583597</v>
      </c>
      <c r="AF184" s="103">
        <f>IF(AD184&lt;J184,0,IF(K184&lt;=AE184,K184,AE184))</f>
        <v>0</v>
      </c>
      <c r="AG184" s="35">
        <f t="shared" si="61"/>
        <v>0.26581337308583597</v>
      </c>
      <c r="AH184" s="35">
        <f>IF(AG184&lt;K184,0,IF(L184&lt;=AG184,L184,AG184))</f>
        <v>0.26581337308583597</v>
      </c>
      <c r="AI184" s="35">
        <f t="shared" si="62"/>
        <v>0</v>
      </c>
      <c r="AJ184" s="35">
        <f>IF(AI184&lt;L184,0,IF(M184&lt;=AI184,M184,AI184))</f>
        <v>0</v>
      </c>
      <c r="AK184" s="35">
        <f t="shared" si="63"/>
        <v>0</v>
      </c>
      <c r="AL184" s="35">
        <f>IF(AK184&lt;M184,0,IF(N184&lt;=AK184,N184,AK184))</f>
        <v>0</v>
      </c>
      <c r="AM184" s="35"/>
      <c r="AN184" s="103">
        <v>230</v>
      </c>
      <c r="AO184" s="103">
        <v>8</v>
      </c>
      <c r="AP184" s="103">
        <f t="shared" si="64"/>
        <v>22</v>
      </c>
      <c r="AQ184" s="34">
        <f>BorealFF!BD178</f>
        <v>2.8499999999999996</v>
      </c>
      <c r="AR184" s="34">
        <f t="shared" si="65"/>
        <v>0</v>
      </c>
      <c r="AS184" s="34">
        <f t="shared" si="66"/>
        <v>0</v>
      </c>
      <c r="AT184" s="34">
        <f t="shared" si="67"/>
        <v>0.2272704339883897</v>
      </c>
      <c r="AU184" s="34"/>
      <c r="AV184" s="34">
        <f t="shared" si="68"/>
        <v>0</v>
      </c>
      <c r="AW184" s="34">
        <f t="shared" si="69"/>
        <v>0</v>
      </c>
      <c r="AX184" s="34"/>
      <c r="AY184" s="103">
        <v>230</v>
      </c>
      <c r="AZ184" s="34">
        <v>0</v>
      </c>
      <c r="BA184" s="34">
        <v>0</v>
      </c>
      <c r="BB184" s="34">
        <v>0.22726056629300001</v>
      </c>
      <c r="BD184" s="34">
        <v>0</v>
      </c>
      <c r="BE184" s="34">
        <v>0</v>
      </c>
      <c r="BG184" s="103">
        <v>230</v>
      </c>
      <c r="BH184" s="114">
        <f t="shared" si="70"/>
        <v>0</v>
      </c>
      <c r="BI184" s="114">
        <f t="shared" si="71"/>
        <v>0</v>
      </c>
      <c r="BJ184" s="114">
        <f t="shared" si="72"/>
        <v>9.8676953896870145E-6</v>
      </c>
      <c r="BK184" s="34">
        <f t="shared" si="74"/>
        <v>0</v>
      </c>
      <c r="BL184" s="34">
        <f t="shared" si="73"/>
        <v>0</v>
      </c>
    </row>
    <row r="185" spans="4:64" ht="15">
      <c r="D185" s="103">
        <v>231</v>
      </c>
      <c r="E185" s="103">
        <v>30</v>
      </c>
      <c r="F185" s="103">
        <v>0</v>
      </c>
      <c r="G185" s="103">
        <v>0</v>
      </c>
      <c r="H185" s="103">
        <v>30</v>
      </c>
      <c r="I185" s="103">
        <v>30</v>
      </c>
      <c r="J185" s="34">
        <v>0</v>
      </c>
      <c r="K185" s="34">
        <v>0</v>
      </c>
      <c r="L185" s="34">
        <v>1</v>
      </c>
      <c r="M185" s="34">
        <v>0.6</v>
      </c>
      <c r="N185" s="34">
        <v>0.6</v>
      </c>
      <c r="O185" s="34">
        <f t="shared" si="50"/>
        <v>2.2000000000000002</v>
      </c>
      <c r="P185" s="103">
        <f t="shared" si="52"/>
        <v>1.1032200000000001</v>
      </c>
      <c r="Q185" s="78">
        <f t="shared" si="51"/>
        <v>0.75086295029149563</v>
      </c>
      <c r="R185" s="34">
        <f t="shared" si="53"/>
        <v>1.6518984906412906</v>
      </c>
      <c r="S185" s="34"/>
      <c r="T185" s="103">
        <v>231</v>
      </c>
      <c r="U185" s="34">
        <f t="shared" si="54"/>
        <v>0</v>
      </c>
      <c r="V185" s="34">
        <f t="shared" si="55"/>
        <v>0</v>
      </c>
      <c r="W185" s="34">
        <f t="shared" si="56"/>
        <v>0.75086295029149563</v>
      </c>
      <c r="X185" s="34">
        <f t="shared" si="57"/>
        <v>0.45051777017489736</v>
      </c>
      <c r="Y185" s="34">
        <f t="shared" si="58"/>
        <v>0.45051777017489736</v>
      </c>
      <c r="Z185" s="34">
        <f t="shared" si="59"/>
        <v>1.6518984906412904</v>
      </c>
      <c r="AA185" s="34">
        <f t="shared" si="60"/>
        <v>0</v>
      </c>
      <c r="AB185" s="34"/>
      <c r="AC185" s="103">
        <v>231</v>
      </c>
      <c r="AD185" s="34">
        <f>IF(J185&lt;=R185,J185,R185)</f>
        <v>0</v>
      </c>
      <c r="AE185" s="34">
        <f>R185-AD185</f>
        <v>1.6518984906412906</v>
      </c>
      <c r="AF185" s="103">
        <f>IF(AD185&lt;J185,0,IF(K185&lt;=AE185,K185,AE185))</f>
        <v>0</v>
      </c>
      <c r="AG185" s="35">
        <f t="shared" si="61"/>
        <v>1.6518984906412906</v>
      </c>
      <c r="AH185" s="35">
        <f>IF(AG185&lt;K185,0,IF(L185&lt;=AG185,L185,AG185))</f>
        <v>1</v>
      </c>
      <c r="AI185" s="35">
        <f t="shared" si="62"/>
        <v>0.65189849064129057</v>
      </c>
      <c r="AJ185" s="35">
        <f>IF(AI185&lt;L185,0,IF(M185&lt;=AI185,M185,AI185))</f>
        <v>0</v>
      </c>
      <c r="AK185" s="35">
        <f t="shared" si="63"/>
        <v>0.65189849064129057</v>
      </c>
      <c r="AL185" s="35">
        <f>IF(AK185&lt;M185,0,IF(N185&lt;=AK185,N185,AK185))</f>
        <v>0.6</v>
      </c>
      <c r="AM185" s="35"/>
      <c r="AN185" s="103">
        <v>231</v>
      </c>
      <c r="AO185" s="103">
        <v>8</v>
      </c>
      <c r="AP185" s="103">
        <f t="shared" si="64"/>
        <v>22</v>
      </c>
      <c r="AQ185" s="34">
        <f>BorealFF!BD179</f>
        <v>1.95</v>
      </c>
      <c r="AR185" s="34">
        <f t="shared" si="65"/>
        <v>0</v>
      </c>
      <c r="AS185" s="34">
        <f t="shared" si="66"/>
        <v>0</v>
      </c>
      <c r="AT185" s="34">
        <f t="shared" si="67"/>
        <v>0.58499999999999996</v>
      </c>
      <c r="AU185" s="34"/>
      <c r="AV185" s="34">
        <f t="shared" si="68"/>
        <v>0</v>
      </c>
      <c r="AW185" s="34">
        <f t="shared" si="69"/>
        <v>3.9599999999999995</v>
      </c>
      <c r="AX185" s="34"/>
      <c r="AY185" s="103">
        <v>231</v>
      </c>
      <c r="AZ185" s="34">
        <v>0</v>
      </c>
      <c r="BA185" s="34">
        <v>0</v>
      </c>
      <c r="BB185" s="34">
        <v>0.58499999999999996</v>
      </c>
      <c r="BD185" s="34">
        <v>1.44</v>
      </c>
      <c r="BE185" s="34">
        <v>0.27976290212999999</v>
      </c>
      <c r="BG185" s="103">
        <v>231</v>
      </c>
      <c r="BH185" s="114">
        <f t="shared" si="70"/>
        <v>0</v>
      </c>
      <c r="BI185" s="114">
        <f t="shared" si="71"/>
        <v>0</v>
      </c>
      <c r="BJ185" s="114">
        <f t="shared" si="72"/>
        <v>0</v>
      </c>
      <c r="BK185" s="34">
        <f t="shared" si="74"/>
        <v>-1.44</v>
      </c>
      <c r="BL185" s="34">
        <f t="shared" si="73"/>
        <v>3.6802370978699996</v>
      </c>
    </row>
    <row r="186" spans="4:64" ht="15">
      <c r="D186" s="103">
        <v>232</v>
      </c>
      <c r="E186" s="103">
        <v>15</v>
      </c>
      <c r="F186" s="103">
        <v>0</v>
      </c>
      <c r="G186" s="103">
        <v>0</v>
      </c>
      <c r="H186" s="103">
        <v>0</v>
      </c>
      <c r="I186" s="103">
        <v>0</v>
      </c>
      <c r="J186" s="34">
        <v>0</v>
      </c>
      <c r="K186" s="34">
        <v>0</v>
      </c>
      <c r="L186" s="34">
        <v>0.5</v>
      </c>
      <c r="M186" s="34">
        <v>0</v>
      </c>
      <c r="N186" s="34">
        <v>0</v>
      </c>
      <c r="O186" s="34">
        <f t="shared" si="50"/>
        <v>0.5</v>
      </c>
      <c r="P186" s="103">
        <f t="shared" si="52"/>
        <v>-0.70319999999999994</v>
      </c>
      <c r="Q186" s="78">
        <f t="shared" si="51"/>
        <v>0.3311031288800671</v>
      </c>
      <c r="R186" s="34">
        <f t="shared" si="53"/>
        <v>0.16555156444003355</v>
      </c>
      <c r="S186" s="34"/>
      <c r="T186" s="103">
        <v>232</v>
      </c>
      <c r="U186" s="34">
        <f t="shared" si="54"/>
        <v>0</v>
      </c>
      <c r="V186" s="34">
        <f t="shared" si="55"/>
        <v>0</v>
      </c>
      <c r="W186" s="34">
        <f t="shared" si="56"/>
        <v>0.16555156444003355</v>
      </c>
      <c r="X186" s="34">
        <f t="shared" si="57"/>
        <v>0</v>
      </c>
      <c r="Y186" s="34">
        <f t="shared" si="58"/>
        <v>0</v>
      </c>
      <c r="Z186" s="34">
        <f t="shared" si="59"/>
        <v>0.16555156444003355</v>
      </c>
      <c r="AA186" s="34">
        <f t="shared" si="60"/>
        <v>0</v>
      </c>
      <c r="AB186" s="34"/>
      <c r="AC186" s="103">
        <v>232</v>
      </c>
      <c r="AD186" s="34">
        <f>IF(J186&lt;=R186,J186,R186)</f>
        <v>0</v>
      </c>
      <c r="AE186" s="34">
        <f>R186-AD186</f>
        <v>0.16555156444003355</v>
      </c>
      <c r="AF186" s="103">
        <f>IF(AD186&lt;J186,0,IF(K186&lt;=AE186,K186,AE186))</f>
        <v>0</v>
      </c>
      <c r="AG186" s="35">
        <f t="shared" si="61"/>
        <v>0.16555156444003355</v>
      </c>
      <c r="AH186" s="35">
        <f>IF(AG186&lt;K186,0,IF(L186&lt;=AG186,L186,AG186))</f>
        <v>0.16555156444003355</v>
      </c>
      <c r="AI186" s="35">
        <f t="shared" si="62"/>
        <v>0</v>
      </c>
      <c r="AJ186" s="35">
        <f>IF(AI186&lt;L186,0,IF(M186&lt;=AI186,M186,AI186))</f>
        <v>0</v>
      </c>
      <c r="AK186" s="35">
        <f t="shared" si="63"/>
        <v>0</v>
      </c>
      <c r="AL186" s="35">
        <f>IF(AK186&lt;M186,0,IF(N186&lt;=AK186,N186,AK186))</f>
        <v>0</v>
      </c>
      <c r="AM186" s="35"/>
      <c r="AN186" s="103">
        <v>232</v>
      </c>
      <c r="AO186" s="103">
        <v>8</v>
      </c>
      <c r="AP186" s="103">
        <f t="shared" si="64"/>
        <v>22</v>
      </c>
      <c r="AQ186" s="34">
        <f>BorealFF!BD180</f>
        <v>1.3000000000000003</v>
      </c>
      <c r="AR186" s="34">
        <f t="shared" si="65"/>
        <v>0</v>
      </c>
      <c r="AS186" s="34">
        <f t="shared" si="66"/>
        <v>0</v>
      </c>
      <c r="AT186" s="34">
        <f t="shared" si="67"/>
        <v>3.2282555065806545E-2</v>
      </c>
      <c r="AU186" s="34"/>
      <c r="AV186" s="34">
        <f t="shared" si="68"/>
        <v>0</v>
      </c>
      <c r="AW186" s="34">
        <f t="shared" si="69"/>
        <v>0</v>
      </c>
      <c r="AX186" s="34"/>
      <c r="AY186" s="103">
        <v>232</v>
      </c>
      <c r="AZ186" s="34">
        <v>0</v>
      </c>
      <c r="BA186" s="34">
        <v>0</v>
      </c>
      <c r="BB186" s="34">
        <v>3.2281475389899998E-2</v>
      </c>
      <c r="BD186" s="34">
        <v>0</v>
      </c>
      <c r="BE186" s="34">
        <v>0</v>
      </c>
      <c r="BG186" s="103">
        <v>232</v>
      </c>
      <c r="BH186" s="114">
        <f t="shared" si="70"/>
        <v>0</v>
      </c>
      <c r="BI186" s="114">
        <f t="shared" si="71"/>
        <v>0</v>
      </c>
      <c r="BJ186" s="114">
        <f t="shared" si="72"/>
        <v>1.0796759065470618E-6</v>
      </c>
      <c r="BK186" s="34">
        <f t="shared" si="74"/>
        <v>0</v>
      </c>
      <c r="BL186" s="34">
        <f t="shared" si="73"/>
        <v>0</v>
      </c>
    </row>
    <row r="187" spans="4:64" ht="15">
      <c r="D187" s="103">
        <v>233</v>
      </c>
      <c r="E187" s="103">
        <v>0</v>
      </c>
      <c r="F187" s="103">
        <v>0</v>
      </c>
      <c r="G187" s="103">
        <v>0</v>
      </c>
      <c r="H187" s="103" t="s">
        <v>732</v>
      </c>
      <c r="I187" s="103" t="s">
        <v>732</v>
      </c>
      <c r="J187" s="34">
        <v>0</v>
      </c>
      <c r="K187" s="34">
        <v>0</v>
      </c>
      <c r="L187" s="34">
        <v>0</v>
      </c>
      <c r="M187" s="34">
        <v>0</v>
      </c>
      <c r="N187" s="34">
        <v>0</v>
      </c>
      <c r="O187" s="34">
        <f t="shared" si="50"/>
        <v>0</v>
      </c>
      <c r="P187" s="103">
        <f t="shared" si="52"/>
        <v>-1.2344999999999999</v>
      </c>
      <c r="Q187" s="78">
        <f t="shared" si="51"/>
        <v>0.22539479108855165</v>
      </c>
      <c r="R187" s="34">
        <f t="shared" si="53"/>
        <v>0</v>
      </c>
      <c r="S187" s="34"/>
      <c r="T187" s="103">
        <v>233</v>
      </c>
      <c r="U187" s="34">
        <f t="shared" si="54"/>
        <v>0</v>
      </c>
      <c r="V187" s="34">
        <f t="shared" si="55"/>
        <v>0</v>
      </c>
      <c r="W187" s="34">
        <f t="shared" si="56"/>
        <v>0</v>
      </c>
      <c r="X187" s="34">
        <f t="shared" si="57"/>
        <v>0</v>
      </c>
      <c r="Y187" s="34">
        <f t="shared" si="58"/>
        <v>0</v>
      </c>
      <c r="Z187" s="34">
        <f t="shared" si="59"/>
        <v>0</v>
      </c>
      <c r="AA187" s="34">
        <f t="shared" si="60"/>
        <v>0</v>
      </c>
      <c r="AB187" s="34"/>
      <c r="AC187" s="103">
        <v>233</v>
      </c>
      <c r="AD187" s="34">
        <f>IF(J187&lt;=R187,J187,R187)</f>
        <v>0</v>
      </c>
      <c r="AE187" s="34">
        <f>R187-AD187</f>
        <v>0</v>
      </c>
      <c r="AF187" s="103">
        <f>IF(AD187&lt;J187,0,IF(K187&lt;=AE187,K187,AE187))</f>
        <v>0</v>
      </c>
      <c r="AG187" s="35">
        <f t="shared" si="61"/>
        <v>0</v>
      </c>
      <c r="AH187" s="35">
        <f>IF(AG187&lt;K187,0,IF(L187&lt;=AG187,L187,AG187))</f>
        <v>0</v>
      </c>
      <c r="AI187" s="35">
        <f t="shared" si="62"/>
        <v>0</v>
      </c>
      <c r="AJ187" s="35">
        <f>IF(AI187&lt;L187,0,IF(M187&lt;=AI187,M187,AI187))</f>
        <v>0</v>
      </c>
      <c r="AK187" s="35">
        <f t="shared" si="63"/>
        <v>0</v>
      </c>
      <c r="AL187" s="35">
        <f>IF(AK187&lt;M187,0,IF(N187&lt;=AK187,N187,AK187))</f>
        <v>0</v>
      </c>
      <c r="AM187" s="35"/>
      <c r="AN187" s="103">
        <v>233</v>
      </c>
      <c r="AQ187" s="34">
        <f>BorealFF!BD181</f>
        <v>0</v>
      </c>
      <c r="AR187" s="34">
        <f t="shared" si="65"/>
        <v>0</v>
      </c>
      <c r="AS187" s="34">
        <f t="shared" si="66"/>
        <v>0</v>
      </c>
      <c r="AT187" s="34">
        <f t="shared" si="67"/>
        <v>0</v>
      </c>
      <c r="AU187" s="34"/>
      <c r="AV187" s="34">
        <f t="shared" si="68"/>
        <v>0</v>
      </c>
      <c r="AW187" s="34">
        <f t="shared" si="69"/>
        <v>0</v>
      </c>
      <c r="AX187" s="34"/>
      <c r="AY187" s="103">
        <v>233</v>
      </c>
      <c r="AZ187" s="34">
        <v>0</v>
      </c>
      <c r="BA187" s="34">
        <v>0</v>
      </c>
      <c r="BB187" s="34">
        <v>0</v>
      </c>
      <c r="BD187" s="34">
        <v>0</v>
      </c>
      <c r="BE187" s="34">
        <v>0</v>
      </c>
      <c r="BG187" s="103">
        <v>233</v>
      </c>
      <c r="BH187" s="114">
        <f t="shared" si="70"/>
        <v>0</v>
      </c>
      <c r="BI187" s="114">
        <f t="shared" si="71"/>
        <v>0</v>
      </c>
      <c r="BJ187" s="114">
        <f t="shared" si="72"/>
        <v>0</v>
      </c>
      <c r="BK187" s="34">
        <f t="shared" si="74"/>
        <v>0</v>
      </c>
      <c r="BL187" s="34">
        <f t="shared" si="73"/>
        <v>0</v>
      </c>
    </row>
    <row r="188" spans="4:64" ht="15">
      <c r="D188" s="103">
        <v>234</v>
      </c>
      <c r="E188" s="103">
        <v>0</v>
      </c>
      <c r="F188" s="103">
        <v>0</v>
      </c>
      <c r="G188" s="103">
        <v>0</v>
      </c>
      <c r="H188" s="103" t="s">
        <v>732</v>
      </c>
      <c r="I188" s="103" t="s">
        <v>732</v>
      </c>
      <c r="J188" s="34">
        <v>0</v>
      </c>
      <c r="K188" s="34">
        <v>0</v>
      </c>
      <c r="L188" s="34">
        <v>0</v>
      </c>
      <c r="M188" s="34">
        <v>0</v>
      </c>
      <c r="N188" s="34">
        <v>0</v>
      </c>
      <c r="O188" s="34">
        <f t="shared" si="50"/>
        <v>0</v>
      </c>
      <c r="P188" s="103">
        <f t="shared" si="52"/>
        <v>-1.2344999999999999</v>
      </c>
      <c r="Q188" s="78">
        <f t="shared" si="51"/>
        <v>0.22539479108855165</v>
      </c>
      <c r="R188" s="34">
        <f t="shared" si="53"/>
        <v>0</v>
      </c>
      <c r="S188" s="34"/>
      <c r="T188" s="103">
        <v>234</v>
      </c>
      <c r="U188" s="34">
        <f t="shared" si="54"/>
        <v>0</v>
      </c>
      <c r="V188" s="34">
        <f t="shared" si="55"/>
        <v>0</v>
      </c>
      <c r="W188" s="34">
        <f t="shared" si="56"/>
        <v>0</v>
      </c>
      <c r="X188" s="34">
        <f t="shared" si="57"/>
        <v>0</v>
      </c>
      <c r="Y188" s="34">
        <f t="shared" si="58"/>
        <v>0</v>
      </c>
      <c r="Z188" s="34">
        <f t="shared" si="59"/>
        <v>0</v>
      </c>
      <c r="AA188" s="34">
        <f t="shared" si="60"/>
        <v>0</v>
      </c>
      <c r="AB188" s="34"/>
      <c r="AC188" s="103">
        <v>234</v>
      </c>
      <c r="AD188" s="34">
        <f>IF(J188&lt;=R188,J188,R188)</f>
        <v>0</v>
      </c>
      <c r="AE188" s="34">
        <f>R188-AD188</f>
        <v>0</v>
      </c>
      <c r="AF188" s="103">
        <f>IF(AD188&lt;J188,0,IF(K188&lt;=AE188,K188,AE188))</f>
        <v>0</v>
      </c>
      <c r="AG188" s="35">
        <f t="shared" si="61"/>
        <v>0</v>
      </c>
      <c r="AH188" s="35">
        <f>IF(AG188&lt;K188,0,IF(L188&lt;=AG188,L188,AG188))</f>
        <v>0</v>
      </c>
      <c r="AI188" s="35">
        <f t="shared" si="62"/>
        <v>0</v>
      </c>
      <c r="AJ188" s="35">
        <f>IF(AI188&lt;L188,0,IF(M188&lt;=AI188,M188,AI188))</f>
        <v>0</v>
      </c>
      <c r="AK188" s="35">
        <f t="shared" si="63"/>
        <v>0</v>
      </c>
      <c r="AL188" s="35">
        <f>IF(AK188&lt;M188,0,IF(N188&lt;=AK188,N188,AK188))</f>
        <v>0</v>
      </c>
      <c r="AM188" s="35"/>
      <c r="AN188" s="103">
        <v>234</v>
      </c>
      <c r="AQ188" s="34">
        <f>BorealFF!BD182</f>
        <v>0</v>
      </c>
      <c r="AR188" s="34">
        <f t="shared" si="65"/>
        <v>0</v>
      </c>
      <c r="AS188" s="34">
        <f t="shared" si="66"/>
        <v>0</v>
      </c>
      <c r="AT188" s="34">
        <f t="shared" si="67"/>
        <v>0</v>
      </c>
      <c r="AU188" s="34"/>
      <c r="AV188" s="34">
        <f t="shared" si="68"/>
        <v>0</v>
      </c>
      <c r="AW188" s="34">
        <f t="shared" si="69"/>
        <v>0</v>
      </c>
      <c r="AX188" s="34"/>
      <c r="AY188" s="103">
        <v>234</v>
      </c>
      <c r="AZ188" s="34">
        <v>0</v>
      </c>
      <c r="BA188" s="34">
        <v>0</v>
      </c>
      <c r="BB188" s="34">
        <v>0</v>
      </c>
      <c r="BD188" s="34">
        <v>0</v>
      </c>
      <c r="BE188" s="34">
        <v>0</v>
      </c>
      <c r="BG188" s="103">
        <v>234</v>
      </c>
      <c r="BH188" s="114">
        <f t="shared" si="70"/>
        <v>0</v>
      </c>
      <c r="BI188" s="114">
        <f t="shared" si="71"/>
        <v>0</v>
      </c>
      <c r="BJ188" s="114">
        <f t="shared" si="72"/>
        <v>0</v>
      </c>
      <c r="BK188" s="34">
        <f t="shared" si="74"/>
        <v>0</v>
      </c>
      <c r="BL188" s="34">
        <f t="shared" si="73"/>
        <v>0</v>
      </c>
    </row>
    <row r="189" spans="4:64" ht="15">
      <c r="D189" s="103">
        <v>235</v>
      </c>
      <c r="E189" s="103">
        <v>37</v>
      </c>
      <c r="F189" s="74">
        <v>3</v>
      </c>
      <c r="G189" s="74">
        <v>6</v>
      </c>
      <c r="H189" s="103" t="s">
        <v>732</v>
      </c>
      <c r="I189" s="103" t="s">
        <v>732</v>
      </c>
      <c r="J189" s="34">
        <v>0.1</v>
      </c>
      <c r="K189" s="34">
        <v>0.1</v>
      </c>
      <c r="L189" s="34">
        <v>0.1</v>
      </c>
      <c r="M189" s="34">
        <v>0</v>
      </c>
      <c r="N189" s="34">
        <v>0</v>
      </c>
      <c r="O189" s="34">
        <f t="shared" si="50"/>
        <v>0.2</v>
      </c>
      <c r="P189" s="103">
        <f t="shared" si="52"/>
        <v>-1.0219799999999999</v>
      </c>
      <c r="Q189" s="78">
        <f t="shared" si="51"/>
        <v>0.26464190001445126</v>
      </c>
      <c r="R189" s="34">
        <f t="shared" si="53"/>
        <v>5.2928380002890255E-2</v>
      </c>
      <c r="S189" s="34"/>
      <c r="T189" s="103">
        <v>235</v>
      </c>
      <c r="U189" s="34">
        <f t="shared" si="54"/>
        <v>2.6464190001445127E-2</v>
      </c>
      <c r="V189" s="34">
        <f t="shared" si="55"/>
        <v>2.6464190001445127E-2</v>
      </c>
      <c r="W189" s="34">
        <f t="shared" si="56"/>
        <v>2.6464190001445127E-2</v>
      </c>
      <c r="X189" s="34">
        <f t="shared" si="57"/>
        <v>0</v>
      </c>
      <c r="Y189" s="34">
        <f t="shared" si="58"/>
        <v>0</v>
      </c>
      <c r="Z189" s="34">
        <f t="shared" si="59"/>
        <v>7.9392570004335389E-2</v>
      </c>
      <c r="AA189" s="34">
        <f t="shared" si="60"/>
        <v>-2.6464190001445134E-2</v>
      </c>
      <c r="AB189" s="34"/>
      <c r="AC189" s="103">
        <v>235</v>
      </c>
      <c r="AD189" s="34">
        <f>IF(J189&lt;=R189,J189,R189)</f>
        <v>5.2928380002890255E-2</v>
      </c>
      <c r="AE189" s="34">
        <f>R189-AD189</f>
        <v>0</v>
      </c>
      <c r="AF189" s="103">
        <f>IF(AD189&lt;J189,0,IF(K189&lt;=AE189,K189,AE189))</f>
        <v>0</v>
      </c>
      <c r="AG189" s="35">
        <f t="shared" si="61"/>
        <v>0</v>
      </c>
      <c r="AH189" s="35">
        <f>IF(AG189&lt;K189,0,IF(L189&lt;=AG189,L189,AG189))</f>
        <v>0</v>
      </c>
      <c r="AI189" s="35">
        <f t="shared" si="62"/>
        <v>0</v>
      </c>
      <c r="AJ189" s="35">
        <f>IF(AI189&lt;L189,0,IF(M189&lt;=AI189,M189,AI189))</f>
        <v>0</v>
      </c>
      <c r="AK189" s="35">
        <f t="shared" si="63"/>
        <v>0</v>
      </c>
      <c r="AL189" s="35">
        <f>IF(AK189&lt;M189,0,IF(N189&lt;=AK189,N189,AK189))</f>
        <v>0</v>
      </c>
      <c r="AM189" s="35"/>
      <c r="AN189" s="103">
        <v>235</v>
      </c>
      <c r="AQ189" s="34">
        <f>BorealFF!BD183</f>
        <v>0.5</v>
      </c>
      <c r="AR189" s="34">
        <f t="shared" si="65"/>
        <v>0</v>
      </c>
      <c r="AS189" s="34">
        <f t="shared" si="66"/>
        <v>0</v>
      </c>
      <c r="AT189" s="34">
        <f t="shared" si="67"/>
        <v>0</v>
      </c>
      <c r="AU189" s="34"/>
      <c r="AV189" s="34">
        <f t="shared" si="68"/>
        <v>0</v>
      </c>
      <c r="AW189" s="34">
        <f t="shared" si="69"/>
        <v>0</v>
      </c>
      <c r="AX189" s="34"/>
      <c r="AY189" s="103">
        <v>235</v>
      </c>
      <c r="AZ189" s="34">
        <v>1.2862109337499999E-3</v>
      </c>
      <c r="BA189" s="34">
        <v>7.71726560248E-3</v>
      </c>
      <c r="BB189" s="34">
        <v>1.5863268182900001E-2</v>
      </c>
      <c r="BD189" s="34">
        <v>0</v>
      </c>
      <c r="BE189" s="34">
        <v>0</v>
      </c>
      <c r="BG189" s="103">
        <v>235</v>
      </c>
      <c r="BH189" s="114">
        <f t="shared" si="70"/>
        <v>-1.2862109337499999E-3</v>
      </c>
      <c r="BI189" s="114">
        <f t="shared" si="71"/>
        <v>-7.71726560248E-3</v>
      </c>
      <c r="BJ189" s="114">
        <f t="shared" si="72"/>
        <v>-1.5863268182900001E-2</v>
      </c>
      <c r="BK189" s="34">
        <f t="shared" si="74"/>
        <v>0</v>
      </c>
      <c r="BL189" s="34">
        <f t="shared" si="73"/>
        <v>0</v>
      </c>
    </row>
    <row r="190" spans="4:64" ht="15">
      <c r="D190" s="103">
        <v>236</v>
      </c>
      <c r="E190" s="103">
        <v>0</v>
      </c>
      <c r="F190" s="103">
        <v>0</v>
      </c>
      <c r="G190" s="103">
        <v>0</v>
      </c>
      <c r="H190" s="103" t="s">
        <v>732</v>
      </c>
      <c r="I190" s="103" t="s">
        <v>732</v>
      </c>
      <c r="J190" s="34">
        <v>0</v>
      </c>
      <c r="K190" s="34">
        <v>0</v>
      </c>
      <c r="L190" s="34">
        <v>0</v>
      </c>
      <c r="M190" s="34">
        <v>0</v>
      </c>
      <c r="N190" s="34">
        <v>0</v>
      </c>
      <c r="O190" s="34">
        <f t="shared" si="50"/>
        <v>0</v>
      </c>
      <c r="P190" s="103">
        <f t="shared" si="52"/>
        <v>-1.2344999999999999</v>
      </c>
      <c r="Q190" s="78">
        <f t="shared" si="51"/>
        <v>0.22539479108855165</v>
      </c>
      <c r="R190" s="34">
        <f t="shared" si="53"/>
        <v>0</v>
      </c>
      <c r="S190" s="34"/>
      <c r="T190" s="103">
        <v>236</v>
      </c>
      <c r="U190" s="34">
        <f t="shared" si="54"/>
        <v>0</v>
      </c>
      <c r="V190" s="34">
        <f t="shared" si="55"/>
        <v>0</v>
      </c>
      <c r="W190" s="34">
        <f t="shared" si="56"/>
        <v>0</v>
      </c>
      <c r="X190" s="34">
        <f t="shared" si="57"/>
        <v>0</v>
      </c>
      <c r="Y190" s="34">
        <f t="shared" si="58"/>
        <v>0</v>
      </c>
      <c r="Z190" s="34">
        <f t="shared" si="59"/>
        <v>0</v>
      </c>
      <c r="AA190" s="34">
        <f t="shared" si="60"/>
        <v>0</v>
      </c>
      <c r="AB190" s="34"/>
      <c r="AC190" s="103">
        <v>236</v>
      </c>
      <c r="AD190" s="34">
        <f>IF(J190&lt;=R190,J190,R190)</f>
        <v>0</v>
      </c>
      <c r="AE190" s="34">
        <f>R190-AD190</f>
        <v>0</v>
      </c>
      <c r="AF190" s="103">
        <f>IF(AD190&lt;J190,0,IF(K190&lt;=AE190,K190,AE190))</f>
        <v>0</v>
      </c>
      <c r="AG190" s="35">
        <f t="shared" si="61"/>
        <v>0</v>
      </c>
      <c r="AH190" s="35">
        <f>IF(AG190&lt;K190,0,IF(L190&lt;=AG190,L190,AG190))</f>
        <v>0</v>
      </c>
      <c r="AI190" s="35">
        <f t="shared" si="62"/>
        <v>0</v>
      </c>
      <c r="AJ190" s="35">
        <f>IF(AI190&lt;L190,0,IF(M190&lt;=AI190,M190,AI190))</f>
        <v>0</v>
      </c>
      <c r="AK190" s="35">
        <f t="shared" si="63"/>
        <v>0</v>
      </c>
      <c r="AL190" s="35">
        <f>IF(AK190&lt;M190,0,IF(N190&lt;=AK190,N190,AK190))</f>
        <v>0</v>
      </c>
      <c r="AM190" s="35"/>
      <c r="AN190" s="103">
        <v>236</v>
      </c>
      <c r="AQ190" s="34">
        <f>BorealFF!BD184</f>
        <v>0</v>
      </c>
      <c r="AR190" s="34">
        <f t="shared" si="65"/>
        <v>0</v>
      </c>
      <c r="AS190" s="34">
        <f t="shared" si="66"/>
        <v>0</v>
      </c>
      <c r="AT190" s="34">
        <f t="shared" si="67"/>
        <v>0</v>
      </c>
      <c r="AU190" s="34"/>
      <c r="AV190" s="34">
        <f t="shared" si="68"/>
        <v>0</v>
      </c>
      <c r="AW190" s="34">
        <f t="shared" si="69"/>
        <v>0</v>
      </c>
      <c r="AX190" s="34"/>
      <c r="AY190" s="103">
        <v>236</v>
      </c>
      <c r="AZ190" s="34">
        <v>0</v>
      </c>
      <c r="BA190" s="34">
        <v>0</v>
      </c>
      <c r="BB190" s="34">
        <v>0</v>
      </c>
      <c r="BD190" s="34">
        <v>0</v>
      </c>
      <c r="BE190" s="34">
        <v>0</v>
      </c>
      <c r="BG190" s="103">
        <v>236</v>
      </c>
      <c r="BH190" s="114">
        <f t="shared" si="70"/>
        <v>0</v>
      </c>
      <c r="BI190" s="114">
        <f t="shared" si="71"/>
        <v>0</v>
      </c>
      <c r="BJ190" s="114">
        <f t="shared" si="72"/>
        <v>0</v>
      </c>
      <c r="BK190" s="34">
        <f t="shared" si="74"/>
        <v>0</v>
      </c>
      <c r="BL190" s="34">
        <f t="shared" si="73"/>
        <v>0</v>
      </c>
    </row>
    <row r="191" spans="4:64" ht="15">
      <c r="D191" s="103">
        <v>237</v>
      </c>
      <c r="E191" s="103">
        <v>12</v>
      </c>
      <c r="F191" s="74">
        <v>2</v>
      </c>
      <c r="G191" s="74">
        <v>8</v>
      </c>
      <c r="H191" s="103" t="s">
        <v>732</v>
      </c>
      <c r="I191" s="103" t="s">
        <v>732</v>
      </c>
      <c r="J191" s="34">
        <v>0.1</v>
      </c>
      <c r="K191" s="34">
        <v>0.1</v>
      </c>
      <c r="L191" s="34">
        <v>0.5</v>
      </c>
      <c r="M191" s="34">
        <v>0</v>
      </c>
      <c r="N191" s="34">
        <v>0</v>
      </c>
      <c r="O191" s="34">
        <f t="shared" si="50"/>
        <v>0.6</v>
      </c>
      <c r="P191" s="103">
        <f t="shared" si="52"/>
        <v>-0.59693999999999992</v>
      </c>
      <c r="Q191" s="78">
        <f t="shared" si="51"/>
        <v>0.35504408517374458</v>
      </c>
      <c r="R191" s="34">
        <f t="shared" si="53"/>
        <v>0.21302645110424676</v>
      </c>
      <c r="S191" s="34"/>
      <c r="T191" s="103">
        <v>237</v>
      </c>
      <c r="U191" s="34">
        <f t="shared" si="54"/>
        <v>3.5504408517374457E-2</v>
      </c>
      <c r="V191" s="34">
        <f t="shared" si="55"/>
        <v>3.5504408517374457E-2</v>
      </c>
      <c r="W191" s="34">
        <f t="shared" si="56"/>
        <v>0.17752204258687229</v>
      </c>
      <c r="X191" s="34">
        <f t="shared" si="57"/>
        <v>0</v>
      </c>
      <c r="Y191" s="34">
        <f t="shared" si="58"/>
        <v>0</v>
      </c>
      <c r="Z191" s="34">
        <f t="shared" si="59"/>
        <v>0.24853085962162119</v>
      </c>
      <c r="AA191" s="34">
        <f t="shared" si="60"/>
        <v>-3.5504408517374436E-2</v>
      </c>
      <c r="AB191" s="34"/>
      <c r="AC191" s="103">
        <v>237</v>
      </c>
      <c r="AD191" s="34">
        <f>IF(J191&lt;=R191,J191,R191)</f>
        <v>0.1</v>
      </c>
      <c r="AE191" s="34">
        <f>R191-AD191</f>
        <v>0.11302645110424675</v>
      </c>
      <c r="AF191" s="103">
        <f>IF(AD191&lt;J191,0,IF(K191&lt;=AE191,K191,AE191))</f>
        <v>0.1</v>
      </c>
      <c r="AG191" s="35">
        <f t="shared" si="61"/>
        <v>1.3026451104246745E-2</v>
      </c>
      <c r="AH191" s="35">
        <f>IF(AG191&lt;K191,0,IF(L191&lt;=AG191,L191,AG191))</f>
        <v>0</v>
      </c>
      <c r="AI191" s="35">
        <f t="shared" si="62"/>
        <v>1.3026451104246745E-2</v>
      </c>
      <c r="AJ191" s="35">
        <f>IF(AI191&lt;L191,0,IF(M191&lt;=AI191,M191,AI191))</f>
        <v>0</v>
      </c>
      <c r="AK191" s="35">
        <f t="shared" si="63"/>
        <v>1.3026451104246745E-2</v>
      </c>
      <c r="AL191" s="35">
        <f>IF(AK191&lt;M191,0,IF(N191&lt;=AK191,N191,AK191))</f>
        <v>0</v>
      </c>
      <c r="AM191" s="35"/>
      <c r="AN191" s="103">
        <v>237</v>
      </c>
      <c r="AQ191" s="34">
        <f>BorealFF!BD185</f>
        <v>0.75</v>
      </c>
      <c r="AR191" s="34">
        <f t="shared" si="65"/>
        <v>0</v>
      </c>
      <c r="AS191" s="34">
        <f t="shared" si="66"/>
        <v>0</v>
      </c>
      <c r="AT191" s="34">
        <f t="shared" si="67"/>
        <v>0</v>
      </c>
      <c r="AU191" s="34"/>
      <c r="AV191" s="34">
        <f t="shared" si="68"/>
        <v>0</v>
      </c>
      <c r="AW191" s="34">
        <f t="shared" si="69"/>
        <v>0</v>
      </c>
      <c r="AX191" s="34"/>
      <c r="AY191" s="103">
        <v>237</v>
      </c>
      <c r="AZ191" s="34">
        <v>1E-3</v>
      </c>
      <c r="BA191" s="34">
        <v>1.2E-2</v>
      </c>
      <c r="BB191" s="34">
        <v>2.3922164873000001E-2</v>
      </c>
      <c r="BD191" s="34">
        <v>0</v>
      </c>
      <c r="BE191" s="34">
        <v>0</v>
      </c>
      <c r="BG191" s="103">
        <v>237</v>
      </c>
      <c r="BH191" s="114">
        <f t="shared" si="70"/>
        <v>-1E-3</v>
      </c>
      <c r="BI191" s="114">
        <f t="shared" si="71"/>
        <v>-1.2E-2</v>
      </c>
      <c r="BJ191" s="114">
        <f t="shared" si="72"/>
        <v>-2.3922164873000001E-2</v>
      </c>
      <c r="BK191" s="34">
        <f t="shared" si="74"/>
        <v>0</v>
      </c>
      <c r="BL191" s="34">
        <f t="shared" si="73"/>
        <v>0</v>
      </c>
    </row>
    <row r="192" spans="4:64" ht="15">
      <c r="D192" s="103">
        <v>238</v>
      </c>
      <c r="E192" s="103">
        <v>98</v>
      </c>
      <c r="F192" s="74">
        <v>2</v>
      </c>
      <c r="G192" s="74">
        <v>30</v>
      </c>
      <c r="H192" s="103">
        <v>98</v>
      </c>
      <c r="I192" s="103">
        <v>98</v>
      </c>
      <c r="J192" s="34">
        <v>0.2</v>
      </c>
      <c r="K192" s="34">
        <v>0.7</v>
      </c>
      <c r="L192" s="34">
        <v>0.5</v>
      </c>
      <c r="M192" s="34">
        <v>1</v>
      </c>
      <c r="N192" s="34">
        <v>1</v>
      </c>
      <c r="O192" s="34">
        <f t="shared" si="50"/>
        <v>3.2</v>
      </c>
      <c r="P192" s="103">
        <f t="shared" si="52"/>
        <v>2.1658200000000001</v>
      </c>
      <c r="Q192" s="78">
        <f t="shared" si="51"/>
        <v>0.89713786966928177</v>
      </c>
      <c r="R192" s="34">
        <f t="shared" si="53"/>
        <v>2.8708411829417018</v>
      </c>
      <c r="S192" s="34"/>
      <c r="T192" s="103">
        <v>238</v>
      </c>
      <c r="U192" s="34">
        <f t="shared" si="54"/>
        <v>0.17942757393385636</v>
      </c>
      <c r="V192" s="34">
        <f t="shared" si="55"/>
        <v>0.62799650876849722</v>
      </c>
      <c r="W192" s="34">
        <f t="shared" si="56"/>
        <v>0.44856893483464089</v>
      </c>
      <c r="X192" s="34">
        <f t="shared" si="57"/>
        <v>0.89713786966928177</v>
      </c>
      <c r="Y192" s="34">
        <f t="shared" si="58"/>
        <v>0.89713786966928177</v>
      </c>
      <c r="Z192" s="34">
        <f t="shared" si="59"/>
        <v>3.0502687568755582</v>
      </c>
      <c r="AA192" s="34">
        <f t="shared" si="60"/>
        <v>-0.17942757393385644</v>
      </c>
      <c r="AB192" s="34"/>
      <c r="AC192" s="103">
        <v>238</v>
      </c>
      <c r="AD192" s="34">
        <f>IF(J192&lt;=R192,J192,R192)</f>
        <v>0.2</v>
      </c>
      <c r="AE192" s="34">
        <f>R192-AD192</f>
        <v>2.6708411829417016</v>
      </c>
      <c r="AF192" s="103">
        <f>IF(AD192&lt;J192,0,IF(K192&lt;=AE192,K192,AE192))</f>
        <v>0.7</v>
      </c>
      <c r="AG192" s="35">
        <f t="shared" si="61"/>
        <v>1.9708411829417016</v>
      </c>
      <c r="AH192" s="35">
        <f>IF(AG192&lt;K192,0,IF(L192&lt;=AG192,L192,AG192))</f>
        <v>0.5</v>
      </c>
      <c r="AI192" s="35">
        <f t="shared" si="62"/>
        <v>1.4708411829417016</v>
      </c>
      <c r="AJ192" s="35">
        <f>IF(AI192&lt;L192,0,IF(M192&lt;=AI192,M192,AI192))</f>
        <v>1</v>
      </c>
      <c r="AK192" s="35">
        <f t="shared" si="63"/>
        <v>0.47084118294170163</v>
      </c>
      <c r="AL192" s="35">
        <f>IF(AK192&lt;M192,0,IF(N192&lt;=AK192,N192,AK192))</f>
        <v>0</v>
      </c>
      <c r="AM192" s="35"/>
      <c r="AN192" s="103">
        <v>238</v>
      </c>
      <c r="AO192" s="103">
        <v>8</v>
      </c>
      <c r="AP192" s="103">
        <f t="shared" si="64"/>
        <v>22</v>
      </c>
      <c r="AQ192" s="34">
        <f>BorealFF!BD186</f>
        <v>2.5000000000000004</v>
      </c>
      <c r="AR192" s="34">
        <f t="shared" si="65"/>
        <v>0</v>
      </c>
      <c r="AS192" s="34">
        <f t="shared" si="66"/>
        <v>0</v>
      </c>
      <c r="AT192" s="34">
        <f t="shared" si="67"/>
        <v>1.2250000000000001</v>
      </c>
      <c r="AU192" s="34"/>
      <c r="AV192" s="34">
        <f t="shared" si="68"/>
        <v>7.84</v>
      </c>
      <c r="AW192" s="34">
        <f t="shared" si="69"/>
        <v>0</v>
      </c>
      <c r="AX192" s="34"/>
      <c r="AY192" s="103">
        <v>238</v>
      </c>
      <c r="AZ192" s="34">
        <v>2E-3</v>
      </c>
      <c r="BA192" s="34">
        <v>0.315</v>
      </c>
      <c r="BB192" s="34">
        <v>1.2250000000000001</v>
      </c>
      <c r="BD192" s="34">
        <v>7.84</v>
      </c>
      <c r="BE192" s="34">
        <v>12.550090941000001</v>
      </c>
      <c r="BG192" s="103">
        <v>238</v>
      </c>
      <c r="BH192" s="114">
        <f t="shared" si="70"/>
        <v>-2E-3</v>
      </c>
      <c r="BI192" s="114">
        <f t="shared" si="71"/>
        <v>-0.315</v>
      </c>
      <c r="BJ192" s="114">
        <f t="shared" si="72"/>
        <v>0</v>
      </c>
      <c r="BK192" s="34">
        <f t="shared" si="74"/>
        <v>0</v>
      </c>
      <c r="BL192" s="34">
        <f t="shared" si="73"/>
        <v>-12.550090941000001</v>
      </c>
    </row>
    <row r="193" spans="4:64" ht="15">
      <c r="D193" s="103">
        <v>239</v>
      </c>
      <c r="E193" s="103">
        <v>76</v>
      </c>
      <c r="F193" s="74">
        <v>1</v>
      </c>
      <c r="G193" s="74">
        <v>3</v>
      </c>
      <c r="H193" s="103">
        <v>76</v>
      </c>
      <c r="I193" s="103">
        <v>76</v>
      </c>
      <c r="J193" s="34">
        <v>0.1</v>
      </c>
      <c r="K193" s="34">
        <v>0.3</v>
      </c>
      <c r="L193" s="34">
        <v>0.1</v>
      </c>
      <c r="M193" s="34">
        <v>0.1</v>
      </c>
      <c r="N193" s="34">
        <v>0.3</v>
      </c>
      <c r="O193" s="34">
        <f t="shared" si="50"/>
        <v>0.8</v>
      </c>
      <c r="P193" s="103">
        <f t="shared" si="52"/>
        <v>-0.38441999999999987</v>
      </c>
      <c r="Q193" s="78">
        <f t="shared" si="51"/>
        <v>0.40506129068594432</v>
      </c>
      <c r="R193" s="34">
        <f t="shared" si="53"/>
        <v>0.3240490325487555</v>
      </c>
      <c r="S193" s="34"/>
      <c r="T193" s="103">
        <v>239</v>
      </c>
      <c r="U193" s="34">
        <f t="shared" si="54"/>
        <v>4.0506129068594438E-2</v>
      </c>
      <c r="V193" s="34">
        <f t="shared" si="55"/>
        <v>0.12151838720578328</v>
      </c>
      <c r="W193" s="34">
        <f t="shared" si="56"/>
        <v>4.0506129068594438E-2</v>
      </c>
      <c r="X193" s="34">
        <f t="shared" si="57"/>
        <v>4.0506129068594438E-2</v>
      </c>
      <c r="Y193" s="34">
        <f t="shared" si="58"/>
        <v>0.12151838720578328</v>
      </c>
      <c r="Z193" s="34">
        <f t="shared" si="59"/>
        <v>0.36455516161734991</v>
      </c>
      <c r="AA193" s="34">
        <f t="shared" si="60"/>
        <v>-4.050612906859441E-2</v>
      </c>
      <c r="AB193" s="34"/>
      <c r="AC193" s="103">
        <v>239</v>
      </c>
      <c r="AD193" s="34">
        <f>IF(J193&lt;=R193,J193,R193)</f>
        <v>0.1</v>
      </c>
      <c r="AE193" s="34">
        <f>R193-AD193</f>
        <v>0.22404903254875549</v>
      </c>
      <c r="AF193" s="103">
        <f>IF(AD193&lt;J193,0,IF(K193&lt;=AE193,K193,AE193))</f>
        <v>0.22404903254875549</v>
      </c>
      <c r="AG193" s="35">
        <f t="shared" si="61"/>
        <v>0</v>
      </c>
      <c r="AH193" s="35">
        <f>IF(AG193&lt;K193,0,IF(L193&lt;=AG193,L193,AG193))</f>
        <v>0</v>
      </c>
      <c r="AI193" s="35">
        <f t="shared" si="62"/>
        <v>0</v>
      </c>
      <c r="AJ193" s="35">
        <f>IF(AI193&lt;L193,0,IF(M193&lt;=AI193,M193,AI193))</f>
        <v>0</v>
      </c>
      <c r="AK193" s="35">
        <f t="shared" si="63"/>
        <v>0</v>
      </c>
      <c r="AL193" s="35">
        <f>IF(AK193&lt;M193,0,IF(N193&lt;=AK193,N193,AK193))</f>
        <v>0</v>
      </c>
      <c r="AM193" s="35"/>
      <c r="AN193" s="103">
        <v>239</v>
      </c>
      <c r="AO193" s="103">
        <v>8</v>
      </c>
      <c r="AP193" s="103">
        <f t="shared" si="64"/>
        <v>22</v>
      </c>
      <c r="AQ193" s="34">
        <f>BorealFF!BD187</f>
        <v>2.7</v>
      </c>
      <c r="AR193" s="34">
        <f t="shared" si="65"/>
        <v>0</v>
      </c>
      <c r="AS193" s="34">
        <f t="shared" si="66"/>
        <v>0</v>
      </c>
      <c r="AT193" s="34">
        <f t="shared" si="67"/>
        <v>0</v>
      </c>
      <c r="AU193" s="34"/>
      <c r="AV193" s="34">
        <f t="shared" si="68"/>
        <v>0</v>
      </c>
      <c r="AW193" s="34">
        <f t="shared" si="69"/>
        <v>0</v>
      </c>
      <c r="AX193" s="34"/>
      <c r="AY193" s="103">
        <v>239</v>
      </c>
      <c r="AZ193" s="34">
        <v>5.0000000000000001E-4</v>
      </c>
      <c r="BA193" s="34">
        <v>1.35E-2</v>
      </c>
      <c r="BB193" s="34">
        <v>0.20519999999999999</v>
      </c>
      <c r="BD193" s="34">
        <v>0</v>
      </c>
      <c r="BE193" s="34">
        <v>0</v>
      </c>
      <c r="BG193" s="103">
        <v>239</v>
      </c>
      <c r="BH193" s="114">
        <f t="shared" si="70"/>
        <v>-5.0000000000000001E-4</v>
      </c>
      <c r="BI193" s="114">
        <f t="shared" si="71"/>
        <v>-1.35E-2</v>
      </c>
      <c r="BJ193" s="114">
        <f t="shared" si="72"/>
        <v>-0.20519999999999999</v>
      </c>
      <c r="BK193" s="34">
        <f t="shared" si="74"/>
        <v>0</v>
      </c>
      <c r="BL193" s="34">
        <f t="shared" si="73"/>
        <v>0</v>
      </c>
    </row>
    <row r="194" spans="4:64" ht="15">
      <c r="D194" s="103">
        <v>240</v>
      </c>
      <c r="E194" s="103">
        <v>85</v>
      </c>
      <c r="F194" s="103">
        <v>0</v>
      </c>
      <c r="G194" s="103">
        <v>0</v>
      </c>
      <c r="H194" s="103">
        <v>0</v>
      </c>
      <c r="I194" s="103">
        <v>0</v>
      </c>
      <c r="J194" s="34">
        <v>0</v>
      </c>
      <c r="K194" s="34">
        <v>0</v>
      </c>
      <c r="L194" s="34">
        <v>1</v>
      </c>
      <c r="M194" s="34">
        <v>1</v>
      </c>
      <c r="N194" s="34">
        <v>1</v>
      </c>
      <c r="O194" s="34">
        <f t="shared" si="50"/>
        <v>3</v>
      </c>
      <c r="P194" s="103">
        <f t="shared" si="52"/>
        <v>1.9533000000000003</v>
      </c>
      <c r="Q194" s="78">
        <f t="shared" si="51"/>
        <v>0.87580602761999971</v>
      </c>
      <c r="R194" s="34">
        <f t="shared" si="53"/>
        <v>2.6274180828599993</v>
      </c>
      <c r="S194" s="34"/>
      <c r="T194" s="103">
        <v>240</v>
      </c>
      <c r="U194" s="34">
        <f t="shared" si="54"/>
        <v>0</v>
      </c>
      <c r="V194" s="34">
        <f t="shared" si="55"/>
        <v>0</v>
      </c>
      <c r="W194" s="34">
        <f t="shared" si="56"/>
        <v>0.87580602761999971</v>
      </c>
      <c r="X194" s="34">
        <f t="shared" si="57"/>
        <v>0.87580602761999971</v>
      </c>
      <c r="Y194" s="34">
        <f t="shared" si="58"/>
        <v>0.87580602761999971</v>
      </c>
      <c r="Z194" s="34">
        <f t="shared" si="59"/>
        <v>2.6274180828599993</v>
      </c>
      <c r="AA194" s="34">
        <f t="shared" si="60"/>
        <v>0</v>
      </c>
      <c r="AB194" s="34"/>
      <c r="AC194" s="103">
        <v>240</v>
      </c>
      <c r="AD194" s="34">
        <f>IF(J194&lt;=R194,J194,R194)</f>
        <v>0</v>
      </c>
      <c r="AE194" s="34">
        <f>R194-AD194</f>
        <v>2.6274180828599993</v>
      </c>
      <c r="AF194" s="103">
        <f>IF(AD194&lt;J194,0,IF(K194&lt;=AE194,K194,AE194))</f>
        <v>0</v>
      </c>
      <c r="AG194" s="35">
        <f t="shared" si="61"/>
        <v>2.6274180828599993</v>
      </c>
      <c r="AH194" s="35">
        <f>IF(AG194&lt;K194,0,IF(L194&lt;=AG194,L194,AG194))</f>
        <v>1</v>
      </c>
      <c r="AI194" s="35">
        <f t="shared" si="62"/>
        <v>1.6274180828599993</v>
      </c>
      <c r="AJ194" s="35">
        <f>IF(AI194&lt;L194,0,IF(M194&lt;=AI194,M194,AI194))</f>
        <v>1</v>
      </c>
      <c r="AK194" s="35">
        <f t="shared" si="63"/>
        <v>0.62741808285999934</v>
      </c>
      <c r="AL194" s="35">
        <f>IF(AK194&lt;M194,0,IF(N194&lt;=AK194,N194,AK194))</f>
        <v>0</v>
      </c>
      <c r="AM194" s="35"/>
      <c r="AN194" s="103">
        <v>240</v>
      </c>
      <c r="AO194" s="103">
        <v>8</v>
      </c>
      <c r="AP194" s="103">
        <f t="shared" si="64"/>
        <v>22</v>
      </c>
      <c r="AQ194" s="34">
        <f>BorealFF!BD188</f>
        <v>0.44</v>
      </c>
      <c r="AR194" s="34">
        <f t="shared" si="65"/>
        <v>0</v>
      </c>
      <c r="AS194" s="34">
        <f t="shared" si="66"/>
        <v>0</v>
      </c>
      <c r="AT194" s="34">
        <f t="shared" si="67"/>
        <v>0.374</v>
      </c>
      <c r="AU194" s="34"/>
      <c r="AV194" s="34">
        <f t="shared" si="68"/>
        <v>0</v>
      </c>
      <c r="AW194" s="34">
        <f t="shared" si="69"/>
        <v>0</v>
      </c>
      <c r="AX194" s="34"/>
      <c r="AY194" s="103">
        <v>240</v>
      </c>
      <c r="AZ194" s="34">
        <v>0</v>
      </c>
      <c r="BA194" s="34">
        <v>0</v>
      </c>
      <c r="BB194" s="34">
        <v>0.374</v>
      </c>
      <c r="BD194" s="34">
        <v>0</v>
      </c>
      <c r="BE194" s="34">
        <v>0</v>
      </c>
      <c r="BG194" s="103">
        <v>240</v>
      </c>
      <c r="BH194" s="114">
        <f t="shared" si="70"/>
        <v>0</v>
      </c>
      <c r="BI194" s="114">
        <f t="shared" si="71"/>
        <v>0</v>
      </c>
      <c r="BJ194" s="114">
        <f t="shared" si="72"/>
        <v>0</v>
      </c>
      <c r="BK194" s="34">
        <f t="shared" si="74"/>
        <v>0</v>
      </c>
      <c r="BL194" s="34">
        <f t="shared" si="73"/>
        <v>0</v>
      </c>
    </row>
    <row r="195" spans="4:64" ht="15">
      <c r="D195" s="103">
        <v>241</v>
      </c>
      <c r="E195" s="103">
        <v>90</v>
      </c>
      <c r="F195" s="103">
        <v>0</v>
      </c>
      <c r="G195" s="103">
        <v>0</v>
      </c>
      <c r="H195" s="103">
        <v>95</v>
      </c>
      <c r="I195" s="103">
        <v>95</v>
      </c>
      <c r="J195" s="34">
        <v>0</v>
      </c>
      <c r="K195" s="34">
        <v>0</v>
      </c>
      <c r="L195" s="34">
        <v>1</v>
      </c>
      <c r="M195" s="34">
        <v>0.3</v>
      </c>
      <c r="N195" s="34">
        <v>0.3</v>
      </c>
      <c r="O195" s="34">
        <f t="shared" si="50"/>
        <v>1.6</v>
      </c>
      <c r="P195" s="103">
        <f t="shared" si="52"/>
        <v>0.46566000000000018</v>
      </c>
      <c r="Q195" s="78">
        <f t="shared" si="51"/>
        <v>0.61435602355597252</v>
      </c>
      <c r="R195" s="34">
        <f t="shared" si="53"/>
        <v>0.98296963768955603</v>
      </c>
      <c r="S195" s="34"/>
      <c r="T195" s="103">
        <v>241</v>
      </c>
      <c r="U195" s="34">
        <f t="shared" si="54"/>
        <v>0</v>
      </c>
      <c r="V195" s="34">
        <f t="shared" si="55"/>
        <v>0</v>
      </c>
      <c r="W195" s="34">
        <f t="shared" si="56"/>
        <v>0.61435602355597252</v>
      </c>
      <c r="X195" s="34">
        <f t="shared" si="57"/>
        <v>0.18430680706679176</v>
      </c>
      <c r="Y195" s="34">
        <f t="shared" si="58"/>
        <v>0.18430680706679176</v>
      </c>
      <c r="Z195" s="34">
        <f t="shared" si="59"/>
        <v>0.98296963768955603</v>
      </c>
      <c r="AA195" s="34">
        <f t="shared" si="60"/>
        <v>0</v>
      </c>
      <c r="AB195" s="34"/>
      <c r="AC195" s="103">
        <v>241</v>
      </c>
      <c r="AD195" s="34">
        <f>IF(J195&lt;=R195,J195,R195)</f>
        <v>0</v>
      </c>
      <c r="AE195" s="34">
        <f>R195-AD195</f>
        <v>0.98296963768955603</v>
      </c>
      <c r="AF195" s="103">
        <f>IF(AD195&lt;J195,0,IF(K195&lt;=AE195,K195,AE195))</f>
        <v>0</v>
      </c>
      <c r="AG195" s="35">
        <f t="shared" si="61"/>
        <v>0.98296963768955603</v>
      </c>
      <c r="AH195" s="35">
        <f>IF(AG195&lt;K195,0,IF(L195&lt;=AG195,L195,AG195))</f>
        <v>0.98296963768955603</v>
      </c>
      <c r="AI195" s="35">
        <f t="shared" si="62"/>
        <v>0</v>
      </c>
      <c r="AJ195" s="35">
        <f>IF(AI195&lt;L195,0,IF(M195&lt;=AI195,M195,AI195))</f>
        <v>0</v>
      </c>
      <c r="AK195" s="35">
        <f t="shared" si="63"/>
        <v>0</v>
      </c>
      <c r="AL195" s="35">
        <f>IF(AK195&lt;M195,0,IF(N195&lt;=AK195,N195,AK195))</f>
        <v>0</v>
      </c>
      <c r="AM195" s="35"/>
      <c r="AN195" s="103">
        <v>241</v>
      </c>
      <c r="AO195" s="103">
        <v>8</v>
      </c>
      <c r="AP195" s="103">
        <f t="shared" si="64"/>
        <v>22</v>
      </c>
      <c r="AQ195" s="34">
        <f>BorealFF!BD189</f>
        <v>2.625</v>
      </c>
      <c r="AR195" s="34">
        <f t="shared" si="65"/>
        <v>0</v>
      </c>
      <c r="AS195" s="34">
        <f t="shared" si="66"/>
        <v>0</v>
      </c>
      <c r="AT195" s="34">
        <f t="shared" si="67"/>
        <v>2.3222657690415764</v>
      </c>
      <c r="AU195" s="34"/>
      <c r="AV195" s="34">
        <f t="shared" si="68"/>
        <v>0</v>
      </c>
      <c r="AW195" s="34">
        <f t="shared" si="69"/>
        <v>0</v>
      </c>
      <c r="AX195" s="34"/>
      <c r="AY195" s="103">
        <v>241</v>
      </c>
      <c r="AZ195" s="34">
        <v>0</v>
      </c>
      <c r="BA195" s="34">
        <v>0</v>
      </c>
      <c r="BB195" s="34">
        <v>2.3221224755700001</v>
      </c>
      <c r="BD195" s="34">
        <v>0</v>
      </c>
      <c r="BE195" s="34">
        <v>0</v>
      </c>
      <c r="BG195" s="103">
        <v>241</v>
      </c>
      <c r="BH195" s="114">
        <f t="shared" si="70"/>
        <v>0</v>
      </c>
      <c r="BI195" s="114">
        <f t="shared" si="71"/>
        <v>0</v>
      </c>
      <c r="BJ195" s="114">
        <f t="shared" si="72"/>
        <v>1.4329347157637784E-4</v>
      </c>
      <c r="BK195" s="34">
        <f t="shared" si="74"/>
        <v>0</v>
      </c>
      <c r="BL195" s="34">
        <f t="shared" si="73"/>
        <v>0</v>
      </c>
    </row>
    <row r="196" spans="4:64" ht="15">
      <c r="D196" s="103">
        <v>242</v>
      </c>
      <c r="E196" s="103">
        <v>30</v>
      </c>
      <c r="F196" s="103">
        <v>0</v>
      </c>
      <c r="G196" s="103">
        <v>0</v>
      </c>
      <c r="H196" s="103">
        <v>95</v>
      </c>
      <c r="I196" s="103">
        <v>95</v>
      </c>
      <c r="J196" s="34">
        <v>0</v>
      </c>
      <c r="K196" s="34">
        <v>0</v>
      </c>
      <c r="L196" s="34">
        <v>0.1</v>
      </c>
      <c r="M196" s="34">
        <v>0.1</v>
      </c>
      <c r="N196" s="34">
        <v>0.1</v>
      </c>
      <c r="O196" s="34">
        <f t="shared" si="50"/>
        <v>0.30000000000000004</v>
      </c>
      <c r="P196" s="103">
        <f t="shared" si="52"/>
        <v>-0.91571999999999987</v>
      </c>
      <c r="Q196" s="78">
        <f t="shared" si="51"/>
        <v>0.28583077585051564</v>
      </c>
      <c r="R196" s="34">
        <f t="shared" si="53"/>
        <v>8.5749232755154711E-2</v>
      </c>
      <c r="S196" s="34"/>
      <c r="T196" s="103">
        <v>242</v>
      </c>
      <c r="U196" s="34">
        <f t="shared" si="54"/>
        <v>0</v>
      </c>
      <c r="V196" s="34">
        <f t="shared" si="55"/>
        <v>0</v>
      </c>
      <c r="W196" s="34">
        <f t="shared" si="56"/>
        <v>2.8583077585051565E-2</v>
      </c>
      <c r="X196" s="34">
        <f t="shared" si="57"/>
        <v>2.8583077585051565E-2</v>
      </c>
      <c r="Y196" s="34">
        <f t="shared" si="58"/>
        <v>2.8583077585051565E-2</v>
      </c>
      <c r="Z196" s="34">
        <f t="shared" si="59"/>
        <v>8.5749232755154697E-2</v>
      </c>
      <c r="AA196" s="34">
        <f t="shared" si="60"/>
        <v>0</v>
      </c>
      <c r="AB196" s="34"/>
      <c r="AC196" s="103">
        <v>242</v>
      </c>
      <c r="AD196" s="34">
        <f>IF(J196&lt;=R196,J196,R196)</f>
        <v>0</v>
      </c>
      <c r="AE196" s="34">
        <f>R196-AD196</f>
        <v>8.5749232755154711E-2</v>
      </c>
      <c r="AF196" s="103">
        <f>IF(AD196&lt;J196,0,IF(K196&lt;=AE196,K196,AE196))</f>
        <v>0</v>
      </c>
      <c r="AG196" s="35">
        <f t="shared" si="61"/>
        <v>8.5749232755154711E-2</v>
      </c>
      <c r="AH196" s="35">
        <f>IF(AG196&lt;K196,0,IF(L196&lt;=AG196,L196,AG196))</f>
        <v>8.5749232755154711E-2</v>
      </c>
      <c r="AI196" s="35">
        <f t="shared" si="62"/>
        <v>0</v>
      </c>
      <c r="AJ196" s="35">
        <f>IF(AI196&lt;L196,0,IF(M196&lt;=AI196,M196,AI196))</f>
        <v>0</v>
      </c>
      <c r="AK196" s="35">
        <f t="shared" si="63"/>
        <v>0</v>
      </c>
      <c r="AL196" s="35">
        <f>IF(AK196&lt;M196,0,IF(N196&lt;=AK196,N196,AK196))</f>
        <v>0</v>
      </c>
      <c r="AM196" s="35"/>
      <c r="AN196" s="103">
        <v>242</v>
      </c>
      <c r="AO196" s="103">
        <v>8</v>
      </c>
      <c r="AP196" s="103">
        <f t="shared" si="64"/>
        <v>22</v>
      </c>
      <c r="AQ196" s="34">
        <f>BorealFF!BD190</f>
        <v>3</v>
      </c>
      <c r="AR196" s="34">
        <f t="shared" si="65"/>
        <v>0</v>
      </c>
      <c r="AS196" s="34">
        <f t="shared" si="66"/>
        <v>0</v>
      </c>
      <c r="AT196" s="34">
        <f t="shared" si="67"/>
        <v>7.7174309479639228E-2</v>
      </c>
      <c r="AU196" s="34"/>
      <c r="AV196" s="34">
        <f t="shared" si="68"/>
        <v>0</v>
      </c>
      <c r="AW196" s="34">
        <f t="shared" si="69"/>
        <v>0</v>
      </c>
      <c r="AX196" s="34"/>
      <c r="AY196" s="103">
        <v>242</v>
      </c>
      <c r="AZ196" s="34">
        <v>0</v>
      </c>
      <c r="BA196" s="34">
        <v>0</v>
      </c>
      <c r="BB196" s="34">
        <v>7.7172656024800002E-2</v>
      </c>
      <c r="BD196" s="34">
        <v>0</v>
      </c>
      <c r="BE196" s="34">
        <v>0</v>
      </c>
      <c r="BG196" s="103">
        <v>242</v>
      </c>
      <c r="BH196" s="114">
        <f t="shared" si="70"/>
        <v>0</v>
      </c>
      <c r="BI196" s="114">
        <f t="shared" si="71"/>
        <v>0</v>
      </c>
      <c r="BJ196" s="114">
        <f t="shared" si="72"/>
        <v>1.6534548392260762E-6</v>
      </c>
      <c r="BK196" s="34">
        <f t="shared" si="74"/>
        <v>0</v>
      </c>
      <c r="BL196" s="34">
        <f t="shared" si="73"/>
        <v>0</v>
      </c>
    </row>
    <row r="197" spans="4:64" ht="15">
      <c r="D197" s="103">
        <v>243</v>
      </c>
      <c r="E197" s="103">
        <v>65</v>
      </c>
      <c r="F197" s="74">
        <v>5</v>
      </c>
      <c r="G197" s="103">
        <v>0</v>
      </c>
      <c r="H197" s="103">
        <v>75</v>
      </c>
      <c r="I197" s="103">
        <v>75</v>
      </c>
      <c r="J197" s="34">
        <v>0.5</v>
      </c>
      <c r="K197" s="34">
        <v>0</v>
      </c>
      <c r="L197" s="34">
        <v>1</v>
      </c>
      <c r="M197" s="34">
        <v>0.35</v>
      </c>
      <c r="N197" s="34">
        <v>0.35</v>
      </c>
      <c r="O197" s="34">
        <f t="shared" si="50"/>
        <v>1.7000000000000002</v>
      </c>
      <c r="P197" s="103">
        <f t="shared" si="52"/>
        <v>0.57192000000000021</v>
      </c>
      <c r="Q197" s="78">
        <f t="shared" si="51"/>
        <v>0.63920608698980852</v>
      </c>
      <c r="R197" s="34">
        <f t="shared" si="53"/>
        <v>1.0866503478826746</v>
      </c>
      <c r="S197" s="34"/>
      <c r="T197" s="103">
        <v>243</v>
      </c>
      <c r="U197" s="34">
        <f t="shared" si="54"/>
        <v>0.31960304349490426</v>
      </c>
      <c r="V197" s="34">
        <f t="shared" si="55"/>
        <v>0</v>
      </c>
      <c r="W197" s="34">
        <f t="shared" si="56"/>
        <v>0.63920608698980852</v>
      </c>
      <c r="X197" s="34">
        <f t="shared" si="57"/>
        <v>0.22372213044643297</v>
      </c>
      <c r="Y197" s="34">
        <f t="shared" si="58"/>
        <v>0.22372213044643297</v>
      </c>
      <c r="Z197" s="34">
        <f t="shared" si="59"/>
        <v>1.4062533913775788</v>
      </c>
      <c r="AA197" s="34">
        <f t="shared" si="60"/>
        <v>-0.3196030434949042</v>
      </c>
      <c r="AB197" s="34"/>
      <c r="AC197" s="103">
        <v>243</v>
      </c>
      <c r="AD197" s="34">
        <f>IF(J197&lt;=R197,J197,R197)</f>
        <v>0.5</v>
      </c>
      <c r="AE197" s="34">
        <f>R197-AD197</f>
        <v>0.58665034788267456</v>
      </c>
      <c r="AF197" s="103">
        <f>IF(AD197&lt;J197,0,IF(K197&lt;=AE197,K197,AE197))</f>
        <v>0</v>
      </c>
      <c r="AG197" s="35">
        <f t="shared" si="61"/>
        <v>0.58665034788267456</v>
      </c>
      <c r="AH197" s="35">
        <f>IF(AG197&lt;K197,0,IF(L197&lt;=AG197,L197,AG197))</f>
        <v>0.58665034788267456</v>
      </c>
      <c r="AI197" s="35">
        <f t="shared" si="62"/>
        <v>0</v>
      </c>
      <c r="AJ197" s="35">
        <f>IF(AI197&lt;L197,0,IF(M197&lt;=AI197,M197,AI197))</f>
        <v>0</v>
      </c>
      <c r="AK197" s="35">
        <f t="shared" si="63"/>
        <v>0</v>
      </c>
      <c r="AL197" s="35">
        <f>IF(AK197&lt;M197,0,IF(N197&lt;=AK197,N197,AK197))</f>
        <v>0</v>
      </c>
      <c r="AM197" s="35"/>
      <c r="AN197" s="103">
        <v>243</v>
      </c>
      <c r="AO197" s="103">
        <v>8</v>
      </c>
      <c r="AP197" s="103">
        <f t="shared" si="64"/>
        <v>22</v>
      </c>
      <c r="AQ197" s="34">
        <f>BorealFF!BD191</f>
        <v>2.1</v>
      </c>
      <c r="AR197" s="34">
        <f t="shared" si="65"/>
        <v>0</v>
      </c>
      <c r="AS197" s="34">
        <f t="shared" si="66"/>
        <v>0</v>
      </c>
      <c r="AT197" s="34">
        <f t="shared" si="67"/>
        <v>0.80077772485985088</v>
      </c>
      <c r="AU197" s="34"/>
      <c r="AV197" s="34">
        <f t="shared" si="68"/>
        <v>0</v>
      </c>
      <c r="AW197" s="34">
        <f t="shared" si="69"/>
        <v>0</v>
      </c>
      <c r="AX197" s="34"/>
      <c r="AY197" s="103">
        <v>243</v>
      </c>
      <c r="AZ197" s="34">
        <v>1.2500000000000001E-2</v>
      </c>
      <c r="BA197" s="34">
        <v>0</v>
      </c>
      <c r="BB197" s="34">
        <v>1.21875</v>
      </c>
      <c r="BD197" s="34">
        <v>0</v>
      </c>
      <c r="BE197" s="34">
        <v>0</v>
      </c>
      <c r="BG197" s="103">
        <v>243</v>
      </c>
      <c r="BH197" s="114">
        <f t="shared" si="70"/>
        <v>-1.2500000000000001E-2</v>
      </c>
      <c r="BI197" s="114">
        <f t="shared" si="71"/>
        <v>0</v>
      </c>
      <c r="BJ197" s="114">
        <f t="shared" si="72"/>
        <v>-0.41797227514014912</v>
      </c>
      <c r="BK197" s="34">
        <f t="shared" si="74"/>
        <v>0</v>
      </c>
      <c r="BL197" s="34">
        <f t="shared" si="73"/>
        <v>0</v>
      </c>
    </row>
    <row r="198" spans="4:64" ht="15">
      <c r="D198" s="103">
        <v>260</v>
      </c>
      <c r="E198" s="103">
        <v>95</v>
      </c>
      <c r="F198" s="103">
        <v>0</v>
      </c>
      <c r="G198" s="103">
        <v>0</v>
      </c>
      <c r="H198" s="103" t="s">
        <v>732</v>
      </c>
      <c r="I198" s="103" t="s">
        <v>732</v>
      </c>
      <c r="J198" s="34">
        <v>0</v>
      </c>
      <c r="K198" s="34">
        <v>0</v>
      </c>
      <c r="L198" s="34">
        <v>1.8</v>
      </c>
      <c r="M198" s="34">
        <v>0</v>
      </c>
      <c r="N198" s="34">
        <v>0</v>
      </c>
      <c r="O198" s="34">
        <f t="shared" si="50"/>
        <v>1.8</v>
      </c>
      <c r="P198" s="103">
        <f t="shared" si="52"/>
        <v>0.67818000000000001</v>
      </c>
      <c r="Q198" s="78">
        <f t="shared" si="51"/>
        <v>0.66333237128659972</v>
      </c>
      <c r="R198" s="34">
        <f t="shared" si="53"/>
        <v>1.1939982683158796</v>
      </c>
      <c r="S198" s="34"/>
      <c r="T198" s="103">
        <v>260</v>
      </c>
      <c r="U198" s="34">
        <f t="shared" si="54"/>
        <v>0</v>
      </c>
      <c r="V198" s="34">
        <f t="shared" si="55"/>
        <v>0</v>
      </c>
      <c r="W198" s="34">
        <f t="shared" si="56"/>
        <v>1.1939982683158796</v>
      </c>
      <c r="X198" s="34">
        <f t="shared" si="57"/>
        <v>0</v>
      </c>
      <c r="Y198" s="34">
        <f t="shared" si="58"/>
        <v>0</v>
      </c>
      <c r="Z198" s="34">
        <f t="shared" si="59"/>
        <v>1.1939982683158796</v>
      </c>
      <c r="AA198" s="34">
        <f t="shared" si="60"/>
        <v>0</v>
      </c>
      <c r="AB198" s="34"/>
      <c r="AC198" s="103">
        <v>260</v>
      </c>
      <c r="AD198" s="34">
        <f>IF(J198&lt;=R198,J198,R198)</f>
        <v>0</v>
      </c>
      <c r="AE198" s="34">
        <f>R198-AD198</f>
        <v>1.1939982683158796</v>
      </c>
      <c r="AF198" s="103">
        <f>IF(AD198&lt;J198,0,IF(K198&lt;=AE198,K198,AE198))</f>
        <v>0</v>
      </c>
      <c r="AG198" s="35">
        <f t="shared" si="61"/>
        <v>1.1939982683158796</v>
      </c>
      <c r="AH198" s="35">
        <f>IF(AG198&lt;K198,0,IF(L198&lt;=AG198,L198,AG198))</f>
        <v>1.1939982683158796</v>
      </c>
      <c r="AI198" s="35">
        <f t="shared" si="62"/>
        <v>0</v>
      </c>
      <c r="AJ198" s="35">
        <f>IF(AI198&lt;L198,0,IF(M198&lt;=AI198,M198,AI198))</f>
        <v>0</v>
      </c>
      <c r="AK198" s="35">
        <f t="shared" si="63"/>
        <v>0</v>
      </c>
      <c r="AL198" s="35">
        <f>IF(AK198&lt;M198,0,IF(N198&lt;=AK198,N198,AK198))</f>
        <v>0</v>
      </c>
      <c r="AM198" s="35"/>
      <c r="AN198" s="103">
        <v>260</v>
      </c>
      <c r="AQ198" s="34">
        <f>BorealFF!BD192</f>
        <v>1.5</v>
      </c>
      <c r="AR198" s="34">
        <f t="shared" si="65"/>
        <v>0</v>
      </c>
      <c r="AS198" s="34">
        <f t="shared" si="66"/>
        <v>0</v>
      </c>
      <c r="AT198" s="34">
        <f t="shared" si="67"/>
        <v>1.7014475323501286</v>
      </c>
      <c r="AU198" s="34"/>
      <c r="AV198" s="34">
        <f t="shared" si="68"/>
        <v>0</v>
      </c>
      <c r="AW198" s="34">
        <f t="shared" si="69"/>
        <v>0</v>
      </c>
      <c r="AX198" s="34"/>
      <c r="AY198" s="103">
        <v>260</v>
      </c>
      <c r="AZ198" s="34">
        <v>0</v>
      </c>
      <c r="BA198" s="34">
        <v>0</v>
      </c>
      <c r="BB198" s="34">
        <v>1.7013444213</v>
      </c>
      <c r="BD198" s="34">
        <v>0</v>
      </c>
      <c r="BE198" s="34">
        <v>0</v>
      </c>
      <c r="BG198" s="103">
        <v>260</v>
      </c>
      <c r="BH198" s="114">
        <f t="shared" si="70"/>
        <v>0</v>
      </c>
      <c r="BI198" s="114">
        <f t="shared" si="71"/>
        <v>0</v>
      </c>
      <c r="BJ198" s="114">
        <f t="shared" si="72"/>
        <v>1.0311105012861255E-4</v>
      </c>
      <c r="BK198" s="34">
        <f t="shared" si="74"/>
        <v>0</v>
      </c>
      <c r="BL198" s="34">
        <f t="shared" si="73"/>
        <v>0</v>
      </c>
    </row>
    <row r="199" spans="4:64" ht="15">
      <c r="D199" s="103">
        <v>261</v>
      </c>
      <c r="E199" s="103">
        <v>15</v>
      </c>
      <c r="F199" s="103">
        <v>0</v>
      </c>
      <c r="G199" s="103">
        <v>0</v>
      </c>
      <c r="H199" s="103" t="s">
        <v>732</v>
      </c>
      <c r="I199" s="103" t="s">
        <v>732</v>
      </c>
      <c r="J199" s="34">
        <v>0</v>
      </c>
      <c r="K199" s="34">
        <v>0</v>
      </c>
      <c r="L199" s="34">
        <v>0.5</v>
      </c>
      <c r="M199" s="34">
        <v>0</v>
      </c>
      <c r="N199" s="34">
        <v>0</v>
      </c>
      <c r="O199" s="34">
        <f t="shared" si="50"/>
        <v>0.5</v>
      </c>
      <c r="P199" s="103">
        <f t="shared" si="52"/>
        <v>-0.70319999999999994</v>
      </c>
      <c r="Q199" s="78">
        <f t="shared" si="51"/>
        <v>0.3311031288800671</v>
      </c>
      <c r="R199" s="34">
        <f t="shared" si="53"/>
        <v>0.16555156444003355</v>
      </c>
      <c r="S199" s="34"/>
      <c r="T199" s="103">
        <v>261</v>
      </c>
      <c r="U199" s="34">
        <f t="shared" si="54"/>
        <v>0</v>
      </c>
      <c r="V199" s="34">
        <f t="shared" si="55"/>
        <v>0</v>
      </c>
      <c r="W199" s="34">
        <f t="shared" si="56"/>
        <v>0.16555156444003355</v>
      </c>
      <c r="X199" s="34">
        <f t="shared" si="57"/>
        <v>0</v>
      </c>
      <c r="Y199" s="34">
        <f t="shared" si="58"/>
        <v>0</v>
      </c>
      <c r="Z199" s="34">
        <f t="shared" si="59"/>
        <v>0.16555156444003355</v>
      </c>
      <c r="AA199" s="34">
        <f t="shared" si="60"/>
        <v>0</v>
      </c>
      <c r="AB199" s="34"/>
      <c r="AC199" s="103">
        <v>261</v>
      </c>
      <c r="AD199" s="34">
        <f>IF(J199&lt;=R199,J199,R199)</f>
        <v>0</v>
      </c>
      <c r="AE199" s="34">
        <f>R199-AD199</f>
        <v>0.16555156444003355</v>
      </c>
      <c r="AF199" s="103">
        <f>IF(AD199&lt;J199,0,IF(K199&lt;=AE199,K199,AE199))</f>
        <v>0</v>
      </c>
      <c r="AG199" s="35">
        <f t="shared" si="61"/>
        <v>0.16555156444003355</v>
      </c>
      <c r="AH199" s="35">
        <f>IF(AG199&lt;K199,0,IF(L199&lt;=AG199,L199,AG199))</f>
        <v>0.16555156444003355</v>
      </c>
      <c r="AI199" s="35">
        <f t="shared" si="62"/>
        <v>0</v>
      </c>
      <c r="AJ199" s="35">
        <f>IF(AI199&lt;L199,0,IF(M199&lt;=AI199,M199,AI199))</f>
        <v>0</v>
      </c>
      <c r="AK199" s="35">
        <f t="shared" si="63"/>
        <v>0</v>
      </c>
      <c r="AL199" s="35">
        <f>IF(AK199&lt;M199,0,IF(N199&lt;=AK199,N199,AK199))</f>
        <v>0</v>
      </c>
      <c r="AM199" s="35"/>
      <c r="AN199" s="103">
        <v>261</v>
      </c>
      <c r="AQ199" s="34">
        <f>BorealFF!BD193</f>
        <v>0.5</v>
      </c>
      <c r="AR199" s="34">
        <f t="shared" si="65"/>
        <v>0</v>
      </c>
      <c r="AS199" s="34">
        <f t="shared" si="66"/>
        <v>0</v>
      </c>
      <c r="AT199" s="34">
        <f t="shared" si="67"/>
        <v>1.2416367333002516E-2</v>
      </c>
      <c r="AU199" s="34"/>
      <c r="AV199" s="34">
        <f t="shared" si="68"/>
        <v>0</v>
      </c>
      <c r="AW199" s="34">
        <f t="shared" si="69"/>
        <v>0</v>
      </c>
      <c r="AX199" s="34"/>
      <c r="AY199" s="103">
        <v>261</v>
      </c>
      <c r="AZ199" s="34">
        <v>0</v>
      </c>
      <c r="BA199" s="34">
        <v>0</v>
      </c>
      <c r="BB199" s="34">
        <v>1.2415952072999999E-2</v>
      </c>
      <c r="BD199" s="34">
        <v>0</v>
      </c>
      <c r="BE199" s="34">
        <v>0</v>
      </c>
      <c r="BG199" s="103">
        <v>261</v>
      </c>
      <c r="BH199" s="114">
        <f t="shared" si="70"/>
        <v>0</v>
      </c>
      <c r="BI199" s="114">
        <f t="shared" si="71"/>
        <v>0</v>
      </c>
      <c r="BJ199" s="114">
        <f t="shared" si="72"/>
        <v>4.1526000251618234E-7</v>
      </c>
      <c r="BK199" s="34">
        <f t="shared" si="74"/>
        <v>0</v>
      </c>
      <c r="BL199" s="34">
        <f t="shared" si="73"/>
        <v>0</v>
      </c>
    </row>
    <row r="200" spans="4:64" ht="15">
      <c r="D200" s="103">
        <v>262</v>
      </c>
      <c r="E200" s="103">
        <v>95</v>
      </c>
      <c r="F200" s="103">
        <v>0</v>
      </c>
      <c r="G200" s="103">
        <v>0</v>
      </c>
      <c r="H200" s="103" t="s">
        <v>732</v>
      </c>
      <c r="I200" s="103" t="s">
        <v>732</v>
      </c>
      <c r="J200" s="34">
        <v>0</v>
      </c>
      <c r="K200" s="34">
        <v>0</v>
      </c>
      <c r="L200" s="34">
        <v>2</v>
      </c>
      <c r="M200" s="34">
        <v>0</v>
      </c>
      <c r="N200" s="34">
        <v>0</v>
      </c>
      <c r="O200" s="34">
        <f t="shared" si="50"/>
        <v>2</v>
      </c>
      <c r="P200" s="103">
        <f t="shared" si="52"/>
        <v>0.89070000000000005</v>
      </c>
      <c r="Q200" s="78">
        <f t="shared" si="51"/>
        <v>0.70903460686765163</v>
      </c>
      <c r="R200" s="34">
        <f t="shared" si="53"/>
        <v>1.4180692137353033</v>
      </c>
      <c r="S200" s="34"/>
      <c r="T200" s="103">
        <v>262</v>
      </c>
      <c r="U200" s="34">
        <f t="shared" si="54"/>
        <v>0</v>
      </c>
      <c r="V200" s="34">
        <f t="shared" si="55"/>
        <v>0</v>
      </c>
      <c r="W200" s="34">
        <f t="shared" si="56"/>
        <v>1.4180692137353033</v>
      </c>
      <c r="X200" s="34">
        <f t="shared" si="57"/>
        <v>0</v>
      </c>
      <c r="Y200" s="34">
        <f t="shared" si="58"/>
        <v>0</v>
      </c>
      <c r="Z200" s="34">
        <f t="shared" si="59"/>
        <v>1.4180692137353033</v>
      </c>
      <c r="AA200" s="34">
        <f t="shared" si="60"/>
        <v>0</v>
      </c>
      <c r="AB200" s="34"/>
      <c r="AC200" s="103">
        <v>262</v>
      </c>
      <c r="AD200" s="34">
        <f>IF(J200&lt;=R200,J200,R200)</f>
        <v>0</v>
      </c>
      <c r="AE200" s="34">
        <f>R200-AD200</f>
        <v>1.4180692137353033</v>
      </c>
      <c r="AF200" s="103">
        <f>IF(AD200&lt;J200,0,IF(K200&lt;=AE200,K200,AE200))</f>
        <v>0</v>
      </c>
      <c r="AG200" s="35">
        <f t="shared" si="61"/>
        <v>1.4180692137353033</v>
      </c>
      <c r="AH200" s="35">
        <f>IF(AG200&lt;K200,0,IF(L200&lt;=AG200,L200,AG200))</f>
        <v>1.4180692137353033</v>
      </c>
      <c r="AI200" s="35">
        <f t="shared" si="62"/>
        <v>0</v>
      </c>
      <c r="AJ200" s="35">
        <f>IF(AI200&lt;L200,0,IF(M200&lt;=AI200,M200,AI200))</f>
        <v>0</v>
      </c>
      <c r="AK200" s="35">
        <f t="shared" si="63"/>
        <v>0</v>
      </c>
      <c r="AL200" s="35">
        <f>IF(AK200&lt;M200,0,IF(N200&lt;=AK200,N200,AK200))</f>
        <v>0</v>
      </c>
      <c r="AM200" s="35"/>
      <c r="AN200" s="103">
        <v>262</v>
      </c>
      <c r="AQ200" s="34">
        <f>BorealFF!BD194</f>
        <v>0.5</v>
      </c>
      <c r="AR200" s="34">
        <f t="shared" si="65"/>
        <v>0</v>
      </c>
      <c r="AS200" s="34">
        <f t="shared" si="66"/>
        <v>0</v>
      </c>
      <c r="AT200" s="34">
        <f t="shared" si="67"/>
        <v>0.67358287652426907</v>
      </c>
      <c r="AU200" s="34"/>
      <c r="AV200" s="34">
        <f t="shared" si="68"/>
        <v>0</v>
      </c>
      <c r="AW200" s="34">
        <f t="shared" si="69"/>
        <v>0</v>
      </c>
      <c r="AX200" s="34"/>
      <c r="AY200" s="103">
        <v>262</v>
      </c>
      <c r="AZ200" s="34">
        <v>0</v>
      </c>
      <c r="BA200" s="34">
        <v>0</v>
      </c>
      <c r="BB200" s="34">
        <v>0.67354367702399998</v>
      </c>
      <c r="BD200" s="34">
        <v>0</v>
      </c>
      <c r="BE200" s="34">
        <v>0</v>
      </c>
      <c r="BG200" s="103">
        <v>262</v>
      </c>
      <c r="BH200" s="114">
        <f t="shared" si="70"/>
        <v>0</v>
      </c>
      <c r="BI200" s="114">
        <f t="shared" si="71"/>
        <v>0</v>
      </c>
      <c r="BJ200" s="114">
        <f t="shared" si="72"/>
        <v>3.919950026909369E-5</v>
      </c>
      <c r="BK200" s="34">
        <f t="shared" si="74"/>
        <v>0</v>
      </c>
      <c r="BL200" s="34">
        <f t="shared" si="73"/>
        <v>0</v>
      </c>
    </row>
    <row r="201" spans="4:64" ht="15">
      <c r="D201" s="103">
        <v>263</v>
      </c>
      <c r="E201" s="103">
        <v>60</v>
      </c>
      <c r="F201" s="103">
        <v>0</v>
      </c>
      <c r="G201" s="103">
        <v>0</v>
      </c>
      <c r="H201" s="103" t="s">
        <v>732</v>
      </c>
      <c r="I201" s="103" t="s">
        <v>732</v>
      </c>
      <c r="J201" s="34">
        <v>0</v>
      </c>
      <c r="K201" s="34">
        <v>0</v>
      </c>
      <c r="L201" s="34">
        <v>1.5</v>
      </c>
      <c r="M201" s="34">
        <v>0</v>
      </c>
      <c r="N201" s="34">
        <v>0</v>
      </c>
      <c r="O201" s="34">
        <f t="shared" ref="O201:O224" si="75">SUM(K201:N201)</f>
        <v>1.5</v>
      </c>
      <c r="P201" s="103">
        <f t="shared" si="52"/>
        <v>0.35940000000000016</v>
      </c>
      <c r="Q201" s="78">
        <f t="shared" ref="Q201:Q224" si="76">EXP(P201)/(1+EXP(P201))</f>
        <v>0.58889518322244261</v>
      </c>
      <c r="R201" s="34">
        <f t="shared" si="53"/>
        <v>0.88334277483366397</v>
      </c>
      <c r="S201" s="34"/>
      <c r="T201" s="103">
        <v>263</v>
      </c>
      <c r="U201" s="34">
        <f t="shared" si="54"/>
        <v>0</v>
      </c>
      <c r="V201" s="34">
        <f t="shared" si="55"/>
        <v>0</v>
      </c>
      <c r="W201" s="34">
        <f t="shared" si="56"/>
        <v>0.88334277483366397</v>
      </c>
      <c r="X201" s="34">
        <f t="shared" si="57"/>
        <v>0</v>
      </c>
      <c r="Y201" s="34">
        <f t="shared" si="58"/>
        <v>0</v>
      </c>
      <c r="Z201" s="34">
        <f t="shared" si="59"/>
        <v>0.88334277483366397</v>
      </c>
      <c r="AA201" s="34">
        <f t="shared" si="60"/>
        <v>0</v>
      </c>
      <c r="AB201" s="34"/>
      <c r="AC201" s="103">
        <v>263</v>
      </c>
      <c r="AD201" s="34">
        <f>IF(J201&lt;=R201,J201,R201)</f>
        <v>0</v>
      </c>
      <c r="AE201" s="34">
        <f>R201-AD201</f>
        <v>0.88334277483366397</v>
      </c>
      <c r="AF201" s="103">
        <f>IF(AD201&lt;J201,0,IF(K201&lt;=AE201,K201,AE201))</f>
        <v>0</v>
      </c>
      <c r="AG201" s="35">
        <f t="shared" si="61"/>
        <v>0.88334277483366397</v>
      </c>
      <c r="AH201" s="35">
        <f>IF(AG201&lt;K201,0,IF(L201&lt;=AG201,L201,AG201))</f>
        <v>0.88334277483366397</v>
      </c>
      <c r="AI201" s="35">
        <f t="shared" si="62"/>
        <v>0</v>
      </c>
      <c r="AJ201" s="35">
        <f>IF(AI201&lt;L201,0,IF(M201&lt;=AI201,M201,AI201))</f>
        <v>0</v>
      </c>
      <c r="AK201" s="35">
        <f t="shared" si="63"/>
        <v>0</v>
      </c>
      <c r="AL201" s="35">
        <f>IF(AK201&lt;M201,0,IF(N201&lt;=AK201,N201,AK201))</f>
        <v>0</v>
      </c>
      <c r="AM201" s="35"/>
      <c r="AN201" s="103">
        <v>263</v>
      </c>
      <c r="AQ201" s="34">
        <f>BorealFF!BD195</f>
        <v>0.5</v>
      </c>
      <c r="AR201" s="34">
        <f t="shared" si="65"/>
        <v>0</v>
      </c>
      <c r="AS201" s="34">
        <f t="shared" si="66"/>
        <v>0</v>
      </c>
      <c r="AT201" s="34">
        <f t="shared" si="67"/>
        <v>0.2650028324500992</v>
      </c>
      <c r="AU201" s="34"/>
      <c r="AV201" s="34">
        <f t="shared" si="68"/>
        <v>0</v>
      </c>
      <c r="AW201" s="34">
        <f t="shared" si="69"/>
        <v>0</v>
      </c>
      <c r="AX201" s="34"/>
      <c r="AY201" s="103">
        <v>263</v>
      </c>
      <c r="AZ201" s="34">
        <v>0</v>
      </c>
      <c r="BA201" s="34">
        <v>0</v>
      </c>
      <c r="BB201" s="34">
        <v>0.26498649064099999</v>
      </c>
      <c r="BD201" s="34">
        <v>0</v>
      </c>
      <c r="BE201" s="34">
        <v>0</v>
      </c>
      <c r="BG201" s="103">
        <v>263</v>
      </c>
      <c r="BH201" s="114">
        <f t="shared" si="70"/>
        <v>0</v>
      </c>
      <c r="BI201" s="114">
        <f t="shared" si="71"/>
        <v>0</v>
      </c>
      <c r="BJ201" s="114">
        <f t="shared" si="72"/>
        <v>1.6341809099207349E-5</v>
      </c>
      <c r="BK201" s="34">
        <f t="shared" si="74"/>
        <v>0</v>
      </c>
      <c r="BL201" s="34">
        <f t="shared" si="73"/>
        <v>0</v>
      </c>
    </row>
    <row r="202" spans="4:64" ht="15">
      <c r="D202" s="103">
        <v>264</v>
      </c>
      <c r="E202" s="103">
        <v>0</v>
      </c>
      <c r="F202" s="74">
        <v>1</v>
      </c>
      <c r="G202" s="103">
        <v>0</v>
      </c>
      <c r="H202" s="103">
        <v>70</v>
      </c>
      <c r="I202" s="103">
        <v>70</v>
      </c>
      <c r="J202" s="34">
        <v>0</v>
      </c>
      <c r="K202" s="34">
        <v>0</v>
      </c>
      <c r="L202" s="34">
        <v>1</v>
      </c>
      <c r="M202" s="34">
        <v>0.3</v>
      </c>
      <c r="N202" s="34">
        <v>0.1</v>
      </c>
      <c r="O202" s="34">
        <f t="shared" si="75"/>
        <v>1.4000000000000001</v>
      </c>
      <c r="P202" s="103">
        <f t="shared" ref="P202:P224" si="77">$F$4+($G$4*$K$2)+($H$4*O202)</f>
        <v>0.25314000000000014</v>
      </c>
      <c r="Q202" s="78">
        <f t="shared" si="76"/>
        <v>0.56294921041137436</v>
      </c>
      <c r="R202" s="34">
        <f t="shared" ref="R202:R224" si="78">O202*Q202</f>
        <v>0.78812889457592417</v>
      </c>
      <c r="S202" s="34"/>
      <c r="T202" s="103">
        <v>264</v>
      </c>
      <c r="U202" s="34">
        <f t="shared" ref="U202:U224" si="79">J202*$Q202</f>
        <v>0</v>
      </c>
      <c r="V202" s="34">
        <f t="shared" ref="V202:V224" si="80">K202*$Q202</f>
        <v>0</v>
      </c>
      <c r="W202" s="34">
        <f t="shared" ref="W202:W224" si="81">L202*$Q202</f>
        <v>0.56294921041137436</v>
      </c>
      <c r="X202" s="34">
        <f t="shared" ref="X202:X224" si="82">M202*$Q202</f>
        <v>0.1688847631234123</v>
      </c>
      <c r="Y202" s="34">
        <f t="shared" ref="Y202:Y224" si="83">N202*$Q202</f>
        <v>5.6294921041137438E-2</v>
      </c>
      <c r="Z202" s="34">
        <f t="shared" ref="Z202:Z224" si="84">SUM(U202:Y202)</f>
        <v>0.78812889457592405</v>
      </c>
      <c r="AA202" s="34">
        <f t="shared" ref="AA202:AA224" si="85">R202-Z202</f>
        <v>0</v>
      </c>
      <c r="AB202" s="34"/>
      <c r="AC202" s="103">
        <v>264</v>
      </c>
      <c r="AD202" s="34">
        <f>IF(J202&lt;=R202,J202,R202)</f>
        <v>0</v>
      </c>
      <c r="AE202" s="34">
        <f>R202-AD202</f>
        <v>0.78812889457592417</v>
      </c>
      <c r="AF202" s="103">
        <f>IF(AD202&lt;J202,0,IF(K202&lt;=AE202,K202,AE202))</f>
        <v>0</v>
      </c>
      <c r="AG202" s="35">
        <f t="shared" ref="AG202:AG224" si="86">AE202-AF202</f>
        <v>0.78812889457592417</v>
      </c>
      <c r="AH202" s="35">
        <f>IF(AG202&lt;K202,0,IF(L202&lt;=AG202,L202,AG202))</f>
        <v>0.78812889457592417</v>
      </c>
      <c r="AI202" s="35">
        <f t="shared" ref="AI202:AI224" si="87">AG202-AH202</f>
        <v>0</v>
      </c>
      <c r="AJ202" s="35">
        <f>IF(AI202&lt;L202,0,IF(M202&lt;=AI202,M202,AI202))</f>
        <v>0</v>
      </c>
      <c r="AK202" s="35">
        <f t="shared" ref="AK202:AK224" si="88">AI202-AJ202</f>
        <v>0</v>
      </c>
      <c r="AL202" s="35">
        <f>IF(AK202&lt;M202,0,IF(N202&lt;=AK202,N202,AK202))</f>
        <v>0</v>
      </c>
      <c r="AM202" s="35"/>
      <c r="AN202" s="103">
        <v>264</v>
      </c>
      <c r="AO202" s="103">
        <v>8</v>
      </c>
      <c r="AP202" s="103">
        <f t="shared" ref="AP202:AP224" si="89">IF(AN202="","",IF(AN202=3,18,22))</f>
        <v>22</v>
      </c>
      <c r="AQ202" s="34">
        <f>BorealFF!BD196</f>
        <v>1.4499999999999997</v>
      </c>
      <c r="AR202" s="34">
        <f t="shared" ref="AR202:AR224" si="90">IF(AD202=0,0,AD202*B195*(F202/100))</f>
        <v>0</v>
      </c>
      <c r="AS202" s="34">
        <f t="shared" ref="AS202:AS224" si="91">IF(AF202=0,0,AF202*B196*(G202/100))</f>
        <v>0</v>
      </c>
      <c r="AT202" s="34">
        <f t="shared" ref="AT202:AT224" si="92">IF(AH202=0,0,AH202*AQ202*(E202/100))</f>
        <v>0</v>
      </c>
      <c r="AU202" s="34"/>
      <c r="AV202" s="34">
        <f t="shared" ref="AV202:AV224" si="93">IF(AJ202=0,0,AJ202*AO202*(H202/100))</f>
        <v>0</v>
      </c>
      <c r="AW202" s="34">
        <f t="shared" ref="AW202:AW224" si="94">IF(AL202=0,0,AL202*AP202*(I202/100))</f>
        <v>0</v>
      </c>
      <c r="AX202" s="34"/>
      <c r="AY202" s="103">
        <v>264</v>
      </c>
      <c r="AZ202" s="34">
        <v>0</v>
      </c>
      <c r="BA202" s="34">
        <v>0</v>
      </c>
      <c r="BB202" s="34">
        <v>1.02844527542</v>
      </c>
      <c r="BD202" s="34">
        <v>0</v>
      </c>
      <c r="BE202" s="34">
        <v>0</v>
      </c>
      <c r="BG202" s="103">
        <v>264</v>
      </c>
      <c r="BH202" s="114">
        <f t="shared" ref="BH202:BH224" si="95">AR202-AZ202</f>
        <v>0</v>
      </c>
      <c r="BI202" s="114">
        <f t="shared" ref="BI202:BI224" si="96">AS202-BA202</f>
        <v>0</v>
      </c>
      <c r="BJ202" s="114">
        <f t="shared" ref="BJ202:BJ224" si="97">AT202-BB202</f>
        <v>-1.02844527542</v>
      </c>
      <c r="BK202" s="34">
        <f t="shared" si="74"/>
        <v>0</v>
      </c>
      <c r="BL202" s="34">
        <f t="shared" ref="BL202:BL224" si="98">AW202-BE202</f>
        <v>0</v>
      </c>
    </row>
    <row r="203" spans="4:64" ht="15">
      <c r="D203" s="103">
        <v>265</v>
      </c>
      <c r="E203" s="103">
        <v>60</v>
      </c>
      <c r="F203" s="103">
        <v>0</v>
      </c>
      <c r="G203" s="74">
        <v>20</v>
      </c>
      <c r="H203" s="103">
        <v>50</v>
      </c>
      <c r="I203" s="103">
        <v>40</v>
      </c>
      <c r="J203" s="34">
        <v>0</v>
      </c>
      <c r="K203" s="34">
        <v>2</v>
      </c>
      <c r="L203" s="34">
        <v>1</v>
      </c>
      <c r="M203" s="34">
        <v>1</v>
      </c>
      <c r="N203" s="34">
        <v>1</v>
      </c>
      <c r="O203" s="34">
        <f t="shared" si="75"/>
        <v>5</v>
      </c>
      <c r="P203" s="103">
        <f t="shared" si="77"/>
        <v>4.0785</v>
      </c>
      <c r="Q203" s="78">
        <f t="shared" si="76"/>
        <v>0.98334910122121399</v>
      </c>
      <c r="R203" s="34">
        <f t="shared" si="78"/>
        <v>4.9167455061060696</v>
      </c>
      <c r="S203" s="34"/>
      <c r="T203" s="103">
        <v>265</v>
      </c>
      <c r="U203" s="34">
        <f t="shared" si="79"/>
        <v>0</v>
      </c>
      <c r="V203" s="34">
        <f t="shared" si="80"/>
        <v>1.966698202442428</v>
      </c>
      <c r="W203" s="34">
        <f t="shared" si="81"/>
        <v>0.98334910122121399</v>
      </c>
      <c r="X203" s="34">
        <f t="shared" si="82"/>
        <v>0.98334910122121399</v>
      </c>
      <c r="Y203" s="34">
        <f t="shared" si="83"/>
        <v>0.98334910122121399</v>
      </c>
      <c r="Z203" s="34">
        <f t="shared" si="84"/>
        <v>4.9167455061060696</v>
      </c>
      <c r="AA203" s="34">
        <f t="shared" si="85"/>
        <v>0</v>
      </c>
      <c r="AB203" s="34"/>
      <c r="AC203" s="103">
        <v>265</v>
      </c>
      <c r="AD203" s="34">
        <f>IF(J203&lt;=R203,J203,R203)</f>
        <v>0</v>
      </c>
      <c r="AE203" s="34">
        <f>R203-AD203</f>
        <v>4.9167455061060696</v>
      </c>
      <c r="AF203" s="103">
        <f>IF(AD203&lt;J203,0,IF(K203&lt;=AE203,K203,AE203))</f>
        <v>2</v>
      </c>
      <c r="AG203" s="35">
        <f t="shared" si="86"/>
        <v>2.9167455061060696</v>
      </c>
      <c r="AH203" s="35">
        <f>IF(AG203&lt;K203,0,IF(L203&lt;=AG203,L203,AG203))</f>
        <v>1</v>
      </c>
      <c r="AI203" s="35">
        <f t="shared" si="87"/>
        <v>1.9167455061060696</v>
      </c>
      <c r="AJ203" s="35">
        <f>IF(AI203&lt;L203,0,IF(M203&lt;=AI203,M203,AI203))</f>
        <v>1</v>
      </c>
      <c r="AK203" s="35">
        <f t="shared" si="88"/>
        <v>0.91674550610606964</v>
      </c>
      <c r="AL203" s="35">
        <f>IF(AK203&lt;M203,0,IF(N203&lt;=AK203,N203,AK203))</f>
        <v>0</v>
      </c>
      <c r="AM203" s="35"/>
      <c r="AN203" s="103">
        <v>265</v>
      </c>
      <c r="AO203" s="103">
        <v>8</v>
      </c>
      <c r="AP203" s="103">
        <f t="shared" si="89"/>
        <v>22</v>
      </c>
      <c r="AQ203" s="34">
        <f>BorealFF!BD197</f>
        <v>2.1750000000000003</v>
      </c>
      <c r="AR203" s="34">
        <f t="shared" si="90"/>
        <v>0</v>
      </c>
      <c r="AS203" s="34">
        <f t="shared" si="91"/>
        <v>0</v>
      </c>
      <c r="AT203" s="34">
        <f t="shared" si="92"/>
        <v>1.3050000000000002</v>
      </c>
      <c r="AU203" s="34"/>
      <c r="AV203" s="34">
        <f t="shared" si="93"/>
        <v>4</v>
      </c>
      <c r="AW203" s="34">
        <f t="shared" si="94"/>
        <v>0</v>
      </c>
      <c r="AX203" s="34"/>
      <c r="AY203" s="103">
        <v>265</v>
      </c>
      <c r="AZ203" s="34">
        <v>0</v>
      </c>
      <c r="BA203" s="34">
        <v>0.6</v>
      </c>
      <c r="BB203" s="34">
        <v>1.3049999999999999</v>
      </c>
      <c r="BD203" s="34">
        <v>0</v>
      </c>
      <c r="BE203" s="34">
        <v>0</v>
      </c>
      <c r="BG203" s="103">
        <v>265</v>
      </c>
      <c r="BH203" s="114">
        <f t="shared" si="95"/>
        <v>0</v>
      </c>
      <c r="BI203" s="114">
        <f t="shared" si="96"/>
        <v>-0.6</v>
      </c>
      <c r="BJ203" s="114">
        <f t="shared" si="97"/>
        <v>0</v>
      </c>
      <c r="BK203" s="34">
        <f t="shared" ref="BK203:BK224" si="99">AV203-BD203</f>
        <v>4</v>
      </c>
      <c r="BL203" s="34">
        <f t="shared" si="98"/>
        <v>0</v>
      </c>
    </row>
    <row r="204" spans="4:64" ht="15">
      <c r="D204" s="103">
        <v>266</v>
      </c>
      <c r="E204" s="103">
        <v>90</v>
      </c>
      <c r="F204" s="103">
        <v>0</v>
      </c>
      <c r="G204" s="103">
        <v>0</v>
      </c>
      <c r="H204" s="103">
        <v>90</v>
      </c>
      <c r="I204" s="103">
        <v>90</v>
      </c>
      <c r="J204" s="34">
        <v>0</v>
      </c>
      <c r="K204" s="34">
        <v>0</v>
      </c>
      <c r="L204" s="34">
        <v>1</v>
      </c>
      <c r="M204" s="34">
        <v>0.5</v>
      </c>
      <c r="N204" s="34">
        <v>0.5</v>
      </c>
      <c r="O204" s="34">
        <f t="shared" si="75"/>
        <v>2</v>
      </c>
      <c r="P204" s="103">
        <f t="shared" si="77"/>
        <v>0.89070000000000005</v>
      </c>
      <c r="Q204" s="78">
        <f t="shared" si="76"/>
        <v>0.70903460686765163</v>
      </c>
      <c r="R204" s="34">
        <f t="shared" si="78"/>
        <v>1.4180692137353033</v>
      </c>
      <c r="S204" s="34"/>
      <c r="T204" s="103">
        <v>266</v>
      </c>
      <c r="U204" s="34">
        <f t="shared" si="79"/>
        <v>0</v>
      </c>
      <c r="V204" s="34">
        <f t="shared" si="80"/>
        <v>0</v>
      </c>
      <c r="W204" s="34">
        <f t="shared" si="81"/>
        <v>0.70903460686765163</v>
      </c>
      <c r="X204" s="34">
        <f t="shared" si="82"/>
        <v>0.35451730343382581</v>
      </c>
      <c r="Y204" s="34">
        <f t="shared" si="83"/>
        <v>0.35451730343382581</v>
      </c>
      <c r="Z204" s="34">
        <f t="shared" si="84"/>
        <v>1.4180692137353033</v>
      </c>
      <c r="AA204" s="34">
        <f t="shared" si="85"/>
        <v>0</v>
      </c>
      <c r="AB204" s="34"/>
      <c r="AC204" s="103">
        <v>266</v>
      </c>
      <c r="AD204" s="34">
        <f>IF(J204&lt;=R204,J204,R204)</f>
        <v>0</v>
      </c>
      <c r="AE204" s="34">
        <f>R204-AD204</f>
        <v>1.4180692137353033</v>
      </c>
      <c r="AF204" s="103">
        <f>IF(AD204&lt;J204,0,IF(K204&lt;=AE204,K204,AE204))</f>
        <v>0</v>
      </c>
      <c r="AG204" s="35">
        <f t="shared" si="86"/>
        <v>1.4180692137353033</v>
      </c>
      <c r="AH204" s="35">
        <f>IF(AG204&lt;K204,0,IF(L204&lt;=AG204,L204,AG204))</f>
        <v>1</v>
      </c>
      <c r="AI204" s="35">
        <f t="shared" si="87"/>
        <v>0.41806921373530326</v>
      </c>
      <c r="AJ204" s="35">
        <f>IF(AI204&lt;L204,0,IF(M204&lt;=AI204,M204,AI204))</f>
        <v>0</v>
      </c>
      <c r="AK204" s="35">
        <f t="shared" si="88"/>
        <v>0.41806921373530326</v>
      </c>
      <c r="AL204" s="35">
        <f>IF(AK204&lt;M204,0,IF(N204&lt;=AK204,N204,AK204))</f>
        <v>0</v>
      </c>
      <c r="AM204" s="35"/>
      <c r="AN204" s="103">
        <v>266</v>
      </c>
      <c r="AO204" s="103">
        <v>8</v>
      </c>
      <c r="AP204" s="103">
        <f t="shared" si="89"/>
        <v>22</v>
      </c>
      <c r="AQ204" s="34">
        <f>BorealFF!BD198</f>
        <v>1.5</v>
      </c>
      <c r="AR204" s="34">
        <f t="shared" si="90"/>
        <v>0</v>
      </c>
      <c r="AS204" s="34">
        <f t="shared" si="91"/>
        <v>0</v>
      </c>
      <c r="AT204" s="34">
        <f t="shared" si="92"/>
        <v>1.35</v>
      </c>
      <c r="AU204" s="34"/>
      <c r="AV204" s="34">
        <f t="shared" si="93"/>
        <v>0</v>
      </c>
      <c r="AW204" s="34">
        <f t="shared" si="94"/>
        <v>0</v>
      </c>
      <c r="AX204" s="34"/>
      <c r="AY204" s="103">
        <v>266</v>
      </c>
      <c r="AZ204" s="34">
        <v>0</v>
      </c>
      <c r="BA204" s="34">
        <v>0</v>
      </c>
      <c r="BB204" s="34">
        <v>1.35</v>
      </c>
      <c r="BD204" s="34">
        <v>3.0095041569999998</v>
      </c>
      <c r="BE204" s="34">
        <v>0</v>
      </c>
      <c r="BG204" s="103">
        <v>266</v>
      </c>
      <c r="BH204" s="114">
        <f t="shared" si="95"/>
        <v>0</v>
      </c>
      <c r="BI204" s="114">
        <f t="shared" si="96"/>
        <v>0</v>
      </c>
      <c r="BJ204" s="114">
        <f t="shared" si="97"/>
        <v>0</v>
      </c>
      <c r="BK204" s="34">
        <f t="shared" si="99"/>
        <v>-3.0095041569999998</v>
      </c>
      <c r="BL204" s="34">
        <f t="shared" si="98"/>
        <v>0</v>
      </c>
    </row>
    <row r="205" spans="4:64" ht="15">
      <c r="D205" s="103">
        <v>267</v>
      </c>
      <c r="E205" s="103">
        <v>90</v>
      </c>
      <c r="F205" s="103">
        <v>0</v>
      </c>
      <c r="G205" s="74">
        <v>5</v>
      </c>
      <c r="H205" s="103">
        <v>85</v>
      </c>
      <c r="I205" s="103">
        <v>85</v>
      </c>
      <c r="J205" s="34">
        <v>0</v>
      </c>
      <c r="K205" s="34">
        <v>2</v>
      </c>
      <c r="L205" s="34">
        <v>1.5</v>
      </c>
      <c r="M205" s="34">
        <v>0.5</v>
      </c>
      <c r="N205" s="34">
        <v>1</v>
      </c>
      <c r="O205" s="34">
        <f t="shared" si="75"/>
        <v>5</v>
      </c>
      <c r="P205" s="103">
        <f t="shared" si="77"/>
        <v>4.0785</v>
      </c>
      <c r="Q205" s="78">
        <f t="shared" si="76"/>
        <v>0.98334910122121399</v>
      </c>
      <c r="R205" s="34">
        <f t="shared" si="78"/>
        <v>4.9167455061060696</v>
      </c>
      <c r="S205" s="34"/>
      <c r="T205" s="103">
        <v>267</v>
      </c>
      <c r="U205" s="34">
        <f t="shared" si="79"/>
        <v>0</v>
      </c>
      <c r="V205" s="34">
        <f t="shared" si="80"/>
        <v>1.966698202442428</v>
      </c>
      <c r="W205" s="34">
        <f t="shared" si="81"/>
        <v>1.4750236518318209</v>
      </c>
      <c r="X205" s="34">
        <f t="shared" si="82"/>
        <v>0.491674550610607</v>
      </c>
      <c r="Y205" s="34">
        <f t="shared" si="83"/>
        <v>0.98334910122121399</v>
      </c>
      <c r="Z205" s="34">
        <f t="shared" si="84"/>
        <v>4.9167455061060696</v>
      </c>
      <c r="AA205" s="34">
        <f t="shared" si="85"/>
        <v>0</v>
      </c>
      <c r="AB205" s="34"/>
      <c r="AC205" s="103">
        <v>267</v>
      </c>
      <c r="AD205" s="34">
        <f>IF(J205&lt;=R205,J205,R205)</f>
        <v>0</v>
      </c>
      <c r="AE205" s="34">
        <f>R205-AD205</f>
        <v>4.9167455061060696</v>
      </c>
      <c r="AF205" s="103">
        <f>IF(AD205&lt;J205,0,IF(K205&lt;=AE205,K205,AE205))</f>
        <v>2</v>
      </c>
      <c r="AG205" s="35">
        <f t="shared" si="86"/>
        <v>2.9167455061060696</v>
      </c>
      <c r="AH205" s="35">
        <f>IF(AG205&lt;K205,0,IF(L205&lt;=AG205,L205,AG205))</f>
        <v>1.5</v>
      </c>
      <c r="AI205" s="35">
        <f t="shared" si="87"/>
        <v>1.4167455061060696</v>
      </c>
      <c r="AJ205" s="35">
        <f>IF(AI205&lt;L205,0,IF(M205&lt;=AI205,M205,AI205))</f>
        <v>0</v>
      </c>
      <c r="AK205" s="35">
        <f t="shared" si="88"/>
        <v>1.4167455061060696</v>
      </c>
      <c r="AL205" s="35">
        <f>IF(AK205&lt;M205,0,IF(N205&lt;=AK205,N205,AK205))</f>
        <v>1</v>
      </c>
      <c r="AM205" s="35"/>
      <c r="AN205" s="103">
        <v>267</v>
      </c>
      <c r="AO205" s="103">
        <v>8</v>
      </c>
      <c r="AP205" s="103">
        <f t="shared" si="89"/>
        <v>22</v>
      </c>
      <c r="AQ205" s="34">
        <f>BorealFF!BD199</f>
        <v>1.6500000000000001</v>
      </c>
      <c r="AR205" s="34">
        <f t="shared" si="90"/>
        <v>0</v>
      </c>
      <c r="AS205" s="34">
        <f t="shared" si="91"/>
        <v>0</v>
      </c>
      <c r="AT205" s="34">
        <f t="shared" si="92"/>
        <v>2.2275</v>
      </c>
      <c r="AU205" s="34"/>
      <c r="AV205" s="34">
        <f t="shared" si="93"/>
        <v>0</v>
      </c>
      <c r="AW205" s="34">
        <f t="shared" si="94"/>
        <v>18.7</v>
      </c>
      <c r="AX205" s="34"/>
      <c r="AY205" s="103">
        <v>267</v>
      </c>
      <c r="AZ205" s="34">
        <v>0</v>
      </c>
      <c r="BA205" s="34">
        <v>0.15</v>
      </c>
      <c r="BB205" s="34">
        <v>2.2275</v>
      </c>
      <c r="BD205" s="34">
        <v>0</v>
      </c>
      <c r="BE205" s="34">
        <v>0</v>
      </c>
      <c r="BG205" s="103">
        <v>267</v>
      </c>
      <c r="BH205" s="114">
        <f t="shared" si="95"/>
        <v>0</v>
      </c>
      <c r="BI205" s="114">
        <f t="shared" si="96"/>
        <v>-0.15</v>
      </c>
      <c r="BJ205" s="114">
        <f t="shared" si="97"/>
        <v>0</v>
      </c>
      <c r="BK205" s="34">
        <f t="shared" si="99"/>
        <v>0</v>
      </c>
      <c r="BL205" s="34">
        <f t="shared" si="98"/>
        <v>18.7</v>
      </c>
    </row>
    <row r="206" spans="4:64" ht="15">
      <c r="D206" s="103">
        <v>268</v>
      </c>
      <c r="E206" s="103">
        <v>90</v>
      </c>
      <c r="F206" s="103">
        <v>0</v>
      </c>
      <c r="G206" s="74">
        <v>5</v>
      </c>
      <c r="H206" s="103">
        <v>85</v>
      </c>
      <c r="I206" s="103">
        <v>85</v>
      </c>
      <c r="J206" s="34">
        <v>0</v>
      </c>
      <c r="K206" s="34">
        <v>2</v>
      </c>
      <c r="L206" s="34">
        <v>1.5</v>
      </c>
      <c r="M206" s="34">
        <v>0.5</v>
      </c>
      <c r="N206" s="34">
        <v>1</v>
      </c>
      <c r="O206" s="34">
        <f t="shared" si="75"/>
        <v>5</v>
      </c>
      <c r="P206" s="103">
        <f t="shared" si="77"/>
        <v>4.0785</v>
      </c>
      <c r="Q206" s="78">
        <f t="shared" si="76"/>
        <v>0.98334910122121399</v>
      </c>
      <c r="R206" s="34">
        <f t="shared" si="78"/>
        <v>4.9167455061060696</v>
      </c>
      <c r="S206" s="34"/>
      <c r="T206" s="103">
        <v>268</v>
      </c>
      <c r="U206" s="34">
        <f t="shared" si="79"/>
        <v>0</v>
      </c>
      <c r="V206" s="34">
        <f t="shared" si="80"/>
        <v>1.966698202442428</v>
      </c>
      <c r="W206" s="34">
        <f t="shared" si="81"/>
        <v>1.4750236518318209</v>
      </c>
      <c r="X206" s="34">
        <f t="shared" si="82"/>
        <v>0.491674550610607</v>
      </c>
      <c r="Y206" s="34">
        <f t="shared" si="83"/>
        <v>0.98334910122121399</v>
      </c>
      <c r="Z206" s="34">
        <f t="shared" si="84"/>
        <v>4.9167455061060696</v>
      </c>
      <c r="AA206" s="34">
        <f t="shared" si="85"/>
        <v>0</v>
      </c>
      <c r="AB206" s="34"/>
      <c r="AC206" s="103">
        <v>268</v>
      </c>
      <c r="AD206" s="34">
        <f>IF(J206&lt;=R206,J206,R206)</f>
        <v>0</v>
      </c>
      <c r="AE206" s="34">
        <f>R206-AD206</f>
        <v>4.9167455061060696</v>
      </c>
      <c r="AF206" s="103">
        <f>IF(AD206&lt;J206,0,IF(K206&lt;=AE206,K206,AE206))</f>
        <v>2</v>
      </c>
      <c r="AG206" s="35">
        <f t="shared" si="86"/>
        <v>2.9167455061060696</v>
      </c>
      <c r="AH206" s="35">
        <f>IF(AG206&lt;K206,0,IF(L206&lt;=AG206,L206,AG206))</f>
        <v>1.5</v>
      </c>
      <c r="AI206" s="35">
        <f t="shared" si="87"/>
        <v>1.4167455061060696</v>
      </c>
      <c r="AJ206" s="35">
        <f>IF(AI206&lt;L206,0,IF(M206&lt;=AI206,M206,AI206))</f>
        <v>0</v>
      </c>
      <c r="AK206" s="35">
        <f t="shared" si="88"/>
        <v>1.4167455061060696</v>
      </c>
      <c r="AL206" s="35">
        <f>IF(AK206&lt;M206,0,IF(N206&lt;=AK206,N206,AK206))</f>
        <v>1</v>
      </c>
      <c r="AM206" s="35"/>
      <c r="AN206" s="103">
        <v>268</v>
      </c>
      <c r="AO206" s="103">
        <v>8</v>
      </c>
      <c r="AP206" s="103">
        <f t="shared" si="89"/>
        <v>22</v>
      </c>
      <c r="AQ206" s="34">
        <f>BorealFF!BD200</f>
        <v>1.6500000000000001</v>
      </c>
      <c r="AR206" s="34">
        <f t="shared" si="90"/>
        <v>0</v>
      </c>
      <c r="AS206" s="34">
        <f t="shared" si="91"/>
        <v>0</v>
      </c>
      <c r="AT206" s="34">
        <f t="shared" si="92"/>
        <v>2.2275</v>
      </c>
      <c r="AU206" s="34"/>
      <c r="AV206" s="34">
        <f t="shared" si="93"/>
        <v>0</v>
      </c>
      <c r="AW206" s="34">
        <f t="shared" si="94"/>
        <v>18.7</v>
      </c>
      <c r="AX206" s="34"/>
      <c r="AY206" s="103">
        <v>268</v>
      </c>
      <c r="AZ206" s="110">
        <v>0</v>
      </c>
      <c r="BA206" s="110">
        <v>0.15</v>
      </c>
      <c r="BB206" s="110">
        <v>2.2275</v>
      </c>
      <c r="BD206" s="112">
        <v>0</v>
      </c>
      <c r="BE206" s="112">
        <v>0</v>
      </c>
      <c r="BG206" s="103">
        <v>268</v>
      </c>
      <c r="BH206" s="114">
        <f t="shared" si="95"/>
        <v>0</v>
      </c>
      <c r="BI206" s="114">
        <f t="shared" si="96"/>
        <v>-0.15</v>
      </c>
      <c r="BJ206" s="114">
        <f t="shared" si="97"/>
        <v>0</v>
      </c>
      <c r="BK206" s="34">
        <f t="shared" si="99"/>
        <v>0</v>
      </c>
      <c r="BL206" s="34">
        <f t="shared" si="98"/>
        <v>18.7</v>
      </c>
    </row>
    <row r="207" spans="4:64" ht="15">
      <c r="D207" s="103">
        <v>269</v>
      </c>
      <c r="E207" s="103">
        <v>90</v>
      </c>
      <c r="F207" s="103">
        <v>0</v>
      </c>
      <c r="G207" s="103">
        <v>0</v>
      </c>
      <c r="H207" s="103">
        <v>90</v>
      </c>
      <c r="I207" s="103">
        <v>90</v>
      </c>
      <c r="J207" s="34">
        <v>0</v>
      </c>
      <c r="K207" s="34">
        <v>0</v>
      </c>
      <c r="L207" s="34">
        <v>2</v>
      </c>
      <c r="M207" s="34">
        <v>1</v>
      </c>
      <c r="N207" s="34">
        <v>1</v>
      </c>
      <c r="O207" s="34">
        <f t="shared" si="75"/>
        <v>4</v>
      </c>
      <c r="P207" s="103">
        <f t="shared" si="77"/>
        <v>3.0159000000000002</v>
      </c>
      <c r="Q207" s="78">
        <f t="shared" si="76"/>
        <v>0.95328728882481639</v>
      </c>
      <c r="R207" s="34">
        <f t="shared" si="78"/>
        <v>3.8131491552992656</v>
      </c>
      <c r="S207" s="34"/>
      <c r="T207" s="103">
        <v>269</v>
      </c>
      <c r="U207" s="34">
        <f t="shared" si="79"/>
        <v>0</v>
      </c>
      <c r="V207" s="34">
        <f t="shared" si="80"/>
        <v>0</v>
      </c>
      <c r="W207" s="34">
        <f t="shared" si="81"/>
        <v>1.9065745776496328</v>
      </c>
      <c r="X207" s="34">
        <f t="shared" si="82"/>
        <v>0.95328728882481639</v>
      </c>
      <c r="Y207" s="34">
        <f t="shared" si="83"/>
        <v>0.95328728882481639</v>
      </c>
      <c r="Z207" s="34">
        <f t="shared" si="84"/>
        <v>3.8131491552992656</v>
      </c>
      <c r="AA207" s="34">
        <f t="shared" si="85"/>
        <v>0</v>
      </c>
      <c r="AB207" s="34"/>
      <c r="AC207" s="103">
        <v>269</v>
      </c>
      <c r="AD207" s="34">
        <f>IF(J207&lt;=R207,J207,R207)</f>
        <v>0</v>
      </c>
      <c r="AE207" s="34">
        <f>R207-AD207</f>
        <v>3.8131491552992656</v>
      </c>
      <c r="AF207" s="103">
        <f>IF(AD207&lt;J207,0,IF(K207&lt;=AE207,K207,AE207))</f>
        <v>0</v>
      </c>
      <c r="AG207" s="35">
        <f t="shared" si="86"/>
        <v>3.8131491552992656</v>
      </c>
      <c r="AH207" s="35">
        <f>IF(AG207&lt;K207,0,IF(L207&lt;=AG207,L207,AG207))</f>
        <v>2</v>
      </c>
      <c r="AI207" s="35">
        <f t="shared" si="87"/>
        <v>1.8131491552992656</v>
      </c>
      <c r="AJ207" s="35">
        <f>IF(AI207&lt;L207,0,IF(M207&lt;=AI207,M207,AI207))</f>
        <v>0</v>
      </c>
      <c r="AK207" s="35">
        <f t="shared" si="88"/>
        <v>1.8131491552992656</v>
      </c>
      <c r="AL207" s="35">
        <f>IF(AK207&lt;M207,0,IF(N207&lt;=AK207,N207,AK207))</f>
        <v>1</v>
      </c>
      <c r="AM207" s="35"/>
      <c r="AN207" s="103">
        <v>269</v>
      </c>
      <c r="AO207" s="103">
        <v>8</v>
      </c>
      <c r="AP207" s="103">
        <f t="shared" si="89"/>
        <v>22</v>
      </c>
      <c r="AQ207" s="34">
        <f>BorealFF!BD201</f>
        <v>1.5</v>
      </c>
      <c r="AR207" s="34">
        <f t="shared" si="90"/>
        <v>0</v>
      </c>
      <c r="AS207" s="34">
        <f t="shared" si="91"/>
        <v>0</v>
      </c>
      <c r="AT207" s="34">
        <f t="shared" si="92"/>
        <v>2.7</v>
      </c>
      <c r="AU207" s="34"/>
      <c r="AV207" s="34">
        <f t="shared" si="93"/>
        <v>0</v>
      </c>
      <c r="AW207" s="34">
        <f t="shared" si="94"/>
        <v>19.8</v>
      </c>
      <c r="AX207" s="34"/>
      <c r="AY207" s="103">
        <v>269</v>
      </c>
      <c r="AZ207" s="34">
        <v>0</v>
      </c>
      <c r="BA207" s="34">
        <v>0</v>
      </c>
      <c r="BB207" s="34">
        <v>2.7</v>
      </c>
      <c r="BD207" s="34">
        <v>7.2</v>
      </c>
      <c r="BE207" s="34">
        <v>13.171861872499999</v>
      </c>
      <c r="BG207" s="103">
        <v>269</v>
      </c>
      <c r="BH207" s="114">
        <f t="shared" si="95"/>
        <v>0</v>
      </c>
      <c r="BI207" s="114">
        <f t="shared" si="96"/>
        <v>0</v>
      </c>
      <c r="BJ207" s="114">
        <f t="shared" si="97"/>
        <v>0</v>
      </c>
      <c r="BK207" s="34">
        <f t="shared" si="99"/>
        <v>-7.2</v>
      </c>
      <c r="BL207" s="34">
        <f t="shared" si="98"/>
        <v>6.6281381275000015</v>
      </c>
    </row>
    <row r="208" spans="4:64" ht="15">
      <c r="D208" s="103">
        <v>270</v>
      </c>
      <c r="E208" s="103">
        <v>80</v>
      </c>
      <c r="F208" s="103">
        <v>0</v>
      </c>
      <c r="G208" s="74">
        <v>40</v>
      </c>
      <c r="H208" s="103">
        <v>80</v>
      </c>
      <c r="I208" s="103">
        <v>80</v>
      </c>
      <c r="J208" s="34">
        <v>0</v>
      </c>
      <c r="K208" s="34">
        <v>3</v>
      </c>
      <c r="L208" s="34">
        <v>1</v>
      </c>
      <c r="M208" s="34">
        <v>1</v>
      </c>
      <c r="N208" s="34">
        <v>1</v>
      </c>
      <c r="O208" s="34">
        <f t="shared" si="75"/>
        <v>6</v>
      </c>
      <c r="P208" s="103">
        <f t="shared" si="77"/>
        <v>5.1411000000000007</v>
      </c>
      <c r="Q208" s="78">
        <f t="shared" si="76"/>
        <v>0.99418278816233163</v>
      </c>
      <c r="R208" s="34">
        <f t="shared" si="78"/>
        <v>5.9650967289739896</v>
      </c>
      <c r="S208" s="34"/>
      <c r="T208" s="103">
        <v>270</v>
      </c>
      <c r="U208" s="34">
        <f t="shared" si="79"/>
        <v>0</v>
      </c>
      <c r="V208" s="34">
        <f t="shared" si="80"/>
        <v>2.9825483644869948</v>
      </c>
      <c r="W208" s="34">
        <f t="shared" si="81"/>
        <v>0.99418278816233163</v>
      </c>
      <c r="X208" s="34">
        <f t="shared" si="82"/>
        <v>0.99418278816233163</v>
      </c>
      <c r="Y208" s="34">
        <f t="shared" si="83"/>
        <v>0.99418278816233163</v>
      </c>
      <c r="Z208" s="34">
        <f t="shared" si="84"/>
        <v>5.9650967289739896</v>
      </c>
      <c r="AA208" s="34">
        <f t="shared" si="85"/>
        <v>0</v>
      </c>
      <c r="AB208" s="34"/>
      <c r="AC208" s="103">
        <v>270</v>
      </c>
      <c r="AD208" s="34">
        <f>IF(J208&lt;=R208,J208,R208)</f>
        <v>0</v>
      </c>
      <c r="AE208" s="34">
        <f>R208-AD208</f>
        <v>5.9650967289739896</v>
      </c>
      <c r="AF208" s="103">
        <f>IF(AD208&lt;J208,0,IF(K208&lt;=AE208,K208,AE208))</f>
        <v>3</v>
      </c>
      <c r="AG208" s="35">
        <f t="shared" si="86"/>
        <v>2.9650967289739896</v>
      </c>
      <c r="AH208" s="35">
        <f>IF(AG208&lt;K208,0,IF(L208&lt;=AG208,L208,AG208))</f>
        <v>0</v>
      </c>
      <c r="AI208" s="35">
        <f t="shared" si="87"/>
        <v>2.9650967289739896</v>
      </c>
      <c r="AJ208" s="35">
        <f>IF(AI208&lt;L208,0,IF(M208&lt;=AI208,M208,AI208))</f>
        <v>1</v>
      </c>
      <c r="AK208" s="35">
        <f t="shared" si="88"/>
        <v>1.9650967289739896</v>
      </c>
      <c r="AL208" s="35">
        <f>IF(AK208&lt;M208,0,IF(N208&lt;=AK208,N208,AK208))</f>
        <v>1</v>
      </c>
      <c r="AM208" s="35"/>
      <c r="AN208" s="103">
        <v>270</v>
      </c>
      <c r="AO208" s="103">
        <v>8</v>
      </c>
      <c r="AP208" s="103">
        <f t="shared" si="89"/>
        <v>22</v>
      </c>
      <c r="AQ208" s="34">
        <f>BorealFF!BD202</f>
        <v>2.1</v>
      </c>
      <c r="AR208" s="34">
        <f t="shared" si="90"/>
        <v>0</v>
      </c>
      <c r="AS208" s="34">
        <f t="shared" si="91"/>
        <v>0</v>
      </c>
      <c r="AT208" s="34">
        <f t="shared" si="92"/>
        <v>0</v>
      </c>
      <c r="AU208" s="34"/>
      <c r="AV208" s="34">
        <f t="shared" si="93"/>
        <v>6.4</v>
      </c>
      <c r="AW208" s="34">
        <f t="shared" si="94"/>
        <v>17.600000000000001</v>
      </c>
      <c r="AX208" s="34"/>
      <c r="AY208" s="103">
        <v>270</v>
      </c>
      <c r="AZ208" s="34">
        <v>0</v>
      </c>
      <c r="BA208" s="34">
        <v>1.8</v>
      </c>
      <c r="BB208" s="34">
        <v>1.68</v>
      </c>
      <c r="BD208" s="34">
        <v>0</v>
      </c>
      <c r="BE208" s="34">
        <v>0</v>
      </c>
      <c r="BG208" s="103">
        <v>270</v>
      </c>
      <c r="BH208" s="114">
        <f t="shared" si="95"/>
        <v>0</v>
      </c>
      <c r="BI208" s="114">
        <f t="shared" si="96"/>
        <v>-1.8</v>
      </c>
      <c r="BJ208" s="114">
        <f t="shared" si="97"/>
        <v>-1.68</v>
      </c>
      <c r="BK208" s="34">
        <f t="shared" si="99"/>
        <v>6.4</v>
      </c>
      <c r="BL208" s="34">
        <f t="shared" si="98"/>
        <v>17.600000000000001</v>
      </c>
    </row>
    <row r="209" spans="4:64" ht="15">
      <c r="D209" s="103">
        <v>272</v>
      </c>
      <c r="E209" s="103">
        <v>50</v>
      </c>
      <c r="F209" s="103">
        <v>0</v>
      </c>
      <c r="G209" s="103">
        <v>0</v>
      </c>
      <c r="H209" s="103">
        <v>90</v>
      </c>
      <c r="I209" s="103">
        <v>90</v>
      </c>
      <c r="J209" s="34">
        <v>0</v>
      </c>
      <c r="K209" s="34">
        <v>0</v>
      </c>
      <c r="L209" s="34">
        <v>0.25</v>
      </c>
      <c r="M209" s="34">
        <v>20</v>
      </c>
      <c r="N209" s="34">
        <v>20</v>
      </c>
      <c r="O209" s="34">
        <f t="shared" si="75"/>
        <v>40.25</v>
      </c>
      <c r="P209" s="103">
        <f t="shared" si="77"/>
        <v>41.535150000000002</v>
      </c>
      <c r="Q209" s="78">
        <f t="shared" si="76"/>
        <v>1</v>
      </c>
      <c r="R209" s="34">
        <f t="shared" si="78"/>
        <v>40.25</v>
      </c>
      <c r="S209" s="34"/>
      <c r="T209" s="103">
        <v>272</v>
      </c>
      <c r="U209" s="34">
        <f t="shared" si="79"/>
        <v>0</v>
      </c>
      <c r="V209" s="34">
        <f t="shared" si="80"/>
        <v>0</v>
      </c>
      <c r="W209" s="34">
        <f t="shared" si="81"/>
        <v>0.25</v>
      </c>
      <c r="X209" s="34">
        <f t="shared" si="82"/>
        <v>20</v>
      </c>
      <c r="Y209" s="34">
        <f t="shared" si="83"/>
        <v>20</v>
      </c>
      <c r="Z209" s="34">
        <f t="shared" si="84"/>
        <v>40.25</v>
      </c>
      <c r="AA209" s="34">
        <f t="shared" si="85"/>
        <v>0</v>
      </c>
      <c r="AB209" s="34"/>
      <c r="AC209" s="103">
        <v>272</v>
      </c>
      <c r="AD209" s="34">
        <f>IF(J209&lt;=R209,J209,R209)</f>
        <v>0</v>
      </c>
      <c r="AE209" s="34">
        <f>R209-AD209</f>
        <v>40.25</v>
      </c>
      <c r="AF209" s="103">
        <f>IF(AD209&lt;J209,0,IF(K209&lt;=AE209,K209,AE209))</f>
        <v>0</v>
      </c>
      <c r="AG209" s="35">
        <f t="shared" si="86"/>
        <v>40.25</v>
      </c>
      <c r="AH209" s="35">
        <f>IF(AG209&lt;K209,0,IF(L209&lt;=AG209,L209,AG209))</f>
        <v>0.25</v>
      </c>
      <c r="AI209" s="35">
        <f t="shared" si="87"/>
        <v>40</v>
      </c>
      <c r="AJ209" s="35">
        <f>IF(AI209&lt;L209,0,IF(M209&lt;=AI209,M209,AI209))</f>
        <v>20</v>
      </c>
      <c r="AK209" s="35">
        <f t="shared" si="88"/>
        <v>20</v>
      </c>
      <c r="AL209" s="35">
        <f>IF(AK209&lt;M209,0,IF(N209&lt;=AK209,N209,AK209))</f>
        <v>20</v>
      </c>
      <c r="AM209" s="35"/>
      <c r="AN209" s="103">
        <v>272</v>
      </c>
      <c r="AO209" s="103">
        <v>8</v>
      </c>
      <c r="AP209" s="103">
        <f t="shared" si="89"/>
        <v>22</v>
      </c>
      <c r="AQ209" s="34">
        <f>BorealFF!BD203</f>
        <v>1.5</v>
      </c>
      <c r="AR209" s="34">
        <f t="shared" si="90"/>
        <v>0</v>
      </c>
      <c r="AS209" s="34">
        <f t="shared" si="91"/>
        <v>0</v>
      </c>
      <c r="AT209" s="34">
        <f t="shared" si="92"/>
        <v>0.1875</v>
      </c>
      <c r="AU209" s="34"/>
      <c r="AV209" s="34">
        <f t="shared" si="93"/>
        <v>144</v>
      </c>
      <c r="AW209" s="34">
        <f t="shared" si="94"/>
        <v>396</v>
      </c>
      <c r="AX209" s="34"/>
      <c r="AY209" s="103">
        <v>272</v>
      </c>
      <c r="AZ209" s="34">
        <v>0</v>
      </c>
      <c r="BA209" s="34">
        <v>0</v>
      </c>
      <c r="BB209" s="34">
        <v>0.1875</v>
      </c>
      <c r="BD209" s="34">
        <v>144</v>
      </c>
      <c r="BE209" s="34">
        <v>396</v>
      </c>
      <c r="BG209" s="103">
        <v>272</v>
      </c>
      <c r="BH209" s="114">
        <f t="shared" si="95"/>
        <v>0</v>
      </c>
      <c r="BI209" s="114">
        <f t="shared" si="96"/>
        <v>0</v>
      </c>
      <c r="BJ209" s="114">
        <f t="shared" si="97"/>
        <v>0</v>
      </c>
      <c r="BK209" s="34">
        <f t="shared" si="99"/>
        <v>0</v>
      </c>
      <c r="BL209" s="34">
        <f t="shared" si="98"/>
        <v>0</v>
      </c>
    </row>
    <row r="210" spans="4:64" ht="15">
      <c r="D210" s="103">
        <v>273</v>
      </c>
      <c r="E210" s="103">
        <v>50</v>
      </c>
      <c r="F210" s="74">
        <v>0.25</v>
      </c>
      <c r="G210" s="74">
        <v>1</v>
      </c>
      <c r="H210" s="103">
        <v>80</v>
      </c>
      <c r="I210" s="103">
        <v>80</v>
      </c>
      <c r="J210" s="34">
        <v>0.1</v>
      </c>
      <c r="K210" s="34">
        <v>0.1</v>
      </c>
      <c r="L210" s="34">
        <v>1</v>
      </c>
      <c r="M210" s="34">
        <v>0.8</v>
      </c>
      <c r="N210" s="34">
        <v>0.8</v>
      </c>
      <c r="O210" s="34">
        <f t="shared" si="75"/>
        <v>2.7</v>
      </c>
      <c r="P210" s="103">
        <f t="shared" si="77"/>
        <v>1.6345200000000004</v>
      </c>
      <c r="Q210" s="78">
        <f t="shared" si="76"/>
        <v>0.83678789297728728</v>
      </c>
      <c r="R210" s="34">
        <f t="shared" si="78"/>
        <v>2.259327311038676</v>
      </c>
      <c r="S210" s="34"/>
      <c r="T210" s="103">
        <v>273</v>
      </c>
      <c r="U210" s="34">
        <f t="shared" si="79"/>
        <v>8.3678789297728734E-2</v>
      </c>
      <c r="V210" s="34">
        <f t="shared" si="80"/>
        <v>8.3678789297728734E-2</v>
      </c>
      <c r="W210" s="34">
        <f t="shared" si="81"/>
        <v>0.83678789297728728</v>
      </c>
      <c r="X210" s="34">
        <f t="shared" si="82"/>
        <v>0.66943031438182987</v>
      </c>
      <c r="Y210" s="34">
        <f t="shared" si="83"/>
        <v>0.66943031438182987</v>
      </c>
      <c r="Z210" s="34">
        <f t="shared" si="84"/>
        <v>2.3430061003364044</v>
      </c>
      <c r="AA210" s="34">
        <f t="shared" si="85"/>
        <v>-8.3678789297728429E-2</v>
      </c>
      <c r="AB210" s="34"/>
      <c r="AC210" s="103">
        <v>273</v>
      </c>
      <c r="AD210" s="34">
        <f>IF(J210&lt;=R210,J210,R210)</f>
        <v>0.1</v>
      </c>
      <c r="AE210" s="34">
        <f>R210-AD210</f>
        <v>2.1593273110386759</v>
      </c>
      <c r="AF210" s="103">
        <f>IF(AD210&lt;J210,0,IF(K210&lt;=AE210,K210,AE210))</f>
        <v>0.1</v>
      </c>
      <c r="AG210" s="35">
        <f t="shared" si="86"/>
        <v>2.0593273110386758</v>
      </c>
      <c r="AH210" s="35">
        <f>IF(AG210&lt;K210,0,IF(L210&lt;=AG210,L210,AG210))</f>
        <v>1</v>
      </c>
      <c r="AI210" s="35">
        <f t="shared" si="87"/>
        <v>1.0593273110386758</v>
      </c>
      <c r="AJ210" s="35">
        <f>IF(AI210&lt;L210,0,IF(M210&lt;=AI210,M210,AI210))</f>
        <v>0.8</v>
      </c>
      <c r="AK210" s="35">
        <f t="shared" si="88"/>
        <v>0.25932731103867579</v>
      </c>
      <c r="AL210" s="35">
        <f>IF(AK210&lt;M210,0,IF(N210&lt;=AK210,N210,AK210))</f>
        <v>0</v>
      </c>
      <c r="AM210" s="35"/>
      <c r="AN210" s="103">
        <v>273</v>
      </c>
      <c r="AO210" s="103">
        <v>8</v>
      </c>
      <c r="AP210" s="103">
        <f t="shared" si="89"/>
        <v>22</v>
      </c>
      <c r="AQ210" s="34">
        <f>BorealFF!BD204</f>
        <v>2.65</v>
      </c>
      <c r="AR210" s="34">
        <f t="shared" si="90"/>
        <v>0</v>
      </c>
      <c r="AS210" s="34">
        <f t="shared" si="91"/>
        <v>0</v>
      </c>
      <c r="AT210" s="34">
        <f t="shared" si="92"/>
        <v>1.325</v>
      </c>
      <c r="AU210" s="34"/>
      <c r="AV210" s="34">
        <f t="shared" si="93"/>
        <v>5.120000000000001</v>
      </c>
      <c r="AW210" s="34">
        <f t="shared" si="94"/>
        <v>0</v>
      </c>
      <c r="AX210" s="34"/>
      <c r="AY210" s="103">
        <v>273</v>
      </c>
      <c r="AZ210" s="34">
        <v>1.25E-4</v>
      </c>
      <c r="BA210" s="34">
        <v>1.5E-3</v>
      </c>
      <c r="BB210" s="34">
        <v>1.325</v>
      </c>
      <c r="BD210" s="34">
        <v>5.12</v>
      </c>
      <c r="BE210" s="34">
        <v>5.5022627253599996</v>
      </c>
      <c r="BG210" s="103">
        <v>273</v>
      </c>
      <c r="BH210" s="114">
        <f t="shared" si="95"/>
        <v>-1.25E-4</v>
      </c>
      <c r="BI210" s="114">
        <f t="shared" si="96"/>
        <v>-1.5E-3</v>
      </c>
      <c r="BJ210" s="114">
        <f t="shared" si="97"/>
        <v>0</v>
      </c>
      <c r="BK210" s="34">
        <f t="shared" si="99"/>
        <v>0</v>
      </c>
      <c r="BL210" s="34">
        <f t="shared" si="98"/>
        <v>-5.5022627253599996</v>
      </c>
    </row>
    <row r="211" spans="4:64" ht="15">
      <c r="D211" s="103">
        <v>274</v>
      </c>
      <c r="E211" s="103">
        <v>90</v>
      </c>
      <c r="F211" s="103">
        <v>0</v>
      </c>
      <c r="G211" s="103">
        <v>0</v>
      </c>
      <c r="H211" s="103">
        <v>90</v>
      </c>
      <c r="I211" s="103">
        <v>90</v>
      </c>
      <c r="J211" s="34">
        <v>0</v>
      </c>
      <c r="K211" s="34">
        <v>0</v>
      </c>
      <c r="L211" s="34">
        <v>1</v>
      </c>
      <c r="M211" s="34">
        <v>0.5</v>
      </c>
      <c r="N211" s="34">
        <v>0.5</v>
      </c>
      <c r="O211" s="34">
        <f t="shared" si="75"/>
        <v>2</v>
      </c>
      <c r="P211" s="103">
        <f t="shared" si="77"/>
        <v>0.89070000000000005</v>
      </c>
      <c r="Q211" s="78">
        <f t="shared" si="76"/>
        <v>0.70903460686765163</v>
      </c>
      <c r="R211" s="34">
        <f t="shared" si="78"/>
        <v>1.4180692137353033</v>
      </c>
      <c r="S211" s="34"/>
      <c r="T211" s="103">
        <v>274</v>
      </c>
      <c r="U211" s="34">
        <f t="shared" si="79"/>
        <v>0</v>
      </c>
      <c r="V211" s="34">
        <f t="shared" si="80"/>
        <v>0</v>
      </c>
      <c r="W211" s="34">
        <f t="shared" si="81"/>
        <v>0.70903460686765163</v>
      </c>
      <c r="X211" s="34">
        <f t="shared" si="82"/>
        <v>0.35451730343382581</v>
      </c>
      <c r="Y211" s="34">
        <f t="shared" si="83"/>
        <v>0.35451730343382581</v>
      </c>
      <c r="Z211" s="34">
        <f t="shared" si="84"/>
        <v>1.4180692137353033</v>
      </c>
      <c r="AA211" s="34">
        <f t="shared" si="85"/>
        <v>0</v>
      </c>
      <c r="AB211" s="34"/>
      <c r="AC211" s="103">
        <v>274</v>
      </c>
      <c r="AD211" s="34">
        <f>IF(J211&lt;=R211,J211,R211)</f>
        <v>0</v>
      </c>
      <c r="AE211" s="34">
        <f>R211-AD211</f>
        <v>1.4180692137353033</v>
      </c>
      <c r="AF211" s="103">
        <f>IF(AD211&lt;J211,0,IF(K211&lt;=AE211,K211,AE211))</f>
        <v>0</v>
      </c>
      <c r="AG211" s="35">
        <f t="shared" si="86"/>
        <v>1.4180692137353033</v>
      </c>
      <c r="AH211" s="35">
        <f>IF(AG211&lt;K211,0,IF(L211&lt;=AG211,L211,AG211))</f>
        <v>1</v>
      </c>
      <c r="AI211" s="35">
        <f t="shared" si="87"/>
        <v>0.41806921373530326</v>
      </c>
      <c r="AJ211" s="35">
        <f>IF(AI211&lt;L211,0,IF(M211&lt;=AI211,M211,AI211))</f>
        <v>0</v>
      </c>
      <c r="AK211" s="35">
        <f t="shared" si="88"/>
        <v>0.41806921373530326</v>
      </c>
      <c r="AL211" s="35">
        <f>IF(AK211&lt;M211,0,IF(N211&lt;=AK211,N211,AK211))</f>
        <v>0</v>
      </c>
      <c r="AM211" s="35"/>
      <c r="AN211" s="103">
        <v>274</v>
      </c>
      <c r="AO211" s="103">
        <v>8</v>
      </c>
      <c r="AP211" s="103">
        <f t="shared" si="89"/>
        <v>22</v>
      </c>
      <c r="AQ211" s="34">
        <f>BorealFF!BD205</f>
        <v>1.5</v>
      </c>
      <c r="AR211" s="34">
        <f t="shared" si="90"/>
        <v>0</v>
      </c>
      <c r="AS211" s="34">
        <f t="shared" si="91"/>
        <v>0</v>
      </c>
      <c r="AT211" s="34">
        <f t="shared" si="92"/>
        <v>1.35</v>
      </c>
      <c r="AU211" s="34"/>
      <c r="AV211" s="34">
        <f t="shared" si="93"/>
        <v>0</v>
      </c>
      <c r="AW211" s="34">
        <f t="shared" si="94"/>
        <v>0</v>
      </c>
      <c r="AX211" s="34"/>
      <c r="AY211" s="103">
        <v>274</v>
      </c>
      <c r="AZ211" s="34">
        <v>0</v>
      </c>
      <c r="BA211" s="34">
        <v>0</v>
      </c>
      <c r="BB211" s="34">
        <v>1.35</v>
      </c>
      <c r="BD211" s="34">
        <v>3.0095041569999998</v>
      </c>
      <c r="BE211" s="34">
        <v>0</v>
      </c>
      <c r="BG211" s="103">
        <v>274</v>
      </c>
      <c r="BH211" s="114">
        <f t="shared" si="95"/>
        <v>0</v>
      </c>
      <c r="BI211" s="114">
        <f t="shared" si="96"/>
        <v>0</v>
      </c>
      <c r="BJ211" s="114">
        <f t="shared" si="97"/>
        <v>0</v>
      </c>
      <c r="BK211" s="34">
        <f t="shared" si="99"/>
        <v>-3.0095041569999998</v>
      </c>
      <c r="BL211" s="34">
        <f t="shared" si="98"/>
        <v>0</v>
      </c>
    </row>
    <row r="212" spans="4:64" ht="15">
      <c r="D212" s="103">
        <v>275</v>
      </c>
      <c r="E212" s="103">
        <v>95</v>
      </c>
      <c r="F212" s="103">
        <v>0</v>
      </c>
      <c r="G212" s="103">
        <v>0</v>
      </c>
      <c r="H212" s="103">
        <v>85</v>
      </c>
      <c r="I212" s="103">
        <v>85</v>
      </c>
      <c r="J212" s="34">
        <v>0</v>
      </c>
      <c r="K212" s="34">
        <v>0</v>
      </c>
      <c r="L212" s="34">
        <v>1.7</v>
      </c>
      <c r="M212" s="34">
        <v>0.45</v>
      </c>
      <c r="N212" s="34">
        <v>0.45</v>
      </c>
      <c r="O212" s="34">
        <f t="shared" si="75"/>
        <v>2.6</v>
      </c>
      <c r="P212" s="103">
        <f t="shared" si="77"/>
        <v>1.5282600000000002</v>
      </c>
      <c r="Q212" s="78">
        <f t="shared" si="76"/>
        <v>0.82175158879318821</v>
      </c>
      <c r="R212" s="34">
        <f t="shared" si="78"/>
        <v>2.1365541308622893</v>
      </c>
      <c r="S212" s="34"/>
      <c r="T212" s="103">
        <v>275</v>
      </c>
      <c r="U212" s="34">
        <f t="shared" si="79"/>
        <v>0</v>
      </c>
      <c r="V212" s="34">
        <f t="shared" si="80"/>
        <v>0</v>
      </c>
      <c r="W212" s="34">
        <f t="shared" si="81"/>
        <v>1.3969777009484199</v>
      </c>
      <c r="X212" s="34">
        <f t="shared" si="82"/>
        <v>0.3697882149569347</v>
      </c>
      <c r="Y212" s="34">
        <f t="shared" si="83"/>
        <v>0.3697882149569347</v>
      </c>
      <c r="Z212" s="34">
        <f t="shared" si="84"/>
        <v>2.1365541308622893</v>
      </c>
      <c r="AA212" s="34">
        <f t="shared" si="85"/>
        <v>0</v>
      </c>
      <c r="AB212" s="34"/>
      <c r="AC212" s="103">
        <v>275</v>
      </c>
      <c r="AD212" s="34">
        <f>IF(J212&lt;=R212,J212,R212)</f>
        <v>0</v>
      </c>
      <c r="AE212" s="34">
        <f>R212-AD212</f>
        <v>2.1365541308622893</v>
      </c>
      <c r="AF212" s="103">
        <f>IF(AD212&lt;J212,0,IF(K212&lt;=AE212,K212,AE212))</f>
        <v>0</v>
      </c>
      <c r="AG212" s="35">
        <f t="shared" si="86"/>
        <v>2.1365541308622893</v>
      </c>
      <c r="AH212" s="35">
        <f>IF(AG212&lt;K212,0,IF(L212&lt;=AG212,L212,AG212))</f>
        <v>1.7</v>
      </c>
      <c r="AI212" s="35">
        <f t="shared" si="87"/>
        <v>0.43655413086228934</v>
      </c>
      <c r="AJ212" s="35">
        <f>IF(AI212&lt;L212,0,IF(M212&lt;=AI212,M212,AI212))</f>
        <v>0</v>
      </c>
      <c r="AK212" s="35">
        <f t="shared" si="88"/>
        <v>0.43655413086228934</v>
      </c>
      <c r="AL212" s="35">
        <f>IF(AK212&lt;M212,0,IF(N212&lt;=AK212,N212,AK212))</f>
        <v>0</v>
      </c>
      <c r="AM212" s="35"/>
      <c r="AN212" s="103">
        <v>275</v>
      </c>
      <c r="AO212" s="103">
        <v>8</v>
      </c>
      <c r="AP212" s="103">
        <f t="shared" si="89"/>
        <v>22</v>
      </c>
      <c r="AQ212" s="34">
        <f>BorealFF!BD206</f>
        <v>1.4800000000000002</v>
      </c>
      <c r="AR212" s="34">
        <f t="shared" si="90"/>
        <v>0</v>
      </c>
      <c r="AS212" s="34">
        <f t="shared" si="91"/>
        <v>0</v>
      </c>
      <c r="AT212" s="34">
        <f t="shared" si="92"/>
        <v>2.3902000000000001</v>
      </c>
      <c r="AU212" s="34"/>
      <c r="AV212" s="34">
        <f t="shared" si="93"/>
        <v>0</v>
      </c>
      <c r="AW212" s="34">
        <f t="shared" si="94"/>
        <v>0</v>
      </c>
      <c r="AX212" s="34"/>
      <c r="AY212" s="103">
        <v>275</v>
      </c>
      <c r="AZ212" s="34">
        <v>0</v>
      </c>
      <c r="BA212" s="34">
        <v>0</v>
      </c>
      <c r="BB212" s="34">
        <v>2.3902000000000001</v>
      </c>
      <c r="BD212" s="34">
        <v>0</v>
      </c>
      <c r="BE212" s="34">
        <v>0</v>
      </c>
      <c r="BG212" s="103">
        <v>275</v>
      </c>
      <c r="BH212" s="114">
        <f t="shared" si="95"/>
        <v>0</v>
      </c>
      <c r="BI212" s="114">
        <f t="shared" si="96"/>
        <v>0</v>
      </c>
      <c r="BJ212" s="114">
        <f t="shared" si="97"/>
        <v>0</v>
      </c>
      <c r="BK212" s="34">
        <f t="shared" si="99"/>
        <v>0</v>
      </c>
      <c r="BL212" s="34">
        <f t="shared" si="98"/>
        <v>0</v>
      </c>
    </row>
    <row r="213" spans="4:64" ht="15">
      <c r="D213" s="103">
        <v>276</v>
      </c>
      <c r="E213" s="103">
        <v>95</v>
      </c>
      <c r="F213" s="103">
        <v>0</v>
      </c>
      <c r="G213" s="103">
        <v>0</v>
      </c>
      <c r="H213" s="103">
        <v>75</v>
      </c>
      <c r="I213" s="103">
        <v>75</v>
      </c>
      <c r="J213" s="34">
        <v>0</v>
      </c>
      <c r="K213" s="34">
        <v>0</v>
      </c>
      <c r="L213" s="34">
        <v>2</v>
      </c>
      <c r="M213" s="34">
        <v>0.5</v>
      </c>
      <c r="N213" s="34">
        <v>0.25</v>
      </c>
      <c r="O213" s="34">
        <f t="shared" si="75"/>
        <v>2.75</v>
      </c>
      <c r="P213" s="103">
        <f t="shared" si="77"/>
        <v>1.6876499999999999</v>
      </c>
      <c r="Q213" s="78">
        <f t="shared" si="76"/>
        <v>0.84391486195899701</v>
      </c>
      <c r="R213" s="34">
        <f t="shared" si="78"/>
        <v>2.3207658703872416</v>
      </c>
      <c r="S213" s="34"/>
      <c r="T213" s="103">
        <v>276</v>
      </c>
      <c r="U213" s="34">
        <f t="shared" si="79"/>
        <v>0</v>
      </c>
      <c r="V213" s="34">
        <f t="shared" si="80"/>
        <v>0</v>
      </c>
      <c r="W213" s="34">
        <f t="shared" si="81"/>
        <v>1.687829723917994</v>
      </c>
      <c r="X213" s="34">
        <f t="shared" si="82"/>
        <v>0.4219574309794985</v>
      </c>
      <c r="Y213" s="34">
        <f t="shared" si="83"/>
        <v>0.21097871548974925</v>
      </c>
      <c r="Z213" s="34">
        <f t="shared" si="84"/>
        <v>2.3207658703872416</v>
      </c>
      <c r="AA213" s="34">
        <f t="shared" si="85"/>
        <v>0</v>
      </c>
      <c r="AB213" s="34"/>
      <c r="AC213" s="103">
        <v>276</v>
      </c>
      <c r="AD213" s="34">
        <f>IF(J213&lt;=R213,J213,R213)</f>
        <v>0</v>
      </c>
      <c r="AE213" s="34">
        <f>R213-AD213</f>
        <v>2.3207658703872416</v>
      </c>
      <c r="AF213" s="103">
        <f>IF(AD213&lt;J213,0,IF(K213&lt;=AE213,K213,AE213))</f>
        <v>0</v>
      </c>
      <c r="AG213" s="35">
        <f t="shared" si="86"/>
        <v>2.3207658703872416</v>
      </c>
      <c r="AH213" s="35">
        <f>IF(AG213&lt;K213,0,IF(L213&lt;=AG213,L213,AG213))</f>
        <v>2</v>
      </c>
      <c r="AI213" s="35">
        <f t="shared" si="87"/>
        <v>0.32076587038724158</v>
      </c>
      <c r="AJ213" s="35">
        <f>IF(AI213&lt;L213,0,IF(M213&lt;=AI213,M213,AI213))</f>
        <v>0</v>
      </c>
      <c r="AK213" s="35">
        <f t="shared" si="88"/>
        <v>0.32076587038724158</v>
      </c>
      <c r="AL213" s="35">
        <f>IF(AK213&lt;M213,0,IF(N213&lt;=AK213,N213,AK213))</f>
        <v>0</v>
      </c>
      <c r="AM213" s="35"/>
      <c r="AN213" s="103">
        <v>276</v>
      </c>
      <c r="AO213" s="103">
        <v>8</v>
      </c>
      <c r="AP213" s="103">
        <f t="shared" si="89"/>
        <v>22</v>
      </c>
      <c r="AQ213" s="34">
        <f>BorealFF!BD207</f>
        <v>1.6500000000000001</v>
      </c>
      <c r="AR213" s="34">
        <f t="shared" si="90"/>
        <v>0</v>
      </c>
      <c r="AS213" s="34">
        <f t="shared" si="91"/>
        <v>0</v>
      </c>
      <c r="AT213" s="34">
        <f t="shared" si="92"/>
        <v>3.1350000000000002</v>
      </c>
      <c r="AU213" s="34"/>
      <c r="AV213" s="34">
        <f t="shared" si="93"/>
        <v>0</v>
      </c>
      <c r="AW213" s="34">
        <f t="shared" si="94"/>
        <v>0</v>
      </c>
      <c r="AX213" s="34"/>
      <c r="AY213" s="103">
        <v>276</v>
      </c>
      <c r="AZ213" s="34">
        <v>0</v>
      </c>
      <c r="BA213" s="34">
        <v>0</v>
      </c>
      <c r="BB213" s="34">
        <v>3.1349999999999998</v>
      </c>
      <c r="BD213" s="34">
        <v>0</v>
      </c>
      <c r="BE213" s="34">
        <v>0</v>
      </c>
      <c r="BG213" s="103">
        <v>276</v>
      </c>
      <c r="BH213" s="114">
        <f t="shared" si="95"/>
        <v>0</v>
      </c>
      <c r="BI213" s="114">
        <f t="shared" si="96"/>
        <v>0</v>
      </c>
      <c r="BJ213" s="114">
        <f t="shared" si="97"/>
        <v>0</v>
      </c>
      <c r="BK213" s="34">
        <f t="shared" si="99"/>
        <v>0</v>
      </c>
      <c r="BL213" s="34">
        <f t="shared" si="98"/>
        <v>0</v>
      </c>
    </row>
    <row r="214" spans="4:64" ht="15">
      <c r="D214" s="103">
        <v>279</v>
      </c>
      <c r="E214" s="103">
        <v>60</v>
      </c>
      <c r="F214" s="103">
        <v>0</v>
      </c>
      <c r="G214" s="74">
        <v>95</v>
      </c>
      <c r="H214" s="103">
        <v>95</v>
      </c>
      <c r="I214" s="103">
        <v>95</v>
      </c>
      <c r="J214" s="34">
        <v>0</v>
      </c>
      <c r="K214" s="34">
        <v>6</v>
      </c>
      <c r="L214" s="34">
        <v>0.5</v>
      </c>
      <c r="M214" s="34">
        <v>12</v>
      </c>
      <c r="N214" s="34">
        <v>12</v>
      </c>
      <c r="O214" s="34">
        <f t="shared" si="75"/>
        <v>30.5</v>
      </c>
      <c r="P214" s="103">
        <f t="shared" si="77"/>
        <v>31.174800000000001</v>
      </c>
      <c r="Q214" s="78">
        <f t="shared" si="76"/>
        <v>0.99999999999997113</v>
      </c>
      <c r="R214" s="34">
        <f t="shared" si="78"/>
        <v>30.499999999999119</v>
      </c>
      <c r="S214" s="34"/>
      <c r="T214" s="103">
        <v>279</v>
      </c>
      <c r="U214" s="34">
        <f t="shared" si="79"/>
        <v>0</v>
      </c>
      <c r="V214" s="34">
        <f t="shared" si="80"/>
        <v>5.9999999999998268</v>
      </c>
      <c r="W214" s="34">
        <f t="shared" si="81"/>
        <v>0.49999999999998557</v>
      </c>
      <c r="X214" s="34">
        <f t="shared" si="82"/>
        <v>11.999999999999654</v>
      </c>
      <c r="Y214" s="34">
        <f t="shared" si="83"/>
        <v>11.999999999999654</v>
      </c>
      <c r="Z214" s="34">
        <f t="shared" si="84"/>
        <v>30.499999999999119</v>
      </c>
      <c r="AA214" s="34">
        <f t="shared" si="85"/>
        <v>0</v>
      </c>
      <c r="AB214" s="34"/>
      <c r="AC214" s="103">
        <v>279</v>
      </c>
      <c r="AD214" s="34">
        <f>IF(J214&lt;=R214,J214,R214)</f>
        <v>0</v>
      </c>
      <c r="AE214" s="34">
        <f>R214-AD214</f>
        <v>30.499999999999119</v>
      </c>
      <c r="AF214" s="103">
        <f>IF(AD214&lt;J214,0,IF(K214&lt;=AE214,K214,AE214))</f>
        <v>6</v>
      </c>
      <c r="AG214" s="35">
        <f t="shared" si="86"/>
        <v>24.499999999999119</v>
      </c>
      <c r="AH214" s="35">
        <f>IF(AG214&lt;K214,0,IF(L214&lt;=AG214,L214,AG214))</f>
        <v>0.5</v>
      </c>
      <c r="AI214" s="35">
        <f t="shared" si="87"/>
        <v>23.999999999999119</v>
      </c>
      <c r="AJ214" s="35">
        <f>IF(AI214&lt;L214,0,IF(M214&lt;=AI214,M214,AI214))</f>
        <v>12</v>
      </c>
      <c r="AK214" s="35">
        <f t="shared" si="88"/>
        <v>11.999999999999119</v>
      </c>
      <c r="AL214" s="35">
        <f>IF(AK214&lt;M214,0,IF(N214&lt;=AK214,N214,AK214))</f>
        <v>0</v>
      </c>
      <c r="AM214" s="35"/>
      <c r="AN214" s="103">
        <v>279</v>
      </c>
      <c r="AO214" s="103">
        <v>8</v>
      </c>
      <c r="AP214" s="103">
        <f t="shared" si="89"/>
        <v>22</v>
      </c>
      <c r="AQ214" s="34">
        <f>BorealFF!BD208</f>
        <v>2.3250000000000002</v>
      </c>
      <c r="AR214" s="34">
        <f t="shared" si="90"/>
        <v>0</v>
      </c>
      <c r="AS214" s="34">
        <f t="shared" si="91"/>
        <v>0</v>
      </c>
      <c r="AT214" s="34">
        <f t="shared" si="92"/>
        <v>0.69750000000000001</v>
      </c>
      <c r="AU214" s="34"/>
      <c r="AV214" s="34">
        <f t="shared" si="93"/>
        <v>91.199999999999989</v>
      </c>
      <c r="AW214" s="34">
        <f t="shared" si="94"/>
        <v>0</v>
      </c>
      <c r="AX214" s="34"/>
      <c r="AY214" s="103">
        <v>279</v>
      </c>
      <c r="AZ214" s="34">
        <v>0</v>
      </c>
      <c r="BA214" s="34">
        <v>8.5500000000000007</v>
      </c>
      <c r="BB214" s="34">
        <v>0.69750000000000001</v>
      </c>
      <c r="BD214" s="34">
        <v>91.2</v>
      </c>
      <c r="BE214" s="34">
        <v>250.8</v>
      </c>
      <c r="BG214" s="103">
        <v>279</v>
      </c>
      <c r="BH214" s="114">
        <f t="shared" si="95"/>
        <v>0</v>
      </c>
      <c r="BI214" s="114">
        <f t="shared" si="96"/>
        <v>-8.5500000000000007</v>
      </c>
      <c r="BJ214" s="114">
        <f t="shared" si="97"/>
        <v>0</v>
      </c>
      <c r="BK214" s="34">
        <f t="shared" si="99"/>
        <v>0</v>
      </c>
      <c r="BL214" s="34">
        <f t="shared" si="98"/>
        <v>-250.8</v>
      </c>
    </row>
    <row r="215" spans="4:64" ht="15">
      <c r="D215" s="103">
        <v>280</v>
      </c>
      <c r="E215" s="103">
        <v>90</v>
      </c>
      <c r="F215" s="103">
        <v>0</v>
      </c>
      <c r="G215" s="103">
        <v>0</v>
      </c>
      <c r="H215" s="103" t="s">
        <v>732</v>
      </c>
      <c r="I215" s="103" t="s">
        <v>732</v>
      </c>
      <c r="J215" s="34">
        <v>0</v>
      </c>
      <c r="K215" s="34">
        <v>0</v>
      </c>
      <c r="L215" s="34">
        <v>1</v>
      </c>
      <c r="M215" s="34">
        <v>0</v>
      </c>
      <c r="N215" s="34">
        <v>0</v>
      </c>
      <c r="O215" s="34">
        <f t="shared" si="75"/>
        <v>1</v>
      </c>
      <c r="P215" s="103">
        <f t="shared" si="77"/>
        <v>-0.17189999999999994</v>
      </c>
      <c r="Q215" s="78">
        <f t="shared" si="76"/>
        <v>0.45713051276566935</v>
      </c>
      <c r="R215" s="34">
        <f t="shared" si="78"/>
        <v>0.45713051276566935</v>
      </c>
      <c r="S215" s="34"/>
      <c r="T215" s="103">
        <v>280</v>
      </c>
      <c r="U215" s="34">
        <f t="shared" si="79"/>
        <v>0</v>
      </c>
      <c r="V215" s="34">
        <f t="shared" si="80"/>
        <v>0</v>
      </c>
      <c r="W215" s="34">
        <f t="shared" si="81"/>
        <v>0.45713051276566935</v>
      </c>
      <c r="X215" s="34">
        <f t="shared" si="82"/>
        <v>0</v>
      </c>
      <c r="Y215" s="34">
        <f t="shared" si="83"/>
        <v>0</v>
      </c>
      <c r="Z215" s="34">
        <f t="shared" si="84"/>
        <v>0.45713051276566935</v>
      </c>
      <c r="AA215" s="34">
        <f t="shared" si="85"/>
        <v>0</v>
      </c>
      <c r="AB215" s="34"/>
      <c r="AC215" s="103">
        <v>280</v>
      </c>
      <c r="AD215" s="34">
        <f>IF(J215&lt;=R215,J215,R215)</f>
        <v>0</v>
      </c>
      <c r="AE215" s="34">
        <f>R215-AD215</f>
        <v>0.45713051276566935</v>
      </c>
      <c r="AF215" s="103">
        <f>IF(AD215&lt;J215,0,IF(K215&lt;=AE215,K215,AE215))</f>
        <v>0</v>
      </c>
      <c r="AG215" s="35">
        <f t="shared" si="86"/>
        <v>0.45713051276566935</v>
      </c>
      <c r="AH215" s="35">
        <f>IF(AG215&lt;K215,0,IF(L215&lt;=AG215,L215,AG215))</f>
        <v>0.45713051276566935</v>
      </c>
      <c r="AI215" s="35">
        <f t="shared" si="87"/>
        <v>0</v>
      </c>
      <c r="AJ215" s="35">
        <f>IF(AI215&lt;L215,0,IF(M215&lt;=AI215,M215,AI215))</f>
        <v>0</v>
      </c>
      <c r="AK215" s="35">
        <f t="shared" si="88"/>
        <v>0</v>
      </c>
      <c r="AL215" s="35">
        <f>IF(AK215&lt;M215,0,IF(N215&lt;=AK215,N215,AK215))</f>
        <v>0</v>
      </c>
      <c r="AM215" s="35"/>
      <c r="AN215" s="103">
        <v>280</v>
      </c>
      <c r="AQ215" s="34">
        <f>BorealFF!BD209</f>
        <v>0.60000000000000009</v>
      </c>
      <c r="AR215" s="34">
        <f t="shared" si="90"/>
        <v>0</v>
      </c>
      <c r="AS215" s="34">
        <f t="shared" si="91"/>
        <v>0</v>
      </c>
      <c r="AT215" s="34">
        <f t="shared" si="92"/>
        <v>0.24685047689346148</v>
      </c>
      <c r="AU215" s="34"/>
      <c r="AV215" s="34">
        <f t="shared" si="93"/>
        <v>0</v>
      </c>
      <c r="AW215" s="34">
        <f t="shared" si="94"/>
        <v>0</v>
      </c>
      <c r="AX215" s="34"/>
      <c r="AY215" s="103">
        <v>280</v>
      </c>
      <c r="AZ215" s="34">
        <v>0</v>
      </c>
      <c r="BA215" s="34">
        <v>0</v>
      </c>
      <c r="BB215" s="34">
        <v>0.24683707619199999</v>
      </c>
      <c r="BD215" s="34">
        <v>0</v>
      </c>
      <c r="BE215" s="34">
        <v>0</v>
      </c>
      <c r="BG215" s="103">
        <v>280</v>
      </c>
      <c r="BH215" s="114">
        <f t="shared" si="95"/>
        <v>0</v>
      </c>
      <c r="BI215" s="114">
        <f t="shared" si="96"/>
        <v>0</v>
      </c>
      <c r="BJ215" s="114">
        <f t="shared" si="97"/>
        <v>1.3400701461496745E-5</v>
      </c>
      <c r="BK215" s="34">
        <f t="shared" si="99"/>
        <v>0</v>
      </c>
      <c r="BL215" s="34">
        <f t="shared" si="98"/>
        <v>0</v>
      </c>
    </row>
    <row r="216" spans="4:64" ht="15">
      <c r="D216" s="103">
        <v>281</v>
      </c>
      <c r="E216" s="103">
        <v>80</v>
      </c>
      <c r="F216" s="103">
        <v>0</v>
      </c>
      <c r="G216" s="103">
        <v>0</v>
      </c>
      <c r="H216" s="103">
        <v>95</v>
      </c>
      <c r="I216" s="103">
        <v>95</v>
      </c>
      <c r="J216" s="34">
        <v>0</v>
      </c>
      <c r="K216" s="34">
        <v>0</v>
      </c>
      <c r="L216" s="34">
        <v>2</v>
      </c>
      <c r="M216" s="34">
        <v>0.5</v>
      </c>
      <c r="N216" s="34">
        <v>0.5</v>
      </c>
      <c r="O216" s="34">
        <f t="shared" si="75"/>
        <v>3</v>
      </c>
      <c r="P216" s="103">
        <f t="shared" si="77"/>
        <v>1.9533000000000003</v>
      </c>
      <c r="Q216" s="78">
        <f t="shared" si="76"/>
        <v>0.87580602761999971</v>
      </c>
      <c r="R216" s="34">
        <f t="shared" si="78"/>
        <v>2.6274180828599993</v>
      </c>
      <c r="S216" s="34"/>
      <c r="T216" s="103">
        <v>281</v>
      </c>
      <c r="U216" s="34">
        <f t="shared" si="79"/>
        <v>0</v>
      </c>
      <c r="V216" s="34">
        <f t="shared" si="80"/>
        <v>0</v>
      </c>
      <c r="W216" s="34">
        <f t="shared" si="81"/>
        <v>1.7516120552399994</v>
      </c>
      <c r="X216" s="34">
        <f t="shared" si="82"/>
        <v>0.43790301380999985</v>
      </c>
      <c r="Y216" s="34">
        <f t="shared" si="83"/>
        <v>0.43790301380999985</v>
      </c>
      <c r="Z216" s="34">
        <f t="shared" si="84"/>
        <v>2.6274180828599989</v>
      </c>
      <c r="AA216" s="34">
        <f t="shared" si="85"/>
        <v>0</v>
      </c>
      <c r="AB216" s="34"/>
      <c r="AC216" s="103">
        <v>281</v>
      </c>
      <c r="AD216" s="34">
        <f>IF(J216&lt;=R216,J216,R216)</f>
        <v>0</v>
      </c>
      <c r="AE216" s="34">
        <f>R216-AD216</f>
        <v>2.6274180828599993</v>
      </c>
      <c r="AF216" s="103">
        <f>IF(AD216&lt;J216,0,IF(K216&lt;=AE216,K216,AE216))</f>
        <v>0</v>
      </c>
      <c r="AG216" s="35">
        <f t="shared" si="86"/>
        <v>2.6274180828599993</v>
      </c>
      <c r="AH216" s="35">
        <f>IF(AG216&lt;K216,0,IF(L216&lt;=AG216,L216,AG216))</f>
        <v>2</v>
      </c>
      <c r="AI216" s="35">
        <f t="shared" si="87"/>
        <v>0.62741808285999934</v>
      </c>
      <c r="AJ216" s="35">
        <f>IF(AI216&lt;L216,0,IF(M216&lt;=AI216,M216,AI216))</f>
        <v>0</v>
      </c>
      <c r="AK216" s="35">
        <f t="shared" si="88"/>
        <v>0.62741808285999934</v>
      </c>
      <c r="AL216" s="35">
        <f>IF(AK216&lt;M216,0,IF(N216&lt;=AK216,N216,AK216))</f>
        <v>0.5</v>
      </c>
      <c r="AM216" s="35"/>
      <c r="AN216" s="103">
        <v>281</v>
      </c>
      <c r="AO216" s="103">
        <v>8</v>
      </c>
      <c r="AP216" s="103">
        <f t="shared" si="89"/>
        <v>22</v>
      </c>
      <c r="AQ216" s="34">
        <f>BorealFF!BD210</f>
        <v>1.5999999999999999</v>
      </c>
      <c r="AR216" s="34">
        <f t="shared" si="90"/>
        <v>0</v>
      </c>
      <c r="AS216" s="34">
        <f t="shared" si="91"/>
        <v>0</v>
      </c>
      <c r="AT216" s="34">
        <f t="shared" si="92"/>
        <v>2.56</v>
      </c>
      <c r="AU216" s="34"/>
      <c r="AV216" s="34">
        <f t="shared" si="93"/>
        <v>0</v>
      </c>
      <c r="AW216" s="34">
        <f t="shared" si="94"/>
        <v>10.45</v>
      </c>
      <c r="AX216" s="34"/>
      <c r="AY216" s="103">
        <v>281</v>
      </c>
      <c r="AZ216" s="34">
        <v>0</v>
      </c>
      <c r="BA216" s="34">
        <v>0</v>
      </c>
      <c r="BB216" s="34">
        <v>2.56</v>
      </c>
      <c r="BD216" s="34">
        <v>0</v>
      </c>
      <c r="BE216" s="34">
        <v>0</v>
      </c>
      <c r="BG216" s="103">
        <v>281</v>
      </c>
      <c r="BH216" s="114">
        <f t="shared" si="95"/>
        <v>0</v>
      </c>
      <c r="BI216" s="114">
        <f t="shared" si="96"/>
        <v>0</v>
      </c>
      <c r="BJ216" s="114">
        <f t="shared" si="97"/>
        <v>0</v>
      </c>
      <c r="BK216" s="34">
        <f t="shared" si="99"/>
        <v>0</v>
      </c>
      <c r="BL216" s="34">
        <f t="shared" si="98"/>
        <v>10.45</v>
      </c>
    </row>
    <row r="217" spans="4:64" ht="15">
      <c r="D217" s="103">
        <v>282</v>
      </c>
      <c r="E217" s="103">
        <v>95</v>
      </c>
      <c r="F217" s="103">
        <v>0</v>
      </c>
      <c r="G217" s="103">
        <v>0</v>
      </c>
      <c r="H217" s="103">
        <v>85</v>
      </c>
      <c r="I217" s="103">
        <v>85</v>
      </c>
      <c r="J217" s="34">
        <v>0</v>
      </c>
      <c r="K217" s="34">
        <v>0</v>
      </c>
      <c r="L217" s="34">
        <v>2</v>
      </c>
      <c r="M217" s="34">
        <v>1</v>
      </c>
      <c r="N217" s="34">
        <v>1</v>
      </c>
      <c r="O217" s="34">
        <f t="shared" si="75"/>
        <v>4</v>
      </c>
      <c r="P217" s="103">
        <f t="shared" si="77"/>
        <v>3.0159000000000002</v>
      </c>
      <c r="Q217" s="78">
        <f t="shared" si="76"/>
        <v>0.95328728882481639</v>
      </c>
      <c r="R217" s="34">
        <f t="shared" si="78"/>
        <v>3.8131491552992656</v>
      </c>
      <c r="S217" s="34"/>
      <c r="T217" s="103">
        <v>282</v>
      </c>
      <c r="U217" s="34">
        <f t="shared" si="79"/>
        <v>0</v>
      </c>
      <c r="V217" s="34">
        <f t="shared" si="80"/>
        <v>0</v>
      </c>
      <c r="W217" s="34">
        <f t="shared" si="81"/>
        <v>1.9065745776496328</v>
      </c>
      <c r="X217" s="34">
        <f t="shared" si="82"/>
        <v>0.95328728882481639</v>
      </c>
      <c r="Y217" s="34">
        <f t="shared" si="83"/>
        <v>0.95328728882481639</v>
      </c>
      <c r="Z217" s="34">
        <f t="shared" si="84"/>
        <v>3.8131491552992656</v>
      </c>
      <c r="AA217" s="34">
        <f t="shared" si="85"/>
        <v>0</v>
      </c>
      <c r="AB217" s="34"/>
      <c r="AC217" s="103">
        <v>282</v>
      </c>
      <c r="AD217" s="34">
        <f>IF(J217&lt;=R217,J217,R217)</f>
        <v>0</v>
      </c>
      <c r="AE217" s="34">
        <f>R217-AD217</f>
        <v>3.8131491552992656</v>
      </c>
      <c r="AF217" s="103">
        <f>IF(AD217&lt;J217,0,IF(K217&lt;=AE217,K217,AE217))</f>
        <v>0</v>
      </c>
      <c r="AG217" s="35">
        <f t="shared" si="86"/>
        <v>3.8131491552992656</v>
      </c>
      <c r="AH217" s="35">
        <f>IF(AG217&lt;K217,0,IF(L217&lt;=AG217,L217,AG217))</f>
        <v>2</v>
      </c>
      <c r="AI217" s="35">
        <f t="shared" si="87"/>
        <v>1.8131491552992656</v>
      </c>
      <c r="AJ217" s="35">
        <f>IF(AI217&lt;L217,0,IF(M217&lt;=AI217,M217,AI217))</f>
        <v>0</v>
      </c>
      <c r="AK217" s="35">
        <f t="shared" si="88"/>
        <v>1.8131491552992656</v>
      </c>
      <c r="AL217" s="35">
        <f>IF(AK217&lt;M217,0,IF(N217&lt;=AK217,N217,AK217))</f>
        <v>1</v>
      </c>
      <c r="AM217" s="35"/>
      <c r="AN217" s="103">
        <v>282</v>
      </c>
      <c r="AO217" s="103">
        <v>8</v>
      </c>
      <c r="AP217" s="103">
        <f t="shared" si="89"/>
        <v>22</v>
      </c>
      <c r="AQ217" s="34">
        <f>BorealFF!BD211</f>
        <v>2.7749999999999999</v>
      </c>
      <c r="AR217" s="34">
        <f t="shared" si="90"/>
        <v>0</v>
      </c>
      <c r="AS217" s="34">
        <f t="shared" si="91"/>
        <v>0</v>
      </c>
      <c r="AT217" s="34">
        <f t="shared" si="92"/>
        <v>5.2725</v>
      </c>
      <c r="AU217" s="34"/>
      <c r="AV217" s="34">
        <f t="shared" si="93"/>
        <v>0</v>
      </c>
      <c r="AW217" s="34">
        <f t="shared" si="94"/>
        <v>18.7</v>
      </c>
      <c r="AX217" s="34"/>
      <c r="AY217" s="103">
        <v>282</v>
      </c>
      <c r="AZ217" s="34">
        <v>0</v>
      </c>
      <c r="BA217" s="34">
        <v>0</v>
      </c>
      <c r="BB217" s="34">
        <v>5.2725</v>
      </c>
      <c r="BD217" s="34">
        <v>6.8</v>
      </c>
      <c r="BE217" s="34">
        <v>12.4400917685</v>
      </c>
      <c r="BG217" s="103">
        <v>282</v>
      </c>
      <c r="BH217" s="114">
        <f t="shared" si="95"/>
        <v>0</v>
      </c>
      <c r="BI217" s="114">
        <f t="shared" si="96"/>
        <v>0</v>
      </c>
      <c r="BJ217" s="114">
        <f t="shared" si="97"/>
        <v>0</v>
      </c>
      <c r="BK217" s="34">
        <f t="shared" si="99"/>
        <v>-6.8</v>
      </c>
      <c r="BL217" s="34">
        <f t="shared" si="98"/>
        <v>6.259908231499999</v>
      </c>
    </row>
    <row r="218" spans="4:64" ht="15">
      <c r="D218" s="103">
        <v>283</v>
      </c>
      <c r="E218" s="103">
        <v>20</v>
      </c>
      <c r="F218" s="103">
        <v>0</v>
      </c>
      <c r="G218" s="103">
        <v>0</v>
      </c>
      <c r="H218" s="103">
        <v>10</v>
      </c>
      <c r="I218" s="103">
        <v>10</v>
      </c>
      <c r="J218" s="34">
        <v>0</v>
      </c>
      <c r="K218" s="34">
        <v>0</v>
      </c>
      <c r="L218" s="34">
        <v>0.5</v>
      </c>
      <c r="M218" s="34">
        <v>0.5</v>
      </c>
      <c r="N218" s="34">
        <v>0.5</v>
      </c>
      <c r="O218" s="34">
        <f t="shared" si="75"/>
        <v>1.5</v>
      </c>
      <c r="P218" s="103">
        <f t="shared" si="77"/>
        <v>0.35940000000000016</v>
      </c>
      <c r="Q218" s="78">
        <f t="shared" si="76"/>
        <v>0.58889518322244261</v>
      </c>
      <c r="R218" s="34">
        <f t="shared" si="78"/>
        <v>0.88334277483366397</v>
      </c>
      <c r="S218" s="34"/>
      <c r="T218" s="103">
        <v>283</v>
      </c>
      <c r="U218" s="34">
        <f t="shared" si="79"/>
        <v>0</v>
      </c>
      <c r="V218" s="34">
        <f t="shared" si="80"/>
        <v>0</v>
      </c>
      <c r="W218" s="34">
        <f t="shared" si="81"/>
        <v>0.2944475916112213</v>
      </c>
      <c r="X218" s="34">
        <f t="shared" si="82"/>
        <v>0.2944475916112213</v>
      </c>
      <c r="Y218" s="34">
        <f t="shared" si="83"/>
        <v>0.2944475916112213</v>
      </c>
      <c r="Z218" s="34">
        <f t="shared" si="84"/>
        <v>0.88334277483366397</v>
      </c>
      <c r="AA218" s="34">
        <f t="shared" si="85"/>
        <v>0</v>
      </c>
      <c r="AB218" s="34"/>
      <c r="AC218" s="103">
        <v>283</v>
      </c>
      <c r="AD218" s="34">
        <f>IF(J218&lt;=R218,J218,R218)</f>
        <v>0</v>
      </c>
      <c r="AE218" s="34">
        <f>R218-AD218</f>
        <v>0.88334277483366397</v>
      </c>
      <c r="AF218" s="103">
        <f>IF(AD218&lt;J218,0,IF(K218&lt;=AE218,K218,AE218))</f>
        <v>0</v>
      </c>
      <c r="AG218" s="35">
        <f t="shared" si="86"/>
        <v>0.88334277483366397</v>
      </c>
      <c r="AH218" s="35">
        <f>IF(AG218&lt;K218,0,IF(L218&lt;=AG218,L218,AG218))</f>
        <v>0.5</v>
      </c>
      <c r="AI218" s="35">
        <f t="shared" si="87"/>
        <v>0.38334277483366397</v>
      </c>
      <c r="AJ218" s="35">
        <f>IF(AI218&lt;L218,0,IF(M218&lt;=AI218,M218,AI218))</f>
        <v>0</v>
      </c>
      <c r="AK218" s="35">
        <f t="shared" si="88"/>
        <v>0.38334277483366397</v>
      </c>
      <c r="AL218" s="35">
        <f>IF(AK218&lt;M218,0,IF(N218&lt;=AK218,N218,AK218))</f>
        <v>0</v>
      </c>
      <c r="AM218" s="35"/>
      <c r="AN218" s="103">
        <v>283</v>
      </c>
      <c r="AO218" s="103">
        <v>8</v>
      </c>
      <c r="AP218" s="103">
        <f t="shared" si="89"/>
        <v>22</v>
      </c>
      <c r="AQ218" s="34">
        <f>BorealFF!BD212</f>
        <v>1.5</v>
      </c>
      <c r="AR218" s="34">
        <f t="shared" si="90"/>
        <v>0</v>
      </c>
      <c r="AS218" s="34">
        <f t="shared" si="91"/>
        <v>0</v>
      </c>
      <c r="AT218" s="34">
        <f t="shared" si="92"/>
        <v>0.15000000000000002</v>
      </c>
      <c r="AU218" s="34"/>
      <c r="AV218" s="34">
        <f t="shared" si="93"/>
        <v>0</v>
      </c>
      <c r="AW218" s="34">
        <f t="shared" si="94"/>
        <v>0</v>
      </c>
      <c r="AX218" s="34"/>
      <c r="AY218" s="103">
        <v>283</v>
      </c>
      <c r="AZ218" s="34">
        <v>0</v>
      </c>
      <c r="BA218" s="34">
        <v>0</v>
      </c>
      <c r="BB218" s="34">
        <v>0.15</v>
      </c>
      <c r="BD218" s="34">
        <v>0.30663064170999998</v>
      </c>
      <c r="BE218" s="34">
        <v>0</v>
      </c>
      <c r="BG218" s="103">
        <v>283</v>
      </c>
      <c r="BH218" s="114">
        <f t="shared" si="95"/>
        <v>0</v>
      </c>
      <c r="BI218" s="114">
        <f t="shared" si="96"/>
        <v>0</v>
      </c>
      <c r="BJ218" s="114">
        <f t="shared" si="97"/>
        <v>0</v>
      </c>
      <c r="BK218" s="34">
        <f t="shared" si="99"/>
        <v>-0.30663064170999998</v>
      </c>
      <c r="BL218" s="34">
        <f t="shared" si="98"/>
        <v>0</v>
      </c>
    </row>
    <row r="219" spans="4:64" ht="15">
      <c r="D219" s="103">
        <v>284</v>
      </c>
      <c r="E219" s="103">
        <v>60</v>
      </c>
      <c r="F219" s="103">
        <v>0</v>
      </c>
      <c r="G219" s="103">
        <v>0</v>
      </c>
      <c r="H219" s="103">
        <v>10</v>
      </c>
      <c r="I219" s="103">
        <v>10</v>
      </c>
      <c r="J219" s="34">
        <v>0</v>
      </c>
      <c r="K219" s="34">
        <v>0</v>
      </c>
      <c r="L219" s="34">
        <v>0.5</v>
      </c>
      <c r="M219" s="34">
        <v>0.5</v>
      </c>
      <c r="N219" s="34">
        <v>0.5</v>
      </c>
      <c r="O219" s="34">
        <f t="shared" si="75"/>
        <v>1.5</v>
      </c>
      <c r="P219" s="103">
        <f t="shared" si="77"/>
        <v>0.35940000000000016</v>
      </c>
      <c r="Q219" s="78">
        <f t="shared" si="76"/>
        <v>0.58889518322244261</v>
      </c>
      <c r="R219" s="34">
        <f t="shared" si="78"/>
        <v>0.88334277483366397</v>
      </c>
      <c r="S219" s="34"/>
      <c r="T219" s="103">
        <v>284</v>
      </c>
      <c r="U219" s="34">
        <f t="shared" si="79"/>
        <v>0</v>
      </c>
      <c r="V219" s="34">
        <f t="shared" si="80"/>
        <v>0</v>
      </c>
      <c r="W219" s="34">
        <f t="shared" si="81"/>
        <v>0.2944475916112213</v>
      </c>
      <c r="X219" s="34">
        <f t="shared" si="82"/>
        <v>0.2944475916112213</v>
      </c>
      <c r="Y219" s="34">
        <f t="shared" si="83"/>
        <v>0.2944475916112213</v>
      </c>
      <c r="Z219" s="34">
        <f t="shared" si="84"/>
        <v>0.88334277483366397</v>
      </c>
      <c r="AA219" s="34">
        <f t="shared" si="85"/>
        <v>0</v>
      </c>
      <c r="AB219" s="34"/>
      <c r="AC219" s="103">
        <v>284</v>
      </c>
      <c r="AD219" s="34">
        <f>IF(J219&lt;=R219,J219,R219)</f>
        <v>0</v>
      </c>
      <c r="AE219" s="34">
        <f>R219-AD219</f>
        <v>0.88334277483366397</v>
      </c>
      <c r="AF219" s="103">
        <f>IF(AD219&lt;J219,0,IF(K219&lt;=AE219,K219,AE219))</f>
        <v>0</v>
      </c>
      <c r="AG219" s="35">
        <f t="shared" si="86"/>
        <v>0.88334277483366397</v>
      </c>
      <c r="AH219" s="35">
        <f>IF(AG219&lt;K219,0,IF(L219&lt;=AG219,L219,AG219))</f>
        <v>0.5</v>
      </c>
      <c r="AI219" s="35">
        <f t="shared" si="87"/>
        <v>0.38334277483366397</v>
      </c>
      <c r="AJ219" s="35">
        <f>IF(AI219&lt;L219,0,IF(M219&lt;=AI219,M219,AI219))</f>
        <v>0</v>
      </c>
      <c r="AK219" s="35">
        <f t="shared" si="88"/>
        <v>0.38334277483366397</v>
      </c>
      <c r="AL219" s="35">
        <f>IF(AK219&lt;M219,0,IF(N219&lt;=AK219,N219,AK219))</f>
        <v>0</v>
      </c>
      <c r="AM219" s="35"/>
      <c r="AN219" s="103">
        <v>284</v>
      </c>
      <c r="AO219" s="103">
        <v>8</v>
      </c>
      <c r="AP219" s="103">
        <f t="shared" si="89"/>
        <v>22</v>
      </c>
      <c r="AQ219" s="34">
        <f>BorealFF!BD213</f>
        <v>1.5</v>
      </c>
      <c r="AR219" s="34">
        <f t="shared" si="90"/>
        <v>0</v>
      </c>
      <c r="AS219" s="34">
        <f t="shared" si="91"/>
        <v>0</v>
      </c>
      <c r="AT219" s="34">
        <f t="shared" si="92"/>
        <v>0.44999999999999996</v>
      </c>
      <c r="AU219" s="34"/>
      <c r="AV219" s="34">
        <f t="shared" si="93"/>
        <v>0</v>
      </c>
      <c r="AW219" s="34">
        <f t="shared" si="94"/>
        <v>0</v>
      </c>
      <c r="AX219" s="34"/>
      <c r="AY219" s="103">
        <v>284</v>
      </c>
      <c r="AZ219" s="34">
        <v>0</v>
      </c>
      <c r="BA219" s="34">
        <v>0</v>
      </c>
      <c r="BB219" s="34">
        <v>0.45</v>
      </c>
      <c r="BD219" s="34">
        <v>0.30663064170999998</v>
      </c>
      <c r="BE219" s="34">
        <v>0</v>
      </c>
      <c r="BG219" s="103">
        <v>284</v>
      </c>
      <c r="BH219" s="114">
        <f t="shared" si="95"/>
        <v>0</v>
      </c>
      <c r="BI219" s="114">
        <f t="shared" si="96"/>
        <v>0</v>
      </c>
      <c r="BJ219" s="114">
        <f t="shared" si="97"/>
        <v>0</v>
      </c>
      <c r="BK219" s="34">
        <f t="shared" si="99"/>
        <v>-0.30663064170999998</v>
      </c>
      <c r="BL219" s="34">
        <f t="shared" si="98"/>
        <v>0</v>
      </c>
    </row>
    <row r="220" spans="4:64" ht="15">
      <c r="D220" s="103">
        <v>286</v>
      </c>
      <c r="E220" s="103">
        <v>70</v>
      </c>
      <c r="F220" s="103">
        <v>0</v>
      </c>
      <c r="G220" s="74">
        <v>1</v>
      </c>
      <c r="H220" s="103">
        <v>70</v>
      </c>
      <c r="I220" s="103">
        <v>70</v>
      </c>
      <c r="J220" s="34">
        <v>0</v>
      </c>
      <c r="K220" s="34">
        <v>0.5</v>
      </c>
      <c r="L220" s="34">
        <v>1</v>
      </c>
      <c r="M220" s="34">
        <v>0.7</v>
      </c>
      <c r="N220" s="34">
        <v>0.7</v>
      </c>
      <c r="O220" s="34">
        <f t="shared" si="75"/>
        <v>2.9000000000000004</v>
      </c>
      <c r="P220" s="103">
        <f t="shared" si="77"/>
        <v>1.8470400000000005</v>
      </c>
      <c r="Q220" s="78">
        <f t="shared" si="76"/>
        <v>0.86377919035856077</v>
      </c>
      <c r="R220" s="34">
        <f t="shared" si="78"/>
        <v>2.5049596520398265</v>
      </c>
      <c r="S220" s="34"/>
      <c r="T220" s="103">
        <v>286</v>
      </c>
      <c r="U220" s="34">
        <f t="shared" si="79"/>
        <v>0</v>
      </c>
      <c r="V220" s="34">
        <f t="shared" si="80"/>
        <v>0.43188959517928038</v>
      </c>
      <c r="W220" s="34">
        <f t="shared" si="81"/>
        <v>0.86377919035856077</v>
      </c>
      <c r="X220" s="34">
        <f t="shared" si="82"/>
        <v>0.60464543325099251</v>
      </c>
      <c r="Y220" s="34">
        <f t="shared" si="83"/>
        <v>0.60464543325099251</v>
      </c>
      <c r="Z220" s="34">
        <f t="shared" si="84"/>
        <v>2.5049596520398261</v>
      </c>
      <c r="AA220" s="34">
        <f t="shared" si="85"/>
        <v>0</v>
      </c>
      <c r="AB220" s="34"/>
      <c r="AC220" s="103">
        <v>286</v>
      </c>
      <c r="AD220" s="34">
        <f>IF(J220&lt;=R220,J220,R220)</f>
        <v>0</v>
      </c>
      <c r="AE220" s="34">
        <f>R220-AD220</f>
        <v>2.5049596520398265</v>
      </c>
      <c r="AF220" s="103">
        <f>IF(AD220&lt;J220,0,IF(K220&lt;=AE220,K220,AE220))</f>
        <v>0.5</v>
      </c>
      <c r="AG220" s="35">
        <f t="shared" si="86"/>
        <v>2.0049596520398265</v>
      </c>
      <c r="AH220" s="35">
        <f>IF(AG220&lt;K220,0,IF(L220&lt;=AG220,L220,AG220))</f>
        <v>1</v>
      </c>
      <c r="AI220" s="35">
        <f t="shared" si="87"/>
        <v>1.0049596520398265</v>
      </c>
      <c r="AJ220" s="35">
        <f>IF(AI220&lt;L220,0,IF(M220&lt;=AI220,M220,AI220))</f>
        <v>0.7</v>
      </c>
      <c r="AK220" s="35">
        <f t="shared" si="88"/>
        <v>0.30495965203982656</v>
      </c>
      <c r="AL220" s="35">
        <f>IF(AK220&lt;M220,0,IF(N220&lt;=AK220,N220,AK220))</f>
        <v>0</v>
      </c>
      <c r="AM220" s="35"/>
      <c r="AN220" s="103">
        <v>286</v>
      </c>
      <c r="AO220" s="103">
        <v>8</v>
      </c>
      <c r="AP220" s="103">
        <f t="shared" si="89"/>
        <v>22</v>
      </c>
      <c r="AQ220" s="34">
        <f>BorealFF!BD214</f>
        <v>2.7249999999999996</v>
      </c>
      <c r="AR220" s="34">
        <f t="shared" si="90"/>
        <v>0</v>
      </c>
      <c r="AS220" s="34">
        <f t="shared" si="91"/>
        <v>0</v>
      </c>
      <c r="AT220" s="34">
        <f t="shared" si="92"/>
        <v>1.9074999999999995</v>
      </c>
      <c r="AU220" s="34"/>
      <c r="AV220" s="34">
        <f t="shared" si="93"/>
        <v>3.9199999999999995</v>
      </c>
      <c r="AW220" s="34">
        <f t="shared" si="94"/>
        <v>0</v>
      </c>
      <c r="AX220" s="34"/>
      <c r="AY220" s="103">
        <v>286</v>
      </c>
      <c r="AZ220" s="34">
        <v>0</v>
      </c>
      <c r="BA220" s="34">
        <v>7.4999999999999997E-3</v>
      </c>
      <c r="BB220" s="34">
        <v>1.9075</v>
      </c>
      <c r="BD220" s="34">
        <v>0</v>
      </c>
      <c r="BE220" s="34">
        <v>0</v>
      </c>
      <c r="BG220" s="103">
        <v>286</v>
      </c>
      <c r="BH220" s="114">
        <f t="shared" si="95"/>
        <v>0</v>
      </c>
      <c r="BI220" s="114">
        <f t="shared" si="96"/>
        <v>-7.4999999999999997E-3</v>
      </c>
      <c r="BJ220" s="114">
        <f t="shared" si="97"/>
        <v>0</v>
      </c>
      <c r="BK220" s="34">
        <f t="shared" si="99"/>
        <v>3.9199999999999995</v>
      </c>
      <c r="BL220" s="34">
        <f t="shared" si="98"/>
        <v>0</v>
      </c>
    </row>
    <row r="221" spans="4:64" ht="15">
      <c r="D221" s="103">
        <v>287</v>
      </c>
      <c r="E221" s="103">
        <v>88</v>
      </c>
      <c r="F221" s="103">
        <v>0</v>
      </c>
      <c r="G221" s="74">
        <v>10</v>
      </c>
      <c r="H221" s="103">
        <v>85</v>
      </c>
      <c r="I221" s="103">
        <v>85</v>
      </c>
      <c r="J221" s="34">
        <v>0</v>
      </c>
      <c r="K221" s="34">
        <v>1</v>
      </c>
      <c r="L221" s="34">
        <v>1</v>
      </c>
      <c r="M221" s="34">
        <v>0.5</v>
      </c>
      <c r="N221" s="34">
        <v>0.5</v>
      </c>
      <c r="O221" s="34">
        <f t="shared" si="75"/>
        <v>3</v>
      </c>
      <c r="P221" s="103">
        <f t="shared" si="77"/>
        <v>1.9533000000000003</v>
      </c>
      <c r="Q221" s="78">
        <f t="shared" si="76"/>
        <v>0.87580602761999971</v>
      </c>
      <c r="R221" s="34">
        <f t="shared" si="78"/>
        <v>2.6274180828599993</v>
      </c>
      <c r="S221" s="34"/>
      <c r="T221" s="103">
        <v>287</v>
      </c>
      <c r="U221" s="34">
        <f t="shared" si="79"/>
        <v>0</v>
      </c>
      <c r="V221" s="34">
        <f t="shared" si="80"/>
        <v>0.87580602761999971</v>
      </c>
      <c r="W221" s="34">
        <f t="shared" si="81"/>
        <v>0.87580602761999971</v>
      </c>
      <c r="X221" s="34">
        <f t="shared" si="82"/>
        <v>0.43790301380999985</v>
      </c>
      <c r="Y221" s="34">
        <f t="shared" si="83"/>
        <v>0.43790301380999985</v>
      </c>
      <c r="Z221" s="34">
        <f t="shared" si="84"/>
        <v>2.6274180828599989</v>
      </c>
      <c r="AA221" s="34">
        <f t="shared" si="85"/>
        <v>0</v>
      </c>
      <c r="AB221" s="34"/>
      <c r="AC221" s="103">
        <v>287</v>
      </c>
      <c r="AD221" s="34">
        <f>IF(J221&lt;=R221,J221,R221)</f>
        <v>0</v>
      </c>
      <c r="AE221" s="34">
        <f>R221-AD221</f>
        <v>2.6274180828599993</v>
      </c>
      <c r="AF221" s="103">
        <f>IF(AD221&lt;J221,0,IF(K221&lt;=AE221,K221,AE221))</f>
        <v>1</v>
      </c>
      <c r="AG221" s="35">
        <f t="shared" si="86"/>
        <v>1.6274180828599993</v>
      </c>
      <c r="AH221" s="35">
        <f>IF(AG221&lt;K221,0,IF(L221&lt;=AG221,L221,AG221))</f>
        <v>1</v>
      </c>
      <c r="AI221" s="35">
        <f t="shared" si="87"/>
        <v>0.62741808285999934</v>
      </c>
      <c r="AJ221" s="35">
        <f>IF(AI221&lt;L221,0,IF(M221&lt;=AI221,M221,AI221))</f>
        <v>0</v>
      </c>
      <c r="AK221" s="35">
        <f t="shared" si="88"/>
        <v>0.62741808285999934</v>
      </c>
      <c r="AL221" s="35">
        <f>IF(AK221&lt;M221,0,IF(N221&lt;=AK221,N221,AK221))</f>
        <v>0.5</v>
      </c>
      <c r="AM221" s="35"/>
      <c r="AN221" s="103">
        <v>287</v>
      </c>
      <c r="AO221" s="103">
        <v>8</v>
      </c>
      <c r="AP221" s="103">
        <f t="shared" si="89"/>
        <v>22</v>
      </c>
      <c r="AQ221" s="34">
        <f>BorealFF!BD215</f>
        <v>2.7</v>
      </c>
      <c r="AR221" s="34">
        <f t="shared" si="90"/>
        <v>0</v>
      </c>
      <c r="AS221" s="34">
        <f t="shared" si="91"/>
        <v>0</v>
      </c>
      <c r="AT221" s="34">
        <f t="shared" si="92"/>
        <v>2.3760000000000003</v>
      </c>
      <c r="AU221" s="34"/>
      <c r="AV221" s="34">
        <f t="shared" si="93"/>
        <v>0</v>
      </c>
      <c r="AW221" s="34">
        <f t="shared" si="94"/>
        <v>9.35</v>
      </c>
      <c r="AX221" s="34"/>
      <c r="AY221" s="103">
        <v>287</v>
      </c>
      <c r="AZ221" s="34">
        <v>0</v>
      </c>
      <c r="BA221" s="34">
        <v>0.15</v>
      </c>
      <c r="BB221" s="34">
        <v>2.3759999999999999</v>
      </c>
      <c r="BD221" s="34">
        <v>0</v>
      </c>
      <c r="BE221" s="34">
        <v>0</v>
      </c>
      <c r="BG221" s="103">
        <v>287</v>
      </c>
      <c r="BH221" s="114">
        <f t="shared" si="95"/>
        <v>0</v>
      </c>
      <c r="BI221" s="114">
        <f t="shared" si="96"/>
        <v>-0.15</v>
      </c>
      <c r="BJ221" s="114">
        <f t="shared" si="97"/>
        <v>0</v>
      </c>
      <c r="BK221" s="34">
        <f t="shared" si="99"/>
        <v>0</v>
      </c>
      <c r="BL221" s="34">
        <f t="shared" si="98"/>
        <v>9.35</v>
      </c>
    </row>
    <row r="222" spans="4:64" ht="15">
      <c r="D222" s="103">
        <v>288</v>
      </c>
      <c r="E222" s="103">
        <v>50</v>
      </c>
      <c r="F222" s="103">
        <v>0</v>
      </c>
      <c r="G222" s="74">
        <v>10</v>
      </c>
      <c r="H222" s="103">
        <v>40</v>
      </c>
      <c r="I222" s="103">
        <v>40</v>
      </c>
      <c r="J222" s="34">
        <v>0</v>
      </c>
      <c r="K222" s="34">
        <v>1</v>
      </c>
      <c r="L222" s="34">
        <v>0.5</v>
      </c>
      <c r="M222" s="34">
        <v>0.5</v>
      </c>
      <c r="N222" s="34">
        <v>0.5</v>
      </c>
      <c r="O222" s="34">
        <f t="shared" si="75"/>
        <v>2.5</v>
      </c>
      <c r="P222" s="103">
        <f t="shared" si="77"/>
        <v>1.4219999999999999</v>
      </c>
      <c r="Q222" s="78">
        <f t="shared" si="76"/>
        <v>0.8056517618540997</v>
      </c>
      <c r="R222" s="34">
        <f t="shared" si="78"/>
        <v>2.0141294046352494</v>
      </c>
      <c r="S222" s="34"/>
      <c r="T222" s="103">
        <v>288</v>
      </c>
      <c r="U222" s="34">
        <f t="shared" si="79"/>
        <v>0</v>
      </c>
      <c r="V222" s="34">
        <f t="shared" si="80"/>
        <v>0.8056517618540997</v>
      </c>
      <c r="W222" s="34">
        <f t="shared" si="81"/>
        <v>0.40282588092704985</v>
      </c>
      <c r="X222" s="34">
        <f t="shared" si="82"/>
        <v>0.40282588092704985</v>
      </c>
      <c r="Y222" s="34">
        <f t="shared" si="83"/>
        <v>0.40282588092704985</v>
      </c>
      <c r="Z222" s="34">
        <f t="shared" si="84"/>
        <v>2.0141294046352494</v>
      </c>
      <c r="AA222" s="34">
        <f t="shared" si="85"/>
        <v>0</v>
      </c>
      <c r="AB222" s="34"/>
      <c r="AC222" s="103">
        <v>288</v>
      </c>
      <c r="AD222" s="34">
        <f>IF(J222&lt;=R222,J222,R222)</f>
        <v>0</v>
      </c>
      <c r="AE222" s="34">
        <f>R222-AD222</f>
        <v>2.0141294046352494</v>
      </c>
      <c r="AF222" s="103">
        <f>IF(AD222&lt;J222,0,IF(K222&lt;=AE222,K222,AE222))</f>
        <v>1</v>
      </c>
      <c r="AG222" s="35">
        <f t="shared" si="86"/>
        <v>1.0141294046352494</v>
      </c>
      <c r="AH222" s="35">
        <f>IF(AG222&lt;K222,0,IF(L222&lt;=AG222,L222,AG222))</f>
        <v>0.5</v>
      </c>
      <c r="AI222" s="35">
        <f t="shared" si="87"/>
        <v>0.51412940463524937</v>
      </c>
      <c r="AJ222" s="35">
        <f>IF(AI222&lt;L222,0,IF(M222&lt;=AI222,M222,AI222))</f>
        <v>0.5</v>
      </c>
      <c r="AK222" s="35">
        <f t="shared" si="88"/>
        <v>1.4129404635249365E-2</v>
      </c>
      <c r="AL222" s="35">
        <f>IF(AK222&lt;M222,0,IF(N222&lt;=AK222,N222,AK222))</f>
        <v>0</v>
      </c>
      <c r="AM222" s="35"/>
      <c r="AN222" s="103">
        <v>288</v>
      </c>
      <c r="AO222" s="103">
        <v>8</v>
      </c>
      <c r="AP222" s="103">
        <f t="shared" si="89"/>
        <v>22</v>
      </c>
      <c r="AQ222" s="34">
        <f>BorealFF!BD216</f>
        <v>2.4</v>
      </c>
      <c r="AR222" s="34">
        <f t="shared" si="90"/>
        <v>0</v>
      </c>
      <c r="AS222" s="34">
        <f t="shared" si="91"/>
        <v>0</v>
      </c>
      <c r="AT222" s="34">
        <f t="shared" si="92"/>
        <v>0.6</v>
      </c>
      <c r="AU222" s="34"/>
      <c r="AV222" s="34">
        <f t="shared" si="93"/>
        <v>1.6</v>
      </c>
      <c r="AW222" s="34">
        <f t="shared" si="94"/>
        <v>0</v>
      </c>
      <c r="AX222" s="34"/>
      <c r="AY222" s="103">
        <v>288</v>
      </c>
      <c r="AZ222" s="34">
        <v>0</v>
      </c>
      <c r="BA222" s="34">
        <v>0.15</v>
      </c>
      <c r="BB222" s="34">
        <v>0.6</v>
      </c>
      <c r="BD222" s="34">
        <v>0</v>
      </c>
      <c r="BE222" s="34">
        <v>0</v>
      </c>
      <c r="BG222" s="103">
        <v>288</v>
      </c>
      <c r="BH222" s="114">
        <f t="shared" si="95"/>
        <v>0</v>
      </c>
      <c r="BI222" s="114">
        <f t="shared" si="96"/>
        <v>-0.15</v>
      </c>
      <c r="BJ222" s="114">
        <f t="shared" si="97"/>
        <v>0</v>
      </c>
      <c r="BK222" s="34">
        <f t="shared" si="99"/>
        <v>1.6</v>
      </c>
      <c r="BL222" s="34">
        <f t="shared" si="98"/>
        <v>0</v>
      </c>
    </row>
    <row r="223" spans="4:64" ht="15">
      <c r="D223" s="103">
        <v>289</v>
      </c>
      <c r="E223" s="103">
        <v>95</v>
      </c>
      <c r="F223" s="103">
        <v>0</v>
      </c>
      <c r="G223" s="103">
        <v>0</v>
      </c>
      <c r="H223" s="103">
        <v>100</v>
      </c>
      <c r="I223" s="103">
        <v>100</v>
      </c>
      <c r="J223" s="34">
        <v>0</v>
      </c>
      <c r="K223" s="34">
        <v>0</v>
      </c>
      <c r="L223" s="34">
        <v>2</v>
      </c>
      <c r="M223" s="34">
        <v>1</v>
      </c>
      <c r="N223" s="34">
        <v>1</v>
      </c>
      <c r="O223" s="34">
        <f t="shared" si="75"/>
        <v>4</v>
      </c>
      <c r="P223" s="103">
        <f t="shared" si="77"/>
        <v>3.0159000000000002</v>
      </c>
      <c r="Q223" s="78">
        <f t="shared" si="76"/>
        <v>0.95328728882481639</v>
      </c>
      <c r="R223" s="34">
        <f t="shared" si="78"/>
        <v>3.8131491552992656</v>
      </c>
      <c r="S223" s="34"/>
      <c r="T223" s="103">
        <v>289</v>
      </c>
      <c r="U223" s="34">
        <f t="shared" si="79"/>
        <v>0</v>
      </c>
      <c r="V223" s="34">
        <f t="shared" si="80"/>
        <v>0</v>
      </c>
      <c r="W223" s="34">
        <f t="shared" si="81"/>
        <v>1.9065745776496328</v>
      </c>
      <c r="X223" s="34">
        <f t="shared" si="82"/>
        <v>0.95328728882481639</v>
      </c>
      <c r="Y223" s="34">
        <f t="shared" si="83"/>
        <v>0.95328728882481639</v>
      </c>
      <c r="Z223" s="34">
        <f t="shared" si="84"/>
        <v>3.8131491552992656</v>
      </c>
      <c r="AA223" s="34">
        <f t="shared" si="85"/>
        <v>0</v>
      </c>
      <c r="AB223" s="34"/>
      <c r="AC223" s="103">
        <v>289</v>
      </c>
      <c r="AD223" s="34">
        <f>IF(J223&lt;=R223,J223,R223)</f>
        <v>0</v>
      </c>
      <c r="AE223" s="34">
        <f>R223-AD223</f>
        <v>3.8131491552992656</v>
      </c>
      <c r="AF223" s="103">
        <f>IF(AD223&lt;J223,0,IF(K223&lt;=AE223,K223,AE223))</f>
        <v>0</v>
      </c>
      <c r="AG223" s="35">
        <f t="shared" si="86"/>
        <v>3.8131491552992656</v>
      </c>
      <c r="AH223" s="35">
        <f>IF(AG223&lt;K223,0,IF(L223&lt;=AG223,L223,AG223))</f>
        <v>2</v>
      </c>
      <c r="AI223" s="35">
        <f t="shared" si="87"/>
        <v>1.8131491552992656</v>
      </c>
      <c r="AJ223" s="35">
        <f>IF(AI223&lt;L223,0,IF(M223&lt;=AI223,M223,AI223))</f>
        <v>0</v>
      </c>
      <c r="AK223" s="35">
        <f t="shared" si="88"/>
        <v>1.8131491552992656</v>
      </c>
      <c r="AL223" s="35">
        <f>IF(AK223&lt;M223,0,IF(N223&lt;=AK223,N223,AK223))</f>
        <v>1</v>
      </c>
      <c r="AM223" s="35"/>
      <c r="AN223" s="103">
        <v>289</v>
      </c>
      <c r="AO223" s="103">
        <v>8</v>
      </c>
      <c r="AP223" s="103">
        <f t="shared" si="89"/>
        <v>22</v>
      </c>
      <c r="AQ223" s="34">
        <f>BorealFF!BD217</f>
        <v>0.625</v>
      </c>
      <c r="AR223" s="34">
        <f t="shared" si="90"/>
        <v>0</v>
      </c>
      <c r="AS223" s="34">
        <f t="shared" si="91"/>
        <v>0</v>
      </c>
      <c r="AT223" s="34">
        <f t="shared" si="92"/>
        <v>1.1875</v>
      </c>
      <c r="AU223" s="34"/>
      <c r="AV223" s="34">
        <f t="shared" si="93"/>
        <v>0</v>
      </c>
      <c r="AW223" s="34">
        <f t="shared" si="94"/>
        <v>22</v>
      </c>
      <c r="AX223" s="34"/>
      <c r="AY223" s="103">
        <v>289</v>
      </c>
      <c r="AZ223" s="34">
        <v>0</v>
      </c>
      <c r="BA223" s="34">
        <v>0</v>
      </c>
      <c r="BB223" s="34">
        <v>1.1875</v>
      </c>
      <c r="BD223" s="34">
        <v>8</v>
      </c>
      <c r="BE223" s="34">
        <v>17.887713653999999</v>
      </c>
      <c r="BG223" s="103">
        <v>289</v>
      </c>
      <c r="BH223" s="114">
        <f t="shared" si="95"/>
        <v>0</v>
      </c>
      <c r="BI223" s="114">
        <f t="shared" si="96"/>
        <v>0</v>
      </c>
      <c r="BJ223" s="114">
        <f t="shared" si="97"/>
        <v>0</v>
      </c>
      <c r="BK223" s="34">
        <f t="shared" si="99"/>
        <v>-8</v>
      </c>
      <c r="BL223" s="34">
        <f t="shared" si="98"/>
        <v>4.1122863460000012</v>
      </c>
    </row>
    <row r="224" spans="4:64" ht="15">
      <c r="D224" s="103">
        <v>291</v>
      </c>
      <c r="E224" s="103">
        <v>70</v>
      </c>
      <c r="F224" s="103">
        <v>0</v>
      </c>
      <c r="G224" s="103">
        <v>0</v>
      </c>
      <c r="H224" s="103">
        <v>70</v>
      </c>
      <c r="I224" s="103">
        <v>70</v>
      </c>
      <c r="J224" s="34">
        <v>0</v>
      </c>
      <c r="K224" s="34">
        <v>0</v>
      </c>
      <c r="L224" s="34">
        <v>2</v>
      </c>
      <c r="M224" s="34">
        <v>0.5</v>
      </c>
      <c r="N224" s="34">
        <v>1</v>
      </c>
      <c r="O224" s="34">
        <f t="shared" si="75"/>
        <v>3.5</v>
      </c>
      <c r="P224" s="103">
        <f t="shared" si="77"/>
        <v>2.4846000000000004</v>
      </c>
      <c r="Q224" s="78">
        <f t="shared" si="76"/>
        <v>0.92305514630240859</v>
      </c>
      <c r="R224" s="34">
        <f t="shared" si="78"/>
        <v>3.2306930120584303</v>
      </c>
      <c r="S224" s="34"/>
      <c r="T224" s="103">
        <v>291</v>
      </c>
      <c r="U224" s="34">
        <f t="shared" si="79"/>
        <v>0</v>
      </c>
      <c r="V224" s="34">
        <f t="shared" si="80"/>
        <v>0</v>
      </c>
      <c r="W224" s="34">
        <f t="shared" si="81"/>
        <v>1.8461102926048172</v>
      </c>
      <c r="X224" s="34">
        <f t="shared" si="82"/>
        <v>0.4615275731512043</v>
      </c>
      <c r="Y224" s="34">
        <f t="shared" si="83"/>
        <v>0.92305514630240859</v>
      </c>
      <c r="Z224" s="34">
        <f t="shared" si="84"/>
        <v>3.2306930120584298</v>
      </c>
      <c r="AA224" s="34">
        <f t="shared" si="85"/>
        <v>0</v>
      </c>
      <c r="AB224" s="34"/>
      <c r="AC224" s="103">
        <v>291</v>
      </c>
      <c r="AD224" s="34">
        <f>IF(J224&lt;=R224,J224,R224)</f>
        <v>0</v>
      </c>
      <c r="AE224" s="34">
        <f>R224-AD224</f>
        <v>3.2306930120584303</v>
      </c>
      <c r="AF224" s="103">
        <f>IF(AD224&lt;J224,0,IF(K224&lt;=AE224,K224,AE224))</f>
        <v>0</v>
      </c>
      <c r="AG224" s="35">
        <f t="shared" si="86"/>
        <v>3.2306930120584303</v>
      </c>
      <c r="AH224" s="35">
        <f>IF(AG224&lt;K224,0,IF(L224&lt;=AG224,L224,AG224))</f>
        <v>2</v>
      </c>
      <c r="AI224" s="35">
        <f t="shared" si="87"/>
        <v>1.2306930120584303</v>
      </c>
      <c r="AJ224" s="35">
        <f>IF(AI224&lt;L224,0,IF(M224&lt;=AI224,M224,AI224))</f>
        <v>0</v>
      </c>
      <c r="AK224" s="35">
        <f t="shared" si="88"/>
        <v>1.2306930120584303</v>
      </c>
      <c r="AL224" s="35">
        <f>IF(AK224&lt;M224,0,IF(N224&lt;=AK224,N224,AK224))</f>
        <v>1</v>
      </c>
      <c r="AM224" s="35"/>
      <c r="AN224" s="103">
        <v>291</v>
      </c>
      <c r="AO224" s="103">
        <v>8</v>
      </c>
      <c r="AP224" s="103">
        <f t="shared" si="89"/>
        <v>22</v>
      </c>
      <c r="AQ224" s="34">
        <f>BorealFF!BD218</f>
        <v>1.3800000000000001</v>
      </c>
      <c r="AR224" s="34">
        <f t="shared" si="90"/>
        <v>0</v>
      </c>
      <c r="AS224" s="34">
        <f t="shared" si="91"/>
        <v>0</v>
      </c>
      <c r="AT224" s="34">
        <f t="shared" si="92"/>
        <v>1.9319999999999999</v>
      </c>
      <c r="AU224" s="34"/>
      <c r="AV224" s="34">
        <f t="shared" si="93"/>
        <v>0</v>
      </c>
      <c r="AW224" s="34">
        <f t="shared" si="94"/>
        <v>15.399999999999999</v>
      </c>
      <c r="AX224" s="34"/>
      <c r="AY224" s="103">
        <v>291</v>
      </c>
      <c r="AZ224" s="34">
        <v>0</v>
      </c>
      <c r="BA224" s="34">
        <v>0</v>
      </c>
      <c r="BB224" s="34">
        <v>1.9319999999999999</v>
      </c>
      <c r="BD224" s="34">
        <v>0</v>
      </c>
      <c r="BE224" s="34">
        <v>0</v>
      </c>
      <c r="BG224" s="103">
        <v>291</v>
      </c>
      <c r="BH224" s="114">
        <f t="shared" si="95"/>
        <v>0</v>
      </c>
      <c r="BI224" s="114">
        <f t="shared" si="96"/>
        <v>0</v>
      </c>
      <c r="BJ224" s="114">
        <f t="shared" si="97"/>
        <v>0</v>
      </c>
      <c r="BK224" s="34">
        <f t="shared" si="99"/>
        <v>0</v>
      </c>
      <c r="BL224" s="34">
        <f t="shared" si="98"/>
        <v>15.399999999999999</v>
      </c>
    </row>
    <row r="225" spans="6:9" ht="15">
      <c r="F225" s="74"/>
      <c r="G225" s="74"/>
      <c r="H225" s="74"/>
      <c r="I225" s="74"/>
    </row>
    <row r="226" spans="6:9" ht="15">
      <c r="F226" s="74"/>
      <c r="G226" s="74"/>
      <c r="H226" s="74"/>
      <c r="I226" s="74"/>
    </row>
    <row r="227" spans="6:9" ht="15">
      <c r="F227" s="74"/>
      <c r="G227" s="74"/>
      <c r="H227" s="74"/>
      <c r="I227" s="74"/>
    </row>
    <row r="228" spans="6:9" ht="15">
      <c r="F228" s="74"/>
      <c r="G228" s="74"/>
      <c r="H228" s="74"/>
      <c r="I228" s="74"/>
    </row>
    <row r="229" spans="6:9" ht="15">
      <c r="F229" s="74"/>
      <c r="G229" s="74"/>
      <c r="H229" s="74"/>
      <c r="I229" s="74"/>
    </row>
    <row r="230" spans="6:9" ht="15">
      <c r="F230" s="74"/>
      <c r="G230" s="74"/>
      <c r="H230" s="74"/>
      <c r="I230" s="74"/>
    </row>
    <row r="231" spans="6:9" ht="15">
      <c r="F231" s="74"/>
      <c r="G231" s="74"/>
      <c r="H231" s="74"/>
      <c r="I231" s="74"/>
    </row>
    <row r="232" spans="6:9" ht="15">
      <c r="F232" s="74"/>
      <c r="G232" s="74"/>
      <c r="H232" s="74"/>
      <c r="I232" s="74"/>
    </row>
    <row r="233" spans="6:9" ht="15">
      <c r="F233" s="74"/>
      <c r="G233" s="74"/>
      <c r="H233" s="74"/>
      <c r="I233" s="74"/>
    </row>
    <row r="234" spans="6:9" ht="15">
      <c r="F234" s="74"/>
      <c r="G234" s="74"/>
      <c r="H234" s="74"/>
      <c r="I234" s="74"/>
    </row>
    <row r="235" spans="6:9" ht="15">
      <c r="F235" s="74"/>
      <c r="G235" s="74"/>
      <c r="H235" s="74"/>
      <c r="I235" s="74"/>
    </row>
    <row r="236" spans="6:9" ht="15">
      <c r="F236" s="74"/>
      <c r="G236" s="74"/>
      <c r="H236" s="74"/>
      <c r="I236" s="74"/>
    </row>
    <row r="237" spans="6:9" ht="15">
      <c r="F237" s="74"/>
      <c r="G237" s="74"/>
      <c r="H237" s="74"/>
      <c r="I237" s="74"/>
    </row>
    <row r="238" spans="6:9" ht="15">
      <c r="F238" s="74"/>
      <c r="G238" s="74"/>
      <c r="H238" s="74"/>
      <c r="I238" s="74"/>
    </row>
    <row r="239" spans="6:9" ht="15">
      <c r="F239" s="74"/>
      <c r="G239" s="74"/>
      <c r="H239" s="74"/>
      <c r="I239" s="74"/>
    </row>
    <row r="240" spans="6:9" ht="15">
      <c r="F240" s="74"/>
      <c r="G240" s="74"/>
      <c r="H240" s="74"/>
      <c r="I240" s="74"/>
    </row>
    <row r="241" spans="6:9" ht="15">
      <c r="F241" s="74"/>
      <c r="G241" s="74"/>
      <c r="H241" s="74"/>
      <c r="I241" s="74"/>
    </row>
    <row r="242" spans="6:9" ht="15">
      <c r="F242" s="74"/>
      <c r="G242" s="74"/>
      <c r="H242" s="74"/>
      <c r="I242" s="74"/>
    </row>
    <row r="243" spans="6:9" ht="15">
      <c r="F243" s="74"/>
      <c r="G243" s="74"/>
      <c r="H243" s="74"/>
      <c r="I243" s="74"/>
    </row>
    <row r="244" spans="6:9" ht="15">
      <c r="F244" s="74"/>
      <c r="G244" s="74"/>
      <c r="H244" s="74"/>
      <c r="I244" s="74"/>
    </row>
    <row r="245" spans="6:9" ht="15">
      <c r="F245" s="74"/>
      <c r="G245" s="74"/>
      <c r="H245" s="74"/>
      <c r="I245" s="74"/>
    </row>
    <row r="246" spans="6:9" ht="15">
      <c r="F246" s="74"/>
      <c r="G246" s="74"/>
      <c r="H246" s="74"/>
      <c r="I246" s="74"/>
    </row>
    <row r="247" spans="6:9" ht="15">
      <c r="F247" s="74"/>
      <c r="G247" s="74"/>
      <c r="H247" s="74"/>
      <c r="I247" s="74"/>
    </row>
    <row r="248" spans="6:9" ht="15">
      <c r="F248" s="74"/>
      <c r="G248" s="74"/>
      <c r="H248" s="74"/>
      <c r="I248" s="74"/>
    </row>
    <row r="249" spans="6:9" ht="15">
      <c r="F249" s="74"/>
      <c r="G249" s="74"/>
      <c r="H249" s="74"/>
      <c r="I249" s="74"/>
    </row>
    <row r="250" spans="6:9" ht="15">
      <c r="F250" s="74"/>
      <c r="G250" s="74"/>
      <c r="H250" s="74"/>
      <c r="I250" s="74"/>
    </row>
    <row r="251" spans="6:9" ht="15">
      <c r="F251" s="74"/>
      <c r="G251" s="74"/>
      <c r="H251" s="74"/>
      <c r="I251" s="74"/>
    </row>
    <row r="252" spans="6:9" ht="15">
      <c r="F252" s="74"/>
      <c r="G252" s="74"/>
      <c r="H252" s="74"/>
      <c r="I252" s="74"/>
    </row>
    <row r="253" spans="6:9" ht="15">
      <c r="F253" s="74"/>
      <c r="G253" s="74"/>
      <c r="H253" s="74"/>
      <c r="I253" s="74"/>
    </row>
    <row r="254" spans="6:9" ht="15">
      <c r="F254" s="74"/>
      <c r="G254" s="74"/>
      <c r="H254" s="74"/>
      <c r="I254" s="74"/>
    </row>
    <row r="255" spans="6:9" ht="15">
      <c r="F255" s="74"/>
      <c r="G255" s="74"/>
      <c r="H255" s="74"/>
      <c r="I255" s="74"/>
    </row>
    <row r="256" spans="6:9" ht="15">
      <c r="F256" s="74"/>
      <c r="G256" s="74"/>
      <c r="H256" s="74"/>
      <c r="I256" s="74"/>
    </row>
    <row r="257" spans="6:9" ht="15">
      <c r="F257" s="74"/>
      <c r="G257" s="74"/>
      <c r="H257" s="74"/>
      <c r="I257" s="74"/>
    </row>
    <row r="258" spans="6:9" ht="15">
      <c r="F258" s="74"/>
      <c r="G258" s="74"/>
      <c r="H258" s="74"/>
      <c r="I258" s="74"/>
    </row>
    <row r="259" spans="6:9" ht="15">
      <c r="F259" s="74"/>
      <c r="G259" s="74"/>
      <c r="H259" s="74"/>
      <c r="I259" s="74"/>
    </row>
    <row r="260" spans="6:9" ht="15">
      <c r="F260" s="74"/>
      <c r="G260" s="74"/>
      <c r="H260" s="74"/>
      <c r="I260" s="74"/>
    </row>
    <row r="261" spans="6:9" ht="15">
      <c r="F261" s="74"/>
      <c r="G261" s="74"/>
      <c r="H261" s="74"/>
      <c r="I261" s="74"/>
    </row>
    <row r="262" spans="6:9" ht="15">
      <c r="F262" s="74"/>
      <c r="G262" s="74"/>
      <c r="H262" s="74"/>
      <c r="I262" s="74"/>
    </row>
    <row r="263" spans="6:9" ht="15">
      <c r="F263" s="74"/>
      <c r="G263" s="74"/>
      <c r="H263" s="74"/>
      <c r="I263" s="74"/>
    </row>
    <row r="264" spans="6:9" ht="15">
      <c r="F264" s="74"/>
      <c r="G264" s="74"/>
      <c r="H264" s="74"/>
      <c r="I264" s="74"/>
    </row>
    <row r="265" spans="6:9" ht="15">
      <c r="F265" s="74"/>
      <c r="G265" s="74"/>
      <c r="H265" s="74"/>
      <c r="I265" s="74"/>
    </row>
    <row r="266" spans="6:9" ht="15">
      <c r="F266" s="74"/>
      <c r="G266" s="74"/>
      <c r="H266" s="74"/>
      <c r="I266" s="74"/>
    </row>
    <row r="267" spans="6:9" ht="15">
      <c r="F267" s="74"/>
      <c r="G267" s="74"/>
      <c r="H267" s="74"/>
      <c r="I267" s="74"/>
    </row>
    <row r="268" spans="6:9" ht="15">
      <c r="F268" s="74"/>
      <c r="G268" s="74"/>
      <c r="H268" s="74"/>
      <c r="I268" s="74"/>
    </row>
    <row r="269" spans="6:9" ht="15">
      <c r="F269" s="74"/>
      <c r="G269" s="74"/>
      <c r="H269" s="74"/>
      <c r="I269" s="74"/>
    </row>
    <row r="270" spans="6:9" ht="15">
      <c r="F270" s="74"/>
      <c r="G270" s="74"/>
      <c r="H270" s="74"/>
      <c r="I270" s="74"/>
    </row>
    <row r="271" spans="6:9" ht="15">
      <c r="F271" s="74"/>
      <c r="G271" s="74"/>
      <c r="H271" s="74"/>
      <c r="I271" s="74"/>
    </row>
    <row r="272" spans="6:9" ht="15">
      <c r="F272" s="74"/>
      <c r="G272" s="74"/>
      <c r="H272" s="74"/>
      <c r="I272" s="74"/>
    </row>
    <row r="273" spans="6:9" ht="15">
      <c r="F273" s="74"/>
      <c r="G273" s="74"/>
      <c r="H273" s="74"/>
      <c r="I273" s="74"/>
    </row>
    <row r="274" spans="6:9" ht="15">
      <c r="F274" s="74"/>
      <c r="G274" s="74"/>
      <c r="H274" s="74"/>
      <c r="I274" s="74"/>
    </row>
    <row r="275" spans="6:9" ht="15">
      <c r="F275" s="74"/>
      <c r="G275" s="74"/>
      <c r="H275" s="74"/>
      <c r="I275" s="74"/>
    </row>
    <row r="276" spans="6:9" ht="15">
      <c r="F276" s="74"/>
      <c r="G276" s="74"/>
      <c r="H276" s="74"/>
      <c r="I276" s="74"/>
    </row>
    <row r="277" spans="6:9" ht="15">
      <c r="F277" s="74"/>
      <c r="G277" s="74"/>
      <c r="H277" s="74"/>
      <c r="I277" s="74"/>
    </row>
    <row r="278" spans="6:9" ht="15">
      <c r="F278" s="74"/>
      <c r="G278" s="74"/>
      <c r="H278" s="74"/>
      <c r="I278" s="74"/>
    </row>
    <row r="279" spans="6:9" ht="15">
      <c r="F279" s="74"/>
      <c r="G279" s="74"/>
      <c r="H279" s="74"/>
      <c r="I279" s="74"/>
    </row>
    <row r="280" spans="6:9" ht="15">
      <c r="F280" s="74"/>
      <c r="G280" s="74"/>
      <c r="H280" s="74"/>
      <c r="I280" s="74"/>
    </row>
    <row r="281" spans="6:9" ht="15">
      <c r="F281" s="74"/>
      <c r="G281" s="74"/>
      <c r="H281" s="74"/>
      <c r="I281" s="74"/>
    </row>
    <row r="282" spans="6:9" ht="15">
      <c r="F282" s="74"/>
      <c r="G282" s="74"/>
      <c r="H282" s="74"/>
      <c r="I282" s="74"/>
    </row>
    <row r="283" spans="6:9" ht="15">
      <c r="F283" s="74"/>
      <c r="G283" s="74"/>
      <c r="H283" s="74"/>
      <c r="I283" s="74"/>
    </row>
    <row r="284" spans="6:9" ht="15">
      <c r="F284" s="74"/>
      <c r="G284" s="74"/>
      <c r="H284" s="74"/>
      <c r="I284" s="74"/>
    </row>
    <row r="285" spans="6:9" ht="15">
      <c r="F285" s="74"/>
      <c r="G285" s="74"/>
      <c r="H285" s="74"/>
      <c r="I285" s="74"/>
    </row>
    <row r="286" spans="6:9" ht="15">
      <c r="F286" s="74"/>
      <c r="G286" s="74"/>
      <c r="H286" s="74"/>
      <c r="I286" s="74"/>
    </row>
    <row r="287" spans="6:9" ht="15">
      <c r="F287" s="74"/>
      <c r="G287" s="74"/>
      <c r="H287" s="74"/>
      <c r="I287" s="74"/>
    </row>
    <row r="288" spans="6:9" ht="15">
      <c r="F288" s="74"/>
      <c r="G288" s="74"/>
      <c r="H288" s="74"/>
      <c r="I288" s="74"/>
    </row>
    <row r="289" spans="6:9" ht="15">
      <c r="F289" s="74"/>
      <c r="G289" s="74"/>
      <c r="H289" s="74"/>
      <c r="I289" s="74"/>
    </row>
    <row r="290" spans="6:9" ht="15">
      <c r="F290" s="74"/>
      <c r="G290" s="74"/>
      <c r="H290" s="74"/>
      <c r="I290" s="74"/>
    </row>
    <row r="291" spans="6:9" ht="15">
      <c r="F291" s="74"/>
      <c r="G291" s="74"/>
      <c r="H291" s="74"/>
      <c r="I291" s="74"/>
    </row>
    <row r="292" spans="6:9" ht="15">
      <c r="F292" s="74"/>
      <c r="G292" s="74"/>
      <c r="H292" s="74"/>
      <c r="I292" s="74"/>
    </row>
    <row r="293" spans="6:9" ht="15">
      <c r="F293" s="74"/>
      <c r="G293" s="74"/>
      <c r="H293" s="74"/>
      <c r="I293" s="74"/>
    </row>
    <row r="294" spans="6:9" ht="15">
      <c r="F294" s="74"/>
      <c r="G294" s="74"/>
      <c r="H294" s="74"/>
      <c r="I294" s="74"/>
    </row>
    <row r="295" spans="6:9" ht="15">
      <c r="F295" s="74"/>
      <c r="G295" s="74"/>
      <c r="H295" s="74"/>
      <c r="I295" s="74"/>
    </row>
    <row r="296" spans="6:9" ht="15">
      <c r="F296" s="74"/>
      <c r="G296" s="74"/>
      <c r="H296" s="74"/>
      <c r="I296" s="74"/>
    </row>
    <row r="297" spans="6:9" ht="15">
      <c r="F297" s="74"/>
      <c r="G297" s="74"/>
      <c r="H297" s="74"/>
      <c r="I297" s="74"/>
    </row>
    <row r="298" spans="6:9" ht="15">
      <c r="F298" s="74"/>
      <c r="G298" s="74"/>
      <c r="H298" s="74"/>
      <c r="I298" s="74"/>
    </row>
    <row r="299" spans="6:9" ht="15">
      <c r="F299" s="74"/>
      <c r="G299" s="74"/>
      <c r="H299" s="74"/>
      <c r="I299" s="74"/>
    </row>
    <row r="300" spans="6:9" ht="15">
      <c r="F300" s="74"/>
      <c r="G300" s="74"/>
      <c r="H300" s="74"/>
      <c r="I300" s="74"/>
    </row>
    <row r="301" spans="6:9" ht="15">
      <c r="F301" s="74"/>
      <c r="G301" s="74"/>
      <c r="H301" s="74"/>
      <c r="I301" s="74"/>
    </row>
    <row r="302" spans="6:9" ht="15">
      <c r="F302" s="74"/>
      <c r="G302" s="74"/>
      <c r="H302" s="74"/>
      <c r="I302" s="74"/>
    </row>
    <row r="303" spans="6:9" ht="15">
      <c r="F303" s="74"/>
      <c r="G303" s="74"/>
      <c r="H303" s="74"/>
      <c r="I303" s="74"/>
    </row>
    <row r="304" spans="6:9" ht="15">
      <c r="F304" s="74"/>
      <c r="G304" s="74"/>
      <c r="H304" s="74"/>
      <c r="I304" s="74"/>
    </row>
    <row r="305" spans="6:9" ht="15">
      <c r="F305" s="74"/>
      <c r="G305" s="74"/>
      <c r="H305" s="74"/>
      <c r="I305" s="74"/>
    </row>
    <row r="306" spans="6:9" ht="15">
      <c r="F306" s="74"/>
      <c r="G306" s="74"/>
      <c r="H306" s="74"/>
      <c r="I306" s="74"/>
    </row>
    <row r="307" spans="6:9" ht="15">
      <c r="F307" s="74"/>
      <c r="G307" s="74"/>
      <c r="H307" s="74"/>
      <c r="I307" s="74"/>
    </row>
    <row r="308" spans="6:9" ht="15">
      <c r="F308" s="74"/>
      <c r="G308" s="74"/>
      <c r="H308" s="74"/>
      <c r="I308" s="74"/>
    </row>
    <row r="309" spans="6:9" ht="15">
      <c r="F309" s="74"/>
      <c r="G309" s="74"/>
      <c r="H309" s="74"/>
      <c r="I309" s="74"/>
    </row>
    <row r="310" spans="6:9" ht="15">
      <c r="F310" s="74"/>
      <c r="G310" s="74"/>
      <c r="H310" s="74"/>
      <c r="I310" s="74"/>
    </row>
    <row r="311" spans="6:9" ht="15">
      <c r="F311" s="74"/>
      <c r="G311" s="74"/>
      <c r="H311" s="74"/>
      <c r="I311" s="74"/>
    </row>
    <row r="312" spans="6:9" ht="15">
      <c r="F312" s="74"/>
      <c r="G312" s="74"/>
      <c r="H312" s="74"/>
      <c r="I312" s="74"/>
    </row>
    <row r="313" spans="6:9" ht="15">
      <c r="F313" s="74"/>
      <c r="G313" s="74"/>
      <c r="H313" s="74"/>
      <c r="I313" s="74"/>
    </row>
    <row r="314" spans="6:9" ht="15">
      <c r="F314" s="74"/>
      <c r="G314" s="74"/>
      <c r="H314" s="74"/>
      <c r="I314" s="74"/>
    </row>
    <row r="315" spans="6:9" ht="15">
      <c r="F315" s="74"/>
      <c r="G315" s="74"/>
      <c r="H315" s="74"/>
      <c r="I315" s="74"/>
    </row>
    <row r="316" spans="6:9" ht="15">
      <c r="F316" s="74"/>
      <c r="G316" s="74"/>
      <c r="H316" s="74"/>
      <c r="I316" s="74"/>
    </row>
    <row r="317" spans="6:9" ht="15">
      <c r="F317" s="74"/>
      <c r="G317" s="74"/>
      <c r="H317" s="74"/>
      <c r="I317" s="74"/>
    </row>
    <row r="318" spans="6:9" ht="15">
      <c r="F318" s="74"/>
      <c r="G318" s="74"/>
      <c r="H318" s="74"/>
      <c r="I318" s="74"/>
    </row>
    <row r="319" spans="6:9" ht="15">
      <c r="F319" s="74"/>
      <c r="G319" s="74"/>
      <c r="H319" s="74"/>
      <c r="I319" s="74"/>
    </row>
    <row r="320" spans="6:9" ht="15">
      <c r="F320" s="74"/>
      <c r="G320" s="74"/>
      <c r="H320" s="74"/>
      <c r="I320" s="74"/>
    </row>
    <row r="321" spans="6:9" ht="15">
      <c r="F321" s="74"/>
      <c r="G321" s="74"/>
      <c r="H321" s="74"/>
      <c r="I321" s="74"/>
    </row>
    <row r="322" spans="6:9" ht="15">
      <c r="F322" s="74"/>
      <c r="G322" s="74"/>
      <c r="H322" s="74"/>
      <c r="I322" s="74"/>
    </row>
    <row r="323" spans="6:9" ht="15">
      <c r="F323" s="74"/>
      <c r="G323" s="74"/>
      <c r="H323" s="74"/>
      <c r="I323" s="74"/>
    </row>
    <row r="324" spans="6:9" ht="15">
      <c r="F324" s="74"/>
      <c r="G324" s="74"/>
      <c r="H324" s="74"/>
      <c r="I324" s="74"/>
    </row>
    <row r="325" spans="6:9" ht="15">
      <c r="F325" s="74"/>
      <c r="G325" s="74"/>
      <c r="H325" s="74"/>
      <c r="I325" s="74"/>
    </row>
    <row r="326" spans="6:9" ht="15">
      <c r="F326" s="74"/>
      <c r="G326" s="74"/>
      <c r="H326" s="74"/>
      <c r="I326" s="74"/>
    </row>
    <row r="327" spans="6:9" ht="15">
      <c r="F327" s="74"/>
      <c r="G327" s="74"/>
      <c r="H327" s="74"/>
      <c r="I327" s="74"/>
    </row>
    <row r="328" spans="6:9" ht="15">
      <c r="F328" s="74"/>
      <c r="G328" s="74"/>
      <c r="H328" s="74"/>
      <c r="I328" s="74"/>
    </row>
    <row r="329" spans="6:9" ht="15">
      <c r="F329" s="74"/>
      <c r="G329" s="74"/>
      <c r="H329" s="74"/>
      <c r="I329" s="74"/>
    </row>
    <row r="330" spans="6:9" ht="15">
      <c r="F330" s="74"/>
      <c r="G330" s="74"/>
      <c r="H330" s="74"/>
      <c r="I330" s="74"/>
    </row>
    <row r="331" spans="6:9" ht="15">
      <c r="F331" s="74"/>
      <c r="G331" s="74"/>
      <c r="H331" s="74"/>
      <c r="I331" s="74"/>
    </row>
    <row r="332" spans="6:9" ht="15">
      <c r="F332" s="74"/>
      <c r="G332" s="74"/>
      <c r="H332" s="74"/>
      <c r="I332" s="74"/>
    </row>
    <row r="333" spans="6:9" ht="15">
      <c r="F333" s="74"/>
      <c r="G333" s="74"/>
      <c r="H333" s="74"/>
      <c r="I333" s="74"/>
    </row>
    <row r="334" spans="6:9" ht="15">
      <c r="F334" s="74"/>
      <c r="G334" s="74"/>
      <c r="H334" s="74"/>
      <c r="I334" s="74"/>
    </row>
    <row r="335" spans="6:9" ht="15">
      <c r="F335" s="74"/>
      <c r="G335" s="74"/>
      <c r="H335" s="74"/>
      <c r="I335" s="74"/>
    </row>
    <row r="336" spans="6:9" ht="15">
      <c r="F336" s="74"/>
      <c r="G336" s="74"/>
      <c r="H336" s="74"/>
      <c r="I336" s="74"/>
    </row>
    <row r="337" spans="6:9" ht="15">
      <c r="F337" s="74"/>
      <c r="G337" s="74"/>
      <c r="H337" s="74"/>
      <c r="I337" s="74"/>
    </row>
    <row r="338" spans="6:9" ht="15">
      <c r="F338" s="74"/>
      <c r="G338" s="74"/>
      <c r="H338" s="74"/>
      <c r="I338" s="74"/>
    </row>
    <row r="339" spans="6:9" ht="15">
      <c r="F339" s="74"/>
      <c r="G339" s="74"/>
      <c r="H339" s="74"/>
      <c r="I339" s="74"/>
    </row>
    <row r="340" spans="6:9" ht="15">
      <c r="F340" s="74"/>
      <c r="G340" s="74"/>
      <c r="H340" s="74"/>
      <c r="I340" s="74"/>
    </row>
    <row r="341" spans="6:9" ht="15">
      <c r="F341" s="74"/>
      <c r="G341" s="74"/>
      <c r="H341" s="74"/>
      <c r="I341" s="74"/>
    </row>
    <row r="342" spans="6:9" ht="15">
      <c r="F342" s="74"/>
      <c r="G342" s="74"/>
      <c r="H342" s="74"/>
      <c r="I342" s="74"/>
    </row>
    <row r="343" spans="6:9" ht="15">
      <c r="F343" s="74"/>
      <c r="G343" s="74"/>
      <c r="H343" s="74"/>
      <c r="I343" s="74"/>
    </row>
    <row r="344" spans="6:9" ht="15">
      <c r="F344" s="74"/>
      <c r="G344" s="74"/>
      <c r="H344" s="74"/>
      <c r="I344" s="74"/>
    </row>
    <row r="345" spans="6:9" ht="15">
      <c r="F345" s="74"/>
      <c r="G345" s="74"/>
      <c r="H345" s="74"/>
      <c r="I345" s="74"/>
    </row>
    <row r="346" spans="6:9" ht="15">
      <c r="F346" s="74"/>
      <c r="G346" s="74"/>
      <c r="H346" s="74"/>
      <c r="I346" s="74"/>
    </row>
    <row r="347" spans="6:9" ht="15">
      <c r="F347" s="74"/>
      <c r="G347" s="74"/>
      <c r="H347" s="74"/>
      <c r="I347" s="74"/>
    </row>
    <row r="348" spans="6:9" ht="15">
      <c r="F348" s="74"/>
      <c r="G348" s="74"/>
      <c r="H348" s="74"/>
      <c r="I348" s="74"/>
    </row>
    <row r="349" spans="6:9" ht="15">
      <c r="F349" s="74"/>
      <c r="G349" s="74"/>
      <c r="H349" s="74"/>
      <c r="I349" s="74"/>
    </row>
    <row r="350" spans="6:9" ht="15">
      <c r="F350" s="74"/>
      <c r="G350" s="74"/>
      <c r="H350" s="74"/>
      <c r="I350" s="74"/>
    </row>
    <row r="351" spans="6:9" ht="15">
      <c r="F351" s="74"/>
      <c r="G351" s="74"/>
      <c r="H351" s="74"/>
      <c r="I351" s="74"/>
    </row>
    <row r="352" spans="6:9" ht="15">
      <c r="F352" s="74"/>
      <c r="G352" s="74"/>
      <c r="H352" s="74"/>
      <c r="I352" s="74"/>
    </row>
    <row r="353" spans="6:9" ht="15">
      <c r="F353" s="74"/>
      <c r="G353" s="74"/>
      <c r="H353" s="74"/>
      <c r="I353" s="74"/>
    </row>
    <row r="354" spans="6:9" ht="15">
      <c r="F354" s="74"/>
      <c r="G354" s="74"/>
      <c r="H354" s="74"/>
      <c r="I354" s="74"/>
    </row>
    <row r="355" spans="6:9" ht="15">
      <c r="F355" s="74"/>
      <c r="G355" s="74"/>
      <c r="H355" s="74"/>
      <c r="I355" s="74"/>
    </row>
    <row r="356" spans="6:9" ht="15">
      <c r="F356" s="74"/>
      <c r="G356" s="74"/>
      <c r="H356" s="74"/>
      <c r="I356" s="74"/>
    </row>
    <row r="357" spans="6:9" ht="15">
      <c r="F357" s="74"/>
      <c r="G357" s="74"/>
      <c r="H357" s="74"/>
      <c r="I357" s="74"/>
    </row>
    <row r="358" spans="6:9" ht="15">
      <c r="F358" s="74"/>
      <c r="G358" s="74"/>
      <c r="H358" s="74"/>
      <c r="I358" s="74"/>
    </row>
    <row r="359" spans="6:9" ht="15">
      <c r="F359" s="74"/>
      <c r="G359" s="74"/>
      <c r="H359" s="74"/>
      <c r="I359" s="74"/>
    </row>
    <row r="360" spans="6:9" ht="15">
      <c r="F360" s="74"/>
      <c r="G360" s="74"/>
      <c r="H360" s="74"/>
      <c r="I360" s="74"/>
    </row>
    <row r="361" spans="6:9" ht="15">
      <c r="F361" s="74"/>
      <c r="G361" s="74"/>
      <c r="H361" s="74"/>
      <c r="I361" s="74"/>
    </row>
    <row r="362" spans="6:9" ht="15">
      <c r="F362" s="74"/>
      <c r="G362" s="74"/>
      <c r="H362" s="74"/>
      <c r="I362" s="74"/>
    </row>
    <row r="363" spans="6:9" ht="15">
      <c r="F363" s="74"/>
      <c r="G363" s="74"/>
      <c r="H363" s="74"/>
      <c r="I363" s="74"/>
    </row>
    <row r="364" spans="6:9" ht="15">
      <c r="F364" s="74"/>
      <c r="G364" s="74"/>
      <c r="H364" s="74"/>
      <c r="I364" s="74"/>
    </row>
    <row r="365" spans="6:9" ht="15">
      <c r="F365" s="74"/>
      <c r="G365" s="74"/>
      <c r="H365" s="74"/>
      <c r="I365" s="74"/>
    </row>
    <row r="366" spans="6:9" ht="15">
      <c r="F366" s="74"/>
      <c r="G366" s="74"/>
      <c r="H366" s="74"/>
      <c r="I366" s="74"/>
    </row>
    <row r="367" spans="6:9" ht="15">
      <c r="F367" s="74"/>
      <c r="G367" s="74"/>
      <c r="H367" s="74"/>
      <c r="I367" s="74"/>
    </row>
    <row r="368" spans="6:9" ht="15">
      <c r="F368" s="74"/>
      <c r="G368" s="74"/>
      <c r="H368" s="74"/>
      <c r="I368" s="74"/>
    </row>
    <row r="369" spans="6:9" ht="15">
      <c r="F369" s="74"/>
      <c r="G369" s="74"/>
      <c r="H369" s="74"/>
      <c r="I369" s="74"/>
    </row>
    <row r="370" spans="6:9" ht="15">
      <c r="F370" s="74"/>
      <c r="G370" s="74"/>
      <c r="H370" s="74"/>
      <c r="I370" s="74"/>
    </row>
    <row r="371" spans="6:9" ht="15">
      <c r="F371" s="74"/>
      <c r="G371" s="74"/>
      <c r="H371" s="74"/>
      <c r="I371" s="74"/>
    </row>
    <row r="372" spans="6:9" ht="15">
      <c r="F372" s="74"/>
      <c r="G372" s="74"/>
      <c r="H372" s="74"/>
      <c r="I372" s="74"/>
    </row>
    <row r="373" spans="6:9" ht="15">
      <c r="F373" s="74"/>
      <c r="G373" s="74"/>
      <c r="H373" s="74"/>
      <c r="I373" s="74"/>
    </row>
    <row r="374" spans="6:9" ht="15">
      <c r="F374" s="74"/>
      <c r="G374" s="74"/>
      <c r="H374" s="74"/>
      <c r="I374" s="74"/>
    </row>
    <row r="375" spans="6:9" ht="15">
      <c r="F375" s="74"/>
      <c r="G375" s="74"/>
      <c r="H375" s="74"/>
      <c r="I375" s="74"/>
    </row>
    <row r="376" spans="6:9" ht="15">
      <c r="F376" s="74"/>
      <c r="G376" s="74"/>
      <c r="H376" s="74"/>
      <c r="I376" s="74"/>
    </row>
    <row r="377" spans="6:9" ht="15">
      <c r="F377" s="74"/>
      <c r="G377" s="74"/>
      <c r="H377" s="74"/>
      <c r="I377" s="74"/>
    </row>
    <row r="378" spans="6:9" ht="15">
      <c r="F378" s="74"/>
      <c r="G378" s="74"/>
      <c r="H378" s="74"/>
      <c r="I378" s="74"/>
    </row>
    <row r="379" spans="6:9" ht="15">
      <c r="F379" s="74"/>
      <c r="G379" s="74"/>
      <c r="H379" s="74"/>
      <c r="I379" s="74"/>
    </row>
    <row r="380" spans="6:9" ht="15">
      <c r="F380" s="74"/>
      <c r="G380" s="74"/>
      <c r="H380" s="74"/>
      <c r="I380" s="74"/>
    </row>
    <row r="381" spans="6:9" ht="15">
      <c r="F381" s="74"/>
      <c r="G381" s="74"/>
      <c r="H381" s="74"/>
      <c r="I381" s="74"/>
    </row>
    <row r="382" spans="6:9" ht="15">
      <c r="F382" s="74"/>
      <c r="G382" s="74"/>
      <c r="H382" s="74"/>
      <c r="I382" s="74"/>
    </row>
    <row r="383" spans="6:9" ht="15">
      <c r="F383" s="74"/>
      <c r="G383" s="74"/>
      <c r="H383" s="74"/>
      <c r="I383" s="74"/>
    </row>
    <row r="384" spans="6:9" ht="15">
      <c r="F384" s="74"/>
      <c r="G384" s="74"/>
      <c r="H384" s="74"/>
      <c r="I384" s="74"/>
    </row>
    <row r="385" spans="6:9" ht="15">
      <c r="F385" s="74"/>
      <c r="G385" s="74"/>
      <c r="H385" s="74"/>
      <c r="I385" s="74"/>
    </row>
    <row r="386" spans="6:9" ht="15">
      <c r="F386" s="74"/>
      <c r="G386" s="74"/>
      <c r="H386" s="74"/>
      <c r="I386" s="74"/>
    </row>
    <row r="387" spans="6:9" ht="15">
      <c r="F387" s="74"/>
      <c r="G387" s="74"/>
      <c r="H387" s="74"/>
      <c r="I387" s="74"/>
    </row>
    <row r="388" spans="6:9" ht="15">
      <c r="F388" s="74"/>
      <c r="G388" s="74"/>
      <c r="H388" s="74"/>
      <c r="I388" s="74"/>
    </row>
    <row r="389" spans="6:9" ht="15">
      <c r="F389" s="74"/>
      <c r="G389" s="74"/>
      <c r="H389" s="74"/>
      <c r="I389" s="74"/>
    </row>
    <row r="390" spans="6:9" ht="15">
      <c r="F390" s="74"/>
      <c r="G390" s="74"/>
      <c r="H390" s="74"/>
      <c r="I390" s="74"/>
    </row>
    <row r="391" spans="6:9" ht="15">
      <c r="F391" s="74"/>
      <c r="G391" s="74"/>
      <c r="H391" s="74"/>
      <c r="I391" s="74"/>
    </row>
    <row r="392" spans="6:9" ht="15">
      <c r="F392" s="74"/>
      <c r="G392" s="74"/>
      <c r="H392" s="74"/>
      <c r="I392" s="74"/>
    </row>
    <row r="393" spans="6:9" ht="15">
      <c r="F393" s="74"/>
      <c r="G393" s="74"/>
      <c r="H393" s="74"/>
      <c r="I393" s="74"/>
    </row>
    <row r="394" spans="6:9" ht="15">
      <c r="F394" s="74"/>
      <c r="G394" s="74"/>
      <c r="H394" s="74"/>
      <c r="I394" s="74"/>
    </row>
    <row r="395" spans="6:9" ht="15">
      <c r="F395" s="74"/>
      <c r="G395" s="74"/>
      <c r="H395" s="74"/>
      <c r="I395" s="74"/>
    </row>
    <row r="396" spans="6:9" ht="15">
      <c r="F396" s="74"/>
      <c r="G396" s="74"/>
      <c r="H396" s="74"/>
      <c r="I396" s="74"/>
    </row>
    <row r="397" spans="6:9" ht="15">
      <c r="F397" s="74"/>
      <c r="G397" s="74"/>
      <c r="H397" s="74"/>
      <c r="I397" s="74"/>
    </row>
    <row r="398" spans="6:9" ht="15">
      <c r="F398" s="74"/>
      <c r="G398" s="74"/>
      <c r="H398" s="74"/>
      <c r="I398" s="74"/>
    </row>
    <row r="399" spans="6:9" ht="15">
      <c r="F399" s="74"/>
      <c r="G399" s="74"/>
      <c r="H399" s="74"/>
      <c r="I399" s="74"/>
    </row>
    <row r="400" spans="6:9" ht="15">
      <c r="F400" s="74"/>
      <c r="G400" s="74"/>
      <c r="H400" s="74"/>
      <c r="I400" s="74"/>
    </row>
    <row r="401" spans="6:9" ht="15">
      <c r="F401" s="74"/>
      <c r="G401" s="74"/>
      <c r="H401" s="74"/>
      <c r="I401" s="74"/>
    </row>
    <row r="402" spans="6:9" ht="15">
      <c r="F402" s="74"/>
      <c r="G402" s="74"/>
      <c r="H402" s="74"/>
      <c r="I402" s="74"/>
    </row>
    <row r="403" spans="6:9" ht="15">
      <c r="F403" s="74"/>
      <c r="G403" s="74"/>
      <c r="H403" s="74"/>
      <c r="I403" s="74"/>
    </row>
    <row r="404" spans="6:9" ht="15">
      <c r="F404" s="74"/>
      <c r="G404" s="74"/>
      <c r="H404" s="74"/>
      <c r="I404" s="74"/>
    </row>
    <row r="405" spans="6:9" ht="15">
      <c r="F405" s="74"/>
      <c r="G405" s="74"/>
      <c r="H405" s="74"/>
      <c r="I405" s="74"/>
    </row>
    <row r="406" spans="6:9" ht="15">
      <c r="F406" s="74"/>
      <c r="G406" s="74"/>
      <c r="H406" s="74"/>
      <c r="I406" s="74"/>
    </row>
    <row r="407" spans="6:9" ht="15">
      <c r="F407" s="74"/>
      <c r="G407" s="74"/>
      <c r="H407" s="74"/>
      <c r="I407" s="74"/>
    </row>
    <row r="408" spans="6:9" ht="15">
      <c r="F408" s="74"/>
      <c r="G408" s="74"/>
      <c r="H408" s="74"/>
      <c r="I408" s="74"/>
    </row>
    <row r="409" spans="6:9" ht="15">
      <c r="F409" s="74"/>
      <c r="G409" s="74"/>
      <c r="H409" s="74"/>
      <c r="I409" s="74"/>
    </row>
    <row r="410" spans="6:9" ht="15">
      <c r="F410" s="74"/>
      <c r="G410" s="74"/>
      <c r="H410" s="74"/>
      <c r="I410" s="74"/>
    </row>
    <row r="411" spans="6:9" ht="15">
      <c r="F411" s="74"/>
      <c r="G411" s="74"/>
      <c r="H411" s="74"/>
      <c r="I411" s="74"/>
    </row>
    <row r="412" spans="6:9" ht="15">
      <c r="F412" s="74"/>
      <c r="G412" s="74"/>
      <c r="H412" s="74"/>
      <c r="I412" s="74"/>
    </row>
    <row r="413" spans="6:9" ht="15">
      <c r="F413" s="74"/>
      <c r="G413" s="74"/>
      <c r="H413" s="74"/>
      <c r="I413" s="74"/>
    </row>
    <row r="414" spans="6:9" ht="15">
      <c r="F414" s="74"/>
      <c r="G414" s="74"/>
      <c r="H414" s="74"/>
      <c r="I414" s="74"/>
    </row>
    <row r="415" spans="6:9" ht="15">
      <c r="F415" s="74"/>
      <c r="G415" s="74"/>
      <c r="H415" s="74"/>
      <c r="I415" s="74"/>
    </row>
    <row r="416" spans="6:9" ht="15">
      <c r="F416" s="74"/>
      <c r="G416" s="74"/>
      <c r="H416" s="74"/>
      <c r="I416" s="74"/>
    </row>
    <row r="417" spans="6:9" ht="15">
      <c r="F417" s="74"/>
      <c r="G417" s="74"/>
      <c r="H417" s="74"/>
      <c r="I417" s="74"/>
    </row>
    <row r="418" spans="6:9" ht="15">
      <c r="F418" s="74"/>
      <c r="G418" s="74"/>
      <c r="H418" s="74"/>
      <c r="I418" s="74"/>
    </row>
    <row r="419" spans="6:9" ht="15">
      <c r="F419" s="74"/>
      <c r="G419" s="74"/>
      <c r="H419" s="74"/>
      <c r="I419" s="74"/>
    </row>
    <row r="420" spans="6:9" ht="15">
      <c r="F420" s="74"/>
      <c r="G420" s="74"/>
      <c r="H420" s="74"/>
      <c r="I420" s="74"/>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BM782"/>
  <sheetViews>
    <sheetView topLeftCell="BB1" workbookViewId="0">
      <pane ySplit="600"/>
      <selection activeCell="BD1" sqref="BD1:BD1048576"/>
      <selection pane="bottomLeft" activeCell="S10" sqref="S10"/>
    </sheetView>
  </sheetViews>
  <sheetFormatPr defaultRowHeight="15"/>
  <cols>
    <col min="2" max="2" width="13.42578125" customWidth="1"/>
    <col min="3" max="3" width="16" customWidth="1"/>
    <col min="4" max="4" width="15.85546875" customWidth="1"/>
    <col min="7" max="7" width="22.7109375" customWidth="1"/>
    <col min="8" max="8" width="20.85546875" bestFit="1" customWidth="1"/>
    <col min="9" max="9" width="20" bestFit="1" customWidth="1"/>
    <col min="10" max="10" width="22.140625" bestFit="1" customWidth="1"/>
    <col min="11" max="11" width="26.5703125" bestFit="1" customWidth="1"/>
    <col min="12" max="12" width="25.140625" bestFit="1" customWidth="1"/>
    <col min="13" max="13" width="25.28515625" bestFit="1" customWidth="1"/>
    <col min="14" max="15" width="19.140625" bestFit="1" customWidth="1"/>
    <col min="16" max="16" width="22.85546875" bestFit="1" customWidth="1"/>
    <col min="17" max="17" width="25" bestFit="1" customWidth="1"/>
    <col min="18" max="18" width="29.140625" bestFit="1" customWidth="1"/>
    <col min="19" max="19" width="31.42578125" bestFit="1" customWidth="1"/>
    <col min="20" max="20" width="26.7109375" bestFit="1" customWidth="1"/>
    <col min="21" max="21" width="28.85546875" bestFit="1" customWidth="1"/>
    <col min="22" max="22" width="31.42578125" bestFit="1" customWidth="1"/>
    <col min="23" max="23" width="33.5703125" bestFit="1" customWidth="1"/>
    <col min="24" max="25" width="23.7109375" bestFit="1" customWidth="1"/>
    <col min="26" max="27" width="18" bestFit="1" customWidth="1"/>
    <col min="28" max="28" width="19" bestFit="1" customWidth="1"/>
    <col min="29" max="29" width="18.7109375" bestFit="1" customWidth="1"/>
    <col min="30" max="30" width="18.140625" bestFit="1" customWidth="1"/>
    <col min="31" max="31" width="19.140625" bestFit="1" customWidth="1"/>
    <col min="32" max="32" width="18.85546875" bestFit="1" customWidth="1"/>
    <col min="33" max="33" width="20.5703125" bestFit="1" customWidth="1"/>
    <col min="34" max="34" width="20.7109375" bestFit="1" customWidth="1"/>
    <col min="35" max="35" width="23.42578125" bestFit="1" customWidth="1"/>
    <col min="36" max="36" width="16.28515625" bestFit="1" customWidth="1"/>
    <col min="37" max="37" width="24" bestFit="1" customWidth="1"/>
    <col min="38" max="38" width="17.42578125" bestFit="1" customWidth="1"/>
    <col min="39" max="39" width="25" bestFit="1" customWidth="1"/>
    <col min="40" max="40" width="16.42578125" bestFit="1" customWidth="1"/>
    <col min="41" max="41" width="24.140625" bestFit="1" customWidth="1"/>
    <col min="42" max="42" width="15.140625" bestFit="1" customWidth="1"/>
    <col min="43" max="43" width="36.28515625" bestFit="1" customWidth="1"/>
    <col min="44" max="44" width="35.5703125" bestFit="1" customWidth="1"/>
    <col min="45" max="45" width="36.5703125" bestFit="1" customWidth="1"/>
    <col min="46" max="47" width="51" bestFit="1" customWidth="1"/>
    <col min="48" max="48" width="41.140625" bestFit="1" customWidth="1"/>
    <col min="49" max="49" width="36.140625" bestFit="1" customWidth="1"/>
    <col min="50" max="50" width="18.42578125" bestFit="1" customWidth="1"/>
    <col min="51" max="51" width="16.7109375" bestFit="1" customWidth="1"/>
    <col min="52" max="52" width="20.7109375" bestFit="1" customWidth="1"/>
    <col min="53" max="53" width="18.42578125" bestFit="1" customWidth="1"/>
    <col min="54" max="54" width="16.7109375" bestFit="1" customWidth="1"/>
    <col min="55" max="55" width="20.7109375" bestFit="1" customWidth="1"/>
    <col min="56" max="56" width="37.140625" bestFit="1" customWidth="1"/>
    <col min="57" max="57" width="37.28515625" bestFit="1" customWidth="1"/>
    <col min="58" max="58" width="38.85546875" bestFit="1" customWidth="1"/>
    <col min="59" max="59" width="21.5703125" bestFit="1" customWidth="1"/>
    <col min="60" max="60" width="22.85546875" bestFit="1" customWidth="1"/>
    <col min="61" max="61" width="21.7109375" bestFit="1" customWidth="1"/>
  </cols>
  <sheetData>
    <row r="1" spans="1:61">
      <c r="A1" t="s">
        <v>805</v>
      </c>
      <c r="B1" t="s">
        <v>806</v>
      </c>
      <c r="C1" t="s">
        <v>807</v>
      </c>
      <c r="D1" t="s">
        <v>808</v>
      </c>
      <c r="E1" t="s">
        <v>809</v>
      </c>
      <c r="F1" t="s">
        <v>810</v>
      </c>
      <c r="G1" t="s">
        <v>811</v>
      </c>
      <c r="H1" t="s">
        <v>812</v>
      </c>
      <c r="I1" t="s">
        <v>813</v>
      </c>
      <c r="J1" t="s">
        <v>814</v>
      </c>
      <c r="K1" t="s">
        <v>78</v>
      </c>
      <c r="L1" t="s">
        <v>80</v>
      </c>
      <c r="M1" t="s">
        <v>79</v>
      </c>
      <c r="N1" t="s">
        <v>81</v>
      </c>
      <c r="O1" t="s">
        <v>82</v>
      </c>
      <c r="P1" t="s">
        <v>815</v>
      </c>
      <c r="Q1" t="s">
        <v>816</v>
      </c>
      <c r="R1" t="s">
        <v>817</v>
      </c>
      <c r="S1" t="s">
        <v>818</v>
      </c>
      <c r="T1" t="s">
        <v>87</v>
      </c>
      <c r="U1" t="s">
        <v>88</v>
      </c>
      <c r="V1" t="s">
        <v>819</v>
      </c>
      <c r="W1" t="s">
        <v>820</v>
      </c>
      <c r="X1" t="s">
        <v>821</v>
      </c>
      <c r="Y1" t="s">
        <v>822</v>
      </c>
      <c r="Z1" t="s">
        <v>823</v>
      </c>
      <c r="AA1" t="s">
        <v>824</v>
      </c>
      <c r="AB1" t="s">
        <v>825</v>
      </c>
      <c r="AC1" t="s">
        <v>826</v>
      </c>
      <c r="AD1" t="s">
        <v>827</v>
      </c>
      <c r="AE1" t="s">
        <v>828</v>
      </c>
      <c r="AF1" t="s">
        <v>829</v>
      </c>
      <c r="AG1" t="s">
        <v>830</v>
      </c>
      <c r="AH1" t="s">
        <v>831</v>
      </c>
      <c r="AI1" t="s">
        <v>832</v>
      </c>
      <c r="AJ1" t="s">
        <v>833</v>
      </c>
      <c r="AK1" t="s">
        <v>834</v>
      </c>
      <c r="AL1" t="s">
        <v>835</v>
      </c>
      <c r="AM1" t="s">
        <v>836</v>
      </c>
      <c r="AN1" t="s">
        <v>837</v>
      </c>
      <c r="AO1" t="s">
        <v>838</v>
      </c>
      <c r="AP1" t="s">
        <v>839</v>
      </c>
      <c r="AQ1" t="s">
        <v>840</v>
      </c>
      <c r="AR1" t="s">
        <v>841</v>
      </c>
      <c r="AS1" t="s">
        <v>842</v>
      </c>
      <c r="AT1" t="s">
        <v>843</v>
      </c>
      <c r="AU1" t="s">
        <v>844</v>
      </c>
      <c r="AV1" t="s">
        <v>845</v>
      </c>
      <c r="AW1" t="s">
        <v>846</v>
      </c>
      <c r="AX1" t="s">
        <v>847</v>
      </c>
      <c r="AY1" t="s">
        <v>848</v>
      </c>
      <c r="AZ1" t="s">
        <v>849</v>
      </c>
      <c r="BA1" t="s">
        <v>850</v>
      </c>
      <c r="BB1" t="s">
        <v>851</v>
      </c>
      <c r="BC1" t="s">
        <v>852</v>
      </c>
      <c r="BD1" t="s">
        <v>853</v>
      </c>
      <c r="BE1" t="s">
        <v>854</v>
      </c>
      <c r="BF1" t="s">
        <v>855</v>
      </c>
      <c r="BG1" t="s">
        <v>856</v>
      </c>
      <c r="BH1" t="s">
        <v>857</v>
      </c>
      <c r="BI1" t="s">
        <v>858</v>
      </c>
    </row>
    <row r="2" spans="1:61">
      <c r="A2">
        <v>1</v>
      </c>
      <c r="B2" t="s">
        <v>859</v>
      </c>
      <c r="C2" s="69" t="s">
        <v>860</v>
      </c>
      <c r="D2" s="70">
        <v>240260330340</v>
      </c>
      <c r="E2">
        <v>1</v>
      </c>
      <c r="F2">
        <v>3</v>
      </c>
      <c r="G2" s="70">
        <v>13129142</v>
      </c>
      <c r="H2">
        <v>19.441265000000001</v>
      </c>
      <c r="I2">
        <v>8.7245240000000006</v>
      </c>
      <c r="J2">
        <v>0.51363780000000003</v>
      </c>
      <c r="L2">
        <v>0.88215922999999996</v>
      </c>
      <c r="N2">
        <v>0.25014936999999998</v>
      </c>
      <c r="O2">
        <v>1.1762124</v>
      </c>
      <c r="P2">
        <v>1.15097</v>
      </c>
      <c r="Q2">
        <v>0</v>
      </c>
      <c r="R2">
        <v>95</v>
      </c>
      <c r="S2" t="s">
        <v>732</v>
      </c>
      <c r="T2">
        <v>0.2</v>
      </c>
      <c r="U2">
        <v>0</v>
      </c>
      <c r="V2">
        <v>90</v>
      </c>
      <c r="W2" t="s">
        <v>732</v>
      </c>
      <c r="X2">
        <v>0.2</v>
      </c>
      <c r="Y2">
        <v>0.8</v>
      </c>
      <c r="Z2">
        <v>3.5000002000000001</v>
      </c>
      <c r="AA2">
        <v>0.5</v>
      </c>
      <c r="AB2">
        <v>0.5</v>
      </c>
      <c r="AC2">
        <v>0</v>
      </c>
      <c r="AD2">
        <v>3.0000002000000001</v>
      </c>
      <c r="AE2">
        <v>4</v>
      </c>
      <c r="AF2">
        <v>5</v>
      </c>
      <c r="AG2">
        <v>0</v>
      </c>
      <c r="AH2">
        <v>2.9405309000000001E-2</v>
      </c>
      <c r="AI2">
        <v>0</v>
      </c>
      <c r="AJ2">
        <v>0.5</v>
      </c>
      <c r="AK2">
        <v>85</v>
      </c>
      <c r="AL2">
        <v>0.1</v>
      </c>
      <c r="AM2">
        <v>5</v>
      </c>
      <c r="AN2">
        <v>0.5</v>
      </c>
      <c r="AO2">
        <v>40</v>
      </c>
      <c r="AP2">
        <v>2</v>
      </c>
      <c r="AQ2">
        <v>30</v>
      </c>
      <c r="AR2" t="s">
        <v>732</v>
      </c>
      <c r="AS2" t="s">
        <v>732</v>
      </c>
      <c r="AT2">
        <v>70</v>
      </c>
      <c r="AU2" t="s">
        <v>732</v>
      </c>
      <c r="AV2" t="s">
        <v>732</v>
      </c>
      <c r="AW2" t="s">
        <v>732</v>
      </c>
      <c r="AX2">
        <v>100</v>
      </c>
      <c r="AY2">
        <v>1.5</v>
      </c>
      <c r="AZ2">
        <v>4</v>
      </c>
      <c r="BA2">
        <v>100</v>
      </c>
      <c r="BB2">
        <v>0.5</v>
      </c>
      <c r="BC2">
        <v>2</v>
      </c>
      <c r="BD2" t="s">
        <v>732</v>
      </c>
      <c r="BE2" t="s">
        <v>732</v>
      </c>
      <c r="BF2" t="s">
        <v>732</v>
      </c>
      <c r="BG2" t="s">
        <v>732</v>
      </c>
      <c r="BH2" t="s">
        <v>732</v>
      </c>
      <c r="BI2" t="s">
        <v>732</v>
      </c>
    </row>
    <row r="3" spans="1:61">
      <c r="A3">
        <v>2</v>
      </c>
      <c r="B3" t="s">
        <v>861</v>
      </c>
      <c r="C3" t="s">
        <v>862</v>
      </c>
      <c r="D3" s="70">
        <v>240260</v>
      </c>
      <c r="E3">
        <v>2</v>
      </c>
      <c r="F3">
        <v>5</v>
      </c>
      <c r="G3" s="70">
        <v>131134135136137</v>
      </c>
      <c r="H3">
        <v>13.562626</v>
      </c>
      <c r="I3">
        <v>7.0436525000000003</v>
      </c>
      <c r="J3">
        <v>0.35577634000000002</v>
      </c>
      <c r="K3" s="71">
        <v>9.9685050000000003E-4</v>
      </c>
      <c r="M3">
        <v>12.864820999999999</v>
      </c>
      <c r="N3">
        <v>12.864820999999999</v>
      </c>
      <c r="O3">
        <v>6.4324107000000001</v>
      </c>
      <c r="P3">
        <v>0.71664505999999994</v>
      </c>
      <c r="Q3">
        <v>1.0709200999999999</v>
      </c>
      <c r="R3">
        <v>90</v>
      </c>
      <c r="S3">
        <v>90</v>
      </c>
      <c r="T3">
        <v>0.15</v>
      </c>
      <c r="U3">
        <v>1.0000001E-2</v>
      </c>
      <c r="V3">
        <v>85</v>
      </c>
      <c r="W3">
        <v>60</v>
      </c>
      <c r="X3">
        <v>1</v>
      </c>
      <c r="Y3">
        <v>2</v>
      </c>
      <c r="Z3">
        <v>4</v>
      </c>
      <c r="AA3">
        <v>2</v>
      </c>
      <c r="AB3">
        <v>3.0000002000000001</v>
      </c>
      <c r="AC3">
        <v>6.0000004999999996</v>
      </c>
      <c r="AD3">
        <v>1</v>
      </c>
      <c r="AE3">
        <v>3.0000002000000001</v>
      </c>
      <c r="AF3">
        <v>4</v>
      </c>
      <c r="AG3">
        <v>0</v>
      </c>
      <c r="AH3">
        <v>9.1891593999999993E-2</v>
      </c>
      <c r="AI3">
        <v>0</v>
      </c>
      <c r="AJ3">
        <v>0.5</v>
      </c>
      <c r="AK3">
        <v>97</v>
      </c>
      <c r="AL3">
        <v>0.1</v>
      </c>
      <c r="AM3">
        <v>3</v>
      </c>
      <c r="AN3">
        <v>0.5</v>
      </c>
      <c r="AO3">
        <v>15</v>
      </c>
      <c r="AP3">
        <v>2</v>
      </c>
      <c r="AQ3" t="s">
        <v>732</v>
      </c>
      <c r="AR3" t="s">
        <v>732</v>
      </c>
      <c r="AS3">
        <v>98</v>
      </c>
      <c r="AT3">
        <v>1</v>
      </c>
      <c r="AU3">
        <v>1</v>
      </c>
      <c r="AV3" t="s">
        <v>732</v>
      </c>
      <c r="AW3" t="s">
        <v>732</v>
      </c>
      <c r="AX3">
        <v>95</v>
      </c>
      <c r="AY3">
        <v>2.5</v>
      </c>
      <c r="AZ3">
        <v>3</v>
      </c>
      <c r="BA3">
        <v>75</v>
      </c>
      <c r="BB3">
        <v>0.5</v>
      </c>
      <c r="BC3">
        <v>1</v>
      </c>
      <c r="BD3" t="s">
        <v>732</v>
      </c>
      <c r="BE3" t="s">
        <v>732</v>
      </c>
      <c r="BF3" t="s">
        <v>732</v>
      </c>
      <c r="BG3" t="s">
        <v>732</v>
      </c>
      <c r="BH3" t="s">
        <v>732</v>
      </c>
      <c r="BI3" t="s">
        <v>732</v>
      </c>
    </row>
    <row r="4" spans="1:61">
      <c r="A4">
        <v>3</v>
      </c>
      <c r="B4" t="s">
        <v>127</v>
      </c>
      <c r="C4" t="s">
        <v>863</v>
      </c>
      <c r="D4" s="70">
        <v>240260</v>
      </c>
      <c r="E4">
        <v>7</v>
      </c>
      <c r="F4">
        <v>5</v>
      </c>
      <c r="G4">
        <v>136</v>
      </c>
      <c r="H4">
        <v>8.5663029999999996</v>
      </c>
      <c r="I4">
        <v>0</v>
      </c>
      <c r="J4">
        <v>0.58570783999999998</v>
      </c>
      <c r="N4">
        <v>2.2972896</v>
      </c>
      <c r="O4">
        <v>2.2972896</v>
      </c>
      <c r="P4">
        <v>0.63779010000000003</v>
      </c>
      <c r="Q4">
        <v>0</v>
      </c>
      <c r="R4">
        <v>85</v>
      </c>
      <c r="S4" t="s">
        <v>732</v>
      </c>
      <c r="T4">
        <v>0.3</v>
      </c>
      <c r="U4">
        <v>1.0000001E-2</v>
      </c>
      <c r="V4">
        <v>90</v>
      </c>
      <c r="W4">
        <v>50</v>
      </c>
      <c r="X4">
        <v>2.5</v>
      </c>
      <c r="Y4">
        <v>3.5000002000000001</v>
      </c>
      <c r="Z4">
        <v>3.6000000999999999</v>
      </c>
      <c r="AA4">
        <v>10.700001</v>
      </c>
      <c r="AB4">
        <v>0</v>
      </c>
      <c r="AC4">
        <v>0</v>
      </c>
      <c r="AD4">
        <v>2.5</v>
      </c>
      <c r="AE4">
        <v>0</v>
      </c>
      <c r="AF4">
        <v>0</v>
      </c>
      <c r="AG4">
        <v>0</v>
      </c>
      <c r="AH4">
        <v>6.6161941999999998</v>
      </c>
      <c r="AI4">
        <v>0</v>
      </c>
      <c r="AJ4">
        <v>0.75</v>
      </c>
      <c r="AK4">
        <v>95</v>
      </c>
      <c r="AL4" t="s">
        <v>732</v>
      </c>
      <c r="AM4" t="s">
        <v>732</v>
      </c>
      <c r="AN4">
        <v>0.5</v>
      </c>
      <c r="AO4">
        <v>1</v>
      </c>
      <c r="AP4">
        <v>2</v>
      </c>
      <c r="AQ4" t="s">
        <v>732</v>
      </c>
      <c r="AR4" t="s">
        <v>732</v>
      </c>
      <c r="AS4">
        <v>85</v>
      </c>
      <c r="AT4">
        <v>15</v>
      </c>
      <c r="AU4" t="s">
        <v>732</v>
      </c>
      <c r="AV4" t="s">
        <v>732</v>
      </c>
      <c r="AW4" t="s">
        <v>732</v>
      </c>
      <c r="AX4">
        <v>95</v>
      </c>
      <c r="AY4">
        <v>1.8</v>
      </c>
      <c r="AZ4">
        <v>3</v>
      </c>
      <c r="BA4">
        <v>99</v>
      </c>
      <c r="BB4">
        <v>0.75</v>
      </c>
      <c r="BC4">
        <v>1</v>
      </c>
      <c r="BD4" t="s">
        <v>732</v>
      </c>
      <c r="BE4" t="s">
        <v>732</v>
      </c>
      <c r="BF4" t="s">
        <v>732</v>
      </c>
      <c r="BG4" t="s">
        <v>732</v>
      </c>
      <c r="BH4" t="s">
        <v>732</v>
      </c>
      <c r="BI4" t="s">
        <v>732</v>
      </c>
    </row>
    <row r="5" spans="1:61">
      <c r="A5">
        <v>4</v>
      </c>
      <c r="B5" t="s">
        <v>864</v>
      </c>
      <c r="C5" t="s">
        <v>865</v>
      </c>
      <c r="D5" s="70">
        <v>240260330</v>
      </c>
      <c r="E5">
        <v>2</v>
      </c>
      <c r="F5">
        <v>1</v>
      </c>
      <c r="G5">
        <v>118</v>
      </c>
      <c r="H5">
        <v>3.5038575999999999</v>
      </c>
      <c r="I5">
        <v>0</v>
      </c>
      <c r="J5">
        <v>0.24904345</v>
      </c>
      <c r="K5" s="71">
        <v>1.1867271E-5</v>
      </c>
      <c r="M5">
        <v>0.15315266999999999</v>
      </c>
      <c r="P5">
        <v>2.7</v>
      </c>
      <c r="Q5">
        <v>0.25518000000000002</v>
      </c>
      <c r="R5">
        <v>70</v>
      </c>
      <c r="S5">
        <v>90</v>
      </c>
      <c r="T5">
        <v>0.5</v>
      </c>
      <c r="U5">
        <v>0.1</v>
      </c>
      <c r="V5">
        <v>90</v>
      </c>
      <c r="W5">
        <v>90</v>
      </c>
      <c r="X5">
        <v>0.2</v>
      </c>
      <c r="Y5">
        <v>0.3</v>
      </c>
      <c r="Z5">
        <v>3.8000001999999999</v>
      </c>
      <c r="AA5">
        <v>0</v>
      </c>
      <c r="AB5">
        <v>0</v>
      </c>
      <c r="AC5">
        <v>0</v>
      </c>
      <c r="AD5">
        <v>12.000000999999999</v>
      </c>
      <c r="AE5">
        <v>7.0000004999999996</v>
      </c>
      <c r="AF5">
        <v>4.5</v>
      </c>
      <c r="AG5">
        <v>0</v>
      </c>
      <c r="AH5">
        <v>13.232388500000001</v>
      </c>
      <c r="AI5">
        <v>0</v>
      </c>
      <c r="AJ5">
        <v>0.75</v>
      </c>
      <c r="AK5">
        <v>100</v>
      </c>
      <c r="AL5" t="s">
        <v>732</v>
      </c>
      <c r="AM5" t="s">
        <v>732</v>
      </c>
      <c r="AN5" t="s">
        <v>732</v>
      </c>
      <c r="AO5" t="s">
        <v>732</v>
      </c>
      <c r="AP5" t="s">
        <v>732</v>
      </c>
      <c r="AQ5" t="s">
        <v>732</v>
      </c>
      <c r="AR5" t="s">
        <v>732</v>
      </c>
      <c r="AS5">
        <v>75</v>
      </c>
      <c r="AT5" t="s">
        <v>732</v>
      </c>
      <c r="AU5">
        <v>25</v>
      </c>
      <c r="AV5" t="s">
        <v>732</v>
      </c>
      <c r="AW5" t="s">
        <v>732</v>
      </c>
      <c r="AX5">
        <v>50</v>
      </c>
      <c r="AY5">
        <v>1</v>
      </c>
      <c r="AZ5">
        <v>3</v>
      </c>
      <c r="BA5">
        <v>50</v>
      </c>
      <c r="BB5">
        <v>0.5</v>
      </c>
      <c r="BC5">
        <v>1</v>
      </c>
      <c r="BD5" t="s">
        <v>732</v>
      </c>
      <c r="BE5" t="s">
        <v>732</v>
      </c>
      <c r="BF5" t="s">
        <v>732</v>
      </c>
      <c r="BG5" t="s">
        <v>732</v>
      </c>
      <c r="BH5" t="s">
        <v>732</v>
      </c>
      <c r="BI5" t="s">
        <v>732</v>
      </c>
    </row>
    <row r="6" spans="1:61">
      <c r="A6">
        <v>5</v>
      </c>
      <c r="B6" t="s">
        <v>866</v>
      </c>
      <c r="C6" s="69" t="s">
        <v>867</v>
      </c>
      <c r="D6" s="70">
        <v>240260320</v>
      </c>
      <c r="E6">
        <v>2</v>
      </c>
      <c r="F6">
        <v>3</v>
      </c>
      <c r="G6" s="70">
        <v>118119136</v>
      </c>
      <c r="H6">
        <v>13.201457</v>
      </c>
      <c r="I6">
        <v>6.3392878000000001</v>
      </c>
      <c r="J6">
        <v>1.3951397999999999</v>
      </c>
      <c r="K6" s="71">
        <v>1.5031876999999999E-4</v>
      </c>
      <c r="M6">
        <v>1.9399337000000001</v>
      </c>
      <c r="N6">
        <v>0.91891586999999997</v>
      </c>
      <c r="O6">
        <v>0.73768526000000001</v>
      </c>
      <c r="P6">
        <v>1.7635449999999999</v>
      </c>
      <c r="Q6">
        <v>0</v>
      </c>
      <c r="R6">
        <v>90</v>
      </c>
      <c r="S6" t="s">
        <v>732</v>
      </c>
      <c r="T6">
        <v>0.2</v>
      </c>
      <c r="U6">
        <v>1.0000001E-2</v>
      </c>
      <c r="V6">
        <v>50</v>
      </c>
      <c r="W6">
        <v>50</v>
      </c>
      <c r="X6">
        <v>0.5</v>
      </c>
      <c r="Y6">
        <v>1.6</v>
      </c>
      <c r="Z6">
        <v>3.3000001999999999</v>
      </c>
      <c r="AA6">
        <v>4.3</v>
      </c>
      <c r="AB6">
        <v>8.9000009999999996</v>
      </c>
      <c r="AC6">
        <v>3.4</v>
      </c>
      <c r="AD6">
        <v>0.8</v>
      </c>
      <c r="AE6">
        <v>1.6</v>
      </c>
      <c r="AF6">
        <v>0.6</v>
      </c>
      <c r="AG6">
        <v>2.2108414999999999E-2</v>
      </c>
      <c r="AH6">
        <v>3.6756635000000003E-2</v>
      </c>
      <c r="AI6">
        <v>0</v>
      </c>
      <c r="AJ6">
        <v>2</v>
      </c>
      <c r="AK6">
        <v>85</v>
      </c>
      <c r="AL6" t="s">
        <v>732</v>
      </c>
      <c r="AM6" t="s">
        <v>732</v>
      </c>
      <c r="AN6" t="s">
        <v>732</v>
      </c>
      <c r="AO6" t="s">
        <v>732</v>
      </c>
      <c r="AP6" t="s">
        <v>732</v>
      </c>
      <c r="AQ6">
        <v>10</v>
      </c>
      <c r="AR6" t="s">
        <v>732</v>
      </c>
      <c r="AS6">
        <v>80</v>
      </c>
      <c r="AT6" t="s">
        <v>732</v>
      </c>
      <c r="AU6" t="s">
        <v>732</v>
      </c>
      <c r="AV6" t="s">
        <v>732</v>
      </c>
      <c r="AW6">
        <v>10</v>
      </c>
      <c r="AX6">
        <v>89</v>
      </c>
      <c r="AY6">
        <v>0.6</v>
      </c>
      <c r="AZ6">
        <v>3</v>
      </c>
      <c r="BA6">
        <v>89</v>
      </c>
      <c r="BB6">
        <v>0.5</v>
      </c>
      <c r="BC6">
        <v>1</v>
      </c>
      <c r="BD6">
        <v>3.5</v>
      </c>
      <c r="BE6">
        <v>1.66</v>
      </c>
      <c r="BF6">
        <v>7</v>
      </c>
      <c r="BG6" t="s">
        <v>732</v>
      </c>
      <c r="BH6" t="s">
        <v>732</v>
      </c>
      <c r="BI6" t="s">
        <v>732</v>
      </c>
    </row>
    <row r="7" spans="1:61">
      <c r="A7">
        <v>6</v>
      </c>
      <c r="B7" t="s">
        <v>868</v>
      </c>
      <c r="C7" s="69" t="s">
        <v>869</v>
      </c>
      <c r="D7" s="70">
        <v>240260</v>
      </c>
      <c r="E7">
        <v>4</v>
      </c>
      <c r="F7">
        <v>1</v>
      </c>
      <c r="G7">
        <v>140</v>
      </c>
      <c r="H7">
        <v>5.6192403000000004</v>
      </c>
      <c r="I7">
        <v>6.5108050000000004</v>
      </c>
      <c r="J7">
        <v>0.10349071</v>
      </c>
      <c r="K7" s="71">
        <v>3.1013135000000001E-4</v>
      </c>
      <c r="M7">
        <v>4.0023900000000001</v>
      </c>
      <c r="O7">
        <v>7.8221563999999999</v>
      </c>
      <c r="P7">
        <v>1.0950850999999999</v>
      </c>
      <c r="Q7">
        <v>0</v>
      </c>
      <c r="R7">
        <v>90</v>
      </c>
      <c r="S7" t="s">
        <v>732</v>
      </c>
      <c r="T7">
        <v>0.6</v>
      </c>
      <c r="U7">
        <v>0.1</v>
      </c>
      <c r="V7">
        <v>75</v>
      </c>
      <c r="W7">
        <v>60</v>
      </c>
      <c r="X7">
        <v>0.1</v>
      </c>
      <c r="Y7">
        <v>0.4</v>
      </c>
      <c r="Z7">
        <v>0.8</v>
      </c>
      <c r="AA7">
        <v>2.6000000999999999</v>
      </c>
      <c r="AB7">
        <v>2.2000000000000002</v>
      </c>
      <c r="AC7">
        <v>0</v>
      </c>
      <c r="AD7">
        <v>0.3</v>
      </c>
      <c r="AE7">
        <v>0.70000004999999998</v>
      </c>
      <c r="AF7">
        <v>0.70000004999999998</v>
      </c>
      <c r="AG7">
        <v>0.21048671999999999</v>
      </c>
      <c r="AH7">
        <v>0.122522146</v>
      </c>
      <c r="AI7">
        <v>0</v>
      </c>
      <c r="AJ7">
        <v>0.5</v>
      </c>
      <c r="AK7">
        <v>85</v>
      </c>
      <c r="AL7">
        <v>0.1</v>
      </c>
      <c r="AM7">
        <v>0.3</v>
      </c>
      <c r="AN7">
        <v>0.1</v>
      </c>
      <c r="AO7">
        <v>21.2</v>
      </c>
      <c r="AP7">
        <v>2</v>
      </c>
      <c r="AQ7" t="s">
        <v>732</v>
      </c>
      <c r="AR7" t="s">
        <v>732</v>
      </c>
      <c r="AS7">
        <v>80</v>
      </c>
      <c r="AT7">
        <v>10</v>
      </c>
      <c r="AU7" t="s">
        <v>732</v>
      </c>
      <c r="AV7" t="s">
        <v>732</v>
      </c>
      <c r="AW7">
        <v>10</v>
      </c>
      <c r="AX7">
        <v>95</v>
      </c>
      <c r="AY7">
        <v>0.2</v>
      </c>
      <c r="AZ7">
        <v>3</v>
      </c>
      <c r="BA7">
        <v>95</v>
      </c>
      <c r="BB7">
        <v>0.1</v>
      </c>
      <c r="BC7">
        <v>1</v>
      </c>
      <c r="BD7">
        <v>1</v>
      </c>
      <c r="BE7">
        <v>2.5</v>
      </c>
      <c r="BF7">
        <v>40</v>
      </c>
      <c r="BG7" t="s">
        <v>732</v>
      </c>
      <c r="BH7" t="s">
        <v>732</v>
      </c>
      <c r="BI7" t="s">
        <v>732</v>
      </c>
    </row>
    <row r="8" spans="1:61">
      <c r="A8">
        <v>7</v>
      </c>
      <c r="B8" t="s">
        <v>870</v>
      </c>
      <c r="C8" t="s">
        <v>871</v>
      </c>
      <c r="D8" s="70">
        <v>240260</v>
      </c>
      <c r="E8">
        <v>4</v>
      </c>
      <c r="F8">
        <v>3</v>
      </c>
      <c r="G8" s="70">
        <v>136141150</v>
      </c>
      <c r="H8">
        <v>11.499841</v>
      </c>
      <c r="I8">
        <v>7.4058970000000004</v>
      </c>
      <c r="J8">
        <v>0.39203998000000001</v>
      </c>
      <c r="O8">
        <v>1.8296638000000001</v>
      </c>
      <c r="P8">
        <v>0.45321499999999998</v>
      </c>
      <c r="Q8">
        <v>0</v>
      </c>
      <c r="R8">
        <v>95</v>
      </c>
      <c r="S8" t="s">
        <v>732</v>
      </c>
      <c r="T8">
        <v>2.0000001E-2</v>
      </c>
      <c r="U8">
        <v>0</v>
      </c>
      <c r="V8">
        <v>95</v>
      </c>
      <c r="W8" t="s">
        <v>732</v>
      </c>
      <c r="X8">
        <v>1</v>
      </c>
      <c r="Y8">
        <v>3.2</v>
      </c>
      <c r="Z8">
        <v>1.9000001</v>
      </c>
      <c r="AA8">
        <v>0.6</v>
      </c>
      <c r="AB8">
        <v>0.70000004999999998</v>
      </c>
      <c r="AC8">
        <v>1.7</v>
      </c>
      <c r="AD8">
        <v>4.9000000000000004</v>
      </c>
      <c r="AE8">
        <v>5.4</v>
      </c>
      <c r="AF8">
        <v>14.200001</v>
      </c>
      <c r="AJ8">
        <v>0.4</v>
      </c>
      <c r="AK8">
        <v>99</v>
      </c>
      <c r="AL8">
        <v>0.2</v>
      </c>
      <c r="AM8">
        <v>2</v>
      </c>
      <c r="AN8">
        <v>0.5</v>
      </c>
      <c r="AO8">
        <v>10</v>
      </c>
      <c r="AP8">
        <v>2</v>
      </c>
      <c r="AQ8" t="s">
        <v>732</v>
      </c>
      <c r="AR8">
        <v>50</v>
      </c>
      <c r="AS8">
        <v>40</v>
      </c>
      <c r="AT8" t="s">
        <v>732</v>
      </c>
      <c r="AU8">
        <v>10</v>
      </c>
      <c r="AV8" t="s">
        <v>732</v>
      </c>
      <c r="AW8" t="s">
        <v>732</v>
      </c>
      <c r="AX8">
        <v>99</v>
      </c>
      <c r="AY8">
        <v>0.9</v>
      </c>
      <c r="AZ8">
        <v>3</v>
      </c>
      <c r="BA8">
        <v>99</v>
      </c>
      <c r="BB8">
        <v>0.4</v>
      </c>
      <c r="BC8">
        <v>1</v>
      </c>
      <c r="BD8" t="s">
        <v>732</v>
      </c>
      <c r="BE8" t="s">
        <v>732</v>
      </c>
      <c r="BF8" t="s">
        <v>732</v>
      </c>
      <c r="BG8" t="s">
        <v>732</v>
      </c>
      <c r="BH8" t="s">
        <v>732</v>
      </c>
      <c r="BI8" t="s">
        <v>732</v>
      </c>
    </row>
    <row r="9" spans="1:61">
      <c r="A9">
        <v>8</v>
      </c>
      <c r="B9" t="s">
        <v>872</v>
      </c>
      <c r="C9" s="69" t="s">
        <v>873</v>
      </c>
      <c r="D9">
        <v>240</v>
      </c>
      <c r="E9">
        <v>2</v>
      </c>
      <c r="F9">
        <v>5</v>
      </c>
      <c r="G9" s="70">
        <v>135137</v>
      </c>
      <c r="H9">
        <v>6.5549090000000003</v>
      </c>
      <c r="I9">
        <v>9.9876120000000004</v>
      </c>
      <c r="J9">
        <v>0.34327020000000003</v>
      </c>
      <c r="K9">
        <v>1.4240724000000001E-3</v>
      </c>
      <c r="M9">
        <v>18.378316999999999</v>
      </c>
      <c r="N9">
        <v>4.4230489999999998</v>
      </c>
      <c r="O9">
        <v>2.948699</v>
      </c>
      <c r="P9">
        <v>0.43139005000000002</v>
      </c>
      <c r="Q9">
        <v>0.29904500000000001</v>
      </c>
      <c r="R9">
        <v>75</v>
      </c>
      <c r="S9">
        <v>90</v>
      </c>
      <c r="T9">
        <v>1.0000001E-2</v>
      </c>
      <c r="U9">
        <v>1.0000001E-2</v>
      </c>
      <c r="V9">
        <v>90</v>
      </c>
      <c r="W9">
        <v>60</v>
      </c>
      <c r="X9">
        <v>1</v>
      </c>
      <c r="Y9">
        <v>2</v>
      </c>
      <c r="Z9">
        <v>4</v>
      </c>
      <c r="AA9">
        <v>10</v>
      </c>
      <c r="AB9">
        <v>20</v>
      </c>
      <c r="AC9">
        <v>10</v>
      </c>
      <c r="AD9">
        <v>2</v>
      </c>
      <c r="AE9">
        <v>10</v>
      </c>
      <c r="AF9">
        <v>5</v>
      </c>
      <c r="AG9">
        <v>0</v>
      </c>
      <c r="AH9">
        <v>9.1891593999999993E-2</v>
      </c>
      <c r="AI9">
        <v>0</v>
      </c>
      <c r="AJ9">
        <v>1</v>
      </c>
      <c r="AK9">
        <v>99</v>
      </c>
      <c r="AL9">
        <v>0.1</v>
      </c>
      <c r="AM9">
        <v>3</v>
      </c>
      <c r="AN9">
        <v>0.7</v>
      </c>
      <c r="AO9">
        <v>10</v>
      </c>
      <c r="AP9">
        <v>2</v>
      </c>
      <c r="AQ9" t="s">
        <v>732</v>
      </c>
      <c r="AR9" t="s">
        <v>732</v>
      </c>
      <c r="AS9">
        <v>95</v>
      </c>
      <c r="AT9">
        <v>5</v>
      </c>
      <c r="AU9" t="s">
        <v>732</v>
      </c>
      <c r="AV9" t="s">
        <v>732</v>
      </c>
      <c r="AW9" t="s">
        <v>732</v>
      </c>
      <c r="AX9">
        <v>99</v>
      </c>
      <c r="AY9">
        <v>3</v>
      </c>
      <c r="AZ9">
        <v>3</v>
      </c>
      <c r="BA9">
        <v>99</v>
      </c>
      <c r="BB9">
        <v>2</v>
      </c>
      <c r="BC9">
        <v>1</v>
      </c>
      <c r="BD9" t="s">
        <v>732</v>
      </c>
      <c r="BE9" t="s">
        <v>732</v>
      </c>
      <c r="BF9" t="s">
        <v>732</v>
      </c>
      <c r="BG9" t="s">
        <v>732</v>
      </c>
      <c r="BH9" t="s">
        <v>732</v>
      </c>
      <c r="BI9" t="s">
        <v>732</v>
      </c>
    </row>
    <row r="10" spans="1:61">
      <c r="A10">
        <v>9</v>
      </c>
      <c r="B10" t="s">
        <v>874</v>
      </c>
      <c r="C10" t="s">
        <v>875</v>
      </c>
      <c r="D10">
        <v>240</v>
      </c>
      <c r="E10">
        <v>2</v>
      </c>
      <c r="F10">
        <v>5</v>
      </c>
      <c r="G10" s="70">
        <v>135137</v>
      </c>
      <c r="H10">
        <v>8.1936370000000007</v>
      </c>
      <c r="I10">
        <v>0</v>
      </c>
      <c r="J10">
        <v>2.4069166000000002</v>
      </c>
      <c r="N10">
        <v>4.5945790000000004</v>
      </c>
      <c r="O10">
        <v>3.4459344999999999</v>
      </c>
      <c r="P10">
        <v>0.73328506999999998</v>
      </c>
      <c r="Q10">
        <v>0</v>
      </c>
      <c r="R10">
        <v>85</v>
      </c>
      <c r="S10" t="s">
        <v>732</v>
      </c>
      <c r="T10">
        <v>0.15</v>
      </c>
      <c r="U10">
        <v>0</v>
      </c>
      <c r="V10">
        <v>90</v>
      </c>
      <c r="W10" t="s">
        <v>732</v>
      </c>
      <c r="X10">
        <v>1.5000001000000001</v>
      </c>
      <c r="Y10">
        <v>2.6000000999999999</v>
      </c>
      <c r="Z10">
        <v>2.5</v>
      </c>
      <c r="AA10">
        <v>2</v>
      </c>
      <c r="AB10">
        <v>3.7000003000000001</v>
      </c>
      <c r="AC10">
        <v>7.0000004999999996</v>
      </c>
      <c r="AD10">
        <v>4.7000003000000001</v>
      </c>
      <c r="AE10">
        <v>8</v>
      </c>
      <c r="AF10">
        <v>20</v>
      </c>
      <c r="AG10">
        <v>0</v>
      </c>
      <c r="AH10">
        <v>1.4825176</v>
      </c>
      <c r="AI10">
        <v>0</v>
      </c>
      <c r="AJ10">
        <v>0.5</v>
      </c>
      <c r="AK10">
        <v>100</v>
      </c>
      <c r="AL10">
        <v>0.1</v>
      </c>
      <c r="AM10">
        <v>3</v>
      </c>
      <c r="AN10">
        <v>0.5</v>
      </c>
      <c r="AO10">
        <v>20</v>
      </c>
      <c r="AP10">
        <v>2</v>
      </c>
      <c r="AQ10" t="s">
        <v>732</v>
      </c>
      <c r="AR10" t="s">
        <v>732</v>
      </c>
      <c r="AS10">
        <v>90</v>
      </c>
      <c r="AT10">
        <v>10</v>
      </c>
      <c r="AU10" t="s">
        <v>732</v>
      </c>
      <c r="AV10" t="s">
        <v>732</v>
      </c>
      <c r="AW10" t="s">
        <v>732</v>
      </c>
      <c r="AX10">
        <v>100</v>
      </c>
      <c r="AY10">
        <v>1</v>
      </c>
      <c r="AZ10">
        <v>3</v>
      </c>
      <c r="BA10">
        <v>96</v>
      </c>
      <c r="BB10">
        <v>0.5</v>
      </c>
      <c r="BC10">
        <v>1</v>
      </c>
      <c r="BD10" t="s">
        <v>732</v>
      </c>
      <c r="BE10" t="s">
        <v>732</v>
      </c>
      <c r="BF10" t="s">
        <v>732</v>
      </c>
      <c r="BG10" t="s">
        <v>732</v>
      </c>
      <c r="BH10" t="s">
        <v>732</v>
      </c>
      <c r="BI10" t="s">
        <v>732</v>
      </c>
    </row>
    <row r="11" spans="1:61">
      <c r="A11">
        <v>10</v>
      </c>
      <c r="B11" t="s">
        <v>876</v>
      </c>
      <c r="C11" t="s">
        <v>877</v>
      </c>
      <c r="D11">
        <v>240</v>
      </c>
      <c r="E11">
        <v>2</v>
      </c>
      <c r="F11">
        <v>5</v>
      </c>
      <c r="G11" s="70">
        <v>130131132136137</v>
      </c>
      <c r="H11">
        <v>11.747089000000001</v>
      </c>
      <c r="I11">
        <v>13.375622999999999</v>
      </c>
      <c r="J11">
        <v>0.65836589999999995</v>
      </c>
      <c r="K11" s="71">
        <v>2.0253476000000001E-4</v>
      </c>
      <c r="M11">
        <v>2.6138054999999998</v>
      </c>
      <c r="N11">
        <v>0.61261069999999995</v>
      </c>
      <c r="O11">
        <v>0.40840712000000001</v>
      </c>
      <c r="P11">
        <v>0.33339000000000002</v>
      </c>
      <c r="Q11">
        <v>0.38770500000000002</v>
      </c>
      <c r="R11">
        <v>75</v>
      </c>
      <c r="S11">
        <v>90</v>
      </c>
      <c r="T11">
        <v>0.3</v>
      </c>
      <c r="U11">
        <v>0.05</v>
      </c>
      <c r="V11">
        <v>60</v>
      </c>
      <c r="W11">
        <v>80</v>
      </c>
      <c r="X11">
        <v>1.3000001000000001</v>
      </c>
      <c r="Y11">
        <v>1</v>
      </c>
      <c r="Z11">
        <v>1</v>
      </c>
      <c r="AA11">
        <v>5</v>
      </c>
      <c r="AB11">
        <v>35</v>
      </c>
      <c r="AC11">
        <v>5</v>
      </c>
      <c r="AD11">
        <v>2</v>
      </c>
      <c r="AE11">
        <v>10</v>
      </c>
      <c r="AF11">
        <v>5</v>
      </c>
      <c r="AG11">
        <v>0</v>
      </c>
      <c r="AH11">
        <v>9.1891593999999993E-2</v>
      </c>
      <c r="AI11">
        <v>0</v>
      </c>
      <c r="AJ11">
        <v>1</v>
      </c>
      <c r="AK11">
        <v>95</v>
      </c>
      <c r="AL11">
        <v>0.1</v>
      </c>
      <c r="AM11">
        <v>12</v>
      </c>
      <c r="AN11">
        <v>0.7</v>
      </c>
      <c r="AO11">
        <v>20</v>
      </c>
      <c r="AP11">
        <v>2</v>
      </c>
      <c r="AQ11" t="s">
        <v>732</v>
      </c>
      <c r="AR11" t="s">
        <v>732</v>
      </c>
      <c r="AS11">
        <v>95</v>
      </c>
      <c r="AT11">
        <v>5</v>
      </c>
      <c r="AU11" t="s">
        <v>732</v>
      </c>
      <c r="AV11" t="s">
        <v>732</v>
      </c>
      <c r="AW11" t="s">
        <v>732</v>
      </c>
      <c r="AX11">
        <v>95</v>
      </c>
      <c r="AY11">
        <v>2</v>
      </c>
      <c r="AZ11">
        <v>3</v>
      </c>
      <c r="BA11">
        <v>95</v>
      </c>
      <c r="BB11">
        <v>3</v>
      </c>
      <c r="BC11">
        <v>1</v>
      </c>
      <c r="BD11" t="s">
        <v>732</v>
      </c>
      <c r="BE11" t="s">
        <v>732</v>
      </c>
      <c r="BF11" t="s">
        <v>732</v>
      </c>
      <c r="BG11" t="s">
        <v>732</v>
      </c>
      <c r="BH11" t="s">
        <v>732</v>
      </c>
      <c r="BI11" t="s">
        <v>732</v>
      </c>
    </row>
    <row r="12" spans="1:61">
      <c r="A12">
        <v>11</v>
      </c>
      <c r="B12" t="s">
        <v>878</v>
      </c>
      <c r="C12" t="s">
        <v>879</v>
      </c>
      <c r="D12">
        <v>240</v>
      </c>
      <c r="E12">
        <v>2</v>
      </c>
      <c r="F12">
        <v>5</v>
      </c>
      <c r="G12" s="70">
        <v>130131132136137</v>
      </c>
      <c r="H12">
        <v>12.1955805</v>
      </c>
      <c r="I12">
        <v>0</v>
      </c>
      <c r="J12">
        <v>0.15923359000000001</v>
      </c>
      <c r="K12" s="71">
        <v>1.8987631999999998E-5</v>
      </c>
      <c r="M12">
        <v>0.24504424999999999</v>
      </c>
      <c r="N12">
        <v>0.24504424999999999</v>
      </c>
      <c r="O12">
        <v>6.8918695000000003</v>
      </c>
      <c r="P12">
        <v>0.10130501</v>
      </c>
      <c r="Q12">
        <v>0.38770500000000002</v>
      </c>
      <c r="R12">
        <v>75</v>
      </c>
      <c r="S12">
        <v>90</v>
      </c>
      <c r="T12">
        <v>0.2</v>
      </c>
      <c r="U12">
        <v>0.05</v>
      </c>
      <c r="V12">
        <v>80</v>
      </c>
      <c r="W12">
        <v>60</v>
      </c>
      <c r="X12">
        <v>1</v>
      </c>
      <c r="Y12">
        <v>2</v>
      </c>
      <c r="Z12">
        <v>4</v>
      </c>
      <c r="AA12">
        <v>5</v>
      </c>
      <c r="AB12">
        <v>5</v>
      </c>
      <c r="AC12">
        <v>5</v>
      </c>
      <c r="AD12">
        <v>5</v>
      </c>
      <c r="AE12">
        <v>5</v>
      </c>
      <c r="AF12">
        <v>5</v>
      </c>
      <c r="AG12">
        <v>0</v>
      </c>
      <c r="AH12">
        <v>1.9144083999999999</v>
      </c>
      <c r="AI12">
        <v>0</v>
      </c>
      <c r="AJ12">
        <v>1</v>
      </c>
      <c r="AK12">
        <v>80</v>
      </c>
      <c r="AL12">
        <v>0.1</v>
      </c>
      <c r="AM12">
        <v>1</v>
      </c>
      <c r="AN12">
        <v>0.7</v>
      </c>
      <c r="AO12">
        <v>20</v>
      </c>
      <c r="AP12">
        <v>2</v>
      </c>
      <c r="AQ12" t="s">
        <v>732</v>
      </c>
      <c r="AR12" t="s">
        <v>732</v>
      </c>
      <c r="AS12">
        <v>95</v>
      </c>
      <c r="AT12">
        <v>5</v>
      </c>
      <c r="AU12" t="s">
        <v>732</v>
      </c>
      <c r="AV12" t="s">
        <v>732</v>
      </c>
      <c r="AW12" t="s">
        <v>732</v>
      </c>
      <c r="AX12">
        <v>80</v>
      </c>
      <c r="AY12">
        <v>0.5</v>
      </c>
      <c r="AZ12">
        <v>3</v>
      </c>
      <c r="BA12">
        <v>80</v>
      </c>
      <c r="BB12">
        <v>0.75</v>
      </c>
      <c r="BC12">
        <v>1</v>
      </c>
      <c r="BD12" t="s">
        <v>732</v>
      </c>
      <c r="BE12" t="s">
        <v>732</v>
      </c>
      <c r="BF12" t="s">
        <v>732</v>
      </c>
      <c r="BG12" t="s">
        <v>732</v>
      </c>
      <c r="BH12" t="s">
        <v>732</v>
      </c>
      <c r="BI12" t="s">
        <v>732</v>
      </c>
    </row>
    <row r="13" spans="1:61">
      <c r="A13">
        <v>12</v>
      </c>
      <c r="B13" t="s">
        <v>880</v>
      </c>
      <c r="C13" t="s">
        <v>881</v>
      </c>
      <c r="D13">
        <v>260</v>
      </c>
      <c r="E13">
        <v>2</v>
      </c>
      <c r="F13">
        <v>4</v>
      </c>
      <c r="G13" s="70">
        <v>112117</v>
      </c>
      <c r="H13">
        <v>16.115590999999998</v>
      </c>
      <c r="I13">
        <v>0</v>
      </c>
      <c r="J13">
        <v>9.4356179999999998E-2</v>
      </c>
      <c r="K13" s="71">
        <v>3.2896074000000002E-4</v>
      </c>
      <c r="M13">
        <v>4.2453909999999997</v>
      </c>
      <c r="N13">
        <v>10.368831999999999</v>
      </c>
      <c r="O13">
        <v>1.1723068999999999</v>
      </c>
      <c r="P13">
        <v>1.0270001000000001E-2</v>
      </c>
      <c r="Q13">
        <v>0</v>
      </c>
      <c r="R13">
        <v>75</v>
      </c>
      <c r="S13" t="s">
        <v>732</v>
      </c>
      <c r="T13">
        <v>0.05</v>
      </c>
      <c r="U13">
        <v>1.0000001E-2</v>
      </c>
      <c r="V13">
        <v>75</v>
      </c>
      <c r="W13">
        <v>55</v>
      </c>
      <c r="X13">
        <v>0.3</v>
      </c>
      <c r="Y13">
        <v>0.6</v>
      </c>
      <c r="Z13">
        <v>1.1000000000000001</v>
      </c>
      <c r="AA13">
        <v>0.6</v>
      </c>
      <c r="AB13">
        <v>4.5</v>
      </c>
      <c r="AC13">
        <v>7.0000004999999996</v>
      </c>
      <c r="AD13">
        <v>0.5</v>
      </c>
      <c r="AE13">
        <v>3.6000000999999999</v>
      </c>
      <c r="AF13">
        <v>5</v>
      </c>
      <c r="AG13">
        <v>0</v>
      </c>
      <c r="AH13">
        <v>4.6328680000000001E-3</v>
      </c>
      <c r="AI13">
        <v>0</v>
      </c>
      <c r="AJ13">
        <v>1.3</v>
      </c>
      <c r="AK13">
        <v>85</v>
      </c>
      <c r="AL13" t="s">
        <v>732</v>
      </c>
      <c r="AM13" t="s">
        <v>732</v>
      </c>
      <c r="AN13">
        <v>0.4</v>
      </c>
      <c r="AO13">
        <v>2</v>
      </c>
      <c r="AP13">
        <v>2</v>
      </c>
      <c r="AQ13">
        <v>21</v>
      </c>
      <c r="AR13">
        <v>13</v>
      </c>
      <c r="AS13">
        <v>53</v>
      </c>
      <c r="AT13">
        <v>7</v>
      </c>
      <c r="AU13" t="s">
        <v>732</v>
      </c>
      <c r="AV13" t="s">
        <v>732</v>
      </c>
      <c r="AW13">
        <v>6</v>
      </c>
      <c r="AX13">
        <v>96</v>
      </c>
      <c r="AY13">
        <v>0.6</v>
      </c>
      <c r="AZ13">
        <v>4</v>
      </c>
      <c r="BA13">
        <v>96</v>
      </c>
      <c r="BB13">
        <v>0.8</v>
      </c>
      <c r="BC13">
        <v>1</v>
      </c>
      <c r="BD13">
        <v>3</v>
      </c>
      <c r="BE13">
        <v>0.83</v>
      </c>
      <c r="BF13">
        <v>50</v>
      </c>
      <c r="BG13" t="s">
        <v>732</v>
      </c>
      <c r="BH13" t="s">
        <v>732</v>
      </c>
      <c r="BI13" t="s">
        <v>732</v>
      </c>
    </row>
    <row r="14" spans="1:61">
      <c r="A14">
        <v>13</v>
      </c>
      <c r="B14" t="s">
        <v>882</v>
      </c>
      <c r="C14" s="69" t="s">
        <v>883</v>
      </c>
      <c r="D14">
        <v>240</v>
      </c>
      <c r="E14">
        <v>2</v>
      </c>
      <c r="F14">
        <v>5</v>
      </c>
      <c r="G14" s="70">
        <v>112133</v>
      </c>
      <c r="H14">
        <v>3.8898215</v>
      </c>
      <c r="I14">
        <v>0</v>
      </c>
      <c r="J14">
        <v>0.37086993000000001</v>
      </c>
      <c r="K14" s="71">
        <v>1.1424225500000001E-4</v>
      </c>
      <c r="M14">
        <v>1.4743495</v>
      </c>
      <c r="N14">
        <v>14.743496</v>
      </c>
      <c r="O14">
        <v>3.6858740000000001</v>
      </c>
      <c r="P14">
        <v>0.24502502000000001</v>
      </c>
      <c r="Q14">
        <v>0.20176501999999999</v>
      </c>
      <c r="R14">
        <v>90</v>
      </c>
      <c r="S14">
        <v>95</v>
      </c>
      <c r="T14">
        <v>0.2</v>
      </c>
      <c r="U14">
        <v>0</v>
      </c>
      <c r="V14">
        <v>85</v>
      </c>
      <c r="W14" t="s">
        <v>732</v>
      </c>
      <c r="X14">
        <v>0.4</v>
      </c>
      <c r="Y14">
        <v>0.6</v>
      </c>
      <c r="Z14">
        <v>1</v>
      </c>
      <c r="AA14">
        <v>13.000000999999999</v>
      </c>
      <c r="AB14">
        <v>4</v>
      </c>
      <c r="AC14">
        <v>7.0000004999999996</v>
      </c>
      <c r="AD14">
        <v>3.0000002000000001</v>
      </c>
      <c r="AE14">
        <v>1</v>
      </c>
      <c r="AF14">
        <v>7.0000004999999996</v>
      </c>
      <c r="AJ14">
        <v>0.2</v>
      </c>
      <c r="AK14">
        <v>73</v>
      </c>
      <c r="AL14">
        <v>0.2</v>
      </c>
      <c r="AM14">
        <v>5</v>
      </c>
      <c r="AN14">
        <v>0.3</v>
      </c>
      <c r="AO14">
        <v>10</v>
      </c>
      <c r="AP14">
        <v>2</v>
      </c>
      <c r="AQ14" t="s">
        <v>732</v>
      </c>
      <c r="AR14" t="s">
        <v>732</v>
      </c>
      <c r="AS14">
        <v>98</v>
      </c>
      <c r="AT14" t="s">
        <v>732</v>
      </c>
      <c r="AU14">
        <v>1</v>
      </c>
      <c r="AV14" t="s">
        <v>732</v>
      </c>
      <c r="AW14">
        <v>1</v>
      </c>
      <c r="AX14">
        <v>73</v>
      </c>
      <c r="AY14">
        <v>0.8</v>
      </c>
      <c r="AZ14">
        <v>4</v>
      </c>
      <c r="BA14">
        <v>73</v>
      </c>
      <c r="BB14">
        <v>0.8</v>
      </c>
      <c r="BC14">
        <v>1</v>
      </c>
      <c r="BD14" t="s">
        <v>732</v>
      </c>
      <c r="BE14" t="s">
        <v>732</v>
      </c>
      <c r="BF14" t="s">
        <v>732</v>
      </c>
      <c r="BG14" t="s">
        <v>732</v>
      </c>
      <c r="BH14" t="s">
        <v>732</v>
      </c>
      <c r="BI14" t="s">
        <v>732</v>
      </c>
    </row>
    <row r="15" spans="1:61">
      <c r="A15">
        <v>14</v>
      </c>
      <c r="B15" t="s">
        <v>884</v>
      </c>
      <c r="C15" s="69" t="s">
        <v>885</v>
      </c>
      <c r="D15">
        <v>260</v>
      </c>
      <c r="E15">
        <v>1</v>
      </c>
      <c r="F15">
        <v>1</v>
      </c>
      <c r="G15">
        <v>153</v>
      </c>
      <c r="H15">
        <v>19.602003</v>
      </c>
      <c r="I15">
        <v>0</v>
      </c>
      <c r="J15">
        <v>3.2669999999999998E-2</v>
      </c>
      <c r="P15">
        <v>0.10082501000000001</v>
      </c>
      <c r="Q15">
        <v>0</v>
      </c>
      <c r="R15">
        <v>75</v>
      </c>
      <c r="S15" t="s">
        <v>732</v>
      </c>
      <c r="T15">
        <v>0.1</v>
      </c>
      <c r="U15">
        <v>0</v>
      </c>
      <c r="V15">
        <v>80</v>
      </c>
      <c r="W15" t="s">
        <v>732</v>
      </c>
      <c r="X15">
        <v>0.25</v>
      </c>
      <c r="Y15">
        <v>0.5</v>
      </c>
      <c r="Z15">
        <v>0.90000004</v>
      </c>
      <c r="AA15">
        <v>1.25</v>
      </c>
      <c r="AB15">
        <v>0</v>
      </c>
      <c r="AC15">
        <v>0</v>
      </c>
      <c r="AD15">
        <v>0</v>
      </c>
      <c r="AE15">
        <v>0</v>
      </c>
      <c r="AF15">
        <v>0</v>
      </c>
      <c r="AJ15">
        <v>1.5</v>
      </c>
      <c r="AK15">
        <v>60</v>
      </c>
      <c r="AL15" t="s">
        <v>732</v>
      </c>
      <c r="AM15" t="s">
        <v>732</v>
      </c>
      <c r="AN15" t="s">
        <v>732</v>
      </c>
      <c r="AO15" t="s">
        <v>732</v>
      </c>
      <c r="AP15" t="s">
        <v>732</v>
      </c>
      <c r="AQ15" t="s">
        <v>732</v>
      </c>
      <c r="AR15" t="s">
        <v>732</v>
      </c>
      <c r="AS15" t="s">
        <v>732</v>
      </c>
      <c r="AT15">
        <v>75</v>
      </c>
      <c r="AU15" t="s">
        <v>732</v>
      </c>
      <c r="AV15" t="s">
        <v>732</v>
      </c>
      <c r="AW15">
        <v>25</v>
      </c>
      <c r="AX15">
        <v>40</v>
      </c>
      <c r="AY15">
        <v>0.1</v>
      </c>
      <c r="AZ15">
        <v>3</v>
      </c>
      <c r="BA15">
        <v>60</v>
      </c>
      <c r="BB15">
        <v>0.4</v>
      </c>
      <c r="BC15">
        <v>1</v>
      </c>
      <c r="BD15" t="s">
        <v>732</v>
      </c>
      <c r="BE15" t="s">
        <v>732</v>
      </c>
      <c r="BF15" t="s">
        <v>732</v>
      </c>
      <c r="BG15" t="s">
        <v>732</v>
      </c>
      <c r="BH15" t="s">
        <v>732</v>
      </c>
      <c r="BI15" t="s">
        <v>732</v>
      </c>
    </row>
    <row r="16" spans="1:61">
      <c r="A16">
        <v>15</v>
      </c>
      <c r="B16" t="s">
        <v>886</v>
      </c>
      <c r="C16" t="s">
        <v>887</v>
      </c>
      <c r="D16">
        <v>260</v>
      </c>
      <c r="E16">
        <v>2</v>
      </c>
      <c r="F16">
        <v>1</v>
      </c>
      <c r="G16">
        <v>154</v>
      </c>
      <c r="H16">
        <v>13.972307000000001</v>
      </c>
      <c r="I16">
        <v>0</v>
      </c>
      <c r="J16">
        <v>0.40269563000000003</v>
      </c>
      <c r="K16" s="71">
        <v>1.1214569500000001E-4</v>
      </c>
      <c r="M16">
        <v>0.82702430000000005</v>
      </c>
      <c r="N16">
        <v>5.8810624999999996</v>
      </c>
      <c r="O16">
        <v>1.1486449999999999</v>
      </c>
      <c r="P16">
        <v>3.3525900000000002</v>
      </c>
      <c r="Q16">
        <v>2.4090001E-2</v>
      </c>
      <c r="R16">
        <v>90</v>
      </c>
      <c r="S16">
        <v>90</v>
      </c>
      <c r="T16">
        <v>4.0000002999999999E-2</v>
      </c>
      <c r="U16">
        <v>1.0000001E-2</v>
      </c>
      <c r="V16">
        <v>60</v>
      </c>
      <c r="W16">
        <v>75</v>
      </c>
      <c r="X16">
        <v>8.0000005999999999E-2</v>
      </c>
      <c r="Y16">
        <v>0.70000004999999998</v>
      </c>
      <c r="Z16">
        <v>0.23</v>
      </c>
      <c r="AA16">
        <v>1.7500001000000001</v>
      </c>
      <c r="AB16">
        <v>5</v>
      </c>
      <c r="AC16">
        <v>6.0000004999999996</v>
      </c>
      <c r="AD16">
        <v>0.5</v>
      </c>
      <c r="AE16">
        <v>2</v>
      </c>
      <c r="AF16">
        <v>2</v>
      </c>
      <c r="AG16">
        <v>0.10390818</v>
      </c>
      <c r="AH16">
        <v>1.6540486E-2</v>
      </c>
      <c r="AI16">
        <v>0</v>
      </c>
      <c r="AJ16">
        <v>1.1000000000000001</v>
      </c>
      <c r="AK16">
        <v>76</v>
      </c>
      <c r="AL16" t="s">
        <v>732</v>
      </c>
      <c r="AM16" t="s">
        <v>732</v>
      </c>
      <c r="AN16" t="s">
        <v>732</v>
      </c>
      <c r="AO16" t="s">
        <v>732</v>
      </c>
      <c r="AP16" t="s">
        <v>732</v>
      </c>
      <c r="AQ16" t="s">
        <v>732</v>
      </c>
      <c r="AR16">
        <v>37</v>
      </c>
      <c r="AS16">
        <v>55</v>
      </c>
      <c r="AT16" t="s">
        <v>732</v>
      </c>
      <c r="AU16">
        <v>5</v>
      </c>
      <c r="AV16" t="s">
        <v>732</v>
      </c>
      <c r="AW16">
        <v>3</v>
      </c>
      <c r="AX16">
        <v>76</v>
      </c>
      <c r="AY16">
        <v>3.7</v>
      </c>
      <c r="AZ16">
        <v>3</v>
      </c>
      <c r="BA16">
        <v>76</v>
      </c>
      <c r="BB16">
        <v>0.8</v>
      </c>
      <c r="BC16">
        <v>1</v>
      </c>
      <c r="BD16">
        <v>10</v>
      </c>
      <c r="BE16">
        <v>1.5</v>
      </c>
      <c r="BF16">
        <v>30</v>
      </c>
      <c r="BG16" t="s">
        <v>732</v>
      </c>
      <c r="BH16" t="s">
        <v>732</v>
      </c>
      <c r="BI16" t="s">
        <v>732</v>
      </c>
    </row>
    <row r="17" spans="1:61">
      <c r="A17">
        <v>16</v>
      </c>
      <c r="B17" t="s">
        <v>888</v>
      </c>
      <c r="C17" s="69" t="s">
        <v>889</v>
      </c>
      <c r="D17" s="70">
        <v>240260</v>
      </c>
      <c r="E17">
        <v>4</v>
      </c>
      <c r="F17">
        <v>1</v>
      </c>
      <c r="G17" s="70">
        <v>150152153154</v>
      </c>
      <c r="H17">
        <v>3.6008882999999998</v>
      </c>
      <c r="I17">
        <v>4.1685619999999997</v>
      </c>
      <c r="J17">
        <v>0.56406719999999999</v>
      </c>
      <c r="K17" s="71">
        <v>7.1203629999999998E-4</v>
      </c>
      <c r="M17">
        <v>12.252212999999999</v>
      </c>
      <c r="N17">
        <v>4.5741595999999998</v>
      </c>
      <c r="P17">
        <v>0.93136006999999998</v>
      </c>
      <c r="Q17">
        <v>0</v>
      </c>
      <c r="R17">
        <v>80</v>
      </c>
      <c r="S17" t="s">
        <v>732</v>
      </c>
      <c r="T17">
        <v>0.1</v>
      </c>
      <c r="U17">
        <v>0.1</v>
      </c>
      <c r="V17">
        <v>70</v>
      </c>
      <c r="W17">
        <v>70</v>
      </c>
      <c r="X17">
        <v>0.3</v>
      </c>
      <c r="Y17">
        <v>1.4000001</v>
      </c>
      <c r="Z17">
        <v>1.8000001000000001</v>
      </c>
      <c r="AA17">
        <v>0.8</v>
      </c>
      <c r="AB17">
        <v>2.5</v>
      </c>
      <c r="AC17">
        <v>0</v>
      </c>
      <c r="AD17">
        <v>0.70000004999999998</v>
      </c>
      <c r="AE17">
        <v>2.5</v>
      </c>
      <c r="AF17">
        <v>0</v>
      </c>
      <c r="AJ17">
        <v>1</v>
      </c>
      <c r="AK17">
        <v>88</v>
      </c>
      <c r="AL17" t="s">
        <v>732</v>
      </c>
      <c r="AM17" t="s">
        <v>732</v>
      </c>
      <c r="AN17" t="s">
        <v>732</v>
      </c>
      <c r="AO17" t="s">
        <v>732</v>
      </c>
      <c r="AP17" t="s">
        <v>732</v>
      </c>
      <c r="AQ17" t="s">
        <v>732</v>
      </c>
      <c r="AR17">
        <v>60</v>
      </c>
      <c r="AS17">
        <v>30</v>
      </c>
      <c r="AT17">
        <v>10</v>
      </c>
      <c r="AU17" t="s">
        <v>732</v>
      </c>
      <c r="AV17" t="s">
        <v>732</v>
      </c>
      <c r="AW17" t="s">
        <v>732</v>
      </c>
      <c r="AX17">
        <v>88</v>
      </c>
      <c r="AY17">
        <v>0.5</v>
      </c>
      <c r="AZ17">
        <v>3</v>
      </c>
      <c r="BA17">
        <v>88</v>
      </c>
      <c r="BB17">
        <v>0.5</v>
      </c>
      <c r="BC17">
        <v>1</v>
      </c>
      <c r="BD17">
        <v>2</v>
      </c>
      <c r="BE17">
        <v>1.5</v>
      </c>
      <c r="BF17">
        <v>20</v>
      </c>
      <c r="BG17" t="s">
        <v>732</v>
      </c>
      <c r="BH17" t="s">
        <v>732</v>
      </c>
      <c r="BI17" t="s">
        <v>732</v>
      </c>
    </row>
    <row r="18" spans="1:61">
      <c r="A18">
        <v>17</v>
      </c>
      <c r="B18" t="s">
        <v>142</v>
      </c>
      <c r="C18" s="69" t="s">
        <v>890</v>
      </c>
      <c r="D18">
        <v>260</v>
      </c>
      <c r="E18">
        <v>2</v>
      </c>
      <c r="F18">
        <v>4</v>
      </c>
      <c r="G18">
        <v>114</v>
      </c>
      <c r="H18">
        <v>24.652784</v>
      </c>
      <c r="I18">
        <v>0</v>
      </c>
      <c r="J18">
        <v>0.32199552999999997</v>
      </c>
      <c r="K18" s="71">
        <v>2.0248529999999999E-4</v>
      </c>
      <c r="M18">
        <v>1.4932383</v>
      </c>
      <c r="N18">
        <v>15.219547</v>
      </c>
      <c r="O18">
        <v>1.8235885999999999</v>
      </c>
      <c r="P18">
        <v>0</v>
      </c>
      <c r="Q18">
        <v>0</v>
      </c>
      <c r="R18" t="s">
        <v>732</v>
      </c>
      <c r="S18" t="s">
        <v>732</v>
      </c>
      <c r="T18">
        <v>6.0000001999999997E-2</v>
      </c>
      <c r="U18">
        <v>0</v>
      </c>
      <c r="V18">
        <v>70</v>
      </c>
      <c r="W18" t="s">
        <v>732</v>
      </c>
      <c r="X18">
        <v>0.90000004</v>
      </c>
      <c r="Y18">
        <v>3.1000000999999999</v>
      </c>
      <c r="Z18">
        <v>3.0000002000000001</v>
      </c>
      <c r="AA18">
        <v>1</v>
      </c>
      <c r="AB18">
        <v>1</v>
      </c>
      <c r="AC18">
        <v>1</v>
      </c>
      <c r="AD18">
        <v>1</v>
      </c>
      <c r="AE18">
        <v>0.8</v>
      </c>
      <c r="AF18">
        <v>0</v>
      </c>
      <c r="AJ18">
        <v>1.6</v>
      </c>
      <c r="AK18">
        <v>86</v>
      </c>
      <c r="AL18" t="s">
        <v>732</v>
      </c>
      <c r="AM18" t="s">
        <v>732</v>
      </c>
      <c r="AN18">
        <v>0.5</v>
      </c>
      <c r="AO18">
        <v>5</v>
      </c>
      <c r="AP18">
        <v>2</v>
      </c>
      <c r="AQ18" t="s">
        <v>732</v>
      </c>
      <c r="AR18" t="s">
        <v>732</v>
      </c>
      <c r="AS18">
        <v>100</v>
      </c>
      <c r="AT18" t="s">
        <v>732</v>
      </c>
      <c r="AU18" t="s">
        <v>732</v>
      </c>
      <c r="AV18" t="s">
        <v>732</v>
      </c>
      <c r="AW18" t="s">
        <v>732</v>
      </c>
      <c r="AX18">
        <v>87</v>
      </c>
      <c r="AY18">
        <v>2.6</v>
      </c>
      <c r="AZ18">
        <v>3</v>
      </c>
      <c r="BA18">
        <v>87</v>
      </c>
      <c r="BB18">
        <v>2</v>
      </c>
      <c r="BC18">
        <v>1</v>
      </c>
      <c r="BD18">
        <v>6</v>
      </c>
      <c r="BE18">
        <v>1.5</v>
      </c>
      <c r="BF18">
        <v>30</v>
      </c>
      <c r="BG18" t="s">
        <v>732</v>
      </c>
      <c r="BH18" t="s">
        <v>732</v>
      </c>
      <c r="BI18" t="s">
        <v>732</v>
      </c>
    </row>
    <row r="19" spans="1:61">
      <c r="A19">
        <v>18</v>
      </c>
      <c r="B19" t="s">
        <v>891</v>
      </c>
      <c r="C19" s="69" t="s">
        <v>892</v>
      </c>
      <c r="D19" s="70">
        <v>240330</v>
      </c>
      <c r="E19">
        <v>2</v>
      </c>
      <c r="F19">
        <v>1</v>
      </c>
      <c r="G19">
        <v>118</v>
      </c>
      <c r="H19">
        <v>0.80498886000000003</v>
      </c>
      <c r="I19">
        <v>6.3594116999999999</v>
      </c>
      <c r="J19">
        <v>0.35038580000000003</v>
      </c>
      <c r="K19" s="71">
        <v>6.4748349999999997E-4</v>
      </c>
      <c r="M19">
        <v>8.8894415000000002</v>
      </c>
      <c r="N19">
        <v>0.43209475000000003</v>
      </c>
      <c r="O19">
        <v>1.7938468000000001</v>
      </c>
      <c r="P19">
        <v>0.120805</v>
      </c>
      <c r="Q19">
        <v>2.7800003E-2</v>
      </c>
      <c r="R19">
        <v>75</v>
      </c>
      <c r="S19">
        <v>95</v>
      </c>
      <c r="T19">
        <v>0.1</v>
      </c>
      <c r="U19">
        <v>7.0000000000000007E-2</v>
      </c>
      <c r="V19">
        <v>65</v>
      </c>
      <c r="W19">
        <v>65</v>
      </c>
      <c r="X19">
        <v>0.4</v>
      </c>
      <c r="Y19">
        <v>0.8</v>
      </c>
      <c r="Z19">
        <v>0.2</v>
      </c>
      <c r="AA19">
        <v>1.1000000000000001</v>
      </c>
      <c r="AB19">
        <v>2.7</v>
      </c>
      <c r="AC19">
        <v>6.3</v>
      </c>
      <c r="AD19">
        <v>0.90000004</v>
      </c>
      <c r="AE19">
        <v>0.8</v>
      </c>
      <c r="AF19">
        <v>0</v>
      </c>
      <c r="AG19">
        <v>0.10782865</v>
      </c>
      <c r="AH19">
        <v>0.45945793000000001</v>
      </c>
      <c r="AI19">
        <v>0</v>
      </c>
      <c r="AJ19">
        <v>0.3</v>
      </c>
      <c r="AK19">
        <v>80</v>
      </c>
      <c r="AL19">
        <v>0.1</v>
      </c>
      <c r="AM19">
        <v>7</v>
      </c>
      <c r="AN19">
        <v>0.1</v>
      </c>
      <c r="AO19">
        <v>15.5</v>
      </c>
      <c r="AP19">
        <v>2</v>
      </c>
      <c r="AQ19" t="s">
        <v>732</v>
      </c>
      <c r="AR19">
        <v>35</v>
      </c>
      <c r="AS19">
        <v>50</v>
      </c>
      <c r="AT19">
        <v>5</v>
      </c>
      <c r="AU19">
        <v>5</v>
      </c>
      <c r="AV19" t="s">
        <v>732</v>
      </c>
      <c r="AW19">
        <v>5</v>
      </c>
      <c r="AX19">
        <v>85</v>
      </c>
      <c r="AY19">
        <v>0.6</v>
      </c>
      <c r="AZ19">
        <v>3</v>
      </c>
      <c r="BA19">
        <v>85</v>
      </c>
      <c r="BB19">
        <v>0.2</v>
      </c>
      <c r="BC19">
        <v>1</v>
      </c>
      <c r="BD19">
        <v>2</v>
      </c>
      <c r="BE19">
        <v>0.41</v>
      </c>
      <c r="BF19">
        <v>5</v>
      </c>
      <c r="BG19" t="s">
        <v>732</v>
      </c>
      <c r="BH19" t="s">
        <v>732</v>
      </c>
      <c r="BI19" t="s">
        <v>732</v>
      </c>
    </row>
    <row r="20" spans="1:61">
      <c r="A20">
        <v>19</v>
      </c>
      <c r="B20" t="s">
        <v>893</v>
      </c>
      <c r="C20" s="69" t="s">
        <v>894</v>
      </c>
      <c r="D20">
        <v>260</v>
      </c>
      <c r="E20">
        <v>2</v>
      </c>
      <c r="F20">
        <v>1</v>
      </c>
      <c r="G20" s="70">
        <v>119150</v>
      </c>
      <c r="H20">
        <v>5.8072400000000002</v>
      </c>
      <c r="I20">
        <v>8.2048489999999994</v>
      </c>
      <c r="J20">
        <v>4.3771266999999998</v>
      </c>
      <c r="O20">
        <v>37.179336999999997</v>
      </c>
      <c r="P20">
        <v>4.8039999999999999E-2</v>
      </c>
      <c r="Q20">
        <v>0</v>
      </c>
      <c r="R20">
        <v>90</v>
      </c>
      <c r="S20" t="s">
        <v>732</v>
      </c>
      <c r="T20">
        <v>1.0000001E-2</v>
      </c>
      <c r="U20">
        <v>0</v>
      </c>
      <c r="V20">
        <v>60</v>
      </c>
      <c r="W20" t="s">
        <v>732</v>
      </c>
      <c r="X20">
        <v>0.5</v>
      </c>
      <c r="Y20">
        <v>1.5000001000000001</v>
      </c>
      <c r="Z20">
        <v>3.0000002000000001</v>
      </c>
      <c r="AA20">
        <v>0.5</v>
      </c>
      <c r="AB20">
        <v>4</v>
      </c>
      <c r="AC20">
        <v>19</v>
      </c>
      <c r="AD20">
        <v>0.70000004999999998</v>
      </c>
      <c r="AE20">
        <v>2.5</v>
      </c>
      <c r="AF20">
        <v>8</v>
      </c>
      <c r="AJ20">
        <v>1.2</v>
      </c>
      <c r="AK20">
        <v>85</v>
      </c>
      <c r="AL20" t="s">
        <v>732</v>
      </c>
      <c r="AM20" t="s">
        <v>732</v>
      </c>
      <c r="AN20" t="s">
        <v>732</v>
      </c>
      <c r="AO20" t="s">
        <v>732</v>
      </c>
      <c r="AP20" t="s">
        <v>732</v>
      </c>
      <c r="AQ20">
        <v>5</v>
      </c>
      <c r="AR20" t="s">
        <v>732</v>
      </c>
      <c r="AS20">
        <v>94</v>
      </c>
      <c r="AT20">
        <v>1</v>
      </c>
      <c r="AU20" t="s">
        <v>732</v>
      </c>
      <c r="AV20" t="s">
        <v>732</v>
      </c>
      <c r="AW20" t="s">
        <v>732</v>
      </c>
      <c r="AX20">
        <v>85</v>
      </c>
      <c r="AY20">
        <v>1.4</v>
      </c>
      <c r="AZ20">
        <v>3</v>
      </c>
      <c r="BA20">
        <v>85</v>
      </c>
      <c r="BB20">
        <v>0.7</v>
      </c>
      <c r="BC20">
        <v>1</v>
      </c>
      <c r="BD20">
        <v>3</v>
      </c>
      <c r="BE20">
        <v>1.25</v>
      </c>
      <c r="BF20">
        <v>30</v>
      </c>
      <c r="BG20" t="s">
        <v>732</v>
      </c>
      <c r="BH20" t="s">
        <v>732</v>
      </c>
      <c r="BI20" t="s">
        <v>732</v>
      </c>
    </row>
    <row r="21" spans="1:61">
      <c r="A21">
        <v>20</v>
      </c>
      <c r="B21" t="s">
        <v>895</v>
      </c>
      <c r="C21" t="s">
        <v>896</v>
      </c>
      <c r="D21">
        <v>260</v>
      </c>
      <c r="E21">
        <v>2</v>
      </c>
      <c r="F21">
        <v>4</v>
      </c>
      <c r="G21">
        <v>145</v>
      </c>
      <c r="H21">
        <v>1.5093540999999999</v>
      </c>
      <c r="I21">
        <v>2.1303453000000001</v>
      </c>
      <c r="J21">
        <v>0</v>
      </c>
      <c r="P21">
        <v>0.52471500000000004</v>
      </c>
      <c r="Q21">
        <v>6.4600003000000001E-3</v>
      </c>
      <c r="R21">
        <v>70</v>
      </c>
      <c r="S21">
        <v>90</v>
      </c>
      <c r="T21">
        <v>0.05</v>
      </c>
      <c r="U21">
        <v>0.3</v>
      </c>
      <c r="V21">
        <v>80</v>
      </c>
      <c r="W21">
        <v>80</v>
      </c>
      <c r="X21">
        <v>0.05</v>
      </c>
      <c r="Y21">
        <v>0.1</v>
      </c>
      <c r="Z21">
        <v>0.5</v>
      </c>
      <c r="AA21">
        <v>1</v>
      </c>
      <c r="AB21">
        <v>0</v>
      </c>
      <c r="AC21">
        <v>0</v>
      </c>
      <c r="AD21">
        <v>0</v>
      </c>
      <c r="AE21">
        <v>2</v>
      </c>
      <c r="AF21">
        <v>4</v>
      </c>
      <c r="AJ21">
        <v>0.5</v>
      </c>
      <c r="AK21">
        <v>30</v>
      </c>
      <c r="AL21">
        <v>0.1</v>
      </c>
      <c r="AM21">
        <v>3</v>
      </c>
      <c r="AN21">
        <v>0.1</v>
      </c>
      <c r="AO21">
        <v>5</v>
      </c>
      <c r="AP21">
        <v>2</v>
      </c>
      <c r="AQ21" t="s">
        <v>732</v>
      </c>
      <c r="AR21">
        <v>20</v>
      </c>
      <c r="AS21">
        <v>50</v>
      </c>
      <c r="AT21">
        <v>15</v>
      </c>
      <c r="AU21" t="s">
        <v>732</v>
      </c>
      <c r="AV21" t="s">
        <v>732</v>
      </c>
      <c r="AW21">
        <v>15</v>
      </c>
      <c r="AX21">
        <v>30</v>
      </c>
      <c r="AY21">
        <v>0.5</v>
      </c>
      <c r="AZ21">
        <v>3</v>
      </c>
      <c r="BA21">
        <v>30</v>
      </c>
      <c r="BB21">
        <v>0.5</v>
      </c>
      <c r="BC21">
        <v>1</v>
      </c>
      <c r="BD21" t="s">
        <v>732</v>
      </c>
      <c r="BE21" t="s">
        <v>732</v>
      </c>
      <c r="BF21" t="s">
        <v>732</v>
      </c>
      <c r="BG21" t="s">
        <v>732</v>
      </c>
      <c r="BH21" t="s">
        <v>732</v>
      </c>
      <c r="BI21" t="s">
        <v>732</v>
      </c>
    </row>
    <row r="22" spans="1:61">
      <c r="A22">
        <v>21</v>
      </c>
      <c r="B22" t="s">
        <v>146</v>
      </c>
      <c r="C22" s="69" t="s">
        <v>897</v>
      </c>
      <c r="D22" s="70">
        <v>240260330340</v>
      </c>
      <c r="E22">
        <v>2</v>
      </c>
      <c r="F22">
        <v>4</v>
      </c>
      <c r="G22">
        <v>125</v>
      </c>
      <c r="H22">
        <v>0.63249122999999996</v>
      </c>
      <c r="I22">
        <v>0</v>
      </c>
      <c r="J22">
        <v>0</v>
      </c>
      <c r="K22" s="71">
        <v>4.1298094E-6</v>
      </c>
      <c r="M22">
        <v>5.3297116999999998E-2</v>
      </c>
      <c r="N22">
        <v>4.9185615</v>
      </c>
      <c r="O22">
        <v>5.7004694999999996</v>
      </c>
      <c r="P22">
        <v>1.0950001000000001E-3</v>
      </c>
      <c r="Q22">
        <v>0</v>
      </c>
      <c r="R22">
        <v>99</v>
      </c>
      <c r="S22" t="s">
        <v>732</v>
      </c>
      <c r="T22">
        <v>2.0000001E-2</v>
      </c>
      <c r="U22">
        <v>0</v>
      </c>
      <c r="V22">
        <v>70</v>
      </c>
      <c r="W22" t="s">
        <v>732</v>
      </c>
      <c r="X22">
        <v>0.2</v>
      </c>
      <c r="Y22">
        <v>1</v>
      </c>
      <c r="Z22">
        <v>2.5</v>
      </c>
      <c r="AA22">
        <v>8</v>
      </c>
      <c r="AB22">
        <v>0.5</v>
      </c>
      <c r="AC22">
        <v>0</v>
      </c>
      <c r="AD22">
        <v>0.70000004999999998</v>
      </c>
      <c r="AE22">
        <v>0.2</v>
      </c>
      <c r="AF22">
        <v>0</v>
      </c>
      <c r="AG22">
        <v>5.6352319999999996E-3</v>
      </c>
      <c r="AH22">
        <v>1.8378317000000002E-2</v>
      </c>
      <c r="AI22">
        <v>0</v>
      </c>
      <c r="AJ22">
        <v>0.5</v>
      </c>
      <c r="AK22">
        <v>50</v>
      </c>
      <c r="AL22">
        <v>0.1</v>
      </c>
      <c r="AM22">
        <v>1</v>
      </c>
      <c r="AN22">
        <v>0.2</v>
      </c>
      <c r="AO22">
        <v>1</v>
      </c>
      <c r="AP22">
        <v>2</v>
      </c>
      <c r="AQ22">
        <v>99</v>
      </c>
      <c r="AR22" t="s">
        <v>732</v>
      </c>
      <c r="AS22" t="s">
        <v>732</v>
      </c>
      <c r="AT22" t="s">
        <v>732</v>
      </c>
      <c r="AU22" t="s">
        <v>732</v>
      </c>
      <c r="AV22" t="s">
        <v>732</v>
      </c>
      <c r="AW22">
        <v>1</v>
      </c>
      <c r="AX22">
        <v>50</v>
      </c>
      <c r="AY22">
        <v>0.5</v>
      </c>
      <c r="AZ22">
        <v>3</v>
      </c>
      <c r="BA22">
        <v>50</v>
      </c>
      <c r="BB22">
        <v>0.5</v>
      </c>
      <c r="BC22">
        <v>1</v>
      </c>
      <c r="BD22">
        <v>0.5</v>
      </c>
      <c r="BE22">
        <v>0.5</v>
      </c>
      <c r="BF22">
        <v>1</v>
      </c>
      <c r="BG22" t="s">
        <v>732</v>
      </c>
      <c r="BH22" t="s">
        <v>732</v>
      </c>
      <c r="BI22" t="s">
        <v>732</v>
      </c>
    </row>
    <row r="23" spans="1:61">
      <c r="A23">
        <v>22</v>
      </c>
      <c r="B23" t="s">
        <v>146</v>
      </c>
      <c r="C23" t="s">
        <v>898</v>
      </c>
      <c r="D23" s="70">
        <v>240260330340</v>
      </c>
      <c r="E23">
        <v>2</v>
      </c>
      <c r="F23">
        <v>4</v>
      </c>
      <c r="G23">
        <v>125</v>
      </c>
      <c r="H23">
        <v>4.1255674000000004</v>
      </c>
      <c r="I23">
        <v>0</v>
      </c>
      <c r="J23">
        <v>0</v>
      </c>
      <c r="K23" s="71">
        <v>6.8925109999999997E-6</v>
      </c>
      <c r="M23">
        <v>8.8951059999999998E-2</v>
      </c>
      <c r="N23">
        <v>8.8951059999999998E-2</v>
      </c>
      <c r="O23">
        <v>8.8951059999999998E-2</v>
      </c>
      <c r="P23" s="71">
        <v>5.5000006000000001E-4</v>
      </c>
      <c r="Q23">
        <v>0</v>
      </c>
      <c r="R23">
        <v>99</v>
      </c>
      <c r="S23" t="s">
        <v>732</v>
      </c>
      <c r="T23">
        <v>0.2</v>
      </c>
      <c r="U23">
        <v>0</v>
      </c>
      <c r="V23">
        <v>70</v>
      </c>
      <c r="W23" t="s">
        <v>732</v>
      </c>
      <c r="X23">
        <v>0.4</v>
      </c>
      <c r="Y23">
        <v>2.2000000000000002</v>
      </c>
      <c r="Z23">
        <v>2.8000001999999999</v>
      </c>
      <c r="AA23">
        <v>8.3000000000000007</v>
      </c>
      <c r="AB23">
        <v>0.70000004999999998</v>
      </c>
      <c r="AC23">
        <v>0.5</v>
      </c>
      <c r="AD23">
        <v>0.8</v>
      </c>
      <c r="AE23">
        <v>0.5</v>
      </c>
      <c r="AF23">
        <v>0.5</v>
      </c>
      <c r="AG23">
        <v>5.6352319999999996E-3</v>
      </c>
      <c r="AH23">
        <v>1.8378317000000002E-2</v>
      </c>
      <c r="AI23">
        <v>0</v>
      </c>
      <c r="AJ23">
        <v>0.5</v>
      </c>
      <c r="AK23">
        <v>50</v>
      </c>
      <c r="AL23">
        <v>0.1</v>
      </c>
      <c r="AM23">
        <v>1</v>
      </c>
      <c r="AN23">
        <v>0.2</v>
      </c>
      <c r="AO23">
        <v>2</v>
      </c>
      <c r="AP23">
        <v>2</v>
      </c>
      <c r="AQ23">
        <v>97</v>
      </c>
      <c r="AR23" t="s">
        <v>732</v>
      </c>
      <c r="AS23" t="s">
        <v>732</v>
      </c>
      <c r="AT23" t="s">
        <v>732</v>
      </c>
      <c r="AU23" t="s">
        <v>732</v>
      </c>
      <c r="AV23" t="s">
        <v>732</v>
      </c>
      <c r="AW23">
        <v>3</v>
      </c>
      <c r="AX23">
        <v>50</v>
      </c>
      <c r="AY23">
        <v>1</v>
      </c>
      <c r="AZ23">
        <v>3</v>
      </c>
      <c r="BA23">
        <v>50</v>
      </c>
      <c r="BB23">
        <v>1</v>
      </c>
      <c r="BC23">
        <v>1</v>
      </c>
      <c r="BD23" t="s">
        <v>732</v>
      </c>
      <c r="BE23" t="s">
        <v>732</v>
      </c>
      <c r="BF23" t="s">
        <v>732</v>
      </c>
      <c r="BG23" t="s">
        <v>732</v>
      </c>
      <c r="BH23" t="s">
        <v>732</v>
      </c>
      <c r="BI23" t="s">
        <v>732</v>
      </c>
    </row>
    <row r="24" spans="1:61">
      <c r="A24">
        <v>23</v>
      </c>
      <c r="B24" t="s">
        <v>146</v>
      </c>
      <c r="C24" t="s">
        <v>899</v>
      </c>
      <c r="D24" s="70">
        <v>240260330340</v>
      </c>
      <c r="E24">
        <v>2</v>
      </c>
      <c r="F24">
        <v>4</v>
      </c>
      <c r="G24">
        <v>125</v>
      </c>
      <c r="H24">
        <v>3.7805727</v>
      </c>
      <c r="I24">
        <v>0</v>
      </c>
      <c r="J24">
        <v>5.0211229999999997E-3</v>
      </c>
      <c r="K24">
        <v>1.9358486E-3</v>
      </c>
      <c r="M24">
        <v>24.983027</v>
      </c>
      <c r="N24">
        <v>24.983027</v>
      </c>
      <c r="O24">
        <v>3.6321677999999999</v>
      </c>
      <c r="P24">
        <v>0.33415001999999999</v>
      </c>
      <c r="Q24">
        <v>0</v>
      </c>
      <c r="R24">
        <v>75</v>
      </c>
      <c r="S24" t="s">
        <v>732</v>
      </c>
      <c r="T24">
        <v>0.17</v>
      </c>
      <c r="U24">
        <v>0</v>
      </c>
      <c r="V24">
        <v>70</v>
      </c>
      <c r="W24" t="s">
        <v>732</v>
      </c>
      <c r="X24">
        <v>0.2</v>
      </c>
      <c r="Y24">
        <v>1.1000000000000001</v>
      </c>
      <c r="Z24">
        <v>1.6</v>
      </c>
      <c r="AA24">
        <v>9.7000010000000003</v>
      </c>
      <c r="AB24">
        <v>8.7000010000000003</v>
      </c>
      <c r="AC24">
        <v>1</v>
      </c>
      <c r="AD24">
        <v>3.3000001999999999</v>
      </c>
      <c r="AE24">
        <v>2.3000001999999999</v>
      </c>
      <c r="AF24">
        <v>1</v>
      </c>
      <c r="AG24">
        <v>5.6352319999999996E-3</v>
      </c>
      <c r="AH24">
        <v>3.6756635999999998E-3</v>
      </c>
      <c r="AI24">
        <v>0</v>
      </c>
      <c r="AJ24">
        <v>0.5</v>
      </c>
      <c r="AK24">
        <v>50</v>
      </c>
      <c r="AL24">
        <v>0.1</v>
      </c>
      <c r="AM24">
        <v>1</v>
      </c>
      <c r="AN24">
        <v>0.2</v>
      </c>
      <c r="AO24">
        <v>5</v>
      </c>
      <c r="AP24">
        <v>2</v>
      </c>
      <c r="AQ24">
        <v>95</v>
      </c>
      <c r="AR24" t="s">
        <v>732</v>
      </c>
      <c r="AS24" t="s">
        <v>732</v>
      </c>
      <c r="AT24" t="s">
        <v>732</v>
      </c>
      <c r="AU24" t="s">
        <v>732</v>
      </c>
      <c r="AV24" t="s">
        <v>732</v>
      </c>
      <c r="AW24">
        <v>5</v>
      </c>
      <c r="AX24">
        <v>50</v>
      </c>
      <c r="AY24">
        <v>0.5</v>
      </c>
      <c r="AZ24">
        <v>3</v>
      </c>
      <c r="BA24">
        <v>50</v>
      </c>
      <c r="BB24">
        <v>0.5</v>
      </c>
      <c r="BC24">
        <v>1</v>
      </c>
      <c r="BD24">
        <v>2</v>
      </c>
      <c r="BE24">
        <v>0.83</v>
      </c>
      <c r="BF24">
        <v>10</v>
      </c>
      <c r="BG24" t="s">
        <v>732</v>
      </c>
      <c r="BH24" t="s">
        <v>732</v>
      </c>
      <c r="BI24" t="s">
        <v>732</v>
      </c>
    </row>
    <row r="25" spans="1:61">
      <c r="A25">
        <v>24</v>
      </c>
      <c r="B25" t="s">
        <v>900</v>
      </c>
      <c r="C25" s="69" t="s">
        <v>901</v>
      </c>
      <c r="D25" s="70">
        <v>240260330340</v>
      </c>
      <c r="E25">
        <v>2</v>
      </c>
      <c r="F25">
        <v>1</v>
      </c>
      <c r="G25" s="70">
        <v>151152</v>
      </c>
      <c r="H25">
        <v>3.6799490000000001</v>
      </c>
      <c r="I25">
        <v>1.8687241000000001</v>
      </c>
      <c r="J25">
        <v>0.17249763000000001</v>
      </c>
      <c r="K25" s="71">
        <v>1.1867272E-4</v>
      </c>
      <c r="M25">
        <v>2.0420356000000002</v>
      </c>
      <c r="N25">
        <v>0.72364629999999996</v>
      </c>
      <c r="O25">
        <v>1.1486448</v>
      </c>
      <c r="P25">
        <v>0</v>
      </c>
      <c r="Q25">
        <v>0</v>
      </c>
      <c r="R25" t="s">
        <v>732</v>
      </c>
      <c r="S25" t="s">
        <v>732</v>
      </c>
      <c r="T25">
        <v>0.5</v>
      </c>
      <c r="U25">
        <v>0</v>
      </c>
      <c r="V25">
        <v>75</v>
      </c>
      <c r="W25" t="s">
        <v>732</v>
      </c>
      <c r="X25">
        <v>0.1</v>
      </c>
      <c r="Y25">
        <v>0.2</v>
      </c>
      <c r="Z25">
        <v>0.75000005999999997</v>
      </c>
      <c r="AA25">
        <v>2</v>
      </c>
      <c r="AB25">
        <v>0.8</v>
      </c>
      <c r="AC25">
        <v>0</v>
      </c>
      <c r="AD25">
        <v>1.8000001000000001</v>
      </c>
      <c r="AE25">
        <v>0.2</v>
      </c>
      <c r="AF25">
        <v>0.5</v>
      </c>
      <c r="AG25">
        <v>3.2139967999999998E-2</v>
      </c>
      <c r="AH25">
        <v>0.45945793000000001</v>
      </c>
      <c r="AI25">
        <v>1.2507466</v>
      </c>
      <c r="AJ25">
        <v>0.7</v>
      </c>
      <c r="AK25">
        <v>90</v>
      </c>
      <c r="AL25" t="s">
        <v>732</v>
      </c>
      <c r="AM25" t="s">
        <v>732</v>
      </c>
      <c r="AN25">
        <v>0.2</v>
      </c>
      <c r="AO25">
        <v>1.5</v>
      </c>
      <c r="AP25">
        <v>2</v>
      </c>
      <c r="AQ25" t="s">
        <v>732</v>
      </c>
      <c r="AR25">
        <v>70</v>
      </c>
      <c r="AS25">
        <v>5</v>
      </c>
      <c r="AT25" t="s">
        <v>732</v>
      </c>
      <c r="AU25" t="s">
        <v>732</v>
      </c>
      <c r="AV25" t="s">
        <v>732</v>
      </c>
      <c r="AW25">
        <v>25</v>
      </c>
      <c r="AX25">
        <v>80</v>
      </c>
      <c r="AY25">
        <v>0.1</v>
      </c>
      <c r="AZ25">
        <v>4</v>
      </c>
      <c r="BA25">
        <v>80</v>
      </c>
      <c r="BB25">
        <v>0.5</v>
      </c>
      <c r="BC25">
        <v>2</v>
      </c>
      <c r="BD25">
        <v>2</v>
      </c>
      <c r="BE25">
        <v>1</v>
      </c>
      <c r="BF25">
        <v>20</v>
      </c>
      <c r="BG25" t="s">
        <v>732</v>
      </c>
      <c r="BH25" t="s">
        <v>732</v>
      </c>
      <c r="BI25" t="s">
        <v>732</v>
      </c>
    </row>
    <row r="26" spans="1:61">
      <c r="A26">
        <v>25</v>
      </c>
      <c r="B26" t="s">
        <v>902</v>
      </c>
      <c r="C26" t="s">
        <v>903</v>
      </c>
      <c r="D26">
        <v>340</v>
      </c>
      <c r="E26">
        <v>2</v>
      </c>
      <c r="F26">
        <v>3</v>
      </c>
      <c r="G26" s="70">
        <v>146208</v>
      </c>
      <c r="H26">
        <v>6.7843312999999998</v>
      </c>
      <c r="I26">
        <v>1.5363070000000001</v>
      </c>
      <c r="J26">
        <v>1.372506</v>
      </c>
      <c r="K26" s="71">
        <v>2.2808894999999999E-4</v>
      </c>
      <c r="M26">
        <v>1.9623963</v>
      </c>
      <c r="N26">
        <v>16.413972999999999</v>
      </c>
      <c r="P26">
        <v>0.23364499999999999</v>
      </c>
      <c r="Q26">
        <v>0</v>
      </c>
      <c r="R26">
        <v>80</v>
      </c>
      <c r="S26" t="s">
        <v>732</v>
      </c>
      <c r="T26">
        <v>4.0000002999999999E-2</v>
      </c>
      <c r="U26">
        <v>1.0000001E-2</v>
      </c>
      <c r="V26">
        <v>60</v>
      </c>
      <c r="W26">
        <v>60</v>
      </c>
      <c r="X26">
        <v>0.3</v>
      </c>
      <c r="Y26">
        <v>0.5</v>
      </c>
      <c r="Z26">
        <v>1.2</v>
      </c>
      <c r="AA26">
        <v>1</v>
      </c>
      <c r="AB26">
        <v>1</v>
      </c>
      <c r="AC26">
        <v>0</v>
      </c>
      <c r="AJ26">
        <v>0.4</v>
      </c>
      <c r="AK26">
        <v>40</v>
      </c>
      <c r="AL26" t="s">
        <v>732</v>
      </c>
      <c r="AM26" t="s">
        <v>732</v>
      </c>
      <c r="AN26" t="s">
        <v>732</v>
      </c>
      <c r="AO26" t="s">
        <v>732</v>
      </c>
      <c r="AP26" t="s">
        <v>732</v>
      </c>
      <c r="AQ26">
        <v>75</v>
      </c>
      <c r="AR26" t="s">
        <v>732</v>
      </c>
      <c r="AS26">
        <v>20</v>
      </c>
      <c r="AT26" t="s">
        <v>732</v>
      </c>
      <c r="AU26" t="s">
        <v>732</v>
      </c>
      <c r="AV26" t="s">
        <v>732</v>
      </c>
      <c r="AW26">
        <v>5</v>
      </c>
      <c r="AX26">
        <v>40</v>
      </c>
      <c r="AY26">
        <v>0.7</v>
      </c>
      <c r="AZ26">
        <v>3</v>
      </c>
      <c r="BA26">
        <v>40</v>
      </c>
      <c r="BB26">
        <v>0.4</v>
      </c>
      <c r="BC26">
        <v>1</v>
      </c>
      <c r="BD26">
        <v>1</v>
      </c>
      <c r="BE26">
        <v>2.5</v>
      </c>
      <c r="BF26">
        <v>40</v>
      </c>
      <c r="BG26" t="s">
        <v>732</v>
      </c>
      <c r="BH26" t="s">
        <v>732</v>
      </c>
      <c r="BI26" t="s">
        <v>732</v>
      </c>
    </row>
    <row r="27" spans="1:61">
      <c r="A27">
        <v>26</v>
      </c>
      <c r="B27" t="s">
        <v>904</v>
      </c>
      <c r="C27" s="69" t="s">
        <v>905</v>
      </c>
      <c r="D27">
        <v>340</v>
      </c>
      <c r="E27">
        <v>2</v>
      </c>
      <c r="F27">
        <v>1</v>
      </c>
      <c r="G27">
        <v>144</v>
      </c>
      <c r="H27">
        <v>0.7823485</v>
      </c>
      <c r="I27">
        <v>4.6143109999999998</v>
      </c>
      <c r="J27">
        <v>0.20527217</v>
      </c>
      <c r="N27">
        <v>0.30329537000000001</v>
      </c>
      <c r="O27">
        <v>3.4648186999999999</v>
      </c>
      <c r="P27">
        <v>1.6575800000000001</v>
      </c>
      <c r="Q27">
        <v>4.3744999999999999E-2</v>
      </c>
      <c r="R27">
        <v>85</v>
      </c>
      <c r="S27">
        <v>90</v>
      </c>
      <c r="T27">
        <v>7.0000000000000007E-2</v>
      </c>
      <c r="U27">
        <v>1.0000001E-2</v>
      </c>
      <c r="V27">
        <v>95</v>
      </c>
      <c r="W27">
        <v>85</v>
      </c>
      <c r="X27">
        <v>0</v>
      </c>
      <c r="Y27">
        <v>0.1</v>
      </c>
      <c r="Z27">
        <v>0.4</v>
      </c>
      <c r="AA27">
        <v>0.3</v>
      </c>
      <c r="AB27">
        <v>2.9</v>
      </c>
      <c r="AC27">
        <v>9.4000009999999996</v>
      </c>
      <c r="AD27">
        <v>0.4</v>
      </c>
      <c r="AE27">
        <v>0</v>
      </c>
      <c r="AF27">
        <v>0</v>
      </c>
      <c r="AJ27">
        <v>0.8</v>
      </c>
      <c r="AK27">
        <v>75</v>
      </c>
      <c r="AL27" t="s">
        <v>732</v>
      </c>
      <c r="AM27" t="s">
        <v>732</v>
      </c>
      <c r="AN27" t="s">
        <v>732</v>
      </c>
      <c r="AO27" t="s">
        <v>732</v>
      </c>
      <c r="AP27" t="s">
        <v>732</v>
      </c>
      <c r="AQ27">
        <v>3</v>
      </c>
      <c r="AR27">
        <v>92</v>
      </c>
      <c r="AS27">
        <v>5</v>
      </c>
      <c r="AT27" t="s">
        <v>732</v>
      </c>
      <c r="AU27" t="s">
        <v>732</v>
      </c>
      <c r="AV27" t="s">
        <v>732</v>
      </c>
      <c r="AW27" t="s">
        <v>732</v>
      </c>
      <c r="AX27">
        <v>75</v>
      </c>
      <c r="AY27">
        <v>0.2</v>
      </c>
      <c r="AZ27">
        <v>3</v>
      </c>
      <c r="BA27">
        <v>75</v>
      </c>
      <c r="BB27">
        <v>0.3</v>
      </c>
      <c r="BC27">
        <v>1</v>
      </c>
      <c r="BD27">
        <v>2</v>
      </c>
      <c r="BE27">
        <v>0.5</v>
      </c>
      <c r="BF27">
        <v>40</v>
      </c>
      <c r="BG27" t="s">
        <v>732</v>
      </c>
      <c r="BH27" t="s">
        <v>732</v>
      </c>
      <c r="BI27" t="s">
        <v>732</v>
      </c>
    </row>
    <row r="28" spans="1:61">
      <c r="A28">
        <v>27</v>
      </c>
      <c r="B28" t="s">
        <v>906</v>
      </c>
      <c r="C28" s="69" t="s">
        <v>907</v>
      </c>
      <c r="D28" s="70">
        <v>310320330340</v>
      </c>
      <c r="E28">
        <v>2</v>
      </c>
      <c r="F28">
        <v>1</v>
      </c>
      <c r="G28" s="70">
        <v>144146222</v>
      </c>
      <c r="H28">
        <v>1.5524785999999999</v>
      </c>
      <c r="I28">
        <v>1.7833247999999999</v>
      </c>
      <c r="J28">
        <v>0.16686203999999999</v>
      </c>
      <c r="K28" s="71">
        <v>7.1198679999999998E-5</v>
      </c>
      <c r="M28">
        <v>1.0810025000000001</v>
      </c>
      <c r="N28">
        <v>0.77214455999999998</v>
      </c>
      <c r="O28">
        <v>0.61771566</v>
      </c>
      <c r="P28">
        <v>0.17363001</v>
      </c>
      <c r="Q28">
        <v>0</v>
      </c>
      <c r="R28">
        <v>85</v>
      </c>
      <c r="S28" t="s">
        <v>732</v>
      </c>
      <c r="T28">
        <v>0.5</v>
      </c>
      <c r="U28">
        <v>0</v>
      </c>
      <c r="V28">
        <v>90</v>
      </c>
      <c r="W28" t="s">
        <v>732</v>
      </c>
      <c r="X28">
        <v>0.2</v>
      </c>
      <c r="Y28">
        <v>0.3</v>
      </c>
      <c r="Z28">
        <v>1</v>
      </c>
      <c r="AA28">
        <v>2</v>
      </c>
      <c r="AB28">
        <v>0</v>
      </c>
      <c r="AC28">
        <v>0</v>
      </c>
      <c r="AD28">
        <v>1</v>
      </c>
      <c r="AE28">
        <v>2</v>
      </c>
      <c r="AF28">
        <v>6.0000004999999996</v>
      </c>
      <c r="AG28">
        <v>0</v>
      </c>
      <c r="AH28">
        <v>5.9014826999999999E-2</v>
      </c>
      <c r="AI28">
        <v>0</v>
      </c>
      <c r="AJ28">
        <v>0.5</v>
      </c>
      <c r="AK28">
        <v>40</v>
      </c>
      <c r="AL28" t="s">
        <v>732</v>
      </c>
      <c r="AM28" t="s">
        <v>732</v>
      </c>
      <c r="AN28" t="s">
        <v>732</v>
      </c>
      <c r="AO28" t="s">
        <v>732</v>
      </c>
      <c r="AP28" t="s">
        <v>732</v>
      </c>
      <c r="AQ28" t="s">
        <v>732</v>
      </c>
      <c r="AR28">
        <v>50</v>
      </c>
      <c r="AS28">
        <v>20</v>
      </c>
      <c r="AT28">
        <v>20</v>
      </c>
      <c r="AU28" t="s">
        <v>732</v>
      </c>
      <c r="AV28" t="s">
        <v>732</v>
      </c>
      <c r="AW28">
        <v>10</v>
      </c>
      <c r="AX28">
        <v>30</v>
      </c>
      <c r="AY28">
        <v>0.1</v>
      </c>
      <c r="AZ28">
        <v>3</v>
      </c>
      <c r="BA28">
        <v>30</v>
      </c>
      <c r="BB28">
        <v>0.2</v>
      </c>
      <c r="BC28">
        <v>1</v>
      </c>
      <c r="BD28">
        <v>2</v>
      </c>
      <c r="BE28">
        <v>0.5</v>
      </c>
      <c r="BF28">
        <v>5</v>
      </c>
      <c r="BG28" t="s">
        <v>732</v>
      </c>
      <c r="BH28" t="s">
        <v>732</v>
      </c>
      <c r="BI28" t="s">
        <v>732</v>
      </c>
    </row>
    <row r="29" spans="1:61">
      <c r="A29">
        <v>28</v>
      </c>
      <c r="B29" t="s">
        <v>151</v>
      </c>
      <c r="C29" t="s">
        <v>908</v>
      </c>
      <c r="D29" s="70">
        <v>310320330340</v>
      </c>
      <c r="E29">
        <v>5</v>
      </c>
      <c r="F29">
        <v>1</v>
      </c>
      <c r="G29" s="70">
        <v>10144</v>
      </c>
      <c r="H29">
        <v>0.75467706000000001</v>
      </c>
      <c r="I29">
        <v>1.0781099999999999</v>
      </c>
      <c r="J29">
        <v>0</v>
      </c>
      <c r="N29">
        <v>7.3513270000000004</v>
      </c>
      <c r="P29">
        <v>8.0270010000000003E-2</v>
      </c>
      <c r="Q29">
        <v>0</v>
      </c>
      <c r="R29">
        <v>90</v>
      </c>
      <c r="S29" t="s">
        <v>732</v>
      </c>
      <c r="T29">
        <v>0.8</v>
      </c>
      <c r="U29">
        <v>0</v>
      </c>
      <c r="V29">
        <v>90</v>
      </c>
      <c r="W29" t="s">
        <v>732</v>
      </c>
      <c r="X29">
        <v>0.05</v>
      </c>
      <c r="Y29">
        <v>0.1</v>
      </c>
      <c r="Z29">
        <v>0.2</v>
      </c>
      <c r="AA29">
        <v>0.3</v>
      </c>
      <c r="AB29">
        <v>0.5</v>
      </c>
      <c r="AC29">
        <v>0</v>
      </c>
      <c r="AD29">
        <v>0.5</v>
      </c>
      <c r="AE29">
        <v>1</v>
      </c>
      <c r="AF29">
        <v>2</v>
      </c>
      <c r="AG29">
        <v>0.17592920000000001</v>
      </c>
      <c r="AH29">
        <v>0</v>
      </c>
      <c r="AI29">
        <v>0</v>
      </c>
      <c r="AJ29">
        <v>0.5</v>
      </c>
      <c r="AK29">
        <v>90</v>
      </c>
      <c r="AL29" t="s">
        <v>732</v>
      </c>
      <c r="AM29" t="s">
        <v>732</v>
      </c>
      <c r="AN29" t="s">
        <v>732</v>
      </c>
      <c r="AO29" t="s">
        <v>732</v>
      </c>
      <c r="AP29" t="s">
        <v>732</v>
      </c>
      <c r="AQ29" t="s">
        <v>732</v>
      </c>
      <c r="AR29">
        <v>50</v>
      </c>
      <c r="AS29" t="s">
        <v>732</v>
      </c>
      <c r="AT29" t="s">
        <v>732</v>
      </c>
      <c r="AU29" t="s">
        <v>732</v>
      </c>
      <c r="AV29" t="s">
        <v>732</v>
      </c>
      <c r="AW29">
        <v>50</v>
      </c>
      <c r="AX29">
        <v>70</v>
      </c>
      <c r="AY29">
        <v>0.2</v>
      </c>
      <c r="AZ29">
        <v>3</v>
      </c>
      <c r="BA29">
        <v>70</v>
      </c>
      <c r="BB29">
        <v>0.2</v>
      </c>
      <c r="BC29">
        <v>1</v>
      </c>
      <c r="BD29">
        <v>4</v>
      </c>
      <c r="BE29">
        <v>2</v>
      </c>
      <c r="BF29">
        <v>2</v>
      </c>
      <c r="BG29" t="s">
        <v>732</v>
      </c>
      <c r="BH29" t="s">
        <v>732</v>
      </c>
      <c r="BI29" t="s">
        <v>732</v>
      </c>
    </row>
    <row r="30" spans="1:61">
      <c r="A30">
        <v>29</v>
      </c>
      <c r="B30" t="s">
        <v>909</v>
      </c>
      <c r="C30" t="s">
        <v>910</v>
      </c>
      <c r="D30" s="70">
        <v>310320330340</v>
      </c>
      <c r="E30">
        <v>2</v>
      </c>
      <c r="F30">
        <v>3</v>
      </c>
      <c r="G30" s="70">
        <v>113118144</v>
      </c>
      <c r="H30">
        <v>10.349857</v>
      </c>
      <c r="I30">
        <v>0</v>
      </c>
      <c r="J30">
        <v>0</v>
      </c>
      <c r="O30">
        <v>0.74432189999999998</v>
      </c>
      <c r="P30">
        <v>1.6575800000000001</v>
      </c>
      <c r="Q30">
        <v>4.3744999999999999E-2</v>
      </c>
      <c r="R30">
        <v>85</v>
      </c>
      <c r="S30">
        <v>95</v>
      </c>
      <c r="T30">
        <v>0.1</v>
      </c>
      <c r="U30">
        <v>0.1</v>
      </c>
      <c r="V30">
        <v>95</v>
      </c>
      <c r="W30">
        <v>85</v>
      </c>
      <c r="X30">
        <v>1</v>
      </c>
      <c r="Y30">
        <v>1.5000001000000001</v>
      </c>
      <c r="Z30">
        <v>2</v>
      </c>
      <c r="AA30">
        <v>6.0000004999999996</v>
      </c>
      <c r="AB30">
        <v>12.000000999999999</v>
      </c>
      <c r="AC30">
        <v>0</v>
      </c>
      <c r="AD30">
        <v>5</v>
      </c>
      <c r="AE30">
        <v>11.000000999999999</v>
      </c>
      <c r="AF30">
        <v>0</v>
      </c>
      <c r="AG30">
        <v>0.30925842999999997</v>
      </c>
      <c r="AH30">
        <v>0.21642310000000001</v>
      </c>
      <c r="AI30">
        <v>0</v>
      </c>
      <c r="AJ30">
        <v>0.2</v>
      </c>
      <c r="AK30">
        <v>70</v>
      </c>
      <c r="AL30" t="s">
        <v>732</v>
      </c>
      <c r="AM30" t="s">
        <v>732</v>
      </c>
      <c r="AN30" t="s">
        <v>732</v>
      </c>
      <c r="AO30" t="s">
        <v>732</v>
      </c>
      <c r="AP30" t="s">
        <v>732</v>
      </c>
      <c r="AQ30" t="s">
        <v>732</v>
      </c>
      <c r="AR30">
        <v>50</v>
      </c>
      <c r="AS30">
        <v>50</v>
      </c>
      <c r="AT30" t="s">
        <v>732</v>
      </c>
      <c r="AU30" t="s">
        <v>732</v>
      </c>
      <c r="AV30" t="s">
        <v>732</v>
      </c>
      <c r="AW30" t="s">
        <v>732</v>
      </c>
      <c r="AX30">
        <v>70</v>
      </c>
      <c r="AY30">
        <v>1</v>
      </c>
      <c r="AZ30">
        <v>3</v>
      </c>
      <c r="BA30">
        <v>70</v>
      </c>
      <c r="BB30">
        <v>0.4</v>
      </c>
      <c r="BC30">
        <v>1</v>
      </c>
      <c r="BD30" t="s">
        <v>732</v>
      </c>
      <c r="BE30" t="s">
        <v>732</v>
      </c>
      <c r="BF30" t="s">
        <v>732</v>
      </c>
      <c r="BG30" t="s">
        <v>732</v>
      </c>
      <c r="BH30" t="s">
        <v>732</v>
      </c>
      <c r="BI30" t="s">
        <v>732</v>
      </c>
    </row>
    <row r="31" spans="1:61">
      <c r="A31">
        <v>30</v>
      </c>
      <c r="B31" t="s">
        <v>911</v>
      </c>
      <c r="C31" s="69" t="s">
        <v>912</v>
      </c>
      <c r="D31" s="70">
        <v>310320340</v>
      </c>
      <c r="E31">
        <v>6</v>
      </c>
      <c r="F31">
        <v>4</v>
      </c>
      <c r="G31">
        <v>221</v>
      </c>
      <c r="H31">
        <v>0</v>
      </c>
      <c r="I31">
        <v>0</v>
      </c>
      <c r="J31">
        <v>0</v>
      </c>
      <c r="P31">
        <v>2.0345200999999999</v>
      </c>
      <c r="Q31">
        <v>0</v>
      </c>
      <c r="R31">
        <v>100</v>
      </c>
      <c r="S31" t="s">
        <v>732</v>
      </c>
      <c r="T31">
        <v>0.1</v>
      </c>
      <c r="U31">
        <v>0</v>
      </c>
      <c r="V31">
        <v>80</v>
      </c>
      <c r="W31" t="s">
        <v>732</v>
      </c>
      <c r="X31">
        <v>0.1</v>
      </c>
      <c r="Y31">
        <v>0.3</v>
      </c>
      <c r="Z31">
        <v>0</v>
      </c>
      <c r="AA31">
        <v>0</v>
      </c>
      <c r="AB31">
        <v>0</v>
      </c>
      <c r="AC31">
        <v>0</v>
      </c>
      <c r="AJ31">
        <v>0.5</v>
      </c>
      <c r="AK31">
        <v>50</v>
      </c>
      <c r="AL31" t="s">
        <v>732</v>
      </c>
      <c r="AM31" t="s">
        <v>732</v>
      </c>
      <c r="AN31">
        <v>0.5</v>
      </c>
      <c r="AO31">
        <v>1</v>
      </c>
      <c r="AP31">
        <v>2</v>
      </c>
      <c r="AQ31" t="s">
        <v>732</v>
      </c>
      <c r="AR31" t="s">
        <v>732</v>
      </c>
      <c r="AS31" t="s">
        <v>732</v>
      </c>
      <c r="AT31">
        <v>70</v>
      </c>
      <c r="AU31">
        <v>20</v>
      </c>
      <c r="AV31" t="s">
        <v>732</v>
      </c>
      <c r="AW31">
        <v>10</v>
      </c>
      <c r="AX31">
        <v>25</v>
      </c>
      <c r="AY31">
        <v>0.1</v>
      </c>
      <c r="AZ31">
        <v>3</v>
      </c>
      <c r="BA31">
        <v>25</v>
      </c>
      <c r="BB31">
        <v>0.1</v>
      </c>
      <c r="BC31">
        <v>1</v>
      </c>
      <c r="BD31" t="s">
        <v>732</v>
      </c>
      <c r="BE31" t="s">
        <v>732</v>
      </c>
      <c r="BF31" t="s">
        <v>732</v>
      </c>
      <c r="BG31" t="s">
        <v>732</v>
      </c>
      <c r="BH31" t="s">
        <v>732</v>
      </c>
      <c r="BI31" t="s">
        <v>732</v>
      </c>
    </row>
    <row r="32" spans="1:61">
      <c r="A32">
        <v>32</v>
      </c>
      <c r="B32" t="s">
        <v>913</v>
      </c>
      <c r="C32" s="69" t="s">
        <v>914</v>
      </c>
      <c r="D32">
        <v>310</v>
      </c>
      <c r="E32">
        <v>2</v>
      </c>
      <c r="F32">
        <v>1</v>
      </c>
      <c r="G32" s="70">
        <v>144146222</v>
      </c>
      <c r="H32">
        <v>0.43124404999999999</v>
      </c>
      <c r="I32">
        <v>5.6924213999999997</v>
      </c>
      <c r="J32">
        <v>2.0462862999999998</v>
      </c>
      <c r="N32">
        <v>0.71160847000000005</v>
      </c>
      <c r="P32">
        <v>1.2104999999999999E-2</v>
      </c>
      <c r="Q32">
        <v>0</v>
      </c>
      <c r="R32">
        <v>80</v>
      </c>
      <c r="S32" t="s">
        <v>732</v>
      </c>
      <c r="T32">
        <v>0</v>
      </c>
      <c r="U32">
        <v>0</v>
      </c>
      <c r="V32" t="s">
        <v>732</v>
      </c>
      <c r="W32" t="s">
        <v>732</v>
      </c>
      <c r="X32">
        <v>0.1</v>
      </c>
      <c r="Y32">
        <v>0.90000004</v>
      </c>
      <c r="Z32">
        <v>1.3000001000000001</v>
      </c>
      <c r="AA32">
        <v>1.4000001</v>
      </c>
      <c r="AB32">
        <v>0</v>
      </c>
      <c r="AC32">
        <v>0</v>
      </c>
      <c r="AD32">
        <v>0.4</v>
      </c>
      <c r="AE32">
        <v>0.5</v>
      </c>
      <c r="AF32">
        <v>5.9</v>
      </c>
      <c r="AJ32">
        <v>0.8</v>
      </c>
      <c r="AK32">
        <v>40</v>
      </c>
      <c r="AL32" t="s">
        <v>732</v>
      </c>
      <c r="AM32" t="s">
        <v>732</v>
      </c>
      <c r="AN32" t="s">
        <v>732</v>
      </c>
      <c r="AO32" t="s">
        <v>732</v>
      </c>
      <c r="AP32" t="s">
        <v>732</v>
      </c>
      <c r="AQ32">
        <v>10</v>
      </c>
      <c r="AR32">
        <v>80</v>
      </c>
      <c r="AS32">
        <v>10</v>
      </c>
      <c r="AT32" t="s">
        <v>732</v>
      </c>
      <c r="AU32" t="s">
        <v>732</v>
      </c>
      <c r="AV32" t="s">
        <v>732</v>
      </c>
      <c r="AW32" t="s">
        <v>732</v>
      </c>
      <c r="AX32">
        <v>35</v>
      </c>
      <c r="AY32">
        <v>0.2</v>
      </c>
      <c r="AZ32">
        <v>3</v>
      </c>
      <c r="BA32">
        <v>40</v>
      </c>
      <c r="BB32">
        <v>0.4</v>
      </c>
      <c r="BC32">
        <v>1</v>
      </c>
      <c r="BD32">
        <v>3</v>
      </c>
      <c r="BE32">
        <v>1</v>
      </c>
      <c r="BF32">
        <v>50</v>
      </c>
      <c r="BG32" t="s">
        <v>732</v>
      </c>
      <c r="BH32" t="s">
        <v>732</v>
      </c>
      <c r="BI32" t="s">
        <v>732</v>
      </c>
    </row>
    <row r="33" spans="1:61">
      <c r="A33">
        <v>33</v>
      </c>
      <c r="B33" t="s">
        <v>915</v>
      </c>
      <c r="C33" s="69" t="s">
        <v>916</v>
      </c>
      <c r="D33" s="70">
        <v>310320340</v>
      </c>
      <c r="E33">
        <v>6</v>
      </c>
      <c r="F33">
        <v>4</v>
      </c>
      <c r="G33">
        <v>209</v>
      </c>
      <c r="H33">
        <v>0.35937002000000001</v>
      </c>
      <c r="I33">
        <v>1.617165</v>
      </c>
      <c r="J33">
        <v>0</v>
      </c>
      <c r="L33">
        <v>8.5765489999999993E-3</v>
      </c>
      <c r="N33">
        <v>8.5765489999999993E-3</v>
      </c>
      <c r="O33">
        <v>6.1261066999999999E-3</v>
      </c>
      <c r="P33">
        <v>0.29910004000000001</v>
      </c>
      <c r="Q33">
        <v>0</v>
      </c>
      <c r="R33">
        <v>80</v>
      </c>
      <c r="S33" t="s">
        <v>732</v>
      </c>
      <c r="T33">
        <v>0.23</v>
      </c>
      <c r="U33">
        <v>0</v>
      </c>
      <c r="V33">
        <v>60</v>
      </c>
      <c r="W33" t="s">
        <v>732</v>
      </c>
      <c r="X33">
        <v>0.2</v>
      </c>
      <c r="Y33">
        <v>0.2</v>
      </c>
      <c r="Z33">
        <v>0.2</v>
      </c>
      <c r="AA33">
        <v>0.2</v>
      </c>
      <c r="AB33">
        <v>0</v>
      </c>
      <c r="AC33">
        <v>0</v>
      </c>
      <c r="AD33">
        <v>0</v>
      </c>
      <c r="AE33">
        <v>0</v>
      </c>
      <c r="AF33">
        <v>0</v>
      </c>
      <c r="AG33">
        <v>1.0583241000000001E-3</v>
      </c>
      <c r="AH33" s="71">
        <v>9.0053753000000002E-4</v>
      </c>
      <c r="AI33">
        <v>0</v>
      </c>
      <c r="AJ33">
        <v>1.4</v>
      </c>
      <c r="AK33">
        <v>70</v>
      </c>
      <c r="AL33" t="s">
        <v>732</v>
      </c>
      <c r="AM33" t="s">
        <v>732</v>
      </c>
      <c r="AN33" t="s">
        <v>732</v>
      </c>
      <c r="AO33" t="s">
        <v>732</v>
      </c>
      <c r="AP33" t="s">
        <v>732</v>
      </c>
      <c r="AQ33" t="s">
        <v>732</v>
      </c>
      <c r="AR33" t="s">
        <v>732</v>
      </c>
      <c r="AS33" t="s">
        <v>732</v>
      </c>
      <c r="AT33">
        <v>100</v>
      </c>
      <c r="AU33" t="s">
        <v>732</v>
      </c>
      <c r="AV33" t="s">
        <v>732</v>
      </c>
      <c r="AW33" t="s">
        <v>732</v>
      </c>
      <c r="AX33">
        <v>30</v>
      </c>
      <c r="AY33">
        <v>0.2</v>
      </c>
      <c r="AZ33">
        <v>3</v>
      </c>
      <c r="BA33">
        <v>40</v>
      </c>
      <c r="BB33">
        <v>0.2</v>
      </c>
      <c r="BC33">
        <v>1</v>
      </c>
      <c r="BD33" t="s">
        <v>732</v>
      </c>
      <c r="BE33" t="s">
        <v>732</v>
      </c>
      <c r="BF33" t="s">
        <v>732</v>
      </c>
      <c r="BG33" t="s">
        <v>732</v>
      </c>
      <c r="BH33" t="s">
        <v>732</v>
      </c>
      <c r="BI33" t="s">
        <v>732</v>
      </c>
    </row>
    <row r="34" spans="1:61">
      <c r="A34">
        <v>34</v>
      </c>
      <c r="B34" t="s">
        <v>917</v>
      </c>
      <c r="C34" t="s">
        <v>918</v>
      </c>
      <c r="D34" s="70">
        <v>310320330340</v>
      </c>
      <c r="E34">
        <v>2</v>
      </c>
      <c r="F34">
        <v>3</v>
      </c>
      <c r="G34" s="70">
        <v>118144</v>
      </c>
      <c r="H34">
        <v>0.90561247</v>
      </c>
      <c r="I34">
        <v>0</v>
      </c>
      <c r="J34">
        <v>3.4295334999999998</v>
      </c>
      <c r="K34" s="71">
        <v>3.5097452999999999E-4</v>
      </c>
      <c r="L34">
        <v>9.1891593999999993E-2</v>
      </c>
      <c r="M34">
        <v>5.1765594000000004</v>
      </c>
      <c r="N34">
        <v>5.0730285999999998</v>
      </c>
      <c r="O34">
        <v>4.2275242999999998</v>
      </c>
      <c r="P34">
        <v>0.87931999999999999</v>
      </c>
      <c r="Q34">
        <v>0</v>
      </c>
      <c r="R34">
        <v>80</v>
      </c>
      <c r="S34" t="s">
        <v>732</v>
      </c>
      <c r="T34">
        <v>0.2</v>
      </c>
      <c r="U34">
        <v>0</v>
      </c>
      <c r="V34">
        <v>70</v>
      </c>
      <c r="W34" t="s">
        <v>732</v>
      </c>
      <c r="X34">
        <v>0.1</v>
      </c>
      <c r="Y34">
        <v>1.5000001000000001</v>
      </c>
      <c r="Z34">
        <v>4</v>
      </c>
      <c r="AA34">
        <v>2</v>
      </c>
      <c r="AB34">
        <v>3.0000002000000001</v>
      </c>
      <c r="AC34">
        <v>5</v>
      </c>
      <c r="AD34">
        <v>1.8000001000000001</v>
      </c>
      <c r="AE34">
        <v>1.7</v>
      </c>
      <c r="AF34">
        <v>0</v>
      </c>
      <c r="AG34">
        <v>4.8301986999999998E-2</v>
      </c>
      <c r="AH34">
        <v>2.9405309000000001E-2</v>
      </c>
      <c r="AI34">
        <v>0</v>
      </c>
      <c r="AJ34">
        <v>0.6</v>
      </c>
      <c r="AK34">
        <v>75</v>
      </c>
      <c r="AL34" t="s">
        <v>732</v>
      </c>
      <c r="AM34" t="s">
        <v>732</v>
      </c>
      <c r="AN34" t="s">
        <v>732</v>
      </c>
      <c r="AO34" t="s">
        <v>732</v>
      </c>
      <c r="AP34" t="s">
        <v>732</v>
      </c>
      <c r="AQ34" t="s">
        <v>732</v>
      </c>
      <c r="AR34">
        <v>30</v>
      </c>
      <c r="AS34">
        <v>30</v>
      </c>
      <c r="AT34">
        <v>30</v>
      </c>
      <c r="AU34" t="s">
        <v>732</v>
      </c>
      <c r="AV34" t="s">
        <v>732</v>
      </c>
      <c r="AW34">
        <v>10</v>
      </c>
      <c r="AX34">
        <v>75</v>
      </c>
      <c r="AY34">
        <v>0.5</v>
      </c>
      <c r="AZ34">
        <v>3</v>
      </c>
      <c r="BA34">
        <v>75</v>
      </c>
      <c r="BB34">
        <v>0.5</v>
      </c>
      <c r="BC34">
        <v>1</v>
      </c>
      <c r="BD34">
        <v>2</v>
      </c>
      <c r="BE34">
        <v>0.5</v>
      </c>
      <c r="BF34">
        <v>15</v>
      </c>
      <c r="BG34" t="s">
        <v>732</v>
      </c>
      <c r="BH34" t="s">
        <v>732</v>
      </c>
      <c r="BI34" t="s">
        <v>732</v>
      </c>
    </row>
    <row r="35" spans="1:61">
      <c r="A35">
        <v>36</v>
      </c>
      <c r="B35" t="s">
        <v>919</v>
      </c>
      <c r="C35" t="s">
        <v>920</v>
      </c>
      <c r="D35">
        <v>260</v>
      </c>
      <c r="E35">
        <v>1</v>
      </c>
      <c r="F35">
        <v>1</v>
      </c>
      <c r="G35" t="s">
        <v>921</v>
      </c>
      <c r="H35">
        <v>1.2087901000000001</v>
      </c>
      <c r="I35">
        <v>0</v>
      </c>
      <c r="J35">
        <v>0</v>
      </c>
      <c r="L35">
        <v>0.30630534999999998</v>
      </c>
      <c r="N35">
        <v>0.30630534999999998</v>
      </c>
      <c r="O35">
        <v>0.30630534999999998</v>
      </c>
      <c r="P35">
        <v>1.5810051000000001</v>
      </c>
      <c r="Q35">
        <v>0</v>
      </c>
      <c r="R35">
        <v>70</v>
      </c>
      <c r="S35" t="s">
        <v>732</v>
      </c>
      <c r="T35">
        <v>0.4</v>
      </c>
      <c r="U35">
        <v>0</v>
      </c>
      <c r="V35">
        <v>50</v>
      </c>
      <c r="W35" t="s">
        <v>732</v>
      </c>
      <c r="X35">
        <v>0.5</v>
      </c>
      <c r="Y35">
        <v>0.5</v>
      </c>
      <c r="Z35">
        <v>1</v>
      </c>
      <c r="AA35">
        <v>1</v>
      </c>
      <c r="AB35">
        <v>1</v>
      </c>
      <c r="AC35">
        <v>0.2</v>
      </c>
      <c r="AD35">
        <v>0.2</v>
      </c>
      <c r="AE35">
        <v>0.2</v>
      </c>
      <c r="AF35">
        <v>0.2</v>
      </c>
      <c r="AG35">
        <v>5.6573216000000003E-2</v>
      </c>
      <c r="AH35">
        <v>1.1486448999999999E-2</v>
      </c>
      <c r="AI35">
        <v>0</v>
      </c>
      <c r="AJ35">
        <v>0.5</v>
      </c>
      <c r="AK35">
        <v>50</v>
      </c>
      <c r="AL35" t="s">
        <v>732</v>
      </c>
      <c r="AM35" t="s">
        <v>732</v>
      </c>
      <c r="AN35" t="s">
        <v>732</v>
      </c>
      <c r="AO35" t="s">
        <v>732</v>
      </c>
      <c r="AP35" t="s">
        <v>732</v>
      </c>
      <c r="AQ35" t="s">
        <v>732</v>
      </c>
      <c r="AR35" t="s">
        <v>732</v>
      </c>
      <c r="AS35" t="s">
        <v>732</v>
      </c>
      <c r="AT35">
        <v>50</v>
      </c>
      <c r="AU35" t="s">
        <v>732</v>
      </c>
      <c r="AV35" t="s">
        <v>732</v>
      </c>
      <c r="AW35">
        <v>50</v>
      </c>
      <c r="AX35">
        <v>30</v>
      </c>
      <c r="AY35">
        <v>0.5</v>
      </c>
      <c r="AZ35">
        <v>3</v>
      </c>
      <c r="BA35">
        <v>40</v>
      </c>
      <c r="BB35">
        <v>0.5</v>
      </c>
      <c r="BC35">
        <v>1</v>
      </c>
      <c r="BD35" t="s">
        <v>732</v>
      </c>
      <c r="BE35" t="s">
        <v>732</v>
      </c>
      <c r="BF35" t="s">
        <v>732</v>
      </c>
      <c r="BG35" t="s">
        <v>732</v>
      </c>
      <c r="BH35" t="s">
        <v>732</v>
      </c>
      <c r="BI35" t="s">
        <v>732</v>
      </c>
    </row>
    <row r="36" spans="1:61">
      <c r="A36">
        <v>37</v>
      </c>
      <c r="B36" t="s">
        <v>922</v>
      </c>
      <c r="C36" t="s">
        <v>923</v>
      </c>
      <c r="D36">
        <v>260</v>
      </c>
      <c r="E36">
        <v>2</v>
      </c>
      <c r="F36">
        <v>1</v>
      </c>
      <c r="G36" s="70">
        <v>144154</v>
      </c>
      <c r="H36">
        <v>7.4001469999999996</v>
      </c>
      <c r="I36">
        <v>1.0436105</v>
      </c>
      <c r="J36">
        <v>0.17853503000000001</v>
      </c>
      <c r="K36" s="71">
        <v>1.4810354E-4</v>
      </c>
      <c r="M36">
        <v>1.9113449</v>
      </c>
      <c r="N36">
        <v>6.1261063</v>
      </c>
      <c r="O36">
        <v>3.6756636999999999</v>
      </c>
      <c r="P36">
        <v>0.21630000999999999</v>
      </c>
      <c r="Q36">
        <v>1.302</v>
      </c>
      <c r="R36">
        <v>85</v>
      </c>
      <c r="S36">
        <v>90</v>
      </c>
      <c r="T36">
        <v>0.3</v>
      </c>
      <c r="U36">
        <v>1.0000001E-2</v>
      </c>
      <c r="V36">
        <v>50</v>
      </c>
      <c r="W36">
        <v>60</v>
      </c>
      <c r="X36">
        <v>0.1</v>
      </c>
      <c r="Y36">
        <v>1</v>
      </c>
      <c r="Z36">
        <v>1.5000001000000001</v>
      </c>
      <c r="AA36">
        <v>1.2</v>
      </c>
      <c r="AB36">
        <v>2.5</v>
      </c>
      <c r="AC36">
        <v>0</v>
      </c>
      <c r="AD36">
        <v>0.6</v>
      </c>
      <c r="AE36">
        <v>2.5</v>
      </c>
      <c r="AF36">
        <v>0</v>
      </c>
      <c r="AJ36">
        <v>0.3</v>
      </c>
      <c r="AK36">
        <v>85</v>
      </c>
      <c r="AL36" t="s">
        <v>732</v>
      </c>
      <c r="AM36" t="s">
        <v>732</v>
      </c>
      <c r="AN36">
        <v>0.3</v>
      </c>
      <c r="AO36">
        <v>0.5</v>
      </c>
      <c r="AP36">
        <v>2</v>
      </c>
      <c r="AQ36" t="s">
        <v>732</v>
      </c>
      <c r="AR36">
        <v>82</v>
      </c>
      <c r="AS36">
        <v>15</v>
      </c>
      <c r="AT36" t="s">
        <v>732</v>
      </c>
      <c r="AU36" t="s">
        <v>732</v>
      </c>
      <c r="AV36" t="s">
        <v>732</v>
      </c>
      <c r="AW36">
        <v>3</v>
      </c>
      <c r="AX36">
        <v>85</v>
      </c>
      <c r="AY36">
        <v>1</v>
      </c>
      <c r="AZ36">
        <v>3</v>
      </c>
      <c r="BA36">
        <v>85</v>
      </c>
      <c r="BB36">
        <v>1</v>
      </c>
      <c r="BC36">
        <v>1</v>
      </c>
      <c r="BD36">
        <v>2.5</v>
      </c>
      <c r="BE36">
        <v>0.5</v>
      </c>
      <c r="BF36">
        <v>30</v>
      </c>
      <c r="BG36" t="s">
        <v>732</v>
      </c>
      <c r="BH36" t="s">
        <v>732</v>
      </c>
      <c r="BI36" t="s">
        <v>732</v>
      </c>
    </row>
    <row r="37" spans="1:61">
      <c r="A37">
        <v>38</v>
      </c>
      <c r="B37" t="s">
        <v>924</v>
      </c>
      <c r="C37" t="s">
        <v>925</v>
      </c>
      <c r="D37" s="70">
        <v>240260</v>
      </c>
      <c r="E37">
        <v>4</v>
      </c>
      <c r="F37">
        <v>3</v>
      </c>
      <c r="G37">
        <v>141</v>
      </c>
      <c r="H37">
        <v>4.8299329999999996</v>
      </c>
      <c r="I37">
        <v>10.161676999999999</v>
      </c>
      <c r="J37">
        <v>3.8106290999999999</v>
      </c>
      <c r="N37">
        <v>13.676684</v>
      </c>
      <c r="P37">
        <v>0.62250000000000005</v>
      </c>
      <c r="Q37">
        <v>1.095E-2</v>
      </c>
      <c r="R37">
        <v>95</v>
      </c>
      <c r="S37">
        <v>95</v>
      </c>
      <c r="T37">
        <v>0.2</v>
      </c>
      <c r="U37">
        <v>0</v>
      </c>
      <c r="V37">
        <v>80</v>
      </c>
      <c r="W37" t="s">
        <v>732</v>
      </c>
      <c r="X37">
        <v>1</v>
      </c>
      <c r="Y37">
        <v>2</v>
      </c>
      <c r="Z37">
        <v>2</v>
      </c>
      <c r="AA37">
        <v>3.0000002000000001</v>
      </c>
      <c r="AB37">
        <v>3.0000002000000001</v>
      </c>
      <c r="AC37">
        <v>7.0000004999999996</v>
      </c>
      <c r="AJ37">
        <v>1</v>
      </c>
      <c r="AK37">
        <v>100</v>
      </c>
      <c r="AL37" t="s">
        <v>732</v>
      </c>
      <c r="AM37" t="s">
        <v>732</v>
      </c>
      <c r="AN37" t="s">
        <v>732</v>
      </c>
      <c r="AO37" t="s">
        <v>732</v>
      </c>
      <c r="AP37" t="s">
        <v>732</v>
      </c>
      <c r="AQ37" t="s">
        <v>732</v>
      </c>
      <c r="AR37" t="s">
        <v>732</v>
      </c>
      <c r="AS37">
        <v>90</v>
      </c>
      <c r="AT37" t="s">
        <v>732</v>
      </c>
      <c r="AU37">
        <v>10</v>
      </c>
      <c r="AV37" t="s">
        <v>732</v>
      </c>
      <c r="AW37" t="s">
        <v>732</v>
      </c>
      <c r="AX37">
        <v>100</v>
      </c>
      <c r="AY37">
        <v>0.1</v>
      </c>
      <c r="AZ37">
        <v>3</v>
      </c>
      <c r="BA37">
        <v>100</v>
      </c>
      <c r="BB37">
        <v>0.7</v>
      </c>
      <c r="BC37">
        <v>1</v>
      </c>
      <c r="BD37" t="s">
        <v>732</v>
      </c>
      <c r="BE37" t="s">
        <v>732</v>
      </c>
      <c r="BF37" t="s">
        <v>732</v>
      </c>
      <c r="BG37" t="s">
        <v>732</v>
      </c>
      <c r="BH37" t="s">
        <v>732</v>
      </c>
      <c r="BI37" t="s">
        <v>732</v>
      </c>
    </row>
    <row r="38" spans="1:61">
      <c r="A38">
        <v>39</v>
      </c>
      <c r="B38" t="s">
        <v>926</v>
      </c>
      <c r="C38" s="69" t="s">
        <v>927</v>
      </c>
      <c r="D38">
        <v>260</v>
      </c>
      <c r="E38">
        <v>4</v>
      </c>
      <c r="F38">
        <v>1</v>
      </c>
      <c r="G38" s="70">
        <v>150151</v>
      </c>
      <c r="H38">
        <v>4.6574359999999997</v>
      </c>
      <c r="I38">
        <v>12.450877</v>
      </c>
      <c r="J38">
        <v>2.5933449999999998</v>
      </c>
      <c r="K38" s="71">
        <v>3.3821717999999998E-5</v>
      </c>
      <c r="L38">
        <v>0.34459347000000001</v>
      </c>
      <c r="M38">
        <v>0.45945799999999998</v>
      </c>
      <c r="N38">
        <v>0.45945799999999998</v>
      </c>
      <c r="O38">
        <v>0.45945796</v>
      </c>
      <c r="P38">
        <v>0.13389499999999999</v>
      </c>
      <c r="Q38">
        <v>0</v>
      </c>
      <c r="R38">
        <v>60</v>
      </c>
      <c r="S38" t="s">
        <v>732</v>
      </c>
      <c r="T38">
        <v>0.1</v>
      </c>
      <c r="U38">
        <v>0</v>
      </c>
      <c r="V38">
        <v>50</v>
      </c>
      <c r="W38" t="s">
        <v>732</v>
      </c>
      <c r="X38">
        <v>0.4</v>
      </c>
      <c r="Y38">
        <v>2.1000000999999999</v>
      </c>
      <c r="Z38">
        <v>1.1000000000000001</v>
      </c>
      <c r="AA38">
        <v>2.6000000999999999</v>
      </c>
      <c r="AB38">
        <v>1.5000001000000001</v>
      </c>
      <c r="AC38">
        <v>0</v>
      </c>
      <c r="AD38">
        <v>0.70000004999999998</v>
      </c>
      <c r="AE38">
        <v>0.4</v>
      </c>
      <c r="AF38">
        <v>0</v>
      </c>
      <c r="AG38">
        <v>0</v>
      </c>
      <c r="AH38">
        <v>0.12507467</v>
      </c>
      <c r="AI38">
        <v>0</v>
      </c>
      <c r="AJ38">
        <v>0.8</v>
      </c>
      <c r="AK38">
        <v>80</v>
      </c>
      <c r="AL38" t="s">
        <v>732</v>
      </c>
      <c r="AM38" t="s">
        <v>732</v>
      </c>
      <c r="AN38">
        <v>0.3</v>
      </c>
      <c r="AO38">
        <v>1</v>
      </c>
      <c r="AP38">
        <v>2</v>
      </c>
      <c r="AQ38" t="s">
        <v>732</v>
      </c>
      <c r="AR38">
        <v>65</v>
      </c>
      <c r="AS38">
        <v>34</v>
      </c>
      <c r="AT38" t="s">
        <v>732</v>
      </c>
      <c r="AU38">
        <v>1</v>
      </c>
      <c r="AV38" t="s">
        <v>732</v>
      </c>
      <c r="AW38" t="s">
        <v>732</v>
      </c>
      <c r="AX38">
        <v>80</v>
      </c>
      <c r="AY38">
        <v>0.4</v>
      </c>
      <c r="AZ38">
        <v>3</v>
      </c>
      <c r="BA38">
        <v>80</v>
      </c>
      <c r="BB38">
        <v>0.4</v>
      </c>
      <c r="BC38">
        <v>1</v>
      </c>
      <c r="BD38">
        <v>2.5</v>
      </c>
      <c r="BE38">
        <v>0.5</v>
      </c>
      <c r="BF38">
        <v>20</v>
      </c>
      <c r="BG38" t="s">
        <v>732</v>
      </c>
      <c r="BH38" t="s">
        <v>732</v>
      </c>
      <c r="BI38" t="s">
        <v>732</v>
      </c>
    </row>
    <row r="39" spans="1:61">
      <c r="A39">
        <v>40</v>
      </c>
      <c r="B39" t="s">
        <v>161</v>
      </c>
      <c r="C39" s="69" t="s">
        <v>928</v>
      </c>
      <c r="D39" s="70">
        <v>310320</v>
      </c>
      <c r="E39">
        <v>3</v>
      </c>
      <c r="F39">
        <v>2</v>
      </c>
      <c r="G39">
        <v>223</v>
      </c>
      <c r="H39">
        <v>0</v>
      </c>
      <c r="I39">
        <v>0</v>
      </c>
      <c r="J39">
        <v>0</v>
      </c>
      <c r="P39">
        <v>0.64800000000000002</v>
      </c>
      <c r="Q39">
        <v>0</v>
      </c>
      <c r="R39">
        <v>80</v>
      </c>
      <c r="S39" t="s">
        <v>732</v>
      </c>
      <c r="T39">
        <v>8.0000005999999999E-2</v>
      </c>
      <c r="U39">
        <v>0</v>
      </c>
      <c r="V39">
        <v>70</v>
      </c>
      <c r="W39" t="s">
        <v>732</v>
      </c>
      <c r="AJ39" t="s">
        <v>732</v>
      </c>
      <c r="AK39" t="s">
        <v>732</v>
      </c>
      <c r="AL39" t="s">
        <v>732</v>
      </c>
      <c r="AM39" t="s">
        <v>732</v>
      </c>
      <c r="AN39" t="s">
        <v>732</v>
      </c>
      <c r="AO39" t="s">
        <v>732</v>
      </c>
      <c r="AP39" t="s">
        <v>732</v>
      </c>
      <c r="AQ39" t="s">
        <v>732</v>
      </c>
      <c r="AR39" t="s">
        <v>732</v>
      </c>
      <c r="AS39" t="s">
        <v>732</v>
      </c>
      <c r="AT39" t="s">
        <v>732</v>
      </c>
      <c r="AU39" t="s">
        <v>732</v>
      </c>
      <c r="AV39" t="s">
        <v>732</v>
      </c>
      <c r="AW39" t="s">
        <v>732</v>
      </c>
      <c r="AX39" t="s">
        <v>732</v>
      </c>
      <c r="AY39" t="s">
        <v>732</v>
      </c>
      <c r="AZ39" t="s">
        <v>732</v>
      </c>
      <c r="BA39" t="s">
        <v>732</v>
      </c>
      <c r="BB39" t="s">
        <v>732</v>
      </c>
      <c r="BC39" t="s">
        <v>732</v>
      </c>
      <c r="BD39" t="s">
        <v>732</v>
      </c>
      <c r="BE39" t="s">
        <v>732</v>
      </c>
      <c r="BF39" t="s">
        <v>732</v>
      </c>
      <c r="BG39" t="s">
        <v>732</v>
      </c>
      <c r="BH39" t="s">
        <v>732</v>
      </c>
      <c r="BI39" t="s">
        <v>732</v>
      </c>
    </row>
    <row r="40" spans="1:61">
      <c r="A40">
        <v>41</v>
      </c>
      <c r="B40" t="s">
        <v>929</v>
      </c>
      <c r="C40" t="s">
        <v>930</v>
      </c>
      <c r="D40" s="70">
        <v>240260</v>
      </c>
      <c r="E40">
        <v>3</v>
      </c>
      <c r="F40">
        <v>2</v>
      </c>
      <c r="G40" t="s">
        <v>931</v>
      </c>
      <c r="H40">
        <v>0</v>
      </c>
      <c r="I40">
        <v>0</v>
      </c>
      <c r="J40">
        <v>0</v>
      </c>
      <c r="P40">
        <v>0</v>
      </c>
      <c r="Q40">
        <v>0</v>
      </c>
      <c r="R40" t="s">
        <v>732</v>
      </c>
      <c r="S40" t="s">
        <v>732</v>
      </c>
      <c r="T40">
        <v>0.55000000000000004</v>
      </c>
      <c r="U40">
        <v>0.1</v>
      </c>
      <c r="V40">
        <v>90</v>
      </c>
      <c r="W40">
        <v>60</v>
      </c>
      <c r="AJ40">
        <v>0.2</v>
      </c>
      <c r="AK40">
        <v>25</v>
      </c>
      <c r="AL40" t="s">
        <v>732</v>
      </c>
      <c r="AM40" t="s">
        <v>732</v>
      </c>
      <c r="AN40">
        <v>0.1</v>
      </c>
      <c r="AO40">
        <v>40</v>
      </c>
      <c r="AP40">
        <v>2</v>
      </c>
      <c r="AQ40" t="s">
        <v>732</v>
      </c>
      <c r="AR40" t="s">
        <v>732</v>
      </c>
      <c r="AS40" t="s">
        <v>732</v>
      </c>
      <c r="AT40" t="s">
        <v>732</v>
      </c>
      <c r="AU40" t="s">
        <v>732</v>
      </c>
      <c r="AV40" t="s">
        <v>732</v>
      </c>
      <c r="AW40">
        <v>100</v>
      </c>
      <c r="AX40" t="s">
        <v>732</v>
      </c>
      <c r="AY40" t="s">
        <v>732</v>
      </c>
      <c r="AZ40" t="s">
        <v>732</v>
      </c>
      <c r="BA40" t="s">
        <v>732</v>
      </c>
      <c r="BB40" t="s">
        <v>732</v>
      </c>
      <c r="BC40" t="s">
        <v>732</v>
      </c>
      <c r="BD40" t="s">
        <v>732</v>
      </c>
      <c r="BE40" t="s">
        <v>732</v>
      </c>
      <c r="BF40" t="s">
        <v>732</v>
      </c>
      <c r="BG40" t="s">
        <v>732</v>
      </c>
      <c r="BH40" t="s">
        <v>732</v>
      </c>
      <c r="BI40" t="s">
        <v>732</v>
      </c>
    </row>
    <row r="41" spans="1:61">
      <c r="A41">
        <v>42</v>
      </c>
      <c r="B41" t="s">
        <v>932</v>
      </c>
      <c r="C41" s="69" t="s">
        <v>933</v>
      </c>
      <c r="D41" s="70">
        <v>240260310330340</v>
      </c>
      <c r="E41">
        <v>4</v>
      </c>
      <c r="F41">
        <v>3</v>
      </c>
      <c r="G41" s="70">
        <v>124207</v>
      </c>
      <c r="H41">
        <v>6.6798387000000004</v>
      </c>
      <c r="I41">
        <v>0</v>
      </c>
      <c r="J41">
        <v>0.60847879999999999</v>
      </c>
      <c r="K41" s="71">
        <v>4.3871822999999999E-5</v>
      </c>
      <c r="L41">
        <v>6.5345129999999996</v>
      </c>
      <c r="M41">
        <v>0.37745747000000002</v>
      </c>
      <c r="N41">
        <v>0.37745747000000002</v>
      </c>
      <c r="O41">
        <v>0.26961249999999998</v>
      </c>
      <c r="P41">
        <v>6.4999999999999997E-3</v>
      </c>
      <c r="Q41">
        <v>5.4749999999999998E-3</v>
      </c>
      <c r="R41">
        <v>2</v>
      </c>
      <c r="S41">
        <v>90</v>
      </c>
      <c r="T41">
        <v>0.3</v>
      </c>
      <c r="U41">
        <v>0.1</v>
      </c>
      <c r="V41">
        <v>90</v>
      </c>
      <c r="W41">
        <v>90</v>
      </c>
      <c r="X41">
        <v>0.3</v>
      </c>
      <c r="Y41">
        <v>0.70000004999999998</v>
      </c>
      <c r="Z41">
        <v>1.8000001000000001</v>
      </c>
      <c r="AA41">
        <v>9</v>
      </c>
      <c r="AB41">
        <v>0.6</v>
      </c>
      <c r="AC41">
        <v>0</v>
      </c>
      <c r="AD41">
        <v>5</v>
      </c>
      <c r="AE41">
        <v>0</v>
      </c>
      <c r="AF41">
        <v>0</v>
      </c>
      <c r="AG41">
        <v>7.1089459999999993E-2</v>
      </c>
      <c r="AH41">
        <v>1.0005974000000001E-2</v>
      </c>
      <c r="AI41">
        <v>0</v>
      </c>
      <c r="AJ41">
        <v>0.5</v>
      </c>
      <c r="AK41">
        <v>60</v>
      </c>
      <c r="AL41" t="s">
        <v>732</v>
      </c>
      <c r="AM41" t="s">
        <v>732</v>
      </c>
      <c r="AN41">
        <v>1</v>
      </c>
      <c r="AO41">
        <v>0.5</v>
      </c>
      <c r="AP41">
        <v>2</v>
      </c>
      <c r="AQ41" t="s">
        <v>732</v>
      </c>
      <c r="AR41" t="s">
        <v>732</v>
      </c>
      <c r="AS41">
        <v>30</v>
      </c>
      <c r="AT41">
        <v>70</v>
      </c>
      <c r="AU41" t="s">
        <v>732</v>
      </c>
      <c r="AV41" t="s">
        <v>732</v>
      </c>
      <c r="AW41" t="s">
        <v>732</v>
      </c>
      <c r="AX41">
        <v>55</v>
      </c>
      <c r="AY41">
        <v>1</v>
      </c>
      <c r="AZ41">
        <v>3</v>
      </c>
      <c r="BA41">
        <v>55</v>
      </c>
      <c r="BB41">
        <v>0.3</v>
      </c>
      <c r="BC41">
        <v>1</v>
      </c>
      <c r="BD41" t="s">
        <v>732</v>
      </c>
      <c r="BE41" t="s">
        <v>732</v>
      </c>
      <c r="BF41" t="s">
        <v>732</v>
      </c>
      <c r="BG41" t="s">
        <v>732</v>
      </c>
      <c r="BH41" t="s">
        <v>732</v>
      </c>
      <c r="BI41" t="s">
        <v>732</v>
      </c>
    </row>
    <row r="42" spans="1:61">
      <c r="A42">
        <v>43</v>
      </c>
      <c r="B42" t="s">
        <v>934</v>
      </c>
      <c r="C42" s="69" t="s">
        <v>935</v>
      </c>
      <c r="D42" s="70">
        <v>310320</v>
      </c>
      <c r="E42">
        <v>1</v>
      </c>
      <c r="F42">
        <v>1</v>
      </c>
      <c r="G42" s="70">
        <v>148227</v>
      </c>
      <c r="H42">
        <v>1.7981567000000001</v>
      </c>
      <c r="I42">
        <v>0</v>
      </c>
      <c r="J42">
        <v>1.8143610999999999</v>
      </c>
      <c r="L42">
        <v>0.61261069999999995</v>
      </c>
      <c r="N42">
        <v>0.52071900000000004</v>
      </c>
      <c r="O42">
        <v>0.45945796</v>
      </c>
      <c r="P42">
        <v>0.35560000000000003</v>
      </c>
      <c r="Q42">
        <v>0</v>
      </c>
      <c r="R42">
        <v>95</v>
      </c>
      <c r="S42" t="s">
        <v>732</v>
      </c>
      <c r="T42">
        <v>0.1</v>
      </c>
      <c r="U42">
        <v>0.4</v>
      </c>
      <c r="V42">
        <v>85</v>
      </c>
      <c r="W42">
        <v>85</v>
      </c>
      <c r="X42">
        <v>0.1</v>
      </c>
      <c r="Y42">
        <v>0.4</v>
      </c>
      <c r="Z42">
        <v>0.8</v>
      </c>
      <c r="AA42">
        <v>1</v>
      </c>
      <c r="AB42">
        <v>0</v>
      </c>
      <c r="AC42">
        <v>0</v>
      </c>
      <c r="AG42">
        <v>5.0287305999999997E-2</v>
      </c>
      <c r="AH42">
        <v>0</v>
      </c>
      <c r="AI42">
        <v>0</v>
      </c>
      <c r="AJ42">
        <v>0.3</v>
      </c>
      <c r="AK42">
        <v>40</v>
      </c>
      <c r="AL42" t="s">
        <v>732</v>
      </c>
      <c r="AM42" t="s">
        <v>732</v>
      </c>
      <c r="AN42">
        <v>1</v>
      </c>
      <c r="AO42">
        <v>1</v>
      </c>
      <c r="AP42">
        <v>2</v>
      </c>
      <c r="AQ42" t="s">
        <v>732</v>
      </c>
      <c r="AR42" t="s">
        <v>732</v>
      </c>
      <c r="AS42">
        <v>5</v>
      </c>
      <c r="AT42">
        <v>80</v>
      </c>
      <c r="AU42" t="s">
        <v>732</v>
      </c>
      <c r="AV42" t="s">
        <v>732</v>
      </c>
      <c r="AW42">
        <v>15</v>
      </c>
      <c r="AX42">
        <v>40</v>
      </c>
      <c r="AY42">
        <v>0.2</v>
      </c>
      <c r="AZ42">
        <v>3</v>
      </c>
      <c r="BA42">
        <v>40</v>
      </c>
      <c r="BB42">
        <v>0.2</v>
      </c>
      <c r="BC42">
        <v>1</v>
      </c>
      <c r="BD42" t="s">
        <v>732</v>
      </c>
      <c r="BE42" t="s">
        <v>732</v>
      </c>
      <c r="BF42" t="s">
        <v>732</v>
      </c>
      <c r="BG42" t="s">
        <v>732</v>
      </c>
      <c r="BH42" t="s">
        <v>732</v>
      </c>
      <c r="BI42" t="s">
        <v>732</v>
      </c>
    </row>
    <row r="43" spans="1:61">
      <c r="A43">
        <v>44</v>
      </c>
      <c r="B43" t="s">
        <v>165</v>
      </c>
      <c r="C43" s="69" t="s">
        <v>936</v>
      </c>
      <c r="D43" s="70">
        <v>260320</v>
      </c>
      <c r="E43">
        <v>6</v>
      </c>
      <c r="F43">
        <v>2</v>
      </c>
      <c r="G43">
        <v>162</v>
      </c>
      <c r="H43">
        <v>0</v>
      </c>
      <c r="I43">
        <v>0</v>
      </c>
      <c r="J43">
        <v>0</v>
      </c>
      <c r="P43">
        <v>4.5241249999999997</v>
      </c>
      <c r="Q43">
        <v>0</v>
      </c>
      <c r="R43">
        <v>75</v>
      </c>
      <c r="S43" t="s">
        <v>732</v>
      </c>
      <c r="T43">
        <v>0</v>
      </c>
      <c r="U43">
        <v>0</v>
      </c>
      <c r="V43" t="s">
        <v>732</v>
      </c>
      <c r="W43" t="s">
        <v>732</v>
      </c>
      <c r="X43">
        <v>0.5</v>
      </c>
      <c r="Y43">
        <v>0.25</v>
      </c>
      <c r="Z43">
        <v>0.25</v>
      </c>
      <c r="AA43">
        <v>0</v>
      </c>
      <c r="AB43">
        <v>0</v>
      </c>
      <c r="AC43">
        <v>0</v>
      </c>
      <c r="AJ43">
        <v>2</v>
      </c>
      <c r="AK43">
        <v>75</v>
      </c>
      <c r="AL43" t="s">
        <v>732</v>
      </c>
      <c r="AM43" t="s">
        <v>732</v>
      </c>
      <c r="AN43" t="s">
        <v>732</v>
      </c>
      <c r="AO43" t="s">
        <v>732</v>
      </c>
      <c r="AP43" t="s">
        <v>732</v>
      </c>
      <c r="AQ43" t="s">
        <v>732</v>
      </c>
      <c r="AR43" t="s">
        <v>732</v>
      </c>
      <c r="AS43" t="s">
        <v>732</v>
      </c>
      <c r="AT43" t="s">
        <v>732</v>
      </c>
      <c r="AU43">
        <v>100</v>
      </c>
      <c r="AV43" t="s">
        <v>732</v>
      </c>
      <c r="AW43" t="s">
        <v>732</v>
      </c>
      <c r="AX43">
        <v>75</v>
      </c>
      <c r="AY43">
        <v>0</v>
      </c>
      <c r="AZ43">
        <v>3</v>
      </c>
      <c r="BA43">
        <v>75</v>
      </c>
      <c r="BB43">
        <v>0.1</v>
      </c>
      <c r="BC43">
        <v>1</v>
      </c>
      <c r="BD43" t="s">
        <v>732</v>
      </c>
      <c r="BE43" t="s">
        <v>732</v>
      </c>
      <c r="BF43" t="s">
        <v>732</v>
      </c>
      <c r="BG43" t="s">
        <v>732</v>
      </c>
      <c r="BH43" t="s">
        <v>732</v>
      </c>
      <c r="BI43" t="s">
        <v>732</v>
      </c>
    </row>
    <row r="44" spans="1:61">
      <c r="A44">
        <v>45</v>
      </c>
      <c r="B44" t="s">
        <v>166</v>
      </c>
      <c r="C44" s="69" t="s">
        <v>937</v>
      </c>
      <c r="D44" s="70">
        <v>310320</v>
      </c>
      <c r="E44">
        <v>4</v>
      </c>
      <c r="F44">
        <v>1</v>
      </c>
      <c r="G44" s="70">
        <v>148227</v>
      </c>
      <c r="H44">
        <v>1.2819708999999999</v>
      </c>
      <c r="I44">
        <v>0.88091399999999997</v>
      </c>
      <c r="J44">
        <v>0.67169522999999998</v>
      </c>
      <c r="N44">
        <v>2.9650354000000001</v>
      </c>
      <c r="O44">
        <v>2.9650354000000001</v>
      </c>
      <c r="P44">
        <v>0.82586503</v>
      </c>
      <c r="Q44">
        <v>0</v>
      </c>
      <c r="R44">
        <v>95</v>
      </c>
      <c r="S44" t="s">
        <v>732</v>
      </c>
      <c r="T44">
        <v>0.1</v>
      </c>
      <c r="U44">
        <v>0</v>
      </c>
      <c r="V44">
        <v>80</v>
      </c>
      <c r="W44" t="s">
        <v>732</v>
      </c>
      <c r="X44">
        <v>0.4</v>
      </c>
      <c r="Y44">
        <v>1</v>
      </c>
      <c r="Z44">
        <v>1</v>
      </c>
      <c r="AA44">
        <v>4</v>
      </c>
      <c r="AB44">
        <v>1</v>
      </c>
      <c r="AC44">
        <v>0</v>
      </c>
      <c r="AD44">
        <v>3.0000002000000001</v>
      </c>
      <c r="AE44">
        <v>0.5</v>
      </c>
      <c r="AF44">
        <v>0</v>
      </c>
      <c r="AG44">
        <v>4.2071983E-2</v>
      </c>
      <c r="AH44">
        <v>0</v>
      </c>
      <c r="AI44">
        <v>0</v>
      </c>
      <c r="AJ44">
        <v>1.5</v>
      </c>
      <c r="AK44">
        <v>50</v>
      </c>
      <c r="AL44" t="s">
        <v>732</v>
      </c>
      <c r="AM44" t="s">
        <v>732</v>
      </c>
      <c r="AN44" t="s">
        <v>732</v>
      </c>
      <c r="AO44" t="s">
        <v>732</v>
      </c>
      <c r="AP44" t="s">
        <v>732</v>
      </c>
      <c r="AQ44" t="s">
        <v>732</v>
      </c>
      <c r="AR44">
        <v>50</v>
      </c>
      <c r="AS44" t="s">
        <v>732</v>
      </c>
      <c r="AT44">
        <v>40</v>
      </c>
      <c r="AU44" t="s">
        <v>732</v>
      </c>
      <c r="AV44" t="s">
        <v>732</v>
      </c>
      <c r="AW44">
        <v>10</v>
      </c>
      <c r="AX44">
        <v>30</v>
      </c>
      <c r="AY44">
        <v>0.5</v>
      </c>
      <c r="AZ44">
        <v>3</v>
      </c>
      <c r="BA44">
        <v>30</v>
      </c>
      <c r="BB44">
        <v>0.5</v>
      </c>
      <c r="BC44">
        <v>1</v>
      </c>
      <c r="BD44" t="s">
        <v>732</v>
      </c>
      <c r="BE44" t="s">
        <v>732</v>
      </c>
      <c r="BF44" t="s">
        <v>732</v>
      </c>
      <c r="BG44" t="s">
        <v>732</v>
      </c>
      <c r="BH44" t="s">
        <v>732</v>
      </c>
      <c r="BI44" t="s">
        <v>732</v>
      </c>
    </row>
    <row r="45" spans="1:61">
      <c r="A45">
        <v>46</v>
      </c>
      <c r="B45" t="s">
        <v>167</v>
      </c>
      <c r="C45" s="69" t="s">
        <v>938</v>
      </c>
      <c r="D45">
        <v>260</v>
      </c>
      <c r="E45">
        <v>6</v>
      </c>
      <c r="F45">
        <v>2</v>
      </c>
      <c r="G45">
        <v>161</v>
      </c>
      <c r="H45">
        <v>0</v>
      </c>
      <c r="I45">
        <v>0</v>
      </c>
      <c r="J45">
        <v>0</v>
      </c>
      <c r="P45">
        <v>5.1784905999999999</v>
      </c>
      <c r="Q45">
        <v>7.4499999999999997E-2</v>
      </c>
      <c r="R45">
        <v>85</v>
      </c>
      <c r="S45">
        <v>85</v>
      </c>
      <c r="T45">
        <v>0</v>
      </c>
      <c r="U45">
        <v>0</v>
      </c>
      <c r="V45" t="s">
        <v>732</v>
      </c>
      <c r="W45" t="s">
        <v>732</v>
      </c>
      <c r="X45">
        <v>0.5</v>
      </c>
      <c r="Y45">
        <v>1</v>
      </c>
      <c r="Z45">
        <v>1</v>
      </c>
      <c r="AA45">
        <v>0</v>
      </c>
      <c r="AB45">
        <v>0</v>
      </c>
      <c r="AC45">
        <v>0</v>
      </c>
      <c r="AJ45">
        <v>1</v>
      </c>
      <c r="AK45">
        <v>60</v>
      </c>
      <c r="AL45" t="s">
        <v>732</v>
      </c>
      <c r="AM45" t="s">
        <v>732</v>
      </c>
      <c r="AN45" t="s">
        <v>732</v>
      </c>
      <c r="AO45" t="s">
        <v>732</v>
      </c>
      <c r="AP45" t="s">
        <v>732</v>
      </c>
      <c r="AQ45" t="s">
        <v>732</v>
      </c>
      <c r="AR45" t="s">
        <v>732</v>
      </c>
      <c r="AS45" t="s">
        <v>732</v>
      </c>
      <c r="AT45" t="s">
        <v>732</v>
      </c>
      <c r="AU45">
        <v>100</v>
      </c>
      <c r="AV45" t="s">
        <v>732</v>
      </c>
      <c r="AW45" t="s">
        <v>732</v>
      </c>
      <c r="AX45">
        <v>60</v>
      </c>
      <c r="AY45">
        <v>0.2</v>
      </c>
      <c r="AZ45">
        <v>3</v>
      </c>
      <c r="BA45">
        <v>60</v>
      </c>
      <c r="BB45">
        <v>0.2</v>
      </c>
      <c r="BC45">
        <v>1</v>
      </c>
      <c r="BD45" t="s">
        <v>732</v>
      </c>
      <c r="BE45" t="s">
        <v>732</v>
      </c>
      <c r="BF45" t="s">
        <v>732</v>
      </c>
      <c r="BG45" t="s">
        <v>732</v>
      </c>
      <c r="BH45" t="s">
        <v>732</v>
      </c>
      <c r="BI45" t="s">
        <v>732</v>
      </c>
    </row>
    <row r="46" spans="1:61">
      <c r="A46">
        <v>47</v>
      </c>
      <c r="B46" t="s">
        <v>169</v>
      </c>
      <c r="C46" s="69" t="s">
        <v>939</v>
      </c>
      <c r="D46">
        <v>260</v>
      </c>
      <c r="E46">
        <v>2</v>
      </c>
      <c r="F46">
        <v>3</v>
      </c>
      <c r="G46">
        <v>139</v>
      </c>
      <c r="H46">
        <v>4.2261914999999997</v>
      </c>
      <c r="I46">
        <v>9.0495900000000002</v>
      </c>
      <c r="J46">
        <v>1.795674</v>
      </c>
      <c r="K46" s="71">
        <v>4.5570320000000002E-4</v>
      </c>
      <c r="L46">
        <v>1.9603539999999999</v>
      </c>
      <c r="M46">
        <v>11.762124</v>
      </c>
      <c r="N46">
        <v>11.762124</v>
      </c>
      <c r="O46">
        <v>11.762124</v>
      </c>
      <c r="P46">
        <v>1.4243300000000001</v>
      </c>
      <c r="Q46">
        <v>0</v>
      </c>
      <c r="R46">
        <v>70</v>
      </c>
      <c r="S46" t="s">
        <v>732</v>
      </c>
      <c r="T46">
        <v>0.5</v>
      </c>
      <c r="U46">
        <v>0</v>
      </c>
      <c r="V46">
        <v>70</v>
      </c>
      <c r="W46" t="s">
        <v>732</v>
      </c>
      <c r="X46">
        <v>0.4</v>
      </c>
      <c r="Y46">
        <v>2</v>
      </c>
      <c r="Z46">
        <v>3.0000002000000001</v>
      </c>
      <c r="AA46">
        <v>8</v>
      </c>
      <c r="AB46">
        <v>12.000000999999999</v>
      </c>
      <c r="AC46">
        <v>8</v>
      </c>
      <c r="AD46">
        <v>6.0000004999999996</v>
      </c>
      <c r="AE46">
        <v>8</v>
      </c>
      <c r="AF46">
        <v>6.0000004999999996</v>
      </c>
      <c r="AG46">
        <v>0.21925702999999999</v>
      </c>
      <c r="AH46">
        <v>5.0029864000000002</v>
      </c>
      <c r="AI46">
        <v>0</v>
      </c>
      <c r="AJ46">
        <v>1</v>
      </c>
      <c r="AK46">
        <v>80</v>
      </c>
      <c r="AL46">
        <v>0.1</v>
      </c>
      <c r="AM46">
        <v>0.1</v>
      </c>
      <c r="AN46">
        <v>1.7</v>
      </c>
      <c r="AO46">
        <v>2</v>
      </c>
      <c r="AP46">
        <v>1</v>
      </c>
      <c r="AQ46" t="s">
        <v>732</v>
      </c>
      <c r="AR46" t="s">
        <v>732</v>
      </c>
      <c r="AS46">
        <v>99</v>
      </c>
      <c r="AT46" t="s">
        <v>732</v>
      </c>
      <c r="AU46">
        <v>1</v>
      </c>
      <c r="AV46" t="s">
        <v>732</v>
      </c>
      <c r="AW46" t="s">
        <v>732</v>
      </c>
      <c r="AX46">
        <v>80</v>
      </c>
      <c r="AY46">
        <v>2</v>
      </c>
      <c r="AZ46">
        <v>4</v>
      </c>
      <c r="BA46">
        <v>80</v>
      </c>
      <c r="BB46">
        <v>2.5</v>
      </c>
      <c r="BC46">
        <v>1</v>
      </c>
      <c r="BD46">
        <v>5</v>
      </c>
      <c r="BE46">
        <v>0.83</v>
      </c>
      <c r="BF46">
        <v>20</v>
      </c>
      <c r="BG46" t="s">
        <v>732</v>
      </c>
      <c r="BH46" t="s">
        <v>732</v>
      </c>
      <c r="BI46" t="s">
        <v>732</v>
      </c>
    </row>
    <row r="47" spans="1:61">
      <c r="A47">
        <v>48</v>
      </c>
      <c r="B47" t="s">
        <v>940</v>
      </c>
      <c r="C47" t="s">
        <v>941</v>
      </c>
      <c r="D47">
        <v>260</v>
      </c>
      <c r="E47">
        <v>4</v>
      </c>
      <c r="F47">
        <v>3</v>
      </c>
      <c r="G47">
        <v>141</v>
      </c>
      <c r="H47">
        <v>9.87941</v>
      </c>
      <c r="I47">
        <v>8.9777170000000002</v>
      </c>
      <c r="J47">
        <v>2.8064835000000001</v>
      </c>
      <c r="L47">
        <v>4.020257</v>
      </c>
      <c r="N47">
        <v>3.4459344999999999</v>
      </c>
      <c r="O47">
        <v>1.7229673000000001</v>
      </c>
      <c r="P47">
        <v>1.93066</v>
      </c>
      <c r="Q47">
        <v>0.93893009999999999</v>
      </c>
      <c r="R47">
        <v>90</v>
      </c>
      <c r="S47">
        <v>90</v>
      </c>
      <c r="T47">
        <v>0.1</v>
      </c>
      <c r="U47">
        <v>0</v>
      </c>
      <c r="V47">
        <v>80</v>
      </c>
      <c r="W47" t="s">
        <v>732</v>
      </c>
      <c r="X47">
        <v>0.5</v>
      </c>
      <c r="Y47">
        <v>1</v>
      </c>
      <c r="Z47">
        <v>2</v>
      </c>
      <c r="AA47">
        <v>2</v>
      </c>
      <c r="AB47">
        <v>1.5000001000000001</v>
      </c>
      <c r="AC47">
        <v>1.5000001000000001</v>
      </c>
      <c r="AD47">
        <v>2</v>
      </c>
      <c r="AE47">
        <v>2</v>
      </c>
      <c r="AF47">
        <v>4</v>
      </c>
      <c r="AG47">
        <v>7.068584E-2</v>
      </c>
      <c r="AH47">
        <v>0.10337803499999999</v>
      </c>
      <c r="AI47">
        <v>0</v>
      </c>
      <c r="AJ47">
        <v>1</v>
      </c>
      <c r="AK47">
        <v>100</v>
      </c>
      <c r="AL47">
        <v>0.5</v>
      </c>
      <c r="AM47">
        <v>5</v>
      </c>
      <c r="AN47">
        <v>0.5</v>
      </c>
      <c r="AO47">
        <v>20</v>
      </c>
      <c r="AP47">
        <v>2</v>
      </c>
      <c r="AQ47" t="s">
        <v>732</v>
      </c>
      <c r="AR47" t="s">
        <v>732</v>
      </c>
      <c r="AS47">
        <v>30</v>
      </c>
      <c r="AT47">
        <v>20</v>
      </c>
      <c r="AU47">
        <v>50</v>
      </c>
      <c r="AV47" t="s">
        <v>732</v>
      </c>
      <c r="AW47" t="s">
        <v>732</v>
      </c>
      <c r="AX47">
        <v>100</v>
      </c>
      <c r="AY47">
        <v>0.5</v>
      </c>
      <c r="AZ47">
        <v>3</v>
      </c>
      <c r="BA47">
        <v>100</v>
      </c>
      <c r="BB47">
        <v>1</v>
      </c>
      <c r="BC47">
        <v>1</v>
      </c>
      <c r="BD47" t="s">
        <v>732</v>
      </c>
      <c r="BE47" t="s">
        <v>732</v>
      </c>
      <c r="BF47" t="s">
        <v>732</v>
      </c>
      <c r="BG47" t="s">
        <v>732</v>
      </c>
      <c r="BH47" t="s">
        <v>732</v>
      </c>
      <c r="BI47" t="s">
        <v>732</v>
      </c>
    </row>
    <row r="48" spans="1:61">
      <c r="A48">
        <v>49</v>
      </c>
      <c r="B48" t="s">
        <v>171</v>
      </c>
      <c r="C48" s="69" t="s">
        <v>942</v>
      </c>
      <c r="D48">
        <v>320</v>
      </c>
      <c r="E48">
        <v>6</v>
      </c>
      <c r="F48">
        <v>4</v>
      </c>
      <c r="G48" s="70">
        <v>166224</v>
      </c>
      <c r="H48">
        <v>0</v>
      </c>
      <c r="I48">
        <v>0</v>
      </c>
      <c r="J48">
        <v>0</v>
      </c>
      <c r="P48">
        <v>0.41519502000000003</v>
      </c>
      <c r="Q48">
        <v>0</v>
      </c>
      <c r="R48">
        <v>45</v>
      </c>
      <c r="S48" t="s">
        <v>732</v>
      </c>
      <c r="T48">
        <v>0.1</v>
      </c>
      <c r="U48">
        <v>0</v>
      </c>
      <c r="V48">
        <v>70</v>
      </c>
      <c r="W48" t="s">
        <v>732</v>
      </c>
      <c r="X48">
        <v>0.1</v>
      </c>
      <c r="Y48">
        <v>0.2</v>
      </c>
      <c r="Z48">
        <v>0</v>
      </c>
      <c r="AA48">
        <v>0</v>
      </c>
      <c r="AB48">
        <v>0</v>
      </c>
      <c r="AC48">
        <v>0</v>
      </c>
      <c r="AJ48">
        <v>0.25</v>
      </c>
      <c r="AK48">
        <v>7</v>
      </c>
      <c r="AL48" t="s">
        <v>732</v>
      </c>
      <c r="AM48" t="s">
        <v>732</v>
      </c>
      <c r="AN48" t="s">
        <v>732</v>
      </c>
      <c r="AO48" t="s">
        <v>732</v>
      </c>
      <c r="AP48" t="s">
        <v>732</v>
      </c>
      <c r="AQ48" t="s">
        <v>732</v>
      </c>
      <c r="AR48" t="s">
        <v>732</v>
      </c>
      <c r="AS48" t="s">
        <v>732</v>
      </c>
      <c r="AT48">
        <v>40</v>
      </c>
      <c r="AU48">
        <v>50</v>
      </c>
      <c r="AV48" t="s">
        <v>732</v>
      </c>
      <c r="AW48">
        <v>10</v>
      </c>
      <c r="AX48">
        <v>0</v>
      </c>
      <c r="AY48">
        <v>0</v>
      </c>
      <c r="AZ48">
        <v>3</v>
      </c>
      <c r="BA48">
        <v>0</v>
      </c>
      <c r="BB48">
        <v>0</v>
      </c>
      <c r="BC48">
        <v>1</v>
      </c>
      <c r="BD48" t="s">
        <v>732</v>
      </c>
      <c r="BE48" t="s">
        <v>732</v>
      </c>
      <c r="BF48" t="s">
        <v>732</v>
      </c>
      <c r="BG48" t="s">
        <v>732</v>
      </c>
      <c r="BH48" t="s">
        <v>732</v>
      </c>
      <c r="BI48" t="s">
        <v>732</v>
      </c>
    </row>
    <row r="49" spans="1:61">
      <c r="A49">
        <v>51</v>
      </c>
      <c r="B49" t="s">
        <v>172</v>
      </c>
      <c r="C49" s="69" t="s">
        <v>943</v>
      </c>
      <c r="D49">
        <v>260</v>
      </c>
      <c r="E49">
        <v>6</v>
      </c>
      <c r="F49">
        <v>2</v>
      </c>
      <c r="G49">
        <v>160</v>
      </c>
      <c r="H49">
        <v>0</v>
      </c>
      <c r="I49">
        <v>0</v>
      </c>
      <c r="J49">
        <v>0</v>
      </c>
      <c r="P49">
        <v>1.2148601000000001</v>
      </c>
      <c r="Q49">
        <v>2.2678099999999999</v>
      </c>
      <c r="R49">
        <v>70</v>
      </c>
      <c r="S49">
        <v>80</v>
      </c>
      <c r="T49">
        <v>0</v>
      </c>
      <c r="U49">
        <v>0</v>
      </c>
      <c r="V49" t="s">
        <v>732</v>
      </c>
      <c r="W49" t="s">
        <v>732</v>
      </c>
      <c r="X49">
        <v>0.1</v>
      </c>
      <c r="Y49">
        <v>0.1</v>
      </c>
      <c r="Z49">
        <v>0</v>
      </c>
      <c r="AA49">
        <v>0</v>
      </c>
      <c r="AB49">
        <v>0</v>
      </c>
      <c r="AC49">
        <v>0</v>
      </c>
      <c r="AD49">
        <v>0</v>
      </c>
      <c r="AE49">
        <v>0</v>
      </c>
      <c r="AF49">
        <v>0</v>
      </c>
      <c r="AJ49">
        <v>3</v>
      </c>
      <c r="AK49">
        <v>90</v>
      </c>
      <c r="AL49" t="s">
        <v>732</v>
      </c>
      <c r="AM49" t="s">
        <v>732</v>
      </c>
      <c r="AN49" t="s">
        <v>732</v>
      </c>
      <c r="AO49" t="s">
        <v>732</v>
      </c>
      <c r="AP49" t="s">
        <v>732</v>
      </c>
      <c r="AQ49" t="s">
        <v>732</v>
      </c>
      <c r="AR49" t="s">
        <v>732</v>
      </c>
      <c r="AS49" t="s">
        <v>732</v>
      </c>
      <c r="AT49">
        <v>70</v>
      </c>
      <c r="AU49">
        <v>30</v>
      </c>
      <c r="AV49" t="s">
        <v>732</v>
      </c>
      <c r="AW49" t="s">
        <v>732</v>
      </c>
      <c r="AX49">
        <v>33</v>
      </c>
      <c r="AY49">
        <v>0</v>
      </c>
      <c r="AZ49">
        <v>3</v>
      </c>
      <c r="BA49">
        <v>33</v>
      </c>
      <c r="BB49">
        <v>0</v>
      </c>
      <c r="BC49">
        <v>1</v>
      </c>
      <c r="BD49" t="s">
        <v>732</v>
      </c>
      <c r="BE49" t="s">
        <v>732</v>
      </c>
      <c r="BF49" t="s">
        <v>732</v>
      </c>
      <c r="BG49" t="s">
        <v>732</v>
      </c>
      <c r="BH49" t="s">
        <v>732</v>
      </c>
      <c r="BI49" t="s">
        <v>732</v>
      </c>
    </row>
    <row r="50" spans="1:61">
      <c r="A50">
        <v>52</v>
      </c>
      <c r="B50" t="s">
        <v>944</v>
      </c>
      <c r="C50" s="69" t="s">
        <v>945</v>
      </c>
      <c r="D50">
        <v>240</v>
      </c>
      <c r="E50">
        <v>2</v>
      </c>
      <c r="F50">
        <v>3</v>
      </c>
      <c r="G50">
        <v>118</v>
      </c>
      <c r="H50">
        <v>1.8168310000000001</v>
      </c>
      <c r="I50">
        <v>10.595666</v>
      </c>
      <c r="J50">
        <v>1.1097347</v>
      </c>
      <c r="K50" s="71">
        <v>8.0531856E-5</v>
      </c>
      <c r="M50">
        <v>1.039301</v>
      </c>
      <c r="N50">
        <v>1.1038166</v>
      </c>
      <c r="O50">
        <v>2.6498685000000002</v>
      </c>
      <c r="P50">
        <v>0.159915</v>
      </c>
      <c r="Q50">
        <v>5.5675006999999999E-2</v>
      </c>
      <c r="R50">
        <v>89</v>
      </c>
      <c r="S50">
        <v>95</v>
      </c>
      <c r="T50">
        <v>0.2</v>
      </c>
      <c r="U50">
        <v>1.0000001E-2</v>
      </c>
      <c r="V50">
        <v>70</v>
      </c>
      <c r="W50">
        <v>80</v>
      </c>
      <c r="X50">
        <v>0.4</v>
      </c>
      <c r="Y50">
        <v>0.90000004</v>
      </c>
      <c r="Z50">
        <v>0.4</v>
      </c>
      <c r="AA50">
        <v>0.4</v>
      </c>
      <c r="AB50">
        <v>1.1000000000000001</v>
      </c>
      <c r="AC50">
        <v>0.6</v>
      </c>
      <c r="AD50">
        <v>0.4</v>
      </c>
      <c r="AE50">
        <v>2.4</v>
      </c>
      <c r="AF50">
        <v>0</v>
      </c>
      <c r="AG50">
        <v>0.2156573</v>
      </c>
      <c r="AH50">
        <v>0.24504428</v>
      </c>
      <c r="AI50">
        <v>0</v>
      </c>
      <c r="AJ50">
        <v>0.7</v>
      </c>
      <c r="AK50">
        <v>90</v>
      </c>
      <c r="AL50">
        <v>0.1</v>
      </c>
      <c r="AM50">
        <v>10.4</v>
      </c>
      <c r="AN50">
        <v>0.2</v>
      </c>
      <c r="AO50">
        <v>13.6</v>
      </c>
      <c r="AP50">
        <v>2</v>
      </c>
      <c r="AQ50" t="s">
        <v>732</v>
      </c>
      <c r="AR50">
        <v>30</v>
      </c>
      <c r="AS50">
        <v>60</v>
      </c>
      <c r="AT50">
        <v>3</v>
      </c>
      <c r="AU50">
        <v>3</v>
      </c>
      <c r="AV50" t="s">
        <v>732</v>
      </c>
      <c r="AW50">
        <v>4</v>
      </c>
      <c r="AX50">
        <v>85</v>
      </c>
      <c r="AY50">
        <v>0.8</v>
      </c>
      <c r="AZ50">
        <v>3</v>
      </c>
      <c r="BA50">
        <v>85</v>
      </c>
      <c r="BB50">
        <v>0.3</v>
      </c>
      <c r="BC50">
        <v>1</v>
      </c>
      <c r="BD50">
        <v>2</v>
      </c>
      <c r="BE50">
        <v>0.5</v>
      </c>
      <c r="BF50">
        <v>10</v>
      </c>
      <c r="BG50" t="s">
        <v>732</v>
      </c>
      <c r="BH50" t="s">
        <v>732</v>
      </c>
      <c r="BI50" t="s">
        <v>732</v>
      </c>
    </row>
    <row r="51" spans="1:61">
      <c r="A51">
        <v>53</v>
      </c>
      <c r="B51" t="s">
        <v>946</v>
      </c>
      <c r="C51" s="69" t="s">
        <v>947</v>
      </c>
      <c r="D51" s="70">
        <v>330340</v>
      </c>
      <c r="E51">
        <v>2</v>
      </c>
      <c r="F51">
        <v>1</v>
      </c>
      <c r="G51" s="70">
        <v>10144</v>
      </c>
      <c r="H51">
        <v>9.217841</v>
      </c>
      <c r="I51">
        <v>0</v>
      </c>
      <c r="J51">
        <v>0.29501283</v>
      </c>
      <c r="K51" s="71">
        <v>1.8023413999999999E-4</v>
      </c>
      <c r="M51">
        <v>3.1013411999999998</v>
      </c>
      <c r="N51">
        <v>1.9603539999999999</v>
      </c>
      <c r="O51">
        <v>0.43137999999999999</v>
      </c>
      <c r="P51">
        <v>0</v>
      </c>
      <c r="Q51">
        <v>0</v>
      </c>
      <c r="R51" t="s">
        <v>732</v>
      </c>
      <c r="S51" t="s">
        <v>732</v>
      </c>
      <c r="T51">
        <v>0.05</v>
      </c>
      <c r="U51">
        <v>1.0000001E-2</v>
      </c>
      <c r="V51">
        <v>50</v>
      </c>
      <c r="W51">
        <v>50</v>
      </c>
      <c r="X51">
        <v>0.1</v>
      </c>
      <c r="Y51">
        <v>1.5000001000000001</v>
      </c>
      <c r="Z51">
        <v>1.5000001000000001</v>
      </c>
      <c r="AA51">
        <v>8</v>
      </c>
      <c r="AB51">
        <v>3.0000002000000001</v>
      </c>
      <c r="AC51">
        <v>0</v>
      </c>
      <c r="AD51">
        <v>3.0000002000000001</v>
      </c>
      <c r="AE51">
        <v>1.5000001000000001</v>
      </c>
      <c r="AF51">
        <v>0</v>
      </c>
      <c r="AG51">
        <v>3.8713589999999999E-2</v>
      </c>
      <c r="AH51">
        <v>2.5882801E-2</v>
      </c>
      <c r="AI51">
        <v>0</v>
      </c>
      <c r="AJ51">
        <v>0.6</v>
      </c>
      <c r="AK51">
        <v>85</v>
      </c>
      <c r="AL51">
        <v>0.2</v>
      </c>
      <c r="AM51">
        <v>1.5</v>
      </c>
      <c r="AN51">
        <v>0.4</v>
      </c>
      <c r="AO51">
        <v>21</v>
      </c>
      <c r="AP51">
        <v>2</v>
      </c>
      <c r="AQ51" t="s">
        <v>732</v>
      </c>
      <c r="AR51">
        <v>95</v>
      </c>
      <c r="AS51" t="s">
        <v>732</v>
      </c>
      <c r="AT51">
        <v>2</v>
      </c>
      <c r="AU51" t="s">
        <v>732</v>
      </c>
      <c r="AV51" t="s">
        <v>732</v>
      </c>
      <c r="AW51">
        <v>3</v>
      </c>
      <c r="AX51">
        <v>85</v>
      </c>
      <c r="AY51">
        <v>1</v>
      </c>
      <c r="AZ51">
        <v>3</v>
      </c>
      <c r="BA51">
        <v>85</v>
      </c>
      <c r="BB51">
        <v>0.5</v>
      </c>
      <c r="BC51">
        <v>1</v>
      </c>
      <c r="BD51">
        <v>2</v>
      </c>
      <c r="BE51">
        <v>1.5</v>
      </c>
      <c r="BF51">
        <v>40</v>
      </c>
      <c r="BG51" t="s">
        <v>732</v>
      </c>
      <c r="BH51" t="s">
        <v>732</v>
      </c>
      <c r="BI51" t="s">
        <v>732</v>
      </c>
    </row>
    <row r="52" spans="1:61">
      <c r="A52">
        <v>54</v>
      </c>
      <c r="B52" t="s">
        <v>948</v>
      </c>
      <c r="C52" s="69" t="s">
        <v>949</v>
      </c>
      <c r="D52" s="70">
        <v>310320</v>
      </c>
      <c r="E52">
        <v>2</v>
      </c>
      <c r="F52">
        <v>1</v>
      </c>
      <c r="G52" s="70">
        <v>118119144</v>
      </c>
      <c r="H52">
        <v>3.3356729000000001</v>
      </c>
      <c r="I52">
        <v>16.536085</v>
      </c>
      <c r="J52">
        <v>5.8805237000000004</v>
      </c>
      <c r="N52">
        <v>39.240400000000001</v>
      </c>
      <c r="P52">
        <v>9.8045010000000002E-2</v>
      </c>
      <c r="Q52">
        <v>0</v>
      </c>
      <c r="R52">
        <v>90</v>
      </c>
      <c r="S52" t="s">
        <v>732</v>
      </c>
      <c r="T52">
        <v>0.1</v>
      </c>
      <c r="U52">
        <v>1.0000001E-2</v>
      </c>
      <c r="V52">
        <v>75</v>
      </c>
      <c r="W52">
        <v>70</v>
      </c>
      <c r="X52">
        <v>0.3</v>
      </c>
      <c r="Y52">
        <v>2.4</v>
      </c>
      <c r="Z52">
        <v>4.9000000000000004</v>
      </c>
      <c r="AA52">
        <v>0.5</v>
      </c>
      <c r="AB52">
        <v>3.0000002000000001</v>
      </c>
      <c r="AC52">
        <v>4</v>
      </c>
      <c r="AD52">
        <v>1</v>
      </c>
      <c r="AE52">
        <v>3.0000002000000001</v>
      </c>
      <c r="AF52">
        <v>4</v>
      </c>
      <c r="AG52">
        <v>0</v>
      </c>
      <c r="AH52">
        <v>0.22053981</v>
      </c>
      <c r="AI52">
        <v>0</v>
      </c>
      <c r="AJ52">
        <v>0.8</v>
      </c>
      <c r="AK52">
        <v>95</v>
      </c>
      <c r="AL52">
        <v>0.1</v>
      </c>
      <c r="AM52">
        <v>0.5</v>
      </c>
      <c r="AN52">
        <v>0.1</v>
      </c>
      <c r="AO52">
        <v>0.2</v>
      </c>
      <c r="AP52">
        <v>2</v>
      </c>
      <c r="AQ52" t="s">
        <v>732</v>
      </c>
      <c r="AR52">
        <v>20</v>
      </c>
      <c r="AS52">
        <v>60</v>
      </c>
      <c r="AT52">
        <v>20</v>
      </c>
      <c r="AU52" t="s">
        <v>732</v>
      </c>
      <c r="AV52" t="s">
        <v>732</v>
      </c>
      <c r="AW52" t="s">
        <v>732</v>
      </c>
      <c r="AX52">
        <v>95</v>
      </c>
      <c r="AY52">
        <v>1.2</v>
      </c>
      <c r="AZ52">
        <v>3</v>
      </c>
      <c r="BA52">
        <v>95</v>
      </c>
      <c r="BB52">
        <v>0.8</v>
      </c>
      <c r="BC52">
        <v>1</v>
      </c>
      <c r="BD52">
        <v>2</v>
      </c>
      <c r="BE52">
        <v>1.5</v>
      </c>
      <c r="BF52">
        <v>23</v>
      </c>
      <c r="BG52" t="s">
        <v>732</v>
      </c>
      <c r="BH52" t="s">
        <v>732</v>
      </c>
      <c r="BI52" t="s">
        <v>732</v>
      </c>
    </row>
    <row r="53" spans="1:61">
      <c r="A53">
        <v>55</v>
      </c>
      <c r="B53" t="s">
        <v>950</v>
      </c>
      <c r="C53" s="69" t="s">
        <v>951</v>
      </c>
      <c r="D53" s="70">
        <v>330340</v>
      </c>
      <c r="E53">
        <v>5</v>
      </c>
      <c r="F53">
        <v>2</v>
      </c>
      <c r="G53">
        <v>7</v>
      </c>
      <c r="H53">
        <v>2.5012154999999998</v>
      </c>
      <c r="I53">
        <v>0</v>
      </c>
      <c r="J53">
        <v>1.9750977000000001</v>
      </c>
      <c r="P53">
        <v>0.44791500000000001</v>
      </c>
      <c r="Q53">
        <v>0</v>
      </c>
      <c r="R53">
        <v>80</v>
      </c>
      <c r="S53" t="s">
        <v>732</v>
      </c>
      <c r="T53">
        <v>0.6</v>
      </c>
      <c r="U53">
        <v>1.0000001E-2</v>
      </c>
      <c r="V53">
        <v>50</v>
      </c>
      <c r="W53">
        <v>50</v>
      </c>
      <c r="X53">
        <v>0.2</v>
      </c>
      <c r="Y53">
        <v>0.4</v>
      </c>
      <c r="Z53">
        <v>0.8</v>
      </c>
      <c r="AA53">
        <v>0</v>
      </c>
      <c r="AB53">
        <v>0</v>
      </c>
      <c r="AC53">
        <v>0</v>
      </c>
      <c r="AD53">
        <v>0</v>
      </c>
      <c r="AE53">
        <v>0</v>
      </c>
      <c r="AF53">
        <v>0</v>
      </c>
      <c r="AJ53">
        <v>0.1</v>
      </c>
      <c r="AK53">
        <v>15</v>
      </c>
      <c r="AL53">
        <v>0.1</v>
      </c>
      <c r="AM53">
        <v>3.5</v>
      </c>
      <c r="AN53">
        <v>0.1</v>
      </c>
      <c r="AO53">
        <v>4.5</v>
      </c>
      <c r="AP53">
        <v>2</v>
      </c>
      <c r="AQ53" t="s">
        <v>732</v>
      </c>
      <c r="AR53" t="s">
        <v>732</v>
      </c>
      <c r="AS53">
        <v>60</v>
      </c>
      <c r="AT53" t="s">
        <v>732</v>
      </c>
      <c r="AU53" t="s">
        <v>732</v>
      </c>
      <c r="AV53" t="s">
        <v>732</v>
      </c>
      <c r="AW53">
        <v>40</v>
      </c>
      <c r="AX53">
        <v>15</v>
      </c>
      <c r="AY53">
        <v>0.1</v>
      </c>
      <c r="AZ53">
        <v>3</v>
      </c>
      <c r="BA53">
        <v>15</v>
      </c>
      <c r="BB53">
        <v>0.1</v>
      </c>
      <c r="BC53">
        <v>1</v>
      </c>
      <c r="BD53" t="s">
        <v>732</v>
      </c>
      <c r="BE53" t="s">
        <v>732</v>
      </c>
      <c r="BF53" t="s">
        <v>732</v>
      </c>
      <c r="BG53" t="s">
        <v>732</v>
      </c>
      <c r="BH53" t="s">
        <v>732</v>
      </c>
      <c r="BI53" t="s">
        <v>732</v>
      </c>
    </row>
    <row r="54" spans="1:61">
      <c r="A54">
        <v>56</v>
      </c>
      <c r="B54" t="s">
        <v>177</v>
      </c>
      <c r="C54" s="69" t="s">
        <v>952</v>
      </c>
      <c r="D54" s="70">
        <v>330340</v>
      </c>
      <c r="E54">
        <v>6</v>
      </c>
      <c r="F54">
        <v>2</v>
      </c>
      <c r="G54" s="70">
        <v>186187197198199</v>
      </c>
      <c r="H54">
        <v>0</v>
      </c>
      <c r="I54">
        <v>0</v>
      </c>
      <c r="J54">
        <v>0</v>
      </c>
      <c r="P54">
        <v>1.5737501</v>
      </c>
      <c r="Q54">
        <v>0</v>
      </c>
      <c r="R54">
        <v>80</v>
      </c>
      <c r="S54" t="s">
        <v>732</v>
      </c>
      <c r="T54">
        <v>0.70000004999999998</v>
      </c>
      <c r="U54">
        <v>1.0000001E-2</v>
      </c>
      <c r="V54">
        <v>50</v>
      </c>
      <c r="W54">
        <v>50</v>
      </c>
      <c r="AJ54">
        <v>0.1</v>
      </c>
      <c r="AK54">
        <v>10</v>
      </c>
      <c r="AL54">
        <v>0.2</v>
      </c>
      <c r="AM54">
        <v>4.8</v>
      </c>
      <c r="AN54">
        <v>0.3</v>
      </c>
      <c r="AO54">
        <v>5.3</v>
      </c>
      <c r="AP54">
        <v>2</v>
      </c>
      <c r="AQ54" t="s">
        <v>732</v>
      </c>
      <c r="AR54" t="s">
        <v>732</v>
      </c>
      <c r="AS54" t="s">
        <v>732</v>
      </c>
      <c r="AT54">
        <v>25</v>
      </c>
      <c r="AU54" t="s">
        <v>732</v>
      </c>
      <c r="AV54" t="s">
        <v>732</v>
      </c>
      <c r="AW54">
        <v>75</v>
      </c>
      <c r="AX54">
        <v>0</v>
      </c>
      <c r="AY54">
        <v>0</v>
      </c>
      <c r="AZ54">
        <v>3</v>
      </c>
      <c r="BA54">
        <v>0</v>
      </c>
      <c r="BB54">
        <v>0</v>
      </c>
      <c r="BC54">
        <v>1</v>
      </c>
      <c r="BD54" t="s">
        <v>732</v>
      </c>
      <c r="BE54" t="s">
        <v>732</v>
      </c>
      <c r="BF54" t="s">
        <v>732</v>
      </c>
      <c r="BG54" t="s">
        <v>732</v>
      </c>
      <c r="BH54" t="s">
        <v>732</v>
      </c>
      <c r="BI54" t="s">
        <v>732</v>
      </c>
    </row>
    <row r="55" spans="1:61">
      <c r="A55">
        <v>57</v>
      </c>
      <c r="B55" t="s">
        <v>953</v>
      </c>
      <c r="C55" s="69" t="s">
        <v>954</v>
      </c>
      <c r="D55" s="70">
        <v>330340</v>
      </c>
      <c r="E55">
        <v>3</v>
      </c>
      <c r="F55">
        <v>2</v>
      </c>
      <c r="G55" t="s">
        <v>955</v>
      </c>
      <c r="H55">
        <v>0</v>
      </c>
      <c r="I55">
        <v>0</v>
      </c>
      <c r="J55">
        <v>0</v>
      </c>
      <c r="P55">
        <v>0</v>
      </c>
      <c r="Q55">
        <v>0</v>
      </c>
      <c r="R55" t="s">
        <v>732</v>
      </c>
      <c r="S55" t="s">
        <v>732</v>
      </c>
      <c r="T55">
        <v>0.1</v>
      </c>
      <c r="U55">
        <v>1.0000001E-2</v>
      </c>
      <c r="V55">
        <v>65</v>
      </c>
      <c r="W55">
        <v>45</v>
      </c>
      <c r="AJ55">
        <v>0.1</v>
      </c>
      <c r="AK55">
        <v>10</v>
      </c>
      <c r="AL55">
        <v>0.1</v>
      </c>
      <c r="AM55">
        <v>3.2</v>
      </c>
      <c r="AN55">
        <v>0.1</v>
      </c>
      <c r="AO55">
        <v>1.5</v>
      </c>
      <c r="AP55">
        <v>2</v>
      </c>
      <c r="AQ55" t="s">
        <v>732</v>
      </c>
      <c r="AR55" t="s">
        <v>732</v>
      </c>
      <c r="AS55" t="s">
        <v>732</v>
      </c>
      <c r="AT55">
        <v>5</v>
      </c>
      <c r="AU55" t="s">
        <v>732</v>
      </c>
      <c r="AV55" t="s">
        <v>732</v>
      </c>
      <c r="AW55">
        <v>95</v>
      </c>
      <c r="AX55" t="s">
        <v>732</v>
      </c>
      <c r="AY55" t="s">
        <v>732</v>
      </c>
      <c r="AZ55" t="s">
        <v>732</v>
      </c>
      <c r="BA55" t="s">
        <v>732</v>
      </c>
      <c r="BB55" t="s">
        <v>732</v>
      </c>
      <c r="BC55" t="s">
        <v>732</v>
      </c>
      <c r="BD55" t="s">
        <v>732</v>
      </c>
      <c r="BE55" t="s">
        <v>732</v>
      </c>
      <c r="BF55" t="s">
        <v>732</v>
      </c>
      <c r="BG55" t="s">
        <v>732</v>
      </c>
      <c r="BH55" t="s">
        <v>732</v>
      </c>
      <c r="BI55" t="s">
        <v>732</v>
      </c>
    </row>
    <row r="56" spans="1:61">
      <c r="A56">
        <v>58</v>
      </c>
      <c r="B56" t="s">
        <v>950</v>
      </c>
      <c r="C56" s="69" t="s">
        <v>956</v>
      </c>
      <c r="D56" s="70">
        <v>330340</v>
      </c>
      <c r="E56">
        <v>5</v>
      </c>
      <c r="F56">
        <v>2</v>
      </c>
      <c r="G56" s="70">
        <v>7145</v>
      </c>
      <c r="H56">
        <v>2.3597670000000002</v>
      </c>
      <c r="I56">
        <v>0</v>
      </c>
      <c r="J56">
        <v>1.1967022</v>
      </c>
      <c r="K56" s="71">
        <v>1.356963E-5</v>
      </c>
      <c r="M56">
        <v>0.11674826000000001</v>
      </c>
      <c r="N56">
        <v>0.21511670999999999</v>
      </c>
      <c r="P56">
        <v>5.246E-2</v>
      </c>
      <c r="Q56">
        <v>0</v>
      </c>
      <c r="R56">
        <v>70</v>
      </c>
      <c r="S56" t="s">
        <v>732</v>
      </c>
      <c r="T56">
        <v>0.1</v>
      </c>
      <c r="U56">
        <v>0.05</v>
      </c>
      <c r="V56">
        <v>70</v>
      </c>
      <c r="W56">
        <v>75</v>
      </c>
      <c r="AJ56">
        <v>0.1</v>
      </c>
      <c r="AK56">
        <v>10</v>
      </c>
      <c r="AL56">
        <v>0.1</v>
      </c>
      <c r="AM56">
        <v>1.7</v>
      </c>
      <c r="AN56">
        <v>0.1</v>
      </c>
      <c r="AO56">
        <v>2.2999999999999998</v>
      </c>
      <c r="AP56">
        <v>2</v>
      </c>
      <c r="AQ56" t="s">
        <v>732</v>
      </c>
      <c r="AR56" t="s">
        <v>732</v>
      </c>
      <c r="AS56">
        <v>100</v>
      </c>
      <c r="AT56" t="s">
        <v>732</v>
      </c>
      <c r="AU56" t="s">
        <v>732</v>
      </c>
      <c r="AV56" t="s">
        <v>732</v>
      </c>
      <c r="AW56" t="s">
        <v>732</v>
      </c>
      <c r="AX56" t="s">
        <v>732</v>
      </c>
      <c r="AY56" t="s">
        <v>732</v>
      </c>
      <c r="AZ56" t="s">
        <v>732</v>
      </c>
      <c r="BA56" t="s">
        <v>732</v>
      </c>
      <c r="BB56" t="s">
        <v>732</v>
      </c>
      <c r="BC56" t="s">
        <v>732</v>
      </c>
      <c r="BD56" t="s">
        <v>732</v>
      </c>
      <c r="BE56" t="s">
        <v>732</v>
      </c>
      <c r="BF56" t="s">
        <v>732</v>
      </c>
      <c r="BG56" t="s">
        <v>732</v>
      </c>
      <c r="BH56" t="s">
        <v>732</v>
      </c>
      <c r="BI56" t="s">
        <v>732</v>
      </c>
    </row>
    <row r="57" spans="1:61">
      <c r="A57">
        <v>59</v>
      </c>
      <c r="B57" t="s">
        <v>957</v>
      </c>
      <c r="C57" s="69" t="s">
        <v>958</v>
      </c>
      <c r="D57" s="70">
        <v>240260330340</v>
      </c>
      <c r="E57">
        <v>2</v>
      </c>
      <c r="F57">
        <v>4</v>
      </c>
      <c r="G57">
        <v>113</v>
      </c>
      <c r="H57">
        <v>0.34700763000000001</v>
      </c>
      <c r="I57">
        <v>5.2180530000000003</v>
      </c>
      <c r="J57">
        <v>0.28749603000000001</v>
      </c>
      <c r="K57">
        <v>1.4440096E-3</v>
      </c>
      <c r="M57">
        <v>18.635615999999999</v>
      </c>
      <c r="N57">
        <v>9.3178079999999994</v>
      </c>
      <c r="O57">
        <v>6.4011683000000001</v>
      </c>
      <c r="P57">
        <v>1.0032251000000001</v>
      </c>
      <c r="Q57">
        <v>0</v>
      </c>
      <c r="R57">
        <v>90</v>
      </c>
      <c r="S57" t="s">
        <v>732</v>
      </c>
      <c r="T57">
        <v>0.3</v>
      </c>
      <c r="U57">
        <v>0</v>
      </c>
      <c r="V57">
        <v>85</v>
      </c>
      <c r="W57" t="s">
        <v>732</v>
      </c>
      <c r="X57">
        <v>0.5</v>
      </c>
      <c r="Y57">
        <v>1</v>
      </c>
      <c r="Z57">
        <v>2</v>
      </c>
      <c r="AA57">
        <v>6.3</v>
      </c>
      <c r="AB57">
        <v>3.9</v>
      </c>
      <c r="AC57">
        <v>0.3</v>
      </c>
      <c r="AD57">
        <v>6.3</v>
      </c>
      <c r="AE57">
        <v>3.9</v>
      </c>
      <c r="AF57">
        <v>0.3</v>
      </c>
      <c r="AJ57">
        <v>0.3</v>
      </c>
      <c r="AK57">
        <v>36</v>
      </c>
      <c r="AL57">
        <v>0.2</v>
      </c>
      <c r="AM57">
        <v>5</v>
      </c>
      <c r="AN57">
        <v>0.7</v>
      </c>
      <c r="AO57">
        <v>55</v>
      </c>
      <c r="AP57">
        <v>2</v>
      </c>
      <c r="AQ57">
        <v>30</v>
      </c>
      <c r="AR57" t="s">
        <v>732</v>
      </c>
      <c r="AS57">
        <v>65</v>
      </c>
      <c r="AT57" t="s">
        <v>732</v>
      </c>
      <c r="AU57">
        <v>5</v>
      </c>
      <c r="AV57" t="s">
        <v>732</v>
      </c>
      <c r="AW57" t="s">
        <v>732</v>
      </c>
      <c r="AX57">
        <v>99</v>
      </c>
      <c r="AY57">
        <v>2</v>
      </c>
      <c r="AZ57">
        <v>3</v>
      </c>
      <c r="BA57">
        <v>85</v>
      </c>
      <c r="BB57">
        <v>1.2</v>
      </c>
      <c r="BC57">
        <v>1</v>
      </c>
      <c r="BD57" t="s">
        <v>732</v>
      </c>
      <c r="BE57" t="s">
        <v>732</v>
      </c>
      <c r="BF57" t="s">
        <v>732</v>
      </c>
      <c r="BG57" t="s">
        <v>732</v>
      </c>
      <c r="BH57" t="s">
        <v>732</v>
      </c>
      <c r="BI57" t="s">
        <v>732</v>
      </c>
    </row>
    <row r="58" spans="1:61">
      <c r="A58">
        <v>60</v>
      </c>
      <c r="B58" t="s">
        <v>177</v>
      </c>
      <c r="C58" s="69" t="s">
        <v>959</v>
      </c>
      <c r="D58" s="70">
        <v>330340</v>
      </c>
      <c r="E58">
        <v>6</v>
      </c>
      <c r="F58">
        <v>2</v>
      </c>
      <c r="G58" s="70">
        <v>186187197198199</v>
      </c>
      <c r="H58">
        <v>0</v>
      </c>
      <c r="I58">
        <v>0</v>
      </c>
      <c r="J58">
        <v>0</v>
      </c>
      <c r="P58">
        <v>0.34499002000000001</v>
      </c>
      <c r="Q58">
        <v>0</v>
      </c>
      <c r="R58">
        <v>50</v>
      </c>
      <c r="S58" t="s">
        <v>732</v>
      </c>
      <c r="T58">
        <v>0.1</v>
      </c>
      <c r="U58">
        <v>0.1</v>
      </c>
      <c r="V58">
        <v>50</v>
      </c>
      <c r="W58">
        <v>60</v>
      </c>
      <c r="AJ58">
        <v>1.5</v>
      </c>
      <c r="AK58">
        <v>3</v>
      </c>
      <c r="AL58">
        <v>0.1</v>
      </c>
      <c r="AM58">
        <v>5</v>
      </c>
      <c r="AN58" t="s">
        <v>732</v>
      </c>
      <c r="AO58" t="s">
        <v>732</v>
      </c>
      <c r="AP58" t="s">
        <v>732</v>
      </c>
      <c r="AQ58" t="s">
        <v>732</v>
      </c>
      <c r="AR58" t="s">
        <v>732</v>
      </c>
      <c r="AS58" t="s">
        <v>732</v>
      </c>
      <c r="AT58" t="s">
        <v>732</v>
      </c>
      <c r="AU58" t="s">
        <v>732</v>
      </c>
      <c r="AV58" t="s">
        <v>732</v>
      </c>
      <c r="AW58">
        <v>100</v>
      </c>
      <c r="AX58" t="s">
        <v>732</v>
      </c>
      <c r="AY58" t="s">
        <v>732</v>
      </c>
      <c r="AZ58" t="s">
        <v>732</v>
      </c>
      <c r="BA58" t="s">
        <v>732</v>
      </c>
      <c r="BB58" t="s">
        <v>732</v>
      </c>
      <c r="BC58" t="s">
        <v>732</v>
      </c>
      <c r="BD58" t="s">
        <v>732</v>
      </c>
      <c r="BE58" t="s">
        <v>732</v>
      </c>
      <c r="BF58" t="s">
        <v>732</v>
      </c>
      <c r="BG58" t="s">
        <v>732</v>
      </c>
      <c r="BH58" t="s">
        <v>732</v>
      </c>
      <c r="BI58" t="s">
        <v>732</v>
      </c>
    </row>
    <row r="59" spans="1:61">
      <c r="A59">
        <v>61</v>
      </c>
      <c r="B59" t="s">
        <v>960</v>
      </c>
      <c r="C59" s="69" t="s">
        <v>961</v>
      </c>
      <c r="D59" s="70">
        <v>240260330340</v>
      </c>
      <c r="E59">
        <v>2</v>
      </c>
      <c r="F59">
        <v>5</v>
      </c>
      <c r="G59">
        <v>115</v>
      </c>
      <c r="H59">
        <v>7.6725500000000002</v>
      </c>
      <c r="I59">
        <v>0</v>
      </c>
      <c r="J59">
        <v>3.7733859999999999</v>
      </c>
      <c r="K59">
        <v>1.9150927E-3</v>
      </c>
      <c r="M59">
        <v>16.074902000000002</v>
      </c>
      <c r="N59">
        <v>26.791505999999998</v>
      </c>
      <c r="O59">
        <v>4.4107966000000003</v>
      </c>
      <c r="P59">
        <v>0.43389</v>
      </c>
      <c r="Q59">
        <v>0</v>
      </c>
      <c r="R59">
        <v>89</v>
      </c>
      <c r="S59" t="s">
        <v>732</v>
      </c>
      <c r="T59">
        <v>0.2</v>
      </c>
      <c r="U59">
        <v>0</v>
      </c>
      <c r="V59">
        <v>60</v>
      </c>
      <c r="W59" t="s">
        <v>732</v>
      </c>
      <c r="X59">
        <v>0.1</v>
      </c>
      <c r="Y59">
        <v>0.4</v>
      </c>
      <c r="Z59">
        <v>1.7</v>
      </c>
      <c r="AA59">
        <v>4.4000000000000004</v>
      </c>
      <c r="AB59">
        <v>13.6</v>
      </c>
      <c r="AC59">
        <v>0</v>
      </c>
      <c r="AD59">
        <v>5.4</v>
      </c>
      <c r="AE59">
        <v>19.5</v>
      </c>
      <c r="AF59">
        <v>0</v>
      </c>
      <c r="AG59">
        <v>0.30960396000000001</v>
      </c>
      <c r="AH59">
        <v>0.17643185</v>
      </c>
      <c r="AI59">
        <v>0</v>
      </c>
      <c r="AJ59">
        <v>0.8</v>
      </c>
      <c r="AK59">
        <v>60</v>
      </c>
      <c r="AL59" t="s">
        <v>732</v>
      </c>
      <c r="AM59" t="s">
        <v>732</v>
      </c>
      <c r="AN59">
        <v>0.5</v>
      </c>
      <c r="AO59">
        <v>1</v>
      </c>
      <c r="AP59">
        <v>2</v>
      </c>
      <c r="AQ59">
        <v>50</v>
      </c>
      <c r="AR59" t="s">
        <v>732</v>
      </c>
      <c r="AS59">
        <v>25</v>
      </c>
      <c r="AT59">
        <v>10</v>
      </c>
      <c r="AU59" t="s">
        <v>732</v>
      </c>
      <c r="AV59" t="s">
        <v>732</v>
      </c>
      <c r="AW59">
        <v>15</v>
      </c>
      <c r="AX59">
        <v>80</v>
      </c>
      <c r="AY59">
        <v>0.7</v>
      </c>
      <c r="AZ59">
        <v>4</v>
      </c>
      <c r="BA59">
        <v>70</v>
      </c>
      <c r="BB59">
        <v>0.6</v>
      </c>
      <c r="BC59">
        <v>1</v>
      </c>
      <c r="BD59" t="s">
        <v>732</v>
      </c>
      <c r="BE59" t="s">
        <v>732</v>
      </c>
      <c r="BF59" t="s">
        <v>732</v>
      </c>
      <c r="BG59" t="s">
        <v>732</v>
      </c>
      <c r="BH59" t="s">
        <v>732</v>
      </c>
      <c r="BI59" t="s">
        <v>732</v>
      </c>
    </row>
    <row r="60" spans="1:61">
      <c r="A60">
        <v>62</v>
      </c>
      <c r="B60" t="s">
        <v>962</v>
      </c>
      <c r="C60" s="69" t="s">
        <v>963</v>
      </c>
      <c r="D60" s="70">
        <v>240260330340</v>
      </c>
      <c r="E60">
        <v>6</v>
      </c>
      <c r="F60">
        <v>5</v>
      </c>
      <c r="G60" s="70">
        <v>8112113164171</v>
      </c>
      <c r="H60">
        <v>0</v>
      </c>
      <c r="I60">
        <v>0</v>
      </c>
      <c r="J60">
        <v>0</v>
      </c>
      <c r="P60">
        <v>0.78232497000000001</v>
      </c>
      <c r="Q60">
        <v>0.40352502000000001</v>
      </c>
      <c r="R60">
        <v>85</v>
      </c>
      <c r="S60">
        <v>98</v>
      </c>
      <c r="T60">
        <v>0.1</v>
      </c>
      <c r="U60">
        <v>1.0000001E-2</v>
      </c>
      <c r="V60">
        <v>85</v>
      </c>
      <c r="W60">
        <v>85</v>
      </c>
      <c r="AJ60">
        <v>0.5</v>
      </c>
      <c r="AK60">
        <v>10</v>
      </c>
      <c r="AL60">
        <v>0.1</v>
      </c>
      <c r="AM60">
        <v>2</v>
      </c>
      <c r="AN60">
        <v>0.2</v>
      </c>
      <c r="AO60">
        <v>8</v>
      </c>
      <c r="AP60">
        <v>2</v>
      </c>
      <c r="AQ60" t="s">
        <v>732</v>
      </c>
      <c r="AR60" t="s">
        <v>732</v>
      </c>
      <c r="AS60" t="s">
        <v>732</v>
      </c>
      <c r="AT60">
        <v>25</v>
      </c>
      <c r="AU60" t="s">
        <v>732</v>
      </c>
      <c r="AV60" t="s">
        <v>732</v>
      </c>
      <c r="AW60">
        <v>75</v>
      </c>
      <c r="AX60" t="s">
        <v>732</v>
      </c>
      <c r="AY60" t="s">
        <v>732</v>
      </c>
      <c r="AZ60" t="s">
        <v>732</v>
      </c>
      <c r="BA60" t="s">
        <v>732</v>
      </c>
      <c r="BB60" t="s">
        <v>732</v>
      </c>
      <c r="BC60" t="s">
        <v>732</v>
      </c>
      <c r="BD60" t="s">
        <v>732</v>
      </c>
      <c r="BE60" t="s">
        <v>732</v>
      </c>
      <c r="BF60" t="s">
        <v>732</v>
      </c>
      <c r="BG60" t="s">
        <v>732</v>
      </c>
      <c r="BH60" t="s">
        <v>732</v>
      </c>
      <c r="BI60" t="s">
        <v>732</v>
      </c>
    </row>
    <row r="61" spans="1:61">
      <c r="A61">
        <v>63</v>
      </c>
      <c r="B61" t="s">
        <v>964</v>
      </c>
      <c r="C61" s="69" t="s">
        <v>965</v>
      </c>
      <c r="D61" s="70">
        <v>240330340</v>
      </c>
      <c r="E61">
        <v>3</v>
      </c>
      <c r="F61">
        <v>5</v>
      </c>
      <c r="G61" s="70">
        <v>171313</v>
      </c>
      <c r="H61">
        <v>0</v>
      </c>
      <c r="I61">
        <v>0</v>
      </c>
      <c r="J61">
        <v>0</v>
      </c>
      <c r="P61">
        <v>0</v>
      </c>
      <c r="Q61">
        <v>0</v>
      </c>
      <c r="R61" t="s">
        <v>732</v>
      </c>
      <c r="S61" t="s">
        <v>732</v>
      </c>
      <c r="T61">
        <v>1.25</v>
      </c>
      <c r="U61">
        <v>0.1</v>
      </c>
      <c r="V61">
        <v>95</v>
      </c>
      <c r="W61">
        <v>90</v>
      </c>
      <c r="AJ61">
        <v>0.5</v>
      </c>
      <c r="AK61">
        <v>5</v>
      </c>
      <c r="AL61" t="s">
        <v>732</v>
      </c>
      <c r="AM61" t="s">
        <v>732</v>
      </c>
      <c r="AN61">
        <v>0.7</v>
      </c>
      <c r="AO61">
        <v>5</v>
      </c>
      <c r="AP61">
        <v>1</v>
      </c>
      <c r="AQ61" t="s">
        <v>732</v>
      </c>
      <c r="AR61" t="s">
        <v>732</v>
      </c>
      <c r="AS61" t="s">
        <v>732</v>
      </c>
      <c r="AT61" t="s">
        <v>732</v>
      </c>
      <c r="AU61" t="s">
        <v>732</v>
      </c>
      <c r="AV61" t="s">
        <v>732</v>
      </c>
      <c r="AW61">
        <v>100</v>
      </c>
      <c r="AX61" t="s">
        <v>732</v>
      </c>
      <c r="AY61" t="s">
        <v>732</v>
      </c>
      <c r="AZ61" t="s">
        <v>732</v>
      </c>
      <c r="BA61" t="s">
        <v>732</v>
      </c>
      <c r="BB61" t="s">
        <v>732</v>
      </c>
      <c r="BC61" t="s">
        <v>732</v>
      </c>
      <c r="BD61" t="s">
        <v>732</v>
      </c>
      <c r="BE61" t="s">
        <v>732</v>
      </c>
      <c r="BF61" t="s">
        <v>732</v>
      </c>
      <c r="BG61" t="s">
        <v>732</v>
      </c>
      <c r="BH61" t="s">
        <v>732</v>
      </c>
      <c r="BI61" t="s">
        <v>732</v>
      </c>
    </row>
    <row r="62" spans="1:61">
      <c r="A62">
        <v>65</v>
      </c>
      <c r="B62" t="s">
        <v>966</v>
      </c>
      <c r="C62" s="69" t="s">
        <v>967</v>
      </c>
      <c r="D62">
        <v>260</v>
      </c>
      <c r="E62">
        <v>3</v>
      </c>
      <c r="F62">
        <v>2</v>
      </c>
      <c r="G62">
        <v>169</v>
      </c>
      <c r="H62">
        <v>0</v>
      </c>
      <c r="I62">
        <v>0</v>
      </c>
      <c r="J62">
        <v>0</v>
      </c>
      <c r="P62">
        <v>0</v>
      </c>
      <c r="Q62">
        <v>0</v>
      </c>
      <c r="R62" t="s">
        <v>732</v>
      </c>
      <c r="S62" t="s">
        <v>732</v>
      </c>
      <c r="T62">
        <v>1.5000001000000001</v>
      </c>
      <c r="U62">
        <v>0.3</v>
      </c>
      <c r="V62">
        <v>90</v>
      </c>
      <c r="W62">
        <v>90</v>
      </c>
      <c r="AJ62">
        <v>0.5</v>
      </c>
      <c r="AK62">
        <v>90</v>
      </c>
      <c r="AL62" t="s">
        <v>732</v>
      </c>
      <c r="AM62" t="s">
        <v>732</v>
      </c>
      <c r="AN62" t="s">
        <v>732</v>
      </c>
      <c r="AO62" t="s">
        <v>732</v>
      </c>
      <c r="AP62" t="s">
        <v>732</v>
      </c>
      <c r="AQ62" t="s">
        <v>732</v>
      </c>
      <c r="AR62" t="s">
        <v>732</v>
      </c>
      <c r="AS62" t="s">
        <v>732</v>
      </c>
      <c r="AT62" t="s">
        <v>732</v>
      </c>
      <c r="AU62" t="s">
        <v>732</v>
      </c>
      <c r="AV62" t="s">
        <v>732</v>
      </c>
      <c r="AW62">
        <v>100</v>
      </c>
      <c r="AX62">
        <v>90</v>
      </c>
      <c r="AY62">
        <v>0.1</v>
      </c>
      <c r="AZ62">
        <v>3</v>
      </c>
      <c r="BA62">
        <v>90</v>
      </c>
      <c r="BB62">
        <v>0.1</v>
      </c>
      <c r="BC62">
        <v>1</v>
      </c>
      <c r="BD62" t="s">
        <v>732</v>
      </c>
      <c r="BE62" t="s">
        <v>732</v>
      </c>
      <c r="BF62" t="s">
        <v>732</v>
      </c>
      <c r="BG62" t="s">
        <v>732</v>
      </c>
      <c r="BH62" t="s">
        <v>732</v>
      </c>
      <c r="BI62" t="s">
        <v>732</v>
      </c>
    </row>
    <row r="63" spans="1:61">
      <c r="A63">
        <v>66</v>
      </c>
      <c r="B63" t="s">
        <v>968</v>
      </c>
      <c r="C63" t="s">
        <v>969</v>
      </c>
      <c r="D63" s="70">
        <v>250330</v>
      </c>
      <c r="E63">
        <v>3</v>
      </c>
      <c r="F63">
        <v>2</v>
      </c>
      <c r="G63" s="70">
        <v>1173182233</v>
      </c>
      <c r="H63">
        <v>0</v>
      </c>
      <c r="I63">
        <v>0</v>
      </c>
      <c r="J63">
        <v>0</v>
      </c>
      <c r="P63">
        <v>2.9440000000000001E-2</v>
      </c>
      <c r="Q63">
        <v>0</v>
      </c>
      <c r="R63">
        <v>100</v>
      </c>
      <c r="S63" t="s">
        <v>732</v>
      </c>
      <c r="T63">
        <v>1</v>
      </c>
      <c r="U63">
        <v>1.0000001E-2</v>
      </c>
      <c r="V63">
        <v>85</v>
      </c>
      <c r="W63">
        <v>70</v>
      </c>
      <c r="AJ63">
        <v>2.5</v>
      </c>
      <c r="AK63">
        <v>5</v>
      </c>
      <c r="AL63" t="s">
        <v>732</v>
      </c>
      <c r="AM63" t="s">
        <v>732</v>
      </c>
      <c r="AN63" t="s">
        <v>732</v>
      </c>
      <c r="AO63" t="s">
        <v>732</v>
      </c>
      <c r="AP63" t="s">
        <v>732</v>
      </c>
      <c r="AQ63" t="s">
        <v>732</v>
      </c>
      <c r="AR63" t="s">
        <v>732</v>
      </c>
      <c r="AS63" t="s">
        <v>732</v>
      </c>
      <c r="AT63" t="s">
        <v>732</v>
      </c>
      <c r="AU63" t="s">
        <v>732</v>
      </c>
      <c r="AV63" t="s">
        <v>732</v>
      </c>
      <c r="AW63">
        <v>100</v>
      </c>
      <c r="AX63">
        <v>70</v>
      </c>
      <c r="AY63">
        <v>1.5</v>
      </c>
      <c r="AZ63">
        <v>4</v>
      </c>
      <c r="BA63">
        <v>70</v>
      </c>
      <c r="BB63">
        <v>0.2</v>
      </c>
      <c r="BC63">
        <v>1</v>
      </c>
      <c r="BD63" t="s">
        <v>732</v>
      </c>
      <c r="BE63" t="s">
        <v>732</v>
      </c>
      <c r="BF63" t="s">
        <v>732</v>
      </c>
      <c r="BG63" t="s">
        <v>732</v>
      </c>
      <c r="BH63" t="s">
        <v>732</v>
      </c>
      <c r="BI63" t="s">
        <v>732</v>
      </c>
    </row>
    <row r="64" spans="1:61">
      <c r="A64">
        <v>67</v>
      </c>
      <c r="B64" t="s">
        <v>970</v>
      </c>
      <c r="C64" t="s">
        <v>971</v>
      </c>
      <c r="D64" s="70">
        <v>330340</v>
      </c>
      <c r="E64">
        <v>2</v>
      </c>
      <c r="F64">
        <v>1</v>
      </c>
      <c r="G64" s="70">
        <v>118144</v>
      </c>
      <c r="H64">
        <v>2.5299649999999998</v>
      </c>
      <c r="I64">
        <v>3.2343299999999999</v>
      </c>
      <c r="J64">
        <v>0</v>
      </c>
      <c r="K64" s="71">
        <v>7.4043809999999998E-4</v>
      </c>
      <c r="M64">
        <v>10.766985</v>
      </c>
      <c r="N64">
        <v>9.8570989999999998</v>
      </c>
      <c r="O64">
        <v>7.5823830000000001</v>
      </c>
      <c r="P64">
        <v>1.5982350000000001</v>
      </c>
      <c r="Q64">
        <v>0</v>
      </c>
      <c r="R64">
        <v>90</v>
      </c>
      <c r="S64" t="s">
        <v>732</v>
      </c>
      <c r="T64">
        <v>0.75000005999999997</v>
      </c>
      <c r="U64">
        <v>0</v>
      </c>
      <c r="V64">
        <v>75</v>
      </c>
      <c r="W64" t="s">
        <v>732</v>
      </c>
      <c r="X64">
        <v>0.5</v>
      </c>
      <c r="Y64">
        <v>1.4000001</v>
      </c>
      <c r="Z64">
        <v>1.2</v>
      </c>
      <c r="AA64">
        <v>4</v>
      </c>
      <c r="AB64">
        <v>2</v>
      </c>
      <c r="AC64">
        <v>0</v>
      </c>
      <c r="AD64">
        <v>1.6</v>
      </c>
      <c r="AE64">
        <v>1</v>
      </c>
      <c r="AF64">
        <v>0</v>
      </c>
      <c r="AG64">
        <v>0.28555053000000002</v>
      </c>
      <c r="AH64">
        <v>0.17229671999999999</v>
      </c>
      <c r="AI64">
        <v>0</v>
      </c>
      <c r="AJ64">
        <v>0.7</v>
      </c>
      <c r="AK64">
        <v>90</v>
      </c>
      <c r="AL64" t="s">
        <v>732</v>
      </c>
      <c r="AM64" t="s">
        <v>732</v>
      </c>
      <c r="AN64">
        <v>0.2</v>
      </c>
      <c r="AO64">
        <v>1.5</v>
      </c>
      <c r="AP64">
        <v>2</v>
      </c>
      <c r="AQ64" t="s">
        <v>732</v>
      </c>
      <c r="AR64">
        <v>25</v>
      </c>
      <c r="AS64">
        <v>25</v>
      </c>
      <c r="AT64">
        <v>30</v>
      </c>
      <c r="AU64" t="s">
        <v>732</v>
      </c>
      <c r="AV64" t="s">
        <v>732</v>
      </c>
      <c r="AW64">
        <v>20</v>
      </c>
      <c r="AX64">
        <v>80</v>
      </c>
      <c r="AY64">
        <v>1</v>
      </c>
      <c r="AZ64">
        <v>3</v>
      </c>
      <c r="BA64">
        <v>80</v>
      </c>
      <c r="BB64">
        <v>1</v>
      </c>
      <c r="BC64">
        <v>1</v>
      </c>
      <c r="BD64">
        <v>2</v>
      </c>
      <c r="BE64">
        <v>0.5</v>
      </c>
      <c r="BF64">
        <v>15</v>
      </c>
      <c r="BG64" t="s">
        <v>732</v>
      </c>
      <c r="BH64" t="s">
        <v>732</v>
      </c>
      <c r="BI64" t="s">
        <v>732</v>
      </c>
    </row>
    <row r="65" spans="1:61">
      <c r="A65">
        <v>69</v>
      </c>
      <c r="B65" t="s">
        <v>972</v>
      </c>
      <c r="C65" s="69" t="s">
        <v>973</v>
      </c>
      <c r="D65" s="70">
        <v>260330340</v>
      </c>
      <c r="E65">
        <v>6</v>
      </c>
      <c r="F65">
        <v>2</v>
      </c>
      <c r="G65" s="70">
        <v>7145165186197</v>
      </c>
      <c r="H65">
        <v>2.7599614000000001E-2</v>
      </c>
      <c r="I65">
        <v>0</v>
      </c>
      <c r="J65">
        <v>3.4499518E-3</v>
      </c>
      <c r="P65">
        <v>1.3130299999999999</v>
      </c>
      <c r="Q65">
        <v>0</v>
      </c>
      <c r="R65">
        <v>93</v>
      </c>
      <c r="S65" t="s">
        <v>732</v>
      </c>
      <c r="T65">
        <v>0.2</v>
      </c>
      <c r="U65">
        <v>0</v>
      </c>
      <c r="V65">
        <v>90</v>
      </c>
      <c r="W65" t="s">
        <v>732</v>
      </c>
      <c r="X65">
        <v>0.2</v>
      </c>
      <c r="Y65">
        <v>0.4</v>
      </c>
      <c r="Z65">
        <v>0.2</v>
      </c>
      <c r="AA65">
        <v>0</v>
      </c>
      <c r="AB65">
        <v>0</v>
      </c>
      <c r="AC65">
        <v>0</v>
      </c>
      <c r="AJ65">
        <v>0.2</v>
      </c>
      <c r="AK65">
        <v>10</v>
      </c>
      <c r="AL65" t="s">
        <v>732</v>
      </c>
      <c r="AM65" t="s">
        <v>732</v>
      </c>
      <c r="AN65" t="s">
        <v>732</v>
      </c>
      <c r="AO65" t="s">
        <v>732</v>
      </c>
      <c r="AP65" t="s">
        <v>732</v>
      </c>
      <c r="AQ65" t="s">
        <v>732</v>
      </c>
      <c r="AR65" t="s">
        <v>732</v>
      </c>
      <c r="AS65">
        <v>50</v>
      </c>
      <c r="AT65" t="s">
        <v>732</v>
      </c>
      <c r="AU65" t="s">
        <v>732</v>
      </c>
      <c r="AV65" t="s">
        <v>732</v>
      </c>
      <c r="AW65">
        <v>50</v>
      </c>
      <c r="AX65">
        <v>1</v>
      </c>
      <c r="AY65">
        <v>0</v>
      </c>
      <c r="AZ65">
        <v>3</v>
      </c>
      <c r="BA65">
        <v>10</v>
      </c>
      <c r="BB65">
        <v>0.1</v>
      </c>
      <c r="BC65">
        <v>1</v>
      </c>
      <c r="BD65">
        <v>0.8</v>
      </c>
      <c r="BE65">
        <v>2.5</v>
      </c>
      <c r="BF65">
        <v>2</v>
      </c>
      <c r="BG65" t="s">
        <v>732</v>
      </c>
      <c r="BH65" t="s">
        <v>732</v>
      </c>
      <c r="BI65" t="s">
        <v>732</v>
      </c>
    </row>
    <row r="66" spans="1:61">
      <c r="A66">
        <v>70</v>
      </c>
      <c r="B66" t="s">
        <v>974</v>
      </c>
      <c r="C66" s="69" t="s">
        <v>975</v>
      </c>
      <c r="D66" s="70">
        <v>330340</v>
      </c>
      <c r="E66">
        <v>2</v>
      </c>
      <c r="F66">
        <v>4</v>
      </c>
      <c r="G66" s="70">
        <v>113122125</v>
      </c>
      <c r="H66">
        <v>6.9166154999999998</v>
      </c>
      <c r="I66">
        <v>2.445154</v>
      </c>
      <c r="J66">
        <v>0.19262233000000001</v>
      </c>
      <c r="K66" s="71">
        <v>9.1271910000000002E-4</v>
      </c>
      <c r="M66">
        <v>8.3391629999999992</v>
      </c>
      <c r="N66">
        <v>8.3391629999999992</v>
      </c>
      <c r="O66">
        <v>8.0405149999999992</v>
      </c>
      <c r="P66">
        <v>1.1139051</v>
      </c>
      <c r="Q66">
        <v>0</v>
      </c>
      <c r="R66">
        <v>85</v>
      </c>
      <c r="S66" t="s">
        <v>732</v>
      </c>
      <c r="T66">
        <v>0.2</v>
      </c>
      <c r="U66">
        <v>0</v>
      </c>
      <c r="V66">
        <v>70</v>
      </c>
      <c r="W66" t="s">
        <v>732</v>
      </c>
      <c r="X66">
        <v>0.3</v>
      </c>
      <c r="Y66">
        <v>1.2</v>
      </c>
      <c r="Z66">
        <v>2.5</v>
      </c>
      <c r="AA66">
        <v>12.000000999999999</v>
      </c>
      <c r="AB66">
        <v>7.0000004999999996</v>
      </c>
      <c r="AC66">
        <v>0</v>
      </c>
      <c r="AD66">
        <v>8.7000010000000003</v>
      </c>
      <c r="AE66">
        <v>5.5000004999999996</v>
      </c>
      <c r="AF66">
        <v>0</v>
      </c>
      <c r="AG66">
        <v>0.12490430499999999</v>
      </c>
      <c r="AH66">
        <v>9.2657349999999999E-2</v>
      </c>
      <c r="AI66">
        <v>0</v>
      </c>
      <c r="AJ66">
        <v>0.8</v>
      </c>
      <c r="AK66">
        <v>60</v>
      </c>
      <c r="AL66" t="s">
        <v>732</v>
      </c>
      <c r="AM66" t="s">
        <v>732</v>
      </c>
      <c r="AN66">
        <v>0.5</v>
      </c>
      <c r="AO66">
        <v>1</v>
      </c>
      <c r="AP66">
        <v>2</v>
      </c>
      <c r="AQ66">
        <v>40</v>
      </c>
      <c r="AR66" t="s">
        <v>732</v>
      </c>
      <c r="AS66">
        <v>40</v>
      </c>
      <c r="AT66">
        <v>15</v>
      </c>
      <c r="AU66" t="s">
        <v>732</v>
      </c>
      <c r="AV66" t="s">
        <v>732</v>
      </c>
      <c r="AW66">
        <v>5</v>
      </c>
      <c r="AX66">
        <v>90</v>
      </c>
      <c r="AY66">
        <v>0.6</v>
      </c>
      <c r="AZ66">
        <v>3</v>
      </c>
      <c r="BA66">
        <v>90</v>
      </c>
      <c r="BB66">
        <v>0.6</v>
      </c>
      <c r="BC66">
        <v>1</v>
      </c>
      <c r="BD66" t="s">
        <v>732</v>
      </c>
      <c r="BE66" t="s">
        <v>732</v>
      </c>
      <c r="BF66" t="s">
        <v>732</v>
      </c>
      <c r="BG66" t="s">
        <v>732</v>
      </c>
      <c r="BH66" t="s">
        <v>732</v>
      </c>
      <c r="BI66" t="s">
        <v>732</v>
      </c>
    </row>
    <row r="67" spans="1:61">
      <c r="A67">
        <v>71</v>
      </c>
      <c r="B67" t="s">
        <v>976</v>
      </c>
      <c r="C67" s="69" t="s">
        <v>977</v>
      </c>
      <c r="D67">
        <v>420</v>
      </c>
      <c r="E67">
        <v>1</v>
      </c>
      <c r="F67">
        <v>3</v>
      </c>
      <c r="G67">
        <v>-1</v>
      </c>
      <c r="H67">
        <v>2.9501007000000001</v>
      </c>
      <c r="I67">
        <v>0</v>
      </c>
      <c r="J67">
        <v>0</v>
      </c>
      <c r="P67">
        <v>2.05219</v>
      </c>
      <c r="Q67">
        <v>0</v>
      </c>
      <c r="R67">
        <v>80</v>
      </c>
      <c r="S67" t="s">
        <v>732</v>
      </c>
      <c r="T67">
        <v>0.5</v>
      </c>
      <c r="U67">
        <v>0.1</v>
      </c>
      <c r="V67">
        <v>80</v>
      </c>
      <c r="W67">
        <v>75</v>
      </c>
      <c r="X67">
        <v>0.4</v>
      </c>
      <c r="Y67">
        <v>0.5</v>
      </c>
      <c r="Z67">
        <v>0.8</v>
      </c>
      <c r="AA67">
        <v>0.4</v>
      </c>
      <c r="AB67">
        <v>0</v>
      </c>
      <c r="AC67">
        <v>0</v>
      </c>
      <c r="AD67">
        <v>0.5</v>
      </c>
      <c r="AE67">
        <v>0</v>
      </c>
      <c r="AF67">
        <v>0</v>
      </c>
      <c r="AJ67">
        <v>1.2</v>
      </c>
      <c r="AK67">
        <v>34</v>
      </c>
      <c r="AL67" t="s">
        <v>732</v>
      </c>
      <c r="AM67" t="s">
        <v>732</v>
      </c>
      <c r="AN67" t="s">
        <v>732</v>
      </c>
      <c r="AO67" t="s">
        <v>732</v>
      </c>
      <c r="AP67" t="s">
        <v>732</v>
      </c>
      <c r="AQ67" t="s">
        <v>732</v>
      </c>
      <c r="AR67" t="s">
        <v>732</v>
      </c>
      <c r="AS67" t="s">
        <v>732</v>
      </c>
      <c r="AT67" t="s">
        <v>732</v>
      </c>
      <c r="AU67">
        <v>95</v>
      </c>
      <c r="AV67" t="s">
        <v>732</v>
      </c>
      <c r="AW67">
        <v>5</v>
      </c>
      <c r="AX67" t="s">
        <v>732</v>
      </c>
      <c r="AY67" t="s">
        <v>732</v>
      </c>
      <c r="AZ67" t="s">
        <v>732</v>
      </c>
      <c r="BA67" t="s">
        <v>732</v>
      </c>
      <c r="BB67" t="s">
        <v>732</v>
      </c>
      <c r="BC67" t="s">
        <v>732</v>
      </c>
      <c r="BD67" t="s">
        <v>732</v>
      </c>
      <c r="BE67" t="s">
        <v>732</v>
      </c>
      <c r="BF67" t="s">
        <v>732</v>
      </c>
      <c r="BG67" t="s">
        <v>732</v>
      </c>
      <c r="BH67" t="s">
        <v>732</v>
      </c>
      <c r="BI67" t="s">
        <v>732</v>
      </c>
    </row>
    <row r="68" spans="1:61">
      <c r="A68">
        <v>72</v>
      </c>
      <c r="B68" t="s">
        <v>189</v>
      </c>
      <c r="C68" s="69" t="s">
        <v>978</v>
      </c>
      <c r="D68">
        <v>420</v>
      </c>
      <c r="E68">
        <v>1</v>
      </c>
      <c r="F68">
        <v>4</v>
      </c>
      <c r="G68">
        <v>-1</v>
      </c>
      <c r="H68">
        <v>3.9465363</v>
      </c>
      <c r="I68">
        <v>0</v>
      </c>
      <c r="J68">
        <v>0</v>
      </c>
      <c r="L68">
        <v>7.3543919999999999E-2</v>
      </c>
      <c r="N68">
        <v>7.3543919999999999E-2</v>
      </c>
      <c r="O68">
        <v>5.5157936999999997E-2</v>
      </c>
      <c r="P68">
        <v>0.19571002000000001</v>
      </c>
      <c r="Q68">
        <v>0</v>
      </c>
      <c r="R68">
        <v>80</v>
      </c>
      <c r="S68" t="s">
        <v>732</v>
      </c>
      <c r="T68">
        <v>6.0000004999999996</v>
      </c>
      <c r="U68">
        <v>0.3</v>
      </c>
      <c r="V68">
        <v>95</v>
      </c>
      <c r="W68">
        <v>95</v>
      </c>
      <c r="X68">
        <v>0.2</v>
      </c>
      <c r="Y68">
        <v>0.4</v>
      </c>
      <c r="Z68">
        <v>0</v>
      </c>
      <c r="AA68">
        <v>0</v>
      </c>
      <c r="AB68">
        <v>0</v>
      </c>
      <c r="AC68">
        <v>0</v>
      </c>
      <c r="AD68">
        <v>0</v>
      </c>
      <c r="AE68">
        <v>0</v>
      </c>
      <c r="AF68">
        <v>0</v>
      </c>
      <c r="AJ68">
        <v>1.8</v>
      </c>
      <c r="AK68">
        <v>95</v>
      </c>
      <c r="AL68" t="s">
        <v>732</v>
      </c>
      <c r="AM68" t="s">
        <v>732</v>
      </c>
      <c r="AN68" t="s">
        <v>732</v>
      </c>
      <c r="AO68" t="s">
        <v>732</v>
      </c>
      <c r="AP68" t="s">
        <v>732</v>
      </c>
      <c r="AQ68" t="s">
        <v>732</v>
      </c>
      <c r="AR68" t="s">
        <v>732</v>
      </c>
      <c r="AS68" t="s">
        <v>732</v>
      </c>
      <c r="AT68" t="s">
        <v>732</v>
      </c>
      <c r="AU68">
        <v>100</v>
      </c>
      <c r="AV68" t="s">
        <v>732</v>
      </c>
      <c r="AW68" t="s">
        <v>732</v>
      </c>
      <c r="AX68" t="s">
        <v>732</v>
      </c>
      <c r="AY68" t="s">
        <v>732</v>
      </c>
      <c r="AZ68" t="s">
        <v>732</v>
      </c>
      <c r="BA68" t="s">
        <v>732</v>
      </c>
      <c r="BB68" t="s">
        <v>732</v>
      </c>
      <c r="BC68" t="s">
        <v>732</v>
      </c>
      <c r="BD68" t="s">
        <v>732</v>
      </c>
      <c r="BE68" t="s">
        <v>732</v>
      </c>
      <c r="BF68" t="s">
        <v>732</v>
      </c>
      <c r="BG68" t="s">
        <v>732</v>
      </c>
      <c r="BH68" t="s">
        <v>732</v>
      </c>
      <c r="BI68" t="s">
        <v>732</v>
      </c>
    </row>
    <row r="69" spans="1:61">
      <c r="A69">
        <v>73</v>
      </c>
      <c r="B69" t="s">
        <v>190</v>
      </c>
      <c r="C69" t="s">
        <v>979</v>
      </c>
      <c r="D69">
        <v>420</v>
      </c>
      <c r="E69">
        <v>1</v>
      </c>
      <c r="F69">
        <v>5</v>
      </c>
      <c r="G69">
        <v>-1</v>
      </c>
      <c r="H69">
        <v>17.981570000000001</v>
      </c>
      <c r="I69">
        <v>0</v>
      </c>
      <c r="J69">
        <v>0</v>
      </c>
      <c r="L69">
        <v>4.1847304999999997</v>
      </c>
      <c r="N69">
        <v>4.1847304999999997</v>
      </c>
      <c r="O69">
        <v>3.4061759999999999</v>
      </c>
      <c r="P69">
        <v>0.27200000000000002</v>
      </c>
      <c r="Q69">
        <v>0</v>
      </c>
      <c r="R69">
        <v>80</v>
      </c>
      <c r="S69" t="s">
        <v>732</v>
      </c>
      <c r="T69">
        <v>3.0000002000000001</v>
      </c>
      <c r="U69">
        <v>0</v>
      </c>
      <c r="V69">
        <v>80</v>
      </c>
      <c r="W69" t="s">
        <v>732</v>
      </c>
      <c r="X69">
        <v>0.90000004</v>
      </c>
      <c r="Y69">
        <v>1.4000001</v>
      </c>
      <c r="Z69">
        <v>4.5</v>
      </c>
      <c r="AA69">
        <v>0.1</v>
      </c>
      <c r="AB69">
        <v>0.1</v>
      </c>
      <c r="AC69">
        <v>0.1</v>
      </c>
      <c r="AD69">
        <v>0.1</v>
      </c>
      <c r="AE69">
        <v>0.1</v>
      </c>
      <c r="AF69">
        <v>0.1</v>
      </c>
      <c r="AJ69">
        <v>1.8</v>
      </c>
      <c r="AK69">
        <v>90</v>
      </c>
      <c r="AL69" t="s">
        <v>732</v>
      </c>
      <c r="AM69" t="s">
        <v>732</v>
      </c>
      <c r="AN69" t="s">
        <v>732</v>
      </c>
      <c r="AO69" t="s">
        <v>732</v>
      </c>
      <c r="AP69" t="s">
        <v>732</v>
      </c>
      <c r="AQ69" t="s">
        <v>732</v>
      </c>
      <c r="AR69" t="s">
        <v>732</v>
      </c>
      <c r="AS69" t="s">
        <v>732</v>
      </c>
      <c r="AT69" t="s">
        <v>732</v>
      </c>
      <c r="AU69">
        <v>90</v>
      </c>
      <c r="AV69" t="s">
        <v>732</v>
      </c>
      <c r="AW69">
        <v>10</v>
      </c>
      <c r="AX69" t="s">
        <v>732</v>
      </c>
      <c r="AY69" t="s">
        <v>732</v>
      </c>
      <c r="AZ69" t="s">
        <v>732</v>
      </c>
      <c r="BA69" t="s">
        <v>732</v>
      </c>
      <c r="BB69" t="s">
        <v>732</v>
      </c>
      <c r="BC69" t="s">
        <v>732</v>
      </c>
      <c r="BD69" t="s">
        <v>732</v>
      </c>
      <c r="BE69" t="s">
        <v>732</v>
      </c>
      <c r="BF69" t="s">
        <v>732</v>
      </c>
      <c r="BG69" t="s">
        <v>732</v>
      </c>
      <c r="BH69" t="s">
        <v>732</v>
      </c>
      <c r="BI69" t="s">
        <v>732</v>
      </c>
    </row>
    <row r="70" spans="1:61">
      <c r="A70">
        <v>74</v>
      </c>
      <c r="B70" t="s">
        <v>191</v>
      </c>
      <c r="C70" t="s">
        <v>980</v>
      </c>
      <c r="D70">
        <v>420</v>
      </c>
      <c r="E70">
        <v>5</v>
      </c>
      <c r="F70">
        <v>3</v>
      </c>
      <c r="G70">
        <v>-1</v>
      </c>
      <c r="H70">
        <v>2.9814639999999999</v>
      </c>
      <c r="I70">
        <v>0</v>
      </c>
      <c r="J70">
        <v>0</v>
      </c>
      <c r="L70">
        <v>5.0316879999999999</v>
      </c>
      <c r="N70">
        <v>5.0316879999999999</v>
      </c>
      <c r="O70">
        <v>2.9253995000000002</v>
      </c>
      <c r="P70">
        <v>0.12039999999999999</v>
      </c>
      <c r="Q70">
        <v>0</v>
      </c>
      <c r="R70">
        <v>80</v>
      </c>
      <c r="S70" t="s">
        <v>732</v>
      </c>
      <c r="T70">
        <v>0.70000004999999998</v>
      </c>
      <c r="U70">
        <v>2.0000001E-2</v>
      </c>
      <c r="V70">
        <v>80</v>
      </c>
      <c r="W70">
        <v>80</v>
      </c>
      <c r="X70">
        <v>0.2</v>
      </c>
      <c r="Y70">
        <v>0.70000004999999998</v>
      </c>
      <c r="Z70">
        <v>2.2000000000000002</v>
      </c>
      <c r="AA70">
        <v>1.9000001</v>
      </c>
      <c r="AB70">
        <v>0</v>
      </c>
      <c r="AC70">
        <v>0</v>
      </c>
      <c r="AD70">
        <v>1.9000001</v>
      </c>
      <c r="AE70">
        <v>0</v>
      </c>
      <c r="AF70">
        <v>0</v>
      </c>
      <c r="AJ70">
        <v>1</v>
      </c>
      <c r="AK70">
        <v>78</v>
      </c>
      <c r="AL70" t="s">
        <v>732</v>
      </c>
      <c r="AM70" t="s">
        <v>732</v>
      </c>
      <c r="AN70" t="s">
        <v>732</v>
      </c>
      <c r="AO70" t="s">
        <v>732</v>
      </c>
      <c r="AP70" t="s">
        <v>732</v>
      </c>
      <c r="AQ70" t="s">
        <v>732</v>
      </c>
      <c r="AR70" t="s">
        <v>732</v>
      </c>
      <c r="AS70" t="s">
        <v>732</v>
      </c>
      <c r="AT70" t="s">
        <v>732</v>
      </c>
      <c r="AU70">
        <v>60</v>
      </c>
      <c r="AV70" t="s">
        <v>732</v>
      </c>
      <c r="AW70">
        <v>40</v>
      </c>
      <c r="AX70" t="s">
        <v>732</v>
      </c>
      <c r="AY70" t="s">
        <v>732</v>
      </c>
      <c r="AZ70" t="s">
        <v>732</v>
      </c>
      <c r="BA70" t="s">
        <v>732</v>
      </c>
      <c r="BB70" t="s">
        <v>732</v>
      </c>
      <c r="BC70" t="s">
        <v>732</v>
      </c>
      <c r="BD70" t="s">
        <v>732</v>
      </c>
      <c r="BE70" t="s">
        <v>732</v>
      </c>
      <c r="BF70" t="s">
        <v>732</v>
      </c>
      <c r="BG70" t="s">
        <v>732</v>
      </c>
      <c r="BH70" t="s">
        <v>732</v>
      </c>
      <c r="BI70" t="s">
        <v>732</v>
      </c>
    </row>
    <row r="71" spans="1:61">
      <c r="A71">
        <v>75</v>
      </c>
      <c r="B71" t="s">
        <v>981</v>
      </c>
      <c r="C71" t="s">
        <v>982</v>
      </c>
      <c r="D71">
        <v>420</v>
      </c>
      <c r="E71">
        <v>2</v>
      </c>
      <c r="F71">
        <v>6</v>
      </c>
      <c r="G71">
        <v>-1</v>
      </c>
      <c r="H71">
        <v>5.7944703000000004</v>
      </c>
      <c r="I71">
        <v>0</v>
      </c>
      <c r="J71">
        <v>0.12872634999999999</v>
      </c>
      <c r="O71">
        <v>0.90421110000000005</v>
      </c>
      <c r="P71">
        <v>4.9960006000000001E-2</v>
      </c>
      <c r="Q71">
        <v>0</v>
      </c>
      <c r="R71">
        <v>90</v>
      </c>
      <c r="S71" t="s">
        <v>732</v>
      </c>
      <c r="T71">
        <v>0</v>
      </c>
      <c r="U71">
        <v>0</v>
      </c>
      <c r="V71" t="s">
        <v>732</v>
      </c>
      <c r="W71" t="s">
        <v>732</v>
      </c>
      <c r="X71">
        <v>0.1</v>
      </c>
      <c r="Y71">
        <v>1.2</v>
      </c>
      <c r="Z71">
        <v>1.9000001</v>
      </c>
      <c r="AA71">
        <v>0.5</v>
      </c>
      <c r="AB71">
        <v>1.5000001000000001</v>
      </c>
      <c r="AC71">
        <v>1</v>
      </c>
      <c r="AD71">
        <v>0.5</v>
      </c>
      <c r="AE71">
        <v>1.5000001000000001</v>
      </c>
      <c r="AF71">
        <v>1</v>
      </c>
      <c r="AJ71">
        <v>2.5</v>
      </c>
      <c r="AK71">
        <v>98</v>
      </c>
      <c r="AL71" t="s">
        <v>732</v>
      </c>
      <c r="AM71" t="s">
        <v>732</v>
      </c>
      <c r="AN71" t="s">
        <v>732</v>
      </c>
      <c r="AO71" t="s">
        <v>732</v>
      </c>
      <c r="AP71" t="s">
        <v>732</v>
      </c>
      <c r="AQ71" t="s">
        <v>732</v>
      </c>
      <c r="AR71">
        <v>100</v>
      </c>
      <c r="AS71" t="s">
        <v>732</v>
      </c>
      <c r="AT71" t="s">
        <v>732</v>
      </c>
      <c r="AU71" t="s">
        <v>732</v>
      </c>
      <c r="AV71" t="s">
        <v>732</v>
      </c>
      <c r="AW71" t="s">
        <v>732</v>
      </c>
      <c r="AX71">
        <v>95</v>
      </c>
      <c r="AY71">
        <v>2</v>
      </c>
      <c r="AZ71">
        <v>3</v>
      </c>
      <c r="BA71">
        <v>95</v>
      </c>
      <c r="BB71">
        <v>2</v>
      </c>
      <c r="BC71">
        <v>1</v>
      </c>
      <c r="BD71">
        <v>5</v>
      </c>
      <c r="BE71">
        <v>1.5</v>
      </c>
      <c r="BF71">
        <v>20</v>
      </c>
      <c r="BG71" t="s">
        <v>732</v>
      </c>
      <c r="BH71" t="s">
        <v>732</v>
      </c>
      <c r="BI71" t="s">
        <v>732</v>
      </c>
    </row>
    <row r="72" spans="1:61">
      <c r="A72">
        <v>76</v>
      </c>
      <c r="B72" t="s">
        <v>983</v>
      </c>
      <c r="C72" t="s">
        <v>984</v>
      </c>
      <c r="D72">
        <v>420</v>
      </c>
      <c r="E72">
        <v>2</v>
      </c>
      <c r="F72">
        <v>6</v>
      </c>
      <c r="G72">
        <v>-1</v>
      </c>
      <c r="H72">
        <v>2.0958459999999999</v>
      </c>
      <c r="I72">
        <v>0</v>
      </c>
      <c r="J72">
        <v>0</v>
      </c>
      <c r="N72">
        <v>2.1612900000000002</v>
      </c>
      <c r="O72">
        <v>1.668876</v>
      </c>
      <c r="P72">
        <v>8.2500000000000004E-3</v>
      </c>
      <c r="Q72">
        <v>0</v>
      </c>
      <c r="R72">
        <v>90</v>
      </c>
      <c r="S72" t="s">
        <v>732</v>
      </c>
      <c r="T72">
        <v>3.0000002000000001</v>
      </c>
      <c r="U72">
        <v>2.0000001E-2</v>
      </c>
      <c r="V72">
        <v>80</v>
      </c>
      <c r="W72">
        <v>90</v>
      </c>
      <c r="X72">
        <v>0.1</v>
      </c>
      <c r="Y72">
        <v>0.4</v>
      </c>
      <c r="Z72">
        <v>0.5</v>
      </c>
      <c r="AA72">
        <v>0.5</v>
      </c>
      <c r="AB72">
        <v>1.5000001000000001</v>
      </c>
      <c r="AC72">
        <v>0.3</v>
      </c>
      <c r="AD72">
        <v>0.5</v>
      </c>
      <c r="AE72">
        <v>1.5000001000000001</v>
      </c>
      <c r="AF72">
        <v>0.3</v>
      </c>
      <c r="AJ72">
        <v>2.2000000000000002</v>
      </c>
      <c r="AK72">
        <v>95</v>
      </c>
      <c r="AL72" t="s">
        <v>732</v>
      </c>
      <c r="AM72" t="s">
        <v>732</v>
      </c>
      <c r="AN72" t="s">
        <v>732</v>
      </c>
      <c r="AO72" t="s">
        <v>732</v>
      </c>
      <c r="AP72" t="s">
        <v>732</v>
      </c>
      <c r="AQ72" t="s">
        <v>732</v>
      </c>
      <c r="AR72">
        <v>70</v>
      </c>
      <c r="AS72" t="s">
        <v>732</v>
      </c>
      <c r="AT72" t="s">
        <v>732</v>
      </c>
      <c r="AU72" t="s">
        <v>732</v>
      </c>
      <c r="AV72" t="s">
        <v>732</v>
      </c>
      <c r="AW72">
        <v>30</v>
      </c>
      <c r="AX72">
        <v>95</v>
      </c>
      <c r="AY72">
        <v>1.5</v>
      </c>
      <c r="AZ72">
        <v>3</v>
      </c>
      <c r="BA72">
        <v>95</v>
      </c>
      <c r="BB72">
        <v>3.3</v>
      </c>
      <c r="BC72">
        <v>1</v>
      </c>
      <c r="BD72" t="s">
        <v>732</v>
      </c>
      <c r="BE72" t="s">
        <v>732</v>
      </c>
      <c r="BF72" t="s">
        <v>732</v>
      </c>
      <c r="BG72" t="s">
        <v>732</v>
      </c>
      <c r="BH72" t="s">
        <v>732</v>
      </c>
      <c r="BI72" t="s">
        <v>732</v>
      </c>
    </row>
    <row r="73" spans="1:61">
      <c r="A73">
        <v>77</v>
      </c>
      <c r="B73" t="s">
        <v>985</v>
      </c>
      <c r="C73" t="s">
        <v>986</v>
      </c>
      <c r="D73">
        <v>420</v>
      </c>
      <c r="E73">
        <v>1</v>
      </c>
      <c r="F73">
        <v>6</v>
      </c>
      <c r="G73">
        <v>-1</v>
      </c>
      <c r="H73">
        <v>5.4885599999999997</v>
      </c>
      <c r="I73">
        <v>7.57944</v>
      </c>
      <c r="J73">
        <v>4.0510799999999998</v>
      </c>
      <c r="N73">
        <v>1.6720434</v>
      </c>
      <c r="O73">
        <v>10.169154000000001</v>
      </c>
      <c r="P73">
        <v>0.54400000000000004</v>
      </c>
      <c r="Q73">
        <v>0</v>
      </c>
      <c r="R73">
        <v>90</v>
      </c>
      <c r="S73" t="s">
        <v>732</v>
      </c>
      <c r="T73">
        <v>0.05</v>
      </c>
      <c r="U73">
        <v>0</v>
      </c>
      <c r="V73">
        <v>80</v>
      </c>
      <c r="W73" t="s">
        <v>732</v>
      </c>
      <c r="X73">
        <v>0.8</v>
      </c>
      <c r="Y73">
        <v>3.3000001999999999</v>
      </c>
      <c r="Z73">
        <v>4.2000003000000001</v>
      </c>
      <c r="AA73">
        <v>4</v>
      </c>
      <c r="AB73">
        <v>1</v>
      </c>
      <c r="AC73">
        <v>6.0000004999999996</v>
      </c>
      <c r="AD73">
        <v>2</v>
      </c>
      <c r="AE73">
        <v>0.5</v>
      </c>
      <c r="AF73">
        <v>0.5</v>
      </c>
      <c r="AJ73">
        <v>1.8</v>
      </c>
      <c r="AK73">
        <v>98</v>
      </c>
      <c r="AL73" t="s">
        <v>732</v>
      </c>
      <c r="AM73" t="s">
        <v>732</v>
      </c>
      <c r="AN73" t="s">
        <v>732</v>
      </c>
      <c r="AO73" t="s">
        <v>732</v>
      </c>
      <c r="AP73" t="s">
        <v>732</v>
      </c>
      <c r="AQ73" t="s">
        <v>732</v>
      </c>
      <c r="AR73" t="s">
        <v>732</v>
      </c>
      <c r="AS73" t="s">
        <v>732</v>
      </c>
      <c r="AT73" t="s">
        <v>732</v>
      </c>
      <c r="AU73">
        <v>100</v>
      </c>
      <c r="AV73" t="s">
        <v>732</v>
      </c>
      <c r="AW73" t="s">
        <v>732</v>
      </c>
      <c r="AX73">
        <v>98</v>
      </c>
      <c r="AY73">
        <v>2</v>
      </c>
      <c r="AZ73">
        <v>3</v>
      </c>
      <c r="BA73">
        <v>98</v>
      </c>
      <c r="BB73">
        <v>2</v>
      </c>
      <c r="BC73">
        <v>1</v>
      </c>
      <c r="BD73">
        <v>3</v>
      </c>
      <c r="BE73">
        <v>0.66</v>
      </c>
      <c r="BF73">
        <v>20</v>
      </c>
      <c r="BG73" t="s">
        <v>732</v>
      </c>
      <c r="BH73" t="s">
        <v>732</v>
      </c>
      <c r="BI73" t="s">
        <v>732</v>
      </c>
    </row>
    <row r="74" spans="1:61">
      <c r="A74">
        <v>78</v>
      </c>
      <c r="B74" t="s">
        <v>987</v>
      </c>
      <c r="C74" t="s">
        <v>988</v>
      </c>
      <c r="D74">
        <v>420</v>
      </c>
      <c r="E74">
        <v>6</v>
      </c>
      <c r="F74">
        <v>4</v>
      </c>
      <c r="G74">
        <v>-1</v>
      </c>
      <c r="H74">
        <v>0</v>
      </c>
      <c r="I74">
        <v>0</v>
      </c>
      <c r="J74">
        <v>0</v>
      </c>
      <c r="P74">
        <v>2.5720800000000001</v>
      </c>
      <c r="Q74">
        <v>0</v>
      </c>
      <c r="R74">
        <v>80</v>
      </c>
      <c r="S74" t="s">
        <v>732</v>
      </c>
      <c r="T74">
        <v>0.90000004</v>
      </c>
      <c r="U74">
        <v>0</v>
      </c>
      <c r="V74">
        <v>80</v>
      </c>
      <c r="W74" t="s">
        <v>732</v>
      </c>
      <c r="X74">
        <v>1.1000000000000001</v>
      </c>
      <c r="Y74">
        <v>2.5</v>
      </c>
      <c r="Z74">
        <v>0.6</v>
      </c>
      <c r="AA74">
        <v>0</v>
      </c>
      <c r="AB74">
        <v>0</v>
      </c>
      <c r="AC74">
        <v>0</v>
      </c>
      <c r="AD74">
        <v>0</v>
      </c>
      <c r="AE74">
        <v>0</v>
      </c>
      <c r="AF74">
        <v>0</v>
      </c>
      <c r="AJ74">
        <v>1.3</v>
      </c>
      <c r="AK74">
        <v>40</v>
      </c>
      <c r="AL74" t="s">
        <v>732</v>
      </c>
      <c r="AM74" t="s">
        <v>732</v>
      </c>
      <c r="AN74" t="s">
        <v>732</v>
      </c>
      <c r="AO74" t="s">
        <v>732</v>
      </c>
      <c r="AP74" t="s">
        <v>732</v>
      </c>
      <c r="AQ74" t="s">
        <v>732</v>
      </c>
      <c r="AR74" t="s">
        <v>732</v>
      </c>
      <c r="AS74" t="s">
        <v>732</v>
      </c>
      <c r="AT74" t="s">
        <v>732</v>
      </c>
      <c r="AU74">
        <v>95</v>
      </c>
      <c r="AV74" t="s">
        <v>732</v>
      </c>
      <c r="AW74">
        <v>5</v>
      </c>
      <c r="AX74" t="s">
        <v>732</v>
      </c>
      <c r="AY74" t="s">
        <v>732</v>
      </c>
      <c r="AZ74" t="s">
        <v>732</v>
      </c>
      <c r="BA74" t="s">
        <v>732</v>
      </c>
      <c r="BB74" t="s">
        <v>732</v>
      </c>
      <c r="BC74" t="s">
        <v>732</v>
      </c>
      <c r="BD74" t="s">
        <v>732</v>
      </c>
      <c r="BE74" t="s">
        <v>732</v>
      </c>
      <c r="BF74" t="s">
        <v>732</v>
      </c>
      <c r="BG74" t="s">
        <v>732</v>
      </c>
      <c r="BH74" t="s">
        <v>732</v>
      </c>
      <c r="BI74" t="s">
        <v>732</v>
      </c>
    </row>
    <row r="75" spans="1:61">
      <c r="A75">
        <v>79</v>
      </c>
      <c r="B75" t="s">
        <v>989</v>
      </c>
      <c r="C75" t="s">
        <v>990</v>
      </c>
      <c r="D75">
        <v>420</v>
      </c>
      <c r="E75">
        <v>3</v>
      </c>
      <c r="F75">
        <v>2</v>
      </c>
      <c r="G75">
        <v>-1</v>
      </c>
      <c r="H75">
        <v>0</v>
      </c>
      <c r="I75">
        <v>0</v>
      </c>
      <c r="J75">
        <v>0</v>
      </c>
      <c r="P75">
        <v>0.32467499999999999</v>
      </c>
      <c r="Q75">
        <v>0</v>
      </c>
      <c r="R75">
        <v>90</v>
      </c>
      <c r="S75" t="s">
        <v>732</v>
      </c>
      <c r="T75">
        <v>2.5</v>
      </c>
      <c r="U75">
        <v>0</v>
      </c>
      <c r="V75">
        <v>80</v>
      </c>
      <c r="W75" t="s">
        <v>732</v>
      </c>
      <c r="X75">
        <v>0.1</v>
      </c>
      <c r="Y75">
        <v>0</v>
      </c>
      <c r="Z75">
        <v>0</v>
      </c>
      <c r="AA75">
        <v>0</v>
      </c>
      <c r="AB75">
        <v>0</v>
      </c>
      <c r="AC75">
        <v>0</v>
      </c>
      <c r="AJ75">
        <v>1</v>
      </c>
      <c r="AK75">
        <v>25</v>
      </c>
      <c r="AL75" t="s">
        <v>732</v>
      </c>
      <c r="AM75" t="s">
        <v>732</v>
      </c>
      <c r="AN75" t="s">
        <v>732</v>
      </c>
      <c r="AO75" t="s">
        <v>732</v>
      </c>
      <c r="AP75" t="s">
        <v>732</v>
      </c>
      <c r="AQ75" t="s">
        <v>732</v>
      </c>
      <c r="AR75" t="s">
        <v>732</v>
      </c>
      <c r="AS75" t="s">
        <v>732</v>
      </c>
      <c r="AT75" t="s">
        <v>732</v>
      </c>
      <c r="AU75" t="s">
        <v>732</v>
      </c>
      <c r="AV75" t="s">
        <v>732</v>
      </c>
      <c r="AW75">
        <v>100</v>
      </c>
      <c r="AX75" t="s">
        <v>732</v>
      </c>
      <c r="AY75" t="s">
        <v>732</v>
      </c>
      <c r="AZ75" t="s">
        <v>732</v>
      </c>
      <c r="BA75" t="s">
        <v>732</v>
      </c>
      <c r="BB75" t="s">
        <v>732</v>
      </c>
      <c r="BC75" t="s">
        <v>732</v>
      </c>
      <c r="BD75" t="s">
        <v>732</v>
      </c>
      <c r="BE75" t="s">
        <v>732</v>
      </c>
      <c r="BF75" t="s">
        <v>732</v>
      </c>
      <c r="BG75" t="s">
        <v>732</v>
      </c>
      <c r="BH75" t="s">
        <v>732</v>
      </c>
      <c r="BI75" t="s">
        <v>732</v>
      </c>
    </row>
    <row r="76" spans="1:61">
      <c r="A76">
        <v>80</v>
      </c>
      <c r="B76" t="s">
        <v>197</v>
      </c>
      <c r="C76" t="s">
        <v>991</v>
      </c>
      <c r="D76">
        <v>420</v>
      </c>
      <c r="E76">
        <v>3</v>
      </c>
      <c r="F76">
        <v>6</v>
      </c>
      <c r="G76">
        <v>-1</v>
      </c>
      <c r="H76">
        <v>0</v>
      </c>
      <c r="I76">
        <v>0</v>
      </c>
      <c r="J76">
        <v>0</v>
      </c>
      <c r="P76">
        <v>7.6615005999999999E-2</v>
      </c>
      <c r="Q76">
        <v>0</v>
      </c>
      <c r="R76">
        <v>78</v>
      </c>
      <c r="S76" t="s">
        <v>732</v>
      </c>
      <c r="T76">
        <v>5</v>
      </c>
      <c r="U76">
        <v>0.1</v>
      </c>
      <c r="V76">
        <v>80</v>
      </c>
      <c r="W76">
        <v>80</v>
      </c>
      <c r="X76">
        <v>0.1</v>
      </c>
      <c r="Y76">
        <v>0.3</v>
      </c>
      <c r="Z76">
        <v>0.3</v>
      </c>
      <c r="AA76">
        <v>0</v>
      </c>
      <c r="AB76">
        <v>0</v>
      </c>
      <c r="AC76">
        <v>0</v>
      </c>
      <c r="AJ76">
        <v>0.7</v>
      </c>
      <c r="AK76">
        <v>20</v>
      </c>
      <c r="AL76" t="s">
        <v>732</v>
      </c>
      <c r="AM76" t="s">
        <v>732</v>
      </c>
      <c r="AN76" t="s">
        <v>732</v>
      </c>
      <c r="AO76" t="s">
        <v>732</v>
      </c>
      <c r="AP76" t="s">
        <v>732</v>
      </c>
      <c r="AQ76" t="s">
        <v>732</v>
      </c>
      <c r="AR76" t="s">
        <v>732</v>
      </c>
      <c r="AS76" t="s">
        <v>732</v>
      </c>
      <c r="AT76" t="s">
        <v>732</v>
      </c>
      <c r="AU76" t="s">
        <v>732</v>
      </c>
      <c r="AV76" t="s">
        <v>732</v>
      </c>
      <c r="AW76">
        <v>100</v>
      </c>
      <c r="AX76" t="s">
        <v>732</v>
      </c>
      <c r="AY76" t="s">
        <v>732</v>
      </c>
      <c r="AZ76" t="s">
        <v>732</v>
      </c>
      <c r="BA76" t="s">
        <v>732</v>
      </c>
      <c r="BB76" t="s">
        <v>732</v>
      </c>
      <c r="BC76" t="s">
        <v>732</v>
      </c>
      <c r="BD76" t="s">
        <v>732</v>
      </c>
      <c r="BE76" t="s">
        <v>732</v>
      </c>
      <c r="BF76" t="s">
        <v>732</v>
      </c>
      <c r="BG76" t="s">
        <v>732</v>
      </c>
      <c r="BH76" t="s">
        <v>732</v>
      </c>
      <c r="BI76" t="s">
        <v>732</v>
      </c>
    </row>
    <row r="77" spans="1:61">
      <c r="A77">
        <v>81</v>
      </c>
      <c r="B77" t="s">
        <v>992</v>
      </c>
      <c r="C77" t="s">
        <v>993</v>
      </c>
      <c r="D77">
        <v>420</v>
      </c>
      <c r="E77">
        <v>3</v>
      </c>
      <c r="F77">
        <v>2</v>
      </c>
      <c r="G77">
        <v>-1</v>
      </c>
      <c r="H77">
        <v>0</v>
      </c>
      <c r="I77">
        <v>0</v>
      </c>
      <c r="J77">
        <v>0</v>
      </c>
      <c r="P77">
        <v>0.19863501</v>
      </c>
      <c r="Q77">
        <v>0</v>
      </c>
      <c r="R77">
        <v>78</v>
      </c>
      <c r="S77" t="s">
        <v>732</v>
      </c>
      <c r="T77">
        <v>3.8000001999999999</v>
      </c>
      <c r="U77">
        <v>2.0000001E-2</v>
      </c>
      <c r="V77">
        <v>80</v>
      </c>
      <c r="W77">
        <v>80</v>
      </c>
      <c r="X77">
        <v>0.1</v>
      </c>
      <c r="Y77">
        <v>0.1</v>
      </c>
      <c r="Z77">
        <v>0</v>
      </c>
      <c r="AA77">
        <v>0</v>
      </c>
      <c r="AB77">
        <v>0</v>
      </c>
      <c r="AC77">
        <v>0</v>
      </c>
      <c r="AJ77">
        <v>1.2</v>
      </c>
      <c r="AK77">
        <v>50</v>
      </c>
      <c r="AL77" t="s">
        <v>732</v>
      </c>
      <c r="AM77" t="s">
        <v>732</v>
      </c>
      <c r="AN77" t="s">
        <v>732</v>
      </c>
      <c r="AO77" t="s">
        <v>732</v>
      </c>
      <c r="AP77" t="s">
        <v>732</v>
      </c>
      <c r="AQ77" t="s">
        <v>732</v>
      </c>
      <c r="AR77" t="s">
        <v>732</v>
      </c>
      <c r="AS77" t="s">
        <v>732</v>
      </c>
      <c r="AT77" t="s">
        <v>732</v>
      </c>
      <c r="AU77">
        <v>20</v>
      </c>
      <c r="AV77" t="s">
        <v>732</v>
      </c>
      <c r="AW77">
        <v>80</v>
      </c>
      <c r="AX77" t="s">
        <v>732</v>
      </c>
      <c r="AY77" t="s">
        <v>732</v>
      </c>
      <c r="AZ77" t="s">
        <v>732</v>
      </c>
      <c r="BA77" t="s">
        <v>732</v>
      </c>
      <c r="BB77" t="s">
        <v>732</v>
      </c>
      <c r="BC77" t="s">
        <v>732</v>
      </c>
      <c r="BD77" t="s">
        <v>732</v>
      </c>
      <c r="BE77" t="s">
        <v>732</v>
      </c>
      <c r="BF77" t="s">
        <v>732</v>
      </c>
      <c r="BG77" t="s">
        <v>732</v>
      </c>
      <c r="BH77" t="s">
        <v>732</v>
      </c>
      <c r="BI77" t="s">
        <v>732</v>
      </c>
    </row>
    <row r="78" spans="1:61">
      <c r="A78">
        <v>82</v>
      </c>
      <c r="B78" t="s">
        <v>994</v>
      </c>
      <c r="C78" t="s">
        <v>995</v>
      </c>
      <c r="D78">
        <v>420</v>
      </c>
      <c r="E78">
        <v>6</v>
      </c>
      <c r="F78">
        <v>6</v>
      </c>
      <c r="G78">
        <v>-1</v>
      </c>
      <c r="H78">
        <v>0</v>
      </c>
      <c r="I78">
        <v>0</v>
      </c>
      <c r="J78">
        <v>0</v>
      </c>
      <c r="P78">
        <v>9.1460003999999998E-2</v>
      </c>
      <c r="Q78">
        <v>0</v>
      </c>
      <c r="R78">
        <v>99</v>
      </c>
      <c r="S78" t="s">
        <v>732</v>
      </c>
      <c r="T78">
        <v>4.5</v>
      </c>
      <c r="U78">
        <v>0</v>
      </c>
      <c r="V78">
        <v>95</v>
      </c>
      <c r="W78" t="s">
        <v>732</v>
      </c>
      <c r="X78">
        <v>0.2</v>
      </c>
      <c r="Y78">
        <v>0.3</v>
      </c>
      <c r="Z78">
        <v>0.1</v>
      </c>
      <c r="AA78">
        <v>0</v>
      </c>
      <c r="AB78">
        <v>0</v>
      </c>
      <c r="AC78">
        <v>0</v>
      </c>
      <c r="AJ78">
        <v>1</v>
      </c>
      <c r="AK78">
        <v>80</v>
      </c>
      <c r="AL78" t="s">
        <v>732</v>
      </c>
      <c r="AM78" t="s">
        <v>732</v>
      </c>
      <c r="AN78" t="s">
        <v>732</v>
      </c>
      <c r="AO78" t="s">
        <v>732</v>
      </c>
      <c r="AP78" t="s">
        <v>732</v>
      </c>
      <c r="AQ78" t="s">
        <v>732</v>
      </c>
      <c r="AR78" t="s">
        <v>732</v>
      </c>
      <c r="AS78" t="s">
        <v>732</v>
      </c>
      <c r="AT78" t="s">
        <v>732</v>
      </c>
      <c r="AU78">
        <v>10</v>
      </c>
      <c r="AV78" t="s">
        <v>732</v>
      </c>
      <c r="AW78">
        <v>90</v>
      </c>
      <c r="AX78" t="s">
        <v>732</v>
      </c>
      <c r="AY78" t="s">
        <v>732</v>
      </c>
      <c r="AZ78" t="s">
        <v>732</v>
      </c>
      <c r="BA78" t="s">
        <v>732</v>
      </c>
      <c r="BB78" t="s">
        <v>732</v>
      </c>
      <c r="BC78" t="s">
        <v>732</v>
      </c>
      <c r="BD78" t="s">
        <v>732</v>
      </c>
      <c r="BE78" t="s">
        <v>732</v>
      </c>
      <c r="BF78" t="s">
        <v>732</v>
      </c>
      <c r="BG78" t="s">
        <v>732</v>
      </c>
      <c r="BH78" t="s">
        <v>732</v>
      </c>
      <c r="BI78" t="s">
        <v>732</v>
      </c>
    </row>
    <row r="79" spans="1:61">
      <c r="A79">
        <v>83</v>
      </c>
      <c r="B79" t="s">
        <v>200</v>
      </c>
      <c r="C79" t="s">
        <v>996</v>
      </c>
      <c r="D79">
        <v>420</v>
      </c>
      <c r="E79">
        <v>3</v>
      </c>
      <c r="F79">
        <v>6</v>
      </c>
      <c r="G79">
        <v>-1</v>
      </c>
      <c r="H79">
        <v>0</v>
      </c>
      <c r="I79">
        <v>0</v>
      </c>
      <c r="J79">
        <v>0</v>
      </c>
      <c r="P79">
        <v>1.4144000999999999</v>
      </c>
      <c r="Q79">
        <v>0</v>
      </c>
      <c r="R79">
        <v>85</v>
      </c>
      <c r="S79" t="s">
        <v>732</v>
      </c>
      <c r="T79">
        <v>5</v>
      </c>
      <c r="U79">
        <v>0</v>
      </c>
      <c r="V79">
        <v>85</v>
      </c>
      <c r="W79" t="s">
        <v>732</v>
      </c>
      <c r="X79">
        <v>0.1</v>
      </c>
      <c r="Y79">
        <v>0</v>
      </c>
      <c r="Z79">
        <v>0</v>
      </c>
      <c r="AA79">
        <v>0</v>
      </c>
      <c r="AB79">
        <v>0</v>
      </c>
      <c r="AC79">
        <v>0</v>
      </c>
      <c r="AJ79">
        <v>2</v>
      </c>
      <c r="AK79">
        <v>95</v>
      </c>
      <c r="AL79" t="s">
        <v>732</v>
      </c>
      <c r="AM79" t="s">
        <v>732</v>
      </c>
      <c r="AN79" t="s">
        <v>732</v>
      </c>
      <c r="AO79" t="s">
        <v>732</v>
      </c>
      <c r="AP79" t="s">
        <v>732</v>
      </c>
      <c r="AQ79" t="s">
        <v>732</v>
      </c>
      <c r="AR79" t="s">
        <v>732</v>
      </c>
      <c r="AS79" t="s">
        <v>732</v>
      </c>
      <c r="AT79" t="s">
        <v>732</v>
      </c>
      <c r="AU79">
        <v>2</v>
      </c>
      <c r="AV79" t="s">
        <v>732</v>
      </c>
      <c r="AW79">
        <v>98</v>
      </c>
      <c r="AX79" t="s">
        <v>732</v>
      </c>
      <c r="AY79" t="s">
        <v>732</v>
      </c>
      <c r="AZ79" t="s">
        <v>732</v>
      </c>
      <c r="BA79" t="s">
        <v>732</v>
      </c>
      <c r="BB79" t="s">
        <v>732</v>
      </c>
      <c r="BC79" t="s">
        <v>732</v>
      </c>
      <c r="BD79" t="s">
        <v>732</v>
      </c>
      <c r="BE79" t="s">
        <v>732</v>
      </c>
      <c r="BF79" t="s">
        <v>732</v>
      </c>
      <c r="BG79" t="s">
        <v>732</v>
      </c>
      <c r="BH79" t="s">
        <v>732</v>
      </c>
      <c r="BI79" t="s">
        <v>732</v>
      </c>
    </row>
    <row r="80" spans="1:61">
      <c r="A80">
        <v>84</v>
      </c>
      <c r="B80" t="s">
        <v>997</v>
      </c>
      <c r="C80" t="s">
        <v>998</v>
      </c>
      <c r="D80">
        <v>420</v>
      </c>
      <c r="E80">
        <v>5</v>
      </c>
      <c r="F80">
        <v>1</v>
      </c>
      <c r="G80">
        <v>-1</v>
      </c>
      <c r="H80">
        <v>7.8146644000000001E-2</v>
      </c>
      <c r="I80">
        <v>0</v>
      </c>
      <c r="J80">
        <v>0</v>
      </c>
      <c r="P80">
        <v>1.8768001999999999</v>
      </c>
      <c r="Q80">
        <v>0</v>
      </c>
      <c r="R80">
        <v>90</v>
      </c>
      <c r="S80" t="s">
        <v>732</v>
      </c>
      <c r="T80">
        <v>4</v>
      </c>
      <c r="U80">
        <v>0</v>
      </c>
      <c r="V80">
        <v>75</v>
      </c>
      <c r="W80" t="s">
        <v>732</v>
      </c>
      <c r="X80">
        <v>0.1</v>
      </c>
      <c r="Y80">
        <v>0.2</v>
      </c>
      <c r="Z80">
        <v>0.5</v>
      </c>
      <c r="AA80">
        <v>0</v>
      </c>
      <c r="AB80">
        <v>0</v>
      </c>
      <c r="AC80">
        <v>0</v>
      </c>
      <c r="AD80">
        <v>0</v>
      </c>
      <c r="AE80">
        <v>0</v>
      </c>
      <c r="AF80">
        <v>0</v>
      </c>
      <c r="AJ80">
        <v>2</v>
      </c>
      <c r="AK80">
        <v>50</v>
      </c>
      <c r="AL80" t="s">
        <v>732</v>
      </c>
      <c r="AM80" t="s">
        <v>732</v>
      </c>
      <c r="AN80" t="s">
        <v>732</v>
      </c>
      <c r="AO80" t="s">
        <v>732</v>
      </c>
      <c r="AP80" t="s">
        <v>732</v>
      </c>
      <c r="AQ80" t="s">
        <v>732</v>
      </c>
      <c r="AR80" t="s">
        <v>732</v>
      </c>
      <c r="AS80" t="s">
        <v>732</v>
      </c>
      <c r="AT80" t="s">
        <v>732</v>
      </c>
      <c r="AU80">
        <v>30</v>
      </c>
      <c r="AV80" t="s">
        <v>732</v>
      </c>
      <c r="AW80">
        <v>70</v>
      </c>
      <c r="AX80" t="s">
        <v>732</v>
      </c>
      <c r="AY80" t="s">
        <v>732</v>
      </c>
      <c r="AZ80" t="s">
        <v>732</v>
      </c>
      <c r="BA80" t="s">
        <v>732</v>
      </c>
      <c r="BB80" t="s">
        <v>732</v>
      </c>
      <c r="BC80" t="s">
        <v>732</v>
      </c>
      <c r="BD80" t="s">
        <v>732</v>
      </c>
      <c r="BE80" t="s">
        <v>732</v>
      </c>
      <c r="BF80" t="s">
        <v>732</v>
      </c>
      <c r="BG80" t="s">
        <v>732</v>
      </c>
      <c r="BH80" t="s">
        <v>732</v>
      </c>
      <c r="BI80" t="s">
        <v>732</v>
      </c>
    </row>
    <row r="81" spans="1:61">
      <c r="A81">
        <v>85</v>
      </c>
      <c r="B81" t="s">
        <v>999</v>
      </c>
      <c r="C81" s="69" t="s">
        <v>1000</v>
      </c>
      <c r="D81">
        <v>130</v>
      </c>
      <c r="E81">
        <v>2</v>
      </c>
      <c r="F81">
        <v>4</v>
      </c>
      <c r="G81">
        <v>109</v>
      </c>
      <c r="H81">
        <v>1.1212344000000001</v>
      </c>
      <c r="I81">
        <v>0</v>
      </c>
      <c r="J81">
        <v>3.2343301999999997E-2</v>
      </c>
      <c r="L81">
        <v>0.12007168</v>
      </c>
      <c r="N81">
        <v>0.20812423999999999</v>
      </c>
      <c r="O81">
        <v>0.16009556999999999</v>
      </c>
      <c r="P81">
        <v>0.16709499999999999</v>
      </c>
      <c r="Q81">
        <v>0.68976504000000005</v>
      </c>
      <c r="R81">
        <v>90</v>
      </c>
      <c r="S81">
        <v>90</v>
      </c>
      <c r="T81">
        <v>0.05</v>
      </c>
      <c r="U81">
        <v>2.0000001E-2</v>
      </c>
      <c r="V81">
        <v>80</v>
      </c>
      <c r="W81">
        <v>80</v>
      </c>
      <c r="X81">
        <v>0.2</v>
      </c>
      <c r="Y81">
        <v>0.3</v>
      </c>
      <c r="Z81">
        <v>1</v>
      </c>
      <c r="AA81">
        <v>1.5000001000000001</v>
      </c>
      <c r="AB81">
        <v>0</v>
      </c>
      <c r="AC81">
        <v>0</v>
      </c>
      <c r="AD81">
        <v>1</v>
      </c>
      <c r="AE81">
        <v>0</v>
      </c>
      <c r="AF81">
        <v>0</v>
      </c>
      <c r="AG81">
        <v>2.0653356000000001E-2</v>
      </c>
      <c r="AH81">
        <v>1.2007168E-2</v>
      </c>
      <c r="AI81">
        <v>0</v>
      </c>
      <c r="AJ81">
        <v>0.5</v>
      </c>
      <c r="AK81">
        <v>5</v>
      </c>
      <c r="AL81">
        <v>2</v>
      </c>
      <c r="AM81">
        <v>70</v>
      </c>
      <c r="AN81">
        <v>2.5</v>
      </c>
      <c r="AO81">
        <v>25</v>
      </c>
      <c r="AP81">
        <v>2</v>
      </c>
      <c r="AQ81" t="s">
        <v>732</v>
      </c>
      <c r="AR81" t="s">
        <v>732</v>
      </c>
      <c r="AS81">
        <v>100</v>
      </c>
      <c r="AT81" t="s">
        <v>732</v>
      </c>
      <c r="AU81" t="s">
        <v>732</v>
      </c>
      <c r="AV81" t="s">
        <v>732</v>
      </c>
      <c r="AW81" t="s">
        <v>732</v>
      </c>
      <c r="AX81">
        <v>60</v>
      </c>
      <c r="AY81">
        <v>2</v>
      </c>
      <c r="AZ81">
        <v>3</v>
      </c>
      <c r="BA81">
        <v>100</v>
      </c>
      <c r="BB81">
        <v>4</v>
      </c>
      <c r="BC81">
        <v>1</v>
      </c>
      <c r="BD81" t="s">
        <v>732</v>
      </c>
      <c r="BE81" t="s">
        <v>732</v>
      </c>
      <c r="BF81" t="s">
        <v>732</v>
      </c>
      <c r="BG81">
        <v>18</v>
      </c>
      <c r="BH81">
        <v>1</v>
      </c>
      <c r="BI81">
        <v>5</v>
      </c>
    </row>
    <row r="82" spans="1:61">
      <c r="A82">
        <v>86</v>
      </c>
      <c r="B82" t="s">
        <v>1001</v>
      </c>
      <c r="C82" t="s">
        <v>1002</v>
      </c>
      <c r="D82">
        <v>130</v>
      </c>
      <c r="E82">
        <v>2</v>
      </c>
      <c r="F82">
        <v>4</v>
      </c>
      <c r="G82">
        <v>109</v>
      </c>
      <c r="H82">
        <v>1.1212344000000001</v>
      </c>
      <c r="I82">
        <v>0</v>
      </c>
      <c r="J82">
        <v>3.2343301999999997E-2</v>
      </c>
      <c r="L82">
        <v>0.12007168</v>
      </c>
      <c r="N82">
        <v>0.19352369</v>
      </c>
      <c r="O82">
        <v>0.16009556999999999</v>
      </c>
      <c r="P82">
        <v>0.16709499999999999</v>
      </c>
      <c r="Q82">
        <v>0.68976504000000005</v>
      </c>
      <c r="R82">
        <v>90</v>
      </c>
      <c r="S82">
        <v>90</v>
      </c>
      <c r="T82">
        <v>2.0000001E-2</v>
      </c>
      <c r="U82">
        <v>2.0000001E-2</v>
      </c>
      <c r="V82">
        <v>80</v>
      </c>
      <c r="W82">
        <v>75</v>
      </c>
      <c r="X82">
        <v>0.2</v>
      </c>
      <c r="Y82">
        <v>0.3</v>
      </c>
      <c r="Z82">
        <v>1</v>
      </c>
      <c r="AA82">
        <v>1.5000001000000001</v>
      </c>
      <c r="AB82">
        <v>0</v>
      </c>
      <c r="AC82">
        <v>0</v>
      </c>
      <c r="AD82">
        <v>1</v>
      </c>
      <c r="AE82">
        <v>0</v>
      </c>
      <c r="AF82">
        <v>0</v>
      </c>
      <c r="AG82">
        <v>2.0653356000000001E-2</v>
      </c>
      <c r="AH82">
        <v>1.2007168E-2</v>
      </c>
      <c r="AI82">
        <v>0</v>
      </c>
      <c r="AJ82">
        <v>0.5</v>
      </c>
      <c r="AK82">
        <v>5</v>
      </c>
      <c r="AL82">
        <v>2</v>
      </c>
      <c r="AM82">
        <v>10</v>
      </c>
      <c r="AN82">
        <v>2.5</v>
      </c>
      <c r="AO82">
        <v>85</v>
      </c>
      <c r="AP82">
        <v>2</v>
      </c>
      <c r="AQ82" t="s">
        <v>732</v>
      </c>
      <c r="AR82" t="s">
        <v>732</v>
      </c>
      <c r="AS82">
        <v>100</v>
      </c>
      <c r="AT82" t="s">
        <v>732</v>
      </c>
      <c r="AU82" t="s">
        <v>732</v>
      </c>
      <c r="AV82" t="s">
        <v>732</v>
      </c>
      <c r="AW82" t="s">
        <v>732</v>
      </c>
      <c r="AX82">
        <v>60</v>
      </c>
      <c r="AY82">
        <v>2</v>
      </c>
      <c r="AZ82">
        <v>3</v>
      </c>
      <c r="BA82">
        <v>95</v>
      </c>
      <c r="BB82">
        <v>4</v>
      </c>
      <c r="BC82">
        <v>1</v>
      </c>
      <c r="BD82" t="s">
        <v>732</v>
      </c>
      <c r="BE82" t="s">
        <v>732</v>
      </c>
      <c r="BF82" t="s">
        <v>732</v>
      </c>
      <c r="BG82">
        <v>18</v>
      </c>
      <c r="BH82">
        <v>1</v>
      </c>
      <c r="BI82">
        <v>5</v>
      </c>
    </row>
    <row r="83" spans="1:61">
      <c r="A83">
        <v>87</v>
      </c>
      <c r="B83" t="s">
        <v>1001</v>
      </c>
      <c r="C83" t="s">
        <v>1003</v>
      </c>
      <c r="D83">
        <v>130</v>
      </c>
      <c r="E83">
        <v>2</v>
      </c>
      <c r="F83">
        <v>4</v>
      </c>
      <c r="G83">
        <v>109</v>
      </c>
      <c r="H83">
        <v>7.2448997000000004</v>
      </c>
      <c r="I83">
        <v>0</v>
      </c>
      <c r="J83">
        <v>1.9405981999999999E-2</v>
      </c>
      <c r="L83">
        <v>1.5634334999999999</v>
      </c>
      <c r="N83">
        <v>1.8761201999999999</v>
      </c>
      <c r="O83">
        <v>1.4070902000000001</v>
      </c>
      <c r="P83">
        <v>0.2</v>
      </c>
      <c r="Q83">
        <v>0.33613001999999997</v>
      </c>
      <c r="R83">
        <v>90</v>
      </c>
      <c r="S83">
        <v>90</v>
      </c>
      <c r="T83">
        <v>1.0000001E-2</v>
      </c>
      <c r="U83">
        <v>2.0000001E-2</v>
      </c>
      <c r="V83">
        <v>90</v>
      </c>
      <c r="W83">
        <v>90</v>
      </c>
      <c r="X83">
        <v>0.1</v>
      </c>
      <c r="Y83">
        <v>0.2</v>
      </c>
      <c r="Z83">
        <v>0.5</v>
      </c>
      <c r="AA83">
        <v>1</v>
      </c>
      <c r="AB83">
        <v>0</v>
      </c>
      <c r="AC83">
        <v>0</v>
      </c>
      <c r="AD83">
        <v>0.5</v>
      </c>
      <c r="AE83">
        <v>0</v>
      </c>
      <c r="AF83">
        <v>0</v>
      </c>
      <c r="AG83">
        <v>0.10756957</v>
      </c>
      <c r="AH83">
        <v>6.2537334999999999E-2</v>
      </c>
      <c r="AI83">
        <v>0</v>
      </c>
      <c r="AJ83">
        <v>1</v>
      </c>
      <c r="AK83">
        <v>15</v>
      </c>
      <c r="AL83">
        <v>2</v>
      </c>
      <c r="AM83">
        <v>5</v>
      </c>
      <c r="AN83">
        <v>2.5</v>
      </c>
      <c r="AO83">
        <v>80</v>
      </c>
      <c r="AP83">
        <v>2</v>
      </c>
      <c r="AQ83" t="s">
        <v>732</v>
      </c>
      <c r="AR83" t="s">
        <v>732</v>
      </c>
      <c r="AS83">
        <v>100</v>
      </c>
      <c r="AT83" t="s">
        <v>732</v>
      </c>
      <c r="AU83" t="s">
        <v>732</v>
      </c>
      <c r="AV83" t="s">
        <v>732</v>
      </c>
      <c r="AW83" t="s">
        <v>732</v>
      </c>
      <c r="AX83">
        <v>90</v>
      </c>
      <c r="AY83">
        <v>2</v>
      </c>
      <c r="AZ83">
        <v>3</v>
      </c>
      <c r="BA83">
        <v>100</v>
      </c>
      <c r="BB83">
        <v>4</v>
      </c>
      <c r="BC83">
        <v>1</v>
      </c>
      <c r="BD83" t="s">
        <v>732</v>
      </c>
      <c r="BE83" t="s">
        <v>732</v>
      </c>
      <c r="BF83" t="s">
        <v>732</v>
      </c>
      <c r="BG83">
        <v>18</v>
      </c>
      <c r="BH83">
        <v>1</v>
      </c>
      <c r="BI83">
        <v>5</v>
      </c>
    </row>
    <row r="84" spans="1:61" s="40" customFormat="1">
      <c r="A84" s="40">
        <v>88</v>
      </c>
      <c r="B84" s="40" t="s">
        <v>1004</v>
      </c>
      <c r="C84" s="76" t="s">
        <v>1005</v>
      </c>
      <c r="D84" s="40">
        <v>130</v>
      </c>
      <c r="E84" s="40">
        <v>2</v>
      </c>
      <c r="F84" s="40">
        <v>4</v>
      </c>
      <c r="G84" s="40">
        <v>109</v>
      </c>
      <c r="H84" s="40">
        <v>0.51749290000000003</v>
      </c>
      <c r="I84" s="40">
        <v>0</v>
      </c>
      <c r="J84" s="40">
        <v>4.3124403999999998E-2</v>
      </c>
      <c r="L84" s="40">
        <v>4.0840710000000002E-2</v>
      </c>
      <c r="N84" s="40">
        <v>6.1261059999999999E-2</v>
      </c>
      <c r="O84" s="40">
        <v>3.2672565000000001E-2</v>
      </c>
      <c r="P84" s="40">
        <v>0.25064500000000001</v>
      </c>
      <c r="Q84" s="40">
        <v>6.7040004E-2</v>
      </c>
      <c r="R84" s="40">
        <v>90</v>
      </c>
      <c r="S84" s="40">
        <v>90</v>
      </c>
      <c r="T84" s="40">
        <v>2.0000001E-2</v>
      </c>
      <c r="U84" s="40">
        <v>2.0000001E-2</v>
      </c>
      <c r="V84" s="40">
        <v>75</v>
      </c>
      <c r="W84" s="40">
        <v>75</v>
      </c>
      <c r="X84" s="40">
        <v>0.2</v>
      </c>
      <c r="Y84" s="40">
        <v>0.3</v>
      </c>
      <c r="Z84" s="40">
        <v>1</v>
      </c>
      <c r="AA84" s="40">
        <v>1</v>
      </c>
      <c r="AB84" s="40">
        <v>0</v>
      </c>
      <c r="AC84" s="40">
        <v>0</v>
      </c>
      <c r="AD84" s="40">
        <v>1</v>
      </c>
      <c r="AE84" s="40">
        <v>0</v>
      </c>
      <c r="AF84" s="40">
        <v>0</v>
      </c>
      <c r="AG84" s="40">
        <v>1.0537428E-2</v>
      </c>
      <c r="AH84" s="40">
        <v>6.1261066999999999E-3</v>
      </c>
      <c r="AI84" s="40">
        <v>0</v>
      </c>
      <c r="AJ84" s="40">
        <v>0.5</v>
      </c>
      <c r="AK84" s="40">
        <v>5</v>
      </c>
      <c r="AL84" s="40">
        <v>2</v>
      </c>
      <c r="AM84" s="40">
        <v>5</v>
      </c>
      <c r="AN84" s="40">
        <v>15</v>
      </c>
      <c r="AO84" s="40">
        <v>90</v>
      </c>
      <c r="AP84" s="40">
        <v>1</v>
      </c>
      <c r="AQ84" s="40" t="s">
        <v>732</v>
      </c>
      <c r="AR84" s="40" t="s">
        <v>732</v>
      </c>
      <c r="AS84" s="40">
        <v>100</v>
      </c>
      <c r="AT84" s="40" t="s">
        <v>732</v>
      </c>
      <c r="AU84" s="40" t="s">
        <v>732</v>
      </c>
      <c r="AV84" s="40" t="s">
        <v>732</v>
      </c>
      <c r="AW84" s="40" t="s">
        <v>732</v>
      </c>
      <c r="AX84" s="40">
        <v>90</v>
      </c>
      <c r="AY84" s="40">
        <v>15</v>
      </c>
      <c r="AZ84" s="40">
        <v>4</v>
      </c>
      <c r="BA84" s="40">
        <v>90</v>
      </c>
      <c r="BB84" s="40">
        <v>20</v>
      </c>
      <c r="BC84" s="40">
        <v>2</v>
      </c>
      <c r="BD84" s="40" t="s">
        <v>732</v>
      </c>
      <c r="BE84" s="40" t="s">
        <v>732</v>
      </c>
      <c r="BF84" s="40" t="s">
        <v>732</v>
      </c>
      <c r="BG84" s="40">
        <v>18</v>
      </c>
      <c r="BH84" s="40">
        <v>0.5</v>
      </c>
      <c r="BI84" s="40">
        <v>5</v>
      </c>
    </row>
    <row r="85" spans="1:61">
      <c r="A85">
        <v>89</v>
      </c>
      <c r="B85" t="s">
        <v>1006</v>
      </c>
      <c r="C85" s="69" t="s">
        <v>1007</v>
      </c>
      <c r="D85">
        <v>130</v>
      </c>
      <c r="E85">
        <v>2</v>
      </c>
      <c r="F85">
        <v>4</v>
      </c>
      <c r="G85">
        <v>109</v>
      </c>
      <c r="H85">
        <v>0.51749290000000003</v>
      </c>
      <c r="I85">
        <v>0</v>
      </c>
      <c r="J85">
        <v>4.3124403999999998E-2</v>
      </c>
      <c r="L85">
        <v>4.0840710000000002E-2</v>
      </c>
      <c r="N85">
        <v>6.1261059999999999E-2</v>
      </c>
      <c r="O85">
        <v>3.2672565000000001E-2</v>
      </c>
      <c r="P85">
        <v>0.16709499999999999</v>
      </c>
      <c r="Q85">
        <v>5.0279999999999998E-2</v>
      </c>
      <c r="R85">
        <v>90</v>
      </c>
      <c r="S85">
        <v>90</v>
      </c>
      <c r="T85">
        <v>1</v>
      </c>
      <c r="U85">
        <v>2.0000001E-2</v>
      </c>
      <c r="V85">
        <v>80</v>
      </c>
      <c r="W85">
        <v>90</v>
      </c>
      <c r="X85">
        <v>0.2</v>
      </c>
      <c r="Y85">
        <v>0.3</v>
      </c>
      <c r="Z85">
        <v>1</v>
      </c>
      <c r="AA85">
        <v>1</v>
      </c>
      <c r="AB85">
        <v>0</v>
      </c>
      <c r="AC85">
        <v>0</v>
      </c>
      <c r="AD85">
        <v>1</v>
      </c>
      <c r="AE85">
        <v>0</v>
      </c>
      <c r="AF85">
        <v>0</v>
      </c>
      <c r="AG85">
        <v>1.0537428E-2</v>
      </c>
      <c r="AH85">
        <v>6.1261066999999999E-3</v>
      </c>
      <c r="AI85">
        <v>0</v>
      </c>
      <c r="AJ85">
        <v>0.5</v>
      </c>
      <c r="AK85">
        <v>5</v>
      </c>
      <c r="AL85" t="s">
        <v>732</v>
      </c>
      <c r="AM85" t="s">
        <v>732</v>
      </c>
      <c r="AN85">
        <v>20</v>
      </c>
      <c r="AO85">
        <v>40</v>
      </c>
      <c r="AP85">
        <v>1</v>
      </c>
      <c r="AQ85" t="s">
        <v>732</v>
      </c>
      <c r="AR85" t="s">
        <v>732</v>
      </c>
      <c r="AS85">
        <v>100</v>
      </c>
      <c r="AT85" t="s">
        <v>732</v>
      </c>
      <c r="AU85" t="s">
        <v>732</v>
      </c>
      <c r="AV85" t="s">
        <v>732</v>
      </c>
      <c r="AW85" t="s">
        <v>732</v>
      </c>
      <c r="AX85">
        <v>90</v>
      </c>
      <c r="AY85">
        <v>10</v>
      </c>
      <c r="AZ85">
        <v>4</v>
      </c>
      <c r="BA85">
        <v>90</v>
      </c>
      <c r="BB85">
        <v>10</v>
      </c>
      <c r="BC85">
        <v>2</v>
      </c>
      <c r="BD85" t="s">
        <v>732</v>
      </c>
      <c r="BE85" t="s">
        <v>732</v>
      </c>
      <c r="BF85" t="s">
        <v>732</v>
      </c>
      <c r="BG85">
        <v>18</v>
      </c>
      <c r="BH85">
        <v>0.5</v>
      </c>
      <c r="BI85">
        <v>5</v>
      </c>
    </row>
    <row r="86" spans="1:61">
      <c r="A86">
        <v>90</v>
      </c>
      <c r="B86" t="s">
        <v>1008</v>
      </c>
      <c r="C86" s="69" t="s">
        <v>1009</v>
      </c>
      <c r="D86" s="70">
        <v>210220230250</v>
      </c>
      <c r="E86">
        <v>1</v>
      </c>
      <c r="F86">
        <v>1</v>
      </c>
      <c r="G86" t="s">
        <v>1010</v>
      </c>
      <c r="H86">
        <v>8.9842499999999994</v>
      </c>
      <c r="I86">
        <v>4.4104510000000001</v>
      </c>
      <c r="J86">
        <v>1.0454401</v>
      </c>
      <c r="L86">
        <v>0.98017699999999996</v>
      </c>
      <c r="N86">
        <v>1.7969911999999999</v>
      </c>
      <c r="O86">
        <v>0.73513280000000003</v>
      </c>
      <c r="P86">
        <v>0.37656499999999998</v>
      </c>
      <c r="Q86">
        <v>0</v>
      </c>
      <c r="R86">
        <v>90</v>
      </c>
      <c r="S86" t="s">
        <v>732</v>
      </c>
      <c r="T86">
        <v>1.0000001E-2</v>
      </c>
      <c r="U86">
        <v>0</v>
      </c>
      <c r="V86">
        <v>80</v>
      </c>
      <c r="W86" t="s">
        <v>732</v>
      </c>
      <c r="X86">
        <v>1</v>
      </c>
      <c r="Y86">
        <v>1.4000001</v>
      </c>
      <c r="Z86">
        <v>1.5000001000000001</v>
      </c>
      <c r="AA86">
        <v>5</v>
      </c>
      <c r="AB86">
        <v>4</v>
      </c>
      <c r="AC86">
        <v>0</v>
      </c>
      <c r="AD86">
        <v>1</v>
      </c>
      <c r="AE86">
        <v>0</v>
      </c>
      <c r="AF86">
        <v>0</v>
      </c>
      <c r="AG86">
        <v>0</v>
      </c>
      <c r="AH86">
        <v>0.20420355000000001</v>
      </c>
      <c r="AI86">
        <v>0</v>
      </c>
      <c r="AJ86">
        <v>2</v>
      </c>
      <c r="AK86">
        <v>85</v>
      </c>
      <c r="AL86" t="s">
        <v>732</v>
      </c>
      <c r="AM86" t="s">
        <v>732</v>
      </c>
      <c r="AN86" t="s">
        <v>732</v>
      </c>
      <c r="AO86" t="s">
        <v>732</v>
      </c>
      <c r="AP86" t="s">
        <v>732</v>
      </c>
      <c r="AQ86" t="s">
        <v>732</v>
      </c>
      <c r="AR86" t="s">
        <v>732</v>
      </c>
      <c r="AS86" t="s">
        <v>732</v>
      </c>
      <c r="AT86">
        <v>100</v>
      </c>
      <c r="AU86" t="s">
        <v>732</v>
      </c>
      <c r="AV86" t="s">
        <v>732</v>
      </c>
      <c r="AW86" t="s">
        <v>732</v>
      </c>
      <c r="AX86">
        <v>85</v>
      </c>
      <c r="AY86">
        <v>1</v>
      </c>
      <c r="AZ86">
        <v>3</v>
      </c>
      <c r="BA86">
        <v>85</v>
      </c>
      <c r="BB86">
        <v>1</v>
      </c>
      <c r="BC86">
        <v>1</v>
      </c>
      <c r="BD86" t="s">
        <v>732</v>
      </c>
      <c r="BE86" t="s">
        <v>732</v>
      </c>
      <c r="BF86" t="s">
        <v>732</v>
      </c>
      <c r="BG86" t="s">
        <v>732</v>
      </c>
      <c r="BH86" t="s">
        <v>732</v>
      </c>
      <c r="BI86" t="s">
        <v>732</v>
      </c>
    </row>
    <row r="87" spans="1:61">
      <c r="A87">
        <v>91</v>
      </c>
      <c r="B87" t="s">
        <v>1011</v>
      </c>
      <c r="C87" s="69" t="s">
        <v>1012</v>
      </c>
      <c r="D87">
        <v>130</v>
      </c>
      <c r="E87">
        <v>2</v>
      </c>
      <c r="F87">
        <v>4</v>
      </c>
      <c r="G87">
        <v>104</v>
      </c>
      <c r="H87">
        <v>7.5467709999999997</v>
      </c>
      <c r="I87">
        <v>0</v>
      </c>
      <c r="J87">
        <v>3.2343301999999997E-2</v>
      </c>
      <c r="L87">
        <v>2.7567477</v>
      </c>
      <c r="N87">
        <v>5.5134954</v>
      </c>
      <c r="O87">
        <v>3.6756635000000002</v>
      </c>
      <c r="P87">
        <v>0.27943499999999999</v>
      </c>
      <c r="Q87">
        <v>0.28605999999999998</v>
      </c>
      <c r="R87">
        <v>90</v>
      </c>
      <c r="S87">
        <v>90</v>
      </c>
      <c r="T87">
        <v>3.0000000999999998E-2</v>
      </c>
      <c r="U87">
        <v>2.0000001E-2</v>
      </c>
      <c r="V87">
        <v>80</v>
      </c>
      <c r="W87">
        <v>80</v>
      </c>
      <c r="X87">
        <v>0.2</v>
      </c>
      <c r="Y87">
        <v>0.4</v>
      </c>
      <c r="Z87">
        <v>1.2</v>
      </c>
      <c r="AA87">
        <v>1.5000001000000001</v>
      </c>
      <c r="AB87">
        <v>0</v>
      </c>
      <c r="AC87">
        <v>0</v>
      </c>
      <c r="AD87">
        <v>0.5</v>
      </c>
      <c r="AE87">
        <v>0</v>
      </c>
      <c r="AF87">
        <v>0</v>
      </c>
      <c r="AG87">
        <v>0.13744469000000001</v>
      </c>
      <c r="AH87">
        <v>9.1891593999999993E-2</v>
      </c>
      <c r="AI87">
        <v>0</v>
      </c>
      <c r="AJ87">
        <v>1</v>
      </c>
      <c r="AK87">
        <v>15</v>
      </c>
      <c r="AL87">
        <v>2</v>
      </c>
      <c r="AM87">
        <v>5</v>
      </c>
      <c r="AN87">
        <v>2.5</v>
      </c>
      <c r="AO87">
        <v>80</v>
      </c>
      <c r="AP87">
        <v>2</v>
      </c>
      <c r="AQ87" t="s">
        <v>732</v>
      </c>
      <c r="AR87" t="s">
        <v>732</v>
      </c>
      <c r="AS87">
        <v>50</v>
      </c>
      <c r="AT87">
        <v>50</v>
      </c>
      <c r="AU87" t="s">
        <v>732</v>
      </c>
      <c r="AV87" t="s">
        <v>732</v>
      </c>
      <c r="AW87" t="s">
        <v>732</v>
      </c>
      <c r="AX87">
        <v>75</v>
      </c>
      <c r="AY87">
        <v>2</v>
      </c>
      <c r="AZ87">
        <v>3</v>
      </c>
      <c r="BA87">
        <v>90</v>
      </c>
      <c r="BB87">
        <v>3</v>
      </c>
      <c r="BC87">
        <v>1</v>
      </c>
      <c r="BD87" t="s">
        <v>732</v>
      </c>
      <c r="BE87" t="s">
        <v>732</v>
      </c>
      <c r="BF87" t="s">
        <v>732</v>
      </c>
      <c r="BG87">
        <v>18</v>
      </c>
      <c r="BH87">
        <v>1</v>
      </c>
      <c r="BI87">
        <v>5</v>
      </c>
    </row>
    <row r="88" spans="1:61">
      <c r="A88">
        <v>92</v>
      </c>
      <c r="B88" t="s">
        <v>1013</v>
      </c>
      <c r="C88" s="69" t="s">
        <v>1014</v>
      </c>
      <c r="D88">
        <v>130</v>
      </c>
      <c r="E88">
        <v>4</v>
      </c>
      <c r="F88">
        <v>4</v>
      </c>
      <c r="G88" s="70">
        <v>104105106110111</v>
      </c>
      <c r="H88">
        <v>5.2271999999999998</v>
      </c>
      <c r="I88">
        <v>2.5874643000000002</v>
      </c>
      <c r="J88">
        <v>1.3603789E-2</v>
      </c>
      <c r="L88">
        <v>1.5315268</v>
      </c>
      <c r="N88">
        <v>3.0630535999999999</v>
      </c>
      <c r="O88">
        <v>2.0420356000000002</v>
      </c>
      <c r="P88">
        <v>6.5530000000000005E-2</v>
      </c>
      <c r="Q88">
        <v>0.27220499999999997</v>
      </c>
      <c r="R88">
        <v>90</v>
      </c>
      <c r="S88">
        <v>90</v>
      </c>
      <c r="T88">
        <v>1.0000001E-2</v>
      </c>
      <c r="U88">
        <v>2.0000001E-2</v>
      </c>
      <c r="V88">
        <v>80</v>
      </c>
      <c r="W88">
        <v>80</v>
      </c>
      <c r="X88">
        <v>0.4</v>
      </c>
      <c r="Y88">
        <v>0.6</v>
      </c>
      <c r="Z88">
        <v>1.5000001000000001</v>
      </c>
      <c r="AA88">
        <v>3.0000002000000001</v>
      </c>
      <c r="AB88">
        <v>0</v>
      </c>
      <c r="AC88">
        <v>0</v>
      </c>
      <c r="AD88">
        <v>1.5000001000000001</v>
      </c>
      <c r="AE88">
        <v>0</v>
      </c>
      <c r="AF88">
        <v>0</v>
      </c>
      <c r="AG88">
        <v>7.4067419999999995E-2</v>
      </c>
      <c r="AH88">
        <v>5.1050887000000003E-2</v>
      </c>
      <c r="AI88">
        <v>0</v>
      </c>
      <c r="AJ88">
        <v>1.5</v>
      </c>
      <c r="AK88">
        <v>80</v>
      </c>
      <c r="AL88">
        <v>2</v>
      </c>
      <c r="AM88">
        <v>2</v>
      </c>
      <c r="AN88">
        <v>2</v>
      </c>
      <c r="AO88">
        <v>20</v>
      </c>
      <c r="AP88">
        <v>2</v>
      </c>
      <c r="AQ88" t="s">
        <v>732</v>
      </c>
      <c r="AR88" t="s">
        <v>732</v>
      </c>
      <c r="AS88">
        <v>20</v>
      </c>
      <c r="AT88">
        <v>80</v>
      </c>
      <c r="AU88" t="s">
        <v>732</v>
      </c>
      <c r="AV88" t="s">
        <v>732</v>
      </c>
      <c r="AW88" t="s">
        <v>732</v>
      </c>
      <c r="AX88">
        <v>90</v>
      </c>
      <c r="AY88">
        <v>1</v>
      </c>
      <c r="AZ88">
        <v>3</v>
      </c>
      <c r="BA88">
        <v>90</v>
      </c>
      <c r="BB88">
        <v>2</v>
      </c>
      <c r="BC88">
        <v>1</v>
      </c>
      <c r="BD88" t="s">
        <v>732</v>
      </c>
      <c r="BE88" t="s">
        <v>732</v>
      </c>
      <c r="BF88" t="s">
        <v>732</v>
      </c>
      <c r="BG88">
        <v>12</v>
      </c>
      <c r="BH88">
        <v>1</v>
      </c>
      <c r="BI88">
        <v>5</v>
      </c>
    </row>
    <row r="89" spans="1:61">
      <c r="A89">
        <v>93</v>
      </c>
      <c r="B89" t="s">
        <v>1015</v>
      </c>
      <c r="C89" t="s">
        <v>1016</v>
      </c>
      <c r="D89">
        <v>130</v>
      </c>
      <c r="E89">
        <v>1</v>
      </c>
      <c r="F89">
        <v>4</v>
      </c>
      <c r="G89" s="70">
        <v>107124</v>
      </c>
      <c r="H89">
        <v>12.251250000000001</v>
      </c>
      <c r="I89">
        <v>0</v>
      </c>
      <c r="J89">
        <v>2.4358751000000001E-2</v>
      </c>
      <c r="N89">
        <v>5.1050890000000004</v>
      </c>
      <c r="O89">
        <v>2.7567477</v>
      </c>
      <c r="P89">
        <v>8.0000005999999999E-2</v>
      </c>
      <c r="Q89">
        <v>0.27887002</v>
      </c>
      <c r="R89">
        <v>90</v>
      </c>
      <c r="S89">
        <v>90</v>
      </c>
      <c r="T89">
        <v>1.0000001E-2</v>
      </c>
      <c r="U89">
        <v>1.0000001E-2</v>
      </c>
      <c r="V89">
        <v>80</v>
      </c>
      <c r="W89">
        <v>80</v>
      </c>
      <c r="X89">
        <v>0.3</v>
      </c>
      <c r="Y89">
        <v>0.4</v>
      </c>
      <c r="Z89">
        <v>0.8</v>
      </c>
      <c r="AA89">
        <v>3.0000002000000001</v>
      </c>
      <c r="AB89">
        <v>3.0000002000000001</v>
      </c>
      <c r="AC89">
        <v>0</v>
      </c>
      <c r="AD89">
        <v>1</v>
      </c>
      <c r="AE89">
        <v>1</v>
      </c>
      <c r="AF89">
        <v>0</v>
      </c>
      <c r="AG89">
        <v>0.12311903</v>
      </c>
      <c r="AH89">
        <v>7.3513270000000006E-2</v>
      </c>
      <c r="AI89">
        <v>0</v>
      </c>
      <c r="AJ89">
        <v>2</v>
      </c>
      <c r="AK89">
        <v>80</v>
      </c>
      <c r="AL89">
        <v>2</v>
      </c>
      <c r="AM89">
        <v>2</v>
      </c>
      <c r="AN89">
        <v>2</v>
      </c>
      <c r="AO89">
        <v>20</v>
      </c>
      <c r="AP89">
        <v>2</v>
      </c>
      <c r="AQ89" t="s">
        <v>732</v>
      </c>
      <c r="AR89" t="s">
        <v>732</v>
      </c>
      <c r="AS89" t="s">
        <v>732</v>
      </c>
      <c r="AT89">
        <v>100</v>
      </c>
      <c r="AU89" t="s">
        <v>732</v>
      </c>
      <c r="AV89" t="s">
        <v>732</v>
      </c>
      <c r="AW89" t="s">
        <v>732</v>
      </c>
      <c r="AX89">
        <v>90</v>
      </c>
      <c r="AY89">
        <v>1</v>
      </c>
      <c r="AZ89">
        <v>3</v>
      </c>
      <c r="BA89">
        <v>90</v>
      </c>
      <c r="BB89">
        <v>3</v>
      </c>
      <c r="BC89">
        <v>1</v>
      </c>
      <c r="BD89" t="s">
        <v>732</v>
      </c>
      <c r="BE89" t="s">
        <v>732</v>
      </c>
      <c r="BF89" t="s">
        <v>732</v>
      </c>
      <c r="BG89" t="s">
        <v>732</v>
      </c>
      <c r="BH89" t="s">
        <v>732</v>
      </c>
      <c r="BI89" t="s">
        <v>732</v>
      </c>
    </row>
    <row r="90" spans="1:61">
      <c r="A90">
        <v>94</v>
      </c>
      <c r="B90" t="s">
        <v>1017</v>
      </c>
      <c r="C90" t="s">
        <v>1018</v>
      </c>
      <c r="D90">
        <v>130</v>
      </c>
      <c r="E90">
        <v>1</v>
      </c>
      <c r="F90">
        <v>4</v>
      </c>
      <c r="G90" s="70">
        <v>108124</v>
      </c>
      <c r="H90">
        <v>11.434500999999999</v>
      </c>
      <c r="I90">
        <v>0</v>
      </c>
      <c r="J90">
        <v>3.2539323000000002E-2</v>
      </c>
      <c r="N90">
        <v>3.7522403999999998</v>
      </c>
      <c r="O90">
        <v>3.7522403999999998</v>
      </c>
      <c r="P90">
        <v>0.4</v>
      </c>
      <c r="Q90">
        <v>0.14024500000000001</v>
      </c>
      <c r="R90">
        <v>90</v>
      </c>
      <c r="S90">
        <v>90</v>
      </c>
      <c r="T90">
        <v>1.0000001E-2</v>
      </c>
      <c r="U90">
        <v>2.0000001E-2</v>
      </c>
      <c r="V90">
        <v>80</v>
      </c>
      <c r="W90">
        <v>80</v>
      </c>
      <c r="X90">
        <v>0.2</v>
      </c>
      <c r="Y90">
        <v>0.3</v>
      </c>
      <c r="Z90">
        <v>1.5000001000000001</v>
      </c>
      <c r="AA90">
        <v>2</v>
      </c>
      <c r="AB90">
        <v>1</v>
      </c>
      <c r="AC90">
        <v>0</v>
      </c>
      <c r="AD90">
        <v>1</v>
      </c>
      <c r="AE90">
        <v>0.5</v>
      </c>
      <c r="AF90">
        <v>0</v>
      </c>
      <c r="AG90">
        <v>6.6599599999999995E-2</v>
      </c>
      <c r="AH90">
        <v>5.0029869999999997E-2</v>
      </c>
      <c r="AI90">
        <v>0</v>
      </c>
      <c r="AJ90">
        <v>2</v>
      </c>
      <c r="AK90">
        <v>90</v>
      </c>
      <c r="AL90" t="s">
        <v>732</v>
      </c>
      <c r="AM90" t="s">
        <v>732</v>
      </c>
      <c r="AN90">
        <v>2</v>
      </c>
      <c r="AO90">
        <v>5</v>
      </c>
      <c r="AP90">
        <v>2</v>
      </c>
      <c r="AQ90" t="s">
        <v>732</v>
      </c>
      <c r="AR90" t="s">
        <v>732</v>
      </c>
      <c r="AS90" t="s">
        <v>732</v>
      </c>
      <c r="AT90">
        <v>100</v>
      </c>
      <c r="AU90" t="s">
        <v>732</v>
      </c>
      <c r="AV90" t="s">
        <v>732</v>
      </c>
      <c r="AW90" t="s">
        <v>732</v>
      </c>
      <c r="AX90">
        <v>90</v>
      </c>
      <c r="AY90">
        <v>1</v>
      </c>
      <c r="AZ90">
        <v>3</v>
      </c>
      <c r="BA90">
        <v>90</v>
      </c>
      <c r="BB90">
        <v>2</v>
      </c>
      <c r="BC90">
        <v>1</v>
      </c>
      <c r="BD90" t="s">
        <v>732</v>
      </c>
      <c r="BE90" t="s">
        <v>732</v>
      </c>
      <c r="BF90" t="s">
        <v>732</v>
      </c>
      <c r="BG90" t="s">
        <v>732</v>
      </c>
      <c r="BH90" t="s">
        <v>732</v>
      </c>
      <c r="BI90" t="s">
        <v>732</v>
      </c>
    </row>
    <row r="91" spans="1:61">
      <c r="A91">
        <v>95</v>
      </c>
      <c r="B91" t="s">
        <v>1019</v>
      </c>
      <c r="C91" s="69" t="s">
        <v>1020</v>
      </c>
      <c r="D91" s="70">
        <v>120130</v>
      </c>
      <c r="E91">
        <v>6</v>
      </c>
      <c r="F91">
        <v>4</v>
      </c>
      <c r="G91" s="70">
        <v>300320</v>
      </c>
      <c r="H91">
        <v>0</v>
      </c>
      <c r="I91">
        <v>0</v>
      </c>
      <c r="J91">
        <v>0</v>
      </c>
      <c r="P91">
        <v>2.5600002000000002</v>
      </c>
      <c r="Q91">
        <v>0</v>
      </c>
      <c r="R91">
        <v>90</v>
      </c>
      <c r="S91" t="s">
        <v>732</v>
      </c>
      <c r="T91">
        <v>0.05</v>
      </c>
      <c r="U91">
        <v>0.05</v>
      </c>
      <c r="V91">
        <v>80</v>
      </c>
      <c r="W91">
        <v>80</v>
      </c>
      <c r="X91">
        <v>0.2</v>
      </c>
      <c r="Y91">
        <v>0.5</v>
      </c>
      <c r="Z91">
        <v>0.5</v>
      </c>
      <c r="AA91">
        <v>0.5</v>
      </c>
      <c r="AB91">
        <v>0</v>
      </c>
      <c r="AC91">
        <v>0</v>
      </c>
      <c r="AD91">
        <v>0.4</v>
      </c>
      <c r="AE91">
        <v>0</v>
      </c>
      <c r="AF91">
        <v>0</v>
      </c>
      <c r="AJ91">
        <v>1</v>
      </c>
      <c r="AK91">
        <v>90</v>
      </c>
      <c r="AL91" t="s">
        <v>732</v>
      </c>
      <c r="AM91" t="s">
        <v>732</v>
      </c>
      <c r="AN91" t="s">
        <v>732</v>
      </c>
      <c r="AO91" t="s">
        <v>732</v>
      </c>
      <c r="AP91" t="s">
        <v>732</v>
      </c>
      <c r="AQ91" t="s">
        <v>732</v>
      </c>
      <c r="AR91" t="s">
        <v>732</v>
      </c>
      <c r="AS91" t="s">
        <v>732</v>
      </c>
      <c r="AT91">
        <v>100</v>
      </c>
      <c r="AU91" t="s">
        <v>732</v>
      </c>
      <c r="AV91" t="s">
        <v>732</v>
      </c>
      <c r="AW91" t="s">
        <v>732</v>
      </c>
      <c r="AX91">
        <v>90</v>
      </c>
      <c r="AY91">
        <v>1</v>
      </c>
      <c r="AZ91">
        <v>3</v>
      </c>
      <c r="BA91">
        <v>90</v>
      </c>
      <c r="BB91">
        <v>1</v>
      </c>
      <c r="BC91">
        <v>1</v>
      </c>
      <c r="BD91" t="s">
        <v>732</v>
      </c>
      <c r="BE91" t="s">
        <v>732</v>
      </c>
      <c r="BF91" t="s">
        <v>732</v>
      </c>
      <c r="BG91" t="s">
        <v>732</v>
      </c>
      <c r="BH91" t="s">
        <v>732</v>
      </c>
      <c r="BI91" t="s">
        <v>732</v>
      </c>
    </row>
    <row r="92" spans="1:61">
      <c r="A92">
        <v>97</v>
      </c>
      <c r="B92" t="s">
        <v>212</v>
      </c>
      <c r="C92" s="69" t="s">
        <v>1021</v>
      </c>
      <c r="D92" s="70">
        <v>120130</v>
      </c>
      <c r="E92">
        <v>3</v>
      </c>
      <c r="F92">
        <v>4</v>
      </c>
      <c r="G92">
        <v>317</v>
      </c>
      <c r="H92">
        <v>0</v>
      </c>
      <c r="I92">
        <v>0</v>
      </c>
      <c r="J92">
        <v>0</v>
      </c>
      <c r="P92">
        <v>0.11905001</v>
      </c>
      <c r="Q92">
        <v>0</v>
      </c>
      <c r="R92">
        <v>90</v>
      </c>
      <c r="S92" t="s">
        <v>732</v>
      </c>
      <c r="T92">
        <v>3.0000002000000001</v>
      </c>
      <c r="U92">
        <v>0</v>
      </c>
      <c r="V92">
        <v>80</v>
      </c>
      <c r="W92" t="s">
        <v>732</v>
      </c>
      <c r="AJ92" t="s">
        <v>732</v>
      </c>
      <c r="AK92" t="s">
        <v>732</v>
      </c>
      <c r="AL92">
        <v>2</v>
      </c>
      <c r="AM92">
        <v>5</v>
      </c>
      <c r="AN92">
        <v>20</v>
      </c>
      <c r="AO92">
        <v>15</v>
      </c>
      <c r="AP92">
        <v>1</v>
      </c>
      <c r="AQ92" t="s">
        <v>732</v>
      </c>
      <c r="AR92" t="s">
        <v>732</v>
      </c>
      <c r="AS92" t="s">
        <v>732</v>
      </c>
      <c r="AT92" t="s">
        <v>732</v>
      </c>
      <c r="AU92" t="s">
        <v>732</v>
      </c>
      <c r="AV92" t="s">
        <v>732</v>
      </c>
      <c r="AW92" t="s">
        <v>732</v>
      </c>
      <c r="AX92">
        <v>100</v>
      </c>
      <c r="AY92">
        <v>5</v>
      </c>
      <c r="AZ92">
        <v>4</v>
      </c>
      <c r="BA92">
        <v>100</v>
      </c>
      <c r="BB92">
        <v>5</v>
      </c>
      <c r="BC92">
        <v>2</v>
      </c>
      <c r="BD92" t="s">
        <v>732</v>
      </c>
      <c r="BE92" t="s">
        <v>732</v>
      </c>
      <c r="BF92" t="s">
        <v>732</v>
      </c>
      <c r="BG92" t="s">
        <v>732</v>
      </c>
      <c r="BH92" t="s">
        <v>732</v>
      </c>
      <c r="BI92" t="s">
        <v>732</v>
      </c>
    </row>
    <row r="93" spans="1:61">
      <c r="A93">
        <v>98</v>
      </c>
      <c r="B93" t="s">
        <v>1022</v>
      </c>
      <c r="C93" s="69" t="s">
        <v>1023</v>
      </c>
      <c r="D93" s="70">
        <v>120130</v>
      </c>
      <c r="E93">
        <v>6</v>
      </c>
      <c r="F93">
        <v>4</v>
      </c>
      <c r="G93" s="70">
        <v>310311</v>
      </c>
      <c r="H93">
        <v>0</v>
      </c>
      <c r="I93">
        <v>0</v>
      </c>
      <c r="J93">
        <v>0</v>
      </c>
      <c r="P93">
        <v>1.2558</v>
      </c>
      <c r="Q93">
        <v>0</v>
      </c>
      <c r="R93">
        <v>90</v>
      </c>
      <c r="S93" t="s">
        <v>732</v>
      </c>
      <c r="T93">
        <v>0.2</v>
      </c>
      <c r="U93">
        <v>0</v>
      </c>
      <c r="V93">
        <v>90</v>
      </c>
      <c r="W93" t="s">
        <v>732</v>
      </c>
      <c r="AJ93">
        <v>1</v>
      </c>
      <c r="AK93">
        <v>50</v>
      </c>
      <c r="AL93">
        <v>2</v>
      </c>
      <c r="AM93">
        <v>20</v>
      </c>
      <c r="AN93">
        <v>2.5</v>
      </c>
      <c r="AO93">
        <v>10</v>
      </c>
      <c r="AP93">
        <v>2</v>
      </c>
      <c r="AQ93" t="s">
        <v>732</v>
      </c>
      <c r="AR93" t="s">
        <v>732</v>
      </c>
      <c r="AS93" t="s">
        <v>732</v>
      </c>
      <c r="AT93" t="s">
        <v>732</v>
      </c>
      <c r="AU93">
        <v>100</v>
      </c>
      <c r="AV93" t="s">
        <v>732</v>
      </c>
      <c r="AW93" t="s">
        <v>732</v>
      </c>
      <c r="AX93">
        <v>20</v>
      </c>
      <c r="AY93">
        <v>1</v>
      </c>
      <c r="AZ93">
        <v>3</v>
      </c>
      <c r="BA93">
        <v>50</v>
      </c>
      <c r="BB93">
        <v>1</v>
      </c>
      <c r="BC93">
        <v>1</v>
      </c>
      <c r="BD93" t="s">
        <v>732</v>
      </c>
      <c r="BE93" t="s">
        <v>732</v>
      </c>
      <c r="BF93" t="s">
        <v>732</v>
      </c>
      <c r="BG93" t="s">
        <v>732</v>
      </c>
      <c r="BH93" t="s">
        <v>732</v>
      </c>
      <c r="BI93" t="s">
        <v>732</v>
      </c>
    </row>
    <row r="94" spans="1:61">
      <c r="A94">
        <v>99</v>
      </c>
      <c r="B94" t="s">
        <v>214</v>
      </c>
      <c r="C94" t="s">
        <v>1024</v>
      </c>
      <c r="D94" s="70">
        <v>120130</v>
      </c>
      <c r="E94">
        <v>3</v>
      </c>
      <c r="F94">
        <v>4</v>
      </c>
      <c r="G94">
        <v>304</v>
      </c>
      <c r="H94">
        <v>0</v>
      </c>
      <c r="I94">
        <v>0</v>
      </c>
      <c r="J94">
        <v>0</v>
      </c>
      <c r="P94">
        <v>0</v>
      </c>
      <c r="Q94">
        <v>0</v>
      </c>
      <c r="R94" t="s">
        <v>732</v>
      </c>
      <c r="S94" t="s">
        <v>732</v>
      </c>
      <c r="T94">
        <v>5</v>
      </c>
      <c r="U94">
        <v>0</v>
      </c>
      <c r="V94">
        <v>90</v>
      </c>
      <c r="W94" t="s">
        <v>732</v>
      </c>
      <c r="AJ94">
        <v>3</v>
      </c>
      <c r="AK94">
        <v>100</v>
      </c>
      <c r="AL94" t="s">
        <v>732</v>
      </c>
      <c r="AM94" t="s">
        <v>732</v>
      </c>
      <c r="AN94" t="s">
        <v>732</v>
      </c>
      <c r="AO94" t="s">
        <v>732</v>
      </c>
      <c r="AP94" t="s">
        <v>732</v>
      </c>
      <c r="AQ94" t="s">
        <v>732</v>
      </c>
      <c r="AR94" t="s">
        <v>732</v>
      </c>
      <c r="AS94" t="s">
        <v>732</v>
      </c>
      <c r="AT94" t="s">
        <v>732</v>
      </c>
      <c r="AU94" t="s">
        <v>732</v>
      </c>
      <c r="AV94" t="s">
        <v>732</v>
      </c>
      <c r="AW94">
        <v>100</v>
      </c>
      <c r="AX94">
        <v>90</v>
      </c>
      <c r="AY94">
        <v>1</v>
      </c>
      <c r="AZ94">
        <v>4</v>
      </c>
      <c r="BA94">
        <v>90</v>
      </c>
      <c r="BB94">
        <v>1</v>
      </c>
      <c r="BC94">
        <v>2</v>
      </c>
      <c r="BD94" t="s">
        <v>732</v>
      </c>
      <c r="BE94" t="s">
        <v>732</v>
      </c>
      <c r="BF94" t="s">
        <v>732</v>
      </c>
      <c r="BG94" t="s">
        <v>732</v>
      </c>
      <c r="BH94" t="s">
        <v>732</v>
      </c>
      <c r="BI94" t="s">
        <v>732</v>
      </c>
    </row>
    <row r="95" spans="1:61">
      <c r="A95">
        <v>100</v>
      </c>
      <c r="B95" t="s">
        <v>215</v>
      </c>
      <c r="C95" t="s">
        <v>1025</v>
      </c>
      <c r="D95" s="70">
        <v>120130</v>
      </c>
      <c r="E95">
        <v>3</v>
      </c>
      <c r="F95">
        <v>4</v>
      </c>
      <c r="G95" s="70">
        <v>307309</v>
      </c>
      <c r="H95">
        <v>0</v>
      </c>
      <c r="I95">
        <v>0</v>
      </c>
      <c r="J95">
        <v>0</v>
      </c>
      <c r="P95">
        <v>0</v>
      </c>
      <c r="Q95">
        <v>0</v>
      </c>
      <c r="R95" t="s">
        <v>732</v>
      </c>
      <c r="S95" t="s">
        <v>732</v>
      </c>
      <c r="T95">
        <v>3.0000002000000001</v>
      </c>
      <c r="U95">
        <v>1</v>
      </c>
      <c r="V95">
        <v>90</v>
      </c>
      <c r="W95">
        <v>90</v>
      </c>
      <c r="AJ95">
        <v>2</v>
      </c>
      <c r="AK95">
        <v>80</v>
      </c>
      <c r="AL95" t="s">
        <v>732</v>
      </c>
      <c r="AM95" t="s">
        <v>732</v>
      </c>
      <c r="AN95">
        <v>1</v>
      </c>
      <c r="AO95">
        <v>10</v>
      </c>
      <c r="AP95">
        <v>2</v>
      </c>
      <c r="AQ95" t="s">
        <v>732</v>
      </c>
      <c r="AR95" t="s">
        <v>732</v>
      </c>
      <c r="AS95" t="s">
        <v>732</v>
      </c>
      <c r="AT95" t="s">
        <v>732</v>
      </c>
      <c r="AU95" t="s">
        <v>732</v>
      </c>
      <c r="AV95" t="s">
        <v>732</v>
      </c>
      <c r="AW95">
        <v>100</v>
      </c>
      <c r="AX95">
        <v>50</v>
      </c>
      <c r="AY95">
        <v>0.5</v>
      </c>
      <c r="AZ95">
        <v>4</v>
      </c>
      <c r="BA95">
        <v>50</v>
      </c>
      <c r="BB95">
        <v>0.5</v>
      </c>
      <c r="BC95">
        <v>2</v>
      </c>
      <c r="BD95" t="s">
        <v>732</v>
      </c>
      <c r="BE95" t="s">
        <v>732</v>
      </c>
      <c r="BF95" t="s">
        <v>732</v>
      </c>
      <c r="BG95" t="s">
        <v>732</v>
      </c>
      <c r="BH95" t="s">
        <v>732</v>
      </c>
      <c r="BI95" t="s">
        <v>732</v>
      </c>
    </row>
    <row r="96" spans="1:61">
      <c r="A96">
        <v>101</v>
      </c>
      <c r="B96" t="s">
        <v>216</v>
      </c>
      <c r="C96" t="s">
        <v>1026</v>
      </c>
      <c r="D96">
        <v>130</v>
      </c>
      <c r="E96">
        <v>2</v>
      </c>
      <c r="F96">
        <v>4</v>
      </c>
      <c r="G96">
        <v>104</v>
      </c>
      <c r="H96">
        <v>9.6598649999999999</v>
      </c>
      <c r="I96">
        <v>0</v>
      </c>
      <c r="J96">
        <v>3.2343301999999997E-2</v>
      </c>
      <c r="L96">
        <v>5.7432249999999998</v>
      </c>
      <c r="N96">
        <v>9.5720414999999992</v>
      </c>
      <c r="O96">
        <v>6.3813610000000001</v>
      </c>
      <c r="P96">
        <v>0.16986000000000001</v>
      </c>
      <c r="Q96">
        <v>0.53374500000000002</v>
      </c>
      <c r="R96">
        <v>90</v>
      </c>
      <c r="S96">
        <v>90</v>
      </c>
      <c r="T96">
        <v>1.0000001E-2</v>
      </c>
      <c r="U96">
        <v>2.0000001E-2</v>
      </c>
      <c r="V96">
        <v>80</v>
      </c>
      <c r="W96">
        <v>80</v>
      </c>
      <c r="X96">
        <v>0.3</v>
      </c>
      <c r="Y96">
        <v>0.5</v>
      </c>
      <c r="Z96">
        <v>1.5000001000000001</v>
      </c>
      <c r="AA96">
        <v>2</v>
      </c>
      <c r="AB96">
        <v>0</v>
      </c>
      <c r="AC96">
        <v>0</v>
      </c>
      <c r="AD96">
        <v>0.5</v>
      </c>
      <c r="AE96">
        <v>0</v>
      </c>
      <c r="AF96">
        <v>0</v>
      </c>
      <c r="AG96">
        <v>0.19089542000000001</v>
      </c>
      <c r="AH96">
        <v>0.12762722000000001</v>
      </c>
      <c r="AI96">
        <v>0</v>
      </c>
      <c r="AJ96">
        <v>1</v>
      </c>
      <c r="AK96">
        <v>20</v>
      </c>
      <c r="AL96">
        <v>2</v>
      </c>
      <c r="AM96">
        <v>5</v>
      </c>
      <c r="AN96">
        <v>2.5</v>
      </c>
      <c r="AO96">
        <v>70</v>
      </c>
      <c r="AP96">
        <v>2</v>
      </c>
      <c r="AQ96" t="s">
        <v>732</v>
      </c>
      <c r="AR96" t="s">
        <v>732</v>
      </c>
      <c r="AS96">
        <v>100</v>
      </c>
      <c r="AT96" t="s">
        <v>732</v>
      </c>
      <c r="AU96" t="s">
        <v>732</v>
      </c>
      <c r="AV96" t="s">
        <v>732</v>
      </c>
      <c r="AW96" t="s">
        <v>732</v>
      </c>
      <c r="AX96">
        <v>75</v>
      </c>
      <c r="AY96">
        <v>2</v>
      </c>
      <c r="AZ96">
        <v>3</v>
      </c>
      <c r="BA96">
        <v>90</v>
      </c>
      <c r="BB96">
        <v>3</v>
      </c>
      <c r="BC96">
        <v>1</v>
      </c>
      <c r="BD96" t="s">
        <v>732</v>
      </c>
      <c r="BE96" t="s">
        <v>732</v>
      </c>
      <c r="BF96" t="s">
        <v>732</v>
      </c>
      <c r="BG96">
        <v>18</v>
      </c>
      <c r="BH96">
        <v>1</v>
      </c>
      <c r="BI96">
        <v>7.5</v>
      </c>
    </row>
    <row r="97" spans="1:61">
      <c r="A97">
        <v>102</v>
      </c>
      <c r="B97" t="s">
        <v>216</v>
      </c>
      <c r="C97" s="69" t="s">
        <v>1027</v>
      </c>
      <c r="D97">
        <v>130</v>
      </c>
      <c r="E97">
        <v>2</v>
      </c>
      <c r="F97">
        <v>4</v>
      </c>
      <c r="G97">
        <v>104</v>
      </c>
      <c r="H97">
        <v>5.3905500000000002</v>
      </c>
      <c r="I97">
        <v>0</v>
      </c>
      <c r="J97">
        <v>6.4686603999999995E-2</v>
      </c>
      <c r="K97">
        <v>2.3259849E-3</v>
      </c>
      <c r="L97">
        <v>16.081028</v>
      </c>
      <c r="M97">
        <v>20.011949999999999</v>
      </c>
      <c r="N97">
        <v>13.783738</v>
      </c>
      <c r="O97">
        <v>6.3813610000000001</v>
      </c>
      <c r="P97">
        <v>0.48972001999999998</v>
      </c>
      <c r="Q97">
        <v>0.53374500000000002</v>
      </c>
      <c r="R97">
        <v>90</v>
      </c>
      <c r="S97">
        <v>90</v>
      </c>
      <c r="T97">
        <v>1</v>
      </c>
      <c r="U97">
        <v>0.05</v>
      </c>
      <c r="V97">
        <v>80</v>
      </c>
      <c r="W97">
        <v>80</v>
      </c>
      <c r="X97">
        <v>1</v>
      </c>
      <c r="Y97">
        <v>1.5000001000000001</v>
      </c>
      <c r="Z97">
        <v>3.0000002000000001</v>
      </c>
      <c r="AA97">
        <v>20</v>
      </c>
      <c r="AB97">
        <v>5</v>
      </c>
      <c r="AC97">
        <v>0</v>
      </c>
      <c r="AD97">
        <v>0.5</v>
      </c>
      <c r="AE97">
        <v>0</v>
      </c>
      <c r="AF97">
        <v>0</v>
      </c>
      <c r="AG97">
        <v>0.51541760000000003</v>
      </c>
      <c r="AH97">
        <v>0.34459347000000001</v>
      </c>
      <c r="AI97">
        <v>0</v>
      </c>
      <c r="AJ97">
        <v>1</v>
      </c>
      <c r="AK97">
        <v>30</v>
      </c>
      <c r="AL97">
        <v>2</v>
      </c>
      <c r="AM97">
        <v>5</v>
      </c>
      <c r="AN97">
        <v>2.5</v>
      </c>
      <c r="AO97">
        <v>60</v>
      </c>
      <c r="AP97">
        <v>2</v>
      </c>
      <c r="AQ97" t="s">
        <v>732</v>
      </c>
      <c r="AR97" t="s">
        <v>732</v>
      </c>
      <c r="AS97">
        <v>100</v>
      </c>
      <c r="AT97" t="s">
        <v>732</v>
      </c>
      <c r="AU97" t="s">
        <v>732</v>
      </c>
      <c r="AV97" t="s">
        <v>732</v>
      </c>
      <c r="AW97" t="s">
        <v>732</v>
      </c>
      <c r="AX97">
        <v>75</v>
      </c>
      <c r="AY97">
        <v>2</v>
      </c>
      <c r="AZ97">
        <v>3</v>
      </c>
      <c r="BA97">
        <v>90</v>
      </c>
      <c r="BB97">
        <v>3</v>
      </c>
      <c r="BC97">
        <v>1</v>
      </c>
      <c r="BD97" t="s">
        <v>732</v>
      </c>
      <c r="BE97" t="s">
        <v>732</v>
      </c>
      <c r="BF97" t="s">
        <v>732</v>
      </c>
      <c r="BG97">
        <v>18</v>
      </c>
      <c r="BH97">
        <v>1</v>
      </c>
      <c r="BI97">
        <v>7.5</v>
      </c>
    </row>
    <row r="98" spans="1:61">
      <c r="A98">
        <v>103</v>
      </c>
      <c r="B98" t="s">
        <v>1028</v>
      </c>
      <c r="C98" s="69" t="s">
        <v>1029</v>
      </c>
      <c r="D98">
        <v>130</v>
      </c>
      <c r="E98">
        <v>4</v>
      </c>
      <c r="F98">
        <v>4</v>
      </c>
      <c r="G98" s="70">
        <v>104106107</v>
      </c>
      <c r="H98">
        <v>12.4825535</v>
      </c>
      <c r="I98">
        <v>0</v>
      </c>
      <c r="J98">
        <v>9.0691930000000004E-2</v>
      </c>
      <c r="K98" s="71">
        <v>4.4502266999999999E-5</v>
      </c>
      <c r="L98">
        <v>1.5315266999999999</v>
      </c>
      <c r="M98">
        <v>0.38288167000000001</v>
      </c>
      <c r="N98">
        <v>7.5044810000000002</v>
      </c>
      <c r="O98">
        <v>5.0029874000000003</v>
      </c>
      <c r="P98">
        <v>0.6</v>
      </c>
      <c r="Q98">
        <v>0.36960503</v>
      </c>
      <c r="R98">
        <v>90</v>
      </c>
      <c r="S98">
        <v>90</v>
      </c>
      <c r="T98">
        <v>1.0000001E-2</v>
      </c>
      <c r="U98">
        <v>2.0000001E-2</v>
      </c>
      <c r="V98">
        <v>80</v>
      </c>
      <c r="W98">
        <v>80</v>
      </c>
      <c r="X98">
        <v>0.5</v>
      </c>
      <c r="Y98">
        <v>0.70000004999999998</v>
      </c>
      <c r="Z98">
        <v>1.5000001000000001</v>
      </c>
      <c r="AA98">
        <v>3.0000002000000001</v>
      </c>
      <c r="AB98">
        <v>2</v>
      </c>
      <c r="AC98">
        <v>0</v>
      </c>
      <c r="AD98">
        <v>1</v>
      </c>
      <c r="AE98">
        <v>1</v>
      </c>
      <c r="AF98">
        <v>0</v>
      </c>
      <c r="AG98">
        <v>0.17057194000000001</v>
      </c>
      <c r="AH98">
        <v>0.10005973999999999</v>
      </c>
      <c r="AI98">
        <v>0</v>
      </c>
      <c r="AJ98">
        <v>1.5</v>
      </c>
      <c r="AK98">
        <v>60</v>
      </c>
      <c r="AL98">
        <v>2</v>
      </c>
      <c r="AM98">
        <v>10</v>
      </c>
      <c r="AN98">
        <v>2</v>
      </c>
      <c r="AO98">
        <v>40</v>
      </c>
      <c r="AP98">
        <v>2</v>
      </c>
      <c r="AQ98" t="s">
        <v>732</v>
      </c>
      <c r="AR98" t="s">
        <v>732</v>
      </c>
      <c r="AS98">
        <v>20</v>
      </c>
      <c r="AT98">
        <v>80</v>
      </c>
      <c r="AU98" t="s">
        <v>732</v>
      </c>
      <c r="AV98" t="s">
        <v>732</v>
      </c>
      <c r="AW98" t="s">
        <v>732</v>
      </c>
      <c r="AX98">
        <v>90</v>
      </c>
      <c r="AY98">
        <v>1</v>
      </c>
      <c r="AZ98">
        <v>4</v>
      </c>
      <c r="BA98">
        <v>90</v>
      </c>
      <c r="BB98">
        <v>2</v>
      </c>
      <c r="BC98">
        <v>1</v>
      </c>
      <c r="BD98" t="s">
        <v>732</v>
      </c>
      <c r="BE98" t="s">
        <v>732</v>
      </c>
      <c r="BF98" t="s">
        <v>732</v>
      </c>
      <c r="BG98">
        <v>12</v>
      </c>
      <c r="BH98">
        <v>1</v>
      </c>
      <c r="BI98">
        <v>5</v>
      </c>
    </row>
    <row r="99" spans="1:61">
      <c r="A99">
        <v>104</v>
      </c>
      <c r="B99" t="s">
        <v>1028</v>
      </c>
      <c r="C99" s="69" t="s">
        <v>1030</v>
      </c>
      <c r="D99">
        <v>130</v>
      </c>
      <c r="E99">
        <v>4</v>
      </c>
      <c r="F99">
        <v>4</v>
      </c>
      <c r="G99" s="70">
        <v>104106107</v>
      </c>
      <c r="H99">
        <v>11.855289000000001</v>
      </c>
      <c r="I99">
        <v>0</v>
      </c>
      <c r="J99">
        <v>0.13603789999999999</v>
      </c>
      <c r="K99">
        <v>1.281665E-3</v>
      </c>
      <c r="L99">
        <v>6.4324107000000001</v>
      </c>
      <c r="M99">
        <v>11.026991000000001</v>
      </c>
      <c r="N99">
        <v>7.5044810000000002</v>
      </c>
      <c r="O99">
        <v>5.0029874000000003</v>
      </c>
      <c r="P99">
        <v>1.2</v>
      </c>
      <c r="Q99">
        <v>0.36960503</v>
      </c>
      <c r="R99">
        <v>90</v>
      </c>
      <c r="S99">
        <v>90</v>
      </c>
      <c r="T99">
        <v>1</v>
      </c>
      <c r="U99">
        <v>0.05</v>
      </c>
      <c r="V99">
        <v>80</v>
      </c>
      <c r="W99">
        <v>80</v>
      </c>
      <c r="X99">
        <v>1.5000001000000001</v>
      </c>
      <c r="Y99">
        <v>2</v>
      </c>
      <c r="Z99">
        <v>3.0000002000000001</v>
      </c>
      <c r="AA99">
        <v>15.000000999999999</v>
      </c>
      <c r="AB99">
        <v>5</v>
      </c>
      <c r="AC99">
        <v>0</v>
      </c>
      <c r="AD99">
        <v>1</v>
      </c>
      <c r="AE99">
        <v>1</v>
      </c>
      <c r="AF99">
        <v>0</v>
      </c>
      <c r="AG99">
        <v>0.29409236</v>
      </c>
      <c r="AH99">
        <v>0.18378319000000001</v>
      </c>
      <c r="AI99">
        <v>0</v>
      </c>
      <c r="AJ99">
        <v>1.5</v>
      </c>
      <c r="AK99">
        <v>70</v>
      </c>
      <c r="AL99">
        <v>2</v>
      </c>
      <c r="AM99">
        <v>3</v>
      </c>
      <c r="AN99">
        <v>2</v>
      </c>
      <c r="AO99">
        <v>30</v>
      </c>
      <c r="AP99">
        <v>2</v>
      </c>
      <c r="AQ99" t="s">
        <v>732</v>
      </c>
      <c r="AR99" t="s">
        <v>732</v>
      </c>
      <c r="AS99">
        <v>60</v>
      </c>
      <c r="AT99">
        <v>40</v>
      </c>
      <c r="AU99" t="s">
        <v>732</v>
      </c>
      <c r="AV99" t="s">
        <v>732</v>
      </c>
      <c r="AW99" t="s">
        <v>732</v>
      </c>
      <c r="AX99">
        <v>90</v>
      </c>
      <c r="AY99">
        <v>1</v>
      </c>
      <c r="AZ99">
        <v>4</v>
      </c>
      <c r="BA99">
        <v>90</v>
      </c>
      <c r="BB99">
        <v>2</v>
      </c>
      <c r="BC99">
        <v>1</v>
      </c>
      <c r="BD99" t="s">
        <v>732</v>
      </c>
      <c r="BE99" t="s">
        <v>732</v>
      </c>
      <c r="BF99" t="s">
        <v>732</v>
      </c>
      <c r="BG99">
        <v>12</v>
      </c>
      <c r="BH99">
        <v>1</v>
      </c>
      <c r="BI99">
        <v>5</v>
      </c>
    </row>
    <row r="100" spans="1:61">
      <c r="A100">
        <v>105</v>
      </c>
      <c r="B100" t="s">
        <v>1031</v>
      </c>
      <c r="C100" s="69" t="s">
        <v>1032</v>
      </c>
      <c r="D100">
        <v>130</v>
      </c>
      <c r="E100">
        <v>4</v>
      </c>
      <c r="F100">
        <v>4</v>
      </c>
      <c r="G100" s="70">
        <v>104105106107124</v>
      </c>
      <c r="H100">
        <v>12.179376</v>
      </c>
      <c r="I100">
        <v>4.1608520000000002</v>
      </c>
      <c r="J100">
        <v>9.5135049999999999E-2</v>
      </c>
      <c r="K100" s="71">
        <v>4.4502266999999999E-5</v>
      </c>
      <c r="L100">
        <v>1.5315266999999999</v>
      </c>
      <c r="M100">
        <v>0.38288167000000001</v>
      </c>
      <c r="N100">
        <v>7.5044813000000001</v>
      </c>
      <c r="O100">
        <v>5.0029874000000003</v>
      </c>
      <c r="P100">
        <v>0.6</v>
      </c>
      <c r="Q100">
        <v>0.36101</v>
      </c>
      <c r="R100">
        <v>90</v>
      </c>
      <c r="S100">
        <v>90</v>
      </c>
      <c r="T100">
        <v>1.0000001E-2</v>
      </c>
      <c r="U100">
        <v>0.05</v>
      </c>
      <c r="V100">
        <v>80</v>
      </c>
      <c r="W100">
        <v>80</v>
      </c>
      <c r="X100">
        <v>0.4</v>
      </c>
      <c r="Y100">
        <v>0.5</v>
      </c>
      <c r="Z100">
        <v>1.5000001000000001</v>
      </c>
      <c r="AA100">
        <v>5</v>
      </c>
      <c r="AB100">
        <v>3.0000002000000001</v>
      </c>
      <c r="AC100">
        <v>0</v>
      </c>
      <c r="AD100">
        <v>2</v>
      </c>
      <c r="AE100">
        <v>2</v>
      </c>
      <c r="AF100">
        <v>0</v>
      </c>
      <c r="AG100">
        <v>0.16334541</v>
      </c>
      <c r="AH100">
        <v>0.10005973999999999</v>
      </c>
      <c r="AI100">
        <v>0</v>
      </c>
      <c r="AJ100">
        <v>2</v>
      </c>
      <c r="AK100">
        <v>80</v>
      </c>
      <c r="AL100">
        <v>2</v>
      </c>
      <c r="AM100">
        <v>2</v>
      </c>
      <c r="AN100">
        <v>2</v>
      </c>
      <c r="AO100">
        <v>20</v>
      </c>
      <c r="AP100">
        <v>2</v>
      </c>
      <c r="AQ100" t="s">
        <v>732</v>
      </c>
      <c r="AR100" t="s">
        <v>732</v>
      </c>
      <c r="AS100">
        <v>20</v>
      </c>
      <c r="AT100">
        <v>80</v>
      </c>
      <c r="AU100" t="s">
        <v>732</v>
      </c>
      <c r="AV100" t="s">
        <v>732</v>
      </c>
      <c r="AW100" t="s">
        <v>732</v>
      </c>
      <c r="AX100">
        <v>90</v>
      </c>
      <c r="AY100">
        <v>1</v>
      </c>
      <c r="AZ100">
        <v>3</v>
      </c>
      <c r="BA100">
        <v>90</v>
      </c>
      <c r="BB100">
        <v>2</v>
      </c>
      <c r="BC100">
        <v>1</v>
      </c>
      <c r="BD100" t="s">
        <v>732</v>
      </c>
      <c r="BE100" t="s">
        <v>732</v>
      </c>
      <c r="BF100" t="s">
        <v>732</v>
      </c>
      <c r="BG100">
        <v>12</v>
      </c>
      <c r="BH100">
        <v>0.5</v>
      </c>
      <c r="BI100">
        <v>5</v>
      </c>
    </row>
    <row r="101" spans="1:61">
      <c r="A101">
        <v>106</v>
      </c>
      <c r="B101" t="s">
        <v>1033</v>
      </c>
      <c r="C101" t="s">
        <v>1034</v>
      </c>
      <c r="D101" s="70">
        <v>210220</v>
      </c>
      <c r="E101">
        <v>2</v>
      </c>
      <c r="F101">
        <v>5</v>
      </c>
      <c r="G101">
        <v>24</v>
      </c>
      <c r="H101">
        <v>1.0041125</v>
      </c>
      <c r="I101">
        <v>0.1563804</v>
      </c>
      <c r="J101">
        <v>7.1874014999999999E-2</v>
      </c>
      <c r="K101" s="71">
        <v>6.9343414999999999E-4</v>
      </c>
      <c r="M101">
        <v>6.7540319999999996</v>
      </c>
      <c r="N101">
        <v>6.7540319999999996</v>
      </c>
      <c r="P101">
        <v>0.20143000999999999</v>
      </c>
      <c r="Q101">
        <v>5.4650005000000001E-2</v>
      </c>
      <c r="R101">
        <v>90</v>
      </c>
      <c r="S101">
        <v>90</v>
      </c>
      <c r="T101">
        <v>0.05</v>
      </c>
      <c r="U101">
        <v>0.05</v>
      </c>
      <c r="V101">
        <v>50</v>
      </c>
      <c r="W101">
        <v>50</v>
      </c>
      <c r="X101">
        <v>1</v>
      </c>
      <c r="Y101">
        <v>1.7</v>
      </c>
      <c r="Z101">
        <v>3.3000001999999999</v>
      </c>
      <c r="AA101">
        <v>17.5</v>
      </c>
      <c r="AB101">
        <v>17.5</v>
      </c>
      <c r="AC101">
        <v>0</v>
      </c>
      <c r="AD101">
        <v>3.5000002000000001</v>
      </c>
      <c r="AE101">
        <v>3.5000002000000001</v>
      </c>
      <c r="AF101">
        <v>0</v>
      </c>
      <c r="AG101">
        <v>0.56373799999999996</v>
      </c>
      <c r="AH101">
        <v>0.40202573000000003</v>
      </c>
      <c r="AI101">
        <v>0.20101285999999999</v>
      </c>
      <c r="AJ101">
        <v>2</v>
      </c>
      <c r="AK101">
        <v>70</v>
      </c>
      <c r="AL101">
        <v>2</v>
      </c>
      <c r="AM101">
        <v>3</v>
      </c>
      <c r="AN101">
        <v>2</v>
      </c>
      <c r="AO101">
        <v>50</v>
      </c>
      <c r="AP101">
        <v>2</v>
      </c>
      <c r="AQ101" t="s">
        <v>732</v>
      </c>
      <c r="AR101" t="s">
        <v>732</v>
      </c>
      <c r="AS101">
        <v>90</v>
      </c>
      <c r="AT101">
        <v>8</v>
      </c>
      <c r="AU101" t="s">
        <v>732</v>
      </c>
      <c r="AV101" t="s">
        <v>732</v>
      </c>
      <c r="AW101">
        <v>2</v>
      </c>
      <c r="AX101">
        <v>99</v>
      </c>
      <c r="AY101">
        <v>1.5</v>
      </c>
      <c r="AZ101">
        <v>3</v>
      </c>
      <c r="BA101">
        <v>99</v>
      </c>
      <c r="BB101">
        <v>0.5</v>
      </c>
      <c r="BC101">
        <v>1</v>
      </c>
      <c r="BD101" t="s">
        <v>732</v>
      </c>
      <c r="BE101" t="s">
        <v>732</v>
      </c>
      <c r="BF101" t="s">
        <v>732</v>
      </c>
      <c r="BG101" t="s">
        <v>732</v>
      </c>
      <c r="BH101" t="s">
        <v>732</v>
      </c>
      <c r="BI101" t="s">
        <v>732</v>
      </c>
    </row>
    <row r="102" spans="1:61">
      <c r="A102">
        <v>107</v>
      </c>
      <c r="B102" t="s">
        <v>1035</v>
      </c>
      <c r="C102" s="69" t="s">
        <v>1036</v>
      </c>
      <c r="D102" s="70">
        <v>210220230</v>
      </c>
      <c r="E102">
        <v>4</v>
      </c>
      <c r="F102">
        <v>2</v>
      </c>
      <c r="G102">
        <v>63</v>
      </c>
      <c r="H102">
        <v>2.0167847000000001</v>
      </c>
      <c r="I102">
        <v>0.28566652999999997</v>
      </c>
      <c r="J102">
        <v>0.33725247000000003</v>
      </c>
      <c r="K102" s="71">
        <v>5.8149626000000001E-6</v>
      </c>
      <c r="L102">
        <v>50.029873000000002</v>
      </c>
      <c r="M102">
        <v>0.10005973999999999</v>
      </c>
      <c r="N102">
        <v>0.20011947999999999</v>
      </c>
      <c r="O102">
        <v>0.20011947999999999</v>
      </c>
      <c r="P102">
        <v>0.59369503999999995</v>
      </c>
      <c r="Q102">
        <v>1.095E-2</v>
      </c>
      <c r="R102">
        <v>90</v>
      </c>
      <c r="S102">
        <v>90</v>
      </c>
      <c r="T102">
        <v>1.0000001E-2</v>
      </c>
      <c r="U102">
        <v>1.0000001E-2</v>
      </c>
      <c r="V102">
        <v>80</v>
      </c>
      <c r="W102">
        <v>80</v>
      </c>
      <c r="X102">
        <v>0.1</v>
      </c>
      <c r="Y102">
        <v>0.70000004999999998</v>
      </c>
      <c r="Z102">
        <v>0.5</v>
      </c>
      <c r="AA102">
        <v>0.1</v>
      </c>
      <c r="AB102">
        <v>0</v>
      </c>
      <c r="AC102">
        <v>0</v>
      </c>
      <c r="AD102">
        <v>0.2</v>
      </c>
      <c r="AE102">
        <v>0</v>
      </c>
      <c r="AF102">
        <v>0</v>
      </c>
      <c r="AJ102">
        <v>1</v>
      </c>
      <c r="AK102">
        <v>85</v>
      </c>
      <c r="AL102">
        <v>0.5</v>
      </c>
      <c r="AM102">
        <v>5</v>
      </c>
      <c r="AN102">
        <v>0.5</v>
      </c>
      <c r="AO102">
        <v>5</v>
      </c>
      <c r="AP102">
        <v>2</v>
      </c>
      <c r="AQ102">
        <v>75</v>
      </c>
      <c r="AR102" t="s">
        <v>732</v>
      </c>
      <c r="AS102" t="s">
        <v>732</v>
      </c>
      <c r="AT102">
        <v>20</v>
      </c>
      <c r="AU102" t="s">
        <v>732</v>
      </c>
      <c r="AV102" t="s">
        <v>732</v>
      </c>
      <c r="AW102">
        <v>5</v>
      </c>
      <c r="AX102">
        <v>90</v>
      </c>
      <c r="AY102">
        <v>1.5</v>
      </c>
      <c r="AZ102">
        <v>3</v>
      </c>
      <c r="BA102">
        <v>90</v>
      </c>
      <c r="BB102">
        <v>1.5</v>
      </c>
      <c r="BC102">
        <v>1</v>
      </c>
      <c r="BD102" t="s">
        <v>732</v>
      </c>
      <c r="BE102" t="s">
        <v>732</v>
      </c>
      <c r="BF102" t="s">
        <v>732</v>
      </c>
      <c r="BG102" t="s">
        <v>732</v>
      </c>
      <c r="BH102" t="s">
        <v>732</v>
      </c>
      <c r="BI102" t="s">
        <v>732</v>
      </c>
    </row>
    <row r="103" spans="1:61">
      <c r="A103">
        <v>109</v>
      </c>
      <c r="B103" t="s">
        <v>1037</v>
      </c>
      <c r="C103" s="69" t="s">
        <v>1038</v>
      </c>
      <c r="D103" s="70">
        <v>210220</v>
      </c>
      <c r="E103">
        <v>4</v>
      </c>
      <c r="F103">
        <v>1</v>
      </c>
      <c r="G103">
        <v>34</v>
      </c>
      <c r="H103">
        <v>10.284516999999999</v>
      </c>
      <c r="I103">
        <v>10.182150999999999</v>
      </c>
      <c r="J103">
        <v>1.0423038</v>
      </c>
      <c r="K103" s="71">
        <v>8.0104079999999996E-5</v>
      </c>
      <c r="L103">
        <v>2.4666317000000002</v>
      </c>
      <c r="M103">
        <v>1.0337803000000001</v>
      </c>
      <c r="N103">
        <v>3.1585333000000002</v>
      </c>
      <c r="O103">
        <v>1.2634133999999999</v>
      </c>
      <c r="P103">
        <v>1.5547051000000001</v>
      </c>
      <c r="Q103">
        <v>0</v>
      </c>
      <c r="R103">
        <v>85</v>
      </c>
      <c r="S103" t="s">
        <v>732</v>
      </c>
      <c r="T103">
        <v>0.4</v>
      </c>
      <c r="U103">
        <v>0</v>
      </c>
      <c r="V103">
        <v>80</v>
      </c>
      <c r="W103" t="s">
        <v>732</v>
      </c>
      <c r="X103">
        <v>0.3</v>
      </c>
      <c r="Y103">
        <v>0.5</v>
      </c>
      <c r="Z103">
        <v>1</v>
      </c>
      <c r="AA103">
        <v>1.2</v>
      </c>
      <c r="AB103">
        <v>0.5</v>
      </c>
      <c r="AC103">
        <v>0.5</v>
      </c>
      <c r="AD103">
        <v>0.75000005999999997</v>
      </c>
      <c r="AE103">
        <v>0.3</v>
      </c>
      <c r="AF103">
        <v>0</v>
      </c>
      <c r="AG103">
        <v>0</v>
      </c>
      <c r="AH103">
        <v>2.5525442999999998E-2</v>
      </c>
      <c r="AI103">
        <v>0</v>
      </c>
      <c r="AJ103">
        <v>1.5</v>
      </c>
      <c r="AK103">
        <v>90</v>
      </c>
      <c r="AL103" t="s">
        <v>732</v>
      </c>
      <c r="AM103" t="s">
        <v>732</v>
      </c>
      <c r="AN103">
        <v>1</v>
      </c>
      <c r="AO103">
        <v>5</v>
      </c>
      <c r="AP103">
        <v>2</v>
      </c>
      <c r="AQ103" t="s">
        <v>732</v>
      </c>
      <c r="AR103">
        <v>10</v>
      </c>
      <c r="AS103" t="s">
        <v>732</v>
      </c>
      <c r="AT103">
        <v>90</v>
      </c>
      <c r="AU103" t="s">
        <v>732</v>
      </c>
      <c r="AV103" t="s">
        <v>732</v>
      </c>
      <c r="AW103" t="s">
        <v>732</v>
      </c>
      <c r="AX103">
        <v>90</v>
      </c>
      <c r="AY103">
        <v>0.5</v>
      </c>
      <c r="AZ103">
        <v>3</v>
      </c>
      <c r="BA103">
        <v>90</v>
      </c>
      <c r="BB103">
        <v>0.5</v>
      </c>
      <c r="BC103">
        <v>1</v>
      </c>
      <c r="BD103" t="s">
        <v>732</v>
      </c>
      <c r="BE103" t="s">
        <v>732</v>
      </c>
      <c r="BF103" t="s">
        <v>732</v>
      </c>
      <c r="BG103" t="s">
        <v>732</v>
      </c>
      <c r="BH103" t="s">
        <v>732</v>
      </c>
      <c r="BI103" t="s">
        <v>732</v>
      </c>
    </row>
    <row r="104" spans="1:61">
      <c r="A104">
        <v>110</v>
      </c>
      <c r="B104" t="s">
        <v>1039</v>
      </c>
      <c r="C104" s="69" t="s">
        <v>1040</v>
      </c>
      <c r="D104" s="70">
        <v>210220</v>
      </c>
      <c r="E104">
        <v>1</v>
      </c>
      <c r="F104">
        <v>5</v>
      </c>
      <c r="G104" t="s">
        <v>1041</v>
      </c>
      <c r="H104">
        <v>6.0112800000000002</v>
      </c>
      <c r="I104">
        <v>10.617749999999999</v>
      </c>
      <c r="J104">
        <v>2.5155902000000001</v>
      </c>
      <c r="L104">
        <v>2.9356982999999999</v>
      </c>
      <c r="N104">
        <v>2.1586018</v>
      </c>
      <c r="O104">
        <v>0.86344069999999995</v>
      </c>
      <c r="P104">
        <v>0.15339501</v>
      </c>
      <c r="Q104">
        <v>0</v>
      </c>
      <c r="R104">
        <v>95</v>
      </c>
      <c r="S104" t="s">
        <v>732</v>
      </c>
      <c r="T104">
        <v>0.1</v>
      </c>
      <c r="U104">
        <v>0</v>
      </c>
      <c r="V104">
        <v>95</v>
      </c>
      <c r="W104" t="s">
        <v>732</v>
      </c>
      <c r="X104">
        <v>0.4</v>
      </c>
      <c r="Y104">
        <v>0.5</v>
      </c>
      <c r="Z104">
        <v>1</v>
      </c>
      <c r="AA104">
        <v>1</v>
      </c>
      <c r="AB104">
        <v>5</v>
      </c>
      <c r="AC104">
        <v>0</v>
      </c>
      <c r="AD104">
        <v>0.5</v>
      </c>
      <c r="AE104">
        <v>1</v>
      </c>
      <c r="AF104">
        <v>0</v>
      </c>
      <c r="AG104">
        <v>0.26124304999999998</v>
      </c>
      <c r="AH104">
        <v>2.0033544E-2</v>
      </c>
      <c r="AI104">
        <v>0</v>
      </c>
      <c r="AJ104">
        <v>1</v>
      </c>
      <c r="AK104">
        <v>95</v>
      </c>
      <c r="AL104" t="s">
        <v>732</v>
      </c>
      <c r="AM104" t="s">
        <v>732</v>
      </c>
      <c r="AN104">
        <v>2</v>
      </c>
      <c r="AO104">
        <v>5</v>
      </c>
      <c r="AP104">
        <v>2</v>
      </c>
      <c r="AQ104" t="s">
        <v>732</v>
      </c>
      <c r="AR104" t="s">
        <v>732</v>
      </c>
      <c r="AS104" t="s">
        <v>732</v>
      </c>
      <c r="AT104">
        <v>100</v>
      </c>
      <c r="AU104" t="s">
        <v>732</v>
      </c>
      <c r="AV104" t="s">
        <v>732</v>
      </c>
      <c r="AW104" t="s">
        <v>732</v>
      </c>
      <c r="AX104">
        <v>99</v>
      </c>
      <c r="AY104">
        <v>0.5</v>
      </c>
      <c r="AZ104">
        <v>4</v>
      </c>
      <c r="BA104">
        <v>99</v>
      </c>
      <c r="BB104">
        <v>0.5</v>
      </c>
      <c r="BC104">
        <v>1</v>
      </c>
      <c r="BD104" t="s">
        <v>732</v>
      </c>
      <c r="BE104" t="s">
        <v>732</v>
      </c>
      <c r="BF104" t="s">
        <v>732</v>
      </c>
      <c r="BG104" t="s">
        <v>732</v>
      </c>
      <c r="BH104" t="s">
        <v>732</v>
      </c>
      <c r="BI104" t="s">
        <v>732</v>
      </c>
    </row>
    <row r="105" spans="1:61">
      <c r="A105">
        <v>114</v>
      </c>
      <c r="B105" t="s">
        <v>1042</v>
      </c>
      <c r="C105" s="69" t="s">
        <v>1043</v>
      </c>
      <c r="D105" s="70">
        <v>220230</v>
      </c>
      <c r="E105">
        <v>2</v>
      </c>
      <c r="F105">
        <v>2</v>
      </c>
      <c r="G105" t="s">
        <v>1044</v>
      </c>
      <c r="H105">
        <v>1.5956030999999999</v>
      </c>
      <c r="I105">
        <v>0.92913489999999999</v>
      </c>
      <c r="J105">
        <v>2.1562199999999998</v>
      </c>
      <c r="L105">
        <v>1.1435398000000001</v>
      </c>
      <c r="N105">
        <v>1.9043512</v>
      </c>
      <c r="O105">
        <v>0.95217560000000001</v>
      </c>
      <c r="P105">
        <v>0.34836002999999999</v>
      </c>
      <c r="Q105">
        <v>0</v>
      </c>
      <c r="R105">
        <v>90</v>
      </c>
      <c r="S105" t="s">
        <v>732</v>
      </c>
      <c r="T105">
        <v>0.1</v>
      </c>
      <c r="U105">
        <v>0.1</v>
      </c>
      <c r="V105">
        <v>80</v>
      </c>
      <c r="W105">
        <v>80</v>
      </c>
      <c r="X105">
        <v>0.2</v>
      </c>
      <c r="Y105">
        <v>0.70000004999999998</v>
      </c>
      <c r="Z105">
        <v>0.4</v>
      </c>
      <c r="AA105">
        <v>0.3</v>
      </c>
      <c r="AB105">
        <v>0.5</v>
      </c>
      <c r="AC105">
        <v>0</v>
      </c>
      <c r="AD105">
        <v>0.2</v>
      </c>
      <c r="AE105">
        <v>0.3</v>
      </c>
      <c r="AF105">
        <v>0</v>
      </c>
      <c r="AG105">
        <v>0</v>
      </c>
      <c r="AH105">
        <v>3.6756635000000003E-2</v>
      </c>
      <c r="AI105">
        <v>0</v>
      </c>
      <c r="AJ105">
        <v>1.5</v>
      </c>
      <c r="AK105">
        <v>85</v>
      </c>
      <c r="AL105" t="s">
        <v>732</v>
      </c>
      <c r="AM105" t="s">
        <v>732</v>
      </c>
      <c r="AN105" t="s">
        <v>732</v>
      </c>
      <c r="AO105" t="s">
        <v>732</v>
      </c>
      <c r="AP105" t="s">
        <v>732</v>
      </c>
      <c r="AQ105">
        <v>70</v>
      </c>
      <c r="AR105" t="s">
        <v>732</v>
      </c>
      <c r="AS105" t="s">
        <v>732</v>
      </c>
      <c r="AT105">
        <v>30</v>
      </c>
      <c r="AU105" t="s">
        <v>732</v>
      </c>
      <c r="AV105" t="s">
        <v>732</v>
      </c>
      <c r="AW105" t="s">
        <v>732</v>
      </c>
      <c r="AX105">
        <v>70</v>
      </c>
      <c r="AY105">
        <v>1</v>
      </c>
      <c r="AZ105">
        <v>3</v>
      </c>
      <c r="BA105">
        <v>90</v>
      </c>
      <c r="BB105">
        <v>1</v>
      </c>
      <c r="BC105">
        <v>1</v>
      </c>
      <c r="BD105" t="s">
        <v>732</v>
      </c>
      <c r="BE105" t="s">
        <v>732</v>
      </c>
      <c r="BF105" t="s">
        <v>732</v>
      </c>
      <c r="BG105" t="s">
        <v>732</v>
      </c>
      <c r="BH105" t="s">
        <v>732</v>
      </c>
      <c r="BI105" t="s">
        <v>732</v>
      </c>
    </row>
    <row r="106" spans="1:61">
      <c r="A106">
        <v>115</v>
      </c>
      <c r="B106" t="s">
        <v>1045</v>
      </c>
      <c r="C106" s="69" t="s">
        <v>1046</v>
      </c>
      <c r="D106" s="70">
        <v>210220</v>
      </c>
      <c r="E106">
        <v>6</v>
      </c>
      <c r="F106">
        <v>4</v>
      </c>
      <c r="G106">
        <v>-1</v>
      </c>
      <c r="H106">
        <v>0.21170159999999999</v>
      </c>
      <c r="I106">
        <v>0</v>
      </c>
      <c r="J106">
        <v>0</v>
      </c>
      <c r="P106">
        <v>7.2519650000000002</v>
      </c>
      <c r="Q106">
        <v>0.36175000000000002</v>
      </c>
      <c r="R106">
        <v>90</v>
      </c>
      <c r="S106">
        <v>90</v>
      </c>
      <c r="T106">
        <v>0.05</v>
      </c>
      <c r="U106">
        <v>0</v>
      </c>
      <c r="V106">
        <v>90</v>
      </c>
      <c r="W106" t="s">
        <v>732</v>
      </c>
      <c r="X106">
        <v>0.2</v>
      </c>
      <c r="Y106">
        <v>0.70000004999999998</v>
      </c>
      <c r="Z106">
        <v>2</v>
      </c>
      <c r="AA106">
        <v>0</v>
      </c>
      <c r="AB106">
        <v>0</v>
      </c>
      <c r="AC106">
        <v>0</v>
      </c>
      <c r="AD106">
        <v>0.2</v>
      </c>
      <c r="AE106">
        <v>0</v>
      </c>
      <c r="AF106">
        <v>0</v>
      </c>
      <c r="AJ106">
        <v>2</v>
      </c>
      <c r="AK106">
        <v>90</v>
      </c>
      <c r="AL106" t="s">
        <v>732</v>
      </c>
      <c r="AM106" t="s">
        <v>732</v>
      </c>
      <c r="AN106">
        <v>1</v>
      </c>
      <c r="AO106">
        <v>15</v>
      </c>
      <c r="AP106">
        <v>2</v>
      </c>
      <c r="AQ106">
        <v>5</v>
      </c>
      <c r="AR106" t="s">
        <v>732</v>
      </c>
      <c r="AS106" t="s">
        <v>732</v>
      </c>
      <c r="AT106">
        <v>4</v>
      </c>
      <c r="AU106">
        <v>90</v>
      </c>
      <c r="AV106" t="s">
        <v>732</v>
      </c>
      <c r="AW106">
        <v>1</v>
      </c>
      <c r="AX106">
        <v>100</v>
      </c>
      <c r="AY106">
        <v>2</v>
      </c>
      <c r="AZ106">
        <v>3</v>
      </c>
      <c r="BA106">
        <v>100</v>
      </c>
      <c r="BB106">
        <v>0.5</v>
      </c>
      <c r="BC106">
        <v>2</v>
      </c>
      <c r="BD106" t="s">
        <v>732</v>
      </c>
      <c r="BE106" t="s">
        <v>732</v>
      </c>
      <c r="BF106" t="s">
        <v>732</v>
      </c>
      <c r="BG106" t="s">
        <v>732</v>
      </c>
      <c r="BH106" t="s">
        <v>732</v>
      </c>
      <c r="BI106" t="s">
        <v>732</v>
      </c>
    </row>
    <row r="107" spans="1:61">
      <c r="A107">
        <v>120</v>
      </c>
      <c r="B107" t="s">
        <v>1047</v>
      </c>
      <c r="C107" s="69" t="s">
        <v>1048</v>
      </c>
      <c r="D107" s="70">
        <v>210220230</v>
      </c>
      <c r="E107">
        <v>4</v>
      </c>
      <c r="F107">
        <v>1</v>
      </c>
      <c r="G107" t="s">
        <v>1049</v>
      </c>
      <c r="H107">
        <v>4.2915315999999999</v>
      </c>
      <c r="I107">
        <v>3.0840483000000001</v>
      </c>
      <c r="J107">
        <v>0</v>
      </c>
      <c r="N107">
        <v>0.51050890000000004</v>
      </c>
      <c r="O107">
        <v>0.45945796</v>
      </c>
      <c r="P107">
        <v>5.4</v>
      </c>
      <c r="Q107">
        <v>0</v>
      </c>
      <c r="R107">
        <v>90</v>
      </c>
      <c r="S107" t="s">
        <v>732</v>
      </c>
      <c r="T107">
        <v>0.05</v>
      </c>
      <c r="U107">
        <v>0</v>
      </c>
      <c r="V107">
        <v>60</v>
      </c>
      <c r="W107" t="s">
        <v>732</v>
      </c>
      <c r="X107">
        <v>0.5</v>
      </c>
      <c r="Y107">
        <v>1</v>
      </c>
      <c r="Z107">
        <v>1.5000001000000001</v>
      </c>
      <c r="AA107">
        <v>1.5000001000000001</v>
      </c>
      <c r="AB107">
        <v>1.8000001000000001</v>
      </c>
      <c r="AC107">
        <v>0</v>
      </c>
      <c r="AD107">
        <v>0.8</v>
      </c>
      <c r="AE107">
        <v>0</v>
      </c>
      <c r="AF107">
        <v>0</v>
      </c>
      <c r="AJ107">
        <v>2</v>
      </c>
      <c r="AK107">
        <v>85</v>
      </c>
      <c r="AL107">
        <v>0.25</v>
      </c>
      <c r="AM107">
        <v>5</v>
      </c>
      <c r="AN107">
        <v>0.5</v>
      </c>
      <c r="AO107">
        <v>5</v>
      </c>
      <c r="AP107">
        <v>2</v>
      </c>
      <c r="AQ107">
        <v>34</v>
      </c>
      <c r="AR107" t="s">
        <v>732</v>
      </c>
      <c r="AS107" t="s">
        <v>732</v>
      </c>
      <c r="AT107">
        <v>40</v>
      </c>
      <c r="AU107">
        <v>25</v>
      </c>
      <c r="AV107" t="s">
        <v>732</v>
      </c>
      <c r="AW107">
        <v>1</v>
      </c>
      <c r="AX107">
        <v>90</v>
      </c>
      <c r="AY107">
        <v>1</v>
      </c>
      <c r="AZ107">
        <v>3</v>
      </c>
      <c r="BA107">
        <v>90</v>
      </c>
      <c r="BB107">
        <v>0.5</v>
      </c>
      <c r="BC107">
        <v>1</v>
      </c>
      <c r="BD107" t="s">
        <v>732</v>
      </c>
      <c r="BE107" t="s">
        <v>732</v>
      </c>
      <c r="BF107" t="s">
        <v>732</v>
      </c>
      <c r="BG107" t="s">
        <v>732</v>
      </c>
      <c r="BH107" t="s">
        <v>732</v>
      </c>
      <c r="BI107" t="s">
        <v>732</v>
      </c>
    </row>
    <row r="108" spans="1:61">
      <c r="A108">
        <v>121</v>
      </c>
      <c r="B108" t="s">
        <v>1047</v>
      </c>
      <c r="C108" s="69" t="s">
        <v>1050</v>
      </c>
      <c r="D108" s="70">
        <v>210220230</v>
      </c>
      <c r="E108">
        <v>4</v>
      </c>
      <c r="F108">
        <v>1</v>
      </c>
      <c r="G108" t="s">
        <v>1049</v>
      </c>
      <c r="H108">
        <v>3.1559222</v>
      </c>
      <c r="I108">
        <v>2.4672382000000002</v>
      </c>
      <c r="J108">
        <v>2.3522403000000001</v>
      </c>
      <c r="K108" s="71">
        <v>5.3402709999999997E-5</v>
      </c>
      <c r="M108">
        <v>1.3783738999999999</v>
      </c>
      <c r="N108">
        <v>28.716121999999999</v>
      </c>
      <c r="O108">
        <v>0.40840712000000001</v>
      </c>
      <c r="P108">
        <v>5.4</v>
      </c>
      <c r="Q108">
        <v>0</v>
      </c>
      <c r="R108">
        <v>90</v>
      </c>
      <c r="S108" t="s">
        <v>732</v>
      </c>
      <c r="T108">
        <v>0.1</v>
      </c>
      <c r="U108">
        <v>0</v>
      </c>
      <c r="V108">
        <v>60</v>
      </c>
      <c r="W108" t="s">
        <v>732</v>
      </c>
      <c r="X108">
        <v>2</v>
      </c>
      <c r="Y108">
        <v>3.0000002000000001</v>
      </c>
      <c r="Z108">
        <v>4</v>
      </c>
      <c r="AA108">
        <v>8.8000000000000007</v>
      </c>
      <c r="AB108">
        <v>14.6</v>
      </c>
      <c r="AC108">
        <v>5.8</v>
      </c>
      <c r="AD108">
        <v>0.8</v>
      </c>
      <c r="AE108">
        <v>0</v>
      </c>
      <c r="AF108">
        <v>0</v>
      </c>
      <c r="AG108">
        <v>0</v>
      </c>
      <c r="AH108">
        <v>7.6576340000000007E-2</v>
      </c>
      <c r="AI108">
        <v>0</v>
      </c>
      <c r="AJ108">
        <v>3</v>
      </c>
      <c r="AK108">
        <v>85</v>
      </c>
      <c r="AL108">
        <v>0.25</v>
      </c>
      <c r="AM108">
        <v>5</v>
      </c>
      <c r="AN108">
        <v>0.5</v>
      </c>
      <c r="AO108">
        <v>5</v>
      </c>
      <c r="AP108">
        <v>2</v>
      </c>
      <c r="AQ108">
        <v>34</v>
      </c>
      <c r="AR108" t="s">
        <v>732</v>
      </c>
      <c r="AS108" t="s">
        <v>732</v>
      </c>
      <c r="AT108">
        <v>40</v>
      </c>
      <c r="AU108">
        <v>25</v>
      </c>
      <c r="AV108" t="s">
        <v>732</v>
      </c>
      <c r="AW108">
        <v>1</v>
      </c>
      <c r="AX108">
        <v>90</v>
      </c>
      <c r="AY108">
        <v>1</v>
      </c>
      <c r="AZ108">
        <v>3</v>
      </c>
      <c r="BA108">
        <v>90</v>
      </c>
      <c r="BB108">
        <v>0.5</v>
      </c>
      <c r="BC108">
        <v>1</v>
      </c>
      <c r="BD108" t="s">
        <v>732</v>
      </c>
      <c r="BE108" t="s">
        <v>732</v>
      </c>
      <c r="BF108" t="s">
        <v>732</v>
      </c>
      <c r="BG108" t="s">
        <v>732</v>
      </c>
      <c r="BH108" t="s">
        <v>732</v>
      </c>
      <c r="BI108" t="s">
        <v>732</v>
      </c>
    </row>
    <row r="109" spans="1:61">
      <c r="A109">
        <v>123</v>
      </c>
      <c r="B109" t="s">
        <v>1051</v>
      </c>
      <c r="C109" s="69" t="s">
        <v>1052</v>
      </c>
      <c r="D109" s="70">
        <v>210220230250</v>
      </c>
      <c r="E109">
        <v>1</v>
      </c>
      <c r="F109">
        <v>1</v>
      </c>
      <c r="G109">
        <v>51</v>
      </c>
      <c r="H109">
        <v>15.681602</v>
      </c>
      <c r="I109">
        <v>3.0491997999999998</v>
      </c>
      <c r="J109">
        <v>0.62073003999999998</v>
      </c>
      <c r="L109">
        <v>0.57432240000000001</v>
      </c>
      <c r="N109">
        <v>0.57432240000000001</v>
      </c>
      <c r="O109">
        <v>0.57432240000000001</v>
      </c>
      <c r="P109">
        <v>1</v>
      </c>
      <c r="Q109">
        <v>0.31301003999999999</v>
      </c>
      <c r="R109">
        <v>85</v>
      </c>
      <c r="S109">
        <v>85</v>
      </c>
      <c r="T109">
        <v>0.05</v>
      </c>
      <c r="U109">
        <v>1.0000001E-2</v>
      </c>
      <c r="V109">
        <v>70</v>
      </c>
      <c r="W109">
        <v>75</v>
      </c>
      <c r="X109">
        <v>0.6</v>
      </c>
      <c r="Y109">
        <v>1.2</v>
      </c>
      <c r="Z109">
        <v>1.6</v>
      </c>
      <c r="AA109">
        <v>1.5000001000000001</v>
      </c>
      <c r="AB109">
        <v>1.8000001000000001</v>
      </c>
      <c r="AC109">
        <v>0</v>
      </c>
      <c r="AD109">
        <v>0.8</v>
      </c>
      <c r="AE109">
        <v>0</v>
      </c>
      <c r="AF109">
        <v>0</v>
      </c>
      <c r="AG109">
        <v>0</v>
      </c>
      <c r="AH109">
        <v>0.20420355000000001</v>
      </c>
      <c r="AI109">
        <v>0</v>
      </c>
      <c r="AJ109">
        <v>4</v>
      </c>
      <c r="AK109">
        <v>85</v>
      </c>
      <c r="AL109" t="s">
        <v>732</v>
      </c>
      <c r="AM109" t="s">
        <v>732</v>
      </c>
      <c r="AN109" t="s">
        <v>732</v>
      </c>
      <c r="AO109" t="s">
        <v>732</v>
      </c>
      <c r="AP109" t="s">
        <v>732</v>
      </c>
      <c r="AQ109">
        <v>0.5</v>
      </c>
      <c r="AR109">
        <v>0.5</v>
      </c>
      <c r="AS109" t="s">
        <v>732</v>
      </c>
      <c r="AT109">
        <v>98</v>
      </c>
      <c r="AU109" t="s">
        <v>732</v>
      </c>
      <c r="AV109" t="s">
        <v>732</v>
      </c>
      <c r="AW109">
        <v>1</v>
      </c>
      <c r="AX109">
        <v>85</v>
      </c>
      <c r="AY109">
        <v>1</v>
      </c>
      <c r="AZ109">
        <v>3</v>
      </c>
      <c r="BA109">
        <v>85</v>
      </c>
      <c r="BB109">
        <v>1</v>
      </c>
      <c r="BC109">
        <v>1</v>
      </c>
      <c r="BD109" t="s">
        <v>732</v>
      </c>
      <c r="BE109" t="s">
        <v>732</v>
      </c>
      <c r="BF109" t="s">
        <v>732</v>
      </c>
      <c r="BG109" t="s">
        <v>732</v>
      </c>
      <c r="BH109" t="s">
        <v>732</v>
      </c>
      <c r="BI109" t="s">
        <v>732</v>
      </c>
    </row>
    <row r="110" spans="1:61">
      <c r="A110">
        <v>124</v>
      </c>
      <c r="B110" t="s">
        <v>227</v>
      </c>
      <c r="C110" t="s">
        <v>1053</v>
      </c>
      <c r="D110" s="70">
        <v>210220</v>
      </c>
      <c r="E110">
        <v>4</v>
      </c>
      <c r="F110">
        <v>1</v>
      </c>
      <c r="G110">
        <v>63</v>
      </c>
      <c r="H110">
        <v>2.4902381999999998</v>
      </c>
      <c r="I110">
        <v>2.5030123999999998</v>
      </c>
      <c r="J110">
        <v>0.69608879999999995</v>
      </c>
      <c r="K110" s="71">
        <v>1.7088869E-6</v>
      </c>
      <c r="L110">
        <v>9.8017710000000008E-3</v>
      </c>
      <c r="M110">
        <v>2.9405312999999999E-2</v>
      </c>
      <c r="N110">
        <v>7.8414170000000005E-2</v>
      </c>
      <c r="O110">
        <v>3.9207086000000002E-2</v>
      </c>
      <c r="P110">
        <v>0.93233999999999995</v>
      </c>
      <c r="Q110">
        <v>0</v>
      </c>
      <c r="R110">
        <v>80</v>
      </c>
      <c r="S110" t="s">
        <v>732</v>
      </c>
      <c r="T110">
        <v>0.1</v>
      </c>
      <c r="U110">
        <v>1.0000001E-2</v>
      </c>
      <c r="V110">
        <v>90</v>
      </c>
      <c r="W110">
        <v>90</v>
      </c>
      <c r="X110">
        <v>0.2</v>
      </c>
      <c r="Y110">
        <v>0.5</v>
      </c>
      <c r="Z110">
        <v>0.5</v>
      </c>
      <c r="AA110">
        <v>0.1</v>
      </c>
      <c r="AB110">
        <v>0.1</v>
      </c>
      <c r="AC110">
        <v>0</v>
      </c>
      <c r="AD110">
        <v>0.2</v>
      </c>
      <c r="AE110">
        <v>0</v>
      </c>
      <c r="AF110">
        <v>0</v>
      </c>
      <c r="AJ110">
        <v>1.5</v>
      </c>
      <c r="AK110">
        <v>85</v>
      </c>
      <c r="AL110">
        <v>0.5</v>
      </c>
      <c r="AM110">
        <v>5</v>
      </c>
      <c r="AN110" t="s">
        <v>732</v>
      </c>
      <c r="AO110" t="s">
        <v>732</v>
      </c>
      <c r="AP110" t="s">
        <v>732</v>
      </c>
      <c r="AQ110">
        <v>50</v>
      </c>
      <c r="AR110" t="s">
        <v>732</v>
      </c>
      <c r="AS110" t="s">
        <v>732</v>
      </c>
      <c r="AT110">
        <v>50</v>
      </c>
      <c r="AU110" t="s">
        <v>732</v>
      </c>
      <c r="AV110" t="s">
        <v>732</v>
      </c>
      <c r="AW110" t="s">
        <v>732</v>
      </c>
      <c r="AX110">
        <v>90</v>
      </c>
      <c r="AY110">
        <v>0.8</v>
      </c>
      <c r="AZ110">
        <v>3</v>
      </c>
      <c r="BA110">
        <v>90</v>
      </c>
      <c r="BB110">
        <v>0.8</v>
      </c>
      <c r="BC110">
        <v>1</v>
      </c>
      <c r="BD110" t="s">
        <v>732</v>
      </c>
      <c r="BE110" t="s">
        <v>732</v>
      </c>
      <c r="BF110" t="s">
        <v>732</v>
      </c>
      <c r="BG110" t="s">
        <v>732</v>
      </c>
      <c r="BH110" t="s">
        <v>732</v>
      </c>
      <c r="BI110" t="s">
        <v>732</v>
      </c>
    </row>
    <row r="111" spans="1:61">
      <c r="A111">
        <v>125</v>
      </c>
      <c r="B111" t="s">
        <v>1054</v>
      </c>
      <c r="C111" t="s">
        <v>1055</v>
      </c>
      <c r="D111">
        <v>220</v>
      </c>
      <c r="E111">
        <v>4</v>
      </c>
      <c r="F111">
        <v>6</v>
      </c>
      <c r="G111">
        <v>51</v>
      </c>
      <c r="H111">
        <v>12.448577999999999</v>
      </c>
      <c r="I111">
        <v>3.9204004000000001</v>
      </c>
      <c r="J111">
        <v>0.83853005999999997</v>
      </c>
      <c r="K111" s="71">
        <v>1.0413529E-5</v>
      </c>
      <c r="L111">
        <v>1.6885079999999999</v>
      </c>
      <c r="M111">
        <v>0.20675609</v>
      </c>
      <c r="N111">
        <v>1.5008961000000001</v>
      </c>
      <c r="O111">
        <v>0.75044805000000003</v>
      </c>
      <c r="P111">
        <v>1</v>
      </c>
      <c r="Q111">
        <v>0.31774000000000002</v>
      </c>
      <c r="R111">
        <v>85</v>
      </c>
      <c r="S111">
        <v>85</v>
      </c>
      <c r="T111">
        <v>0.05</v>
      </c>
      <c r="U111">
        <v>0</v>
      </c>
      <c r="V111">
        <v>75</v>
      </c>
      <c r="W111" t="s">
        <v>732</v>
      </c>
      <c r="X111">
        <v>2.0000001E-2</v>
      </c>
      <c r="Y111">
        <v>0.4</v>
      </c>
      <c r="Z111">
        <v>0.70000004999999998</v>
      </c>
      <c r="AA111">
        <v>1.8000001000000001</v>
      </c>
      <c r="AB111">
        <v>1.8000001000000001</v>
      </c>
      <c r="AC111">
        <v>0</v>
      </c>
      <c r="AD111">
        <v>0.5</v>
      </c>
      <c r="AE111">
        <v>0</v>
      </c>
      <c r="AF111">
        <v>0</v>
      </c>
      <c r="AG111">
        <v>0</v>
      </c>
      <c r="AH111">
        <v>0.20420355000000001</v>
      </c>
      <c r="AI111">
        <v>0</v>
      </c>
      <c r="AJ111">
        <v>2</v>
      </c>
      <c r="AK111">
        <v>90</v>
      </c>
      <c r="AL111" t="s">
        <v>732</v>
      </c>
      <c r="AM111" t="s">
        <v>732</v>
      </c>
      <c r="AN111" t="s">
        <v>732</v>
      </c>
      <c r="AO111" t="s">
        <v>732</v>
      </c>
      <c r="AP111" t="s">
        <v>732</v>
      </c>
      <c r="AQ111">
        <v>5</v>
      </c>
      <c r="AR111" t="s">
        <v>732</v>
      </c>
      <c r="AS111">
        <v>2</v>
      </c>
      <c r="AT111">
        <v>93</v>
      </c>
      <c r="AU111" t="s">
        <v>732</v>
      </c>
      <c r="AV111" t="s">
        <v>732</v>
      </c>
      <c r="AW111" t="s">
        <v>732</v>
      </c>
      <c r="AX111">
        <v>85</v>
      </c>
      <c r="AY111">
        <v>0.4</v>
      </c>
      <c r="AZ111">
        <v>3</v>
      </c>
      <c r="BA111">
        <v>85</v>
      </c>
      <c r="BB111">
        <v>0.3</v>
      </c>
      <c r="BC111">
        <v>1</v>
      </c>
      <c r="BD111">
        <v>5</v>
      </c>
      <c r="BE111">
        <v>0.75</v>
      </c>
      <c r="BF111">
        <v>2</v>
      </c>
      <c r="BG111" t="s">
        <v>732</v>
      </c>
      <c r="BH111" t="s">
        <v>732</v>
      </c>
      <c r="BI111" t="s">
        <v>732</v>
      </c>
    </row>
    <row r="112" spans="1:61">
      <c r="A112">
        <v>129</v>
      </c>
      <c r="B112" t="s">
        <v>1056</v>
      </c>
      <c r="C112" s="69" t="s">
        <v>1057</v>
      </c>
      <c r="D112" s="70">
        <v>220230</v>
      </c>
      <c r="E112">
        <v>1</v>
      </c>
      <c r="F112">
        <v>3</v>
      </c>
      <c r="G112">
        <v>85</v>
      </c>
      <c r="H112">
        <v>13.721399</v>
      </c>
      <c r="I112">
        <v>7.8408011999999996</v>
      </c>
      <c r="J112">
        <v>3.1363199000000002</v>
      </c>
      <c r="L112">
        <v>1.9144086</v>
      </c>
      <c r="N112">
        <v>1.7867812999999999</v>
      </c>
      <c r="O112">
        <v>1.5315266999999999</v>
      </c>
      <c r="P112">
        <v>0.67943500000000001</v>
      </c>
      <c r="Q112">
        <v>0.10886999999999999</v>
      </c>
      <c r="R112">
        <v>90</v>
      </c>
      <c r="S112">
        <v>90</v>
      </c>
      <c r="T112">
        <v>0.1</v>
      </c>
      <c r="U112">
        <v>1.0000001E-2</v>
      </c>
      <c r="V112">
        <v>85</v>
      </c>
      <c r="W112">
        <v>85</v>
      </c>
      <c r="X112">
        <v>0.1</v>
      </c>
      <c r="Y112">
        <v>0.2</v>
      </c>
      <c r="Z112">
        <v>1.5000001000000001</v>
      </c>
      <c r="AA112">
        <v>1.5000001000000001</v>
      </c>
      <c r="AB112">
        <v>1.5000001000000001</v>
      </c>
      <c r="AC112">
        <v>0</v>
      </c>
      <c r="AD112">
        <v>0.5</v>
      </c>
      <c r="AE112">
        <v>0.5</v>
      </c>
      <c r="AF112">
        <v>0</v>
      </c>
      <c r="AG112">
        <v>0.27611659999999999</v>
      </c>
      <c r="AH112">
        <v>0.10210176999999999</v>
      </c>
      <c r="AI112">
        <v>0</v>
      </c>
      <c r="AJ112">
        <v>0.5</v>
      </c>
      <c r="AK112">
        <v>60</v>
      </c>
      <c r="AL112" t="s">
        <v>732</v>
      </c>
      <c r="AM112" t="s">
        <v>732</v>
      </c>
      <c r="AN112" t="s">
        <v>732</v>
      </c>
      <c r="AO112" t="s">
        <v>732</v>
      </c>
      <c r="AP112" t="s">
        <v>732</v>
      </c>
      <c r="AQ112" t="s">
        <v>732</v>
      </c>
      <c r="AR112" t="s">
        <v>732</v>
      </c>
      <c r="AS112" t="s">
        <v>732</v>
      </c>
      <c r="AT112">
        <v>100</v>
      </c>
      <c r="AU112" t="s">
        <v>732</v>
      </c>
      <c r="AV112" t="s">
        <v>732</v>
      </c>
      <c r="AW112" t="s">
        <v>732</v>
      </c>
      <c r="AX112">
        <v>10</v>
      </c>
      <c r="AY112">
        <v>0.5</v>
      </c>
      <c r="AZ112">
        <v>3</v>
      </c>
      <c r="BA112">
        <v>10</v>
      </c>
      <c r="BB112">
        <v>0.5</v>
      </c>
      <c r="BC112">
        <v>1</v>
      </c>
      <c r="BD112" t="s">
        <v>732</v>
      </c>
      <c r="BE112" t="s">
        <v>732</v>
      </c>
      <c r="BF112" t="s">
        <v>732</v>
      </c>
      <c r="BG112" t="s">
        <v>732</v>
      </c>
      <c r="BH112" t="s">
        <v>732</v>
      </c>
      <c r="BI112" t="s">
        <v>732</v>
      </c>
    </row>
    <row r="113" spans="1:61">
      <c r="A113">
        <v>131</v>
      </c>
      <c r="B113" t="s">
        <v>1058</v>
      </c>
      <c r="C113" s="69" t="s">
        <v>1059</v>
      </c>
      <c r="D113" s="70">
        <v>210220250330</v>
      </c>
      <c r="E113">
        <v>3</v>
      </c>
      <c r="F113">
        <v>2</v>
      </c>
      <c r="G113" s="70">
        <v>228252</v>
      </c>
      <c r="H113">
        <v>0.64229219999999998</v>
      </c>
      <c r="I113">
        <v>0</v>
      </c>
      <c r="J113">
        <v>0</v>
      </c>
      <c r="P113">
        <v>0.134635</v>
      </c>
      <c r="Q113">
        <v>0</v>
      </c>
      <c r="R113">
        <v>70</v>
      </c>
      <c r="S113" t="s">
        <v>732</v>
      </c>
      <c r="T113">
        <v>3.0000002000000001</v>
      </c>
      <c r="U113">
        <v>0.3</v>
      </c>
      <c r="V113">
        <v>70</v>
      </c>
      <c r="W113">
        <v>95</v>
      </c>
      <c r="AJ113">
        <v>3</v>
      </c>
      <c r="AK113">
        <v>90</v>
      </c>
      <c r="AL113" t="s">
        <v>732</v>
      </c>
      <c r="AM113" t="s">
        <v>732</v>
      </c>
      <c r="AN113">
        <v>1.3</v>
      </c>
      <c r="AO113">
        <v>20</v>
      </c>
      <c r="AP113">
        <v>2</v>
      </c>
      <c r="AQ113" t="s">
        <v>732</v>
      </c>
      <c r="AR113" t="s">
        <v>732</v>
      </c>
      <c r="AS113" t="s">
        <v>732</v>
      </c>
      <c r="AT113">
        <v>1</v>
      </c>
      <c r="AU113" t="s">
        <v>732</v>
      </c>
      <c r="AV113" t="s">
        <v>732</v>
      </c>
      <c r="AW113">
        <v>99</v>
      </c>
      <c r="AX113" t="s">
        <v>732</v>
      </c>
      <c r="AY113" t="s">
        <v>732</v>
      </c>
      <c r="AZ113" t="s">
        <v>732</v>
      </c>
      <c r="BA113" t="s">
        <v>732</v>
      </c>
      <c r="BB113" t="s">
        <v>732</v>
      </c>
      <c r="BC113" t="s">
        <v>732</v>
      </c>
      <c r="BD113" t="s">
        <v>732</v>
      </c>
      <c r="BE113" t="s">
        <v>732</v>
      </c>
      <c r="BF113" t="s">
        <v>732</v>
      </c>
      <c r="BG113" t="s">
        <v>732</v>
      </c>
      <c r="BH113" t="s">
        <v>732</v>
      </c>
      <c r="BI113" t="s">
        <v>732</v>
      </c>
    </row>
    <row r="114" spans="1:61">
      <c r="A114">
        <v>133</v>
      </c>
      <c r="B114" t="s">
        <v>1060</v>
      </c>
      <c r="C114" s="69" t="s">
        <v>1061</v>
      </c>
      <c r="D114" s="70">
        <v>210220250330</v>
      </c>
      <c r="E114">
        <v>5</v>
      </c>
      <c r="F114">
        <v>2</v>
      </c>
      <c r="G114">
        <v>281</v>
      </c>
      <c r="H114">
        <v>0.54232203999999995</v>
      </c>
      <c r="I114">
        <v>0</v>
      </c>
      <c r="J114">
        <v>0</v>
      </c>
      <c r="P114">
        <v>0.27316501999999998</v>
      </c>
      <c r="Q114">
        <v>0</v>
      </c>
      <c r="R114">
        <v>70</v>
      </c>
      <c r="S114" t="s">
        <v>732</v>
      </c>
      <c r="T114">
        <v>3.0000002000000001</v>
      </c>
      <c r="U114">
        <v>0</v>
      </c>
      <c r="V114">
        <v>70</v>
      </c>
      <c r="W114" t="s">
        <v>732</v>
      </c>
      <c r="X114">
        <v>0.4</v>
      </c>
      <c r="Y114">
        <v>0.2</v>
      </c>
      <c r="Z114">
        <v>0</v>
      </c>
      <c r="AA114">
        <v>0</v>
      </c>
      <c r="AB114">
        <v>0</v>
      </c>
      <c r="AC114">
        <v>0</v>
      </c>
      <c r="AD114">
        <v>0</v>
      </c>
      <c r="AE114">
        <v>0</v>
      </c>
      <c r="AF114">
        <v>0</v>
      </c>
      <c r="AJ114">
        <v>2</v>
      </c>
      <c r="AK114">
        <v>85</v>
      </c>
      <c r="AL114" t="s">
        <v>732</v>
      </c>
      <c r="AM114" t="s">
        <v>732</v>
      </c>
      <c r="AN114" t="s">
        <v>732</v>
      </c>
      <c r="AO114" t="s">
        <v>732</v>
      </c>
      <c r="AP114" t="s">
        <v>732</v>
      </c>
      <c r="AQ114" t="s">
        <v>732</v>
      </c>
      <c r="AR114" t="s">
        <v>732</v>
      </c>
      <c r="AS114">
        <v>5</v>
      </c>
      <c r="AT114">
        <v>1</v>
      </c>
      <c r="AU114" t="s">
        <v>732</v>
      </c>
      <c r="AV114" t="s">
        <v>732</v>
      </c>
      <c r="AW114">
        <v>94</v>
      </c>
      <c r="AX114" t="s">
        <v>732</v>
      </c>
      <c r="AY114" t="s">
        <v>732</v>
      </c>
      <c r="AZ114" t="s">
        <v>732</v>
      </c>
      <c r="BA114" t="s">
        <v>732</v>
      </c>
      <c r="BB114" t="s">
        <v>732</v>
      </c>
      <c r="BC114" t="s">
        <v>732</v>
      </c>
      <c r="BD114" t="s">
        <v>732</v>
      </c>
      <c r="BE114" t="s">
        <v>732</v>
      </c>
      <c r="BF114" t="s">
        <v>732</v>
      </c>
      <c r="BG114" t="s">
        <v>732</v>
      </c>
      <c r="BH114" t="s">
        <v>732</v>
      </c>
      <c r="BI114" t="s">
        <v>732</v>
      </c>
    </row>
    <row r="115" spans="1:61">
      <c r="A115">
        <v>134</v>
      </c>
      <c r="B115" t="s">
        <v>1062</v>
      </c>
      <c r="C115" s="69" t="s">
        <v>1063</v>
      </c>
      <c r="D115" s="70">
        <v>210220230250</v>
      </c>
      <c r="E115">
        <v>7</v>
      </c>
      <c r="F115">
        <v>6</v>
      </c>
      <c r="G115">
        <v>51</v>
      </c>
      <c r="H115">
        <v>0.32669997000000001</v>
      </c>
      <c r="I115">
        <v>0</v>
      </c>
      <c r="J115">
        <v>0</v>
      </c>
      <c r="P115">
        <v>1.1792951</v>
      </c>
      <c r="Q115">
        <v>0</v>
      </c>
      <c r="R115">
        <v>85</v>
      </c>
      <c r="S115" t="s">
        <v>732</v>
      </c>
      <c r="T115">
        <v>0.2</v>
      </c>
      <c r="U115">
        <v>0</v>
      </c>
      <c r="V115">
        <v>85</v>
      </c>
      <c r="W115" t="s">
        <v>732</v>
      </c>
      <c r="X115">
        <v>1.4000001</v>
      </c>
      <c r="Y115">
        <v>3.2</v>
      </c>
      <c r="Z115">
        <v>6.9</v>
      </c>
      <c r="AA115">
        <v>7.9000006000000003</v>
      </c>
      <c r="AB115">
        <v>2.8000001999999999</v>
      </c>
      <c r="AC115">
        <v>0</v>
      </c>
      <c r="AD115">
        <v>2.5</v>
      </c>
      <c r="AE115">
        <v>1</v>
      </c>
      <c r="AF115">
        <v>0</v>
      </c>
      <c r="AG115">
        <v>4.9705253000000003</v>
      </c>
      <c r="AH115">
        <v>0.19347523</v>
      </c>
      <c r="AI115">
        <v>0</v>
      </c>
      <c r="AJ115">
        <v>1.5</v>
      </c>
      <c r="AK115">
        <v>65</v>
      </c>
      <c r="AL115" t="s">
        <v>732</v>
      </c>
      <c r="AM115" t="s">
        <v>732</v>
      </c>
      <c r="AN115" t="s">
        <v>732</v>
      </c>
      <c r="AO115" t="s">
        <v>732</v>
      </c>
      <c r="AP115" t="s">
        <v>732</v>
      </c>
      <c r="AQ115" t="s">
        <v>732</v>
      </c>
      <c r="AR115" t="s">
        <v>732</v>
      </c>
      <c r="AS115" t="s">
        <v>732</v>
      </c>
      <c r="AT115">
        <v>95</v>
      </c>
      <c r="AU115" t="s">
        <v>732</v>
      </c>
      <c r="AV115" t="s">
        <v>732</v>
      </c>
      <c r="AW115">
        <v>5</v>
      </c>
      <c r="AX115">
        <v>80</v>
      </c>
      <c r="AY115">
        <v>0.4</v>
      </c>
      <c r="AZ115">
        <v>3</v>
      </c>
      <c r="BA115">
        <v>85</v>
      </c>
      <c r="BB115">
        <v>0.2</v>
      </c>
      <c r="BC115">
        <v>1</v>
      </c>
      <c r="BD115" t="s">
        <v>732</v>
      </c>
      <c r="BE115" t="s">
        <v>732</v>
      </c>
      <c r="BF115" t="s">
        <v>732</v>
      </c>
      <c r="BG115" t="s">
        <v>732</v>
      </c>
      <c r="BH115" t="s">
        <v>732</v>
      </c>
      <c r="BI115" t="s">
        <v>732</v>
      </c>
    </row>
    <row r="116" spans="1:61">
      <c r="A116">
        <v>135</v>
      </c>
      <c r="B116" t="s">
        <v>1064</v>
      </c>
      <c r="C116" s="69" t="s">
        <v>1065</v>
      </c>
      <c r="D116" s="70">
        <v>220250</v>
      </c>
      <c r="E116">
        <v>5</v>
      </c>
      <c r="F116">
        <v>6</v>
      </c>
      <c r="G116" s="70">
        <v>64275280</v>
      </c>
      <c r="H116">
        <v>0.81348306000000004</v>
      </c>
      <c r="I116">
        <v>1.0846441</v>
      </c>
      <c r="J116">
        <v>0</v>
      </c>
      <c r="K116" s="71">
        <v>8.7743630000000007E-6</v>
      </c>
      <c r="L116">
        <v>7.5491495000000006E-2</v>
      </c>
      <c r="M116">
        <v>7.5491495000000006E-2</v>
      </c>
      <c r="N116">
        <v>0.32353496999999998</v>
      </c>
      <c r="O116">
        <v>0.32353496999999998</v>
      </c>
      <c r="P116">
        <v>0.19896501</v>
      </c>
      <c r="Q116">
        <v>0</v>
      </c>
      <c r="R116">
        <v>90</v>
      </c>
      <c r="S116" t="s">
        <v>732</v>
      </c>
      <c r="T116">
        <v>1</v>
      </c>
      <c r="U116">
        <v>0.5</v>
      </c>
      <c r="V116">
        <v>80</v>
      </c>
      <c r="W116">
        <v>90</v>
      </c>
      <c r="X116">
        <v>0.2</v>
      </c>
      <c r="Y116">
        <v>0.4</v>
      </c>
      <c r="Z116">
        <v>0.8</v>
      </c>
      <c r="AA116">
        <v>0</v>
      </c>
      <c r="AB116">
        <v>0</v>
      </c>
      <c r="AC116">
        <v>0</v>
      </c>
      <c r="AD116">
        <v>0</v>
      </c>
      <c r="AE116">
        <v>0</v>
      </c>
      <c r="AF116">
        <v>0</v>
      </c>
      <c r="AJ116">
        <v>0.5</v>
      </c>
      <c r="AK116">
        <v>15</v>
      </c>
      <c r="AL116">
        <v>0.5</v>
      </c>
      <c r="AM116">
        <v>5</v>
      </c>
      <c r="AN116">
        <v>0.5</v>
      </c>
      <c r="AO116">
        <v>5</v>
      </c>
      <c r="AP116">
        <v>2</v>
      </c>
      <c r="AQ116" t="s">
        <v>732</v>
      </c>
      <c r="AR116" t="s">
        <v>732</v>
      </c>
      <c r="AS116">
        <v>25</v>
      </c>
      <c r="AT116">
        <v>50</v>
      </c>
      <c r="AU116" t="s">
        <v>732</v>
      </c>
      <c r="AV116" t="s">
        <v>732</v>
      </c>
      <c r="AW116">
        <v>25</v>
      </c>
      <c r="AX116">
        <v>15</v>
      </c>
      <c r="AY116">
        <v>0.1</v>
      </c>
      <c r="AZ116">
        <v>3</v>
      </c>
      <c r="BA116">
        <v>15</v>
      </c>
      <c r="BB116">
        <v>0.1</v>
      </c>
      <c r="BC116">
        <v>1</v>
      </c>
      <c r="BD116" t="s">
        <v>732</v>
      </c>
      <c r="BE116" t="s">
        <v>732</v>
      </c>
      <c r="BF116" t="s">
        <v>732</v>
      </c>
      <c r="BG116" t="s">
        <v>732</v>
      </c>
      <c r="BH116" t="s">
        <v>732</v>
      </c>
      <c r="BI116" t="s">
        <v>732</v>
      </c>
    </row>
    <row r="117" spans="1:61">
      <c r="A117">
        <v>138</v>
      </c>
      <c r="B117" t="s">
        <v>1066</v>
      </c>
      <c r="C117" s="69" t="s">
        <v>1067</v>
      </c>
      <c r="D117" s="70">
        <v>210220</v>
      </c>
      <c r="E117">
        <v>2</v>
      </c>
      <c r="F117">
        <v>3</v>
      </c>
      <c r="G117" t="s">
        <v>1068</v>
      </c>
      <c r="H117">
        <v>4.0519689999999997</v>
      </c>
      <c r="I117">
        <v>7.1178945999999996</v>
      </c>
      <c r="J117">
        <v>1.5606724000000001</v>
      </c>
      <c r="N117">
        <v>15.630758999999999</v>
      </c>
      <c r="P117">
        <v>0.32000002</v>
      </c>
      <c r="Q117">
        <v>0</v>
      </c>
      <c r="R117">
        <v>75</v>
      </c>
      <c r="S117" t="s">
        <v>732</v>
      </c>
      <c r="T117">
        <v>0.1</v>
      </c>
      <c r="U117">
        <v>0</v>
      </c>
      <c r="V117">
        <v>75</v>
      </c>
      <c r="W117" t="s">
        <v>732</v>
      </c>
      <c r="X117">
        <v>0.90000004</v>
      </c>
      <c r="Y117">
        <v>1.5000001000000001</v>
      </c>
      <c r="Z117">
        <v>1.9000001</v>
      </c>
      <c r="AA117">
        <v>4.8</v>
      </c>
      <c r="AB117">
        <v>5.2000003000000001</v>
      </c>
      <c r="AC117">
        <v>0</v>
      </c>
      <c r="AD117">
        <v>1.4000001</v>
      </c>
      <c r="AE117">
        <v>2.1000000999999999</v>
      </c>
      <c r="AF117">
        <v>0</v>
      </c>
      <c r="AJ117">
        <v>0.8</v>
      </c>
      <c r="AK117">
        <v>75</v>
      </c>
      <c r="AL117">
        <v>0.5</v>
      </c>
      <c r="AM117">
        <v>5</v>
      </c>
      <c r="AN117">
        <v>1.3</v>
      </c>
      <c r="AO117">
        <v>20</v>
      </c>
      <c r="AP117">
        <v>2</v>
      </c>
      <c r="AQ117" t="s">
        <v>732</v>
      </c>
      <c r="AR117">
        <v>70</v>
      </c>
      <c r="AS117">
        <v>24</v>
      </c>
      <c r="AT117">
        <v>5</v>
      </c>
      <c r="AU117" t="s">
        <v>732</v>
      </c>
      <c r="AV117" t="s">
        <v>732</v>
      </c>
      <c r="AW117">
        <v>1</v>
      </c>
      <c r="AX117">
        <v>85</v>
      </c>
      <c r="AY117">
        <v>0.9</v>
      </c>
      <c r="AZ117">
        <v>3</v>
      </c>
      <c r="BA117">
        <v>85</v>
      </c>
      <c r="BB117">
        <v>0.9</v>
      </c>
      <c r="BC117">
        <v>1</v>
      </c>
      <c r="BD117">
        <v>2</v>
      </c>
      <c r="BE117">
        <v>0.66</v>
      </c>
      <c r="BF117">
        <v>10</v>
      </c>
      <c r="BG117" t="s">
        <v>732</v>
      </c>
      <c r="BH117" t="s">
        <v>732</v>
      </c>
      <c r="BI117" t="s">
        <v>732</v>
      </c>
    </row>
    <row r="118" spans="1:61">
      <c r="A118">
        <v>140</v>
      </c>
      <c r="B118" t="s">
        <v>1069</v>
      </c>
      <c r="C118" t="s">
        <v>1070</v>
      </c>
      <c r="D118">
        <v>210</v>
      </c>
      <c r="E118">
        <v>2</v>
      </c>
      <c r="F118">
        <v>4</v>
      </c>
      <c r="G118">
        <v>14</v>
      </c>
      <c r="H118">
        <v>5.2324276000000003</v>
      </c>
      <c r="I118">
        <v>0.58217940000000001</v>
      </c>
      <c r="J118">
        <v>4.8565270000000001E-2</v>
      </c>
      <c r="N118">
        <v>4.3890142000000001</v>
      </c>
      <c r="P118">
        <v>0.10677499999999999</v>
      </c>
      <c r="Q118">
        <v>0.8</v>
      </c>
      <c r="R118">
        <v>90</v>
      </c>
      <c r="S118">
        <v>60</v>
      </c>
      <c r="T118">
        <v>2.0000001E-2</v>
      </c>
      <c r="U118">
        <v>0.70000004999999998</v>
      </c>
      <c r="V118">
        <v>80</v>
      </c>
      <c r="W118">
        <v>80</v>
      </c>
      <c r="X118">
        <v>0.3</v>
      </c>
      <c r="Y118">
        <v>0.3</v>
      </c>
      <c r="Z118">
        <v>0.1</v>
      </c>
      <c r="AA118">
        <v>0.4</v>
      </c>
      <c r="AB118">
        <v>0</v>
      </c>
      <c r="AC118">
        <v>0</v>
      </c>
      <c r="AD118">
        <v>0.1</v>
      </c>
      <c r="AE118">
        <v>0</v>
      </c>
      <c r="AF118">
        <v>0</v>
      </c>
      <c r="AJ118">
        <v>0.8</v>
      </c>
      <c r="AK118">
        <v>90</v>
      </c>
      <c r="AL118">
        <v>1</v>
      </c>
      <c r="AM118">
        <v>10</v>
      </c>
      <c r="AN118">
        <v>1</v>
      </c>
      <c r="AO118">
        <v>10</v>
      </c>
      <c r="AP118">
        <v>2</v>
      </c>
      <c r="AQ118">
        <v>90</v>
      </c>
      <c r="AR118" t="s">
        <v>732</v>
      </c>
      <c r="AS118">
        <v>10</v>
      </c>
      <c r="AT118" t="s">
        <v>732</v>
      </c>
      <c r="AU118" t="s">
        <v>732</v>
      </c>
      <c r="AV118" t="s">
        <v>732</v>
      </c>
      <c r="AW118" t="s">
        <v>732</v>
      </c>
      <c r="AX118">
        <v>95</v>
      </c>
      <c r="AY118">
        <v>0.75</v>
      </c>
      <c r="AZ118">
        <v>3</v>
      </c>
      <c r="BA118">
        <v>95</v>
      </c>
      <c r="BB118">
        <v>0.75</v>
      </c>
      <c r="BC118">
        <v>1</v>
      </c>
      <c r="BD118" t="s">
        <v>732</v>
      </c>
      <c r="BE118" t="s">
        <v>732</v>
      </c>
      <c r="BF118" t="s">
        <v>732</v>
      </c>
      <c r="BG118" t="s">
        <v>732</v>
      </c>
      <c r="BH118" t="s">
        <v>732</v>
      </c>
      <c r="BI118" t="s">
        <v>732</v>
      </c>
    </row>
    <row r="119" spans="1:61">
      <c r="A119">
        <v>142</v>
      </c>
      <c r="B119" t="s">
        <v>1071</v>
      </c>
      <c r="C119" t="s">
        <v>1072</v>
      </c>
      <c r="D119" s="70">
        <v>210220</v>
      </c>
      <c r="E119">
        <v>1</v>
      </c>
      <c r="F119">
        <v>4</v>
      </c>
      <c r="G119" t="s">
        <v>1073</v>
      </c>
      <c r="H119">
        <v>11.434500999999999</v>
      </c>
      <c r="I119">
        <v>4.9919763000000001</v>
      </c>
      <c r="J119">
        <v>0.82642037000000002</v>
      </c>
      <c r="L119">
        <v>5.0029870000000001</v>
      </c>
      <c r="N119">
        <v>10.005974</v>
      </c>
      <c r="O119">
        <v>4.5026890000000002</v>
      </c>
      <c r="P119">
        <v>0.22828001000000001</v>
      </c>
      <c r="Q119">
        <v>0</v>
      </c>
      <c r="R119">
        <v>80</v>
      </c>
      <c r="S119" t="s">
        <v>732</v>
      </c>
      <c r="T119">
        <v>1.0000001E-2</v>
      </c>
      <c r="U119">
        <v>0.1</v>
      </c>
      <c r="V119">
        <v>90</v>
      </c>
      <c r="W119">
        <v>90</v>
      </c>
      <c r="X119">
        <v>0.5</v>
      </c>
      <c r="Y119">
        <v>1</v>
      </c>
      <c r="Z119">
        <v>3.0000002000000001</v>
      </c>
      <c r="AA119">
        <v>3.0000002000000001</v>
      </c>
      <c r="AB119">
        <v>0</v>
      </c>
      <c r="AC119">
        <v>0</v>
      </c>
      <c r="AD119">
        <v>1</v>
      </c>
      <c r="AE119">
        <v>0</v>
      </c>
      <c r="AF119">
        <v>0</v>
      </c>
      <c r="AJ119">
        <v>1</v>
      </c>
      <c r="AK119">
        <v>80</v>
      </c>
      <c r="AL119" t="s">
        <v>732</v>
      </c>
      <c r="AM119" t="s">
        <v>732</v>
      </c>
      <c r="AN119">
        <v>0.5</v>
      </c>
      <c r="AO119">
        <v>20</v>
      </c>
      <c r="AP119">
        <v>2</v>
      </c>
      <c r="AQ119" t="s">
        <v>732</v>
      </c>
      <c r="AR119" t="s">
        <v>732</v>
      </c>
      <c r="AS119">
        <v>10</v>
      </c>
      <c r="AT119">
        <v>90</v>
      </c>
      <c r="AU119" t="s">
        <v>732</v>
      </c>
      <c r="AV119" t="s">
        <v>732</v>
      </c>
      <c r="AW119" t="s">
        <v>732</v>
      </c>
      <c r="AX119">
        <v>90</v>
      </c>
      <c r="AY119">
        <v>1</v>
      </c>
      <c r="AZ119">
        <v>3</v>
      </c>
      <c r="BA119">
        <v>90</v>
      </c>
      <c r="BB119">
        <v>1</v>
      </c>
      <c r="BC119">
        <v>1</v>
      </c>
      <c r="BD119" t="s">
        <v>732</v>
      </c>
      <c r="BE119" t="s">
        <v>732</v>
      </c>
      <c r="BF119" t="s">
        <v>732</v>
      </c>
      <c r="BG119" t="s">
        <v>732</v>
      </c>
      <c r="BH119" t="s">
        <v>732</v>
      </c>
      <c r="BI119" t="s">
        <v>732</v>
      </c>
    </row>
    <row r="120" spans="1:61">
      <c r="A120">
        <v>143</v>
      </c>
      <c r="B120" t="s">
        <v>1074</v>
      </c>
      <c r="C120" s="69" t="s">
        <v>1075</v>
      </c>
      <c r="D120">
        <v>210</v>
      </c>
      <c r="E120">
        <v>4</v>
      </c>
      <c r="F120">
        <v>4</v>
      </c>
      <c r="G120" t="s">
        <v>1076</v>
      </c>
      <c r="H120">
        <v>16.944949999999999</v>
      </c>
      <c r="I120">
        <v>4.422212</v>
      </c>
      <c r="J120">
        <v>3.9253013000000001</v>
      </c>
      <c r="K120" s="71">
        <v>2.6651914999999999E-5</v>
      </c>
      <c r="L120">
        <v>0.95567250000000004</v>
      </c>
      <c r="M120">
        <v>0.25014936999999998</v>
      </c>
      <c r="N120">
        <v>12.2522135</v>
      </c>
      <c r="O120">
        <v>7.3002770000000003</v>
      </c>
      <c r="P120">
        <v>1.44</v>
      </c>
      <c r="Q120">
        <v>0.31659502</v>
      </c>
      <c r="R120">
        <v>85</v>
      </c>
      <c r="S120">
        <v>85</v>
      </c>
      <c r="T120">
        <v>0.5</v>
      </c>
      <c r="U120">
        <v>0</v>
      </c>
      <c r="V120">
        <v>85</v>
      </c>
      <c r="W120" t="s">
        <v>732</v>
      </c>
      <c r="X120">
        <v>0.4</v>
      </c>
      <c r="Y120">
        <v>0.6</v>
      </c>
      <c r="Z120">
        <v>1.3000001000000001</v>
      </c>
      <c r="AA120">
        <v>2</v>
      </c>
      <c r="AB120">
        <v>2</v>
      </c>
      <c r="AC120">
        <v>0</v>
      </c>
      <c r="AD120">
        <v>0.3</v>
      </c>
      <c r="AE120">
        <v>0</v>
      </c>
      <c r="AF120">
        <v>0</v>
      </c>
      <c r="AG120">
        <v>0</v>
      </c>
      <c r="AH120">
        <v>5.1050887000000003E-2</v>
      </c>
      <c r="AI120">
        <v>0</v>
      </c>
      <c r="AJ120">
        <v>2</v>
      </c>
      <c r="AK120">
        <v>80</v>
      </c>
      <c r="AL120">
        <v>1</v>
      </c>
      <c r="AM120">
        <v>5</v>
      </c>
      <c r="AN120">
        <v>1</v>
      </c>
      <c r="AO120">
        <v>5</v>
      </c>
      <c r="AP120">
        <v>2</v>
      </c>
      <c r="AQ120" t="s">
        <v>732</v>
      </c>
      <c r="AR120" t="s">
        <v>732</v>
      </c>
      <c r="AS120">
        <v>5</v>
      </c>
      <c r="AT120">
        <v>95</v>
      </c>
      <c r="AU120" t="s">
        <v>732</v>
      </c>
      <c r="AV120" t="s">
        <v>732</v>
      </c>
      <c r="AW120" t="s">
        <v>732</v>
      </c>
      <c r="AX120">
        <v>95</v>
      </c>
      <c r="AY120">
        <v>1</v>
      </c>
      <c r="AZ120">
        <v>3</v>
      </c>
      <c r="BA120">
        <v>95</v>
      </c>
      <c r="BB120">
        <v>1</v>
      </c>
      <c r="BC120">
        <v>1</v>
      </c>
      <c r="BD120" t="s">
        <v>732</v>
      </c>
      <c r="BE120" t="s">
        <v>732</v>
      </c>
      <c r="BF120" t="s">
        <v>732</v>
      </c>
      <c r="BG120" t="s">
        <v>732</v>
      </c>
      <c r="BH120" t="s">
        <v>732</v>
      </c>
      <c r="BI120" t="s">
        <v>732</v>
      </c>
    </row>
    <row r="121" spans="1:61">
      <c r="A121">
        <v>146</v>
      </c>
      <c r="B121" t="s">
        <v>238</v>
      </c>
      <c r="C121" t="s">
        <v>1077</v>
      </c>
      <c r="D121">
        <v>210</v>
      </c>
      <c r="E121">
        <v>2</v>
      </c>
      <c r="F121">
        <v>4</v>
      </c>
      <c r="G121">
        <v>14</v>
      </c>
      <c r="H121">
        <v>2.8749601999999999</v>
      </c>
      <c r="I121">
        <v>0.87596445999999994</v>
      </c>
      <c r="J121">
        <v>0.89646479999999995</v>
      </c>
      <c r="K121" s="71">
        <v>3.0083527000000001E-4</v>
      </c>
      <c r="M121">
        <v>3.8824198000000001</v>
      </c>
      <c r="N121">
        <v>2.5882797000000002</v>
      </c>
      <c r="O121">
        <v>1.8378317</v>
      </c>
      <c r="P121">
        <v>6.8540009999999998E-2</v>
      </c>
      <c r="Q121">
        <v>0.10929999999999999</v>
      </c>
      <c r="R121">
        <v>90</v>
      </c>
      <c r="S121">
        <v>90</v>
      </c>
      <c r="T121">
        <v>0.1</v>
      </c>
      <c r="U121">
        <v>1.0000001E-2</v>
      </c>
      <c r="V121">
        <v>90</v>
      </c>
      <c r="W121">
        <v>90</v>
      </c>
      <c r="X121">
        <v>0.2</v>
      </c>
      <c r="Y121">
        <v>0.8</v>
      </c>
      <c r="Z121">
        <v>1</v>
      </c>
      <c r="AA121">
        <v>6.0000004999999996</v>
      </c>
      <c r="AB121">
        <v>0</v>
      </c>
      <c r="AC121">
        <v>0</v>
      </c>
      <c r="AD121">
        <v>1.5000001000000001</v>
      </c>
      <c r="AE121">
        <v>0</v>
      </c>
      <c r="AF121">
        <v>0</v>
      </c>
      <c r="AJ121">
        <v>0.8</v>
      </c>
      <c r="AK121">
        <v>70</v>
      </c>
      <c r="AL121">
        <v>1.2</v>
      </c>
      <c r="AM121">
        <v>45</v>
      </c>
      <c r="AN121">
        <v>1.2</v>
      </c>
      <c r="AO121">
        <v>45</v>
      </c>
      <c r="AP121">
        <v>2</v>
      </c>
      <c r="AQ121">
        <v>90</v>
      </c>
      <c r="AR121" t="s">
        <v>732</v>
      </c>
      <c r="AS121" t="s">
        <v>732</v>
      </c>
      <c r="AT121" t="s">
        <v>732</v>
      </c>
      <c r="AU121" t="s">
        <v>732</v>
      </c>
      <c r="AV121" t="s">
        <v>732</v>
      </c>
      <c r="AW121">
        <v>10</v>
      </c>
      <c r="AX121">
        <v>100</v>
      </c>
      <c r="AY121">
        <v>0.6</v>
      </c>
      <c r="AZ121">
        <v>3</v>
      </c>
      <c r="BA121">
        <v>100</v>
      </c>
      <c r="BB121">
        <v>0.6</v>
      </c>
      <c r="BC121">
        <v>1</v>
      </c>
      <c r="BD121" t="s">
        <v>732</v>
      </c>
      <c r="BE121" t="s">
        <v>732</v>
      </c>
      <c r="BF121" t="s">
        <v>732</v>
      </c>
      <c r="BG121" t="s">
        <v>732</v>
      </c>
      <c r="BH121" t="s">
        <v>732</v>
      </c>
      <c r="BI121" t="s">
        <v>732</v>
      </c>
    </row>
    <row r="122" spans="1:61">
      <c r="A122">
        <v>147</v>
      </c>
      <c r="B122" t="s">
        <v>239</v>
      </c>
      <c r="C122" t="s">
        <v>1078</v>
      </c>
      <c r="D122">
        <v>210</v>
      </c>
      <c r="E122">
        <v>5</v>
      </c>
      <c r="F122">
        <v>1</v>
      </c>
      <c r="G122">
        <v>14</v>
      </c>
      <c r="H122">
        <v>1.617165</v>
      </c>
      <c r="I122">
        <v>0.56349223999999998</v>
      </c>
      <c r="J122">
        <v>0.27856624000000002</v>
      </c>
      <c r="K122" s="71">
        <v>2.7057372999999999E-5</v>
      </c>
      <c r="M122">
        <v>0.34918806000000002</v>
      </c>
      <c r="N122">
        <v>0.34918806000000002</v>
      </c>
      <c r="O122">
        <v>0.10210178</v>
      </c>
      <c r="P122">
        <v>0.51413505999999998</v>
      </c>
      <c r="Q122">
        <v>0</v>
      </c>
      <c r="R122">
        <v>90</v>
      </c>
      <c r="S122" t="s">
        <v>732</v>
      </c>
      <c r="T122">
        <v>0.3</v>
      </c>
      <c r="U122">
        <v>1.0000001E-2</v>
      </c>
      <c r="V122">
        <v>90</v>
      </c>
      <c r="W122">
        <v>90</v>
      </c>
      <c r="X122">
        <v>0.1</v>
      </c>
      <c r="Y122">
        <v>0.1</v>
      </c>
      <c r="Z122">
        <v>0.1</v>
      </c>
      <c r="AA122">
        <v>0.3</v>
      </c>
      <c r="AB122">
        <v>0</v>
      </c>
      <c r="AC122">
        <v>0</v>
      </c>
      <c r="AD122">
        <v>0</v>
      </c>
      <c r="AE122">
        <v>0</v>
      </c>
      <c r="AF122">
        <v>0</v>
      </c>
      <c r="AJ122">
        <v>0.5</v>
      </c>
      <c r="AK122">
        <v>80</v>
      </c>
      <c r="AL122">
        <v>0.2</v>
      </c>
      <c r="AM122">
        <v>5</v>
      </c>
      <c r="AN122">
        <v>0.2</v>
      </c>
      <c r="AO122">
        <v>5</v>
      </c>
      <c r="AP122">
        <v>2</v>
      </c>
      <c r="AQ122">
        <v>40</v>
      </c>
      <c r="AR122" t="s">
        <v>732</v>
      </c>
      <c r="AS122" t="s">
        <v>732</v>
      </c>
      <c r="AT122" t="s">
        <v>732</v>
      </c>
      <c r="AU122" t="s">
        <v>732</v>
      </c>
      <c r="AV122" t="s">
        <v>732</v>
      </c>
      <c r="AW122">
        <v>60</v>
      </c>
      <c r="AX122">
        <v>70</v>
      </c>
      <c r="AY122">
        <v>0.2</v>
      </c>
      <c r="AZ122">
        <v>3</v>
      </c>
      <c r="BA122">
        <v>70</v>
      </c>
      <c r="BB122">
        <v>0.2</v>
      </c>
      <c r="BC122">
        <v>1</v>
      </c>
      <c r="BD122" t="s">
        <v>732</v>
      </c>
      <c r="BE122" t="s">
        <v>732</v>
      </c>
      <c r="BF122" t="s">
        <v>732</v>
      </c>
      <c r="BG122" t="s">
        <v>732</v>
      </c>
      <c r="BH122" t="s">
        <v>732</v>
      </c>
      <c r="BI122" t="s">
        <v>732</v>
      </c>
    </row>
    <row r="123" spans="1:61">
      <c r="A123">
        <v>148</v>
      </c>
      <c r="B123" t="s">
        <v>238</v>
      </c>
      <c r="C123" t="s">
        <v>1079</v>
      </c>
      <c r="D123">
        <v>210</v>
      </c>
      <c r="E123">
        <v>2</v>
      </c>
      <c r="F123">
        <v>4</v>
      </c>
      <c r="G123">
        <v>14</v>
      </c>
      <c r="H123">
        <v>1.1772963000000001</v>
      </c>
      <c r="I123">
        <v>0</v>
      </c>
      <c r="J123">
        <v>1.07811E-2</v>
      </c>
      <c r="K123" s="71">
        <v>1.038386E-7</v>
      </c>
      <c r="M123">
        <v>1.3400856E-3</v>
      </c>
      <c r="N123">
        <v>24.81073</v>
      </c>
      <c r="O123">
        <v>7.8567309999999999</v>
      </c>
      <c r="P123">
        <v>0.17174500000000001</v>
      </c>
      <c r="Q123">
        <v>0</v>
      </c>
      <c r="R123">
        <v>90</v>
      </c>
      <c r="S123" t="s">
        <v>732</v>
      </c>
      <c r="T123">
        <v>0.05</v>
      </c>
      <c r="U123">
        <v>1.0000001E-2</v>
      </c>
      <c r="V123">
        <v>90</v>
      </c>
      <c r="W123">
        <v>90</v>
      </c>
      <c r="X123">
        <v>0.1</v>
      </c>
      <c r="Y123">
        <v>0.5</v>
      </c>
      <c r="Z123">
        <v>1.3000001000000001</v>
      </c>
      <c r="AA123">
        <v>10</v>
      </c>
      <c r="AB123">
        <v>0</v>
      </c>
      <c r="AC123">
        <v>0</v>
      </c>
      <c r="AD123">
        <v>1.5000001000000001</v>
      </c>
      <c r="AE123">
        <v>0</v>
      </c>
      <c r="AF123">
        <v>0</v>
      </c>
      <c r="AJ123">
        <v>1.2</v>
      </c>
      <c r="AK123">
        <v>86</v>
      </c>
      <c r="AL123">
        <v>1.2</v>
      </c>
      <c r="AM123">
        <v>15</v>
      </c>
      <c r="AN123">
        <v>1.2</v>
      </c>
      <c r="AO123">
        <v>15</v>
      </c>
      <c r="AP123">
        <v>2</v>
      </c>
      <c r="AQ123">
        <v>60</v>
      </c>
      <c r="AR123" t="s">
        <v>732</v>
      </c>
      <c r="AS123" t="s">
        <v>732</v>
      </c>
      <c r="AT123" t="s">
        <v>732</v>
      </c>
      <c r="AU123" t="s">
        <v>732</v>
      </c>
      <c r="AV123" t="s">
        <v>732</v>
      </c>
      <c r="AW123">
        <v>40</v>
      </c>
      <c r="AX123">
        <v>65</v>
      </c>
      <c r="AY123">
        <v>0.25</v>
      </c>
      <c r="AZ123">
        <v>3</v>
      </c>
      <c r="BA123">
        <v>65</v>
      </c>
      <c r="BB123">
        <v>0.25</v>
      </c>
      <c r="BC123">
        <v>1</v>
      </c>
      <c r="BD123" t="s">
        <v>732</v>
      </c>
      <c r="BE123" t="s">
        <v>732</v>
      </c>
      <c r="BF123" t="s">
        <v>732</v>
      </c>
      <c r="BG123" t="s">
        <v>732</v>
      </c>
      <c r="BH123" t="s">
        <v>732</v>
      </c>
      <c r="BI123" t="s">
        <v>732</v>
      </c>
    </row>
    <row r="124" spans="1:61">
      <c r="A124">
        <v>152</v>
      </c>
      <c r="B124" t="s">
        <v>1080</v>
      </c>
      <c r="C124" t="s">
        <v>1081</v>
      </c>
      <c r="D124" s="70">
        <v>210220</v>
      </c>
      <c r="E124">
        <v>7</v>
      </c>
      <c r="F124">
        <v>3</v>
      </c>
      <c r="G124" t="s">
        <v>1068</v>
      </c>
      <c r="H124">
        <v>0.42667021999999999</v>
      </c>
      <c r="I124">
        <v>0</v>
      </c>
      <c r="J124">
        <v>0</v>
      </c>
      <c r="K124" s="71">
        <v>7.5653839999999999E-4</v>
      </c>
      <c r="M124">
        <v>19.526962000000001</v>
      </c>
      <c r="N124">
        <v>8.6148369999999996</v>
      </c>
      <c r="P124">
        <v>0.18</v>
      </c>
      <c r="Q124">
        <v>0</v>
      </c>
      <c r="R124">
        <v>80</v>
      </c>
      <c r="S124" t="s">
        <v>732</v>
      </c>
      <c r="T124">
        <v>0.2</v>
      </c>
      <c r="U124">
        <v>0</v>
      </c>
      <c r="V124">
        <v>90</v>
      </c>
      <c r="W124" t="s">
        <v>732</v>
      </c>
      <c r="X124">
        <v>2</v>
      </c>
      <c r="Y124">
        <v>3.0000002000000001</v>
      </c>
      <c r="Z124">
        <v>4</v>
      </c>
      <c r="AA124">
        <v>12.500000999999999</v>
      </c>
      <c r="AB124">
        <v>15.000000999999999</v>
      </c>
      <c r="AC124">
        <v>10</v>
      </c>
      <c r="AD124">
        <v>1.4000001</v>
      </c>
      <c r="AE124">
        <v>2.1000000999999999</v>
      </c>
      <c r="AF124">
        <v>0</v>
      </c>
      <c r="AG124">
        <v>0.80626047000000001</v>
      </c>
      <c r="AH124">
        <v>2.4504423000000001E-2</v>
      </c>
      <c r="AI124">
        <v>0</v>
      </c>
      <c r="AJ124">
        <v>0.8</v>
      </c>
      <c r="AK124">
        <v>75</v>
      </c>
      <c r="AL124">
        <v>0.7</v>
      </c>
      <c r="AM124">
        <v>30</v>
      </c>
      <c r="AN124">
        <v>1.3</v>
      </c>
      <c r="AO124">
        <v>35</v>
      </c>
      <c r="AP124">
        <v>2</v>
      </c>
      <c r="AQ124" t="s">
        <v>732</v>
      </c>
      <c r="AR124">
        <v>70</v>
      </c>
      <c r="AS124">
        <v>24</v>
      </c>
      <c r="AT124">
        <v>5</v>
      </c>
      <c r="AU124" t="s">
        <v>732</v>
      </c>
      <c r="AV124" t="s">
        <v>732</v>
      </c>
      <c r="AW124">
        <v>1</v>
      </c>
      <c r="AX124">
        <v>75</v>
      </c>
      <c r="AY124">
        <v>0.9</v>
      </c>
      <c r="AZ124">
        <v>3</v>
      </c>
      <c r="BA124">
        <v>75</v>
      </c>
      <c r="BB124">
        <v>0.9</v>
      </c>
      <c r="BC124">
        <v>1</v>
      </c>
      <c r="BD124" t="s">
        <v>732</v>
      </c>
      <c r="BE124" t="s">
        <v>732</v>
      </c>
      <c r="BF124" t="s">
        <v>732</v>
      </c>
      <c r="BG124" t="s">
        <v>732</v>
      </c>
      <c r="BH124" t="s">
        <v>732</v>
      </c>
      <c r="BI124" t="s">
        <v>732</v>
      </c>
    </row>
    <row r="125" spans="1:61">
      <c r="A125">
        <v>154</v>
      </c>
      <c r="B125" t="s">
        <v>241</v>
      </c>
      <c r="C125" s="69" t="s">
        <v>1082</v>
      </c>
      <c r="D125" s="70">
        <v>220250330</v>
      </c>
      <c r="E125">
        <v>5</v>
      </c>
      <c r="F125">
        <v>1</v>
      </c>
      <c r="G125" s="70">
        <v>48143278</v>
      </c>
      <c r="H125">
        <v>6.4686604000000001</v>
      </c>
      <c r="I125">
        <v>5.4885599999999997</v>
      </c>
      <c r="J125">
        <v>1.5518251999999999</v>
      </c>
      <c r="L125">
        <v>0.25495227999999998</v>
      </c>
      <c r="N125">
        <v>0.26546462999999998</v>
      </c>
      <c r="O125">
        <v>0.35107695999999999</v>
      </c>
      <c r="P125">
        <v>0.3</v>
      </c>
      <c r="Q125">
        <v>0</v>
      </c>
      <c r="R125">
        <v>70</v>
      </c>
      <c r="S125" t="s">
        <v>732</v>
      </c>
      <c r="T125">
        <v>0.3</v>
      </c>
      <c r="U125">
        <v>0</v>
      </c>
      <c r="V125">
        <v>60</v>
      </c>
      <c r="W125" t="s">
        <v>732</v>
      </c>
      <c r="X125">
        <v>0.2</v>
      </c>
      <c r="Y125">
        <v>0.5</v>
      </c>
      <c r="Z125">
        <v>0.5</v>
      </c>
      <c r="AA125">
        <v>1</v>
      </c>
      <c r="AB125">
        <v>0.5</v>
      </c>
      <c r="AC125">
        <v>0</v>
      </c>
      <c r="AD125">
        <v>0</v>
      </c>
      <c r="AE125">
        <v>0</v>
      </c>
      <c r="AF125">
        <v>0</v>
      </c>
      <c r="AJ125">
        <v>1.8</v>
      </c>
      <c r="AK125">
        <v>85</v>
      </c>
      <c r="AL125" t="s">
        <v>732</v>
      </c>
      <c r="AM125" t="s">
        <v>732</v>
      </c>
      <c r="AN125" t="s">
        <v>732</v>
      </c>
      <c r="AO125" t="s">
        <v>732</v>
      </c>
      <c r="AP125" t="s">
        <v>732</v>
      </c>
      <c r="AQ125" t="s">
        <v>732</v>
      </c>
      <c r="AR125" t="s">
        <v>732</v>
      </c>
      <c r="AS125" t="s">
        <v>732</v>
      </c>
      <c r="AT125">
        <v>40</v>
      </c>
      <c r="AU125" t="s">
        <v>732</v>
      </c>
      <c r="AV125" t="s">
        <v>732</v>
      </c>
      <c r="AW125">
        <v>60</v>
      </c>
      <c r="AX125">
        <v>60</v>
      </c>
      <c r="AY125">
        <v>0.2</v>
      </c>
      <c r="AZ125">
        <v>3</v>
      </c>
      <c r="BA125">
        <v>90</v>
      </c>
      <c r="BB125">
        <v>0.2</v>
      </c>
      <c r="BC125">
        <v>1</v>
      </c>
      <c r="BD125" t="s">
        <v>732</v>
      </c>
      <c r="BE125" t="s">
        <v>732</v>
      </c>
      <c r="BF125" t="s">
        <v>732</v>
      </c>
      <c r="BG125" t="s">
        <v>732</v>
      </c>
      <c r="BH125" t="s">
        <v>732</v>
      </c>
      <c r="BI125" t="s">
        <v>732</v>
      </c>
    </row>
    <row r="126" spans="1:61">
      <c r="A126">
        <v>155</v>
      </c>
      <c r="B126" t="s">
        <v>1083</v>
      </c>
      <c r="C126" s="69" t="s">
        <v>1084</v>
      </c>
      <c r="D126" s="70">
        <v>210220</v>
      </c>
      <c r="E126">
        <v>2</v>
      </c>
      <c r="F126">
        <v>5</v>
      </c>
      <c r="G126">
        <v>24</v>
      </c>
      <c r="H126">
        <v>5.1665644999999998</v>
      </c>
      <c r="I126">
        <v>2.4018988999999999</v>
      </c>
      <c r="J126">
        <v>0</v>
      </c>
      <c r="L126">
        <v>2.2130557999999998</v>
      </c>
      <c r="N126">
        <v>2.2130557999999998</v>
      </c>
      <c r="O126">
        <v>1.7229673000000001</v>
      </c>
      <c r="P126">
        <v>7.9435000000000006E-2</v>
      </c>
      <c r="Q126">
        <v>0</v>
      </c>
      <c r="R126">
        <v>95</v>
      </c>
      <c r="S126" t="s">
        <v>732</v>
      </c>
      <c r="T126">
        <v>0.05</v>
      </c>
      <c r="U126">
        <v>0</v>
      </c>
      <c r="V126">
        <v>95</v>
      </c>
      <c r="W126" t="s">
        <v>732</v>
      </c>
      <c r="X126">
        <v>0.5</v>
      </c>
      <c r="Y126">
        <v>1</v>
      </c>
      <c r="Z126">
        <v>0.5</v>
      </c>
      <c r="AA126">
        <v>1.5000001000000001</v>
      </c>
      <c r="AB126">
        <v>0.4</v>
      </c>
      <c r="AC126">
        <v>0</v>
      </c>
      <c r="AD126">
        <v>2</v>
      </c>
      <c r="AE126">
        <v>0.75000005999999997</v>
      </c>
      <c r="AF126">
        <v>0</v>
      </c>
      <c r="AG126">
        <v>7.1585780000000002E-2</v>
      </c>
      <c r="AH126">
        <v>5.1050887000000003E-2</v>
      </c>
      <c r="AI126">
        <v>0</v>
      </c>
      <c r="AJ126">
        <v>1</v>
      </c>
      <c r="AK126">
        <v>100</v>
      </c>
      <c r="AL126" t="s">
        <v>732</v>
      </c>
      <c r="AM126" t="s">
        <v>732</v>
      </c>
      <c r="AN126">
        <v>0.5</v>
      </c>
      <c r="AO126">
        <v>5</v>
      </c>
      <c r="AP126">
        <v>2</v>
      </c>
      <c r="AQ126" t="s">
        <v>732</v>
      </c>
      <c r="AR126" t="s">
        <v>732</v>
      </c>
      <c r="AS126">
        <v>80</v>
      </c>
      <c r="AT126">
        <v>20</v>
      </c>
      <c r="AU126" t="s">
        <v>732</v>
      </c>
      <c r="AV126" t="s">
        <v>732</v>
      </c>
      <c r="AW126" t="s">
        <v>732</v>
      </c>
      <c r="AX126">
        <v>99</v>
      </c>
      <c r="AY126">
        <v>1.5</v>
      </c>
      <c r="AZ126">
        <v>4</v>
      </c>
      <c r="BA126">
        <v>99</v>
      </c>
      <c r="BB126">
        <v>1.5</v>
      </c>
      <c r="BC126">
        <v>1</v>
      </c>
      <c r="BD126" t="s">
        <v>732</v>
      </c>
      <c r="BE126" t="s">
        <v>732</v>
      </c>
      <c r="BF126" t="s">
        <v>732</v>
      </c>
      <c r="BG126" t="s">
        <v>732</v>
      </c>
      <c r="BH126" t="s">
        <v>732</v>
      </c>
      <c r="BI126" t="s">
        <v>732</v>
      </c>
    </row>
    <row r="127" spans="1:61">
      <c r="A127">
        <v>156</v>
      </c>
      <c r="B127" t="s">
        <v>1085</v>
      </c>
      <c r="C127" s="69" t="s">
        <v>1086</v>
      </c>
      <c r="D127">
        <v>230</v>
      </c>
      <c r="E127">
        <v>2</v>
      </c>
      <c r="F127">
        <v>1</v>
      </c>
      <c r="G127">
        <v>72</v>
      </c>
      <c r="H127">
        <v>3.2343304000000002</v>
      </c>
      <c r="I127">
        <v>0</v>
      </c>
      <c r="J127">
        <v>0</v>
      </c>
      <c r="K127" s="71">
        <v>8.9004519999999993E-6</v>
      </c>
      <c r="M127">
        <v>0.15315266999999999</v>
      </c>
      <c r="P127">
        <v>1.94</v>
      </c>
      <c r="Q127">
        <v>0</v>
      </c>
      <c r="R127">
        <v>95</v>
      </c>
      <c r="S127" t="s">
        <v>732</v>
      </c>
      <c r="T127">
        <v>0.05</v>
      </c>
      <c r="U127">
        <v>0.05</v>
      </c>
      <c r="V127">
        <v>60</v>
      </c>
      <c r="W127">
        <v>60</v>
      </c>
      <c r="X127">
        <v>1.6</v>
      </c>
      <c r="Y127">
        <v>0.84000003000000001</v>
      </c>
      <c r="Z127">
        <v>1.5000001000000001</v>
      </c>
      <c r="AA127">
        <v>2</v>
      </c>
      <c r="AB127">
        <v>0</v>
      </c>
      <c r="AC127">
        <v>0</v>
      </c>
      <c r="AD127">
        <v>7.0000000000000007E-2</v>
      </c>
      <c r="AE127">
        <v>0</v>
      </c>
      <c r="AF127">
        <v>0</v>
      </c>
      <c r="AG127">
        <v>8.0896019999999999E-2</v>
      </c>
      <c r="AH127">
        <v>0.10210176999999999</v>
      </c>
      <c r="AI127">
        <v>0</v>
      </c>
      <c r="AJ127">
        <v>1</v>
      </c>
      <c r="AK127">
        <v>80</v>
      </c>
      <c r="AL127" t="s">
        <v>732</v>
      </c>
      <c r="AM127" t="s">
        <v>732</v>
      </c>
      <c r="AN127" t="s">
        <v>732</v>
      </c>
      <c r="AO127" t="s">
        <v>732</v>
      </c>
      <c r="AP127" t="s">
        <v>732</v>
      </c>
      <c r="AQ127" t="s">
        <v>732</v>
      </c>
      <c r="AR127">
        <v>80</v>
      </c>
      <c r="AS127" t="s">
        <v>732</v>
      </c>
      <c r="AT127" t="s">
        <v>732</v>
      </c>
      <c r="AU127">
        <v>10</v>
      </c>
      <c r="AV127" t="s">
        <v>732</v>
      </c>
      <c r="AW127">
        <v>10</v>
      </c>
      <c r="AX127">
        <v>85</v>
      </c>
      <c r="AY127">
        <v>0.5</v>
      </c>
      <c r="AZ127">
        <v>3</v>
      </c>
      <c r="BA127">
        <v>85</v>
      </c>
      <c r="BB127">
        <v>0.25</v>
      </c>
      <c r="BC127">
        <v>1</v>
      </c>
      <c r="BD127" t="s">
        <v>732</v>
      </c>
      <c r="BE127" t="s">
        <v>732</v>
      </c>
      <c r="BF127" t="s">
        <v>732</v>
      </c>
      <c r="BG127" t="s">
        <v>732</v>
      </c>
      <c r="BH127" t="s">
        <v>732</v>
      </c>
      <c r="BI127" t="s">
        <v>732</v>
      </c>
    </row>
    <row r="128" spans="1:61">
      <c r="A128">
        <v>157</v>
      </c>
      <c r="B128" t="s">
        <v>1087</v>
      </c>
      <c r="C128" s="69" t="s">
        <v>1088</v>
      </c>
      <c r="D128">
        <v>230</v>
      </c>
      <c r="E128">
        <v>4</v>
      </c>
      <c r="F128">
        <v>6</v>
      </c>
      <c r="G128">
        <v>71</v>
      </c>
      <c r="H128">
        <v>5.2072716000000003</v>
      </c>
      <c r="I128">
        <v>5.1095879999999996</v>
      </c>
      <c r="J128">
        <v>1.8513001</v>
      </c>
      <c r="K128" s="71">
        <v>6.2303170000000001E-5</v>
      </c>
      <c r="L128">
        <v>0.3920708</v>
      </c>
      <c r="M128">
        <v>0.91891590000000001</v>
      </c>
      <c r="N128">
        <v>1.9909846</v>
      </c>
      <c r="O128">
        <v>0.35939824999999997</v>
      </c>
      <c r="P128">
        <v>0.91734000000000004</v>
      </c>
      <c r="Q128">
        <v>0.46896502000000001</v>
      </c>
      <c r="R128">
        <v>85</v>
      </c>
      <c r="S128">
        <v>85</v>
      </c>
      <c r="T128">
        <v>0.1</v>
      </c>
      <c r="U128">
        <v>1.0000001E-2</v>
      </c>
      <c r="V128">
        <v>75</v>
      </c>
      <c r="W128">
        <v>75</v>
      </c>
      <c r="X128">
        <v>1</v>
      </c>
      <c r="Y128">
        <v>1.3000001000000001</v>
      </c>
      <c r="Z128">
        <v>1.3000001000000001</v>
      </c>
      <c r="AA128">
        <v>0.70000004999999998</v>
      </c>
      <c r="AB128">
        <v>0.70000004999999998</v>
      </c>
      <c r="AC128">
        <v>0.70000004999999998</v>
      </c>
      <c r="AD128">
        <v>0.90000004</v>
      </c>
      <c r="AE128">
        <v>0</v>
      </c>
      <c r="AF128">
        <v>0</v>
      </c>
      <c r="AG128">
        <v>0.15139778000000001</v>
      </c>
      <c r="AH128">
        <v>0.20420355000000001</v>
      </c>
      <c r="AI128">
        <v>0</v>
      </c>
      <c r="AJ128">
        <v>2</v>
      </c>
      <c r="AK128">
        <v>95</v>
      </c>
      <c r="AL128">
        <v>0.5</v>
      </c>
      <c r="AM128">
        <v>2</v>
      </c>
      <c r="AN128">
        <v>0.5</v>
      </c>
      <c r="AO128">
        <v>2</v>
      </c>
      <c r="AP128">
        <v>2</v>
      </c>
      <c r="AQ128">
        <v>35</v>
      </c>
      <c r="AR128">
        <v>35</v>
      </c>
      <c r="AS128" t="s">
        <v>732</v>
      </c>
      <c r="AT128">
        <v>29</v>
      </c>
      <c r="AU128" t="s">
        <v>732</v>
      </c>
      <c r="AV128" t="s">
        <v>732</v>
      </c>
      <c r="AW128">
        <v>1</v>
      </c>
      <c r="AX128">
        <v>85</v>
      </c>
      <c r="AY128">
        <v>0.5</v>
      </c>
      <c r="AZ128">
        <v>3</v>
      </c>
      <c r="BA128">
        <v>85</v>
      </c>
      <c r="BB128">
        <v>0.5</v>
      </c>
      <c r="BC128">
        <v>1</v>
      </c>
      <c r="BD128">
        <v>5</v>
      </c>
      <c r="BE128">
        <v>0.66</v>
      </c>
      <c r="BF128">
        <v>2</v>
      </c>
      <c r="BG128" t="s">
        <v>732</v>
      </c>
      <c r="BH128" t="s">
        <v>732</v>
      </c>
      <c r="BI128" t="s">
        <v>732</v>
      </c>
    </row>
    <row r="129" spans="1:61">
      <c r="A129">
        <v>158</v>
      </c>
      <c r="B129" t="s">
        <v>1087</v>
      </c>
      <c r="C129" s="69" t="s">
        <v>1089</v>
      </c>
      <c r="D129">
        <v>230</v>
      </c>
      <c r="E129">
        <v>4</v>
      </c>
      <c r="F129">
        <v>6</v>
      </c>
      <c r="G129">
        <v>71</v>
      </c>
      <c r="H129">
        <v>6.3126062999999997</v>
      </c>
      <c r="I129">
        <v>6.5065569999999999</v>
      </c>
      <c r="J129">
        <v>2.4066901000000001</v>
      </c>
      <c r="K129" s="71">
        <v>5.5380595000000003E-5</v>
      </c>
      <c r="L129">
        <v>0.3920708</v>
      </c>
      <c r="M129">
        <v>0.81681424000000002</v>
      </c>
      <c r="N129">
        <v>9.9549240000000001</v>
      </c>
      <c r="O129">
        <v>5.3909735999999997</v>
      </c>
      <c r="P129">
        <v>1.46774</v>
      </c>
      <c r="Q129">
        <v>0.82069004000000001</v>
      </c>
      <c r="R129">
        <v>85</v>
      </c>
      <c r="S129">
        <v>85</v>
      </c>
      <c r="T129">
        <v>0.1</v>
      </c>
      <c r="U129">
        <v>1.0000001E-2</v>
      </c>
      <c r="V129">
        <v>75</v>
      </c>
      <c r="W129">
        <v>75</v>
      </c>
      <c r="X129">
        <v>0.3</v>
      </c>
      <c r="Y129">
        <v>1.1000000000000001</v>
      </c>
      <c r="Z129">
        <v>1.9000001</v>
      </c>
      <c r="AA129">
        <v>10.400001</v>
      </c>
      <c r="AB129">
        <v>10</v>
      </c>
      <c r="AC129">
        <v>9</v>
      </c>
      <c r="AD129">
        <v>7.0000004999999996</v>
      </c>
      <c r="AE129">
        <v>4</v>
      </c>
      <c r="AF129">
        <v>0</v>
      </c>
      <c r="AG129">
        <v>1.1354834</v>
      </c>
      <c r="AH129">
        <v>0.20420355000000001</v>
      </c>
      <c r="AI129">
        <v>0</v>
      </c>
      <c r="AJ129">
        <v>3</v>
      </c>
      <c r="AK129">
        <v>95</v>
      </c>
      <c r="AL129">
        <v>0.5</v>
      </c>
      <c r="AM129">
        <v>2</v>
      </c>
      <c r="AN129">
        <v>0.5</v>
      </c>
      <c r="AO129">
        <v>2</v>
      </c>
      <c r="AP129">
        <v>2</v>
      </c>
      <c r="AQ129">
        <v>20</v>
      </c>
      <c r="AR129">
        <v>20</v>
      </c>
      <c r="AS129" t="s">
        <v>732</v>
      </c>
      <c r="AT129">
        <v>55</v>
      </c>
      <c r="AU129" t="s">
        <v>732</v>
      </c>
      <c r="AV129" t="s">
        <v>732</v>
      </c>
      <c r="AW129">
        <v>5</v>
      </c>
      <c r="AX129">
        <v>85</v>
      </c>
      <c r="AY129">
        <v>0.5</v>
      </c>
      <c r="AZ129">
        <v>3</v>
      </c>
      <c r="BA129">
        <v>85</v>
      </c>
      <c r="BB129">
        <v>0.5</v>
      </c>
      <c r="BC129">
        <v>1</v>
      </c>
      <c r="BD129">
        <v>5</v>
      </c>
      <c r="BE129">
        <v>0.66</v>
      </c>
      <c r="BF129">
        <v>2</v>
      </c>
      <c r="BG129" t="s">
        <v>732</v>
      </c>
      <c r="BH129" t="s">
        <v>732</v>
      </c>
      <c r="BI129" t="s">
        <v>732</v>
      </c>
    </row>
    <row r="130" spans="1:61">
      <c r="A130">
        <v>161</v>
      </c>
      <c r="B130" t="s">
        <v>1090</v>
      </c>
      <c r="C130" s="69" t="s">
        <v>1091</v>
      </c>
      <c r="D130">
        <v>230</v>
      </c>
      <c r="E130">
        <v>2</v>
      </c>
      <c r="F130">
        <v>1</v>
      </c>
      <c r="G130" t="s">
        <v>1092</v>
      </c>
      <c r="H130">
        <v>2.9108972999999998</v>
      </c>
      <c r="I130">
        <v>0</v>
      </c>
      <c r="J130">
        <v>0.26135999999999998</v>
      </c>
      <c r="N130">
        <v>8.1681420000000005E-2</v>
      </c>
      <c r="P130">
        <v>0.49990000000000001</v>
      </c>
      <c r="Q130">
        <v>0</v>
      </c>
      <c r="R130">
        <v>80</v>
      </c>
      <c r="S130" t="s">
        <v>732</v>
      </c>
      <c r="T130">
        <v>0.1</v>
      </c>
      <c r="U130">
        <v>1.0000001E-2</v>
      </c>
      <c r="V130">
        <v>80</v>
      </c>
      <c r="W130">
        <v>80</v>
      </c>
      <c r="X130">
        <v>1.2</v>
      </c>
      <c r="Y130">
        <v>0.84000003000000001</v>
      </c>
      <c r="Z130">
        <v>0.25</v>
      </c>
      <c r="AA130">
        <v>0.5</v>
      </c>
      <c r="AB130">
        <v>0</v>
      </c>
      <c r="AC130">
        <v>0</v>
      </c>
      <c r="AD130">
        <v>1</v>
      </c>
      <c r="AE130">
        <v>0</v>
      </c>
      <c r="AF130">
        <v>0</v>
      </c>
      <c r="AJ130">
        <v>1</v>
      </c>
      <c r="AK130">
        <v>95</v>
      </c>
      <c r="AL130" t="s">
        <v>732</v>
      </c>
      <c r="AM130" t="s">
        <v>732</v>
      </c>
      <c r="AN130" t="s">
        <v>732</v>
      </c>
      <c r="AO130" t="s">
        <v>732</v>
      </c>
      <c r="AP130" t="s">
        <v>732</v>
      </c>
      <c r="AQ130" t="s">
        <v>732</v>
      </c>
      <c r="AR130">
        <v>98</v>
      </c>
      <c r="AS130" t="s">
        <v>732</v>
      </c>
      <c r="AT130">
        <v>1</v>
      </c>
      <c r="AU130">
        <v>1</v>
      </c>
      <c r="AV130" t="s">
        <v>732</v>
      </c>
      <c r="AW130" t="s">
        <v>732</v>
      </c>
      <c r="AX130">
        <v>95</v>
      </c>
      <c r="AY130">
        <v>0.5</v>
      </c>
      <c r="AZ130">
        <v>3</v>
      </c>
      <c r="BA130">
        <v>95</v>
      </c>
      <c r="BB130">
        <v>0.5</v>
      </c>
      <c r="BC130">
        <v>1</v>
      </c>
      <c r="BD130" t="s">
        <v>732</v>
      </c>
      <c r="BE130" t="s">
        <v>732</v>
      </c>
      <c r="BF130" t="s">
        <v>732</v>
      </c>
      <c r="BG130" t="s">
        <v>732</v>
      </c>
      <c r="BH130" t="s">
        <v>732</v>
      </c>
      <c r="BI130" t="s">
        <v>732</v>
      </c>
    </row>
    <row r="131" spans="1:61">
      <c r="A131">
        <v>162</v>
      </c>
      <c r="B131" t="s">
        <v>1090</v>
      </c>
      <c r="C131" s="69" t="s">
        <v>1093</v>
      </c>
      <c r="D131">
        <v>230</v>
      </c>
      <c r="E131">
        <v>2</v>
      </c>
      <c r="F131">
        <v>1</v>
      </c>
      <c r="G131" t="s">
        <v>1092</v>
      </c>
      <c r="H131">
        <v>2.4257475999999998</v>
      </c>
      <c r="I131">
        <v>0</v>
      </c>
      <c r="J131">
        <v>0.26135999999999998</v>
      </c>
      <c r="P131">
        <v>0.74985002999999995</v>
      </c>
      <c r="Q131">
        <v>0</v>
      </c>
      <c r="R131">
        <v>80</v>
      </c>
      <c r="S131" t="s">
        <v>732</v>
      </c>
      <c r="T131">
        <v>0.1</v>
      </c>
      <c r="U131">
        <v>1.0000001E-2</v>
      </c>
      <c r="V131">
        <v>80</v>
      </c>
      <c r="W131">
        <v>80</v>
      </c>
      <c r="X131">
        <v>0.5</v>
      </c>
      <c r="Y131">
        <v>4.3</v>
      </c>
      <c r="Z131">
        <v>3.7000003000000001</v>
      </c>
      <c r="AA131">
        <v>2.7</v>
      </c>
      <c r="AB131">
        <v>0</v>
      </c>
      <c r="AC131">
        <v>0</v>
      </c>
      <c r="AD131">
        <v>1.6</v>
      </c>
      <c r="AE131">
        <v>0</v>
      </c>
      <c r="AF131">
        <v>0</v>
      </c>
      <c r="AG131">
        <v>0.3655988</v>
      </c>
      <c r="AH131">
        <v>0</v>
      </c>
      <c r="AI131">
        <v>0</v>
      </c>
      <c r="AJ131">
        <v>1</v>
      </c>
      <c r="AK131">
        <v>90</v>
      </c>
      <c r="AL131" t="s">
        <v>732</v>
      </c>
      <c r="AM131" t="s">
        <v>732</v>
      </c>
      <c r="AN131" t="s">
        <v>732</v>
      </c>
      <c r="AO131" t="s">
        <v>732</v>
      </c>
      <c r="AP131" t="s">
        <v>732</v>
      </c>
      <c r="AQ131" t="s">
        <v>732</v>
      </c>
      <c r="AR131">
        <v>98</v>
      </c>
      <c r="AS131" t="s">
        <v>732</v>
      </c>
      <c r="AT131">
        <v>1</v>
      </c>
      <c r="AU131">
        <v>1</v>
      </c>
      <c r="AV131" t="s">
        <v>732</v>
      </c>
      <c r="AW131" t="s">
        <v>732</v>
      </c>
      <c r="AX131">
        <v>95</v>
      </c>
      <c r="AY131">
        <v>0.5</v>
      </c>
      <c r="AZ131">
        <v>3</v>
      </c>
      <c r="BA131">
        <v>95</v>
      </c>
      <c r="BB131">
        <v>0.5</v>
      </c>
      <c r="BC131">
        <v>1</v>
      </c>
      <c r="BD131" t="s">
        <v>732</v>
      </c>
      <c r="BE131" t="s">
        <v>732</v>
      </c>
      <c r="BF131" t="s">
        <v>732</v>
      </c>
      <c r="BG131" t="s">
        <v>732</v>
      </c>
      <c r="BH131" t="s">
        <v>732</v>
      </c>
      <c r="BI131" t="s">
        <v>732</v>
      </c>
    </row>
    <row r="132" spans="1:61">
      <c r="A132">
        <v>164</v>
      </c>
      <c r="B132" t="s">
        <v>245</v>
      </c>
      <c r="C132" t="s">
        <v>1094</v>
      </c>
      <c r="D132">
        <v>230</v>
      </c>
      <c r="E132">
        <v>2</v>
      </c>
      <c r="F132">
        <v>4</v>
      </c>
      <c r="G132">
        <v>65</v>
      </c>
      <c r="H132">
        <v>2.4149666000000001</v>
      </c>
      <c r="I132">
        <v>0</v>
      </c>
      <c r="J132">
        <v>0.92564999999999997</v>
      </c>
      <c r="N132">
        <v>0.73513280000000003</v>
      </c>
      <c r="P132">
        <v>0.95726509999999998</v>
      </c>
      <c r="Q132">
        <v>0.19057499999999999</v>
      </c>
      <c r="R132">
        <v>90</v>
      </c>
      <c r="S132">
        <v>90</v>
      </c>
      <c r="T132">
        <v>1.0000001E-2</v>
      </c>
      <c r="U132">
        <v>0</v>
      </c>
      <c r="V132">
        <v>80</v>
      </c>
      <c r="W132" t="s">
        <v>732</v>
      </c>
      <c r="X132">
        <v>1.5000001000000001</v>
      </c>
      <c r="Y132">
        <v>1.5000001000000001</v>
      </c>
      <c r="Z132">
        <v>0.3</v>
      </c>
      <c r="AA132">
        <v>1</v>
      </c>
      <c r="AB132">
        <v>0.5</v>
      </c>
      <c r="AC132">
        <v>0</v>
      </c>
      <c r="AD132">
        <v>0.1</v>
      </c>
      <c r="AE132">
        <v>0</v>
      </c>
      <c r="AF132">
        <v>0</v>
      </c>
      <c r="AJ132">
        <v>1</v>
      </c>
      <c r="AK132">
        <v>65</v>
      </c>
      <c r="AL132">
        <v>1</v>
      </c>
      <c r="AM132">
        <v>2</v>
      </c>
      <c r="AN132" t="s">
        <v>732</v>
      </c>
      <c r="AO132" t="s">
        <v>732</v>
      </c>
      <c r="AP132" t="s">
        <v>732</v>
      </c>
      <c r="AQ132">
        <v>60</v>
      </c>
      <c r="AR132" t="s">
        <v>732</v>
      </c>
      <c r="AS132" t="s">
        <v>732</v>
      </c>
      <c r="AT132" t="s">
        <v>732</v>
      </c>
      <c r="AU132">
        <v>30</v>
      </c>
      <c r="AV132">
        <v>10</v>
      </c>
      <c r="AW132" t="s">
        <v>732</v>
      </c>
      <c r="AX132">
        <v>60</v>
      </c>
      <c r="AY132">
        <v>0.5</v>
      </c>
      <c r="AZ132">
        <v>3</v>
      </c>
      <c r="BA132">
        <v>60</v>
      </c>
      <c r="BB132">
        <v>0.5</v>
      </c>
      <c r="BC132">
        <v>1</v>
      </c>
      <c r="BD132" t="s">
        <v>732</v>
      </c>
      <c r="BE132" t="s">
        <v>732</v>
      </c>
      <c r="BF132" t="s">
        <v>732</v>
      </c>
      <c r="BG132" t="s">
        <v>732</v>
      </c>
      <c r="BH132" t="s">
        <v>732</v>
      </c>
      <c r="BI132" t="s">
        <v>732</v>
      </c>
    </row>
    <row r="133" spans="1:61">
      <c r="A133">
        <v>165</v>
      </c>
      <c r="B133" t="s">
        <v>1095</v>
      </c>
      <c r="C133" s="69" t="s">
        <v>1096</v>
      </c>
      <c r="D133" s="70">
        <v>230410</v>
      </c>
      <c r="E133">
        <v>5</v>
      </c>
      <c r="F133">
        <v>1</v>
      </c>
      <c r="G133" s="70">
        <v>66289298</v>
      </c>
      <c r="H133">
        <v>0.26952755</v>
      </c>
      <c r="I133">
        <v>0.16335002000000001</v>
      </c>
      <c r="J133">
        <v>0</v>
      </c>
      <c r="P133">
        <v>0.79</v>
      </c>
      <c r="Q133">
        <v>0.38842001999999998</v>
      </c>
      <c r="R133">
        <v>80</v>
      </c>
      <c r="S133">
        <v>80</v>
      </c>
      <c r="T133">
        <v>0.3</v>
      </c>
      <c r="U133">
        <v>0.05</v>
      </c>
      <c r="V133">
        <v>80</v>
      </c>
      <c r="W133">
        <v>80</v>
      </c>
      <c r="X133">
        <v>0.1</v>
      </c>
      <c r="Y133">
        <v>0.16000001</v>
      </c>
      <c r="Z133">
        <v>0.14000000000000001</v>
      </c>
      <c r="AA133">
        <v>0.2</v>
      </c>
      <c r="AB133">
        <v>0.1</v>
      </c>
      <c r="AC133">
        <v>0</v>
      </c>
      <c r="AJ133">
        <v>0.5</v>
      </c>
      <c r="AK133">
        <v>90</v>
      </c>
      <c r="AL133" t="s">
        <v>732</v>
      </c>
      <c r="AM133" t="s">
        <v>732</v>
      </c>
      <c r="AN133" t="s">
        <v>732</v>
      </c>
      <c r="AO133" t="s">
        <v>732</v>
      </c>
      <c r="AP133" t="s">
        <v>732</v>
      </c>
      <c r="AQ133" t="s">
        <v>732</v>
      </c>
      <c r="AR133">
        <v>3</v>
      </c>
      <c r="AS133" t="s">
        <v>732</v>
      </c>
      <c r="AT133" t="s">
        <v>732</v>
      </c>
      <c r="AU133">
        <v>2</v>
      </c>
      <c r="AV133" t="s">
        <v>732</v>
      </c>
      <c r="AW133">
        <v>95</v>
      </c>
      <c r="AX133">
        <v>20</v>
      </c>
      <c r="AY133">
        <v>0.25</v>
      </c>
      <c r="AZ133">
        <v>3</v>
      </c>
      <c r="BA133">
        <v>20</v>
      </c>
      <c r="BB133">
        <v>0.25</v>
      </c>
      <c r="BC133">
        <v>1</v>
      </c>
      <c r="BD133" t="s">
        <v>732</v>
      </c>
      <c r="BE133" t="s">
        <v>732</v>
      </c>
      <c r="BF133" t="s">
        <v>732</v>
      </c>
      <c r="BG133" t="s">
        <v>732</v>
      </c>
      <c r="BH133" t="s">
        <v>732</v>
      </c>
      <c r="BI133" t="s">
        <v>732</v>
      </c>
    </row>
    <row r="134" spans="1:61">
      <c r="A134">
        <v>166</v>
      </c>
      <c r="B134" t="s">
        <v>1095</v>
      </c>
      <c r="C134" s="69" t="s">
        <v>1097</v>
      </c>
      <c r="D134" s="70">
        <v>230410</v>
      </c>
      <c r="E134">
        <v>2</v>
      </c>
      <c r="F134">
        <v>1</v>
      </c>
      <c r="G134" s="70">
        <v>66289298</v>
      </c>
      <c r="H134">
        <v>1.0781102</v>
      </c>
      <c r="I134">
        <v>2.8697330000000001</v>
      </c>
      <c r="J134">
        <v>1.1478931000000001</v>
      </c>
      <c r="K134" s="71">
        <v>2.0767728000000001E-5</v>
      </c>
      <c r="M134">
        <v>0.35735624999999999</v>
      </c>
      <c r="N134">
        <v>1.5315266999999999</v>
      </c>
      <c r="O134">
        <v>0.13069026</v>
      </c>
      <c r="P134">
        <v>3.8500000999999999</v>
      </c>
      <c r="Q134">
        <v>1.0378901</v>
      </c>
      <c r="R134">
        <v>80</v>
      </c>
      <c r="S134">
        <v>80</v>
      </c>
      <c r="T134">
        <v>0.2</v>
      </c>
      <c r="U134">
        <v>1.0000001E-2</v>
      </c>
      <c r="V134">
        <v>80</v>
      </c>
      <c r="W134">
        <v>80</v>
      </c>
      <c r="X134">
        <v>0.2</v>
      </c>
      <c r="Y134">
        <v>0.5</v>
      </c>
      <c r="Z134">
        <v>0.3</v>
      </c>
      <c r="AA134">
        <v>0.5</v>
      </c>
      <c r="AB134">
        <v>0.2</v>
      </c>
      <c r="AC134">
        <v>0</v>
      </c>
      <c r="AG134">
        <v>0</v>
      </c>
      <c r="AH134">
        <v>0</v>
      </c>
      <c r="AI134">
        <v>3.6756635999999998E-3</v>
      </c>
      <c r="AJ134">
        <v>0.5</v>
      </c>
      <c r="AK134">
        <v>85</v>
      </c>
      <c r="AL134" t="s">
        <v>732</v>
      </c>
      <c r="AM134" t="s">
        <v>732</v>
      </c>
      <c r="AN134" t="s">
        <v>732</v>
      </c>
      <c r="AO134" t="s">
        <v>732</v>
      </c>
      <c r="AP134" t="s">
        <v>732</v>
      </c>
      <c r="AQ134" t="s">
        <v>732</v>
      </c>
      <c r="AR134">
        <v>25</v>
      </c>
      <c r="AS134" t="s">
        <v>732</v>
      </c>
      <c r="AT134" t="s">
        <v>732</v>
      </c>
      <c r="AU134">
        <v>15</v>
      </c>
      <c r="AV134" t="s">
        <v>732</v>
      </c>
      <c r="AW134">
        <v>60</v>
      </c>
      <c r="AX134">
        <v>85</v>
      </c>
      <c r="AY134">
        <v>0.8</v>
      </c>
      <c r="AZ134">
        <v>3</v>
      </c>
      <c r="BA134">
        <v>85</v>
      </c>
      <c r="BB134">
        <v>0.8</v>
      </c>
      <c r="BC134">
        <v>1</v>
      </c>
      <c r="BD134">
        <v>8</v>
      </c>
      <c r="BE134">
        <v>1</v>
      </c>
      <c r="BF134">
        <v>10</v>
      </c>
      <c r="BG134" t="s">
        <v>732</v>
      </c>
      <c r="BH134" t="s">
        <v>732</v>
      </c>
      <c r="BI134" t="s">
        <v>732</v>
      </c>
    </row>
    <row r="135" spans="1:61">
      <c r="A135">
        <v>168</v>
      </c>
      <c r="B135" t="s">
        <v>1098</v>
      </c>
      <c r="C135" s="69" t="s">
        <v>1099</v>
      </c>
      <c r="D135">
        <v>230</v>
      </c>
      <c r="E135">
        <v>6</v>
      </c>
      <c r="F135">
        <v>4</v>
      </c>
      <c r="G135">
        <v>74</v>
      </c>
      <c r="H135">
        <v>6.4686603999999995E-2</v>
      </c>
      <c r="I135">
        <v>0</v>
      </c>
      <c r="J135">
        <v>1.293732E-2</v>
      </c>
      <c r="P135">
        <v>3.8736253</v>
      </c>
      <c r="Q135">
        <v>0</v>
      </c>
      <c r="R135">
        <v>90</v>
      </c>
      <c r="S135" t="s">
        <v>732</v>
      </c>
      <c r="T135">
        <v>0.1</v>
      </c>
      <c r="U135">
        <v>0</v>
      </c>
      <c r="V135">
        <v>80</v>
      </c>
      <c r="W135" t="s">
        <v>732</v>
      </c>
      <c r="AJ135">
        <v>1</v>
      </c>
      <c r="AK135">
        <v>50</v>
      </c>
      <c r="AL135" t="s">
        <v>732</v>
      </c>
      <c r="AM135" t="s">
        <v>732</v>
      </c>
      <c r="AN135">
        <v>2</v>
      </c>
      <c r="AO135">
        <v>20</v>
      </c>
      <c r="AP135">
        <v>1</v>
      </c>
      <c r="AQ135" t="s">
        <v>732</v>
      </c>
      <c r="AR135">
        <v>5</v>
      </c>
      <c r="AS135" t="s">
        <v>732</v>
      </c>
      <c r="AT135">
        <v>40</v>
      </c>
      <c r="AU135">
        <v>55</v>
      </c>
      <c r="AV135" t="s">
        <v>732</v>
      </c>
      <c r="AW135" t="s">
        <v>732</v>
      </c>
      <c r="AX135">
        <v>100</v>
      </c>
      <c r="AY135">
        <v>45</v>
      </c>
      <c r="AZ135">
        <v>4</v>
      </c>
      <c r="BA135">
        <v>80</v>
      </c>
      <c r="BB135">
        <v>0.5</v>
      </c>
      <c r="BC135">
        <v>1</v>
      </c>
      <c r="BD135" t="s">
        <v>732</v>
      </c>
      <c r="BE135" t="s">
        <v>732</v>
      </c>
      <c r="BF135" t="s">
        <v>732</v>
      </c>
      <c r="BG135" t="s">
        <v>732</v>
      </c>
      <c r="BH135" t="s">
        <v>732</v>
      </c>
      <c r="BI135" t="s">
        <v>732</v>
      </c>
    </row>
    <row r="136" spans="1:61">
      <c r="A136">
        <v>170</v>
      </c>
      <c r="B136" t="s">
        <v>1100</v>
      </c>
      <c r="C136" s="69" t="s">
        <v>1101</v>
      </c>
      <c r="D136">
        <v>230</v>
      </c>
      <c r="E136">
        <v>6</v>
      </c>
      <c r="F136">
        <v>4</v>
      </c>
      <c r="G136">
        <v>74</v>
      </c>
      <c r="H136">
        <v>0.81573737000000002</v>
      </c>
      <c r="I136">
        <v>0</v>
      </c>
      <c r="J136">
        <v>3.6577329999999998E-2</v>
      </c>
      <c r="N136">
        <v>0.10210178</v>
      </c>
      <c r="O136">
        <v>5.7432245E-2</v>
      </c>
      <c r="P136">
        <v>3.3320002999999998</v>
      </c>
      <c r="Q136">
        <v>1.1625000000000001</v>
      </c>
      <c r="R136">
        <v>90</v>
      </c>
      <c r="S136">
        <v>90</v>
      </c>
      <c r="T136">
        <v>0.1</v>
      </c>
      <c r="U136">
        <v>0</v>
      </c>
      <c r="V136">
        <v>80</v>
      </c>
      <c r="W136" t="s">
        <v>732</v>
      </c>
      <c r="AJ136">
        <v>2</v>
      </c>
      <c r="AK136">
        <v>50</v>
      </c>
      <c r="AL136" t="s">
        <v>732</v>
      </c>
      <c r="AM136" t="s">
        <v>732</v>
      </c>
      <c r="AN136">
        <v>2</v>
      </c>
      <c r="AO136">
        <v>5</v>
      </c>
      <c r="AP136">
        <v>1</v>
      </c>
      <c r="AQ136" t="s">
        <v>732</v>
      </c>
      <c r="AR136">
        <v>34</v>
      </c>
      <c r="AS136" t="s">
        <v>732</v>
      </c>
      <c r="AT136">
        <v>33</v>
      </c>
      <c r="AU136">
        <v>33</v>
      </c>
      <c r="AV136" t="s">
        <v>732</v>
      </c>
      <c r="AW136" t="s">
        <v>732</v>
      </c>
      <c r="AX136">
        <v>100</v>
      </c>
      <c r="AY136">
        <v>10</v>
      </c>
      <c r="AZ136">
        <v>4</v>
      </c>
      <c r="BA136">
        <v>80</v>
      </c>
      <c r="BB136">
        <v>0.5</v>
      </c>
      <c r="BC136">
        <v>1</v>
      </c>
      <c r="BD136" t="s">
        <v>732</v>
      </c>
      <c r="BE136" t="s">
        <v>732</v>
      </c>
      <c r="BF136" t="s">
        <v>732</v>
      </c>
      <c r="BG136" t="s">
        <v>732</v>
      </c>
      <c r="BH136" t="s">
        <v>732</v>
      </c>
      <c r="BI136" t="s">
        <v>732</v>
      </c>
    </row>
    <row r="137" spans="1:61">
      <c r="A137">
        <v>173</v>
      </c>
      <c r="B137" t="s">
        <v>249</v>
      </c>
      <c r="C137" s="69" t="s">
        <v>1102</v>
      </c>
      <c r="D137">
        <v>230</v>
      </c>
      <c r="E137">
        <v>5</v>
      </c>
      <c r="F137">
        <v>2</v>
      </c>
      <c r="G137" s="70">
        <v>82265</v>
      </c>
      <c r="H137">
        <v>1.4701500999999999</v>
      </c>
      <c r="I137">
        <v>0</v>
      </c>
      <c r="J137">
        <v>0</v>
      </c>
      <c r="P137">
        <v>0.36225003</v>
      </c>
      <c r="Q137">
        <v>0</v>
      </c>
      <c r="R137">
        <v>80</v>
      </c>
      <c r="S137" t="s">
        <v>732</v>
      </c>
      <c r="T137">
        <v>0.1</v>
      </c>
      <c r="U137">
        <v>0.1</v>
      </c>
      <c r="V137">
        <v>70</v>
      </c>
      <c r="W137">
        <v>70</v>
      </c>
      <c r="X137">
        <v>0.2</v>
      </c>
      <c r="Y137">
        <v>0.2</v>
      </c>
      <c r="Z137">
        <v>0.5</v>
      </c>
      <c r="AA137">
        <v>0</v>
      </c>
      <c r="AB137">
        <v>0</v>
      </c>
      <c r="AC137">
        <v>0</v>
      </c>
      <c r="AD137">
        <v>0</v>
      </c>
      <c r="AE137">
        <v>0</v>
      </c>
      <c r="AF137">
        <v>0</v>
      </c>
      <c r="AJ137">
        <v>0.25</v>
      </c>
      <c r="AK137">
        <v>25</v>
      </c>
      <c r="AL137" t="s">
        <v>732</v>
      </c>
      <c r="AM137" t="s">
        <v>732</v>
      </c>
      <c r="AN137" t="s">
        <v>732</v>
      </c>
      <c r="AO137" t="s">
        <v>732</v>
      </c>
      <c r="AP137" t="s">
        <v>732</v>
      </c>
      <c r="AQ137" t="s">
        <v>732</v>
      </c>
      <c r="AR137" t="s">
        <v>732</v>
      </c>
      <c r="AS137" t="s">
        <v>732</v>
      </c>
      <c r="AT137" t="s">
        <v>732</v>
      </c>
      <c r="AU137">
        <v>55</v>
      </c>
      <c r="AV137" t="s">
        <v>732</v>
      </c>
      <c r="AW137">
        <v>45</v>
      </c>
      <c r="AX137" t="s">
        <v>732</v>
      </c>
      <c r="AY137" t="s">
        <v>732</v>
      </c>
      <c r="AZ137" t="s">
        <v>732</v>
      </c>
      <c r="BA137" t="s">
        <v>732</v>
      </c>
      <c r="BB137" t="s">
        <v>732</v>
      </c>
      <c r="BC137" t="s">
        <v>732</v>
      </c>
      <c r="BD137" t="s">
        <v>732</v>
      </c>
      <c r="BE137" t="s">
        <v>732</v>
      </c>
      <c r="BF137" t="s">
        <v>732</v>
      </c>
      <c r="BG137" t="s">
        <v>732</v>
      </c>
      <c r="BH137" t="s">
        <v>732</v>
      </c>
      <c r="BI137" t="s">
        <v>732</v>
      </c>
    </row>
    <row r="138" spans="1:61">
      <c r="A138">
        <v>174</v>
      </c>
      <c r="B138" t="s">
        <v>1103</v>
      </c>
      <c r="C138" s="69" t="s">
        <v>1104</v>
      </c>
      <c r="D138">
        <v>230</v>
      </c>
      <c r="E138">
        <v>4</v>
      </c>
      <c r="F138">
        <v>1</v>
      </c>
      <c r="G138" s="70">
        <v>98293294</v>
      </c>
      <c r="H138">
        <v>8.7956350000000008</v>
      </c>
      <c r="I138">
        <v>1.5799215</v>
      </c>
      <c r="J138">
        <v>0</v>
      </c>
      <c r="N138">
        <v>2.0011950000000001</v>
      </c>
      <c r="O138">
        <v>3.6593274999999998</v>
      </c>
      <c r="P138">
        <v>2.1120000000000001</v>
      </c>
      <c r="Q138">
        <v>0.13830002</v>
      </c>
      <c r="R138">
        <v>80</v>
      </c>
      <c r="S138">
        <v>80</v>
      </c>
      <c r="T138">
        <v>0.1</v>
      </c>
      <c r="U138">
        <v>0.1</v>
      </c>
      <c r="V138">
        <v>70</v>
      </c>
      <c r="W138">
        <v>70</v>
      </c>
      <c r="X138">
        <v>0.5</v>
      </c>
      <c r="Y138">
        <v>0.5</v>
      </c>
      <c r="Z138">
        <v>0.5</v>
      </c>
      <c r="AA138">
        <v>1.5000001000000001</v>
      </c>
      <c r="AB138">
        <v>1</v>
      </c>
      <c r="AC138">
        <v>0</v>
      </c>
      <c r="AG138">
        <v>0.16451942999999999</v>
      </c>
      <c r="AH138">
        <v>4.0023897000000003E-2</v>
      </c>
      <c r="AI138">
        <v>0</v>
      </c>
      <c r="AJ138">
        <v>2</v>
      </c>
      <c r="AK138">
        <v>90</v>
      </c>
      <c r="AL138">
        <v>1</v>
      </c>
      <c r="AM138">
        <v>10</v>
      </c>
      <c r="AN138" t="s">
        <v>732</v>
      </c>
      <c r="AO138" t="s">
        <v>732</v>
      </c>
      <c r="AP138" t="s">
        <v>732</v>
      </c>
      <c r="AQ138" t="s">
        <v>732</v>
      </c>
      <c r="AR138">
        <v>15</v>
      </c>
      <c r="AS138" t="s">
        <v>732</v>
      </c>
      <c r="AT138" t="s">
        <v>732</v>
      </c>
      <c r="AU138">
        <v>55</v>
      </c>
      <c r="AV138">
        <v>25</v>
      </c>
      <c r="AW138">
        <v>5</v>
      </c>
      <c r="AX138">
        <v>75</v>
      </c>
      <c r="AY138">
        <v>0.25</v>
      </c>
      <c r="AZ138">
        <v>3</v>
      </c>
      <c r="BA138">
        <v>75</v>
      </c>
      <c r="BB138">
        <v>0.5</v>
      </c>
      <c r="BC138">
        <v>1</v>
      </c>
      <c r="BD138">
        <v>3</v>
      </c>
      <c r="BE138">
        <v>0.5</v>
      </c>
      <c r="BF138">
        <v>10</v>
      </c>
      <c r="BG138" t="s">
        <v>732</v>
      </c>
      <c r="BH138" t="s">
        <v>732</v>
      </c>
      <c r="BI138" t="s">
        <v>732</v>
      </c>
    </row>
    <row r="139" spans="1:61">
      <c r="A139">
        <v>175</v>
      </c>
      <c r="B139" t="s">
        <v>1105</v>
      </c>
      <c r="C139" t="s">
        <v>1106</v>
      </c>
      <c r="D139" s="70">
        <v>220230</v>
      </c>
      <c r="E139">
        <v>3</v>
      </c>
      <c r="F139">
        <v>2</v>
      </c>
      <c r="G139" s="70">
        <v>283295</v>
      </c>
      <c r="H139">
        <v>0</v>
      </c>
      <c r="I139">
        <v>0</v>
      </c>
      <c r="J139">
        <v>0</v>
      </c>
      <c r="P139">
        <v>0</v>
      </c>
      <c r="Q139">
        <v>0</v>
      </c>
      <c r="R139" t="s">
        <v>732</v>
      </c>
      <c r="S139" t="s">
        <v>732</v>
      </c>
      <c r="T139">
        <v>4</v>
      </c>
      <c r="U139">
        <v>0</v>
      </c>
      <c r="V139">
        <v>65</v>
      </c>
      <c r="W139" t="s">
        <v>732</v>
      </c>
      <c r="AJ139">
        <v>1.5</v>
      </c>
      <c r="AK139">
        <v>90</v>
      </c>
      <c r="AL139" t="s">
        <v>732</v>
      </c>
      <c r="AM139" t="s">
        <v>732</v>
      </c>
      <c r="AN139" t="s">
        <v>732</v>
      </c>
      <c r="AO139" t="s">
        <v>732</v>
      </c>
      <c r="AP139" t="s">
        <v>732</v>
      </c>
      <c r="AQ139" t="s">
        <v>732</v>
      </c>
      <c r="AR139" t="s">
        <v>732</v>
      </c>
      <c r="AS139" t="s">
        <v>732</v>
      </c>
      <c r="AT139" t="s">
        <v>732</v>
      </c>
      <c r="AU139" t="s">
        <v>732</v>
      </c>
      <c r="AV139" t="s">
        <v>732</v>
      </c>
      <c r="AW139">
        <v>100</v>
      </c>
      <c r="AX139">
        <v>50</v>
      </c>
      <c r="AY139">
        <v>12</v>
      </c>
      <c r="AZ139">
        <v>3</v>
      </c>
      <c r="BA139">
        <v>50</v>
      </c>
      <c r="BB139">
        <v>0.5</v>
      </c>
      <c r="BC139">
        <v>1</v>
      </c>
      <c r="BD139" t="s">
        <v>732</v>
      </c>
      <c r="BE139" t="s">
        <v>732</v>
      </c>
      <c r="BF139" t="s">
        <v>732</v>
      </c>
      <c r="BG139" t="s">
        <v>732</v>
      </c>
      <c r="BH139" t="s">
        <v>732</v>
      </c>
      <c r="BI139" t="s">
        <v>732</v>
      </c>
    </row>
    <row r="140" spans="1:61">
      <c r="A140">
        <v>176</v>
      </c>
      <c r="B140" t="s">
        <v>1105</v>
      </c>
      <c r="C140" s="69" t="s">
        <v>1107</v>
      </c>
      <c r="D140">
        <v>230</v>
      </c>
      <c r="E140">
        <v>3</v>
      </c>
      <c r="F140">
        <v>2</v>
      </c>
      <c r="G140">
        <v>295</v>
      </c>
      <c r="H140">
        <v>0</v>
      </c>
      <c r="I140">
        <v>0</v>
      </c>
      <c r="J140">
        <v>0</v>
      </c>
      <c r="P140">
        <v>0</v>
      </c>
      <c r="Q140">
        <v>0</v>
      </c>
      <c r="R140" t="s">
        <v>732</v>
      </c>
      <c r="S140" t="s">
        <v>732</v>
      </c>
      <c r="T140">
        <v>4</v>
      </c>
      <c r="U140">
        <v>0</v>
      </c>
      <c r="V140">
        <v>65</v>
      </c>
      <c r="W140" t="s">
        <v>732</v>
      </c>
      <c r="AJ140">
        <v>3</v>
      </c>
      <c r="AK140">
        <v>90</v>
      </c>
      <c r="AL140" t="s">
        <v>732</v>
      </c>
      <c r="AM140" t="s">
        <v>732</v>
      </c>
      <c r="AN140" t="s">
        <v>732</v>
      </c>
      <c r="AO140" t="s">
        <v>732</v>
      </c>
      <c r="AP140" t="s">
        <v>732</v>
      </c>
      <c r="AQ140" t="s">
        <v>732</v>
      </c>
      <c r="AR140" t="s">
        <v>732</v>
      </c>
      <c r="AS140" t="s">
        <v>732</v>
      </c>
      <c r="AT140" t="s">
        <v>732</v>
      </c>
      <c r="AU140" t="s">
        <v>732</v>
      </c>
      <c r="AV140" t="s">
        <v>732</v>
      </c>
      <c r="AW140">
        <v>100</v>
      </c>
      <c r="AX140">
        <v>90</v>
      </c>
      <c r="AY140">
        <v>18</v>
      </c>
      <c r="AZ140">
        <v>3</v>
      </c>
      <c r="BA140">
        <v>90</v>
      </c>
      <c r="BB140">
        <v>1</v>
      </c>
      <c r="BC140">
        <v>1</v>
      </c>
      <c r="BD140" t="s">
        <v>732</v>
      </c>
      <c r="BE140" t="s">
        <v>732</v>
      </c>
      <c r="BF140" t="s">
        <v>732</v>
      </c>
      <c r="BG140" t="s">
        <v>732</v>
      </c>
      <c r="BH140" t="s">
        <v>732</v>
      </c>
      <c r="BI140" t="s">
        <v>732</v>
      </c>
    </row>
    <row r="141" spans="1:61">
      <c r="A141">
        <v>178</v>
      </c>
      <c r="B141" t="s">
        <v>1108</v>
      </c>
      <c r="C141" s="69" t="s">
        <v>1109</v>
      </c>
      <c r="D141">
        <v>230</v>
      </c>
      <c r="E141">
        <v>2</v>
      </c>
      <c r="F141">
        <v>6</v>
      </c>
      <c r="G141">
        <v>71</v>
      </c>
      <c r="H141">
        <v>3.0179893999999998</v>
      </c>
      <c r="I141">
        <v>0.57499206000000003</v>
      </c>
      <c r="J141">
        <v>0</v>
      </c>
      <c r="P141">
        <v>0.73932003999999996</v>
      </c>
      <c r="Q141">
        <v>0.61271500000000001</v>
      </c>
      <c r="R141">
        <v>90</v>
      </c>
      <c r="S141">
        <v>90</v>
      </c>
      <c r="T141">
        <v>0.1</v>
      </c>
      <c r="U141">
        <v>0</v>
      </c>
      <c r="V141">
        <v>75</v>
      </c>
      <c r="W141" t="s">
        <v>732</v>
      </c>
      <c r="X141">
        <v>0.90000004</v>
      </c>
      <c r="Y141">
        <v>3.6000000999999999</v>
      </c>
      <c r="Z141">
        <v>6.2000003000000001</v>
      </c>
      <c r="AA141">
        <v>10.6</v>
      </c>
      <c r="AB141">
        <v>0</v>
      </c>
      <c r="AC141">
        <v>0</v>
      </c>
      <c r="AD141">
        <v>4.4000000000000004</v>
      </c>
      <c r="AE141">
        <v>1.4000001</v>
      </c>
      <c r="AF141">
        <v>0</v>
      </c>
      <c r="AG141">
        <v>0</v>
      </c>
      <c r="AH141">
        <v>0.20420355000000001</v>
      </c>
      <c r="AI141">
        <v>0</v>
      </c>
      <c r="AJ141">
        <v>2</v>
      </c>
      <c r="AK141">
        <v>75</v>
      </c>
      <c r="AL141">
        <v>0.5</v>
      </c>
      <c r="AM141">
        <v>2</v>
      </c>
      <c r="AN141">
        <v>0.5</v>
      </c>
      <c r="AO141">
        <v>2</v>
      </c>
      <c r="AP141">
        <v>2</v>
      </c>
      <c r="AQ141">
        <v>35</v>
      </c>
      <c r="AR141">
        <v>35</v>
      </c>
      <c r="AS141" t="s">
        <v>732</v>
      </c>
      <c r="AT141">
        <v>20</v>
      </c>
      <c r="AU141">
        <v>9</v>
      </c>
      <c r="AV141" t="s">
        <v>732</v>
      </c>
      <c r="AW141">
        <v>1</v>
      </c>
      <c r="AX141">
        <v>85</v>
      </c>
      <c r="AY141">
        <v>0.6</v>
      </c>
      <c r="AZ141">
        <v>3</v>
      </c>
      <c r="BA141">
        <v>85</v>
      </c>
      <c r="BB141">
        <v>0.6</v>
      </c>
      <c r="BC141">
        <v>1</v>
      </c>
      <c r="BD141" t="s">
        <v>732</v>
      </c>
      <c r="BE141" t="s">
        <v>732</v>
      </c>
      <c r="BF141" t="s">
        <v>732</v>
      </c>
      <c r="BG141" t="s">
        <v>732</v>
      </c>
      <c r="BH141" t="s">
        <v>732</v>
      </c>
      <c r="BI141" t="s">
        <v>732</v>
      </c>
    </row>
    <row r="142" spans="1:61">
      <c r="A142">
        <v>180</v>
      </c>
      <c r="B142" t="s">
        <v>1110</v>
      </c>
      <c r="C142" t="s">
        <v>1111</v>
      </c>
      <c r="D142">
        <v>230</v>
      </c>
      <c r="E142">
        <v>1</v>
      </c>
      <c r="F142">
        <v>1</v>
      </c>
      <c r="G142" t="s">
        <v>1112</v>
      </c>
      <c r="H142">
        <v>6.9314847000000004</v>
      </c>
      <c r="I142">
        <v>4.41045</v>
      </c>
      <c r="J142">
        <v>0.80994374000000002</v>
      </c>
      <c r="L142">
        <v>1.7867812000000001</v>
      </c>
      <c r="P142">
        <v>0.59551509999999996</v>
      </c>
      <c r="Q142">
        <v>0</v>
      </c>
      <c r="R142">
        <v>75</v>
      </c>
      <c r="S142" t="s">
        <v>732</v>
      </c>
      <c r="T142">
        <v>0.25</v>
      </c>
      <c r="U142">
        <v>0</v>
      </c>
      <c r="V142">
        <v>75</v>
      </c>
      <c r="W142" t="s">
        <v>732</v>
      </c>
      <c r="X142">
        <v>0.4</v>
      </c>
      <c r="Y142">
        <v>0.70000004999999998</v>
      </c>
      <c r="Z142">
        <v>1.4000001</v>
      </c>
      <c r="AA142">
        <v>1.8000001000000001</v>
      </c>
      <c r="AB142">
        <v>1.8000001000000001</v>
      </c>
      <c r="AC142">
        <v>0</v>
      </c>
      <c r="AD142">
        <v>0.5</v>
      </c>
      <c r="AE142">
        <v>0.70000004999999998</v>
      </c>
      <c r="AF142">
        <v>0</v>
      </c>
      <c r="AG142">
        <v>0.60344774000000001</v>
      </c>
      <c r="AH142">
        <v>0.19848582000000001</v>
      </c>
      <c r="AI142">
        <v>0</v>
      </c>
      <c r="AJ142">
        <v>2</v>
      </c>
      <c r="AK142">
        <v>100</v>
      </c>
      <c r="AL142" t="s">
        <v>732</v>
      </c>
      <c r="AM142" t="s">
        <v>732</v>
      </c>
      <c r="AN142" t="s">
        <v>732</v>
      </c>
      <c r="AO142" t="s">
        <v>732</v>
      </c>
      <c r="AP142" t="s">
        <v>732</v>
      </c>
      <c r="AQ142" t="s">
        <v>732</v>
      </c>
      <c r="AR142" t="s">
        <v>732</v>
      </c>
      <c r="AS142" t="s">
        <v>732</v>
      </c>
      <c r="AT142">
        <v>100</v>
      </c>
      <c r="AU142" t="s">
        <v>732</v>
      </c>
      <c r="AV142" t="s">
        <v>732</v>
      </c>
      <c r="AW142" t="s">
        <v>732</v>
      </c>
      <c r="AX142">
        <v>80</v>
      </c>
      <c r="AY142">
        <v>1</v>
      </c>
      <c r="AZ142">
        <v>3</v>
      </c>
      <c r="BA142">
        <v>80</v>
      </c>
      <c r="BB142">
        <v>1</v>
      </c>
      <c r="BC142">
        <v>1</v>
      </c>
      <c r="BD142" t="s">
        <v>732</v>
      </c>
      <c r="BE142" t="s">
        <v>732</v>
      </c>
      <c r="BF142" t="s">
        <v>732</v>
      </c>
      <c r="BG142" t="s">
        <v>732</v>
      </c>
      <c r="BH142" t="s">
        <v>732</v>
      </c>
      <c r="BI142" t="s">
        <v>732</v>
      </c>
    </row>
    <row r="143" spans="1:61">
      <c r="A143">
        <v>181</v>
      </c>
      <c r="B143" t="s">
        <v>254</v>
      </c>
      <c r="C143" t="s">
        <v>1113</v>
      </c>
      <c r="D143">
        <v>230</v>
      </c>
      <c r="E143">
        <v>2</v>
      </c>
      <c r="F143">
        <v>4</v>
      </c>
      <c r="G143">
        <v>74</v>
      </c>
      <c r="H143">
        <v>4.1634650000000004</v>
      </c>
      <c r="I143">
        <v>0</v>
      </c>
      <c r="J143">
        <v>1.3884752</v>
      </c>
      <c r="K143" s="71">
        <v>1.1107765E-4</v>
      </c>
      <c r="M143">
        <v>1.9113454000000001</v>
      </c>
      <c r="N143">
        <v>1.7643187</v>
      </c>
      <c r="O143">
        <v>1.4702656999999999</v>
      </c>
      <c r="P143">
        <v>3.2487452000000001</v>
      </c>
      <c r="Q143">
        <v>0</v>
      </c>
      <c r="R143">
        <v>90</v>
      </c>
      <c r="S143" t="s">
        <v>732</v>
      </c>
      <c r="T143">
        <v>0</v>
      </c>
      <c r="U143">
        <v>0</v>
      </c>
      <c r="V143" t="s">
        <v>732</v>
      </c>
      <c r="W143" t="s">
        <v>732</v>
      </c>
      <c r="X143">
        <v>1</v>
      </c>
      <c r="Y143">
        <v>1.5000001000000001</v>
      </c>
      <c r="Z143">
        <v>1.5000001000000001</v>
      </c>
      <c r="AA143">
        <v>2</v>
      </c>
      <c r="AB143">
        <v>1</v>
      </c>
      <c r="AC143">
        <v>0.5</v>
      </c>
      <c r="AD143">
        <v>0.5</v>
      </c>
      <c r="AE143">
        <v>0.5</v>
      </c>
      <c r="AF143">
        <v>0</v>
      </c>
      <c r="AG143">
        <v>3.1988616999999997E-2</v>
      </c>
      <c r="AH143">
        <v>1.6336283E-2</v>
      </c>
      <c r="AI143">
        <v>6.1261070000000001E-2</v>
      </c>
      <c r="AJ143">
        <v>1.5</v>
      </c>
      <c r="AK143">
        <v>60</v>
      </c>
      <c r="AL143" t="s">
        <v>732</v>
      </c>
      <c r="AM143" t="s">
        <v>732</v>
      </c>
      <c r="AN143">
        <v>1.5</v>
      </c>
      <c r="AO143">
        <v>15</v>
      </c>
      <c r="AP143">
        <v>1</v>
      </c>
      <c r="AQ143" t="s">
        <v>732</v>
      </c>
      <c r="AR143">
        <v>40</v>
      </c>
      <c r="AS143" t="s">
        <v>732</v>
      </c>
      <c r="AT143" t="s">
        <v>732</v>
      </c>
      <c r="AU143">
        <v>60</v>
      </c>
      <c r="AV143" t="s">
        <v>732</v>
      </c>
      <c r="AW143" t="s">
        <v>732</v>
      </c>
      <c r="AX143">
        <v>80</v>
      </c>
      <c r="AY143">
        <v>3</v>
      </c>
      <c r="AZ143">
        <v>3</v>
      </c>
      <c r="BA143">
        <v>80</v>
      </c>
      <c r="BB143">
        <v>2</v>
      </c>
      <c r="BC143">
        <v>1</v>
      </c>
      <c r="BD143" t="s">
        <v>732</v>
      </c>
      <c r="BE143" t="s">
        <v>732</v>
      </c>
      <c r="BF143" t="s">
        <v>732</v>
      </c>
      <c r="BG143" t="s">
        <v>732</v>
      </c>
      <c r="BH143" t="s">
        <v>732</v>
      </c>
      <c r="BI143" t="s">
        <v>732</v>
      </c>
    </row>
    <row r="144" spans="1:61">
      <c r="A144">
        <v>182</v>
      </c>
      <c r="B144" t="s">
        <v>1114</v>
      </c>
      <c r="C144" s="69" t="s">
        <v>1115</v>
      </c>
      <c r="D144">
        <v>230</v>
      </c>
      <c r="E144">
        <v>2</v>
      </c>
      <c r="F144">
        <v>1</v>
      </c>
      <c r="G144">
        <v>67</v>
      </c>
      <c r="H144">
        <v>2.4796531000000002</v>
      </c>
      <c r="I144">
        <v>0</v>
      </c>
      <c r="J144">
        <v>3.5626640000000001E-2</v>
      </c>
      <c r="N144">
        <v>1.5437789</v>
      </c>
      <c r="O144">
        <v>0.91891604999999998</v>
      </c>
      <c r="P144">
        <v>6.3700004000000003</v>
      </c>
      <c r="Q144">
        <v>0</v>
      </c>
      <c r="R144">
        <v>90</v>
      </c>
      <c r="S144" t="s">
        <v>732</v>
      </c>
      <c r="T144">
        <v>0.1</v>
      </c>
      <c r="U144">
        <v>0.1</v>
      </c>
      <c r="V144">
        <v>60</v>
      </c>
      <c r="W144">
        <v>60</v>
      </c>
      <c r="X144">
        <v>0.1</v>
      </c>
      <c r="Y144">
        <v>0.4</v>
      </c>
      <c r="Z144">
        <v>0.3</v>
      </c>
      <c r="AA144">
        <v>0.5</v>
      </c>
      <c r="AB144">
        <v>0</v>
      </c>
      <c r="AC144">
        <v>0</v>
      </c>
      <c r="AG144">
        <v>0</v>
      </c>
      <c r="AH144">
        <v>1.5315267E-2</v>
      </c>
      <c r="AI144">
        <v>0</v>
      </c>
      <c r="AJ144">
        <v>2</v>
      </c>
      <c r="AK144">
        <v>70</v>
      </c>
      <c r="AL144" t="s">
        <v>732</v>
      </c>
      <c r="AM144" t="s">
        <v>732</v>
      </c>
      <c r="AN144" t="s">
        <v>732</v>
      </c>
      <c r="AO144" t="s">
        <v>732</v>
      </c>
      <c r="AP144" t="s">
        <v>732</v>
      </c>
      <c r="AQ144" t="s">
        <v>732</v>
      </c>
      <c r="AR144">
        <v>40</v>
      </c>
      <c r="AS144" t="s">
        <v>732</v>
      </c>
      <c r="AT144" t="s">
        <v>732</v>
      </c>
      <c r="AU144" t="s">
        <v>732</v>
      </c>
      <c r="AV144">
        <v>60</v>
      </c>
      <c r="AW144" t="s">
        <v>732</v>
      </c>
      <c r="AX144">
        <v>70</v>
      </c>
      <c r="AY144">
        <v>2</v>
      </c>
      <c r="AZ144">
        <v>3</v>
      </c>
      <c r="BA144">
        <v>70</v>
      </c>
      <c r="BB144">
        <v>2</v>
      </c>
      <c r="BC144">
        <v>1</v>
      </c>
      <c r="BD144" t="s">
        <v>732</v>
      </c>
      <c r="BE144" t="s">
        <v>732</v>
      </c>
      <c r="BF144" t="s">
        <v>732</v>
      </c>
      <c r="BG144" t="s">
        <v>732</v>
      </c>
      <c r="BH144" t="s">
        <v>732</v>
      </c>
      <c r="BI144" t="s">
        <v>732</v>
      </c>
    </row>
    <row r="145" spans="1:61">
      <c r="A145">
        <v>183</v>
      </c>
      <c r="B145" t="s">
        <v>1108</v>
      </c>
      <c r="C145" s="69" t="s">
        <v>1116</v>
      </c>
      <c r="D145">
        <v>230</v>
      </c>
      <c r="E145">
        <v>2</v>
      </c>
      <c r="F145">
        <v>1</v>
      </c>
      <c r="G145">
        <v>71</v>
      </c>
      <c r="H145">
        <v>2.6392137999999998</v>
      </c>
      <c r="I145">
        <v>0</v>
      </c>
      <c r="J145">
        <v>0.52271999999999996</v>
      </c>
      <c r="P145">
        <v>0.90032005000000004</v>
      </c>
      <c r="Q145">
        <v>0.76589006000000004</v>
      </c>
      <c r="R145">
        <v>90</v>
      </c>
      <c r="S145">
        <v>90</v>
      </c>
      <c r="T145">
        <v>0.2</v>
      </c>
      <c r="U145">
        <v>0</v>
      </c>
      <c r="V145">
        <v>75</v>
      </c>
      <c r="W145" t="s">
        <v>732</v>
      </c>
      <c r="X145">
        <v>0.90000004</v>
      </c>
      <c r="Y145">
        <v>4</v>
      </c>
      <c r="Z145">
        <v>8.2000010000000003</v>
      </c>
      <c r="AA145">
        <v>10.6</v>
      </c>
      <c r="AB145">
        <v>0</v>
      </c>
      <c r="AC145">
        <v>0</v>
      </c>
      <c r="AD145">
        <v>4.4000000000000004</v>
      </c>
      <c r="AE145">
        <v>1.4000001</v>
      </c>
      <c r="AF145">
        <v>0</v>
      </c>
      <c r="AG145">
        <v>2.2452576</v>
      </c>
      <c r="AH145">
        <v>0.20420355000000001</v>
      </c>
      <c r="AI145">
        <v>0</v>
      </c>
      <c r="AJ145">
        <v>2</v>
      </c>
      <c r="AK145">
        <v>75</v>
      </c>
      <c r="AL145">
        <v>0.5</v>
      </c>
      <c r="AM145">
        <v>2</v>
      </c>
      <c r="AN145">
        <v>0.5</v>
      </c>
      <c r="AO145">
        <v>2</v>
      </c>
      <c r="AP145">
        <v>2</v>
      </c>
      <c r="AQ145">
        <v>35</v>
      </c>
      <c r="AR145">
        <v>35</v>
      </c>
      <c r="AS145" t="s">
        <v>732</v>
      </c>
      <c r="AT145">
        <v>20</v>
      </c>
      <c r="AU145">
        <v>9</v>
      </c>
      <c r="AV145" t="s">
        <v>732</v>
      </c>
      <c r="AW145">
        <v>1</v>
      </c>
      <c r="AX145">
        <v>85</v>
      </c>
      <c r="AY145">
        <v>0.6</v>
      </c>
      <c r="AZ145">
        <v>3</v>
      </c>
      <c r="BA145">
        <v>85</v>
      </c>
      <c r="BB145">
        <v>0.6</v>
      </c>
      <c r="BC145">
        <v>1</v>
      </c>
      <c r="BD145" t="s">
        <v>732</v>
      </c>
      <c r="BE145" t="s">
        <v>732</v>
      </c>
      <c r="BF145" t="s">
        <v>732</v>
      </c>
      <c r="BG145" t="s">
        <v>732</v>
      </c>
      <c r="BH145" t="s">
        <v>732</v>
      </c>
      <c r="BI145" t="s">
        <v>732</v>
      </c>
    </row>
    <row r="146" spans="1:61">
      <c r="A146">
        <v>184</v>
      </c>
      <c r="B146" t="s">
        <v>1117</v>
      </c>
      <c r="C146" s="69" t="s">
        <v>1118</v>
      </c>
      <c r="D146">
        <v>230</v>
      </c>
      <c r="E146">
        <v>4</v>
      </c>
      <c r="F146">
        <v>1</v>
      </c>
      <c r="G146" s="70">
        <v>75287</v>
      </c>
      <c r="H146">
        <v>4.555015</v>
      </c>
      <c r="I146">
        <v>9.8010020000000004</v>
      </c>
      <c r="J146">
        <v>1.8945333</v>
      </c>
      <c r="L146">
        <v>0.2756748</v>
      </c>
      <c r="N146">
        <v>1.8608046</v>
      </c>
      <c r="O146">
        <v>0.49008849999999998</v>
      </c>
      <c r="P146">
        <v>0.39300000000000002</v>
      </c>
      <c r="Q146">
        <v>0.20658001000000001</v>
      </c>
      <c r="R146">
        <v>90</v>
      </c>
      <c r="S146">
        <v>85</v>
      </c>
      <c r="T146">
        <v>0.2</v>
      </c>
      <c r="U146">
        <v>0</v>
      </c>
      <c r="V146">
        <v>60</v>
      </c>
      <c r="W146" t="s">
        <v>732</v>
      </c>
      <c r="X146">
        <v>0.1</v>
      </c>
      <c r="Y146">
        <v>0.5</v>
      </c>
      <c r="Z146">
        <v>1</v>
      </c>
      <c r="AA146">
        <v>0.8</v>
      </c>
      <c r="AB146">
        <v>0</v>
      </c>
      <c r="AC146">
        <v>0</v>
      </c>
      <c r="AD146">
        <v>0.2</v>
      </c>
      <c r="AE146">
        <v>0</v>
      </c>
      <c r="AF146">
        <v>0</v>
      </c>
      <c r="AG146">
        <v>5.6177796999999996E-3</v>
      </c>
      <c r="AH146">
        <v>1.6336284E-3</v>
      </c>
      <c r="AI146">
        <v>1.2762722000000001E-2</v>
      </c>
      <c r="AJ146">
        <v>1.8</v>
      </c>
      <c r="AK146">
        <v>85</v>
      </c>
      <c r="AL146">
        <v>1.5</v>
      </c>
      <c r="AM146">
        <v>5</v>
      </c>
      <c r="AN146">
        <v>2</v>
      </c>
      <c r="AO146">
        <v>5</v>
      </c>
      <c r="AP146">
        <v>2</v>
      </c>
      <c r="AQ146">
        <v>5</v>
      </c>
      <c r="AR146">
        <v>40</v>
      </c>
      <c r="AS146" t="s">
        <v>732</v>
      </c>
      <c r="AT146">
        <v>35</v>
      </c>
      <c r="AU146">
        <v>5</v>
      </c>
      <c r="AV146">
        <v>3</v>
      </c>
      <c r="AW146">
        <v>12</v>
      </c>
      <c r="AX146">
        <v>40</v>
      </c>
      <c r="AY146">
        <v>0.25</v>
      </c>
      <c r="AZ146">
        <v>3</v>
      </c>
      <c r="BA146">
        <v>40</v>
      </c>
      <c r="BB146">
        <v>1</v>
      </c>
      <c r="BC146">
        <v>1</v>
      </c>
      <c r="BD146">
        <v>1</v>
      </c>
      <c r="BE146">
        <v>0.83</v>
      </c>
      <c r="BF146">
        <v>5</v>
      </c>
      <c r="BG146" t="s">
        <v>732</v>
      </c>
      <c r="BH146" t="s">
        <v>732</v>
      </c>
      <c r="BI146" t="s">
        <v>732</v>
      </c>
    </row>
    <row r="147" spans="1:61">
      <c r="A147">
        <v>185</v>
      </c>
      <c r="B147" t="s">
        <v>1117</v>
      </c>
      <c r="C147" s="69" t="s">
        <v>1119</v>
      </c>
      <c r="D147">
        <v>230</v>
      </c>
      <c r="E147">
        <v>4</v>
      </c>
      <c r="F147">
        <v>1</v>
      </c>
      <c r="G147" s="70">
        <v>75287</v>
      </c>
      <c r="H147">
        <v>2.8059611000000002</v>
      </c>
      <c r="I147">
        <v>0.98010010000000003</v>
      </c>
      <c r="J147">
        <v>0.86871169999999998</v>
      </c>
      <c r="N147">
        <v>0.66161939999999997</v>
      </c>
      <c r="O147">
        <v>0.30630534999999998</v>
      </c>
      <c r="P147">
        <v>0.24300002000000001</v>
      </c>
      <c r="Q147">
        <v>0</v>
      </c>
      <c r="R147">
        <v>90</v>
      </c>
      <c r="S147" t="s">
        <v>732</v>
      </c>
      <c r="T147">
        <v>0.2</v>
      </c>
      <c r="U147">
        <v>0</v>
      </c>
      <c r="V147">
        <v>60</v>
      </c>
      <c r="W147" t="s">
        <v>732</v>
      </c>
      <c r="X147">
        <v>0.1</v>
      </c>
      <c r="Y147">
        <v>0.2</v>
      </c>
      <c r="Z147">
        <v>0.2</v>
      </c>
      <c r="AA147">
        <v>0.1</v>
      </c>
      <c r="AB147">
        <v>0</v>
      </c>
      <c r="AC147">
        <v>0</v>
      </c>
      <c r="AD147">
        <v>0</v>
      </c>
      <c r="AE147">
        <v>0</v>
      </c>
      <c r="AF147">
        <v>0</v>
      </c>
      <c r="AG147">
        <v>0</v>
      </c>
      <c r="AH147">
        <v>4.5945793000000002E-3</v>
      </c>
      <c r="AI147">
        <v>1.2762722000000001E-2</v>
      </c>
      <c r="AJ147">
        <v>0.5</v>
      </c>
      <c r="AK147">
        <v>70</v>
      </c>
      <c r="AL147">
        <v>1.5</v>
      </c>
      <c r="AM147">
        <v>5</v>
      </c>
      <c r="AN147">
        <v>2</v>
      </c>
      <c r="AO147">
        <v>2</v>
      </c>
      <c r="AP147">
        <v>2</v>
      </c>
      <c r="AQ147" t="s">
        <v>732</v>
      </c>
      <c r="AR147">
        <v>50</v>
      </c>
      <c r="AS147" t="s">
        <v>732</v>
      </c>
      <c r="AT147">
        <v>10</v>
      </c>
      <c r="AU147">
        <v>5</v>
      </c>
      <c r="AV147">
        <v>1</v>
      </c>
      <c r="AW147">
        <v>34</v>
      </c>
      <c r="AX147">
        <v>10</v>
      </c>
      <c r="AY147">
        <v>0.2</v>
      </c>
      <c r="AZ147">
        <v>3</v>
      </c>
      <c r="BA147">
        <v>10</v>
      </c>
      <c r="BB147">
        <v>0.2</v>
      </c>
      <c r="BC147">
        <v>1</v>
      </c>
      <c r="BD147" t="s">
        <v>732</v>
      </c>
      <c r="BE147" t="s">
        <v>732</v>
      </c>
      <c r="BF147" t="s">
        <v>732</v>
      </c>
      <c r="BG147" t="s">
        <v>732</v>
      </c>
      <c r="BH147" t="s">
        <v>732</v>
      </c>
      <c r="BI147" t="s">
        <v>732</v>
      </c>
    </row>
    <row r="148" spans="1:61">
      <c r="A148">
        <v>186</v>
      </c>
      <c r="B148" t="s">
        <v>1120</v>
      </c>
      <c r="C148" s="69" t="s">
        <v>1121</v>
      </c>
      <c r="D148" s="70">
        <v>230250</v>
      </c>
      <c r="E148">
        <v>1</v>
      </c>
      <c r="F148">
        <v>1</v>
      </c>
      <c r="G148" t="s">
        <v>1122</v>
      </c>
      <c r="H148">
        <v>9.4089609999999997</v>
      </c>
      <c r="I148">
        <v>2.48292</v>
      </c>
      <c r="J148">
        <v>0.98010010000000003</v>
      </c>
      <c r="L148">
        <v>0.2756748</v>
      </c>
      <c r="N148">
        <v>0.45945796</v>
      </c>
      <c r="O148">
        <v>0.12762722000000001</v>
      </c>
      <c r="P148">
        <v>0.37804502000000001</v>
      </c>
      <c r="Q148">
        <v>0.20658001000000001</v>
      </c>
      <c r="R148">
        <v>90</v>
      </c>
      <c r="S148">
        <v>85</v>
      </c>
      <c r="T148">
        <v>0.1</v>
      </c>
      <c r="U148">
        <v>0</v>
      </c>
      <c r="V148">
        <v>60</v>
      </c>
      <c r="W148" t="s">
        <v>732</v>
      </c>
      <c r="X148">
        <v>0.2</v>
      </c>
      <c r="Y148">
        <v>0.5</v>
      </c>
      <c r="Z148">
        <v>0.14000000000000001</v>
      </c>
      <c r="AA148">
        <v>0.3</v>
      </c>
      <c r="AB148">
        <v>0.5</v>
      </c>
      <c r="AC148">
        <v>0</v>
      </c>
      <c r="AD148">
        <v>0.1</v>
      </c>
      <c r="AE148">
        <v>0.1</v>
      </c>
      <c r="AF148">
        <v>0</v>
      </c>
      <c r="AG148">
        <v>0</v>
      </c>
      <c r="AH148">
        <v>0.58810616000000004</v>
      </c>
      <c r="AI148">
        <v>1.0210178E-2</v>
      </c>
      <c r="AJ148">
        <v>1.8</v>
      </c>
      <c r="AK148">
        <v>85</v>
      </c>
      <c r="AL148">
        <v>1.5</v>
      </c>
      <c r="AM148">
        <v>5</v>
      </c>
      <c r="AN148">
        <v>2</v>
      </c>
      <c r="AO148">
        <v>5</v>
      </c>
      <c r="AP148">
        <v>2</v>
      </c>
      <c r="AQ148">
        <v>6</v>
      </c>
      <c r="AR148" t="s">
        <v>732</v>
      </c>
      <c r="AS148" t="s">
        <v>732</v>
      </c>
      <c r="AT148">
        <v>70</v>
      </c>
      <c r="AU148">
        <v>7</v>
      </c>
      <c r="AV148">
        <v>5</v>
      </c>
      <c r="AW148">
        <v>12</v>
      </c>
      <c r="AX148">
        <v>65</v>
      </c>
      <c r="AY148">
        <v>0.25</v>
      </c>
      <c r="AZ148">
        <v>3</v>
      </c>
      <c r="BA148">
        <v>90</v>
      </c>
      <c r="BB148">
        <v>0.5</v>
      </c>
      <c r="BC148">
        <v>1</v>
      </c>
      <c r="BD148" t="s">
        <v>732</v>
      </c>
      <c r="BE148" t="s">
        <v>732</v>
      </c>
      <c r="BF148" t="s">
        <v>732</v>
      </c>
      <c r="BG148" t="s">
        <v>732</v>
      </c>
      <c r="BH148" t="s">
        <v>732</v>
      </c>
      <c r="BI148" t="s">
        <v>732</v>
      </c>
    </row>
    <row r="149" spans="1:61">
      <c r="A149">
        <v>187</v>
      </c>
      <c r="B149" t="s">
        <v>1123</v>
      </c>
      <c r="C149" s="69" t="s">
        <v>1124</v>
      </c>
      <c r="D149">
        <v>230</v>
      </c>
      <c r="E149">
        <v>4</v>
      </c>
      <c r="F149">
        <v>1</v>
      </c>
      <c r="G149" s="70">
        <v>75287</v>
      </c>
      <c r="H149">
        <v>4.085547</v>
      </c>
      <c r="I149">
        <v>0</v>
      </c>
      <c r="J149">
        <v>0.24642982999999999</v>
      </c>
      <c r="N149">
        <v>1.6540486000000001</v>
      </c>
      <c r="O149">
        <v>0.76576334000000001</v>
      </c>
      <c r="P149">
        <v>0.73200005000000001</v>
      </c>
      <c r="Q149">
        <v>0.24933000999999999</v>
      </c>
      <c r="R149">
        <v>90</v>
      </c>
      <c r="S149">
        <v>85</v>
      </c>
      <c r="T149">
        <v>0.2</v>
      </c>
      <c r="U149">
        <v>0</v>
      </c>
      <c r="V149">
        <v>60</v>
      </c>
      <c r="W149" t="s">
        <v>732</v>
      </c>
      <c r="X149">
        <v>0.8</v>
      </c>
      <c r="Y149">
        <v>4</v>
      </c>
      <c r="Z149">
        <v>6.2000003000000001</v>
      </c>
      <c r="AA149">
        <v>1.2</v>
      </c>
      <c r="AB149">
        <v>1.5000001000000001</v>
      </c>
      <c r="AC149">
        <v>0</v>
      </c>
      <c r="AD149">
        <v>0.2</v>
      </c>
      <c r="AE149">
        <v>0</v>
      </c>
      <c r="AF149">
        <v>0</v>
      </c>
      <c r="AG149">
        <v>1.4426239E-2</v>
      </c>
      <c r="AH149">
        <v>1.6336284E-3</v>
      </c>
      <c r="AI149">
        <v>1.2762722000000001E-2</v>
      </c>
      <c r="AJ149">
        <v>1.8</v>
      </c>
      <c r="AK149">
        <v>85</v>
      </c>
      <c r="AL149">
        <v>1.5</v>
      </c>
      <c r="AM149">
        <v>5</v>
      </c>
      <c r="AN149">
        <v>2</v>
      </c>
      <c r="AO149">
        <v>5</v>
      </c>
      <c r="AP149">
        <v>2</v>
      </c>
      <c r="AQ149">
        <v>5</v>
      </c>
      <c r="AR149">
        <v>35</v>
      </c>
      <c r="AS149" t="s">
        <v>732</v>
      </c>
      <c r="AT149">
        <v>50</v>
      </c>
      <c r="AU149">
        <v>5</v>
      </c>
      <c r="AV149">
        <v>2</v>
      </c>
      <c r="AW149">
        <v>3</v>
      </c>
      <c r="AX149">
        <v>65</v>
      </c>
      <c r="AY149">
        <v>0.25</v>
      </c>
      <c r="AZ149">
        <v>3</v>
      </c>
      <c r="BA149">
        <v>90</v>
      </c>
      <c r="BB149">
        <v>1</v>
      </c>
      <c r="BC149">
        <v>1</v>
      </c>
      <c r="BD149" t="s">
        <v>732</v>
      </c>
      <c r="BE149" t="s">
        <v>732</v>
      </c>
      <c r="BF149" t="s">
        <v>732</v>
      </c>
      <c r="BG149" t="s">
        <v>732</v>
      </c>
      <c r="BH149" t="s">
        <v>732</v>
      </c>
      <c r="BI149" t="s">
        <v>732</v>
      </c>
    </row>
    <row r="150" spans="1:61">
      <c r="A150">
        <v>188</v>
      </c>
      <c r="B150" t="s">
        <v>259</v>
      </c>
      <c r="C150" s="69" t="s">
        <v>1125</v>
      </c>
      <c r="D150">
        <v>230</v>
      </c>
      <c r="E150">
        <v>2</v>
      </c>
      <c r="F150">
        <v>4</v>
      </c>
      <c r="G150" s="70">
        <v>65285</v>
      </c>
      <c r="H150">
        <v>2.5874643000000002</v>
      </c>
      <c r="I150">
        <v>0</v>
      </c>
      <c r="J150">
        <v>2.1725552000000001</v>
      </c>
      <c r="L150">
        <v>0.18378319000000001</v>
      </c>
      <c r="N150">
        <v>0.29405308000000002</v>
      </c>
      <c r="O150">
        <v>0.15315266999999999</v>
      </c>
      <c r="P150">
        <v>0.58870005999999997</v>
      </c>
      <c r="Q150">
        <v>0</v>
      </c>
      <c r="R150">
        <v>90</v>
      </c>
      <c r="S150" t="s">
        <v>732</v>
      </c>
      <c r="T150">
        <v>0</v>
      </c>
      <c r="U150">
        <v>0</v>
      </c>
      <c r="V150" t="s">
        <v>732</v>
      </c>
      <c r="W150" t="s">
        <v>732</v>
      </c>
      <c r="X150">
        <v>0.4</v>
      </c>
      <c r="Y150">
        <v>0.6</v>
      </c>
      <c r="Z150">
        <v>0.4</v>
      </c>
      <c r="AA150">
        <v>1.1000000000000001</v>
      </c>
      <c r="AB150">
        <v>0</v>
      </c>
      <c r="AC150">
        <v>0</v>
      </c>
      <c r="AD150">
        <v>0</v>
      </c>
      <c r="AE150">
        <v>0</v>
      </c>
      <c r="AF150">
        <v>0</v>
      </c>
      <c r="AG150">
        <v>1.9733131000000001E-2</v>
      </c>
      <c r="AH150">
        <v>2.5525445000000001E-3</v>
      </c>
      <c r="AI150">
        <v>0</v>
      </c>
      <c r="AJ150">
        <v>0.7</v>
      </c>
      <c r="AK150">
        <v>95</v>
      </c>
      <c r="AL150">
        <v>1.5</v>
      </c>
      <c r="AM150">
        <v>10</v>
      </c>
      <c r="AN150" t="s">
        <v>732</v>
      </c>
      <c r="AO150" t="s">
        <v>732</v>
      </c>
      <c r="AP150" t="s">
        <v>732</v>
      </c>
      <c r="AQ150">
        <v>40</v>
      </c>
      <c r="AR150" t="s">
        <v>732</v>
      </c>
      <c r="AS150" t="s">
        <v>732</v>
      </c>
      <c r="AT150">
        <v>5</v>
      </c>
      <c r="AU150">
        <v>54</v>
      </c>
      <c r="AV150">
        <v>1</v>
      </c>
      <c r="AW150" t="s">
        <v>732</v>
      </c>
      <c r="AX150">
        <v>90</v>
      </c>
      <c r="AY150">
        <v>0.5</v>
      </c>
      <c r="AZ150">
        <v>3</v>
      </c>
      <c r="BA150">
        <v>90</v>
      </c>
      <c r="BB150">
        <v>0.5</v>
      </c>
      <c r="BC150">
        <v>1</v>
      </c>
      <c r="BD150">
        <v>1.5</v>
      </c>
      <c r="BE150">
        <v>0.5</v>
      </c>
      <c r="BF150">
        <v>10</v>
      </c>
      <c r="BG150" t="s">
        <v>732</v>
      </c>
      <c r="BH150" t="s">
        <v>732</v>
      </c>
      <c r="BI150" t="s">
        <v>732</v>
      </c>
    </row>
    <row r="151" spans="1:61">
      <c r="A151">
        <v>189</v>
      </c>
      <c r="B151" t="s">
        <v>259</v>
      </c>
      <c r="C151" s="69" t="s">
        <v>1126</v>
      </c>
      <c r="D151">
        <v>230</v>
      </c>
      <c r="E151">
        <v>2</v>
      </c>
      <c r="F151">
        <v>4</v>
      </c>
      <c r="G151" s="70">
        <v>65285</v>
      </c>
      <c r="H151">
        <v>2.8749601999999999</v>
      </c>
      <c r="I151">
        <v>3.4916065000000001</v>
      </c>
      <c r="J151">
        <v>3.0777861999999998</v>
      </c>
      <c r="L151">
        <v>1.2507467000000001</v>
      </c>
      <c r="N151">
        <v>1.0005975</v>
      </c>
      <c r="O151">
        <v>0.58810616000000004</v>
      </c>
      <c r="P151">
        <v>0.72742003</v>
      </c>
      <c r="Q151">
        <v>0</v>
      </c>
      <c r="R151">
        <v>90</v>
      </c>
      <c r="S151" t="s">
        <v>732</v>
      </c>
      <c r="T151">
        <v>0</v>
      </c>
      <c r="U151">
        <v>0</v>
      </c>
      <c r="V151" t="s">
        <v>732</v>
      </c>
      <c r="W151" t="s">
        <v>732</v>
      </c>
      <c r="X151">
        <v>0.6</v>
      </c>
      <c r="Y151">
        <v>0.70000004999999998</v>
      </c>
      <c r="Z151">
        <v>0.8</v>
      </c>
      <c r="AA151">
        <v>4.1000003999999999</v>
      </c>
      <c r="AB151">
        <v>2.1000000999999999</v>
      </c>
      <c r="AC151">
        <v>0</v>
      </c>
      <c r="AD151">
        <v>0.2</v>
      </c>
      <c r="AE151">
        <v>0.2</v>
      </c>
      <c r="AF151">
        <v>0</v>
      </c>
      <c r="AG151">
        <v>1.7540562999999999E-2</v>
      </c>
      <c r="AH151">
        <v>1.9144084E-3</v>
      </c>
      <c r="AI151">
        <v>0</v>
      </c>
      <c r="AJ151">
        <v>0.7</v>
      </c>
      <c r="AK151">
        <v>95</v>
      </c>
      <c r="AL151">
        <v>1.5</v>
      </c>
      <c r="AM151">
        <v>2</v>
      </c>
      <c r="AN151" t="s">
        <v>732</v>
      </c>
      <c r="AO151" t="s">
        <v>732</v>
      </c>
      <c r="AP151" t="s">
        <v>732</v>
      </c>
      <c r="AQ151">
        <v>10</v>
      </c>
      <c r="AR151" t="s">
        <v>732</v>
      </c>
      <c r="AS151" t="s">
        <v>732</v>
      </c>
      <c r="AT151">
        <v>5</v>
      </c>
      <c r="AU151">
        <v>84</v>
      </c>
      <c r="AV151">
        <v>1</v>
      </c>
      <c r="AW151" t="s">
        <v>732</v>
      </c>
      <c r="AX151">
        <v>99</v>
      </c>
      <c r="AY151">
        <v>0.8</v>
      </c>
      <c r="AZ151">
        <v>3</v>
      </c>
      <c r="BA151">
        <v>99</v>
      </c>
      <c r="BB151">
        <v>0.8</v>
      </c>
      <c r="BC151">
        <v>1</v>
      </c>
      <c r="BD151">
        <v>1</v>
      </c>
      <c r="BE151">
        <v>0.33</v>
      </c>
      <c r="BF151">
        <v>2</v>
      </c>
      <c r="BG151" t="s">
        <v>732</v>
      </c>
      <c r="BH151" t="s">
        <v>732</v>
      </c>
      <c r="BI151" t="s">
        <v>732</v>
      </c>
    </row>
    <row r="152" spans="1:61">
      <c r="A152">
        <v>190</v>
      </c>
      <c r="B152" t="s">
        <v>1127</v>
      </c>
      <c r="C152" s="69" t="s">
        <v>1128</v>
      </c>
      <c r="D152">
        <v>230</v>
      </c>
      <c r="E152">
        <v>2</v>
      </c>
      <c r="F152">
        <v>1</v>
      </c>
      <c r="G152" s="70">
        <v>67289</v>
      </c>
      <c r="H152">
        <v>2.5874640000000002</v>
      </c>
      <c r="I152">
        <v>1.0408663</v>
      </c>
      <c r="J152">
        <v>6.2255953000000003E-2</v>
      </c>
      <c r="N152">
        <v>0.47783621999999998</v>
      </c>
      <c r="O152">
        <v>0.25525445000000002</v>
      </c>
      <c r="P152">
        <v>8.0460004999999999</v>
      </c>
      <c r="Q152">
        <v>0</v>
      </c>
      <c r="R152">
        <v>80</v>
      </c>
      <c r="S152" t="s">
        <v>732</v>
      </c>
      <c r="T152">
        <v>0.1</v>
      </c>
      <c r="U152">
        <v>0</v>
      </c>
      <c r="V152">
        <v>80</v>
      </c>
      <c r="W152" t="s">
        <v>732</v>
      </c>
      <c r="X152">
        <v>0.15</v>
      </c>
      <c r="Y152">
        <v>0.4</v>
      </c>
      <c r="Z152">
        <v>0.3</v>
      </c>
      <c r="AA152">
        <v>1.2</v>
      </c>
      <c r="AB152">
        <v>0</v>
      </c>
      <c r="AC152">
        <v>0</v>
      </c>
      <c r="AD152">
        <v>0.1</v>
      </c>
      <c r="AE152">
        <v>0</v>
      </c>
      <c r="AF152">
        <v>0</v>
      </c>
      <c r="AG152">
        <v>0</v>
      </c>
      <c r="AH152">
        <v>1.2762722E-3</v>
      </c>
      <c r="AI152">
        <v>3.1906804000000001E-3</v>
      </c>
      <c r="AJ152">
        <v>0.5</v>
      </c>
      <c r="AK152">
        <v>85</v>
      </c>
      <c r="AL152" t="s">
        <v>732</v>
      </c>
      <c r="AM152" t="s">
        <v>732</v>
      </c>
      <c r="AN152" t="s">
        <v>732</v>
      </c>
      <c r="AO152" t="s">
        <v>732</v>
      </c>
      <c r="AP152" t="s">
        <v>732</v>
      </c>
      <c r="AQ152" t="s">
        <v>732</v>
      </c>
      <c r="AR152">
        <v>85</v>
      </c>
      <c r="AS152" t="s">
        <v>732</v>
      </c>
      <c r="AT152">
        <v>2</v>
      </c>
      <c r="AU152">
        <v>2</v>
      </c>
      <c r="AV152">
        <v>10</v>
      </c>
      <c r="AW152">
        <v>1</v>
      </c>
      <c r="AX152">
        <v>85</v>
      </c>
      <c r="AY152">
        <v>0.75</v>
      </c>
      <c r="AZ152">
        <v>3</v>
      </c>
      <c r="BA152">
        <v>85</v>
      </c>
      <c r="BB152">
        <v>0.75</v>
      </c>
      <c r="BC152">
        <v>1</v>
      </c>
      <c r="BD152">
        <v>1</v>
      </c>
      <c r="BE152">
        <v>0.16</v>
      </c>
      <c r="BF152">
        <v>80</v>
      </c>
      <c r="BG152" t="s">
        <v>732</v>
      </c>
      <c r="BH152" t="s">
        <v>732</v>
      </c>
      <c r="BI152" t="s">
        <v>732</v>
      </c>
    </row>
    <row r="153" spans="1:61">
      <c r="A153">
        <v>191</v>
      </c>
      <c r="B153" t="s">
        <v>1129</v>
      </c>
      <c r="C153" s="69" t="s">
        <v>1130</v>
      </c>
      <c r="D153">
        <v>230</v>
      </c>
      <c r="E153">
        <v>2</v>
      </c>
      <c r="F153">
        <v>1</v>
      </c>
      <c r="G153" t="s">
        <v>1131</v>
      </c>
      <c r="H153">
        <v>1.9405981999999999</v>
      </c>
      <c r="I153">
        <v>0</v>
      </c>
      <c r="J153">
        <v>5.1749284999999999E-2</v>
      </c>
      <c r="N153">
        <v>0.60393196000000005</v>
      </c>
      <c r="O153">
        <v>0.30885783</v>
      </c>
      <c r="P153">
        <v>3.2500002000000001</v>
      </c>
      <c r="Q153">
        <v>0.11305001000000001</v>
      </c>
      <c r="R153">
        <v>80</v>
      </c>
      <c r="S153">
        <v>90</v>
      </c>
      <c r="T153">
        <v>0.2</v>
      </c>
      <c r="U153">
        <v>0</v>
      </c>
      <c r="V153">
        <v>80</v>
      </c>
      <c r="W153" t="s">
        <v>732</v>
      </c>
      <c r="X153">
        <v>8.0000005999999999E-2</v>
      </c>
      <c r="Y153">
        <v>0.35000002000000002</v>
      </c>
      <c r="Z153">
        <v>0.4</v>
      </c>
      <c r="AA153">
        <v>1</v>
      </c>
      <c r="AB153">
        <v>0</v>
      </c>
      <c r="AC153">
        <v>0</v>
      </c>
      <c r="AD153">
        <v>0</v>
      </c>
      <c r="AE153">
        <v>0</v>
      </c>
      <c r="AF153">
        <v>0</v>
      </c>
      <c r="AJ153">
        <v>1</v>
      </c>
      <c r="AK153">
        <v>85</v>
      </c>
      <c r="AL153" t="s">
        <v>732</v>
      </c>
      <c r="AM153" t="s">
        <v>732</v>
      </c>
      <c r="AN153" t="s">
        <v>732</v>
      </c>
      <c r="AO153" t="s">
        <v>732</v>
      </c>
      <c r="AP153" t="s">
        <v>732</v>
      </c>
      <c r="AQ153" t="s">
        <v>732</v>
      </c>
      <c r="AR153">
        <v>90</v>
      </c>
      <c r="AS153" t="s">
        <v>732</v>
      </c>
      <c r="AT153" t="s">
        <v>732</v>
      </c>
      <c r="AU153">
        <v>2.5</v>
      </c>
      <c r="AV153">
        <v>2.5</v>
      </c>
      <c r="AW153">
        <v>5</v>
      </c>
      <c r="AX153">
        <v>80</v>
      </c>
      <c r="AY153">
        <v>0.2</v>
      </c>
      <c r="AZ153">
        <v>3</v>
      </c>
      <c r="BA153">
        <v>80</v>
      </c>
      <c r="BB153">
        <v>0.2</v>
      </c>
      <c r="BC153">
        <v>1</v>
      </c>
      <c r="BD153" t="s">
        <v>732</v>
      </c>
      <c r="BE153" t="s">
        <v>732</v>
      </c>
      <c r="BF153" t="s">
        <v>732</v>
      </c>
      <c r="BG153" t="s">
        <v>732</v>
      </c>
      <c r="BH153" t="s">
        <v>732</v>
      </c>
      <c r="BI153" t="s">
        <v>732</v>
      </c>
    </row>
    <row r="154" spans="1:61">
      <c r="A154">
        <v>196</v>
      </c>
      <c r="B154" t="s">
        <v>1132</v>
      </c>
      <c r="C154" t="s">
        <v>1133</v>
      </c>
      <c r="D154">
        <v>230</v>
      </c>
      <c r="E154">
        <v>2</v>
      </c>
      <c r="F154">
        <v>1</v>
      </c>
      <c r="G154">
        <v>70</v>
      </c>
      <c r="H154">
        <v>0</v>
      </c>
      <c r="I154">
        <v>0</v>
      </c>
      <c r="J154">
        <v>0.32343304</v>
      </c>
      <c r="P154">
        <v>0.27006000000000002</v>
      </c>
      <c r="Q154">
        <v>0</v>
      </c>
      <c r="R154">
        <v>95</v>
      </c>
      <c r="S154" t="s">
        <v>732</v>
      </c>
      <c r="T154">
        <v>0.1</v>
      </c>
      <c r="U154">
        <v>0</v>
      </c>
      <c r="V154">
        <v>0</v>
      </c>
      <c r="W154" t="s">
        <v>732</v>
      </c>
      <c r="X154">
        <v>0.3</v>
      </c>
      <c r="Y154">
        <v>0.56000000000000005</v>
      </c>
      <c r="Z154">
        <v>0.15</v>
      </c>
      <c r="AA154">
        <v>0.5</v>
      </c>
      <c r="AB154">
        <v>0</v>
      </c>
      <c r="AC154">
        <v>0</v>
      </c>
      <c r="AD154">
        <v>1</v>
      </c>
      <c r="AE154">
        <v>0.5</v>
      </c>
      <c r="AF154">
        <v>0</v>
      </c>
      <c r="AG154">
        <v>0.82259727000000005</v>
      </c>
      <c r="AH154">
        <v>1.8378317000000002E-2</v>
      </c>
      <c r="AI154">
        <v>0</v>
      </c>
      <c r="AJ154">
        <v>3</v>
      </c>
      <c r="AK154">
        <v>75</v>
      </c>
      <c r="AL154" t="s">
        <v>732</v>
      </c>
      <c r="AM154" t="s">
        <v>732</v>
      </c>
      <c r="AN154" t="s">
        <v>732</v>
      </c>
      <c r="AO154" t="s">
        <v>732</v>
      </c>
      <c r="AP154" t="s">
        <v>732</v>
      </c>
      <c r="AQ154" t="s">
        <v>732</v>
      </c>
      <c r="AR154">
        <v>8</v>
      </c>
      <c r="AS154" t="s">
        <v>732</v>
      </c>
      <c r="AT154">
        <v>5</v>
      </c>
      <c r="AU154" t="s">
        <v>732</v>
      </c>
      <c r="AV154" t="s">
        <v>732</v>
      </c>
      <c r="AW154">
        <v>87</v>
      </c>
      <c r="AX154">
        <v>65</v>
      </c>
      <c r="AY154">
        <v>0.1</v>
      </c>
      <c r="AZ154">
        <v>3</v>
      </c>
      <c r="BA154">
        <v>65</v>
      </c>
      <c r="BB154">
        <v>0.1</v>
      </c>
      <c r="BC154">
        <v>1</v>
      </c>
      <c r="BD154" t="s">
        <v>732</v>
      </c>
      <c r="BE154" t="s">
        <v>732</v>
      </c>
      <c r="BF154" t="s">
        <v>732</v>
      </c>
      <c r="BG154" t="s">
        <v>732</v>
      </c>
      <c r="BH154" t="s">
        <v>732</v>
      </c>
      <c r="BI154" t="s">
        <v>732</v>
      </c>
    </row>
    <row r="155" spans="1:61">
      <c r="A155">
        <v>203</v>
      </c>
      <c r="B155" t="s">
        <v>1134</v>
      </c>
      <c r="C155" t="s">
        <v>1135</v>
      </c>
      <c r="D155" s="70">
        <v>230410</v>
      </c>
      <c r="E155">
        <v>3</v>
      </c>
      <c r="F155">
        <v>2</v>
      </c>
      <c r="G155">
        <v>296</v>
      </c>
      <c r="H155">
        <v>0</v>
      </c>
      <c r="I155">
        <v>0</v>
      </c>
      <c r="J155">
        <v>0</v>
      </c>
      <c r="P155">
        <v>0</v>
      </c>
      <c r="Q155">
        <v>0</v>
      </c>
      <c r="R155" t="s">
        <v>732</v>
      </c>
      <c r="S155" t="s">
        <v>732</v>
      </c>
      <c r="T155">
        <v>3.0000002000000001</v>
      </c>
      <c r="U155">
        <v>0</v>
      </c>
      <c r="V155">
        <v>70</v>
      </c>
      <c r="W155" t="s">
        <v>732</v>
      </c>
      <c r="AJ155">
        <v>2</v>
      </c>
      <c r="AK155">
        <v>100</v>
      </c>
      <c r="AL155" t="s">
        <v>732</v>
      </c>
      <c r="AM155" t="s">
        <v>732</v>
      </c>
      <c r="AN155" t="s">
        <v>732</v>
      </c>
      <c r="AO155" t="s">
        <v>732</v>
      </c>
      <c r="AP155" t="s">
        <v>732</v>
      </c>
      <c r="AQ155" t="s">
        <v>732</v>
      </c>
      <c r="AR155" t="s">
        <v>732</v>
      </c>
      <c r="AS155" t="s">
        <v>732</v>
      </c>
      <c r="AT155" t="s">
        <v>732</v>
      </c>
      <c r="AU155" t="s">
        <v>732</v>
      </c>
      <c r="AV155" t="s">
        <v>732</v>
      </c>
      <c r="AW155">
        <v>100</v>
      </c>
      <c r="AX155">
        <v>0</v>
      </c>
      <c r="AY155">
        <v>0.25</v>
      </c>
      <c r="AZ155">
        <v>3</v>
      </c>
      <c r="BA155">
        <v>0</v>
      </c>
      <c r="BB155">
        <v>0.25</v>
      </c>
      <c r="BC155">
        <v>2</v>
      </c>
      <c r="BD155" t="s">
        <v>732</v>
      </c>
      <c r="BE155" t="s">
        <v>732</v>
      </c>
      <c r="BF155" t="s">
        <v>732</v>
      </c>
      <c r="BG155" t="s">
        <v>732</v>
      </c>
      <c r="BH155" t="s">
        <v>732</v>
      </c>
      <c r="BI155" t="s">
        <v>732</v>
      </c>
    </row>
    <row r="156" spans="1:61">
      <c r="A156">
        <v>208</v>
      </c>
      <c r="B156" t="s">
        <v>1136</v>
      </c>
      <c r="C156" s="69" t="s">
        <v>1137</v>
      </c>
      <c r="D156" s="70">
        <v>240260330340</v>
      </c>
      <c r="E156">
        <v>2</v>
      </c>
      <c r="F156">
        <v>3</v>
      </c>
      <c r="G156" s="70">
        <v>121136</v>
      </c>
      <c r="H156">
        <v>4.6574353999999998</v>
      </c>
      <c r="I156">
        <v>5.3043016999999999</v>
      </c>
      <c r="J156">
        <v>1.2513919</v>
      </c>
      <c r="K156">
        <v>1.7302479E-3</v>
      </c>
      <c r="M156">
        <v>22.329657000000001</v>
      </c>
      <c r="N156">
        <v>39.697166000000003</v>
      </c>
      <c r="O156">
        <v>46.313366000000002</v>
      </c>
      <c r="P156">
        <v>0.77541000000000004</v>
      </c>
      <c r="Q156">
        <v>0</v>
      </c>
      <c r="R156">
        <v>85</v>
      </c>
      <c r="S156" t="s">
        <v>732</v>
      </c>
      <c r="T156">
        <v>0.05</v>
      </c>
      <c r="U156">
        <v>1.0000001E-2</v>
      </c>
      <c r="V156">
        <v>95</v>
      </c>
      <c r="W156">
        <v>60</v>
      </c>
      <c r="X156">
        <v>0.5</v>
      </c>
      <c r="Y156">
        <v>1.6</v>
      </c>
      <c r="Z156">
        <v>3.3000001999999999</v>
      </c>
      <c r="AA156">
        <v>4.3</v>
      </c>
      <c r="AB156">
        <v>8.9000009999999996</v>
      </c>
      <c r="AC156">
        <v>3.4</v>
      </c>
      <c r="AD156">
        <v>0.8</v>
      </c>
      <c r="AE156">
        <v>1.6</v>
      </c>
      <c r="AF156">
        <v>0.6</v>
      </c>
      <c r="AG156">
        <v>1.7092774000000002E-2</v>
      </c>
      <c r="AH156">
        <v>3.6756635000000003E-2</v>
      </c>
      <c r="AI156">
        <v>0</v>
      </c>
      <c r="AJ156">
        <v>0.4</v>
      </c>
      <c r="AK156">
        <v>89</v>
      </c>
      <c r="AL156">
        <v>0.1</v>
      </c>
      <c r="AM156">
        <v>5</v>
      </c>
      <c r="AN156">
        <v>0.1</v>
      </c>
      <c r="AO156">
        <v>20</v>
      </c>
      <c r="AP156">
        <v>2</v>
      </c>
      <c r="AQ156" t="s">
        <v>732</v>
      </c>
      <c r="AR156" t="s">
        <v>732</v>
      </c>
      <c r="AS156">
        <v>100</v>
      </c>
      <c r="AT156" t="s">
        <v>732</v>
      </c>
      <c r="AU156" t="s">
        <v>732</v>
      </c>
      <c r="AV156" t="s">
        <v>732</v>
      </c>
      <c r="AW156" t="s">
        <v>732</v>
      </c>
      <c r="AX156">
        <v>89</v>
      </c>
      <c r="AY156">
        <v>1</v>
      </c>
      <c r="AZ156">
        <v>3</v>
      </c>
      <c r="BA156">
        <v>89</v>
      </c>
      <c r="BB156">
        <v>1</v>
      </c>
      <c r="BC156">
        <v>1</v>
      </c>
      <c r="BD156">
        <v>3</v>
      </c>
      <c r="BE156">
        <v>1.66</v>
      </c>
      <c r="BF156">
        <v>20</v>
      </c>
      <c r="BG156" t="s">
        <v>732</v>
      </c>
      <c r="BH156" t="s">
        <v>732</v>
      </c>
      <c r="BI156" t="s">
        <v>732</v>
      </c>
    </row>
    <row r="157" spans="1:61">
      <c r="A157">
        <v>210</v>
      </c>
      <c r="B157" t="s">
        <v>1138</v>
      </c>
      <c r="C157" s="69" t="s">
        <v>1139</v>
      </c>
      <c r="D157" s="70">
        <v>310320330340</v>
      </c>
      <c r="E157">
        <v>2</v>
      </c>
      <c r="F157">
        <v>3</v>
      </c>
      <c r="G157" s="70">
        <v>146208</v>
      </c>
      <c r="H157">
        <v>0.56061720000000004</v>
      </c>
      <c r="I157">
        <v>0.71874004999999996</v>
      </c>
      <c r="J157">
        <v>0</v>
      </c>
      <c r="N157">
        <v>0.86010529999999996</v>
      </c>
      <c r="O157">
        <v>1.7202105999999999</v>
      </c>
      <c r="P157">
        <v>0.53525999999999996</v>
      </c>
      <c r="Q157">
        <v>0</v>
      </c>
      <c r="R157">
        <v>85</v>
      </c>
      <c r="S157" t="s">
        <v>732</v>
      </c>
      <c r="T157">
        <v>0.1</v>
      </c>
      <c r="U157">
        <v>0</v>
      </c>
      <c r="V157">
        <v>90</v>
      </c>
      <c r="W157" t="s">
        <v>732</v>
      </c>
      <c r="X157">
        <v>0.2</v>
      </c>
      <c r="Y157">
        <v>0.4</v>
      </c>
      <c r="Z157">
        <v>1</v>
      </c>
      <c r="AA157">
        <v>0.3</v>
      </c>
      <c r="AB157">
        <v>0</v>
      </c>
      <c r="AC157">
        <v>0</v>
      </c>
      <c r="AD157">
        <v>0.2</v>
      </c>
      <c r="AE157">
        <v>0.2</v>
      </c>
      <c r="AF157">
        <v>0</v>
      </c>
      <c r="AJ157">
        <v>0.5</v>
      </c>
      <c r="AK157">
        <v>30</v>
      </c>
      <c r="AL157" t="s">
        <v>732</v>
      </c>
      <c r="AM157" t="s">
        <v>732</v>
      </c>
      <c r="AN157" t="s">
        <v>732</v>
      </c>
      <c r="AO157" t="s">
        <v>732</v>
      </c>
      <c r="AP157" t="s">
        <v>732</v>
      </c>
      <c r="AQ157">
        <v>85</v>
      </c>
      <c r="AR157" t="s">
        <v>732</v>
      </c>
      <c r="AS157" t="s">
        <v>732</v>
      </c>
      <c r="AT157">
        <v>10</v>
      </c>
      <c r="AU157" t="s">
        <v>732</v>
      </c>
      <c r="AV157" t="s">
        <v>732</v>
      </c>
      <c r="AW157">
        <v>5</v>
      </c>
      <c r="AX157">
        <v>20</v>
      </c>
      <c r="AY157">
        <v>0.1</v>
      </c>
      <c r="AZ157">
        <v>3</v>
      </c>
      <c r="BA157">
        <v>20</v>
      </c>
      <c r="BB157">
        <v>0.1</v>
      </c>
      <c r="BC157">
        <v>1</v>
      </c>
      <c r="BD157" t="s">
        <v>732</v>
      </c>
      <c r="BE157" t="s">
        <v>732</v>
      </c>
      <c r="BF157" t="s">
        <v>732</v>
      </c>
      <c r="BG157" t="s">
        <v>732</v>
      </c>
      <c r="BH157" t="s">
        <v>732</v>
      </c>
      <c r="BI157" t="s">
        <v>732</v>
      </c>
    </row>
    <row r="158" spans="1:61">
      <c r="A158">
        <v>211</v>
      </c>
      <c r="B158" t="s">
        <v>1140</v>
      </c>
      <c r="C158" t="s">
        <v>1141</v>
      </c>
      <c r="D158" s="70">
        <v>310320</v>
      </c>
      <c r="E158">
        <v>2</v>
      </c>
      <c r="F158">
        <v>1</v>
      </c>
      <c r="G158" s="70">
        <v>10144</v>
      </c>
      <c r="H158">
        <v>2.3718420999999998</v>
      </c>
      <c r="I158">
        <v>3.6655739999999999</v>
      </c>
      <c r="J158">
        <v>1.1996424000000001</v>
      </c>
      <c r="N158">
        <v>1.8608047000000001</v>
      </c>
      <c r="P158">
        <v>9.9245E-2</v>
      </c>
      <c r="Q158">
        <v>0</v>
      </c>
      <c r="R158">
        <v>90</v>
      </c>
      <c r="S158" t="s">
        <v>732</v>
      </c>
      <c r="T158">
        <v>0.1</v>
      </c>
      <c r="U158">
        <v>1.0000001E-2</v>
      </c>
      <c r="V158">
        <v>80</v>
      </c>
      <c r="W158">
        <v>60</v>
      </c>
      <c r="X158">
        <v>0.1</v>
      </c>
      <c r="Y158">
        <v>0.5</v>
      </c>
      <c r="Z158">
        <v>0.90000004</v>
      </c>
      <c r="AA158">
        <v>0.4</v>
      </c>
      <c r="AB158">
        <v>1.2</v>
      </c>
      <c r="AC158">
        <v>0</v>
      </c>
      <c r="AD158">
        <v>0.4</v>
      </c>
      <c r="AE158">
        <v>0.3</v>
      </c>
      <c r="AF158">
        <v>0</v>
      </c>
      <c r="AJ158">
        <v>0.9</v>
      </c>
      <c r="AK158">
        <v>95</v>
      </c>
      <c r="AL158" t="s">
        <v>732</v>
      </c>
      <c r="AM158" t="s">
        <v>732</v>
      </c>
      <c r="AN158" t="s">
        <v>732</v>
      </c>
      <c r="AO158" t="s">
        <v>732</v>
      </c>
      <c r="AP158" t="s">
        <v>732</v>
      </c>
      <c r="AQ158" t="s">
        <v>732</v>
      </c>
      <c r="AR158">
        <v>80</v>
      </c>
      <c r="AS158" t="s">
        <v>732</v>
      </c>
      <c r="AT158">
        <v>20</v>
      </c>
      <c r="AU158" t="s">
        <v>732</v>
      </c>
      <c r="AV158" t="s">
        <v>732</v>
      </c>
      <c r="AW158" t="s">
        <v>732</v>
      </c>
      <c r="AX158">
        <v>95</v>
      </c>
      <c r="AY158">
        <v>0.2</v>
      </c>
      <c r="AZ158">
        <v>3</v>
      </c>
      <c r="BA158">
        <v>95</v>
      </c>
      <c r="BB158">
        <v>0.3</v>
      </c>
      <c r="BC158">
        <v>1</v>
      </c>
      <c r="BD158">
        <v>1.5</v>
      </c>
      <c r="BE158">
        <v>1</v>
      </c>
      <c r="BF158">
        <v>25</v>
      </c>
      <c r="BG158" t="s">
        <v>732</v>
      </c>
      <c r="BH158" t="s">
        <v>732</v>
      </c>
      <c r="BI158" t="s">
        <v>732</v>
      </c>
    </row>
    <row r="159" spans="1:61">
      <c r="A159">
        <v>212</v>
      </c>
      <c r="B159" t="s">
        <v>946</v>
      </c>
      <c r="C159" s="69" t="s">
        <v>1142</v>
      </c>
      <c r="D159">
        <v>330</v>
      </c>
      <c r="E159">
        <v>2</v>
      </c>
      <c r="F159">
        <v>1</v>
      </c>
      <c r="G159" s="70">
        <v>10152</v>
      </c>
      <c r="H159">
        <v>4.9161820000000001</v>
      </c>
      <c r="I159">
        <v>0</v>
      </c>
      <c r="J159">
        <v>0.28030860000000002</v>
      </c>
      <c r="N159">
        <v>3.4510399999999999</v>
      </c>
      <c r="O159">
        <v>4.2882749999999996</v>
      </c>
      <c r="P159">
        <v>0</v>
      </c>
      <c r="Q159">
        <v>0</v>
      </c>
      <c r="R159" t="s">
        <v>732</v>
      </c>
      <c r="S159" t="s">
        <v>732</v>
      </c>
      <c r="T159">
        <v>0.05</v>
      </c>
      <c r="U159">
        <v>1.0000001E-2</v>
      </c>
      <c r="V159">
        <v>80</v>
      </c>
      <c r="W159">
        <v>85</v>
      </c>
      <c r="X159">
        <v>1</v>
      </c>
      <c r="Y159">
        <v>3.2</v>
      </c>
      <c r="Z159">
        <v>3.0000002000000001</v>
      </c>
      <c r="AA159">
        <v>40</v>
      </c>
      <c r="AB159">
        <v>3.0000002000000001</v>
      </c>
      <c r="AC159">
        <v>0</v>
      </c>
      <c r="AD159">
        <v>1.7</v>
      </c>
      <c r="AE159">
        <v>1</v>
      </c>
      <c r="AF159">
        <v>0</v>
      </c>
      <c r="AG159">
        <v>0.78088139999999995</v>
      </c>
      <c r="AH159">
        <v>2.5882801E-2</v>
      </c>
      <c r="AI159">
        <v>0</v>
      </c>
      <c r="AJ159">
        <v>0.3</v>
      </c>
      <c r="AK159">
        <v>90</v>
      </c>
      <c r="AL159">
        <v>0.1</v>
      </c>
      <c r="AM159">
        <v>0.5</v>
      </c>
      <c r="AN159">
        <v>0.1</v>
      </c>
      <c r="AO159">
        <v>7</v>
      </c>
      <c r="AP159">
        <v>2</v>
      </c>
      <c r="AQ159" t="s">
        <v>732</v>
      </c>
      <c r="AR159">
        <v>99</v>
      </c>
      <c r="AS159" t="s">
        <v>732</v>
      </c>
      <c r="AT159" t="s">
        <v>732</v>
      </c>
      <c r="AU159" t="s">
        <v>732</v>
      </c>
      <c r="AV159" t="s">
        <v>732</v>
      </c>
      <c r="AW159">
        <v>1</v>
      </c>
      <c r="AX159">
        <v>90</v>
      </c>
      <c r="AY159">
        <v>1.2</v>
      </c>
      <c r="AZ159">
        <v>3</v>
      </c>
      <c r="BA159">
        <v>90</v>
      </c>
      <c r="BB159">
        <v>0.3</v>
      </c>
      <c r="BC159">
        <v>1</v>
      </c>
      <c r="BD159">
        <v>1</v>
      </c>
      <c r="BE159">
        <v>1</v>
      </c>
      <c r="BF159">
        <v>40</v>
      </c>
      <c r="BG159" t="s">
        <v>732</v>
      </c>
      <c r="BH159" t="s">
        <v>732</v>
      </c>
      <c r="BI159" t="s">
        <v>732</v>
      </c>
    </row>
    <row r="160" spans="1:61">
      <c r="A160">
        <v>213</v>
      </c>
      <c r="B160" t="s">
        <v>953</v>
      </c>
      <c r="C160" s="69" t="s">
        <v>1143</v>
      </c>
      <c r="D160" s="70">
        <v>330340</v>
      </c>
      <c r="E160">
        <v>3</v>
      </c>
      <c r="F160">
        <v>2</v>
      </c>
      <c r="G160" t="s">
        <v>1144</v>
      </c>
      <c r="H160">
        <v>0</v>
      </c>
      <c r="I160">
        <v>0</v>
      </c>
      <c r="J160">
        <v>0</v>
      </c>
      <c r="P160">
        <v>0</v>
      </c>
      <c r="Q160">
        <v>0</v>
      </c>
      <c r="R160" t="s">
        <v>732</v>
      </c>
      <c r="S160" t="s">
        <v>732</v>
      </c>
      <c r="T160">
        <v>0.2</v>
      </c>
      <c r="U160">
        <v>1.0000001E-2</v>
      </c>
      <c r="V160">
        <v>65</v>
      </c>
      <c r="W160">
        <v>45</v>
      </c>
      <c r="AJ160" t="s">
        <v>732</v>
      </c>
      <c r="AK160" t="s">
        <v>732</v>
      </c>
      <c r="AL160">
        <v>0.1</v>
      </c>
      <c r="AM160">
        <v>5</v>
      </c>
      <c r="AN160" t="s">
        <v>732</v>
      </c>
      <c r="AO160" t="s">
        <v>732</v>
      </c>
      <c r="AP160" t="s">
        <v>732</v>
      </c>
      <c r="AQ160" t="s">
        <v>732</v>
      </c>
      <c r="AR160" t="s">
        <v>732</v>
      </c>
      <c r="AS160" t="s">
        <v>732</v>
      </c>
      <c r="AT160" t="s">
        <v>732</v>
      </c>
      <c r="AU160" t="s">
        <v>732</v>
      </c>
      <c r="AV160" t="s">
        <v>732</v>
      </c>
      <c r="AW160" t="s">
        <v>732</v>
      </c>
      <c r="AX160" t="s">
        <v>732</v>
      </c>
      <c r="AY160" t="s">
        <v>732</v>
      </c>
      <c r="AZ160" t="s">
        <v>732</v>
      </c>
      <c r="BA160" t="s">
        <v>732</v>
      </c>
      <c r="BB160" t="s">
        <v>732</v>
      </c>
      <c r="BC160" t="s">
        <v>732</v>
      </c>
      <c r="BD160" t="s">
        <v>732</v>
      </c>
      <c r="BE160" t="s">
        <v>732</v>
      </c>
      <c r="BF160" t="s">
        <v>732</v>
      </c>
      <c r="BG160" t="s">
        <v>732</v>
      </c>
      <c r="BH160" t="s">
        <v>732</v>
      </c>
      <c r="BI160" t="s">
        <v>732</v>
      </c>
    </row>
    <row r="161" spans="1:61">
      <c r="A161">
        <v>214</v>
      </c>
      <c r="B161" t="s">
        <v>1145</v>
      </c>
      <c r="C161" t="s">
        <v>1146</v>
      </c>
      <c r="D161">
        <v>260</v>
      </c>
      <c r="E161">
        <v>2</v>
      </c>
      <c r="F161">
        <v>1</v>
      </c>
      <c r="G161">
        <v>150</v>
      </c>
      <c r="H161">
        <v>2.8051347999999998</v>
      </c>
      <c r="I161">
        <v>5.5008416000000002</v>
      </c>
      <c r="J161">
        <v>1.0567112000000001</v>
      </c>
      <c r="N161">
        <v>68.340329999999994</v>
      </c>
      <c r="O161">
        <v>35.647260000000003</v>
      </c>
      <c r="P161">
        <v>0.62850510000000004</v>
      </c>
      <c r="Q161">
        <v>0</v>
      </c>
      <c r="R161">
        <v>90</v>
      </c>
      <c r="S161" t="s">
        <v>732</v>
      </c>
      <c r="T161">
        <v>0.05</v>
      </c>
      <c r="U161">
        <v>1.0000001E-2</v>
      </c>
      <c r="V161">
        <v>70</v>
      </c>
      <c r="W161">
        <v>75</v>
      </c>
      <c r="X161">
        <v>0.5</v>
      </c>
      <c r="Y161">
        <v>1.5000001000000001</v>
      </c>
      <c r="Z161">
        <v>1.5000001000000001</v>
      </c>
      <c r="AA161">
        <v>0.5</v>
      </c>
      <c r="AB161">
        <v>4</v>
      </c>
      <c r="AC161">
        <v>21.000001999999999</v>
      </c>
      <c r="AD161">
        <v>0.2</v>
      </c>
      <c r="AE161">
        <v>2</v>
      </c>
      <c r="AF161">
        <v>4</v>
      </c>
      <c r="AJ161">
        <v>0.7</v>
      </c>
      <c r="AK161">
        <v>95</v>
      </c>
      <c r="AL161" t="s">
        <v>732</v>
      </c>
      <c r="AM161" t="s">
        <v>732</v>
      </c>
      <c r="AN161">
        <v>0.1</v>
      </c>
      <c r="AO161">
        <v>0.1</v>
      </c>
      <c r="AP161">
        <v>2</v>
      </c>
      <c r="AQ161">
        <v>5</v>
      </c>
      <c r="AR161" t="s">
        <v>732</v>
      </c>
      <c r="AS161">
        <v>94</v>
      </c>
      <c r="AT161">
        <v>1</v>
      </c>
      <c r="AU161" t="s">
        <v>732</v>
      </c>
      <c r="AV161" t="s">
        <v>732</v>
      </c>
      <c r="AW161" t="s">
        <v>732</v>
      </c>
      <c r="AX161">
        <v>90</v>
      </c>
      <c r="AY161">
        <v>0.6</v>
      </c>
      <c r="AZ161">
        <v>3</v>
      </c>
      <c r="BA161">
        <v>90</v>
      </c>
      <c r="BB161">
        <v>0.5</v>
      </c>
      <c r="BC161">
        <v>1</v>
      </c>
      <c r="BD161">
        <v>2</v>
      </c>
      <c r="BE161">
        <v>1.25</v>
      </c>
      <c r="BF161">
        <v>25</v>
      </c>
      <c r="BG161" t="s">
        <v>732</v>
      </c>
      <c r="BH161" t="s">
        <v>732</v>
      </c>
      <c r="BI161" t="s">
        <v>732</v>
      </c>
    </row>
    <row r="162" spans="1:61">
      <c r="A162">
        <v>215</v>
      </c>
      <c r="B162" t="s">
        <v>1147</v>
      </c>
      <c r="C162" s="69" t="s">
        <v>1148</v>
      </c>
      <c r="D162" s="70">
        <v>240260</v>
      </c>
      <c r="E162">
        <v>4</v>
      </c>
      <c r="F162">
        <v>3</v>
      </c>
      <c r="G162">
        <v>141</v>
      </c>
      <c r="H162">
        <v>4.9204945999999996</v>
      </c>
      <c r="I162">
        <v>2.7016263</v>
      </c>
      <c r="J162">
        <v>1.8036976</v>
      </c>
      <c r="O162">
        <v>4.8606486000000002</v>
      </c>
      <c r="P162">
        <v>0.31125000000000003</v>
      </c>
      <c r="Q162">
        <v>5.4749999999999998E-3</v>
      </c>
      <c r="R162">
        <v>85</v>
      </c>
      <c r="S162">
        <v>85</v>
      </c>
      <c r="T162">
        <v>0.05</v>
      </c>
      <c r="U162">
        <v>0</v>
      </c>
      <c r="V162">
        <v>80</v>
      </c>
      <c r="W162" t="s">
        <v>732</v>
      </c>
      <c r="X162">
        <v>0.8</v>
      </c>
      <c r="Y162">
        <v>1.1000000000000001</v>
      </c>
      <c r="Z162">
        <v>0.90000004</v>
      </c>
      <c r="AA162">
        <v>2.5</v>
      </c>
      <c r="AB162">
        <v>3.1000000999999999</v>
      </c>
      <c r="AC162">
        <v>14.800001</v>
      </c>
      <c r="AD162">
        <v>1</v>
      </c>
      <c r="AE162">
        <v>1</v>
      </c>
      <c r="AF162">
        <v>2</v>
      </c>
      <c r="AJ162">
        <v>0.1</v>
      </c>
      <c r="AK162">
        <v>77</v>
      </c>
      <c r="AL162" t="s">
        <v>732</v>
      </c>
      <c r="AM162" t="s">
        <v>732</v>
      </c>
      <c r="AN162" t="s">
        <v>732</v>
      </c>
      <c r="AO162" t="s">
        <v>732</v>
      </c>
      <c r="AP162" t="s">
        <v>732</v>
      </c>
      <c r="AQ162" t="s">
        <v>732</v>
      </c>
      <c r="AR162" t="s">
        <v>732</v>
      </c>
      <c r="AS162">
        <v>100</v>
      </c>
      <c r="AT162" t="s">
        <v>732</v>
      </c>
      <c r="AU162" t="s">
        <v>732</v>
      </c>
      <c r="AV162" t="s">
        <v>732</v>
      </c>
      <c r="AW162" t="s">
        <v>732</v>
      </c>
      <c r="AX162">
        <v>77</v>
      </c>
      <c r="AY162">
        <v>0.1</v>
      </c>
      <c r="AZ162">
        <v>3</v>
      </c>
      <c r="BA162">
        <v>77</v>
      </c>
      <c r="BB162">
        <v>0.1</v>
      </c>
      <c r="BC162">
        <v>1</v>
      </c>
      <c r="BD162" t="s">
        <v>732</v>
      </c>
      <c r="BE162" t="s">
        <v>732</v>
      </c>
      <c r="BF162" t="s">
        <v>732</v>
      </c>
      <c r="BG162" t="s">
        <v>732</v>
      </c>
      <c r="BH162" t="s">
        <v>732</v>
      </c>
      <c r="BI162" t="s">
        <v>732</v>
      </c>
    </row>
    <row r="163" spans="1:61">
      <c r="A163">
        <v>216</v>
      </c>
      <c r="B163" t="s">
        <v>1149</v>
      </c>
      <c r="C163" t="s">
        <v>1150</v>
      </c>
      <c r="D163" s="70">
        <v>340330</v>
      </c>
      <c r="E163">
        <v>4</v>
      </c>
      <c r="F163">
        <v>4</v>
      </c>
      <c r="G163">
        <v>209</v>
      </c>
      <c r="H163">
        <v>11.605365000000001</v>
      </c>
      <c r="I163">
        <v>0</v>
      </c>
      <c r="J163">
        <v>6.8296633</v>
      </c>
      <c r="P163">
        <v>0.28321000000000002</v>
      </c>
      <c r="Q163">
        <v>4.0099999999999997E-2</v>
      </c>
      <c r="R163">
        <v>90</v>
      </c>
      <c r="S163">
        <v>90</v>
      </c>
      <c r="T163">
        <v>0.1</v>
      </c>
      <c r="U163">
        <v>0.05</v>
      </c>
      <c r="V163">
        <v>65</v>
      </c>
      <c r="W163">
        <v>65</v>
      </c>
      <c r="X163">
        <v>1</v>
      </c>
      <c r="Y163">
        <v>1.1000000000000001</v>
      </c>
      <c r="Z163">
        <v>1.9000001</v>
      </c>
      <c r="AA163">
        <v>1.9000001</v>
      </c>
      <c r="AB163">
        <v>0</v>
      </c>
      <c r="AC163">
        <v>0</v>
      </c>
      <c r="AD163">
        <v>0</v>
      </c>
      <c r="AE163">
        <v>0</v>
      </c>
      <c r="AF163">
        <v>0</v>
      </c>
      <c r="AJ163">
        <v>1.5</v>
      </c>
      <c r="AK163">
        <v>80</v>
      </c>
      <c r="AL163" t="s">
        <v>732</v>
      </c>
      <c r="AM163" t="s">
        <v>732</v>
      </c>
      <c r="AN163" t="s">
        <v>732</v>
      </c>
      <c r="AO163" t="s">
        <v>732</v>
      </c>
      <c r="AP163" t="s">
        <v>732</v>
      </c>
      <c r="AQ163" t="s">
        <v>732</v>
      </c>
      <c r="AR163">
        <v>5</v>
      </c>
      <c r="AS163" t="s">
        <v>732</v>
      </c>
      <c r="AT163">
        <v>95</v>
      </c>
      <c r="AU163" t="s">
        <v>732</v>
      </c>
      <c r="AV163" t="s">
        <v>732</v>
      </c>
      <c r="AW163" t="s">
        <v>732</v>
      </c>
      <c r="AX163">
        <v>80</v>
      </c>
      <c r="AY163">
        <v>0.5</v>
      </c>
      <c r="AZ163">
        <v>3</v>
      </c>
      <c r="BA163">
        <v>80</v>
      </c>
      <c r="BB163">
        <v>1</v>
      </c>
      <c r="BC163">
        <v>1</v>
      </c>
      <c r="BD163" t="s">
        <v>732</v>
      </c>
      <c r="BE163" t="s">
        <v>732</v>
      </c>
      <c r="BF163" t="s">
        <v>732</v>
      </c>
      <c r="BG163" t="s">
        <v>732</v>
      </c>
      <c r="BH163" t="s">
        <v>732</v>
      </c>
      <c r="BI163" t="s">
        <v>732</v>
      </c>
    </row>
    <row r="164" spans="1:61">
      <c r="A164">
        <v>217</v>
      </c>
      <c r="B164" t="s">
        <v>1149</v>
      </c>
      <c r="C164" s="69" t="s">
        <v>1151</v>
      </c>
      <c r="D164">
        <v>340</v>
      </c>
      <c r="E164">
        <v>4</v>
      </c>
      <c r="F164">
        <v>4</v>
      </c>
      <c r="G164">
        <v>209</v>
      </c>
      <c r="H164">
        <v>8.9726514999999996</v>
      </c>
      <c r="I164">
        <v>0</v>
      </c>
      <c r="J164">
        <v>3.2261622000000001</v>
      </c>
      <c r="K164" s="71">
        <v>1.2866019E-4</v>
      </c>
      <c r="L164">
        <v>0.35965225000000001</v>
      </c>
      <c r="M164">
        <v>1.1069465000000001</v>
      </c>
      <c r="N164">
        <v>9.9516549999999995E-2</v>
      </c>
      <c r="O164">
        <v>0.31398332000000001</v>
      </c>
      <c r="P164">
        <v>0.217255</v>
      </c>
      <c r="Q164">
        <v>5.4685004000000002E-2</v>
      </c>
      <c r="R164">
        <v>90</v>
      </c>
      <c r="S164">
        <v>95</v>
      </c>
      <c r="T164">
        <v>0.1</v>
      </c>
      <c r="U164">
        <v>1.0000001E-2</v>
      </c>
      <c r="V164">
        <v>80</v>
      </c>
      <c r="W164">
        <v>75</v>
      </c>
      <c r="X164">
        <v>0.1</v>
      </c>
      <c r="Y164">
        <v>0.2</v>
      </c>
      <c r="Z164">
        <v>1.4000001</v>
      </c>
      <c r="AA164">
        <v>1.6</v>
      </c>
      <c r="AB164">
        <v>0</v>
      </c>
      <c r="AC164">
        <v>0</v>
      </c>
      <c r="AD164">
        <v>0</v>
      </c>
      <c r="AE164">
        <v>0</v>
      </c>
      <c r="AF164">
        <v>0</v>
      </c>
      <c r="AJ164">
        <v>1.2</v>
      </c>
      <c r="AK164">
        <v>80</v>
      </c>
      <c r="AL164" t="s">
        <v>732</v>
      </c>
      <c r="AM164" t="s">
        <v>732</v>
      </c>
      <c r="AN164" t="s">
        <v>732</v>
      </c>
      <c r="AO164" t="s">
        <v>732</v>
      </c>
      <c r="AP164" t="s">
        <v>732</v>
      </c>
      <c r="AQ164" t="s">
        <v>732</v>
      </c>
      <c r="AR164">
        <v>25</v>
      </c>
      <c r="AS164">
        <v>25</v>
      </c>
      <c r="AT164">
        <v>50</v>
      </c>
      <c r="AU164" t="s">
        <v>732</v>
      </c>
      <c r="AV164" t="s">
        <v>732</v>
      </c>
      <c r="AW164" t="s">
        <v>732</v>
      </c>
      <c r="AX164">
        <v>80</v>
      </c>
      <c r="AY164">
        <v>0.3</v>
      </c>
      <c r="AZ164">
        <v>3</v>
      </c>
      <c r="BA164">
        <v>80</v>
      </c>
      <c r="BB164">
        <v>0.4</v>
      </c>
      <c r="BC164">
        <v>1</v>
      </c>
      <c r="BD164" t="s">
        <v>732</v>
      </c>
      <c r="BE164" t="s">
        <v>732</v>
      </c>
      <c r="BF164" t="s">
        <v>732</v>
      </c>
      <c r="BG164" t="s">
        <v>732</v>
      </c>
      <c r="BH164" t="s">
        <v>732</v>
      </c>
      <c r="BI164" t="s">
        <v>732</v>
      </c>
    </row>
    <row r="165" spans="1:61">
      <c r="A165">
        <v>218</v>
      </c>
      <c r="B165" t="s">
        <v>915</v>
      </c>
      <c r="C165" s="69" t="s">
        <v>1152</v>
      </c>
      <c r="D165">
        <v>340</v>
      </c>
      <c r="E165">
        <v>6</v>
      </c>
      <c r="F165">
        <v>4</v>
      </c>
      <c r="G165">
        <v>209</v>
      </c>
      <c r="H165">
        <v>0.39203995000000003</v>
      </c>
      <c r="I165">
        <v>0</v>
      </c>
      <c r="J165">
        <v>6.1746299999999996</v>
      </c>
      <c r="P165">
        <v>0.60570495999999996</v>
      </c>
      <c r="Q165">
        <v>3.6455004999999999E-2</v>
      </c>
      <c r="R165">
        <v>90</v>
      </c>
      <c r="S165">
        <v>98</v>
      </c>
      <c r="T165">
        <v>0.1</v>
      </c>
      <c r="U165">
        <v>1.0000001E-2</v>
      </c>
      <c r="V165">
        <v>80</v>
      </c>
      <c r="W165">
        <v>80</v>
      </c>
      <c r="X165">
        <v>0.2</v>
      </c>
      <c r="Y165">
        <v>0.6</v>
      </c>
      <c r="Z165">
        <v>1</v>
      </c>
      <c r="AA165">
        <v>0.5</v>
      </c>
      <c r="AB165">
        <v>0</v>
      </c>
      <c r="AC165">
        <v>0</v>
      </c>
      <c r="AJ165">
        <v>0.6</v>
      </c>
      <c r="AK165">
        <v>50</v>
      </c>
      <c r="AL165" t="s">
        <v>732</v>
      </c>
      <c r="AM165" t="s">
        <v>732</v>
      </c>
      <c r="AN165" t="s">
        <v>732</v>
      </c>
      <c r="AO165" t="s">
        <v>732</v>
      </c>
      <c r="AP165" t="s">
        <v>732</v>
      </c>
      <c r="AQ165" t="s">
        <v>732</v>
      </c>
      <c r="AR165" t="s">
        <v>732</v>
      </c>
      <c r="AS165" t="s">
        <v>732</v>
      </c>
      <c r="AT165">
        <v>100</v>
      </c>
      <c r="AU165" t="s">
        <v>732</v>
      </c>
      <c r="AV165" t="s">
        <v>732</v>
      </c>
      <c r="AW165" t="s">
        <v>732</v>
      </c>
      <c r="AX165">
        <v>50</v>
      </c>
      <c r="AY165">
        <v>0.3</v>
      </c>
      <c r="AZ165">
        <v>3</v>
      </c>
      <c r="BA165">
        <v>50</v>
      </c>
      <c r="BB165">
        <v>0.3</v>
      </c>
      <c r="BC165">
        <v>1</v>
      </c>
      <c r="BD165" t="s">
        <v>732</v>
      </c>
      <c r="BE165" t="s">
        <v>732</v>
      </c>
      <c r="BF165" t="s">
        <v>732</v>
      </c>
      <c r="BG165" t="s">
        <v>732</v>
      </c>
      <c r="BH165" t="s">
        <v>732</v>
      </c>
      <c r="BI165" t="s">
        <v>732</v>
      </c>
    </row>
    <row r="166" spans="1:61">
      <c r="A166">
        <v>219</v>
      </c>
      <c r="B166" t="s">
        <v>1153</v>
      </c>
      <c r="C166" t="s">
        <v>1154</v>
      </c>
      <c r="D166" s="70">
        <v>310320</v>
      </c>
      <c r="E166">
        <v>4</v>
      </c>
      <c r="F166">
        <v>3</v>
      </c>
      <c r="G166" s="70">
        <v>118119144</v>
      </c>
      <c r="H166">
        <v>1.3809610999999999</v>
      </c>
      <c r="I166">
        <v>8.5713019999999993</v>
      </c>
      <c r="J166">
        <v>1.8967837999999999</v>
      </c>
      <c r="N166">
        <v>0.56568470000000004</v>
      </c>
      <c r="P166">
        <v>9.2400004999999997E-3</v>
      </c>
      <c r="Q166">
        <v>0</v>
      </c>
      <c r="R166">
        <v>90</v>
      </c>
      <c r="S166" t="s">
        <v>732</v>
      </c>
      <c r="T166">
        <v>0.1</v>
      </c>
      <c r="U166">
        <v>1.0000001E-2</v>
      </c>
      <c r="V166">
        <v>60</v>
      </c>
      <c r="W166">
        <v>60</v>
      </c>
      <c r="X166">
        <v>0.3</v>
      </c>
      <c r="Y166">
        <v>1.7</v>
      </c>
      <c r="Z166">
        <v>2.5</v>
      </c>
      <c r="AA166">
        <v>2.7</v>
      </c>
      <c r="AB166">
        <v>2.6000000999999999</v>
      </c>
      <c r="AC166">
        <v>1.5000001000000001</v>
      </c>
      <c r="AD166">
        <v>1.2</v>
      </c>
      <c r="AE166">
        <v>4.3</v>
      </c>
      <c r="AF166">
        <v>1.8000001000000001</v>
      </c>
      <c r="AJ166">
        <v>0.9</v>
      </c>
      <c r="AK166">
        <v>96</v>
      </c>
      <c r="AL166">
        <v>0.1</v>
      </c>
      <c r="AM166">
        <v>0.1</v>
      </c>
      <c r="AN166">
        <v>0.1</v>
      </c>
      <c r="AO166">
        <v>0.3</v>
      </c>
      <c r="AP166">
        <v>2</v>
      </c>
      <c r="AQ166" t="s">
        <v>732</v>
      </c>
      <c r="AR166">
        <v>50</v>
      </c>
      <c r="AS166">
        <v>50</v>
      </c>
      <c r="AT166" t="s">
        <v>732</v>
      </c>
      <c r="AU166" t="s">
        <v>732</v>
      </c>
      <c r="AV166" t="s">
        <v>732</v>
      </c>
      <c r="AW166" t="s">
        <v>732</v>
      </c>
      <c r="AX166">
        <v>96</v>
      </c>
      <c r="AY166">
        <v>1</v>
      </c>
      <c r="AZ166">
        <v>3</v>
      </c>
      <c r="BA166">
        <v>96</v>
      </c>
      <c r="BB166">
        <v>1</v>
      </c>
      <c r="BC166">
        <v>1</v>
      </c>
      <c r="BD166">
        <v>2</v>
      </c>
      <c r="BE166">
        <v>1</v>
      </c>
      <c r="BF166">
        <v>30</v>
      </c>
      <c r="BG166" t="s">
        <v>732</v>
      </c>
      <c r="BH166" t="s">
        <v>732</v>
      </c>
      <c r="BI166" t="s">
        <v>732</v>
      </c>
    </row>
    <row r="167" spans="1:61">
      <c r="A167">
        <v>220</v>
      </c>
      <c r="B167" t="s">
        <v>1153</v>
      </c>
      <c r="C167" t="s">
        <v>1155</v>
      </c>
      <c r="D167" s="70">
        <v>310320</v>
      </c>
      <c r="E167">
        <v>4</v>
      </c>
      <c r="F167">
        <v>3</v>
      </c>
      <c r="G167" s="70">
        <v>118119144</v>
      </c>
      <c r="H167">
        <v>1.1416465</v>
      </c>
      <c r="I167">
        <v>6.7828150000000003</v>
      </c>
      <c r="J167">
        <v>1.5393060000000001</v>
      </c>
      <c r="K167">
        <v>4.2512184000000003E-3</v>
      </c>
      <c r="L167">
        <v>5.2929558000000002E-2</v>
      </c>
      <c r="M167">
        <v>38.099980000000002</v>
      </c>
      <c r="N167">
        <v>1.7242284999999999</v>
      </c>
      <c r="O167">
        <v>4.4188666000000003</v>
      </c>
      <c r="P167">
        <v>5.8880000000000002E-2</v>
      </c>
      <c r="Q167">
        <v>0</v>
      </c>
      <c r="R167">
        <v>90</v>
      </c>
      <c r="S167" t="s">
        <v>732</v>
      </c>
      <c r="T167">
        <v>0.1</v>
      </c>
      <c r="U167">
        <v>1.0000001E-2</v>
      </c>
      <c r="V167">
        <v>70</v>
      </c>
      <c r="W167">
        <v>70</v>
      </c>
      <c r="X167">
        <v>0.2</v>
      </c>
      <c r="Y167">
        <v>1</v>
      </c>
      <c r="Z167">
        <v>0.8</v>
      </c>
      <c r="AA167">
        <v>2.4</v>
      </c>
      <c r="AB167">
        <v>2.1000000999999999</v>
      </c>
      <c r="AC167">
        <v>1.2</v>
      </c>
      <c r="AD167">
        <v>1.2</v>
      </c>
      <c r="AE167">
        <v>1</v>
      </c>
      <c r="AF167">
        <v>0.8</v>
      </c>
      <c r="AG167">
        <v>0</v>
      </c>
      <c r="AH167">
        <v>4.9417254000000001E-2</v>
      </c>
      <c r="AI167">
        <v>0</v>
      </c>
      <c r="AJ167">
        <v>0.4</v>
      </c>
      <c r="AK167">
        <v>95</v>
      </c>
      <c r="AL167" t="s">
        <v>732</v>
      </c>
      <c r="AM167" t="s">
        <v>732</v>
      </c>
      <c r="AN167">
        <v>0.1</v>
      </c>
      <c r="AO167">
        <v>0.3</v>
      </c>
      <c r="AP167">
        <v>2</v>
      </c>
      <c r="AQ167" t="s">
        <v>732</v>
      </c>
      <c r="AR167">
        <v>60</v>
      </c>
      <c r="AS167">
        <v>40</v>
      </c>
      <c r="AT167" t="s">
        <v>732</v>
      </c>
      <c r="AU167" t="s">
        <v>732</v>
      </c>
      <c r="AV167" t="s">
        <v>732</v>
      </c>
      <c r="AW167" t="s">
        <v>732</v>
      </c>
      <c r="AX167">
        <v>90</v>
      </c>
      <c r="AY167">
        <v>0.4</v>
      </c>
      <c r="AZ167">
        <v>3</v>
      </c>
      <c r="BA167">
        <v>90</v>
      </c>
      <c r="BB167">
        <v>0.2</v>
      </c>
      <c r="BC167">
        <v>1</v>
      </c>
      <c r="BD167" t="s">
        <v>732</v>
      </c>
      <c r="BE167" t="s">
        <v>732</v>
      </c>
      <c r="BF167" t="s">
        <v>732</v>
      </c>
      <c r="BG167" t="s">
        <v>732</v>
      </c>
      <c r="BH167" t="s">
        <v>732</v>
      </c>
      <c r="BI167" t="s">
        <v>732</v>
      </c>
    </row>
    <row r="168" spans="1:61">
      <c r="A168">
        <v>221</v>
      </c>
      <c r="B168" t="s">
        <v>1156</v>
      </c>
      <c r="C168" t="s">
        <v>1157</v>
      </c>
      <c r="D168">
        <v>340</v>
      </c>
      <c r="E168">
        <v>3</v>
      </c>
      <c r="F168">
        <v>6</v>
      </c>
      <c r="G168">
        <v>1</v>
      </c>
      <c r="H168">
        <v>0</v>
      </c>
      <c r="I168">
        <v>0</v>
      </c>
      <c r="J168">
        <v>0</v>
      </c>
      <c r="P168">
        <v>0</v>
      </c>
      <c r="Q168">
        <v>0</v>
      </c>
      <c r="R168" t="s">
        <v>732</v>
      </c>
      <c r="S168" t="s">
        <v>732</v>
      </c>
      <c r="T168">
        <v>0.2</v>
      </c>
      <c r="U168">
        <v>0.05</v>
      </c>
      <c r="V168">
        <v>85</v>
      </c>
      <c r="W168">
        <v>50</v>
      </c>
      <c r="AJ168">
        <v>1.8</v>
      </c>
      <c r="AK168">
        <v>60</v>
      </c>
      <c r="AL168" t="s">
        <v>732</v>
      </c>
      <c r="AM168" t="s">
        <v>732</v>
      </c>
      <c r="AN168" t="s">
        <v>732</v>
      </c>
      <c r="AO168" t="s">
        <v>732</v>
      </c>
      <c r="AP168" t="s">
        <v>732</v>
      </c>
      <c r="AQ168" t="s">
        <v>732</v>
      </c>
      <c r="AR168" t="s">
        <v>732</v>
      </c>
      <c r="AS168" t="s">
        <v>732</v>
      </c>
      <c r="AT168" t="s">
        <v>732</v>
      </c>
      <c r="AU168" t="s">
        <v>732</v>
      </c>
      <c r="AV168" t="s">
        <v>732</v>
      </c>
      <c r="AW168">
        <v>100</v>
      </c>
      <c r="AX168" t="s">
        <v>732</v>
      </c>
      <c r="AY168" t="s">
        <v>732</v>
      </c>
      <c r="AZ168" t="s">
        <v>732</v>
      </c>
      <c r="BA168" t="s">
        <v>732</v>
      </c>
      <c r="BB168" t="s">
        <v>732</v>
      </c>
      <c r="BC168" t="s">
        <v>732</v>
      </c>
      <c r="BD168" t="s">
        <v>732</v>
      </c>
      <c r="BE168" t="s">
        <v>732</v>
      </c>
      <c r="BF168" t="s">
        <v>732</v>
      </c>
      <c r="BG168" t="s">
        <v>732</v>
      </c>
      <c r="BH168" t="s">
        <v>732</v>
      </c>
      <c r="BI168" t="s">
        <v>732</v>
      </c>
    </row>
    <row r="169" spans="1:61">
      <c r="A169">
        <v>222</v>
      </c>
      <c r="B169" t="s">
        <v>1140</v>
      </c>
      <c r="C169" s="69" t="s">
        <v>1158</v>
      </c>
      <c r="D169" s="70">
        <v>310320</v>
      </c>
      <c r="E169">
        <v>2</v>
      </c>
      <c r="F169">
        <v>1</v>
      </c>
      <c r="G169" s="70">
        <v>10144</v>
      </c>
      <c r="H169">
        <v>1.6171652000000001</v>
      </c>
      <c r="I169">
        <v>5.3043016999999999</v>
      </c>
      <c r="J169">
        <v>0.99495250000000002</v>
      </c>
      <c r="K169" s="71">
        <v>9.5848989999999996E-5</v>
      </c>
      <c r="L169">
        <v>3.6756635000000003E-2</v>
      </c>
      <c r="M169">
        <v>0.92657350000000005</v>
      </c>
      <c r="N169">
        <v>1.5682833</v>
      </c>
      <c r="P169">
        <v>5.2545003999999999E-2</v>
      </c>
      <c r="Q169">
        <v>0</v>
      </c>
      <c r="R169">
        <v>90</v>
      </c>
      <c r="S169" t="s">
        <v>732</v>
      </c>
      <c r="T169">
        <v>1.0000001E-2</v>
      </c>
      <c r="U169">
        <v>1.0000001E-2</v>
      </c>
      <c r="V169">
        <v>60</v>
      </c>
      <c r="W169">
        <v>70</v>
      </c>
      <c r="X169">
        <v>0.1</v>
      </c>
      <c r="Y169">
        <v>0.3</v>
      </c>
      <c r="Z169">
        <v>0.2</v>
      </c>
      <c r="AA169">
        <v>0.5</v>
      </c>
      <c r="AB169">
        <v>1</v>
      </c>
      <c r="AC169">
        <v>0</v>
      </c>
      <c r="AD169">
        <v>0.3</v>
      </c>
      <c r="AE169">
        <v>0</v>
      </c>
      <c r="AF169">
        <v>0</v>
      </c>
      <c r="AJ169">
        <v>0.5</v>
      </c>
      <c r="AK169">
        <v>90</v>
      </c>
      <c r="AL169" t="s">
        <v>732</v>
      </c>
      <c r="AM169" t="s">
        <v>732</v>
      </c>
      <c r="AN169" t="s">
        <v>732</v>
      </c>
      <c r="AO169" t="s">
        <v>732</v>
      </c>
      <c r="AP169" t="s">
        <v>732</v>
      </c>
      <c r="AQ169">
        <v>5</v>
      </c>
      <c r="AR169">
        <v>85</v>
      </c>
      <c r="AS169">
        <v>5</v>
      </c>
      <c r="AT169">
        <v>5</v>
      </c>
      <c r="AU169" t="s">
        <v>732</v>
      </c>
      <c r="AV169" t="s">
        <v>732</v>
      </c>
      <c r="AW169" t="s">
        <v>732</v>
      </c>
      <c r="AX169">
        <v>90</v>
      </c>
      <c r="AY169">
        <v>0.1</v>
      </c>
      <c r="AZ169">
        <v>3</v>
      </c>
      <c r="BA169">
        <v>90</v>
      </c>
      <c r="BB169">
        <v>0.1</v>
      </c>
      <c r="BC169">
        <v>1</v>
      </c>
      <c r="BD169" t="s">
        <v>732</v>
      </c>
      <c r="BE169" t="s">
        <v>732</v>
      </c>
      <c r="BF169" t="s">
        <v>732</v>
      </c>
      <c r="BG169" t="s">
        <v>732</v>
      </c>
      <c r="BH169" t="s">
        <v>732</v>
      </c>
      <c r="BI169" t="s">
        <v>732</v>
      </c>
    </row>
    <row r="170" spans="1:61">
      <c r="A170">
        <v>223</v>
      </c>
      <c r="B170" t="s">
        <v>948</v>
      </c>
      <c r="C170" s="69" t="s">
        <v>1159</v>
      </c>
      <c r="D170" s="70">
        <v>310320</v>
      </c>
      <c r="E170">
        <v>2</v>
      </c>
      <c r="F170">
        <v>3</v>
      </c>
      <c r="G170" s="70">
        <v>118119144</v>
      </c>
      <c r="H170">
        <v>8.4353940000000005</v>
      </c>
      <c r="I170">
        <v>0</v>
      </c>
      <c r="J170">
        <v>1.1384844000000001</v>
      </c>
      <c r="K170">
        <v>5.4329853000000001E-3</v>
      </c>
      <c r="L170">
        <v>6.2492409999999996</v>
      </c>
      <c r="M170">
        <v>47.860213999999999</v>
      </c>
      <c r="N170">
        <v>46.078842000000002</v>
      </c>
      <c r="P170">
        <v>6.0850005999999998E-2</v>
      </c>
      <c r="Q170">
        <v>1.0935001E-2</v>
      </c>
      <c r="R170">
        <v>60</v>
      </c>
      <c r="S170">
        <v>80</v>
      </c>
      <c r="T170">
        <v>0.1</v>
      </c>
      <c r="U170">
        <v>1.0000001E-2</v>
      </c>
      <c r="V170">
        <v>75</v>
      </c>
      <c r="W170">
        <v>75</v>
      </c>
      <c r="X170">
        <v>0.1</v>
      </c>
      <c r="Y170">
        <v>0.2</v>
      </c>
      <c r="Z170">
        <v>0.70000004999999998</v>
      </c>
      <c r="AA170">
        <v>0.6</v>
      </c>
      <c r="AB170">
        <v>2.6000000999999999</v>
      </c>
      <c r="AC170">
        <v>0</v>
      </c>
      <c r="AD170">
        <v>1.5000001000000001</v>
      </c>
      <c r="AE170">
        <v>1.9000001</v>
      </c>
      <c r="AF170">
        <v>0</v>
      </c>
      <c r="AG170">
        <v>8.8826039999999995E-2</v>
      </c>
      <c r="AH170">
        <v>0.15437788</v>
      </c>
      <c r="AI170">
        <v>0</v>
      </c>
      <c r="AJ170">
        <v>0.3</v>
      </c>
      <c r="AK170">
        <v>85</v>
      </c>
      <c r="AL170" t="s">
        <v>732</v>
      </c>
      <c r="AM170" t="s">
        <v>732</v>
      </c>
      <c r="AN170" t="s">
        <v>732</v>
      </c>
      <c r="AO170" t="s">
        <v>732</v>
      </c>
      <c r="AP170" t="s">
        <v>732</v>
      </c>
      <c r="AQ170" t="s">
        <v>732</v>
      </c>
      <c r="AR170">
        <v>20</v>
      </c>
      <c r="AS170">
        <v>60</v>
      </c>
      <c r="AT170">
        <v>20</v>
      </c>
      <c r="AU170" t="s">
        <v>732</v>
      </c>
      <c r="AV170" t="s">
        <v>732</v>
      </c>
      <c r="AW170" t="s">
        <v>732</v>
      </c>
      <c r="AX170">
        <v>60</v>
      </c>
      <c r="AY170">
        <v>0.15</v>
      </c>
      <c r="AZ170">
        <v>3</v>
      </c>
      <c r="BA170">
        <v>60</v>
      </c>
      <c r="BB170">
        <v>0.05</v>
      </c>
      <c r="BC170">
        <v>1</v>
      </c>
      <c r="BD170" t="s">
        <v>732</v>
      </c>
      <c r="BE170" t="s">
        <v>732</v>
      </c>
      <c r="BF170" t="s">
        <v>732</v>
      </c>
      <c r="BG170" t="s">
        <v>732</v>
      </c>
      <c r="BH170" t="s">
        <v>732</v>
      </c>
      <c r="BI170" t="s">
        <v>732</v>
      </c>
    </row>
    <row r="171" spans="1:61">
      <c r="A171">
        <v>224</v>
      </c>
      <c r="B171" t="s">
        <v>272</v>
      </c>
      <c r="C171" t="s">
        <v>1160</v>
      </c>
      <c r="D171">
        <v>340</v>
      </c>
      <c r="E171">
        <v>1</v>
      </c>
      <c r="F171">
        <v>4</v>
      </c>
      <c r="G171">
        <v>124</v>
      </c>
      <c r="H171">
        <v>9.1265599999999996</v>
      </c>
      <c r="I171">
        <v>10.97369</v>
      </c>
      <c r="J171">
        <v>0.98637269999999999</v>
      </c>
      <c r="L171">
        <v>3.9207084000000001</v>
      </c>
      <c r="N171">
        <v>8.1681419999999996</v>
      </c>
      <c r="P171">
        <v>0.40999505000000003</v>
      </c>
      <c r="Q171">
        <v>1.0935001E-2</v>
      </c>
      <c r="R171">
        <v>90</v>
      </c>
      <c r="S171">
        <v>95</v>
      </c>
      <c r="T171">
        <v>1</v>
      </c>
      <c r="U171">
        <v>0.05</v>
      </c>
      <c r="V171">
        <v>85</v>
      </c>
      <c r="W171">
        <v>70</v>
      </c>
      <c r="X171">
        <v>0.2</v>
      </c>
      <c r="Y171">
        <v>0.6</v>
      </c>
      <c r="Z171">
        <v>1.8000001000000001</v>
      </c>
      <c r="AA171">
        <v>5.9</v>
      </c>
      <c r="AB171">
        <v>1.9000001</v>
      </c>
      <c r="AC171">
        <v>0</v>
      </c>
      <c r="AD171">
        <v>2.8000001999999999</v>
      </c>
      <c r="AE171">
        <v>0.90000004</v>
      </c>
      <c r="AF171">
        <v>0</v>
      </c>
      <c r="AJ171">
        <v>0.3</v>
      </c>
      <c r="AK171">
        <v>90</v>
      </c>
      <c r="AL171" t="s">
        <v>732</v>
      </c>
      <c r="AM171" t="s">
        <v>732</v>
      </c>
      <c r="AN171" t="s">
        <v>732</v>
      </c>
      <c r="AO171" t="s">
        <v>732</v>
      </c>
      <c r="AP171" t="s">
        <v>732</v>
      </c>
      <c r="AQ171" t="s">
        <v>732</v>
      </c>
      <c r="AR171">
        <v>25</v>
      </c>
      <c r="AS171" t="s">
        <v>732</v>
      </c>
      <c r="AT171">
        <v>75</v>
      </c>
      <c r="AU171" t="s">
        <v>732</v>
      </c>
      <c r="AV171" t="s">
        <v>732</v>
      </c>
      <c r="AW171" t="s">
        <v>732</v>
      </c>
      <c r="AX171">
        <v>90</v>
      </c>
      <c r="AY171">
        <v>0.6</v>
      </c>
      <c r="AZ171">
        <v>3</v>
      </c>
      <c r="BA171">
        <v>90</v>
      </c>
      <c r="BB171">
        <v>0.3</v>
      </c>
      <c r="BC171">
        <v>1</v>
      </c>
      <c r="BD171" t="s">
        <v>732</v>
      </c>
      <c r="BE171" t="s">
        <v>732</v>
      </c>
      <c r="BF171" t="s">
        <v>732</v>
      </c>
      <c r="BG171" t="s">
        <v>732</v>
      </c>
      <c r="BH171" t="s">
        <v>732</v>
      </c>
      <c r="BI171" t="s">
        <v>732</v>
      </c>
    </row>
    <row r="172" spans="1:61">
      <c r="A172">
        <v>225</v>
      </c>
      <c r="B172" t="s">
        <v>272</v>
      </c>
      <c r="C172" s="69" t="s">
        <v>1161</v>
      </c>
      <c r="D172">
        <v>340</v>
      </c>
      <c r="E172">
        <v>1</v>
      </c>
      <c r="F172">
        <v>4</v>
      </c>
      <c r="G172">
        <v>124</v>
      </c>
      <c r="H172">
        <v>14.109030000000001</v>
      </c>
      <c r="I172">
        <v>0</v>
      </c>
      <c r="J172">
        <v>0.73162495999999999</v>
      </c>
      <c r="L172">
        <v>4.9621462999999997</v>
      </c>
      <c r="N172">
        <v>7.3717480000000002</v>
      </c>
      <c r="O172">
        <v>0.66161939999999997</v>
      </c>
      <c r="P172">
        <v>0.34559997999999997</v>
      </c>
      <c r="Q172">
        <v>0</v>
      </c>
      <c r="R172">
        <v>70</v>
      </c>
      <c r="S172" t="s">
        <v>732</v>
      </c>
      <c r="T172">
        <v>0.5</v>
      </c>
      <c r="U172">
        <v>0.05</v>
      </c>
      <c r="V172">
        <v>70</v>
      </c>
      <c r="W172">
        <v>70</v>
      </c>
      <c r="X172">
        <v>0.1</v>
      </c>
      <c r="Y172">
        <v>0.1</v>
      </c>
      <c r="Z172">
        <v>1.6</v>
      </c>
      <c r="AA172">
        <v>6.9</v>
      </c>
      <c r="AB172">
        <v>3.3000001999999999</v>
      </c>
      <c r="AC172">
        <v>2.1000000999999999</v>
      </c>
      <c r="AD172">
        <v>1.8000001000000001</v>
      </c>
      <c r="AE172">
        <v>1</v>
      </c>
      <c r="AF172">
        <v>0</v>
      </c>
      <c r="AG172">
        <v>0</v>
      </c>
      <c r="AH172">
        <v>5.1459294000000003E-2</v>
      </c>
      <c r="AI172">
        <v>0</v>
      </c>
      <c r="AJ172">
        <v>0.3</v>
      </c>
      <c r="AK172">
        <v>85</v>
      </c>
      <c r="AL172" t="s">
        <v>732</v>
      </c>
      <c r="AM172" t="s">
        <v>732</v>
      </c>
      <c r="AN172" t="s">
        <v>732</v>
      </c>
      <c r="AO172" t="s">
        <v>732</v>
      </c>
      <c r="AP172" t="s">
        <v>732</v>
      </c>
      <c r="AQ172" t="s">
        <v>732</v>
      </c>
      <c r="AR172">
        <v>20</v>
      </c>
      <c r="AS172">
        <v>15</v>
      </c>
      <c r="AT172">
        <v>65</v>
      </c>
      <c r="AU172" t="s">
        <v>732</v>
      </c>
      <c r="AV172" t="s">
        <v>732</v>
      </c>
      <c r="AW172" t="s">
        <v>732</v>
      </c>
      <c r="AX172">
        <v>20</v>
      </c>
      <c r="AY172">
        <v>0.2</v>
      </c>
      <c r="AZ172">
        <v>3</v>
      </c>
      <c r="BA172">
        <v>20</v>
      </c>
      <c r="BB172">
        <v>0.2</v>
      </c>
      <c r="BC172">
        <v>1</v>
      </c>
      <c r="BD172" t="s">
        <v>732</v>
      </c>
      <c r="BE172" t="s">
        <v>732</v>
      </c>
      <c r="BF172" t="s">
        <v>732</v>
      </c>
      <c r="BG172" t="s">
        <v>732</v>
      </c>
      <c r="BH172" t="s">
        <v>732</v>
      </c>
      <c r="BI172" t="s">
        <v>732</v>
      </c>
    </row>
    <row r="173" spans="1:61">
      <c r="A173">
        <v>226</v>
      </c>
      <c r="B173" t="s">
        <v>1162</v>
      </c>
      <c r="C173" t="s">
        <v>1163</v>
      </c>
      <c r="D173">
        <v>340</v>
      </c>
      <c r="E173">
        <v>4</v>
      </c>
      <c r="F173">
        <v>3</v>
      </c>
      <c r="G173" s="70">
        <v>119209</v>
      </c>
      <c r="H173">
        <v>5.0912930000000003</v>
      </c>
      <c r="I173">
        <v>7.7379559999999996</v>
      </c>
      <c r="J173">
        <v>5.1133470000000001</v>
      </c>
      <c r="K173" s="71">
        <v>3.4734019999999998E-4</v>
      </c>
      <c r="L173">
        <v>6.3868628000000003</v>
      </c>
      <c r="M173">
        <v>2.5614780000000001</v>
      </c>
      <c r="N173">
        <v>1.5452448999999999</v>
      </c>
      <c r="P173">
        <v>3.7195005000000003E-2</v>
      </c>
      <c r="Q173">
        <v>0</v>
      </c>
      <c r="R173">
        <v>95</v>
      </c>
      <c r="S173" t="s">
        <v>732</v>
      </c>
      <c r="T173">
        <v>0.05</v>
      </c>
      <c r="U173">
        <v>3.0000000999999998E-2</v>
      </c>
      <c r="V173">
        <v>90</v>
      </c>
      <c r="W173">
        <v>75</v>
      </c>
      <c r="X173">
        <v>0.6</v>
      </c>
      <c r="Y173">
        <v>0.90000004</v>
      </c>
      <c r="Z173">
        <v>1.2</v>
      </c>
      <c r="AA173">
        <v>7.1000003999999999</v>
      </c>
      <c r="AB173">
        <v>0</v>
      </c>
      <c r="AC173">
        <v>0</v>
      </c>
      <c r="AD173">
        <v>1.5000001000000001</v>
      </c>
      <c r="AE173">
        <v>0</v>
      </c>
      <c r="AF173">
        <v>0</v>
      </c>
      <c r="AG173">
        <v>0</v>
      </c>
      <c r="AH173">
        <v>1.3069027E-2</v>
      </c>
      <c r="AI173">
        <v>0</v>
      </c>
      <c r="AJ173">
        <v>0.4</v>
      </c>
      <c r="AK173">
        <v>100</v>
      </c>
      <c r="AL173" t="s">
        <v>732</v>
      </c>
      <c r="AM173" t="s">
        <v>732</v>
      </c>
      <c r="AN173" t="s">
        <v>732</v>
      </c>
      <c r="AO173" t="s">
        <v>732</v>
      </c>
      <c r="AP173" t="s">
        <v>732</v>
      </c>
      <c r="AQ173" t="s">
        <v>732</v>
      </c>
      <c r="AR173" t="s">
        <v>732</v>
      </c>
      <c r="AS173">
        <v>90</v>
      </c>
      <c r="AT173">
        <v>10</v>
      </c>
      <c r="AU173" t="s">
        <v>732</v>
      </c>
      <c r="AV173" t="s">
        <v>732</v>
      </c>
      <c r="AW173" t="s">
        <v>732</v>
      </c>
      <c r="AX173">
        <v>100</v>
      </c>
      <c r="AY173">
        <v>0.9</v>
      </c>
      <c r="AZ173">
        <v>3</v>
      </c>
      <c r="BA173">
        <v>100</v>
      </c>
      <c r="BB173">
        <v>0.9</v>
      </c>
      <c r="BC173">
        <v>1</v>
      </c>
      <c r="BD173" t="s">
        <v>732</v>
      </c>
      <c r="BE173" t="s">
        <v>732</v>
      </c>
      <c r="BF173" t="s">
        <v>732</v>
      </c>
      <c r="BG173" t="s">
        <v>732</v>
      </c>
      <c r="BH173" t="s">
        <v>732</v>
      </c>
      <c r="BI173" t="s">
        <v>732</v>
      </c>
    </row>
    <row r="174" spans="1:61">
      <c r="A174">
        <v>227</v>
      </c>
      <c r="B174" t="s">
        <v>274</v>
      </c>
      <c r="C174" t="s">
        <v>1164</v>
      </c>
      <c r="D174">
        <v>340</v>
      </c>
      <c r="E174">
        <v>2</v>
      </c>
      <c r="F174">
        <v>3</v>
      </c>
      <c r="G174" s="70">
        <v>119209</v>
      </c>
      <c r="H174">
        <v>3.2451116999999998</v>
      </c>
      <c r="I174">
        <v>7.0436525000000003</v>
      </c>
      <c r="J174">
        <v>5.160736</v>
      </c>
      <c r="K174" s="71">
        <v>1.6265615999999999E-4</v>
      </c>
      <c r="L174">
        <v>2.3377452000000001</v>
      </c>
      <c r="M174">
        <v>1.1995163</v>
      </c>
      <c r="N174">
        <v>8.9530759999999994</v>
      </c>
      <c r="P174">
        <v>4.3679999999999997E-2</v>
      </c>
      <c r="Q174">
        <v>0</v>
      </c>
      <c r="R174">
        <v>90</v>
      </c>
      <c r="S174" t="s">
        <v>732</v>
      </c>
      <c r="T174">
        <v>0.05</v>
      </c>
      <c r="U174">
        <v>1.0000001E-2</v>
      </c>
      <c r="V174">
        <v>90</v>
      </c>
      <c r="W174">
        <v>85</v>
      </c>
      <c r="X174">
        <v>0.3</v>
      </c>
      <c r="Y174">
        <v>0.4</v>
      </c>
      <c r="Z174">
        <v>1</v>
      </c>
      <c r="AA174">
        <v>6.7000003000000001</v>
      </c>
      <c r="AB174">
        <v>0</v>
      </c>
      <c r="AC174">
        <v>0</v>
      </c>
      <c r="AD174">
        <v>1.5000001000000001</v>
      </c>
      <c r="AE174">
        <v>5.9</v>
      </c>
      <c r="AF174">
        <v>0</v>
      </c>
      <c r="AJ174">
        <v>0.4</v>
      </c>
      <c r="AK174">
        <v>100</v>
      </c>
      <c r="AL174" t="s">
        <v>732</v>
      </c>
      <c r="AM174" t="s">
        <v>732</v>
      </c>
      <c r="AN174" t="s">
        <v>732</v>
      </c>
      <c r="AO174" t="s">
        <v>732</v>
      </c>
      <c r="AP174" t="s">
        <v>732</v>
      </c>
      <c r="AQ174" t="s">
        <v>732</v>
      </c>
      <c r="AR174" t="s">
        <v>732</v>
      </c>
      <c r="AS174">
        <v>90</v>
      </c>
      <c r="AT174">
        <v>10</v>
      </c>
      <c r="AU174" t="s">
        <v>732</v>
      </c>
      <c r="AV174" t="s">
        <v>732</v>
      </c>
      <c r="AW174" t="s">
        <v>732</v>
      </c>
      <c r="AX174">
        <v>98</v>
      </c>
      <c r="AY174">
        <v>0.9</v>
      </c>
      <c r="AZ174">
        <v>3</v>
      </c>
      <c r="BA174">
        <v>98</v>
      </c>
      <c r="BB174">
        <v>0.5</v>
      </c>
      <c r="BC174">
        <v>1</v>
      </c>
      <c r="BD174" t="s">
        <v>732</v>
      </c>
      <c r="BE174" t="s">
        <v>732</v>
      </c>
      <c r="BF174" t="s">
        <v>732</v>
      </c>
      <c r="BG174" t="s">
        <v>732</v>
      </c>
      <c r="BH174" t="s">
        <v>732</v>
      </c>
      <c r="BI174" t="s">
        <v>732</v>
      </c>
    </row>
    <row r="175" spans="1:61">
      <c r="A175">
        <v>228</v>
      </c>
      <c r="B175" t="s">
        <v>904</v>
      </c>
      <c r="C175" s="69" t="s">
        <v>1165</v>
      </c>
      <c r="D175">
        <v>340</v>
      </c>
      <c r="E175">
        <v>2</v>
      </c>
      <c r="F175">
        <v>1</v>
      </c>
      <c r="G175">
        <v>144</v>
      </c>
      <c r="H175">
        <v>4.6430600000000002</v>
      </c>
      <c r="I175">
        <v>0</v>
      </c>
      <c r="J175">
        <v>0.58528440000000004</v>
      </c>
      <c r="K175" s="71">
        <v>5.8721149999999999E-5</v>
      </c>
      <c r="M175">
        <v>0.75782377000000001</v>
      </c>
      <c r="N175">
        <v>5.3339270000000001</v>
      </c>
      <c r="O175">
        <v>0.57539463000000002</v>
      </c>
      <c r="P175">
        <v>1.3342902999999999</v>
      </c>
      <c r="Q175">
        <v>1.4579999999999999E-2</v>
      </c>
      <c r="R175">
        <v>80</v>
      </c>
      <c r="S175">
        <v>90</v>
      </c>
      <c r="T175">
        <v>0.2</v>
      </c>
      <c r="U175">
        <v>1.0000001E-2</v>
      </c>
      <c r="V175">
        <v>95</v>
      </c>
      <c r="W175">
        <v>65</v>
      </c>
      <c r="X175">
        <v>0.1</v>
      </c>
      <c r="Y175">
        <v>0.6</v>
      </c>
      <c r="Z175">
        <v>0.6</v>
      </c>
      <c r="AA175">
        <v>0.8</v>
      </c>
      <c r="AB175">
        <v>0.70000004999999998</v>
      </c>
      <c r="AC175">
        <v>1</v>
      </c>
      <c r="AD175">
        <v>0.1</v>
      </c>
      <c r="AE175">
        <v>0.90000004</v>
      </c>
      <c r="AF175">
        <v>0</v>
      </c>
      <c r="AJ175">
        <v>0.5</v>
      </c>
      <c r="AK175">
        <v>60</v>
      </c>
      <c r="AL175" t="s">
        <v>732</v>
      </c>
      <c r="AM175" t="s">
        <v>732</v>
      </c>
      <c r="AN175" t="s">
        <v>732</v>
      </c>
      <c r="AO175" t="s">
        <v>732</v>
      </c>
      <c r="AP175" t="s">
        <v>732</v>
      </c>
      <c r="AQ175">
        <v>5</v>
      </c>
      <c r="AR175">
        <v>90</v>
      </c>
      <c r="AS175">
        <v>5</v>
      </c>
      <c r="AT175" t="s">
        <v>732</v>
      </c>
      <c r="AU175" t="s">
        <v>732</v>
      </c>
      <c r="AV175" t="s">
        <v>732</v>
      </c>
      <c r="AW175" t="s">
        <v>732</v>
      </c>
      <c r="AX175">
        <v>70</v>
      </c>
      <c r="AY175">
        <v>0.3</v>
      </c>
      <c r="AZ175">
        <v>3</v>
      </c>
      <c r="BA175">
        <v>70</v>
      </c>
      <c r="BB175">
        <v>0.3</v>
      </c>
      <c r="BC175">
        <v>1</v>
      </c>
      <c r="BD175">
        <v>1</v>
      </c>
      <c r="BE175">
        <v>2</v>
      </c>
      <c r="BF175">
        <v>30</v>
      </c>
      <c r="BG175" t="s">
        <v>732</v>
      </c>
      <c r="BH175" t="s">
        <v>732</v>
      </c>
      <c r="BI175" t="s">
        <v>732</v>
      </c>
    </row>
    <row r="176" spans="1:61">
      <c r="A176">
        <v>229</v>
      </c>
      <c r="B176" t="s">
        <v>1166</v>
      </c>
      <c r="C176" t="s">
        <v>1167</v>
      </c>
      <c r="D176">
        <v>310</v>
      </c>
      <c r="E176">
        <v>2</v>
      </c>
      <c r="F176">
        <v>1</v>
      </c>
      <c r="G176" s="70">
        <v>144146</v>
      </c>
      <c r="H176">
        <v>8.3014480000000006</v>
      </c>
      <c r="I176">
        <v>0</v>
      </c>
      <c r="J176">
        <v>0.66270715000000002</v>
      </c>
      <c r="K176" s="71">
        <v>2.4767293000000002E-4</v>
      </c>
      <c r="M176">
        <v>2.7319095</v>
      </c>
      <c r="N176">
        <v>4.2041097000000001</v>
      </c>
      <c r="P176">
        <v>4.0350000000000004E-3</v>
      </c>
      <c r="Q176">
        <v>0</v>
      </c>
      <c r="R176">
        <v>60</v>
      </c>
      <c r="S176" t="s">
        <v>732</v>
      </c>
      <c r="T176">
        <v>0.05</v>
      </c>
      <c r="U176">
        <v>0</v>
      </c>
      <c r="V176">
        <v>50</v>
      </c>
      <c r="W176" t="s">
        <v>732</v>
      </c>
      <c r="X176">
        <v>0.2</v>
      </c>
      <c r="Y176">
        <v>1</v>
      </c>
      <c r="Z176">
        <v>1.2</v>
      </c>
      <c r="AA176">
        <v>2.3000001999999999</v>
      </c>
      <c r="AB176">
        <v>0</v>
      </c>
      <c r="AC176">
        <v>0</v>
      </c>
      <c r="AD176">
        <v>0</v>
      </c>
      <c r="AE176">
        <v>0</v>
      </c>
      <c r="AF176">
        <v>0</v>
      </c>
      <c r="AJ176">
        <v>1</v>
      </c>
      <c r="AK176">
        <v>35</v>
      </c>
      <c r="AL176" t="s">
        <v>732</v>
      </c>
      <c r="AM176" t="s">
        <v>732</v>
      </c>
      <c r="AN176" t="s">
        <v>732</v>
      </c>
      <c r="AO176" t="s">
        <v>732</v>
      </c>
      <c r="AP176" t="s">
        <v>732</v>
      </c>
      <c r="AQ176">
        <v>10</v>
      </c>
      <c r="AR176">
        <v>80</v>
      </c>
      <c r="AS176">
        <v>10</v>
      </c>
      <c r="AT176" t="s">
        <v>732</v>
      </c>
      <c r="AU176" t="s">
        <v>732</v>
      </c>
      <c r="AV176" t="s">
        <v>732</v>
      </c>
      <c r="AW176" t="s">
        <v>732</v>
      </c>
      <c r="AX176">
        <v>40</v>
      </c>
      <c r="AY176">
        <v>0.1</v>
      </c>
      <c r="AZ176">
        <v>3</v>
      </c>
      <c r="BA176">
        <v>40</v>
      </c>
      <c r="BB176">
        <v>0.2</v>
      </c>
      <c r="BC176">
        <v>1</v>
      </c>
      <c r="BD176" t="s">
        <v>732</v>
      </c>
      <c r="BE176" t="s">
        <v>732</v>
      </c>
      <c r="BF176" t="s">
        <v>732</v>
      </c>
      <c r="BG176" t="s">
        <v>732</v>
      </c>
      <c r="BH176" t="s">
        <v>732</v>
      </c>
      <c r="BI176" t="s">
        <v>732</v>
      </c>
    </row>
    <row r="177" spans="1:61">
      <c r="A177">
        <v>230</v>
      </c>
      <c r="B177" t="s">
        <v>902</v>
      </c>
      <c r="C177" t="s">
        <v>1168</v>
      </c>
      <c r="D177">
        <v>340</v>
      </c>
      <c r="E177">
        <v>2</v>
      </c>
      <c r="F177">
        <v>3</v>
      </c>
      <c r="G177" s="70">
        <v>146208</v>
      </c>
      <c r="H177">
        <v>5.115704</v>
      </c>
      <c r="I177">
        <v>0</v>
      </c>
      <c r="J177">
        <v>0.5320473</v>
      </c>
      <c r="K177">
        <v>1.3389902E-3</v>
      </c>
      <c r="M177">
        <v>14.832867999999999</v>
      </c>
      <c r="N177">
        <v>4.6906429999999997</v>
      </c>
      <c r="P177">
        <v>1.6885001E-2</v>
      </c>
      <c r="Q177">
        <v>0</v>
      </c>
      <c r="R177">
        <v>90</v>
      </c>
      <c r="S177" t="s">
        <v>732</v>
      </c>
      <c r="T177">
        <v>0.05</v>
      </c>
      <c r="U177">
        <v>1.0000001E-2</v>
      </c>
      <c r="V177">
        <v>80</v>
      </c>
      <c r="W177">
        <v>70</v>
      </c>
      <c r="X177">
        <v>0.2</v>
      </c>
      <c r="Y177">
        <v>0.5</v>
      </c>
      <c r="Z177">
        <v>0.2</v>
      </c>
      <c r="AA177">
        <v>0.5</v>
      </c>
      <c r="AB177">
        <v>0.5</v>
      </c>
      <c r="AC177">
        <v>0</v>
      </c>
      <c r="AJ177">
        <v>0.3</v>
      </c>
      <c r="AK177">
        <v>30</v>
      </c>
      <c r="AL177" t="s">
        <v>732</v>
      </c>
      <c r="AM177" t="s">
        <v>732</v>
      </c>
      <c r="AN177" t="s">
        <v>732</v>
      </c>
      <c r="AO177" t="s">
        <v>732</v>
      </c>
      <c r="AP177" t="s">
        <v>732</v>
      </c>
      <c r="AQ177">
        <v>20</v>
      </c>
      <c r="AR177" t="s">
        <v>732</v>
      </c>
      <c r="AS177">
        <v>70</v>
      </c>
      <c r="AT177">
        <v>10</v>
      </c>
      <c r="AU177" t="s">
        <v>732</v>
      </c>
      <c r="AV177" t="s">
        <v>732</v>
      </c>
      <c r="AW177" t="s">
        <v>732</v>
      </c>
      <c r="AX177">
        <v>30</v>
      </c>
      <c r="AY177">
        <v>0.2</v>
      </c>
      <c r="AZ177">
        <v>3</v>
      </c>
      <c r="BA177">
        <v>30</v>
      </c>
      <c r="BB177">
        <v>0.2</v>
      </c>
      <c r="BC177">
        <v>1</v>
      </c>
      <c r="BD177">
        <v>1</v>
      </c>
      <c r="BE177">
        <v>2.5</v>
      </c>
      <c r="BF177">
        <v>40</v>
      </c>
      <c r="BG177" t="s">
        <v>732</v>
      </c>
      <c r="BH177" t="s">
        <v>732</v>
      </c>
      <c r="BI177" t="s">
        <v>732</v>
      </c>
    </row>
    <row r="178" spans="1:61">
      <c r="A178">
        <v>231</v>
      </c>
      <c r="B178" t="s">
        <v>1169</v>
      </c>
      <c r="C178" s="69" t="s">
        <v>1170</v>
      </c>
      <c r="D178" s="70">
        <v>310320330340</v>
      </c>
      <c r="E178">
        <v>4</v>
      </c>
      <c r="F178">
        <v>1</v>
      </c>
      <c r="G178" s="70">
        <v>127144146209</v>
      </c>
      <c r="H178">
        <v>2.1676548000000002</v>
      </c>
      <c r="I178">
        <v>2.9304990000000002</v>
      </c>
      <c r="J178">
        <v>0.84941995000000003</v>
      </c>
      <c r="K178" s="71">
        <v>1.8987634000000001E-5</v>
      </c>
      <c r="L178">
        <v>1.0618584</v>
      </c>
      <c r="M178">
        <v>0.32672570000000001</v>
      </c>
      <c r="N178">
        <v>1.1108674000000001</v>
      </c>
      <c r="O178">
        <v>0.83315044999999999</v>
      </c>
      <c r="P178">
        <v>1.20106</v>
      </c>
      <c r="Q178">
        <v>0</v>
      </c>
      <c r="R178">
        <v>95</v>
      </c>
      <c r="S178" t="s">
        <v>732</v>
      </c>
      <c r="T178">
        <v>2.0000001E-2</v>
      </c>
      <c r="U178">
        <v>0.1</v>
      </c>
      <c r="V178">
        <v>95</v>
      </c>
      <c r="W178">
        <v>90</v>
      </c>
      <c r="X178">
        <v>0.5</v>
      </c>
      <c r="Y178">
        <v>0.5</v>
      </c>
      <c r="Z178">
        <v>2</v>
      </c>
      <c r="AA178">
        <v>5</v>
      </c>
      <c r="AB178">
        <v>2</v>
      </c>
      <c r="AC178">
        <v>0</v>
      </c>
      <c r="AD178">
        <v>1</v>
      </c>
      <c r="AE178">
        <v>1</v>
      </c>
      <c r="AF178">
        <v>0</v>
      </c>
      <c r="AG178">
        <v>6.9813184E-2</v>
      </c>
      <c r="AH178">
        <v>0</v>
      </c>
      <c r="AI178">
        <v>0</v>
      </c>
      <c r="AJ178">
        <v>1</v>
      </c>
      <c r="AK178">
        <v>30</v>
      </c>
      <c r="AL178" t="s">
        <v>732</v>
      </c>
      <c r="AM178" t="s">
        <v>732</v>
      </c>
      <c r="AN178" t="s">
        <v>732</v>
      </c>
      <c r="AO178" t="s">
        <v>732</v>
      </c>
      <c r="AP178" t="s">
        <v>732</v>
      </c>
      <c r="AQ178" t="s">
        <v>732</v>
      </c>
      <c r="AR178">
        <v>10</v>
      </c>
      <c r="AS178">
        <v>20</v>
      </c>
      <c r="AT178">
        <v>70</v>
      </c>
      <c r="AU178" t="s">
        <v>732</v>
      </c>
      <c r="AV178" t="s">
        <v>732</v>
      </c>
      <c r="AW178" t="s">
        <v>732</v>
      </c>
      <c r="AX178">
        <v>30</v>
      </c>
      <c r="AY178">
        <v>0.6</v>
      </c>
      <c r="AZ178">
        <v>3</v>
      </c>
      <c r="BA178">
        <v>30</v>
      </c>
      <c r="BB178">
        <v>0.6</v>
      </c>
      <c r="BC178">
        <v>1</v>
      </c>
      <c r="BD178" t="s">
        <v>732</v>
      </c>
      <c r="BE178" t="s">
        <v>732</v>
      </c>
      <c r="BF178" t="s">
        <v>732</v>
      </c>
      <c r="BG178" t="s">
        <v>732</v>
      </c>
      <c r="BH178" t="s">
        <v>732</v>
      </c>
      <c r="BI178" t="s">
        <v>732</v>
      </c>
    </row>
    <row r="179" spans="1:61">
      <c r="A179">
        <v>232</v>
      </c>
      <c r="B179" t="s">
        <v>277</v>
      </c>
      <c r="C179" s="69" t="s">
        <v>1171</v>
      </c>
      <c r="D179">
        <v>320</v>
      </c>
      <c r="E179">
        <v>5</v>
      </c>
      <c r="F179">
        <v>1</v>
      </c>
      <c r="G179" s="70">
        <v>95149270271</v>
      </c>
      <c r="H179">
        <v>0.21235502000000001</v>
      </c>
      <c r="I179">
        <v>0</v>
      </c>
      <c r="J179">
        <v>0</v>
      </c>
      <c r="P179">
        <v>0.48565999999999998</v>
      </c>
      <c r="Q179">
        <v>0</v>
      </c>
      <c r="R179">
        <v>95</v>
      </c>
      <c r="S179" t="s">
        <v>732</v>
      </c>
      <c r="T179">
        <v>0.5</v>
      </c>
      <c r="U179">
        <v>0</v>
      </c>
      <c r="V179">
        <v>80</v>
      </c>
      <c r="W179" t="s">
        <v>732</v>
      </c>
      <c r="AJ179">
        <v>0.5</v>
      </c>
      <c r="AK179">
        <v>15</v>
      </c>
      <c r="AL179" t="s">
        <v>732</v>
      </c>
      <c r="AM179" t="s">
        <v>732</v>
      </c>
      <c r="AN179" t="s">
        <v>732</v>
      </c>
      <c r="AO179" t="s">
        <v>732</v>
      </c>
      <c r="AP179" t="s">
        <v>732</v>
      </c>
      <c r="AQ179" t="s">
        <v>732</v>
      </c>
      <c r="AR179" t="s">
        <v>732</v>
      </c>
      <c r="AS179" t="s">
        <v>732</v>
      </c>
      <c r="AT179">
        <v>80</v>
      </c>
      <c r="AU179" t="s">
        <v>732</v>
      </c>
      <c r="AV179" t="s">
        <v>732</v>
      </c>
      <c r="AW179">
        <v>20</v>
      </c>
      <c r="AX179">
        <v>0</v>
      </c>
      <c r="AY179">
        <v>0</v>
      </c>
      <c r="AZ179">
        <v>3</v>
      </c>
      <c r="BA179">
        <v>0</v>
      </c>
      <c r="BB179">
        <v>0</v>
      </c>
      <c r="BC179">
        <v>1</v>
      </c>
      <c r="BD179" t="s">
        <v>732</v>
      </c>
      <c r="BE179" t="s">
        <v>732</v>
      </c>
      <c r="BF179" t="s">
        <v>732</v>
      </c>
      <c r="BG179" t="s">
        <v>732</v>
      </c>
      <c r="BH179" t="s">
        <v>732</v>
      </c>
      <c r="BI179" t="s">
        <v>732</v>
      </c>
    </row>
    <row r="180" spans="1:61">
      <c r="A180">
        <v>233</v>
      </c>
      <c r="B180" t="s">
        <v>177</v>
      </c>
      <c r="C180" t="s">
        <v>1172</v>
      </c>
      <c r="D180">
        <v>340</v>
      </c>
      <c r="E180">
        <v>6</v>
      </c>
      <c r="F180">
        <v>2</v>
      </c>
      <c r="G180" s="70">
        <v>7186187198</v>
      </c>
      <c r="H180">
        <v>0</v>
      </c>
      <c r="I180">
        <v>0</v>
      </c>
      <c r="J180">
        <v>0</v>
      </c>
      <c r="P180">
        <v>1.2468950999999999</v>
      </c>
      <c r="Q180">
        <v>0</v>
      </c>
      <c r="R180">
        <v>85</v>
      </c>
      <c r="S180" t="s">
        <v>732</v>
      </c>
      <c r="T180">
        <v>0.05</v>
      </c>
      <c r="U180">
        <v>1.0000001E-2</v>
      </c>
      <c r="V180">
        <v>85</v>
      </c>
      <c r="W180">
        <v>85</v>
      </c>
      <c r="AJ180" t="s">
        <v>732</v>
      </c>
      <c r="AK180" t="s">
        <v>732</v>
      </c>
      <c r="AL180" t="s">
        <v>732</v>
      </c>
      <c r="AM180" t="s">
        <v>732</v>
      </c>
      <c r="AN180" t="s">
        <v>732</v>
      </c>
      <c r="AO180" t="s">
        <v>732</v>
      </c>
      <c r="AP180" t="s">
        <v>732</v>
      </c>
      <c r="AQ180" t="s">
        <v>732</v>
      </c>
      <c r="AR180" t="s">
        <v>732</v>
      </c>
      <c r="AS180" t="s">
        <v>732</v>
      </c>
      <c r="AT180" t="s">
        <v>732</v>
      </c>
      <c r="AU180" t="s">
        <v>732</v>
      </c>
      <c r="AV180" t="s">
        <v>732</v>
      </c>
      <c r="AW180" t="s">
        <v>732</v>
      </c>
      <c r="AX180" t="s">
        <v>732</v>
      </c>
      <c r="AY180" t="s">
        <v>732</v>
      </c>
      <c r="AZ180" t="s">
        <v>732</v>
      </c>
      <c r="BA180" t="s">
        <v>732</v>
      </c>
      <c r="BB180" t="s">
        <v>732</v>
      </c>
      <c r="BC180" t="s">
        <v>732</v>
      </c>
      <c r="BD180" t="s">
        <v>732</v>
      </c>
      <c r="BE180" t="s">
        <v>732</v>
      </c>
      <c r="BF180" t="s">
        <v>732</v>
      </c>
      <c r="BG180" t="s">
        <v>732</v>
      </c>
      <c r="BH180" t="s">
        <v>732</v>
      </c>
      <c r="BI180" t="s">
        <v>732</v>
      </c>
    </row>
    <row r="181" spans="1:61">
      <c r="A181">
        <v>234</v>
      </c>
      <c r="B181" t="s">
        <v>177</v>
      </c>
      <c r="C181" t="s">
        <v>1173</v>
      </c>
      <c r="D181">
        <v>340</v>
      </c>
      <c r="E181">
        <v>6</v>
      </c>
      <c r="F181">
        <v>2</v>
      </c>
      <c r="G181" s="70">
        <v>7186187198</v>
      </c>
      <c r="H181">
        <v>0</v>
      </c>
      <c r="I181">
        <v>0</v>
      </c>
      <c r="J181">
        <v>0</v>
      </c>
      <c r="P181">
        <v>0.242115</v>
      </c>
      <c r="Q181">
        <v>0</v>
      </c>
      <c r="R181">
        <v>50</v>
      </c>
      <c r="S181" t="s">
        <v>732</v>
      </c>
      <c r="T181">
        <v>0.1</v>
      </c>
      <c r="U181">
        <v>1.0000001E-2</v>
      </c>
      <c r="V181">
        <v>85</v>
      </c>
      <c r="W181">
        <v>85</v>
      </c>
      <c r="AJ181" t="s">
        <v>732</v>
      </c>
      <c r="AK181" t="s">
        <v>732</v>
      </c>
      <c r="AL181" t="s">
        <v>732</v>
      </c>
      <c r="AM181" t="s">
        <v>732</v>
      </c>
      <c r="AN181" t="s">
        <v>732</v>
      </c>
      <c r="AO181" t="s">
        <v>732</v>
      </c>
      <c r="AP181" t="s">
        <v>732</v>
      </c>
      <c r="AQ181" t="s">
        <v>732</v>
      </c>
      <c r="AR181" t="s">
        <v>732</v>
      </c>
      <c r="AS181" t="s">
        <v>732</v>
      </c>
      <c r="AT181" t="s">
        <v>732</v>
      </c>
      <c r="AU181" t="s">
        <v>732</v>
      </c>
      <c r="AV181" t="s">
        <v>732</v>
      </c>
      <c r="AW181" t="s">
        <v>732</v>
      </c>
      <c r="AX181" t="s">
        <v>732</v>
      </c>
      <c r="AY181" t="s">
        <v>732</v>
      </c>
      <c r="AZ181" t="s">
        <v>732</v>
      </c>
      <c r="BA181" t="s">
        <v>732</v>
      </c>
      <c r="BB181" t="s">
        <v>732</v>
      </c>
      <c r="BC181" t="s">
        <v>732</v>
      </c>
      <c r="BD181" t="s">
        <v>732</v>
      </c>
      <c r="BE181" t="s">
        <v>732</v>
      </c>
      <c r="BF181" t="s">
        <v>732</v>
      </c>
      <c r="BG181" t="s">
        <v>732</v>
      </c>
      <c r="BH181" t="s">
        <v>732</v>
      </c>
      <c r="BI181" t="s">
        <v>732</v>
      </c>
    </row>
    <row r="182" spans="1:61">
      <c r="A182">
        <v>235</v>
      </c>
      <c r="B182" t="s">
        <v>929</v>
      </c>
      <c r="C182" s="69" t="s">
        <v>1174</v>
      </c>
      <c r="D182" s="70">
        <v>330340</v>
      </c>
      <c r="E182">
        <v>3</v>
      </c>
      <c r="F182">
        <v>2</v>
      </c>
      <c r="G182" t="s">
        <v>931</v>
      </c>
      <c r="H182">
        <v>0</v>
      </c>
      <c r="I182">
        <v>0</v>
      </c>
      <c r="J182">
        <v>0</v>
      </c>
      <c r="P182">
        <v>0</v>
      </c>
      <c r="Q182">
        <v>0</v>
      </c>
      <c r="R182" t="s">
        <v>732</v>
      </c>
      <c r="S182" t="s">
        <v>732</v>
      </c>
      <c r="T182">
        <v>2</v>
      </c>
      <c r="U182">
        <v>1.0000001E-2</v>
      </c>
      <c r="V182">
        <v>90</v>
      </c>
      <c r="W182">
        <v>50</v>
      </c>
      <c r="AJ182">
        <v>0.1</v>
      </c>
      <c r="AK182">
        <v>37</v>
      </c>
      <c r="AL182">
        <v>0.1</v>
      </c>
      <c r="AM182">
        <v>3</v>
      </c>
      <c r="AN182">
        <v>0.1</v>
      </c>
      <c r="AO182">
        <v>6</v>
      </c>
      <c r="AP182">
        <v>2</v>
      </c>
      <c r="AQ182" t="s">
        <v>732</v>
      </c>
      <c r="AR182" t="s">
        <v>732</v>
      </c>
      <c r="AS182" t="s">
        <v>732</v>
      </c>
      <c r="AT182" t="s">
        <v>732</v>
      </c>
      <c r="AU182" t="s">
        <v>732</v>
      </c>
      <c r="AV182" t="s">
        <v>732</v>
      </c>
      <c r="AW182">
        <v>100</v>
      </c>
      <c r="AX182" t="s">
        <v>732</v>
      </c>
      <c r="AY182" t="s">
        <v>732</v>
      </c>
      <c r="AZ182" t="s">
        <v>732</v>
      </c>
      <c r="BA182" t="s">
        <v>732</v>
      </c>
      <c r="BB182" t="s">
        <v>732</v>
      </c>
      <c r="BC182" t="s">
        <v>732</v>
      </c>
      <c r="BD182" t="s">
        <v>732</v>
      </c>
      <c r="BE182" t="s">
        <v>732</v>
      </c>
      <c r="BF182" t="s">
        <v>732</v>
      </c>
      <c r="BG182" t="s">
        <v>732</v>
      </c>
      <c r="BH182" t="s">
        <v>732</v>
      </c>
      <c r="BI182" t="s">
        <v>732</v>
      </c>
    </row>
    <row r="183" spans="1:61">
      <c r="A183">
        <v>236</v>
      </c>
      <c r="B183" t="s">
        <v>161</v>
      </c>
      <c r="C183" s="69" t="s">
        <v>1175</v>
      </c>
      <c r="D183" s="70">
        <v>310320</v>
      </c>
      <c r="E183">
        <v>3</v>
      </c>
      <c r="F183">
        <v>1</v>
      </c>
      <c r="G183">
        <v>223</v>
      </c>
      <c r="H183">
        <v>0</v>
      </c>
      <c r="I183">
        <v>0</v>
      </c>
      <c r="J183">
        <v>0</v>
      </c>
      <c r="P183">
        <v>0.111039996</v>
      </c>
      <c r="Q183">
        <v>0</v>
      </c>
      <c r="R183">
        <v>85</v>
      </c>
      <c r="S183" t="s">
        <v>732</v>
      </c>
      <c r="T183">
        <v>0.05</v>
      </c>
      <c r="U183">
        <v>0</v>
      </c>
      <c r="V183">
        <v>75</v>
      </c>
      <c r="W183" t="s">
        <v>732</v>
      </c>
      <c r="AJ183" t="s">
        <v>732</v>
      </c>
      <c r="AK183" t="s">
        <v>732</v>
      </c>
      <c r="AL183" t="s">
        <v>732</v>
      </c>
      <c r="AM183" t="s">
        <v>732</v>
      </c>
      <c r="AN183" t="s">
        <v>732</v>
      </c>
      <c r="AO183" t="s">
        <v>732</v>
      </c>
      <c r="AP183" t="s">
        <v>732</v>
      </c>
      <c r="AQ183" t="s">
        <v>732</v>
      </c>
      <c r="AR183" t="s">
        <v>732</v>
      </c>
      <c r="AS183" t="s">
        <v>732</v>
      </c>
      <c r="AT183" t="s">
        <v>732</v>
      </c>
      <c r="AU183" t="s">
        <v>732</v>
      </c>
      <c r="AV183" t="s">
        <v>732</v>
      </c>
      <c r="AW183" t="s">
        <v>732</v>
      </c>
      <c r="AX183" t="s">
        <v>732</v>
      </c>
      <c r="AY183" t="s">
        <v>732</v>
      </c>
      <c r="AZ183" t="s">
        <v>732</v>
      </c>
      <c r="BA183" t="s">
        <v>732</v>
      </c>
      <c r="BB183" t="s">
        <v>732</v>
      </c>
      <c r="BC183" t="s">
        <v>732</v>
      </c>
      <c r="BD183" t="s">
        <v>732</v>
      </c>
      <c r="BE183" t="s">
        <v>732</v>
      </c>
      <c r="BF183" t="s">
        <v>732</v>
      </c>
      <c r="BG183" t="s">
        <v>732</v>
      </c>
      <c r="BH183" t="s">
        <v>732</v>
      </c>
      <c r="BI183" t="s">
        <v>732</v>
      </c>
    </row>
    <row r="184" spans="1:61">
      <c r="A184">
        <v>237</v>
      </c>
      <c r="B184" t="s">
        <v>1176</v>
      </c>
      <c r="C184" s="69" t="s">
        <v>1177</v>
      </c>
      <c r="D184" s="70">
        <v>240260</v>
      </c>
      <c r="E184">
        <v>6</v>
      </c>
      <c r="F184">
        <v>5</v>
      </c>
      <c r="G184" s="70">
        <v>112113164171</v>
      </c>
      <c r="H184">
        <v>0</v>
      </c>
      <c r="I184">
        <v>0</v>
      </c>
      <c r="J184">
        <v>0</v>
      </c>
      <c r="P184">
        <v>2.0176249999999998</v>
      </c>
      <c r="Q184">
        <v>0.17362</v>
      </c>
      <c r="R184">
        <v>98</v>
      </c>
      <c r="S184">
        <v>90</v>
      </c>
      <c r="T184">
        <v>0.05</v>
      </c>
      <c r="U184">
        <v>1.0000001E-2</v>
      </c>
      <c r="V184">
        <v>95</v>
      </c>
      <c r="W184">
        <v>95</v>
      </c>
      <c r="AJ184">
        <v>0.5</v>
      </c>
      <c r="AK184">
        <v>12</v>
      </c>
      <c r="AL184">
        <v>0.1</v>
      </c>
      <c r="AM184">
        <v>2</v>
      </c>
      <c r="AN184">
        <v>0.1</v>
      </c>
      <c r="AO184">
        <v>8</v>
      </c>
      <c r="AP184">
        <v>2</v>
      </c>
      <c r="AQ184" t="s">
        <v>732</v>
      </c>
      <c r="AR184" t="s">
        <v>732</v>
      </c>
      <c r="AS184" t="s">
        <v>732</v>
      </c>
      <c r="AT184">
        <v>25</v>
      </c>
      <c r="AU184" t="s">
        <v>732</v>
      </c>
      <c r="AV184" t="s">
        <v>732</v>
      </c>
      <c r="AW184">
        <v>75</v>
      </c>
      <c r="AX184" t="s">
        <v>732</v>
      </c>
      <c r="AY184" t="s">
        <v>732</v>
      </c>
      <c r="AZ184" t="s">
        <v>732</v>
      </c>
      <c r="BA184" t="s">
        <v>732</v>
      </c>
      <c r="BB184" t="s">
        <v>732</v>
      </c>
      <c r="BC184" t="s">
        <v>732</v>
      </c>
      <c r="BD184" t="s">
        <v>732</v>
      </c>
      <c r="BE184" t="s">
        <v>732</v>
      </c>
      <c r="BF184" t="s">
        <v>732</v>
      </c>
      <c r="BG184" t="s">
        <v>732</v>
      </c>
      <c r="BH184" t="s">
        <v>732</v>
      </c>
      <c r="BI184" t="s">
        <v>732</v>
      </c>
    </row>
    <row r="185" spans="1:61">
      <c r="A185">
        <v>238</v>
      </c>
      <c r="B185" t="s">
        <v>1178</v>
      </c>
      <c r="C185" s="69" t="s">
        <v>1179</v>
      </c>
      <c r="D185">
        <v>240</v>
      </c>
      <c r="E185">
        <v>2</v>
      </c>
      <c r="F185">
        <v>5</v>
      </c>
      <c r="G185" s="70">
        <v>112133</v>
      </c>
      <c r="H185">
        <v>6.3975058000000002</v>
      </c>
      <c r="I185">
        <v>2.9324590000000001</v>
      </c>
      <c r="J185">
        <v>4.5999363000000001E-2</v>
      </c>
      <c r="N185">
        <v>6.6713294999999997</v>
      </c>
      <c r="O185">
        <v>9.6734279999999995</v>
      </c>
      <c r="P185">
        <v>0.15887000000000001</v>
      </c>
      <c r="Q185">
        <v>0</v>
      </c>
      <c r="R185">
        <v>90</v>
      </c>
      <c r="S185" t="s">
        <v>732</v>
      </c>
      <c r="T185">
        <v>0.1</v>
      </c>
      <c r="U185">
        <v>0</v>
      </c>
      <c r="V185">
        <v>80</v>
      </c>
      <c r="W185" t="s">
        <v>732</v>
      </c>
      <c r="X185">
        <v>0.2</v>
      </c>
      <c r="Y185">
        <v>0.2</v>
      </c>
      <c r="Z185">
        <v>0.4</v>
      </c>
      <c r="AA185">
        <v>0.2</v>
      </c>
      <c r="AB185">
        <v>6.0000004999999996</v>
      </c>
      <c r="AC185">
        <v>2.5</v>
      </c>
      <c r="AD185">
        <v>0.5</v>
      </c>
      <c r="AE185">
        <v>17</v>
      </c>
      <c r="AF185">
        <v>7.0000004999999996</v>
      </c>
      <c r="AJ185">
        <v>0.5</v>
      </c>
      <c r="AK185">
        <v>98</v>
      </c>
      <c r="AL185">
        <v>0.2</v>
      </c>
      <c r="AM185">
        <v>2</v>
      </c>
      <c r="AN185">
        <v>0.7</v>
      </c>
      <c r="AO185">
        <v>30</v>
      </c>
      <c r="AP185">
        <v>2</v>
      </c>
      <c r="AQ185" t="s">
        <v>732</v>
      </c>
      <c r="AR185" t="s">
        <v>732</v>
      </c>
      <c r="AS185">
        <v>80</v>
      </c>
      <c r="AT185" t="s">
        <v>732</v>
      </c>
      <c r="AU185" t="s">
        <v>732</v>
      </c>
      <c r="AV185" t="s">
        <v>732</v>
      </c>
      <c r="AW185">
        <v>20</v>
      </c>
      <c r="AX185">
        <v>98</v>
      </c>
      <c r="AY185">
        <v>1</v>
      </c>
      <c r="AZ185">
        <v>3</v>
      </c>
      <c r="BA185">
        <v>98</v>
      </c>
      <c r="BB185">
        <v>1</v>
      </c>
      <c r="BC185">
        <v>1</v>
      </c>
      <c r="BD185">
        <v>1.5</v>
      </c>
      <c r="BE185">
        <v>1</v>
      </c>
      <c r="BF185">
        <v>35</v>
      </c>
      <c r="BG185" t="s">
        <v>732</v>
      </c>
      <c r="BH185" t="s">
        <v>732</v>
      </c>
      <c r="BI185" t="s">
        <v>732</v>
      </c>
    </row>
    <row r="186" spans="1:61">
      <c r="A186">
        <v>239</v>
      </c>
      <c r="B186" t="s">
        <v>870</v>
      </c>
      <c r="C186" s="69" t="s">
        <v>1180</v>
      </c>
      <c r="D186" s="70">
        <v>240260</v>
      </c>
      <c r="E186">
        <v>4</v>
      </c>
      <c r="F186">
        <v>3</v>
      </c>
      <c r="G186" s="70">
        <v>136141150</v>
      </c>
      <c r="H186">
        <v>4.2549409999999996</v>
      </c>
      <c r="I186">
        <v>5.5928434999999999</v>
      </c>
      <c r="J186">
        <v>0.69003223999999996</v>
      </c>
      <c r="L186">
        <v>65.586460000000002</v>
      </c>
      <c r="O186">
        <v>1.8296638000000001</v>
      </c>
      <c r="P186">
        <v>2.4</v>
      </c>
      <c r="Q186">
        <v>0</v>
      </c>
      <c r="R186">
        <v>95</v>
      </c>
      <c r="S186" t="s">
        <v>732</v>
      </c>
      <c r="T186">
        <v>2.0000001E-2</v>
      </c>
      <c r="U186">
        <v>0</v>
      </c>
      <c r="V186">
        <v>95</v>
      </c>
      <c r="W186" t="s">
        <v>732</v>
      </c>
      <c r="X186">
        <v>0.3</v>
      </c>
      <c r="Y186">
        <v>0.8</v>
      </c>
      <c r="Z186">
        <v>1.2</v>
      </c>
      <c r="AA186">
        <v>1</v>
      </c>
      <c r="AB186">
        <v>1</v>
      </c>
      <c r="AC186">
        <v>0</v>
      </c>
      <c r="AD186">
        <v>8</v>
      </c>
      <c r="AE186">
        <v>6.0000004999999996</v>
      </c>
      <c r="AF186">
        <v>1</v>
      </c>
      <c r="AG186">
        <v>1.2956780999999999</v>
      </c>
      <c r="AH186">
        <v>0</v>
      </c>
      <c r="AI186">
        <v>0</v>
      </c>
      <c r="AJ186">
        <v>0.1</v>
      </c>
      <c r="AK186">
        <v>76</v>
      </c>
      <c r="AL186">
        <v>0.1</v>
      </c>
      <c r="AM186">
        <v>1</v>
      </c>
      <c r="AN186">
        <v>0.3</v>
      </c>
      <c r="AO186">
        <v>3</v>
      </c>
      <c r="AP186">
        <v>2</v>
      </c>
      <c r="AQ186" t="s">
        <v>732</v>
      </c>
      <c r="AR186">
        <v>40</v>
      </c>
      <c r="AS186">
        <v>40</v>
      </c>
      <c r="AT186" t="s">
        <v>732</v>
      </c>
      <c r="AU186">
        <v>20</v>
      </c>
      <c r="AV186" t="s">
        <v>732</v>
      </c>
      <c r="AW186" t="s">
        <v>732</v>
      </c>
      <c r="AX186">
        <v>76</v>
      </c>
      <c r="AY186">
        <v>0.3</v>
      </c>
      <c r="AZ186">
        <v>3</v>
      </c>
      <c r="BA186">
        <v>76</v>
      </c>
      <c r="BB186">
        <v>0.1</v>
      </c>
      <c r="BC186">
        <v>1</v>
      </c>
      <c r="BD186" t="s">
        <v>732</v>
      </c>
      <c r="BE186" t="s">
        <v>732</v>
      </c>
      <c r="BF186" t="s">
        <v>732</v>
      </c>
      <c r="BG186" t="s">
        <v>732</v>
      </c>
      <c r="BH186" t="s">
        <v>732</v>
      </c>
      <c r="BI186" t="s">
        <v>732</v>
      </c>
    </row>
    <row r="187" spans="1:61">
      <c r="A187">
        <v>240</v>
      </c>
      <c r="B187" t="s">
        <v>1181</v>
      </c>
      <c r="C187" s="69" t="s">
        <v>1182</v>
      </c>
      <c r="D187" s="70">
        <v>230410</v>
      </c>
      <c r="E187">
        <v>6</v>
      </c>
      <c r="F187">
        <v>2</v>
      </c>
      <c r="G187">
        <v>293</v>
      </c>
      <c r="H187">
        <v>8.1021599999999999E-2</v>
      </c>
      <c r="I187">
        <v>0</v>
      </c>
      <c r="J187">
        <v>0</v>
      </c>
      <c r="P187">
        <v>3.7650000000000001</v>
      </c>
      <c r="Q187">
        <v>8.6580009999999999E-2</v>
      </c>
      <c r="R187">
        <v>85</v>
      </c>
      <c r="S187">
        <v>85</v>
      </c>
      <c r="T187">
        <v>0.2</v>
      </c>
      <c r="U187">
        <v>0</v>
      </c>
      <c r="V187">
        <v>85</v>
      </c>
      <c r="W187" t="s">
        <v>732</v>
      </c>
      <c r="AJ187">
        <v>1</v>
      </c>
      <c r="AK187">
        <v>85</v>
      </c>
      <c r="AL187" t="s">
        <v>732</v>
      </c>
      <c r="AM187" t="s">
        <v>732</v>
      </c>
      <c r="AN187" t="s">
        <v>732</v>
      </c>
      <c r="AO187" t="s">
        <v>732</v>
      </c>
      <c r="AP187" t="s">
        <v>732</v>
      </c>
      <c r="AQ187" t="s">
        <v>732</v>
      </c>
      <c r="AR187" t="s">
        <v>732</v>
      </c>
      <c r="AS187" t="s">
        <v>732</v>
      </c>
      <c r="AT187" t="s">
        <v>732</v>
      </c>
      <c r="AU187">
        <v>10</v>
      </c>
      <c r="AV187">
        <v>80</v>
      </c>
      <c r="AW187">
        <v>10</v>
      </c>
      <c r="AX187">
        <v>0</v>
      </c>
      <c r="AY187">
        <v>1</v>
      </c>
      <c r="AZ187">
        <v>3</v>
      </c>
      <c r="BA187">
        <v>0</v>
      </c>
      <c r="BB187">
        <v>1</v>
      </c>
      <c r="BC187">
        <v>1</v>
      </c>
      <c r="BD187" t="s">
        <v>732</v>
      </c>
      <c r="BE187" t="s">
        <v>732</v>
      </c>
      <c r="BF187" t="s">
        <v>732</v>
      </c>
      <c r="BG187" t="s">
        <v>732</v>
      </c>
      <c r="BH187" t="s">
        <v>732</v>
      </c>
      <c r="BI187" t="s">
        <v>732</v>
      </c>
    </row>
    <row r="188" spans="1:61">
      <c r="A188">
        <v>241</v>
      </c>
      <c r="B188" t="s">
        <v>1183</v>
      </c>
      <c r="C188" t="s">
        <v>1184</v>
      </c>
      <c r="D188">
        <v>230</v>
      </c>
      <c r="E188">
        <v>2</v>
      </c>
      <c r="F188">
        <v>1</v>
      </c>
      <c r="G188" t="s">
        <v>1185</v>
      </c>
      <c r="H188">
        <v>2.9108972999999998</v>
      </c>
      <c r="I188">
        <v>2.8030857999999998</v>
      </c>
      <c r="J188">
        <v>5.1749280000000002E-2</v>
      </c>
      <c r="K188" s="71">
        <v>2.8718793000000002E-4</v>
      </c>
      <c r="M188">
        <v>7.4125880000000004</v>
      </c>
      <c r="P188">
        <v>1.3137099999999999</v>
      </c>
      <c r="Q188">
        <v>0</v>
      </c>
      <c r="R188">
        <v>90</v>
      </c>
      <c r="S188" t="s">
        <v>732</v>
      </c>
      <c r="T188">
        <v>0.2</v>
      </c>
      <c r="U188">
        <v>0</v>
      </c>
      <c r="V188">
        <v>70</v>
      </c>
      <c r="W188" t="s">
        <v>732</v>
      </c>
      <c r="X188">
        <v>0.2</v>
      </c>
      <c r="Y188">
        <v>3.5000002000000001</v>
      </c>
      <c r="Z188">
        <v>6.0000004999999996</v>
      </c>
      <c r="AA188">
        <v>14.500000999999999</v>
      </c>
      <c r="AB188">
        <v>21.500001999999999</v>
      </c>
      <c r="AC188">
        <v>0</v>
      </c>
      <c r="AD188">
        <v>0.4</v>
      </c>
      <c r="AE188">
        <v>0.6</v>
      </c>
      <c r="AF188">
        <v>0</v>
      </c>
      <c r="AG188">
        <v>1.9043758</v>
      </c>
      <c r="AH188">
        <v>3.2672567999999999E-3</v>
      </c>
      <c r="AI188">
        <v>5.1050890000000002E-3</v>
      </c>
      <c r="AJ188">
        <v>1</v>
      </c>
      <c r="AK188">
        <v>90</v>
      </c>
      <c r="AL188" t="s">
        <v>732</v>
      </c>
      <c r="AM188" t="s">
        <v>732</v>
      </c>
      <c r="AN188" t="s">
        <v>732</v>
      </c>
      <c r="AO188" t="s">
        <v>732</v>
      </c>
      <c r="AP188" t="s">
        <v>732</v>
      </c>
      <c r="AQ188" t="s">
        <v>732</v>
      </c>
      <c r="AR188">
        <v>85</v>
      </c>
      <c r="AS188" t="s">
        <v>732</v>
      </c>
      <c r="AT188" t="s">
        <v>732</v>
      </c>
      <c r="AU188" t="s">
        <v>732</v>
      </c>
      <c r="AV188" t="s">
        <v>732</v>
      </c>
      <c r="AW188">
        <v>15</v>
      </c>
      <c r="AX188">
        <v>95</v>
      </c>
      <c r="AY188">
        <v>0.3</v>
      </c>
      <c r="AZ188">
        <v>3</v>
      </c>
      <c r="BA188">
        <v>95</v>
      </c>
      <c r="BB188">
        <v>0.3</v>
      </c>
      <c r="BC188">
        <v>1</v>
      </c>
      <c r="BD188" t="s">
        <v>732</v>
      </c>
      <c r="BE188" t="s">
        <v>732</v>
      </c>
      <c r="BF188" t="s">
        <v>732</v>
      </c>
      <c r="BG188" t="s">
        <v>732</v>
      </c>
      <c r="BH188" t="s">
        <v>732</v>
      </c>
      <c r="BI188" t="s">
        <v>732</v>
      </c>
    </row>
    <row r="189" spans="1:61">
      <c r="A189">
        <v>242</v>
      </c>
      <c r="B189" t="s">
        <v>1183</v>
      </c>
      <c r="C189" s="69" t="s">
        <v>1186</v>
      </c>
      <c r="D189">
        <v>230</v>
      </c>
      <c r="E189">
        <v>2</v>
      </c>
      <c r="F189">
        <v>1</v>
      </c>
      <c r="G189" t="s">
        <v>1185</v>
      </c>
      <c r="H189">
        <v>2.9108972999999998</v>
      </c>
      <c r="I189">
        <v>2.8030857999999998</v>
      </c>
      <c r="J189">
        <v>0</v>
      </c>
      <c r="K189" s="71">
        <v>2.1539093000000001E-4</v>
      </c>
      <c r="M189">
        <v>3.7062940000000002</v>
      </c>
      <c r="P189">
        <v>0.72984000000000004</v>
      </c>
      <c r="Q189">
        <v>0</v>
      </c>
      <c r="R189">
        <v>5</v>
      </c>
      <c r="S189" t="s">
        <v>732</v>
      </c>
      <c r="T189">
        <v>0.3</v>
      </c>
      <c r="U189">
        <v>0</v>
      </c>
      <c r="V189">
        <v>15</v>
      </c>
      <c r="W189" t="s">
        <v>732</v>
      </c>
      <c r="X189">
        <v>2.0000001E-2</v>
      </c>
      <c r="Y189">
        <v>1.5000001000000001</v>
      </c>
      <c r="Z189">
        <v>3.0000002000000001</v>
      </c>
      <c r="AA189">
        <v>12.000000999999999</v>
      </c>
      <c r="AB189">
        <v>18</v>
      </c>
      <c r="AC189">
        <v>0</v>
      </c>
      <c r="AD189">
        <v>0.4</v>
      </c>
      <c r="AE189">
        <v>0.6</v>
      </c>
      <c r="AF189">
        <v>0</v>
      </c>
      <c r="AG189">
        <v>1.9043758</v>
      </c>
      <c r="AH189">
        <v>1.8378317999999999E-3</v>
      </c>
      <c r="AI189">
        <v>0</v>
      </c>
      <c r="AJ189">
        <v>0.1</v>
      </c>
      <c r="AK189">
        <v>30</v>
      </c>
      <c r="AL189" t="s">
        <v>732</v>
      </c>
      <c r="AM189" t="s">
        <v>732</v>
      </c>
      <c r="AN189" t="s">
        <v>732</v>
      </c>
      <c r="AO189" t="s">
        <v>732</v>
      </c>
      <c r="AP189" t="s">
        <v>732</v>
      </c>
      <c r="AQ189" t="s">
        <v>732</v>
      </c>
      <c r="AR189">
        <v>100</v>
      </c>
      <c r="AS189" t="s">
        <v>732</v>
      </c>
      <c r="AT189" t="s">
        <v>732</v>
      </c>
      <c r="AU189" t="s">
        <v>732</v>
      </c>
      <c r="AV189" t="s">
        <v>732</v>
      </c>
      <c r="AW189" t="s">
        <v>732</v>
      </c>
      <c r="AX189">
        <v>95</v>
      </c>
      <c r="AY189">
        <v>0.1</v>
      </c>
      <c r="AZ189">
        <v>3</v>
      </c>
      <c r="BA189">
        <v>95</v>
      </c>
      <c r="BB189">
        <v>0.1</v>
      </c>
      <c r="BC189">
        <v>1</v>
      </c>
      <c r="BD189" t="s">
        <v>732</v>
      </c>
      <c r="BE189" t="s">
        <v>732</v>
      </c>
      <c r="BF189" t="s">
        <v>732</v>
      </c>
      <c r="BG189" t="s">
        <v>732</v>
      </c>
      <c r="BH189" t="s">
        <v>732</v>
      </c>
      <c r="BI189" t="s">
        <v>732</v>
      </c>
    </row>
    <row r="190" spans="1:61">
      <c r="A190">
        <v>243</v>
      </c>
      <c r="B190" t="s">
        <v>1187</v>
      </c>
      <c r="C190" s="69" t="s">
        <v>1188</v>
      </c>
      <c r="D190" s="70">
        <v>210220</v>
      </c>
      <c r="E190">
        <v>6</v>
      </c>
      <c r="F190">
        <v>2</v>
      </c>
      <c r="G190" t="s">
        <v>1189</v>
      </c>
      <c r="H190">
        <v>0.28030860000000002</v>
      </c>
      <c r="I190">
        <v>0</v>
      </c>
      <c r="J190">
        <v>1.6182677000000001</v>
      </c>
      <c r="N190">
        <v>19.765499999999999</v>
      </c>
      <c r="O190">
        <v>8.6837549999999997</v>
      </c>
      <c r="P190">
        <v>0.17893500000000001</v>
      </c>
      <c r="Q190">
        <v>0</v>
      </c>
      <c r="R190">
        <v>80</v>
      </c>
      <c r="S190" t="s">
        <v>732</v>
      </c>
      <c r="T190">
        <v>0.1</v>
      </c>
      <c r="U190">
        <v>0</v>
      </c>
      <c r="V190">
        <v>85</v>
      </c>
      <c r="W190" t="s">
        <v>732</v>
      </c>
      <c r="X190">
        <v>1.5000001000000001</v>
      </c>
      <c r="Y190">
        <v>0.90000004</v>
      </c>
      <c r="Z190">
        <v>1.4000001</v>
      </c>
      <c r="AA190">
        <v>2.1000000999999999</v>
      </c>
      <c r="AB190">
        <v>0.5</v>
      </c>
      <c r="AC190">
        <v>0</v>
      </c>
      <c r="AJ190">
        <v>1</v>
      </c>
      <c r="AK190">
        <v>65</v>
      </c>
      <c r="AL190">
        <v>0.5</v>
      </c>
      <c r="AM190">
        <v>5</v>
      </c>
      <c r="AN190" t="s">
        <v>732</v>
      </c>
      <c r="AO190" t="s">
        <v>732</v>
      </c>
      <c r="AP190" t="s">
        <v>732</v>
      </c>
      <c r="AQ190">
        <v>35</v>
      </c>
      <c r="AR190" t="s">
        <v>732</v>
      </c>
      <c r="AS190" t="s">
        <v>732</v>
      </c>
      <c r="AT190">
        <v>55</v>
      </c>
      <c r="AU190" t="s">
        <v>732</v>
      </c>
      <c r="AV190" t="s">
        <v>732</v>
      </c>
      <c r="AW190" t="s">
        <v>732</v>
      </c>
      <c r="AX190">
        <v>75</v>
      </c>
      <c r="AY190">
        <v>0.35</v>
      </c>
      <c r="AZ190">
        <v>3</v>
      </c>
      <c r="BA190">
        <v>75</v>
      </c>
      <c r="BB190">
        <v>0.35</v>
      </c>
      <c r="BC190">
        <v>1</v>
      </c>
      <c r="BD190" t="s">
        <v>732</v>
      </c>
      <c r="BE190" t="s">
        <v>732</v>
      </c>
      <c r="BF190" t="s">
        <v>732</v>
      </c>
      <c r="BG190" t="s">
        <v>732</v>
      </c>
      <c r="BH190" t="s">
        <v>732</v>
      </c>
      <c r="BI190" t="s">
        <v>732</v>
      </c>
    </row>
    <row r="191" spans="1:61">
      <c r="A191">
        <v>260</v>
      </c>
      <c r="B191" t="s">
        <v>189</v>
      </c>
      <c r="C191" s="69" t="s">
        <v>1190</v>
      </c>
      <c r="D191">
        <v>420</v>
      </c>
      <c r="E191">
        <v>1</v>
      </c>
      <c r="F191">
        <v>6</v>
      </c>
      <c r="G191">
        <v>-1</v>
      </c>
      <c r="H191">
        <v>1.6498351</v>
      </c>
      <c r="I191">
        <v>0</v>
      </c>
      <c r="J191">
        <v>0</v>
      </c>
      <c r="L191">
        <v>1.4708783999999999</v>
      </c>
      <c r="N191">
        <v>7.3543919999999999E-2</v>
      </c>
      <c r="O191">
        <v>0.12257319999999999</v>
      </c>
      <c r="P191">
        <v>0.21049501000000001</v>
      </c>
      <c r="Q191">
        <v>0</v>
      </c>
      <c r="R191">
        <v>95</v>
      </c>
      <c r="S191" t="s">
        <v>732</v>
      </c>
      <c r="T191">
        <v>3.0000002000000001</v>
      </c>
      <c r="U191">
        <v>3.0000002000000001</v>
      </c>
      <c r="V191">
        <v>90</v>
      </c>
      <c r="W191">
        <v>95</v>
      </c>
      <c r="X191">
        <v>0.1</v>
      </c>
      <c r="Y191">
        <v>0.2</v>
      </c>
      <c r="Z191">
        <v>0</v>
      </c>
      <c r="AA191">
        <v>0</v>
      </c>
      <c r="AB191">
        <v>0</v>
      </c>
      <c r="AC191">
        <v>0</v>
      </c>
      <c r="AJ191">
        <v>1.8</v>
      </c>
      <c r="AK191">
        <v>95</v>
      </c>
      <c r="AL191" t="s">
        <v>732</v>
      </c>
      <c r="AM191" t="s">
        <v>732</v>
      </c>
      <c r="AN191" t="s">
        <v>732</v>
      </c>
      <c r="AO191" t="s">
        <v>732</v>
      </c>
      <c r="AP191" t="s">
        <v>732</v>
      </c>
      <c r="AQ191" t="s">
        <v>732</v>
      </c>
      <c r="AR191" t="s">
        <v>732</v>
      </c>
      <c r="AS191" t="s">
        <v>732</v>
      </c>
      <c r="AT191" t="s">
        <v>732</v>
      </c>
      <c r="AU191">
        <v>100</v>
      </c>
      <c r="AV191" t="s">
        <v>732</v>
      </c>
      <c r="AW191" t="s">
        <v>732</v>
      </c>
      <c r="AX191" t="s">
        <v>732</v>
      </c>
      <c r="AY191" t="s">
        <v>732</v>
      </c>
      <c r="AZ191" t="s">
        <v>732</v>
      </c>
      <c r="BA191" t="s">
        <v>732</v>
      </c>
      <c r="BB191" t="s">
        <v>732</v>
      </c>
      <c r="BC191" t="s">
        <v>732</v>
      </c>
      <c r="BD191" t="s">
        <v>732</v>
      </c>
      <c r="BE191" t="s">
        <v>732</v>
      </c>
      <c r="BF191" t="s">
        <v>732</v>
      </c>
      <c r="BG191" t="s">
        <v>732</v>
      </c>
      <c r="BH191" t="s">
        <v>732</v>
      </c>
      <c r="BI191" t="s">
        <v>732</v>
      </c>
    </row>
    <row r="192" spans="1:61">
      <c r="A192">
        <v>261</v>
      </c>
      <c r="B192" t="s">
        <v>989</v>
      </c>
      <c r="C192" s="69" t="s">
        <v>1191</v>
      </c>
      <c r="D192">
        <v>420</v>
      </c>
      <c r="E192">
        <v>3</v>
      </c>
      <c r="F192">
        <v>2</v>
      </c>
      <c r="G192">
        <v>-1</v>
      </c>
      <c r="H192">
        <v>0</v>
      </c>
      <c r="I192">
        <v>0</v>
      </c>
      <c r="J192">
        <v>0</v>
      </c>
      <c r="P192">
        <v>0.37598500000000001</v>
      </c>
      <c r="Q192">
        <v>0</v>
      </c>
      <c r="R192">
        <v>90</v>
      </c>
      <c r="S192" t="s">
        <v>732</v>
      </c>
      <c r="T192">
        <v>2</v>
      </c>
      <c r="U192">
        <v>0</v>
      </c>
      <c r="V192">
        <v>80</v>
      </c>
      <c r="W192" t="s">
        <v>732</v>
      </c>
      <c r="X192">
        <v>0.1</v>
      </c>
      <c r="Y192">
        <v>0</v>
      </c>
      <c r="Z192">
        <v>0</v>
      </c>
      <c r="AA192">
        <v>0</v>
      </c>
      <c r="AB192">
        <v>0</v>
      </c>
      <c r="AC192">
        <v>0</v>
      </c>
      <c r="AJ192">
        <v>0.5</v>
      </c>
      <c r="AK192">
        <v>15</v>
      </c>
      <c r="AL192" t="s">
        <v>732</v>
      </c>
      <c r="AM192" t="s">
        <v>732</v>
      </c>
      <c r="AN192" t="s">
        <v>732</v>
      </c>
      <c r="AO192" t="s">
        <v>732</v>
      </c>
      <c r="AP192" t="s">
        <v>732</v>
      </c>
      <c r="AQ192" t="s">
        <v>732</v>
      </c>
      <c r="AR192" t="s">
        <v>732</v>
      </c>
      <c r="AS192" t="s">
        <v>732</v>
      </c>
      <c r="AT192" t="s">
        <v>732</v>
      </c>
      <c r="AU192" t="s">
        <v>732</v>
      </c>
      <c r="AV192" t="s">
        <v>732</v>
      </c>
      <c r="AW192">
        <v>100</v>
      </c>
      <c r="AX192" t="s">
        <v>732</v>
      </c>
      <c r="AY192" t="s">
        <v>732</v>
      </c>
      <c r="AZ192" t="s">
        <v>732</v>
      </c>
      <c r="BA192" t="s">
        <v>732</v>
      </c>
      <c r="BB192" t="s">
        <v>732</v>
      </c>
      <c r="BC192" t="s">
        <v>732</v>
      </c>
      <c r="BD192" t="s">
        <v>732</v>
      </c>
      <c r="BE192" t="s">
        <v>732</v>
      </c>
      <c r="BF192" t="s">
        <v>732</v>
      </c>
      <c r="BG192" t="s">
        <v>732</v>
      </c>
      <c r="BH192" t="s">
        <v>732</v>
      </c>
      <c r="BI192" t="s">
        <v>732</v>
      </c>
    </row>
    <row r="193" spans="1:64">
      <c r="A193">
        <v>262</v>
      </c>
      <c r="B193" t="s">
        <v>200</v>
      </c>
      <c r="C193" t="s">
        <v>1192</v>
      </c>
      <c r="D193">
        <v>420</v>
      </c>
      <c r="E193">
        <v>3</v>
      </c>
      <c r="F193">
        <v>6</v>
      </c>
      <c r="G193">
        <v>-1</v>
      </c>
      <c r="H193">
        <v>0</v>
      </c>
      <c r="I193">
        <v>0</v>
      </c>
      <c r="J193">
        <v>0</v>
      </c>
      <c r="P193">
        <v>0.13600000000000001</v>
      </c>
      <c r="Q193">
        <v>0</v>
      </c>
      <c r="R193">
        <v>95</v>
      </c>
      <c r="S193" t="s">
        <v>732</v>
      </c>
      <c r="T193">
        <v>6.0000004999999996</v>
      </c>
      <c r="U193">
        <v>0</v>
      </c>
      <c r="V193">
        <v>80</v>
      </c>
      <c r="W193" t="s">
        <v>732</v>
      </c>
      <c r="AJ193">
        <v>2</v>
      </c>
      <c r="AK193">
        <v>95</v>
      </c>
      <c r="AL193" t="s">
        <v>732</v>
      </c>
      <c r="AM193" t="s">
        <v>732</v>
      </c>
      <c r="AN193" t="s">
        <v>732</v>
      </c>
      <c r="AO193" t="s">
        <v>732</v>
      </c>
      <c r="AP193" t="s">
        <v>732</v>
      </c>
      <c r="AQ193" t="s">
        <v>732</v>
      </c>
      <c r="AR193" t="s">
        <v>732</v>
      </c>
      <c r="AS193" t="s">
        <v>732</v>
      </c>
      <c r="AT193" t="s">
        <v>732</v>
      </c>
      <c r="AU193" t="s">
        <v>732</v>
      </c>
      <c r="AV193" t="s">
        <v>732</v>
      </c>
      <c r="AW193">
        <v>100</v>
      </c>
      <c r="AX193" t="s">
        <v>732</v>
      </c>
      <c r="AY193" t="s">
        <v>732</v>
      </c>
      <c r="AZ193" t="s">
        <v>732</v>
      </c>
      <c r="BA193" t="s">
        <v>732</v>
      </c>
      <c r="BB193" t="s">
        <v>732</v>
      </c>
      <c r="BC193" t="s">
        <v>732</v>
      </c>
      <c r="BD193" t="s">
        <v>732</v>
      </c>
      <c r="BE193" t="s">
        <v>732</v>
      </c>
      <c r="BF193" t="s">
        <v>732</v>
      </c>
      <c r="BG193" t="s">
        <v>732</v>
      </c>
      <c r="BH193" t="s">
        <v>732</v>
      </c>
      <c r="BI193" t="s">
        <v>732</v>
      </c>
    </row>
    <row r="194" spans="1:64">
      <c r="A194">
        <v>263</v>
      </c>
      <c r="B194" t="s">
        <v>1193</v>
      </c>
      <c r="C194" t="s">
        <v>1194</v>
      </c>
      <c r="D194">
        <v>420</v>
      </c>
      <c r="E194">
        <v>5</v>
      </c>
      <c r="F194">
        <v>1</v>
      </c>
      <c r="G194">
        <v>-1</v>
      </c>
      <c r="H194">
        <v>3.2669999999999998E-2</v>
      </c>
      <c r="I194">
        <v>0</v>
      </c>
      <c r="J194">
        <v>0</v>
      </c>
      <c r="L194">
        <v>8.1681420000000005E-2</v>
      </c>
      <c r="P194">
        <v>0.55080010000000001</v>
      </c>
      <c r="Q194">
        <v>0</v>
      </c>
      <c r="R194">
        <v>85</v>
      </c>
      <c r="S194" t="s">
        <v>732</v>
      </c>
      <c r="T194">
        <v>3.0000002000000001</v>
      </c>
      <c r="U194">
        <v>0</v>
      </c>
      <c r="V194">
        <v>90</v>
      </c>
      <c r="W194" t="s">
        <v>732</v>
      </c>
      <c r="X194">
        <v>0.1</v>
      </c>
      <c r="Y194">
        <v>0.1</v>
      </c>
      <c r="Z194">
        <v>0</v>
      </c>
      <c r="AA194">
        <v>0</v>
      </c>
      <c r="AB194">
        <v>0</v>
      </c>
      <c r="AC194">
        <v>0</v>
      </c>
      <c r="AJ194">
        <v>1.5</v>
      </c>
      <c r="AK194">
        <v>60</v>
      </c>
      <c r="AL194" t="s">
        <v>732</v>
      </c>
      <c r="AM194" t="s">
        <v>732</v>
      </c>
      <c r="AN194" t="s">
        <v>732</v>
      </c>
      <c r="AO194" t="s">
        <v>732</v>
      </c>
      <c r="AP194" t="s">
        <v>732</v>
      </c>
      <c r="AQ194" t="s">
        <v>732</v>
      </c>
      <c r="AR194" t="s">
        <v>732</v>
      </c>
      <c r="AS194" t="s">
        <v>732</v>
      </c>
      <c r="AT194" t="s">
        <v>732</v>
      </c>
      <c r="AU194" t="s">
        <v>732</v>
      </c>
      <c r="AV194" t="s">
        <v>732</v>
      </c>
      <c r="AW194">
        <v>100</v>
      </c>
      <c r="AX194" t="s">
        <v>732</v>
      </c>
      <c r="AY194" t="s">
        <v>732</v>
      </c>
      <c r="AZ194" t="s">
        <v>732</v>
      </c>
      <c r="BA194" t="s">
        <v>732</v>
      </c>
      <c r="BB194" t="s">
        <v>732</v>
      </c>
      <c r="BC194" t="s">
        <v>732</v>
      </c>
      <c r="BD194" t="s">
        <v>732</v>
      </c>
      <c r="BE194" t="s">
        <v>732</v>
      </c>
      <c r="BF194" t="s">
        <v>732</v>
      </c>
      <c r="BG194" t="s">
        <v>732</v>
      </c>
      <c r="BH194" t="s">
        <v>732</v>
      </c>
      <c r="BI194" t="s">
        <v>732</v>
      </c>
    </row>
    <row r="195" spans="1:64">
      <c r="A195">
        <v>264</v>
      </c>
      <c r="B195" t="s">
        <v>1195</v>
      </c>
      <c r="C195" t="s">
        <v>1196</v>
      </c>
      <c r="D195" s="69" t="s">
        <v>1197</v>
      </c>
      <c r="E195" t="s">
        <v>1198</v>
      </c>
      <c r="F195" t="s">
        <v>1199</v>
      </c>
      <c r="G195" s="70">
        <v>220230250</v>
      </c>
      <c r="H195">
        <v>1</v>
      </c>
      <c r="I195">
        <v>1</v>
      </c>
      <c r="J195" s="70">
        <v>47273274</v>
      </c>
      <c r="K195">
        <v>7.9061402999999997</v>
      </c>
      <c r="L195">
        <v>1.784599</v>
      </c>
      <c r="M195">
        <v>0.81645374999999998</v>
      </c>
      <c r="O195">
        <v>0.49008849999999998</v>
      </c>
      <c r="Q195">
        <v>0.31268667999999999</v>
      </c>
      <c r="R195">
        <v>0.25014936999999998</v>
      </c>
      <c r="S195">
        <v>0.89522999999999997</v>
      </c>
      <c r="T195">
        <v>0.17165001999999999</v>
      </c>
      <c r="U195">
        <v>85</v>
      </c>
      <c r="V195">
        <v>85</v>
      </c>
      <c r="W195">
        <v>1</v>
      </c>
      <c r="X195">
        <v>0.25</v>
      </c>
      <c r="Y195">
        <v>50</v>
      </c>
      <c r="Z195">
        <v>60</v>
      </c>
      <c r="AA195">
        <v>0.3</v>
      </c>
      <c r="AB195">
        <v>0.70000004999999998</v>
      </c>
      <c r="AC195">
        <v>1</v>
      </c>
      <c r="AD195">
        <v>0</v>
      </c>
      <c r="AE195">
        <v>0</v>
      </c>
      <c r="AF195">
        <v>0</v>
      </c>
      <c r="AM195">
        <v>1</v>
      </c>
      <c r="AN195">
        <v>90</v>
      </c>
      <c r="AO195" t="s">
        <v>732</v>
      </c>
      <c r="AP195" t="s">
        <v>732</v>
      </c>
      <c r="AQ195" t="s">
        <v>732</v>
      </c>
      <c r="AR195" t="s">
        <v>732</v>
      </c>
      <c r="AS195" t="s">
        <v>732</v>
      </c>
      <c r="AT195" t="s">
        <v>732</v>
      </c>
      <c r="AU195" t="s">
        <v>732</v>
      </c>
      <c r="AV195" t="s">
        <v>732</v>
      </c>
      <c r="AW195">
        <v>95</v>
      </c>
      <c r="AX195" t="s">
        <v>732</v>
      </c>
      <c r="AY195" t="s">
        <v>732</v>
      </c>
      <c r="AZ195">
        <v>5</v>
      </c>
      <c r="BA195">
        <v>70</v>
      </c>
      <c r="BB195">
        <v>0.1</v>
      </c>
      <c r="BC195">
        <v>3</v>
      </c>
      <c r="BD195">
        <v>70</v>
      </c>
      <c r="BE195">
        <v>0.3</v>
      </c>
      <c r="BF195">
        <v>1</v>
      </c>
      <c r="BG195" t="s">
        <v>732</v>
      </c>
      <c r="BH195" t="s">
        <v>732</v>
      </c>
      <c r="BI195" t="s">
        <v>732</v>
      </c>
      <c r="BJ195">
        <v>-3</v>
      </c>
      <c r="BK195">
        <v>-3</v>
      </c>
      <c r="BL195">
        <v>-3</v>
      </c>
    </row>
    <row r="196" spans="1:64">
      <c r="A196">
        <v>265</v>
      </c>
      <c r="B196" t="s">
        <v>1200</v>
      </c>
      <c r="C196" s="69" t="s">
        <v>1201</v>
      </c>
      <c r="D196" s="70">
        <v>210220</v>
      </c>
      <c r="E196">
        <v>2</v>
      </c>
      <c r="F196">
        <v>4</v>
      </c>
      <c r="G196">
        <v>18</v>
      </c>
      <c r="H196">
        <v>6.5960745999999997</v>
      </c>
      <c r="I196">
        <v>1.804691</v>
      </c>
      <c r="J196">
        <v>0.69870244999999997</v>
      </c>
      <c r="K196" s="71">
        <v>1.5139668999999999E-4</v>
      </c>
      <c r="L196">
        <v>1.7588625</v>
      </c>
      <c r="M196">
        <v>1.4886438</v>
      </c>
      <c r="N196">
        <v>1.3025633000000001</v>
      </c>
      <c r="O196">
        <v>0.38824199999999998</v>
      </c>
      <c r="P196">
        <v>0.50251999999999997</v>
      </c>
      <c r="Q196">
        <v>0.15218000000000001</v>
      </c>
      <c r="R196">
        <v>75</v>
      </c>
      <c r="S196">
        <v>75</v>
      </c>
      <c r="T196">
        <v>1</v>
      </c>
      <c r="U196">
        <v>0</v>
      </c>
      <c r="V196">
        <v>75</v>
      </c>
      <c r="W196" t="s">
        <v>732</v>
      </c>
      <c r="X196">
        <v>0.5</v>
      </c>
      <c r="Y196">
        <v>0.6</v>
      </c>
      <c r="Z196">
        <v>1.6</v>
      </c>
      <c r="AA196">
        <v>1.1000000000000001</v>
      </c>
      <c r="AB196">
        <v>2</v>
      </c>
      <c r="AC196">
        <v>4</v>
      </c>
      <c r="AD196">
        <v>0.2</v>
      </c>
      <c r="AE196">
        <v>1</v>
      </c>
      <c r="AF196">
        <v>1</v>
      </c>
      <c r="AJ196">
        <v>1</v>
      </c>
      <c r="AK196">
        <v>60</v>
      </c>
      <c r="AL196" t="s">
        <v>732</v>
      </c>
      <c r="AM196" t="s">
        <v>732</v>
      </c>
      <c r="AN196">
        <v>2</v>
      </c>
      <c r="AO196">
        <v>20</v>
      </c>
      <c r="AP196">
        <v>2</v>
      </c>
      <c r="AQ196" t="s">
        <v>732</v>
      </c>
      <c r="AR196" t="s">
        <v>732</v>
      </c>
      <c r="AS196">
        <v>45</v>
      </c>
      <c r="AT196">
        <v>55</v>
      </c>
      <c r="AU196" t="s">
        <v>732</v>
      </c>
      <c r="AV196" t="s">
        <v>732</v>
      </c>
      <c r="AW196" t="s">
        <v>732</v>
      </c>
      <c r="AX196">
        <v>40</v>
      </c>
      <c r="AY196">
        <v>1</v>
      </c>
      <c r="AZ196">
        <v>3</v>
      </c>
      <c r="BA196">
        <v>50</v>
      </c>
      <c r="BB196">
        <v>1</v>
      </c>
      <c r="BC196">
        <v>1</v>
      </c>
      <c r="BD196" t="s">
        <v>732</v>
      </c>
      <c r="BE196" t="s">
        <v>732</v>
      </c>
      <c r="BF196" t="s">
        <v>732</v>
      </c>
      <c r="BG196">
        <v>15</v>
      </c>
      <c r="BH196">
        <v>1</v>
      </c>
      <c r="BI196">
        <v>3</v>
      </c>
    </row>
    <row r="197" spans="1:64">
      <c r="A197">
        <v>266</v>
      </c>
      <c r="B197" t="s">
        <v>1202</v>
      </c>
      <c r="C197" s="69" t="s">
        <v>1203</v>
      </c>
      <c r="D197" s="70">
        <v>210220250</v>
      </c>
      <c r="E197">
        <v>1</v>
      </c>
      <c r="F197">
        <v>5</v>
      </c>
      <c r="G197">
        <v>39</v>
      </c>
      <c r="H197">
        <v>11.434500999999999</v>
      </c>
      <c r="I197">
        <v>6.1256250000000003</v>
      </c>
      <c r="J197">
        <v>1.9397811</v>
      </c>
      <c r="L197">
        <v>1.5315266999999999</v>
      </c>
      <c r="N197">
        <v>2.0420356000000002</v>
      </c>
      <c r="O197">
        <v>1.4753704999999999</v>
      </c>
      <c r="P197">
        <v>0.24000001000000001</v>
      </c>
      <c r="Q197">
        <v>0.10339501</v>
      </c>
      <c r="R197">
        <v>75</v>
      </c>
      <c r="S197">
        <v>75</v>
      </c>
      <c r="T197">
        <v>0.25</v>
      </c>
      <c r="U197">
        <v>0.1</v>
      </c>
      <c r="V197">
        <v>75</v>
      </c>
      <c r="W197">
        <v>75</v>
      </c>
      <c r="X197">
        <v>0.5</v>
      </c>
      <c r="Y197">
        <v>1</v>
      </c>
      <c r="Z197">
        <v>1</v>
      </c>
      <c r="AA197">
        <v>3.0000002000000001</v>
      </c>
      <c r="AB197">
        <v>2</v>
      </c>
      <c r="AC197">
        <v>0.2</v>
      </c>
      <c r="AD197">
        <v>0.5</v>
      </c>
      <c r="AE197">
        <v>1</v>
      </c>
      <c r="AF197">
        <v>0.2</v>
      </c>
      <c r="AG197">
        <v>0</v>
      </c>
      <c r="AH197">
        <v>0.10379038</v>
      </c>
      <c r="AI197">
        <v>0</v>
      </c>
      <c r="AJ197">
        <v>1</v>
      </c>
      <c r="AK197">
        <v>90</v>
      </c>
      <c r="AL197" t="s">
        <v>732</v>
      </c>
      <c r="AM197" t="s">
        <v>732</v>
      </c>
      <c r="AN197" t="s">
        <v>732</v>
      </c>
      <c r="AO197" t="s">
        <v>732</v>
      </c>
      <c r="AP197" t="s">
        <v>732</v>
      </c>
      <c r="AQ197" t="s">
        <v>732</v>
      </c>
      <c r="AR197" t="s">
        <v>732</v>
      </c>
      <c r="AS197" t="s">
        <v>732</v>
      </c>
      <c r="AT197">
        <v>100</v>
      </c>
      <c r="AU197" t="s">
        <v>732</v>
      </c>
      <c r="AV197" t="s">
        <v>732</v>
      </c>
      <c r="AW197" t="s">
        <v>732</v>
      </c>
      <c r="AX197">
        <v>90</v>
      </c>
      <c r="AY197">
        <v>0.5</v>
      </c>
      <c r="AZ197">
        <v>3</v>
      </c>
      <c r="BA197">
        <v>90</v>
      </c>
      <c r="BB197">
        <v>0.5</v>
      </c>
      <c r="BC197">
        <v>1</v>
      </c>
      <c r="BD197" t="s">
        <v>732</v>
      </c>
      <c r="BE197" t="s">
        <v>732</v>
      </c>
      <c r="BF197" t="s">
        <v>732</v>
      </c>
      <c r="BG197" t="s">
        <v>732</v>
      </c>
      <c r="BH197" t="s">
        <v>732</v>
      </c>
      <c r="BI197" t="s">
        <v>732</v>
      </c>
    </row>
    <row r="198" spans="1:64">
      <c r="A198">
        <v>267</v>
      </c>
      <c r="B198" t="s">
        <v>1204</v>
      </c>
      <c r="C198" s="69" t="s">
        <v>1205</v>
      </c>
      <c r="D198" s="70">
        <v>210220</v>
      </c>
      <c r="E198">
        <v>4</v>
      </c>
      <c r="F198">
        <v>5</v>
      </c>
      <c r="G198" t="s">
        <v>1206</v>
      </c>
      <c r="H198">
        <v>10.919948</v>
      </c>
      <c r="I198">
        <v>4.5672670000000002</v>
      </c>
      <c r="J198">
        <v>0.65209322999999997</v>
      </c>
      <c r="K198" s="71">
        <v>1.2835639999999999E-4</v>
      </c>
      <c r="L198">
        <v>1.8378321</v>
      </c>
      <c r="M198">
        <v>1.2742302000000001</v>
      </c>
      <c r="N198">
        <v>1.5315264</v>
      </c>
      <c r="O198">
        <v>1.3783741</v>
      </c>
      <c r="P198">
        <v>7.9435000000000006E-2</v>
      </c>
      <c r="Q198">
        <v>8.8084999999999997E-2</v>
      </c>
      <c r="R198">
        <v>75</v>
      </c>
      <c r="S198">
        <v>75</v>
      </c>
      <c r="T198">
        <v>0.1</v>
      </c>
      <c r="U198">
        <v>0</v>
      </c>
      <c r="V198">
        <v>75</v>
      </c>
      <c r="W198" t="s">
        <v>732</v>
      </c>
      <c r="X198">
        <v>0.5</v>
      </c>
      <c r="Y198">
        <v>1</v>
      </c>
      <c r="Z198">
        <v>1</v>
      </c>
      <c r="AA198">
        <v>1.5000001000000001</v>
      </c>
      <c r="AB198">
        <v>5</v>
      </c>
      <c r="AC198">
        <v>0.2</v>
      </c>
      <c r="AD198">
        <v>0.5</v>
      </c>
      <c r="AE198">
        <v>1</v>
      </c>
      <c r="AF198">
        <v>0.2</v>
      </c>
      <c r="AG198">
        <v>0.26124304999999998</v>
      </c>
      <c r="AH198">
        <v>2.0033544E-2</v>
      </c>
      <c r="AI198">
        <v>0</v>
      </c>
      <c r="AJ198">
        <v>1.5</v>
      </c>
      <c r="AK198">
        <v>90</v>
      </c>
      <c r="AL198" t="s">
        <v>732</v>
      </c>
      <c r="AM198" t="s">
        <v>732</v>
      </c>
      <c r="AN198">
        <v>2</v>
      </c>
      <c r="AO198">
        <v>5</v>
      </c>
      <c r="AP198">
        <v>2</v>
      </c>
      <c r="AQ198" t="s">
        <v>732</v>
      </c>
      <c r="AR198" t="s">
        <v>732</v>
      </c>
      <c r="AS198">
        <v>10</v>
      </c>
      <c r="AT198">
        <v>90</v>
      </c>
      <c r="AU198" t="s">
        <v>732</v>
      </c>
      <c r="AV198" t="s">
        <v>732</v>
      </c>
      <c r="AW198" t="s">
        <v>732</v>
      </c>
      <c r="AX198">
        <v>85</v>
      </c>
      <c r="AY198">
        <v>1</v>
      </c>
      <c r="AZ198">
        <v>3</v>
      </c>
      <c r="BA198">
        <v>85</v>
      </c>
      <c r="BB198">
        <v>0.5</v>
      </c>
      <c r="BC198">
        <v>1</v>
      </c>
      <c r="BD198" t="s">
        <v>732</v>
      </c>
      <c r="BE198" t="s">
        <v>732</v>
      </c>
      <c r="BF198" t="s">
        <v>732</v>
      </c>
      <c r="BG198" t="s">
        <v>732</v>
      </c>
      <c r="BH198" t="s">
        <v>732</v>
      </c>
      <c r="BI198" t="s">
        <v>732</v>
      </c>
    </row>
    <row r="199" spans="1:64">
      <c r="A199">
        <v>268</v>
      </c>
      <c r="B199" t="s">
        <v>1207</v>
      </c>
      <c r="C199" t="s">
        <v>1208</v>
      </c>
      <c r="D199" s="70">
        <v>210220</v>
      </c>
      <c r="E199">
        <v>4</v>
      </c>
      <c r="F199">
        <v>5</v>
      </c>
      <c r="G199" t="s">
        <v>1209</v>
      </c>
      <c r="H199">
        <v>10.536892999999999</v>
      </c>
      <c r="I199">
        <v>5.7159440000000004</v>
      </c>
      <c r="J199">
        <v>1.1725045000000001</v>
      </c>
      <c r="K199" s="71">
        <v>1.4839280000000001E-4</v>
      </c>
      <c r="L199">
        <v>1.5179343000000001</v>
      </c>
      <c r="M199">
        <v>1.6126971999999999</v>
      </c>
      <c r="N199">
        <v>1.2171808</v>
      </c>
      <c r="O199">
        <v>1.5315266000000001</v>
      </c>
      <c r="P199">
        <v>0.12181501</v>
      </c>
      <c r="Q199">
        <v>0</v>
      </c>
      <c r="R199">
        <v>75</v>
      </c>
      <c r="S199" t="s">
        <v>732</v>
      </c>
      <c r="T199">
        <v>0.1</v>
      </c>
      <c r="U199">
        <v>0</v>
      </c>
      <c r="V199">
        <v>75</v>
      </c>
      <c r="W199" t="s">
        <v>732</v>
      </c>
      <c r="X199">
        <v>0.5</v>
      </c>
      <c r="Y199">
        <v>1</v>
      </c>
      <c r="Z199">
        <v>1</v>
      </c>
      <c r="AA199">
        <v>1.5000001000000001</v>
      </c>
      <c r="AB199">
        <v>5</v>
      </c>
      <c r="AC199">
        <v>0.2</v>
      </c>
      <c r="AD199">
        <v>0.5</v>
      </c>
      <c r="AE199">
        <v>1</v>
      </c>
      <c r="AF199">
        <v>0.2</v>
      </c>
      <c r="AG199">
        <v>0.26124304999999998</v>
      </c>
      <c r="AH199">
        <v>2.0033544E-2</v>
      </c>
      <c r="AI199">
        <v>0</v>
      </c>
      <c r="AJ199">
        <v>1.5</v>
      </c>
      <c r="AK199">
        <v>90</v>
      </c>
      <c r="AL199" t="s">
        <v>732</v>
      </c>
      <c r="AM199" t="s">
        <v>732</v>
      </c>
      <c r="AN199">
        <v>2</v>
      </c>
      <c r="AO199">
        <v>5</v>
      </c>
      <c r="AP199">
        <v>2</v>
      </c>
      <c r="AQ199" t="s">
        <v>732</v>
      </c>
      <c r="AR199" t="s">
        <v>732</v>
      </c>
      <c r="AS199">
        <v>10</v>
      </c>
      <c r="AT199">
        <v>90</v>
      </c>
      <c r="AU199" t="s">
        <v>732</v>
      </c>
      <c r="AV199" t="s">
        <v>732</v>
      </c>
      <c r="AW199" t="s">
        <v>732</v>
      </c>
      <c r="AX199">
        <v>85</v>
      </c>
      <c r="AY199">
        <v>1</v>
      </c>
      <c r="AZ199">
        <v>3</v>
      </c>
      <c r="BA199">
        <v>85</v>
      </c>
      <c r="BB199">
        <v>0.5</v>
      </c>
      <c r="BC199">
        <v>1</v>
      </c>
      <c r="BD199" t="s">
        <v>732</v>
      </c>
      <c r="BE199" t="s">
        <v>732</v>
      </c>
      <c r="BF199" t="s">
        <v>732</v>
      </c>
      <c r="BG199" t="s">
        <v>732</v>
      </c>
      <c r="BH199" t="s">
        <v>732</v>
      </c>
      <c r="BI199" t="s">
        <v>732</v>
      </c>
    </row>
    <row r="200" spans="1:64">
      <c r="A200">
        <v>269</v>
      </c>
      <c r="B200" t="s">
        <v>1210</v>
      </c>
      <c r="C200" s="69" t="s">
        <v>1211</v>
      </c>
      <c r="D200" s="70">
        <v>220230</v>
      </c>
      <c r="E200">
        <v>1</v>
      </c>
      <c r="F200">
        <v>5</v>
      </c>
      <c r="G200" t="s">
        <v>1212</v>
      </c>
      <c r="H200">
        <v>22.738320999999999</v>
      </c>
      <c r="I200">
        <v>11.535778000000001</v>
      </c>
      <c r="J200">
        <v>1.7968502</v>
      </c>
      <c r="L200">
        <v>7.872312</v>
      </c>
      <c r="N200">
        <v>12.85811</v>
      </c>
      <c r="O200">
        <v>5.4742290000000002</v>
      </c>
      <c r="P200">
        <v>0.34276503000000003</v>
      </c>
      <c r="Q200">
        <v>0</v>
      </c>
      <c r="R200">
        <v>85</v>
      </c>
      <c r="S200" t="s">
        <v>732</v>
      </c>
      <c r="T200">
        <v>0.5</v>
      </c>
      <c r="U200">
        <v>0</v>
      </c>
      <c r="V200">
        <v>85</v>
      </c>
      <c r="W200" t="s">
        <v>732</v>
      </c>
      <c r="X200">
        <v>1</v>
      </c>
      <c r="Y200">
        <v>1</v>
      </c>
      <c r="Z200">
        <v>2</v>
      </c>
      <c r="AA200">
        <v>3.0000002000000001</v>
      </c>
      <c r="AB200">
        <v>2</v>
      </c>
      <c r="AC200">
        <v>0.5</v>
      </c>
      <c r="AD200">
        <v>2.3000001999999999</v>
      </c>
      <c r="AE200">
        <v>0.5</v>
      </c>
      <c r="AF200">
        <v>0</v>
      </c>
      <c r="AG200">
        <v>7.4743740000000003E-2</v>
      </c>
      <c r="AH200">
        <v>0.15315266999999999</v>
      </c>
      <c r="AI200">
        <v>0</v>
      </c>
      <c r="AJ200">
        <v>2</v>
      </c>
      <c r="AK200">
        <v>90</v>
      </c>
      <c r="AL200" t="s">
        <v>732</v>
      </c>
      <c r="AM200" t="s">
        <v>732</v>
      </c>
      <c r="AN200" t="s">
        <v>732</v>
      </c>
      <c r="AO200" t="s">
        <v>732</v>
      </c>
      <c r="AP200" t="s">
        <v>732</v>
      </c>
      <c r="AQ200" t="s">
        <v>732</v>
      </c>
      <c r="AR200" t="s">
        <v>732</v>
      </c>
      <c r="AS200" t="s">
        <v>732</v>
      </c>
      <c r="AT200">
        <v>100</v>
      </c>
      <c r="AU200" t="s">
        <v>732</v>
      </c>
      <c r="AV200" t="s">
        <v>732</v>
      </c>
      <c r="AW200" t="s">
        <v>732</v>
      </c>
      <c r="AX200">
        <v>90</v>
      </c>
      <c r="AY200">
        <v>1</v>
      </c>
      <c r="AZ200">
        <v>3</v>
      </c>
      <c r="BA200">
        <v>90</v>
      </c>
      <c r="BB200">
        <v>1</v>
      </c>
      <c r="BC200">
        <v>1</v>
      </c>
      <c r="BD200" t="s">
        <v>732</v>
      </c>
      <c r="BE200" t="s">
        <v>732</v>
      </c>
      <c r="BF200" t="s">
        <v>732</v>
      </c>
      <c r="BG200" t="s">
        <v>732</v>
      </c>
      <c r="BH200" t="s">
        <v>732</v>
      </c>
      <c r="BI200" t="s">
        <v>732</v>
      </c>
    </row>
    <row r="201" spans="1:64">
      <c r="A201">
        <v>270</v>
      </c>
      <c r="B201" t="s">
        <v>1213</v>
      </c>
      <c r="C201" s="69" t="s">
        <v>1214</v>
      </c>
      <c r="D201">
        <v>220</v>
      </c>
      <c r="E201">
        <v>2</v>
      </c>
      <c r="F201">
        <v>5</v>
      </c>
      <c r="G201">
        <v>25</v>
      </c>
      <c r="H201">
        <v>4.8919240000000004</v>
      </c>
      <c r="I201">
        <v>1.6335</v>
      </c>
      <c r="J201">
        <v>0.67283870000000001</v>
      </c>
      <c r="K201" s="71">
        <v>8.4801550000000001E-5</v>
      </c>
      <c r="L201">
        <v>12.382391</v>
      </c>
      <c r="M201">
        <v>0.62537335999999999</v>
      </c>
      <c r="N201">
        <v>7.54915</v>
      </c>
      <c r="O201">
        <v>6.4706999999999999</v>
      </c>
      <c r="P201">
        <v>11.891251</v>
      </c>
      <c r="Q201">
        <v>0</v>
      </c>
      <c r="R201">
        <v>90</v>
      </c>
      <c r="S201" t="s">
        <v>732</v>
      </c>
      <c r="T201">
        <v>0.05</v>
      </c>
      <c r="U201">
        <v>0.05</v>
      </c>
      <c r="V201">
        <v>70</v>
      </c>
      <c r="W201">
        <v>60</v>
      </c>
      <c r="X201">
        <v>0.8</v>
      </c>
      <c r="Y201">
        <v>1.4000001</v>
      </c>
      <c r="Z201">
        <v>1.5000001000000001</v>
      </c>
      <c r="AA201">
        <v>15.000000999999999</v>
      </c>
      <c r="AB201">
        <v>12.000000999999999</v>
      </c>
      <c r="AC201">
        <v>0</v>
      </c>
      <c r="AD201">
        <v>2</v>
      </c>
      <c r="AE201">
        <v>2</v>
      </c>
      <c r="AF201">
        <v>0</v>
      </c>
      <c r="AJ201">
        <v>1</v>
      </c>
      <c r="AK201">
        <v>80</v>
      </c>
      <c r="AL201" t="s">
        <v>732</v>
      </c>
      <c r="AM201" t="s">
        <v>732</v>
      </c>
      <c r="AN201">
        <v>3</v>
      </c>
      <c r="AO201">
        <v>40</v>
      </c>
      <c r="AP201">
        <v>2</v>
      </c>
      <c r="AQ201" t="s">
        <v>732</v>
      </c>
      <c r="AR201" t="s">
        <v>732</v>
      </c>
      <c r="AS201">
        <v>40</v>
      </c>
      <c r="AT201">
        <v>10</v>
      </c>
      <c r="AU201">
        <v>50</v>
      </c>
      <c r="AV201" t="s">
        <v>732</v>
      </c>
      <c r="AW201" t="s">
        <v>732</v>
      </c>
      <c r="AX201">
        <v>80</v>
      </c>
      <c r="AY201">
        <v>1</v>
      </c>
      <c r="AZ201">
        <v>3</v>
      </c>
      <c r="BA201">
        <v>80</v>
      </c>
      <c r="BB201">
        <v>1</v>
      </c>
      <c r="BC201">
        <v>1</v>
      </c>
      <c r="BD201" t="s">
        <v>732</v>
      </c>
      <c r="BE201" t="s">
        <v>732</v>
      </c>
      <c r="BF201" t="s">
        <v>732</v>
      </c>
      <c r="BG201" t="s">
        <v>732</v>
      </c>
      <c r="BH201" t="s">
        <v>732</v>
      </c>
      <c r="BI201" t="s">
        <v>732</v>
      </c>
    </row>
    <row r="202" spans="1:64">
      <c r="A202">
        <v>272</v>
      </c>
      <c r="B202" t="s">
        <v>291</v>
      </c>
      <c r="C202" t="s">
        <v>1215</v>
      </c>
      <c r="D202">
        <v>410</v>
      </c>
      <c r="E202">
        <v>1</v>
      </c>
      <c r="F202">
        <v>5</v>
      </c>
      <c r="G202">
        <v>103</v>
      </c>
      <c r="H202">
        <v>2.0582101000000002</v>
      </c>
      <c r="I202">
        <v>0</v>
      </c>
      <c r="J202">
        <v>0</v>
      </c>
      <c r="L202">
        <v>2.6546460000000001E-2</v>
      </c>
      <c r="O202">
        <v>4.1351213999999997E-2</v>
      </c>
      <c r="P202">
        <v>0.75000005999999997</v>
      </c>
      <c r="Q202">
        <v>0.34287499999999999</v>
      </c>
      <c r="R202">
        <v>80</v>
      </c>
      <c r="S202">
        <v>80</v>
      </c>
      <c r="T202">
        <v>0.25</v>
      </c>
      <c r="U202">
        <v>0</v>
      </c>
      <c r="V202">
        <v>80</v>
      </c>
      <c r="W202" t="s">
        <v>732</v>
      </c>
      <c r="X202">
        <v>0.25</v>
      </c>
      <c r="Y202">
        <v>1</v>
      </c>
      <c r="Z202">
        <v>4.2000003000000001</v>
      </c>
      <c r="AA202">
        <v>0.2</v>
      </c>
      <c r="AB202">
        <v>0</v>
      </c>
      <c r="AC202">
        <v>0</v>
      </c>
      <c r="AD202">
        <v>3.0000002000000001</v>
      </c>
      <c r="AE202">
        <v>0</v>
      </c>
      <c r="AF202">
        <v>0</v>
      </c>
      <c r="AJ202">
        <v>0.25</v>
      </c>
      <c r="AK202">
        <v>50</v>
      </c>
      <c r="AL202" t="s">
        <v>732</v>
      </c>
      <c r="AM202" t="s">
        <v>732</v>
      </c>
      <c r="AN202" t="s">
        <v>732</v>
      </c>
      <c r="AO202" t="s">
        <v>732</v>
      </c>
      <c r="AP202" t="s">
        <v>732</v>
      </c>
      <c r="AQ202" t="s">
        <v>732</v>
      </c>
      <c r="AR202" t="s">
        <v>732</v>
      </c>
      <c r="AS202" t="s">
        <v>732</v>
      </c>
      <c r="AT202" t="s">
        <v>732</v>
      </c>
      <c r="AU202">
        <v>100</v>
      </c>
      <c r="AV202" t="s">
        <v>732</v>
      </c>
      <c r="AW202" t="s">
        <v>732</v>
      </c>
      <c r="AX202">
        <v>90</v>
      </c>
      <c r="AY202">
        <v>20</v>
      </c>
      <c r="AZ202">
        <v>4</v>
      </c>
      <c r="BA202">
        <v>90</v>
      </c>
      <c r="BB202">
        <v>20</v>
      </c>
      <c r="BC202">
        <v>2</v>
      </c>
      <c r="BD202" t="s">
        <v>732</v>
      </c>
      <c r="BE202" t="s">
        <v>732</v>
      </c>
      <c r="BF202" t="s">
        <v>732</v>
      </c>
      <c r="BG202" t="s">
        <v>732</v>
      </c>
      <c r="BH202" t="s">
        <v>732</v>
      </c>
      <c r="BI202" t="s">
        <v>732</v>
      </c>
    </row>
    <row r="203" spans="1:64">
      <c r="A203">
        <v>273</v>
      </c>
      <c r="B203" t="s">
        <v>1216</v>
      </c>
      <c r="C203" s="69" t="s">
        <v>1217</v>
      </c>
      <c r="D203" s="70">
        <v>310320330340</v>
      </c>
      <c r="E203">
        <v>2</v>
      </c>
      <c r="F203">
        <v>3</v>
      </c>
      <c r="G203" s="70">
        <v>113118119144</v>
      </c>
      <c r="H203">
        <v>4.3124393999999997</v>
      </c>
      <c r="I203">
        <v>5.4532765999999997</v>
      </c>
      <c r="J203">
        <v>0.51291900000000001</v>
      </c>
      <c r="K203" s="71">
        <v>6.6646580000000004E-4</v>
      </c>
      <c r="M203">
        <v>5.2929554000000003</v>
      </c>
      <c r="N203">
        <v>29.40531</v>
      </c>
      <c r="O203">
        <v>5.8534955999999996</v>
      </c>
      <c r="P203">
        <v>5.8950003000000001E-2</v>
      </c>
      <c r="Q203">
        <v>0</v>
      </c>
      <c r="R203">
        <v>95</v>
      </c>
      <c r="S203" t="s">
        <v>732</v>
      </c>
      <c r="T203">
        <v>2.0000001E-2</v>
      </c>
      <c r="U203">
        <v>0.05</v>
      </c>
      <c r="V203">
        <v>95</v>
      </c>
      <c r="W203">
        <v>95</v>
      </c>
      <c r="X203">
        <v>0.25</v>
      </c>
      <c r="Y203">
        <v>1.5000001000000001</v>
      </c>
      <c r="Z203">
        <v>3.0000002000000001</v>
      </c>
      <c r="AA203">
        <v>5</v>
      </c>
      <c r="AB203">
        <v>4.5</v>
      </c>
      <c r="AC203">
        <v>0</v>
      </c>
      <c r="AD203">
        <v>1</v>
      </c>
      <c r="AE203">
        <v>1.5000001000000001</v>
      </c>
      <c r="AF203">
        <v>0</v>
      </c>
      <c r="AG203">
        <v>4.1783187999999999E-2</v>
      </c>
      <c r="AH203">
        <v>0.117621236</v>
      </c>
      <c r="AI203">
        <v>0</v>
      </c>
      <c r="AJ203">
        <v>1</v>
      </c>
      <c r="AK203">
        <v>50</v>
      </c>
      <c r="AL203">
        <v>0.1</v>
      </c>
      <c r="AM203">
        <v>0.25</v>
      </c>
      <c r="AN203">
        <v>0.1</v>
      </c>
      <c r="AO203">
        <v>1</v>
      </c>
      <c r="AP203">
        <v>2</v>
      </c>
      <c r="AQ203" t="s">
        <v>732</v>
      </c>
      <c r="AR203">
        <v>20</v>
      </c>
      <c r="AS203">
        <v>60</v>
      </c>
      <c r="AT203">
        <v>15</v>
      </c>
      <c r="AU203" t="s">
        <v>732</v>
      </c>
      <c r="AV203" t="s">
        <v>732</v>
      </c>
      <c r="AW203">
        <v>5</v>
      </c>
      <c r="AX203">
        <v>80</v>
      </c>
      <c r="AY203">
        <v>0.8</v>
      </c>
      <c r="AZ203">
        <v>3</v>
      </c>
      <c r="BA203">
        <v>80</v>
      </c>
      <c r="BB203">
        <v>0.8</v>
      </c>
      <c r="BC203">
        <v>1</v>
      </c>
      <c r="BD203">
        <v>2</v>
      </c>
      <c r="BE203">
        <v>0.5</v>
      </c>
      <c r="BF203">
        <v>20</v>
      </c>
      <c r="BG203" t="s">
        <v>732</v>
      </c>
      <c r="BH203" t="s">
        <v>732</v>
      </c>
      <c r="BI203" t="s">
        <v>732</v>
      </c>
    </row>
    <row r="204" spans="1:64">
      <c r="A204">
        <v>274</v>
      </c>
      <c r="B204" t="s">
        <v>1218</v>
      </c>
      <c r="C204" t="s">
        <v>1219</v>
      </c>
      <c r="D204" s="70">
        <v>220230</v>
      </c>
      <c r="E204">
        <v>1</v>
      </c>
      <c r="F204">
        <v>5</v>
      </c>
      <c r="G204">
        <v>41</v>
      </c>
      <c r="H204">
        <v>11.434500999999999</v>
      </c>
      <c r="I204">
        <v>10.333958000000001</v>
      </c>
      <c r="J204">
        <v>4.081137</v>
      </c>
      <c r="L204">
        <v>1.1125795999999999</v>
      </c>
      <c r="N204">
        <v>1.5553701</v>
      </c>
      <c r="O204">
        <v>1.4964054</v>
      </c>
      <c r="P204">
        <v>0.17999499999999999</v>
      </c>
      <c r="Q204">
        <v>0.6</v>
      </c>
      <c r="R204">
        <v>75</v>
      </c>
      <c r="S204">
        <v>75</v>
      </c>
      <c r="T204">
        <v>0.5</v>
      </c>
      <c r="U204">
        <v>0.25</v>
      </c>
      <c r="V204">
        <v>80</v>
      </c>
      <c r="W204">
        <v>80</v>
      </c>
      <c r="X204">
        <v>0.3</v>
      </c>
      <c r="Y204">
        <v>0.75000005999999997</v>
      </c>
      <c r="Z204">
        <v>1</v>
      </c>
      <c r="AA204">
        <v>2</v>
      </c>
      <c r="AB204">
        <v>2</v>
      </c>
      <c r="AC204">
        <v>0.2</v>
      </c>
      <c r="AD204">
        <v>0.5</v>
      </c>
      <c r="AE204">
        <v>1</v>
      </c>
      <c r="AF204">
        <v>0.2</v>
      </c>
      <c r="AG204">
        <v>0</v>
      </c>
      <c r="AH204">
        <v>4.0067088000000001E-2</v>
      </c>
      <c r="AI204">
        <v>0</v>
      </c>
      <c r="AJ204">
        <v>1</v>
      </c>
      <c r="AK204">
        <v>90</v>
      </c>
      <c r="AL204" t="s">
        <v>732</v>
      </c>
      <c r="AM204" t="s">
        <v>732</v>
      </c>
      <c r="AN204" t="s">
        <v>732</v>
      </c>
      <c r="AO204" t="s">
        <v>732</v>
      </c>
      <c r="AP204" t="s">
        <v>732</v>
      </c>
      <c r="AQ204" t="s">
        <v>732</v>
      </c>
      <c r="AR204" t="s">
        <v>732</v>
      </c>
      <c r="AS204" t="s">
        <v>732</v>
      </c>
      <c r="AT204">
        <v>100</v>
      </c>
      <c r="AU204" t="s">
        <v>732</v>
      </c>
      <c r="AV204" t="s">
        <v>732</v>
      </c>
      <c r="AW204" t="s">
        <v>732</v>
      </c>
      <c r="AX204">
        <v>90</v>
      </c>
      <c r="AY204">
        <v>0.5</v>
      </c>
      <c r="AZ204">
        <v>3</v>
      </c>
      <c r="BA204">
        <v>90</v>
      </c>
      <c r="BB204">
        <v>0.5</v>
      </c>
      <c r="BC204">
        <v>1</v>
      </c>
      <c r="BD204" t="s">
        <v>732</v>
      </c>
      <c r="BE204" t="s">
        <v>732</v>
      </c>
      <c r="BF204" t="s">
        <v>732</v>
      </c>
      <c r="BG204" t="s">
        <v>732</v>
      </c>
      <c r="BH204" t="s">
        <v>732</v>
      </c>
      <c r="BI204" t="s">
        <v>732</v>
      </c>
    </row>
    <row r="205" spans="1:64">
      <c r="A205">
        <v>275</v>
      </c>
      <c r="B205" t="s">
        <v>1220</v>
      </c>
      <c r="C205" s="69" t="s">
        <v>1221</v>
      </c>
      <c r="D205" s="70">
        <v>220230</v>
      </c>
      <c r="E205">
        <v>1</v>
      </c>
      <c r="F205">
        <v>1</v>
      </c>
      <c r="G205" t="s">
        <v>1222</v>
      </c>
      <c r="H205">
        <v>8.4941999999999993</v>
      </c>
      <c r="I205">
        <v>3.1853250000000002</v>
      </c>
      <c r="J205">
        <v>2.0010374</v>
      </c>
      <c r="L205">
        <v>2.9510622</v>
      </c>
      <c r="N205">
        <v>0.73372910000000002</v>
      </c>
      <c r="O205">
        <v>2.7788016999999998</v>
      </c>
      <c r="P205">
        <v>3.7823950000000002</v>
      </c>
      <c r="Q205">
        <v>0</v>
      </c>
      <c r="R205">
        <v>80</v>
      </c>
      <c r="S205" t="s">
        <v>732</v>
      </c>
      <c r="T205">
        <v>0.05</v>
      </c>
      <c r="U205">
        <v>0.1</v>
      </c>
      <c r="V205">
        <v>80</v>
      </c>
      <c r="W205">
        <v>80</v>
      </c>
      <c r="X205">
        <v>0.6</v>
      </c>
      <c r="Y205">
        <v>0.90000004</v>
      </c>
      <c r="Z205">
        <v>1.5000001000000001</v>
      </c>
      <c r="AA205">
        <v>0.4</v>
      </c>
      <c r="AB205">
        <v>0</v>
      </c>
      <c r="AC205">
        <v>0</v>
      </c>
      <c r="AD205">
        <v>0.8</v>
      </c>
      <c r="AE205">
        <v>0.2</v>
      </c>
      <c r="AF205">
        <v>0</v>
      </c>
      <c r="AG205">
        <v>0</v>
      </c>
      <c r="AH205">
        <v>6.5345130000000001E-2</v>
      </c>
      <c r="AI205">
        <v>0</v>
      </c>
      <c r="AJ205">
        <v>1.7</v>
      </c>
      <c r="AK205">
        <v>95</v>
      </c>
      <c r="AL205" t="s">
        <v>732</v>
      </c>
      <c r="AM205" t="s">
        <v>732</v>
      </c>
      <c r="AN205" t="s">
        <v>732</v>
      </c>
      <c r="AO205" t="s">
        <v>732</v>
      </c>
      <c r="AP205" t="s">
        <v>732</v>
      </c>
      <c r="AQ205" t="s">
        <v>732</v>
      </c>
      <c r="AR205" t="s">
        <v>732</v>
      </c>
      <c r="AS205" t="s">
        <v>732</v>
      </c>
      <c r="AT205">
        <v>80</v>
      </c>
      <c r="AU205">
        <v>18</v>
      </c>
      <c r="AV205" t="s">
        <v>732</v>
      </c>
      <c r="AW205">
        <v>2</v>
      </c>
      <c r="AX205">
        <v>85</v>
      </c>
      <c r="AY205">
        <v>0.45</v>
      </c>
      <c r="AZ205">
        <v>3</v>
      </c>
      <c r="BA205">
        <v>85</v>
      </c>
      <c r="BB205">
        <v>0.45</v>
      </c>
      <c r="BC205">
        <v>1</v>
      </c>
      <c r="BD205" t="s">
        <v>732</v>
      </c>
      <c r="BE205" t="s">
        <v>732</v>
      </c>
      <c r="BF205" t="s">
        <v>732</v>
      </c>
      <c r="BG205" t="s">
        <v>732</v>
      </c>
      <c r="BH205" t="s">
        <v>732</v>
      </c>
      <c r="BI205" t="s">
        <v>732</v>
      </c>
    </row>
    <row r="206" spans="1:64">
      <c r="A206">
        <v>276</v>
      </c>
      <c r="B206" t="s">
        <v>1223</v>
      </c>
      <c r="C206" s="69" t="s">
        <v>1224</v>
      </c>
      <c r="D206">
        <v>230</v>
      </c>
      <c r="E206">
        <v>4</v>
      </c>
      <c r="F206">
        <v>3</v>
      </c>
      <c r="G206">
        <v>292</v>
      </c>
      <c r="H206">
        <v>7.3638186000000001</v>
      </c>
      <c r="I206">
        <v>10.291051</v>
      </c>
      <c r="J206">
        <v>1.8857126</v>
      </c>
      <c r="L206">
        <v>8.821593</v>
      </c>
      <c r="N206">
        <v>17.643187000000001</v>
      </c>
      <c r="O206">
        <v>15.437787</v>
      </c>
      <c r="P206">
        <v>0.69000006000000003</v>
      </c>
      <c r="Q206">
        <v>0</v>
      </c>
      <c r="R206">
        <v>80</v>
      </c>
      <c r="S206" t="s">
        <v>732</v>
      </c>
      <c r="T206">
        <v>0.1</v>
      </c>
      <c r="U206">
        <v>1.0000001E-2</v>
      </c>
      <c r="V206">
        <v>80</v>
      </c>
      <c r="W206">
        <v>80</v>
      </c>
      <c r="X206">
        <v>0.5</v>
      </c>
      <c r="Y206">
        <v>0.5</v>
      </c>
      <c r="Z206">
        <v>1</v>
      </c>
      <c r="AA206">
        <v>3.0000002000000001</v>
      </c>
      <c r="AB206">
        <v>1</v>
      </c>
      <c r="AC206">
        <v>0.5</v>
      </c>
      <c r="AG206">
        <v>0</v>
      </c>
      <c r="AH206">
        <v>5.7432240000000002E-2</v>
      </c>
      <c r="AI206">
        <v>4.3074179999999997E-2</v>
      </c>
      <c r="AJ206">
        <v>2</v>
      </c>
      <c r="AK206">
        <v>95</v>
      </c>
      <c r="AL206" t="s">
        <v>732</v>
      </c>
      <c r="AM206" t="s">
        <v>732</v>
      </c>
      <c r="AN206" t="s">
        <v>732</v>
      </c>
      <c r="AO206" t="s">
        <v>732</v>
      </c>
      <c r="AP206" t="s">
        <v>732</v>
      </c>
      <c r="AQ206">
        <v>10</v>
      </c>
      <c r="AR206" t="s">
        <v>732</v>
      </c>
      <c r="AS206" t="s">
        <v>732</v>
      </c>
      <c r="AT206">
        <v>45</v>
      </c>
      <c r="AU206">
        <v>45</v>
      </c>
      <c r="AV206" t="s">
        <v>732</v>
      </c>
      <c r="AW206" t="s">
        <v>732</v>
      </c>
      <c r="AX206">
        <v>75</v>
      </c>
      <c r="AY206">
        <v>0.25</v>
      </c>
      <c r="AZ206">
        <v>3</v>
      </c>
      <c r="BA206">
        <v>75</v>
      </c>
      <c r="BB206">
        <v>0.5</v>
      </c>
      <c r="BC206">
        <v>1</v>
      </c>
      <c r="BD206" t="s">
        <v>732</v>
      </c>
      <c r="BE206" t="s">
        <v>732</v>
      </c>
      <c r="BF206" t="s">
        <v>732</v>
      </c>
      <c r="BG206" t="s">
        <v>732</v>
      </c>
      <c r="BH206" t="s">
        <v>732</v>
      </c>
      <c r="BI206" t="s">
        <v>732</v>
      </c>
    </row>
    <row r="207" spans="1:64">
      <c r="A207">
        <v>279</v>
      </c>
      <c r="B207" t="s">
        <v>1225</v>
      </c>
      <c r="C207" s="69" t="s">
        <v>1226</v>
      </c>
      <c r="D207" s="70">
        <v>210220</v>
      </c>
      <c r="E207">
        <v>2</v>
      </c>
      <c r="F207">
        <v>5</v>
      </c>
      <c r="G207" t="s">
        <v>1227</v>
      </c>
      <c r="H207">
        <v>3.9890075</v>
      </c>
      <c r="I207">
        <v>1.8225505</v>
      </c>
      <c r="J207">
        <v>0</v>
      </c>
      <c r="K207" s="71">
        <v>1.6376832E-4</v>
      </c>
      <c r="M207">
        <v>1.8378317</v>
      </c>
      <c r="N207">
        <v>3.6756635000000002</v>
      </c>
      <c r="O207">
        <v>1.8378317</v>
      </c>
      <c r="P207">
        <v>0.41915502999999998</v>
      </c>
      <c r="Q207">
        <v>0.70729005</v>
      </c>
      <c r="R207">
        <v>90</v>
      </c>
      <c r="S207">
        <v>90</v>
      </c>
      <c r="T207">
        <v>2.0000001E-2</v>
      </c>
      <c r="U207">
        <v>0</v>
      </c>
      <c r="V207">
        <v>85</v>
      </c>
      <c r="W207" t="s">
        <v>732</v>
      </c>
      <c r="X207">
        <v>0.4</v>
      </c>
      <c r="Y207">
        <v>1</v>
      </c>
      <c r="Z207">
        <v>2</v>
      </c>
      <c r="AA207">
        <v>4</v>
      </c>
      <c r="AB207">
        <v>2</v>
      </c>
      <c r="AC207">
        <v>0</v>
      </c>
      <c r="AD207">
        <v>2</v>
      </c>
      <c r="AE207">
        <v>1</v>
      </c>
      <c r="AF207">
        <v>0</v>
      </c>
      <c r="AJ207">
        <v>0.5</v>
      </c>
      <c r="AK207">
        <v>60</v>
      </c>
      <c r="AL207" t="s">
        <v>732</v>
      </c>
      <c r="AM207" t="s">
        <v>732</v>
      </c>
      <c r="AN207">
        <v>6</v>
      </c>
      <c r="AO207">
        <v>95</v>
      </c>
      <c r="AP207">
        <v>1</v>
      </c>
      <c r="AQ207" t="s">
        <v>732</v>
      </c>
      <c r="AR207" t="s">
        <v>732</v>
      </c>
      <c r="AS207">
        <v>55</v>
      </c>
      <c r="AT207">
        <v>45</v>
      </c>
      <c r="AU207" t="s">
        <v>732</v>
      </c>
      <c r="AV207" t="s">
        <v>732</v>
      </c>
      <c r="AW207" t="s">
        <v>732</v>
      </c>
      <c r="AX207">
        <v>95</v>
      </c>
      <c r="AY207">
        <v>12</v>
      </c>
      <c r="AZ207">
        <v>4</v>
      </c>
      <c r="BA207">
        <v>95</v>
      </c>
      <c r="BB207">
        <v>12</v>
      </c>
      <c r="BC207">
        <v>2</v>
      </c>
      <c r="BD207" t="s">
        <v>732</v>
      </c>
      <c r="BE207" t="s">
        <v>732</v>
      </c>
      <c r="BF207" t="s">
        <v>732</v>
      </c>
      <c r="BG207" t="s">
        <v>732</v>
      </c>
      <c r="BH207" t="s">
        <v>732</v>
      </c>
      <c r="BI207" t="s">
        <v>732</v>
      </c>
    </row>
    <row r="208" spans="1:64">
      <c r="A208">
        <v>280</v>
      </c>
      <c r="B208" t="s">
        <v>1228</v>
      </c>
      <c r="C208" s="69" t="s">
        <v>1229</v>
      </c>
      <c r="D208" s="70">
        <v>230250</v>
      </c>
      <c r="E208">
        <v>3</v>
      </c>
      <c r="F208">
        <v>2</v>
      </c>
      <c r="G208">
        <v>253</v>
      </c>
      <c r="H208">
        <v>0</v>
      </c>
      <c r="I208">
        <v>0</v>
      </c>
      <c r="J208">
        <v>0</v>
      </c>
      <c r="P208">
        <v>0.27526504000000002</v>
      </c>
      <c r="Q208">
        <v>0</v>
      </c>
      <c r="R208">
        <v>80</v>
      </c>
      <c r="S208" t="s">
        <v>732</v>
      </c>
      <c r="T208">
        <v>3.0000002000000001</v>
      </c>
      <c r="U208">
        <v>0.5</v>
      </c>
      <c r="V208">
        <v>90</v>
      </c>
      <c r="W208">
        <v>60</v>
      </c>
      <c r="AJ208">
        <v>1</v>
      </c>
      <c r="AK208">
        <v>90</v>
      </c>
      <c r="AL208" t="s">
        <v>732</v>
      </c>
      <c r="AM208" t="s">
        <v>732</v>
      </c>
      <c r="AN208" t="s">
        <v>732</v>
      </c>
      <c r="AO208" t="s">
        <v>732</v>
      </c>
      <c r="AP208" t="s">
        <v>732</v>
      </c>
      <c r="AQ208" t="s">
        <v>732</v>
      </c>
      <c r="AR208" t="s">
        <v>732</v>
      </c>
      <c r="AS208" t="s">
        <v>732</v>
      </c>
      <c r="AT208">
        <v>10</v>
      </c>
      <c r="AU208" t="s">
        <v>732</v>
      </c>
      <c r="AV208" t="s">
        <v>732</v>
      </c>
      <c r="AW208">
        <v>90</v>
      </c>
      <c r="AX208" t="s">
        <v>732</v>
      </c>
      <c r="AY208" t="s">
        <v>732</v>
      </c>
      <c r="AZ208" t="s">
        <v>732</v>
      </c>
      <c r="BA208" t="s">
        <v>732</v>
      </c>
      <c r="BB208" t="s">
        <v>732</v>
      </c>
      <c r="BC208" t="s">
        <v>732</v>
      </c>
      <c r="BD208" t="s">
        <v>732</v>
      </c>
      <c r="BE208" t="s">
        <v>732</v>
      </c>
      <c r="BF208" t="s">
        <v>732</v>
      </c>
      <c r="BG208" t="s">
        <v>732</v>
      </c>
      <c r="BH208" t="s">
        <v>732</v>
      </c>
      <c r="BI208" t="s">
        <v>732</v>
      </c>
    </row>
    <row r="209" spans="1:61">
      <c r="A209">
        <v>281</v>
      </c>
      <c r="B209" t="s">
        <v>1230</v>
      </c>
      <c r="C209" s="69" t="s">
        <v>1231</v>
      </c>
      <c r="D209" s="70">
        <v>220230250</v>
      </c>
      <c r="E209">
        <v>4</v>
      </c>
      <c r="F209">
        <v>1</v>
      </c>
      <c r="G209">
        <v>76</v>
      </c>
      <c r="H209">
        <v>7.6447797</v>
      </c>
      <c r="I209">
        <v>0</v>
      </c>
      <c r="J209">
        <v>1.8295201000000001</v>
      </c>
      <c r="K209" s="71">
        <v>3.5601810000000003E-5</v>
      </c>
      <c r="L209">
        <v>1.0337803000000001</v>
      </c>
      <c r="M209">
        <v>0.45945796</v>
      </c>
      <c r="N209">
        <v>1.6540486000000001</v>
      </c>
      <c r="O209">
        <v>0.45945796</v>
      </c>
      <c r="P209">
        <v>0.25590000000000002</v>
      </c>
      <c r="Q209">
        <v>0.12705000999999999</v>
      </c>
      <c r="R209">
        <v>90</v>
      </c>
      <c r="S209">
        <v>90</v>
      </c>
      <c r="T209">
        <v>1.0000001E-2</v>
      </c>
      <c r="U209">
        <v>0</v>
      </c>
      <c r="V209">
        <v>85</v>
      </c>
      <c r="W209" t="s">
        <v>732</v>
      </c>
      <c r="X209">
        <v>0.6</v>
      </c>
      <c r="Y209">
        <v>0.90000004</v>
      </c>
      <c r="Z209">
        <v>2.3000001999999999</v>
      </c>
      <c r="AA209">
        <v>3.8000001999999999</v>
      </c>
      <c r="AB209">
        <v>6.1000003999999999</v>
      </c>
      <c r="AC209">
        <v>0</v>
      </c>
      <c r="AD209">
        <v>1.1000000000000001</v>
      </c>
      <c r="AE209">
        <v>0</v>
      </c>
      <c r="AF209">
        <v>0</v>
      </c>
      <c r="AG209">
        <v>0</v>
      </c>
      <c r="AH209">
        <v>0.20420355000000001</v>
      </c>
      <c r="AI209">
        <v>0</v>
      </c>
      <c r="AJ209">
        <v>2</v>
      </c>
      <c r="AK209">
        <v>80</v>
      </c>
      <c r="AL209" t="s">
        <v>732</v>
      </c>
      <c r="AM209" t="s">
        <v>732</v>
      </c>
      <c r="AN209" t="s">
        <v>732</v>
      </c>
      <c r="AO209" t="s">
        <v>732</v>
      </c>
      <c r="AP209" t="s">
        <v>732</v>
      </c>
      <c r="AQ209">
        <v>10</v>
      </c>
      <c r="AR209" t="s">
        <v>732</v>
      </c>
      <c r="AS209" t="s">
        <v>732</v>
      </c>
      <c r="AT209">
        <v>85</v>
      </c>
      <c r="AU209" t="s">
        <v>732</v>
      </c>
      <c r="AV209" t="s">
        <v>732</v>
      </c>
      <c r="AW209">
        <v>5</v>
      </c>
      <c r="AX209">
        <v>95</v>
      </c>
      <c r="AY209">
        <v>0.5</v>
      </c>
      <c r="AZ209">
        <v>3</v>
      </c>
      <c r="BA209">
        <v>95</v>
      </c>
      <c r="BB209">
        <v>0.5</v>
      </c>
      <c r="BC209">
        <v>1</v>
      </c>
      <c r="BD209" t="s">
        <v>732</v>
      </c>
      <c r="BE209" t="s">
        <v>732</v>
      </c>
      <c r="BF209" t="s">
        <v>732</v>
      </c>
      <c r="BG209" t="s">
        <v>732</v>
      </c>
      <c r="BH209" t="s">
        <v>732</v>
      </c>
      <c r="BI209" t="s">
        <v>732</v>
      </c>
    </row>
    <row r="210" spans="1:61">
      <c r="A210">
        <v>282</v>
      </c>
      <c r="B210" t="s">
        <v>299</v>
      </c>
      <c r="C210" s="69" t="s">
        <v>1232</v>
      </c>
      <c r="D210" s="70">
        <v>220230</v>
      </c>
      <c r="E210">
        <v>2</v>
      </c>
      <c r="F210">
        <v>1</v>
      </c>
      <c r="G210">
        <v>70</v>
      </c>
      <c r="H210">
        <v>4.8299326999999996</v>
      </c>
      <c r="I210">
        <v>3.0415773000000002</v>
      </c>
      <c r="J210">
        <v>1.0890001</v>
      </c>
      <c r="K210" s="71">
        <v>3.8568632999999999E-5</v>
      </c>
      <c r="M210">
        <v>0.66366153999999999</v>
      </c>
      <c r="N210">
        <v>1.2252213999999999</v>
      </c>
      <c r="O210">
        <v>1.0210178000000001</v>
      </c>
      <c r="P210">
        <v>0.35064504000000002</v>
      </c>
      <c r="Q210">
        <v>0</v>
      </c>
      <c r="R210">
        <v>90</v>
      </c>
      <c r="S210" t="s">
        <v>732</v>
      </c>
      <c r="T210">
        <v>2.0000001E-2</v>
      </c>
      <c r="U210">
        <v>0</v>
      </c>
      <c r="V210">
        <v>85</v>
      </c>
      <c r="W210" t="s">
        <v>732</v>
      </c>
      <c r="X210">
        <v>0.6</v>
      </c>
      <c r="Y210">
        <v>1.7</v>
      </c>
      <c r="Z210">
        <v>2</v>
      </c>
      <c r="AA210">
        <v>3.0000002000000001</v>
      </c>
      <c r="AB210">
        <v>2</v>
      </c>
      <c r="AC210">
        <v>0</v>
      </c>
      <c r="AD210">
        <v>0.2</v>
      </c>
      <c r="AE210">
        <v>0</v>
      </c>
      <c r="AF210">
        <v>0</v>
      </c>
      <c r="AG210">
        <v>0</v>
      </c>
      <c r="AH210">
        <v>5.7432240000000002E-2</v>
      </c>
      <c r="AI210">
        <v>5.7432240000000002E-2</v>
      </c>
      <c r="AJ210">
        <v>2</v>
      </c>
      <c r="AK210">
        <v>95</v>
      </c>
      <c r="AL210" t="s">
        <v>732</v>
      </c>
      <c r="AM210" t="s">
        <v>732</v>
      </c>
      <c r="AN210" t="s">
        <v>732</v>
      </c>
      <c r="AO210" t="s">
        <v>732</v>
      </c>
      <c r="AP210" t="s">
        <v>732</v>
      </c>
      <c r="AQ210" t="s">
        <v>732</v>
      </c>
      <c r="AR210">
        <v>85</v>
      </c>
      <c r="AS210" t="s">
        <v>732</v>
      </c>
      <c r="AT210">
        <v>15</v>
      </c>
      <c r="AU210" t="s">
        <v>732</v>
      </c>
      <c r="AV210" t="s">
        <v>732</v>
      </c>
      <c r="AW210" t="s">
        <v>732</v>
      </c>
      <c r="AX210">
        <v>85</v>
      </c>
      <c r="AY210">
        <v>1</v>
      </c>
      <c r="AZ210">
        <v>3</v>
      </c>
      <c r="BA210">
        <v>85</v>
      </c>
      <c r="BB210">
        <v>1</v>
      </c>
      <c r="BC210">
        <v>1</v>
      </c>
      <c r="BD210" t="s">
        <v>732</v>
      </c>
      <c r="BE210" t="s">
        <v>732</v>
      </c>
      <c r="BF210" t="s">
        <v>732</v>
      </c>
      <c r="BG210" t="s">
        <v>732</v>
      </c>
      <c r="BH210" t="s">
        <v>732</v>
      </c>
      <c r="BI210" t="s">
        <v>732</v>
      </c>
    </row>
    <row r="211" spans="1:61">
      <c r="A211">
        <v>283</v>
      </c>
      <c r="B211" t="s">
        <v>1233</v>
      </c>
      <c r="C211" t="s">
        <v>1234</v>
      </c>
      <c r="D211" s="70">
        <v>220230</v>
      </c>
      <c r="E211">
        <v>1</v>
      </c>
      <c r="F211">
        <v>3</v>
      </c>
      <c r="G211" t="s">
        <v>1235</v>
      </c>
      <c r="H211">
        <v>11.434500999999999</v>
      </c>
      <c r="I211">
        <v>7.8408011999999996</v>
      </c>
      <c r="J211">
        <v>3.8795625999999999</v>
      </c>
      <c r="L211">
        <v>0.81681409999999999</v>
      </c>
      <c r="N211">
        <v>1.6336282</v>
      </c>
      <c r="O211">
        <v>0.81681409999999999</v>
      </c>
      <c r="P211">
        <v>1.7360902</v>
      </c>
      <c r="Q211">
        <v>0.16432002000000001</v>
      </c>
      <c r="R211">
        <v>90</v>
      </c>
      <c r="S211">
        <v>90</v>
      </c>
      <c r="T211">
        <v>1.0000001E-2</v>
      </c>
      <c r="U211">
        <v>0</v>
      </c>
      <c r="V211">
        <v>85</v>
      </c>
      <c r="W211" t="s">
        <v>732</v>
      </c>
      <c r="X211">
        <v>0.1</v>
      </c>
      <c r="Y211">
        <v>0.2</v>
      </c>
      <c r="Z211">
        <v>1.5000001000000001</v>
      </c>
      <c r="AA211">
        <v>1.5000001000000001</v>
      </c>
      <c r="AB211">
        <v>1.5000001000000001</v>
      </c>
      <c r="AC211">
        <v>0</v>
      </c>
      <c r="AD211">
        <v>0.5</v>
      </c>
      <c r="AE211">
        <v>0.5</v>
      </c>
      <c r="AF211">
        <v>0</v>
      </c>
      <c r="AG211">
        <v>0.31429570000000001</v>
      </c>
      <c r="AH211">
        <v>0.10210176999999999</v>
      </c>
      <c r="AI211">
        <v>0</v>
      </c>
      <c r="AJ211">
        <v>0.5</v>
      </c>
      <c r="AK211">
        <v>20</v>
      </c>
      <c r="AL211" t="s">
        <v>732</v>
      </c>
      <c r="AM211" t="s">
        <v>732</v>
      </c>
      <c r="AN211" t="s">
        <v>732</v>
      </c>
      <c r="AO211" t="s">
        <v>732</v>
      </c>
      <c r="AP211" t="s">
        <v>732</v>
      </c>
      <c r="AQ211" t="s">
        <v>732</v>
      </c>
      <c r="AR211" t="s">
        <v>732</v>
      </c>
      <c r="AS211" t="s">
        <v>732</v>
      </c>
      <c r="AT211">
        <v>100</v>
      </c>
      <c r="AU211" t="s">
        <v>732</v>
      </c>
      <c r="AV211" t="s">
        <v>732</v>
      </c>
      <c r="AW211" t="s">
        <v>732</v>
      </c>
      <c r="AX211">
        <v>10</v>
      </c>
      <c r="AY211">
        <v>0.5</v>
      </c>
      <c r="AZ211">
        <v>3</v>
      </c>
      <c r="BA211">
        <v>10</v>
      </c>
      <c r="BB211">
        <v>0.5</v>
      </c>
      <c r="BC211">
        <v>1</v>
      </c>
      <c r="BD211" t="s">
        <v>732</v>
      </c>
      <c r="BE211" t="s">
        <v>732</v>
      </c>
      <c r="BF211" t="s">
        <v>732</v>
      </c>
      <c r="BG211" t="s">
        <v>732</v>
      </c>
      <c r="BH211" t="s">
        <v>732</v>
      </c>
      <c r="BI211" t="s">
        <v>732</v>
      </c>
    </row>
    <row r="212" spans="1:61">
      <c r="A212">
        <v>284</v>
      </c>
      <c r="B212" t="s">
        <v>1236</v>
      </c>
      <c r="C212" s="69" t="s">
        <v>1237</v>
      </c>
      <c r="D212" s="70">
        <v>210220</v>
      </c>
      <c r="E212">
        <v>1</v>
      </c>
      <c r="F212">
        <v>3</v>
      </c>
      <c r="G212">
        <v>60</v>
      </c>
      <c r="H212">
        <v>9.8010000000000002</v>
      </c>
      <c r="I212">
        <v>8.7120010000000008</v>
      </c>
      <c r="J212">
        <v>2.7932855999999999</v>
      </c>
      <c r="L212">
        <v>0</v>
      </c>
      <c r="N212">
        <v>0</v>
      </c>
      <c r="O212">
        <v>0</v>
      </c>
      <c r="P212">
        <v>0.29692499999999999</v>
      </c>
      <c r="Q212">
        <v>0.32661000000000001</v>
      </c>
      <c r="R212">
        <v>90</v>
      </c>
      <c r="S212">
        <v>90</v>
      </c>
      <c r="T212">
        <v>1.0000001E-2</v>
      </c>
      <c r="U212">
        <v>0.1</v>
      </c>
      <c r="V212">
        <v>85</v>
      </c>
      <c r="W212">
        <v>85</v>
      </c>
      <c r="X212">
        <v>0</v>
      </c>
      <c r="Y212">
        <v>0.2</v>
      </c>
      <c r="Z212">
        <v>1.5000001000000001</v>
      </c>
      <c r="AA212">
        <v>1.5000001000000001</v>
      </c>
      <c r="AB212">
        <v>1.5000001000000001</v>
      </c>
      <c r="AC212">
        <v>0</v>
      </c>
      <c r="AD212">
        <v>0.5</v>
      </c>
      <c r="AE212">
        <v>0.5</v>
      </c>
      <c r="AF212">
        <v>0</v>
      </c>
      <c r="AG212">
        <v>0.23435822000000001</v>
      </c>
      <c r="AH212">
        <v>0.10210176999999999</v>
      </c>
      <c r="AI212">
        <v>0</v>
      </c>
      <c r="AJ212">
        <v>0.5</v>
      </c>
      <c r="AK212">
        <v>60</v>
      </c>
      <c r="AL212" t="s">
        <v>732</v>
      </c>
      <c r="AM212" t="s">
        <v>732</v>
      </c>
      <c r="AN212" t="s">
        <v>732</v>
      </c>
      <c r="AO212" t="s">
        <v>732</v>
      </c>
      <c r="AP212" t="s">
        <v>732</v>
      </c>
      <c r="AQ212" t="s">
        <v>732</v>
      </c>
      <c r="AR212" t="s">
        <v>732</v>
      </c>
      <c r="AS212" t="s">
        <v>732</v>
      </c>
      <c r="AT212">
        <v>100</v>
      </c>
      <c r="AU212" t="s">
        <v>732</v>
      </c>
      <c r="AV212" t="s">
        <v>732</v>
      </c>
      <c r="AW212" t="s">
        <v>732</v>
      </c>
      <c r="AX212">
        <v>10</v>
      </c>
      <c r="AY212">
        <v>0.5</v>
      </c>
      <c r="AZ212">
        <v>3</v>
      </c>
      <c r="BA212">
        <v>10</v>
      </c>
      <c r="BB212">
        <v>0.5</v>
      </c>
      <c r="BC212">
        <v>1</v>
      </c>
      <c r="BD212" t="s">
        <v>732</v>
      </c>
      <c r="BE212" t="s">
        <v>732</v>
      </c>
      <c r="BF212" t="s">
        <v>732</v>
      </c>
      <c r="BG212" t="s">
        <v>732</v>
      </c>
      <c r="BH212" t="s">
        <v>732</v>
      </c>
      <c r="BI212" t="s">
        <v>732</v>
      </c>
    </row>
    <row r="213" spans="1:61">
      <c r="A213">
        <v>286</v>
      </c>
      <c r="B213" t="s">
        <v>1238</v>
      </c>
      <c r="C213" s="69" t="s">
        <v>1239</v>
      </c>
      <c r="D213" s="70">
        <v>310330340</v>
      </c>
      <c r="E213">
        <v>2</v>
      </c>
      <c r="F213">
        <v>1</v>
      </c>
      <c r="G213" s="70">
        <v>126144</v>
      </c>
      <c r="H213">
        <v>0.73311479999999996</v>
      </c>
      <c r="I213">
        <v>3.0187081999999998</v>
      </c>
      <c r="J213">
        <v>0</v>
      </c>
      <c r="N213">
        <v>3.1013411999999998</v>
      </c>
      <c r="O213">
        <v>3.6182313000000002</v>
      </c>
      <c r="P213">
        <v>0.40760002000000001</v>
      </c>
      <c r="Q213">
        <v>0.18227499999999999</v>
      </c>
      <c r="R213">
        <v>90</v>
      </c>
      <c r="S213">
        <v>90</v>
      </c>
      <c r="T213">
        <v>1.0000001E-2</v>
      </c>
      <c r="U213">
        <v>0.1</v>
      </c>
      <c r="V213">
        <v>90</v>
      </c>
      <c r="W213">
        <v>90</v>
      </c>
      <c r="X213">
        <v>0.2</v>
      </c>
      <c r="Y213">
        <v>1</v>
      </c>
      <c r="Z213">
        <v>1</v>
      </c>
      <c r="AA213">
        <v>1</v>
      </c>
      <c r="AB213">
        <v>6.0000004999999996</v>
      </c>
      <c r="AC213">
        <v>2</v>
      </c>
      <c r="AD213">
        <v>2</v>
      </c>
      <c r="AE213">
        <v>5</v>
      </c>
      <c r="AF213">
        <v>10</v>
      </c>
      <c r="AG213">
        <v>6.8722345000000004E-2</v>
      </c>
      <c r="AH213">
        <v>4.5945796999999997E-2</v>
      </c>
      <c r="AI213">
        <v>0</v>
      </c>
      <c r="AJ213">
        <v>1</v>
      </c>
      <c r="AK213">
        <v>70</v>
      </c>
      <c r="AL213" t="s">
        <v>732</v>
      </c>
      <c r="AM213" t="s">
        <v>732</v>
      </c>
      <c r="AN213">
        <v>0.5</v>
      </c>
      <c r="AO213">
        <v>1</v>
      </c>
      <c r="AP213">
        <v>2</v>
      </c>
      <c r="AQ213">
        <v>30</v>
      </c>
      <c r="AR213">
        <v>45</v>
      </c>
      <c r="AS213">
        <v>10</v>
      </c>
      <c r="AT213">
        <v>10</v>
      </c>
      <c r="AU213" t="s">
        <v>732</v>
      </c>
      <c r="AV213" t="s">
        <v>732</v>
      </c>
      <c r="AW213">
        <v>5</v>
      </c>
      <c r="AX213">
        <v>70</v>
      </c>
      <c r="AY213">
        <v>0.7</v>
      </c>
      <c r="AZ213">
        <v>3</v>
      </c>
      <c r="BA213">
        <v>70</v>
      </c>
      <c r="BB213">
        <v>0.7</v>
      </c>
      <c r="BC213">
        <v>1</v>
      </c>
      <c r="BD213">
        <v>1</v>
      </c>
      <c r="BE213">
        <v>2</v>
      </c>
      <c r="BF213">
        <v>10</v>
      </c>
      <c r="BG213" t="s">
        <v>732</v>
      </c>
      <c r="BH213" t="s">
        <v>732</v>
      </c>
      <c r="BI213" t="s">
        <v>732</v>
      </c>
    </row>
    <row r="214" spans="1:61">
      <c r="A214">
        <v>287</v>
      </c>
      <c r="B214" t="s">
        <v>1240</v>
      </c>
      <c r="C214" s="69" t="s">
        <v>1241</v>
      </c>
      <c r="D214" s="70">
        <v>210220230</v>
      </c>
      <c r="E214">
        <v>2</v>
      </c>
      <c r="F214">
        <v>5</v>
      </c>
      <c r="G214">
        <v>32</v>
      </c>
      <c r="H214">
        <v>5.8948660000000004</v>
      </c>
      <c r="I214">
        <v>5.1220026000000001</v>
      </c>
      <c r="J214">
        <v>2.0819937999999998</v>
      </c>
      <c r="K214" s="71">
        <v>8.1453969999999994E-5</v>
      </c>
      <c r="L214">
        <v>0.45945793000000001</v>
      </c>
      <c r="M214">
        <v>1.0512017</v>
      </c>
      <c r="N214">
        <v>2.1024034</v>
      </c>
      <c r="O214">
        <v>1.0512017</v>
      </c>
      <c r="P214">
        <v>0.30710003000000002</v>
      </c>
      <c r="Q214">
        <v>1.4915001000000001E-2</v>
      </c>
      <c r="R214">
        <v>80</v>
      </c>
      <c r="S214">
        <v>80</v>
      </c>
      <c r="T214">
        <v>1.0000001E-2</v>
      </c>
      <c r="U214">
        <v>0</v>
      </c>
      <c r="V214">
        <v>80</v>
      </c>
      <c r="W214" t="s">
        <v>732</v>
      </c>
      <c r="X214">
        <v>0.2</v>
      </c>
      <c r="Y214">
        <v>0.4</v>
      </c>
      <c r="Z214">
        <v>0.90000004</v>
      </c>
      <c r="AA214">
        <v>0.3</v>
      </c>
      <c r="AB214">
        <v>0</v>
      </c>
      <c r="AC214">
        <v>0</v>
      </c>
      <c r="AD214">
        <v>0.6</v>
      </c>
      <c r="AE214">
        <v>0.3</v>
      </c>
      <c r="AF214">
        <v>0</v>
      </c>
      <c r="AJ214">
        <v>1</v>
      </c>
      <c r="AK214">
        <v>88</v>
      </c>
      <c r="AL214" t="s">
        <v>732</v>
      </c>
      <c r="AM214" t="s">
        <v>732</v>
      </c>
      <c r="AN214">
        <v>1</v>
      </c>
      <c r="AO214">
        <v>10</v>
      </c>
      <c r="AP214">
        <v>2</v>
      </c>
      <c r="AQ214" t="s">
        <v>732</v>
      </c>
      <c r="AR214">
        <v>40</v>
      </c>
      <c r="AS214">
        <v>40</v>
      </c>
      <c r="AT214">
        <v>20</v>
      </c>
      <c r="AU214" t="s">
        <v>732</v>
      </c>
      <c r="AV214" t="s">
        <v>732</v>
      </c>
      <c r="AW214" t="s">
        <v>732</v>
      </c>
      <c r="AX214">
        <v>85</v>
      </c>
      <c r="AY214">
        <v>0.5</v>
      </c>
      <c r="AZ214">
        <v>3</v>
      </c>
      <c r="BA214">
        <v>85</v>
      </c>
      <c r="BB214">
        <v>0.5</v>
      </c>
      <c r="BC214">
        <v>1</v>
      </c>
      <c r="BD214" t="s">
        <v>732</v>
      </c>
      <c r="BE214" t="s">
        <v>732</v>
      </c>
      <c r="BF214" t="s">
        <v>732</v>
      </c>
      <c r="BG214" t="s">
        <v>732</v>
      </c>
      <c r="BH214" t="s">
        <v>732</v>
      </c>
      <c r="BI214" t="s">
        <v>732</v>
      </c>
    </row>
    <row r="215" spans="1:61">
      <c r="A215">
        <v>288</v>
      </c>
      <c r="B215" t="s">
        <v>1242</v>
      </c>
      <c r="C215" s="69" t="s">
        <v>1243</v>
      </c>
      <c r="D215" s="70">
        <v>220230</v>
      </c>
      <c r="E215">
        <v>4</v>
      </c>
      <c r="F215">
        <v>5</v>
      </c>
      <c r="G215">
        <v>90</v>
      </c>
      <c r="H215">
        <v>8.3426109999999998</v>
      </c>
      <c r="I215">
        <v>2.833796</v>
      </c>
      <c r="J215">
        <v>0</v>
      </c>
      <c r="L215">
        <v>2.3524248999999999</v>
      </c>
      <c r="N215">
        <v>1.9603541</v>
      </c>
      <c r="O215">
        <v>1.5682833</v>
      </c>
      <c r="P215">
        <v>0.58000004000000005</v>
      </c>
      <c r="Q215">
        <v>0</v>
      </c>
      <c r="R215">
        <v>80</v>
      </c>
      <c r="S215" t="s">
        <v>732</v>
      </c>
      <c r="T215">
        <v>1.0000001E-2</v>
      </c>
      <c r="U215">
        <v>0</v>
      </c>
      <c r="V215">
        <v>80</v>
      </c>
      <c r="W215" t="s">
        <v>732</v>
      </c>
      <c r="X215">
        <v>0.2</v>
      </c>
      <c r="Y215">
        <v>0.2</v>
      </c>
      <c r="Z215">
        <v>0.5</v>
      </c>
      <c r="AA215">
        <v>1</v>
      </c>
      <c r="AB215">
        <v>1</v>
      </c>
      <c r="AC215">
        <v>1</v>
      </c>
      <c r="AD215">
        <v>1</v>
      </c>
      <c r="AE215">
        <v>2</v>
      </c>
      <c r="AF215">
        <v>2</v>
      </c>
      <c r="AG215">
        <v>0</v>
      </c>
      <c r="AH215">
        <v>0.61261069999999995</v>
      </c>
      <c r="AI215">
        <v>0</v>
      </c>
      <c r="AJ215">
        <v>0.5</v>
      </c>
      <c r="AK215">
        <v>50</v>
      </c>
      <c r="AL215" t="s">
        <v>732</v>
      </c>
      <c r="AM215" t="s">
        <v>732</v>
      </c>
      <c r="AN215">
        <v>1</v>
      </c>
      <c r="AO215">
        <v>10</v>
      </c>
      <c r="AP215">
        <v>1</v>
      </c>
      <c r="AQ215" t="s">
        <v>732</v>
      </c>
      <c r="AR215" t="s">
        <v>732</v>
      </c>
      <c r="AS215">
        <v>60</v>
      </c>
      <c r="AT215">
        <v>40</v>
      </c>
      <c r="AU215" t="s">
        <v>732</v>
      </c>
      <c r="AV215" t="s">
        <v>732</v>
      </c>
      <c r="AW215" t="s">
        <v>732</v>
      </c>
      <c r="AX215">
        <v>40</v>
      </c>
      <c r="AY215">
        <v>0.5</v>
      </c>
      <c r="AZ215">
        <v>3</v>
      </c>
      <c r="BA215">
        <v>40</v>
      </c>
      <c r="BB215">
        <v>0.5</v>
      </c>
      <c r="BC215">
        <v>1</v>
      </c>
      <c r="BD215" t="s">
        <v>732</v>
      </c>
      <c r="BE215" t="s">
        <v>732</v>
      </c>
      <c r="BF215" t="s">
        <v>732</v>
      </c>
      <c r="BG215" t="s">
        <v>732</v>
      </c>
      <c r="BH215" t="s">
        <v>732</v>
      </c>
      <c r="BI215" t="s">
        <v>732</v>
      </c>
    </row>
    <row r="216" spans="1:61">
      <c r="A216">
        <v>289</v>
      </c>
      <c r="B216" t="s">
        <v>1244</v>
      </c>
      <c r="C216" s="69" t="s">
        <v>1245</v>
      </c>
      <c r="D216" s="70">
        <v>230410</v>
      </c>
      <c r="E216">
        <v>5</v>
      </c>
      <c r="F216">
        <v>2</v>
      </c>
      <c r="G216" s="70">
        <v>101296</v>
      </c>
      <c r="H216">
        <v>8.62488E-2</v>
      </c>
      <c r="I216">
        <v>0</v>
      </c>
      <c r="J216">
        <v>0</v>
      </c>
      <c r="P216">
        <v>0</v>
      </c>
      <c r="Q216">
        <v>0</v>
      </c>
      <c r="R216" t="s">
        <v>732</v>
      </c>
      <c r="S216" t="s">
        <v>732</v>
      </c>
      <c r="T216">
        <v>3.0000002000000001</v>
      </c>
      <c r="U216">
        <v>0</v>
      </c>
      <c r="V216">
        <v>80</v>
      </c>
      <c r="W216" t="s">
        <v>732</v>
      </c>
      <c r="X216">
        <v>0.1</v>
      </c>
      <c r="Y216">
        <v>0.1</v>
      </c>
      <c r="Z216">
        <v>0.1</v>
      </c>
      <c r="AA216">
        <v>0</v>
      </c>
      <c r="AB216">
        <v>0</v>
      </c>
      <c r="AC216">
        <v>0</v>
      </c>
      <c r="AJ216">
        <v>2</v>
      </c>
      <c r="AK216">
        <v>95</v>
      </c>
      <c r="AL216" t="s">
        <v>732</v>
      </c>
      <c r="AM216" t="s">
        <v>732</v>
      </c>
      <c r="AN216" t="s">
        <v>732</v>
      </c>
      <c r="AO216" t="s">
        <v>732</v>
      </c>
      <c r="AP216" t="s">
        <v>732</v>
      </c>
      <c r="AQ216" t="s">
        <v>732</v>
      </c>
      <c r="AR216" t="s">
        <v>732</v>
      </c>
      <c r="AS216">
        <v>5</v>
      </c>
      <c r="AT216" t="s">
        <v>732</v>
      </c>
      <c r="AU216" t="s">
        <v>732</v>
      </c>
      <c r="AV216" t="s">
        <v>732</v>
      </c>
      <c r="AW216">
        <v>95</v>
      </c>
      <c r="AX216">
        <v>100</v>
      </c>
      <c r="AY216">
        <v>1</v>
      </c>
      <c r="AZ216">
        <v>4</v>
      </c>
      <c r="BA216">
        <v>100</v>
      </c>
      <c r="BB216">
        <v>1</v>
      </c>
      <c r="BC216">
        <v>2</v>
      </c>
      <c r="BD216" t="s">
        <v>732</v>
      </c>
      <c r="BE216" t="s">
        <v>732</v>
      </c>
      <c r="BF216" t="s">
        <v>732</v>
      </c>
      <c r="BG216" t="s">
        <v>732</v>
      </c>
      <c r="BH216" t="s">
        <v>732</v>
      </c>
      <c r="BI216" t="s">
        <v>732</v>
      </c>
    </row>
    <row r="217" spans="1:61">
      <c r="A217">
        <v>291</v>
      </c>
      <c r="B217" t="s">
        <v>1246</v>
      </c>
      <c r="C217" s="69" t="s">
        <v>1247</v>
      </c>
      <c r="D217">
        <v>230</v>
      </c>
      <c r="E217">
        <v>2</v>
      </c>
      <c r="F217">
        <v>1</v>
      </c>
      <c r="G217">
        <v>67</v>
      </c>
      <c r="H217">
        <v>2.4796531000000002</v>
      </c>
      <c r="I217">
        <v>0</v>
      </c>
      <c r="J217">
        <v>3.5626640000000001E-2</v>
      </c>
      <c r="N217">
        <v>1.5437789</v>
      </c>
      <c r="O217">
        <v>0.91891604999999998</v>
      </c>
      <c r="P217">
        <v>5.2000003000000001</v>
      </c>
      <c r="Q217">
        <v>0</v>
      </c>
      <c r="R217">
        <v>90</v>
      </c>
      <c r="S217" t="s">
        <v>732</v>
      </c>
      <c r="T217">
        <v>0.1</v>
      </c>
      <c r="U217">
        <v>0.1</v>
      </c>
      <c r="V217">
        <v>60</v>
      </c>
      <c r="W217">
        <v>60</v>
      </c>
      <c r="X217">
        <v>2.0000001E-2</v>
      </c>
      <c r="Y217">
        <v>0.4</v>
      </c>
      <c r="Z217">
        <v>0.3</v>
      </c>
      <c r="AA217">
        <v>0.5</v>
      </c>
      <c r="AB217">
        <v>0</v>
      </c>
      <c r="AC217">
        <v>0</v>
      </c>
      <c r="AG217">
        <v>0</v>
      </c>
      <c r="AH217">
        <v>1.5315267E-2</v>
      </c>
      <c r="AI217">
        <v>0</v>
      </c>
      <c r="AJ217">
        <v>2</v>
      </c>
      <c r="AK217">
        <v>70</v>
      </c>
      <c r="AL217" t="s">
        <v>732</v>
      </c>
      <c r="AM217" t="s">
        <v>732</v>
      </c>
      <c r="AN217" t="s">
        <v>732</v>
      </c>
      <c r="AO217" t="s">
        <v>732</v>
      </c>
      <c r="AP217" t="s">
        <v>732</v>
      </c>
      <c r="AQ217" t="s">
        <v>732</v>
      </c>
      <c r="AR217">
        <v>40</v>
      </c>
      <c r="AS217" t="s">
        <v>732</v>
      </c>
      <c r="AT217" t="s">
        <v>732</v>
      </c>
      <c r="AU217" t="s">
        <v>732</v>
      </c>
      <c r="AV217">
        <v>60</v>
      </c>
      <c r="AW217" t="s">
        <v>732</v>
      </c>
      <c r="AX217">
        <v>70</v>
      </c>
      <c r="AY217">
        <v>1</v>
      </c>
      <c r="AZ217">
        <v>3</v>
      </c>
      <c r="BA217">
        <v>70</v>
      </c>
      <c r="BB217">
        <v>0.5</v>
      </c>
      <c r="BC217">
        <v>1</v>
      </c>
      <c r="BD217" t="s">
        <v>732</v>
      </c>
      <c r="BE217" t="s">
        <v>732</v>
      </c>
      <c r="BF217" t="s">
        <v>732</v>
      </c>
      <c r="BG217" t="s">
        <v>732</v>
      </c>
      <c r="BH217" t="s">
        <v>732</v>
      </c>
      <c r="BI217" t="s">
        <v>732</v>
      </c>
    </row>
    <row r="218" spans="1:61">
      <c r="A218">
        <v>301</v>
      </c>
      <c r="B218" t="s">
        <v>1248</v>
      </c>
      <c r="C218" s="69" t="s">
        <v>1249</v>
      </c>
      <c r="D218">
        <v>260</v>
      </c>
      <c r="E218">
        <v>1</v>
      </c>
      <c r="F218">
        <v>6</v>
      </c>
      <c r="G218">
        <v>13</v>
      </c>
      <c r="H218">
        <v>10.977119999999999</v>
      </c>
      <c r="I218">
        <v>1.9166399000000001</v>
      </c>
      <c r="J218">
        <v>0</v>
      </c>
      <c r="P218">
        <v>0.57523000000000002</v>
      </c>
      <c r="Q218">
        <v>0</v>
      </c>
      <c r="R218">
        <v>50</v>
      </c>
      <c r="S218" t="s">
        <v>732</v>
      </c>
      <c r="T218">
        <v>0.2</v>
      </c>
      <c r="U218">
        <v>0</v>
      </c>
      <c r="V218">
        <v>90</v>
      </c>
      <c r="W218" t="s">
        <v>732</v>
      </c>
      <c r="X218">
        <v>0.2</v>
      </c>
      <c r="Y218">
        <v>0.3</v>
      </c>
      <c r="Z218">
        <v>0.1</v>
      </c>
      <c r="AA218">
        <v>0</v>
      </c>
      <c r="AB218">
        <v>0</v>
      </c>
      <c r="AC218">
        <v>0</v>
      </c>
      <c r="AD218">
        <v>0.1</v>
      </c>
      <c r="AE218">
        <v>0</v>
      </c>
      <c r="AF218">
        <v>0</v>
      </c>
      <c r="AJ218">
        <v>0.7</v>
      </c>
      <c r="AK218">
        <v>55</v>
      </c>
      <c r="AL218" t="s">
        <v>732</v>
      </c>
      <c r="AM218" t="s">
        <v>732</v>
      </c>
      <c r="AN218" t="s">
        <v>732</v>
      </c>
      <c r="AO218" t="s">
        <v>732</v>
      </c>
      <c r="AP218" t="s">
        <v>732</v>
      </c>
      <c r="AT218">
        <v>100</v>
      </c>
      <c r="AX218" t="s">
        <v>732</v>
      </c>
      <c r="AY218" t="s">
        <v>732</v>
      </c>
      <c r="AZ218" t="s">
        <v>732</v>
      </c>
      <c r="BA218">
        <v>50</v>
      </c>
      <c r="BB218">
        <v>0.5</v>
      </c>
      <c r="BC218">
        <v>1</v>
      </c>
      <c r="BD218" t="s">
        <v>732</v>
      </c>
      <c r="BE218" t="s">
        <v>732</v>
      </c>
      <c r="BF218" t="s">
        <v>732</v>
      </c>
      <c r="BG218" t="s">
        <v>732</v>
      </c>
      <c r="BH218" t="s">
        <v>732</v>
      </c>
      <c r="BI218" t="s">
        <v>732</v>
      </c>
    </row>
    <row r="219" spans="1:61">
      <c r="A219">
        <v>302</v>
      </c>
      <c r="B219" t="s">
        <v>1250</v>
      </c>
      <c r="C219" s="69" t="s">
        <v>1251</v>
      </c>
      <c r="D219" s="70">
        <v>240340</v>
      </c>
      <c r="E219">
        <v>3</v>
      </c>
      <c r="F219">
        <v>5</v>
      </c>
      <c r="G219" s="70">
        <v>171218313</v>
      </c>
      <c r="H219">
        <v>0</v>
      </c>
      <c r="I219">
        <v>0</v>
      </c>
      <c r="J219">
        <v>0</v>
      </c>
      <c r="P219">
        <v>0.72</v>
      </c>
      <c r="Q219">
        <v>0</v>
      </c>
      <c r="R219">
        <v>95</v>
      </c>
      <c r="S219" t="s">
        <v>732</v>
      </c>
      <c r="T219">
        <v>0.2</v>
      </c>
      <c r="U219">
        <v>0.1</v>
      </c>
      <c r="V219">
        <v>95</v>
      </c>
      <c r="W219">
        <v>90</v>
      </c>
      <c r="AJ219">
        <v>0.5</v>
      </c>
      <c r="AK219">
        <v>5</v>
      </c>
      <c r="AL219" t="s">
        <v>732</v>
      </c>
      <c r="AM219" t="s">
        <v>732</v>
      </c>
      <c r="AN219">
        <v>0.7</v>
      </c>
      <c r="AO219">
        <v>5</v>
      </c>
      <c r="AP219">
        <v>1</v>
      </c>
      <c r="AT219">
        <v>20</v>
      </c>
      <c r="AW219">
        <v>80</v>
      </c>
      <c r="AX219" t="s">
        <v>732</v>
      </c>
      <c r="AY219" t="s">
        <v>732</v>
      </c>
      <c r="AZ219" t="s">
        <v>732</v>
      </c>
      <c r="BA219">
        <v>10</v>
      </c>
      <c r="BB219">
        <v>0.5</v>
      </c>
      <c r="BC219">
        <v>2</v>
      </c>
      <c r="BD219" t="s">
        <v>732</v>
      </c>
      <c r="BE219" t="s">
        <v>732</v>
      </c>
      <c r="BF219" t="s">
        <v>732</v>
      </c>
      <c r="BG219" t="s">
        <v>732</v>
      </c>
      <c r="BH219" t="s">
        <v>732</v>
      </c>
      <c r="BI219" t="s">
        <v>732</v>
      </c>
    </row>
    <row r="220" spans="1:61">
      <c r="A220">
        <v>303</v>
      </c>
      <c r="B220" t="s">
        <v>309</v>
      </c>
      <c r="C220" s="69" t="s">
        <v>1252</v>
      </c>
      <c r="D220" s="70">
        <v>340320</v>
      </c>
      <c r="E220">
        <v>5</v>
      </c>
      <c r="F220">
        <v>6</v>
      </c>
      <c r="G220">
        <v>142</v>
      </c>
      <c r="H220">
        <v>5.4885599999999997</v>
      </c>
      <c r="I220">
        <v>2.4393601</v>
      </c>
      <c r="J220">
        <v>0</v>
      </c>
      <c r="P220">
        <v>0.59447000000000005</v>
      </c>
      <c r="Q220">
        <v>0</v>
      </c>
      <c r="R220">
        <v>50</v>
      </c>
      <c r="S220" t="s">
        <v>732</v>
      </c>
      <c r="T220">
        <v>0</v>
      </c>
      <c r="U220">
        <v>0</v>
      </c>
      <c r="V220">
        <v>90</v>
      </c>
      <c r="W220" t="s">
        <v>732</v>
      </c>
      <c r="X220">
        <v>0.2</v>
      </c>
      <c r="Y220">
        <v>0.3</v>
      </c>
      <c r="Z220">
        <v>0.1</v>
      </c>
      <c r="AA220">
        <v>0</v>
      </c>
      <c r="AB220">
        <v>0</v>
      </c>
      <c r="AC220">
        <v>0</v>
      </c>
      <c r="AJ220">
        <v>0.7</v>
      </c>
      <c r="AK220" t="s">
        <v>732</v>
      </c>
      <c r="AL220" t="s">
        <v>732</v>
      </c>
      <c r="AM220" t="s">
        <v>732</v>
      </c>
      <c r="AN220" t="s">
        <v>732</v>
      </c>
      <c r="AO220" t="s">
        <v>732</v>
      </c>
      <c r="AP220" t="s">
        <v>732</v>
      </c>
      <c r="AT220">
        <v>70</v>
      </c>
      <c r="AX220" t="s">
        <v>732</v>
      </c>
      <c r="AY220" t="s">
        <v>732</v>
      </c>
      <c r="AZ220" t="s">
        <v>732</v>
      </c>
      <c r="BA220">
        <v>50</v>
      </c>
      <c r="BB220">
        <v>0.5</v>
      </c>
      <c r="BC220">
        <v>1</v>
      </c>
      <c r="BD220" t="s">
        <v>732</v>
      </c>
      <c r="BE220" t="s">
        <v>732</v>
      </c>
      <c r="BF220" t="s">
        <v>732</v>
      </c>
      <c r="BG220" t="s">
        <v>732</v>
      </c>
      <c r="BH220" t="s">
        <v>732</v>
      </c>
      <c r="BI220" t="s">
        <v>732</v>
      </c>
    </row>
    <row r="221" spans="1:61">
      <c r="A221">
        <v>304</v>
      </c>
      <c r="B221" t="s">
        <v>310</v>
      </c>
      <c r="C221" t="s">
        <v>1253</v>
      </c>
      <c r="D221" s="70">
        <v>340330</v>
      </c>
      <c r="E221">
        <v>2</v>
      </c>
      <c r="F221">
        <v>5</v>
      </c>
      <c r="G221" s="70">
        <v>113134</v>
      </c>
      <c r="H221">
        <v>3.0187081999999998</v>
      </c>
      <c r="I221">
        <v>1.2074833</v>
      </c>
      <c r="J221">
        <v>0</v>
      </c>
      <c r="K221" s="71">
        <v>1.3101464999999999E-4</v>
      </c>
      <c r="M221">
        <v>1.4702653000000001</v>
      </c>
      <c r="N221">
        <v>1.9603541</v>
      </c>
      <c r="O221">
        <v>1.6336282</v>
      </c>
      <c r="P221">
        <v>0.48237002000000001</v>
      </c>
      <c r="Q221">
        <v>0</v>
      </c>
      <c r="R221">
        <v>90</v>
      </c>
      <c r="S221" t="s">
        <v>732</v>
      </c>
      <c r="T221">
        <v>2.0000001E-2</v>
      </c>
      <c r="U221">
        <v>0</v>
      </c>
      <c r="V221">
        <v>85</v>
      </c>
      <c r="W221" t="s">
        <v>732</v>
      </c>
      <c r="X221">
        <v>0.4</v>
      </c>
      <c r="Y221">
        <v>1</v>
      </c>
      <c r="Z221">
        <v>2</v>
      </c>
      <c r="AA221">
        <v>4</v>
      </c>
      <c r="AB221">
        <v>2</v>
      </c>
      <c r="AC221">
        <v>0</v>
      </c>
      <c r="AD221">
        <v>2</v>
      </c>
      <c r="AE221">
        <v>1</v>
      </c>
      <c r="AF221">
        <v>0</v>
      </c>
      <c r="AJ221">
        <v>0.5</v>
      </c>
      <c r="AK221">
        <v>40</v>
      </c>
      <c r="AL221" t="s">
        <v>732</v>
      </c>
      <c r="AM221" t="s">
        <v>732</v>
      </c>
      <c r="AN221">
        <v>2</v>
      </c>
      <c r="AO221">
        <v>70</v>
      </c>
      <c r="AP221">
        <v>2</v>
      </c>
      <c r="AS221">
        <v>100</v>
      </c>
      <c r="AT221">
        <v>0</v>
      </c>
      <c r="AX221">
        <v>75</v>
      </c>
      <c r="AY221">
        <v>1</v>
      </c>
      <c r="AZ221">
        <v>4</v>
      </c>
      <c r="BA221">
        <v>75</v>
      </c>
      <c r="BB221">
        <v>2</v>
      </c>
      <c r="BC221">
        <v>2</v>
      </c>
      <c r="BD221" t="s">
        <v>732</v>
      </c>
      <c r="BE221" t="s">
        <v>732</v>
      </c>
      <c r="BF221" t="s">
        <v>732</v>
      </c>
      <c r="BG221" t="s">
        <v>732</v>
      </c>
      <c r="BH221" t="s">
        <v>732</v>
      </c>
      <c r="BI221" t="s">
        <v>732</v>
      </c>
    </row>
    <row r="222" spans="1:61">
      <c r="A222">
        <v>305</v>
      </c>
      <c r="B222" t="s">
        <v>311</v>
      </c>
      <c r="C222" s="69" t="s">
        <v>1254</v>
      </c>
      <c r="D222" s="70">
        <v>240260</v>
      </c>
      <c r="E222">
        <v>1</v>
      </c>
      <c r="F222">
        <v>3</v>
      </c>
      <c r="G222">
        <v>128</v>
      </c>
      <c r="H222">
        <v>9.2835059999999991</v>
      </c>
      <c r="I222">
        <v>3.8027883</v>
      </c>
      <c r="J222">
        <v>0.34029076000000003</v>
      </c>
      <c r="L222">
        <v>0.88215922999999996</v>
      </c>
      <c r="N222">
        <v>0.25014936999999998</v>
      </c>
      <c r="O222">
        <v>1.1762124</v>
      </c>
      <c r="P222">
        <v>1.15097</v>
      </c>
      <c r="Q222">
        <v>0</v>
      </c>
      <c r="R222">
        <v>95</v>
      </c>
      <c r="S222" t="s">
        <v>732</v>
      </c>
      <c r="T222">
        <v>0.1</v>
      </c>
      <c r="U222">
        <v>0</v>
      </c>
      <c r="V222">
        <v>90</v>
      </c>
      <c r="W222" t="s">
        <v>732</v>
      </c>
      <c r="X222">
        <v>0.2</v>
      </c>
      <c r="Y222">
        <v>0.8</v>
      </c>
      <c r="Z222">
        <v>1.3000001000000001</v>
      </c>
      <c r="AA222">
        <v>0.5</v>
      </c>
      <c r="AB222">
        <v>0.5</v>
      </c>
      <c r="AC222">
        <v>0</v>
      </c>
      <c r="AD222">
        <v>3.0000002000000001</v>
      </c>
      <c r="AE222">
        <v>2</v>
      </c>
      <c r="AF222">
        <v>0</v>
      </c>
      <c r="AG222">
        <v>0</v>
      </c>
      <c r="AH222">
        <v>2.9405309000000001E-2</v>
      </c>
      <c r="AI222">
        <v>0</v>
      </c>
      <c r="AJ222">
        <v>0.5</v>
      </c>
      <c r="AK222">
        <v>85</v>
      </c>
      <c r="AL222">
        <v>0.1</v>
      </c>
      <c r="AM222">
        <v>5</v>
      </c>
      <c r="AN222">
        <v>0.5</v>
      </c>
      <c r="AO222">
        <v>40</v>
      </c>
      <c r="AP222">
        <v>2</v>
      </c>
      <c r="AQ222">
        <v>30</v>
      </c>
      <c r="AR222" t="s">
        <v>732</v>
      </c>
      <c r="AS222" t="s">
        <v>732</v>
      </c>
      <c r="AT222">
        <v>70</v>
      </c>
      <c r="AU222" t="s">
        <v>732</v>
      </c>
      <c r="AV222" t="s">
        <v>732</v>
      </c>
      <c r="AW222" t="s">
        <v>732</v>
      </c>
      <c r="AX222">
        <v>100</v>
      </c>
      <c r="AY222">
        <v>0.5</v>
      </c>
      <c r="AZ222">
        <v>4</v>
      </c>
      <c r="BA222">
        <v>100</v>
      </c>
      <c r="BB222">
        <v>0.5</v>
      </c>
      <c r="BC222">
        <v>2</v>
      </c>
      <c r="BD222" t="s">
        <v>732</v>
      </c>
      <c r="BE222" t="s">
        <v>732</v>
      </c>
      <c r="BF222" t="s">
        <v>732</v>
      </c>
      <c r="BG222" t="s">
        <v>732</v>
      </c>
      <c r="BH222" t="s">
        <v>732</v>
      </c>
      <c r="BI222" t="s">
        <v>732</v>
      </c>
    </row>
    <row r="223" spans="1:61">
      <c r="A223">
        <v>306</v>
      </c>
      <c r="B223" t="s">
        <v>312</v>
      </c>
      <c r="C223" s="69" t="s">
        <v>1255</v>
      </c>
      <c r="D223">
        <v>260</v>
      </c>
      <c r="E223">
        <v>2</v>
      </c>
      <c r="F223">
        <v>1</v>
      </c>
      <c r="G223">
        <v>155</v>
      </c>
      <c r="H223">
        <v>0.6899904</v>
      </c>
      <c r="I223">
        <v>2.2999681999999999</v>
      </c>
      <c r="J223">
        <v>0.40249443000000001</v>
      </c>
      <c r="N223">
        <v>3.1013411999999998</v>
      </c>
      <c r="O223">
        <v>3.6182313000000002</v>
      </c>
      <c r="P223">
        <v>0.40760002000000001</v>
      </c>
      <c r="Q223">
        <v>0.18227499999999999</v>
      </c>
      <c r="R223">
        <v>90</v>
      </c>
      <c r="S223">
        <v>90</v>
      </c>
      <c r="T223">
        <v>1.0000001E-2</v>
      </c>
      <c r="U223">
        <v>0.1</v>
      </c>
      <c r="V223">
        <v>90</v>
      </c>
      <c r="W223">
        <v>90</v>
      </c>
      <c r="X223">
        <v>0.2</v>
      </c>
      <c r="Y223">
        <v>1</v>
      </c>
      <c r="Z223">
        <v>1</v>
      </c>
      <c r="AA223">
        <v>1</v>
      </c>
      <c r="AB223">
        <v>6.0000004999999996</v>
      </c>
      <c r="AC223">
        <v>2</v>
      </c>
      <c r="AD223">
        <v>2</v>
      </c>
      <c r="AE223">
        <v>5</v>
      </c>
      <c r="AF223">
        <v>10</v>
      </c>
      <c r="AG223">
        <v>8.2221379999999997E-2</v>
      </c>
      <c r="AH223">
        <v>4.5945796999999997E-2</v>
      </c>
      <c r="AI223">
        <v>0</v>
      </c>
      <c r="AJ223">
        <v>1</v>
      </c>
      <c r="AK223">
        <v>70</v>
      </c>
      <c r="AL223" t="s">
        <v>732</v>
      </c>
      <c r="AM223" t="s">
        <v>732</v>
      </c>
      <c r="AN223">
        <v>0.5</v>
      </c>
      <c r="AO223">
        <v>1</v>
      </c>
      <c r="AP223">
        <v>2</v>
      </c>
      <c r="AQ223">
        <v>30</v>
      </c>
      <c r="AR223">
        <v>45</v>
      </c>
      <c r="AS223">
        <v>10</v>
      </c>
      <c r="AT223">
        <v>10</v>
      </c>
      <c r="AU223" t="s">
        <v>732</v>
      </c>
      <c r="AV223" t="s">
        <v>732</v>
      </c>
      <c r="AW223">
        <v>5</v>
      </c>
      <c r="AX223">
        <v>70</v>
      </c>
      <c r="AY223">
        <v>0.7</v>
      </c>
      <c r="AZ223">
        <v>3</v>
      </c>
      <c r="BA223">
        <v>70</v>
      </c>
      <c r="BB223">
        <v>0.7</v>
      </c>
      <c r="BC223">
        <v>1</v>
      </c>
      <c r="BD223">
        <v>1</v>
      </c>
      <c r="BE223">
        <v>2</v>
      </c>
      <c r="BF223">
        <v>10</v>
      </c>
      <c r="BG223" t="s">
        <v>732</v>
      </c>
      <c r="BH223" t="s">
        <v>732</v>
      </c>
      <c r="BI223" t="s">
        <v>732</v>
      </c>
    </row>
    <row r="224" spans="1:61">
      <c r="A224">
        <v>307</v>
      </c>
      <c r="B224" t="s">
        <v>313</v>
      </c>
      <c r="C224" t="s">
        <v>1256</v>
      </c>
      <c r="D224">
        <v>320</v>
      </c>
      <c r="E224">
        <v>6</v>
      </c>
      <c r="F224">
        <v>6</v>
      </c>
      <c r="G224">
        <v>225</v>
      </c>
      <c r="H224">
        <v>0</v>
      </c>
      <c r="I224">
        <v>0</v>
      </c>
      <c r="J224">
        <v>0</v>
      </c>
      <c r="P224">
        <v>0.18901999999999999</v>
      </c>
      <c r="Q224">
        <v>0</v>
      </c>
      <c r="R224">
        <v>50</v>
      </c>
      <c r="S224" t="s">
        <v>732</v>
      </c>
      <c r="T224">
        <v>0.2</v>
      </c>
      <c r="U224">
        <v>0</v>
      </c>
      <c r="V224">
        <v>10</v>
      </c>
      <c r="W224" t="s">
        <v>732</v>
      </c>
      <c r="AJ224" t="s">
        <v>732</v>
      </c>
      <c r="AK224" t="s">
        <v>732</v>
      </c>
      <c r="AL224" t="s">
        <v>732</v>
      </c>
      <c r="AM224" t="s">
        <v>732</v>
      </c>
      <c r="AN224" t="s">
        <v>732</v>
      </c>
      <c r="AO224" t="s">
        <v>732</v>
      </c>
      <c r="AP224" t="s">
        <v>732</v>
      </c>
      <c r="AQ224" t="s">
        <v>732</v>
      </c>
      <c r="AR224" t="s">
        <v>732</v>
      </c>
      <c r="AS224" t="s">
        <v>732</v>
      </c>
      <c r="AT224" t="s">
        <v>732</v>
      </c>
      <c r="AU224" t="s">
        <v>732</v>
      </c>
      <c r="AV224" t="s">
        <v>732</v>
      </c>
      <c r="AW224" t="s">
        <v>732</v>
      </c>
      <c r="AX224" t="s">
        <v>732</v>
      </c>
      <c r="AY224" t="s">
        <v>732</v>
      </c>
      <c r="AZ224" t="s">
        <v>732</v>
      </c>
      <c r="BA224" t="s">
        <v>732</v>
      </c>
      <c r="BB224" t="s">
        <v>732</v>
      </c>
      <c r="BC224" t="s">
        <v>732</v>
      </c>
      <c r="BD224" t="s">
        <v>732</v>
      </c>
      <c r="BE224" t="s">
        <v>732</v>
      </c>
      <c r="BF224" t="s">
        <v>732</v>
      </c>
      <c r="BG224" t="s">
        <v>732</v>
      </c>
      <c r="BH224" t="s">
        <v>732</v>
      </c>
      <c r="BI224" t="s">
        <v>732</v>
      </c>
    </row>
    <row r="225" spans="1:61">
      <c r="A225">
        <v>308</v>
      </c>
      <c r="B225" t="s">
        <v>314</v>
      </c>
      <c r="C225" t="s">
        <v>1257</v>
      </c>
      <c r="D225" s="70">
        <v>340330</v>
      </c>
      <c r="E225">
        <v>6</v>
      </c>
      <c r="F225">
        <v>2</v>
      </c>
      <c r="G225" s="70">
        <v>201202</v>
      </c>
      <c r="H225">
        <v>0</v>
      </c>
      <c r="I225">
        <v>0</v>
      </c>
      <c r="J225">
        <v>0</v>
      </c>
      <c r="P225">
        <v>1.2468950999999999</v>
      </c>
      <c r="Q225">
        <v>0</v>
      </c>
      <c r="R225">
        <v>80</v>
      </c>
      <c r="S225" t="s">
        <v>732</v>
      </c>
      <c r="T225">
        <v>0.05</v>
      </c>
      <c r="U225">
        <v>1.0000001E-2</v>
      </c>
      <c r="V225">
        <v>85</v>
      </c>
      <c r="W225">
        <v>85</v>
      </c>
      <c r="X225">
        <v>6.0000001999999997E-2</v>
      </c>
      <c r="Y225">
        <v>2.0000001E-2</v>
      </c>
      <c r="Z225">
        <v>0</v>
      </c>
      <c r="AA225">
        <v>0</v>
      </c>
      <c r="AB225">
        <v>0</v>
      </c>
      <c r="AC225">
        <v>0</v>
      </c>
      <c r="AJ225" t="s">
        <v>732</v>
      </c>
      <c r="AK225" t="s">
        <v>732</v>
      </c>
      <c r="AL225" t="s">
        <v>732</v>
      </c>
      <c r="AM225" t="s">
        <v>732</v>
      </c>
      <c r="AN225" t="s">
        <v>732</v>
      </c>
      <c r="AO225" t="s">
        <v>732</v>
      </c>
      <c r="AP225" t="s">
        <v>732</v>
      </c>
      <c r="AQ225" t="s">
        <v>732</v>
      </c>
      <c r="AR225" t="s">
        <v>732</v>
      </c>
      <c r="AS225" t="s">
        <v>732</v>
      </c>
      <c r="AT225" t="s">
        <v>732</v>
      </c>
      <c r="AU225" t="s">
        <v>732</v>
      </c>
      <c r="AV225" t="s">
        <v>732</v>
      </c>
      <c r="AW225" t="s">
        <v>732</v>
      </c>
      <c r="AX225" t="s">
        <v>732</v>
      </c>
      <c r="AY225" t="s">
        <v>732</v>
      </c>
      <c r="AZ225" t="s">
        <v>732</v>
      </c>
      <c r="BA225" t="s">
        <v>732</v>
      </c>
      <c r="BB225" t="s">
        <v>732</v>
      </c>
      <c r="BC225" t="s">
        <v>732</v>
      </c>
      <c r="BD225" t="s">
        <v>732</v>
      </c>
      <c r="BE225" t="s">
        <v>732</v>
      </c>
      <c r="BF225" t="s">
        <v>732</v>
      </c>
      <c r="BG225" t="s">
        <v>732</v>
      </c>
      <c r="BH225" t="s">
        <v>732</v>
      </c>
      <c r="BI225" t="s">
        <v>732</v>
      </c>
    </row>
    <row r="226" spans="1:61">
      <c r="A226">
        <v>309</v>
      </c>
      <c r="B226" t="s">
        <v>315</v>
      </c>
      <c r="C226" t="s">
        <v>1258</v>
      </c>
      <c r="D226" s="70">
        <v>340320310</v>
      </c>
      <c r="E226">
        <v>6</v>
      </c>
      <c r="F226">
        <v>6</v>
      </c>
      <c r="G226">
        <v>167</v>
      </c>
      <c r="H226">
        <v>0</v>
      </c>
      <c r="I226">
        <v>0</v>
      </c>
      <c r="J226">
        <v>0</v>
      </c>
      <c r="P226">
        <v>0.27760499999999999</v>
      </c>
      <c r="Q226">
        <v>0</v>
      </c>
      <c r="R226">
        <v>50</v>
      </c>
      <c r="S226" t="s">
        <v>732</v>
      </c>
      <c r="T226">
        <v>0.1</v>
      </c>
      <c r="U226">
        <v>0</v>
      </c>
      <c r="V226">
        <v>80</v>
      </c>
      <c r="W226" t="s">
        <v>732</v>
      </c>
      <c r="AJ226" t="s">
        <v>732</v>
      </c>
      <c r="AK226" t="s">
        <v>732</v>
      </c>
      <c r="AL226" t="s">
        <v>732</v>
      </c>
      <c r="AM226" t="s">
        <v>732</v>
      </c>
      <c r="AN226" t="s">
        <v>732</v>
      </c>
      <c r="AO226" t="s">
        <v>732</v>
      </c>
      <c r="AP226" t="s">
        <v>732</v>
      </c>
      <c r="AX226" t="s">
        <v>732</v>
      </c>
      <c r="AY226" t="s">
        <v>732</v>
      </c>
      <c r="AZ226" t="s">
        <v>732</v>
      </c>
      <c r="BA226" t="s">
        <v>732</v>
      </c>
      <c r="BB226" t="s">
        <v>732</v>
      </c>
      <c r="BC226" t="s">
        <v>732</v>
      </c>
      <c r="BD226" t="s">
        <v>732</v>
      </c>
      <c r="BE226" t="s">
        <v>732</v>
      </c>
      <c r="BF226" t="s">
        <v>732</v>
      </c>
      <c r="BG226" t="s">
        <v>732</v>
      </c>
      <c r="BH226" t="s">
        <v>732</v>
      </c>
      <c r="BI226" t="s">
        <v>732</v>
      </c>
    </row>
    <row r="227" spans="1:61">
      <c r="A227">
        <v>310</v>
      </c>
      <c r="B227" t="s">
        <v>316</v>
      </c>
      <c r="C227" s="69" t="s">
        <v>1259</v>
      </c>
      <c r="D227">
        <v>320</v>
      </c>
      <c r="E227">
        <v>6</v>
      </c>
      <c r="F227">
        <v>4</v>
      </c>
      <c r="G227">
        <v>219</v>
      </c>
      <c r="H227">
        <v>0</v>
      </c>
      <c r="I227">
        <v>0</v>
      </c>
      <c r="J227">
        <v>0</v>
      </c>
      <c r="P227">
        <v>0.75034504999999996</v>
      </c>
      <c r="Q227">
        <v>0</v>
      </c>
      <c r="R227">
        <v>45</v>
      </c>
      <c r="S227" t="s">
        <v>732</v>
      </c>
      <c r="T227">
        <v>0.1</v>
      </c>
      <c r="U227">
        <v>0</v>
      </c>
      <c r="V227">
        <v>70</v>
      </c>
      <c r="W227" t="s">
        <v>732</v>
      </c>
      <c r="X227">
        <v>0.1</v>
      </c>
      <c r="Y227">
        <v>0.2</v>
      </c>
      <c r="Z227">
        <v>0</v>
      </c>
      <c r="AA227">
        <v>0</v>
      </c>
      <c r="AB227">
        <v>0</v>
      </c>
      <c r="AC227">
        <v>0</v>
      </c>
      <c r="AJ227">
        <v>0.25</v>
      </c>
      <c r="AK227">
        <v>7</v>
      </c>
      <c r="AL227" t="s">
        <v>732</v>
      </c>
      <c r="AM227" t="s">
        <v>732</v>
      </c>
      <c r="AN227" t="s">
        <v>732</v>
      </c>
      <c r="AO227" t="s">
        <v>732</v>
      </c>
      <c r="AP227" t="s">
        <v>732</v>
      </c>
      <c r="AQ227" t="s">
        <v>732</v>
      </c>
      <c r="AR227" t="s">
        <v>732</v>
      </c>
      <c r="AS227" t="s">
        <v>732</v>
      </c>
      <c r="AT227">
        <v>40</v>
      </c>
      <c r="AU227">
        <v>50</v>
      </c>
      <c r="AV227" t="s">
        <v>732</v>
      </c>
      <c r="AW227">
        <v>10</v>
      </c>
      <c r="AX227" t="s">
        <v>732</v>
      </c>
      <c r="AY227" t="s">
        <v>732</v>
      </c>
      <c r="AZ227" t="s">
        <v>732</v>
      </c>
      <c r="BA227" t="s">
        <v>732</v>
      </c>
      <c r="BB227" t="s">
        <v>732</v>
      </c>
      <c r="BC227" t="s">
        <v>732</v>
      </c>
      <c r="BD227" t="s">
        <v>732</v>
      </c>
      <c r="BE227" t="s">
        <v>732</v>
      </c>
      <c r="BF227" t="s">
        <v>732</v>
      </c>
      <c r="BG227" t="s">
        <v>732</v>
      </c>
      <c r="BH227" t="s">
        <v>732</v>
      </c>
      <c r="BI227" t="s">
        <v>732</v>
      </c>
    </row>
    <row r="228" spans="1:61">
      <c r="A228">
        <v>311</v>
      </c>
      <c r="B228" t="s">
        <v>317</v>
      </c>
      <c r="C228" t="s">
        <v>1260</v>
      </c>
      <c r="D228" s="70">
        <v>340320</v>
      </c>
      <c r="E228">
        <v>6</v>
      </c>
      <c r="F228">
        <v>4</v>
      </c>
      <c r="G228">
        <v>210</v>
      </c>
      <c r="H228">
        <v>0</v>
      </c>
      <c r="I228">
        <v>0</v>
      </c>
      <c r="J228">
        <v>0</v>
      </c>
      <c r="P228">
        <v>0.37518003999999999</v>
      </c>
      <c r="Q228">
        <v>0</v>
      </c>
      <c r="R228">
        <v>45</v>
      </c>
      <c r="S228" t="s">
        <v>732</v>
      </c>
      <c r="T228">
        <v>0.1</v>
      </c>
      <c r="U228">
        <v>0</v>
      </c>
      <c r="V228">
        <v>70</v>
      </c>
      <c r="W228" t="s">
        <v>732</v>
      </c>
      <c r="X228">
        <v>0.1</v>
      </c>
      <c r="Y228">
        <v>0.2</v>
      </c>
      <c r="Z228">
        <v>0</v>
      </c>
      <c r="AA228">
        <v>0</v>
      </c>
      <c r="AB228">
        <v>0</v>
      </c>
      <c r="AC228">
        <v>0</v>
      </c>
      <c r="AJ228">
        <v>0.25</v>
      </c>
      <c r="AK228">
        <v>7</v>
      </c>
      <c r="AL228" t="s">
        <v>732</v>
      </c>
      <c r="AM228" t="s">
        <v>732</v>
      </c>
      <c r="AN228" t="s">
        <v>732</v>
      </c>
      <c r="AO228" t="s">
        <v>732</v>
      </c>
      <c r="AP228" t="s">
        <v>732</v>
      </c>
      <c r="AQ228" t="s">
        <v>732</v>
      </c>
      <c r="AR228" t="s">
        <v>732</v>
      </c>
      <c r="AS228" t="s">
        <v>732</v>
      </c>
      <c r="AT228">
        <v>40</v>
      </c>
      <c r="AU228">
        <v>50</v>
      </c>
      <c r="AV228" t="s">
        <v>732</v>
      </c>
      <c r="AW228">
        <v>10</v>
      </c>
      <c r="AX228" t="s">
        <v>732</v>
      </c>
      <c r="AY228" t="s">
        <v>732</v>
      </c>
      <c r="AZ228" t="s">
        <v>732</v>
      </c>
      <c r="BA228" t="s">
        <v>732</v>
      </c>
      <c r="BB228" t="s">
        <v>732</v>
      </c>
      <c r="BC228" t="s">
        <v>732</v>
      </c>
      <c r="BD228" t="s">
        <v>732</v>
      </c>
      <c r="BE228" t="s">
        <v>732</v>
      </c>
      <c r="BF228" t="s">
        <v>732</v>
      </c>
      <c r="BG228" t="s">
        <v>732</v>
      </c>
      <c r="BH228" t="s">
        <v>732</v>
      </c>
      <c r="BI228" t="s">
        <v>732</v>
      </c>
    </row>
    <row r="229" spans="1:61">
      <c r="A229">
        <v>312</v>
      </c>
      <c r="B229" t="s">
        <v>318</v>
      </c>
      <c r="C229" t="s">
        <v>1261</v>
      </c>
      <c r="D229">
        <v>340</v>
      </c>
      <c r="E229">
        <v>6</v>
      </c>
      <c r="F229">
        <v>4</v>
      </c>
      <c r="G229">
        <v>209</v>
      </c>
      <c r="H229">
        <v>0.39203995000000003</v>
      </c>
      <c r="I229">
        <v>2.2215601999999999</v>
      </c>
      <c r="J229">
        <v>6.1746299999999996</v>
      </c>
      <c r="P229">
        <v>0.60570495999999996</v>
      </c>
      <c r="Q229">
        <v>3.6455004999999999E-2</v>
      </c>
      <c r="R229">
        <v>90</v>
      </c>
      <c r="S229">
        <v>98</v>
      </c>
      <c r="T229">
        <v>0.1</v>
      </c>
      <c r="U229">
        <v>1.0000001E-2</v>
      </c>
      <c r="V229">
        <v>80</v>
      </c>
      <c r="W229">
        <v>80</v>
      </c>
      <c r="X229">
        <v>0.2</v>
      </c>
      <c r="Y229">
        <v>0.2</v>
      </c>
      <c r="Z229">
        <v>1</v>
      </c>
      <c r="AA229">
        <v>0.5</v>
      </c>
      <c r="AB229">
        <v>0</v>
      </c>
      <c r="AC229">
        <v>0</v>
      </c>
      <c r="AJ229">
        <v>0.6</v>
      </c>
      <c r="AK229">
        <v>50</v>
      </c>
      <c r="AL229" t="s">
        <v>732</v>
      </c>
      <c r="AM229" t="s">
        <v>732</v>
      </c>
      <c r="AN229" t="s">
        <v>732</v>
      </c>
      <c r="AO229" t="s">
        <v>732</v>
      </c>
      <c r="AP229" t="s">
        <v>732</v>
      </c>
      <c r="AQ229" t="s">
        <v>732</v>
      </c>
      <c r="AR229" t="s">
        <v>732</v>
      </c>
      <c r="AS229" t="s">
        <v>732</v>
      </c>
      <c r="AT229">
        <v>100</v>
      </c>
      <c r="AU229" t="s">
        <v>732</v>
      </c>
      <c r="AV229" t="s">
        <v>732</v>
      </c>
      <c r="AW229" t="s">
        <v>732</v>
      </c>
      <c r="AX229" t="s">
        <v>732</v>
      </c>
      <c r="AY229" t="s">
        <v>732</v>
      </c>
      <c r="AZ229" t="s">
        <v>732</v>
      </c>
      <c r="BA229">
        <v>50</v>
      </c>
      <c r="BB229">
        <v>0.3</v>
      </c>
      <c r="BC229">
        <v>1</v>
      </c>
      <c r="BD229" t="s">
        <v>732</v>
      </c>
      <c r="BE229" t="s">
        <v>732</v>
      </c>
      <c r="BF229" t="s">
        <v>732</v>
      </c>
      <c r="BG229" t="s">
        <v>732</v>
      </c>
      <c r="BH229" t="s">
        <v>732</v>
      </c>
      <c r="BI229" t="s">
        <v>732</v>
      </c>
    </row>
    <row r="230" spans="1:61">
      <c r="A230">
        <v>313</v>
      </c>
      <c r="B230" t="s">
        <v>319</v>
      </c>
      <c r="C230" s="69" t="s">
        <v>1262</v>
      </c>
      <c r="D230" s="70">
        <v>340330</v>
      </c>
      <c r="E230">
        <v>6</v>
      </c>
      <c r="F230">
        <v>4</v>
      </c>
      <c r="G230" s="70">
        <v>209211</v>
      </c>
      <c r="H230">
        <v>2.1780000000000001E-2</v>
      </c>
      <c r="I230">
        <v>0.37025999999999998</v>
      </c>
      <c r="J230">
        <v>1.0291051</v>
      </c>
      <c r="P230">
        <v>0.27152500000000002</v>
      </c>
      <c r="Q230">
        <v>0</v>
      </c>
      <c r="R230">
        <v>90</v>
      </c>
      <c r="S230" t="s">
        <v>732</v>
      </c>
      <c r="T230">
        <v>0.1</v>
      </c>
      <c r="U230">
        <v>0</v>
      </c>
      <c r="V230">
        <v>80</v>
      </c>
      <c r="W230" t="s">
        <v>732</v>
      </c>
      <c r="X230">
        <v>0.2</v>
      </c>
      <c r="Y230">
        <v>0.2</v>
      </c>
      <c r="Z230">
        <v>1</v>
      </c>
      <c r="AA230">
        <v>0.5</v>
      </c>
      <c r="AB230">
        <v>0</v>
      </c>
      <c r="AC230">
        <v>0</v>
      </c>
      <c r="AJ230">
        <v>0.5</v>
      </c>
      <c r="AK230">
        <v>50</v>
      </c>
      <c r="AL230" t="s">
        <v>732</v>
      </c>
      <c r="AM230" t="s">
        <v>732</v>
      </c>
      <c r="AN230" t="s">
        <v>732</v>
      </c>
      <c r="AO230" t="s">
        <v>732</v>
      </c>
      <c r="AP230" t="s">
        <v>732</v>
      </c>
      <c r="AQ230" t="s">
        <v>732</v>
      </c>
      <c r="AR230" t="s">
        <v>732</v>
      </c>
      <c r="AS230" t="s">
        <v>732</v>
      </c>
      <c r="AT230">
        <v>100</v>
      </c>
      <c r="AU230" t="s">
        <v>732</v>
      </c>
      <c r="AV230" t="s">
        <v>732</v>
      </c>
      <c r="AW230" t="s">
        <v>732</v>
      </c>
      <c r="AX230" t="s">
        <v>732</v>
      </c>
      <c r="AY230" t="s">
        <v>732</v>
      </c>
      <c r="AZ230" t="s">
        <v>732</v>
      </c>
      <c r="BA230">
        <v>50</v>
      </c>
      <c r="BB230">
        <v>0.3</v>
      </c>
      <c r="BC230">
        <v>1</v>
      </c>
      <c r="BD230" t="s">
        <v>732</v>
      </c>
      <c r="BE230" t="s">
        <v>732</v>
      </c>
      <c r="BF230" t="s">
        <v>732</v>
      </c>
      <c r="BG230" t="s">
        <v>732</v>
      </c>
      <c r="BH230" t="s">
        <v>732</v>
      </c>
      <c r="BI230" t="s">
        <v>732</v>
      </c>
    </row>
    <row r="231" spans="1:61">
      <c r="A231">
        <v>314</v>
      </c>
      <c r="B231" t="s">
        <v>320</v>
      </c>
      <c r="C231" t="s">
        <v>1263</v>
      </c>
      <c r="D231" s="70">
        <v>240260340330</v>
      </c>
      <c r="E231">
        <v>2</v>
      </c>
      <c r="F231">
        <v>5</v>
      </c>
      <c r="G231">
        <v>116</v>
      </c>
      <c r="H231">
        <v>5.0311804000000002</v>
      </c>
      <c r="I231">
        <v>0</v>
      </c>
      <c r="J231">
        <v>2.4149668000000002</v>
      </c>
      <c r="K231">
        <v>1.9150927E-3</v>
      </c>
      <c r="M231">
        <v>16.074902000000002</v>
      </c>
      <c r="N231">
        <v>26.791505999999998</v>
      </c>
      <c r="O231">
        <v>4.4107966000000003</v>
      </c>
      <c r="P231">
        <v>0.43389</v>
      </c>
      <c r="Q231">
        <v>0</v>
      </c>
      <c r="R231">
        <v>89</v>
      </c>
      <c r="S231" t="s">
        <v>732</v>
      </c>
      <c r="T231">
        <v>0.2</v>
      </c>
      <c r="U231">
        <v>0</v>
      </c>
      <c r="V231">
        <v>60</v>
      </c>
      <c r="W231" t="s">
        <v>732</v>
      </c>
      <c r="X231">
        <v>0.1</v>
      </c>
      <c r="Y231">
        <v>0.4</v>
      </c>
      <c r="Z231">
        <v>1.7</v>
      </c>
      <c r="AA231">
        <v>4.4000000000000004</v>
      </c>
      <c r="AB231">
        <v>13.6</v>
      </c>
      <c r="AC231">
        <v>0</v>
      </c>
      <c r="AD231">
        <v>1</v>
      </c>
      <c r="AE231">
        <v>0.5</v>
      </c>
      <c r="AF231">
        <v>0</v>
      </c>
      <c r="AJ231">
        <v>0.8</v>
      </c>
      <c r="AK231">
        <v>60</v>
      </c>
      <c r="AL231" t="s">
        <v>732</v>
      </c>
      <c r="AM231" t="s">
        <v>732</v>
      </c>
      <c r="AN231">
        <v>0.5</v>
      </c>
      <c r="AO231">
        <v>1</v>
      </c>
      <c r="AP231">
        <v>2</v>
      </c>
      <c r="AQ231">
        <v>50</v>
      </c>
      <c r="AR231" t="s">
        <v>732</v>
      </c>
      <c r="AS231">
        <v>25</v>
      </c>
      <c r="AT231">
        <v>10</v>
      </c>
      <c r="AU231" t="s">
        <v>732</v>
      </c>
      <c r="AV231" t="s">
        <v>732</v>
      </c>
      <c r="AW231">
        <v>15</v>
      </c>
      <c r="AX231" t="s">
        <v>732</v>
      </c>
      <c r="AY231" t="s">
        <v>732</v>
      </c>
      <c r="AZ231" t="s">
        <v>732</v>
      </c>
      <c r="BA231">
        <v>70</v>
      </c>
      <c r="BB231">
        <v>0.2</v>
      </c>
      <c r="BC231">
        <v>1</v>
      </c>
      <c r="BD231" t="s">
        <v>732</v>
      </c>
      <c r="BE231" t="s">
        <v>732</v>
      </c>
      <c r="BF231" t="s">
        <v>732</v>
      </c>
      <c r="BG231" t="s">
        <v>732</v>
      </c>
      <c r="BH231" t="s">
        <v>732</v>
      </c>
      <c r="BI231" t="s">
        <v>732</v>
      </c>
    </row>
    <row r="232" spans="1:61">
      <c r="A232">
        <v>315</v>
      </c>
      <c r="B232" t="s">
        <v>321</v>
      </c>
      <c r="C232" s="69" t="s">
        <v>1264</v>
      </c>
      <c r="D232" s="70">
        <v>240260340330</v>
      </c>
      <c r="E232">
        <v>3</v>
      </c>
      <c r="F232">
        <v>5</v>
      </c>
      <c r="G232" s="70">
        <v>168206313</v>
      </c>
      <c r="H232">
        <v>0</v>
      </c>
      <c r="I232">
        <v>0</v>
      </c>
      <c r="J232">
        <v>0</v>
      </c>
      <c r="P232">
        <v>0</v>
      </c>
      <c r="Q232">
        <v>0</v>
      </c>
      <c r="R232" t="s">
        <v>732</v>
      </c>
      <c r="S232" t="s">
        <v>732</v>
      </c>
      <c r="T232">
        <v>1.25</v>
      </c>
      <c r="U232">
        <v>0.1</v>
      </c>
      <c r="V232">
        <v>95</v>
      </c>
      <c r="W232">
        <v>90</v>
      </c>
      <c r="AJ232">
        <v>0.5</v>
      </c>
      <c r="AK232">
        <v>5</v>
      </c>
      <c r="AL232" t="s">
        <v>732</v>
      </c>
      <c r="AM232" t="s">
        <v>732</v>
      </c>
      <c r="AN232">
        <v>0.7</v>
      </c>
      <c r="AO232">
        <v>5</v>
      </c>
      <c r="AP232">
        <v>1</v>
      </c>
      <c r="AQ232" t="s">
        <v>732</v>
      </c>
      <c r="AR232" t="s">
        <v>732</v>
      </c>
      <c r="AS232" t="s">
        <v>732</v>
      </c>
      <c r="AT232" t="s">
        <v>732</v>
      </c>
      <c r="AU232" t="s">
        <v>732</v>
      </c>
      <c r="AV232" t="s">
        <v>732</v>
      </c>
      <c r="AW232">
        <v>100</v>
      </c>
      <c r="AX232" t="s">
        <v>732</v>
      </c>
      <c r="AY232" t="s">
        <v>732</v>
      </c>
      <c r="AZ232" t="s">
        <v>732</v>
      </c>
      <c r="BA232">
        <v>50</v>
      </c>
      <c r="BB232">
        <v>0.5</v>
      </c>
      <c r="BC232">
        <v>1</v>
      </c>
      <c r="BD232" t="s">
        <v>732</v>
      </c>
      <c r="BE232" t="s">
        <v>732</v>
      </c>
      <c r="BF232" t="s">
        <v>732</v>
      </c>
      <c r="BG232" t="s">
        <v>732</v>
      </c>
      <c r="BH232" t="s">
        <v>732</v>
      </c>
      <c r="BI232" t="s">
        <v>732</v>
      </c>
    </row>
    <row r="233" spans="1:61">
      <c r="A233">
        <v>316</v>
      </c>
      <c r="B233" t="s">
        <v>1265</v>
      </c>
      <c r="C233" t="s">
        <v>1266</v>
      </c>
      <c r="D233">
        <v>260</v>
      </c>
      <c r="E233">
        <v>6</v>
      </c>
      <c r="F233">
        <v>2</v>
      </c>
      <c r="G233">
        <v>159</v>
      </c>
      <c r="H233">
        <v>0</v>
      </c>
      <c r="I233">
        <v>0</v>
      </c>
      <c r="J233">
        <v>0</v>
      </c>
      <c r="P233">
        <v>6.1686106000000001</v>
      </c>
      <c r="Q233">
        <v>1.6389849999999999</v>
      </c>
      <c r="R233">
        <v>70</v>
      </c>
      <c r="S233">
        <v>80</v>
      </c>
      <c r="T233">
        <v>0.3</v>
      </c>
      <c r="U233">
        <v>0</v>
      </c>
      <c r="V233">
        <v>90</v>
      </c>
      <c r="W233" t="s">
        <v>732</v>
      </c>
      <c r="X233">
        <v>0.1</v>
      </c>
      <c r="Y233">
        <v>0.1</v>
      </c>
      <c r="Z233">
        <v>0</v>
      </c>
      <c r="AA233">
        <v>0</v>
      </c>
      <c r="AB233">
        <v>0</v>
      </c>
      <c r="AC233">
        <v>0</v>
      </c>
      <c r="AD233">
        <v>0</v>
      </c>
      <c r="AE233">
        <v>0</v>
      </c>
      <c r="AF233">
        <v>0</v>
      </c>
      <c r="AJ233">
        <v>3</v>
      </c>
      <c r="AK233">
        <v>90</v>
      </c>
      <c r="AL233" t="s">
        <v>732</v>
      </c>
      <c r="AM233" t="s">
        <v>732</v>
      </c>
      <c r="AN233" t="s">
        <v>732</v>
      </c>
      <c r="AO233" t="s">
        <v>732</v>
      </c>
      <c r="AP233" t="s">
        <v>732</v>
      </c>
      <c r="AQ233" t="s">
        <v>732</v>
      </c>
      <c r="AR233" t="s">
        <v>732</v>
      </c>
      <c r="AS233" t="s">
        <v>732</v>
      </c>
      <c r="AT233">
        <v>70</v>
      </c>
      <c r="AU233">
        <v>30</v>
      </c>
      <c r="AV233" t="s">
        <v>732</v>
      </c>
      <c r="AW233" t="s">
        <v>732</v>
      </c>
      <c r="AX233" t="s">
        <v>732</v>
      </c>
      <c r="AY233" t="s">
        <v>732</v>
      </c>
      <c r="AZ233" t="s">
        <v>732</v>
      </c>
      <c r="BA233" t="s">
        <v>732</v>
      </c>
      <c r="BB233" t="s">
        <v>732</v>
      </c>
      <c r="BC233" t="s">
        <v>732</v>
      </c>
      <c r="BD233" t="s">
        <v>732</v>
      </c>
      <c r="BE233" t="s">
        <v>732</v>
      </c>
      <c r="BF233" t="s">
        <v>732</v>
      </c>
      <c r="BG233" t="s">
        <v>732</v>
      </c>
      <c r="BH233" t="s">
        <v>732</v>
      </c>
      <c r="BI233" t="s">
        <v>732</v>
      </c>
    </row>
    <row r="234" spans="1:61">
      <c r="A234">
        <v>317</v>
      </c>
      <c r="B234" t="s">
        <v>323</v>
      </c>
      <c r="C234" s="69" t="s">
        <v>1267</v>
      </c>
      <c r="D234">
        <v>340</v>
      </c>
      <c r="E234">
        <v>1</v>
      </c>
      <c r="F234">
        <v>3</v>
      </c>
      <c r="G234">
        <v>214</v>
      </c>
      <c r="H234">
        <v>0.70697880000000002</v>
      </c>
      <c r="I234">
        <v>0</v>
      </c>
      <c r="J234">
        <v>8.62488E-2</v>
      </c>
      <c r="L234">
        <v>0.88215922999999996</v>
      </c>
      <c r="N234">
        <v>0.25014936999999998</v>
      </c>
      <c r="O234">
        <v>1.1762124</v>
      </c>
      <c r="P234">
        <v>0.20176501999999999</v>
      </c>
      <c r="Q234">
        <v>0</v>
      </c>
      <c r="R234">
        <v>80</v>
      </c>
      <c r="S234" t="s">
        <v>732</v>
      </c>
      <c r="T234">
        <v>0.1</v>
      </c>
      <c r="U234">
        <v>0</v>
      </c>
      <c r="V234">
        <v>90</v>
      </c>
      <c r="W234" t="s">
        <v>732</v>
      </c>
      <c r="X234">
        <v>0.2</v>
      </c>
      <c r="Y234">
        <v>0.8</v>
      </c>
      <c r="Z234">
        <v>1.3000001000000001</v>
      </c>
      <c r="AA234">
        <v>0.5</v>
      </c>
      <c r="AB234">
        <v>0.5</v>
      </c>
      <c r="AC234">
        <v>0</v>
      </c>
      <c r="AD234">
        <v>3.0000002000000001</v>
      </c>
      <c r="AE234">
        <v>2</v>
      </c>
      <c r="AF234">
        <v>0</v>
      </c>
      <c r="AG234">
        <v>0</v>
      </c>
      <c r="AH234">
        <v>2.9405309000000001E-2</v>
      </c>
      <c r="AI234">
        <v>0</v>
      </c>
      <c r="AJ234">
        <v>0.5</v>
      </c>
      <c r="AK234">
        <v>85</v>
      </c>
      <c r="AL234">
        <v>0.1</v>
      </c>
      <c r="AM234">
        <v>5</v>
      </c>
      <c r="AN234">
        <v>0.5</v>
      </c>
      <c r="AO234">
        <v>40</v>
      </c>
      <c r="AP234">
        <v>2</v>
      </c>
      <c r="AQ234">
        <v>30</v>
      </c>
      <c r="AR234" t="s">
        <v>732</v>
      </c>
      <c r="AS234" t="s">
        <v>732</v>
      </c>
      <c r="AT234">
        <v>70</v>
      </c>
      <c r="AU234" t="s">
        <v>732</v>
      </c>
      <c r="AV234" t="s">
        <v>732</v>
      </c>
      <c r="AW234" t="s">
        <v>732</v>
      </c>
      <c r="AX234" t="s">
        <v>732</v>
      </c>
      <c r="AY234" t="s">
        <v>732</v>
      </c>
      <c r="AZ234" t="s">
        <v>732</v>
      </c>
      <c r="BA234">
        <v>100</v>
      </c>
      <c r="BB234">
        <v>0.5</v>
      </c>
      <c r="BC234">
        <v>1</v>
      </c>
      <c r="BD234" t="s">
        <v>732</v>
      </c>
      <c r="BE234" t="s">
        <v>732</v>
      </c>
      <c r="BF234" t="s">
        <v>732</v>
      </c>
      <c r="BG234" t="s">
        <v>732</v>
      </c>
      <c r="BH234" t="s">
        <v>732</v>
      </c>
      <c r="BI234" t="s">
        <v>732</v>
      </c>
    </row>
    <row r="235" spans="1:61">
      <c r="A235">
        <v>318</v>
      </c>
      <c r="B235" t="s">
        <v>1268</v>
      </c>
      <c r="C235" t="s">
        <v>1269</v>
      </c>
      <c r="D235" s="70">
        <v>240340330</v>
      </c>
      <c r="E235">
        <v>3</v>
      </c>
      <c r="F235">
        <v>5</v>
      </c>
      <c r="G235" s="70">
        <v>171218</v>
      </c>
      <c r="H235">
        <v>0</v>
      </c>
      <c r="I235">
        <v>0</v>
      </c>
      <c r="J235">
        <v>0</v>
      </c>
      <c r="P235">
        <v>0</v>
      </c>
      <c r="Q235">
        <v>0</v>
      </c>
      <c r="R235" t="s">
        <v>732</v>
      </c>
      <c r="S235" t="s">
        <v>732</v>
      </c>
      <c r="T235">
        <v>1.25</v>
      </c>
      <c r="U235">
        <v>0</v>
      </c>
      <c r="V235">
        <v>95</v>
      </c>
      <c r="W235" t="s">
        <v>732</v>
      </c>
      <c r="AJ235">
        <v>0.5</v>
      </c>
      <c r="AK235">
        <v>30</v>
      </c>
      <c r="AL235" t="s">
        <v>732</v>
      </c>
      <c r="AM235" t="s">
        <v>732</v>
      </c>
      <c r="AN235">
        <v>0.7</v>
      </c>
      <c r="AO235">
        <v>5</v>
      </c>
      <c r="AP235">
        <v>1</v>
      </c>
      <c r="AQ235" t="s">
        <v>732</v>
      </c>
      <c r="AR235" t="s">
        <v>732</v>
      </c>
      <c r="AS235" t="s">
        <v>732</v>
      </c>
      <c r="AT235" t="s">
        <v>732</v>
      </c>
      <c r="AU235" t="s">
        <v>732</v>
      </c>
      <c r="AV235" t="s">
        <v>732</v>
      </c>
      <c r="AW235">
        <v>100</v>
      </c>
      <c r="AX235">
        <v>15</v>
      </c>
      <c r="AY235">
        <v>0.5</v>
      </c>
      <c r="AZ235">
        <v>4</v>
      </c>
      <c r="BA235">
        <v>15</v>
      </c>
      <c r="BB235">
        <v>0.5</v>
      </c>
      <c r="BC235">
        <v>2</v>
      </c>
      <c r="BD235" t="s">
        <v>732</v>
      </c>
      <c r="BE235" t="s">
        <v>732</v>
      </c>
      <c r="BF235" t="s">
        <v>732</v>
      </c>
      <c r="BG235" t="s">
        <v>732</v>
      </c>
      <c r="BH235" t="s">
        <v>732</v>
      </c>
      <c r="BI235" t="s">
        <v>732</v>
      </c>
    </row>
    <row r="236" spans="1:61">
      <c r="A236">
        <v>319</v>
      </c>
      <c r="B236" t="s">
        <v>1270</v>
      </c>
      <c r="C236" t="s">
        <v>1271</v>
      </c>
      <c r="D236" s="70">
        <v>240340330</v>
      </c>
      <c r="E236">
        <v>1</v>
      </c>
      <c r="F236">
        <v>5</v>
      </c>
      <c r="G236">
        <v>133</v>
      </c>
      <c r="H236">
        <v>1.9837224</v>
      </c>
      <c r="I236">
        <v>0</v>
      </c>
      <c r="J236">
        <v>0.34303504000000001</v>
      </c>
      <c r="P236">
        <v>0</v>
      </c>
      <c r="Q236">
        <v>0</v>
      </c>
      <c r="R236" t="s">
        <v>732</v>
      </c>
      <c r="S236" t="s">
        <v>732</v>
      </c>
      <c r="T236">
        <v>0</v>
      </c>
      <c r="U236">
        <v>0</v>
      </c>
      <c r="V236" t="s">
        <v>732</v>
      </c>
      <c r="W236" t="s">
        <v>732</v>
      </c>
      <c r="X236">
        <v>0.3</v>
      </c>
      <c r="Y236">
        <v>0.4</v>
      </c>
      <c r="Z236">
        <v>0.90000004</v>
      </c>
      <c r="AA236">
        <v>1.1000000000000001</v>
      </c>
      <c r="AB236">
        <v>0</v>
      </c>
      <c r="AC236">
        <v>0</v>
      </c>
      <c r="AD236">
        <v>0.1</v>
      </c>
      <c r="AE236">
        <v>0</v>
      </c>
      <c r="AF236">
        <v>0</v>
      </c>
      <c r="AJ236">
        <v>1</v>
      </c>
      <c r="AK236">
        <v>36</v>
      </c>
      <c r="AL236" t="s">
        <v>732</v>
      </c>
      <c r="AM236" t="s">
        <v>732</v>
      </c>
      <c r="AN236" t="s">
        <v>732</v>
      </c>
      <c r="AO236" t="s">
        <v>732</v>
      </c>
      <c r="AP236" t="s">
        <v>732</v>
      </c>
      <c r="AS236">
        <v>20</v>
      </c>
      <c r="AT236">
        <v>80</v>
      </c>
      <c r="AX236" t="s">
        <v>732</v>
      </c>
      <c r="AY236" t="s">
        <v>732</v>
      </c>
      <c r="AZ236" t="s">
        <v>732</v>
      </c>
      <c r="BA236">
        <v>50</v>
      </c>
      <c r="BB236">
        <v>0.3</v>
      </c>
      <c r="BC236">
        <v>1</v>
      </c>
      <c r="BD236" t="s">
        <v>732</v>
      </c>
      <c r="BE236" t="s">
        <v>732</v>
      </c>
      <c r="BF236" t="s">
        <v>732</v>
      </c>
      <c r="BG236" t="s">
        <v>732</v>
      </c>
      <c r="BH236" t="s">
        <v>732</v>
      </c>
      <c r="BI236" t="s">
        <v>732</v>
      </c>
    </row>
    <row r="237" spans="1:61">
      <c r="A237">
        <v>320</v>
      </c>
      <c r="B237" t="s">
        <v>326</v>
      </c>
      <c r="C237" s="69" t="s">
        <v>1272</v>
      </c>
      <c r="D237" s="70">
        <v>330320</v>
      </c>
      <c r="E237">
        <v>2</v>
      </c>
      <c r="F237">
        <v>1</v>
      </c>
      <c r="G237" s="70">
        <v>120125</v>
      </c>
      <c r="H237">
        <v>7.6977057000000002</v>
      </c>
      <c r="I237">
        <v>1.1643589999999999</v>
      </c>
      <c r="J237">
        <v>5.0311808E-2</v>
      </c>
      <c r="L237">
        <v>0.5513496</v>
      </c>
      <c r="O237">
        <v>0.5513496</v>
      </c>
      <c r="P237">
        <v>0.33327000000000001</v>
      </c>
      <c r="Q237">
        <v>0</v>
      </c>
      <c r="R237">
        <v>80</v>
      </c>
      <c r="S237" t="s">
        <v>732</v>
      </c>
      <c r="T237">
        <v>0.1</v>
      </c>
      <c r="U237">
        <v>1.0000001E-2</v>
      </c>
      <c r="V237">
        <v>40</v>
      </c>
      <c r="W237">
        <v>60</v>
      </c>
      <c r="X237">
        <v>0.70000004999999998</v>
      </c>
      <c r="Y237">
        <v>2.1000000999999999</v>
      </c>
      <c r="Z237">
        <v>4.4000000000000004</v>
      </c>
      <c r="AA237">
        <v>0.70000004999999998</v>
      </c>
      <c r="AB237">
        <v>3.5000002000000001</v>
      </c>
      <c r="AC237">
        <v>0</v>
      </c>
      <c r="AD237">
        <v>0.70000004999999998</v>
      </c>
      <c r="AE237">
        <v>8</v>
      </c>
      <c r="AF237">
        <v>1</v>
      </c>
      <c r="AG237">
        <v>0</v>
      </c>
      <c r="AH237">
        <v>0</v>
      </c>
      <c r="AI237">
        <v>0</v>
      </c>
      <c r="AJ237">
        <v>1</v>
      </c>
      <c r="AK237">
        <v>80</v>
      </c>
      <c r="AL237" t="s">
        <v>732</v>
      </c>
      <c r="AM237" t="s">
        <v>732</v>
      </c>
      <c r="AN237" t="s">
        <v>732</v>
      </c>
      <c r="AO237" t="s">
        <v>732</v>
      </c>
      <c r="AP237" t="s">
        <v>732</v>
      </c>
      <c r="AR237">
        <v>35</v>
      </c>
      <c r="AS237">
        <v>60</v>
      </c>
      <c r="AT237">
        <v>5</v>
      </c>
      <c r="AX237">
        <v>80</v>
      </c>
      <c r="AY237">
        <v>0.5</v>
      </c>
      <c r="AZ237">
        <v>3</v>
      </c>
      <c r="BA237">
        <v>80</v>
      </c>
      <c r="BB237">
        <v>1.2</v>
      </c>
      <c r="BC237">
        <v>1</v>
      </c>
      <c r="BD237">
        <v>1.5</v>
      </c>
      <c r="BE237">
        <v>1</v>
      </c>
      <c r="BF237">
        <v>25</v>
      </c>
      <c r="BG237" t="s">
        <v>732</v>
      </c>
      <c r="BH237" t="s">
        <v>732</v>
      </c>
      <c r="BI237" t="s">
        <v>732</v>
      </c>
    </row>
    <row r="238" spans="1:61">
      <c r="A238">
        <v>321</v>
      </c>
      <c r="B238" t="s">
        <v>1273</v>
      </c>
      <c r="C238" t="s">
        <v>1274</v>
      </c>
      <c r="D238">
        <v>240</v>
      </c>
      <c r="E238">
        <v>2</v>
      </c>
      <c r="F238">
        <v>5</v>
      </c>
      <c r="G238">
        <v>131</v>
      </c>
      <c r="H238">
        <v>5.3474259999999996</v>
      </c>
      <c r="I238">
        <v>3.2199553999999999</v>
      </c>
      <c r="J238">
        <v>0.40968186000000001</v>
      </c>
      <c r="K238" s="71">
        <v>1.0633075000000001E-4</v>
      </c>
      <c r="M238">
        <v>1.8296638000000001</v>
      </c>
      <c r="N238">
        <v>1.6989734999999999</v>
      </c>
      <c r="O238">
        <v>1.0455220999999999</v>
      </c>
      <c r="P238">
        <v>0.47661003000000002</v>
      </c>
      <c r="Q238">
        <v>0</v>
      </c>
      <c r="R238">
        <v>90</v>
      </c>
      <c r="S238" t="s">
        <v>732</v>
      </c>
      <c r="T238">
        <v>0.15</v>
      </c>
      <c r="U238">
        <v>1.0000001E-2</v>
      </c>
      <c r="V238">
        <v>85</v>
      </c>
      <c r="W238">
        <v>60</v>
      </c>
      <c r="X238">
        <v>0.5</v>
      </c>
      <c r="Y238">
        <v>1</v>
      </c>
      <c r="Z238">
        <v>2</v>
      </c>
      <c r="AA238">
        <v>2</v>
      </c>
      <c r="AB238">
        <v>3.0000002000000001</v>
      </c>
      <c r="AC238">
        <v>1</v>
      </c>
      <c r="AD238">
        <v>1</v>
      </c>
      <c r="AE238">
        <v>3.0000002000000001</v>
      </c>
      <c r="AF238">
        <v>2</v>
      </c>
      <c r="AJ238">
        <v>0.5</v>
      </c>
      <c r="AK238">
        <v>97</v>
      </c>
      <c r="AL238">
        <v>0.1</v>
      </c>
      <c r="AM238">
        <v>3</v>
      </c>
      <c r="AN238">
        <v>0.5</v>
      </c>
      <c r="AO238">
        <v>15</v>
      </c>
      <c r="AP238">
        <v>2</v>
      </c>
      <c r="AS238">
        <v>100</v>
      </c>
      <c r="AX238">
        <v>95</v>
      </c>
      <c r="AY238">
        <v>2.5</v>
      </c>
      <c r="AZ238">
        <v>3</v>
      </c>
      <c r="BA238">
        <v>75</v>
      </c>
      <c r="BB238">
        <v>0.5</v>
      </c>
      <c r="BC238">
        <v>1</v>
      </c>
      <c r="BD238" t="s">
        <v>732</v>
      </c>
      <c r="BE238" t="s">
        <v>732</v>
      </c>
      <c r="BF238" t="s">
        <v>732</v>
      </c>
      <c r="BG238" t="s">
        <v>732</v>
      </c>
      <c r="BH238" t="s">
        <v>732</v>
      </c>
      <c r="BI238" t="s">
        <v>732</v>
      </c>
    </row>
    <row r="239" spans="1:61">
      <c r="A239">
        <v>322</v>
      </c>
      <c r="B239" t="s">
        <v>1275</v>
      </c>
      <c r="C239" s="69" t="s">
        <v>1276</v>
      </c>
      <c r="D239">
        <v>240</v>
      </c>
      <c r="E239">
        <v>2</v>
      </c>
      <c r="F239">
        <v>5</v>
      </c>
      <c r="G239" s="70">
        <v>130131132136137</v>
      </c>
      <c r="H239">
        <v>6.4686612999999999</v>
      </c>
      <c r="I239">
        <v>10.781102000000001</v>
      </c>
      <c r="J239">
        <v>0.71874004999999996</v>
      </c>
      <c r="K239" s="71">
        <v>2.5316846000000002E-4</v>
      </c>
      <c r="M239">
        <v>2.6138054999999998</v>
      </c>
      <c r="N239">
        <v>0.61261069999999995</v>
      </c>
      <c r="O239">
        <v>0.40840712000000001</v>
      </c>
      <c r="P239">
        <v>1.0267949999999999</v>
      </c>
      <c r="Q239">
        <v>0</v>
      </c>
      <c r="R239">
        <v>75</v>
      </c>
      <c r="S239" t="s">
        <v>732</v>
      </c>
      <c r="T239">
        <v>0.15</v>
      </c>
      <c r="U239">
        <v>0.05</v>
      </c>
      <c r="V239">
        <v>60</v>
      </c>
      <c r="W239">
        <v>80</v>
      </c>
      <c r="X239">
        <v>1.3000001000000001</v>
      </c>
      <c r="Y239">
        <v>1</v>
      </c>
      <c r="Z239">
        <v>1</v>
      </c>
      <c r="AA239">
        <v>2</v>
      </c>
      <c r="AB239">
        <v>4</v>
      </c>
      <c r="AC239">
        <v>5</v>
      </c>
      <c r="AD239">
        <v>2</v>
      </c>
      <c r="AE239">
        <v>4</v>
      </c>
      <c r="AF239">
        <v>5</v>
      </c>
      <c r="AJ239">
        <v>1</v>
      </c>
      <c r="AK239">
        <v>95</v>
      </c>
      <c r="AL239">
        <v>0.1</v>
      </c>
      <c r="AM239">
        <v>12</v>
      </c>
      <c r="AN239">
        <v>0.7</v>
      </c>
      <c r="AO239">
        <v>20</v>
      </c>
      <c r="AP239">
        <v>2</v>
      </c>
      <c r="AS239">
        <v>100</v>
      </c>
      <c r="AX239">
        <v>95</v>
      </c>
      <c r="AY239">
        <v>2</v>
      </c>
      <c r="AZ239">
        <v>3</v>
      </c>
      <c r="BA239">
        <v>95</v>
      </c>
      <c r="BB239">
        <v>3</v>
      </c>
      <c r="BC239">
        <v>1</v>
      </c>
      <c r="BD239" t="s">
        <v>732</v>
      </c>
      <c r="BE239" t="s">
        <v>732</v>
      </c>
      <c r="BF239" t="s">
        <v>732</v>
      </c>
      <c r="BG239" t="s">
        <v>732</v>
      </c>
      <c r="BH239" t="s">
        <v>732</v>
      </c>
      <c r="BI239" t="s">
        <v>732</v>
      </c>
    </row>
    <row r="240" spans="1:61">
      <c r="A240">
        <v>323</v>
      </c>
      <c r="B240" t="s">
        <v>1277</v>
      </c>
      <c r="C240" s="69" t="s">
        <v>1278</v>
      </c>
      <c r="D240">
        <v>130</v>
      </c>
      <c r="E240">
        <v>5</v>
      </c>
      <c r="F240">
        <v>5</v>
      </c>
      <c r="G240">
        <v>124</v>
      </c>
      <c r="H240">
        <v>2.3522403000000001</v>
      </c>
      <c r="I240">
        <v>0</v>
      </c>
      <c r="J240">
        <v>2.6136E-2</v>
      </c>
      <c r="P240">
        <v>1.223155</v>
      </c>
      <c r="Q240">
        <v>0</v>
      </c>
      <c r="R240">
        <v>93</v>
      </c>
      <c r="S240" t="s">
        <v>732</v>
      </c>
      <c r="T240">
        <v>0.2</v>
      </c>
      <c r="U240">
        <v>0</v>
      </c>
      <c r="V240">
        <v>90</v>
      </c>
      <c r="W240" t="s">
        <v>732</v>
      </c>
      <c r="X240">
        <v>0.2</v>
      </c>
      <c r="Y240">
        <v>0.4</v>
      </c>
      <c r="Z240">
        <v>0.2</v>
      </c>
      <c r="AA240">
        <v>0.1</v>
      </c>
      <c r="AB240">
        <v>0</v>
      </c>
      <c r="AC240">
        <v>0</v>
      </c>
      <c r="AJ240">
        <v>0.2</v>
      </c>
      <c r="AK240">
        <v>10</v>
      </c>
      <c r="AL240" t="s">
        <v>732</v>
      </c>
      <c r="AM240" t="s">
        <v>732</v>
      </c>
      <c r="AN240" t="s">
        <v>732</v>
      </c>
      <c r="AO240" t="s">
        <v>732</v>
      </c>
      <c r="AP240" t="s">
        <v>732</v>
      </c>
      <c r="AT240">
        <v>80</v>
      </c>
      <c r="AW240">
        <v>20</v>
      </c>
      <c r="AX240">
        <v>1</v>
      </c>
      <c r="AY240">
        <v>0</v>
      </c>
      <c r="AZ240">
        <v>3</v>
      </c>
      <c r="BA240">
        <v>10</v>
      </c>
      <c r="BB240">
        <v>0.1</v>
      </c>
      <c r="BC240">
        <v>1</v>
      </c>
      <c r="BD240" t="s">
        <v>732</v>
      </c>
      <c r="BE240" t="s">
        <v>732</v>
      </c>
      <c r="BF240" t="s">
        <v>732</v>
      </c>
      <c r="BG240" t="s">
        <v>732</v>
      </c>
      <c r="BH240" t="s">
        <v>732</v>
      </c>
      <c r="BI240" t="s">
        <v>732</v>
      </c>
    </row>
    <row r="241" spans="1:61">
      <c r="A241">
        <v>324</v>
      </c>
      <c r="B241" t="s">
        <v>1279</v>
      </c>
      <c r="C241" s="69" t="s">
        <v>1280</v>
      </c>
      <c r="D241" s="70">
        <v>130120</v>
      </c>
      <c r="E241">
        <v>5</v>
      </c>
      <c r="F241">
        <v>4</v>
      </c>
      <c r="G241" s="70">
        <v>300319320</v>
      </c>
      <c r="H241">
        <v>2.0699713000000002</v>
      </c>
      <c r="I241">
        <v>0</v>
      </c>
      <c r="J241">
        <v>1.0349857</v>
      </c>
      <c r="N241">
        <v>2.7567477</v>
      </c>
      <c r="P241">
        <v>0.38267499999999999</v>
      </c>
      <c r="Q241">
        <v>0</v>
      </c>
      <c r="R241">
        <v>90</v>
      </c>
      <c r="S241" t="s">
        <v>732</v>
      </c>
      <c r="T241">
        <v>0</v>
      </c>
      <c r="U241">
        <v>0</v>
      </c>
      <c r="V241" t="s">
        <v>732</v>
      </c>
      <c r="W241" t="s">
        <v>732</v>
      </c>
      <c r="X241">
        <v>0.2</v>
      </c>
      <c r="Y241">
        <v>0.5</v>
      </c>
      <c r="Z241">
        <v>0.5</v>
      </c>
      <c r="AA241">
        <v>0.5</v>
      </c>
      <c r="AB241">
        <v>0</v>
      </c>
      <c r="AC241">
        <v>0</v>
      </c>
      <c r="AD241">
        <v>0.4</v>
      </c>
      <c r="AE241">
        <v>0</v>
      </c>
      <c r="AF241">
        <v>0</v>
      </c>
      <c r="AJ241">
        <v>1</v>
      </c>
      <c r="AK241">
        <v>20</v>
      </c>
      <c r="AL241">
        <v>1.5</v>
      </c>
      <c r="AM241">
        <v>10</v>
      </c>
      <c r="AN241">
        <v>2</v>
      </c>
      <c r="AO241">
        <v>85</v>
      </c>
      <c r="AP241">
        <v>2</v>
      </c>
      <c r="AS241">
        <v>30</v>
      </c>
      <c r="AT241">
        <v>70</v>
      </c>
      <c r="AX241">
        <v>90</v>
      </c>
      <c r="AY241">
        <v>4</v>
      </c>
      <c r="AZ241">
        <v>3</v>
      </c>
      <c r="BA241">
        <v>100</v>
      </c>
      <c r="BB241">
        <v>5</v>
      </c>
      <c r="BC241">
        <v>1</v>
      </c>
      <c r="BD241" t="s">
        <v>732</v>
      </c>
      <c r="BE241" t="s">
        <v>732</v>
      </c>
      <c r="BF241" t="s">
        <v>732</v>
      </c>
      <c r="BG241" t="s">
        <v>732</v>
      </c>
      <c r="BH241" t="s">
        <v>732</v>
      </c>
      <c r="BI241" t="s">
        <v>732</v>
      </c>
    </row>
    <row r="242" spans="1:61">
      <c r="A242">
        <v>325</v>
      </c>
      <c r="B242" t="s">
        <v>1281</v>
      </c>
      <c r="C242" t="s">
        <v>1282</v>
      </c>
      <c r="D242">
        <v>240</v>
      </c>
      <c r="E242">
        <v>2</v>
      </c>
      <c r="F242">
        <v>5</v>
      </c>
      <c r="G242" s="70">
        <v>104112</v>
      </c>
      <c r="H242">
        <v>7.2448997000000004</v>
      </c>
      <c r="I242">
        <v>2.3287179999999998</v>
      </c>
      <c r="J242">
        <v>0.41327554</v>
      </c>
      <c r="N242">
        <v>0.78414159999999999</v>
      </c>
      <c r="O242">
        <v>1.9603541</v>
      </c>
      <c r="P242">
        <v>0.79435</v>
      </c>
      <c r="Q242">
        <v>0</v>
      </c>
      <c r="R242">
        <v>90</v>
      </c>
      <c r="S242" t="s">
        <v>732</v>
      </c>
      <c r="T242">
        <v>0.1</v>
      </c>
      <c r="U242">
        <v>0</v>
      </c>
      <c r="V242">
        <v>80</v>
      </c>
      <c r="W242" t="s">
        <v>732</v>
      </c>
      <c r="X242">
        <v>0.2</v>
      </c>
      <c r="Y242">
        <v>0.2</v>
      </c>
      <c r="Z242">
        <v>0.4</v>
      </c>
      <c r="AA242">
        <v>0.2</v>
      </c>
      <c r="AB242">
        <v>5</v>
      </c>
      <c r="AC242">
        <v>0</v>
      </c>
      <c r="AD242">
        <v>0.5</v>
      </c>
      <c r="AE242">
        <v>5</v>
      </c>
      <c r="AF242">
        <v>0</v>
      </c>
      <c r="AJ242">
        <v>0.5</v>
      </c>
      <c r="AK242">
        <v>98</v>
      </c>
      <c r="AL242">
        <v>0.2</v>
      </c>
      <c r="AM242">
        <v>2</v>
      </c>
      <c r="AN242">
        <v>0.7</v>
      </c>
      <c r="AO242">
        <v>10</v>
      </c>
      <c r="AP242">
        <v>2</v>
      </c>
      <c r="AS242">
        <v>80</v>
      </c>
      <c r="AT242">
        <v>20</v>
      </c>
      <c r="AX242">
        <v>98</v>
      </c>
      <c r="AY242">
        <v>1</v>
      </c>
      <c r="AZ242">
        <v>3</v>
      </c>
      <c r="BA242">
        <v>98</v>
      </c>
      <c r="BB242">
        <v>1</v>
      </c>
      <c r="BC242">
        <v>1</v>
      </c>
      <c r="BD242" t="s">
        <v>732</v>
      </c>
      <c r="BE242" t="s">
        <v>732</v>
      </c>
      <c r="BF242" t="s">
        <v>732</v>
      </c>
      <c r="BG242" t="s">
        <v>732</v>
      </c>
      <c r="BH242" t="s">
        <v>732</v>
      </c>
      <c r="BI242" t="s">
        <v>732</v>
      </c>
    </row>
    <row r="243" spans="1:61">
      <c r="A243">
        <v>326</v>
      </c>
      <c r="B243" t="s">
        <v>1283</v>
      </c>
      <c r="C243" s="69" t="s">
        <v>1284</v>
      </c>
      <c r="D243" s="70">
        <v>130120</v>
      </c>
      <c r="E243">
        <v>6</v>
      </c>
      <c r="F243">
        <v>4</v>
      </c>
      <c r="G243" s="70">
        <v>311320</v>
      </c>
      <c r="H243">
        <v>0</v>
      </c>
      <c r="I243">
        <v>0</v>
      </c>
      <c r="J243">
        <v>0</v>
      </c>
      <c r="P243">
        <v>0.96000004000000005</v>
      </c>
      <c r="Q243">
        <v>0.41873001999999998</v>
      </c>
      <c r="R243">
        <v>90</v>
      </c>
      <c r="S243">
        <v>90</v>
      </c>
      <c r="T243">
        <v>0.05</v>
      </c>
      <c r="U243">
        <v>0</v>
      </c>
      <c r="V243">
        <v>80</v>
      </c>
      <c r="W243" t="s">
        <v>732</v>
      </c>
      <c r="X243">
        <v>0.2</v>
      </c>
      <c r="Y243">
        <v>0.5</v>
      </c>
      <c r="Z243">
        <v>0.5</v>
      </c>
      <c r="AA243">
        <v>0</v>
      </c>
      <c r="AB243">
        <v>0</v>
      </c>
      <c r="AC243">
        <v>0</v>
      </c>
      <c r="AD243">
        <v>0</v>
      </c>
      <c r="AE243">
        <v>0</v>
      </c>
      <c r="AF243">
        <v>0</v>
      </c>
      <c r="AJ243">
        <v>1</v>
      </c>
      <c r="AK243">
        <v>90</v>
      </c>
      <c r="AL243">
        <v>1</v>
      </c>
      <c r="AM243">
        <v>15</v>
      </c>
      <c r="AN243">
        <v>1</v>
      </c>
      <c r="AO243">
        <v>25</v>
      </c>
      <c r="AP243">
        <v>2</v>
      </c>
      <c r="AQ243" t="s">
        <v>732</v>
      </c>
      <c r="AR243" t="s">
        <v>732</v>
      </c>
      <c r="AS243" t="s">
        <v>732</v>
      </c>
      <c r="AT243">
        <v>100</v>
      </c>
      <c r="AU243" t="s">
        <v>732</v>
      </c>
      <c r="AV243" t="s">
        <v>732</v>
      </c>
      <c r="AW243" t="s">
        <v>732</v>
      </c>
      <c r="AX243">
        <v>90</v>
      </c>
      <c r="AY243">
        <v>0.2</v>
      </c>
      <c r="AZ243">
        <v>3</v>
      </c>
      <c r="BA243">
        <v>90</v>
      </c>
      <c r="BB243">
        <v>0.2</v>
      </c>
      <c r="BC243">
        <v>1</v>
      </c>
      <c r="BD243" t="s">
        <v>732</v>
      </c>
      <c r="BE243" t="s">
        <v>732</v>
      </c>
      <c r="BF243" t="s">
        <v>732</v>
      </c>
      <c r="BG243" t="s">
        <v>732</v>
      </c>
      <c r="BH243" t="s">
        <v>732</v>
      </c>
      <c r="BI243" t="s">
        <v>732</v>
      </c>
    </row>
    <row r="244" spans="1:61">
      <c r="A244">
        <v>327</v>
      </c>
      <c r="B244" t="s">
        <v>1285</v>
      </c>
      <c r="C244" t="s">
        <v>1286</v>
      </c>
      <c r="D244" s="70">
        <v>240130120</v>
      </c>
      <c r="E244">
        <v>3</v>
      </c>
      <c r="F244">
        <v>4</v>
      </c>
      <c r="G244">
        <v>311</v>
      </c>
      <c r="H244">
        <v>0</v>
      </c>
      <c r="I244">
        <v>0</v>
      </c>
      <c r="J244">
        <v>0</v>
      </c>
      <c r="P244">
        <v>0.14538999999999999</v>
      </c>
      <c r="Q244">
        <v>0</v>
      </c>
      <c r="R244">
        <v>90</v>
      </c>
      <c r="S244" t="s">
        <v>732</v>
      </c>
      <c r="T244">
        <v>1</v>
      </c>
      <c r="U244">
        <v>0</v>
      </c>
      <c r="V244">
        <v>80</v>
      </c>
      <c r="W244" t="s">
        <v>732</v>
      </c>
      <c r="AJ244">
        <v>0.5</v>
      </c>
      <c r="AK244">
        <v>35</v>
      </c>
      <c r="AL244" t="s">
        <v>732</v>
      </c>
      <c r="AM244" t="s">
        <v>732</v>
      </c>
      <c r="AN244">
        <v>4</v>
      </c>
      <c r="AO244">
        <v>85</v>
      </c>
      <c r="AP244">
        <v>1</v>
      </c>
      <c r="AT244">
        <v>10</v>
      </c>
      <c r="AW244">
        <v>90</v>
      </c>
      <c r="AX244">
        <v>90</v>
      </c>
      <c r="AY244">
        <v>5</v>
      </c>
      <c r="AZ244">
        <v>4</v>
      </c>
      <c r="BA244">
        <v>90</v>
      </c>
      <c r="BB244">
        <v>5</v>
      </c>
      <c r="BC244">
        <v>2</v>
      </c>
      <c r="BD244" t="s">
        <v>732</v>
      </c>
      <c r="BE244" t="s">
        <v>732</v>
      </c>
      <c r="BF244" t="s">
        <v>732</v>
      </c>
      <c r="BG244" t="s">
        <v>732</v>
      </c>
      <c r="BH244" t="s">
        <v>732</v>
      </c>
      <c r="BI244" t="s">
        <v>732</v>
      </c>
    </row>
    <row r="245" spans="1:61">
      <c r="A245">
        <v>328</v>
      </c>
      <c r="B245" t="s">
        <v>1287</v>
      </c>
      <c r="C245" s="69" t="s">
        <v>1288</v>
      </c>
      <c r="D245">
        <v>240</v>
      </c>
      <c r="E245">
        <v>5</v>
      </c>
      <c r="F245">
        <v>4</v>
      </c>
      <c r="G245" s="70">
        <v>112125311</v>
      </c>
      <c r="H245">
        <v>0.1724976</v>
      </c>
      <c r="I245">
        <v>0</v>
      </c>
      <c r="J245">
        <v>0</v>
      </c>
      <c r="P245">
        <v>0.2576</v>
      </c>
      <c r="Q245">
        <v>0</v>
      </c>
      <c r="R245">
        <v>90</v>
      </c>
      <c r="S245" t="s">
        <v>732</v>
      </c>
      <c r="T245">
        <v>1</v>
      </c>
      <c r="U245">
        <v>0</v>
      </c>
      <c r="V245">
        <v>80</v>
      </c>
      <c r="W245" t="s">
        <v>732</v>
      </c>
      <c r="X245">
        <v>0.1</v>
      </c>
      <c r="Y245">
        <v>0.2</v>
      </c>
      <c r="Z245">
        <v>0.2</v>
      </c>
      <c r="AA245">
        <v>0</v>
      </c>
      <c r="AB245">
        <v>0</v>
      </c>
      <c r="AC245">
        <v>0</v>
      </c>
      <c r="AJ245">
        <v>0.5</v>
      </c>
      <c r="AK245">
        <v>35</v>
      </c>
      <c r="AL245" t="s">
        <v>732</v>
      </c>
      <c r="AM245" t="s">
        <v>732</v>
      </c>
      <c r="AN245">
        <v>4</v>
      </c>
      <c r="AO245">
        <v>85</v>
      </c>
      <c r="AP245">
        <v>1</v>
      </c>
      <c r="AS245">
        <v>10</v>
      </c>
      <c r="AT245">
        <v>10</v>
      </c>
      <c r="AW245">
        <v>80</v>
      </c>
      <c r="AX245">
        <v>90</v>
      </c>
      <c r="AY245">
        <v>5</v>
      </c>
      <c r="AZ245">
        <v>4</v>
      </c>
      <c r="BA245">
        <v>90</v>
      </c>
      <c r="BB245">
        <v>5</v>
      </c>
      <c r="BC245">
        <v>2</v>
      </c>
      <c r="BD245" t="s">
        <v>732</v>
      </c>
      <c r="BE245" t="s">
        <v>732</v>
      </c>
      <c r="BF245" t="s">
        <v>732</v>
      </c>
      <c r="BG245" t="s">
        <v>732</v>
      </c>
      <c r="BH245" t="s">
        <v>732</v>
      </c>
      <c r="BI245" t="s">
        <v>732</v>
      </c>
    </row>
    <row r="246" spans="1:61">
      <c r="A246">
        <v>329</v>
      </c>
      <c r="B246" t="s">
        <v>1289</v>
      </c>
      <c r="C246" s="69" t="s">
        <v>1290</v>
      </c>
      <c r="D246" s="70">
        <v>240130</v>
      </c>
      <c r="E246">
        <v>6</v>
      </c>
      <c r="F246">
        <v>5</v>
      </c>
      <c r="G246">
        <v>311</v>
      </c>
      <c r="H246">
        <v>0</v>
      </c>
      <c r="I246">
        <v>0</v>
      </c>
      <c r="J246">
        <v>0</v>
      </c>
      <c r="P246">
        <v>2.3469199999999999</v>
      </c>
      <c r="Q246">
        <v>0</v>
      </c>
      <c r="R246">
        <v>98</v>
      </c>
      <c r="S246" t="s">
        <v>732</v>
      </c>
      <c r="T246">
        <v>0.05</v>
      </c>
      <c r="U246">
        <v>0</v>
      </c>
      <c r="V246">
        <v>95</v>
      </c>
      <c r="W246" t="s">
        <v>732</v>
      </c>
      <c r="AJ246">
        <v>0.5</v>
      </c>
      <c r="AK246">
        <v>15</v>
      </c>
      <c r="AL246">
        <v>0.1</v>
      </c>
      <c r="AM246">
        <v>20</v>
      </c>
      <c r="AN246">
        <v>0.1</v>
      </c>
      <c r="AO246">
        <v>20</v>
      </c>
      <c r="AP246">
        <v>2</v>
      </c>
      <c r="AT246">
        <v>50</v>
      </c>
      <c r="AU246">
        <v>50</v>
      </c>
      <c r="AX246" t="s">
        <v>732</v>
      </c>
      <c r="AY246" t="s">
        <v>732</v>
      </c>
      <c r="AZ246" t="s">
        <v>732</v>
      </c>
      <c r="BA246">
        <v>15</v>
      </c>
      <c r="BB246">
        <v>0.25</v>
      </c>
      <c r="BC246">
        <v>1</v>
      </c>
      <c r="BD246" t="s">
        <v>732</v>
      </c>
      <c r="BE246" t="s">
        <v>732</v>
      </c>
      <c r="BF246" t="s">
        <v>732</v>
      </c>
      <c r="BG246" t="s">
        <v>732</v>
      </c>
      <c r="BH246" t="s">
        <v>732</v>
      </c>
      <c r="BI246" t="s">
        <v>732</v>
      </c>
    </row>
    <row r="247" spans="1:61">
      <c r="A247">
        <v>330</v>
      </c>
      <c r="B247" t="s">
        <v>1291</v>
      </c>
      <c r="C247" t="s">
        <v>1292</v>
      </c>
      <c r="D247" s="70">
        <v>240130120</v>
      </c>
      <c r="E247">
        <v>3</v>
      </c>
      <c r="F247">
        <v>4</v>
      </c>
      <c r="G247">
        <v>302</v>
      </c>
      <c r="H247">
        <v>0</v>
      </c>
      <c r="I247">
        <v>0</v>
      </c>
      <c r="J247">
        <v>0</v>
      </c>
      <c r="P247">
        <v>0</v>
      </c>
      <c r="Q247">
        <v>0</v>
      </c>
      <c r="R247" t="s">
        <v>732</v>
      </c>
      <c r="S247" t="s">
        <v>732</v>
      </c>
      <c r="T247">
        <v>0.5</v>
      </c>
      <c r="U247">
        <v>0</v>
      </c>
      <c r="V247">
        <v>90</v>
      </c>
      <c r="W247" t="s">
        <v>732</v>
      </c>
      <c r="AJ247">
        <v>1</v>
      </c>
      <c r="AK247">
        <v>75</v>
      </c>
      <c r="AL247" t="s">
        <v>732</v>
      </c>
      <c r="AM247" t="s">
        <v>732</v>
      </c>
      <c r="AN247" t="s">
        <v>732</v>
      </c>
      <c r="AO247" t="s">
        <v>732</v>
      </c>
      <c r="AP247" t="s">
        <v>732</v>
      </c>
      <c r="AQ247" t="s">
        <v>732</v>
      </c>
      <c r="AR247" t="s">
        <v>732</v>
      </c>
      <c r="AS247" t="s">
        <v>732</v>
      </c>
      <c r="AT247" t="s">
        <v>732</v>
      </c>
      <c r="AU247" t="s">
        <v>732</v>
      </c>
      <c r="AV247" t="s">
        <v>732</v>
      </c>
      <c r="AW247">
        <v>100</v>
      </c>
      <c r="AX247" t="s">
        <v>732</v>
      </c>
      <c r="AY247" t="s">
        <v>732</v>
      </c>
      <c r="AZ247" t="s">
        <v>732</v>
      </c>
      <c r="BA247">
        <v>50</v>
      </c>
      <c r="BB247">
        <v>0.25</v>
      </c>
      <c r="BC247">
        <v>1</v>
      </c>
      <c r="BD247" t="s">
        <v>732</v>
      </c>
      <c r="BE247" t="s">
        <v>732</v>
      </c>
      <c r="BF247" t="s">
        <v>732</v>
      </c>
      <c r="BG247" t="s">
        <v>732</v>
      </c>
      <c r="BH247" t="s">
        <v>732</v>
      </c>
      <c r="BI247" t="s">
        <v>732</v>
      </c>
    </row>
    <row r="248" spans="1:61">
      <c r="A248">
        <v>331</v>
      </c>
      <c r="B248" t="s">
        <v>1293</v>
      </c>
      <c r="C248" s="69" t="s">
        <v>1294</v>
      </c>
      <c r="D248" s="70">
        <v>240130</v>
      </c>
      <c r="E248">
        <v>6</v>
      </c>
      <c r="F248">
        <v>4</v>
      </c>
      <c r="G248">
        <v>300</v>
      </c>
      <c r="H248">
        <v>0</v>
      </c>
      <c r="I248">
        <v>0</v>
      </c>
      <c r="J248">
        <v>0</v>
      </c>
      <c r="P248">
        <v>3.2020650000000002</v>
      </c>
      <c r="Q248">
        <v>0</v>
      </c>
      <c r="R248">
        <v>90</v>
      </c>
      <c r="S248" t="s">
        <v>732</v>
      </c>
      <c r="T248">
        <v>0.05</v>
      </c>
      <c r="U248">
        <v>0.05</v>
      </c>
      <c r="V248">
        <v>80</v>
      </c>
      <c r="W248">
        <v>80</v>
      </c>
      <c r="X248">
        <v>0.2</v>
      </c>
      <c r="Y248">
        <v>0.5</v>
      </c>
      <c r="Z248">
        <v>0.5</v>
      </c>
      <c r="AA248">
        <v>0</v>
      </c>
      <c r="AB248">
        <v>0</v>
      </c>
      <c r="AC248">
        <v>0</v>
      </c>
      <c r="AD248">
        <v>0</v>
      </c>
      <c r="AE248">
        <v>0</v>
      </c>
      <c r="AF248">
        <v>0</v>
      </c>
      <c r="AJ248">
        <v>1</v>
      </c>
      <c r="AK248">
        <v>90</v>
      </c>
      <c r="AL248" t="s">
        <v>732</v>
      </c>
      <c r="AM248" t="s">
        <v>732</v>
      </c>
      <c r="AN248" t="s">
        <v>732</v>
      </c>
      <c r="AO248" t="s">
        <v>732</v>
      </c>
      <c r="AP248" t="s">
        <v>732</v>
      </c>
      <c r="AQ248" t="s">
        <v>732</v>
      </c>
      <c r="AR248" t="s">
        <v>732</v>
      </c>
      <c r="AS248" t="s">
        <v>732</v>
      </c>
      <c r="AT248">
        <v>100</v>
      </c>
      <c r="AU248" t="s">
        <v>732</v>
      </c>
      <c r="AV248" t="s">
        <v>732</v>
      </c>
      <c r="AW248" t="s">
        <v>732</v>
      </c>
      <c r="AX248">
        <v>90</v>
      </c>
      <c r="AY248">
        <v>0.5</v>
      </c>
      <c r="AZ248">
        <v>3</v>
      </c>
      <c r="BA248">
        <v>90</v>
      </c>
      <c r="BB248">
        <v>1</v>
      </c>
      <c r="BC248">
        <v>1</v>
      </c>
      <c r="BD248" t="s">
        <v>732</v>
      </c>
      <c r="BE248" t="s">
        <v>732</v>
      </c>
      <c r="BF248" t="s">
        <v>732</v>
      </c>
      <c r="BG248" t="s">
        <v>732</v>
      </c>
      <c r="BH248" t="s">
        <v>732</v>
      </c>
      <c r="BI248" t="s">
        <v>732</v>
      </c>
    </row>
    <row r="249" spans="1:61">
      <c r="A249">
        <v>332</v>
      </c>
      <c r="B249" t="s">
        <v>1295</v>
      </c>
      <c r="C249" t="s">
        <v>1296</v>
      </c>
      <c r="D249" s="70">
        <v>240130</v>
      </c>
      <c r="E249">
        <v>1</v>
      </c>
      <c r="F249">
        <v>4</v>
      </c>
      <c r="G249" s="70">
        <v>106108129</v>
      </c>
      <c r="H249">
        <v>7.1874000000000002</v>
      </c>
      <c r="I249">
        <v>13.329359999999999</v>
      </c>
      <c r="J249">
        <v>0</v>
      </c>
      <c r="N249">
        <v>3.7522403999999998</v>
      </c>
      <c r="O249">
        <v>3.7522403999999998</v>
      </c>
      <c r="P249">
        <v>0.4</v>
      </c>
      <c r="Q249">
        <v>0</v>
      </c>
      <c r="R249">
        <v>90</v>
      </c>
      <c r="S249" t="s">
        <v>732</v>
      </c>
      <c r="T249">
        <v>1.0000001E-2</v>
      </c>
      <c r="U249">
        <v>2.0000001E-2</v>
      </c>
      <c r="V249">
        <v>80</v>
      </c>
      <c r="W249">
        <v>80</v>
      </c>
      <c r="X249">
        <v>0.2</v>
      </c>
      <c r="Y249">
        <v>0.3</v>
      </c>
      <c r="Z249">
        <v>1.5000001000000001</v>
      </c>
      <c r="AA249">
        <v>2</v>
      </c>
      <c r="AB249">
        <v>1</v>
      </c>
      <c r="AC249">
        <v>0</v>
      </c>
      <c r="AD249">
        <v>1</v>
      </c>
      <c r="AE249">
        <v>0.5</v>
      </c>
      <c r="AF249">
        <v>0</v>
      </c>
      <c r="AJ249">
        <v>2</v>
      </c>
      <c r="AK249">
        <v>90</v>
      </c>
      <c r="AL249" t="s">
        <v>732</v>
      </c>
      <c r="AM249" t="s">
        <v>732</v>
      </c>
      <c r="AN249">
        <v>2</v>
      </c>
      <c r="AO249">
        <v>5</v>
      </c>
      <c r="AP249">
        <v>2</v>
      </c>
      <c r="AQ249" t="s">
        <v>732</v>
      </c>
      <c r="AR249" t="s">
        <v>732</v>
      </c>
      <c r="AS249" t="s">
        <v>732</v>
      </c>
      <c r="AT249">
        <v>100</v>
      </c>
      <c r="AU249" t="s">
        <v>732</v>
      </c>
      <c r="AV249" t="s">
        <v>732</v>
      </c>
      <c r="AW249" t="s">
        <v>732</v>
      </c>
      <c r="AX249">
        <v>90</v>
      </c>
      <c r="AY249">
        <v>1</v>
      </c>
      <c r="AZ249">
        <v>3</v>
      </c>
      <c r="BA249">
        <v>90</v>
      </c>
      <c r="BB249">
        <v>1</v>
      </c>
      <c r="BC249">
        <v>1</v>
      </c>
      <c r="BD249" t="s">
        <v>732</v>
      </c>
      <c r="BE249" t="s">
        <v>732</v>
      </c>
      <c r="BF249" t="s">
        <v>732</v>
      </c>
      <c r="BG249" t="s">
        <v>732</v>
      </c>
      <c r="BH249" t="s">
        <v>732</v>
      </c>
      <c r="BI249" t="s">
        <v>732</v>
      </c>
    </row>
    <row r="250" spans="1:61">
      <c r="A250">
        <v>333</v>
      </c>
      <c r="B250" t="s">
        <v>1297</v>
      </c>
      <c r="C250" t="s">
        <v>1298</v>
      </c>
      <c r="D250" s="70">
        <v>130120</v>
      </c>
      <c r="E250">
        <v>6</v>
      </c>
      <c r="F250">
        <v>5</v>
      </c>
      <c r="G250" s="70">
        <v>306310315</v>
      </c>
      <c r="H250">
        <v>0</v>
      </c>
      <c r="I250">
        <v>0</v>
      </c>
      <c r="J250">
        <v>0</v>
      </c>
      <c r="P250">
        <v>0.66625005000000004</v>
      </c>
      <c r="Q250">
        <v>0</v>
      </c>
      <c r="R250">
        <v>98</v>
      </c>
      <c r="S250" t="s">
        <v>732</v>
      </c>
      <c r="T250">
        <v>0.05</v>
      </c>
      <c r="U250">
        <v>0</v>
      </c>
      <c r="V250">
        <v>95</v>
      </c>
      <c r="W250" t="s">
        <v>732</v>
      </c>
      <c r="AJ250">
        <v>0.5</v>
      </c>
      <c r="AK250">
        <v>12</v>
      </c>
      <c r="AL250">
        <v>0.1</v>
      </c>
      <c r="AM250">
        <v>30</v>
      </c>
      <c r="AN250">
        <v>0.1</v>
      </c>
      <c r="AO250">
        <v>10</v>
      </c>
      <c r="AP250">
        <v>2</v>
      </c>
      <c r="AT250">
        <v>40</v>
      </c>
      <c r="AU250">
        <v>60</v>
      </c>
      <c r="AX250" t="s">
        <v>732</v>
      </c>
      <c r="AY250" t="s">
        <v>732</v>
      </c>
      <c r="AZ250" t="s">
        <v>732</v>
      </c>
      <c r="BA250" t="s">
        <v>732</v>
      </c>
      <c r="BB250" t="s">
        <v>732</v>
      </c>
      <c r="BC250" t="s">
        <v>732</v>
      </c>
      <c r="BD250" t="s">
        <v>732</v>
      </c>
      <c r="BE250" t="s">
        <v>732</v>
      </c>
      <c r="BF250" t="s">
        <v>732</v>
      </c>
      <c r="BG250" t="s">
        <v>732</v>
      </c>
      <c r="BH250" t="s">
        <v>732</v>
      </c>
      <c r="BI250" t="s">
        <v>732</v>
      </c>
    </row>
    <row r="251" spans="1:61">
      <c r="A251">
        <v>334</v>
      </c>
      <c r="B251" t="s">
        <v>1299</v>
      </c>
      <c r="C251" t="s">
        <v>1300</v>
      </c>
      <c r="D251" s="70">
        <v>240130120</v>
      </c>
      <c r="E251">
        <v>6</v>
      </c>
      <c r="F251">
        <v>5</v>
      </c>
      <c r="G251">
        <v>311</v>
      </c>
      <c r="H251">
        <v>0</v>
      </c>
      <c r="I251">
        <v>0</v>
      </c>
      <c r="J251">
        <v>0</v>
      </c>
      <c r="P251">
        <v>2.1175500999999999</v>
      </c>
      <c r="Q251">
        <v>0</v>
      </c>
      <c r="R251">
        <v>98</v>
      </c>
      <c r="S251" t="s">
        <v>732</v>
      </c>
      <c r="T251">
        <v>0.1</v>
      </c>
      <c r="U251">
        <v>0</v>
      </c>
      <c r="V251">
        <v>95</v>
      </c>
      <c r="W251" t="s">
        <v>732</v>
      </c>
      <c r="AJ251">
        <v>0.5</v>
      </c>
      <c r="AK251">
        <v>15</v>
      </c>
      <c r="AL251">
        <v>0.1</v>
      </c>
      <c r="AM251">
        <v>20</v>
      </c>
      <c r="AN251">
        <v>0.1</v>
      </c>
      <c r="AO251">
        <v>20</v>
      </c>
      <c r="AP251">
        <v>2</v>
      </c>
      <c r="AT251">
        <v>50</v>
      </c>
      <c r="AU251">
        <v>50</v>
      </c>
      <c r="AX251" t="s">
        <v>732</v>
      </c>
      <c r="AY251" t="s">
        <v>732</v>
      </c>
      <c r="AZ251" t="s">
        <v>732</v>
      </c>
      <c r="BA251">
        <v>15</v>
      </c>
      <c r="BB251">
        <v>0.25</v>
      </c>
      <c r="BC251">
        <v>1</v>
      </c>
      <c r="BD251" t="s">
        <v>732</v>
      </c>
      <c r="BE251" t="s">
        <v>732</v>
      </c>
      <c r="BF251" t="s">
        <v>732</v>
      </c>
      <c r="BG251" t="s">
        <v>732</v>
      </c>
      <c r="BH251" t="s">
        <v>732</v>
      </c>
      <c r="BI251" t="s">
        <v>732</v>
      </c>
    </row>
    <row r="252" spans="1:61">
      <c r="A252">
        <v>335</v>
      </c>
      <c r="B252" t="s">
        <v>1301</v>
      </c>
      <c r="C252" s="69" t="s">
        <v>1302</v>
      </c>
      <c r="D252" s="70">
        <v>240130</v>
      </c>
      <c r="E252">
        <v>6</v>
      </c>
      <c r="F252">
        <v>5</v>
      </c>
      <c r="G252">
        <v>312</v>
      </c>
      <c r="H252">
        <v>0</v>
      </c>
      <c r="I252">
        <v>0</v>
      </c>
      <c r="J252">
        <v>0</v>
      </c>
      <c r="P252">
        <v>0.79988503</v>
      </c>
      <c r="Q252">
        <v>0</v>
      </c>
      <c r="R252">
        <v>98</v>
      </c>
      <c r="S252" t="s">
        <v>732</v>
      </c>
      <c r="T252">
        <v>0.1</v>
      </c>
      <c r="U252">
        <v>0</v>
      </c>
      <c r="V252">
        <v>95</v>
      </c>
      <c r="W252" t="s">
        <v>732</v>
      </c>
      <c r="AJ252">
        <v>0.5</v>
      </c>
      <c r="AK252">
        <v>12</v>
      </c>
      <c r="AL252" t="s">
        <v>732</v>
      </c>
      <c r="AM252" t="s">
        <v>732</v>
      </c>
      <c r="AN252">
        <v>5</v>
      </c>
      <c r="AO252">
        <v>70</v>
      </c>
      <c r="AP252">
        <v>1</v>
      </c>
      <c r="AT252">
        <v>90</v>
      </c>
      <c r="AW252">
        <v>10</v>
      </c>
      <c r="AX252">
        <v>80</v>
      </c>
      <c r="AY252">
        <v>3</v>
      </c>
      <c r="AZ252">
        <v>4</v>
      </c>
      <c r="BA252">
        <v>80</v>
      </c>
      <c r="BB252">
        <v>3</v>
      </c>
      <c r="BC252">
        <v>2</v>
      </c>
      <c r="BD252" t="s">
        <v>732</v>
      </c>
      <c r="BE252" t="s">
        <v>732</v>
      </c>
      <c r="BF252" t="s">
        <v>732</v>
      </c>
      <c r="BG252" t="s">
        <v>732</v>
      </c>
      <c r="BH252" t="s">
        <v>732</v>
      </c>
      <c r="BI252" t="s">
        <v>732</v>
      </c>
    </row>
    <row r="253" spans="1:61">
      <c r="A253">
        <v>336</v>
      </c>
      <c r="B253" t="s">
        <v>1303</v>
      </c>
      <c r="C253" t="s">
        <v>1304</v>
      </c>
      <c r="D253" s="70">
        <v>240130120</v>
      </c>
      <c r="E253">
        <v>3</v>
      </c>
      <c r="F253">
        <v>5</v>
      </c>
      <c r="G253">
        <v>321</v>
      </c>
      <c r="H253">
        <v>0</v>
      </c>
      <c r="I253">
        <v>0</v>
      </c>
      <c r="J253">
        <v>0</v>
      </c>
      <c r="P253">
        <v>0</v>
      </c>
      <c r="Q253">
        <v>0</v>
      </c>
      <c r="R253" t="s">
        <v>732</v>
      </c>
      <c r="S253" t="s">
        <v>732</v>
      </c>
      <c r="T253">
        <v>1</v>
      </c>
      <c r="U253">
        <v>0</v>
      </c>
      <c r="V253">
        <v>65</v>
      </c>
      <c r="W253" t="s">
        <v>732</v>
      </c>
      <c r="AJ253">
        <v>0.5</v>
      </c>
      <c r="AK253">
        <v>70</v>
      </c>
      <c r="AL253" t="s">
        <v>732</v>
      </c>
      <c r="AM253" t="s">
        <v>732</v>
      </c>
      <c r="AN253" t="s">
        <v>732</v>
      </c>
      <c r="AO253" t="s">
        <v>732</v>
      </c>
      <c r="AP253" t="s">
        <v>732</v>
      </c>
      <c r="AQ253" t="s">
        <v>732</v>
      </c>
      <c r="AR253" t="s">
        <v>732</v>
      </c>
      <c r="AS253" t="s">
        <v>732</v>
      </c>
      <c r="AT253" t="s">
        <v>732</v>
      </c>
      <c r="AU253" t="s">
        <v>732</v>
      </c>
      <c r="AV253" t="s">
        <v>732</v>
      </c>
      <c r="AW253">
        <v>100</v>
      </c>
      <c r="AX253">
        <v>50</v>
      </c>
      <c r="AY253">
        <v>0.5</v>
      </c>
      <c r="AZ253">
        <v>3</v>
      </c>
      <c r="BA253">
        <v>50</v>
      </c>
      <c r="BB253">
        <v>0.5</v>
      </c>
      <c r="BC253">
        <v>1</v>
      </c>
      <c r="BD253" t="s">
        <v>732</v>
      </c>
      <c r="BE253" t="s">
        <v>732</v>
      </c>
      <c r="BF253" t="s">
        <v>732</v>
      </c>
      <c r="BG253" t="s">
        <v>732</v>
      </c>
      <c r="BH253" t="s">
        <v>732</v>
      </c>
      <c r="BI253" t="s">
        <v>732</v>
      </c>
    </row>
    <row r="254" spans="1:61">
      <c r="A254">
        <v>337</v>
      </c>
      <c r="B254" t="s">
        <v>1305</v>
      </c>
      <c r="C254" s="69" t="s">
        <v>1306</v>
      </c>
      <c r="D254" s="70">
        <v>240130120</v>
      </c>
      <c r="E254">
        <v>3</v>
      </c>
      <c r="F254">
        <v>5</v>
      </c>
      <c r="G254">
        <v>308</v>
      </c>
      <c r="H254">
        <v>0</v>
      </c>
      <c r="I254">
        <v>0</v>
      </c>
      <c r="J254">
        <v>0</v>
      </c>
      <c r="P254">
        <v>0</v>
      </c>
      <c r="Q254">
        <v>0</v>
      </c>
      <c r="R254" t="s">
        <v>732</v>
      </c>
      <c r="S254" t="s">
        <v>732</v>
      </c>
      <c r="T254">
        <v>1</v>
      </c>
      <c r="U254">
        <v>0</v>
      </c>
      <c r="V254">
        <v>65</v>
      </c>
      <c r="W254" t="s">
        <v>732</v>
      </c>
      <c r="AJ254">
        <v>0.5</v>
      </c>
      <c r="AK254">
        <v>85</v>
      </c>
      <c r="AL254" t="s">
        <v>732</v>
      </c>
      <c r="AM254" t="s">
        <v>732</v>
      </c>
      <c r="AN254" t="s">
        <v>732</v>
      </c>
      <c r="AO254" t="s">
        <v>732</v>
      </c>
      <c r="AP254" t="s">
        <v>732</v>
      </c>
      <c r="AQ254" t="s">
        <v>732</v>
      </c>
      <c r="AR254" t="s">
        <v>732</v>
      </c>
      <c r="AS254" t="s">
        <v>732</v>
      </c>
      <c r="AT254" t="s">
        <v>732</v>
      </c>
      <c r="AU254" t="s">
        <v>732</v>
      </c>
      <c r="AV254" t="s">
        <v>732</v>
      </c>
      <c r="AW254">
        <v>100</v>
      </c>
      <c r="AX254">
        <v>90</v>
      </c>
      <c r="AY254">
        <v>0.5</v>
      </c>
      <c r="AZ254">
        <v>4</v>
      </c>
      <c r="BA254">
        <v>90</v>
      </c>
      <c r="BB254">
        <v>0.5</v>
      </c>
      <c r="BC254">
        <v>2</v>
      </c>
      <c r="BD254" t="s">
        <v>732</v>
      </c>
      <c r="BE254" t="s">
        <v>732</v>
      </c>
      <c r="BF254" t="s">
        <v>732</v>
      </c>
      <c r="BG254" t="s">
        <v>732</v>
      </c>
      <c r="BH254" t="s">
        <v>732</v>
      </c>
      <c r="BI254" t="s">
        <v>732</v>
      </c>
    </row>
    <row r="255" spans="1:61">
      <c r="A255">
        <v>338</v>
      </c>
      <c r="B255" t="s">
        <v>1307</v>
      </c>
      <c r="C255" s="69" t="s">
        <v>1308</v>
      </c>
      <c r="D255" s="70">
        <v>130120</v>
      </c>
      <c r="E255">
        <v>3</v>
      </c>
      <c r="F255">
        <v>5</v>
      </c>
      <c r="G255" s="70">
        <v>315317</v>
      </c>
      <c r="H255">
        <v>0</v>
      </c>
      <c r="I255">
        <v>0</v>
      </c>
      <c r="J255">
        <v>0</v>
      </c>
      <c r="P255">
        <v>0.33650502999999998</v>
      </c>
      <c r="Q255">
        <v>0</v>
      </c>
      <c r="R255">
        <v>98</v>
      </c>
      <c r="S255" t="s">
        <v>732</v>
      </c>
      <c r="T255">
        <v>0.8</v>
      </c>
      <c r="U255">
        <v>0</v>
      </c>
      <c r="V255">
        <v>95</v>
      </c>
      <c r="W255" t="s">
        <v>732</v>
      </c>
      <c r="AJ255">
        <v>0.5</v>
      </c>
      <c r="AK255">
        <v>75</v>
      </c>
      <c r="AL255" t="s">
        <v>732</v>
      </c>
      <c r="AM255" t="s">
        <v>732</v>
      </c>
      <c r="AN255">
        <v>0.3</v>
      </c>
      <c r="AO255">
        <v>20</v>
      </c>
      <c r="AP255">
        <v>1</v>
      </c>
      <c r="AT255">
        <v>10</v>
      </c>
      <c r="AW255">
        <v>90</v>
      </c>
      <c r="AX255">
        <v>0</v>
      </c>
      <c r="AY255">
        <v>0</v>
      </c>
      <c r="AZ255">
        <v>3</v>
      </c>
      <c r="BA255">
        <v>95</v>
      </c>
      <c r="BB255">
        <v>0.5</v>
      </c>
      <c r="BC255">
        <v>1</v>
      </c>
      <c r="BD255" t="s">
        <v>732</v>
      </c>
      <c r="BE255" t="s">
        <v>732</v>
      </c>
      <c r="BF255" t="s">
        <v>732</v>
      </c>
      <c r="BG255" t="s">
        <v>732</v>
      </c>
      <c r="BH255" t="s">
        <v>732</v>
      </c>
      <c r="BI255" t="s">
        <v>732</v>
      </c>
    </row>
    <row r="256" spans="1:61">
      <c r="A256">
        <v>339</v>
      </c>
      <c r="B256" t="s">
        <v>1309</v>
      </c>
      <c r="C256" s="69" t="s">
        <v>1310</v>
      </c>
      <c r="D256" s="70">
        <v>240130120</v>
      </c>
      <c r="E256">
        <v>3</v>
      </c>
      <c r="F256">
        <v>5</v>
      </c>
      <c r="G256" s="70">
        <v>315317</v>
      </c>
      <c r="H256">
        <v>0</v>
      </c>
      <c r="I256">
        <v>0</v>
      </c>
      <c r="J256">
        <v>0</v>
      </c>
      <c r="P256">
        <v>4.0000000000000001E-3</v>
      </c>
      <c r="Q256">
        <v>0</v>
      </c>
      <c r="R256">
        <v>98</v>
      </c>
      <c r="S256" t="s">
        <v>732</v>
      </c>
      <c r="T256">
        <v>0.8</v>
      </c>
      <c r="U256">
        <v>0</v>
      </c>
      <c r="V256">
        <v>95</v>
      </c>
      <c r="W256" t="s">
        <v>732</v>
      </c>
      <c r="AJ256">
        <v>0.5</v>
      </c>
      <c r="AK256">
        <v>75</v>
      </c>
      <c r="AL256" t="s">
        <v>732</v>
      </c>
      <c r="AM256" t="s">
        <v>732</v>
      </c>
      <c r="AN256" t="s">
        <v>732</v>
      </c>
      <c r="AO256" t="s">
        <v>732</v>
      </c>
      <c r="AP256" t="s">
        <v>732</v>
      </c>
      <c r="AT256">
        <v>10</v>
      </c>
      <c r="AW256">
        <v>90</v>
      </c>
      <c r="AX256">
        <v>0</v>
      </c>
      <c r="AY256">
        <v>0</v>
      </c>
      <c r="AZ256">
        <v>3</v>
      </c>
      <c r="BA256">
        <v>85</v>
      </c>
      <c r="BB256">
        <v>0.5</v>
      </c>
      <c r="BC256">
        <v>1</v>
      </c>
      <c r="BD256" t="s">
        <v>732</v>
      </c>
      <c r="BE256" t="s">
        <v>732</v>
      </c>
      <c r="BF256" t="s">
        <v>732</v>
      </c>
      <c r="BG256" t="s">
        <v>732</v>
      </c>
      <c r="BH256" t="s">
        <v>732</v>
      </c>
      <c r="BI256" t="s">
        <v>732</v>
      </c>
    </row>
    <row r="257" spans="1:61">
      <c r="A257">
        <v>401</v>
      </c>
      <c r="B257" t="s">
        <v>1311</v>
      </c>
      <c r="C257" s="69" t="s">
        <v>1312</v>
      </c>
      <c r="D257">
        <v>230</v>
      </c>
      <c r="E257">
        <v>6</v>
      </c>
      <c r="F257">
        <v>6</v>
      </c>
      <c r="G257">
        <v>321</v>
      </c>
      <c r="H257">
        <v>0.18687239999999999</v>
      </c>
      <c r="I257">
        <v>0</v>
      </c>
      <c r="J257">
        <v>0</v>
      </c>
      <c r="P257">
        <v>1.4934651000000001</v>
      </c>
      <c r="Q257">
        <v>0.91907006999999996</v>
      </c>
      <c r="R257">
        <v>90</v>
      </c>
      <c r="S257">
        <v>90</v>
      </c>
      <c r="T257">
        <v>0.2</v>
      </c>
      <c r="U257">
        <v>0</v>
      </c>
      <c r="V257">
        <v>75</v>
      </c>
      <c r="W257" t="s">
        <v>732</v>
      </c>
      <c r="X257">
        <v>0.2</v>
      </c>
      <c r="Y257">
        <v>1</v>
      </c>
      <c r="Z257">
        <v>2</v>
      </c>
      <c r="AA257">
        <v>2</v>
      </c>
      <c r="AB257">
        <v>0</v>
      </c>
      <c r="AC257">
        <v>0</v>
      </c>
      <c r="AD257">
        <v>4.4000000000000004</v>
      </c>
      <c r="AE257">
        <v>1.4000001</v>
      </c>
      <c r="AF257">
        <v>0</v>
      </c>
      <c r="AG257">
        <v>0</v>
      </c>
      <c r="AH257">
        <v>1.5315266000000001</v>
      </c>
      <c r="AI257">
        <v>0</v>
      </c>
      <c r="AJ257">
        <v>2</v>
      </c>
      <c r="AK257">
        <v>75</v>
      </c>
      <c r="AL257" t="s">
        <v>732</v>
      </c>
      <c r="AM257" t="s">
        <v>732</v>
      </c>
      <c r="AN257" t="s">
        <v>732</v>
      </c>
      <c r="AO257" t="s">
        <v>732</v>
      </c>
      <c r="AP257" t="s">
        <v>732</v>
      </c>
      <c r="AT257">
        <v>45</v>
      </c>
      <c r="AU257">
        <v>45</v>
      </c>
      <c r="AW257">
        <v>10</v>
      </c>
      <c r="AX257">
        <v>85</v>
      </c>
      <c r="AY257">
        <v>0.6</v>
      </c>
      <c r="AZ257">
        <v>3</v>
      </c>
      <c r="BA257">
        <v>85</v>
      </c>
      <c r="BB257">
        <v>0.6</v>
      </c>
      <c r="BC257">
        <v>1</v>
      </c>
      <c r="BD257" t="s">
        <v>732</v>
      </c>
      <c r="BE257" t="s">
        <v>732</v>
      </c>
      <c r="BF257" t="s">
        <v>732</v>
      </c>
      <c r="BG257" t="s">
        <v>732</v>
      </c>
      <c r="BH257" t="s">
        <v>732</v>
      </c>
      <c r="BI257" t="s">
        <v>732</v>
      </c>
    </row>
    <row r="258" spans="1:61">
      <c r="A258">
        <v>402</v>
      </c>
      <c r="B258" t="s">
        <v>1313</v>
      </c>
      <c r="C258" t="s">
        <v>1314</v>
      </c>
      <c r="D258">
        <v>230</v>
      </c>
      <c r="E258">
        <v>2</v>
      </c>
      <c r="F258">
        <v>6</v>
      </c>
      <c r="G258">
        <v>71</v>
      </c>
      <c r="H258">
        <v>0.40249443000000001</v>
      </c>
      <c r="I258">
        <v>0</v>
      </c>
      <c r="J258">
        <v>0</v>
      </c>
      <c r="P258">
        <v>0.49782001999999997</v>
      </c>
      <c r="Q258">
        <v>0.61271500000000001</v>
      </c>
      <c r="R258">
        <v>90</v>
      </c>
      <c r="S258">
        <v>90</v>
      </c>
      <c r="T258">
        <v>0.1</v>
      </c>
      <c r="U258">
        <v>0</v>
      </c>
      <c r="V258">
        <v>75</v>
      </c>
      <c r="W258" t="s">
        <v>732</v>
      </c>
      <c r="X258">
        <v>0.90000004</v>
      </c>
      <c r="Y258">
        <v>3.6000000999999999</v>
      </c>
      <c r="Z258">
        <v>6.2000003000000001</v>
      </c>
      <c r="AA258">
        <v>10.6</v>
      </c>
      <c r="AB258">
        <v>0</v>
      </c>
      <c r="AC258">
        <v>0</v>
      </c>
      <c r="AD258">
        <v>4.4000000000000004</v>
      </c>
      <c r="AE258">
        <v>1.4000001</v>
      </c>
      <c r="AF258">
        <v>0</v>
      </c>
      <c r="AG258">
        <v>0</v>
      </c>
      <c r="AH258">
        <v>1.2762722</v>
      </c>
      <c r="AI258">
        <v>0</v>
      </c>
      <c r="AJ258">
        <v>2</v>
      </c>
      <c r="AK258">
        <v>75</v>
      </c>
      <c r="AL258" t="s">
        <v>732</v>
      </c>
      <c r="AM258" t="s">
        <v>732</v>
      </c>
      <c r="AN258" t="s">
        <v>732</v>
      </c>
      <c r="AO258" t="s">
        <v>732</v>
      </c>
      <c r="AP258" t="s">
        <v>732</v>
      </c>
      <c r="AQ258">
        <v>20</v>
      </c>
      <c r="AR258">
        <v>20</v>
      </c>
      <c r="AT258">
        <v>30</v>
      </c>
      <c r="AU258">
        <v>30</v>
      </c>
      <c r="AX258">
        <v>85</v>
      </c>
      <c r="AY258">
        <v>0.6</v>
      </c>
      <c r="AZ258">
        <v>3</v>
      </c>
      <c r="BA258">
        <v>85</v>
      </c>
      <c r="BB258">
        <v>0.6</v>
      </c>
      <c r="BC258">
        <v>1</v>
      </c>
      <c r="BD258" t="s">
        <v>732</v>
      </c>
      <c r="BE258" t="s">
        <v>732</v>
      </c>
      <c r="BF258" t="s">
        <v>732</v>
      </c>
      <c r="BG258" t="s">
        <v>732</v>
      </c>
      <c r="BH258" t="s">
        <v>732</v>
      </c>
      <c r="BI258" t="s">
        <v>732</v>
      </c>
    </row>
    <row r="259" spans="1:61">
      <c r="A259">
        <v>403</v>
      </c>
      <c r="B259" t="s">
        <v>1315</v>
      </c>
      <c r="C259" s="69" t="s">
        <v>1316</v>
      </c>
      <c r="D259" s="70">
        <v>220250230</v>
      </c>
      <c r="E259">
        <v>1</v>
      </c>
      <c r="F259">
        <v>1</v>
      </c>
      <c r="G259" s="70">
        <v>47273274</v>
      </c>
      <c r="H259">
        <v>2.1235499999999998</v>
      </c>
      <c r="I259">
        <v>0.46963129999999997</v>
      </c>
      <c r="J259">
        <v>0</v>
      </c>
      <c r="P259">
        <v>0.39965003999999998</v>
      </c>
      <c r="Q259">
        <v>0</v>
      </c>
      <c r="R259">
        <v>85</v>
      </c>
      <c r="S259" t="s">
        <v>732</v>
      </c>
      <c r="T259">
        <v>0.13000001</v>
      </c>
      <c r="U259">
        <v>0</v>
      </c>
      <c r="V259">
        <v>50</v>
      </c>
      <c r="W259" t="s">
        <v>732</v>
      </c>
      <c r="X259">
        <v>0.3</v>
      </c>
      <c r="Y259">
        <v>0.70000004999999998</v>
      </c>
      <c r="Z259">
        <v>1</v>
      </c>
      <c r="AA259">
        <v>0</v>
      </c>
      <c r="AB259">
        <v>0</v>
      </c>
      <c r="AC259">
        <v>0</v>
      </c>
      <c r="AJ259">
        <v>1</v>
      </c>
      <c r="AK259">
        <v>90</v>
      </c>
      <c r="AL259" t="s">
        <v>732</v>
      </c>
      <c r="AM259" t="s">
        <v>732</v>
      </c>
      <c r="AN259" t="s">
        <v>732</v>
      </c>
      <c r="AO259" t="s">
        <v>732</v>
      </c>
      <c r="AP259" t="s">
        <v>732</v>
      </c>
      <c r="AT259">
        <v>100</v>
      </c>
      <c r="AX259">
        <v>70</v>
      </c>
      <c r="AY259">
        <v>0.1</v>
      </c>
      <c r="AZ259">
        <v>3</v>
      </c>
      <c r="BA259">
        <v>70</v>
      </c>
      <c r="BB259">
        <v>0.1</v>
      </c>
      <c r="BC259">
        <v>1</v>
      </c>
      <c r="BD259" t="s">
        <v>732</v>
      </c>
      <c r="BE259" t="s">
        <v>732</v>
      </c>
      <c r="BF259" t="s">
        <v>732</v>
      </c>
      <c r="BG259" t="s">
        <v>732</v>
      </c>
      <c r="BH259" t="s">
        <v>732</v>
      </c>
      <c r="BI259" t="s">
        <v>732</v>
      </c>
    </row>
    <row r="260" spans="1:61">
      <c r="A260">
        <v>404</v>
      </c>
      <c r="B260" t="s">
        <v>1317</v>
      </c>
      <c r="C260" s="69" t="s">
        <v>1318</v>
      </c>
      <c r="D260" s="70">
        <v>220230</v>
      </c>
      <c r="E260">
        <v>1</v>
      </c>
      <c r="F260">
        <v>5</v>
      </c>
      <c r="G260" t="s">
        <v>1319</v>
      </c>
      <c r="H260">
        <v>22.738320999999999</v>
      </c>
      <c r="I260">
        <v>11.134722</v>
      </c>
      <c r="J260">
        <v>5.1455260000000003</v>
      </c>
      <c r="L260">
        <v>0.8585159</v>
      </c>
      <c r="N260">
        <v>0.80128149999999998</v>
      </c>
      <c r="O260">
        <v>0.62957839999999998</v>
      </c>
      <c r="P260">
        <v>1.2900001000000001</v>
      </c>
      <c r="Q260">
        <v>0</v>
      </c>
      <c r="R260">
        <v>85</v>
      </c>
      <c r="S260" t="s">
        <v>732</v>
      </c>
      <c r="T260">
        <v>0.3</v>
      </c>
      <c r="U260">
        <v>0</v>
      </c>
      <c r="V260">
        <v>85</v>
      </c>
      <c r="W260" t="s">
        <v>732</v>
      </c>
      <c r="X260">
        <v>1</v>
      </c>
      <c r="Y260">
        <v>1</v>
      </c>
      <c r="Z260">
        <v>2</v>
      </c>
      <c r="AA260">
        <v>3.0000002000000001</v>
      </c>
      <c r="AB260">
        <v>2</v>
      </c>
      <c r="AC260">
        <v>0.5</v>
      </c>
      <c r="AD260">
        <v>2.3000001999999999</v>
      </c>
      <c r="AE260">
        <v>0.5</v>
      </c>
      <c r="AF260">
        <v>0</v>
      </c>
      <c r="AJ260">
        <v>2</v>
      </c>
      <c r="AK260">
        <v>90</v>
      </c>
      <c r="AL260" t="s">
        <v>732</v>
      </c>
      <c r="AM260" t="s">
        <v>732</v>
      </c>
      <c r="AN260" t="s">
        <v>732</v>
      </c>
      <c r="AO260" t="s">
        <v>732</v>
      </c>
      <c r="AP260" t="s">
        <v>732</v>
      </c>
      <c r="AQ260" t="s">
        <v>732</v>
      </c>
      <c r="AR260" t="s">
        <v>732</v>
      </c>
      <c r="AS260" t="s">
        <v>732</v>
      </c>
      <c r="AT260">
        <v>100</v>
      </c>
      <c r="AU260" t="s">
        <v>732</v>
      </c>
      <c r="AV260" t="s">
        <v>732</v>
      </c>
      <c r="AW260" t="s">
        <v>732</v>
      </c>
      <c r="AX260" t="s">
        <v>732</v>
      </c>
      <c r="AY260" t="s">
        <v>732</v>
      </c>
      <c r="AZ260" t="s">
        <v>732</v>
      </c>
      <c r="BA260">
        <v>90</v>
      </c>
      <c r="BB260">
        <v>1</v>
      </c>
      <c r="BC260">
        <v>1</v>
      </c>
      <c r="BD260" t="s">
        <v>732</v>
      </c>
      <c r="BE260" t="s">
        <v>732</v>
      </c>
      <c r="BF260" t="s">
        <v>732</v>
      </c>
      <c r="BG260" t="s">
        <v>732</v>
      </c>
      <c r="BH260" t="s">
        <v>732</v>
      </c>
      <c r="BI260" t="s">
        <v>732</v>
      </c>
    </row>
    <row r="261" spans="1:61">
      <c r="A261">
        <v>405</v>
      </c>
      <c r="B261" t="s">
        <v>1320</v>
      </c>
      <c r="C261" s="69" t="s">
        <v>1321</v>
      </c>
      <c r="D261">
        <v>220</v>
      </c>
      <c r="E261">
        <v>1</v>
      </c>
      <c r="F261">
        <v>1</v>
      </c>
      <c r="G261" t="s">
        <v>1010</v>
      </c>
      <c r="H261">
        <v>5.8397620000000003</v>
      </c>
      <c r="I261">
        <v>0.44921252</v>
      </c>
      <c r="J261">
        <v>0</v>
      </c>
      <c r="P261">
        <v>2.2262</v>
      </c>
      <c r="Q261">
        <v>0</v>
      </c>
      <c r="R261">
        <v>85</v>
      </c>
      <c r="S261" t="s">
        <v>732</v>
      </c>
      <c r="T261">
        <v>0.13000001</v>
      </c>
      <c r="U261">
        <v>0</v>
      </c>
      <c r="V261">
        <v>50</v>
      </c>
      <c r="W261" t="s">
        <v>732</v>
      </c>
      <c r="X261">
        <v>0.3</v>
      </c>
      <c r="Y261">
        <v>0.70000004999999998</v>
      </c>
      <c r="Z261">
        <v>1</v>
      </c>
      <c r="AA261">
        <v>0</v>
      </c>
      <c r="AB261">
        <v>0</v>
      </c>
      <c r="AC261">
        <v>0</v>
      </c>
      <c r="AJ261">
        <v>1</v>
      </c>
      <c r="AK261">
        <v>90</v>
      </c>
      <c r="AL261" t="s">
        <v>732</v>
      </c>
      <c r="AM261" t="s">
        <v>732</v>
      </c>
      <c r="AN261" t="s">
        <v>732</v>
      </c>
      <c r="AO261" t="s">
        <v>732</v>
      </c>
      <c r="AP261" t="s">
        <v>732</v>
      </c>
      <c r="AT261">
        <v>100</v>
      </c>
      <c r="AX261">
        <v>70</v>
      </c>
      <c r="AY261">
        <v>0.1</v>
      </c>
      <c r="AZ261">
        <v>3</v>
      </c>
      <c r="BA261">
        <v>70</v>
      </c>
      <c r="BB261">
        <v>0.1</v>
      </c>
      <c r="BC261">
        <v>1</v>
      </c>
      <c r="BD261" t="s">
        <v>732</v>
      </c>
      <c r="BE261" t="s">
        <v>732</v>
      </c>
      <c r="BF261" t="s">
        <v>732</v>
      </c>
      <c r="BG261" t="s">
        <v>732</v>
      </c>
      <c r="BH261" t="s">
        <v>732</v>
      </c>
      <c r="BI261" t="s">
        <v>732</v>
      </c>
    </row>
    <row r="262" spans="1:61">
      <c r="A262">
        <v>406</v>
      </c>
      <c r="B262" t="s">
        <v>1322</v>
      </c>
      <c r="C262" s="69" t="s">
        <v>1323</v>
      </c>
      <c r="D262">
        <v>230</v>
      </c>
      <c r="E262">
        <v>1</v>
      </c>
      <c r="F262">
        <v>3</v>
      </c>
      <c r="G262" t="s">
        <v>1324</v>
      </c>
      <c r="H262">
        <v>9.1476009999999999</v>
      </c>
      <c r="I262">
        <v>10.291051</v>
      </c>
      <c r="J262">
        <v>2.0827127000000001</v>
      </c>
      <c r="L262">
        <v>2.8327743999999999</v>
      </c>
      <c r="N262">
        <v>2.8327743999999999</v>
      </c>
      <c r="O262">
        <v>2.4786774999999999</v>
      </c>
      <c r="P262">
        <v>0.56915503999999995</v>
      </c>
      <c r="Q262">
        <v>0</v>
      </c>
      <c r="R262">
        <v>80</v>
      </c>
      <c r="S262" t="s">
        <v>732</v>
      </c>
      <c r="T262">
        <v>8.0000005999999999E-2</v>
      </c>
      <c r="U262">
        <v>0</v>
      </c>
      <c r="V262">
        <v>80</v>
      </c>
      <c r="W262" t="s">
        <v>732</v>
      </c>
      <c r="X262">
        <v>0.5</v>
      </c>
      <c r="Y262">
        <v>0.5</v>
      </c>
      <c r="Z262">
        <v>1</v>
      </c>
      <c r="AA262">
        <v>3.0000002000000001</v>
      </c>
      <c r="AB262">
        <v>1</v>
      </c>
      <c r="AC262">
        <v>0.5</v>
      </c>
      <c r="AJ262">
        <v>2</v>
      </c>
      <c r="AK262">
        <v>95</v>
      </c>
      <c r="AL262" t="s">
        <v>732</v>
      </c>
      <c r="AM262" t="s">
        <v>732</v>
      </c>
      <c r="AN262" t="s">
        <v>732</v>
      </c>
      <c r="AO262" t="s">
        <v>732</v>
      </c>
      <c r="AP262" t="s">
        <v>732</v>
      </c>
      <c r="AT262">
        <v>90</v>
      </c>
      <c r="AU262">
        <v>10</v>
      </c>
      <c r="AX262">
        <v>75</v>
      </c>
      <c r="AY262">
        <v>0.25</v>
      </c>
      <c r="AZ262">
        <v>3</v>
      </c>
      <c r="BA262">
        <v>75</v>
      </c>
      <c r="BB262">
        <v>0.5</v>
      </c>
      <c r="BC262">
        <v>1</v>
      </c>
      <c r="BD262" t="s">
        <v>732</v>
      </c>
      <c r="BE262" t="s">
        <v>732</v>
      </c>
      <c r="BF262" t="s">
        <v>732</v>
      </c>
      <c r="BG262" t="s">
        <v>732</v>
      </c>
      <c r="BH262" t="s">
        <v>732</v>
      </c>
      <c r="BI262" t="s">
        <v>732</v>
      </c>
    </row>
    <row r="263" spans="1:61">
      <c r="A263">
        <v>407</v>
      </c>
      <c r="B263" t="s">
        <v>1325</v>
      </c>
      <c r="C263" s="69" t="s">
        <v>1326</v>
      </c>
      <c r="D263">
        <v>230</v>
      </c>
      <c r="E263">
        <v>1</v>
      </c>
      <c r="F263">
        <v>1</v>
      </c>
      <c r="G263">
        <v>52</v>
      </c>
      <c r="H263">
        <v>13.186266</v>
      </c>
      <c r="I263">
        <v>4.3559999999999999</v>
      </c>
      <c r="J263">
        <v>0.65340005999999995</v>
      </c>
      <c r="L263">
        <v>9.5720420000000001E-2</v>
      </c>
      <c r="N263">
        <v>9.5720420000000001E-2</v>
      </c>
      <c r="O263">
        <v>9.5720420000000001E-2</v>
      </c>
      <c r="P263">
        <v>0.39718002000000002</v>
      </c>
      <c r="Q263">
        <v>0</v>
      </c>
      <c r="R263">
        <v>85</v>
      </c>
      <c r="S263" t="s">
        <v>732</v>
      </c>
      <c r="T263">
        <v>8.0000005999999999E-2</v>
      </c>
      <c r="U263">
        <v>0</v>
      </c>
      <c r="V263">
        <v>70</v>
      </c>
      <c r="W263" t="s">
        <v>732</v>
      </c>
      <c r="X263">
        <v>0.6</v>
      </c>
      <c r="Y263">
        <v>1.2</v>
      </c>
      <c r="Z263">
        <v>1.6</v>
      </c>
      <c r="AA263">
        <v>1.5000001000000001</v>
      </c>
      <c r="AB263">
        <v>1.8000001000000001</v>
      </c>
      <c r="AC263">
        <v>0</v>
      </c>
      <c r="AD263">
        <v>0.8</v>
      </c>
      <c r="AE263">
        <v>0</v>
      </c>
      <c r="AF263">
        <v>0</v>
      </c>
      <c r="AJ263">
        <v>3</v>
      </c>
      <c r="AK263">
        <v>85</v>
      </c>
      <c r="AL263" t="s">
        <v>732</v>
      </c>
      <c r="AM263" t="s">
        <v>732</v>
      </c>
      <c r="AN263" t="s">
        <v>732</v>
      </c>
      <c r="AO263" t="s">
        <v>732</v>
      </c>
      <c r="AP263" t="s">
        <v>732</v>
      </c>
      <c r="AT263">
        <v>40</v>
      </c>
      <c r="AU263">
        <v>60</v>
      </c>
      <c r="AX263" t="s">
        <v>732</v>
      </c>
      <c r="AY263" t="s">
        <v>732</v>
      </c>
      <c r="AZ263" t="s">
        <v>732</v>
      </c>
      <c r="BA263">
        <v>85</v>
      </c>
      <c r="BB263">
        <v>1</v>
      </c>
      <c r="BC263">
        <v>1</v>
      </c>
      <c r="BD263" t="s">
        <v>732</v>
      </c>
      <c r="BE263" t="s">
        <v>732</v>
      </c>
      <c r="BF263" t="s">
        <v>732</v>
      </c>
      <c r="BG263" t="s">
        <v>732</v>
      </c>
      <c r="BH263" t="s">
        <v>732</v>
      </c>
      <c r="BI263" t="s">
        <v>732</v>
      </c>
    </row>
    <row r="264" spans="1:61">
      <c r="A264">
        <v>408</v>
      </c>
      <c r="B264" t="s">
        <v>1327</v>
      </c>
      <c r="C264" s="69" t="s">
        <v>1328</v>
      </c>
      <c r="D264" s="70">
        <v>220210</v>
      </c>
      <c r="E264">
        <v>1</v>
      </c>
      <c r="F264">
        <v>2</v>
      </c>
      <c r="G264">
        <v>20</v>
      </c>
      <c r="H264">
        <v>4.8024898</v>
      </c>
      <c r="I264">
        <v>1.2741301</v>
      </c>
      <c r="J264">
        <v>0</v>
      </c>
      <c r="L264">
        <v>0.110269904</v>
      </c>
      <c r="N264">
        <v>7.6576340000000007E-2</v>
      </c>
      <c r="O264">
        <v>4.0840710000000002E-2</v>
      </c>
      <c r="P264">
        <v>0.91907006999999996</v>
      </c>
      <c r="Q264">
        <v>0</v>
      </c>
      <c r="R264">
        <v>80</v>
      </c>
      <c r="S264" t="s">
        <v>732</v>
      </c>
      <c r="T264">
        <v>0.14000000000000001</v>
      </c>
      <c r="U264">
        <v>0</v>
      </c>
      <c r="V264">
        <v>90</v>
      </c>
      <c r="W264" t="s">
        <v>732</v>
      </c>
      <c r="X264">
        <v>0.2</v>
      </c>
      <c r="Y264">
        <v>0.5</v>
      </c>
      <c r="Z264">
        <v>1</v>
      </c>
      <c r="AA264">
        <v>1.5000001000000001</v>
      </c>
      <c r="AB264">
        <v>0</v>
      </c>
      <c r="AC264">
        <v>0</v>
      </c>
      <c r="AD264">
        <v>1</v>
      </c>
      <c r="AE264">
        <v>0</v>
      </c>
      <c r="AF264">
        <v>0</v>
      </c>
      <c r="AJ264">
        <v>0.5</v>
      </c>
      <c r="AK264">
        <v>40</v>
      </c>
      <c r="AL264" t="s">
        <v>732</v>
      </c>
      <c r="AM264" t="s">
        <v>732</v>
      </c>
      <c r="AN264" t="s">
        <v>732</v>
      </c>
      <c r="AO264" t="s">
        <v>732</v>
      </c>
      <c r="AP264" t="s">
        <v>732</v>
      </c>
      <c r="AT264">
        <v>100</v>
      </c>
      <c r="AX264" t="s">
        <v>732</v>
      </c>
      <c r="AY264" t="s">
        <v>732</v>
      </c>
      <c r="AZ264" t="s">
        <v>732</v>
      </c>
      <c r="BA264">
        <v>30</v>
      </c>
      <c r="BB264">
        <v>0.5</v>
      </c>
      <c r="BC264">
        <v>1</v>
      </c>
      <c r="BD264" t="s">
        <v>732</v>
      </c>
      <c r="BE264" t="s">
        <v>732</v>
      </c>
      <c r="BF264" t="s">
        <v>732</v>
      </c>
      <c r="BG264" t="s">
        <v>732</v>
      </c>
      <c r="BH264" t="s">
        <v>732</v>
      </c>
      <c r="BI264" t="s">
        <v>732</v>
      </c>
    </row>
    <row r="265" spans="1:61">
      <c r="A265">
        <v>409</v>
      </c>
      <c r="B265" t="s">
        <v>1329</v>
      </c>
      <c r="C265" t="s">
        <v>1330</v>
      </c>
      <c r="D265" s="70">
        <v>220230210</v>
      </c>
      <c r="E265">
        <v>4</v>
      </c>
      <c r="F265">
        <v>6</v>
      </c>
      <c r="G265">
        <v>77</v>
      </c>
      <c r="H265">
        <v>2.5351922999999998</v>
      </c>
      <c r="I265">
        <v>0</v>
      </c>
      <c r="J265">
        <v>0</v>
      </c>
      <c r="P265">
        <v>0.17943999999999999</v>
      </c>
      <c r="Q265">
        <v>0</v>
      </c>
      <c r="R265">
        <v>90</v>
      </c>
      <c r="S265" t="s">
        <v>732</v>
      </c>
      <c r="T265">
        <v>0.2</v>
      </c>
      <c r="U265">
        <v>0</v>
      </c>
      <c r="V265">
        <v>80</v>
      </c>
      <c r="W265" t="s">
        <v>732</v>
      </c>
      <c r="X265">
        <v>0.1</v>
      </c>
      <c r="Y265">
        <v>0.2</v>
      </c>
      <c r="Z265">
        <v>0.2</v>
      </c>
      <c r="AA265">
        <v>0.1</v>
      </c>
      <c r="AB265">
        <v>0</v>
      </c>
      <c r="AC265">
        <v>0</v>
      </c>
      <c r="AJ265">
        <v>0.5</v>
      </c>
      <c r="AK265">
        <v>40</v>
      </c>
      <c r="AL265" t="s">
        <v>732</v>
      </c>
      <c r="AM265" t="s">
        <v>732</v>
      </c>
      <c r="AN265" t="s">
        <v>732</v>
      </c>
      <c r="AO265" t="s">
        <v>732</v>
      </c>
      <c r="AP265" t="s">
        <v>732</v>
      </c>
      <c r="AQ265">
        <v>25</v>
      </c>
      <c r="AT265">
        <v>45</v>
      </c>
      <c r="AW265">
        <v>25</v>
      </c>
      <c r="AX265" t="s">
        <v>732</v>
      </c>
      <c r="AY265" t="s">
        <v>732</v>
      </c>
      <c r="AZ265" t="s">
        <v>732</v>
      </c>
      <c r="BA265">
        <v>50</v>
      </c>
      <c r="BB265">
        <v>0.5</v>
      </c>
      <c r="BC265">
        <v>1</v>
      </c>
      <c r="BD265" t="s">
        <v>732</v>
      </c>
      <c r="BE265" t="s">
        <v>732</v>
      </c>
      <c r="BF265" t="s">
        <v>732</v>
      </c>
      <c r="BG265" t="s">
        <v>732</v>
      </c>
      <c r="BH265" t="s">
        <v>732</v>
      </c>
      <c r="BI265" t="s">
        <v>732</v>
      </c>
    </row>
    <row r="266" spans="1:61">
      <c r="A266">
        <v>410</v>
      </c>
      <c r="B266" t="s">
        <v>1331</v>
      </c>
      <c r="C266" s="69" t="s">
        <v>1332</v>
      </c>
      <c r="D266" s="70">
        <v>220230210</v>
      </c>
      <c r="E266">
        <v>4</v>
      </c>
      <c r="F266">
        <v>2</v>
      </c>
      <c r="G266">
        <v>63</v>
      </c>
      <c r="H266">
        <v>2.8162850000000001</v>
      </c>
      <c r="I266">
        <v>0.4767207</v>
      </c>
      <c r="J266">
        <v>0</v>
      </c>
      <c r="L266">
        <v>0.10005973999999999</v>
      </c>
      <c r="N266">
        <v>0.10005973999999999</v>
      </c>
      <c r="O266">
        <v>0.10005973999999999</v>
      </c>
      <c r="P266">
        <v>4.0263305000000003</v>
      </c>
      <c r="Q266">
        <v>0</v>
      </c>
      <c r="R266">
        <v>90</v>
      </c>
      <c r="S266" t="s">
        <v>732</v>
      </c>
      <c r="T266">
        <v>0.05</v>
      </c>
      <c r="U266">
        <v>0</v>
      </c>
      <c r="V266">
        <v>80</v>
      </c>
      <c r="W266" t="s">
        <v>732</v>
      </c>
      <c r="X266">
        <v>0.1</v>
      </c>
      <c r="Y266">
        <v>0.5</v>
      </c>
      <c r="Z266">
        <v>0.5</v>
      </c>
      <c r="AA266">
        <v>0.1</v>
      </c>
      <c r="AB266">
        <v>0</v>
      </c>
      <c r="AC266">
        <v>0</v>
      </c>
      <c r="AD266">
        <v>0.2</v>
      </c>
      <c r="AE266">
        <v>0</v>
      </c>
      <c r="AF266">
        <v>0</v>
      </c>
      <c r="AJ266">
        <v>1</v>
      </c>
      <c r="AK266">
        <v>85</v>
      </c>
      <c r="AL266" t="s">
        <v>732</v>
      </c>
      <c r="AM266" t="s">
        <v>732</v>
      </c>
      <c r="AN266" t="s">
        <v>732</v>
      </c>
      <c r="AO266" t="s">
        <v>732</v>
      </c>
      <c r="AP266" t="s">
        <v>732</v>
      </c>
      <c r="AQ266">
        <v>50</v>
      </c>
      <c r="AT266">
        <v>25</v>
      </c>
      <c r="AU266">
        <v>25</v>
      </c>
      <c r="AX266" t="s">
        <v>732</v>
      </c>
      <c r="AY266" t="s">
        <v>732</v>
      </c>
      <c r="AZ266" t="s">
        <v>732</v>
      </c>
      <c r="BA266">
        <v>75</v>
      </c>
      <c r="BB266">
        <v>1</v>
      </c>
      <c r="BC266">
        <v>1</v>
      </c>
      <c r="BD266" t="s">
        <v>732</v>
      </c>
      <c r="BE266" t="s">
        <v>732</v>
      </c>
      <c r="BF266" t="s">
        <v>732</v>
      </c>
      <c r="BG266" t="s">
        <v>732</v>
      </c>
      <c r="BH266" t="s">
        <v>732</v>
      </c>
      <c r="BI266" t="s">
        <v>732</v>
      </c>
    </row>
    <row r="267" spans="1:61">
      <c r="A267">
        <v>411</v>
      </c>
      <c r="B267" t="s">
        <v>1333</v>
      </c>
      <c r="C267" s="69" t="s">
        <v>1334</v>
      </c>
      <c r="D267" s="70">
        <v>320310</v>
      </c>
      <c r="E267">
        <v>5</v>
      </c>
      <c r="F267">
        <v>6</v>
      </c>
      <c r="G267">
        <v>93</v>
      </c>
      <c r="H267">
        <v>1.9602002000000001</v>
      </c>
      <c r="I267">
        <v>0.29947504000000003</v>
      </c>
      <c r="J267">
        <v>0</v>
      </c>
      <c r="N267">
        <v>8.6275994999999994E-2</v>
      </c>
      <c r="O267">
        <v>6.4706996000000003E-2</v>
      </c>
      <c r="P267">
        <v>0.74592000000000003</v>
      </c>
      <c r="Q267">
        <v>0</v>
      </c>
      <c r="R267">
        <v>90</v>
      </c>
      <c r="S267" t="s">
        <v>732</v>
      </c>
      <c r="T267">
        <v>0.23</v>
      </c>
      <c r="U267">
        <v>0</v>
      </c>
      <c r="V267">
        <v>80</v>
      </c>
      <c r="W267" t="s">
        <v>732</v>
      </c>
      <c r="X267">
        <v>0.2</v>
      </c>
      <c r="Y267">
        <v>0.4</v>
      </c>
      <c r="Z267">
        <v>0.8</v>
      </c>
      <c r="AA267">
        <v>0.2</v>
      </c>
      <c r="AB267">
        <v>0</v>
      </c>
      <c r="AC267">
        <v>0</v>
      </c>
      <c r="AJ267">
        <v>0.5</v>
      </c>
      <c r="AK267">
        <v>15</v>
      </c>
      <c r="AL267" t="s">
        <v>732</v>
      </c>
      <c r="AM267" t="s">
        <v>732</v>
      </c>
      <c r="AN267" t="s">
        <v>732</v>
      </c>
      <c r="AO267" t="s">
        <v>732</v>
      </c>
      <c r="AP267" t="s">
        <v>732</v>
      </c>
      <c r="AS267">
        <v>30</v>
      </c>
      <c r="AU267">
        <v>70</v>
      </c>
      <c r="AX267">
        <v>15</v>
      </c>
      <c r="AY267">
        <v>0.1</v>
      </c>
      <c r="AZ267">
        <v>3</v>
      </c>
      <c r="BA267">
        <v>15</v>
      </c>
      <c r="BB267">
        <v>0.1</v>
      </c>
      <c r="BC267">
        <v>1</v>
      </c>
      <c r="BD267" t="s">
        <v>732</v>
      </c>
      <c r="BE267" t="s">
        <v>732</v>
      </c>
      <c r="BF267" t="s">
        <v>732</v>
      </c>
      <c r="BG267" t="s">
        <v>732</v>
      </c>
      <c r="BH267" t="s">
        <v>732</v>
      </c>
      <c r="BI267" t="s">
        <v>732</v>
      </c>
    </row>
    <row r="268" spans="1:61">
      <c r="A268">
        <v>412</v>
      </c>
      <c r="B268" t="s">
        <v>1335</v>
      </c>
      <c r="C268" s="69" t="s">
        <v>1336</v>
      </c>
      <c r="D268">
        <v>210</v>
      </c>
      <c r="E268">
        <v>6</v>
      </c>
      <c r="F268">
        <v>4</v>
      </c>
      <c r="G268" s="70">
        <v>164321</v>
      </c>
      <c r="H268">
        <v>0.39530703</v>
      </c>
      <c r="I268">
        <v>0</v>
      </c>
      <c r="J268">
        <v>0</v>
      </c>
      <c r="P268">
        <v>1.3838649000000001</v>
      </c>
      <c r="Q268">
        <v>0</v>
      </c>
      <c r="R268">
        <v>90</v>
      </c>
      <c r="S268" t="s">
        <v>732</v>
      </c>
      <c r="T268">
        <v>3.0000000999999998E-2</v>
      </c>
      <c r="U268">
        <v>0</v>
      </c>
      <c r="V268">
        <v>90</v>
      </c>
      <c r="W268" t="s">
        <v>732</v>
      </c>
      <c r="X268">
        <v>0.2</v>
      </c>
      <c r="Y268">
        <v>0.70000004999999998</v>
      </c>
      <c r="Z268">
        <v>0.70000004999999998</v>
      </c>
      <c r="AA268">
        <v>0</v>
      </c>
      <c r="AB268">
        <v>0</v>
      </c>
      <c r="AC268">
        <v>0</v>
      </c>
      <c r="AD268">
        <v>0</v>
      </c>
      <c r="AE268">
        <v>0</v>
      </c>
      <c r="AF268">
        <v>0</v>
      </c>
      <c r="AJ268">
        <v>0.5</v>
      </c>
      <c r="AK268">
        <v>50</v>
      </c>
      <c r="AL268">
        <v>0.5</v>
      </c>
      <c r="AM268">
        <v>5</v>
      </c>
      <c r="AN268">
        <v>1</v>
      </c>
      <c r="AO268">
        <v>15</v>
      </c>
      <c r="AP268">
        <v>1</v>
      </c>
      <c r="AS268">
        <v>5</v>
      </c>
      <c r="AU268">
        <v>95</v>
      </c>
      <c r="AX268">
        <v>40</v>
      </c>
      <c r="AY268">
        <v>0.5</v>
      </c>
      <c r="AZ268">
        <v>3</v>
      </c>
      <c r="BA268">
        <v>40</v>
      </c>
      <c r="BB268">
        <v>0.5</v>
      </c>
      <c r="BC268">
        <v>1</v>
      </c>
      <c r="BD268" t="s">
        <v>732</v>
      </c>
      <c r="BE268" t="s">
        <v>732</v>
      </c>
      <c r="BF268" t="s">
        <v>732</v>
      </c>
      <c r="BG268" t="s">
        <v>732</v>
      </c>
      <c r="BH268" t="s">
        <v>732</v>
      </c>
      <c r="BI268" t="s">
        <v>732</v>
      </c>
    </row>
    <row r="269" spans="1:61">
      <c r="A269">
        <v>413</v>
      </c>
      <c r="B269" t="s">
        <v>1337</v>
      </c>
      <c r="C269" s="69" t="s">
        <v>1338</v>
      </c>
      <c r="D269" s="70">
        <v>220210</v>
      </c>
      <c r="E269">
        <v>1</v>
      </c>
      <c r="F269">
        <v>1</v>
      </c>
      <c r="G269">
        <v>43</v>
      </c>
      <c r="H269">
        <v>6.3510479999999996</v>
      </c>
      <c r="I269">
        <v>0</v>
      </c>
      <c r="J269">
        <v>0</v>
      </c>
      <c r="L269">
        <v>0.65345140000000002</v>
      </c>
      <c r="N269">
        <v>1.0005974</v>
      </c>
      <c r="O269">
        <v>0.50029869999999999</v>
      </c>
      <c r="P269">
        <v>0.34910000000000002</v>
      </c>
      <c r="Q269">
        <v>0</v>
      </c>
      <c r="R269">
        <v>70</v>
      </c>
      <c r="S269" t="s">
        <v>732</v>
      </c>
      <c r="T269">
        <v>0.5</v>
      </c>
      <c r="U269">
        <v>0</v>
      </c>
      <c r="V269">
        <v>60</v>
      </c>
      <c r="W269" t="s">
        <v>732</v>
      </c>
      <c r="X269">
        <v>0.2</v>
      </c>
      <c r="Y269">
        <v>0.5</v>
      </c>
      <c r="Z269">
        <v>0.5</v>
      </c>
      <c r="AA269">
        <v>1</v>
      </c>
      <c r="AB269">
        <v>0.5</v>
      </c>
      <c r="AC269">
        <v>0</v>
      </c>
      <c r="AD269">
        <v>0.2</v>
      </c>
      <c r="AE269">
        <v>0</v>
      </c>
      <c r="AF269">
        <v>0</v>
      </c>
      <c r="AJ269">
        <v>1</v>
      </c>
      <c r="AK269">
        <v>85</v>
      </c>
      <c r="AL269" t="s">
        <v>732</v>
      </c>
      <c r="AM269" t="s">
        <v>732</v>
      </c>
      <c r="AN269" t="s">
        <v>732</v>
      </c>
      <c r="AO269" t="s">
        <v>732</v>
      </c>
      <c r="AP269" t="s">
        <v>732</v>
      </c>
      <c r="AT269">
        <v>75</v>
      </c>
      <c r="AW269">
        <v>25</v>
      </c>
      <c r="AX269" t="s">
        <v>732</v>
      </c>
      <c r="AY269" t="s">
        <v>732</v>
      </c>
      <c r="AZ269" t="s">
        <v>732</v>
      </c>
      <c r="BA269">
        <v>60</v>
      </c>
      <c r="BB269">
        <v>0.4</v>
      </c>
      <c r="BC269">
        <v>1</v>
      </c>
      <c r="BD269" t="s">
        <v>732</v>
      </c>
      <c r="BE269" t="s">
        <v>732</v>
      </c>
      <c r="BF269" t="s">
        <v>732</v>
      </c>
      <c r="BG269" t="s">
        <v>732</v>
      </c>
      <c r="BH269" t="s">
        <v>732</v>
      </c>
      <c r="BI269" t="s">
        <v>732</v>
      </c>
    </row>
    <row r="270" spans="1:61">
      <c r="A270">
        <v>414</v>
      </c>
      <c r="B270" t="s">
        <v>1339</v>
      </c>
      <c r="C270" t="s">
        <v>1340</v>
      </c>
      <c r="D270">
        <v>220</v>
      </c>
      <c r="E270">
        <v>5</v>
      </c>
      <c r="F270">
        <v>6</v>
      </c>
      <c r="G270" s="70">
        <v>64275280</v>
      </c>
      <c r="H270">
        <v>3.2539321999999999</v>
      </c>
      <c r="I270">
        <v>1.1512907999999999</v>
      </c>
      <c r="J270">
        <v>0</v>
      </c>
      <c r="L270">
        <v>7.6773880000000003E-2</v>
      </c>
      <c r="N270">
        <v>6.5806194999999998E-2</v>
      </c>
      <c r="O270">
        <v>6.5806194999999998E-2</v>
      </c>
      <c r="P270">
        <v>0.53915506999999996</v>
      </c>
      <c r="Q270">
        <v>0</v>
      </c>
      <c r="R270">
        <v>90</v>
      </c>
      <c r="S270" t="s">
        <v>732</v>
      </c>
      <c r="T270">
        <v>0.6</v>
      </c>
      <c r="U270">
        <v>0</v>
      </c>
      <c r="V270">
        <v>80</v>
      </c>
      <c r="W270" t="s">
        <v>732</v>
      </c>
      <c r="X270">
        <v>0.2</v>
      </c>
      <c r="Y270">
        <v>0.4</v>
      </c>
      <c r="Z270">
        <v>0.8</v>
      </c>
      <c r="AA270">
        <v>0</v>
      </c>
      <c r="AB270">
        <v>0</v>
      </c>
      <c r="AC270">
        <v>0</v>
      </c>
      <c r="AD270">
        <v>0</v>
      </c>
      <c r="AE270">
        <v>0</v>
      </c>
      <c r="AF270">
        <v>0</v>
      </c>
      <c r="AJ270">
        <v>0.5</v>
      </c>
      <c r="AK270">
        <v>15</v>
      </c>
      <c r="AL270">
        <v>0.5</v>
      </c>
      <c r="AM270">
        <v>5</v>
      </c>
      <c r="AN270">
        <v>0.5</v>
      </c>
      <c r="AO270">
        <v>5</v>
      </c>
      <c r="AP270">
        <v>2</v>
      </c>
      <c r="AS270">
        <v>40</v>
      </c>
      <c r="AT270">
        <v>50</v>
      </c>
      <c r="AW270">
        <v>10</v>
      </c>
      <c r="AX270">
        <v>15</v>
      </c>
      <c r="AY270">
        <v>0.1</v>
      </c>
      <c r="AZ270">
        <v>3</v>
      </c>
      <c r="BA270">
        <v>15</v>
      </c>
      <c r="BB270">
        <v>0.1</v>
      </c>
      <c r="BC270">
        <v>1</v>
      </c>
      <c r="BD270" t="s">
        <v>732</v>
      </c>
      <c r="BE270" t="s">
        <v>732</v>
      </c>
      <c r="BF270" t="s">
        <v>732</v>
      </c>
      <c r="BG270" t="s">
        <v>732</v>
      </c>
      <c r="BH270" t="s">
        <v>732</v>
      </c>
      <c r="BI270" t="s">
        <v>732</v>
      </c>
    </row>
    <row r="271" spans="1:61">
      <c r="A271">
        <v>415</v>
      </c>
      <c r="B271" t="s">
        <v>1341</v>
      </c>
      <c r="C271" s="69" t="s">
        <v>1342</v>
      </c>
      <c r="D271">
        <v>230</v>
      </c>
      <c r="E271">
        <v>3</v>
      </c>
      <c r="F271">
        <v>2</v>
      </c>
      <c r="G271">
        <v>252</v>
      </c>
      <c r="H271">
        <v>0.14374802</v>
      </c>
      <c r="I271">
        <v>0</v>
      </c>
      <c r="J271">
        <v>0</v>
      </c>
      <c r="P271">
        <v>1.9065002000000001E-2</v>
      </c>
      <c r="Q271">
        <v>0</v>
      </c>
      <c r="R271">
        <v>90</v>
      </c>
      <c r="S271" t="s">
        <v>732</v>
      </c>
      <c r="T271">
        <v>0.90000004</v>
      </c>
      <c r="U271">
        <v>1.0000001E-2</v>
      </c>
      <c r="V271">
        <v>85</v>
      </c>
      <c r="W271">
        <v>70</v>
      </c>
      <c r="AJ271">
        <v>1</v>
      </c>
      <c r="AK271">
        <v>40</v>
      </c>
      <c r="AL271">
        <v>1</v>
      </c>
      <c r="AM271">
        <v>5</v>
      </c>
      <c r="AN271" t="s">
        <v>732</v>
      </c>
      <c r="AO271" t="s">
        <v>732</v>
      </c>
      <c r="AP271" t="s">
        <v>732</v>
      </c>
      <c r="AQ271" t="s">
        <v>732</v>
      </c>
      <c r="AR271" t="s">
        <v>732</v>
      </c>
      <c r="AS271" t="s">
        <v>732</v>
      </c>
      <c r="AT271" t="s">
        <v>732</v>
      </c>
      <c r="AU271" t="s">
        <v>732</v>
      </c>
      <c r="AV271" t="s">
        <v>732</v>
      </c>
      <c r="AW271">
        <v>100</v>
      </c>
      <c r="AX271" t="s">
        <v>732</v>
      </c>
      <c r="AY271" t="s">
        <v>732</v>
      </c>
      <c r="AZ271" t="s">
        <v>732</v>
      </c>
      <c r="BA271">
        <v>70</v>
      </c>
      <c r="BB271">
        <v>0.2</v>
      </c>
      <c r="BC271">
        <v>1</v>
      </c>
      <c r="BD271" t="s">
        <v>732</v>
      </c>
      <c r="BE271" t="s">
        <v>732</v>
      </c>
      <c r="BF271" t="s">
        <v>732</v>
      </c>
      <c r="BG271" t="s">
        <v>732</v>
      </c>
      <c r="BH271" t="s">
        <v>732</v>
      </c>
      <c r="BI271" t="s">
        <v>732</v>
      </c>
    </row>
    <row r="272" spans="1:61">
      <c r="A272">
        <v>416</v>
      </c>
      <c r="B272" t="s">
        <v>1343</v>
      </c>
      <c r="C272" s="69" t="s">
        <v>1344</v>
      </c>
      <c r="D272">
        <v>220</v>
      </c>
      <c r="E272">
        <v>5</v>
      </c>
      <c r="F272">
        <v>2</v>
      </c>
      <c r="G272" s="70">
        <v>64275</v>
      </c>
      <c r="H272">
        <v>1.4701500999999999</v>
      </c>
      <c r="I272">
        <v>0.14819112000000001</v>
      </c>
      <c r="J272">
        <v>0</v>
      </c>
      <c r="P272">
        <v>0.28947502000000003</v>
      </c>
      <c r="Q272">
        <v>0</v>
      </c>
      <c r="R272">
        <v>90</v>
      </c>
      <c r="S272" t="s">
        <v>732</v>
      </c>
      <c r="T272">
        <v>0.3</v>
      </c>
      <c r="U272">
        <v>1.0000001E-2</v>
      </c>
      <c r="V272">
        <v>85</v>
      </c>
      <c r="W272">
        <v>70</v>
      </c>
      <c r="X272">
        <v>0.1</v>
      </c>
      <c r="Y272">
        <v>0.1</v>
      </c>
      <c r="Z272">
        <v>0.1</v>
      </c>
      <c r="AA272">
        <v>0.1</v>
      </c>
      <c r="AB272">
        <v>0</v>
      </c>
      <c r="AC272">
        <v>0</v>
      </c>
      <c r="AJ272">
        <v>0.5</v>
      </c>
      <c r="AK272">
        <v>40</v>
      </c>
      <c r="AL272">
        <v>0.5</v>
      </c>
      <c r="AM272">
        <v>5</v>
      </c>
      <c r="AN272" t="s">
        <v>732</v>
      </c>
      <c r="AO272" t="s">
        <v>732</v>
      </c>
      <c r="AP272" t="s">
        <v>732</v>
      </c>
      <c r="AS272">
        <v>10</v>
      </c>
      <c r="AT272">
        <v>80</v>
      </c>
      <c r="AW272">
        <v>10</v>
      </c>
      <c r="AX272">
        <v>50</v>
      </c>
      <c r="AY272">
        <v>0.2</v>
      </c>
      <c r="AZ272">
        <v>3</v>
      </c>
      <c r="BA272">
        <v>50</v>
      </c>
      <c r="BB272">
        <v>0.2</v>
      </c>
      <c r="BC272">
        <v>1</v>
      </c>
      <c r="BD272" t="s">
        <v>732</v>
      </c>
      <c r="BE272" t="s">
        <v>732</v>
      </c>
      <c r="BF272" t="s">
        <v>732</v>
      </c>
      <c r="BG272" t="s">
        <v>732</v>
      </c>
      <c r="BH272" t="s">
        <v>732</v>
      </c>
      <c r="BI272" t="s">
        <v>732</v>
      </c>
    </row>
    <row r="273" spans="1:61">
      <c r="A273">
        <v>417</v>
      </c>
      <c r="B273" t="s">
        <v>1345</v>
      </c>
      <c r="C273" s="69" t="s">
        <v>1346</v>
      </c>
      <c r="D273">
        <v>220</v>
      </c>
      <c r="E273">
        <v>3</v>
      </c>
      <c r="F273">
        <v>2</v>
      </c>
      <c r="G273">
        <v>252</v>
      </c>
      <c r="H273">
        <v>0.19928699999999999</v>
      </c>
      <c r="I273">
        <v>0</v>
      </c>
      <c r="J273">
        <v>0</v>
      </c>
      <c r="P273">
        <v>0</v>
      </c>
      <c r="Q273">
        <v>0</v>
      </c>
      <c r="R273" t="s">
        <v>732</v>
      </c>
      <c r="S273" t="s">
        <v>732</v>
      </c>
      <c r="T273">
        <v>0.5</v>
      </c>
      <c r="U273">
        <v>1.0000001E-2</v>
      </c>
      <c r="V273">
        <v>85</v>
      </c>
      <c r="W273">
        <v>70</v>
      </c>
      <c r="AJ273">
        <v>0.5</v>
      </c>
      <c r="AK273">
        <v>40</v>
      </c>
      <c r="AL273">
        <v>0.5</v>
      </c>
      <c r="AM273">
        <v>20</v>
      </c>
      <c r="AN273">
        <v>1</v>
      </c>
      <c r="AO273">
        <v>10</v>
      </c>
      <c r="AP273">
        <v>2</v>
      </c>
      <c r="AQ273" t="s">
        <v>732</v>
      </c>
      <c r="AR273" t="s">
        <v>732</v>
      </c>
      <c r="AS273" t="s">
        <v>732</v>
      </c>
      <c r="AT273" t="s">
        <v>732</v>
      </c>
      <c r="AU273" t="s">
        <v>732</v>
      </c>
      <c r="AV273" t="s">
        <v>732</v>
      </c>
      <c r="AW273">
        <v>100</v>
      </c>
      <c r="AX273" t="s">
        <v>732</v>
      </c>
      <c r="AY273" t="s">
        <v>732</v>
      </c>
      <c r="AZ273" t="s">
        <v>732</v>
      </c>
      <c r="BA273">
        <v>70</v>
      </c>
      <c r="BB273">
        <v>0.2</v>
      </c>
      <c r="BC273">
        <v>1</v>
      </c>
      <c r="BD273" t="s">
        <v>732</v>
      </c>
      <c r="BE273" t="s">
        <v>732</v>
      </c>
      <c r="BF273" t="s">
        <v>732</v>
      </c>
      <c r="BG273" t="s">
        <v>732</v>
      </c>
      <c r="BH273" t="s">
        <v>732</v>
      </c>
      <c r="BI273" t="s">
        <v>732</v>
      </c>
    </row>
    <row r="274" spans="1:61">
      <c r="A274">
        <v>418</v>
      </c>
      <c r="B274" t="s">
        <v>1347</v>
      </c>
      <c r="C274" s="69" t="s">
        <v>1348</v>
      </c>
      <c r="D274">
        <v>220</v>
      </c>
      <c r="E274">
        <v>5</v>
      </c>
      <c r="F274">
        <v>2</v>
      </c>
      <c r="G274">
        <v>321</v>
      </c>
      <c r="H274">
        <v>0.61452280000000004</v>
      </c>
      <c r="I274">
        <v>0</v>
      </c>
      <c r="J274">
        <v>0</v>
      </c>
      <c r="P274">
        <v>0.10716000000000001</v>
      </c>
      <c r="Q274">
        <v>0</v>
      </c>
      <c r="R274">
        <v>90</v>
      </c>
      <c r="S274" t="s">
        <v>732</v>
      </c>
      <c r="T274">
        <v>0.3</v>
      </c>
      <c r="U274">
        <v>0</v>
      </c>
      <c r="V274">
        <v>85</v>
      </c>
      <c r="W274" t="s">
        <v>732</v>
      </c>
      <c r="X274">
        <v>0.1</v>
      </c>
      <c r="Y274">
        <v>0.1</v>
      </c>
      <c r="Z274">
        <v>0.1</v>
      </c>
      <c r="AA274">
        <v>0.1</v>
      </c>
      <c r="AB274">
        <v>0</v>
      </c>
      <c r="AC274">
        <v>0</v>
      </c>
      <c r="AJ274">
        <v>1</v>
      </c>
      <c r="AK274">
        <v>40</v>
      </c>
      <c r="AL274">
        <v>0.5</v>
      </c>
      <c r="AM274">
        <v>5</v>
      </c>
      <c r="AN274">
        <v>0.5</v>
      </c>
      <c r="AO274">
        <v>5</v>
      </c>
      <c r="AP274">
        <v>2</v>
      </c>
      <c r="AQ274">
        <v>10</v>
      </c>
      <c r="AS274">
        <v>40</v>
      </c>
      <c r="AT274">
        <v>10</v>
      </c>
      <c r="AU274">
        <v>20</v>
      </c>
      <c r="AW274">
        <v>20</v>
      </c>
      <c r="AX274">
        <v>50</v>
      </c>
      <c r="AY274">
        <v>0.2</v>
      </c>
      <c r="AZ274">
        <v>3</v>
      </c>
      <c r="BA274">
        <v>50</v>
      </c>
      <c r="BB274">
        <v>0.2</v>
      </c>
      <c r="BC274">
        <v>1</v>
      </c>
      <c r="BD274" t="s">
        <v>732</v>
      </c>
      <c r="BE274" t="s">
        <v>732</v>
      </c>
      <c r="BF274" t="s">
        <v>732</v>
      </c>
      <c r="BG274" t="s">
        <v>732</v>
      </c>
      <c r="BH274" t="s">
        <v>732</v>
      </c>
      <c r="BI274" t="s">
        <v>732</v>
      </c>
    </row>
    <row r="275" spans="1:61">
      <c r="A275">
        <v>419</v>
      </c>
      <c r="B275" t="s">
        <v>1349</v>
      </c>
      <c r="C275" s="69" t="s">
        <v>1350</v>
      </c>
      <c r="D275" s="70">
        <v>320310</v>
      </c>
      <c r="E275">
        <v>5</v>
      </c>
      <c r="F275">
        <v>6</v>
      </c>
      <c r="G275">
        <v>47</v>
      </c>
      <c r="H275">
        <v>1.9602001</v>
      </c>
      <c r="I275">
        <v>0.32670002999999997</v>
      </c>
      <c r="J275">
        <v>0</v>
      </c>
      <c r="N275">
        <v>8.6275994999999994E-2</v>
      </c>
      <c r="O275">
        <v>6.4706996000000003E-2</v>
      </c>
      <c r="P275">
        <v>0.80331003999999995</v>
      </c>
      <c r="Q275">
        <v>0</v>
      </c>
      <c r="R275">
        <v>90</v>
      </c>
      <c r="S275" t="s">
        <v>732</v>
      </c>
      <c r="T275">
        <v>0.23</v>
      </c>
      <c r="U275">
        <v>0</v>
      </c>
      <c r="V275">
        <v>80</v>
      </c>
      <c r="W275" t="s">
        <v>732</v>
      </c>
      <c r="X275">
        <v>0.2</v>
      </c>
      <c r="Y275">
        <v>0.4</v>
      </c>
      <c r="Z275">
        <v>0.8</v>
      </c>
      <c r="AA275">
        <v>0.2</v>
      </c>
      <c r="AB275">
        <v>0</v>
      </c>
      <c r="AC275">
        <v>0</v>
      </c>
      <c r="AJ275">
        <v>0.5</v>
      </c>
      <c r="AK275">
        <v>15</v>
      </c>
      <c r="AL275">
        <v>0.25</v>
      </c>
      <c r="AM275">
        <v>10</v>
      </c>
      <c r="AN275" t="s">
        <v>732</v>
      </c>
      <c r="AO275" t="s">
        <v>732</v>
      </c>
      <c r="AP275" t="s">
        <v>732</v>
      </c>
      <c r="AU275">
        <v>100</v>
      </c>
      <c r="AX275">
        <v>15</v>
      </c>
      <c r="AY275">
        <v>0.1</v>
      </c>
      <c r="AZ275">
        <v>3</v>
      </c>
      <c r="BA275">
        <v>15</v>
      </c>
      <c r="BB275">
        <v>0.1</v>
      </c>
      <c r="BC275">
        <v>1</v>
      </c>
      <c r="BD275" t="s">
        <v>732</v>
      </c>
      <c r="BE275" t="s">
        <v>732</v>
      </c>
      <c r="BF275" t="s">
        <v>732</v>
      </c>
      <c r="BG275" t="s">
        <v>732</v>
      </c>
      <c r="BH275" t="s">
        <v>732</v>
      </c>
      <c r="BI275" t="s">
        <v>732</v>
      </c>
    </row>
    <row r="276" spans="1:61">
      <c r="A276">
        <v>420</v>
      </c>
      <c r="B276" t="s">
        <v>1351</v>
      </c>
      <c r="C276" s="69" t="s">
        <v>1352</v>
      </c>
      <c r="D276" s="70">
        <v>220250330210</v>
      </c>
      <c r="E276">
        <v>3</v>
      </c>
      <c r="F276">
        <v>2</v>
      </c>
      <c r="G276" s="70">
        <v>228252</v>
      </c>
      <c r="H276">
        <v>0</v>
      </c>
      <c r="I276">
        <v>0</v>
      </c>
      <c r="J276">
        <v>0</v>
      </c>
      <c r="P276">
        <v>0.20199500000000001</v>
      </c>
      <c r="Q276">
        <v>0</v>
      </c>
      <c r="R276">
        <v>70</v>
      </c>
      <c r="S276" t="s">
        <v>732</v>
      </c>
      <c r="T276">
        <v>1.5000001000000001</v>
      </c>
      <c r="U276">
        <v>0.3</v>
      </c>
      <c r="V276">
        <v>70</v>
      </c>
      <c r="W276">
        <v>95</v>
      </c>
      <c r="AJ276">
        <v>1.5</v>
      </c>
      <c r="AK276">
        <v>90</v>
      </c>
      <c r="AL276" t="s">
        <v>732</v>
      </c>
      <c r="AM276" t="s">
        <v>732</v>
      </c>
      <c r="AN276">
        <v>1</v>
      </c>
      <c r="AO276">
        <v>20</v>
      </c>
      <c r="AP276">
        <v>2</v>
      </c>
      <c r="AW276">
        <v>100</v>
      </c>
      <c r="AX276" t="s">
        <v>732</v>
      </c>
      <c r="AY276" t="s">
        <v>732</v>
      </c>
      <c r="AZ276" t="s">
        <v>732</v>
      </c>
      <c r="BA276">
        <v>60</v>
      </c>
      <c r="BB276">
        <v>1</v>
      </c>
      <c r="BC276">
        <v>1</v>
      </c>
      <c r="BD276" t="s">
        <v>732</v>
      </c>
      <c r="BE276" t="s">
        <v>732</v>
      </c>
      <c r="BF276" t="s">
        <v>732</v>
      </c>
      <c r="BG276" t="s">
        <v>732</v>
      </c>
      <c r="BH276" t="s">
        <v>732</v>
      </c>
      <c r="BI276" t="s">
        <v>732</v>
      </c>
    </row>
    <row r="277" spans="1:61">
      <c r="A277">
        <v>421</v>
      </c>
      <c r="B277" t="s">
        <v>1353</v>
      </c>
      <c r="C277" t="s">
        <v>1354</v>
      </c>
      <c r="D277">
        <v>230</v>
      </c>
      <c r="E277">
        <v>1</v>
      </c>
      <c r="F277">
        <v>6</v>
      </c>
      <c r="G277">
        <v>48</v>
      </c>
      <c r="H277">
        <v>8.8209</v>
      </c>
      <c r="I277">
        <v>1.9602002999999999</v>
      </c>
      <c r="J277">
        <v>0</v>
      </c>
      <c r="L277">
        <v>7.6773880000000003E-2</v>
      </c>
      <c r="N277">
        <v>6.5806194999999998E-2</v>
      </c>
      <c r="O277">
        <v>6.5806194999999998E-2</v>
      </c>
      <c r="P277">
        <v>6.0000001999999997E-2</v>
      </c>
      <c r="Q277">
        <v>0</v>
      </c>
      <c r="R277">
        <v>90</v>
      </c>
      <c r="S277" t="s">
        <v>732</v>
      </c>
      <c r="T277">
        <v>2.5</v>
      </c>
      <c r="U277">
        <v>0</v>
      </c>
      <c r="V277">
        <v>80</v>
      </c>
      <c r="W277" t="s">
        <v>732</v>
      </c>
      <c r="X277">
        <v>0.2</v>
      </c>
      <c r="Y277">
        <v>0.4</v>
      </c>
      <c r="Z277">
        <v>0.8</v>
      </c>
      <c r="AA277">
        <v>0</v>
      </c>
      <c r="AB277">
        <v>0</v>
      </c>
      <c r="AC277">
        <v>0</v>
      </c>
      <c r="AD277">
        <v>0</v>
      </c>
      <c r="AE277">
        <v>0</v>
      </c>
      <c r="AF277">
        <v>0</v>
      </c>
      <c r="AJ277">
        <v>0.5</v>
      </c>
      <c r="AK277">
        <v>15</v>
      </c>
      <c r="AL277">
        <v>0.5</v>
      </c>
      <c r="AM277">
        <v>5</v>
      </c>
      <c r="AN277">
        <v>0.5</v>
      </c>
      <c r="AO277">
        <v>5</v>
      </c>
      <c r="AP277">
        <v>2</v>
      </c>
      <c r="AT277">
        <v>90</v>
      </c>
      <c r="AW277">
        <v>10</v>
      </c>
      <c r="AX277">
        <v>50</v>
      </c>
      <c r="AY277">
        <v>0.1</v>
      </c>
      <c r="AZ277">
        <v>3</v>
      </c>
      <c r="BA277">
        <v>50</v>
      </c>
      <c r="BB277">
        <v>0.2</v>
      </c>
      <c r="BC277">
        <v>1</v>
      </c>
      <c r="BD277" t="s">
        <v>732</v>
      </c>
      <c r="BE277" t="s">
        <v>732</v>
      </c>
      <c r="BF277" t="s">
        <v>732</v>
      </c>
      <c r="BG277" t="s">
        <v>732</v>
      </c>
      <c r="BH277" t="s">
        <v>732</v>
      </c>
      <c r="BI277" t="s">
        <v>732</v>
      </c>
    </row>
    <row r="278" spans="1:61">
      <c r="A278">
        <v>422</v>
      </c>
      <c r="B278" t="s">
        <v>1355</v>
      </c>
      <c r="C278" s="69" t="s">
        <v>1356</v>
      </c>
      <c r="D278" s="70">
        <v>220250230</v>
      </c>
      <c r="E278">
        <v>5</v>
      </c>
      <c r="F278">
        <v>2</v>
      </c>
      <c r="G278" s="70">
        <v>228252</v>
      </c>
      <c r="H278">
        <v>1.7641802</v>
      </c>
      <c r="I278">
        <v>0</v>
      </c>
      <c r="J278">
        <v>0</v>
      </c>
      <c r="P278">
        <v>0</v>
      </c>
      <c r="Q278">
        <v>0</v>
      </c>
      <c r="R278" t="s">
        <v>732</v>
      </c>
      <c r="S278" t="s">
        <v>732</v>
      </c>
      <c r="T278">
        <v>1.5000001000000001</v>
      </c>
      <c r="U278">
        <v>0.05</v>
      </c>
      <c r="V278">
        <v>70</v>
      </c>
      <c r="W278">
        <v>95</v>
      </c>
      <c r="AJ278">
        <v>1</v>
      </c>
      <c r="AK278">
        <v>90</v>
      </c>
      <c r="AL278" t="s">
        <v>732</v>
      </c>
      <c r="AM278" t="s">
        <v>732</v>
      </c>
      <c r="AN278" t="s">
        <v>732</v>
      </c>
      <c r="AO278" t="s">
        <v>732</v>
      </c>
      <c r="AP278" t="s">
        <v>732</v>
      </c>
      <c r="AT278">
        <v>15</v>
      </c>
      <c r="AW278">
        <v>85</v>
      </c>
      <c r="AX278">
        <v>75</v>
      </c>
      <c r="AY278">
        <v>0.5</v>
      </c>
      <c r="AZ278">
        <v>3</v>
      </c>
      <c r="BA278">
        <v>75</v>
      </c>
      <c r="BB278">
        <v>0.5</v>
      </c>
      <c r="BC278">
        <v>1</v>
      </c>
      <c r="BD278" t="s">
        <v>732</v>
      </c>
      <c r="BE278" t="s">
        <v>732</v>
      </c>
      <c r="BF278" t="s">
        <v>732</v>
      </c>
      <c r="BG278" t="s">
        <v>732</v>
      </c>
      <c r="BH278" t="s">
        <v>732</v>
      </c>
      <c r="BI278" t="s">
        <v>732</v>
      </c>
    </row>
    <row r="279" spans="1:61">
      <c r="A279">
        <v>423</v>
      </c>
      <c r="B279" t="s">
        <v>1357</v>
      </c>
      <c r="C279" s="69" t="s">
        <v>1358</v>
      </c>
      <c r="D279" s="70">
        <v>220230</v>
      </c>
      <c r="E279">
        <v>5</v>
      </c>
      <c r="F279">
        <v>2</v>
      </c>
      <c r="G279" s="70">
        <v>228252</v>
      </c>
      <c r="H279">
        <v>1.9602002000000001</v>
      </c>
      <c r="I279">
        <v>0</v>
      </c>
      <c r="J279">
        <v>0</v>
      </c>
      <c r="P279">
        <v>0</v>
      </c>
      <c r="Q279">
        <v>0</v>
      </c>
      <c r="R279" t="s">
        <v>732</v>
      </c>
      <c r="S279" t="s">
        <v>732</v>
      </c>
      <c r="T279">
        <v>1.5000001000000001</v>
      </c>
      <c r="U279">
        <v>0.05</v>
      </c>
      <c r="V279">
        <v>70</v>
      </c>
      <c r="W279">
        <v>95</v>
      </c>
      <c r="AJ279">
        <v>1</v>
      </c>
      <c r="AK279">
        <v>90</v>
      </c>
      <c r="AL279" t="s">
        <v>732</v>
      </c>
      <c r="AM279" t="s">
        <v>732</v>
      </c>
      <c r="AN279" t="s">
        <v>732</v>
      </c>
      <c r="AO279" t="s">
        <v>732</v>
      </c>
      <c r="AP279" t="s">
        <v>732</v>
      </c>
      <c r="AT279">
        <v>10</v>
      </c>
      <c r="AW279">
        <v>90</v>
      </c>
      <c r="AX279">
        <v>75</v>
      </c>
      <c r="AY279">
        <v>0.5</v>
      </c>
      <c r="AZ279">
        <v>3</v>
      </c>
      <c r="BA279">
        <v>75</v>
      </c>
      <c r="BB279">
        <v>0.5</v>
      </c>
      <c r="BC279">
        <v>1</v>
      </c>
      <c r="BD279" t="s">
        <v>732</v>
      </c>
      <c r="BE279" t="s">
        <v>732</v>
      </c>
      <c r="BF279" t="s">
        <v>732</v>
      </c>
      <c r="BG279" t="s">
        <v>732</v>
      </c>
      <c r="BH279" t="s">
        <v>732</v>
      </c>
      <c r="BI279" t="s">
        <v>732</v>
      </c>
    </row>
    <row r="280" spans="1:61">
      <c r="A280">
        <v>424</v>
      </c>
      <c r="B280" t="s">
        <v>1359</v>
      </c>
      <c r="C280" s="69" t="s">
        <v>1360</v>
      </c>
      <c r="D280">
        <v>230</v>
      </c>
      <c r="E280">
        <v>4</v>
      </c>
      <c r="F280">
        <v>5</v>
      </c>
      <c r="G280">
        <v>101</v>
      </c>
      <c r="H280">
        <v>5.4277934999999999</v>
      </c>
      <c r="I280">
        <v>5.7172502999999999</v>
      </c>
      <c r="J280">
        <v>0</v>
      </c>
      <c r="L280">
        <v>0.17969911999999999</v>
      </c>
      <c r="N280">
        <v>0.14702655000000001</v>
      </c>
      <c r="O280">
        <v>0.13069026</v>
      </c>
      <c r="P280">
        <v>1.3941151000000001</v>
      </c>
      <c r="Q280">
        <v>0</v>
      </c>
      <c r="R280">
        <v>80</v>
      </c>
      <c r="S280" t="s">
        <v>732</v>
      </c>
      <c r="T280">
        <v>0.15</v>
      </c>
      <c r="U280">
        <v>0</v>
      </c>
      <c r="V280">
        <v>80</v>
      </c>
      <c r="W280" t="s">
        <v>732</v>
      </c>
      <c r="X280">
        <v>0.2</v>
      </c>
      <c r="Y280">
        <v>0.2</v>
      </c>
      <c r="Z280">
        <v>0.5</v>
      </c>
      <c r="AA280">
        <v>0.5</v>
      </c>
      <c r="AB280">
        <v>0.5</v>
      </c>
      <c r="AC280">
        <v>0</v>
      </c>
      <c r="AD280">
        <v>0.5</v>
      </c>
      <c r="AE280">
        <v>0.5</v>
      </c>
      <c r="AF280">
        <v>0</v>
      </c>
      <c r="AG280">
        <v>0</v>
      </c>
      <c r="AH280">
        <v>1.9603539999999999E-2</v>
      </c>
      <c r="AI280">
        <v>0</v>
      </c>
      <c r="AJ280">
        <v>0.5</v>
      </c>
      <c r="AK280">
        <v>30</v>
      </c>
      <c r="AL280" t="s">
        <v>732</v>
      </c>
      <c r="AM280" t="s">
        <v>732</v>
      </c>
      <c r="AN280">
        <v>1</v>
      </c>
      <c r="AO280">
        <v>25</v>
      </c>
      <c r="AP280">
        <v>1</v>
      </c>
      <c r="AS280">
        <v>40</v>
      </c>
      <c r="AT280">
        <v>20</v>
      </c>
      <c r="AU280">
        <v>20</v>
      </c>
      <c r="AW280">
        <v>20</v>
      </c>
      <c r="AX280">
        <v>40</v>
      </c>
      <c r="AY280">
        <v>2</v>
      </c>
      <c r="AZ280">
        <v>4</v>
      </c>
      <c r="BA280">
        <v>40</v>
      </c>
      <c r="BB280">
        <v>2</v>
      </c>
      <c r="BC280">
        <v>2</v>
      </c>
      <c r="BD280" t="s">
        <v>732</v>
      </c>
      <c r="BE280" t="s">
        <v>732</v>
      </c>
      <c r="BF280" t="s">
        <v>732</v>
      </c>
      <c r="BG280" t="s">
        <v>732</v>
      </c>
      <c r="BH280" t="s">
        <v>732</v>
      </c>
      <c r="BI280" t="s">
        <v>732</v>
      </c>
    </row>
    <row r="281" spans="1:61">
      <c r="A281">
        <v>425</v>
      </c>
      <c r="B281" t="s">
        <v>1361</v>
      </c>
      <c r="C281" s="69" t="s">
        <v>1362</v>
      </c>
      <c r="D281">
        <v>230</v>
      </c>
      <c r="E281">
        <v>1</v>
      </c>
      <c r="F281">
        <v>3</v>
      </c>
      <c r="G281">
        <v>92</v>
      </c>
      <c r="H281">
        <v>9.1476000000000006</v>
      </c>
      <c r="I281">
        <v>9.8010020000000004</v>
      </c>
      <c r="J281">
        <v>2.9403005000000002</v>
      </c>
      <c r="L281">
        <v>0.58810616000000004</v>
      </c>
      <c r="N281">
        <v>0.66161939999999997</v>
      </c>
      <c r="O281">
        <v>0.58810616000000004</v>
      </c>
      <c r="P281">
        <v>2.554135</v>
      </c>
      <c r="Q281">
        <v>0</v>
      </c>
      <c r="R281">
        <v>80</v>
      </c>
      <c r="S281" t="s">
        <v>732</v>
      </c>
      <c r="T281">
        <v>8.0000005999999999E-2</v>
      </c>
      <c r="U281">
        <v>0</v>
      </c>
      <c r="V281">
        <v>80</v>
      </c>
      <c r="W281" t="s">
        <v>732</v>
      </c>
      <c r="X281">
        <v>0.5</v>
      </c>
      <c r="Y281">
        <v>0.5</v>
      </c>
      <c r="Z281">
        <v>1</v>
      </c>
      <c r="AA281">
        <v>1.5000001000000001</v>
      </c>
      <c r="AB281">
        <v>0.5</v>
      </c>
      <c r="AC281">
        <v>0</v>
      </c>
      <c r="AD281">
        <v>1.5000001000000001</v>
      </c>
      <c r="AE281">
        <v>0.5</v>
      </c>
      <c r="AF281">
        <v>0</v>
      </c>
      <c r="AJ281">
        <v>1.5</v>
      </c>
      <c r="AK281">
        <v>95</v>
      </c>
      <c r="AL281" t="s">
        <v>732</v>
      </c>
      <c r="AM281" t="s">
        <v>732</v>
      </c>
      <c r="AN281">
        <v>1</v>
      </c>
      <c r="AO281">
        <v>20</v>
      </c>
      <c r="AP281">
        <v>1</v>
      </c>
      <c r="AT281">
        <v>60</v>
      </c>
      <c r="AU281">
        <v>40</v>
      </c>
      <c r="AX281">
        <v>75</v>
      </c>
      <c r="AY281">
        <v>0.5</v>
      </c>
      <c r="AZ281">
        <v>3</v>
      </c>
      <c r="BA281">
        <v>75</v>
      </c>
      <c r="BB281">
        <v>1</v>
      </c>
      <c r="BC281">
        <v>1</v>
      </c>
      <c r="BD281" t="s">
        <v>732</v>
      </c>
      <c r="BE281" t="s">
        <v>732</v>
      </c>
      <c r="BF281" t="s">
        <v>732</v>
      </c>
      <c r="BG281" t="s">
        <v>732</v>
      </c>
      <c r="BH281" t="s">
        <v>732</v>
      </c>
      <c r="BI281" t="s">
        <v>732</v>
      </c>
    </row>
    <row r="282" spans="1:61">
      <c r="A282">
        <v>426</v>
      </c>
      <c r="B282" t="s">
        <v>1363</v>
      </c>
      <c r="C282" s="69" t="s">
        <v>1364</v>
      </c>
      <c r="D282" s="70">
        <v>320310</v>
      </c>
      <c r="E282">
        <v>1</v>
      </c>
      <c r="F282">
        <v>6</v>
      </c>
      <c r="G282">
        <v>85</v>
      </c>
      <c r="H282">
        <v>10.29105</v>
      </c>
      <c r="I282">
        <v>0.98010014999999995</v>
      </c>
      <c r="J282">
        <v>0</v>
      </c>
      <c r="L282">
        <v>7.5491495000000006E-2</v>
      </c>
      <c r="N282">
        <v>4.3137996999999997E-2</v>
      </c>
      <c r="O282">
        <v>4.3137996999999997E-2</v>
      </c>
      <c r="P282">
        <v>0.3</v>
      </c>
      <c r="Q282">
        <v>0</v>
      </c>
      <c r="R282">
        <v>90</v>
      </c>
      <c r="S282" t="s">
        <v>732</v>
      </c>
      <c r="T282">
        <v>0.3</v>
      </c>
      <c r="U282">
        <v>0</v>
      </c>
      <c r="V282">
        <v>80</v>
      </c>
      <c r="W282" t="s">
        <v>732</v>
      </c>
      <c r="X282">
        <v>0.2</v>
      </c>
      <c r="Y282">
        <v>0.4</v>
      </c>
      <c r="Z282">
        <v>0.8</v>
      </c>
      <c r="AA282">
        <v>0.2</v>
      </c>
      <c r="AB282">
        <v>0.5</v>
      </c>
      <c r="AC282">
        <v>0</v>
      </c>
      <c r="AD282">
        <v>0.2</v>
      </c>
      <c r="AE282">
        <v>0.5</v>
      </c>
      <c r="AF282">
        <v>0</v>
      </c>
      <c r="AJ282">
        <v>0.5</v>
      </c>
      <c r="AK282">
        <v>15</v>
      </c>
      <c r="AL282" t="s">
        <v>732</v>
      </c>
      <c r="AM282" t="s">
        <v>732</v>
      </c>
      <c r="AN282" t="s">
        <v>732</v>
      </c>
      <c r="AO282" t="s">
        <v>732</v>
      </c>
      <c r="AP282" t="s">
        <v>732</v>
      </c>
      <c r="AT282">
        <v>50</v>
      </c>
      <c r="AU282">
        <v>50</v>
      </c>
      <c r="AX282" t="s">
        <v>732</v>
      </c>
      <c r="AY282" t="s">
        <v>732</v>
      </c>
      <c r="AZ282" t="s">
        <v>732</v>
      </c>
      <c r="BA282">
        <v>15</v>
      </c>
      <c r="BB282">
        <v>0.1</v>
      </c>
      <c r="BC282">
        <v>1</v>
      </c>
      <c r="BD282" t="s">
        <v>732</v>
      </c>
      <c r="BE282" t="s">
        <v>732</v>
      </c>
      <c r="BF282" t="s">
        <v>732</v>
      </c>
      <c r="BG282" t="s">
        <v>732</v>
      </c>
      <c r="BH282" t="s">
        <v>732</v>
      </c>
      <c r="BI282" t="s">
        <v>732</v>
      </c>
    </row>
    <row r="283" spans="1:61">
      <c r="A283">
        <v>427</v>
      </c>
      <c r="B283" t="s">
        <v>1365</v>
      </c>
      <c r="C283" s="69" t="s">
        <v>1366</v>
      </c>
      <c r="D283" s="70">
        <v>220210</v>
      </c>
      <c r="E283">
        <v>2</v>
      </c>
      <c r="F283">
        <v>5</v>
      </c>
      <c r="G283">
        <v>29</v>
      </c>
      <c r="H283">
        <v>5.8087263</v>
      </c>
      <c r="I283">
        <v>0.95483523999999997</v>
      </c>
      <c r="J283">
        <v>0</v>
      </c>
      <c r="N283">
        <v>0.36756638000000003</v>
      </c>
      <c r="O283">
        <v>0.36756638000000003</v>
      </c>
      <c r="P283">
        <v>0.47208001999999999</v>
      </c>
      <c r="Q283">
        <v>0</v>
      </c>
      <c r="R283">
        <v>90</v>
      </c>
      <c r="S283" t="s">
        <v>732</v>
      </c>
      <c r="T283">
        <v>2.0000001E-2</v>
      </c>
      <c r="U283">
        <v>0</v>
      </c>
      <c r="V283">
        <v>85</v>
      </c>
      <c r="W283" t="s">
        <v>732</v>
      </c>
      <c r="X283">
        <v>0.4</v>
      </c>
      <c r="Y283">
        <v>1</v>
      </c>
      <c r="Z283">
        <v>2</v>
      </c>
      <c r="AA283">
        <v>4</v>
      </c>
      <c r="AB283">
        <v>2</v>
      </c>
      <c r="AC283">
        <v>0</v>
      </c>
      <c r="AD283">
        <v>2</v>
      </c>
      <c r="AE283">
        <v>1</v>
      </c>
      <c r="AF283">
        <v>0</v>
      </c>
      <c r="AJ283">
        <v>0.5</v>
      </c>
      <c r="AK283">
        <v>60</v>
      </c>
      <c r="AL283" t="s">
        <v>732</v>
      </c>
      <c r="AM283" t="s">
        <v>732</v>
      </c>
      <c r="AN283">
        <v>1</v>
      </c>
      <c r="AO283">
        <v>95</v>
      </c>
      <c r="AP283">
        <v>1</v>
      </c>
      <c r="AQ283" t="s">
        <v>732</v>
      </c>
      <c r="AR283" t="s">
        <v>732</v>
      </c>
      <c r="AS283">
        <v>55</v>
      </c>
      <c r="AT283">
        <v>45</v>
      </c>
      <c r="AU283" t="s">
        <v>732</v>
      </c>
      <c r="AV283" t="s">
        <v>732</v>
      </c>
      <c r="AW283" t="s">
        <v>732</v>
      </c>
      <c r="AX283">
        <v>75</v>
      </c>
      <c r="AY283">
        <v>2</v>
      </c>
      <c r="AZ283">
        <v>4</v>
      </c>
      <c r="BA283">
        <v>75</v>
      </c>
      <c r="BB283">
        <v>2</v>
      </c>
      <c r="BC283">
        <v>2</v>
      </c>
      <c r="BD283" t="s">
        <v>732</v>
      </c>
      <c r="BE283" t="s">
        <v>732</v>
      </c>
      <c r="BF283" t="s">
        <v>732</v>
      </c>
      <c r="BG283" t="s">
        <v>732</v>
      </c>
      <c r="BH283" t="s">
        <v>732</v>
      </c>
      <c r="BI283" t="s">
        <v>732</v>
      </c>
    </row>
    <row r="284" spans="1:61">
      <c r="A284">
        <v>428</v>
      </c>
      <c r="B284" t="s">
        <v>1367</v>
      </c>
      <c r="C284" t="s">
        <v>1368</v>
      </c>
      <c r="D284">
        <v>410</v>
      </c>
      <c r="E284">
        <v>1</v>
      </c>
      <c r="F284">
        <v>4</v>
      </c>
      <c r="G284">
        <v>296</v>
      </c>
      <c r="H284">
        <v>19.882307000000001</v>
      </c>
      <c r="I284">
        <v>0</v>
      </c>
      <c r="J284">
        <v>0</v>
      </c>
      <c r="P284">
        <v>0</v>
      </c>
      <c r="Q284">
        <v>0</v>
      </c>
      <c r="R284" t="s">
        <v>732</v>
      </c>
      <c r="S284" t="s">
        <v>732</v>
      </c>
      <c r="T284">
        <v>0.23</v>
      </c>
      <c r="U284">
        <v>0</v>
      </c>
      <c r="V284">
        <v>70</v>
      </c>
      <c r="W284" t="s">
        <v>732</v>
      </c>
      <c r="X284">
        <v>0.3</v>
      </c>
      <c r="Y284">
        <v>0.3</v>
      </c>
      <c r="Z284">
        <v>0.5</v>
      </c>
      <c r="AA284">
        <v>0.5</v>
      </c>
      <c r="AB284">
        <v>0</v>
      </c>
      <c r="AC284">
        <v>0</v>
      </c>
      <c r="AJ284">
        <v>2</v>
      </c>
      <c r="AK284">
        <v>100</v>
      </c>
      <c r="AL284" t="s">
        <v>732</v>
      </c>
      <c r="AM284" t="s">
        <v>732</v>
      </c>
      <c r="AN284" t="s">
        <v>732</v>
      </c>
      <c r="AO284" t="s">
        <v>732</v>
      </c>
      <c r="AP284" t="s">
        <v>732</v>
      </c>
      <c r="AT284">
        <v>100</v>
      </c>
      <c r="AX284">
        <v>90</v>
      </c>
      <c r="AY284">
        <v>0.5</v>
      </c>
      <c r="AZ284">
        <v>3</v>
      </c>
      <c r="BA284">
        <v>90</v>
      </c>
      <c r="BB284">
        <v>1</v>
      </c>
      <c r="BC284">
        <v>1</v>
      </c>
      <c r="BD284" t="s">
        <v>732</v>
      </c>
      <c r="BE284" t="s">
        <v>732</v>
      </c>
      <c r="BF284" t="s">
        <v>732</v>
      </c>
      <c r="BG284" t="s">
        <v>732</v>
      </c>
      <c r="BH284" t="s">
        <v>732</v>
      </c>
      <c r="BI284" t="s">
        <v>732</v>
      </c>
    </row>
    <row r="285" spans="1:61">
      <c r="A285">
        <v>429</v>
      </c>
      <c r="B285" t="s">
        <v>1369</v>
      </c>
      <c r="C285" s="69" t="s">
        <v>1370</v>
      </c>
      <c r="D285" s="70">
        <v>220230</v>
      </c>
      <c r="E285">
        <v>1</v>
      </c>
      <c r="F285">
        <v>1</v>
      </c>
      <c r="G285">
        <v>55</v>
      </c>
      <c r="H285">
        <v>8.1675009999999997</v>
      </c>
      <c r="I285">
        <v>4.1855172999999999</v>
      </c>
      <c r="J285">
        <v>1.3884751</v>
      </c>
      <c r="L285">
        <v>1.7867812000000001</v>
      </c>
      <c r="P285">
        <v>0.72676503999999997</v>
      </c>
      <c r="Q285">
        <v>0</v>
      </c>
      <c r="R285">
        <v>75</v>
      </c>
      <c r="S285" t="s">
        <v>732</v>
      </c>
      <c r="T285">
        <v>0.11000001</v>
      </c>
      <c r="U285">
        <v>0</v>
      </c>
      <c r="V285">
        <v>75</v>
      </c>
      <c r="W285" t="s">
        <v>732</v>
      </c>
      <c r="X285">
        <v>0.4</v>
      </c>
      <c r="Y285">
        <v>0.70000004999999998</v>
      </c>
      <c r="Z285">
        <v>1.4000001</v>
      </c>
      <c r="AA285">
        <v>1.8000001000000001</v>
      </c>
      <c r="AB285">
        <v>1.8000001000000001</v>
      </c>
      <c r="AC285">
        <v>0</v>
      </c>
      <c r="AD285">
        <v>0.5</v>
      </c>
      <c r="AE285">
        <v>0.70000004999999998</v>
      </c>
      <c r="AF285">
        <v>0</v>
      </c>
      <c r="AJ285">
        <v>1.5</v>
      </c>
      <c r="AK285">
        <v>100</v>
      </c>
      <c r="AL285" t="s">
        <v>732</v>
      </c>
      <c r="AM285" t="s">
        <v>732</v>
      </c>
      <c r="AN285" t="s">
        <v>732</v>
      </c>
      <c r="AO285" t="s">
        <v>732</v>
      </c>
      <c r="AP285" t="s">
        <v>732</v>
      </c>
      <c r="AQ285" t="s">
        <v>732</v>
      </c>
      <c r="AR285" t="s">
        <v>732</v>
      </c>
      <c r="AS285" t="s">
        <v>732</v>
      </c>
      <c r="AT285">
        <v>100</v>
      </c>
      <c r="AU285" t="s">
        <v>732</v>
      </c>
      <c r="AV285" t="s">
        <v>732</v>
      </c>
      <c r="AW285" t="s">
        <v>732</v>
      </c>
      <c r="AX285" t="s">
        <v>732</v>
      </c>
      <c r="AY285" t="s">
        <v>732</v>
      </c>
      <c r="AZ285" t="s">
        <v>732</v>
      </c>
      <c r="BA285">
        <v>80</v>
      </c>
      <c r="BB285">
        <v>1</v>
      </c>
      <c r="BC285">
        <v>1</v>
      </c>
      <c r="BD285" t="s">
        <v>732</v>
      </c>
      <c r="BE285" t="s">
        <v>732</v>
      </c>
      <c r="BF285" t="s">
        <v>732</v>
      </c>
      <c r="BG285" t="s">
        <v>732</v>
      </c>
      <c r="BH285" t="s">
        <v>732</v>
      </c>
      <c r="BI285" t="s">
        <v>732</v>
      </c>
    </row>
    <row r="286" spans="1:61">
      <c r="A286">
        <v>430</v>
      </c>
      <c r="B286" t="s">
        <v>1371</v>
      </c>
      <c r="C286" t="s">
        <v>1372</v>
      </c>
      <c r="D286" s="70">
        <v>220250230210</v>
      </c>
      <c r="E286">
        <v>1</v>
      </c>
      <c r="F286">
        <v>1</v>
      </c>
      <c r="G286">
        <v>51</v>
      </c>
      <c r="H286">
        <v>11.761202000000001</v>
      </c>
      <c r="I286">
        <v>2.0691000000000002</v>
      </c>
      <c r="J286">
        <v>1.4810399999999999</v>
      </c>
      <c r="L286">
        <v>0.1960354</v>
      </c>
      <c r="N286">
        <v>0.35939824999999997</v>
      </c>
      <c r="O286">
        <v>0.16336285</v>
      </c>
      <c r="P286">
        <v>1</v>
      </c>
      <c r="Q286">
        <v>0.2041</v>
      </c>
      <c r="R286">
        <v>85</v>
      </c>
      <c r="S286">
        <v>85</v>
      </c>
      <c r="T286">
        <v>8.0000005999999999E-2</v>
      </c>
      <c r="U286">
        <v>1.0000001E-2</v>
      </c>
      <c r="V286">
        <v>70</v>
      </c>
      <c r="W286">
        <v>75</v>
      </c>
      <c r="X286">
        <v>0.6</v>
      </c>
      <c r="Y286">
        <v>1.2</v>
      </c>
      <c r="Z286">
        <v>1.6</v>
      </c>
      <c r="AA286">
        <v>1.5000001000000001</v>
      </c>
      <c r="AB286">
        <v>1.8000001000000001</v>
      </c>
      <c r="AC286">
        <v>0</v>
      </c>
      <c r="AD286">
        <v>0.8</v>
      </c>
      <c r="AE286">
        <v>0.8</v>
      </c>
      <c r="AF286">
        <v>0</v>
      </c>
      <c r="AG286">
        <v>0</v>
      </c>
      <c r="AH286">
        <v>0.11486448</v>
      </c>
      <c r="AI286">
        <v>0</v>
      </c>
      <c r="AJ286">
        <v>2</v>
      </c>
      <c r="AK286">
        <v>85</v>
      </c>
      <c r="AL286" t="s">
        <v>732</v>
      </c>
      <c r="AM286" t="s">
        <v>732</v>
      </c>
      <c r="AN286" t="s">
        <v>732</v>
      </c>
      <c r="AO286" t="s">
        <v>732</v>
      </c>
      <c r="AP286" t="s">
        <v>732</v>
      </c>
      <c r="AT286">
        <v>100</v>
      </c>
      <c r="AX286" t="s">
        <v>732</v>
      </c>
      <c r="AY286" t="s">
        <v>732</v>
      </c>
      <c r="AZ286" t="s">
        <v>732</v>
      </c>
      <c r="BA286">
        <v>85</v>
      </c>
      <c r="BB286">
        <v>1</v>
      </c>
      <c r="BC286">
        <v>1</v>
      </c>
      <c r="BD286" t="s">
        <v>732</v>
      </c>
      <c r="BE286" t="s">
        <v>732</v>
      </c>
      <c r="BF286" t="s">
        <v>732</v>
      </c>
      <c r="BG286" t="s">
        <v>732</v>
      </c>
      <c r="BH286" t="s">
        <v>732</v>
      </c>
      <c r="BI286" t="s">
        <v>732</v>
      </c>
    </row>
    <row r="287" spans="1:61">
      <c r="A287">
        <v>431</v>
      </c>
      <c r="B287" t="s">
        <v>1373</v>
      </c>
      <c r="C287" s="69" t="s">
        <v>1374</v>
      </c>
      <c r="D287">
        <v>230</v>
      </c>
      <c r="E287">
        <v>1</v>
      </c>
      <c r="F287">
        <v>2</v>
      </c>
      <c r="G287">
        <v>83</v>
      </c>
      <c r="H287">
        <v>14.007262000000001</v>
      </c>
      <c r="I287">
        <v>0.81674999999999998</v>
      </c>
      <c r="J287">
        <v>0</v>
      </c>
      <c r="P287">
        <v>1.3428450999999999</v>
      </c>
      <c r="Q287">
        <v>0</v>
      </c>
      <c r="R287">
        <v>90</v>
      </c>
      <c r="S287" t="s">
        <v>732</v>
      </c>
      <c r="T287">
        <v>0.3</v>
      </c>
      <c r="U287">
        <v>0</v>
      </c>
      <c r="V287">
        <v>85</v>
      </c>
      <c r="W287" t="s">
        <v>732</v>
      </c>
      <c r="X287">
        <v>0.6</v>
      </c>
      <c r="Y287">
        <v>1</v>
      </c>
      <c r="Z287">
        <v>1.2</v>
      </c>
      <c r="AA287">
        <v>1.2</v>
      </c>
      <c r="AB287">
        <v>1</v>
      </c>
      <c r="AC287">
        <v>0</v>
      </c>
      <c r="AD287">
        <v>0.8</v>
      </c>
      <c r="AE287">
        <v>0</v>
      </c>
      <c r="AF287">
        <v>0</v>
      </c>
      <c r="AJ287">
        <v>2</v>
      </c>
      <c r="AK287">
        <v>90</v>
      </c>
      <c r="AL287" t="s">
        <v>732</v>
      </c>
      <c r="AM287" t="s">
        <v>732</v>
      </c>
      <c r="AN287" t="s">
        <v>732</v>
      </c>
      <c r="AO287" t="s">
        <v>732</v>
      </c>
      <c r="AP287" t="s">
        <v>732</v>
      </c>
      <c r="AT287">
        <v>100</v>
      </c>
      <c r="AX287" t="s">
        <v>732</v>
      </c>
      <c r="AY287" t="s">
        <v>732</v>
      </c>
      <c r="AZ287" t="s">
        <v>732</v>
      </c>
      <c r="BA287">
        <v>90</v>
      </c>
      <c r="BB287">
        <v>1</v>
      </c>
      <c r="BC287">
        <v>1</v>
      </c>
      <c r="BD287" t="s">
        <v>732</v>
      </c>
      <c r="BE287" t="s">
        <v>732</v>
      </c>
      <c r="BF287" t="s">
        <v>732</v>
      </c>
      <c r="BG287" t="s">
        <v>732</v>
      </c>
      <c r="BH287" t="s">
        <v>732</v>
      </c>
      <c r="BI287" t="s">
        <v>732</v>
      </c>
    </row>
    <row r="288" spans="1:61">
      <c r="A288">
        <v>432</v>
      </c>
      <c r="B288" t="s">
        <v>1375</v>
      </c>
      <c r="C288" s="69" t="s">
        <v>1376</v>
      </c>
      <c r="D288">
        <v>410</v>
      </c>
      <c r="E288">
        <v>1</v>
      </c>
      <c r="F288">
        <v>6</v>
      </c>
      <c r="G288">
        <v>102</v>
      </c>
      <c r="H288">
        <v>4.5006199999999996</v>
      </c>
      <c r="I288">
        <v>1.7151749999999999</v>
      </c>
      <c r="J288">
        <v>0</v>
      </c>
      <c r="P288">
        <v>1.7750001</v>
      </c>
      <c r="Q288">
        <v>0</v>
      </c>
      <c r="R288">
        <v>90</v>
      </c>
      <c r="S288" t="s">
        <v>732</v>
      </c>
      <c r="T288">
        <v>0.05</v>
      </c>
      <c r="U288">
        <v>0</v>
      </c>
      <c r="V288">
        <v>85</v>
      </c>
      <c r="W288" t="s">
        <v>732</v>
      </c>
      <c r="X288">
        <v>0.1</v>
      </c>
      <c r="Y288">
        <v>0.2</v>
      </c>
      <c r="Z288">
        <v>1.5000001000000001</v>
      </c>
      <c r="AA288">
        <v>1.5000001000000001</v>
      </c>
      <c r="AB288">
        <v>1.5000001000000001</v>
      </c>
      <c r="AC288">
        <v>0</v>
      </c>
      <c r="AD288">
        <v>0.5</v>
      </c>
      <c r="AE288">
        <v>0.5</v>
      </c>
      <c r="AF288">
        <v>0</v>
      </c>
      <c r="AJ288">
        <v>1</v>
      </c>
      <c r="AK288">
        <v>90</v>
      </c>
      <c r="AL288" t="s">
        <v>732</v>
      </c>
      <c r="AM288" t="s">
        <v>732</v>
      </c>
      <c r="AN288" t="s">
        <v>732</v>
      </c>
      <c r="AO288" t="s">
        <v>732</v>
      </c>
      <c r="AP288" t="s">
        <v>732</v>
      </c>
      <c r="AU288">
        <v>100</v>
      </c>
      <c r="AX288">
        <v>90</v>
      </c>
      <c r="AY288">
        <v>0.5</v>
      </c>
      <c r="AZ288">
        <v>3</v>
      </c>
      <c r="BA288">
        <v>90</v>
      </c>
      <c r="BB288">
        <v>0.5</v>
      </c>
      <c r="BC288">
        <v>1</v>
      </c>
      <c r="BD288" t="s">
        <v>732</v>
      </c>
      <c r="BE288" t="s">
        <v>732</v>
      </c>
      <c r="BF288" t="s">
        <v>732</v>
      </c>
      <c r="BG288" t="s">
        <v>732</v>
      </c>
      <c r="BH288" t="s">
        <v>732</v>
      </c>
      <c r="BI288" t="s">
        <v>732</v>
      </c>
    </row>
    <row r="289" spans="1:61">
      <c r="A289">
        <v>433</v>
      </c>
      <c r="B289" t="s">
        <v>1377</v>
      </c>
      <c r="C289" s="69" t="s">
        <v>1378</v>
      </c>
      <c r="D289" s="70">
        <v>220230</v>
      </c>
      <c r="E289">
        <v>5</v>
      </c>
      <c r="F289">
        <v>6</v>
      </c>
      <c r="G289">
        <v>63</v>
      </c>
      <c r="H289">
        <v>0.79714799999999997</v>
      </c>
      <c r="I289">
        <v>0</v>
      </c>
      <c r="J289">
        <v>0</v>
      </c>
      <c r="N289">
        <v>6.8918690000000001E-3</v>
      </c>
      <c r="O289">
        <v>4.59458E-3</v>
      </c>
      <c r="P289">
        <v>0.75111000000000006</v>
      </c>
      <c r="Q289">
        <v>0</v>
      </c>
      <c r="R289">
        <v>90</v>
      </c>
      <c r="S289" t="s">
        <v>732</v>
      </c>
      <c r="T289">
        <v>0.6</v>
      </c>
      <c r="U289">
        <v>0</v>
      </c>
      <c r="V289">
        <v>80</v>
      </c>
      <c r="W289" t="s">
        <v>732</v>
      </c>
      <c r="X289">
        <v>0.2</v>
      </c>
      <c r="Y289">
        <v>0.4</v>
      </c>
      <c r="Z289">
        <v>0.8</v>
      </c>
      <c r="AA289">
        <v>0.2</v>
      </c>
      <c r="AB289">
        <v>0</v>
      </c>
      <c r="AC289">
        <v>0</v>
      </c>
      <c r="AD289">
        <v>0</v>
      </c>
      <c r="AE289">
        <v>0</v>
      </c>
      <c r="AF289">
        <v>0</v>
      </c>
      <c r="AJ289">
        <v>0.5</v>
      </c>
      <c r="AK289">
        <v>15</v>
      </c>
      <c r="AL289">
        <v>0.5</v>
      </c>
      <c r="AM289">
        <v>5</v>
      </c>
      <c r="AN289" t="s">
        <v>732</v>
      </c>
      <c r="AO289" t="s">
        <v>732</v>
      </c>
      <c r="AP289" t="s">
        <v>732</v>
      </c>
      <c r="AQ289">
        <v>40</v>
      </c>
      <c r="AT289">
        <v>40</v>
      </c>
      <c r="AW289">
        <v>20</v>
      </c>
      <c r="AX289">
        <v>15</v>
      </c>
      <c r="AY289">
        <v>0.1</v>
      </c>
      <c r="AZ289">
        <v>3</v>
      </c>
      <c r="BA289">
        <v>15</v>
      </c>
      <c r="BB289">
        <v>0.1</v>
      </c>
      <c r="BC289">
        <v>1</v>
      </c>
      <c r="BD289" t="s">
        <v>732</v>
      </c>
      <c r="BE289" t="s">
        <v>732</v>
      </c>
      <c r="BF289" t="s">
        <v>732</v>
      </c>
      <c r="BG289" t="s">
        <v>732</v>
      </c>
      <c r="BH289" t="s">
        <v>732</v>
      </c>
      <c r="BI289" t="s">
        <v>732</v>
      </c>
    </row>
    <row r="290" spans="1:61">
      <c r="A290">
        <v>434</v>
      </c>
      <c r="B290" t="s">
        <v>1379</v>
      </c>
      <c r="C290" t="s">
        <v>1380</v>
      </c>
      <c r="D290">
        <v>230</v>
      </c>
      <c r="E290">
        <v>1</v>
      </c>
      <c r="F290">
        <v>1</v>
      </c>
      <c r="G290">
        <v>47</v>
      </c>
      <c r="H290">
        <v>6.5339999999999998</v>
      </c>
      <c r="I290">
        <v>0</v>
      </c>
      <c r="J290">
        <v>0</v>
      </c>
      <c r="L290">
        <v>0.65345140000000002</v>
      </c>
      <c r="N290">
        <v>0.50029869999999999</v>
      </c>
      <c r="O290">
        <v>0.50029869999999999</v>
      </c>
      <c r="P290">
        <v>0.57359000000000004</v>
      </c>
      <c r="Q290">
        <v>0</v>
      </c>
      <c r="R290">
        <v>80</v>
      </c>
      <c r="S290" t="s">
        <v>732</v>
      </c>
      <c r="T290">
        <v>0.4</v>
      </c>
      <c r="U290">
        <v>0</v>
      </c>
      <c r="V290">
        <v>60</v>
      </c>
      <c r="W290" t="s">
        <v>732</v>
      </c>
      <c r="X290">
        <v>0.2</v>
      </c>
      <c r="Y290">
        <v>0.5</v>
      </c>
      <c r="Z290">
        <v>0.5</v>
      </c>
      <c r="AA290">
        <v>0.5</v>
      </c>
      <c r="AB290">
        <v>0.2</v>
      </c>
      <c r="AC290">
        <v>0</v>
      </c>
      <c r="AD290">
        <v>0.2</v>
      </c>
      <c r="AE290">
        <v>0</v>
      </c>
      <c r="AF290">
        <v>0</v>
      </c>
      <c r="AJ290">
        <v>1</v>
      </c>
      <c r="AK290">
        <v>50</v>
      </c>
      <c r="AL290" t="s">
        <v>732</v>
      </c>
      <c r="AM290" t="s">
        <v>732</v>
      </c>
      <c r="AN290">
        <v>1</v>
      </c>
      <c r="AO290">
        <v>15</v>
      </c>
      <c r="AP290">
        <v>2</v>
      </c>
      <c r="AT290">
        <v>75</v>
      </c>
      <c r="AW290">
        <v>25</v>
      </c>
      <c r="AX290">
        <v>80</v>
      </c>
      <c r="AY290">
        <v>0.2</v>
      </c>
      <c r="AZ290">
        <v>3</v>
      </c>
      <c r="BA290">
        <v>80</v>
      </c>
      <c r="BB290">
        <v>0.2</v>
      </c>
      <c r="BC290">
        <v>1</v>
      </c>
      <c r="BD290" t="s">
        <v>732</v>
      </c>
      <c r="BE290" t="s">
        <v>732</v>
      </c>
      <c r="BF290" t="s">
        <v>732</v>
      </c>
      <c r="BG290" t="s">
        <v>732</v>
      </c>
      <c r="BH290" t="s">
        <v>732</v>
      </c>
      <c r="BI290" t="s">
        <v>732</v>
      </c>
    </row>
    <row r="291" spans="1:61">
      <c r="A291">
        <v>435</v>
      </c>
      <c r="B291" t="s">
        <v>1381</v>
      </c>
      <c r="C291" t="s">
        <v>1382</v>
      </c>
      <c r="D291">
        <v>230</v>
      </c>
      <c r="E291">
        <v>3</v>
      </c>
      <c r="F291">
        <v>2</v>
      </c>
      <c r="G291">
        <v>252</v>
      </c>
      <c r="H291">
        <v>0</v>
      </c>
      <c r="I291">
        <v>0</v>
      </c>
      <c r="J291">
        <v>0</v>
      </c>
      <c r="P291">
        <v>6.2210000000000001E-2</v>
      </c>
      <c r="Q291">
        <v>0</v>
      </c>
      <c r="R291">
        <v>85</v>
      </c>
      <c r="S291" t="s">
        <v>732</v>
      </c>
      <c r="T291">
        <v>0.90000004</v>
      </c>
      <c r="U291">
        <v>0</v>
      </c>
      <c r="V291">
        <v>85</v>
      </c>
      <c r="W291" t="s">
        <v>732</v>
      </c>
      <c r="AJ291">
        <v>1</v>
      </c>
      <c r="AK291">
        <v>40</v>
      </c>
      <c r="AL291" t="s">
        <v>732</v>
      </c>
      <c r="AM291" t="s">
        <v>732</v>
      </c>
      <c r="AN291" t="s">
        <v>732</v>
      </c>
      <c r="AO291" t="s">
        <v>732</v>
      </c>
      <c r="AP291" t="s">
        <v>732</v>
      </c>
      <c r="AQ291" t="s">
        <v>732</v>
      </c>
      <c r="AR291" t="s">
        <v>732</v>
      </c>
      <c r="AS291" t="s">
        <v>732</v>
      </c>
      <c r="AT291" t="s">
        <v>732</v>
      </c>
      <c r="AU291" t="s">
        <v>732</v>
      </c>
      <c r="AV291" t="s">
        <v>732</v>
      </c>
      <c r="AW291">
        <v>100</v>
      </c>
      <c r="AX291" t="s">
        <v>732</v>
      </c>
      <c r="AY291" t="s">
        <v>732</v>
      </c>
      <c r="AZ291" t="s">
        <v>732</v>
      </c>
      <c r="BA291">
        <v>70</v>
      </c>
      <c r="BB291">
        <v>0.2</v>
      </c>
      <c r="BC291">
        <v>1</v>
      </c>
      <c r="BD291" t="s">
        <v>732</v>
      </c>
      <c r="BE291" t="s">
        <v>732</v>
      </c>
      <c r="BF291" t="s">
        <v>732</v>
      </c>
      <c r="BG291" t="s">
        <v>732</v>
      </c>
      <c r="BH291" t="s">
        <v>732</v>
      </c>
      <c r="BI291" t="s">
        <v>732</v>
      </c>
    </row>
    <row r="292" spans="1:61">
      <c r="A292">
        <v>436</v>
      </c>
      <c r="B292" t="s">
        <v>1383</v>
      </c>
      <c r="C292" t="s">
        <v>1384</v>
      </c>
      <c r="D292">
        <v>310</v>
      </c>
      <c r="E292">
        <v>3</v>
      </c>
      <c r="F292">
        <v>1</v>
      </c>
      <c r="G292">
        <v>262</v>
      </c>
      <c r="H292">
        <v>0</v>
      </c>
      <c r="I292">
        <v>0</v>
      </c>
      <c r="J292">
        <v>0</v>
      </c>
      <c r="P292">
        <v>0</v>
      </c>
      <c r="Q292">
        <v>0</v>
      </c>
      <c r="R292" t="s">
        <v>732</v>
      </c>
      <c r="S292" t="s">
        <v>732</v>
      </c>
      <c r="T292">
        <v>1.7</v>
      </c>
      <c r="U292">
        <v>0</v>
      </c>
      <c r="V292">
        <v>75</v>
      </c>
      <c r="W292" t="s">
        <v>732</v>
      </c>
      <c r="AJ292">
        <v>0.5</v>
      </c>
      <c r="AK292">
        <v>75</v>
      </c>
      <c r="AL292" t="s">
        <v>732</v>
      </c>
      <c r="AM292" t="s">
        <v>732</v>
      </c>
      <c r="AN292" t="s">
        <v>732</v>
      </c>
      <c r="AO292" t="s">
        <v>732</v>
      </c>
      <c r="AP292" t="s">
        <v>732</v>
      </c>
      <c r="AX292" t="s">
        <v>732</v>
      </c>
      <c r="AY292" t="s">
        <v>732</v>
      </c>
      <c r="AZ292" t="s">
        <v>732</v>
      </c>
      <c r="BA292" t="s">
        <v>732</v>
      </c>
      <c r="BB292" t="s">
        <v>732</v>
      </c>
      <c r="BC292" t="s">
        <v>732</v>
      </c>
      <c r="BD292" t="s">
        <v>732</v>
      </c>
      <c r="BE292" t="s">
        <v>732</v>
      </c>
      <c r="BF292" t="s">
        <v>732</v>
      </c>
      <c r="BG292" t="s">
        <v>732</v>
      </c>
      <c r="BH292" t="s">
        <v>732</v>
      </c>
      <c r="BI292" t="s">
        <v>732</v>
      </c>
    </row>
    <row r="293" spans="1:61">
      <c r="A293">
        <v>437</v>
      </c>
      <c r="B293" t="s">
        <v>1385</v>
      </c>
      <c r="C293" s="69" t="s">
        <v>1386</v>
      </c>
      <c r="D293" s="70">
        <v>230310</v>
      </c>
      <c r="E293">
        <v>3</v>
      </c>
      <c r="F293">
        <v>1</v>
      </c>
      <c r="G293">
        <v>321</v>
      </c>
      <c r="H293">
        <v>0</v>
      </c>
      <c r="I293">
        <v>0</v>
      </c>
      <c r="J293">
        <v>0</v>
      </c>
      <c r="P293">
        <v>0</v>
      </c>
      <c r="Q293">
        <v>0</v>
      </c>
      <c r="R293" t="s">
        <v>732</v>
      </c>
      <c r="S293" t="s">
        <v>732</v>
      </c>
      <c r="T293">
        <v>1.7</v>
      </c>
      <c r="U293">
        <v>0</v>
      </c>
      <c r="V293">
        <v>75</v>
      </c>
      <c r="W293" t="s">
        <v>732</v>
      </c>
      <c r="AJ293">
        <v>0.5</v>
      </c>
      <c r="AK293">
        <v>70</v>
      </c>
      <c r="AL293" t="s">
        <v>732</v>
      </c>
      <c r="AM293" t="s">
        <v>732</v>
      </c>
      <c r="AN293" t="s">
        <v>732</v>
      </c>
      <c r="AO293" t="s">
        <v>732</v>
      </c>
      <c r="AP293" t="s">
        <v>732</v>
      </c>
      <c r="AX293" t="s">
        <v>732</v>
      </c>
      <c r="AY293" t="s">
        <v>732</v>
      </c>
      <c r="AZ293" t="s">
        <v>732</v>
      </c>
      <c r="BA293" t="s">
        <v>732</v>
      </c>
      <c r="BB293" t="s">
        <v>732</v>
      </c>
      <c r="BC293" t="s">
        <v>732</v>
      </c>
      <c r="BD293" t="s">
        <v>732</v>
      </c>
      <c r="BE293" t="s">
        <v>732</v>
      </c>
      <c r="BF293" t="s">
        <v>732</v>
      </c>
      <c r="BG293" t="s">
        <v>732</v>
      </c>
      <c r="BH293" t="s">
        <v>732</v>
      </c>
      <c r="BI293" t="s">
        <v>732</v>
      </c>
    </row>
    <row r="294" spans="1:61">
      <c r="A294">
        <v>438</v>
      </c>
      <c r="B294" t="s">
        <v>1387</v>
      </c>
      <c r="C294" t="s">
        <v>1388</v>
      </c>
      <c r="D294" s="70">
        <v>410230</v>
      </c>
      <c r="E294">
        <v>4</v>
      </c>
      <c r="F294">
        <v>5</v>
      </c>
      <c r="G294">
        <v>101</v>
      </c>
      <c r="H294">
        <v>2.803086</v>
      </c>
      <c r="I294">
        <v>3.6342660000000002</v>
      </c>
      <c r="J294">
        <v>0</v>
      </c>
      <c r="L294">
        <v>0.17969911999999999</v>
      </c>
      <c r="N294">
        <v>0.14702655000000001</v>
      </c>
      <c r="O294">
        <v>0.13069026</v>
      </c>
      <c r="P294">
        <v>0.90000004</v>
      </c>
      <c r="Q294">
        <v>0</v>
      </c>
      <c r="R294">
        <v>80</v>
      </c>
      <c r="S294" t="s">
        <v>732</v>
      </c>
      <c r="T294">
        <v>0.05</v>
      </c>
      <c r="U294">
        <v>0</v>
      </c>
      <c r="V294">
        <v>80</v>
      </c>
      <c r="W294" t="s">
        <v>732</v>
      </c>
      <c r="X294">
        <v>0.2</v>
      </c>
      <c r="Y294">
        <v>0.2</v>
      </c>
      <c r="Z294">
        <v>0.5</v>
      </c>
      <c r="AA294">
        <v>0.5</v>
      </c>
      <c r="AB294">
        <v>0.5</v>
      </c>
      <c r="AC294">
        <v>0</v>
      </c>
      <c r="AD294">
        <v>0.5</v>
      </c>
      <c r="AE294">
        <v>0.5</v>
      </c>
      <c r="AF294">
        <v>0</v>
      </c>
      <c r="AG294">
        <v>0</v>
      </c>
      <c r="AH294">
        <v>1.9603539999999999E-2</v>
      </c>
      <c r="AI294">
        <v>0</v>
      </c>
      <c r="AJ294">
        <v>0.5</v>
      </c>
      <c r="AK294">
        <v>30</v>
      </c>
      <c r="AL294" t="s">
        <v>732</v>
      </c>
      <c r="AM294" t="s">
        <v>732</v>
      </c>
      <c r="AN294">
        <v>1</v>
      </c>
      <c r="AO294">
        <v>25</v>
      </c>
      <c r="AP294">
        <v>1</v>
      </c>
      <c r="AS294">
        <v>60</v>
      </c>
      <c r="AU294">
        <v>40</v>
      </c>
      <c r="AX294">
        <v>40</v>
      </c>
      <c r="AY294">
        <v>6</v>
      </c>
      <c r="AZ294">
        <v>4</v>
      </c>
      <c r="BA294">
        <v>40</v>
      </c>
      <c r="BB294">
        <v>6</v>
      </c>
      <c r="BC294">
        <v>2</v>
      </c>
      <c r="BD294" t="s">
        <v>732</v>
      </c>
      <c r="BE294" t="s">
        <v>732</v>
      </c>
      <c r="BF294" t="s">
        <v>732</v>
      </c>
      <c r="BG294" t="s">
        <v>732</v>
      </c>
      <c r="BH294" t="s">
        <v>732</v>
      </c>
      <c r="BI294" t="s">
        <v>732</v>
      </c>
    </row>
    <row r="295" spans="1:61">
      <c r="A295">
        <v>439</v>
      </c>
      <c r="B295" t="s">
        <v>1389</v>
      </c>
      <c r="C295" s="69" t="s">
        <v>1390</v>
      </c>
      <c r="D295">
        <v>230</v>
      </c>
      <c r="E295">
        <v>5</v>
      </c>
      <c r="F295">
        <v>1</v>
      </c>
      <c r="G295">
        <v>101</v>
      </c>
      <c r="H295">
        <v>0.57499206000000003</v>
      </c>
      <c r="I295">
        <v>0</v>
      </c>
      <c r="J295">
        <v>0</v>
      </c>
      <c r="P295">
        <v>0.55273503000000002</v>
      </c>
      <c r="Q295">
        <v>0</v>
      </c>
      <c r="R295">
        <v>80</v>
      </c>
      <c r="S295" t="s">
        <v>732</v>
      </c>
      <c r="T295">
        <v>1</v>
      </c>
      <c r="U295">
        <v>0.05</v>
      </c>
      <c r="V295">
        <v>80</v>
      </c>
      <c r="W295">
        <v>80</v>
      </c>
      <c r="X295">
        <v>0.1</v>
      </c>
      <c r="Y295">
        <v>0.16000001</v>
      </c>
      <c r="Z295">
        <v>0.14000000000000001</v>
      </c>
      <c r="AA295">
        <v>0.2</v>
      </c>
      <c r="AB295">
        <v>0</v>
      </c>
      <c r="AC295">
        <v>0</v>
      </c>
      <c r="AJ295">
        <v>0.5</v>
      </c>
      <c r="AK295">
        <v>90</v>
      </c>
      <c r="AL295" t="s">
        <v>732</v>
      </c>
      <c r="AM295" t="s">
        <v>732</v>
      </c>
      <c r="AN295" t="s">
        <v>732</v>
      </c>
      <c r="AO295" t="s">
        <v>732</v>
      </c>
      <c r="AP295" t="s">
        <v>732</v>
      </c>
      <c r="AS295">
        <v>5</v>
      </c>
      <c r="AU295">
        <v>5</v>
      </c>
      <c r="AW295">
        <v>90</v>
      </c>
      <c r="AX295">
        <v>20</v>
      </c>
      <c r="AY295">
        <v>0.25</v>
      </c>
      <c r="AZ295">
        <v>3</v>
      </c>
      <c r="BA295">
        <v>20</v>
      </c>
      <c r="BB295">
        <v>0.25</v>
      </c>
      <c r="BC295">
        <v>1</v>
      </c>
      <c r="BD295" t="s">
        <v>732</v>
      </c>
      <c r="BE295" t="s">
        <v>732</v>
      </c>
      <c r="BF295" t="s">
        <v>732</v>
      </c>
      <c r="BG295" t="s">
        <v>732</v>
      </c>
      <c r="BH295" t="s">
        <v>732</v>
      </c>
      <c r="BI295" t="s">
        <v>732</v>
      </c>
    </row>
    <row r="296" spans="1:61">
      <c r="A296">
        <v>440</v>
      </c>
      <c r="B296" t="s">
        <v>1391</v>
      </c>
      <c r="C296" s="69" t="s">
        <v>1392</v>
      </c>
      <c r="D296" s="70">
        <v>410230</v>
      </c>
      <c r="E296">
        <v>4</v>
      </c>
      <c r="F296">
        <v>5</v>
      </c>
      <c r="G296" s="70">
        <v>101293</v>
      </c>
      <c r="H296">
        <v>7.3572844999999996</v>
      </c>
      <c r="I296">
        <v>3.4303503000000002</v>
      </c>
      <c r="J296">
        <v>0</v>
      </c>
      <c r="L296">
        <v>0.53909739999999995</v>
      </c>
      <c r="N296">
        <v>0.73513280000000003</v>
      </c>
      <c r="O296">
        <v>0.39207082999999998</v>
      </c>
      <c r="P296">
        <v>0.90000004</v>
      </c>
      <c r="Q296">
        <v>0</v>
      </c>
      <c r="R296">
        <v>80</v>
      </c>
      <c r="S296" t="s">
        <v>732</v>
      </c>
      <c r="T296">
        <v>0.05</v>
      </c>
      <c r="U296">
        <v>0</v>
      </c>
      <c r="V296">
        <v>80</v>
      </c>
      <c r="W296" t="s">
        <v>732</v>
      </c>
      <c r="X296">
        <v>0.2</v>
      </c>
      <c r="Y296">
        <v>0.2</v>
      </c>
      <c r="Z296">
        <v>0.5</v>
      </c>
      <c r="AA296">
        <v>0.5</v>
      </c>
      <c r="AB296">
        <v>0.5</v>
      </c>
      <c r="AC296">
        <v>0</v>
      </c>
      <c r="AD296">
        <v>0.5</v>
      </c>
      <c r="AE296">
        <v>0.5</v>
      </c>
      <c r="AF296">
        <v>0</v>
      </c>
      <c r="AG296">
        <v>0</v>
      </c>
      <c r="AH296">
        <v>1.9603539999999999E-2</v>
      </c>
      <c r="AI296">
        <v>0</v>
      </c>
      <c r="AJ296">
        <v>0.5</v>
      </c>
      <c r="AK296">
        <v>30</v>
      </c>
      <c r="AL296" t="s">
        <v>732</v>
      </c>
      <c r="AM296" t="s">
        <v>732</v>
      </c>
      <c r="AN296" t="s">
        <v>732</v>
      </c>
      <c r="AO296" t="s">
        <v>732</v>
      </c>
      <c r="AP296" t="s">
        <v>732</v>
      </c>
      <c r="AS296">
        <v>30</v>
      </c>
      <c r="AT296">
        <v>25</v>
      </c>
      <c r="AU296">
        <v>40</v>
      </c>
      <c r="AV296">
        <v>5</v>
      </c>
      <c r="AX296">
        <v>40</v>
      </c>
      <c r="AY296">
        <v>2</v>
      </c>
      <c r="AZ296">
        <v>3</v>
      </c>
      <c r="BA296">
        <v>40</v>
      </c>
      <c r="BB296">
        <v>2</v>
      </c>
      <c r="BC296">
        <v>1</v>
      </c>
      <c r="BD296" t="s">
        <v>732</v>
      </c>
      <c r="BE296" t="s">
        <v>732</v>
      </c>
      <c r="BF296" t="s">
        <v>732</v>
      </c>
      <c r="BG296" t="s">
        <v>732</v>
      </c>
      <c r="BH296" t="s">
        <v>732</v>
      </c>
      <c r="BI296" t="s">
        <v>732</v>
      </c>
    </row>
    <row r="297" spans="1:61">
      <c r="A297">
        <v>441</v>
      </c>
      <c r="B297" t="s">
        <v>1393</v>
      </c>
      <c r="C297" t="s">
        <v>1394</v>
      </c>
      <c r="D297" s="70">
        <v>220210</v>
      </c>
      <c r="E297">
        <v>1</v>
      </c>
      <c r="F297">
        <v>3</v>
      </c>
      <c r="G297">
        <v>60</v>
      </c>
      <c r="H297">
        <v>0</v>
      </c>
      <c r="I297">
        <v>0</v>
      </c>
      <c r="J297">
        <v>0.77591259999999995</v>
      </c>
      <c r="L297">
        <v>3.4122560000000002</v>
      </c>
      <c r="N297">
        <v>6.2995489999999998</v>
      </c>
      <c r="O297">
        <v>2.8872936</v>
      </c>
      <c r="P297">
        <v>0.50162499999999999</v>
      </c>
      <c r="Q297">
        <v>0</v>
      </c>
      <c r="R297">
        <v>90</v>
      </c>
      <c r="S297" t="s">
        <v>732</v>
      </c>
      <c r="T297">
        <v>0.4</v>
      </c>
      <c r="U297">
        <v>0</v>
      </c>
      <c r="V297">
        <v>85</v>
      </c>
      <c r="W297" t="s">
        <v>732</v>
      </c>
      <c r="X297">
        <v>0.2</v>
      </c>
      <c r="Y297">
        <v>0.2</v>
      </c>
      <c r="Z297">
        <v>1.5000001000000001</v>
      </c>
      <c r="AA297">
        <v>1.5000001000000001</v>
      </c>
      <c r="AB297">
        <v>1.5000001000000001</v>
      </c>
      <c r="AC297">
        <v>0</v>
      </c>
      <c r="AD297">
        <v>0.5</v>
      </c>
      <c r="AE297">
        <v>0.5</v>
      </c>
      <c r="AF297">
        <v>0</v>
      </c>
      <c r="AJ297">
        <v>1</v>
      </c>
      <c r="AK297">
        <v>90</v>
      </c>
      <c r="AL297" t="s">
        <v>732</v>
      </c>
      <c r="AM297" t="s">
        <v>732</v>
      </c>
      <c r="AN297">
        <v>1</v>
      </c>
      <c r="AO297">
        <v>15</v>
      </c>
      <c r="AP297">
        <v>1</v>
      </c>
      <c r="AQ297" t="s">
        <v>732</v>
      </c>
      <c r="AR297" t="s">
        <v>732</v>
      </c>
      <c r="AS297" t="s">
        <v>732</v>
      </c>
      <c r="AT297">
        <v>100</v>
      </c>
      <c r="AU297" t="s">
        <v>732</v>
      </c>
      <c r="AV297" t="s">
        <v>732</v>
      </c>
      <c r="AW297" t="s">
        <v>732</v>
      </c>
      <c r="AX297">
        <v>80</v>
      </c>
      <c r="AY297">
        <v>1</v>
      </c>
      <c r="AZ297">
        <v>3</v>
      </c>
      <c r="BA297">
        <v>80</v>
      </c>
      <c r="BB297">
        <v>1</v>
      </c>
      <c r="BC297">
        <v>1</v>
      </c>
      <c r="BD297" t="s">
        <v>732</v>
      </c>
      <c r="BE297" t="s">
        <v>732</v>
      </c>
      <c r="BF297" t="s">
        <v>732</v>
      </c>
      <c r="BG297" t="s">
        <v>732</v>
      </c>
      <c r="BH297" t="s">
        <v>732</v>
      </c>
      <c r="BI297" t="s">
        <v>732</v>
      </c>
    </row>
    <row r="298" spans="1:61">
      <c r="A298">
        <v>442</v>
      </c>
      <c r="B298" t="s">
        <v>1395</v>
      </c>
      <c r="C298" s="69" t="s">
        <v>1396</v>
      </c>
      <c r="D298" s="70">
        <v>220250</v>
      </c>
      <c r="E298">
        <v>3</v>
      </c>
      <c r="F298">
        <v>2</v>
      </c>
      <c r="G298">
        <v>321</v>
      </c>
      <c r="H298">
        <v>0</v>
      </c>
      <c r="I298">
        <v>0</v>
      </c>
      <c r="J298">
        <v>0</v>
      </c>
      <c r="P298">
        <v>0</v>
      </c>
      <c r="Q298">
        <v>0</v>
      </c>
      <c r="R298" t="s">
        <v>732</v>
      </c>
      <c r="S298" t="s">
        <v>732</v>
      </c>
      <c r="T298">
        <v>2.1000000999999999</v>
      </c>
      <c r="U298">
        <v>0</v>
      </c>
      <c r="V298">
        <v>65</v>
      </c>
      <c r="W298" t="s">
        <v>732</v>
      </c>
      <c r="AJ298">
        <v>1</v>
      </c>
      <c r="AK298">
        <v>80</v>
      </c>
      <c r="AL298" t="s">
        <v>732</v>
      </c>
      <c r="AM298" t="s">
        <v>732</v>
      </c>
      <c r="AN298" t="s">
        <v>732</v>
      </c>
      <c r="AO298" t="s">
        <v>732</v>
      </c>
      <c r="AP298" t="s">
        <v>732</v>
      </c>
      <c r="AQ298" t="s">
        <v>732</v>
      </c>
      <c r="AR298" t="s">
        <v>732</v>
      </c>
      <c r="AS298" t="s">
        <v>732</v>
      </c>
      <c r="AT298" t="s">
        <v>732</v>
      </c>
      <c r="AU298" t="s">
        <v>732</v>
      </c>
      <c r="AV298" t="s">
        <v>732</v>
      </c>
      <c r="AW298">
        <v>100</v>
      </c>
      <c r="AX298">
        <v>50</v>
      </c>
      <c r="AY298">
        <v>1</v>
      </c>
      <c r="AZ298">
        <v>3</v>
      </c>
      <c r="BA298">
        <v>50</v>
      </c>
      <c r="BB298">
        <v>0.5</v>
      </c>
      <c r="BC298">
        <v>1</v>
      </c>
      <c r="BD298" t="s">
        <v>732</v>
      </c>
      <c r="BE298" t="s">
        <v>732</v>
      </c>
      <c r="BF298" t="s">
        <v>732</v>
      </c>
      <c r="BG298" t="s">
        <v>732</v>
      </c>
      <c r="BH298" t="s">
        <v>732</v>
      </c>
      <c r="BI298" t="s">
        <v>732</v>
      </c>
    </row>
    <row r="299" spans="1:61">
      <c r="A299">
        <v>443</v>
      </c>
      <c r="B299" t="s">
        <v>1397</v>
      </c>
      <c r="C299" t="s">
        <v>1398</v>
      </c>
      <c r="D299" s="70">
        <v>220250</v>
      </c>
      <c r="E299">
        <v>3</v>
      </c>
      <c r="F299">
        <v>2</v>
      </c>
      <c r="G299">
        <v>268</v>
      </c>
      <c r="H299">
        <v>0</v>
      </c>
      <c r="I299">
        <v>0</v>
      </c>
      <c r="J299">
        <v>0</v>
      </c>
      <c r="P299">
        <v>0</v>
      </c>
      <c r="Q299">
        <v>0</v>
      </c>
      <c r="R299" t="s">
        <v>732</v>
      </c>
      <c r="S299" t="s">
        <v>732</v>
      </c>
      <c r="T299">
        <v>2.1000000999999999</v>
      </c>
      <c r="U299">
        <v>0</v>
      </c>
      <c r="V299">
        <v>65</v>
      </c>
      <c r="W299" t="s">
        <v>732</v>
      </c>
      <c r="AJ299">
        <v>1</v>
      </c>
      <c r="AK299">
        <v>80</v>
      </c>
      <c r="AL299" t="s">
        <v>732</v>
      </c>
      <c r="AM299" t="s">
        <v>732</v>
      </c>
      <c r="AN299" t="s">
        <v>732</v>
      </c>
      <c r="AO299" t="s">
        <v>732</v>
      </c>
      <c r="AP299" t="s">
        <v>732</v>
      </c>
      <c r="AQ299" t="s">
        <v>732</v>
      </c>
      <c r="AR299" t="s">
        <v>732</v>
      </c>
      <c r="AS299" t="s">
        <v>732</v>
      </c>
      <c r="AT299" t="s">
        <v>732</v>
      </c>
      <c r="AU299" t="s">
        <v>732</v>
      </c>
      <c r="AV299" t="s">
        <v>732</v>
      </c>
      <c r="AW299">
        <v>100</v>
      </c>
      <c r="AX299">
        <v>50</v>
      </c>
      <c r="AY299">
        <v>1</v>
      </c>
      <c r="AZ299">
        <v>4</v>
      </c>
      <c r="BA299">
        <v>50</v>
      </c>
      <c r="BB299">
        <v>0.5</v>
      </c>
      <c r="BC299">
        <v>2</v>
      </c>
      <c r="BD299" t="s">
        <v>732</v>
      </c>
      <c r="BE299" t="s">
        <v>732</v>
      </c>
      <c r="BF299" t="s">
        <v>732</v>
      </c>
      <c r="BG299" t="s">
        <v>732</v>
      </c>
      <c r="BH299" t="s">
        <v>732</v>
      </c>
      <c r="BI299" t="s">
        <v>732</v>
      </c>
    </row>
    <row r="300" spans="1:61">
      <c r="A300">
        <v>445</v>
      </c>
      <c r="B300" t="s">
        <v>1399</v>
      </c>
      <c r="C300" s="69" t="s">
        <v>1400</v>
      </c>
      <c r="D300" s="70">
        <v>220250</v>
      </c>
      <c r="E300">
        <v>3</v>
      </c>
      <c r="F300">
        <v>2</v>
      </c>
      <c r="G300">
        <v>321</v>
      </c>
      <c r="H300">
        <v>0</v>
      </c>
      <c r="I300">
        <v>0</v>
      </c>
      <c r="J300">
        <v>0</v>
      </c>
      <c r="P300">
        <v>0.45231002999999997</v>
      </c>
      <c r="Q300">
        <v>0</v>
      </c>
      <c r="R300">
        <v>85</v>
      </c>
      <c r="S300" t="s">
        <v>732</v>
      </c>
      <c r="T300">
        <v>1.3000001000000001</v>
      </c>
      <c r="U300">
        <v>0</v>
      </c>
      <c r="V300">
        <v>65</v>
      </c>
      <c r="W300" t="s">
        <v>732</v>
      </c>
      <c r="AJ300">
        <v>1</v>
      </c>
      <c r="AK300">
        <v>80</v>
      </c>
      <c r="AL300" t="s">
        <v>732</v>
      </c>
      <c r="AM300" t="s">
        <v>732</v>
      </c>
      <c r="AN300">
        <v>0.5</v>
      </c>
      <c r="AO300">
        <v>20</v>
      </c>
      <c r="AP300">
        <v>2</v>
      </c>
      <c r="AT300">
        <v>25</v>
      </c>
      <c r="AW300">
        <v>75</v>
      </c>
      <c r="AX300">
        <v>75</v>
      </c>
      <c r="AY300">
        <v>2</v>
      </c>
      <c r="AZ300">
        <v>4</v>
      </c>
      <c r="BA300">
        <v>75</v>
      </c>
      <c r="BB300">
        <v>1</v>
      </c>
      <c r="BC300">
        <v>2</v>
      </c>
      <c r="BD300" t="s">
        <v>732</v>
      </c>
      <c r="BE300" t="s">
        <v>732</v>
      </c>
      <c r="BF300" t="s">
        <v>732</v>
      </c>
      <c r="BG300" t="s">
        <v>732</v>
      </c>
      <c r="BH300" t="s">
        <v>732</v>
      </c>
      <c r="BI300" t="s">
        <v>732</v>
      </c>
    </row>
    <row r="301" spans="1:61">
      <c r="A301">
        <v>448</v>
      </c>
      <c r="B301" t="s">
        <v>1401</v>
      </c>
      <c r="C301" t="s">
        <v>1402</v>
      </c>
      <c r="D301" s="70">
        <v>220230</v>
      </c>
      <c r="E301">
        <v>4</v>
      </c>
      <c r="F301">
        <v>5</v>
      </c>
      <c r="G301">
        <v>90</v>
      </c>
      <c r="H301">
        <v>7.6774506999999996</v>
      </c>
      <c r="I301">
        <v>3.2670002</v>
      </c>
      <c r="J301">
        <v>0</v>
      </c>
      <c r="L301">
        <v>2.067561</v>
      </c>
      <c r="N301">
        <v>1.7229673999999999</v>
      </c>
      <c r="O301">
        <v>1.3783738999999999</v>
      </c>
      <c r="P301">
        <v>4.9047599999999996</v>
      </c>
      <c r="Q301">
        <v>0</v>
      </c>
      <c r="R301">
        <v>80</v>
      </c>
      <c r="S301" t="s">
        <v>732</v>
      </c>
      <c r="T301">
        <v>0.11000001</v>
      </c>
      <c r="U301">
        <v>0</v>
      </c>
      <c r="V301">
        <v>80</v>
      </c>
      <c r="W301" t="s">
        <v>732</v>
      </c>
      <c r="X301">
        <v>0.2</v>
      </c>
      <c r="Y301">
        <v>0.2</v>
      </c>
      <c r="Z301">
        <v>0.5</v>
      </c>
      <c r="AA301">
        <v>1</v>
      </c>
      <c r="AB301">
        <v>1</v>
      </c>
      <c r="AC301">
        <v>1</v>
      </c>
      <c r="AD301">
        <v>1</v>
      </c>
      <c r="AE301">
        <v>2</v>
      </c>
      <c r="AF301">
        <v>2</v>
      </c>
      <c r="AG301">
        <v>0</v>
      </c>
      <c r="AH301">
        <v>0.61261069999999995</v>
      </c>
      <c r="AI301">
        <v>0</v>
      </c>
      <c r="AJ301">
        <v>0.5</v>
      </c>
      <c r="AK301">
        <v>50</v>
      </c>
      <c r="AL301" t="s">
        <v>732</v>
      </c>
      <c r="AM301" t="s">
        <v>732</v>
      </c>
      <c r="AN301">
        <v>1</v>
      </c>
      <c r="AO301">
        <v>15</v>
      </c>
      <c r="AP301">
        <v>1</v>
      </c>
      <c r="AS301">
        <v>40</v>
      </c>
      <c r="AT301">
        <v>60</v>
      </c>
      <c r="AX301">
        <v>60</v>
      </c>
      <c r="AY301">
        <v>1</v>
      </c>
      <c r="AZ301">
        <v>3</v>
      </c>
      <c r="BA301">
        <v>60</v>
      </c>
      <c r="BB301">
        <v>1</v>
      </c>
      <c r="BC301">
        <v>1</v>
      </c>
      <c r="BD301" t="s">
        <v>732</v>
      </c>
      <c r="BE301" t="s">
        <v>732</v>
      </c>
      <c r="BF301" t="s">
        <v>732</v>
      </c>
      <c r="BG301" t="s">
        <v>732</v>
      </c>
      <c r="BH301" t="s">
        <v>732</v>
      </c>
      <c r="BI301" t="s">
        <v>732</v>
      </c>
    </row>
    <row r="302" spans="1:61">
      <c r="A302">
        <v>449</v>
      </c>
      <c r="B302" t="s">
        <v>1403</v>
      </c>
      <c r="C302" s="69" t="s">
        <v>1404</v>
      </c>
      <c r="D302">
        <v>220</v>
      </c>
      <c r="E302">
        <v>1</v>
      </c>
      <c r="F302">
        <v>3</v>
      </c>
      <c r="G302">
        <v>62</v>
      </c>
      <c r="H302">
        <v>12.5779505</v>
      </c>
      <c r="I302">
        <v>4.9005003</v>
      </c>
      <c r="J302">
        <v>0.57172509999999999</v>
      </c>
      <c r="L302">
        <v>1.0291859000000001</v>
      </c>
      <c r="N302">
        <v>2.5729644</v>
      </c>
      <c r="O302">
        <v>1.0291859000000001</v>
      </c>
      <c r="P302">
        <v>0.61148499999999995</v>
      </c>
      <c r="Q302">
        <v>9.6149996000000001E-2</v>
      </c>
      <c r="R302">
        <v>90</v>
      </c>
      <c r="S302">
        <v>90</v>
      </c>
      <c r="T302">
        <v>8.0000005999999999E-2</v>
      </c>
      <c r="U302">
        <v>0</v>
      </c>
      <c r="V302">
        <v>85</v>
      </c>
      <c r="W302" t="s">
        <v>732</v>
      </c>
      <c r="X302">
        <v>0.1</v>
      </c>
      <c r="Y302">
        <v>0.2</v>
      </c>
      <c r="Z302">
        <v>1.5000001000000001</v>
      </c>
      <c r="AA302">
        <v>1.5000001000000001</v>
      </c>
      <c r="AB302">
        <v>1.5000001000000001</v>
      </c>
      <c r="AC302">
        <v>0</v>
      </c>
      <c r="AD302">
        <v>0.5</v>
      </c>
      <c r="AE302">
        <v>0.5</v>
      </c>
      <c r="AF302">
        <v>0</v>
      </c>
      <c r="AJ302">
        <v>1</v>
      </c>
      <c r="AK302">
        <v>85</v>
      </c>
      <c r="AL302" t="s">
        <v>732</v>
      </c>
      <c r="AM302" t="s">
        <v>732</v>
      </c>
      <c r="AN302" t="s">
        <v>732</v>
      </c>
      <c r="AO302" t="s">
        <v>732</v>
      </c>
      <c r="AP302" t="s">
        <v>732</v>
      </c>
      <c r="AQ302" t="s">
        <v>732</v>
      </c>
      <c r="AR302" t="s">
        <v>732</v>
      </c>
      <c r="AS302" t="s">
        <v>732</v>
      </c>
      <c r="AT302">
        <v>100</v>
      </c>
      <c r="AU302" t="s">
        <v>732</v>
      </c>
      <c r="AV302" t="s">
        <v>732</v>
      </c>
      <c r="AW302" t="s">
        <v>732</v>
      </c>
      <c r="AX302">
        <v>90</v>
      </c>
      <c r="AY302">
        <v>0.5</v>
      </c>
      <c r="AZ302">
        <v>3</v>
      </c>
      <c r="BA302">
        <v>90</v>
      </c>
      <c r="BB302">
        <v>1</v>
      </c>
      <c r="BC302">
        <v>1</v>
      </c>
      <c r="BD302" t="s">
        <v>732</v>
      </c>
      <c r="BE302" t="s">
        <v>732</v>
      </c>
      <c r="BF302" t="s">
        <v>732</v>
      </c>
      <c r="BG302" t="s">
        <v>732</v>
      </c>
      <c r="BH302" t="s">
        <v>732</v>
      </c>
      <c r="BI302" t="s">
        <v>732</v>
      </c>
    </row>
    <row r="303" spans="1:61">
      <c r="A303">
        <v>450</v>
      </c>
      <c r="B303" t="s">
        <v>1405</v>
      </c>
      <c r="C303" s="69" t="s">
        <v>1406</v>
      </c>
      <c r="D303" s="70">
        <v>320310</v>
      </c>
      <c r="E303">
        <v>4</v>
      </c>
      <c r="F303">
        <v>6</v>
      </c>
      <c r="G303">
        <v>93</v>
      </c>
      <c r="H303">
        <v>5.8806004999999999</v>
      </c>
      <c r="I303">
        <v>1.1434500000000001</v>
      </c>
      <c r="J303">
        <v>0</v>
      </c>
      <c r="N303">
        <v>8.6275994999999994E-2</v>
      </c>
      <c r="O303">
        <v>6.4706996000000003E-2</v>
      </c>
      <c r="P303">
        <v>0.72553509999999999</v>
      </c>
      <c r="Q303">
        <v>0</v>
      </c>
      <c r="R303">
        <v>90</v>
      </c>
      <c r="S303" t="s">
        <v>732</v>
      </c>
      <c r="T303">
        <v>0.23</v>
      </c>
      <c r="U303">
        <v>0</v>
      </c>
      <c r="V303">
        <v>80</v>
      </c>
      <c r="W303" t="s">
        <v>732</v>
      </c>
      <c r="X303">
        <v>0.3</v>
      </c>
      <c r="Y303">
        <v>0.6</v>
      </c>
      <c r="Z303">
        <v>1.2</v>
      </c>
      <c r="AA303">
        <v>0.4</v>
      </c>
      <c r="AB303">
        <v>0.2</v>
      </c>
      <c r="AC303">
        <v>0</v>
      </c>
      <c r="AD303">
        <v>0.2</v>
      </c>
      <c r="AE303">
        <v>0.1</v>
      </c>
      <c r="AF303">
        <v>0</v>
      </c>
      <c r="AJ303">
        <v>0.5</v>
      </c>
      <c r="AK303">
        <v>45</v>
      </c>
      <c r="AL303" t="s">
        <v>732</v>
      </c>
      <c r="AM303" t="s">
        <v>732</v>
      </c>
      <c r="AN303" t="s">
        <v>732</v>
      </c>
      <c r="AO303" t="s">
        <v>732</v>
      </c>
      <c r="AP303" t="s">
        <v>732</v>
      </c>
      <c r="AS303">
        <v>40</v>
      </c>
      <c r="AU303">
        <v>60</v>
      </c>
      <c r="AX303">
        <v>45</v>
      </c>
      <c r="AY303">
        <v>0.5</v>
      </c>
      <c r="AZ303">
        <v>3</v>
      </c>
      <c r="BA303">
        <v>45</v>
      </c>
      <c r="BB303">
        <v>0.5</v>
      </c>
      <c r="BC303">
        <v>1</v>
      </c>
      <c r="BD303" t="s">
        <v>732</v>
      </c>
      <c r="BE303" t="s">
        <v>732</v>
      </c>
      <c r="BF303" t="s">
        <v>732</v>
      </c>
      <c r="BG303" t="s">
        <v>732</v>
      </c>
      <c r="BH303" t="s">
        <v>732</v>
      </c>
      <c r="BI303" t="s">
        <v>732</v>
      </c>
    </row>
    <row r="304" spans="1:61">
      <c r="A304">
        <v>451</v>
      </c>
      <c r="B304" t="s">
        <v>1407</v>
      </c>
      <c r="C304" s="69" t="s">
        <v>1408</v>
      </c>
      <c r="D304" s="70">
        <v>320310</v>
      </c>
      <c r="E304">
        <v>1</v>
      </c>
      <c r="F304">
        <v>6</v>
      </c>
      <c r="G304">
        <v>93</v>
      </c>
      <c r="H304">
        <v>5.4449997000000003</v>
      </c>
      <c r="I304">
        <v>1.3068001</v>
      </c>
      <c r="J304">
        <v>0</v>
      </c>
      <c r="N304">
        <v>8.6275994999999994E-2</v>
      </c>
      <c r="O304">
        <v>6.4707000000000001E-2</v>
      </c>
      <c r="P304">
        <v>0.72</v>
      </c>
      <c r="Q304">
        <v>0</v>
      </c>
      <c r="R304">
        <v>90</v>
      </c>
      <c r="S304" t="s">
        <v>732</v>
      </c>
      <c r="T304">
        <v>0.23</v>
      </c>
      <c r="U304">
        <v>0</v>
      </c>
      <c r="V304">
        <v>80</v>
      </c>
      <c r="W304" t="s">
        <v>732</v>
      </c>
      <c r="X304">
        <v>0.3</v>
      </c>
      <c r="Y304">
        <v>0.6</v>
      </c>
      <c r="Z304">
        <v>1.2</v>
      </c>
      <c r="AA304">
        <v>0.4</v>
      </c>
      <c r="AB304">
        <v>0.2</v>
      </c>
      <c r="AC304">
        <v>0</v>
      </c>
      <c r="AD304">
        <v>0.2</v>
      </c>
      <c r="AE304">
        <v>0.1</v>
      </c>
      <c r="AF304">
        <v>0</v>
      </c>
      <c r="AJ304">
        <v>0.5</v>
      </c>
      <c r="AK304">
        <v>45</v>
      </c>
      <c r="AL304" t="s">
        <v>732</v>
      </c>
      <c r="AM304" t="s">
        <v>732</v>
      </c>
      <c r="AN304" t="s">
        <v>732</v>
      </c>
      <c r="AO304" t="s">
        <v>732</v>
      </c>
      <c r="AP304" t="s">
        <v>732</v>
      </c>
      <c r="AS304">
        <v>10</v>
      </c>
      <c r="AU304">
        <v>90</v>
      </c>
      <c r="AX304">
        <v>45</v>
      </c>
      <c r="AY304">
        <v>0.5</v>
      </c>
      <c r="AZ304">
        <v>3</v>
      </c>
      <c r="BA304">
        <v>45</v>
      </c>
      <c r="BB304">
        <v>0.5</v>
      </c>
      <c r="BC304">
        <v>1</v>
      </c>
      <c r="BD304" t="s">
        <v>732</v>
      </c>
      <c r="BE304" t="s">
        <v>732</v>
      </c>
      <c r="BF304" t="s">
        <v>732</v>
      </c>
      <c r="BG304" t="s">
        <v>732</v>
      </c>
      <c r="BH304" t="s">
        <v>732</v>
      </c>
      <c r="BI304" t="s">
        <v>732</v>
      </c>
    </row>
    <row r="305" spans="1:61">
      <c r="A305">
        <v>453</v>
      </c>
      <c r="B305" t="s">
        <v>1409</v>
      </c>
      <c r="C305" t="s">
        <v>1410</v>
      </c>
      <c r="D305" s="70">
        <v>220250230210</v>
      </c>
      <c r="E305">
        <v>3</v>
      </c>
      <c r="F305">
        <v>2</v>
      </c>
      <c r="G305" s="70">
        <v>228252</v>
      </c>
      <c r="H305">
        <v>1.1290753</v>
      </c>
      <c r="I305">
        <v>0</v>
      </c>
      <c r="J305">
        <v>0</v>
      </c>
      <c r="P305">
        <v>1.0155951000000001</v>
      </c>
      <c r="Q305">
        <v>0</v>
      </c>
      <c r="R305">
        <v>70</v>
      </c>
      <c r="S305" t="s">
        <v>732</v>
      </c>
      <c r="T305">
        <v>1.5000001000000001</v>
      </c>
      <c r="U305">
        <v>0.3</v>
      </c>
      <c r="V305">
        <v>70</v>
      </c>
      <c r="W305">
        <v>95</v>
      </c>
      <c r="AJ305">
        <v>1</v>
      </c>
      <c r="AK305">
        <v>90</v>
      </c>
      <c r="AL305" t="s">
        <v>732</v>
      </c>
      <c r="AM305" t="s">
        <v>732</v>
      </c>
      <c r="AN305" t="s">
        <v>732</v>
      </c>
      <c r="AO305" t="s">
        <v>732</v>
      </c>
      <c r="AP305" t="s">
        <v>732</v>
      </c>
      <c r="AT305">
        <v>5</v>
      </c>
      <c r="AW305">
        <v>95</v>
      </c>
      <c r="AX305" t="s">
        <v>732</v>
      </c>
      <c r="AY305" t="s">
        <v>732</v>
      </c>
      <c r="AZ305" t="s">
        <v>732</v>
      </c>
      <c r="BA305" t="s">
        <v>732</v>
      </c>
      <c r="BB305" t="s">
        <v>732</v>
      </c>
      <c r="BC305" t="s">
        <v>732</v>
      </c>
      <c r="BD305" t="s">
        <v>732</v>
      </c>
      <c r="BE305" t="s">
        <v>732</v>
      </c>
      <c r="BF305" t="s">
        <v>732</v>
      </c>
      <c r="BG305" t="s">
        <v>732</v>
      </c>
      <c r="BH305" t="s">
        <v>732</v>
      </c>
      <c r="BI305" t="s">
        <v>732</v>
      </c>
    </row>
    <row r="306" spans="1:61">
      <c r="A306">
        <v>454</v>
      </c>
      <c r="B306" t="s">
        <v>1411</v>
      </c>
      <c r="C306" s="69" t="s">
        <v>1412</v>
      </c>
      <c r="D306" s="70">
        <v>220210</v>
      </c>
      <c r="E306">
        <v>1</v>
      </c>
      <c r="F306">
        <v>5</v>
      </c>
      <c r="G306" t="s">
        <v>1413</v>
      </c>
      <c r="H306">
        <v>5.2271995999999996</v>
      </c>
      <c r="I306">
        <v>5.9894996000000003</v>
      </c>
      <c r="J306">
        <v>1.6770601000000001</v>
      </c>
      <c r="L306">
        <v>1.0691189999999999</v>
      </c>
      <c r="N306">
        <v>0.66819923999999997</v>
      </c>
      <c r="O306">
        <v>0.53455949999999997</v>
      </c>
      <c r="P306">
        <v>1.7620051000000001</v>
      </c>
      <c r="Q306">
        <v>0</v>
      </c>
      <c r="R306">
        <v>95</v>
      </c>
      <c r="S306" t="s">
        <v>732</v>
      </c>
      <c r="T306">
        <v>0.1</v>
      </c>
      <c r="U306">
        <v>0</v>
      </c>
      <c r="V306">
        <v>95</v>
      </c>
      <c r="W306" t="s">
        <v>732</v>
      </c>
      <c r="X306">
        <v>0.4</v>
      </c>
      <c r="Y306">
        <v>0.5</v>
      </c>
      <c r="Z306">
        <v>1</v>
      </c>
      <c r="AA306">
        <v>1</v>
      </c>
      <c r="AB306">
        <v>2</v>
      </c>
      <c r="AC306">
        <v>0</v>
      </c>
      <c r="AD306">
        <v>0.5</v>
      </c>
      <c r="AE306">
        <v>1</v>
      </c>
      <c r="AF306">
        <v>0</v>
      </c>
      <c r="AG306">
        <v>0</v>
      </c>
      <c r="AH306">
        <v>2.0420356000000002</v>
      </c>
      <c r="AI306">
        <v>0</v>
      </c>
      <c r="AJ306">
        <v>1</v>
      </c>
      <c r="AK306">
        <v>95</v>
      </c>
      <c r="AL306" t="s">
        <v>732</v>
      </c>
      <c r="AM306" t="s">
        <v>732</v>
      </c>
      <c r="AN306" t="s">
        <v>732</v>
      </c>
      <c r="AO306" t="s">
        <v>732</v>
      </c>
      <c r="AP306" t="s">
        <v>732</v>
      </c>
      <c r="AQ306" t="s">
        <v>732</v>
      </c>
      <c r="AR306" t="s">
        <v>732</v>
      </c>
      <c r="AS306" t="s">
        <v>732</v>
      </c>
      <c r="AT306">
        <v>100</v>
      </c>
      <c r="AU306" t="s">
        <v>732</v>
      </c>
      <c r="AV306" t="s">
        <v>732</v>
      </c>
      <c r="AW306" t="s">
        <v>732</v>
      </c>
      <c r="AX306">
        <v>85</v>
      </c>
      <c r="AY306">
        <v>0.5</v>
      </c>
      <c r="AZ306">
        <v>3</v>
      </c>
      <c r="BA306">
        <v>85</v>
      </c>
      <c r="BB306">
        <v>0.5</v>
      </c>
      <c r="BC306">
        <v>1</v>
      </c>
      <c r="BD306" t="s">
        <v>732</v>
      </c>
      <c r="BE306" t="s">
        <v>732</v>
      </c>
      <c r="BF306" t="s">
        <v>732</v>
      </c>
      <c r="BG306" t="s">
        <v>732</v>
      </c>
      <c r="BH306" t="s">
        <v>732</v>
      </c>
      <c r="BI306" t="s">
        <v>732</v>
      </c>
    </row>
    <row r="307" spans="1:61">
      <c r="A307">
        <v>455</v>
      </c>
      <c r="B307" t="s">
        <v>1414</v>
      </c>
      <c r="C307" s="69" t="s">
        <v>1415</v>
      </c>
      <c r="D307" s="70">
        <v>220210</v>
      </c>
      <c r="E307">
        <v>2</v>
      </c>
      <c r="F307">
        <v>3</v>
      </c>
      <c r="G307" t="s">
        <v>1068</v>
      </c>
      <c r="H307">
        <v>8.9932350000000003</v>
      </c>
      <c r="I307">
        <v>1.0732096</v>
      </c>
      <c r="J307">
        <v>0.5194531</v>
      </c>
      <c r="P307">
        <v>0.16000001</v>
      </c>
      <c r="Q307">
        <v>0</v>
      </c>
      <c r="R307">
        <v>75</v>
      </c>
      <c r="S307" t="s">
        <v>732</v>
      </c>
      <c r="T307">
        <v>0.2</v>
      </c>
      <c r="U307">
        <v>0</v>
      </c>
      <c r="V307">
        <v>75</v>
      </c>
      <c r="W307" t="s">
        <v>732</v>
      </c>
      <c r="X307">
        <v>0.5</v>
      </c>
      <c r="Y307">
        <v>0.5</v>
      </c>
      <c r="Z307">
        <v>1</v>
      </c>
      <c r="AA307">
        <v>1</v>
      </c>
      <c r="AB307">
        <v>1.5000001000000001</v>
      </c>
      <c r="AC307">
        <v>0</v>
      </c>
      <c r="AD307">
        <v>2.5</v>
      </c>
      <c r="AE307">
        <v>3.0000002000000001</v>
      </c>
      <c r="AF307">
        <v>0</v>
      </c>
      <c r="AG307">
        <v>0</v>
      </c>
      <c r="AH307">
        <v>0.53922490000000001</v>
      </c>
      <c r="AI307">
        <v>0</v>
      </c>
      <c r="AJ307">
        <v>0.8</v>
      </c>
      <c r="AK307">
        <v>75</v>
      </c>
      <c r="AL307">
        <v>0.5</v>
      </c>
      <c r="AM307">
        <v>5</v>
      </c>
      <c r="AN307">
        <v>1</v>
      </c>
      <c r="AO307">
        <v>20</v>
      </c>
      <c r="AP307">
        <v>2</v>
      </c>
      <c r="AQ307">
        <v>75</v>
      </c>
      <c r="AS307">
        <v>10</v>
      </c>
      <c r="AT307">
        <v>15</v>
      </c>
      <c r="AX307">
        <v>85</v>
      </c>
      <c r="AY307">
        <v>0.5</v>
      </c>
      <c r="AZ307">
        <v>3</v>
      </c>
      <c r="BA307">
        <v>85</v>
      </c>
      <c r="BB307">
        <v>0.5</v>
      </c>
      <c r="BC307">
        <v>1</v>
      </c>
      <c r="BD307">
        <v>2</v>
      </c>
      <c r="BE307">
        <v>1</v>
      </c>
      <c r="BF307">
        <v>10</v>
      </c>
      <c r="BG307" t="s">
        <v>732</v>
      </c>
      <c r="BH307" t="s">
        <v>732</v>
      </c>
      <c r="BI307" t="s">
        <v>732</v>
      </c>
    </row>
    <row r="308" spans="1:61">
      <c r="A308">
        <v>456</v>
      </c>
      <c r="B308" t="s">
        <v>1416</v>
      </c>
      <c r="C308" s="69" t="s">
        <v>1417</v>
      </c>
      <c r="D308">
        <v>230</v>
      </c>
      <c r="E308">
        <v>1</v>
      </c>
      <c r="F308">
        <v>2</v>
      </c>
      <c r="G308">
        <v>321</v>
      </c>
      <c r="H308">
        <v>7.1874003000000002</v>
      </c>
      <c r="I308">
        <v>0</v>
      </c>
      <c r="J308">
        <v>0</v>
      </c>
      <c r="P308">
        <v>0.46066501999999998</v>
      </c>
      <c r="Q308">
        <v>0</v>
      </c>
      <c r="R308">
        <v>70</v>
      </c>
      <c r="S308" t="s">
        <v>732</v>
      </c>
      <c r="T308">
        <v>0.3</v>
      </c>
      <c r="U308">
        <v>0</v>
      </c>
      <c r="V308">
        <v>70</v>
      </c>
      <c r="W308" t="s">
        <v>732</v>
      </c>
      <c r="X308">
        <v>0.5</v>
      </c>
      <c r="Y308">
        <v>1</v>
      </c>
      <c r="Z308">
        <v>3.0000002000000001</v>
      </c>
      <c r="AA308">
        <v>3.0000002000000001</v>
      </c>
      <c r="AB308">
        <v>0</v>
      </c>
      <c r="AC308">
        <v>0</v>
      </c>
      <c r="AD308">
        <v>1</v>
      </c>
      <c r="AE308">
        <v>0</v>
      </c>
      <c r="AF308">
        <v>0</v>
      </c>
      <c r="AJ308">
        <v>1</v>
      </c>
      <c r="AK308">
        <v>90</v>
      </c>
      <c r="AL308" t="s">
        <v>732</v>
      </c>
      <c r="AM308" t="s">
        <v>732</v>
      </c>
      <c r="AN308">
        <v>1.3</v>
      </c>
      <c r="AO308">
        <v>20</v>
      </c>
      <c r="AP308">
        <v>2</v>
      </c>
      <c r="AT308">
        <v>100</v>
      </c>
      <c r="AW308">
        <v>0</v>
      </c>
      <c r="AX308">
        <v>85</v>
      </c>
      <c r="AY308">
        <v>0.5</v>
      </c>
      <c r="AZ308">
        <v>3</v>
      </c>
      <c r="BA308">
        <v>85</v>
      </c>
      <c r="BB308">
        <v>0.5</v>
      </c>
      <c r="BC308">
        <v>1</v>
      </c>
      <c r="BD308" t="s">
        <v>732</v>
      </c>
      <c r="BE308" t="s">
        <v>732</v>
      </c>
      <c r="BF308" t="s">
        <v>732</v>
      </c>
      <c r="BG308" t="s">
        <v>732</v>
      </c>
      <c r="BH308" t="s">
        <v>732</v>
      </c>
      <c r="BI308" t="s">
        <v>732</v>
      </c>
    </row>
    <row r="309" spans="1:61">
      <c r="A309">
        <v>457</v>
      </c>
      <c r="B309" t="s">
        <v>1418</v>
      </c>
      <c r="C309" s="69" t="s">
        <v>1419</v>
      </c>
      <c r="D309">
        <v>410</v>
      </c>
      <c r="E309">
        <v>1</v>
      </c>
      <c r="F309">
        <v>6</v>
      </c>
      <c r="G309">
        <v>102</v>
      </c>
      <c r="H309">
        <v>3.0491999999999999</v>
      </c>
      <c r="I309">
        <v>3.6753757</v>
      </c>
      <c r="J309">
        <v>0</v>
      </c>
      <c r="N309">
        <v>0.65345140000000002</v>
      </c>
      <c r="O309">
        <v>0.65345140000000002</v>
      </c>
      <c r="P309">
        <v>2.1960000000000002</v>
      </c>
      <c r="Q309">
        <v>0</v>
      </c>
      <c r="R309">
        <v>80</v>
      </c>
      <c r="S309" t="s">
        <v>732</v>
      </c>
      <c r="T309">
        <v>0</v>
      </c>
      <c r="U309">
        <v>0</v>
      </c>
      <c r="V309" t="s">
        <v>732</v>
      </c>
      <c r="W309" t="s">
        <v>732</v>
      </c>
      <c r="X309">
        <v>0.5</v>
      </c>
      <c r="Y309">
        <v>0.5</v>
      </c>
      <c r="Z309">
        <v>0.5</v>
      </c>
      <c r="AA309">
        <v>1.5000001000000001</v>
      </c>
      <c r="AB309">
        <v>1</v>
      </c>
      <c r="AC309">
        <v>0</v>
      </c>
      <c r="AD309">
        <v>1.5000001000000001</v>
      </c>
      <c r="AE309">
        <v>1</v>
      </c>
      <c r="AF309">
        <v>0</v>
      </c>
      <c r="AJ309">
        <v>1</v>
      </c>
      <c r="AK309">
        <v>85</v>
      </c>
      <c r="AL309" t="s">
        <v>732</v>
      </c>
      <c r="AM309" t="s">
        <v>732</v>
      </c>
      <c r="AN309">
        <v>1</v>
      </c>
      <c r="AO309">
        <v>70</v>
      </c>
      <c r="AP309">
        <v>1</v>
      </c>
      <c r="AU309">
        <v>75</v>
      </c>
      <c r="AV309">
        <v>25</v>
      </c>
      <c r="AW309">
        <v>0</v>
      </c>
      <c r="AX309">
        <v>70</v>
      </c>
      <c r="AY309">
        <v>2</v>
      </c>
      <c r="AZ309">
        <v>4</v>
      </c>
      <c r="BA309">
        <v>70</v>
      </c>
      <c r="BB309">
        <v>2</v>
      </c>
      <c r="BC309">
        <v>2</v>
      </c>
      <c r="BD309" t="s">
        <v>732</v>
      </c>
      <c r="BE309" t="s">
        <v>732</v>
      </c>
      <c r="BF309" t="s">
        <v>732</v>
      </c>
      <c r="BG309" t="s">
        <v>732</v>
      </c>
      <c r="BH309" t="s">
        <v>732</v>
      </c>
      <c r="BI309" t="s">
        <v>732</v>
      </c>
    </row>
    <row r="310" spans="1:61">
      <c r="A310">
        <v>458</v>
      </c>
      <c r="B310" t="s">
        <v>1420</v>
      </c>
      <c r="C310" t="s">
        <v>1421</v>
      </c>
      <c r="D310">
        <v>310</v>
      </c>
      <c r="E310">
        <v>6</v>
      </c>
      <c r="F310">
        <v>2</v>
      </c>
      <c r="G310">
        <v>321</v>
      </c>
      <c r="H310">
        <v>0</v>
      </c>
      <c r="I310">
        <v>0</v>
      </c>
      <c r="J310">
        <v>0</v>
      </c>
      <c r="P310">
        <v>5.7545250000000001</v>
      </c>
      <c r="Q310">
        <v>0</v>
      </c>
      <c r="R310">
        <v>80</v>
      </c>
      <c r="S310" t="s">
        <v>732</v>
      </c>
      <c r="T310">
        <v>0.15</v>
      </c>
      <c r="U310">
        <v>0</v>
      </c>
      <c r="V310">
        <v>50</v>
      </c>
      <c r="W310" t="s">
        <v>732</v>
      </c>
      <c r="AJ310">
        <v>0.1</v>
      </c>
      <c r="AK310">
        <v>20</v>
      </c>
      <c r="AL310" t="s">
        <v>732</v>
      </c>
      <c r="AM310" t="s">
        <v>732</v>
      </c>
      <c r="AN310" t="s">
        <v>732</v>
      </c>
      <c r="AO310" t="s">
        <v>732</v>
      </c>
      <c r="AP310" t="s">
        <v>732</v>
      </c>
      <c r="AT310">
        <v>70</v>
      </c>
      <c r="AW310">
        <v>30</v>
      </c>
      <c r="AX310" t="s">
        <v>732</v>
      </c>
      <c r="AY310" t="s">
        <v>732</v>
      </c>
      <c r="AZ310" t="s">
        <v>732</v>
      </c>
      <c r="BA310" t="s">
        <v>732</v>
      </c>
      <c r="BB310" t="s">
        <v>732</v>
      </c>
      <c r="BC310" t="s">
        <v>732</v>
      </c>
      <c r="BD310" t="s">
        <v>732</v>
      </c>
      <c r="BE310" t="s">
        <v>732</v>
      </c>
      <c r="BF310" t="s">
        <v>732</v>
      </c>
      <c r="BG310" t="s">
        <v>732</v>
      </c>
      <c r="BH310" t="s">
        <v>732</v>
      </c>
      <c r="BI310" t="s">
        <v>732</v>
      </c>
    </row>
    <row r="311" spans="1:61">
      <c r="A311">
        <v>501</v>
      </c>
      <c r="B311" t="s">
        <v>1422</v>
      </c>
      <c r="C311" t="s">
        <v>1423</v>
      </c>
      <c r="D311" s="70">
        <v>340330</v>
      </c>
      <c r="E311">
        <v>2</v>
      </c>
      <c r="F311">
        <v>1</v>
      </c>
      <c r="G311">
        <v>152</v>
      </c>
      <c r="H311">
        <v>1.0436106000000001</v>
      </c>
      <c r="I311">
        <v>0</v>
      </c>
      <c r="J311">
        <v>0.28749603000000001</v>
      </c>
      <c r="N311">
        <v>5.3909739999999999</v>
      </c>
      <c r="O311">
        <v>1.2252213999999999</v>
      </c>
      <c r="P311">
        <v>4.32</v>
      </c>
      <c r="Q311">
        <v>0</v>
      </c>
      <c r="R311">
        <v>80</v>
      </c>
      <c r="S311" t="s">
        <v>732</v>
      </c>
      <c r="T311">
        <v>0.1</v>
      </c>
      <c r="U311">
        <v>0</v>
      </c>
      <c r="V311">
        <v>100</v>
      </c>
      <c r="W311" t="s">
        <v>732</v>
      </c>
      <c r="X311">
        <v>0.8</v>
      </c>
      <c r="Y311">
        <v>1.7</v>
      </c>
      <c r="Z311">
        <v>2.2000000000000002</v>
      </c>
      <c r="AA311">
        <v>12.8</v>
      </c>
      <c r="AB311">
        <v>5.7000003000000001</v>
      </c>
      <c r="AC311">
        <v>4</v>
      </c>
      <c r="AD311">
        <v>1</v>
      </c>
      <c r="AE311">
        <v>2</v>
      </c>
      <c r="AF311">
        <v>0</v>
      </c>
      <c r="AG311">
        <v>2.9113730000000002</v>
      </c>
      <c r="AH311">
        <v>0</v>
      </c>
      <c r="AI311">
        <v>0</v>
      </c>
      <c r="AJ311">
        <v>0.5</v>
      </c>
      <c r="AK311">
        <v>80</v>
      </c>
      <c r="AL311" t="s">
        <v>732</v>
      </c>
      <c r="AM311" t="s">
        <v>732</v>
      </c>
      <c r="AN311" t="s">
        <v>732</v>
      </c>
      <c r="AO311" t="s">
        <v>732</v>
      </c>
      <c r="AP311" t="s">
        <v>732</v>
      </c>
      <c r="AS311">
        <v>90</v>
      </c>
      <c r="AU311">
        <v>10</v>
      </c>
      <c r="AX311">
        <v>60</v>
      </c>
      <c r="AY311">
        <v>0.2</v>
      </c>
      <c r="AZ311">
        <v>3</v>
      </c>
      <c r="BA311">
        <v>60</v>
      </c>
      <c r="BB311">
        <v>0.2</v>
      </c>
      <c r="BC311">
        <v>1</v>
      </c>
      <c r="BD311" t="s">
        <v>732</v>
      </c>
      <c r="BE311" t="s">
        <v>732</v>
      </c>
      <c r="BF311" t="s">
        <v>732</v>
      </c>
      <c r="BG311" t="s">
        <v>732</v>
      </c>
      <c r="BH311" t="s">
        <v>732</v>
      </c>
      <c r="BI311" t="s">
        <v>732</v>
      </c>
    </row>
    <row r="312" spans="1:61">
      <c r="A312">
        <v>502</v>
      </c>
      <c r="B312" t="s">
        <v>1422</v>
      </c>
      <c r="C312" t="s">
        <v>1424</v>
      </c>
      <c r="D312" s="70">
        <v>340330</v>
      </c>
      <c r="E312">
        <v>2</v>
      </c>
      <c r="F312">
        <v>1</v>
      </c>
      <c r="G312">
        <v>152</v>
      </c>
      <c r="H312">
        <v>1.0436106000000001</v>
      </c>
      <c r="I312">
        <v>0</v>
      </c>
      <c r="J312">
        <v>0.28749603000000001</v>
      </c>
      <c r="N312">
        <v>26.954868000000001</v>
      </c>
      <c r="O312">
        <v>2.695487</v>
      </c>
      <c r="P312">
        <v>4.32</v>
      </c>
      <c r="Q312">
        <v>0</v>
      </c>
      <c r="R312">
        <v>80</v>
      </c>
      <c r="S312" t="s">
        <v>732</v>
      </c>
      <c r="T312">
        <v>0.5</v>
      </c>
      <c r="U312">
        <v>0</v>
      </c>
      <c r="V312">
        <v>100</v>
      </c>
      <c r="W312" t="s">
        <v>732</v>
      </c>
      <c r="X312">
        <v>0.8</v>
      </c>
      <c r="Y312">
        <v>1.7</v>
      </c>
      <c r="Z312">
        <v>2.2000000000000002</v>
      </c>
      <c r="AA312">
        <v>12.8</v>
      </c>
      <c r="AB312">
        <v>5.7000003000000001</v>
      </c>
      <c r="AC312">
        <v>4</v>
      </c>
      <c r="AD312">
        <v>1</v>
      </c>
      <c r="AE312">
        <v>2</v>
      </c>
      <c r="AF312">
        <v>0</v>
      </c>
      <c r="AG312">
        <v>2.5711973000000001</v>
      </c>
      <c r="AH312">
        <v>0</v>
      </c>
      <c r="AI312">
        <v>0</v>
      </c>
      <c r="AJ312">
        <v>0.5</v>
      </c>
      <c r="AK312">
        <v>100</v>
      </c>
      <c r="AL312" t="s">
        <v>732</v>
      </c>
      <c r="AM312" t="s">
        <v>732</v>
      </c>
      <c r="AN312" t="s">
        <v>732</v>
      </c>
      <c r="AO312" t="s">
        <v>732</v>
      </c>
      <c r="AP312" t="s">
        <v>732</v>
      </c>
      <c r="AS312">
        <v>90</v>
      </c>
      <c r="AT312">
        <v>10</v>
      </c>
      <c r="AU312">
        <v>0</v>
      </c>
      <c r="AX312">
        <v>60</v>
      </c>
      <c r="AY312">
        <v>0.2</v>
      </c>
      <c r="AZ312">
        <v>3</v>
      </c>
      <c r="BA312">
        <v>60</v>
      </c>
      <c r="BB312">
        <v>0.2</v>
      </c>
      <c r="BC312">
        <v>1</v>
      </c>
      <c r="BD312" t="s">
        <v>732</v>
      </c>
      <c r="BE312" t="s">
        <v>732</v>
      </c>
      <c r="BF312" t="s">
        <v>732</v>
      </c>
      <c r="BG312" t="s">
        <v>732</v>
      </c>
      <c r="BH312" t="s">
        <v>732</v>
      </c>
      <c r="BI312" t="s">
        <v>732</v>
      </c>
    </row>
    <row r="313" spans="1:61">
      <c r="A313">
        <v>503</v>
      </c>
      <c r="B313" t="s">
        <v>1425</v>
      </c>
      <c r="C313" t="s">
        <v>1426</v>
      </c>
      <c r="D313" s="70">
        <v>340330</v>
      </c>
      <c r="E313">
        <v>2</v>
      </c>
      <c r="F313">
        <v>1</v>
      </c>
      <c r="G313">
        <v>152</v>
      </c>
      <c r="H313">
        <v>1.1772962</v>
      </c>
      <c r="I313">
        <v>0</v>
      </c>
      <c r="J313">
        <v>0.16710705000000001</v>
      </c>
      <c r="N313">
        <v>26.954868000000001</v>
      </c>
      <c r="O313">
        <v>2.695487</v>
      </c>
      <c r="P313">
        <v>0.46700000000000003</v>
      </c>
      <c r="Q313">
        <v>0</v>
      </c>
      <c r="R313">
        <v>80</v>
      </c>
      <c r="S313" t="s">
        <v>732</v>
      </c>
      <c r="T313">
        <v>0.5</v>
      </c>
      <c r="U313">
        <v>0</v>
      </c>
      <c r="V313">
        <v>90</v>
      </c>
      <c r="W313" t="s">
        <v>732</v>
      </c>
      <c r="X313">
        <v>0.2</v>
      </c>
      <c r="Y313">
        <v>0.3</v>
      </c>
      <c r="Z313">
        <v>3.8000001999999999</v>
      </c>
      <c r="AA313">
        <v>1</v>
      </c>
      <c r="AB313">
        <v>0</v>
      </c>
      <c r="AC313">
        <v>0</v>
      </c>
      <c r="AD313">
        <v>1</v>
      </c>
      <c r="AE313">
        <v>1</v>
      </c>
      <c r="AF313">
        <v>0.5</v>
      </c>
      <c r="AG313">
        <v>0</v>
      </c>
      <c r="AH313">
        <v>0.51050890000000004</v>
      </c>
      <c r="AI313">
        <v>0</v>
      </c>
      <c r="AJ313">
        <v>0.1</v>
      </c>
      <c r="AK313">
        <v>28</v>
      </c>
      <c r="AL313" t="s">
        <v>732</v>
      </c>
      <c r="AM313" t="s">
        <v>732</v>
      </c>
      <c r="AN313" t="s">
        <v>732</v>
      </c>
      <c r="AO313" t="s">
        <v>732</v>
      </c>
      <c r="AP313" t="s">
        <v>732</v>
      </c>
      <c r="AW313">
        <v>100</v>
      </c>
      <c r="AX313" t="s">
        <v>732</v>
      </c>
      <c r="AY313" t="s">
        <v>732</v>
      </c>
      <c r="AZ313" t="s">
        <v>732</v>
      </c>
      <c r="BA313" t="s">
        <v>732</v>
      </c>
      <c r="BB313" t="s">
        <v>732</v>
      </c>
      <c r="BC313" t="s">
        <v>732</v>
      </c>
      <c r="BD313" t="s">
        <v>732</v>
      </c>
      <c r="BE313" t="s">
        <v>732</v>
      </c>
      <c r="BF313" t="s">
        <v>732</v>
      </c>
      <c r="BG313" t="s">
        <v>732</v>
      </c>
      <c r="BH313" t="s">
        <v>732</v>
      </c>
      <c r="BI313" t="s">
        <v>732</v>
      </c>
    </row>
    <row r="314" spans="1:61">
      <c r="A314">
        <v>504</v>
      </c>
      <c r="B314" t="s">
        <v>1425</v>
      </c>
      <c r="C314" t="s">
        <v>1427</v>
      </c>
      <c r="D314" s="70">
        <v>340330</v>
      </c>
      <c r="E314">
        <v>2</v>
      </c>
      <c r="F314">
        <v>1</v>
      </c>
      <c r="G314">
        <v>152</v>
      </c>
      <c r="H314">
        <v>0.98036140000000005</v>
      </c>
      <c r="I314">
        <v>0</v>
      </c>
      <c r="J314">
        <v>0.11499841</v>
      </c>
      <c r="N314">
        <v>5.3909739999999999</v>
      </c>
      <c r="O314">
        <v>2.695487</v>
      </c>
      <c r="P314">
        <v>0.46700000000000003</v>
      </c>
      <c r="Q314">
        <v>0</v>
      </c>
      <c r="R314">
        <v>80</v>
      </c>
      <c r="S314" t="s">
        <v>732</v>
      </c>
      <c r="T314">
        <v>0.5</v>
      </c>
      <c r="U314">
        <v>0</v>
      </c>
      <c r="V314">
        <v>90</v>
      </c>
      <c r="W314" t="s">
        <v>732</v>
      </c>
      <c r="X314">
        <v>0.8</v>
      </c>
      <c r="Y314">
        <v>1.7</v>
      </c>
      <c r="Z314">
        <v>2.2000000000000002</v>
      </c>
      <c r="AA314">
        <v>12.8</v>
      </c>
      <c r="AB314">
        <v>5.7000003000000001</v>
      </c>
      <c r="AC314">
        <v>4</v>
      </c>
      <c r="AD314">
        <v>1</v>
      </c>
      <c r="AE314">
        <v>2</v>
      </c>
      <c r="AF314">
        <v>0</v>
      </c>
      <c r="AG314">
        <v>2.8627764999999998</v>
      </c>
      <c r="AH314">
        <v>0</v>
      </c>
      <c r="AI314">
        <v>0</v>
      </c>
      <c r="AJ314">
        <v>0.5</v>
      </c>
      <c r="AK314">
        <v>80</v>
      </c>
      <c r="AL314" t="s">
        <v>732</v>
      </c>
      <c r="AM314" t="s">
        <v>732</v>
      </c>
      <c r="AN314" t="s">
        <v>732</v>
      </c>
      <c r="AO314" t="s">
        <v>732</v>
      </c>
      <c r="AP314" t="s">
        <v>732</v>
      </c>
      <c r="AS314">
        <v>90</v>
      </c>
      <c r="AT314">
        <v>10</v>
      </c>
      <c r="AU314">
        <v>0</v>
      </c>
      <c r="AX314">
        <v>60</v>
      </c>
      <c r="AY314">
        <v>0.2</v>
      </c>
      <c r="AZ314">
        <v>3</v>
      </c>
      <c r="BA314">
        <v>60</v>
      </c>
      <c r="BB314">
        <v>0.2</v>
      </c>
      <c r="BC314">
        <v>1</v>
      </c>
      <c r="BD314" t="s">
        <v>732</v>
      </c>
      <c r="BE314" t="s">
        <v>732</v>
      </c>
      <c r="BF314" t="s">
        <v>732</v>
      </c>
      <c r="BG314" t="s">
        <v>732</v>
      </c>
      <c r="BH314" t="s">
        <v>732</v>
      </c>
      <c r="BI314" t="s">
        <v>732</v>
      </c>
    </row>
    <row r="315" spans="1:61">
      <c r="A315">
        <v>505</v>
      </c>
      <c r="B315" t="s">
        <v>1428</v>
      </c>
      <c r="C315" s="69" t="s">
        <v>1429</v>
      </c>
      <c r="D315" s="70">
        <v>340330</v>
      </c>
      <c r="E315">
        <v>2</v>
      </c>
      <c r="F315">
        <v>6</v>
      </c>
      <c r="G315" s="70">
        <v>151152</v>
      </c>
      <c r="H315">
        <v>1.0806974</v>
      </c>
      <c r="I315">
        <v>0</v>
      </c>
      <c r="J315">
        <v>0.25515272999999999</v>
      </c>
      <c r="N315">
        <v>1.3804158</v>
      </c>
      <c r="O315">
        <v>2.695487</v>
      </c>
      <c r="P315">
        <v>4.59</v>
      </c>
      <c r="Q315">
        <v>0</v>
      </c>
      <c r="R315">
        <v>80</v>
      </c>
      <c r="S315" t="s">
        <v>732</v>
      </c>
      <c r="T315">
        <v>0.1</v>
      </c>
      <c r="U315">
        <v>0</v>
      </c>
      <c r="V315">
        <v>90</v>
      </c>
      <c r="W315" t="s">
        <v>732</v>
      </c>
      <c r="X315">
        <v>0.4</v>
      </c>
      <c r="Y315">
        <v>0.3</v>
      </c>
      <c r="Z315">
        <v>2</v>
      </c>
      <c r="AA315">
        <v>2.7</v>
      </c>
      <c r="AB315">
        <v>4.2000003000000001</v>
      </c>
      <c r="AC315">
        <v>8.4000009999999996</v>
      </c>
      <c r="AD315">
        <v>1</v>
      </c>
      <c r="AE315">
        <v>1</v>
      </c>
      <c r="AF315">
        <v>0.5</v>
      </c>
      <c r="AG315">
        <v>0.48993143</v>
      </c>
      <c r="AH315">
        <v>1.4702654000000001E-2</v>
      </c>
      <c r="AI315">
        <v>0</v>
      </c>
      <c r="AJ315">
        <v>0.2</v>
      </c>
      <c r="AK315">
        <v>50</v>
      </c>
      <c r="AL315" t="s">
        <v>732</v>
      </c>
      <c r="AM315" t="s">
        <v>732</v>
      </c>
      <c r="AN315" t="s">
        <v>732</v>
      </c>
      <c r="AO315" t="s">
        <v>732</v>
      </c>
      <c r="AP315" t="s">
        <v>732</v>
      </c>
      <c r="AR315">
        <v>10</v>
      </c>
      <c r="AU315">
        <v>90</v>
      </c>
      <c r="AX315" t="s">
        <v>732</v>
      </c>
      <c r="AY315" t="s">
        <v>732</v>
      </c>
      <c r="AZ315" t="s">
        <v>732</v>
      </c>
      <c r="BA315" t="s">
        <v>732</v>
      </c>
      <c r="BB315" t="s">
        <v>732</v>
      </c>
      <c r="BC315" t="s">
        <v>732</v>
      </c>
      <c r="BD315" t="s">
        <v>732</v>
      </c>
      <c r="BE315" t="s">
        <v>732</v>
      </c>
      <c r="BF315" t="s">
        <v>732</v>
      </c>
      <c r="BG315" t="s">
        <v>732</v>
      </c>
      <c r="BH315" t="s">
        <v>732</v>
      </c>
      <c r="BI315" t="s">
        <v>732</v>
      </c>
    </row>
    <row r="316" spans="1:61">
      <c r="A316">
        <v>506</v>
      </c>
      <c r="B316" t="s">
        <v>1425</v>
      </c>
      <c r="C316" s="69" t="s">
        <v>1430</v>
      </c>
      <c r="D316" s="70">
        <v>340330</v>
      </c>
      <c r="E316">
        <v>2</v>
      </c>
      <c r="F316">
        <v>1</v>
      </c>
      <c r="G316" s="70">
        <v>151152</v>
      </c>
      <c r="H316">
        <v>0.93579953999999999</v>
      </c>
      <c r="I316">
        <v>0</v>
      </c>
      <c r="J316">
        <v>0.2242469</v>
      </c>
      <c r="N316">
        <v>1.3804159</v>
      </c>
      <c r="O316">
        <v>2.695487</v>
      </c>
      <c r="P316">
        <v>0.35750001999999997</v>
      </c>
      <c r="Q316">
        <v>0</v>
      </c>
      <c r="R316">
        <v>90</v>
      </c>
      <c r="S316" t="s">
        <v>732</v>
      </c>
      <c r="T316">
        <v>0.5</v>
      </c>
      <c r="U316">
        <v>0.1</v>
      </c>
      <c r="V316">
        <v>90</v>
      </c>
      <c r="W316">
        <v>90</v>
      </c>
      <c r="X316">
        <v>0.4</v>
      </c>
      <c r="Y316">
        <v>0.3</v>
      </c>
      <c r="Z316">
        <v>2</v>
      </c>
      <c r="AA316">
        <v>2.7</v>
      </c>
      <c r="AB316">
        <v>4.2000003000000001</v>
      </c>
      <c r="AC316">
        <v>8.4000009999999996</v>
      </c>
      <c r="AG316">
        <v>0.71422154000000004</v>
      </c>
      <c r="AH316">
        <v>1.4702654000000001E-2</v>
      </c>
      <c r="AI316">
        <v>0</v>
      </c>
      <c r="AJ316">
        <v>0.2</v>
      </c>
      <c r="AK316">
        <v>50</v>
      </c>
      <c r="AL316" t="s">
        <v>732</v>
      </c>
      <c r="AM316" t="s">
        <v>732</v>
      </c>
      <c r="AN316" t="s">
        <v>732</v>
      </c>
      <c r="AO316" t="s">
        <v>732</v>
      </c>
      <c r="AP316" t="s">
        <v>732</v>
      </c>
      <c r="AR316">
        <v>10</v>
      </c>
      <c r="AW316">
        <v>90</v>
      </c>
      <c r="AX316" t="s">
        <v>732</v>
      </c>
      <c r="AY316" t="s">
        <v>732</v>
      </c>
      <c r="AZ316" t="s">
        <v>732</v>
      </c>
      <c r="BA316" t="s">
        <v>732</v>
      </c>
      <c r="BB316" t="s">
        <v>732</v>
      </c>
      <c r="BC316" t="s">
        <v>732</v>
      </c>
      <c r="BD316" t="s">
        <v>732</v>
      </c>
      <c r="BE316" t="s">
        <v>732</v>
      </c>
      <c r="BF316" t="s">
        <v>732</v>
      </c>
      <c r="BG316" t="s">
        <v>732</v>
      </c>
      <c r="BH316" t="s">
        <v>732</v>
      </c>
      <c r="BI316" t="s">
        <v>732</v>
      </c>
    </row>
    <row r="317" spans="1:61">
      <c r="A317">
        <v>507</v>
      </c>
      <c r="B317" t="s">
        <v>1431</v>
      </c>
      <c r="C317" s="69" t="s">
        <v>1432</v>
      </c>
      <c r="D317">
        <v>250</v>
      </c>
      <c r="E317">
        <v>2</v>
      </c>
      <c r="F317">
        <v>1</v>
      </c>
      <c r="G317" s="70">
        <v>118151152</v>
      </c>
      <c r="H317">
        <v>1.943473</v>
      </c>
      <c r="I317">
        <v>0</v>
      </c>
      <c r="J317">
        <v>0.20412216999999999</v>
      </c>
      <c r="K317" s="71">
        <v>4.2722168000000001E-5</v>
      </c>
      <c r="M317">
        <v>0.5513496</v>
      </c>
      <c r="N317">
        <v>12.007168999999999</v>
      </c>
      <c r="P317">
        <v>0.36503999999999998</v>
      </c>
      <c r="Q317">
        <v>0</v>
      </c>
      <c r="R317">
        <v>85</v>
      </c>
      <c r="S317" t="s">
        <v>732</v>
      </c>
      <c r="T317">
        <v>0.2</v>
      </c>
      <c r="U317">
        <v>0</v>
      </c>
      <c r="V317">
        <v>90</v>
      </c>
      <c r="W317" t="s">
        <v>732</v>
      </c>
      <c r="X317">
        <v>0.1</v>
      </c>
      <c r="Y317">
        <v>0.5</v>
      </c>
      <c r="Z317">
        <v>0.70000004999999998</v>
      </c>
      <c r="AA317">
        <v>9.3000000000000007</v>
      </c>
      <c r="AB317">
        <v>8.3000000000000007</v>
      </c>
      <c r="AC317">
        <v>3.0000002000000001</v>
      </c>
      <c r="AD317">
        <v>0.5</v>
      </c>
      <c r="AE317">
        <v>2.3000001999999999</v>
      </c>
      <c r="AF317">
        <v>3.0000002000000001</v>
      </c>
      <c r="AJ317">
        <v>0.2</v>
      </c>
      <c r="AK317">
        <v>46</v>
      </c>
      <c r="AL317" t="s">
        <v>732</v>
      </c>
      <c r="AM317" t="s">
        <v>732</v>
      </c>
      <c r="AN317" t="s">
        <v>732</v>
      </c>
      <c r="AO317" t="s">
        <v>732</v>
      </c>
      <c r="AP317" t="s">
        <v>732</v>
      </c>
      <c r="AS317">
        <v>75</v>
      </c>
      <c r="AU317">
        <v>25</v>
      </c>
      <c r="AX317" t="s">
        <v>732</v>
      </c>
      <c r="AY317" t="s">
        <v>732</v>
      </c>
      <c r="AZ317" t="s">
        <v>732</v>
      </c>
      <c r="BA317">
        <v>46</v>
      </c>
      <c r="BB317">
        <v>0.1</v>
      </c>
      <c r="BC317">
        <v>1</v>
      </c>
      <c r="BD317" t="s">
        <v>732</v>
      </c>
      <c r="BE317" t="s">
        <v>732</v>
      </c>
      <c r="BF317" t="s">
        <v>732</v>
      </c>
      <c r="BG317" t="s">
        <v>732</v>
      </c>
      <c r="BH317" t="s">
        <v>732</v>
      </c>
      <c r="BI317" t="s">
        <v>732</v>
      </c>
    </row>
    <row r="318" spans="1:61">
      <c r="A318">
        <v>508</v>
      </c>
      <c r="B318" t="s">
        <v>1433</v>
      </c>
      <c r="C318" s="69" t="s">
        <v>1434</v>
      </c>
      <c r="D318" s="70">
        <v>340330</v>
      </c>
      <c r="E318">
        <v>2</v>
      </c>
      <c r="F318">
        <v>1</v>
      </c>
      <c r="G318" s="70">
        <v>118151152</v>
      </c>
      <c r="H318">
        <v>1.943473</v>
      </c>
      <c r="I318">
        <v>0</v>
      </c>
      <c r="J318">
        <v>0.20412216999999999</v>
      </c>
      <c r="K318" s="71">
        <v>4.2722168000000001E-5</v>
      </c>
      <c r="M318">
        <v>0.5513496</v>
      </c>
      <c r="P318">
        <v>0.23414502000000001</v>
      </c>
      <c r="Q318">
        <v>0</v>
      </c>
      <c r="R318">
        <v>85</v>
      </c>
      <c r="S318" t="s">
        <v>732</v>
      </c>
      <c r="T318">
        <v>0.2</v>
      </c>
      <c r="U318">
        <v>0</v>
      </c>
      <c r="V318">
        <v>90</v>
      </c>
      <c r="W318" t="s">
        <v>732</v>
      </c>
      <c r="X318">
        <v>0.1</v>
      </c>
      <c r="Y318">
        <v>0.5</v>
      </c>
      <c r="Z318">
        <v>0.70000004999999998</v>
      </c>
      <c r="AA318">
        <v>0.5</v>
      </c>
      <c r="AB318">
        <v>2.6000000999999999</v>
      </c>
      <c r="AC318">
        <v>0</v>
      </c>
      <c r="AD318">
        <v>0.4</v>
      </c>
      <c r="AE318">
        <v>1.9000001</v>
      </c>
      <c r="AF318">
        <v>0</v>
      </c>
      <c r="AG318">
        <v>0</v>
      </c>
      <c r="AH318">
        <v>1.4702655</v>
      </c>
      <c r="AI318">
        <v>0</v>
      </c>
      <c r="AJ318">
        <v>0.5</v>
      </c>
      <c r="AK318">
        <v>46</v>
      </c>
      <c r="AL318" t="s">
        <v>732</v>
      </c>
      <c r="AM318" t="s">
        <v>732</v>
      </c>
      <c r="AN318" t="s">
        <v>732</v>
      </c>
      <c r="AO318" t="s">
        <v>732</v>
      </c>
      <c r="AP318" t="s">
        <v>732</v>
      </c>
      <c r="AS318">
        <v>75</v>
      </c>
      <c r="AU318">
        <v>25</v>
      </c>
      <c r="AX318" t="s">
        <v>732</v>
      </c>
      <c r="AY318" t="s">
        <v>732</v>
      </c>
      <c r="AZ318" t="s">
        <v>732</v>
      </c>
      <c r="BA318">
        <v>46</v>
      </c>
      <c r="BB318">
        <v>0.2</v>
      </c>
      <c r="BC318">
        <v>1</v>
      </c>
      <c r="BD318" t="s">
        <v>732</v>
      </c>
      <c r="BE318" t="s">
        <v>732</v>
      </c>
      <c r="BF318" t="s">
        <v>732</v>
      </c>
      <c r="BG318" t="s">
        <v>732</v>
      </c>
      <c r="BH318" t="s">
        <v>732</v>
      </c>
      <c r="BI318" t="s">
        <v>732</v>
      </c>
    </row>
    <row r="319" spans="1:61">
      <c r="A319">
        <v>509</v>
      </c>
      <c r="B319" t="s">
        <v>1435</v>
      </c>
      <c r="C319" s="69" t="s">
        <v>1436</v>
      </c>
      <c r="D319" s="70">
        <v>340330</v>
      </c>
      <c r="E319">
        <v>2</v>
      </c>
      <c r="F319">
        <v>1</v>
      </c>
      <c r="G319" s="70">
        <v>118151152</v>
      </c>
      <c r="H319">
        <v>1.2350829999999999</v>
      </c>
      <c r="I319">
        <v>0.57409359999999998</v>
      </c>
      <c r="J319">
        <v>0.6558503</v>
      </c>
      <c r="N319">
        <v>1.0353119</v>
      </c>
      <c r="O319">
        <v>2.0216150000000002</v>
      </c>
      <c r="P319">
        <v>0.53553002999999999</v>
      </c>
      <c r="Q319">
        <v>0</v>
      </c>
      <c r="R319">
        <v>60</v>
      </c>
      <c r="S319" t="s">
        <v>732</v>
      </c>
      <c r="T319">
        <v>0.1</v>
      </c>
      <c r="U319">
        <v>0</v>
      </c>
      <c r="V319">
        <v>90</v>
      </c>
      <c r="W319" t="s">
        <v>732</v>
      </c>
      <c r="X319">
        <v>0.1</v>
      </c>
      <c r="Y319">
        <v>0.5</v>
      </c>
      <c r="Z319">
        <v>0.70000004999999998</v>
      </c>
      <c r="AA319">
        <v>0.90000004</v>
      </c>
      <c r="AB319">
        <v>4</v>
      </c>
      <c r="AC319">
        <v>0</v>
      </c>
      <c r="AD319">
        <v>0.5</v>
      </c>
      <c r="AE319">
        <v>0.5</v>
      </c>
      <c r="AF319">
        <v>7.0000004999999996</v>
      </c>
      <c r="AG319">
        <v>0</v>
      </c>
      <c r="AH319">
        <v>1.4702654000000001E-2</v>
      </c>
      <c r="AI319">
        <v>0</v>
      </c>
      <c r="AJ319">
        <v>0.2</v>
      </c>
      <c r="AK319">
        <v>45</v>
      </c>
      <c r="AL319" t="s">
        <v>732</v>
      </c>
      <c r="AM319" t="s">
        <v>732</v>
      </c>
      <c r="AN319" t="s">
        <v>732</v>
      </c>
      <c r="AO319" t="s">
        <v>732</v>
      </c>
      <c r="AP319" t="s">
        <v>732</v>
      </c>
      <c r="AR319">
        <v>35</v>
      </c>
      <c r="AU319">
        <v>65</v>
      </c>
      <c r="AX319">
        <v>30</v>
      </c>
      <c r="AY319">
        <v>0.1</v>
      </c>
      <c r="AZ319">
        <v>3</v>
      </c>
      <c r="BA319">
        <v>45</v>
      </c>
      <c r="BB319">
        <v>0.2</v>
      </c>
      <c r="BC319">
        <v>1</v>
      </c>
      <c r="BD319" t="s">
        <v>732</v>
      </c>
      <c r="BE319" t="s">
        <v>732</v>
      </c>
      <c r="BF319" t="s">
        <v>732</v>
      </c>
      <c r="BG319" t="s">
        <v>732</v>
      </c>
      <c r="BH319" t="s">
        <v>732</v>
      </c>
      <c r="BI319" t="s">
        <v>732</v>
      </c>
    </row>
    <row r="320" spans="1:61">
      <c r="A320">
        <v>510</v>
      </c>
      <c r="B320" t="s">
        <v>1437</v>
      </c>
      <c r="C320" s="69" t="s">
        <v>1438</v>
      </c>
      <c r="D320" s="70">
        <v>340330</v>
      </c>
      <c r="E320">
        <v>2</v>
      </c>
      <c r="F320">
        <v>1</v>
      </c>
      <c r="G320" s="70">
        <v>118151152</v>
      </c>
      <c r="H320">
        <v>2.7208622</v>
      </c>
      <c r="I320">
        <v>0</v>
      </c>
      <c r="J320">
        <v>0.22963745999999999</v>
      </c>
      <c r="K320" s="71">
        <v>4.2029919999999997E-5</v>
      </c>
      <c r="M320">
        <v>0.54241569999999995</v>
      </c>
      <c r="N320">
        <v>12.007168999999999</v>
      </c>
      <c r="P320">
        <v>7.3010005000000003E-2</v>
      </c>
      <c r="Q320">
        <v>0</v>
      </c>
      <c r="R320">
        <v>85</v>
      </c>
      <c r="S320" t="s">
        <v>732</v>
      </c>
      <c r="T320">
        <v>0.1</v>
      </c>
      <c r="U320">
        <v>0</v>
      </c>
      <c r="V320">
        <v>90</v>
      </c>
      <c r="W320" t="s">
        <v>732</v>
      </c>
      <c r="X320">
        <v>0.1</v>
      </c>
      <c r="Y320">
        <v>0.5</v>
      </c>
      <c r="Z320">
        <v>0.70000004999999998</v>
      </c>
      <c r="AA320">
        <v>9.3000000000000007</v>
      </c>
      <c r="AB320">
        <v>8.3000000000000007</v>
      </c>
      <c r="AC320">
        <v>3.0000002000000001</v>
      </c>
      <c r="AD320">
        <v>0.5</v>
      </c>
      <c r="AE320">
        <v>2.3000001999999999</v>
      </c>
      <c r="AF320">
        <v>3.0000002000000001</v>
      </c>
      <c r="AJ320">
        <v>1.8</v>
      </c>
      <c r="AK320">
        <v>100</v>
      </c>
      <c r="AL320" t="s">
        <v>732</v>
      </c>
      <c r="AM320" t="s">
        <v>732</v>
      </c>
      <c r="AN320" t="s">
        <v>732</v>
      </c>
      <c r="AO320" t="s">
        <v>732</v>
      </c>
      <c r="AP320" t="s">
        <v>732</v>
      </c>
      <c r="AS320">
        <v>95</v>
      </c>
      <c r="AU320">
        <v>5</v>
      </c>
      <c r="AX320">
        <v>100</v>
      </c>
      <c r="AY320">
        <v>0.5</v>
      </c>
      <c r="AZ320">
        <v>3</v>
      </c>
      <c r="BA320">
        <v>100</v>
      </c>
      <c r="BB320">
        <v>1</v>
      </c>
      <c r="BC320">
        <v>1</v>
      </c>
      <c r="BD320" t="s">
        <v>732</v>
      </c>
      <c r="BE320" t="s">
        <v>732</v>
      </c>
      <c r="BF320" t="s">
        <v>732</v>
      </c>
      <c r="BG320" t="s">
        <v>732</v>
      </c>
      <c r="BH320" t="s">
        <v>732</v>
      </c>
      <c r="BI320" t="s">
        <v>732</v>
      </c>
    </row>
    <row r="321" spans="1:61">
      <c r="A321">
        <v>511</v>
      </c>
      <c r="B321" t="s">
        <v>1439</v>
      </c>
      <c r="C321" s="69" t="s">
        <v>1440</v>
      </c>
      <c r="D321" s="70">
        <v>340330</v>
      </c>
      <c r="E321">
        <v>2</v>
      </c>
      <c r="F321">
        <v>1</v>
      </c>
      <c r="G321" s="70">
        <v>118151152</v>
      </c>
      <c r="H321">
        <v>2.7208622</v>
      </c>
      <c r="I321">
        <v>0</v>
      </c>
      <c r="J321">
        <v>0.22963745999999999</v>
      </c>
      <c r="K321" s="71">
        <v>4.2029919999999997E-5</v>
      </c>
      <c r="M321">
        <v>0.54241569999999995</v>
      </c>
      <c r="P321">
        <v>7.3010005000000003E-2</v>
      </c>
      <c r="Q321">
        <v>0</v>
      </c>
      <c r="R321">
        <v>85</v>
      </c>
      <c r="S321" t="s">
        <v>732</v>
      </c>
      <c r="T321">
        <v>0.1</v>
      </c>
      <c r="U321">
        <v>0</v>
      </c>
      <c r="V321">
        <v>90</v>
      </c>
      <c r="W321" t="s">
        <v>732</v>
      </c>
      <c r="X321">
        <v>1.4000001</v>
      </c>
      <c r="Y321">
        <v>2.6000000999999999</v>
      </c>
      <c r="Z321">
        <v>1.8000001000000001</v>
      </c>
      <c r="AA321">
        <v>7.1000003999999999</v>
      </c>
      <c r="AB321">
        <v>0</v>
      </c>
      <c r="AC321">
        <v>0</v>
      </c>
      <c r="AD321">
        <v>0.1</v>
      </c>
      <c r="AE321">
        <v>0</v>
      </c>
      <c r="AF321">
        <v>0</v>
      </c>
      <c r="AG321">
        <v>0</v>
      </c>
      <c r="AH321">
        <v>1.4702655</v>
      </c>
      <c r="AI321">
        <v>0</v>
      </c>
      <c r="AJ321">
        <v>1.8</v>
      </c>
      <c r="AK321">
        <v>100</v>
      </c>
      <c r="AL321" t="s">
        <v>732</v>
      </c>
      <c r="AM321" t="s">
        <v>732</v>
      </c>
      <c r="AN321" t="s">
        <v>732</v>
      </c>
      <c r="AO321" t="s">
        <v>732</v>
      </c>
      <c r="AP321" t="s">
        <v>732</v>
      </c>
      <c r="AS321">
        <v>95</v>
      </c>
      <c r="AU321">
        <v>5</v>
      </c>
      <c r="AX321">
        <v>100</v>
      </c>
      <c r="AY321">
        <v>0.5</v>
      </c>
      <c r="AZ321">
        <v>3</v>
      </c>
      <c r="BA321">
        <v>100</v>
      </c>
      <c r="BB321">
        <v>1</v>
      </c>
      <c r="BC321">
        <v>1</v>
      </c>
      <c r="BD321" t="s">
        <v>732</v>
      </c>
      <c r="BE321" t="s">
        <v>732</v>
      </c>
      <c r="BF321" t="s">
        <v>732</v>
      </c>
      <c r="BG321" t="s">
        <v>732</v>
      </c>
      <c r="BH321" t="s">
        <v>732</v>
      </c>
      <c r="BI321" t="s">
        <v>732</v>
      </c>
    </row>
    <row r="322" spans="1:61">
      <c r="A322">
        <v>512</v>
      </c>
      <c r="B322" t="s">
        <v>1431</v>
      </c>
      <c r="C322" s="69" t="s">
        <v>1441</v>
      </c>
      <c r="D322" s="70">
        <v>340330</v>
      </c>
      <c r="E322">
        <v>2</v>
      </c>
      <c r="F322">
        <v>1</v>
      </c>
      <c r="G322" s="70">
        <v>118151152</v>
      </c>
      <c r="H322">
        <v>1.0694851999999999</v>
      </c>
      <c r="I322">
        <v>0.55630480000000004</v>
      </c>
      <c r="J322">
        <v>0.58038259999999997</v>
      </c>
      <c r="N322">
        <v>1.0353119</v>
      </c>
      <c r="O322">
        <v>2.0216150000000002</v>
      </c>
      <c r="P322">
        <v>0.16201499999999999</v>
      </c>
      <c r="Q322">
        <v>0</v>
      </c>
      <c r="R322">
        <v>60</v>
      </c>
      <c r="S322" t="s">
        <v>732</v>
      </c>
      <c r="T322">
        <v>0.5</v>
      </c>
      <c r="U322">
        <v>1.0000001E-2</v>
      </c>
      <c r="V322">
        <v>90</v>
      </c>
      <c r="W322">
        <v>90</v>
      </c>
      <c r="X322">
        <v>0.3</v>
      </c>
      <c r="Y322">
        <v>0.3</v>
      </c>
      <c r="Z322">
        <v>0.70000004999999998</v>
      </c>
      <c r="AA322">
        <v>1.9000001</v>
      </c>
      <c r="AB322">
        <v>1.9000001</v>
      </c>
      <c r="AC322">
        <v>1.1000000000000001</v>
      </c>
      <c r="AG322">
        <v>0.71422154000000004</v>
      </c>
      <c r="AH322">
        <v>1.4702654000000001E-2</v>
      </c>
      <c r="AI322">
        <v>0</v>
      </c>
      <c r="AJ322">
        <v>0.3</v>
      </c>
      <c r="AK322">
        <v>45</v>
      </c>
      <c r="AL322" t="s">
        <v>732</v>
      </c>
      <c r="AM322" t="s">
        <v>732</v>
      </c>
      <c r="AN322" t="s">
        <v>732</v>
      </c>
      <c r="AO322" t="s">
        <v>732</v>
      </c>
      <c r="AP322" t="s">
        <v>732</v>
      </c>
      <c r="AR322">
        <v>30</v>
      </c>
      <c r="AS322">
        <v>10</v>
      </c>
      <c r="AU322">
        <v>10</v>
      </c>
      <c r="AW322">
        <v>50</v>
      </c>
      <c r="AX322">
        <v>30</v>
      </c>
      <c r="AY322">
        <v>0.1</v>
      </c>
      <c r="AZ322">
        <v>3</v>
      </c>
      <c r="BA322">
        <v>45</v>
      </c>
      <c r="BB322">
        <v>0.2</v>
      </c>
      <c r="BC322">
        <v>1</v>
      </c>
      <c r="BD322" t="s">
        <v>732</v>
      </c>
      <c r="BE322" t="s">
        <v>732</v>
      </c>
      <c r="BF322" t="s">
        <v>732</v>
      </c>
      <c r="BG322" t="s">
        <v>732</v>
      </c>
      <c r="BH322" t="s">
        <v>732</v>
      </c>
      <c r="BI322" t="s">
        <v>732</v>
      </c>
    </row>
    <row r="323" spans="1:61">
      <c r="A323">
        <v>513</v>
      </c>
      <c r="B323" t="s">
        <v>1442</v>
      </c>
      <c r="C323" s="69" t="s">
        <v>1443</v>
      </c>
      <c r="D323" s="70">
        <v>240260</v>
      </c>
      <c r="E323">
        <v>4</v>
      </c>
      <c r="F323">
        <v>1</v>
      </c>
      <c r="G323" s="70">
        <v>151152</v>
      </c>
      <c r="H323">
        <v>1.3380064</v>
      </c>
      <c r="I323">
        <v>0.45927491999999998</v>
      </c>
      <c r="J323">
        <v>0.1509354</v>
      </c>
      <c r="L323">
        <v>0.52276104999999995</v>
      </c>
      <c r="N323">
        <v>1.1578339</v>
      </c>
      <c r="O323">
        <v>1.1578339</v>
      </c>
      <c r="P323">
        <v>0.38673999999999997</v>
      </c>
      <c r="Q323">
        <v>0</v>
      </c>
      <c r="R323">
        <v>85</v>
      </c>
      <c r="S323" t="s">
        <v>732</v>
      </c>
      <c r="T323">
        <v>0.1</v>
      </c>
      <c r="U323">
        <v>0</v>
      </c>
      <c r="V323">
        <v>95</v>
      </c>
      <c r="W323" t="s">
        <v>732</v>
      </c>
      <c r="X323">
        <v>0.1</v>
      </c>
      <c r="Y323">
        <v>0.8</v>
      </c>
      <c r="Z323">
        <v>0.8</v>
      </c>
      <c r="AA323">
        <v>1.6</v>
      </c>
      <c r="AB323">
        <v>5.2000003000000001</v>
      </c>
      <c r="AC323">
        <v>0</v>
      </c>
      <c r="AD323">
        <v>0.8</v>
      </c>
      <c r="AE323">
        <v>2.5</v>
      </c>
      <c r="AF323">
        <v>0</v>
      </c>
      <c r="AG323">
        <v>4.9941382999999999E-2</v>
      </c>
      <c r="AH323">
        <v>1.4702654000000001E-2</v>
      </c>
      <c r="AI323">
        <v>0</v>
      </c>
      <c r="AJ323">
        <v>0.5</v>
      </c>
      <c r="AK323">
        <v>97</v>
      </c>
      <c r="AL323" t="s">
        <v>732</v>
      </c>
      <c r="AM323" t="s">
        <v>732</v>
      </c>
      <c r="AN323" t="s">
        <v>732</v>
      </c>
      <c r="AO323" t="s">
        <v>732</v>
      </c>
      <c r="AP323" t="s">
        <v>732</v>
      </c>
      <c r="AR323">
        <v>20</v>
      </c>
      <c r="AT323">
        <v>20</v>
      </c>
      <c r="AU323">
        <v>55</v>
      </c>
      <c r="AW323">
        <v>5</v>
      </c>
      <c r="AX323">
        <v>80</v>
      </c>
      <c r="AY323">
        <v>0.1</v>
      </c>
      <c r="AZ323">
        <v>3</v>
      </c>
      <c r="BA323">
        <v>90</v>
      </c>
      <c r="BB323">
        <v>0.4</v>
      </c>
      <c r="BC323">
        <v>1</v>
      </c>
      <c r="BD323" t="s">
        <v>732</v>
      </c>
      <c r="BE323" t="s">
        <v>732</v>
      </c>
      <c r="BF323" t="s">
        <v>732</v>
      </c>
      <c r="BG323" t="s">
        <v>732</v>
      </c>
      <c r="BH323" t="s">
        <v>732</v>
      </c>
      <c r="BI323" t="s">
        <v>732</v>
      </c>
    </row>
    <row r="324" spans="1:61">
      <c r="A324">
        <v>514</v>
      </c>
      <c r="B324" t="s">
        <v>1442</v>
      </c>
      <c r="C324" s="69" t="s">
        <v>1444</v>
      </c>
      <c r="D324" s="70">
        <v>340330</v>
      </c>
      <c r="E324">
        <v>2</v>
      </c>
      <c r="F324">
        <v>1</v>
      </c>
      <c r="G324" s="70">
        <v>151152</v>
      </c>
      <c r="H324">
        <v>3.8524468000000001</v>
      </c>
      <c r="I324">
        <v>0</v>
      </c>
      <c r="J324">
        <v>0.12757636999999999</v>
      </c>
      <c r="K324" s="71">
        <v>2.9074815999999999E-5</v>
      </c>
      <c r="L324">
        <v>0.45741597000000001</v>
      </c>
      <c r="M324">
        <v>0.37522404999999998</v>
      </c>
      <c r="O324">
        <v>1.6009557999999999</v>
      </c>
      <c r="P324">
        <v>0.54410999999999998</v>
      </c>
      <c r="Q324">
        <v>0</v>
      </c>
      <c r="R324">
        <v>85</v>
      </c>
      <c r="S324" t="s">
        <v>732</v>
      </c>
      <c r="T324">
        <v>0.2</v>
      </c>
      <c r="U324">
        <v>0</v>
      </c>
      <c r="V324">
        <v>95</v>
      </c>
      <c r="W324" t="s">
        <v>732</v>
      </c>
      <c r="X324">
        <v>0.1</v>
      </c>
      <c r="Y324">
        <v>0.5</v>
      </c>
      <c r="Z324">
        <v>0.8</v>
      </c>
      <c r="AA324">
        <v>0.4</v>
      </c>
      <c r="AB324">
        <v>1.7</v>
      </c>
      <c r="AC324">
        <v>0</v>
      </c>
      <c r="AD324">
        <v>1.7</v>
      </c>
      <c r="AE324">
        <v>7.1000003999999999</v>
      </c>
      <c r="AF324">
        <v>0</v>
      </c>
      <c r="AG324">
        <v>0.20607086999999999</v>
      </c>
      <c r="AH324">
        <v>0</v>
      </c>
      <c r="AI324">
        <v>0</v>
      </c>
      <c r="AJ324">
        <v>0.5</v>
      </c>
      <c r="AK324">
        <v>85</v>
      </c>
      <c r="AL324" t="s">
        <v>732</v>
      </c>
      <c r="AM324" t="s">
        <v>732</v>
      </c>
      <c r="AN324" t="s">
        <v>732</v>
      </c>
      <c r="AO324" t="s">
        <v>732</v>
      </c>
      <c r="AP324" t="s">
        <v>732</v>
      </c>
      <c r="AR324">
        <v>20</v>
      </c>
      <c r="AT324">
        <v>20</v>
      </c>
      <c r="AU324">
        <v>55</v>
      </c>
      <c r="AW324">
        <v>5</v>
      </c>
      <c r="AX324">
        <v>80</v>
      </c>
      <c r="AY324">
        <v>0.1</v>
      </c>
      <c r="AZ324">
        <v>3</v>
      </c>
      <c r="BA324">
        <v>80</v>
      </c>
      <c r="BB324">
        <v>0.6</v>
      </c>
      <c r="BC324">
        <v>1</v>
      </c>
      <c r="BD324" t="s">
        <v>732</v>
      </c>
      <c r="BE324" t="s">
        <v>732</v>
      </c>
      <c r="BF324" t="s">
        <v>732</v>
      </c>
      <c r="BG324" t="s">
        <v>732</v>
      </c>
      <c r="BH324" t="s">
        <v>732</v>
      </c>
      <c r="BI324" t="s">
        <v>732</v>
      </c>
    </row>
    <row r="325" spans="1:61">
      <c r="A325">
        <v>515</v>
      </c>
      <c r="B325" t="s">
        <v>1442</v>
      </c>
      <c r="C325" s="69" t="s">
        <v>1445</v>
      </c>
      <c r="D325" s="70">
        <v>340330</v>
      </c>
      <c r="E325">
        <v>2</v>
      </c>
      <c r="F325">
        <v>1</v>
      </c>
      <c r="G325" s="70">
        <v>151152</v>
      </c>
      <c r="H325">
        <v>3.8524468000000001</v>
      </c>
      <c r="I325">
        <v>0</v>
      </c>
      <c r="J325">
        <v>0.12757636999999999</v>
      </c>
      <c r="K325" s="71">
        <v>2.9074815999999999E-5</v>
      </c>
      <c r="L325">
        <v>0.45741594000000002</v>
      </c>
      <c r="M325">
        <v>0.37522404999999998</v>
      </c>
      <c r="P325">
        <v>0.54410999999999998</v>
      </c>
      <c r="Q325">
        <v>0</v>
      </c>
      <c r="R325">
        <v>85</v>
      </c>
      <c r="S325" t="s">
        <v>732</v>
      </c>
      <c r="T325">
        <v>0.15</v>
      </c>
      <c r="U325">
        <v>0</v>
      </c>
      <c r="V325">
        <v>90</v>
      </c>
      <c r="W325" t="s">
        <v>732</v>
      </c>
      <c r="X325">
        <v>0.1</v>
      </c>
      <c r="Y325">
        <v>0.5</v>
      </c>
      <c r="Z325">
        <v>0.8</v>
      </c>
      <c r="AA325">
        <v>0.4</v>
      </c>
      <c r="AB325">
        <v>1.7</v>
      </c>
      <c r="AC325">
        <v>0</v>
      </c>
      <c r="AD325">
        <v>1.7</v>
      </c>
      <c r="AE325">
        <v>7.1000003999999999</v>
      </c>
      <c r="AF325">
        <v>3.2</v>
      </c>
      <c r="AG325">
        <v>0.11211757999999999</v>
      </c>
      <c r="AH325">
        <v>0.51050890000000004</v>
      </c>
      <c r="AI325">
        <v>0</v>
      </c>
      <c r="AJ325">
        <v>0.5</v>
      </c>
      <c r="AK325">
        <v>90</v>
      </c>
      <c r="AL325" t="s">
        <v>732</v>
      </c>
      <c r="AM325" t="s">
        <v>732</v>
      </c>
      <c r="AN325" t="s">
        <v>732</v>
      </c>
      <c r="AO325" t="s">
        <v>732</v>
      </c>
      <c r="AP325" t="s">
        <v>732</v>
      </c>
      <c r="AR325">
        <v>20</v>
      </c>
      <c r="AT325">
        <v>20</v>
      </c>
      <c r="AU325">
        <v>55</v>
      </c>
      <c r="AW325">
        <v>5</v>
      </c>
      <c r="AX325">
        <v>90</v>
      </c>
      <c r="AY325">
        <v>0.1</v>
      </c>
      <c r="AZ325">
        <v>3</v>
      </c>
      <c r="BA325">
        <v>90</v>
      </c>
      <c r="BB325">
        <v>0.4</v>
      </c>
      <c r="BC325">
        <v>1</v>
      </c>
      <c r="BD325" t="s">
        <v>732</v>
      </c>
      <c r="BE325" t="s">
        <v>732</v>
      </c>
      <c r="BF325" t="s">
        <v>732</v>
      </c>
      <c r="BG325" t="s">
        <v>732</v>
      </c>
      <c r="BH325" t="s">
        <v>732</v>
      </c>
      <c r="BI325" t="s">
        <v>732</v>
      </c>
    </row>
    <row r="326" spans="1:61">
      <c r="A326">
        <v>516</v>
      </c>
      <c r="B326" t="s">
        <v>1446</v>
      </c>
      <c r="C326" s="69" t="s">
        <v>1447</v>
      </c>
      <c r="D326" s="70">
        <v>340330</v>
      </c>
      <c r="E326">
        <v>2</v>
      </c>
      <c r="F326">
        <v>1</v>
      </c>
      <c r="G326" s="70">
        <v>151152</v>
      </c>
      <c r="H326">
        <v>3.8524468000000001</v>
      </c>
      <c r="I326">
        <v>0</v>
      </c>
      <c r="J326">
        <v>0.12757636999999999</v>
      </c>
      <c r="K326" s="71">
        <v>2.9074815999999999E-5</v>
      </c>
      <c r="L326">
        <v>0.45741597000000001</v>
      </c>
      <c r="M326">
        <v>0.37522404999999998</v>
      </c>
      <c r="O326">
        <v>1.6009557999999999</v>
      </c>
      <c r="P326">
        <v>0.54410999999999998</v>
      </c>
      <c r="Q326">
        <v>0</v>
      </c>
      <c r="R326">
        <v>85</v>
      </c>
      <c r="S326" t="s">
        <v>732</v>
      </c>
      <c r="T326">
        <v>0.2</v>
      </c>
      <c r="U326">
        <v>0</v>
      </c>
      <c r="V326">
        <v>95</v>
      </c>
      <c r="W326" t="s">
        <v>732</v>
      </c>
      <c r="X326">
        <v>1.8000001000000001</v>
      </c>
      <c r="Y326">
        <v>2.7</v>
      </c>
      <c r="Z326">
        <v>5.5000004999999996</v>
      </c>
      <c r="AA326">
        <v>10</v>
      </c>
      <c r="AB326">
        <v>6.0000004999999996</v>
      </c>
      <c r="AC326">
        <v>1.5000001000000001</v>
      </c>
      <c r="AD326">
        <v>1.7</v>
      </c>
      <c r="AE326">
        <v>7.1000003999999999</v>
      </c>
      <c r="AF326">
        <v>1</v>
      </c>
      <c r="AG326">
        <v>0.20607086999999999</v>
      </c>
      <c r="AH326">
        <v>0</v>
      </c>
      <c r="AI326">
        <v>0</v>
      </c>
      <c r="AJ326">
        <v>2</v>
      </c>
      <c r="AK326">
        <v>90</v>
      </c>
      <c r="AL326" t="s">
        <v>732</v>
      </c>
      <c r="AM326" t="s">
        <v>732</v>
      </c>
      <c r="AN326" t="s">
        <v>732</v>
      </c>
      <c r="AO326" t="s">
        <v>732</v>
      </c>
      <c r="AP326" t="s">
        <v>732</v>
      </c>
      <c r="AR326">
        <v>20</v>
      </c>
      <c r="AT326">
        <v>20</v>
      </c>
      <c r="AU326">
        <v>55</v>
      </c>
      <c r="AW326">
        <v>5</v>
      </c>
      <c r="AX326">
        <v>100</v>
      </c>
      <c r="AY326">
        <v>0.5</v>
      </c>
      <c r="AZ326">
        <v>3</v>
      </c>
      <c r="BA326">
        <v>100</v>
      </c>
      <c r="BB326">
        <v>1.5</v>
      </c>
      <c r="BC326">
        <v>1</v>
      </c>
      <c r="BD326" t="s">
        <v>732</v>
      </c>
      <c r="BE326" t="s">
        <v>732</v>
      </c>
      <c r="BF326" t="s">
        <v>732</v>
      </c>
      <c r="BG326" t="s">
        <v>732</v>
      </c>
      <c r="BH326" t="s">
        <v>732</v>
      </c>
      <c r="BI326" t="s">
        <v>732</v>
      </c>
    </row>
    <row r="327" spans="1:61">
      <c r="A327">
        <v>517</v>
      </c>
      <c r="B327" t="s">
        <v>1442</v>
      </c>
      <c r="C327" s="69" t="s">
        <v>1448</v>
      </c>
      <c r="D327" s="70">
        <v>340330</v>
      </c>
      <c r="E327">
        <v>2</v>
      </c>
      <c r="F327">
        <v>1</v>
      </c>
      <c r="G327" s="70">
        <v>151152</v>
      </c>
      <c r="H327">
        <v>7.2578370000000003</v>
      </c>
      <c r="I327">
        <v>0</v>
      </c>
      <c r="J327">
        <v>1.8687240000000001</v>
      </c>
      <c r="L327">
        <v>1.7643184999999999</v>
      </c>
      <c r="N327">
        <v>4.4230489999999998</v>
      </c>
      <c r="O327">
        <v>2.948699</v>
      </c>
      <c r="P327">
        <v>0.67293000000000003</v>
      </c>
      <c r="Q327">
        <v>0</v>
      </c>
      <c r="R327">
        <v>60</v>
      </c>
      <c r="S327" t="s">
        <v>732</v>
      </c>
      <c r="T327">
        <v>0.05</v>
      </c>
      <c r="U327">
        <v>0</v>
      </c>
      <c r="V327">
        <v>90</v>
      </c>
      <c r="W327" t="s">
        <v>732</v>
      </c>
      <c r="X327">
        <v>0.70000004999999998</v>
      </c>
      <c r="Y327">
        <v>1.6</v>
      </c>
      <c r="Z327">
        <v>3.8000001999999999</v>
      </c>
      <c r="AA327">
        <v>8.7000010000000003</v>
      </c>
      <c r="AB327">
        <v>1.9000001</v>
      </c>
      <c r="AC327">
        <v>0</v>
      </c>
      <c r="AD327">
        <v>2</v>
      </c>
      <c r="AE327">
        <v>3.0000002000000001</v>
      </c>
      <c r="AF327">
        <v>4</v>
      </c>
      <c r="AG327">
        <v>0</v>
      </c>
      <c r="AH327">
        <v>0.25525445000000002</v>
      </c>
      <c r="AI327">
        <v>0</v>
      </c>
      <c r="AJ327">
        <v>0.5</v>
      </c>
      <c r="AK327">
        <v>99</v>
      </c>
      <c r="AL327" t="s">
        <v>732</v>
      </c>
      <c r="AM327" t="s">
        <v>732</v>
      </c>
      <c r="AN327" t="s">
        <v>732</v>
      </c>
      <c r="AO327" t="s">
        <v>732</v>
      </c>
      <c r="AP327" t="s">
        <v>732</v>
      </c>
      <c r="AR327">
        <v>60</v>
      </c>
      <c r="AS327">
        <v>40</v>
      </c>
      <c r="AW327">
        <v>10</v>
      </c>
      <c r="AX327">
        <v>95</v>
      </c>
      <c r="AY327">
        <v>0.3</v>
      </c>
      <c r="AZ327">
        <v>3</v>
      </c>
      <c r="BA327">
        <v>95</v>
      </c>
      <c r="BB327">
        <v>1</v>
      </c>
      <c r="BC327">
        <v>1</v>
      </c>
      <c r="BD327" t="s">
        <v>732</v>
      </c>
      <c r="BE327" t="s">
        <v>732</v>
      </c>
      <c r="BF327" t="s">
        <v>732</v>
      </c>
      <c r="BG327" t="s">
        <v>732</v>
      </c>
      <c r="BH327" t="s">
        <v>732</v>
      </c>
      <c r="BI327" t="s">
        <v>732</v>
      </c>
    </row>
    <row r="328" spans="1:61">
      <c r="A328">
        <v>518</v>
      </c>
      <c r="B328" t="s">
        <v>1442</v>
      </c>
      <c r="C328" s="69" t="s">
        <v>1449</v>
      </c>
      <c r="D328" s="70">
        <v>340330</v>
      </c>
      <c r="E328">
        <v>2</v>
      </c>
      <c r="F328">
        <v>1</v>
      </c>
      <c r="G328" s="70">
        <v>118151152</v>
      </c>
      <c r="H328">
        <v>1.470542</v>
      </c>
      <c r="I328">
        <v>3.8075972</v>
      </c>
      <c r="J328">
        <v>0.66483455999999996</v>
      </c>
      <c r="K328" s="71">
        <v>1.8987631999999998E-5</v>
      </c>
      <c r="L328">
        <v>0.24504426000000001</v>
      </c>
      <c r="M328">
        <v>0.24504426000000001</v>
      </c>
      <c r="N328">
        <v>0.74432189999999998</v>
      </c>
      <c r="O328">
        <v>0.92146850000000002</v>
      </c>
      <c r="P328">
        <v>0.40444002000000001</v>
      </c>
      <c r="Q328">
        <v>0</v>
      </c>
      <c r="R328">
        <v>60</v>
      </c>
      <c r="S328" t="s">
        <v>732</v>
      </c>
      <c r="T328">
        <v>0.15</v>
      </c>
      <c r="U328">
        <v>0</v>
      </c>
      <c r="V328">
        <v>90</v>
      </c>
      <c r="W328" t="s">
        <v>732</v>
      </c>
      <c r="X328">
        <v>0.70000004999999998</v>
      </c>
      <c r="Y328">
        <v>1.1000000000000001</v>
      </c>
      <c r="Z328">
        <v>1.5000001000000001</v>
      </c>
      <c r="AA328">
        <v>3.1000000999999999</v>
      </c>
      <c r="AB328">
        <v>4.7000003000000001</v>
      </c>
      <c r="AC328">
        <v>0</v>
      </c>
      <c r="AG328">
        <v>0</v>
      </c>
      <c r="AH328">
        <v>0.43648508000000003</v>
      </c>
      <c r="AI328">
        <v>0</v>
      </c>
      <c r="AJ328">
        <v>0.2</v>
      </c>
      <c r="AK328">
        <v>55</v>
      </c>
      <c r="AL328" t="s">
        <v>732</v>
      </c>
      <c r="AM328" t="s">
        <v>732</v>
      </c>
      <c r="AN328" t="s">
        <v>732</v>
      </c>
      <c r="AO328" t="s">
        <v>732</v>
      </c>
      <c r="AP328" t="s">
        <v>732</v>
      </c>
      <c r="AR328">
        <v>10</v>
      </c>
      <c r="AS328">
        <v>40</v>
      </c>
      <c r="AU328">
        <v>10</v>
      </c>
      <c r="AW328">
        <v>40</v>
      </c>
      <c r="AX328">
        <v>100</v>
      </c>
      <c r="AY328">
        <v>0.2</v>
      </c>
      <c r="AZ328">
        <v>3</v>
      </c>
      <c r="BA328">
        <v>100</v>
      </c>
      <c r="BB328">
        <v>0.3</v>
      </c>
      <c r="BC328">
        <v>1</v>
      </c>
      <c r="BD328" t="s">
        <v>732</v>
      </c>
      <c r="BE328" t="s">
        <v>732</v>
      </c>
      <c r="BF328" t="s">
        <v>732</v>
      </c>
      <c r="BG328" t="s">
        <v>732</v>
      </c>
      <c r="BH328" t="s">
        <v>732</v>
      </c>
      <c r="BI328" t="s">
        <v>732</v>
      </c>
    </row>
    <row r="329" spans="1:61">
      <c r="A329">
        <v>519</v>
      </c>
      <c r="B329" t="s">
        <v>1442</v>
      </c>
      <c r="C329" s="69" t="s">
        <v>1450</v>
      </c>
      <c r="D329" s="70">
        <v>340330</v>
      </c>
      <c r="E329">
        <v>2</v>
      </c>
      <c r="F329">
        <v>1</v>
      </c>
      <c r="G329" s="70">
        <v>118151152</v>
      </c>
      <c r="H329">
        <v>7.0207962999999998</v>
      </c>
      <c r="I329">
        <v>1.4288552999999999</v>
      </c>
      <c r="J329">
        <v>0.21849698000000001</v>
      </c>
      <c r="K329" s="71">
        <v>1.06218016E-4</v>
      </c>
      <c r="L329">
        <v>0.74432189999999998</v>
      </c>
      <c r="M329">
        <v>1.4059412</v>
      </c>
      <c r="N329">
        <v>0.33080969999999998</v>
      </c>
      <c r="P329">
        <v>0.36503999999999998</v>
      </c>
      <c r="Q329">
        <v>0</v>
      </c>
      <c r="R329">
        <v>75</v>
      </c>
      <c r="S329" t="s">
        <v>732</v>
      </c>
      <c r="T329">
        <v>0.1</v>
      </c>
      <c r="U329">
        <v>0</v>
      </c>
      <c r="V329">
        <v>85</v>
      </c>
      <c r="W329" t="s">
        <v>732</v>
      </c>
      <c r="X329">
        <v>0.70000004999999998</v>
      </c>
      <c r="Y329">
        <v>1.3000001000000001</v>
      </c>
      <c r="Z329">
        <v>3.1000000999999999</v>
      </c>
      <c r="AA329">
        <v>7.5000004999999996</v>
      </c>
      <c r="AB329">
        <v>0</v>
      </c>
      <c r="AC329">
        <v>0</v>
      </c>
      <c r="AD329">
        <v>3.6000000999999999</v>
      </c>
      <c r="AE329">
        <v>0</v>
      </c>
      <c r="AF329">
        <v>0</v>
      </c>
      <c r="AG329">
        <v>0</v>
      </c>
      <c r="AH329">
        <v>0.19144084</v>
      </c>
      <c r="AI329">
        <v>0</v>
      </c>
      <c r="AJ329">
        <v>1</v>
      </c>
      <c r="AK329">
        <v>95</v>
      </c>
      <c r="AL329" t="s">
        <v>732</v>
      </c>
      <c r="AM329" t="s">
        <v>732</v>
      </c>
      <c r="AN329" t="s">
        <v>732</v>
      </c>
      <c r="AO329" t="s">
        <v>732</v>
      </c>
      <c r="AP329" t="s">
        <v>732</v>
      </c>
      <c r="AR329">
        <v>10</v>
      </c>
      <c r="AS329">
        <v>70</v>
      </c>
      <c r="AU329">
        <v>10</v>
      </c>
      <c r="AW329">
        <v>10</v>
      </c>
      <c r="AX329">
        <v>100</v>
      </c>
      <c r="AY329">
        <v>0.1</v>
      </c>
      <c r="AZ329">
        <v>3</v>
      </c>
      <c r="BA329">
        <v>100</v>
      </c>
      <c r="BB329">
        <v>0.5</v>
      </c>
      <c r="BC329">
        <v>1</v>
      </c>
      <c r="BD329" t="s">
        <v>732</v>
      </c>
      <c r="BE329" t="s">
        <v>732</v>
      </c>
      <c r="BF329" t="s">
        <v>732</v>
      </c>
      <c r="BG329" t="s">
        <v>732</v>
      </c>
      <c r="BH329" t="s">
        <v>732</v>
      </c>
      <c r="BI329" t="s">
        <v>732</v>
      </c>
    </row>
    <row r="330" spans="1:61">
      <c r="A330">
        <v>520</v>
      </c>
      <c r="B330" t="s">
        <v>1451</v>
      </c>
      <c r="C330" s="69" t="s">
        <v>1452</v>
      </c>
      <c r="D330" s="70">
        <v>340330</v>
      </c>
      <c r="E330">
        <v>2</v>
      </c>
      <c r="F330">
        <v>1</v>
      </c>
      <c r="G330" s="70">
        <v>151152</v>
      </c>
      <c r="H330">
        <v>5.9367929999999998</v>
      </c>
      <c r="I330">
        <v>0</v>
      </c>
      <c r="J330">
        <v>0.42549409999999999</v>
      </c>
      <c r="K330" s="71">
        <v>3.1112028E-5</v>
      </c>
      <c r="L330">
        <v>0.36756638000000003</v>
      </c>
      <c r="M330">
        <v>0.40151522000000001</v>
      </c>
      <c r="O330">
        <v>0.57891700000000001</v>
      </c>
      <c r="P330">
        <v>0.64564999999999995</v>
      </c>
      <c r="Q330">
        <v>0</v>
      </c>
      <c r="R330">
        <v>80</v>
      </c>
      <c r="S330" t="s">
        <v>732</v>
      </c>
      <c r="T330">
        <v>0.1</v>
      </c>
      <c r="U330">
        <v>0</v>
      </c>
      <c r="V330">
        <v>90</v>
      </c>
      <c r="W330" t="s">
        <v>732</v>
      </c>
      <c r="X330">
        <v>0.2</v>
      </c>
      <c r="Y330">
        <v>1.9000001</v>
      </c>
      <c r="Z330">
        <v>0.8</v>
      </c>
      <c r="AA330">
        <v>0.4</v>
      </c>
      <c r="AB330">
        <v>1.1000000000000001</v>
      </c>
      <c r="AC330">
        <v>0</v>
      </c>
      <c r="AG330">
        <v>0.58268105999999997</v>
      </c>
      <c r="AH330">
        <v>0</v>
      </c>
      <c r="AI330">
        <v>0</v>
      </c>
      <c r="AJ330">
        <v>0.8</v>
      </c>
      <c r="AK330">
        <v>88</v>
      </c>
      <c r="AL330" t="s">
        <v>732</v>
      </c>
      <c r="AM330" t="s">
        <v>732</v>
      </c>
      <c r="AN330" t="s">
        <v>732</v>
      </c>
      <c r="AO330" t="s">
        <v>732</v>
      </c>
      <c r="AP330" t="s">
        <v>732</v>
      </c>
      <c r="AR330">
        <v>15</v>
      </c>
      <c r="AS330">
        <v>45</v>
      </c>
      <c r="AU330">
        <v>30</v>
      </c>
      <c r="AW330">
        <v>10</v>
      </c>
      <c r="AX330">
        <v>30</v>
      </c>
      <c r="AY330">
        <v>0.1</v>
      </c>
      <c r="AZ330">
        <v>3</v>
      </c>
      <c r="BA330">
        <v>50</v>
      </c>
      <c r="BB330">
        <v>0.3</v>
      </c>
      <c r="BC330">
        <v>1</v>
      </c>
      <c r="BD330" t="s">
        <v>732</v>
      </c>
      <c r="BE330" t="s">
        <v>732</v>
      </c>
      <c r="BF330" t="s">
        <v>732</v>
      </c>
      <c r="BG330" t="s">
        <v>732</v>
      </c>
      <c r="BH330" t="s">
        <v>732</v>
      </c>
      <c r="BI330" t="s">
        <v>732</v>
      </c>
    </row>
    <row r="331" spans="1:61">
      <c r="A331">
        <v>521</v>
      </c>
      <c r="B331" t="s">
        <v>1451</v>
      </c>
      <c r="C331" s="69" t="s">
        <v>1453</v>
      </c>
      <c r="D331" s="70">
        <v>340330</v>
      </c>
      <c r="E331">
        <v>2</v>
      </c>
      <c r="F331">
        <v>1</v>
      </c>
      <c r="G331" s="70">
        <v>151152</v>
      </c>
      <c r="H331">
        <v>5.0311804000000002</v>
      </c>
      <c r="I331">
        <v>0</v>
      </c>
      <c r="J331">
        <v>0.42549409999999999</v>
      </c>
      <c r="K331" s="71">
        <v>3.1112028E-5</v>
      </c>
      <c r="L331">
        <v>0.36756638000000003</v>
      </c>
      <c r="M331">
        <v>0.40151522000000001</v>
      </c>
      <c r="O331">
        <v>0.57891700000000001</v>
      </c>
      <c r="P331">
        <v>0.64564999999999995</v>
      </c>
      <c r="Q331">
        <v>0</v>
      </c>
      <c r="R331">
        <v>80</v>
      </c>
      <c r="S331" t="s">
        <v>732</v>
      </c>
      <c r="T331">
        <v>0.1</v>
      </c>
      <c r="U331">
        <v>0</v>
      </c>
      <c r="V331">
        <v>90</v>
      </c>
      <c r="W331" t="s">
        <v>732</v>
      </c>
      <c r="X331">
        <v>1.8000001000000001</v>
      </c>
      <c r="Y331">
        <v>2.7</v>
      </c>
      <c r="Z331">
        <v>5.5000004999999996</v>
      </c>
      <c r="AA331">
        <v>10</v>
      </c>
      <c r="AB331">
        <v>6.0000004999999996</v>
      </c>
      <c r="AC331">
        <v>1.5000001000000001</v>
      </c>
      <c r="AD331">
        <v>1.5000001000000001</v>
      </c>
      <c r="AE331">
        <v>5.5000004999999996</v>
      </c>
      <c r="AF331">
        <v>0.5</v>
      </c>
      <c r="AG331">
        <v>0.58268105999999997</v>
      </c>
      <c r="AH331">
        <v>0.12635094999999999</v>
      </c>
      <c r="AI331">
        <v>0</v>
      </c>
      <c r="AJ331">
        <v>2.2000000000000002</v>
      </c>
      <c r="AK331">
        <v>90</v>
      </c>
      <c r="AL331" t="s">
        <v>732</v>
      </c>
      <c r="AM331" t="s">
        <v>732</v>
      </c>
      <c r="AN331" t="s">
        <v>732</v>
      </c>
      <c r="AO331" t="s">
        <v>732</v>
      </c>
      <c r="AP331" t="s">
        <v>732</v>
      </c>
      <c r="AR331">
        <v>15</v>
      </c>
      <c r="AS331">
        <v>45</v>
      </c>
      <c r="AU331">
        <v>30</v>
      </c>
      <c r="AW331">
        <v>10</v>
      </c>
      <c r="AX331">
        <v>90</v>
      </c>
      <c r="AY331">
        <v>0.6</v>
      </c>
      <c r="AZ331">
        <v>3</v>
      </c>
      <c r="BA331">
        <v>90</v>
      </c>
      <c r="BB331">
        <v>1.7</v>
      </c>
      <c r="BC331">
        <v>1</v>
      </c>
      <c r="BD331" t="s">
        <v>732</v>
      </c>
      <c r="BE331" t="s">
        <v>732</v>
      </c>
      <c r="BF331" t="s">
        <v>732</v>
      </c>
      <c r="BG331" t="s">
        <v>732</v>
      </c>
      <c r="BH331" t="s">
        <v>732</v>
      </c>
      <c r="BI331" t="s">
        <v>732</v>
      </c>
    </row>
    <row r="332" spans="1:61">
      <c r="A332">
        <v>522</v>
      </c>
      <c r="B332" t="s">
        <v>1454</v>
      </c>
      <c r="C332" s="69" t="s">
        <v>1455</v>
      </c>
      <c r="D332" s="70">
        <v>340330</v>
      </c>
      <c r="E332">
        <v>2</v>
      </c>
      <c r="F332">
        <v>1</v>
      </c>
      <c r="G332" s="70">
        <v>151152</v>
      </c>
      <c r="H332">
        <v>2.7240248</v>
      </c>
      <c r="I332">
        <v>7.9061409999999999</v>
      </c>
      <c r="J332">
        <v>0.25874645000000002</v>
      </c>
      <c r="L332">
        <v>0.60035850000000002</v>
      </c>
      <c r="N332">
        <v>2.948699</v>
      </c>
      <c r="O332">
        <v>1.842937</v>
      </c>
      <c r="P332">
        <v>0.350045</v>
      </c>
      <c r="Q332">
        <v>0</v>
      </c>
      <c r="R332">
        <v>70</v>
      </c>
      <c r="S332" t="s">
        <v>732</v>
      </c>
      <c r="T332">
        <v>0.1</v>
      </c>
      <c r="U332">
        <v>0</v>
      </c>
      <c r="V332">
        <v>90</v>
      </c>
      <c r="W332" t="s">
        <v>732</v>
      </c>
      <c r="X332">
        <v>0.5</v>
      </c>
      <c r="Y332">
        <v>1.7</v>
      </c>
      <c r="Z332">
        <v>3.3000001999999999</v>
      </c>
      <c r="AA332">
        <v>11.400001</v>
      </c>
      <c r="AB332">
        <v>2.1000000999999999</v>
      </c>
      <c r="AC332">
        <v>0</v>
      </c>
      <c r="AG332">
        <v>0</v>
      </c>
      <c r="AH332">
        <v>1.3232387999999999</v>
      </c>
      <c r="AI332">
        <v>0</v>
      </c>
      <c r="AJ332">
        <v>1</v>
      </c>
      <c r="AK332">
        <v>100</v>
      </c>
      <c r="AL332" t="s">
        <v>732</v>
      </c>
      <c r="AM332" t="s">
        <v>732</v>
      </c>
      <c r="AN332" t="s">
        <v>732</v>
      </c>
      <c r="AO332" t="s">
        <v>732</v>
      </c>
      <c r="AP332" t="s">
        <v>732</v>
      </c>
      <c r="AR332">
        <v>25</v>
      </c>
      <c r="AS332">
        <v>75</v>
      </c>
      <c r="AX332">
        <v>85</v>
      </c>
      <c r="AY332">
        <v>0.3</v>
      </c>
      <c r="AZ332">
        <v>3</v>
      </c>
      <c r="BA332">
        <v>85</v>
      </c>
      <c r="BB332">
        <v>0.3</v>
      </c>
      <c r="BC332">
        <v>1</v>
      </c>
      <c r="BD332" t="s">
        <v>732</v>
      </c>
      <c r="BE332" t="s">
        <v>732</v>
      </c>
      <c r="BF332" t="s">
        <v>732</v>
      </c>
      <c r="BG332" t="s">
        <v>732</v>
      </c>
      <c r="BH332" t="s">
        <v>732</v>
      </c>
      <c r="BI332" t="s">
        <v>732</v>
      </c>
    </row>
    <row r="333" spans="1:61">
      <c r="A333">
        <v>523</v>
      </c>
      <c r="B333" t="s">
        <v>1454</v>
      </c>
      <c r="C333" s="69" t="s">
        <v>1456</v>
      </c>
      <c r="D333" s="70">
        <v>340330</v>
      </c>
      <c r="E333">
        <v>2</v>
      </c>
      <c r="F333">
        <v>1</v>
      </c>
      <c r="G333" s="70">
        <v>151152</v>
      </c>
      <c r="H333">
        <v>3.8136345999999999</v>
      </c>
      <c r="I333">
        <v>0</v>
      </c>
      <c r="J333">
        <v>0.43124402000000001</v>
      </c>
      <c r="L333">
        <v>0.60035850000000002</v>
      </c>
      <c r="N333">
        <v>1.4743495</v>
      </c>
      <c r="O333">
        <v>0.92146850000000002</v>
      </c>
      <c r="P333">
        <v>0.350045</v>
      </c>
      <c r="Q333">
        <v>0</v>
      </c>
      <c r="R333">
        <v>70</v>
      </c>
      <c r="S333" t="s">
        <v>732</v>
      </c>
      <c r="T333">
        <v>0.1</v>
      </c>
      <c r="U333">
        <v>0</v>
      </c>
      <c r="V333">
        <v>90</v>
      </c>
      <c r="W333" t="s">
        <v>732</v>
      </c>
      <c r="X333">
        <v>0.70000004999999998</v>
      </c>
      <c r="Y333">
        <v>1.6</v>
      </c>
      <c r="Z333">
        <v>1.9000001</v>
      </c>
      <c r="AA333">
        <v>11.700001</v>
      </c>
      <c r="AB333">
        <v>11.500000999999999</v>
      </c>
      <c r="AC333">
        <v>0</v>
      </c>
      <c r="AD333">
        <v>2.2000000000000002</v>
      </c>
      <c r="AE333">
        <v>2.2000000000000002</v>
      </c>
      <c r="AF333">
        <v>0</v>
      </c>
      <c r="AG333">
        <v>0</v>
      </c>
      <c r="AH333">
        <v>1.3232387999999999</v>
      </c>
      <c r="AI333">
        <v>0</v>
      </c>
      <c r="AJ333">
        <v>1</v>
      </c>
      <c r="AK333">
        <v>100</v>
      </c>
      <c r="AL333" t="s">
        <v>732</v>
      </c>
      <c r="AM333" t="s">
        <v>732</v>
      </c>
      <c r="AN333" t="s">
        <v>732</v>
      </c>
      <c r="AO333" t="s">
        <v>732</v>
      </c>
      <c r="AP333" t="s">
        <v>732</v>
      </c>
      <c r="AR333">
        <v>25</v>
      </c>
      <c r="AS333">
        <v>75</v>
      </c>
      <c r="AX333">
        <v>85</v>
      </c>
      <c r="AY333">
        <v>0.3</v>
      </c>
      <c r="AZ333">
        <v>3</v>
      </c>
      <c r="BA333">
        <v>85</v>
      </c>
      <c r="BB333">
        <v>0.5</v>
      </c>
      <c r="BC333">
        <v>1</v>
      </c>
      <c r="BD333" t="s">
        <v>732</v>
      </c>
      <c r="BE333" t="s">
        <v>732</v>
      </c>
      <c r="BF333" t="s">
        <v>732</v>
      </c>
      <c r="BG333" t="s">
        <v>732</v>
      </c>
      <c r="BH333" t="s">
        <v>732</v>
      </c>
      <c r="BI333" t="s">
        <v>732</v>
      </c>
    </row>
    <row r="334" spans="1:61">
      <c r="A334">
        <v>524</v>
      </c>
      <c r="B334" t="s">
        <v>1457</v>
      </c>
      <c r="C334" s="69" t="s">
        <v>1458</v>
      </c>
      <c r="D334" s="70">
        <v>340330</v>
      </c>
      <c r="E334">
        <v>2</v>
      </c>
      <c r="F334">
        <v>1</v>
      </c>
      <c r="G334" s="70">
        <v>118144151152</v>
      </c>
      <c r="H334">
        <v>3.8057287</v>
      </c>
      <c r="I334">
        <v>0</v>
      </c>
      <c r="J334">
        <v>0.2299968</v>
      </c>
      <c r="N334">
        <v>0.59014820000000001</v>
      </c>
      <c r="O334">
        <v>0.29507410000000001</v>
      </c>
      <c r="P334">
        <v>3.7600000000000001E-2</v>
      </c>
      <c r="Q334">
        <v>0</v>
      </c>
      <c r="R334">
        <v>70</v>
      </c>
      <c r="S334" t="s">
        <v>732</v>
      </c>
      <c r="T334">
        <v>0.5</v>
      </c>
      <c r="U334">
        <v>0</v>
      </c>
      <c r="V334">
        <v>90</v>
      </c>
      <c r="W334" t="s">
        <v>732</v>
      </c>
      <c r="X334">
        <v>4.0000002999999999E-2</v>
      </c>
      <c r="Y334">
        <v>0.2</v>
      </c>
      <c r="Z334">
        <v>0.5</v>
      </c>
      <c r="AA334">
        <v>1</v>
      </c>
      <c r="AB334">
        <v>1</v>
      </c>
      <c r="AC334">
        <v>0</v>
      </c>
      <c r="AG334">
        <v>0.68858224000000001</v>
      </c>
      <c r="AH334">
        <v>7.6576340000000007E-2</v>
      </c>
      <c r="AI334">
        <v>0</v>
      </c>
      <c r="AJ334">
        <v>0.2</v>
      </c>
      <c r="AK334">
        <v>96</v>
      </c>
      <c r="AL334" t="s">
        <v>732</v>
      </c>
      <c r="AM334" t="s">
        <v>732</v>
      </c>
      <c r="AN334" t="s">
        <v>732</v>
      </c>
      <c r="AO334" t="s">
        <v>732</v>
      </c>
      <c r="AP334" t="s">
        <v>732</v>
      </c>
      <c r="AS334">
        <v>30</v>
      </c>
      <c r="AW334">
        <v>70</v>
      </c>
      <c r="AX334">
        <v>30</v>
      </c>
      <c r="AY334">
        <v>0.1</v>
      </c>
      <c r="AZ334">
        <v>3</v>
      </c>
      <c r="BA334">
        <v>70</v>
      </c>
      <c r="BB334">
        <v>0.3</v>
      </c>
      <c r="BC334">
        <v>1</v>
      </c>
      <c r="BD334" t="s">
        <v>732</v>
      </c>
      <c r="BE334" t="s">
        <v>732</v>
      </c>
      <c r="BF334" t="s">
        <v>732</v>
      </c>
      <c r="BG334" t="s">
        <v>732</v>
      </c>
      <c r="BH334" t="s">
        <v>732</v>
      </c>
      <c r="BI334" t="s">
        <v>732</v>
      </c>
    </row>
    <row r="335" spans="1:61">
      <c r="A335">
        <v>525</v>
      </c>
      <c r="B335" t="s">
        <v>1457</v>
      </c>
      <c r="C335" s="69" t="s">
        <v>1459</v>
      </c>
      <c r="D335" s="70">
        <v>340330</v>
      </c>
      <c r="E335">
        <v>2</v>
      </c>
      <c r="F335">
        <v>1</v>
      </c>
      <c r="G335" s="70">
        <v>118144151152</v>
      </c>
      <c r="H335">
        <v>4.9474473000000003</v>
      </c>
      <c r="I335">
        <v>0</v>
      </c>
      <c r="J335">
        <v>0.20124722</v>
      </c>
      <c r="N335">
        <v>1.0327595000000001</v>
      </c>
      <c r="O335">
        <v>0.29507410000000001</v>
      </c>
      <c r="P335">
        <v>0.26490000000000002</v>
      </c>
      <c r="Q335">
        <v>0</v>
      </c>
      <c r="R335">
        <v>70</v>
      </c>
      <c r="S335" t="s">
        <v>732</v>
      </c>
      <c r="T335">
        <v>0.5</v>
      </c>
      <c r="U335">
        <v>0</v>
      </c>
      <c r="V335">
        <v>90</v>
      </c>
      <c r="W335" t="s">
        <v>732</v>
      </c>
      <c r="X335">
        <v>0.3</v>
      </c>
      <c r="Y335">
        <v>0.2</v>
      </c>
      <c r="Z335">
        <v>0.24000001000000001</v>
      </c>
      <c r="AA335">
        <v>0.5</v>
      </c>
      <c r="AB335">
        <v>0.3</v>
      </c>
      <c r="AC335">
        <v>0.2</v>
      </c>
      <c r="AD335">
        <v>0.5</v>
      </c>
      <c r="AE335">
        <v>0.70000004999999998</v>
      </c>
      <c r="AF335">
        <v>0.8</v>
      </c>
      <c r="AG335">
        <v>1.0926264999999999</v>
      </c>
      <c r="AH335">
        <v>5.1050887000000003E-2</v>
      </c>
      <c r="AI335">
        <v>0</v>
      </c>
      <c r="AJ335">
        <v>0.2</v>
      </c>
      <c r="AK335">
        <v>90</v>
      </c>
      <c r="AL335" t="s">
        <v>732</v>
      </c>
      <c r="AM335" t="s">
        <v>732</v>
      </c>
      <c r="AN335" t="s">
        <v>732</v>
      </c>
      <c r="AO335" t="s">
        <v>732</v>
      </c>
      <c r="AP335" t="s">
        <v>732</v>
      </c>
      <c r="AR335">
        <v>20</v>
      </c>
      <c r="AS335">
        <v>20</v>
      </c>
      <c r="AW335">
        <v>60</v>
      </c>
      <c r="AX335">
        <v>30</v>
      </c>
      <c r="AY335">
        <v>0.1</v>
      </c>
      <c r="AZ335">
        <v>3</v>
      </c>
      <c r="BA335">
        <v>50</v>
      </c>
      <c r="BB335">
        <v>0.1</v>
      </c>
      <c r="BC335">
        <v>1</v>
      </c>
      <c r="BD335" t="s">
        <v>732</v>
      </c>
      <c r="BE335" t="s">
        <v>732</v>
      </c>
      <c r="BF335" t="s">
        <v>732</v>
      </c>
      <c r="BG335" t="s">
        <v>732</v>
      </c>
      <c r="BH335" t="s">
        <v>732</v>
      </c>
      <c r="BI335" t="s">
        <v>732</v>
      </c>
    </row>
    <row r="336" spans="1:61">
      <c r="A336">
        <v>526</v>
      </c>
      <c r="B336" t="s">
        <v>1457</v>
      </c>
      <c r="C336" s="69" t="s">
        <v>1460</v>
      </c>
      <c r="D336" s="70">
        <v>340330</v>
      </c>
      <c r="E336">
        <v>2</v>
      </c>
      <c r="F336">
        <v>1</v>
      </c>
      <c r="G336" s="70">
        <v>118144151152</v>
      </c>
      <c r="H336">
        <v>4.9474473000000003</v>
      </c>
      <c r="I336">
        <v>0</v>
      </c>
      <c r="J336">
        <v>0.20124722</v>
      </c>
      <c r="N336">
        <v>1.0327595000000001</v>
      </c>
      <c r="O336">
        <v>0.29507410000000001</v>
      </c>
      <c r="P336">
        <v>0.26490000000000002</v>
      </c>
      <c r="Q336">
        <v>0</v>
      </c>
      <c r="R336">
        <v>70</v>
      </c>
      <c r="S336" t="s">
        <v>732</v>
      </c>
      <c r="T336">
        <v>0.5</v>
      </c>
      <c r="U336">
        <v>0</v>
      </c>
      <c r="V336">
        <v>90</v>
      </c>
      <c r="W336" t="s">
        <v>732</v>
      </c>
      <c r="X336">
        <v>2</v>
      </c>
      <c r="Y336">
        <v>3.1000000999999999</v>
      </c>
      <c r="Z336">
        <v>6.5000004999999996</v>
      </c>
      <c r="AA336">
        <v>10</v>
      </c>
      <c r="AB336">
        <v>8</v>
      </c>
      <c r="AC336">
        <v>1</v>
      </c>
      <c r="AD336">
        <v>1.5000001000000001</v>
      </c>
      <c r="AE336">
        <v>5.5000004999999996</v>
      </c>
      <c r="AF336">
        <v>0.5</v>
      </c>
      <c r="AG336">
        <v>1.0926264999999999</v>
      </c>
      <c r="AH336">
        <v>5.1050887000000003E-2</v>
      </c>
      <c r="AI336">
        <v>0</v>
      </c>
      <c r="AJ336">
        <v>2</v>
      </c>
      <c r="AK336">
        <v>90</v>
      </c>
      <c r="AL336" t="s">
        <v>732</v>
      </c>
      <c r="AM336" t="s">
        <v>732</v>
      </c>
      <c r="AN336" t="s">
        <v>732</v>
      </c>
      <c r="AO336" t="s">
        <v>732</v>
      </c>
      <c r="AP336" t="s">
        <v>732</v>
      </c>
      <c r="AR336">
        <v>20</v>
      </c>
      <c r="AS336">
        <v>20</v>
      </c>
      <c r="AW336">
        <v>60</v>
      </c>
      <c r="AX336">
        <v>90</v>
      </c>
      <c r="AY336">
        <v>0.6</v>
      </c>
      <c r="AZ336">
        <v>3</v>
      </c>
      <c r="BA336">
        <v>90</v>
      </c>
      <c r="BB336">
        <v>1.7</v>
      </c>
      <c r="BC336">
        <v>1</v>
      </c>
      <c r="BD336" t="s">
        <v>732</v>
      </c>
      <c r="BE336" t="s">
        <v>732</v>
      </c>
      <c r="BF336" t="s">
        <v>732</v>
      </c>
      <c r="BG336" t="s">
        <v>732</v>
      </c>
      <c r="BH336" t="s">
        <v>732</v>
      </c>
      <c r="BI336" t="s">
        <v>732</v>
      </c>
    </row>
    <row r="337" spans="1:64">
      <c r="A337">
        <v>527</v>
      </c>
      <c r="B337" t="s">
        <v>1457</v>
      </c>
      <c r="C337" s="69" t="s">
        <v>1461</v>
      </c>
      <c r="D337" s="70">
        <v>340330</v>
      </c>
      <c r="E337">
        <v>2</v>
      </c>
      <c r="F337">
        <v>1</v>
      </c>
      <c r="G337" s="70">
        <v>151152</v>
      </c>
      <c r="H337">
        <v>7.2448997000000004</v>
      </c>
      <c r="I337">
        <v>2.9784586000000002</v>
      </c>
      <c r="J337">
        <v>0.81936359999999997</v>
      </c>
      <c r="K337" s="71">
        <v>1.7444885E-4</v>
      </c>
      <c r="L337">
        <v>1.8010752999999999</v>
      </c>
      <c r="M337">
        <v>2.2513443999999998</v>
      </c>
      <c r="N337">
        <v>2.6464777000000002</v>
      </c>
      <c r="O337">
        <v>1.7367511</v>
      </c>
      <c r="P337">
        <v>0.25510502000000002</v>
      </c>
      <c r="Q337">
        <v>0</v>
      </c>
      <c r="R337">
        <v>80</v>
      </c>
      <c r="S337" t="s">
        <v>732</v>
      </c>
      <c r="T337">
        <v>0.1</v>
      </c>
      <c r="U337">
        <v>0</v>
      </c>
      <c r="V337">
        <v>90</v>
      </c>
      <c r="W337" t="s">
        <v>732</v>
      </c>
      <c r="X337">
        <v>1</v>
      </c>
      <c r="Y337">
        <v>1.5000001000000001</v>
      </c>
      <c r="Z337">
        <v>1.1000000000000001</v>
      </c>
      <c r="AA337">
        <v>7.4000006000000003</v>
      </c>
      <c r="AB337">
        <v>1.5000001000000001</v>
      </c>
      <c r="AC337">
        <v>0</v>
      </c>
      <c r="AG337">
        <v>0</v>
      </c>
      <c r="AH337">
        <v>6.8229509999999993E-2</v>
      </c>
      <c r="AI337">
        <v>0</v>
      </c>
      <c r="AJ337">
        <v>0.8</v>
      </c>
      <c r="AK337">
        <v>60</v>
      </c>
      <c r="AL337" t="s">
        <v>732</v>
      </c>
      <c r="AM337" t="s">
        <v>732</v>
      </c>
      <c r="AN337" t="s">
        <v>732</v>
      </c>
      <c r="AO337" t="s">
        <v>732</v>
      </c>
      <c r="AP337" t="s">
        <v>732</v>
      </c>
      <c r="AR337">
        <v>10</v>
      </c>
      <c r="AS337">
        <v>50</v>
      </c>
      <c r="AU337">
        <v>30</v>
      </c>
      <c r="AW337">
        <v>10</v>
      </c>
      <c r="AX337">
        <v>40</v>
      </c>
      <c r="AY337">
        <v>0.3</v>
      </c>
      <c r="AZ337">
        <v>3</v>
      </c>
      <c r="BA337">
        <v>60</v>
      </c>
      <c r="BB337">
        <v>1.2</v>
      </c>
      <c r="BC337">
        <v>1</v>
      </c>
      <c r="BD337" t="s">
        <v>732</v>
      </c>
      <c r="BE337" t="s">
        <v>732</v>
      </c>
      <c r="BF337" t="s">
        <v>732</v>
      </c>
      <c r="BG337" t="s">
        <v>732</v>
      </c>
      <c r="BH337" t="s">
        <v>732</v>
      </c>
      <c r="BI337" t="s">
        <v>732</v>
      </c>
    </row>
    <row r="338" spans="1:64">
      <c r="A338">
        <v>528</v>
      </c>
      <c r="B338" t="s">
        <v>1457</v>
      </c>
      <c r="C338" s="69" t="s">
        <v>1462</v>
      </c>
      <c r="D338" s="70">
        <v>340330</v>
      </c>
      <c r="E338">
        <v>2</v>
      </c>
      <c r="F338">
        <v>1</v>
      </c>
      <c r="G338" s="70">
        <v>151152</v>
      </c>
      <c r="H338">
        <v>6.1290554999999998</v>
      </c>
      <c r="I338">
        <v>1.7034138000000001</v>
      </c>
      <c r="J338">
        <v>0.1149984</v>
      </c>
      <c r="K338">
        <v>1.7088867E-3</v>
      </c>
      <c r="L338">
        <v>23.156680999999999</v>
      </c>
      <c r="M338">
        <v>22.053982000000001</v>
      </c>
      <c r="N338">
        <v>7.4661920000000004</v>
      </c>
      <c r="O338">
        <v>0.89727029999999997</v>
      </c>
      <c r="P338">
        <v>0.24831001</v>
      </c>
      <c r="Q338">
        <v>0</v>
      </c>
      <c r="R338">
        <v>70</v>
      </c>
      <c r="S338" t="s">
        <v>732</v>
      </c>
      <c r="T338">
        <v>0.1</v>
      </c>
      <c r="U338">
        <v>0</v>
      </c>
      <c r="V338">
        <v>90</v>
      </c>
      <c r="W338" t="s">
        <v>732</v>
      </c>
      <c r="X338">
        <v>0.70000004999999998</v>
      </c>
      <c r="Y338">
        <v>1.6</v>
      </c>
      <c r="Z338">
        <v>1.9000001</v>
      </c>
      <c r="AA338">
        <v>11.700001</v>
      </c>
      <c r="AB338">
        <v>11.500000999999999</v>
      </c>
      <c r="AC338">
        <v>1.8000001000000001</v>
      </c>
      <c r="AG338">
        <v>0</v>
      </c>
      <c r="AH338">
        <v>4.9417254000000001E-2</v>
      </c>
      <c r="AI338">
        <v>0</v>
      </c>
      <c r="AJ338">
        <v>1.2</v>
      </c>
      <c r="AK338">
        <v>100</v>
      </c>
      <c r="AL338" t="s">
        <v>732</v>
      </c>
      <c r="AM338" t="s">
        <v>732</v>
      </c>
      <c r="AN338" t="s">
        <v>732</v>
      </c>
      <c r="AO338" t="s">
        <v>732</v>
      </c>
      <c r="AP338" t="s">
        <v>732</v>
      </c>
      <c r="AR338">
        <v>25</v>
      </c>
      <c r="AS338">
        <v>75</v>
      </c>
      <c r="AX338">
        <v>95</v>
      </c>
      <c r="AY338">
        <v>0.5</v>
      </c>
      <c r="AZ338">
        <v>3</v>
      </c>
      <c r="BA338">
        <v>95</v>
      </c>
      <c r="BB338">
        <v>1</v>
      </c>
      <c r="BC338">
        <v>1</v>
      </c>
      <c r="BD338" t="s">
        <v>732</v>
      </c>
      <c r="BE338" t="s">
        <v>732</v>
      </c>
      <c r="BF338" t="s">
        <v>732</v>
      </c>
      <c r="BG338" t="s">
        <v>732</v>
      </c>
      <c r="BH338" t="s">
        <v>732</v>
      </c>
      <c r="BI338" t="s">
        <v>732</v>
      </c>
    </row>
    <row r="339" spans="1:64" ht="409.5">
      <c r="A339">
        <v>529</v>
      </c>
      <c r="B339" t="s">
        <v>1463</v>
      </c>
      <c r="C339" s="72" t="s">
        <v>1464</v>
      </c>
      <c r="D339" t="s">
        <v>1465</v>
      </c>
      <c r="E339" s="69" t="s">
        <v>1466</v>
      </c>
      <c r="F339" s="70">
        <v>340330</v>
      </c>
      <c r="G339">
        <v>2</v>
      </c>
      <c r="H339">
        <v>1</v>
      </c>
      <c r="I339" s="70">
        <v>118144151152</v>
      </c>
      <c r="J339">
        <v>6.741962</v>
      </c>
      <c r="K339">
        <v>1.7034138000000001</v>
      </c>
      <c r="L339">
        <v>0.1149984</v>
      </c>
      <c r="M339">
        <v>2.6701355999999999E-3</v>
      </c>
      <c r="N339">
        <v>20.583715000000002</v>
      </c>
      <c r="O339">
        <v>34.459347000000001</v>
      </c>
      <c r="P339">
        <v>11.199286000000001</v>
      </c>
      <c r="Q339">
        <v>1.9066995</v>
      </c>
      <c r="R339">
        <v>0.24831001</v>
      </c>
      <c r="S339">
        <v>0</v>
      </c>
      <c r="T339">
        <v>70</v>
      </c>
      <c r="U339" t="s">
        <v>732</v>
      </c>
      <c r="V339">
        <v>0.1</v>
      </c>
      <c r="W339">
        <v>0</v>
      </c>
      <c r="X339">
        <v>90</v>
      </c>
      <c r="Y339" t="s">
        <v>732</v>
      </c>
      <c r="Z339">
        <v>0.70000004999999998</v>
      </c>
      <c r="AA339">
        <v>1.6</v>
      </c>
      <c r="AB339">
        <v>1.9000001</v>
      </c>
      <c r="AC339">
        <v>13.000000999999999</v>
      </c>
      <c r="AD339">
        <v>15.000000999999999</v>
      </c>
      <c r="AE339">
        <v>2</v>
      </c>
      <c r="AL339">
        <v>1.5</v>
      </c>
      <c r="AM339">
        <v>100</v>
      </c>
      <c r="AN339" t="s">
        <v>732</v>
      </c>
      <c r="AO339" t="s">
        <v>732</v>
      </c>
      <c r="AP339" t="s">
        <v>732</v>
      </c>
      <c r="AQ339" t="s">
        <v>732</v>
      </c>
      <c r="AR339" t="s">
        <v>732</v>
      </c>
      <c r="AT339">
        <v>25</v>
      </c>
      <c r="AU339">
        <v>75</v>
      </c>
      <c r="AZ339">
        <v>100</v>
      </c>
      <c r="BA339">
        <v>0.6</v>
      </c>
      <c r="BB339">
        <v>3</v>
      </c>
      <c r="BC339">
        <v>100</v>
      </c>
      <c r="BD339">
        <v>1.1000000000000001</v>
      </c>
      <c r="BE339">
        <v>1</v>
      </c>
      <c r="BF339" t="s">
        <v>732</v>
      </c>
      <c r="BG339" t="s">
        <v>732</v>
      </c>
      <c r="BH339" t="s">
        <v>732</v>
      </c>
      <c r="BI339" t="s">
        <v>732</v>
      </c>
      <c r="BJ339">
        <v>-3</v>
      </c>
      <c r="BK339">
        <v>-3</v>
      </c>
    </row>
    <row r="340" spans="1:64" ht="409.5">
      <c r="A340">
        <v>531</v>
      </c>
      <c r="B340" t="s">
        <v>1463</v>
      </c>
      <c r="C340" s="72" t="s">
        <v>1467</v>
      </c>
      <c r="D340" t="s">
        <v>1465</v>
      </c>
      <c r="E340" t="s">
        <v>1468</v>
      </c>
      <c r="F340" t="s">
        <v>1469</v>
      </c>
      <c r="G340" s="70">
        <v>340330</v>
      </c>
      <c r="H340">
        <v>2</v>
      </c>
      <c r="I340">
        <v>1</v>
      </c>
      <c r="J340" s="70">
        <v>151152</v>
      </c>
      <c r="K340">
        <v>5.8217949999999998</v>
      </c>
      <c r="L340">
        <v>7.9780154000000003</v>
      </c>
      <c r="M340">
        <v>0.81936359999999997</v>
      </c>
      <c r="N340">
        <v>1.0288925E-3</v>
      </c>
      <c r="O340">
        <v>10.327593999999999</v>
      </c>
      <c r="P340">
        <v>13.278337000000001</v>
      </c>
      <c r="Q340">
        <v>2.6464777000000002</v>
      </c>
      <c r="R340">
        <v>1.7367511</v>
      </c>
      <c r="S340">
        <v>0.25510502000000002</v>
      </c>
      <c r="T340">
        <v>0</v>
      </c>
      <c r="U340">
        <v>80</v>
      </c>
      <c r="V340" t="s">
        <v>732</v>
      </c>
      <c r="W340">
        <v>0.1</v>
      </c>
      <c r="X340">
        <v>0</v>
      </c>
      <c r="Y340">
        <v>90</v>
      </c>
      <c r="Z340" t="s">
        <v>732</v>
      </c>
      <c r="AA340">
        <v>0.4</v>
      </c>
      <c r="AB340">
        <v>3.0000002000000001</v>
      </c>
      <c r="AC340">
        <v>5.1000003999999999</v>
      </c>
      <c r="AD340">
        <v>10</v>
      </c>
      <c r="AE340">
        <v>4</v>
      </c>
      <c r="AF340">
        <v>2</v>
      </c>
      <c r="AG340">
        <v>3.7000003000000001</v>
      </c>
      <c r="AH340">
        <v>3.5000002000000001</v>
      </c>
      <c r="AI340">
        <v>1.7</v>
      </c>
      <c r="AM340">
        <v>0.7</v>
      </c>
      <c r="AN340">
        <v>100</v>
      </c>
      <c r="AO340" t="s">
        <v>732</v>
      </c>
      <c r="AP340" t="s">
        <v>732</v>
      </c>
      <c r="AQ340" t="s">
        <v>732</v>
      </c>
      <c r="AR340" t="s">
        <v>732</v>
      </c>
      <c r="AS340" t="s">
        <v>732</v>
      </c>
      <c r="AU340">
        <v>10</v>
      </c>
      <c r="AV340">
        <v>50</v>
      </c>
      <c r="AX340">
        <v>30</v>
      </c>
      <c r="AZ340">
        <v>10</v>
      </c>
      <c r="BA340">
        <v>100</v>
      </c>
      <c r="BB340">
        <v>0.8</v>
      </c>
      <c r="BC340">
        <v>3</v>
      </c>
      <c r="BD340">
        <v>100</v>
      </c>
      <c r="BE340">
        <v>1.5</v>
      </c>
      <c r="BF340">
        <v>1</v>
      </c>
      <c r="BG340" t="s">
        <v>732</v>
      </c>
      <c r="BH340" t="s">
        <v>732</v>
      </c>
      <c r="BI340" t="s">
        <v>732</v>
      </c>
      <c r="BJ340">
        <v>-3</v>
      </c>
      <c r="BK340">
        <v>-3</v>
      </c>
      <c r="BL340">
        <v>-3</v>
      </c>
    </row>
    <row r="341" spans="1:64">
      <c r="A341">
        <v>533</v>
      </c>
      <c r="B341" t="s">
        <v>1470</v>
      </c>
      <c r="C341" t="s">
        <v>1471</v>
      </c>
      <c r="D341" s="70">
        <v>340330</v>
      </c>
      <c r="E341">
        <v>2</v>
      </c>
      <c r="F341">
        <v>3</v>
      </c>
      <c r="G341" s="70">
        <v>121136</v>
      </c>
      <c r="H341">
        <v>0</v>
      </c>
      <c r="I341">
        <v>0</v>
      </c>
      <c r="J341">
        <v>0.45065</v>
      </c>
      <c r="L341">
        <v>18.378316999999999</v>
      </c>
      <c r="N341">
        <v>18.378316999999999</v>
      </c>
      <c r="P341">
        <v>0.50824499999999995</v>
      </c>
      <c r="Q341">
        <v>0</v>
      </c>
      <c r="R341">
        <v>100</v>
      </c>
      <c r="S341" t="s">
        <v>732</v>
      </c>
      <c r="T341">
        <v>0.1</v>
      </c>
      <c r="U341">
        <v>0.1</v>
      </c>
      <c r="V341">
        <v>90</v>
      </c>
      <c r="W341">
        <v>90</v>
      </c>
      <c r="X341">
        <v>0.4</v>
      </c>
      <c r="Y341">
        <v>0.70000004999999998</v>
      </c>
      <c r="Z341">
        <v>1</v>
      </c>
      <c r="AA341">
        <v>10</v>
      </c>
      <c r="AB341">
        <v>4.5</v>
      </c>
      <c r="AC341">
        <v>1.5000001000000001</v>
      </c>
      <c r="AD341">
        <v>0.70000004999999998</v>
      </c>
      <c r="AE341">
        <v>0</v>
      </c>
      <c r="AF341">
        <v>0</v>
      </c>
      <c r="AJ341">
        <v>0.2</v>
      </c>
      <c r="AK341">
        <v>50</v>
      </c>
      <c r="AL341" t="s">
        <v>732</v>
      </c>
      <c r="AM341" t="s">
        <v>732</v>
      </c>
      <c r="AN341" t="s">
        <v>732</v>
      </c>
      <c r="AO341" t="s">
        <v>732</v>
      </c>
      <c r="AP341" t="s">
        <v>732</v>
      </c>
      <c r="AS341">
        <v>100</v>
      </c>
      <c r="AX341" t="s">
        <v>732</v>
      </c>
      <c r="AY341" t="s">
        <v>732</v>
      </c>
      <c r="AZ341" t="s">
        <v>732</v>
      </c>
      <c r="BA341">
        <v>50</v>
      </c>
      <c r="BB341">
        <v>0.1</v>
      </c>
      <c r="BC341">
        <v>1</v>
      </c>
      <c r="BD341" t="s">
        <v>732</v>
      </c>
      <c r="BE341" t="s">
        <v>732</v>
      </c>
      <c r="BF341" t="s">
        <v>732</v>
      </c>
      <c r="BG341" t="s">
        <v>732</v>
      </c>
      <c r="BH341" t="s">
        <v>732</v>
      </c>
      <c r="BI341" t="s">
        <v>732</v>
      </c>
    </row>
    <row r="342" spans="1:64">
      <c r="A342">
        <v>534</v>
      </c>
      <c r="B342" t="s">
        <v>1472</v>
      </c>
      <c r="C342" t="s">
        <v>1473</v>
      </c>
      <c r="D342" s="70">
        <v>340330</v>
      </c>
      <c r="E342">
        <v>2</v>
      </c>
      <c r="F342">
        <v>3</v>
      </c>
      <c r="G342" s="70">
        <v>121136</v>
      </c>
      <c r="H342">
        <v>0</v>
      </c>
      <c r="I342">
        <v>0</v>
      </c>
      <c r="J342">
        <v>0.45065</v>
      </c>
      <c r="L342">
        <v>0.73513275</v>
      </c>
      <c r="N342">
        <v>1.1026993</v>
      </c>
      <c r="P342">
        <v>0.50824499999999995</v>
      </c>
      <c r="Q342">
        <v>0</v>
      </c>
      <c r="R342">
        <v>100</v>
      </c>
      <c r="S342" t="s">
        <v>732</v>
      </c>
      <c r="T342">
        <v>0.1</v>
      </c>
      <c r="U342">
        <v>0.1</v>
      </c>
      <c r="V342">
        <v>90</v>
      </c>
      <c r="W342">
        <v>90</v>
      </c>
      <c r="X342">
        <v>0.4</v>
      </c>
      <c r="Y342">
        <v>0.70000004999999998</v>
      </c>
      <c r="Z342">
        <v>1</v>
      </c>
      <c r="AA342">
        <v>5</v>
      </c>
      <c r="AB342">
        <v>4.5</v>
      </c>
      <c r="AC342">
        <v>1.5000001000000001</v>
      </c>
      <c r="AD342">
        <v>0.70000004999999998</v>
      </c>
      <c r="AE342">
        <v>0</v>
      </c>
      <c r="AF342">
        <v>0</v>
      </c>
      <c r="AG342">
        <v>0.93305313999999995</v>
      </c>
      <c r="AH342">
        <v>0</v>
      </c>
      <c r="AI342">
        <v>0</v>
      </c>
      <c r="AJ342">
        <v>0.2</v>
      </c>
      <c r="AK342">
        <v>40</v>
      </c>
      <c r="AL342" t="s">
        <v>732</v>
      </c>
      <c r="AM342" t="s">
        <v>732</v>
      </c>
      <c r="AN342" t="s">
        <v>732</v>
      </c>
      <c r="AO342" t="s">
        <v>732</v>
      </c>
      <c r="AP342" t="s">
        <v>732</v>
      </c>
      <c r="AQ342">
        <v>100</v>
      </c>
      <c r="AS342">
        <v>100</v>
      </c>
      <c r="AX342" t="s">
        <v>732</v>
      </c>
      <c r="AY342" t="s">
        <v>732</v>
      </c>
      <c r="AZ342" t="s">
        <v>732</v>
      </c>
      <c r="BA342">
        <v>50</v>
      </c>
      <c r="BB342">
        <v>0.1</v>
      </c>
      <c r="BC342">
        <v>1</v>
      </c>
      <c r="BD342" t="s">
        <v>732</v>
      </c>
      <c r="BE342" t="s">
        <v>732</v>
      </c>
      <c r="BF342" t="s">
        <v>732</v>
      </c>
      <c r="BG342" t="s">
        <v>732</v>
      </c>
      <c r="BH342" t="s">
        <v>732</v>
      </c>
      <c r="BI342" t="s">
        <v>732</v>
      </c>
    </row>
    <row r="343" spans="1:64">
      <c r="A343">
        <v>535</v>
      </c>
      <c r="B343" t="s">
        <v>1474</v>
      </c>
      <c r="C343" s="69" t="s">
        <v>1475</v>
      </c>
      <c r="D343" s="70">
        <v>340330</v>
      </c>
      <c r="E343">
        <v>2</v>
      </c>
      <c r="F343">
        <v>3</v>
      </c>
      <c r="G343" s="70">
        <v>121136</v>
      </c>
      <c r="H343">
        <v>4.3124409999999997</v>
      </c>
      <c r="I343">
        <v>0</v>
      </c>
      <c r="J343">
        <v>0</v>
      </c>
      <c r="N343">
        <v>1.8378319000000001</v>
      </c>
      <c r="O343">
        <v>0.91891590000000001</v>
      </c>
      <c r="P343">
        <v>0.33883002000000001</v>
      </c>
      <c r="Q343">
        <v>0</v>
      </c>
      <c r="R343">
        <v>100</v>
      </c>
      <c r="S343" t="s">
        <v>732</v>
      </c>
      <c r="T343">
        <v>0.1</v>
      </c>
      <c r="U343">
        <v>0</v>
      </c>
      <c r="V343">
        <v>90</v>
      </c>
      <c r="W343" t="s">
        <v>732</v>
      </c>
      <c r="X343">
        <v>2</v>
      </c>
      <c r="Y343">
        <v>4</v>
      </c>
      <c r="Z343">
        <v>6.7000003000000001</v>
      </c>
      <c r="AA343">
        <v>12.000000999999999</v>
      </c>
      <c r="AB343">
        <v>0.70000004999999998</v>
      </c>
      <c r="AC343">
        <v>0</v>
      </c>
      <c r="AD343">
        <v>2</v>
      </c>
      <c r="AE343">
        <v>2</v>
      </c>
      <c r="AF343">
        <v>0</v>
      </c>
      <c r="AG343">
        <v>0</v>
      </c>
      <c r="AH343">
        <v>0</v>
      </c>
      <c r="AI343">
        <v>0</v>
      </c>
      <c r="AJ343">
        <v>0.5</v>
      </c>
      <c r="AK343">
        <v>100</v>
      </c>
      <c r="AL343" t="s">
        <v>732</v>
      </c>
      <c r="AM343" t="s">
        <v>732</v>
      </c>
      <c r="AN343" t="s">
        <v>732</v>
      </c>
      <c r="AO343" t="s">
        <v>732</v>
      </c>
      <c r="AP343" t="s">
        <v>732</v>
      </c>
      <c r="AS343">
        <v>100</v>
      </c>
      <c r="AX343">
        <v>50</v>
      </c>
      <c r="AY343">
        <v>0.1</v>
      </c>
      <c r="AZ343">
        <v>3</v>
      </c>
      <c r="BA343">
        <v>50</v>
      </c>
      <c r="BB343">
        <v>0.2</v>
      </c>
      <c r="BC343">
        <v>1</v>
      </c>
      <c r="BD343" t="s">
        <v>732</v>
      </c>
      <c r="BE343" t="s">
        <v>732</v>
      </c>
      <c r="BF343" t="s">
        <v>732</v>
      </c>
      <c r="BG343" t="s">
        <v>732</v>
      </c>
      <c r="BH343" t="s">
        <v>732</v>
      </c>
      <c r="BI343" t="s">
        <v>732</v>
      </c>
    </row>
    <row r="344" spans="1:64">
      <c r="A344">
        <v>536</v>
      </c>
      <c r="B344" t="s">
        <v>1474</v>
      </c>
      <c r="C344" s="69" t="s">
        <v>1476</v>
      </c>
      <c r="D344" s="70">
        <v>340330</v>
      </c>
      <c r="E344">
        <v>2</v>
      </c>
      <c r="F344">
        <v>3</v>
      </c>
      <c r="G344" s="70">
        <v>121136</v>
      </c>
      <c r="H344">
        <v>4.3124409999999997</v>
      </c>
      <c r="I344">
        <v>0</v>
      </c>
      <c r="J344">
        <v>0</v>
      </c>
      <c r="N344">
        <v>1.8378319000000001</v>
      </c>
      <c r="O344">
        <v>0.91891590000000001</v>
      </c>
      <c r="P344">
        <v>0.33883002000000001</v>
      </c>
      <c r="Q344">
        <v>0</v>
      </c>
      <c r="R344">
        <v>100</v>
      </c>
      <c r="S344" t="s">
        <v>732</v>
      </c>
      <c r="T344">
        <v>0.1</v>
      </c>
      <c r="U344">
        <v>0</v>
      </c>
      <c r="V344">
        <v>90</v>
      </c>
      <c r="W344" t="s">
        <v>732</v>
      </c>
      <c r="X344">
        <v>0.4</v>
      </c>
      <c r="Y344">
        <v>0.70000004999999998</v>
      </c>
      <c r="Z344">
        <v>1</v>
      </c>
      <c r="AA344">
        <v>1.7</v>
      </c>
      <c r="AB344">
        <v>0.70000004999999998</v>
      </c>
      <c r="AC344">
        <v>0</v>
      </c>
      <c r="AD344">
        <v>2</v>
      </c>
      <c r="AE344">
        <v>1</v>
      </c>
      <c r="AF344">
        <v>0</v>
      </c>
      <c r="AG344">
        <v>0</v>
      </c>
      <c r="AH344">
        <v>0</v>
      </c>
      <c r="AI344">
        <v>0</v>
      </c>
      <c r="AJ344">
        <v>0.2</v>
      </c>
      <c r="AK344">
        <v>50</v>
      </c>
      <c r="AL344" t="s">
        <v>732</v>
      </c>
      <c r="AM344" t="s">
        <v>732</v>
      </c>
      <c r="AN344" t="s">
        <v>732</v>
      </c>
      <c r="AO344" t="s">
        <v>732</v>
      </c>
      <c r="AP344" t="s">
        <v>732</v>
      </c>
      <c r="AS344">
        <v>100</v>
      </c>
      <c r="AX344">
        <v>40</v>
      </c>
      <c r="AY344">
        <v>0.1</v>
      </c>
      <c r="AZ344">
        <v>3</v>
      </c>
      <c r="BA344">
        <v>40</v>
      </c>
      <c r="BB344">
        <v>0.1</v>
      </c>
      <c r="BC344">
        <v>1</v>
      </c>
      <c r="BD344" t="s">
        <v>732</v>
      </c>
      <c r="BE344" t="s">
        <v>732</v>
      </c>
      <c r="BF344" t="s">
        <v>732</v>
      </c>
      <c r="BG344" t="s">
        <v>732</v>
      </c>
      <c r="BH344" t="s">
        <v>732</v>
      </c>
      <c r="BI344" t="s">
        <v>732</v>
      </c>
    </row>
    <row r="345" spans="1:64">
      <c r="A345">
        <v>537</v>
      </c>
      <c r="B345" t="s">
        <v>1474</v>
      </c>
      <c r="C345" s="69" t="s">
        <v>1477</v>
      </c>
      <c r="D345" s="70">
        <v>340330</v>
      </c>
      <c r="E345">
        <v>2</v>
      </c>
      <c r="F345">
        <v>3</v>
      </c>
      <c r="G345" s="70">
        <v>118121136</v>
      </c>
      <c r="H345">
        <v>6.0374165</v>
      </c>
      <c r="I345">
        <v>0.86248815000000001</v>
      </c>
      <c r="J345">
        <v>0.20124722</v>
      </c>
      <c r="N345">
        <v>1.8378319000000001</v>
      </c>
      <c r="O345">
        <v>0.91891590000000001</v>
      </c>
      <c r="P345">
        <v>0.16941501</v>
      </c>
      <c r="Q345">
        <v>0</v>
      </c>
      <c r="R345">
        <v>50</v>
      </c>
      <c r="S345" t="s">
        <v>732</v>
      </c>
      <c r="T345">
        <v>3.0000000999999998E-2</v>
      </c>
      <c r="U345">
        <v>0</v>
      </c>
      <c r="V345">
        <v>90</v>
      </c>
      <c r="W345" t="s">
        <v>732</v>
      </c>
      <c r="X345">
        <v>0.5</v>
      </c>
      <c r="Y345">
        <v>1.3000001000000001</v>
      </c>
      <c r="Z345">
        <v>3.0000002000000001</v>
      </c>
      <c r="AA345">
        <v>4.5</v>
      </c>
      <c r="AB345">
        <v>1.5000001000000001</v>
      </c>
      <c r="AC345">
        <v>0</v>
      </c>
      <c r="AD345">
        <v>2</v>
      </c>
      <c r="AE345">
        <v>2</v>
      </c>
      <c r="AF345">
        <v>0</v>
      </c>
      <c r="AJ345">
        <v>0.5</v>
      </c>
      <c r="AK345">
        <v>100</v>
      </c>
      <c r="AL345" t="s">
        <v>732</v>
      </c>
      <c r="AM345" t="s">
        <v>732</v>
      </c>
      <c r="AN345" t="s">
        <v>732</v>
      </c>
      <c r="AO345" t="s">
        <v>732</v>
      </c>
      <c r="AP345" t="s">
        <v>732</v>
      </c>
      <c r="AS345">
        <v>100</v>
      </c>
      <c r="AX345">
        <v>90</v>
      </c>
      <c r="AY345">
        <v>0.1</v>
      </c>
      <c r="AZ345">
        <v>3</v>
      </c>
      <c r="BA345">
        <v>90</v>
      </c>
      <c r="BB345">
        <v>0.2</v>
      </c>
      <c r="BC345">
        <v>1</v>
      </c>
      <c r="BD345" t="s">
        <v>732</v>
      </c>
      <c r="BE345" t="s">
        <v>732</v>
      </c>
      <c r="BF345" t="s">
        <v>732</v>
      </c>
      <c r="BG345" t="s">
        <v>732</v>
      </c>
      <c r="BH345" t="s">
        <v>732</v>
      </c>
      <c r="BI345" t="s">
        <v>732</v>
      </c>
    </row>
    <row r="346" spans="1:64">
      <c r="A346">
        <v>538</v>
      </c>
      <c r="B346" t="s">
        <v>1474</v>
      </c>
      <c r="C346" t="s">
        <v>1478</v>
      </c>
      <c r="D346" s="70">
        <v>340330</v>
      </c>
      <c r="E346">
        <v>2</v>
      </c>
      <c r="F346">
        <v>3</v>
      </c>
      <c r="G346" s="70">
        <v>121136</v>
      </c>
      <c r="H346">
        <v>0</v>
      </c>
      <c r="I346">
        <v>0.81936370000000003</v>
      </c>
      <c r="J346">
        <v>0.19118484999999999</v>
      </c>
      <c r="N346">
        <v>0.91891590000000001</v>
      </c>
      <c r="O346">
        <v>0.36756638000000003</v>
      </c>
      <c r="P346">
        <v>8.4709999999999994E-2</v>
      </c>
      <c r="Q346">
        <v>0</v>
      </c>
      <c r="R346">
        <v>50</v>
      </c>
      <c r="S346" t="s">
        <v>732</v>
      </c>
      <c r="T346">
        <v>3.0000000999999998E-2</v>
      </c>
      <c r="U346">
        <v>0.1</v>
      </c>
      <c r="V346">
        <v>90</v>
      </c>
      <c r="W346">
        <v>90</v>
      </c>
      <c r="X346">
        <v>0.90000004</v>
      </c>
      <c r="Y346">
        <v>0.70000004999999998</v>
      </c>
      <c r="Z346">
        <v>0.5</v>
      </c>
      <c r="AA346">
        <v>3.0000002000000001</v>
      </c>
      <c r="AB346">
        <v>2</v>
      </c>
      <c r="AC346">
        <v>1</v>
      </c>
      <c r="AD346">
        <v>1.5000001000000001</v>
      </c>
      <c r="AE346">
        <v>2.5</v>
      </c>
      <c r="AF346">
        <v>0</v>
      </c>
      <c r="AG346">
        <v>0.46652656999999997</v>
      </c>
      <c r="AH346">
        <v>0.29405308000000002</v>
      </c>
      <c r="AI346">
        <v>0</v>
      </c>
      <c r="AJ346">
        <v>0.5</v>
      </c>
      <c r="AK346">
        <v>100</v>
      </c>
      <c r="AL346" t="s">
        <v>732</v>
      </c>
      <c r="AM346" t="s">
        <v>732</v>
      </c>
      <c r="AN346" t="s">
        <v>732</v>
      </c>
      <c r="AO346" t="s">
        <v>732</v>
      </c>
      <c r="AP346" t="s">
        <v>732</v>
      </c>
      <c r="AS346">
        <v>100</v>
      </c>
      <c r="AX346" t="s">
        <v>732</v>
      </c>
      <c r="AY346" t="s">
        <v>732</v>
      </c>
      <c r="AZ346" t="s">
        <v>732</v>
      </c>
      <c r="BA346">
        <v>90</v>
      </c>
      <c r="BB346">
        <v>0.1</v>
      </c>
      <c r="BC346">
        <v>1</v>
      </c>
      <c r="BD346" t="s">
        <v>732</v>
      </c>
      <c r="BE346" t="s">
        <v>732</v>
      </c>
      <c r="BF346" t="s">
        <v>732</v>
      </c>
      <c r="BG346" t="s">
        <v>732</v>
      </c>
      <c r="BH346" t="s">
        <v>732</v>
      </c>
      <c r="BI346" t="s">
        <v>732</v>
      </c>
    </row>
    <row r="347" spans="1:64">
      <c r="A347">
        <v>539</v>
      </c>
      <c r="B347" t="s">
        <v>1479</v>
      </c>
      <c r="C347" s="69" t="s">
        <v>1480</v>
      </c>
      <c r="D347" s="70">
        <v>340330</v>
      </c>
      <c r="E347">
        <v>2</v>
      </c>
      <c r="F347">
        <v>3</v>
      </c>
      <c r="G347" s="70">
        <v>121136321</v>
      </c>
      <c r="H347">
        <v>4.7436850000000002</v>
      </c>
      <c r="I347">
        <v>0</v>
      </c>
      <c r="J347">
        <v>0.20124722</v>
      </c>
      <c r="N347">
        <v>0.73513262999999995</v>
      </c>
      <c r="O347">
        <v>0.18378316</v>
      </c>
      <c r="P347">
        <v>0.11478501000000001</v>
      </c>
      <c r="Q347">
        <v>0</v>
      </c>
      <c r="R347">
        <v>100</v>
      </c>
      <c r="S347" t="s">
        <v>732</v>
      </c>
      <c r="T347">
        <v>3.0000000999999998E-2</v>
      </c>
      <c r="U347">
        <v>0</v>
      </c>
      <c r="V347">
        <v>90</v>
      </c>
      <c r="W347" t="s">
        <v>732</v>
      </c>
      <c r="X347">
        <v>0.2</v>
      </c>
      <c r="Y347">
        <v>1.6</v>
      </c>
      <c r="Z347">
        <v>0.3</v>
      </c>
      <c r="AA347">
        <v>1</v>
      </c>
      <c r="AB347">
        <v>1</v>
      </c>
      <c r="AC347">
        <v>0.4</v>
      </c>
      <c r="AD347">
        <v>2</v>
      </c>
      <c r="AE347">
        <v>2</v>
      </c>
      <c r="AF347">
        <v>0</v>
      </c>
      <c r="AG347">
        <v>1.83901</v>
      </c>
      <c r="AH347">
        <v>0</v>
      </c>
      <c r="AI347">
        <v>0</v>
      </c>
      <c r="AJ347">
        <v>0.1</v>
      </c>
      <c r="AK347">
        <v>50</v>
      </c>
      <c r="AL347" t="s">
        <v>732</v>
      </c>
      <c r="AM347" t="s">
        <v>732</v>
      </c>
      <c r="AN347" t="s">
        <v>732</v>
      </c>
      <c r="AO347" t="s">
        <v>732</v>
      </c>
      <c r="AP347" t="s">
        <v>732</v>
      </c>
      <c r="AS347">
        <v>100</v>
      </c>
      <c r="AX347">
        <v>50</v>
      </c>
      <c r="AY347">
        <v>0.2</v>
      </c>
      <c r="AZ347">
        <v>3</v>
      </c>
      <c r="BA347">
        <v>50</v>
      </c>
      <c r="BB347">
        <v>0.2</v>
      </c>
      <c r="BC347">
        <v>1</v>
      </c>
      <c r="BD347" t="s">
        <v>732</v>
      </c>
      <c r="BE347" t="s">
        <v>732</v>
      </c>
      <c r="BF347" t="s">
        <v>732</v>
      </c>
      <c r="BG347" t="s">
        <v>732</v>
      </c>
      <c r="BH347" t="s">
        <v>732</v>
      </c>
      <c r="BI347" t="s">
        <v>732</v>
      </c>
    </row>
    <row r="348" spans="1:64">
      <c r="A348">
        <v>540</v>
      </c>
      <c r="B348" t="s">
        <v>1479</v>
      </c>
      <c r="C348" s="69" t="s">
        <v>1481</v>
      </c>
      <c r="D348" s="70">
        <v>340330</v>
      </c>
      <c r="E348">
        <v>2</v>
      </c>
      <c r="F348">
        <v>3</v>
      </c>
      <c r="G348" s="70">
        <v>121136321</v>
      </c>
      <c r="H348">
        <v>4.7436850000000002</v>
      </c>
      <c r="I348">
        <v>0</v>
      </c>
      <c r="J348">
        <v>0.20124722</v>
      </c>
      <c r="N348">
        <v>0.73513262999999995</v>
      </c>
      <c r="O348">
        <v>0.18378316</v>
      </c>
      <c r="P348">
        <v>0.57391999999999999</v>
      </c>
      <c r="Q348">
        <v>0</v>
      </c>
      <c r="R348">
        <v>100</v>
      </c>
      <c r="S348" t="s">
        <v>732</v>
      </c>
      <c r="T348">
        <v>0.15</v>
      </c>
      <c r="U348">
        <v>0</v>
      </c>
      <c r="V348">
        <v>90</v>
      </c>
      <c r="W348" t="s">
        <v>732</v>
      </c>
      <c r="X348">
        <v>2.1000000999999999</v>
      </c>
      <c r="Y348">
        <v>4.2000003000000001</v>
      </c>
      <c r="Z348">
        <v>6.8</v>
      </c>
      <c r="AA348">
        <v>12.3</v>
      </c>
      <c r="AB348">
        <v>0.70000004999999998</v>
      </c>
      <c r="AC348">
        <v>0</v>
      </c>
      <c r="AD348">
        <v>2</v>
      </c>
      <c r="AE348">
        <v>2</v>
      </c>
      <c r="AF348">
        <v>0</v>
      </c>
      <c r="AG348">
        <v>1.83901</v>
      </c>
      <c r="AH348">
        <v>0</v>
      </c>
      <c r="AI348">
        <v>0</v>
      </c>
      <c r="AJ348">
        <v>0.5</v>
      </c>
      <c r="AK348">
        <v>90</v>
      </c>
      <c r="AL348" t="s">
        <v>732</v>
      </c>
      <c r="AM348" t="s">
        <v>732</v>
      </c>
      <c r="AN348" t="s">
        <v>732</v>
      </c>
      <c r="AO348" t="s">
        <v>732</v>
      </c>
      <c r="AP348" t="s">
        <v>732</v>
      </c>
      <c r="AS348">
        <v>100</v>
      </c>
      <c r="AX348">
        <v>50</v>
      </c>
      <c r="AY348">
        <v>0.2</v>
      </c>
      <c r="AZ348">
        <v>3</v>
      </c>
      <c r="BA348">
        <v>50</v>
      </c>
      <c r="BB348">
        <v>0.4</v>
      </c>
      <c r="BC348">
        <v>1</v>
      </c>
      <c r="BD348" t="s">
        <v>732</v>
      </c>
      <c r="BE348" t="s">
        <v>732</v>
      </c>
      <c r="BF348" t="s">
        <v>732</v>
      </c>
      <c r="BG348" t="s">
        <v>732</v>
      </c>
      <c r="BH348" t="s">
        <v>732</v>
      </c>
      <c r="BI348" t="s">
        <v>732</v>
      </c>
    </row>
    <row r="349" spans="1:64">
      <c r="A349">
        <v>541</v>
      </c>
      <c r="B349" t="s">
        <v>1479</v>
      </c>
      <c r="C349" t="s">
        <v>1482</v>
      </c>
      <c r="D349" s="70">
        <v>340330</v>
      </c>
      <c r="E349">
        <v>2</v>
      </c>
      <c r="F349">
        <v>3</v>
      </c>
      <c r="G349" s="70">
        <v>121136321</v>
      </c>
      <c r="H349">
        <v>7.4461469999999998</v>
      </c>
      <c r="I349">
        <v>1.5524785999999999</v>
      </c>
      <c r="J349">
        <v>0.1724976</v>
      </c>
      <c r="L349">
        <v>0.73513275</v>
      </c>
      <c r="N349">
        <v>1.4702653000000001</v>
      </c>
      <c r="O349">
        <v>0.91891590000000001</v>
      </c>
      <c r="P349">
        <v>0.11478501000000001</v>
      </c>
      <c r="Q349">
        <v>0</v>
      </c>
      <c r="R349">
        <v>90</v>
      </c>
      <c r="S349" t="s">
        <v>732</v>
      </c>
      <c r="T349">
        <v>3.0000000999999998E-2</v>
      </c>
      <c r="U349">
        <v>0</v>
      </c>
      <c r="V349">
        <v>90</v>
      </c>
      <c r="W349" t="s">
        <v>732</v>
      </c>
      <c r="X349">
        <v>0.6</v>
      </c>
      <c r="Y349">
        <v>3.1000000999999999</v>
      </c>
      <c r="Z349">
        <v>1.8000001000000001</v>
      </c>
      <c r="AA349">
        <v>5</v>
      </c>
      <c r="AB349">
        <v>1.9000001</v>
      </c>
      <c r="AC349">
        <v>4.6000003999999999</v>
      </c>
      <c r="AD349">
        <v>3.0000002000000001</v>
      </c>
      <c r="AE349">
        <v>4</v>
      </c>
      <c r="AF349">
        <v>0</v>
      </c>
      <c r="AJ349">
        <v>1</v>
      </c>
      <c r="AK349">
        <v>100</v>
      </c>
      <c r="AL349" t="s">
        <v>732</v>
      </c>
      <c r="AM349" t="s">
        <v>732</v>
      </c>
      <c r="AN349" t="s">
        <v>732</v>
      </c>
      <c r="AO349" t="s">
        <v>732</v>
      </c>
      <c r="AP349" t="s">
        <v>732</v>
      </c>
      <c r="AS349">
        <v>100</v>
      </c>
      <c r="AX349">
        <v>100</v>
      </c>
      <c r="AY349">
        <v>0.2</v>
      </c>
      <c r="AZ349">
        <v>3</v>
      </c>
      <c r="BA349">
        <v>100</v>
      </c>
      <c r="BB349">
        <v>0.4</v>
      </c>
      <c r="BC349">
        <v>1</v>
      </c>
      <c r="BD349" t="s">
        <v>732</v>
      </c>
      <c r="BE349" t="s">
        <v>732</v>
      </c>
      <c r="BF349" t="s">
        <v>732</v>
      </c>
      <c r="BG349" t="s">
        <v>732</v>
      </c>
      <c r="BH349" t="s">
        <v>732</v>
      </c>
      <c r="BI349" t="s">
        <v>732</v>
      </c>
    </row>
    <row r="350" spans="1:64">
      <c r="A350">
        <v>542</v>
      </c>
      <c r="B350" t="s">
        <v>1483</v>
      </c>
      <c r="C350" s="69" t="s">
        <v>1484</v>
      </c>
      <c r="D350" s="70">
        <v>340330</v>
      </c>
      <c r="E350">
        <v>2</v>
      </c>
      <c r="F350">
        <v>3</v>
      </c>
      <c r="G350" s="70">
        <v>121136321</v>
      </c>
      <c r="H350">
        <v>4.7436850000000002</v>
      </c>
      <c r="I350">
        <v>0</v>
      </c>
      <c r="J350">
        <v>0.10062361</v>
      </c>
      <c r="K350" s="71">
        <v>2.0506642999999999E-4</v>
      </c>
      <c r="L350">
        <v>7.3513273999999997</v>
      </c>
      <c r="M350">
        <v>2.6464777000000002</v>
      </c>
      <c r="N350">
        <v>4.9008855999999996</v>
      </c>
      <c r="O350">
        <v>2.5525448000000002</v>
      </c>
      <c r="P350">
        <v>0.30210503999999999</v>
      </c>
      <c r="Q350">
        <v>0</v>
      </c>
      <c r="R350">
        <v>90</v>
      </c>
      <c r="S350" t="s">
        <v>732</v>
      </c>
      <c r="T350">
        <v>0.05</v>
      </c>
      <c r="U350">
        <v>0</v>
      </c>
      <c r="V350">
        <v>90</v>
      </c>
      <c r="W350" t="s">
        <v>732</v>
      </c>
      <c r="X350">
        <v>0.4</v>
      </c>
      <c r="Y350">
        <v>1.1000000000000001</v>
      </c>
      <c r="Z350">
        <v>0.6</v>
      </c>
      <c r="AA350">
        <v>1</v>
      </c>
      <c r="AB350">
        <v>1</v>
      </c>
      <c r="AC350">
        <v>0.4</v>
      </c>
      <c r="AD350">
        <v>1.5000001000000001</v>
      </c>
      <c r="AE350">
        <v>1.5000001000000001</v>
      </c>
      <c r="AF350">
        <v>1</v>
      </c>
      <c r="AG350">
        <v>1.8183541999999999</v>
      </c>
      <c r="AH350">
        <v>0</v>
      </c>
      <c r="AI350">
        <v>0</v>
      </c>
      <c r="AJ350">
        <v>0.2</v>
      </c>
      <c r="AK350">
        <v>50</v>
      </c>
      <c r="AL350" t="s">
        <v>732</v>
      </c>
      <c r="AM350" t="s">
        <v>732</v>
      </c>
      <c r="AN350" t="s">
        <v>732</v>
      </c>
      <c r="AO350" t="s">
        <v>732</v>
      </c>
      <c r="AP350" t="s">
        <v>732</v>
      </c>
      <c r="AS350">
        <v>100</v>
      </c>
      <c r="AX350">
        <v>50</v>
      </c>
      <c r="AY350">
        <v>0.2</v>
      </c>
      <c r="AZ350">
        <v>3</v>
      </c>
      <c r="BA350">
        <v>50</v>
      </c>
      <c r="BB350">
        <v>0.3</v>
      </c>
      <c r="BC350">
        <v>1</v>
      </c>
      <c r="BD350" t="s">
        <v>732</v>
      </c>
      <c r="BE350" t="s">
        <v>732</v>
      </c>
      <c r="BF350" t="s">
        <v>732</v>
      </c>
      <c r="BG350" t="s">
        <v>732</v>
      </c>
      <c r="BH350" t="s">
        <v>732</v>
      </c>
      <c r="BI350" t="s">
        <v>732</v>
      </c>
    </row>
    <row r="351" spans="1:64">
      <c r="A351">
        <v>543</v>
      </c>
      <c r="B351" t="s">
        <v>1483</v>
      </c>
      <c r="C351" s="69" t="s">
        <v>1485</v>
      </c>
      <c r="D351" s="70">
        <v>340330</v>
      </c>
      <c r="E351">
        <v>2</v>
      </c>
      <c r="F351">
        <v>3</v>
      </c>
      <c r="G351" s="70">
        <v>121136321</v>
      </c>
      <c r="H351">
        <v>4.7436850000000002</v>
      </c>
      <c r="I351">
        <v>0</v>
      </c>
      <c r="J351">
        <v>0.10062361</v>
      </c>
      <c r="K351" s="71">
        <v>2.0506642999999999E-4</v>
      </c>
      <c r="L351">
        <v>7.3513273999999997</v>
      </c>
      <c r="M351">
        <v>2.6464777000000002</v>
      </c>
      <c r="N351">
        <v>3.2672569999999999</v>
      </c>
      <c r="O351">
        <v>2.5525448000000002</v>
      </c>
      <c r="P351">
        <v>0.30210503999999999</v>
      </c>
      <c r="Q351">
        <v>0</v>
      </c>
      <c r="R351">
        <v>90</v>
      </c>
      <c r="S351" t="s">
        <v>732</v>
      </c>
      <c r="T351">
        <v>0.05</v>
      </c>
      <c r="U351">
        <v>0</v>
      </c>
      <c r="V351">
        <v>90</v>
      </c>
      <c r="W351" t="s">
        <v>732</v>
      </c>
      <c r="X351">
        <v>0.6</v>
      </c>
      <c r="Y351">
        <v>1.7</v>
      </c>
      <c r="Z351">
        <v>0.8</v>
      </c>
      <c r="AA351">
        <v>2</v>
      </c>
      <c r="AB351">
        <v>2</v>
      </c>
      <c r="AC351">
        <v>0.4</v>
      </c>
      <c r="AD351">
        <v>2</v>
      </c>
      <c r="AE351">
        <v>2</v>
      </c>
      <c r="AF351">
        <v>1</v>
      </c>
      <c r="AG351">
        <v>1.8183541999999999</v>
      </c>
      <c r="AH351">
        <v>0</v>
      </c>
      <c r="AI351">
        <v>0</v>
      </c>
      <c r="AJ351">
        <v>0.3</v>
      </c>
      <c r="AK351">
        <v>60</v>
      </c>
      <c r="AL351" t="s">
        <v>732</v>
      </c>
      <c r="AM351" t="s">
        <v>732</v>
      </c>
      <c r="AN351" t="s">
        <v>732</v>
      </c>
      <c r="AO351" t="s">
        <v>732</v>
      </c>
      <c r="AP351" t="s">
        <v>732</v>
      </c>
      <c r="AS351">
        <v>100</v>
      </c>
      <c r="AX351">
        <v>50</v>
      </c>
      <c r="AY351">
        <v>0.4</v>
      </c>
      <c r="AZ351">
        <v>3</v>
      </c>
      <c r="BA351">
        <v>50</v>
      </c>
      <c r="BB351">
        <v>0.4</v>
      </c>
      <c r="BC351">
        <v>1</v>
      </c>
      <c r="BD351" t="s">
        <v>732</v>
      </c>
      <c r="BE351" t="s">
        <v>732</v>
      </c>
      <c r="BF351" t="s">
        <v>732</v>
      </c>
      <c r="BG351" t="s">
        <v>732</v>
      </c>
      <c r="BH351" t="s">
        <v>732</v>
      </c>
      <c r="BI351" t="s">
        <v>732</v>
      </c>
    </row>
    <row r="352" spans="1:64">
      <c r="A352">
        <v>544</v>
      </c>
      <c r="B352" t="s">
        <v>1483</v>
      </c>
      <c r="C352" s="69" t="s">
        <v>1486</v>
      </c>
      <c r="D352" s="70">
        <v>340330</v>
      </c>
      <c r="E352">
        <v>2</v>
      </c>
      <c r="F352">
        <v>3</v>
      </c>
      <c r="G352" s="70">
        <v>121136</v>
      </c>
      <c r="H352">
        <v>14.087304</v>
      </c>
      <c r="I352">
        <v>6.3249124999999999</v>
      </c>
      <c r="J352">
        <v>0.45999362999999999</v>
      </c>
      <c r="K352" s="71">
        <v>1.1867271E-5</v>
      </c>
      <c r="L352">
        <v>0.73513275</v>
      </c>
      <c r="M352">
        <v>0.15315266999999999</v>
      </c>
      <c r="N352">
        <v>1.4702655</v>
      </c>
      <c r="O352">
        <v>0.91891586999999997</v>
      </c>
      <c r="P352">
        <v>8.4709999999999994E-2</v>
      </c>
      <c r="Q352">
        <v>0</v>
      </c>
      <c r="R352">
        <v>90</v>
      </c>
      <c r="S352" t="s">
        <v>732</v>
      </c>
      <c r="T352">
        <v>3.0000000999999998E-2</v>
      </c>
      <c r="U352">
        <v>0</v>
      </c>
      <c r="V352">
        <v>90</v>
      </c>
      <c r="W352" t="s">
        <v>732</v>
      </c>
      <c r="X352">
        <v>0.3</v>
      </c>
      <c r="Y352">
        <v>2.4</v>
      </c>
      <c r="Z352">
        <v>3.9</v>
      </c>
      <c r="AA352">
        <v>10.3</v>
      </c>
      <c r="AB352">
        <v>1.2</v>
      </c>
      <c r="AC352">
        <v>0</v>
      </c>
      <c r="AD352">
        <v>2.2000000000000002</v>
      </c>
      <c r="AE352">
        <v>16.3</v>
      </c>
      <c r="AF352">
        <v>2</v>
      </c>
      <c r="AJ352">
        <v>1</v>
      </c>
      <c r="AK352">
        <v>100</v>
      </c>
      <c r="AL352" t="s">
        <v>732</v>
      </c>
      <c r="AM352" t="s">
        <v>732</v>
      </c>
      <c r="AN352" t="s">
        <v>732</v>
      </c>
      <c r="AO352" t="s">
        <v>732</v>
      </c>
      <c r="AP352" t="s">
        <v>732</v>
      </c>
      <c r="AS352">
        <v>100</v>
      </c>
      <c r="AX352">
        <v>100</v>
      </c>
      <c r="AY352">
        <v>1</v>
      </c>
      <c r="AZ352">
        <v>3</v>
      </c>
      <c r="BA352">
        <v>100</v>
      </c>
      <c r="BB352">
        <v>1</v>
      </c>
      <c r="BC352">
        <v>1</v>
      </c>
      <c r="BD352" t="s">
        <v>732</v>
      </c>
      <c r="BE352" t="s">
        <v>732</v>
      </c>
      <c r="BF352" t="s">
        <v>732</v>
      </c>
      <c r="BG352" t="s">
        <v>732</v>
      </c>
      <c r="BH352" t="s">
        <v>732</v>
      </c>
      <c r="BI352" t="s">
        <v>732</v>
      </c>
    </row>
    <row r="353" spans="1:61">
      <c r="A353">
        <v>545</v>
      </c>
      <c r="B353" t="s">
        <v>1487</v>
      </c>
      <c r="C353" s="69" t="s">
        <v>1488</v>
      </c>
      <c r="D353" s="70">
        <v>340330</v>
      </c>
      <c r="E353">
        <v>2</v>
      </c>
      <c r="F353">
        <v>3</v>
      </c>
      <c r="G353" s="70">
        <v>121136</v>
      </c>
      <c r="H353">
        <v>6.986154</v>
      </c>
      <c r="I353">
        <v>3.9782267</v>
      </c>
      <c r="J353">
        <v>0.82276139999999998</v>
      </c>
      <c r="K353">
        <v>1.7302479E-3</v>
      </c>
      <c r="M353">
        <v>22.329657000000001</v>
      </c>
      <c r="N353">
        <v>39.697166000000003</v>
      </c>
      <c r="O353">
        <v>46.313366000000002</v>
      </c>
      <c r="P353">
        <v>8.4710010000000002E-2</v>
      </c>
      <c r="Q353">
        <v>0</v>
      </c>
      <c r="R353">
        <v>90</v>
      </c>
      <c r="S353" t="s">
        <v>732</v>
      </c>
      <c r="T353">
        <v>3.0000000999999998E-2</v>
      </c>
      <c r="U353">
        <v>0</v>
      </c>
      <c r="V353">
        <v>95</v>
      </c>
      <c r="W353" t="s">
        <v>732</v>
      </c>
      <c r="X353">
        <v>0.5</v>
      </c>
      <c r="Y353">
        <v>1.6</v>
      </c>
      <c r="Z353">
        <v>3.3000001999999999</v>
      </c>
      <c r="AA353">
        <v>3.0000002000000001</v>
      </c>
      <c r="AB353">
        <v>2.5</v>
      </c>
      <c r="AC353">
        <v>1.1000000000000001</v>
      </c>
      <c r="AD353">
        <v>0.8</v>
      </c>
      <c r="AE353">
        <v>1.6</v>
      </c>
      <c r="AF353">
        <v>0.6</v>
      </c>
      <c r="AG353">
        <v>1.7092774000000002E-2</v>
      </c>
      <c r="AH353">
        <v>3.6756635000000003E-2</v>
      </c>
      <c r="AI353">
        <v>0</v>
      </c>
      <c r="AJ353">
        <v>0.5</v>
      </c>
      <c r="AK353">
        <v>89</v>
      </c>
      <c r="AL353">
        <v>0.1</v>
      </c>
      <c r="AM353">
        <v>5</v>
      </c>
      <c r="AN353">
        <v>0.1</v>
      </c>
      <c r="AO353">
        <v>20</v>
      </c>
      <c r="AP353">
        <v>2</v>
      </c>
      <c r="AS353">
        <v>100</v>
      </c>
      <c r="AX353">
        <v>89</v>
      </c>
      <c r="AY353">
        <v>0.5</v>
      </c>
      <c r="AZ353">
        <v>3</v>
      </c>
      <c r="BA353">
        <v>89</v>
      </c>
      <c r="BB353">
        <v>0.7</v>
      </c>
      <c r="BC353">
        <v>1</v>
      </c>
      <c r="BD353">
        <v>3</v>
      </c>
      <c r="BE353">
        <v>1.66</v>
      </c>
      <c r="BF353">
        <v>20</v>
      </c>
      <c r="BG353" t="s">
        <v>732</v>
      </c>
      <c r="BH353" t="s">
        <v>732</v>
      </c>
      <c r="BI353" t="s">
        <v>732</v>
      </c>
    </row>
    <row r="354" spans="1:61">
      <c r="A354">
        <v>546</v>
      </c>
      <c r="B354" t="s">
        <v>1489</v>
      </c>
      <c r="C354" s="69" t="s">
        <v>1490</v>
      </c>
      <c r="D354" s="70">
        <v>340330</v>
      </c>
      <c r="E354">
        <v>2</v>
      </c>
      <c r="F354">
        <v>3</v>
      </c>
      <c r="G354" s="70">
        <v>121136</v>
      </c>
      <c r="H354">
        <v>13.972308</v>
      </c>
      <c r="I354">
        <v>5.3043016999999999</v>
      </c>
      <c r="J354">
        <v>0.66849360000000002</v>
      </c>
      <c r="K354">
        <v>1.7302479E-3</v>
      </c>
      <c r="M354">
        <v>22.329657000000001</v>
      </c>
      <c r="N354">
        <v>39.697166000000003</v>
      </c>
      <c r="O354">
        <v>46.313366000000002</v>
      </c>
      <c r="P354">
        <v>8.4709999999999994E-2</v>
      </c>
      <c r="Q354">
        <v>0</v>
      </c>
      <c r="R354">
        <v>90</v>
      </c>
      <c r="S354" t="s">
        <v>732</v>
      </c>
      <c r="T354">
        <v>3.0000000999999998E-2</v>
      </c>
      <c r="U354">
        <v>0</v>
      </c>
      <c r="V354">
        <v>90</v>
      </c>
      <c r="W354" t="s">
        <v>732</v>
      </c>
      <c r="X354">
        <v>0.5</v>
      </c>
      <c r="Y354">
        <v>1.6</v>
      </c>
      <c r="Z354">
        <v>3.3000001999999999</v>
      </c>
      <c r="AA354">
        <v>12.1</v>
      </c>
      <c r="AB354">
        <v>20.100000000000001</v>
      </c>
      <c r="AC354">
        <v>5.4</v>
      </c>
      <c r="AD354">
        <v>5</v>
      </c>
      <c r="AE354">
        <v>7.0000004999999996</v>
      </c>
      <c r="AF354">
        <v>3.0000002000000001</v>
      </c>
      <c r="AJ354">
        <v>1</v>
      </c>
      <c r="AK354">
        <v>89</v>
      </c>
      <c r="AL354">
        <v>0.1</v>
      </c>
      <c r="AM354">
        <v>5</v>
      </c>
      <c r="AN354">
        <v>0.1</v>
      </c>
      <c r="AO354">
        <v>20</v>
      </c>
      <c r="AP354">
        <v>2</v>
      </c>
      <c r="AS354">
        <v>100</v>
      </c>
      <c r="AX354">
        <v>89</v>
      </c>
      <c r="AY354">
        <v>2</v>
      </c>
      <c r="AZ354">
        <v>3</v>
      </c>
      <c r="BA354">
        <v>89</v>
      </c>
      <c r="BB354">
        <v>2</v>
      </c>
      <c r="BC354">
        <v>1</v>
      </c>
      <c r="BD354">
        <v>3</v>
      </c>
      <c r="BE354">
        <v>1.66</v>
      </c>
      <c r="BF354">
        <v>20</v>
      </c>
      <c r="BG354" t="s">
        <v>732</v>
      </c>
      <c r="BH354" t="s">
        <v>732</v>
      </c>
      <c r="BI354" t="s">
        <v>732</v>
      </c>
    </row>
    <row r="355" spans="1:61">
      <c r="A355">
        <v>547</v>
      </c>
      <c r="B355" t="s">
        <v>1491</v>
      </c>
      <c r="C355" t="s">
        <v>1492</v>
      </c>
      <c r="D355" s="70">
        <v>340330</v>
      </c>
      <c r="E355">
        <v>2</v>
      </c>
      <c r="F355">
        <v>4</v>
      </c>
      <c r="G355" s="70">
        <v>121131</v>
      </c>
      <c r="H355">
        <v>0</v>
      </c>
      <c r="I355">
        <v>0</v>
      </c>
      <c r="J355">
        <v>0.94873697000000001</v>
      </c>
      <c r="N355">
        <v>8.1681410000000003</v>
      </c>
      <c r="P355">
        <v>0.67451499999999998</v>
      </c>
      <c r="Q355">
        <v>0</v>
      </c>
      <c r="R355">
        <v>100</v>
      </c>
      <c r="S355" t="s">
        <v>732</v>
      </c>
      <c r="T355">
        <v>1.0000001E-2</v>
      </c>
      <c r="U355">
        <v>0</v>
      </c>
      <c r="V355">
        <v>90</v>
      </c>
      <c r="W355" t="s">
        <v>732</v>
      </c>
      <c r="X355">
        <v>0.2</v>
      </c>
      <c r="Y355">
        <v>0.35000002000000002</v>
      </c>
      <c r="Z355">
        <v>0.5</v>
      </c>
      <c r="AA355">
        <v>5</v>
      </c>
      <c r="AB355">
        <v>2.25</v>
      </c>
      <c r="AC355">
        <v>0.75000005999999997</v>
      </c>
      <c r="AD355">
        <v>0.35000002000000002</v>
      </c>
      <c r="AE355">
        <v>0</v>
      </c>
      <c r="AF355">
        <v>0</v>
      </c>
      <c r="AG355">
        <v>2.4221680000000001</v>
      </c>
      <c r="AH355">
        <v>0</v>
      </c>
      <c r="AI355">
        <v>0</v>
      </c>
      <c r="AJ355">
        <v>0.1</v>
      </c>
      <c r="AK355">
        <v>50</v>
      </c>
      <c r="AL355" t="s">
        <v>732</v>
      </c>
      <c r="AM355" t="s">
        <v>732</v>
      </c>
      <c r="AN355" t="s">
        <v>732</v>
      </c>
      <c r="AO355" t="s">
        <v>732</v>
      </c>
      <c r="AP355" t="s">
        <v>732</v>
      </c>
      <c r="AQ355">
        <v>0</v>
      </c>
      <c r="AS355">
        <v>100</v>
      </c>
      <c r="AX355" t="s">
        <v>732</v>
      </c>
      <c r="AY355" t="s">
        <v>732</v>
      </c>
      <c r="AZ355" t="s">
        <v>732</v>
      </c>
      <c r="BA355" t="s">
        <v>732</v>
      </c>
      <c r="BB355" t="s">
        <v>732</v>
      </c>
      <c r="BC355" t="s">
        <v>732</v>
      </c>
      <c r="BD355" t="s">
        <v>732</v>
      </c>
      <c r="BE355" t="s">
        <v>732</v>
      </c>
      <c r="BF355" t="s">
        <v>732</v>
      </c>
      <c r="BG355" t="s">
        <v>732</v>
      </c>
      <c r="BH355" t="s">
        <v>732</v>
      </c>
      <c r="BI355" t="s">
        <v>732</v>
      </c>
    </row>
    <row r="356" spans="1:61">
      <c r="A356">
        <v>548</v>
      </c>
      <c r="B356" t="s">
        <v>1491</v>
      </c>
      <c r="C356" t="s">
        <v>1493</v>
      </c>
      <c r="D356" s="70">
        <v>340330</v>
      </c>
      <c r="E356">
        <v>2</v>
      </c>
      <c r="F356">
        <v>4</v>
      </c>
      <c r="G356" s="70">
        <v>121131</v>
      </c>
      <c r="H356">
        <v>0</v>
      </c>
      <c r="I356">
        <v>0</v>
      </c>
      <c r="J356">
        <v>0.47436847999999998</v>
      </c>
      <c r="L356">
        <v>9.1891580000000008</v>
      </c>
      <c r="N356">
        <v>18.378316999999999</v>
      </c>
      <c r="P356">
        <v>0.67451499999999998</v>
      </c>
      <c r="Q356">
        <v>0</v>
      </c>
      <c r="R356">
        <v>100</v>
      </c>
      <c r="S356" t="s">
        <v>732</v>
      </c>
      <c r="T356">
        <v>0.1</v>
      </c>
      <c r="U356">
        <v>0</v>
      </c>
      <c r="V356">
        <v>90</v>
      </c>
      <c r="W356" t="s">
        <v>732</v>
      </c>
      <c r="X356">
        <v>0.4</v>
      </c>
      <c r="Y356">
        <v>0.70000004999999998</v>
      </c>
      <c r="Z356">
        <v>1</v>
      </c>
      <c r="AA356">
        <v>10</v>
      </c>
      <c r="AB356">
        <v>4.5</v>
      </c>
      <c r="AC356">
        <v>1.5000001000000001</v>
      </c>
      <c r="AD356">
        <v>0.70000004999999998</v>
      </c>
      <c r="AE356">
        <v>0</v>
      </c>
      <c r="AF356">
        <v>0</v>
      </c>
      <c r="AJ356">
        <v>0.2</v>
      </c>
      <c r="AK356">
        <v>50</v>
      </c>
      <c r="AL356" t="s">
        <v>732</v>
      </c>
      <c r="AM356" t="s">
        <v>732</v>
      </c>
      <c r="AN356" t="s">
        <v>732</v>
      </c>
      <c r="AO356" t="s">
        <v>732</v>
      </c>
      <c r="AP356" t="s">
        <v>732</v>
      </c>
      <c r="AQ356">
        <v>0</v>
      </c>
      <c r="AS356">
        <v>100</v>
      </c>
      <c r="AX356" t="s">
        <v>732</v>
      </c>
      <c r="AY356" t="s">
        <v>732</v>
      </c>
      <c r="AZ356" t="s">
        <v>732</v>
      </c>
      <c r="BA356">
        <v>50</v>
      </c>
      <c r="BB356">
        <v>0.1</v>
      </c>
      <c r="BC356">
        <v>1</v>
      </c>
      <c r="BD356" t="s">
        <v>732</v>
      </c>
      <c r="BE356" t="s">
        <v>732</v>
      </c>
      <c r="BF356" t="s">
        <v>732</v>
      </c>
      <c r="BG356" t="s">
        <v>732</v>
      </c>
      <c r="BH356" t="s">
        <v>732</v>
      </c>
      <c r="BI356" t="s">
        <v>732</v>
      </c>
    </row>
    <row r="357" spans="1:61">
      <c r="A357">
        <v>549</v>
      </c>
      <c r="B357" t="s">
        <v>1494</v>
      </c>
      <c r="C357" t="s">
        <v>1495</v>
      </c>
      <c r="D357" s="70">
        <v>240340330</v>
      </c>
      <c r="E357">
        <v>2</v>
      </c>
      <c r="F357">
        <v>4</v>
      </c>
      <c r="G357" s="70">
        <v>121131</v>
      </c>
      <c r="H357">
        <v>5.1749289999999997</v>
      </c>
      <c r="I357">
        <v>0</v>
      </c>
      <c r="J357">
        <v>0</v>
      </c>
      <c r="N357">
        <v>1.8378319000000001</v>
      </c>
      <c r="O357">
        <v>0.91891590000000001</v>
      </c>
      <c r="P357">
        <v>0.44968000000000002</v>
      </c>
      <c r="Q357">
        <v>0</v>
      </c>
      <c r="R357">
        <v>100</v>
      </c>
      <c r="S357" t="s">
        <v>732</v>
      </c>
      <c r="T357">
        <v>0.1</v>
      </c>
      <c r="U357">
        <v>0</v>
      </c>
      <c r="V357">
        <v>90</v>
      </c>
      <c r="W357" t="s">
        <v>732</v>
      </c>
      <c r="X357">
        <v>2</v>
      </c>
      <c r="Y357">
        <v>4</v>
      </c>
      <c r="Z357">
        <v>6.7000003000000001</v>
      </c>
      <c r="AA357">
        <v>12.000000999999999</v>
      </c>
      <c r="AB357">
        <v>0.70000004999999998</v>
      </c>
      <c r="AC357">
        <v>0</v>
      </c>
      <c r="AD357">
        <v>2</v>
      </c>
      <c r="AE357">
        <v>2</v>
      </c>
      <c r="AF357">
        <v>0</v>
      </c>
      <c r="AG357">
        <v>0.44856056999999999</v>
      </c>
      <c r="AH357">
        <v>0</v>
      </c>
      <c r="AI357">
        <v>0</v>
      </c>
      <c r="AJ357">
        <v>0.5</v>
      </c>
      <c r="AK357">
        <v>100</v>
      </c>
      <c r="AL357" t="s">
        <v>732</v>
      </c>
      <c r="AM357" t="s">
        <v>732</v>
      </c>
      <c r="AN357" t="s">
        <v>732</v>
      </c>
      <c r="AO357" t="s">
        <v>732</v>
      </c>
      <c r="AP357" t="s">
        <v>732</v>
      </c>
      <c r="AQ357">
        <v>0</v>
      </c>
      <c r="AS357">
        <v>100</v>
      </c>
      <c r="AX357">
        <v>50</v>
      </c>
      <c r="AY357">
        <v>0.1</v>
      </c>
      <c r="AZ357">
        <v>3</v>
      </c>
      <c r="BA357">
        <v>50</v>
      </c>
      <c r="BB357">
        <v>0.2</v>
      </c>
      <c r="BC357">
        <v>1</v>
      </c>
      <c r="BD357" t="s">
        <v>732</v>
      </c>
      <c r="BE357" t="s">
        <v>732</v>
      </c>
      <c r="BF357" t="s">
        <v>732</v>
      </c>
      <c r="BG357" t="s">
        <v>732</v>
      </c>
      <c r="BH357" t="s">
        <v>732</v>
      </c>
      <c r="BI357" t="s">
        <v>732</v>
      </c>
    </row>
    <row r="358" spans="1:61">
      <c r="A358">
        <v>550</v>
      </c>
      <c r="B358" t="s">
        <v>1494</v>
      </c>
      <c r="C358" s="69" t="s">
        <v>1496</v>
      </c>
      <c r="D358" s="70">
        <v>240340330</v>
      </c>
      <c r="E358">
        <v>2</v>
      </c>
      <c r="F358">
        <v>4</v>
      </c>
      <c r="G358" s="70">
        <v>121131</v>
      </c>
      <c r="H358">
        <v>5.1749289999999997</v>
      </c>
      <c r="I358">
        <v>0</v>
      </c>
      <c r="J358">
        <v>0</v>
      </c>
      <c r="P358">
        <v>0.44968000000000002</v>
      </c>
      <c r="Q358">
        <v>0</v>
      </c>
      <c r="R358">
        <v>100</v>
      </c>
      <c r="S358" t="s">
        <v>732</v>
      </c>
      <c r="T358">
        <v>0.1</v>
      </c>
      <c r="U358">
        <v>0</v>
      </c>
      <c r="V358">
        <v>90</v>
      </c>
      <c r="W358" t="s">
        <v>732</v>
      </c>
      <c r="X358">
        <v>0.4</v>
      </c>
      <c r="Y358">
        <v>0.70000004999999998</v>
      </c>
      <c r="Z358">
        <v>1</v>
      </c>
      <c r="AA358">
        <v>7.5000004999999996</v>
      </c>
      <c r="AB358">
        <v>3.4</v>
      </c>
      <c r="AC358">
        <v>1.1000000000000001</v>
      </c>
      <c r="AD358">
        <v>3.0000002000000001</v>
      </c>
      <c r="AE358">
        <v>4</v>
      </c>
      <c r="AF358">
        <v>0</v>
      </c>
      <c r="AG358">
        <v>0.44856056999999999</v>
      </c>
      <c r="AH358">
        <v>1.1026992</v>
      </c>
      <c r="AI358">
        <v>0</v>
      </c>
      <c r="AJ358">
        <v>0.2</v>
      </c>
      <c r="AK358">
        <v>85</v>
      </c>
      <c r="AL358" t="s">
        <v>732</v>
      </c>
      <c r="AM358" t="s">
        <v>732</v>
      </c>
      <c r="AN358" t="s">
        <v>732</v>
      </c>
      <c r="AO358" t="s">
        <v>732</v>
      </c>
      <c r="AP358" t="s">
        <v>732</v>
      </c>
      <c r="AS358">
        <v>100</v>
      </c>
      <c r="AX358">
        <v>50</v>
      </c>
      <c r="AY358">
        <v>0.1</v>
      </c>
      <c r="AZ358">
        <v>3</v>
      </c>
      <c r="BA358">
        <v>70</v>
      </c>
      <c r="BB358">
        <v>0.4</v>
      </c>
      <c r="BC358">
        <v>1</v>
      </c>
      <c r="BD358" t="s">
        <v>732</v>
      </c>
      <c r="BE358" t="s">
        <v>732</v>
      </c>
      <c r="BF358" t="s">
        <v>732</v>
      </c>
      <c r="BG358" t="s">
        <v>732</v>
      </c>
      <c r="BH358" t="s">
        <v>732</v>
      </c>
      <c r="BI358" t="s">
        <v>732</v>
      </c>
    </row>
    <row r="359" spans="1:61">
      <c r="A359">
        <v>551</v>
      </c>
      <c r="B359" t="s">
        <v>1494</v>
      </c>
      <c r="C359" t="s">
        <v>1497</v>
      </c>
      <c r="D359" s="70">
        <v>240340330</v>
      </c>
      <c r="E359">
        <v>2</v>
      </c>
      <c r="F359">
        <v>4</v>
      </c>
      <c r="G359" s="70">
        <v>121131</v>
      </c>
      <c r="H359">
        <v>6.0374165</v>
      </c>
      <c r="I359">
        <v>1.7249763</v>
      </c>
      <c r="J359">
        <v>0.2299968</v>
      </c>
      <c r="N359">
        <v>1.8378319000000001</v>
      </c>
      <c r="O359">
        <v>0.91891590000000001</v>
      </c>
      <c r="P359">
        <v>0.11242000000000001</v>
      </c>
      <c r="Q359">
        <v>0</v>
      </c>
      <c r="R359">
        <v>50</v>
      </c>
      <c r="S359" t="s">
        <v>732</v>
      </c>
      <c r="T359">
        <v>3.0000000999999998E-2</v>
      </c>
      <c r="U359">
        <v>0</v>
      </c>
      <c r="V359">
        <v>90</v>
      </c>
      <c r="W359" t="s">
        <v>732</v>
      </c>
      <c r="X359">
        <v>0.5</v>
      </c>
      <c r="Y359">
        <v>1.3000001000000001</v>
      </c>
      <c r="Z359">
        <v>3.0000002000000001</v>
      </c>
      <c r="AA359">
        <v>4.5</v>
      </c>
      <c r="AB359">
        <v>1.5000001000000001</v>
      </c>
      <c r="AC359">
        <v>0</v>
      </c>
      <c r="AD359">
        <v>3.0000002000000001</v>
      </c>
      <c r="AE359">
        <v>5</v>
      </c>
      <c r="AF359">
        <v>0</v>
      </c>
      <c r="AJ359">
        <v>0.5</v>
      </c>
      <c r="AK359">
        <v>100</v>
      </c>
      <c r="AL359" t="s">
        <v>732</v>
      </c>
      <c r="AM359" t="s">
        <v>732</v>
      </c>
      <c r="AN359" t="s">
        <v>732</v>
      </c>
      <c r="AO359" t="s">
        <v>732</v>
      </c>
      <c r="AP359" t="s">
        <v>732</v>
      </c>
      <c r="AQ359">
        <v>0</v>
      </c>
      <c r="AS359">
        <v>100</v>
      </c>
      <c r="AU359">
        <v>0</v>
      </c>
      <c r="AX359">
        <v>90</v>
      </c>
      <c r="AY359">
        <v>0.1</v>
      </c>
      <c r="AZ359">
        <v>3</v>
      </c>
      <c r="BA359">
        <v>90</v>
      </c>
      <c r="BB359">
        <v>0.4</v>
      </c>
      <c r="BC359">
        <v>1</v>
      </c>
      <c r="BD359" t="s">
        <v>732</v>
      </c>
      <c r="BE359" t="s">
        <v>732</v>
      </c>
      <c r="BF359" t="s">
        <v>732</v>
      </c>
      <c r="BG359" t="s">
        <v>732</v>
      </c>
      <c r="BH359" t="s">
        <v>732</v>
      </c>
      <c r="BI359" t="s">
        <v>732</v>
      </c>
    </row>
    <row r="360" spans="1:61">
      <c r="A360">
        <v>552</v>
      </c>
      <c r="B360" t="s">
        <v>408</v>
      </c>
      <c r="C360" s="69" t="s">
        <v>1498</v>
      </c>
      <c r="D360" s="70">
        <v>340330</v>
      </c>
      <c r="E360">
        <v>2</v>
      </c>
      <c r="F360">
        <v>4</v>
      </c>
      <c r="G360" s="70">
        <v>121131</v>
      </c>
      <c r="H360">
        <v>5.433675</v>
      </c>
      <c r="I360">
        <v>1.4662298</v>
      </c>
      <c r="J360">
        <v>0.2299968</v>
      </c>
      <c r="P360">
        <v>0.11876500399999999</v>
      </c>
      <c r="Q360">
        <v>0</v>
      </c>
      <c r="R360">
        <v>50</v>
      </c>
      <c r="S360" t="s">
        <v>732</v>
      </c>
      <c r="T360">
        <v>3.0000000999999998E-2</v>
      </c>
      <c r="U360">
        <v>0</v>
      </c>
      <c r="V360">
        <v>90</v>
      </c>
      <c r="W360" t="s">
        <v>732</v>
      </c>
      <c r="X360">
        <v>1.5000001000000001</v>
      </c>
      <c r="Y360">
        <v>3.0000002000000001</v>
      </c>
      <c r="Z360">
        <v>3.0000002000000001</v>
      </c>
      <c r="AA360">
        <v>2</v>
      </c>
      <c r="AB360">
        <v>1.1000000000000001</v>
      </c>
      <c r="AC360">
        <v>0.90000004</v>
      </c>
      <c r="AD360">
        <v>2</v>
      </c>
      <c r="AE360">
        <v>1.5000001000000001</v>
      </c>
      <c r="AF360">
        <v>0.5</v>
      </c>
      <c r="AG360">
        <v>0</v>
      </c>
      <c r="AH360">
        <v>1.4702655</v>
      </c>
      <c r="AI360">
        <v>0</v>
      </c>
      <c r="AJ360">
        <v>0.3</v>
      </c>
      <c r="AK360">
        <v>100</v>
      </c>
      <c r="AL360" t="s">
        <v>732</v>
      </c>
      <c r="AM360" t="s">
        <v>732</v>
      </c>
      <c r="AN360" t="s">
        <v>732</v>
      </c>
      <c r="AO360" t="s">
        <v>732</v>
      </c>
      <c r="AP360" t="s">
        <v>732</v>
      </c>
      <c r="AQ360">
        <v>0</v>
      </c>
      <c r="AS360">
        <v>100</v>
      </c>
      <c r="AU360">
        <v>0</v>
      </c>
      <c r="AX360">
        <v>90</v>
      </c>
      <c r="AY360">
        <v>0.1</v>
      </c>
      <c r="AZ360">
        <v>3</v>
      </c>
      <c r="BA360">
        <v>90</v>
      </c>
      <c r="BB360">
        <v>0.1</v>
      </c>
      <c r="BC360">
        <v>1</v>
      </c>
      <c r="BD360" t="s">
        <v>732</v>
      </c>
      <c r="BE360" t="s">
        <v>732</v>
      </c>
      <c r="BF360" t="s">
        <v>732</v>
      </c>
      <c r="BG360" t="s">
        <v>732</v>
      </c>
      <c r="BH360" t="s">
        <v>732</v>
      </c>
      <c r="BI360" t="s">
        <v>732</v>
      </c>
    </row>
    <row r="361" spans="1:61">
      <c r="A361">
        <v>553</v>
      </c>
      <c r="B361" t="s">
        <v>1499</v>
      </c>
      <c r="C361" t="s">
        <v>1500</v>
      </c>
      <c r="D361" s="70">
        <v>240340330</v>
      </c>
      <c r="E361">
        <v>2</v>
      </c>
      <c r="F361">
        <v>4</v>
      </c>
      <c r="G361" s="70">
        <v>121131</v>
      </c>
      <c r="H361">
        <v>5.3186764999999996</v>
      </c>
      <c r="I361">
        <v>0</v>
      </c>
      <c r="J361">
        <v>0.2299968</v>
      </c>
      <c r="N361">
        <v>0.73513275</v>
      </c>
      <c r="O361">
        <v>0.91891590000000001</v>
      </c>
      <c r="P361">
        <v>0.13079499999999999</v>
      </c>
      <c r="Q361">
        <v>0</v>
      </c>
      <c r="R361">
        <v>100</v>
      </c>
      <c r="S361" t="s">
        <v>732</v>
      </c>
      <c r="T361">
        <v>0.1</v>
      </c>
      <c r="U361">
        <v>0</v>
      </c>
      <c r="V361">
        <v>90</v>
      </c>
      <c r="W361" t="s">
        <v>732</v>
      </c>
      <c r="X361">
        <v>1</v>
      </c>
      <c r="Y361">
        <v>1</v>
      </c>
      <c r="Z361">
        <v>2</v>
      </c>
      <c r="AA361">
        <v>3.0000002000000001</v>
      </c>
      <c r="AB361">
        <v>0.70000004999999998</v>
      </c>
      <c r="AC361">
        <v>0</v>
      </c>
      <c r="AD361">
        <v>2</v>
      </c>
      <c r="AE361">
        <v>2</v>
      </c>
      <c r="AF361">
        <v>0</v>
      </c>
      <c r="AG361">
        <v>0.20341814999999999</v>
      </c>
      <c r="AH361">
        <v>2.2972899000000001E-2</v>
      </c>
      <c r="AI361">
        <v>0</v>
      </c>
      <c r="AJ361">
        <v>0.5</v>
      </c>
      <c r="AK361">
        <v>85</v>
      </c>
      <c r="AL361" t="s">
        <v>732</v>
      </c>
      <c r="AM361" t="s">
        <v>732</v>
      </c>
      <c r="AN361" t="s">
        <v>732</v>
      </c>
      <c r="AO361" t="s">
        <v>732</v>
      </c>
      <c r="AP361" t="s">
        <v>732</v>
      </c>
      <c r="AQ361">
        <v>0</v>
      </c>
      <c r="AS361">
        <v>100</v>
      </c>
      <c r="AX361">
        <v>75</v>
      </c>
      <c r="AY361">
        <v>0.1</v>
      </c>
      <c r="AZ361">
        <v>3</v>
      </c>
      <c r="BA361">
        <v>75</v>
      </c>
      <c r="BB361">
        <v>0.2</v>
      </c>
      <c r="BC361">
        <v>1</v>
      </c>
      <c r="BD361" t="s">
        <v>732</v>
      </c>
      <c r="BE361" t="s">
        <v>732</v>
      </c>
      <c r="BF361" t="s">
        <v>732</v>
      </c>
      <c r="BG361" t="s">
        <v>732</v>
      </c>
      <c r="BH361" t="s">
        <v>732</v>
      </c>
      <c r="BI361" t="s">
        <v>732</v>
      </c>
    </row>
    <row r="362" spans="1:61">
      <c r="A362">
        <v>554</v>
      </c>
      <c r="B362" t="s">
        <v>1499</v>
      </c>
      <c r="C362" s="69" t="s">
        <v>1501</v>
      </c>
      <c r="D362" s="70">
        <v>240340330</v>
      </c>
      <c r="E362">
        <v>2</v>
      </c>
      <c r="F362">
        <v>4</v>
      </c>
      <c r="G362" s="70">
        <v>121131</v>
      </c>
      <c r="H362">
        <v>6.3824120000000004</v>
      </c>
      <c r="I362">
        <v>0</v>
      </c>
      <c r="J362">
        <v>0.2299968</v>
      </c>
      <c r="P362">
        <v>0.11242000000000001</v>
      </c>
      <c r="Q362">
        <v>0</v>
      </c>
      <c r="R362">
        <v>100</v>
      </c>
      <c r="S362" t="s">
        <v>732</v>
      </c>
      <c r="T362">
        <v>0.1</v>
      </c>
      <c r="U362">
        <v>0</v>
      </c>
      <c r="V362">
        <v>90</v>
      </c>
      <c r="W362" t="s">
        <v>732</v>
      </c>
      <c r="X362">
        <v>0.5</v>
      </c>
      <c r="Y362">
        <v>0.4</v>
      </c>
      <c r="Z362">
        <v>1.2</v>
      </c>
      <c r="AA362">
        <v>4</v>
      </c>
      <c r="AB362">
        <v>5</v>
      </c>
      <c r="AC362">
        <v>3.0000002000000001</v>
      </c>
      <c r="AD362">
        <v>2</v>
      </c>
      <c r="AE362">
        <v>5</v>
      </c>
      <c r="AF362">
        <v>0</v>
      </c>
      <c r="AG362">
        <v>0</v>
      </c>
      <c r="AH362">
        <v>5.881062</v>
      </c>
      <c r="AI362">
        <v>0</v>
      </c>
      <c r="AJ362">
        <v>0.4</v>
      </c>
      <c r="AK362">
        <v>85</v>
      </c>
      <c r="AL362" t="s">
        <v>732</v>
      </c>
      <c r="AM362" t="s">
        <v>732</v>
      </c>
      <c r="AN362" t="s">
        <v>732</v>
      </c>
      <c r="AO362" t="s">
        <v>732</v>
      </c>
      <c r="AP362" t="s">
        <v>732</v>
      </c>
      <c r="AS362">
        <v>100</v>
      </c>
      <c r="AX362">
        <v>75</v>
      </c>
      <c r="AY362">
        <v>0.2</v>
      </c>
      <c r="AZ362">
        <v>3</v>
      </c>
      <c r="BA362">
        <v>75</v>
      </c>
      <c r="BB362">
        <v>0.2</v>
      </c>
      <c r="BC362">
        <v>1</v>
      </c>
      <c r="BD362" t="s">
        <v>732</v>
      </c>
      <c r="BE362" t="s">
        <v>732</v>
      </c>
      <c r="BF362" t="s">
        <v>732</v>
      </c>
      <c r="BG362" t="s">
        <v>732</v>
      </c>
      <c r="BH362" t="s">
        <v>732</v>
      </c>
      <c r="BI362" t="s">
        <v>732</v>
      </c>
    </row>
    <row r="363" spans="1:61">
      <c r="A363">
        <v>555</v>
      </c>
      <c r="B363" t="s">
        <v>1499</v>
      </c>
      <c r="C363" t="s">
        <v>1502</v>
      </c>
      <c r="D363" s="70">
        <v>240340330</v>
      </c>
      <c r="E363">
        <v>2</v>
      </c>
      <c r="F363">
        <v>4</v>
      </c>
      <c r="G363" s="70">
        <v>121131</v>
      </c>
      <c r="H363">
        <v>7.4461469999999998</v>
      </c>
      <c r="I363">
        <v>1.5524787</v>
      </c>
      <c r="J363">
        <v>0.20699713</v>
      </c>
      <c r="K363" s="71">
        <v>8.9004533999999998E-5</v>
      </c>
      <c r="L363">
        <v>2.2972899999999998</v>
      </c>
      <c r="M363">
        <v>1.1486449999999999</v>
      </c>
      <c r="N363">
        <v>0.73513262999999995</v>
      </c>
      <c r="O363">
        <v>0.91891590000000001</v>
      </c>
      <c r="P363">
        <v>7.2830010000000001E-2</v>
      </c>
      <c r="Q363">
        <v>0</v>
      </c>
      <c r="R363">
        <v>90</v>
      </c>
      <c r="S363" t="s">
        <v>732</v>
      </c>
      <c r="T363">
        <v>3.0000000999999998E-2</v>
      </c>
      <c r="U363">
        <v>0</v>
      </c>
      <c r="V363">
        <v>90</v>
      </c>
      <c r="W363" t="s">
        <v>732</v>
      </c>
      <c r="X363">
        <v>0.6</v>
      </c>
      <c r="Y363">
        <v>3.1000000999999999</v>
      </c>
      <c r="Z363">
        <v>1.8000001000000001</v>
      </c>
      <c r="AA363">
        <v>5</v>
      </c>
      <c r="AB363">
        <v>1.9000001</v>
      </c>
      <c r="AC363">
        <v>4.6000003999999999</v>
      </c>
      <c r="AD363">
        <v>3.0000002000000001</v>
      </c>
      <c r="AE363">
        <v>4</v>
      </c>
      <c r="AF363">
        <v>0</v>
      </c>
      <c r="AJ363">
        <v>1</v>
      </c>
      <c r="AK363">
        <v>100</v>
      </c>
      <c r="AL363" t="s">
        <v>732</v>
      </c>
      <c r="AM363" t="s">
        <v>732</v>
      </c>
      <c r="AN363" t="s">
        <v>732</v>
      </c>
      <c r="AO363" t="s">
        <v>732</v>
      </c>
      <c r="AP363" t="s">
        <v>732</v>
      </c>
      <c r="AS363">
        <v>100</v>
      </c>
      <c r="AX363">
        <v>100</v>
      </c>
      <c r="AY363">
        <v>0.2</v>
      </c>
      <c r="AZ363">
        <v>3</v>
      </c>
      <c r="BA363">
        <v>100</v>
      </c>
      <c r="BB363">
        <v>0.4</v>
      </c>
      <c r="BC363">
        <v>1</v>
      </c>
      <c r="BD363" t="s">
        <v>732</v>
      </c>
      <c r="BE363" t="s">
        <v>732</v>
      </c>
      <c r="BF363" t="s">
        <v>732</v>
      </c>
      <c r="BG363" t="s">
        <v>732</v>
      </c>
      <c r="BH363" t="s">
        <v>732</v>
      </c>
      <c r="BI363" t="s">
        <v>732</v>
      </c>
    </row>
    <row r="364" spans="1:61">
      <c r="A364">
        <v>556</v>
      </c>
      <c r="B364" t="s">
        <v>1503</v>
      </c>
      <c r="C364" t="s">
        <v>1504</v>
      </c>
      <c r="D364" s="70">
        <v>240340330</v>
      </c>
      <c r="E364">
        <v>2</v>
      </c>
      <c r="F364">
        <v>4</v>
      </c>
      <c r="G364" s="70">
        <v>121131</v>
      </c>
      <c r="H364">
        <v>7.4461469999999998</v>
      </c>
      <c r="I364">
        <v>1.5524787</v>
      </c>
      <c r="J364">
        <v>0.20699713</v>
      </c>
      <c r="K364">
        <v>0</v>
      </c>
      <c r="L364">
        <v>0</v>
      </c>
      <c r="M364">
        <v>0</v>
      </c>
      <c r="P364">
        <v>7.2830010000000001E-2</v>
      </c>
      <c r="Q364">
        <v>0</v>
      </c>
      <c r="R364">
        <v>90</v>
      </c>
      <c r="S364" t="s">
        <v>732</v>
      </c>
      <c r="T364">
        <v>3.0000000999999998E-2</v>
      </c>
      <c r="U364">
        <v>0</v>
      </c>
      <c r="V364">
        <v>90</v>
      </c>
      <c r="W364" t="s">
        <v>732</v>
      </c>
      <c r="X364">
        <v>0.4</v>
      </c>
      <c r="Y364">
        <v>1</v>
      </c>
      <c r="Z364">
        <v>1</v>
      </c>
      <c r="AA364">
        <v>6.0000004999999996</v>
      </c>
      <c r="AB364">
        <v>3.0000002000000001</v>
      </c>
      <c r="AC364">
        <v>1</v>
      </c>
      <c r="AD364">
        <v>3.0000002000000001</v>
      </c>
      <c r="AE364">
        <v>3.0000002000000001</v>
      </c>
      <c r="AF364">
        <v>0</v>
      </c>
      <c r="AG364">
        <v>0</v>
      </c>
      <c r="AH364">
        <v>0.18378319000000001</v>
      </c>
      <c r="AI364">
        <v>0</v>
      </c>
      <c r="AJ364">
        <v>0.8</v>
      </c>
      <c r="AK364">
        <v>100</v>
      </c>
      <c r="AL364" t="s">
        <v>732</v>
      </c>
      <c r="AM364" t="s">
        <v>732</v>
      </c>
      <c r="AN364" t="s">
        <v>732</v>
      </c>
      <c r="AO364" t="s">
        <v>732</v>
      </c>
      <c r="AP364" t="s">
        <v>732</v>
      </c>
      <c r="AS364">
        <v>100</v>
      </c>
      <c r="AX364">
        <v>100</v>
      </c>
      <c r="AY364">
        <v>0.2</v>
      </c>
      <c r="AZ364">
        <v>3</v>
      </c>
      <c r="BA364">
        <v>100</v>
      </c>
      <c r="BB364">
        <v>0.2</v>
      </c>
      <c r="BC364">
        <v>1</v>
      </c>
      <c r="BD364" t="s">
        <v>732</v>
      </c>
      <c r="BE364" t="s">
        <v>732</v>
      </c>
      <c r="BF364" t="s">
        <v>732</v>
      </c>
      <c r="BG364" t="s">
        <v>732</v>
      </c>
      <c r="BH364" t="s">
        <v>732</v>
      </c>
      <c r="BI364" t="s">
        <v>732</v>
      </c>
    </row>
    <row r="365" spans="1:61">
      <c r="A365">
        <v>557</v>
      </c>
      <c r="B365" t="s">
        <v>1505</v>
      </c>
      <c r="C365" t="s">
        <v>1506</v>
      </c>
      <c r="D365" s="70">
        <v>240340330</v>
      </c>
      <c r="E365">
        <v>2</v>
      </c>
      <c r="F365">
        <v>4</v>
      </c>
      <c r="G365" s="70">
        <v>121131</v>
      </c>
      <c r="H365">
        <v>6.0374169999999996</v>
      </c>
      <c r="I365">
        <v>0</v>
      </c>
      <c r="J365">
        <v>0.10349856</v>
      </c>
      <c r="L365">
        <v>3.6756636999999999</v>
      </c>
      <c r="N365">
        <v>2.4504427999999998</v>
      </c>
      <c r="O365">
        <v>1.0210178000000001</v>
      </c>
      <c r="P365">
        <v>0.13108501</v>
      </c>
      <c r="Q365">
        <v>0</v>
      </c>
      <c r="R365">
        <v>90</v>
      </c>
      <c r="S365" t="s">
        <v>732</v>
      </c>
      <c r="T365">
        <v>0.1</v>
      </c>
      <c r="U365">
        <v>0</v>
      </c>
      <c r="V365">
        <v>90</v>
      </c>
      <c r="W365" t="s">
        <v>732</v>
      </c>
      <c r="X365">
        <v>0.4</v>
      </c>
      <c r="Y365">
        <v>1</v>
      </c>
      <c r="Z365">
        <v>1</v>
      </c>
      <c r="AA365">
        <v>2</v>
      </c>
      <c r="AB365">
        <v>2</v>
      </c>
      <c r="AC365">
        <v>1</v>
      </c>
      <c r="AD365">
        <v>2</v>
      </c>
      <c r="AE365">
        <v>1</v>
      </c>
      <c r="AF365">
        <v>1</v>
      </c>
      <c r="AG365">
        <v>3.3226711999999998</v>
      </c>
      <c r="AH365">
        <v>0.14702654000000001</v>
      </c>
      <c r="AI365">
        <v>0</v>
      </c>
      <c r="AJ365">
        <v>0.5</v>
      </c>
      <c r="AK365">
        <v>50</v>
      </c>
      <c r="AL365" t="s">
        <v>732</v>
      </c>
      <c r="AM365" t="s">
        <v>732</v>
      </c>
      <c r="AN365" t="s">
        <v>732</v>
      </c>
      <c r="AO365" t="s">
        <v>732</v>
      </c>
      <c r="AP365" t="s">
        <v>732</v>
      </c>
      <c r="AS365">
        <v>100</v>
      </c>
      <c r="AX365">
        <v>50</v>
      </c>
      <c r="AY365">
        <v>0.2</v>
      </c>
      <c r="AZ365">
        <v>3</v>
      </c>
      <c r="BA365">
        <v>50</v>
      </c>
      <c r="BB365">
        <v>0.3</v>
      </c>
      <c r="BC365">
        <v>1</v>
      </c>
      <c r="BD365" t="s">
        <v>732</v>
      </c>
      <c r="BE365" t="s">
        <v>732</v>
      </c>
      <c r="BF365" t="s">
        <v>732</v>
      </c>
      <c r="BG365" t="s">
        <v>732</v>
      </c>
      <c r="BH365" t="s">
        <v>732</v>
      </c>
      <c r="BI365" t="s">
        <v>732</v>
      </c>
    </row>
    <row r="366" spans="1:61">
      <c r="A366">
        <v>558</v>
      </c>
      <c r="B366" t="s">
        <v>1505</v>
      </c>
      <c r="C366" t="s">
        <v>1507</v>
      </c>
      <c r="D366" s="70">
        <v>240340330</v>
      </c>
      <c r="E366">
        <v>2</v>
      </c>
      <c r="F366">
        <v>4</v>
      </c>
      <c r="G366" s="70">
        <v>121131</v>
      </c>
      <c r="H366">
        <v>6.0374169999999996</v>
      </c>
      <c r="I366">
        <v>0</v>
      </c>
      <c r="J366">
        <v>0.10349856</v>
      </c>
      <c r="L366">
        <v>3.6756636999999999</v>
      </c>
      <c r="N366">
        <v>2.4504427999999998</v>
      </c>
      <c r="O366">
        <v>1.0210178000000001</v>
      </c>
      <c r="P366">
        <v>0.262185</v>
      </c>
      <c r="Q366">
        <v>0</v>
      </c>
      <c r="R366">
        <v>90</v>
      </c>
      <c r="S366" t="s">
        <v>732</v>
      </c>
      <c r="T366">
        <v>0.1</v>
      </c>
      <c r="U366">
        <v>0</v>
      </c>
      <c r="V366">
        <v>90</v>
      </c>
      <c r="W366" t="s">
        <v>732</v>
      </c>
      <c r="X366">
        <v>1.2</v>
      </c>
      <c r="Y366">
        <v>3.2</v>
      </c>
      <c r="Z366">
        <v>4.8</v>
      </c>
      <c r="AA366">
        <v>12.3</v>
      </c>
      <c r="AB366">
        <v>5.4</v>
      </c>
      <c r="AC366">
        <v>1</v>
      </c>
      <c r="AD366">
        <v>2</v>
      </c>
      <c r="AE366">
        <v>2</v>
      </c>
      <c r="AF366">
        <v>1</v>
      </c>
      <c r="AG366">
        <v>3.3226711999999998</v>
      </c>
      <c r="AH366">
        <v>0.14702654000000001</v>
      </c>
      <c r="AI366">
        <v>0</v>
      </c>
      <c r="AJ366">
        <v>0.7</v>
      </c>
      <c r="AK366">
        <v>85</v>
      </c>
      <c r="AL366" t="s">
        <v>732</v>
      </c>
      <c r="AM366" t="s">
        <v>732</v>
      </c>
      <c r="AN366" t="s">
        <v>732</v>
      </c>
      <c r="AO366" t="s">
        <v>732</v>
      </c>
      <c r="AP366" t="s">
        <v>732</v>
      </c>
      <c r="AS366">
        <v>100</v>
      </c>
      <c r="AX366">
        <v>80</v>
      </c>
      <c r="AY366">
        <v>0.3</v>
      </c>
      <c r="AZ366">
        <v>3</v>
      </c>
      <c r="BA366">
        <v>80</v>
      </c>
      <c r="BB366">
        <v>0.4</v>
      </c>
      <c r="BC366">
        <v>1</v>
      </c>
      <c r="BD366" t="s">
        <v>732</v>
      </c>
      <c r="BE366" t="s">
        <v>732</v>
      </c>
      <c r="BF366" t="s">
        <v>732</v>
      </c>
      <c r="BG366" t="s">
        <v>732</v>
      </c>
      <c r="BH366" t="s">
        <v>732</v>
      </c>
      <c r="BI366" t="s">
        <v>732</v>
      </c>
    </row>
    <row r="367" spans="1:61">
      <c r="A367">
        <v>559</v>
      </c>
      <c r="B367" t="s">
        <v>1505</v>
      </c>
      <c r="C367" s="69" t="s">
        <v>1508</v>
      </c>
      <c r="D367" s="70">
        <v>240340330</v>
      </c>
      <c r="E367">
        <v>2</v>
      </c>
      <c r="F367">
        <v>4</v>
      </c>
      <c r="G367" s="70">
        <v>121131</v>
      </c>
      <c r="H367">
        <v>13.799809</v>
      </c>
      <c r="I367">
        <v>4.5065007000000001</v>
      </c>
      <c r="J367">
        <v>0.28462110000000002</v>
      </c>
      <c r="K367" s="71">
        <v>7.1203616E-4</v>
      </c>
      <c r="L367">
        <v>27.567475999999999</v>
      </c>
      <c r="M367">
        <v>9.1891580000000008</v>
      </c>
      <c r="N367">
        <v>2.5525448000000002</v>
      </c>
      <c r="O367">
        <v>0.91891590000000001</v>
      </c>
      <c r="P367">
        <v>5.1830004999999998E-2</v>
      </c>
      <c r="Q367">
        <v>0</v>
      </c>
      <c r="R367">
        <v>70</v>
      </c>
      <c r="S367" t="s">
        <v>732</v>
      </c>
      <c r="T367">
        <v>3.0000000999999998E-2</v>
      </c>
      <c r="U367">
        <v>0</v>
      </c>
      <c r="V367">
        <v>90</v>
      </c>
      <c r="W367" t="s">
        <v>732</v>
      </c>
      <c r="X367">
        <v>0.3</v>
      </c>
      <c r="Y367">
        <v>2.4</v>
      </c>
      <c r="Z367">
        <v>3.9</v>
      </c>
      <c r="AA367">
        <v>10.3</v>
      </c>
      <c r="AB367">
        <v>1.2</v>
      </c>
      <c r="AC367">
        <v>0</v>
      </c>
      <c r="AD367">
        <v>2.2000000000000002</v>
      </c>
      <c r="AE367">
        <v>16.3</v>
      </c>
      <c r="AF367">
        <v>2</v>
      </c>
      <c r="AJ367">
        <v>1.5</v>
      </c>
      <c r="AK367">
        <v>100</v>
      </c>
      <c r="AL367" t="s">
        <v>732</v>
      </c>
      <c r="AM367" t="s">
        <v>732</v>
      </c>
      <c r="AN367" t="s">
        <v>732</v>
      </c>
      <c r="AO367" t="s">
        <v>732</v>
      </c>
      <c r="AP367" t="s">
        <v>732</v>
      </c>
      <c r="AQ367">
        <v>0</v>
      </c>
      <c r="AS367">
        <v>100</v>
      </c>
      <c r="AX367">
        <v>100</v>
      </c>
      <c r="AY367">
        <v>1</v>
      </c>
      <c r="AZ367">
        <v>3</v>
      </c>
      <c r="BA367">
        <v>100</v>
      </c>
      <c r="BB367">
        <v>1</v>
      </c>
      <c r="BC367">
        <v>1</v>
      </c>
      <c r="BD367" t="s">
        <v>732</v>
      </c>
      <c r="BE367" t="s">
        <v>732</v>
      </c>
      <c r="BF367" t="s">
        <v>732</v>
      </c>
      <c r="BG367" t="s">
        <v>732</v>
      </c>
      <c r="BH367" t="s">
        <v>732</v>
      </c>
      <c r="BI367" t="s">
        <v>732</v>
      </c>
    </row>
    <row r="368" spans="1:61">
      <c r="A368">
        <v>560</v>
      </c>
      <c r="B368" t="s">
        <v>1509</v>
      </c>
      <c r="C368" s="69" t="s">
        <v>1510</v>
      </c>
      <c r="D368" s="70">
        <v>240340330</v>
      </c>
      <c r="E368">
        <v>2</v>
      </c>
      <c r="F368">
        <v>4</v>
      </c>
      <c r="G368" s="70">
        <v>121131</v>
      </c>
      <c r="H368">
        <v>6.7274070000000004</v>
      </c>
      <c r="I368">
        <v>2.4149666000000001</v>
      </c>
      <c r="J368">
        <v>0.28462110000000002</v>
      </c>
      <c r="K368" s="71">
        <v>2.306997E-4</v>
      </c>
      <c r="L368">
        <v>0</v>
      </c>
      <c r="M368">
        <v>2.9772875000000001</v>
      </c>
      <c r="N368">
        <v>1.9848584</v>
      </c>
      <c r="O368">
        <v>1.4886438</v>
      </c>
      <c r="P368">
        <v>0.45737</v>
      </c>
      <c r="Q368">
        <v>0</v>
      </c>
      <c r="R368">
        <v>85</v>
      </c>
      <c r="S368" t="s">
        <v>732</v>
      </c>
      <c r="T368">
        <v>0.05</v>
      </c>
      <c r="U368">
        <v>0</v>
      </c>
      <c r="V368">
        <v>95</v>
      </c>
      <c r="W368" t="s">
        <v>732</v>
      </c>
      <c r="X368">
        <v>0.5</v>
      </c>
      <c r="Y368">
        <v>1.6</v>
      </c>
      <c r="Z368">
        <v>3.3000001999999999</v>
      </c>
      <c r="AA368">
        <v>4.3</v>
      </c>
      <c r="AB368">
        <v>5</v>
      </c>
      <c r="AC368">
        <v>3.4</v>
      </c>
      <c r="AD368">
        <v>0.8</v>
      </c>
      <c r="AE368">
        <v>1.6</v>
      </c>
      <c r="AF368">
        <v>0.6</v>
      </c>
      <c r="AG368">
        <v>0</v>
      </c>
      <c r="AH368">
        <v>1.5315266000000001</v>
      </c>
      <c r="AI368">
        <v>0</v>
      </c>
      <c r="AJ368">
        <v>1.5</v>
      </c>
      <c r="AK368">
        <v>100</v>
      </c>
      <c r="AL368">
        <v>0.1</v>
      </c>
      <c r="AM368">
        <v>5</v>
      </c>
      <c r="AN368">
        <v>0.1</v>
      </c>
      <c r="AO368">
        <v>20</v>
      </c>
      <c r="AP368">
        <v>2</v>
      </c>
      <c r="AQ368">
        <v>0</v>
      </c>
      <c r="AS368">
        <v>100</v>
      </c>
      <c r="AX368">
        <v>100</v>
      </c>
      <c r="AY368">
        <v>1</v>
      </c>
      <c r="AZ368">
        <v>3</v>
      </c>
      <c r="BA368">
        <v>100</v>
      </c>
      <c r="BB368">
        <v>1</v>
      </c>
      <c r="BC368">
        <v>1</v>
      </c>
      <c r="BD368">
        <v>3</v>
      </c>
      <c r="BE368">
        <v>1.66</v>
      </c>
      <c r="BF368">
        <v>20</v>
      </c>
      <c r="BG368" t="s">
        <v>732</v>
      </c>
      <c r="BH368" t="s">
        <v>732</v>
      </c>
      <c r="BI368" t="s">
        <v>732</v>
      </c>
    </row>
    <row r="369" spans="1:61">
      <c r="A369">
        <v>561</v>
      </c>
      <c r="B369" t="s">
        <v>1509</v>
      </c>
      <c r="C369" t="s">
        <v>1511</v>
      </c>
      <c r="D369" s="70">
        <v>240340330</v>
      </c>
      <c r="E369">
        <v>2</v>
      </c>
      <c r="F369">
        <v>4</v>
      </c>
      <c r="G369" s="70">
        <v>121131</v>
      </c>
      <c r="H369">
        <v>13.799809</v>
      </c>
      <c r="I369">
        <v>8.1936359999999997</v>
      </c>
      <c r="J369">
        <v>1.3972306999999999</v>
      </c>
      <c r="K369" s="71">
        <v>5.7674927E-4</v>
      </c>
      <c r="L369">
        <v>19.848585</v>
      </c>
      <c r="M369">
        <v>7.4432179999999999</v>
      </c>
      <c r="N369">
        <v>34.735019999999999</v>
      </c>
      <c r="O369">
        <v>39.697166000000003</v>
      </c>
      <c r="P369">
        <v>7.9830005999999995E-2</v>
      </c>
      <c r="Q369">
        <v>0</v>
      </c>
      <c r="R369">
        <v>85</v>
      </c>
      <c r="S369" t="s">
        <v>732</v>
      </c>
      <c r="T369">
        <v>3.0000000999999998E-2</v>
      </c>
      <c r="U369">
        <v>0</v>
      </c>
      <c r="V369">
        <v>95</v>
      </c>
      <c r="W369" t="s">
        <v>732</v>
      </c>
      <c r="X369">
        <v>0.5</v>
      </c>
      <c r="Y369">
        <v>1.6</v>
      </c>
      <c r="Z369">
        <v>3.3000001999999999</v>
      </c>
      <c r="AA369">
        <v>12.1</v>
      </c>
      <c r="AB369">
        <v>15.000000999999999</v>
      </c>
      <c r="AC369">
        <v>3.0000002000000001</v>
      </c>
      <c r="AD369">
        <v>0.8</v>
      </c>
      <c r="AE369">
        <v>7.0000004999999996</v>
      </c>
      <c r="AF369">
        <v>3.0000002000000001</v>
      </c>
      <c r="AG369">
        <v>1.7092774000000002E-2</v>
      </c>
      <c r="AH369">
        <v>3.6756635000000003E-2</v>
      </c>
      <c r="AI369">
        <v>0</v>
      </c>
      <c r="AJ369">
        <v>2</v>
      </c>
      <c r="AK369">
        <v>100</v>
      </c>
      <c r="AL369">
        <v>0.1</v>
      </c>
      <c r="AM369">
        <v>5</v>
      </c>
      <c r="AN369">
        <v>0.1</v>
      </c>
      <c r="AO369">
        <v>20</v>
      </c>
      <c r="AP369">
        <v>2</v>
      </c>
      <c r="AQ369">
        <v>0</v>
      </c>
      <c r="AS369">
        <v>100</v>
      </c>
      <c r="AX369">
        <v>100</v>
      </c>
      <c r="AY369">
        <v>2</v>
      </c>
      <c r="AZ369">
        <v>3</v>
      </c>
      <c r="BA369">
        <v>100</v>
      </c>
      <c r="BB369">
        <v>2</v>
      </c>
      <c r="BC369">
        <v>1</v>
      </c>
      <c r="BD369">
        <v>3</v>
      </c>
      <c r="BE369">
        <v>1.66</v>
      </c>
      <c r="BF369">
        <v>20</v>
      </c>
      <c r="BG369" t="s">
        <v>732</v>
      </c>
      <c r="BH369" t="s">
        <v>732</v>
      </c>
      <c r="BI369" t="s">
        <v>732</v>
      </c>
    </row>
    <row r="370" spans="1:61">
      <c r="A370">
        <v>562</v>
      </c>
      <c r="B370" t="s">
        <v>414</v>
      </c>
      <c r="C370" t="s">
        <v>1512</v>
      </c>
      <c r="D370" s="70">
        <v>340330</v>
      </c>
      <c r="E370">
        <v>2</v>
      </c>
      <c r="F370">
        <v>5</v>
      </c>
      <c r="G370" s="70">
        <v>112113</v>
      </c>
      <c r="H370">
        <v>0.19758816000000001</v>
      </c>
      <c r="I370">
        <v>0</v>
      </c>
      <c r="J370">
        <v>0.53479164999999995</v>
      </c>
      <c r="P370">
        <v>1.9199999999999998E-2</v>
      </c>
      <c r="Q370">
        <v>0</v>
      </c>
      <c r="R370">
        <v>90</v>
      </c>
      <c r="S370" t="s">
        <v>732</v>
      </c>
      <c r="T370">
        <v>0.3</v>
      </c>
      <c r="U370">
        <v>0</v>
      </c>
      <c r="V370">
        <v>85</v>
      </c>
      <c r="W370" t="s">
        <v>732</v>
      </c>
      <c r="X370">
        <v>0.3</v>
      </c>
      <c r="Y370">
        <v>0.4</v>
      </c>
      <c r="Z370">
        <v>0.90000004</v>
      </c>
      <c r="AA370">
        <v>1.1000000000000001</v>
      </c>
      <c r="AB370">
        <v>0</v>
      </c>
      <c r="AC370">
        <v>0</v>
      </c>
      <c r="AD370">
        <v>0.1</v>
      </c>
      <c r="AE370">
        <v>0</v>
      </c>
      <c r="AF370">
        <v>0</v>
      </c>
      <c r="AJ370">
        <v>1.2</v>
      </c>
      <c r="AK370">
        <v>36</v>
      </c>
      <c r="AL370" t="s">
        <v>732</v>
      </c>
      <c r="AM370" t="s">
        <v>732</v>
      </c>
      <c r="AN370" t="s">
        <v>732</v>
      </c>
      <c r="AO370" t="s">
        <v>732</v>
      </c>
      <c r="AP370" t="s">
        <v>732</v>
      </c>
      <c r="AS370">
        <v>20</v>
      </c>
      <c r="AT370">
        <v>80</v>
      </c>
      <c r="AX370" t="s">
        <v>732</v>
      </c>
      <c r="AY370" t="s">
        <v>732</v>
      </c>
      <c r="AZ370" t="s">
        <v>732</v>
      </c>
      <c r="BA370">
        <v>85</v>
      </c>
      <c r="BB370">
        <v>0.3</v>
      </c>
      <c r="BC370">
        <v>1</v>
      </c>
      <c r="BD370" t="s">
        <v>732</v>
      </c>
      <c r="BE370" t="s">
        <v>732</v>
      </c>
      <c r="BF370" t="s">
        <v>732</v>
      </c>
      <c r="BG370" t="s">
        <v>732</v>
      </c>
      <c r="BH370" t="s">
        <v>732</v>
      </c>
      <c r="BI370" t="s">
        <v>732</v>
      </c>
    </row>
    <row r="371" spans="1:61">
      <c r="A371">
        <v>563</v>
      </c>
      <c r="B371" t="s">
        <v>415</v>
      </c>
      <c r="C371" t="s">
        <v>1513</v>
      </c>
      <c r="D371">
        <v>240</v>
      </c>
      <c r="E371">
        <v>1</v>
      </c>
      <c r="F371">
        <v>5</v>
      </c>
      <c r="G371" s="70">
        <v>112113</v>
      </c>
      <c r="H371">
        <v>1.5790500000000001</v>
      </c>
      <c r="I371">
        <v>0</v>
      </c>
      <c r="J371">
        <v>0</v>
      </c>
      <c r="L371">
        <v>1.5688008</v>
      </c>
      <c r="N371">
        <v>3.1376018999999999</v>
      </c>
      <c r="O371">
        <v>3.1376016</v>
      </c>
      <c r="P371">
        <v>4.2000003000000001E-2</v>
      </c>
      <c r="Q371">
        <v>0</v>
      </c>
      <c r="R371">
        <v>90</v>
      </c>
      <c r="S371" t="s">
        <v>732</v>
      </c>
      <c r="T371">
        <v>0.2</v>
      </c>
      <c r="U371">
        <v>0</v>
      </c>
      <c r="V371">
        <v>80</v>
      </c>
      <c r="W371" t="s">
        <v>732</v>
      </c>
      <c r="X371">
        <v>0.2</v>
      </c>
      <c r="Y371">
        <v>0.8</v>
      </c>
      <c r="Z371">
        <v>1.9000001</v>
      </c>
      <c r="AA371">
        <v>2.2000000000000002</v>
      </c>
      <c r="AB371">
        <v>0.4</v>
      </c>
      <c r="AC371">
        <v>0</v>
      </c>
      <c r="AD371">
        <v>0.8</v>
      </c>
      <c r="AE371">
        <v>0</v>
      </c>
      <c r="AF371">
        <v>0</v>
      </c>
      <c r="AJ371">
        <v>0.7</v>
      </c>
      <c r="AK371">
        <v>97</v>
      </c>
      <c r="AL371" t="s">
        <v>732</v>
      </c>
      <c r="AM371" t="s">
        <v>732</v>
      </c>
      <c r="AN371" t="s">
        <v>732</v>
      </c>
      <c r="AO371" t="s">
        <v>732</v>
      </c>
      <c r="AP371" t="s">
        <v>732</v>
      </c>
      <c r="AS371">
        <v>50</v>
      </c>
      <c r="AT371">
        <v>50</v>
      </c>
      <c r="AX371" t="s">
        <v>732</v>
      </c>
      <c r="AY371" t="s">
        <v>732</v>
      </c>
      <c r="AZ371" t="s">
        <v>732</v>
      </c>
      <c r="BA371">
        <v>98</v>
      </c>
      <c r="BB371">
        <v>0.6</v>
      </c>
      <c r="BC371">
        <v>1</v>
      </c>
      <c r="BD371" t="s">
        <v>732</v>
      </c>
      <c r="BE371" t="s">
        <v>732</v>
      </c>
      <c r="BF371" t="s">
        <v>732</v>
      </c>
      <c r="BG371" t="s">
        <v>732</v>
      </c>
      <c r="BH371" t="s">
        <v>732</v>
      </c>
      <c r="BI371" t="s">
        <v>732</v>
      </c>
    </row>
    <row r="372" spans="1:61">
      <c r="A372">
        <v>564</v>
      </c>
      <c r="B372" t="s">
        <v>1514</v>
      </c>
      <c r="C372" s="69" t="s">
        <v>1515</v>
      </c>
      <c r="D372" s="70">
        <v>340330</v>
      </c>
      <c r="E372">
        <v>2</v>
      </c>
      <c r="F372">
        <v>5</v>
      </c>
      <c r="G372" s="70">
        <v>112131</v>
      </c>
      <c r="H372">
        <v>0</v>
      </c>
      <c r="I372">
        <v>0</v>
      </c>
      <c r="J372">
        <v>2.5357148999999999</v>
      </c>
      <c r="P372">
        <v>1.01661</v>
      </c>
      <c r="Q372">
        <v>0</v>
      </c>
      <c r="R372">
        <v>85</v>
      </c>
      <c r="S372" t="s">
        <v>732</v>
      </c>
      <c r="T372">
        <v>0.15</v>
      </c>
      <c r="U372">
        <v>0</v>
      </c>
      <c r="V372">
        <v>90</v>
      </c>
      <c r="W372" t="s">
        <v>732</v>
      </c>
      <c r="X372">
        <v>0</v>
      </c>
      <c r="Y372">
        <v>0.70000004999999998</v>
      </c>
      <c r="Z372">
        <v>0.90000004</v>
      </c>
      <c r="AA372">
        <v>6.0000004999999996</v>
      </c>
      <c r="AB372">
        <v>8</v>
      </c>
      <c r="AC372">
        <v>3.0000002000000001</v>
      </c>
      <c r="AD372">
        <v>1</v>
      </c>
      <c r="AE372">
        <v>1</v>
      </c>
      <c r="AF372">
        <v>0.5</v>
      </c>
      <c r="AG372">
        <v>2.7475710000000002</v>
      </c>
      <c r="AH372">
        <v>0</v>
      </c>
      <c r="AI372">
        <v>0</v>
      </c>
      <c r="AJ372">
        <v>0.5</v>
      </c>
      <c r="AK372">
        <v>80</v>
      </c>
      <c r="AL372" t="s">
        <v>732</v>
      </c>
      <c r="AM372" t="s">
        <v>732</v>
      </c>
      <c r="AN372">
        <v>0.5</v>
      </c>
      <c r="AO372">
        <v>10</v>
      </c>
      <c r="AP372">
        <v>2</v>
      </c>
      <c r="AS372">
        <v>100</v>
      </c>
      <c r="AX372">
        <v>0</v>
      </c>
      <c r="AY372">
        <v>0</v>
      </c>
      <c r="AZ372">
        <v>3</v>
      </c>
      <c r="BA372">
        <v>50</v>
      </c>
      <c r="BB372">
        <v>0.1</v>
      </c>
      <c r="BC372">
        <v>1</v>
      </c>
      <c r="BD372" t="s">
        <v>732</v>
      </c>
      <c r="BE372" t="s">
        <v>732</v>
      </c>
      <c r="BF372" t="s">
        <v>732</v>
      </c>
      <c r="BG372" t="s">
        <v>732</v>
      </c>
      <c r="BH372" t="s">
        <v>732</v>
      </c>
      <c r="BI372" t="s">
        <v>732</v>
      </c>
    </row>
    <row r="373" spans="1:61">
      <c r="A373">
        <v>565</v>
      </c>
      <c r="B373" t="s">
        <v>1516</v>
      </c>
      <c r="C373" s="69" t="s">
        <v>1517</v>
      </c>
      <c r="D373" s="70">
        <v>240340330</v>
      </c>
      <c r="E373">
        <v>2</v>
      </c>
      <c r="F373">
        <v>5</v>
      </c>
      <c r="G373" s="70">
        <v>112121131</v>
      </c>
      <c r="H373">
        <v>0</v>
      </c>
      <c r="I373">
        <v>0</v>
      </c>
      <c r="J373">
        <v>2.5357148999999999</v>
      </c>
      <c r="L373">
        <v>38.594462999999998</v>
      </c>
      <c r="N373">
        <v>1.1486448</v>
      </c>
      <c r="O373">
        <v>0.86148360000000002</v>
      </c>
      <c r="P373">
        <v>1.01661</v>
      </c>
      <c r="Q373">
        <v>0</v>
      </c>
      <c r="R373">
        <v>85</v>
      </c>
      <c r="S373" t="s">
        <v>732</v>
      </c>
      <c r="T373">
        <v>0.15</v>
      </c>
      <c r="U373">
        <v>0</v>
      </c>
      <c r="V373">
        <v>90</v>
      </c>
      <c r="W373" t="s">
        <v>732</v>
      </c>
      <c r="X373">
        <v>0</v>
      </c>
      <c r="Y373">
        <v>0.70000004999999998</v>
      </c>
      <c r="Z373">
        <v>0.90000004</v>
      </c>
      <c r="AA373">
        <v>7.0000004999999996</v>
      </c>
      <c r="AB373">
        <v>12.000000999999999</v>
      </c>
      <c r="AC373">
        <v>12.000000999999999</v>
      </c>
      <c r="AD373">
        <v>3.0000002000000001</v>
      </c>
      <c r="AE373">
        <v>5</v>
      </c>
      <c r="AF373">
        <v>15.000000999999999</v>
      </c>
      <c r="AJ373">
        <v>1</v>
      </c>
      <c r="AK373">
        <v>100</v>
      </c>
      <c r="AL373" t="s">
        <v>732</v>
      </c>
      <c r="AM373" t="s">
        <v>732</v>
      </c>
      <c r="AN373">
        <v>0.5</v>
      </c>
      <c r="AO373">
        <v>20</v>
      </c>
      <c r="AP373">
        <v>2</v>
      </c>
      <c r="AS373">
        <v>60</v>
      </c>
      <c r="AU373">
        <v>40</v>
      </c>
      <c r="AX373" t="s">
        <v>732</v>
      </c>
      <c r="AY373" t="s">
        <v>732</v>
      </c>
      <c r="AZ373" t="s">
        <v>732</v>
      </c>
      <c r="BA373">
        <v>96</v>
      </c>
      <c r="BB373">
        <v>0.5</v>
      </c>
      <c r="BC373">
        <v>1</v>
      </c>
      <c r="BD373" t="s">
        <v>732</v>
      </c>
      <c r="BE373" t="s">
        <v>732</v>
      </c>
      <c r="BF373" t="s">
        <v>732</v>
      </c>
      <c r="BG373" t="s">
        <v>732</v>
      </c>
      <c r="BH373" t="s">
        <v>732</v>
      </c>
      <c r="BI373" t="s">
        <v>732</v>
      </c>
    </row>
    <row r="374" spans="1:61">
      <c r="A374">
        <v>566</v>
      </c>
      <c r="B374" t="s">
        <v>1518</v>
      </c>
      <c r="C374" s="69" t="s">
        <v>1519</v>
      </c>
      <c r="D374" s="70">
        <v>240340330</v>
      </c>
      <c r="E374">
        <v>2</v>
      </c>
      <c r="F374">
        <v>5</v>
      </c>
      <c r="G374" s="70">
        <v>112131321</v>
      </c>
      <c r="H374">
        <v>3.5656694999999998</v>
      </c>
      <c r="I374">
        <v>5.1210230000000001</v>
      </c>
      <c r="J374">
        <v>1.8399745000000001</v>
      </c>
      <c r="N374">
        <v>1.8296638000000001</v>
      </c>
      <c r="O374">
        <v>1.3722478</v>
      </c>
      <c r="P374">
        <v>0.222415</v>
      </c>
      <c r="Q374">
        <v>0</v>
      </c>
      <c r="R374">
        <v>90</v>
      </c>
      <c r="S374" t="s">
        <v>732</v>
      </c>
      <c r="T374">
        <v>0.1</v>
      </c>
      <c r="U374">
        <v>0</v>
      </c>
      <c r="V374">
        <v>80</v>
      </c>
      <c r="W374" t="s">
        <v>732</v>
      </c>
      <c r="X374">
        <v>0.5</v>
      </c>
      <c r="Y374">
        <v>1.1000000000000001</v>
      </c>
      <c r="Z374">
        <v>0.8</v>
      </c>
      <c r="AA374">
        <v>3.18</v>
      </c>
      <c r="AB374">
        <v>12.730000499999999</v>
      </c>
      <c r="AC374">
        <v>0</v>
      </c>
      <c r="AD374">
        <v>8</v>
      </c>
      <c r="AE374">
        <v>15.000000999999999</v>
      </c>
      <c r="AF374">
        <v>20</v>
      </c>
      <c r="AJ374">
        <v>2</v>
      </c>
      <c r="AK374">
        <v>100</v>
      </c>
      <c r="AL374" t="s">
        <v>732</v>
      </c>
      <c r="AM374" t="s">
        <v>732</v>
      </c>
      <c r="AN374">
        <v>0.7</v>
      </c>
      <c r="AO374">
        <v>30</v>
      </c>
      <c r="AP374">
        <v>2</v>
      </c>
      <c r="AS374">
        <v>80</v>
      </c>
      <c r="AT374">
        <v>20</v>
      </c>
      <c r="AX374">
        <v>98</v>
      </c>
      <c r="AY374">
        <v>1</v>
      </c>
      <c r="AZ374">
        <v>3</v>
      </c>
      <c r="BA374">
        <v>98</v>
      </c>
      <c r="BB374">
        <v>1</v>
      </c>
      <c r="BC374">
        <v>1</v>
      </c>
      <c r="BD374">
        <v>1.5</v>
      </c>
      <c r="BE374">
        <v>3</v>
      </c>
      <c r="BF374">
        <v>35</v>
      </c>
      <c r="BG374" t="s">
        <v>732</v>
      </c>
      <c r="BH374" t="s">
        <v>732</v>
      </c>
      <c r="BI374" t="s">
        <v>732</v>
      </c>
    </row>
    <row r="375" spans="1:61">
      <c r="A375">
        <v>567</v>
      </c>
      <c r="B375" t="s">
        <v>1518</v>
      </c>
      <c r="C375" s="69" t="s">
        <v>1520</v>
      </c>
      <c r="D375" s="70">
        <v>240340330</v>
      </c>
      <c r="E375">
        <v>2</v>
      </c>
      <c r="F375">
        <v>5</v>
      </c>
      <c r="G375" s="70">
        <v>112131</v>
      </c>
      <c r="H375">
        <v>0</v>
      </c>
      <c r="I375">
        <v>11.445936</v>
      </c>
      <c r="J375">
        <v>1.4087305000000001</v>
      </c>
      <c r="O375">
        <v>1.2405364999999999</v>
      </c>
      <c r="P375">
        <v>0.35581501999999998</v>
      </c>
      <c r="Q375">
        <v>0</v>
      </c>
      <c r="R375">
        <v>90</v>
      </c>
      <c r="S375" t="s">
        <v>732</v>
      </c>
      <c r="T375">
        <v>0.1</v>
      </c>
      <c r="U375">
        <v>0</v>
      </c>
      <c r="V375">
        <v>80</v>
      </c>
      <c r="W375" t="s">
        <v>732</v>
      </c>
      <c r="X375">
        <v>0.5</v>
      </c>
      <c r="Y375">
        <v>1.1000000000000001</v>
      </c>
      <c r="Z375">
        <v>0.8</v>
      </c>
      <c r="AA375">
        <v>5.2000003000000001</v>
      </c>
      <c r="AB375">
        <v>14.800001</v>
      </c>
      <c r="AC375">
        <v>0</v>
      </c>
      <c r="AD375">
        <v>3.0000002000000001</v>
      </c>
      <c r="AE375">
        <v>5</v>
      </c>
      <c r="AF375">
        <v>4</v>
      </c>
      <c r="AG375">
        <v>0</v>
      </c>
      <c r="AH375">
        <v>0.73717487000000004</v>
      </c>
      <c r="AI375">
        <v>0</v>
      </c>
      <c r="AJ375">
        <v>1.5</v>
      </c>
      <c r="AK375">
        <v>100</v>
      </c>
      <c r="AL375" t="s">
        <v>732</v>
      </c>
      <c r="AM375" t="s">
        <v>732</v>
      </c>
      <c r="AN375">
        <v>0.5</v>
      </c>
      <c r="AO375">
        <v>10</v>
      </c>
      <c r="AP375">
        <v>2</v>
      </c>
      <c r="AS375">
        <v>100</v>
      </c>
      <c r="AX375">
        <v>100</v>
      </c>
      <c r="AY375">
        <v>0.5</v>
      </c>
      <c r="AZ375">
        <v>3</v>
      </c>
      <c r="BA375">
        <v>98</v>
      </c>
      <c r="BB375">
        <v>0.5</v>
      </c>
      <c r="BC375">
        <v>1</v>
      </c>
      <c r="BD375" t="s">
        <v>732</v>
      </c>
      <c r="BE375" t="s">
        <v>732</v>
      </c>
      <c r="BF375" t="s">
        <v>732</v>
      </c>
      <c r="BG375" t="s">
        <v>732</v>
      </c>
      <c r="BH375" t="s">
        <v>732</v>
      </c>
      <c r="BI375" t="s">
        <v>732</v>
      </c>
    </row>
    <row r="376" spans="1:61">
      <c r="A376">
        <v>568</v>
      </c>
      <c r="B376" t="s">
        <v>1521</v>
      </c>
      <c r="C376" s="69" t="s">
        <v>1522</v>
      </c>
      <c r="D376" s="70">
        <v>240340330</v>
      </c>
      <c r="E376">
        <v>2</v>
      </c>
      <c r="F376">
        <v>5</v>
      </c>
      <c r="G376" s="70">
        <v>112131</v>
      </c>
      <c r="H376">
        <v>11.345311000000001</v>
      </c>
      <c r="I376">
        <v>4.8622769999999997</v>
      </c>
      <c r="J376">
        <v>0.32415178</v>
      </c>
      <c r="L376">
        <v>2.0420356000000002</v>
      </c>
      <c r="N376">
        <v>1.8296638000000001</v>
      </c>
      <c r="O376">
        <v>0.22972897</v>
      </c>
      <c r="P376">
        <v>9.5324999999999993E-2</v>
      </c>
      <c r="Q376">
        <v>0</v>
      </c>
      <c r="R376">
        <v>90</v>
      </c>
      <c r="S376" t="s">
        <v>732</v>
      </c>
      <c r="T376">
        <v>0.1</v>
      </c>
      <c r="U376">
        <v>0</v>
      </c>
      <c r="V376">
        <v>80</v>
      </c>
      <c r="W376" t="s">
        <v>732</v>
      </c>
      <c r="X376">
        <v>1.2</v>
      </c>
      <c r="Y376">
        <v>2.2000000000000002</v>
      </c>
      <c r="Z376">
        <v>5.5000004999999996</v>
      </c>
      <c r="AA376">
        <v>8.4500010000000003</v>
      </c>
      <c r="AB376">
        <v>4.42</v>
      </c>
      <c r="AC376">
        <v>3.7900002000000002</v>
      </c>
      <c r="AD376">
        <v>2.25</v>
      </c>
      <c r="AE376">
        <v>4</v>
      </c>
      <c r="AF376">
        <v>7.0000004999999996</v>
      </c>
      <c r="AJ376">
        <v>2.5</v>
      </c>
      <c r="AK376">
        <v>100</v>
      </c>
      <c r="AL376" t="s">
        <v>732</v>
      </c>
      <c r="AM376" t="s">
        <v>732</v>
      </c>
      <c r="AN376">
        <v>0.7</v>
      </c>
      <c r="AO376">
        <v>30</v>
      </c>
      <c r="AP376">
        <v>2</v>
      </c>
      <c r="AQ376" t="s">
        <v>732</v>
      </c>
      <c r="AR376" t="s">
        <v>732</v>
      </c>
      <c r="AS376">
        <v>80</v>
      </c>
      <c r="AT376" t="s">
        <v>732</v>
      </c>
      <c r="AU376" t="s">
        <v>732</v>
      </c>
      <c r="AV376" t="s">
        <v>732</v>
      </c>
      <c r="AW376">
        <v>20</v>
      </c>
      <c r="AX376">
        <v>98</v>
      </c>
      <c r="AY376">
        <v>1.5</v>
      </c>
      <c r="AZ376">
        <v>3</v>
      </c>
      <c r="BA376">
        <v>98</v>
      </c>
      <c r="BB376">
        <v>1.5</v>
      </c>
      <c r="BC376">
        <v>1</v>
      </c>
      <c r="BD376">
        <v>2.5</v>
      </c>
      <c r="BE376">
        <v>1</v>
      </c>
      <c r="BF376">
        <v>35</v>
      </c>
      <c r="BG376" t="s">
        <v>732</v>
      </c>
      <c r="BH376" t="s">
        <v>732</v>
      </c>
      <c r="BI376" t="s">
        <v>732</v>
      </c>
    </row>
    <row r="377" spans="1:61">
      <c r="A377">
        <v>569</v>
      </c>
      <c r="B377" t="s">
        <v>1523</v>
      </c>
      <c r="C377" t="s">
        <v>1524</v>
      </c>
      <c r="D377" s="70">
        <v>240340330</v>
      </c>
      <c r="E377">
        <v>2</v>
      </c>
      <c r="F377">
        <v>5</v>
      </c>
      <c r="G377" s="70">
        <v>112131</v>
      </c>
      <c r="H377">
        <v>16.387274000000001</v>
      </c>
      <c r="I377">
        <v>12.074833999999999</v>
      </c>
      <c r="J377">
        <v>1.0062361</v>
      </c>
      <c r="L377">
        <v>2.0420356000000002</v>
      </c>
      <c r="N377">
        <v>5.4889913000000004</v>
      </c>
      <c r="O377">
        <v>0.22972897</v>
      </c>
      <c r="P377">
        <v>9.5324999999999993E-2</v>
      </c>
      <c r="Q377">
        <v>0</v>
      </c>
      <c r="R377">
        <v>90</v>
      </c>
      <c r="S377" t="s">
        <v>732</v>
      </c>
      <c r="T377">
        <v>0.1</v>
      </c>
      <c r="U377">
        <v>0</v>
      </c>
      <c r="V377">
        <v>80</v>
      </c>
      <c r="W377" t="s">
        <v>732</v>
      </c>
      <c r="X377">
        <v>1.2</v>
      </c>
      <c r="Y377">
        <v>2.2000000000000002</v>
      </c>
      <c r="Z377">
        <v>5.5000004999999996</v>
      </c>
      <c r="AA377">
        <v>8.4500010000000003</v>
      </c>
      <c r="AB377">
        <v>4.42</v>
      </c>
      <c r="AC377">
        <v>3.7900002000000002</v>
      </c>
      <c r="AD377">
        <v>2.25</v>
      </c>
      <c r="AE377">
        <v>4</v>
      </c>
      <c r="AF377">
        <v>7.0000004999999996</v>
      </c>
      <c r="AJ377">
        <v>2.8</v>
      </c>
      <c r="AK377">
        <v>100</v>
      </c>
      <c r="AL377" t="s">
        <v>732</v>
      </c>
      <c r="AM377" t="s">
        <v>732</v>
      </c>
      <c r="AN377">
        <v>0.7</v>
      </c>
      <c r="AO377">
        <v>30</v>
      </c>
      <c r="AP377">
        <v>2</v>
      </c>
      <c r="AS377">
        <v>80</v>
      </c>
      <c r="AW377">
        <v>20</v>
      </c>
      <c r="AX377">
        <v>100</v>
      </c>
      <c r="AY377">
        <v>1.8</v>
      </c>
      <c r="AZ377">
        <v>3</v>
      </c>
      <c r="BA377">
        <v>100</v>
      </c>
      <c r="BB377">
        <v>1.8</v>
      </c>
      <c r="BC377">
        <v>1</v>
      </c>
      <c r="BD377">
        <v>3</v>
      </c>
      <c r="BE377">
        <v>1.5</v>
      </c>
      <c r="BF377">
        <v>35</v>
      </c>
      <c r="BG377" t="s">
        <v>732</v>
      </c>
      <c r="BH377" t="s">
        <v>732</v>
      </c>
      <c r="BI377" t="s">
        <v>732</v>
      </c>
    </row>
    <row r="378" spans="1:61">
      <c r="A378">
        <v>570</v>
      </c>
      <c r="B378" t="s">
        <v>1525</v>
      </c>
      <c r="C378" s="69" t="s">
        <v>1526</v>
      </c>
      <c r="D378" s="70">
        <v>240340330</v>
      </c>
      <c r="E378">
        <v>2</v>
      </c>
      <c r="F378">
        <v>5</v>
      </c>
      <c r="G378" s="70">
        <v>112131</v>
      </c>
      <c r="H378">
        <v>18.152498000000001</v>
      </c>
      <c r="I378">
        <v>10.464855999999999</v>
      </c>
      <c r="J378">
        <v>1.0062361</v>
      </c>
      <c r="L378">
        <v>2.0420356000000002</v>
      </c>
      <c r="N378">
        <v>5.4889913000000004</v>
      </c>
      <c r="O378">
        <v>0.22972897</v>
      </c>
      <c r="P378">
        <v>4.7660003999999999E-2</v>
      </c>
      <c r="Q378">
        <v>0</v>
      </c>
      <c r="R378">
        <v>90</v>
      </c>
      <c r="S378" t="s">
        <v>732</v>
      </c>
      <c r="T378">
        <v>0.1</v>
      </c>
      <c r="U378">
        <v>0</v>
      </c>
      <c r="V378">
        <v>80</v>
      </c>
      <c r="W378" t="s">
        <v>732</v>
      </c>
      <c r="X378">
        <v>1.2</v>
      </c>
      <c r="Y378">
        <v>2.2000000000000002</v>
      </c>
      <c r="Z378">
        <v>5.5000004999999996</v>
      </c>
      <c r="AA378">
        <v>5.69</v>
      </c>
      <c r="AB378">
        <v>12.000000999999999</v>
      </c>
      <c r="AC378">
        <v>7.6600003000000001</v>
      </c>
      <c r="AD378">
        <v>2.25</v>
      </c>
      <c r="AE378">
        <v>7.0000004999999996</v>
      </c>
      <c r="AF378">
        <v>10</v>
      </c>
      <c r="AJ378">
        <v>3</v>
      </c>
      <c r="AK378">
        <v>100</v>
      </c>
      <c r="AL378" t="s">
        <v>732</v>
      </c>
      <c r="AM378" t="s">
        <v>732</v>
      </c>
      <c r="AN378">
        <v>0.7</v>
      </c>
      <c r="AO378">
        <v>30</v>
      </c>
      <c r="AP378">
        <v>2</v>
      </c>
      <c r="AQ378" t="s">
        <v>732</v>
      </c>
      <c r="AR378" t="s">
        <v>732</v>
      </c>
      <c r="AS378">
        <v>80</v>
      </c>
      <c r="AT378" t="s">
        <v>732</v>
      </c>
      <c r="AU378" t="s">
        <v>732</v>
      </c>
      <c r="AV378" t="s">
        <v>732</v>
      </c>
      <c r="AW378">
        <v>20</v>
      </c>
      <c r="AX378">
        <v>100</v>
      </c>
      <c r="AY378">
        <v>2</v>
      </c>
      <c r="AZ378">
        <v>3</v>
      </c>
      <c r="BA378">
        <v>100</v>
      </c>
      <c r="BB378">
        <v>2</v>
      </c>
      <c r="BC378">
        <v>1</v>
      </c>
      <c r="BD378">
        <v>2.5</v>
      </c>
      <c r="BE378">
        <v>1</v>
      </c>
      <c r="BF378">
        <v>35</v>
      </c>
      <c r="BG378" t="s">
        <v>732</v>
      </c>
      <c r="BH378" t="s">
        <v>732</v>
      </c>
      <c r="BI378" t="s">
        <v>732</v>
      </c>
    </row>
    <row r="379" spans="1:61">
      <c r="A379">
        <v>571</v>
      </c>
      <c r="B379" t="s">
        <v>422</v>
      </c>
      <c r="C379" t="s">
        <v>1527</v>
      </c>
      <c r="D379" s="70">
        <v>340330</v>
      </c>
      <c r="E379">
        <v>2</v>
      </c>
      <c r="F379">
        <v>4</v>
      </c>
      <c r="G379">
        <v>113</v>
      </c>
      <c r="H379">
        <v>18.687239999999999</v>
      </c>
      <c r="I379">
        <v>0</v>
      </c>
      <c r="J379">
        <v>0.37374481999999998</v>
      </c>
      <c r="K379" s="71">
        <v>4.2722182000000001E-4</v>
      </c>
      <c r="M379">
        <v>3.6756641999999999</v>
      </c>
      <c r="N379">
        <v>4.2116984999999998</v>
      </c>
      <c r="O379">
        <v>1.9756693999999999</v>
      </c>
      <c r="P379">
        <v>0.18928</v>
      </c>
      <c r="Q379">
        <v>0</v>
      </c>
      <c r="R379">
        <v>90</v>
      </c>
      <c r="S379" t="s">
        <v>732</v>
      </c>
      <c r="T379">
        <v>0.3</v>
      </c>
      <c r="U379">
        <v>0</v>
      </c>
      <c r="V379">
        <v>85</v>
      </c>
      <c r="W379" t="s">
        <v>732</v>
      </c>
      <c r="X379">
        <v>0.3</v>
      </c>
      <c r="Y379">
        <v>1</v>
      </c>
      <c r="Z379">
        <v>2.5</v>
      </c>
      <c r="AA379">
        <v>8.2800010000000004</v>
      </c>
      <c r="AB379">
        <v>2</v>
      </c>
      <c r="AC379">
        <v>0</v>
      </c>
      <c r="AD379">
        <v>0.72</v>
      </c>
      <c r="AE379">
        <v>2</v>
      </c>
      <c r="AF379">
        <v>0</v>
      </c>
      <c r="AJ379">
        <v>0.3</v>
      </c>
      <c r="AK379">
        <v>50</v>
      </c>
      <c r="AL379">
        <v>0.2</v>
      </c>
      <c r="AM379">
        <v>5</v>
      </c>
      <c r="AN379">
        <v>0.7</v>
      </c>
      <c r="AO379">
        <v>55</v>
      </c>
      <c r="AP379">
        <v>2</v>
      </c>
      <c r="AQ379">
        <v>30</v>
      </c>
      <c r="AR379" t="s">
        <v>732</v>
      </c>
      <c r="AS379">
        <v>65</v>
      </c>
      <c r="AT379" t="s">
        <v>732</v>
      </c>
      <c r="AU379">
        <v>5</v>
      </c>
      <c r="AV379" t="s">
        <v>732</v>
      </c>
      <c r="AW379" t="s">
        <v>732</v>
      </c>
      <c r="AX379">
        <v>50</v>
      </c>
      <c r="AY379">
        <v>0.4</v>
      </c>
      <c r="AZ379">
        <v>3</v>
      </c>
      <c r="BA379">
        <v>50</v>
      </c>
      <c r="BB379">
        <v>0.4</v>
      </c>
      <c r="BC379">
        <v>1</v>
      </c>
      <c r="BD379" t="s">
        <v>732</v>
      </c>
      <c r="BE379" t="s">
        <v>732</v>
      </c>
      <c r="BF379" t="s">
        <v>732</v>
      </c>
      <c r="BG379" t="s">
        <v>732</v>
      </c>
      <c r="BH379" t="s">
        <v>732</v>
      </c>
      <c r="BI379" t="s">
        <v>732</v>
      </c>
    </row>
    <row r="380" spans="1:61">
      <c r="A380">
        <v>572</v>
      </c>
      <c r="B380" t="s">
        <v>422</v>
      </c>
      <c r="C380" t="s">
        <v>1528</v>
      </c>
      <c r="D380" s="70">
        <v>340330</v>
      </c>
      <c r="E380">
        <v>2</v>
      </c>
      <c r="F380">
        <v>4</v>
      </c>
      <c r="G380" s="70">
        <v>113125</v>
      </c>
      <c r="H380">
        <v>0.91476005000000005</v>
      </c>
      <c r="I380">
        <v>0</v>
      </c>
      <c r="J380">
        <v>2.0582104000000001</v>
      </c>
      <c r="P380">
        <v>1.8560001999999999E-2</v>
      </c>
      <c r="Q380">
        <v>0</v>
      </c>
      <c r="R380">
        <v>90</v>
      </c>
      <c r="S380" t="s">
        <v>732</v>
      </c>
      <c r="T380">
        <v>0.3</v>
      </c>
      <c r="U380">
        <v>0</v>
      </c>
      <c r="V380">
        <v>85</v>
      </c>
      <c r="W380" t="s">
        <v>732</v>
      </c>
      <c r="X380">
        <v>0.3</v>
      </c>
      <c r="Y380">
        <v>0.4</v>
      </c>
      <c r="Z380">
        <v>0.90000004</v>
      </c>
      <c r="AA380">
        <v>1.1000000000000001</v>
      </c>
      <c r="AB380">
        <v>0</v>
      </c>
      <c r="AC380">
        <v>0</v>
      </c>
      <c r="AD380">
        <v>0.1</v>
      </c>
      <c r="AE380">
        <v>0</v>
      </c>
      <c r="AF380">
        <v>0</v>
      </c>
      <c r="AJ380">
        <v>1.2</v>
      </c>
      <c r="AK380">
        <v>36</v>
      </c>
      <c r="AL380" t="s">
        <v>732</v>
      </c>
      <c r="AM380" t="s">
        <v>732</v>
      </c>
      <c r="AN380" t="s">
        <v>732</v>
      </c>
      <c r="AO380" t="s">
        <v>732</v>
      </c>
      <c r="AP380" t="s">
        <v>732</v>
      </c>
      <c r="AT380">
        <v>100</v>
      </c>
      <c r="AX380">
        <v>99</v>
      </c>
      <c r="AY380">
        <v>0.6</v>
      </c>
      <c r="AZ380">
        <v>3</v>
      </c>
      <c r="BA380">
        <v>85</v>
      </c>
      <c r="BB380">
        <v>0.6</v>
      </c>
      <c r="BC380">
        <v>1</v>
      </c>
      <c r="BD380" t="s">
        <v>732</v>
      </c>
      <c r="BE380" t="s">
        <v>732</v>
      </c>
      <c r="BF380" t="s">
        <v>732</v>
      </c>
      <c r="BG380" t="s">
        <v>732</v>
      </c>
      <c r="BH380" t="s">
        <v>732</v>
      </c>
      <c r="BI380" t="s">
        <v>732</v>
      </c>
    </row>
    <row r="381" spans="1:61">
      <c r="A381">
        <v>573</v>
      </c>
      <c r="B381" t="s">
        <v>423</v>
      </c>
      <c r="C381" t="s">
        <v>1529</v>
      </c>
      <c r="D381" s="70">
        <v>240260340330</v>
      </c>
      <c r="E381">
        <v>2</v>
      </c>
      <c r="F381">
        <v>4</v>
      </c>
      <c r="G381">
        <v>169</v>
      </c>
      <c r="H381">
        <v>0</v>
      </c>
      <c r="I381">
        <v>0</v>
      </c>
      <c r="J381">
        <v>0.89842509999999998</v>
      </c>
      <c r="L381">
        <v>45.945796999999999</v>
      </c>
      <c r="N381">
        <v>2.7567477</v>
      </c>
      <c r="P381">
        <v>0.77664506</v>
      </c>
      <c r="Q381">
        <v>0</v>
      </c>
      <c r="R381">
        <v>90</v>
      </c>
      <c r="S381" t="s">
        <v>732</v>
      </c>
      <c r="T381">
        <v>0.1</v>
      </c>
      <c r="U381">
        <v>0</v>
      </c>
      <c r="V381">
        <v>85</v>
      </c>
      <c r="W381" t="s">
        <v>732</v>
      </c>
      <c r="X381">
        <v>0.2</v>
      </c>
      <c r="Y381">
        <v>1</v>
      </c>
      <c r="Z381">
        <v>3.1000000999999999</v>
      </c>
      <c r="AA381">
        <v>12.900001</v>
      </c>
      <c r="AB381">
        <v>0.4</v>
      </c>
      <c r="AC381">
        <v>0</v>
      </c>
      <c r="AD381">
        <v>0.70000004999999998</v>
      </c>
      <c r="AE381">
        <v>0</v>
      </c>
      <c r="AF381">
        <v>0</v>
      </c>
      <c r="AJ381">
        <v>0.1</v>
      </c>
      <c r="AK381">
        <v>30</v>
      </c>
      <c r="AL381" t="s">
        <v>732</v>
      </c>
      <c r="AM381" t="s">
        <v>732</v>
      </c>
      <c r="AN381" t="s">
        <v>732</v>
      </c>
      <c r="AO381" t="s">
        <v>732</v>
      </c>
      <c r="AP381" t="s">
        <v>732</v>
      </c>
      <c r="AQ381">
        <v>65</v>
      </c>
      <c r="AS381">
        <v>35</v>
      </c>
      <c r="AU381">
        <v>0</v>
      </c>
      <c r="AX381" t="s">
        <v>732</v>
      </c>
      <c r="AY381" t="s">
        <v>732</v>
      </c>
      <c r="AZ381" t="s">
        <v>732</v>
      </c>
      <c r="BA381" t="s">
        <v>732</v>
      </c>
      <c r="BB381" t="s">
        <v>732</v>
      </c>
      <c r="BC381" t="s">
        <v>732</v>
      </c>
      <c r="BD381" t="s">
        <v>732</v>
      </c>
      <c r="BE381" t="s">
        <v>732</v>
      </c>
      <c r="BF381" t="s">
        <v>732</v>
      </c>
      <c r="BG381" t="s">
        <v>732</v>
      </c>
      <c r="BH381" t="s">
        <v>732</v>
      </c>
      <c r="BI381" t="s">
        <v>732</v>
      </c>
    </row>
    <row r="382" spans="1:61">
      <c r="A382">
        <v>574</v>
      </c>
      <c r="B382" t="s">
        <v>1530</v>
      </c>
      <c r="C382" t="s">
        <v>1531</v>
      </c>
      <c r="D382" s="70">
        <v>240260340330</v>
      </c>
      <c r="E382">
        <v>2</v>
      </c>
      <c r="F382">
        <v>4</v>
      </c>
      <c r="G382" s="70">
        <v>113125</v>
      </c>
      <c r="H382">
        <v>1.7249762</v>
      </c>
      <c r="I382">
        <v>2.6650882</v>
      </c>
      <c r="J382">
        <v>0</v>
      </c>
      <c r="L382">
        <v>6.8918689999999998</v>
      </c>
      <c r="N382">
        <v>2.0101285</v>
      </c>
      <c r="O382">
        <v>8.0405139999999999</v>
      </c>
      <c r="P382">
        <v>0.37680503999999998</v>
      </c>
      <c r="Q382">
        <v>0</v>
      </c>
      <c r="R382">
        <v>90</v>
      </c>
      <c r="S382" t="s">
        <v>732</v>
      </c>
      <c r="T382">
        <v>0.1</v>
      </c>
      <c r="U382">
        <v>0</v>
      </c>
      <c r="V382">
        <v>85</v>
      </c>
      <c r="W382" t="s">
        <v>732</v>
      </c>
      <c r="X382">
        <v>0.1</v>
      </c>
      <c r="Y382">
        <v>0.6</v>
      </c>
      <c r="Z382">
        <v>7.7000003000000001</v>
      </c>
      <c r="AA382">
        <v>4</v>
      </c>
      <c r="AB382">
        <v>6.0000004999999996</v>
      </c>
      <c r="AC382">
        <v>0</v>
      </c>
      <c r="AD382">
        <v>3.0000002000000001</v>
      </c>
      <c r="AE382">
        <v>1</v>
      </c>
      <c r="AF382">
        <v>0</v>
      </c>
      <c r="AJ382">
        <v>0.5</v>
      </c>
      <c r="AK382">
        <v>90</v>
      </c>
      <c r="AL382" t="s">
        <v>732</v>
      </c>
      <c r="AM382" t="s">
        <v>732</v>
      </c>
      <c r="AN382" t="s">
        <v>732</v>
      </c>
      <c r="AO382" t="s">
        <v>732</v>
      </c>
      <c r="AP382" t="s">
        <v>732</v>
      </c>
      <c r="AQ382">
        <v>100</v>
      </c>
      <c r="AX382">
        <v>90</v>
      </c>
      <c r="AY382">
        <v>0.35</v>
      </c>
      <c r="AZ382">
        <v>3</v>
      </c>
      <c r="BA382">
        <v>90</v>
      </c>
      <c r="BB382">
        <v>0.35</v>
      </c>
      <c r="BC382">
        <v>1</v>
      </c>
      <c r="BD382" t="s">
        <v>732</v>
      </c>
      <c r="BE382" t="s">
        <v>732</v>
      </c>
      <c r="BF382" t="s">
        <v>732</v>
      </c>
      <c r="BG382" t="s">
        <v>732</v>
      </c>
      <c r="BH382" t="s">
        <v>732</v>
      </c>
      <c r="BI382" t="s">
        <v>732</v>
      </c>
    </row>
    <row r="383" spans="1:61">
      <c r="A383">
        <v>575</v>
      </c>
      <c r="B383" t="s">
        <v>1532</v>
      </c>
      <c r="C383" s="69" t="s">
        <v>1533</v>
      </c>
      <c r="D383" s="70">
        <v>240260340330</v>
      </c>
      <c r="E383">
        <v>2</v>
      </c>
      <c r="F383">
        <v>4</v>
      </c>
      <c r="G383" s="70">
        <v>113125</v>
      </c>
      <c r="H383">
        <v>5.7499203999999997</v>
      </c>
      <c r="I383">
        <v>6.1279782999999997</v>
      </c>
      <c r="J383">
        <v>0.56751715999999996</v>
      </c>
      <c r="N383">
        <v>0</v>
      </c>
      <c r="O383">
        <v>0</v>
      </c>
      <c r="P383">
        <v>0.37680503999999998</v>
      </c>
      <c r="Q383">
        <v>0</v>
      </c>
      <c r="R383">
        <v>90</v>
      </c>
      <c r="S383" t="s">
        <v>732</v>
      </c>
      <c r="T383">
        <v>0.1</v>
      </c>
      <c r="U383">
        <v>0</v>
      </c>
      <c r="V383">
        <v>85</v>
      </c>
      <c r="W383" t="s">
        <v>732</v>
      </c>
      <c r="X383">
        <v>0.5</v>
      </c>
      <c r="Y383">
        <v>1.4000001</v>
      </c>
      <c r="Z383">
        <v>2.1000000999999999</v>
      </c>
      <c r="AA383">
        <v>5</v>
      </c>
      <c r="AB383">
        <v>5</v>
      </c>
      <c r="AC383">
        <v>0</v>
      </c>
      <c r="AD383">
        <v>2</v>
      </c>
      <c r="AE383">
        <v>2</v>
      </c>
      <c r="AF383">
        <v>0</v>
      </c>
      <c r="AJ383">
        <v>0.7</v>
      </c>
      <c r="AK383">
        <v>90</v>
      </c>
      <c r="AL383" t="s">
        <v>732</v>
      </c>
      <c r="AM383" t="s">
        <v>732</v>
      </c>
      <c r="AN383" t="s">
        <v>732</v>
      </c>
      <c r="AO383" t="s">
        <v>732</v>
      </c>
      <c r="AP383" t="s">
        <v>732</v>
      </c>
      <c r="AQ383">
        <v>90</v>
      </c>
      <c r="AS383">
        <v>10</v>
      </c>
      <c r="AX383">
        <v>90</v>
      </c>
      <c r="AY383">
        <v>0.5</v>
      </c>
      <c r="AZ383">
        <v>3</v>
      </c>
      <c r="BA383">
        <v>90</v>
      </c>
      <c r="BB383">
        <v>0.5</v>
      </c>
      <c r="BC383">
        <v>1</v>
      </c>
      <c r="BD383" t="s">
        <v>732</v>
      </c>
      <c r="BE383" t="s">
        <v>732</v>
      </c>
      <c r="BF383" t="s">
        <v>732</v>
      </c>
      <c r="BG383" t="s">
        <v>732</v>
      </c>
      <c r="BH383" t="s">
        <v>732</v>
      </c>
      <c r="BI383" t="s">
        <v>732</v>
      </c>
    </row>
    <row r="384" spans="1:61">
      <c r="A384">
        <v>576</v>
      </c>
      <c r="B384" t="s">
        <v>1534</v>
      </c>
      <c r="C384" t="s">
        <v>1535</v>
      </c>
      <c r="D384" s="70">
        <v>240260340330</v>
      </c>
      <c r="E384">
        <v>2</v>
      </c>
      <c r="F384">
        <v>4</v>
      </c>
      <c r="G384">
        <v>125</v>
      </c>
      <c r="H384">
        <v>4.3124409999999997</v>
      </c>
      <c r="I384">
        <v>4.5999365000000001</v>
      </c>
      <c r="J384">
        <v>2.2640313999999999</v>
      </c>
      <c r="L384">
        <v>36.756633999999998</v>
      </c>
      <c r="N384">
        <v>5.5134954</v>
      </c>
      <c r="O384">
        <v>2.2053983000000001</v>
      </c>
      <c r="P384">
        <v>0.25120002000000002</v>
      </c>
      <c r="Q384">
        <v>0</v>
      </c>
      <c r="R384">
        <v>90</v>
      </c>
      <c r="S384" t="s">
        <v>732</v>
      </c>
      <c r="T384">
        <v>0.1</v>
      </c>
      <c r="U384">
        <v>0</v>
      </c>
      <c r="V384">
        <v>85</v>
      </c>
      <c r="W384" t="s">
        <v>732</v>
      </c>
      <c r="X384">
        <v>0.4</v>
      </c>
      <c r="Y384">
        <v>0.8</v>
      </c>
      <c r="Z384">
        <v>1.4000001</v>
      </c>
      <c r="AA384">
        <v>9</v>
      </c>
      <c r="AB384">
        <v>4</v>
      </c>
      <c r="AC384">
        <v>0</v>
      </c>
      <c r="AD384">
        <v>2</v>
      </c>
      <c r="AE384">
        <v>1</v>
      </c>
      <c r="AF384">
        <v>0</v>
      </c>
      <c r="AJ384">
        <v>1</v>
      </c>
      <c r="AK384">
        <v>100</v>
      </c>
      <c r="AL384" t="s">
        <v>732</v>
      </c>
      <c r="AM384" t="s">
        <v>732</v>
      </c>
      <c r="AN384" t="s">
        <v>732</v>
      </c>
      <c r="AO384" t="s">
        <v>732</v>
      </c>
      <c r="AP384" t="s">
        <v>732</v>
      </c>
      <c r="AQ384">
        <v>65</v>
      </c>
      <c r="AS384">
        <v>35</v>
      </c>
      <c r="AU384">
        <v>0</v>
      </c>
      <c r="AX384">
        <v>90</v>
      </c>
      <c r="AY384">
        <v>0.8</v>
      </c>
      <c r="AZ384">
        <v>3</v>
      </c>
      <c r="BA384">
        <v>90</v>
      </c>
      <c r="BB384">
        <v>0.8</v>
      </c>
      <c r="BC384">
        <v>1</v>
      </c>
      <c r="BD384" t="s">
        <v>732</v>
      </c>
      <c r="BE384" t="s">
        <v>732</v>
      </c>
      <c r="BF384" t="s">
        <v>732</v>
      </c>
      <c r="BG384" t="s">
        <v>732</v>
      </c>
      <c r="BH384" t="s">
        <v>732</v>
      </c>
      <c r="BI384" t="s">
        <v>732</v>
      </c>
    </row>
    <row r="385" spans="1:61">
      <c r="A385">
        <v>577</v>
      </c>
      <c r="B385" t="s">
        <v>1536</v>
      </c>
      <c r="C385" s="69" t="s">
        <v>1537</v>
      </c>
      <c r="D385" s="70">
        <v>240260340330</v>
      </c>
      <c r="E385">
        <v>2</v>
      </c>
      <c r="F385">
        <v>4</v>
      </c>
      <c r="G385" s="70">
        <v>113115122125</v>
      </c>
      <c r="H385">
        <v>4.87737</v>
      </c>
      <c r="I385">
        <v>14.942608</v>
      </c>
      <c r="J385">
        <v>0.38524467000000001</v>
      </c>
      <c r="K385" s="71">
        <v>5.0706625999999996E-4</v>
      </c>
      <c r="L385">
        <v>23.524248</v>
      </c>
      <c r="M385">
        <v>4.6328680000000002</v>
      </c>
      <c r="N385">
        <v>7.3513273999999997</v>
      </c>
      <c r="O385">
        <v>2.2053983000000001</v>
      </c>
      <c r="P385">
        <v>0.44556000000000001</v>
      </c>
      <c r="Q385">
        <v>0</v>
      </c>
      <c r="R385">
        <v>85</v>
      </c>
      <c r="S385" t="s">
        <v>732</v>
      </c>
      <c r="T385">
        <v>0.2</v>
      </c>
      <c r="U385">
        <v>0</v>
      </c>
      <c r="V385">
        <v>70</v>
      </c>
      <c r="W385" t="s">
        <v>732</v>
      </c>
      <c r="X385">
        <v>0.1</v>
      </c>
      <c r="Y385">
        <v>0.4</v>
      </c>
      <c r="Z385">
        <v>1.4000001</v>
      </c>
      <c r="AA385">
        <v>9</v>
      </c>
      <c r="AB385">
        <v>11.000000999999999</v>
      </c>
      <c r="AC385">
        <v>0</v>
      </c>
      <c r="AD385">
        <v>4</v>
      </c>
      <c r="AE385">
        <v>4</v>
      </c>
      <c r="AF385">
        <v>0</v>
      </c>
      <c r="AG385">
        <v>0.12490430499999999</v>
      </c>
      <c r="AH385">
        <v>9.2657349999999999E-2</v>
      </c>
      <c r="AI385">
        <v>0</v>
      </c>
      <c r="AJ385">
        <v>1</v>
      </c>
      <c r="AK385">
        <v>100</v>
      </c>
      <c r="AL385" t="s">
        <v>732</v>
      </c>
      <c r="AM385" t="s">
        <v>732</v>
      </c>
      <c r="AN385">
        <v>0.5</v>
      </c>
      <c r="AO385">
        <v>1</v>
      </c>
      <c r="AP385">
        <v>2</v>
      </c>
      <c r="AQ385">
        <v>40</v>
      </c>
      <c r="AR385" t="s">
        <v>732</v>
      </c>
      <c r="AS385">
        <v>40</v>
      </c>
      <c r="AT385">
        <v>15</v>
      </c>
      <c r="AU385" t="s">
        <v>732</v>
      </c>
      <c r="AV385" t="s">
        <v>732</v>
      </c>
      <c r="AW385">
        <v>5</v>
      </c>
      <c r="AX385">
        <v>100</v>
      </c>
      <c r="AY385">
        <v>1</v>
      </c>
      <c r="AZ385">
        <v>3</v>
      </c>
      <c r="BA385">
        <v>100</v>
      </c>
      <c r="BB385">
        <v>1</v>
      </c>
      <c r="BC385">
        <v>1</v>
      </c>
      <c r="BD385" t="s">
        <v>732</v>
      </c>
      <c r="BE385" t="s">
        <v>732</v>
      </c>
      <c r="BF385" t="s">
        <v>732</v>
      </c>
      <c r="BG385" t="s">
        <v>732</v>
      </c>
      <c r="BH385" t="s">
        <v>732</v>
      </c>
      <c r="BI385" t="s">
        <v>732</v>
      </c>
    </row>
    <row r="386" spans="1:61">
      <c r="A386">
        <v>578</v>
      </c>
      <c r="B386" t="s">
        <v>1538</v>
      </c>
      <c r="C386" s="69" t="s">
        <v>1539</v>
      </c>
      <c r="D386" s="70">
        <v>240260340330</v>
      </c>
      <c r="E386">
        <v>2</v>
      </c>
      <c r="F386">
        <v>4</v>
      </c>
      <c r="G386" s="70">
        <v>113115122125</v>
      </c>
      <c r="H386">
        <v>4.87737</v>
      </c>
      <c r="I386">
        <v>10.867350999999999</v>
      </c>
      <c r="J386">
        <v>0.77048934000000002</v>
      </c>
      <c r="L386">
        <v>23.524248</v>
      </c>
      <c r="N386">
        <v>13.232388500000001</v>
      </c>
      <c r="O386">
        <v>2.5729644</v>
      </c>
      <c r="P386">
        <v>1.1139051</v>
      </c>
      <c r="Q386">
        <v>0</v>
      </c>
      <c r="R386">
        <v>85</v>
      </c>
      <c r="S386" t="s">
        <v>732</v>
      </c>
      <c r="T386">
        <v>0.2</v>
      </c>
      <c r="U386">
        <v>0</v>
      </c>
      <c r="V386">
        <v>70</v>
      </c>
      <c r="W386" t="s">
        <v>732</v>
      </c>
      <c r="X386">
        <v>0.5</v>
      </c>
      <c r="Y386">
        <v>1.2</v>
      </c>
      <c r="Z386">
        <v>1.3000001000000001</v>
      </c>
      <c r="AA386">
        <v>11.000000999999999</v>
      </c>
      <c r="AB386">
        <v>10</v>
      </c>
      <c r="AC386">
        <v>1</v>
      </c>
      <c r="AD386">
        <v>7.0000004999999996</v>
      </c>
      <c r="AE386">
        <v>8</v>
      </c>
      <c r="AF386">
        <v>2</v>
      </c>
      <c r="AG386">
        <v>0.12490430499999999</v>
      </c>
      <c r="AH386">
        <v>9.2657349999999999E-2</v>
      </c>
      <c r="AI386">
        <v>0</v>
      </c>
      <c r="AJ386">
        <v>1</v>
      </c>
      <c r="AK386">
        <v>100</v>
      </c>
      <c r="AL386" t="s">
        <v>732</v>
      </c>
      <c r="AM386" t="s">
        <v>732</v>
      </c>
      <c r="AN386">
        <v>0.5</v>
      </c>
      <c r="AO386">
        <v>1</v>
      </c>
      <c r="AP386">
        <v>2</v>
      </c>
      <c r="AQ386">
        <v>40</v>
      </c>
      <c r="AR386" t="s">
        <v>732</v>
      </c>
      <c r="AS386">
        <v>40</v>
      </c>
      <c r="AT386">
        <v>15</v>
      </c>
      <c r="AU386" t="s">
        <v>732</v>
      </c>
      <c r="AV386" t="s">
        <v>732</v>
      </c>
      <c r="AW386">
        <v>5</v>
      </c>
      <c r="AX386">
        <v>100</v>
      </c>
      <c r="AY386">
        <v>1</v>
      </c>
      <c r="AZ386">
        <v>3</v>
      </c>
      <c r="BA386">
        <v>100</v>
      </c>
      <c r="BB386">
        <v>1</v>
      </c>
      <c r="BC386">
        <v>1</v>
      </c>
      <c r="BD386" t="s">
        <v>732</v>
      </c>
      <c r="BE386" t="s">
        <v>732</v>
      </c>
      <c r="BF386" t="s">
        <v>732</v>
      </c>
      <c r="BG386" t="s">
        <v>732</v>
      </c>
      <c r="BH386" t="s">
        <v>732</v>
      </c>
      <c r="BI386" t="s">
        <v>732</v>
      </c>
    </row>
    <row r="387" spans="1:61">
      <c r="A387">
        <v>579</v>
      </c>
      <c r="B387" t="s">
        <v>1540</v>
      </c>
      <c r="C387" s="69" t="s">
        <v>1541</v>
      </c>
      <c r="D387" s="70">
        <v>340330</v>
      </c>
      <c r="E387">
        <v>2</v>
      </c>
      <c r="F387">
        <v>4</v>
      </c>
      <c r="G387" s="70">
        <v>113115122125</v>
      </c>
      <c r="H387">
        <v>7.4209905000000003</v>
      </c>
      <c r="I387">
        <v>0</v>
      </c>
      <c r="J387">
        <v>3.6526372</v>
      </c>
      <c r="K387">
        <v>1.9150927E-3</v>
      </c>
      <c r="M387">
        <v>16.074902000000002</v>
      </c>
      <c r="N387">
        <v>26.791505999999998</v>
      </c>
      <c r="O387">
        <v>4.4107966000000003</v>
      </c>
      <c r="P387">
        <v>0.43389</v>
      </c>
      <c r="Q387">
        <v>0</v>
      </c>
      <c r="R387">
        <v>89</v>
      </c>
      <c r="S387" t="s">
        <v>732</v>
      </c>
      <c r="T387">
        <v>0.3</v>
      </c>
      <c r="U387">
        <v>0</v>
      </c>
      <c r="V387">
        <v>60</v>
      </c>
      <c r="W387" t="s">
        <v>732</v>
      </c>
      <c r="X387">
        <v>0.1</v>
      </c>
      <c r="Y387">
        <v>0.4</v>
      </c>
      <c r="Z387">
        <v>1.7</v>
      </c>
      <c r="AA387">
        <v>4.4000000000000004</v>
      </c>
      <c r="AB387">
        <v>13.6</v>
      </c>
      <c r="AC387">
        <v>0</v>
      </c>
      <c r="AD387">
        <v>5.4</v>
      </c>
      <c r="AE387">
        <v>19.5</v>
      </c>
      <c r="AF387">
        <v>0</v>
      </c>
      <c r="AJ387">
        <v>0.5</v>
      </c>
      <c r="AK387">
        <v>60</v>
      </c>
      <c r="AL387" t="s">
        <v>732</v>
      </c>
      <c r="AM387" t="s">
        <v>732</v>
      </c>
      <c r="AN387">
        <v>0.5</v>
      </c>
      <c r="AO387">
        <v>1</v>
      </c>
      <c r="AP387">
        <v>2</v>
      </c>
      <c r="AQ387">
        <v>50</v>
      </c>
      <c r="AR387" t="s">
        <v>732</v>
      </c>
      <c r="AS387">
        <v>25</v>
      </c>
      <c r="AT387">
        <v>10</v>
      </c>
      <c r="AU387" t="s">
        <v>732</v>
      </c>
      <c r="AV387" t="s">
        <v>732</v>
      </c>
      <c r="AW387">
        <v>15</v>
      </c>
      <c r="AX387" t="s">
        <v>732</v>
      </c>
      <c r="AY387" t="s">
        <v>732</v>
      </c>
      <c r="AZ387" t="s">
        <v>732</v>
      </c>
      <c r="BA387">
        <v>70</v>
      </c>
      <c r="BB387">
        <v>0.3</v>
      </c>
      <c r="BC387">
        <v>1</v>
      </c>
      <c r="BD387" t="s">
        <v>732</v>
      </c>
      <c r="BE387" t="s">
        <v>732</v>
      </c>
      <c r="BF387" t="s">
        <v>732</v>
      </c>
      <c r="BG387" t="s">
        <v>732</v>
      </c>
      <c r="BH387" t="s">
        <v>732</v>
      </c>
      <c r="BI387" t="s">
        <v>732</v>
      </c>
    </row>
    <row r="388" spans="1:61">
      <c r="A388">
        <v>580</v>
      </c>
      <c r="B388" t="s">
        <v>1542</v>
      </c>
      <c r="C388" s="69" t="s">
        <v>1543</v>
      </c>
      <c r="D388" s="70">
        <v>340330</v>
      </c>
      <c r="E388">
        <v>2</v>
      </c>
      <c r="F388">
        <v>5</v>
      </c>
      <c r="G388" s="70">
        <v>113115</v>
      </c>
      <c r="H388">
        <v>3.4499523999999999</v>
      </c>
      <c r="I388">
        <v>0</v>
      </c>
      <c r="J388">
        <v>0.31193320000000002</v>
      </c>
      <c r="L388">
        <v>42.866405</v>
      </c>
      <c r="N388">
        <v>42.866410000000002</v>
      </c>
      <c r="O388">
        <v>4.4107966000000003</v>
      </c>
      <c r="P388">
        <v>0.43389</v>
      </c>
      <c r="Q388">
        <v>0</v>
      </c>
      <c r="R388">
        <v>89</v>
      </c>
      <c r="S388" t="s">
        <v>732</v>
      </c>
      <c r="T388">
        <v>0.3</v>
      </c>
      <c r="U388">
        <v>0</v>
      </c>
      <c r="V388">
        <v>60</v>
      </c>
      <c r="W388" t="s">
        <v>732</v>
      </c>
      <c r="X388">
        <v>0.22000001</v>
      </c>
      <c r="Y388">
        <v>0.6</v>
      </c>
      <c r="Z388">
        <v>1.1000000000000001</v>
      </c>
      <c r="AA388">
        <v>2.7</v>
      </c>
      <c r="AB388">
        <v>0.5</v>
      </c>
      <c r="AC388">
        <v>0</v>
      </c>
      <c r="AJ388">
        <v>0.3</v>
      </c>
      <c r="AK388">
        <v>60</v>
      </c>
      <c r="AL388" t="s">
        <v>732</v>
      </c>
      <c r="AM388" t="s">
        <v>732</v>
      </c>
      <c r="AN388" t="s">
        <v>732</v>
      </c>
      <c r="AO388" t="s">
        <v>732</v>
      </c>
      <c r="AP388" t="s">
        <v>732</v>
      </c>
      <c r="AQ388">
        <v>50</v>
      </c>
      <c r="AR388" t="s">
        <v>732</v>
      </c>
      <c r="AS388">
        <v>25</v>
      </c>
      <c r="AT388">
        <v>10</v>
      </c>
      <c r="AU388" t="s">
        <v>732</v>
      </c>
      <c r="AV388" t="s">
        <v>732</v>
      </c>
      <c r="AW388">
        <v>15</v>
      </c>
      <c r="AX388" t="s">
        <v>732</v>
      </c>
      <c r="AY388" t="s">
        <v>732</v>
      </c>
      <c r="AZ388" t="s">
        <v>732</v>
      </c>
      <c r="BA388" t="s">
        <v>732</v>
      </c>
      <c r="BB388" t="s">
        <v>732</v>
      </c>
      <c r="BC388" t="s">
        <v>732</v>
      </c>
      <c r="BD388" t="s">
        <v>732</v>
      </c>
      <c r="BE388" t="s">
        <v>732</v>
      </c>
      <c r="BF388" t="s">
        <v>732</v>
      </c>
      <c r="BG388" t="s">
        <v>732</v>
      </c>
      <c r="BH388" t="s">
        <v>732</v>
      </c>
      <c r="BI388" t="s">
        <v>732</v>
      </c>
    </row>
    <row r="389" spans="1:61">
      <c r="A389">
        <v>581</v>
      </c>
      <c r="B389" t="s">
        <v>1544</v>
      </c>
      <c r="C389" s="69" t="s">
        <v>1545</v>
      </c>
      <c r="D389" s="70">
        <v>340330</v>
      </c>
      <c r="E389">
        <v>2</v>
      </c>
      <c r="F389">
        <v>5</v>
      </c>
      <c r="G389" s="70">
        <v>113115</v>
      </c>
      <c r="H389">
        <v>3.9458828000000001</v>
      </c>
      <c r="I389">
        <v>3.3960469</v>
      </c>
      <c r="J389">
        <v>0.85350380000000003</v>
      </c>
      <c r="K389" s="71">
        <v>4.2573839999999998E-5</v>
      </c>
      <c r="L389">
        <v>8.821593</v>
      </c>
      <c r="M389">
        <v>0.35735624999999999</v>
      </c>
      <c r="N389">
        <v>10.716602</v>
      </c>
      <c r="O389">
        <v>13.232388500000001</v>
      </c>
      <c r="P389">
        <v>0.43389</v>
      </c>
      <c r="Q389">
        <v>0</v>
      </c>
      <c r="R389">
        <v>89</v>
      </c>
      <c r="S389" t="s">
        <v>732</v>
      </c>
      <c r="T389">
        <v>0.3</v>
      </c>
      <c r="U389">
        <v>0</v>
      </c>
      <c r="V389">
        <v>60</v>
      </c>
      <c r="W389" t="s">
        <v>732</v>
      </c>
      <c r="X389">
        <v>0.1</v>
      </c>
      <c r="Y389">
        <v>1.5000001000000001</v>
      </c>
      <c r="Z389">
        <v>2</v>
      </c>
      <c r="AA389">
        <v>3.8000001999999999</v>
      </c>
      <c r="AB389">
        <v>1.6</v>
      </c>
      <c r="AC389">
        <v>0</v>
      </c>
      <c r="AD389">
        <v>1.7</v>
      </c>
      <c r="AE389">
        <v>0.70000004999999998</v>
      </c>
      <c r="AF389">
        <v>0</v>
      </c>
      <c r="AJ389">
        <v>0.6</v>
      </c>
      <c r="AK389">
        <v>60</v>
      </c>
      <c r="AL389" t="s">
        <v>732</v>
      </c>
      <c r="AM389" t="s">
        <v>732</v>
      </c>
      <c r="AN389">
        <v>0.5</v>
      </c>
      <c r="AO389">
        <v>1</v>
      </c>
      <c r="AP389">
        <v>2</v>
      </c>
      <c r="AQ389">
        <v>50</v>
      </c>
      <c r="AR389" t="s">
        <v>732</v>
      </c>
      <c r="AS389">
        <v>25</v>
      </c>
      <c r="AT389">
        <v>10</v>
      </c>
      <c r="AU389" t="s">
        <v>732</v>
      </c>
      <c r="AV389" t="s">
        <v>732</v>
      </c>
      <c r="AW389">
        <v>15</v>
      </c>
      <c r="AX389" t="s">
        <v>732</v>
      </c>
      <c r="AY389" t="s">
        <v>732</v>
      </c>
      <c r="AZ389" t="s">
        <v>732</v>
      </c>
      <c r="BA389">
        <v>70</v>
      </c>
      <c r="BB389">
        <v>0.4</v>
      </c>
      <c r="BC389">
        <v>1</v>
      </c>
      <c r="BD389" t="s">
        <v>732</v>
      </c>
      <c r="BE389" t="s">
        <v>732</v>
      </c>
      <c r="BF389" t="s">
        <v>732</v>
      </c>
      <c r="BG389" t="s">
        <v>732</v>
      </c>
      <c r="BH389" t="s">
        <v>732</v>
      </c>
      <c r="BI389" t="s">
        <v>732</v>
      </c>
    </row>
    <row r="390" spans="1:61">
      <c r="A390">
        <v>582</v>
      </c>
      <c r="B390" t="s">
        <v>432</v>
      </c>
      <c r="C390" t="s">
        <v>1546</v>
      </c>
      <c r="D390" s="70">
        <v>340330320310</v>
      </c>
      <c r="E390">
        <v>3</v>
      </c>
      <c r="F390">
        <v>2</v>
      </c>
      <c r="G390" t="s">
        <v>1547</v>
      </c>
      <c r="H390">
        <v>0</v>
      </c>
      <c r="I390">
        <v>0</v>
      </c>
      <c r="J390">
        <v>0</v>
      </c>
      <c r="P390">
        <v>0</v>
      </c>
      <c r="Q390">
        <v>0</v>
      </c>
      <c r="R390" t="s">
        <v>732</v>
      </c>
      <c r="S390" t="s">
        <v>732</v>
      </c>
      <c r="T390">
        <v>0.55000000000000004</v>
      </c>
      <c r="U390">
        <v>0.1</v>
      </c>
      <c r="V390">
        <v>90</v>
      </c>
      <c r="W390">
        <v>60</v>
      </c>
      <c r="AJ390">
        <v>0.2</v>
      </c>
      <c r="AK390">
        <v>25</v>
      </c>
      <c r="AL390">
        <v>0.1</v>
      </c>
      <c r="AM390">
        <v>5</v>
      </c>
      <c r="AN390" t="s">
        <v>732</v>
      </c>
      <c r="AO390" t="s">
        <v>732</v>
      </c>
      <c r="AP390" t="s">
        <v>732</v>
      </c>
      <c r="AQ390" t="s">
        <v>732</v>
      </c>
      <c r="AR390" t="s">
        <v>732</v>
      </c>
      <c r="AS390" t="s">
        <v>732</v>
      </c>
      <c r="AT390" t="s">
        <v>732</v>
      </c>
      <c r="AU390" t="s">
        <v>732</v>
      </c>
      <c r="AV390" t="s">
        <v>732</v>
      </c>
      <c r="AW390">
        <v>100</v>
      </c>
      <c r="AX390" t="s">
        <v>732</v>
      </c>
      <c r="AY390" t="s">
        <v>732</v>
      </c>
      <c r="AZ390" t="s">
        <v>732</v>
      </c>
      <c r="BA390" t="s">
        <v>732</v>
      </c>
      <c r="BB390" t="s">
        <v>732</v>
      </c>
      <c r="BC390" t="s">
        <v>732</v>
      </c>
      <c r="BD390" t="s">
        <v>732</v>
      </c>
      <c r="BE390" t="s">
        <v>732</v>
      </c>
      <c r="BF390" t="s">
        <v>732</v>
      </c>
      <c r="BG390" t="s">
        <v>732</v>
      </c>
      <c r="BH390" t="s">
        <v>732</v>
      </c>
      <c r="BI390" t="s">
        <v>732</v>
      </c>
    </row>
    <row r="391" spans="1:61">
      <c r="A391">
        <v>583</v>
      </c>
      <c r="B391" t="s">
        <v>433</v>
      </c>
      <c r="C391" t="s">
        <v>1548</v>
      </c>
      <c r="D391" s="70">
        <v>2.4026034033032E+17</v>
      </c>
      <c r="E391">
        <v>6</v>
      </c>
      <c r="F391">
        <v>2</v>
      </c>
      <c r="G391" t="s">
        <v>1549</v>
      </c>
      <c r="H391">
        <v>0</v>
      </c>
      <c r="I391">
        <v>0</v>
      </c>
      <c r="J391">
        <v>0</v>
      </c>
      <c r="P391">
        <v>1.7543951</v>
      </c>
      <c r="Q391">
        <v>0</v>
      </c>
      <c r="R391">
        <v>40</v>
      </c>
      <c r="S391" t="s">
        <v>732</v>
      </c>
      <c r="T391">
        <v>0.55000000000000004</v>
      </c>
      <c r="U391">
        <v>0.1</v>
      </c>
      <c r="V391">
        <v>90</v>
      </c>
      <c r="W391">
        <v>60</v>
      </c>
      <c r="AJ391">
        <v>0.2</v>
      </c>
      <c r="AK391">
        <v>25</v>
      </c>
      <c r="AL391" t="s">
        <v>732</v>
      </c>
      <c r="AM391" t="s">
        <v>732</v>
      </c>
      <c r="AN391" t="s">
        <v>732</v>
      </c>
      <c r="AO391" t="s">
        <v>732</v>
      </c>
      <c r="AP391" t="s">
        <v>732</v>
      </c>
      <c r="AT391">
        <v>20</v>
      </c>
      <c r="AW391">
        <v>80</v>
      </c>
      <c r="AX391" t="s">
        <v>732</v>
      </c>
      <c r="AY391" t="s">
        <v>732</v>
      </c>
      <c r="AZ391" t="s">
        <v>732</v>
      </c>
      <c r="BA391" t="s">
        <v>732</v>
      </c>
      <c r="BB391" t="s">
        <v>732</v>
      </c>
      <c r="BC391" t="s">
        <v>732</v>
      </c>
      <c r="BD391" t="s">
        <v>732</v>
      </c>
      <c r="BE391" t="s">
        <v>732</v>
      </c>
      <c r="BF391" t="s">
        <v>732</v>
      </c>
      <c r="BG391" t="s">
        <v>732</v>
      </c>
      <c r="BH391" t="s">
        <v>732</v>
      </c>
      <c r="BI391" t="s">
        <v>732</v>
      </c>
    </row>
    <row r="392" spans="1:61">
      <c r="A392">
        <v>584</v>
      </c>
      <c r="B392" t="s">
        <v>434</v>
      </c>
      <c r="C392" t="s">
        <v>1550</v>
      </c>
      <c r="D392" s="70">
        <v>2.4026034033032E+17</v>
      </c>
      <c r="E392">
        <v>6</v>
      </c>
      <c r="F392">
        <v>2</v>
      </c>
      <c r="G392" s="70">
        <v>9215216217</v>
      </c>
      <c r="H392">
        <v>0</v>
      </c>
      <c r="I392">
        <v>0</v>
      </c>
      <c r="J392">
        <v>0</v>
      </c>
      <c r="P392">
        <v>5.4984250000000001</v>
      </c>
      <c r="Q392">
        <v>0</v>
      </c>
      <c r="R392">
        <v>40</v>
      </c>
      <c r="S392" t="s">
        <v>732</v>
      </c>
      <c r="T392">
        <v>0.55000000000000004</v>
      </c>
      <c r="U392">
        <v>0.1</v>
      </c>
      <c r="V392">
        <v>90</v>
      </c>
      <c r="W392">
        <v>60</v>
      </c>
      <c r="AJ392">
        <v>0.2</v>
      </c>
      <c r="AK392">
        <v>25</v>
      </c>
      <c r="AL392" t="s">
        <v>732</v>
      </c>
      <c r="AM392" t="s">
        <v>732</v>
      </c>
      <c r="AN392" t="s">
        <v>732</v>
      </c>
      <c r="AO392" t="s">
        <v>732</v>
      </c>
      <c r="AP392" t="s">
        <v>732</v>
      </c>
      <c r="AT392">
        <v>80</v>
      </c>
      <c r="AW392">
        <v>20</v>
      </c>
      <c r="AX392" t="s">
        <v>732</v>
      </c>
      <c r="AY392" t="s">
        <v>732</v>
      </c>
      <c r="AZ392" t="s">
        <v>732</v>
      </c>
      <c r="BA392" t="s">
        <v>732</v>
      </c>
      <c r="BB392" t="s">
        <v>732</v>
      </c>
      <c r="BC392" t="s">
        <v>732</v>
      </c>
      <c r="BD392" t="s">
        <v>732</v>
      </c>
      <c r="BE392" t="s">
        <v>732</v>
      </c>
      <c r="BF392" t="s">
        <v>732</v>
      </c>
      <c r="BG392" t="s">
        <v>732</v>
      </c>
      <c r="BH392" t="s">
        <v>732</v>
      </c>
      <c r="BI392" t="s">
        <v>732</v>
      </c>
    </row>
    <row r="393" spans="1:61">
      <c r="A393">
        <v>585</v>
      </c>
      <c r="B393" t="s">
        <v>1551</v>
      </c>
      <c r="C393" s="69" t="s">
        <v>1552</v>
      </c>
      <c r="D393" s="70">
        <v>240340</v>
      </c>
      <c r="E393">
        <v>1</v>
      </c>
      <c r="F393">
        <v>3</v>
      </c>
      <c r="G393" t="s">
        <v>1553</v>
      </c>
      <c r="H393">
        <v>6.0138930000000004</v>
      </c>
      <c r="I393">
        <v>6.1680964999999999</v>
      </c>
      <c r="J393">
        <v>0</v>
      </c>
      <c r="P393">
        <v>2.4E-2</v>
      </c>
      <c r="Q393">
        <v>0</v>
      </c>
      <c r="R393">
        <v>95</v>
      </c>
      <c r="S393" t="s">
        <v>732</v>
      </c>
      <c r="T393">
        <v>0.2</v>
      </c>
      <c r="U393">
        <v>0</v>
      </c>
      <c r="V393">
        <v>90</v>
      </c>
      <c r="W393" t="s">
        <v>732</v>
      </c>
      <c r="X393">
        <v>0.3</v>
      </c>
      <c r="Y393">
        <v>0.4</v>
      </c>
      <c r="Z393">
        <v>0.90000004</v>
      </c>
      <c r="AA393">
        <v>1.1000000000000001</v>
      </c>
      <c r="AB393">
        <v>0</v>
      </c>
      <c r="AC393">
        <v>0</v>
      </c>
      <c r="AD393">
        <v>0.1</v>
      </c>
      <c r="AE393">
        <v>0</v>
      </c>
      <c r="AF393">
        <v>0</v>
      </c>
      <c r="AJ393">
        <v>0.9</v>
      </c>
      <c r="AK393">
        <v>90</v>
      </c>
      <c r="AL393">
        <v>0.2</v>
      </c>
      <c r="AM393">
        <v>20</v>
      </c>
      <c r="AN393">
        <v>0.5</v>
      </c>
      <c r="AO393">
        <v>20</v>
      </c>
      <c r="AP393">
        <v>2</v>
      </c>
      <c r="AS393">
        <v>30</v>
      </c>
      <c r="AT393">
        <v>70</v>
      </c>
      <c r="AX393">
        <v>90</v>
      </c>
      <c r="AY393">
        <v>0.6</v>
      </c>
      <c r="AZ393">
        <v>4</v>
      </c>
      <c r="BA393">
        <v>90</v>
      </c>
      <c r="BB393">
        <v>0.6</v>
      </c>
      <c r="BC393">
        <v>2</v>
      </c>
      <c r="BD393" t="s">
        <v>732</v>
      </c>
      <c r="BE393" t="s">
        <v>732</v>
      </c>
      <c r="BF393" t="s">
        <v>732</v>
      </c>
      <c r="BG393" t="s">
        <v>732</v>
      </c>
      <c r="BH393" t="s">
        <v>732</v>
      </c>
      <c r="BI393" t="s">
        <v>732</v>
      </c>
    </row>
    <row r="394" spans="1:61">
      <c r="A394">
        <v>586</v>
      </c>
      <c r="B394" t="s">
        <v>1551</v>
      </c>
      <c r="C394" s="69" t="s">
        <v>1554</v>
      </c>
      <c r="D394">
        <v>340</v>
      </c>
      <c r="E394">
        <v>1</v>
      </c>
      <c r="F394">
        <v>3</v>
      </c>
      <c r="G394" s="70">
        <v>129142</v>
      </c>
      <c r="H394">
        <v>20.229265000000002</v>
      </c>
      <c r="I394">
        <v>9.1933380000000007</v>
      </c>
      <c r="J394">
        <v>0.73389894</v>
      </c>
      <c r="L394">
        <v>0.88215922999999996</v>
      </c>
      <c r="N394">
        <v>0.25014936999999998</v>
      </c>
      <c r="O394">
        <v>1.1762124</v>
      </c>
      <c r="P394">
        <v>0.9545401</v>
      </c>
      <c r="Q394">
        <v>0</v>
      </c>
      <c r="R394">
        <v>95</v>
      </c>
      <c r="S394" t="s">
        <v>732</v>
      </c>
      <c r="T394">
        <v>0.2</v>
      </c>
      <c r="U394">
        <v>0</v>
      </c>
      <c r="V394">
        <v>90</v>
      </c>
      <c r="W394" t="s">
        <v>732</v>
      </c>
      <c r="X394">
        <v>0.2</v>
      </c>
      <c r="Y394">
        <v>0.8</v>
      </c>
      <c r="Z394">
        <v>3.5000002000000001</v>
      </c>
      <c r="AA394">
        <v>0.5</v>
      </c>
      <c r="AB394">
        <v>0.5</v>
      </c>
      <c r="AC394">
        <v>0</v>
      </c>
      <c r="AD394">
        <v>3.0000002000000001</v>
      </c>
      <c r="AE394">
        <v>4</v>
      </c>
      <c r="AF394">
        <v>5</v>
      </c>
      <c r="AG394">
        <v>0</v>
      </c>
      <c r="AH394">
        <v>2.9405309000000001E-2</v>
      </c>
      <c r="AI394">
        <v>0</v>
      </c>
      <c r="AJ394">
        <v>0.5</v>
      </c>
      <c r="AK394">
        <v>85</v>
      </c>
      <c r="AL394">
        <v>0.1</v>
      </c>
      <c r="AM394">
        <v>5</v>
      </c>
      <c r="AN394">
        <v>0.5</v>
      </c>
      <c r="AO394">
        <v>40</v>
      </c>
      <c r="AP394">
        <v>2</v>
      </c>
      <c r="AS394">
        <v>30</v>
      </c>
      <c r="AT394">
        <v>70</v>
      </c>
      <c r="AX394">
        <v>100</v>
      </c>
      <c r="AY394">
        <v>1.5</v>
      </c>
      <c r="AZ394">
        <v>4</v>
      </c>
      <c r="BA394">
        <v>100</v>
      </c>
      <c r="BB394">
        <v>0.5</v>
      </c>
      <c r="BC394">
        <v>2</v>
      </c>
      <c r="BD394" t="s">
        <v>732</v>
      </c>
      <c r="BE394" t="s">
        <v>732</v>
      </c>
      <c r="BF394" t="s">
        <v>732</v>
      </c>
      <c r="BG394" t="s">
        <v>732</v>
      </c>
      <c r="BH394" t="s">
        <v>732</v>
      </c>
      <c r="BI394" t="s">
        <v>732</v>
      </c>
    </row>
    <row r="395" spans="1:61">
      <c r="A395">
        <v>587</v>
      </c>
      <c r="B395" t="s">
        <v>1555</v>
      </c>
      <c r="C395" s="69" t="s">
        <v>1556</v>
      </c>
      <c r="D395" s="70">
        <v>340330</v>
      </c>
      <c r="E395">
        <v>2</v>
      </c>
      <c r="F395">
        <v>4</v>
      </c>
      <c r="G395" s="70">
        <v>15120122</v>
      </c>
      <c r="H395">
        <v>2.5227776</v>
      </c>
      <c r="I395">
        <v>2.5874643000000002</v>
      </c>
      <c r="J395">
        <v>1.8687241999999999</v>
      </c>
      <c r="L395">
        <v>22.115245999999999</v>
      </c>
      <c r="N395">
        <v>13.822027</v>
      </c>
      <c r="O395">
        <v>8.2702430000000007</v>
      </c>
      <c r="P395">
        <v>0.89955499999999999</v>
      </c>
      <c r="Q395">
        <v>0</v>
      </c>
      <c r="R395">
        <v>90</v>
      </c>
      <c r="S395" t="s">
        <v>732</v>
      </c>
      <c r="T395">
        <v>0.3</v>
      </c>
      <c r="U395">
        <v>0</v>
      </c>
      <c r="V395">
        <v>85</v>
      </c>
      <c r="W395" t="s">
        <v>732</v>
      </c>
      <c r="X395">
        <v>1.1000000000000001</v>
      </c>
      <c r="Y395">
        <v>2.2000000000000002</v>
      </c>
      <c r="Z395">
        <v>5.5000004999999996</v>
      </c>
      <c r="AA395">
        <v>8</v>
      </c>
      <c r="AB395">
        <v>1.9000001</v>
      </c>
      <c r="AC395">
        <v>0.1</v>
      </c>
      <c r="AD395">
        <v>6.8</v>
      </c>
      <c r="AE395">
        <v>16.900002000000001</v>
      </c>
      <c r="AF395">
        <v>2.5</v>
      </c>
      <c r="AJ395">
        <v>0.7</v>
      </c>
      <c r="AK395">
        <v>90</v>
      </c>
      <c r="AL395">
        <v>0.2</v>
      </c>
      <c r="AM395">
        <v>5</v>
      </c>
      <c r="AN395">
        <v>0.7</v>
      </c>
      <c r="AO395">
        <v>55</v>
      </c>
      <c r="AP395">
        <v>2</v>
      </c>
      <c r="AQ395">
        <v>45</v>
      </c>
      <c r="AS395">
        <v>55</v>
      </c>
      <c r="AX395">
        <v>95</v>
      </c>
      <c r="AY395">
        <v>1</v>
      </c>
      <c r="AZ395">
        <v>3</v>
      </c>
      <c r="BA395">
        <v>95</v>
      </c>
      <c r="BB395">
        <v>1</v>
      </c>
      <c r="BC395">
        <v>1</v>
      </c>
      <c r="BD395" t="s">
        <v>732</v>
      </c>
      <c r="BE395" t="s">
        <v>732</v>
      </c>
      <c r="BF395" t="s">
        <v>732</v>
      </c>
      <c r="BG395" t="s">
        <v>732</v>
      </c>
      <c r="BH395" t="s">
        <v>732</v>
      </c>
      <c r="BI395" t="s">
        <v>732</v>
      </c>
    </row>
    <row r="396" spans="1:61">
      <c r="A396">
        <v>588</v>
      </c>
      <c r="B396" t="s">
        <v>1557</v>
      </c>
      <c r="C396" t="s">
        <v>1558</v>
      </c>
      <c r="D396" s="70">
        <v>340330</v>
      </c>
      <c r="E396">
        <v>2</v>
      </c>
      <c r="F396">
        <v>4</v>
      </c>
      <c r="G396" s="70">
        <v>113125</v>
      </c>
      <c r="H396">
        <v>9.3148719999999994</v>
      </c>
      <c r="I396">
        <v>9.5412750000000006</v>
      </c>
      <c r="J396">
        <v>0</v>
      </c>
      <c r="K396">
        <v>6.4980439999999997E-3</v>
      </c>
      <c r="L396">
        <v>62.118713</v>
      </c>
      <c r="M396">
        <v>62.118713</v>
      </c>
      <c r="N396">
        <v>9.3178079999999994</v>
      </c>
      <c r="O396">
        <v>6.4011683000000001</v>
      </c>
      <c r="P396">
        <v>0.77171500000000004</v>
      </c>
      <c r="Q396">
        <v>0</v>
      </c>
      <c r="R396">
        <v>90</v>
      </c>
      <c r="S396" t="s">
        <v>732</v>
      </c>
      <c r="T396">
        <v>0.3</v>
      </c>
      <c r="U396">
        <v>0</v>
      </c>
      <c r="V396">
        <v>85</v>
      </c>
      <c r="W396" t="s">
        <v>732</v>
      </c>
      <c r="X396">
        <v>0.4</v>
      </c>
      <c r="Y396">
        <v>0.6</v>
      </c>
      <c r="Z396">
        <v>1.5000001000000001</v>
      </c>
      <c r="AA396">
        <v>12.500000999999999</v>
      </c>
      <c r="AB396">
        <v>15.6</v>
      </c>
      <c r="AC396">
        <v>0</v>
      </c>
      <c r="AD396">
        <v>6.9</v>
      </c>
      <c r="AE396">
        <v>6.4</v>
      </c>
      <c r="AF396">
        <v>0</v>
      </c>
      <c r="AJ396">
        <v>0.7</v>
      </c>
      <c r="AK396">
        <v>90</v>
      </c>
      <c r="AL396">
        <v>0.2</v>
      </c>
      <c r="AM396">
        <v>5</v>
      </c>
      <c r="AN396">
        <v>0.7</v>
      </c>
      <c r="AO396">
        <v>55</v>
      </c>
      <c r="AP396">
        <v>2</v>
      </c>
      <c r="AQ396">
        <v>30</v>
      </c>
      <c r="AS396">
        <v>70</v>
      </c>
      <c r="AX396">
        <v>95</v>
      </c>
      <c r="AY396">
        <v>1</v>
      </c>
      <c r="AZ396">
        <v>3</v>
      </c>
      <c r="BA396">
        <v>95</v>
      </c>
      <c r="BB396">
        <v>1</v>
      </c>
      <c r="BC396">
        <v>1</v>
      </c>
      <c r="BD396" t="s">
        <v>732</v>
      </c>
      <c r="BE396" t="s">
        <v>732</v>
      </c>
      <c r="BF396" t="s">
        <v>732</v>
      </c>
      <c r="BG396" t="s">
        <v>732</v>
      </c>
      <c r="BH396" t="s">
        <v>732</v>
      </c>
      <c r="BI396" t="s">
        <v>732</v>
      </c>
    </row>
    <row r="397" spans="1:61">
      <c r="A397">
        <v>589</v>
      </c>
      <c r="B397" t="s">
        <v>1559</v>
      </c>
      <c r="C397" s="69" t="s">
        <v>1560</v>
      </c>
      <c r="D397" s="70">
        <v>340330</v>
      </c>
      <c r="E397">
        <v>2</v>
      </c>
      <c r="F397">
        <v>3</v>
      </c>
      <c r="G397" s="70">
        <v>1.1812012112513101E+17</v>
      </c>
      <c r="H397">
        <v>0.216197</v>
      </c>
      <c r="I397">
        <v>0</v>
      </c>
      <c r="J397">
        <v>0.50239929999999999</v>
      </c>
      <c r="N397">
        <v>22.972897</v>
      </c>
      <c r="P397">
        <v>0.77069500000000002</v>
      </c>
      <c r="Q397">
        <v>0</v>
      </c>
      <c r="R397">
        <v>90</v>
      </c>
      <c r="S397" t="s">
        <v>732</v>
      </c>
      <c r="T397">
        <v>0.3</v>
      </c>
      <c r="U397">
        <v>0</v>
      </c>
      <c r="V397">
        <v>90</v>
      </c>
      <c r="W397" t="s">
        <v>732</v>
      </c>
      <c r="X397">
        <v>0.2</v>
      </c>
      <c r="Y397">
        <v>1.5000001000000001</v>
      </c>
      <c r="Z397">
        <v>4</v>
      </c>
      <c r="AA397">
        <v>5.8</v>
      </c>
      <c r="AB397">
        <v>6.6000003999999999</v>
      </c>
      <c r="AC397">
        <v>0</v>
      </c>
      <c r="AD397">
        <v>1.9000001</v>
      </c>
      <c r="AE397">
        <v>2.2000000000000002</v>
      </c>
      <c r="AF397">
        <v>0</v>
      </c>
      <c r="AJ397">
        <v>0.8</v>
      </c>
      <c r="AK397">
        <v>60</v>
      </c>
      <c r="AL397" t="s">
        <v>732</v>
      </c>
      <c r="AM397" t="s">
        <v>732</v>
      </c>
      <c r="AN397" t="s">
        <v>732</v>
      </c>
      <c r="AO397" t="s">
        <v>732</v>
      </c>
      <c r="AP397" t="s">
        <v>732</v>
      </c>
      <c r="AS397">
        <v>60</v>
      </c>
      <c r="AU397">
        <v>40</v>
      </c>
      <c r="AX397">
        <v>75</v>
      </c>
      <c r="AY397">
        <v>0.2</v>
      </c>
      <c r="AZ397">
        <v>3</v>
      </c>
      <c r="BA397">
        <v>75</v>
      </c>
      <c r="BB397">
        <v>0.3</v>
      </c>
      <c r="BC397">
        <v>1</v>
      </c>
      <c r="BD397" t="s">
        <v>732</v>
      </c>
      <c r="BE397" t="s">
        <v>732</v>
      </c>
      <c r="BF397" t="s">
        <v>732</v>
      </c>
      <c r="BG397" t="s">
        <v>732</v>
      </c>
      <c r="BH397" t="s">
        <v>732</v>
      </c>
      <c r="BI397" t="s">
        <v>732</v>
      </c>
    </row>
    <row r="398" spans="1:61">
      <c r="A398">
        <v>590</v>
      </c>
      <c r="B398" t="s">
        <v>1561</v>
      </c>
      <c r="C398" s="69" t="s">
        <v>1562</v>
      </c>
      <c r="D398" s="70">
        <v>340330</v>
      </c>
      <c r="E398">
        <v>2</v>
      </c>
      <c r="F398">
        <v>3</v>
      </c>
      <c r="G398" s="70">
        <v>1.1812012112513101E+17</v>
      </c>
      <c r="H398">
        <v>1.0752349999999999</v>
      </c>
      <c r="I398">
        <v>0</v>
      </c>
      <c r="J398">
        <v>0.50239929999999999</v>
      </c>
      <c r="N398">
        <v>10.751315999999999</v>
      </c>
      <c r="P398">
        <v>0.77069500000000002</v>
      </c>
      <c r="Q398">
        <v>0</v>
      </c>
      <c r="R398">
        <v>85</v>
      </c>
      <c r="S398" t="s">
        <v>732</v>
      </c>
      <c r="T398">
        <v>0.2</v>
      </c>
      <c r="U398">
        <v>0</v>
      </c>
      <c r="V398">
        <v>90</v>
      </c>
      <c r="W398" t="s">
        <v>732</v>
      </c>
      <c r="X398">
        <v>0.70000004999999998</v>
      </c>
      <c r="Y398">
        <v>1.3000001000000001</v>
      </c>
      <c r="Z398">
        <v>3.1000000999999999</v>
      </c>
      <c r="AA398">
        <v>3.3000001999999999</v>
      </c>
      <c r="AB398">
        <v>0</v>
      </c>
      <c r="AC398">
        <v>0</v>
      </c>
      <c r="AD398">
        <v>4.4000000000000004</v>
      </c>
      <c r="AE398">
        <v>0</v>
      </c>
      <c r="AF398">
        <v>0</v>
      </c>
      <c r="AJ398">
        <v>0.5</v>
      </c>
      <c r="AK398">
        <v>75</v>
      </c>
      <c r="AL398" t="s">
        <v>732</v>
      </c>
      <c r="AM398" t="s">
        <v>732</v>
      </c>
      <c r="AN398" t="s">
        <v>732</v>
      </c>
      <c r="AO398" t="s">
        <v>732</v>
      </c>
      <c r="AP398" t="s">
        <v>732</v>
      </c>
      <c r="AS398">
        <v>60</v>
      </c>
      <c r="AU398">
        <v>40</v>
      </c>
      <c r="AX398">
        <v>86</v>
      </c>
      <c r="AY398">
        <v>0.1</v>
      </c>
      <c r="AZ398">
        <v>3</v>
      </c>
      <c r="BA398">
        <v>86</v>
      </c>
      <c r="BB398">
        <v>0.2</v>
      </c>
      <c r="BC398">
        <v>1</v>
      </c>
      <c r="BD398" t="s">
        <v>732</v>
      </c>
      <c r="BE398" t="s">
        <v>732</v>
      </c>
      <c r="BF398" t="s">
        <v>732</v>
      </c>
      <c r="BG398" t="s">
        <v>732</v>
      </c>
      <c r="BH398" t="s">
        <v>732</v>
      </c>
      <c r="BI398" t="s">
        <v>732</v>
      </c>
    </row>
    <row r="399" spans="1:61">
      <c r="A399">
        <v>591</v>
      </c>
      <c r="B399" t="s">
        <v>1563</v>
      </c>
      <c r="C399" s="69" t="s">
        <v>1564</v>
      </c>
      <c r="D399" s="70">
        <v>340330</v>
      </c>
      <c r="E399">
        <v>2</v>
      </c>
      <c r="F399">
        <v>3</v>
      </c>
      <c r="G399" s="70">
        <v>1.1812012112513101E+17</v>
      </c>
      <c r="H399">
        <v>6.9890284999999999</v>
      </c>
      <c r="I399">
        <v>0</v>
      </c>
      <c r="J399">
        <v>0.13397315000000001</v>
      </c>
      <c r="O399">
        <v>1.2405366</v>
      </c>
      <c r="P399">
        <v>0.25092502999999999</v>
      </c>
      <c r="Q399">
        <v>0</v>
      </c>
      <c r="R399">
        <v>85</v>
      </c>
      <c r="S399" t="s">
        <v>732</v>
      </c>
      <c r="T399">
        <v>0.15</v>
      </c>
      <c r="U399">
        <v>0</v>
      </c>
      <c r="V399">
        <v>90</v>
      </c>
      <c r="W399" t="s">
        <v>732</v>
      </c>
      <c r="X399">
        <v>0.4</v>
      </c>
      <c r="Y399">
        <v>1.1000000000000001</v>
      </c>
      <c r="Z399">
        <v>3.6000000999999999</v>
      </c>
      <c r="AA399">
        <v>1.1000000000000001</v>
      </c>
      <c r="AB399">
        <v>0.5</v>
      </c>
      <c r="AC399">
        <v>0.2</v>
      </c>
      <c r="AD399">
        <v>0.8</v>
      </c>
      <c r="AE399">
        <v>0.3</v>
      </c>
      <c r="AF399">
        <v>0.2</v>
      </c>
      <c r="AJ399">
        <v>1</v>
      </c>
      <c r="AK399">
        <v>45</v>
      </c>
      <c r="AL399" t="s">
        <v>732</v>
      </c>
      <c r="AM399" t="s">
        <v>732</v>
      </c>
      <c r="AN399" t="s">
        <v>732</v>
      </c>
      <c r="AO399" t="s">
        <v>732</v>
      </c>
      <c r="AP399" t="s">
        <v>732</v>
      </c>
      <c r="AS399">
        <v>100</v>
      </c>
      <c r="AX399">
        <v>86</v>
      </c>
      <c r="AY399">
        <v>0.5</v>
      </c>
      <c r="AZ399">
        <v>3</v>
      </c>
      <c r="BA399">
        <v>86</v>
      </c>
      <c r="BB399">
        <v>0.8</v>
      </c>
      <c r="BC399">
        <v>1</v>
      </c>
      <c r="BD399" t="s">
        <v>732</v>
      </c>
      <c r="BE399" t="s">
        <v>732</v>
      </c>
      <c r="BF399" t="s">
        <v>732</v>
      </c>
      <c r="BG399" t="s">
        <v>732</v>
      </c>
      <c r="BH399" t="s">
        <v>732</v>
      </c>
      <c r="BI399" t="s">
        <v>732</v>
      </c>
    </row>
    <row r="400" spans="1:61">
      <c r="A400">
        <v>592</v>
      </c>
      <c r="B400" t="s">
        <v>1565</v>
      </c>
      <c r="C400" s="69" t="s">
        <v>1566</v>
      </c>
      <c r="D400" s="70">
        <v>340330</v>
      </c>
      <c r="E400">
        <v>2</v>
      </c>
      <c r="F400">
        <v>3</v>
      </c>
      <c r="G400" s="70">
        <v>1.1812012112513101E+17</v>
      </c>
      <c r="H400">
        <v>10.08033</v>
      </c>
      <c r="I400">
        <v>0</v>
      </c>
      <c r="J400">
        <v>1.7583977</v>
      </c>
      <c r="N400">
        <v>4.1351212999999998</v>
      </c>
      <c r="O400">
        <v>1.2405366</v>
      </c>
      <c r="P400">
        <v>0.25092502999999999</v>
      </c>
      <c r="Q400">
        <v>0</v>
      </c>
      <c r="R400">
        <v>85</v>
      </c>
      <c r="S400" t="s">
        <v>732</v>
      </c>
      <c r="T400">
        <v>0.15</v>
      </c>
      <c r="U400">
        <v>0</v>
      </c>
      <c r="V400">
        <v>90</v>
      </c>
      <c r="W400" t="s">
        <v>732</v>
      </c>
      <c r="X400">
        <v>0.70000004999999998</v>
      </c>
      <c r="Y400">
        <v>1.6</v>
      </c>
      <c r="Z400">
        <v>1.7</v>
      </c>
      <c r="AA400">
        <v>0.70000004999999998</v>
      </c>
      <c r="AB400">
        <v>3.1000000999999999</v>
      </c>
      <c r="AC400">
        <v>1.6</v>
      </c>
      <c r="AD400">
        <v>0.6</v>
      </c>
      <c r="AE400">
        <v>2.4</v>
      </c>
      <c r="AF400">
        <v>1.3000001000000001</v>
      </c>
      <c r="AG400">
        <v>0</v>
      </c>
      <c r="AH400">
        <v>1.4825176</v>
      </c>
      <c r="AI400">
        <v>0</v>
      </c>
      <c r="AJ400">
        <v>1</v>
      </c>
      <c r="AK400">
        <v>86</v>
      </c>
      <c r="AL400" t="s">
        <v>732</v>
      </c>
      <c r="AM400" t="s">
        <v>732</v>
      </c>
      <c r="AN400" t="s">
        <v>732</v>
      </c>
      <c r="AO400" t="s">
        <v>732</v>
      </c>
      <c r="AP400" t="s">
        <v>732</v>
      </c>
      <c r="AS400">
        <v>100</v>
      </c>
      <c r="AX400">
        <v>86</v>
      </c>
      <c r="AY400">
        <v>1</v>
      </c>
      <c r="AZ400">
        <v>3</v>
      </c>
      <c r="BA400">
        <v>86</v>
      </c>
      <c r="BB400">
        <v>1</v>
      </c>
      <c r="BC400">
        <v>1</v>
      </c>
      <c r="BD400" t="s">
        <v>732</v>
      </c>
      <c r="BE400" t="s">
        <v>732</v>
      </c>
      <c r="BF400" t="s">
        <v>732</v>
      </c>
      <c r="BG400" t="s">
        <v>732</v>
      </c>
      <c r="BH400" t="s">
        <v>732</v>
      </c>
      <c r="BI400" t="s">
        <v>732</v>
      </c>
    </row>
    <row r="401" spans="1:61">
      <c r="A401">
        <v>593</v>
      </c>
      <c r="B401" t="s">
        <v>1567</v>
      </c>
      <c r="C401" s="69" t="s">
        <v>1568</v>
      </c>
      <c r="D401" s="70">
        <v>340330</v>
      </c>
      <c r="E401">
        <v>2</v>
      </c>
      <c r="F401">
        <v>3</v>
      </c>
      <c r="G401" s="70">
        <v>118120121131137</v>
      </c>
      <c r="H401">
        <v>13.104426</v>
      </c>
      <c r="I401">
        <v>4.6100706999999996</v>
      </c>
      <c r="J401">
        <v>0</v>
      </c>
      <c r="L401">
        <v>11.909151</v>
      </c>
      <c r="N401">
        <v>12.405366000000001</v>
      </c>
      <c r="O401">
        <v>2.8945851</v>
      </c>
      <c r="P401">
        <v>0.12546001000000001</v>
      </c>
      <c r="Q401">
        <v>0</v>
      </c>
      <c r="R401">
        <v>85</v>
      </c>
      <c r="S401" t="s">
        <v>732</v>
      </c>
      <c r="T401">
        <v>0.1</v>
      </c>
      <c r="U401">
        <v>0</v>
      </c>
      <c r="V401">
        <v>90</v>
      </c>
      <c r="W401" t="s">
        <v>732</v>
      </c>
      <c r="X401">
        <v>1.3000001000000001</v>
      </c>
      <c r="Y401">
        <v>2.9</v>
      </c>
      <c r="Z401">
        <v>5.6000003999999999</v>
      </c>
      <c r="AA401">
        <v>0.6</v>
      </c>
      <c r="AB401">
        <v>0.3</v>
      </c>
      <c r="AC401">
        <v>0.3</v>
      </c>
      <c r="AD401">
        <v>2.9</v>
      </c>
      <c r="AE401">
        <v>1.3000001000000001</v>
      </c>
      <c r="AF401">
        <v>1.2</v>
      </c>
      <c r="AG401">
        <v>0</v>
      </c>
      <c r="AH401">
        <v>0.24708627</v>
      </c>
      <c r="AI401">
        <v>0</v>
      </c>
      <c r="AJ401">
        <v>2.5</v>
      </c>
      <c r="AK401">
        <v>100</v>
      </c>
      <c r="AL401" t="s">
        <v>732</v>
      </c>
      <c r="AM401" t="s">
        <v>732</v>
      </c>
      <c r="AN401" t="s">
        <v>732</v>
      </c>
      <c r="AO401" t="s">
        <v>732</v>
      </c>
      <c r="AP401" t="s">
        <v>732</v>
      </c>
      <c r="AS401">
        <v>100</v>
      </c>
      <c r="AX401">
        <v>100</v>
      </c>
      <c r="AY401">
        <v>0.5</v>
      </c>
      <c r="AZ401">
        <v>3</v>
      </c>
      <c r="BA401">
        <v>100</v>
      </c>
      <c r="BB401">
        <v>1</v>
      </c>
      <c r="BC401">
        <v>1</v>
      </c>
      <c r="BD401" t="s">
        <v>732</v>
      </c>
      <c r="BE401" t="s">
        <v>732</v>
      </c>
      <c r="BF401" t="s">
        <v>732</v>
      </c>
      <c r="BG401" t="s">
        <v>732</v>
      </c>
      <c r="BH401" t="s">
        <v>732</v>
      </c>
      <c r="BI401" t="s">
        <v>732</v>
      </c>
    </row>
    <row r="402" spans="1:61">
      <c r="A402">
        <v>594</v>
      </c>
      <c r="B402" t="s">
        <v>1567</v>
      </c>
      <c r="C402" s="69" t="s">
        <v>1569</v>
      </c>
      <c r="D402" s="70">
        <v>340330</v>
      </c>
      <c r="E402">
        <v>2</v>
      </c>
      <c r="F402">
        <v>3</v>
      </c>
      <c r="G402" s="70">
        <v>118120121131137</v>
      </c>
      <c r="H402">
        <v>13.547961000000001</v>
      </c>
      <c r="I402">
        <v>1.0214734000000001</v>
      </c>
      <c r="J402">
        <v>0</v>
      </c>
      <c r="L402">
        <v>11.909151</v>
      </c>
      <c r="N402">
        <v>12.405366000000001</v>
      </c>
      <c r="O402">
        <v>2.8945851</v>
      </c>
      <c r="P402">
        <v>4.4810005E-2</v>
      </c>
      <c r="Q402">
        <v>0</v>
      </c>
      <c r="R402">
        <v>85</v>
      </c>
      <c r="S402" t="s">
        <v>732</v>
      </c>
      <c r="T402">
        <v>0.05</v>
      </c>
      <c r="U402">
        <v>0</v>
      </c>
      <c r="V402">
        <v>90</v>
      </c>
      <c r="W402" t="s">
        <v>732</v>
      </c>
      <c r="X402">
        <v>0.70000004999999998</v>
      </c>
      <c r="Y402">
        <v>2.9</v>
      </c>
      <c r="Z402">
        <v>2.4</v>
      </c>
      <c r="AA402">
        <v>4.8</v>
      </c>
      <c r="AB402">
        <v>0.90000004</v>
      </c>
      <c r="AC402">
        <v>0</v>
      </c>
      <c r="AD402">
        <v>12.900001</v>
      </c>
      <c r="AE402">
        <v>2.3000001999999999</v>
      </c>
      <c r="AF402">
        <v>0</v>
      </c>
      <c r="AJ402">
        <v>3.5</v>
      </c>
      <c r="AK402">
        <v>100</v>
      </c>
      <c r="AL402" t="s">
        <v>732</v>
      </c>
      <c r="AM402" t="s">
        <v>732</v>
      </c>
      <c r="AN402" t="s">
        <v>732</v>
      </c>
      <c r="AO402" t="s">
        <v>732</v>
      </c>
      <c r="AP402" t="s">
        <v>732</v>
      </c>
      <c r="AS402">
        <v>100</v>
      </c>
      <c r="AX402">
        <v>100</v>
      </c>
      <c r="AY402">
        <v>0.7</v>
      </c>
      <c r="AZ402">
        <v>3</v>
      </c>
      <c r="BA402">
        <v>100</v>
      </c>
      <c r="BB402">
        <v>1.9</v>
      </c>
      <c r="BC402">
        <v>1</v>
      </c>
      <c r="BD402" t="s">
        <v>732</v>
      </c>
      <c r="BE402" t="s">
        <v>732</v>
      </c>
      <c r="BF402" t="s">
        <v>732</v>
      </c>
      <c r="BG402" t="s">
        <v>732</v>
      </c>
      <c r="BH402" t="s">
        <v>732</v>
      </c>
      <c r="BI402" t="s">
        <v>732</v>
      </c>
    </row>
    <row r="403" spans="1:61">
      <c r="A403">
        <v>595</v>
      </c>
      <c r="B403" t="s">
        <v>1570</v>
      </c>
      <c r="C403" t="s">
        <v>1571</v>
      </c>
      <c r="D403" s="70">
        <v>340330</v>
      </c>
      <c r="E403">
        <v>2</v>
      </c>
      <c r="F403">
        <v>4</v>
      </c>
      <c r="G403">
        <v>125</v>
      </c>
      <c r="H403">
        <v>0.57499206000000003</v>
      </c>
      <c r="I403">
        <v>0</v>
      </c>
      <c r="J403">
        <v>0.30187081999999998</v>
      </c>
      <c r="L403">
        <v>3.5547751999999999</v>
      </c>
      <c r="N403">
        <v>5.3909735999999997</v>
      </c>
      <c r="P403">
        <v>1.0950001000000001E-3</v>
      </c>
      <c r="Q403">
        <v>0</v>
      </c>
      <c r="R403">
        <v>99</v>
      </c>
      <c r="S403" t="s">
        <v>732</v>
      </c>
      <c r="T403">
        <v>2.0000001E-2</v>
      </c>
      <c r="U403">
        <v>0</v>
      </c>
      <c r="V403">
        <v>70</v>
      </c>
      <c r="W403" t="s">
        <v>732</v>
      </c>
      <c r="X403">
        <v>0.2</v>
      </c>
      <c r="Y403">
        <v>1</v>
      </c>
      <c r="Z403">
        <v>3.1000000999999999</v>
      </c>
      <c r="AA403">
        <v>10</v>
      </c>
      <c r="AB403">
        <v>0.4</v>
      </c>
      <c r="AC403">
        <v>0</v>
      </c>
      <c r="AD403">
        <v>0.5</v>
      </c>
      <c r="AE403">
        <v>0.2</v>
      </c>
      <c r="AF403">
        <v>0</v>
      </c>
      <c r="AG403">
        <v>0</v>
      </c>
      <c r="AH403">
        <v>1.8378317000000002E-2</v>
      </c>
      <c r="AI403">
        <v>0</v>
      </c>
      <c r="AJ403">
        <v>0.5</v>
      </c>
      <c r="AK403">
        <v>50</v>
      </c>
      <c r="AL403" t="s">
        <v>732</v>
      </c>
      <c r="AM403" t="s">
        <v>732</v>
      </c>
      <c r="AN403" t="s">
        <v>732</v>
      </c>
      <c r="AO403" t="s">
        <v>732</v>
      </c>
      <c r="AP403" t="s">
        <v>732</v>
      </c>
      <c r="AQ403">
        <v>100</v>
      </c>
      <c r="AX403" t="s">
        <v>732</v>
      </c>
      <c r="AY403" t="s">
        <v>732</v>
      </c>
      <c r="AZ403" t="s">
        <v>732</v>
      </c>
      <c r="BA403">
        <v>50</v>
      </c>
      <c r="BB403">
        <v>0.1</v>
      </c>
      <c r="BC403">
        <v>1</v>
      </c>
      <c r="BD403" t="s">
        <v>732</v>
      </c>
      <c r="BE403" t="s">
        <v>732</v>
      </c>
      <c r="BF403" t="s">
        <v>732</v>
      </c>
      <c r="BG403" t="s">
        <v>732</v>
      </c>
      <c r="BH403" t="s">
        <v>732</v>
      </c>
      <c r="BI403" t="s">
        <v>732</v>
      </c>
    </row>
    <row r="404" spans="1:61">
      <c r="A404">
        <v>596</v>
      </c>
      <c r="B404" t="s">
        <v>1570</v>
      </c>
      <c r="C404" t="s">
        <v>1572</v>
      </c>
      <c r="D404" s="70">
        <v>340330</v>
      </c>
      <c r="E404">
        <v>2</v>
      </c>
      <c r="F404">
        <v>4</v>
      </c>
      <c r="G404">
        <v>125</v>
      </c>
      <c r="H404">
        <v>0.57499206000000003</v>
      </c>
      <c r="I404">
        <v>0</v>
      </c>
      <c r="J404">
        <v>0.30187081999999998</v>
      </c>
      <c r="L404">
        <v>0.41820887000000001</v>
      </c>
      <c r="P404">
        <v>1.0950001000000001E-3</v>
      </c>
      <c r="Q404">
        <v>0</v>
      </c>
      <c r="R404">
        <v>99</v>
      </c>
      <c r="S404" t="s">
        <v>732</v>
      </c>
      <c r="T404">
        <v>2.0000001E-2</v>
      </c>
      <c r="U404">
        <v>0</v>
      </c>
      <c r="V404">
        <v>70</v>
      </c>
      <c r="W404" t="s">
        <v>732</v>
      </c>
      <c r="X404">
        <v>0.1</v>
      </c>
      <c r="Y404">
        <v>0.3</v>
      </c>
      <c r="Z404">
        <v>0.3</v>
      </c>
      <c r="AA404">
        <v>3.0000002000000001</v>
      </c>
      <c r="AB404">
        <v>0.4</v>
      </c>
      <c r="AC404">
        <v>0</v>
      </c>
      <c r="AD404">
        <v>0.2</v>
      </c>
      <c r="AE404">
        <v>0.2</v>
      </c>
      <c r="AF404">
        <v>0</v>
      </c>
      <c r="AG404">
        <v>1.1270465000000001</v>
      </c>
      <c r="AH404">
        <v>1.8378317000000002E-2</v>
      </c>
      <c r="AI404">
        <v>0</v>
      </c>
      <c r="AJ404">
        <v>0.5</v>
      </c>
      <c r="AK404">
        <v>50</v>
      </c>
      <c r="AL404" t="s">
        <v>732</v>
      </c>
      <c r="AM404" t="s">
        <v>732</v>
      </c>
      <c r="AN404" t="s">
        <v>732</v>
      </c>
      <c r="AO404" t="s">
        <v>732</v>
      </c>
      <c r="AP404" t="s">
        <v>732</v>
      </c>
      <c r="AQ404">
        <v>100</v>
      </c>
      <c r="AX404" t="s">
        <v>732</v>
      </c>
      <c r="AY404" t="s">
        <v>732</v>
      </c>
      <c r="AZ404" t="s">
        <v>732</v>
      </c>
      <c r="BA404">
        <v>50</v>
      </c>
      <c r="BB404">
        <v>0.1</v>
      </c>
      <c r="BC404">
        <v>1</v>
      </c>
      <c r="BD404" t="s">
        <v>732</v>
      </c>
      <c r="BE404" t="s">
        <v>732</v>
      </c>
      <c r="BF404" t="s">
        <v>732</v>
      </c>
      <c r="BG404" t="s">
        <v>732</v>
      </c>
      <c r="BH404" t="s">
        <v>732</v>
      </c>
      <c r="BI404" t="s">
        <v>732</v>
      </c>
    </row>
    <row r="405" spans="1:61">
      <c r="A405">
        <v>597</v>
      </c>
      <c r="B405" t="s">
        <v>1573</v>
      </c>
      <c r="C405" t="s">
        <v>1574</v>
      </c>
      <c r="D405" s="70">
        <v>340330</v>
      </c>
      <c r="E405">
        <v>2</v>
      </c>
      <c r="F405">
        <v>4</v>
      </c>
      <c r="G405">
        <v>125</v>
      </c>
      <c r="H405">
        <v>1.6099777</v>
      </c>
      <c r="I405">
        <v>0</v>
      </c>
      <c r="J405">
        <v>0.43124404999999999</v>
      </c>
      <c r="L405">
        <v>0.52276104999999995</v>
      </c>
      <c r="N405">
        <v>1.0781946</v>
      </c>
      <c r="O405">
        <v>1.0781946</v>
      </c>
      <c r="P405">
        <v>1.0950001000000001E-3</v>
      </c>
      <c r="Q405">
        <v>0</v>
      </c>
      <c r="R405">
        <v>99</v>
      </c>
      <c r="S405" t="s">
        <v>732</v>
      </c>
      <c r="T405">
        <v>2.0000001E-2</v>
      </c>
      <c r="U405">
        <v>0</v>
      </c>
      <c r="V405">
        <v>70</v>
      </c>
      <c r="W405" t="s">
        <v>732</v>
      </c>
      <c r="X405">
        <v>0.2</v>
      </c>
      <c r="Y405">
        <v>1</v>
      </c>
      <c r="Z405">
        <v>3.1000000999999999</v>
      </c>
      <c r="AA405">
        <v>15.000000999999999</v>
      </c>
      <c r="AB405">
        <v>0.4</v>
      </c>
      <c r="AC405">
        <v>0</v>
      </c>
      <c r="AD405">
        <v>0.5</v>
      </c>
      <c r="AE405">
        <v>0.2</v>
      </c>
      <c r="AF405">
        <v>0</v>
      </c>
      <c r="AG405">
        <v>0</v>
      </c>
      <c r="AH405">
        <v>1.8378317000000002E-2</v>
      </c>
      <c r="AI405">
        <v>0</v>
      </c>
      <c r="AJ405">
        <v>0.5</v>
      </c>
      <c r="AK405">
        <v>70</v>
      </c>
      <c r="AL405" t="s">
        <v>732</v>
      </c>
      <c r="AM405" t="s">
        <v>732</v>
      </c>
      <c r="AN405" t="s">
        <v>732</v>
      </c>
      <c r="AO405" t="s">
        <v>732</v>
      </c>
      <c r="AP405" t="s">
        <v>732</v>
      </c>
      <c r="AQ405">
        <v>100</v>
      </c>
      <c r="AX405" t="s">
        <v>732</v>
      </c>
      <c r="AY405" t="s">
        <v>732</v>
      </c>
      <c r="AZ405" t="s">
        <v>732</v>
      </c>
      <c r="BA405">
        <v>50</v>
      </c>
      <c r="BB405">
        <v>0.2</v>
      </c>
      <c r="BC405">
        <v>1</v>
      </c>
      <c r="BD405" t="s">
        <v>732</v>
      </c>
      <c r="BE405" t="s">
        <v>732</v>
      </c>
      <c r="BF405" t="s">
        <v>732</v>
      </c>
      <c r="BG405" t="s">
        <v>732</v>
      </c>
      <c r="BH405" t="s">
        <v>732</v>
      </c>
      <c r="BI405" t="s">
        <v>732</v>
      </c>
    </row>
    <row r="406" spans="1:61">
      <c r="A406">
        <v>598</v>
      </c>
      <c r="B406" t="s">
        <v>1575</v>
      </c>
      <c r="C406" t="s">
        <v>1576</v>
      </c>
      <c r="D406" s="70">
        <v>340330</v>
      </c>
      <c r="E406">
        <v>2</v>
      </c>
      <c r="F406">
        <v>4</v>
      </c>
      <c r="G406">
        <v>125</v>
      </c>
      <c r="H406">
        <v>3.2774548999999999</v>
      </c>
      <c r="I406">
        <v>0.68999049999999995</v>
      </c>
      <c r="J406">
        <v>0.43124404999999999</v>
      </c>
      <c r="L406">
        <v>0.31365665999999998</v>
      </c>
      <c r="N406">
        <v>0.5390973</v>
      </c>
      <c r="O406">
        <v>0.5390973</v>
      </c>
      <c r="P406">
        <v>1.0950001000000001E-3</v>
      </c>
      <c r="Q406">
        <v>0</v>
      </c>
      <c r="R406">
        <v>99</v>
      </c>
      <c r="S406" t="s">
        <v>732</v>
      </c>
      <c r="T406">
        <v>2.0000001E-2</v>
      </c>
      <c r="U406">
        <v>0</v>
      </c>
      <c r="V406">
        <v>70</v>
      </c>
      <c r="W406" t="s">
        <v>732</v>
      </c>
      <c r="X406">
        <v>0.2</v>
      </c>
      <c r="Y406">
        <v>1</v>
      </c>
      <c r="Z406">
        <v>2</v>
      </c>
      <c r="AA406">
        <v>15.000000999999999</v>
      </c>
      <c r="AB406">
        <v>0.4</v>
      </c>
      <c r="AC406">
        <v>0</v>
      </c>
      <c r="AD406">
        <v>0.70000004999999998</v>
      </c>
      <c r="AE406">
        <v>0.4</v>
      </c>
      <c r="AF406">
        <v>0</v>
      </c>
      <c r="AG406">
        <v>0</v>
      </c>
      <c r="AH406">
        <v>1.8378317000000002E-2</v>
      </c>
      <c r="AI406">
        <v>0</v>
      </c>
      <c r="AJ406">
        <v>0.7</v>
      </c>
      <c r="AK406">
        <v>80</v>
      </c>
      <c r="AL406" t="s">
        <v>732</v>
      </c>
      <c r="AM406" t="s">
        <v>732</v>
      </c>
      <c r="AN406" t="s">
        <v>732</v>
      </c>
      <c r="AO406" t="s">
        <v>732</v>
      </c>
      <c r="AP406" t="s">
        <v>732</v>
      </c>
      <c r="AQ406">
        <v>100</v>
      </c>
      <c r="AX406">
        <v>50</v>
      </c>
      <c r="AY406">
        <v>0.1</v>
      </c>
      <c r="AZ406">
        <v>3</v>
      </c>
      <c r="BA406">
        <v>70</v>
      </c>
      <c r="BB406">
        <v>0.3</v>
      </c>
      <c r="BC406">
        <v>1</v>
      </c>
      <c r="BD406" t="s">
        <v>732</v>
      </c>
      <c r="BE406" t="s">
        <v>732</v>
      </c>
      <c r="BF406" t="s">
        <v>732</v>
      </c>
      <c r="BG406" t="s">
        <v>732</v>
      </c>
      <c r="BH406" t="s">
        <v>732</v>
      </c>
      <c r="BI406" t="s">
        <v>732</v>
      </c>
    </row>
    <row r="407" spans="1:61">
      <c r="A407">
        <v>599</v>
      </c>
      <c r="B407" t="s">
        <v>1575</v>
      </c>
      <c r="C407" s="69" t="s">
        <v>1577</v>
      </c>
      <c r="D407" s="70">
        <v>340330</v>
      </c>
      <c r="E407">
        <v>2</v>
      </c>
      <c r="F407">
        <v>4</v>
      </c>
      <c r="G407">
        <v>125</v>
      </c>
      <c r="H407">
        <v>2.1849699999999999</v>
      </c>
      <c r="I407">
        <v>0</v>
      </c>
      <c r="J407">
        <v>0.17249763000000001</v>
      </c>
      <c r="L407">
        <v>0.31365665999999998</v>
      </c>
      <c r="N407">
        <v>0</v>
      </c>
      <c r="O407">
        <v>0</v>
      </c>
      <c r="P407">
        <v>1.0950001000000001E-3</v>
      </c>
      <c r="Q407">
        <v>0</v>
      </c>
      <c r="R407">
        <v>99</v>
      </c>
      <c r="S407" t="s">
        <v>732</v>
      </c>
      <c r="T407">
        <v>2.0000001E-2</v>
      </c>
      <c r="U407">
        <v>0</v>
      </c>
      <c r="V407">
        <v>70</v>
      </c>
      <c r="W407" t="s">
        <v>732</v>
      </c>
      <c r="X407">
        <v>2.5</v>
      </c>
      <c r="Y407">
        <v>3.5000002000000001</v>
      </c>
      <c r="Z407">
        <v>3.2</v>
      </c>
      <c r="AA407">
        <v>5.4</v>
      </c>
      <c r="AB407">
        <v>0.4</v>
      </c>
      <c r="AC407">
        <v>0</v>
      </c>
      <c r="AD407">
        <v>0.2</v>
      </c>
      <c r="AE407">
        <v>0.2</v>
      </c>
      <c r="AF407">
        <v>0</v>
      </c>
      <c r="AG407">
        <v>2.8176165000000002</v>
      </c>
      <c r="AH407">
        <v>1.8378317000000002E-2</v>
      </c>
      <c r="AI407">
        <v>0</v>
      </c>
      <c r="AJ407">
        <v>0.5</v>
      </c>
      <c r="AK407">
        <v>70</v>
      </c>
      <c r="AL407" t="s">
        <v>732</v>
      </c>
      <c r="AM407" t="s">
        <v>732</v>
      </c>
      <c r="AN407" t="s">
        <v>732</v>
      </c>
      <c r="AO407" t="s">
        <v>732</v>
      </c>
      <c r="AP407" t="s">
        <v>732</v>
      </c>
      <c r="AQ407">
        <v>100</v>
      </c>
      <c r="AX407">
        <v>50</v>
      </c>
      <c r="AY407">
        <v>0.1</v>
      </c>
      <c r="AZ407">
        <v>3</v>
      </c>
      <c r="BA407">
        <v>70</v>
      </c>
      <c r="BB407">
        <v>0.3</v>
      </c>
      <c r="BC407">
        <v>1</v>
      </c>
      <c r="BD407" t="s">
        <v>732</v>
      </c>
      <c r="BE407" t="s">
        <v>732</v>
      </c>
      <c r="BF407" t="s">
        <v>732</v>
      </c>
      <c r="BG407" t="s">
        <v>732</v>
      </c>
      <c r="BH407" t="s">
        <v>732</v>
      </c>
      <c r="BI407" t="s">
        <v>732</v>
      </c>
    </row>
    <row r="408" spans="1:61">
      <c r="A408">
        <v>600</v>
      </c>
      <c r="B408" t="s">
        <v>1578</v>
      </c>
      <c r="C408" t="s">
        <v>1579</v>
      </c>
      <c r="D408" s="70">
        <v>340330</v>
      </c>
      <c r="E408">
        <v>2</v>
      </c>
      <c r="F408">
        <v>4</v>
      </c>
      <c r="G408">
        <v>125</v>
      </c>
      <c r="H408">
        <v>5.6349220000000004</v>
      </c>
      <c r="I408">
        <v>1.4662297</v>
      </c>
      <c r="J408">
        <v>0.17249763000000001</v>
      </c>
      <c r="L408">
        <v>19.603539999999999</v>
      </c>
      <c r="N408">
        <v>0.32345843000000002</v>
      </c>
      <c r="O408">
        <v>0.32345843000000002</v>
      </c>
      <c r="P408">
        <v>1.0950001000000001E-3</v>
      </c>
      <c r="Q408">
        <v>0</v>
      </c>
      <c r="R408">
        <v>99</v>
      </c>
      <c r="S408" t="s">
        <v>732</v>
      </c>
      <c r="T408">
        <v>2.0000001E-2</v>
      </c>
      <c r="U408">
        <v>0</v>
      </c>
      <c r="V408">
        <v>70</v>
      </c>
      <c r="W408" t="s">
        <v>732</v>
      </c>
      <c r="X408">
        <v>0.2</v>
      </c>
      <c r="Y408">
        <v>1</v>
      </c>
      <c r="Z408">
        <v>2</v>
      </c>
      <c r="AA408">
        <v>16</v>
      </c>
      <c r="AB408">
        <v>1.3000001000000001</v>
      </c>
      <c r="AC408">
        <v>0</v>
      </c>
      <c r="AD408">
        <v>0.70000004999999998</v>
      </c>
      <c r="AE408">
        <v>0.4</v>
      </c>
      <c r="AF408">
        <v>0</v>
      </c>
      <c r="AG408">
        <v>0</v>
      </c>
      <c r="AH408">
        <v>1.8378317000000002E-2</v>
      </c>
      <c r="AI408">
        <v>0</v>
      </c>
      <c r="AJ408">
        <v>1</v>
      </c>
      <c r="AK408">
        <v>80</v>
      </c>
      <c r="AL408" t="s">
        <v>732</v>
      </c>
      <c r="AM408" t="s">
        <v>732</v>
      </c>
      <c r="AN408" t="s">
        <v>732</v>
      </c>
      <c r="AO408" t="s">
        <v>732</v>
      </c>
      <c r="AP408" t="s">
        <v>732</v>
      </c>
      <c r="AQ408">
        <v>100</v>
      </c>
      <c r="AX408">
        <v>70</v>
      </c>
      <c r="AY408">
        <v>0.2</v>
      </c>
      <c r="AZ408">
        <v>3</v>
      </c>
      <c r="BA408">
        <v>70</v>
      </c>
      <c r="BB408">
        <v>0.5</v>
      </c>
      <c r="BC408">
        <v>1</v>
      </c>
      <c r="BD408" t="s">
        <v>732</v>
      </c>
      <c r="BE408" t="s">
        <v>732</v>
      </c>
      <c r="BF408" t="s">
        <v>732</v>
      </c>
      <c r="BG408" t="s">
        <v>732</v>
      </c>
      <c r="BH408" t="s">
        <v>732</v>
      </c>
      <c r="BI408" t="s">
        <v>732</v>
      </c>
    </row>
    <row r="409" spans="1:61">
      <c r="A409">
        <v>601</v>
      </c>
      <c r="B409" t="s">
        <v>1578</v>
      </c>
      <c r="C409" s="69" t="s">
        <v>1580</v>
      </c>
      <c r="D409" s="70">
        <v>340330</v>
      </c>
      <c r="E409">
        <v>2</v>
      </c>
      <c r="F409">
        <v>4</v>
      </c>
      <c r="G409">
        <v>125</v>
      </c>
      <c r="H409">
        <v>6.0374165</v>
      </c>
      <c r="I409">
        <v>1.4662297</v>
      </c>
      <c r="J409">
        <v>0.17249763000000001</v>
      </c>
      <c r="L409">
        <v>19.603539999999999</v>
      </c>
      <c r="N409">
        <v>0.32345843000000002</v>
      </c>
      <c r="O409">
        <v>0.32345843000000002</v>
      </c>
      <c r="P409">
        <v>1.0950001000000001E-3</v>
      </c>
      <c r="Q409">
        <v>0</v>
      </c>
      <c r="R409">
        <v>99</v>
      </c>
      <c r="S409" t="s">
        <v>732</v>
      </c>
      <c r="T409">
        <v>2.0000001E-2</v>
      </c>
      <c r="U409">
        <v>0</v>
      </c>
      <c r="V409">
        <v>70</v>
      </c>
      <c r="W409" t="s">
        <v>732</v>
      </c>
      <c r="X409">
        <v>0.1</v>
      </c>
      <c r="Y409">
        <v>0.6</v>
      </c>
      <c r="Z409">
        <v>5</v>
      </c>
      <c r="AA409">
        <v>8</v>
      </c>
      <c r="AB409">
        <v>0.4</v>
      </c>
      <c r="AC409">
        <v>0</v>
      </c>
      <c r="AD409">
        <v>0.2</v>
      </c>
      <c r="AE409">
        <v>0.2</v>
      </c>
      <c r="AF409">
        <v>0</v>
      </c>
      <c r="AJ409">
        <v>0.6</v>
      </c>
      <c r="AK409">
        <v>80</v>
      </c>
      <c r="AL409" t="s">
        <v>732</v>
      </c>
      <c r="AM409" t="s">
        <v>732</v>
      </c>
      <c r="AN409" t="s">
        <v>732</v>
      </c>
      <c r="AO409" t="s">
        <v>732</v>
      </c>
      <c r="AP409" t="s">
        <v>732</v>
      </c>
      <c r="AQ409">
        <v>100</v>
      </c>
      <c r="AX409">
        <v>70</v>
      </c>
      <c r="AY409">
        <v>0.2</v>
      </c>
      <c r="AZ409">
        <v>3</v>
      </c>
      <c r="BA409">
        <v>70</v>
      </c>
      <c r="BB409">
        <v>0.4</v>
      </c>
      <c r="BC409">
        <v>1</v>
      </c>
      <c r="BD409" t="s">
        <v>732</v>
      </c>
      <c r="BE409" t="s">
        <v>732</v>
      </c>
      <c r="BF409" t="s">
        <v>732</v>
      </c>
      <c r="BG409" t="s">
        <v>732</v>
      </c>
      <c r="BH409" t="s">
        <v>732</v>
      </c>
      <c r="BI409" t="s">
        <v>732</v>
      </c>
    </row>
    <row r="410" spans="1:61">
      <c r="A410">
        <v>602</v>
      </c>
      <c r="B410" t="s">
        <v>1581</v>
      </c>
      <c r="C410" s="69" t="s">
        <v>1582</v>
      </c>
      <c r="D410" s="70">
        <v>340330</v>
      </c>
      <c r="E410">
        <v>2</v>
      </c>
      <c r="F410">
        <v>4</v>
      </c>
      <c r="G410">
        <v>125</v>
      </c>
      <c r="H410">
        <v>5.6061725999999998</v>
      </c>
      <c r="I410">
        <v>0.97748643000000002</v>
      </c>
      <c r="J410">
        <v>0.17249763000000001</v>
      </c>
      <c r="K410" s="71">
        <v>7.1203616E-4</v>
      </c>
      <c r="L410">
        <v>19.603539999999999</v>
      </c>
      <c r="M410">
        <v>9.1891590000000001</v>
      </c>
      <c r="N410">
        <v>5.3909735999999997</v>
      </c>
      <c r="O410">
        <v>2.1563892</v>
      </c>
      <c r="P410">
        <v>1.0950001000000001E-3</v>
      </c>
      <c r="Q410">
        <v>0</v>
      </c>
      <c r="R410">
        <v>99</v>
      </c>
      <c r="S410" t="s">
        <v>732</v>
      </c>
      <c r="T410">
        <v>2.0000001E-2</v>
      </c>
      <c r="U410">
        <v>0</v>
      </c>
      <c r="V410">
        <v>70</v>
      </c>
      <c r="W410" t="s">
        <v>732</v>
      </c>
      <c r="X410">
        <v>0.2</v>
      </c>
      <c r="Y410">
        <v>1</v>
      </c>
      <c r="Z410">
        <v>2</v>
      </c>
      <c r="AA410">
        <v>30.000001999999999</v>
      </c>
      <c r="AB410">
        <v>10</v>
      </c>
      <c r="AC410">
        <v>0</v>
      </c>
      <c r="AD410">
        <v>4</v>
      </c>
      <c r="AE410">
        <v>2</v>
      </c>
      <c r="AF410">
        <v>0</v>
      </c>
      <c r="AG410">
        <v>0</v>
      </c>
      <c r="AH410">
        <v>1.8378317000000002E-2</v>
      </c>
      <c r="AI410">
        <v>0</v>
      </c>
      <c r="AJ410">
        <v>1</v>
      </c>
      <c r="AK410">
        <v>90</v>
      </c>
      <c r="AL410" t="s">
        <v>732</v>
      </c>
      <c r="AM410" t="s">
        <v>732</v>
      </c>
      <c r="AN410" t="s">
        <v>732</v>
      </c>
      <c r="AO410" t="s">
        <v>732</v>
      </c>
      <c r="AP410" t="s">
        <v>732</v>
      </c>
      <c r="AQ410">
        <v>100</v>
      </c>
      <c r="AX410">
        <v>80</v>
      </c>
      <c r="AY410">
        <v>0.3</v>
      </c>
      <c r="AZ410">
        <v>3</v>
      </c>
      <c r="BA410">
        <v>90</v>
      </c>
      <c r="BB410">
        <v>0.6</v>
      </c>
      <c r="BC410">
        <v>1</v>
      </c>
      <c r="BD410" t="s">
        <v>732</v>
      </c>
      <c r="BE410" t="s">
        <v>732</v>
      </c>
      <c r="BF410" t="s">
        <v>732</v>
      </c>
      <c r="BG410" t="s">
        <v>732</v>
      </c>
      <c r="BH410" t="s">
        <v>732</v>
      </c>
      <c r="BI410" t="s">
        <v>732</v>
      </c>
    </row>
    <row r="411" spans="1:61">
      <c r="A411">
        <v>603</v>
      </c>
      <c r="B411" t="s">
        <v>1583</v>
      </c>
      <c r="C411" s="69" t="s">
        <v>1584</v>
      </c>
      <c r="D411">
        <v>330</v>
      </c>
      <c r="E411">
        <v>4</v>
      </c>
      <c r="F411">
        <v>3</v>
      </c>
      <c r="G411" s="70">
        <v>124207</v>
      </c>
      <c r="H411">
        <v>6.6798387000000004</v>
      </c>
      <c r="I411">
        <v>0</v>
      </c>
      <c r="J411">
        <v>0.60847879999999999</v>
      </c>
      <c r="K411" s="71">
        <v>4.3871822999999999E-5</v>
      </c>
      <c r="L411">
        <v>6.5345129999999996</v>
      </c>
      <c r="M411">
        <v>0.37745747000000002</v>
      </c>
      <c r="N411">
        <v>0.37745747000000002</v>
      </c>
      <c r="O411">
        <v>0.26961249999999998</v>
      </c>
      <c r="P411">
        <v>6.4999999999999997E-3</v>
      </c>
      <c r="Q411">
        <v>5.4749999999999998E-3</v>
      </c>
      <c r="R411">
        <v>50</v>
      </c>
      <c r="S411">
        <v>90</v>
      </c>
      <c r="T411">
        <v>0.3</v>
      </c>
      <c r="U411">
        <v>0.1</v>
      </c>
      <c r="V411">
        <v>90</v>
      </c>
      <c r="W411">
        <v>90</v>
      </c>
      <c r="X411">
        <v>0.3</v>
      </c>
      <c r="Y411">
        <v>0.70000004999999998</v>
      </c>
      <c r="Z411">
        <v>1.8000001000000001</v>
      </c>
      <c r="AA411">
        <v>4</v>
      </c>
      <c r="AB411">
        <v>0.6</v>
      </c>
      <c r="AC411">
        <v>0</v>
      </c>
      <c r="AD411">
        <v>0.8</v>
      </c>
      <c r="AE411">
        <v>0</v>
      </c>
      <c r="AF411">
        <v>0</v>
      </c>
      <c r="AJ411">
        <v>0.5</v>
      </c>
      <c r="AK411">
        <v>60</v>
      </c>
      <c r="AL411" t="s">
        <v>732</v>
      </c>
      <c r="AM411" t="s">
        <v>732</v>
      </c>
      <c r="AN411">
        <v>1</v>
      </c>
      <c r="AO411">
        <v>0.5</v>
      </c>
      <c r="AP411">
        <v>2</v>
      </c>
      <c r="AQ411" t="s">
        <v>732</v>
      </c>
      <c r="AR411" t="s">
        <v>732</v>
      </c>
      <c r="AS411">
        <v>30</v>
      </c>
      <c r="AT411">
        <v>70</v>
      </c>
      <c r="AU411" t="s">
        <v>732</v>
      </c>
      <c r="AV411" t="s">
        <v>732</v>
      </c>
      <c r="AW411" t="s">
        <v>732</v>
      </c>
      <c r="AX411">
        <v>55</v>
      </c>
      <c r="AY411">
        <v>1</v>
      </c>
      <c r="AZ411">
        <v>3</v>
      </c>
      <c r="BA411">
        <v>55</v>
      </c>
      <c r="BB411">
        <v>0.3</v>
      </c>
      <c r="BC411">
        <v>1</v>
      </c>
      <c r="BD411" t="s">
        <v>732</v>
      </c>
      <c r="BE411" t="s">
        <v>732</v>
      </c>
      <c r="BF411" t="s">
        <v>732</v>
      </c>
      <c r="BG411" t="s">
        <v>732</v>
      </c>
      <c r="BH411" t="s">
        <v>732</v>
      </c>
      <c r="BI411" t="s">
        <v>732</v>
      </c>
    </row>
    <row r="412" spans="1:61">
      <c r="A412">
        <v>604</v>
      </c>
      <c r="B412" t="s">
        <v>1583</v>
      </c>
      <c r="C412" s="69" t="s">
        <v>1585</v>
      </c>
      <c r="D412">
        <v>330</v>
      </c>
      <c r="E412">
        <v>4</v>
      </c>
      <c r="F412">
        <v>3</v>
      </c>
      <c r="G412" s="70">
        <v>124207</v>
      </c>
      <c r="H412">
        <v>0</v>
      </c>
      <c r="I412">
        <v>0</v>
      </c>
      <c r="J412">
        <v>1.4348665</v>
      </c>
      <c r="L412">
        <v>39.207084999999999</v>
      </c>
      <c r="P412">
        <v>6.4999999999999997E-3</v>
      </c>
      <c r="Q412">
        <v>5.4749999999999998E-3</v>
      </c>
      <c r="R412">
        <v>50</v>
      </c>
      <c r="S412">
        <v>90</v>
      </c>
      <c r="T412">
        <v>0.3</v>
      </c>
      <c r="U412">
        <v>0.1</v>
      </c>
      <c r="V412">
        <v>90</v>
      </c>
      <c r="W412">
        <v>90</v>
      </c>
      <c r="X412">
        <v>0.3</v>
      </c>
      <c r="Y412">
        <v>0.70000004999999998</v>
      </c>
      <c r="Z412">
        <v>1.8000001000000001</v>
      </c>
      <c r="AA412">
        <v>2.5</v>
      </c>
      <c r="AB412">
        <v>0</v>
      </c>
      <c r="AC412">
        <v>0</v>
      </c>
      <c r="AJ412">
        <v>0.4</v>
      </c>
      <c r="AK412">
        <v>60</v>
      </c>
      <c r="AL412" t="s">
        <v>732</v>
      </c>
      <c r="AM412" t="s">
        <v>732</v>
      </c>
      <c r="AN412">
        <v>1</v>
      </c>
      <c r="AO412">
        <v>0.5</v>
      </c>
      <c r="AP412">
        <v>2</v>
      </c>
      <c r="AQ412" t="s">
        <v>732</v>
      </c>
      <c r="AR412" t="s">
        <v>732</v>
      </c>
      <c r="AS412">
        <v>30</v>
      </c>
      <c r="AT412">
        <v>70</v>
      </c>
      <c r="AU412" t="s">
        <v>732</v>
      </c>
      <c r="AV412" t="s">
        <v>732</v>
      </c>
      <c r="AW412" t="s">
        <v>732</v>
      </c>
      <c r="AX412" t="s">
        <v>732</v>
      </c>
      <c r="AY412" t="s">
        <v>732</v>
      </c>
      <c r="AZ412" t="s">
        <v>732</v>
      </c>
      <c r="BA412" t="s">
        <v>732</v>
      </c>
      <c r="BB412" t="s">
        <v>732</v>
      </c>
      <c r="BC412" t="s">
        <v>732</v>
      </c>
      <c r="BD412" t="s">
        <v>732</v>
      </c>
      <c r="BE412" t="s">
        <v>732</v>
      </c>
      <c r="BF412" t="s">
        <v>732</v>
      </c>
      <c r="BG412" t="s">
        <v>732</v>
      </c>
      <c r="BH412" t="s">
        <v>732</v>
      </c>
      <c r="BI412" t="s">
        <v>732</v>
      </c>
    </row>
    <row r="413" spans="1:61">
      <c r="A413">
        <v>605</v>
      </c>
      <c r="B413" t="s">
        <v>1583</v>
      </c>
      <c r="C413" s="69" t="s">
        <v>1585</v>
      </c>
      <c r="D413">
        <v>330</v>
      </c>
      <c r="E413">
        <v>4</v>
      </c>
      <c r="F413">
        <v>3</v>
      </c>
      <c r="G413" s="70">
        <v>124207</v>
      </c>
      <c r="H413">
        <v>6.6798387000000004</v>
      </c>
      <c r="I413">
        <v>0</v>
      </c>
      <c r="J413">
        <v>0.60847879999999999</v>
      </c>
      <c r="K413" s="71">
        <v>4.3871822999999999E-5</v>
      </c>
      <c r="L413">
        <v>6.5345129999999996</v>
      </c>
      <c r="M413">
        <v>0.37745747000000002</v>
      </c>
      <c r="N413">
        <v>0.37745747000000002</v>
      </c>
      <c r="O413">
        <v>0.26961249999999998</v>
      </c>
      <c r="P413">
        <v>6.4999999999999997E-3</v>
      </c>
      <c r="Q413">
        <v>5.4749999999999998E-3</v>
      </c>
      <c r="R413">
        <v>50</v>
      </c>
      <c r="S413">
        <v>90</v>
      </c>
      <c r="T413">
        <v>0.3</v>
      </c>
      <c r="U413">
        <v>0.1</v>
      </c>
      <c r="V413">
        <v>90</v>
      </c>
      <c r="W413">
        <v>90</v>
      </c>
      <c r="X413">
        <v>0.3</v>
      </c>
      <c r="Y413">
        <v>0.70000004999999998</v>
      </c>
      <c r="Z413">
        <v>1.8000001000000001</v>
      </c>
      <c r="AA413">
        <v>7.0000004999999996</v>
      </c>
      <c r="AB413">
        <v>0.6</v>
      </c>
      <c r="AC413">
        <v>0</v>
      </c>
      <c r="AD413">
        <v>1</v>
      </c>
      <c r="AE413">
        <v>0</v>
      </c>
      <c r="AF413">
        <v>0</v>
      </c>
      <c r="AJ413">
        <v>0.8</v>
      </c>
      <c r="AK413">
        <v>60</v>
      </c>
      <c r="AL413" t="s">
        <v>732</v>
      </c>
      <c r="AM413" t="s">
        <v>732</v>
      </c>
      <c r="AN413">
        <v>1</v>
      </c>
      <c r="AO413">
        <v>0.5</v>
      </c>
      <c r="AP413">
        <v>2</v>
      </c>
      <c r="AQ413" t="s">
        <v>732</v>
      </c>
      <c r="AR413" t="s">
        <v>732</v>
      </c>
      <c r="AS413">
        <v>30</v>
      </c>
      <c r="AT413">
        <v>70</v>
      </c>
      <c r="AU413" t="s">
        <v>732</v>
      </c>
      <c r="AV413" t="s">
        <v>732</v>
      </c>
      <c r="AW413" t="s">
        <v>732</v>
      </c>
      <c r="AX413">
        <v>55</v>
      </c>
      <c r="AY413">
        <v>0.5</v>
      </c>
      <c r="AZ413">
        <v>3</v>
      </c>
      <c r="BA413">
        <v>55</v>
      </c>
      <c r="BB413">
        <v>0.3</v>
      </c>
      <c r="BC413">
        <v>1</v>
      </c>
      <c r="BD413" t="s">
        <v>732</v>
      </c>
      <c r="BE413" t="s">
        <v>732</v>
      </c>
      <c r="BF413" t="s">
        <v>732</v>
      </c>
      <c r="BG413" t="s">
        <v>732</v>
      </c>
      <c r="BH413" t="s">
        <v>732</v>
      </c>
      <c r="BI413" t="s">
        <v>732</v>
      </c>
    </row>
    <row r="414" spans="1:61">
      <c r="A414">
        <v>606</v>
      </c>
      <c r="B414" t="s">
        <v>450</v>
      </c>
      <c r="C414" s="69" t="s">
        <v>1586</v>
      </c>
    </row>
    <row r="415" spans="1:61">
      <c r="A415">
        <v>607</v>
      </c>
      <c r="B415" t="s">
        <v>1587</v>
      </c>
      <c r="C415" s="69" t="s">
        <v>1588</v>
      </c>
      <c r="D415" s="70">
        <v>340330</v>
      </c>
      <c r="E415">
        <v>1</v>
      </c>
      <c r="F415">
        <v>1</v>
      </c>
      <c r="G415" t="s">
        <v>1589</v>
      </c>
      <c r="H415">
        <v>8.3372790000000006</v>
      </c>
      <c r="I415">
        <v>1.9602002000000001</v>
      </c>
      <c r="J415">
        <v>0.22869001</v>
      </c>
      <c r="L415">
        <v>2.7797204999999998</v>
      </c>
      <c r="N415">
        <v>2.7797204999999998</v>
      </c>
      <c r="P415">
        <v>9.4110004999999997E-2</v>
      </c>
      <c r="Q415">
        <v>0</v>
      </c>
      <c r="R415">
        <v>80</v>
      </c>
      <c r="S415" t="s">
        <v>732</v>
      </c>
      <c r="T415">
        <v>0.6</v>
      </c>
      <c r="U415">
        <v>0</v>
      </c>
      <c r="V415">
        <v>75</v>
      </c>
      <c r="W415" t="s">
        <v>732</v>
      </c>
      <c r="X415">
        <v>0.25</v>
      </c>
      <c r="Y415">
        <v>0.24000001000000001</v>
      </c>
      <c r="Z415">
        <v>0.91</v>
      </c>
      <c r="AA415">
        <v>0</v>
      </c>
      <c r="AB415">
        <v>0</v>
      </c>
      <c r="AC415">
        <v>0</v>
      </c>
      <c r="AJ415">
        <v>0.1</v>
      </c>
      <c r="AK415">
        <v>85</v>
      </c>
      <c r="AL415" t="s">
        <v>732</v>
      </c>
      <c r="AM415" t="s">
        <v>732</v>
      </c>
      <c r="AN415" t="s">
        <v>732</v>
      </c>
      <c r="AO415" t="s">
        <v>732</v>
      </c>
      <c r="AP415" t="s">
        <v>732</v>
      </c>
      <c r="AR415">
        <v>5</v>
      </c>
      <c r="AT415">
        <v>70</v>
      </c>
      <c r="AW415">
        <v>25</v>
      </c>
      <c r="AX415" t="s">
        <v>732</v>
      </c>
      <c r="AY415" t="s">
        <v>732</v>
      </c>
      <c r="AZ415" t="s">
        <v>732</v>
      </c>
      <c r="BA415">
        <v>50</v>
      </c>
      <c r="BB415">
        <v>0.2</v>
      </c>
      <c r="BC415">
        <v>1</v>
      </c>
      <c r="BD415">
        <v>0.2</v>
      </c>
      <c r="BE415">
        <v>12</v>
      </c>
      <c r="BF415">
        <v>40</v>
      </c>
      <c r="BG415" t="s">
        <v>732</v>
      </c>
      <c r="BH415" t="s">
        <v>732</v>
      </c>
      <c r="BI415" t="s">
        <v>732</v>
      </c>
    </row>
    <row r="416" spans="1:61">
      <c r="A416">
        <v>608</v>
      </c>
      <c r="B416" t="s">
        <v>1590</v>
      </c>
      <c r="C416" s="69" t="s">
        <v>1591</v>
      </c>
      <c r="D416" s="70">
        <v>340330</v>
      </c>
      <c r="E416">
        <v>4</v>
      </c>
      <c r="F416">
        <v>1</v>
      </c>
      <c r="G416">
        <v>140</v>
      </c>
      <c r="H416">
        <v>9.6871120000000008</v>
      </c>
      <c r="I416">
        <v>0</v>
      </c>
      <c r="J416">
        <v>0.98010003999999995</v>
      </c>
      <c r="L416">
        <v>9.7290220000000005</v>
      </c>
      <c r="N416">
        <v>2.7797203000000001</v>
      </c>
      <c r="O416">
        <v>0.58810616000000004</v>
      </c>
      <c r="P416">
        <v>0.90573999999999999</v>
      </c>
      <c r="Q416">
        <v>0</v>
      </c>
      <c r="R416">
        <v>90</v>
      </c>
      <c r="S416" t="s">
        <v>732</v>
      </c>
      <c r="T416">
        <v>0.6</v>
      </c>
      <c r="U416">
        <v>0</v>
      </c>
      <c r="V416">
        <v>75</v>
      </c>
      <c r="W416" t="s">
        <v>732</v>
      </c>
      <c r="X416">
        <v>0.18</v>
      </c>
      <c r="Y416">
        <v>1.19</v>
      </c>
      <c r="Z416">
        <v>3.39</v>
      </c>
      <c r="AA416">
        <v>0.94000006000000003</v>
      </c>
      <c r="AB416">
        <v>0</v>
      </c>
      <c r="AC416">
        <v>0</v>
      </c>
      <c r="AJ416">
        <v>2.1</v>
      </c>
      <c r="AK416">
        <v>85</v>
      </c>
      <c r="AL416" t="s">
        <v>732</v>
      </c>
      <c r="AM416" t="s">
        <v>732</v>
      </c>
      <c r="AN416" t="s">
        <v>732</v>
      </c>
      <c r="AO416" t="s">
        <v>732</v>
      </c>
      <c r="AP416" t="s">
        <v>732</v>
      </c>
      <c r="AR416">
        <v>6</v>
      </c>
      <c r="AS416">
        <v>9</v>
      </c>
      <c r="AT416">
        <v>60</v>
      </c>
      <c r="AU416">
        <v>10</v>
      </c>
      <c r="AW416">
        <v>15</v>
      </c>
      <c r="AX416" t="s">
        <v>732</v>
      </c>
      <c r="AY416" t="s">
        <v>732</v>
      </c>
      <c r="AZ416" t="s">
        <v>732</v>
      </c>
      <c r="BA416">
        <v>45</v>
      </c>
      <c r="BB416">
        <v>0.4</v>
      </c>
      <c r="BC416">
        <v>1</v>
      </c>
      <c r="BD416">
        <v>1</v>
      </c>
      <c r="BE416">
        <v>2.5</v>
      </c>
      <c r="BF416">
        <v>40</v>
      </c>
      <c r="BG416" t="s">
        <v>732</v>
      </c>
      <c r="BH416" t="s">
        <v>732</v>
      </c>
      <c r="BI416" t="s">
        <v>732</v>
      </c>
    </row>
    <row r="417" spans="1:62">
      <c r="A417">
        <v>609</v>
      </c>
      <c r="B417" t="s">
        <v>1590</v>
      </c>
      <c r="C417" s="69" t="s">
        <v>1592</v>
      </c>
      <c r="D417" s="70">
        <v>340330</v>
      </c>
      <c r="E417">
        <v>4</v>
      </c>
      <c r="F417">
        <v>1</v>
      </c>
      <c r="G417">
        <v>140</v>
      </c>
      <c r="H417">
        <v>9.6871120000000008</v>
      </c>
      <c r="I417">
        <v>2.6447539999999998</v>
      </c>
      <c r="J417">
        <v>0.29128572000000003</v>
      </c>
      <c r="L417">
        <v>2.7797203000000001</v>
      </c>
      <c r="N417">
        <v>2.7797203000000001</v>
      </c>
      <c r="O417">
        <v>0.58810616000000004</v>
      </c>
      <c r="P417">
        <v>3.2606603999999999</v>
      </c>
      <c r="Q417">
        <v>0</v>
      </c>
      <c r="R417">
        <v>90</v>
      </c>
      <c r="S417" t="s">
        <v>732</v>
      </c>
      <c r="T417">
        <v>0.8</v>
      </c>
      <c r="U417">
        <v>0</v>
      </c>
      <c r="V417">
        <v>75</v>
      </c>
      <c r="W417" t="s">
        <v>732</v>
      </c>
      <c r="X417">
        <v>0.2</v>
      </c>
      <c r="Y417">
        <v>1.2</v>
      </c>
      <c r="Z417">
        <v>2.3000001999999999</v>
      </c>
      <c r="AA417">
        <v>1.3000001000000001</v>
      </c>
      <c r="AB417">
        <v>1.3000001000000001</v>
      </c>
      <c r="AC417">
        <v>0</v>
      </c>
      <c r="AD417">
        <v>1</v>
      </c>
      <c r="AE417">
        <v>1.1000000000000001</v>
      </c>
      <c r="AF417">
        <v>0</v>
      </c>
      <c r="AJ417">
        <v>1.5</v>
      </c>
      <c r="AK417">
        <v>97</v>
      </c>
      <c r="AL417" t="s">
        <v>732</v>
      </c>
      <c r="AM417" t="s">
        <v>732</v>
      </c>
      <c r="AN417" t="s">
        <v>732</v>
      </c>
      <c r="AO417" t="s">
        <v>732</v>
      </c>
      <c r="AP417" t="s">
        <v>732</v>
      </c>
      <c r="AR417">
        <v>6</v>
      </c>
      <c r="AS417">
        <v>9</v>
      </c>
      <c r="AT417">
        <v>50</v>
      </c>
      <c r="AU417">
        <v>10</v>
      </c>
      <c r="AW417">
        <v>25</v>
      </c>
      <c r="AX417" t="s">
        <v>732</v>
      </c>
      <c r="AY417" t="s">
        <v>732</v>
      </c>
      <c r="AZ417" t="s">
        <v>732</v>
      </c>
      <c r="BA417">
        <v>97</v>
      </c>
      <c r="BB417">
        <v>0.5</v>
      </c>
      <c r="BC417">
        <v>1</v>
      </c>
      <c r="BD417">
        <v>1</v>
      </c>
      <c r="BE417">
        <v>6</v>
      </c>
      <c r="BF417">
        <v>50</v>
      </c>
      <c r="BG417" t="s">
        <v>732</v>
      </c>
      <c r="BH417" t="s">
        <v>732</v>
      </c>
      <c r="BI417" t="s">
        <v>732</v>
      </c>
    </row>
    <row r="418" spans="1:62">
      <c r="A418">
        <v>610</v>
      </c>
      <c r="B418" t="s">
        <v>1593</v>
      </c>
      <c r="C418" s="69" t="s">
        <v>1594</v>
      </c>
      <c r="D418" s="70">
        <v>340330</v>
      </c>
      <c r="E418">
        <v>1</v>
      </c>
      <c r="F418">
        <v>1</v>
      </c>
      <c r="G418" s="70">
        <v>124140</v>
      </c>
      <c r="H418">
        <v>26.668666999999999</v>
      </c>
      <c r="I418">
        <v>6.0081439999999997</v>
      </c>
      <c r="J418">
        <v>0.33495897000000002</v>
      </c>
      <c r="L418">
        <v>6.7540326000000004</v>
      </c>
      <c r="N418">
        <v>6.0035850000000002</v>
      </c>
      <c r="O418">
        <v>0.50029873999999996</v>
      </c>
      <c r="P418">
        <v>1.3304201</v>
      </c>
      <c r="Q418">
        <v>0</v>
      </c>
      <c r="R418">
        <v>90</v>
      </c>
      <c r="S418" t="s">
        <v>732</v>
      </c>
      <c r="T418">
        <v>0.1</v>
      </c>
      <c r="U418">
        <v>0</v>
      </c>
      <c r="V418">
        <v>90</v>
      </c>
      <c r="W418" t="s">
        <v>732</v>
      </c>
      <c r="X418">
        <v>0.1</v>
      </c>
      <c r="Y418">
        <v>0.5</v>
      </c>
      <c r="Z418">
        <v>3.2</v>
      </c>
      <c r="AA418">
        <v>15.800001</v>
      </c>
      <c r="AB418">
        <v>1.4000001</v>
      </c>
      <c r="AC418">
        <v>0</v>
      </c>
      <c r="AD418">
        <v>2.1000000999999999</v>
      </c>
      <c r="AE418">
        <v>0</v>
      </c>
      <c r="AF418">
        <v>0</v>
      </c>
      <c r="AJ418">
        <v>1</v>
      </c>
      <c r="AK418">
        <v>100</v>
      </c>
      <c r="AL418" t="s">
        <v>732</v>
      </c>
      <c r="AM418" t="s">
        <v>732</v>
      </c>
      <c r="AN418" t="s">
        <v>732</v>
      </c>
      <c r="AO418" t="s">
        <v>732</v>
      </c>
      <c r="AP418" t="s">
        <v>732</v>
      </c>
      <c r="AR418">
        <v>14</v>
      </c>
      <c r="AS418">
        <v>15</v>
      </c>
      <c r="AT418">
        <v>65</v>
      </c>
      <c r="AW418">
        <v>6</v>
      </c>
      <c r="AX418">
        <v>100</v>
      </c>
      <c r="AY418">
        <v>0.1</v>
      </c>
      <c r="AZ418">
        <v>3</v>
      </c>
      <c r="BA418">
        <v>100</v>
      </c>
      <c r="BB418">
        <v>0.7</v>
      </c>
      <c r="BC418">
        <v>1</v>
      </c>
      <c r="BD418">
        <v>1</v>
      </c>
      <c r="BE418">
        <v>8</v>
      </c>
      <c r="BF418">
        <v>65</v>
      </c>
      <c r="BG418" t="s">
        <v>732</v>
      </c>
      <c r="BH418" t="s">
        <v>732</v>
      </c>
      <c r="BI418" t="s">
        <v>732</v>
      </c>
    </row>
    <row r="419" spans="1:62">
      <c r="A419">
        <v>611</v>
      </c>
      <c r="B419" t="s">
        <v>1593</v>
      </c>
      <c r="C419" s="69" t="s">
        <v>1595</v>
      </c>
      <c r="D419" s="70">
        <v>340330</v>
      </c>
      <c r="E419">
        <v>1</v>
      </c>
      <c r="F419">
        <v>1</v>
      </c>
      <c r="G419" s="70">
        <v>124140</v>
      </c>
      <c r="H419">
        <v>5.3337345000000003</v>
      </c>
      <c r="I419">
        <v>0.75101799999999996</v>
      </c>
      <c r="J419">
        <v>1.1761201999999999</v>
      </c>
      <c r="L419">
        <v>18.010753999999999</v>
      </c>
      <c r="N419">
        <v>18.010756000000001</v>
      </c>
      <c r="P419">
        <v>0.18964001999999999</v>
      </c>
      <c r="Q419">
        <v>0</v>
      </c>
      <c r="R419">
        <v>80</v>
      </c>
      <c r="S419" t="s">
        <v>732</v>
      </c>
      <c r="T419">
        <v>0.2</v>
      </c>
      <c r="U419">
        <v>0</v>
      </c>
      <c r="V419">
        <v>90</v>
      </c>
      <c r="W419" t="s">
        <v>732</v>
      </c>
      <c r="X419">
        <v>0.2</v>
      </c>
      <c r="Y419">
        <v>1.3000001000000001</v>
      </c>
      <c r="Z419">
        <v>3.2</v>
      </c>
      <c r="AA419">
        <v>3.1000000999999999</v>
      </c>
      <c r="AB419">
        <v>1.7</v>
      </c>
      <c r="AC419">
        <v>0</v>
      </c>
      <c r="AD419">
        <v>1.2</v>
      </c>
      <c r="AE419">
        <v>0.70000004999999998</v>
      </c>
      <c r="AF419">
        <v>0</v>
      </c>
      <c r="AJ419">
        <v>0.1</v>
      </c>
      <c r="AK419">
        <v>60</v>
      </c>
      <c r="AL419" t="s">
        <v>732</v>
      </c>
      <c r="AM419" t="s">
        <v>732</v>
      </c>
      <c r="AN419" t="s">
        <v>732</v>
      </c>
      <c r="AO419" t="s">
        <v>732</v>
      </c>
      <c r="AP419" t="s">
        <v>732</v>
      </c>
      <c r="AR419">
        <v>20</v>
      </c>
      <c r="AS419">
        <v>20</v>
      </c>
      <c r="AT419">
        <v>10</v>
      </c>
      <c r="AW419">
        <v>50</v>
      </c>
      <c r="AX419">
        <v>60</v>
      </c>
      <c r="AY419">
        <v>0.1</v>
      </c>
      <c r="AZ419">
        <v>3</v>
      </c>
      <c r="BA419">
        <v>60</v>
      </c>
      <c r="BB419">
        <v>0.5</v>
      </c>
      <c r="BC419">
        <v>1</v>
      </c>
      <c r="BD419" t="s">
        <v>732</v>
      </c>
      <c r="BE419" t="s">
        <v>732</v>
      </c>
      <c r="BF419" t="s">
        <v>732</v>
      </c>
      <c r="BG419" t="s">
        <v>732</v>
      </c>
      <c r="BH419" t="s">
        <v>732</v>
      </c>
      <c r="BI419" t="s">
        <v>732</v>
      </c>
    </row>
    <row r="420" spans="1:62">
      <c r="A420">
        <v>612</v>
      </c>
      <c r="B420" t="s">
        <v>422</v>
      </c>
      <c r="C420" s="69" t="s">
        <v>1596</v>
      </c>
      <c r="D420" s="70">
        <v>240260340330</v>
      </c>
      <c r="E420">
        <v>2</v>
      </c>
      <c r="F420">
        <v>4</v>
      </c>
      <c r="G420">
        <v>113</v>
      </c>
      <c r="H420">
        <v>1.7350384000000001</v>
      </c>
      <c r="I420">
        <v>6.9574040000000004</v>
      </c>
      <c r="J420">
        <v>0.57499206000000003</v>
      </c>
      <c r="K420">
        <v>3.2810627000000002E-3</v>
      </c>
      <c r="L420">
        <v>47.636600000000001</v>
      </c>
      <c r="M420">
        <v>42.343643</v>
      </c>
      <c r="N420">
        <v>9.3178079999999994</v>
      </c>
      <c r="O420">
        <v>6.4011683000000001</v>
      </c>
      <c r="P420">
        <v>1.0032251000000001</v>
      </c>
      <c r="Q420">
        <v>0</v>
      </c>
      <c r="R420">
        <v>90</v>
      </c>
      <c r="S420" t="s">
        <v>732</v>
      </c>
      <c r="T420">
        <v>0.3</v>
      </c>
      <c r="U420">
        <v>0</v>
      </c>
      <c r="V420">
        <v>85</v>
      </c>
      <c r="W420" t="s">
        <v>732</v>
      </c>
      <c r="X420">
        <v>0.5</v>
      </c>
      <c r="Y420">
        <v>1</v>
      </c>
      <c r="Z420">
        <v>2</v>
      </c>
      <c r="AA420">
        <v>8.7000010000000003</v>
      </c>
      <c r="AB420">
        <v>3.9</v>
      </c>
      <c r="AC420">
        <v>3.1000000999999999</v>
      </c>
      <c r="AD420">
        <v>6.3</v>
      </c>
      <c r="AE420">
        <v>3.9</v>
      </c>
      <c r="AF420">
        <v>0.3</v>
      </c>
      <c r="AJ420">
        <v>0.7</v>
      </c>
      <c r="AK420">
        <v>90</v>
      </c>
      <c r="AL420">
        <v>0.2</v>
      </c>
      <c r="AM420">
        <v>5</v>
      </c>
      <c r="AN420">
        <v>0.7</v>
      </c>
      <c r="AO420">
        <v>55</v>
      </c>
      <c r="AP420">
        <v>2</v>
      </c>
      <c r="AQ420">
        <v>30</v>
      </c>
      <c r="AR420" t="s">
        <v>732</v>
      </c>
      <c r="AS420">
        <v>65</v>
      </c>
      <c r="AT420" t="s">
        <v>732</v>
      </c>
      <c r="AU420">
        <v>5</v>
      </c>
      <c r="AV420" t="s">
        <v>732</v>
      </c>
      <c r="AW420" t="s">
        <v>732</v>
      </c>
      <c r="AX420">
        <v>90</v>
      </c>
      <c r="AY420">
        <v>1</v>
      </c>
      <c r="AZ420">
        <v>3</v>
      </c>
      <c r="BA420">
        <v>90</v>
      </c>
      <c r="BB420">
        <v>1.2</v>
      </c>
      <c r="BC420">
        <v>1</v>
      </c>
      <c r="BD420" t="s">
        <v>732</v>
      </c>
      <c r="BE420" t="s">
        <v>732</v>
      </c>
      <c r="BF420" t="s">
        <v>732</v>
      </c>
      <c r="BG420" t="s">
        <v>732</v>
      </c>
      <c r="BH420" t="s">
        <v>732</v>
      </c>
      <c r="BI420" t="s">
        <v>732</v>
      </c>
    </row>
    <row r="421" spans="1:62" ht="409.5">
      <c r="A421">
        <v>613</v>
      </c>
      <c r="B421" t="s">
        <v>1597</v>
      </c>
      <c r="C421" s="72" t="s">
        <v>1598</v>
      </c>
      <c r="D421" t="s">
        <v>1599</v>
      </c>
      <c r="E421">
        <v>2</v>
      </c>
      <c r="F421">
        <v>1</v>
      </c>
      <c r="G421">
        <v>152</v>
      </c>
      <c r="H421">
        <v>0.90561247</v>
      </c>
      <c r="I421">
        <v>0</v>
      </c>
      <c r="J421">
        <v>3.3421411999999998E-2</v>
      </c>
      <c r="N421">
        <v>2.4157278999999998</v>
      </c>
      <c r="O421">
        <v>1.0455220999999999</v>
      </c>
      <c r="P421">
        <v>2.802</v>
      </c>
      <c r="Q421">
        <v>0</v>
      </c>
      <c r="R421">
        <v>80</v>
      </c>
      <c r="S421" t="s">
        <v>732</v>
      </c>
      <c r="T421">
        <v>0.25</v>
      </c>
      <c r="U421">
        <v>0</v>
      </c>
      <c r="V421">
        <v>90</v>
      </c>
      <c r="W421" t="s">
        <v>732</v>
      </c>
      <c r="X421">
        <v>0.2</v>
      </c>
      <c r="Y421">
        <v>1.3000001000000001</v>
      </c>
      <c r="Z421">
        <v>3.2</v>
      </c>
      <c r="AA421">
        <v>1.8000001000000001</v>
      </c>
      <c r="AB421">
        <v>3.3000001999999999</v>
      </c>
      <c r="AC421">
        <v>0</v>
      </c>
      <c r="AD421">
        <v>1.6</v>
      </c>
      <c r="AE421">
        <v>0</v>
      </c>
      <c r="AF421">
        <v>0</v>
      </c>
      <c r="AG421">
        <v>0.68722342999999997</v>
      </c>
      <c r="AH421">
        <v>1.4702654000000001E-2</v>
      </c>
      <c r="AI421">
        <v>0</v>
      </c>
      <c r="AJ421">
        <v>0.2</v>
      </c>
      <c r="AK421">
        <v>50</v>
      </c>
      <c r="AL421" t="s">
        <v>732</v>
      </c>
      <c r="AM421" t="s">
        <v>732</v>
      </c>
      <c r="AN421" t="s">
        <v>732</v>
      </c>
      <c r="AO421" t="s">
        <v>732</v>
      </c>
      <c r="AP421" t="s">
        <v>732</v>
      </c>
      <c r="AR421">
        <v>10</v>
      </c>
      <c r="AU421">
        <v>90</v>
      </c>
      <c r="AX421" t="s">
        <v>732</v>
      </c>
      <c r="AY421" t="s">
        <v>732</v>
      </c>
      <c r="AZ421" t="s">
        <v>732</v>
      </c>
      <c r="BA421">
        <v>50</v>
      </c>
      <c r="BB421">
        <v>0.4</v>
      </c>
      <c r="BC421">
        <v>1</v>
      </c>
      <c r="BD421" t="s">
        <v>732</v>
      </c>
      <c r="BE421" t="s">
        <v>732</v>
      </c>
      <c r="BF421" t="s">
        <v>732</v>
      </c>
      <c r="BG421" t="s">
        <v>732</v>
      </c>
      <c r="BH421" t="s">
        <v>732</v>
      </c>
      <c r="BI421" t="s">
        <v>732</v>
      </c>
    </row>
    <row r="422" spans="1:62">
      <c r="A422">
        <v>615</v>
      </c>
      <c r="B422" t="s">
        <v>457</v>
      </c>
      <c r="C422" t="s">
        <v>1600</v>
      </c>
      <c r="D422" s="70">
        <v>340330</v>
      </c>
      <c r="E422">
        <v>2</v>
      </c>
      <c r="F422">
        <v>1</v>
      </c>
      <c r="G422">
        <v>152</v>
      </c>
      <c r="H422">
        <v>1.4662297</v>
      </c>
      <c r="I422">
        <v>0</v>
      </c>
      <c r="J422">
        <v>2.6952752999999999E-2</v>
      </c>
      <c r="N422">
        <v>2.2398574</v>
      </c>
      <c r="O422">
        <v>1.2252213999999999</v>
      </c>
      <c r="P422">
        <v>0.46700000000000003</v>
      </c>
      <c r="Q422">
        <v>0</v>
      </c>
      <c r="R422">
        <v>80</v>
      </c>
      <c r="S422" t="s">
        <v>732</v>
      </c>
      <c r="T422">
        <v>0.25</v>
      </c>
      <c r="U422">
        <v>0</v>
      </c>
      <c r="V422">
        <v>90</v>
      </c>
      <c r="W422" t="s">
        <v>732</v>
      </c>
      <c r="X422">
        <v>0.1</v>
      </c>
      <c r="Y422">
        <v>0.4</v>
      </c>
      <c r="Z422">
        <v>0.70000004999999998</v>
      </c>
      <c r="AA422">
        <v>4</v>
      </c>
      <c r="AB422">
        <v>0</v>
      </c>
      <c r="AC422">
        <v>0</v>
      </c>
      <c r="AD422">
        <v>0.1</v>
      </c>
      <c r="AE422">
        <v>0.1</v>
      </c>
      <c r="AF422">
        <v>0</v>
      </c>
      <c r="AJ422">
        <v>0.2</v>
      </c>
      <c r="AK422">
        <v>50</v>
      </c>
      <c r="AL422" t="s">
        <v>732</v>
      </c>
      <c r="AM422" t="s">
        <v>732</v>
      </c>
      <c r="AN422" t="s">
        <v>732</v>
      </c>
      <c r="AO422" t="s">
        <v>732</v>
      </c>
      <c r="AP422" t="s">
        <v>732</v>
      </c>
      <c r="AR422">
        <v>20</v>
      </c>
      <c r="AW422">
        <v>80</v>
      </c>
      <c r="AX422" t="s">
        <v>732</v>
      </c>
      <c r="AY422" t="s">
        <v>732</v>
      </c>
      <c r="AZ422" t="s">
        <v>732</v>
      </c>
      <c r="BA422" t="s">
        <v>732</v>
      </c>
      <c r="BB422" t="s">
        <v>732</v>
      </c>
      <c r="BC422" t="s">
        <v>732</v>
      </c>
      <c r="BD422" t="s">
        <v>732</v>
      </c>
      <c r="BE422" t="s">
        <v>732</v>
      </c>
      <c r="BF422" t="s">
        <v>732</v>
      </c>
      <c r="BG422" t="s">
        <v>732</v>
      </c>
      <c r="BH422" t="s">
        <v>732</v>
      </c>
      <c r="BI422" t="s">
        <v>732</v>
      </c>
    </row>
    <row r="423" spans="1:62">
      <c r="A423">
        <v>616</v>
      </c>
      <c r="B423" t="s">
        <v>458</v>
      </c>
      <c r="C423" t="s">
        <v>1601</v>
      </c>
      <c r="D423" s="70">
        <v>340330</v>
      </c>
      <c r="E423">
        <v>2</v>
      </c>
      <c r="F423">
        <v>1</v>
      </c>
      <c r="G423">
        <v>152</v>
      </c>
      <c r="H423">
        <v>0.90561247</v>
      </c>
      <c r="I423">
        <v>0</v>
      </c>
      <c r="J423">
        <v>2.1562201999999999E-2</v>
      </c>
      <c r="N423">
        <v>2.4157278999999998</v>
      </c>
      <c r="O423">
        <v>1.0455220999999999</v>
      </c>
      <c r="P423">
        <v>0.46700000000000003</v>
      </c>
      <c r="Q423">
        <v>0</v>
      </c>
      <c r="R423">
        <v>80</v>
      </c>
      <c r="S423" t="s">
        <v>732</v>
      </c>
      <c r="T423">
        <v>0.25</v>
      </c>
      <c r="U423">
        <v>0</v>
      </c>
      <c r="V423">
        <v>90</v>
      </c>
      <c r="W423" t="s">
        <v>732</v>
      </c>
      <c r="X423">
        <v>0.2</v>
      </c>
      <c r="Y423">
        <v>1.3000001000000001</v>
      </c>
      <c r="Z423">
        <v>3.2</v>
      </c>
      <c r="AA423">
        <v>1.8000001000000001</v>
      </c>
      <c r="AB423">
        <v>3.3000001999999999</v>
      </c>
      <c r="AC423">
        <v>0</v>
      </c>
      <c r="AD423">
        <v>1.6</v>
      </c>
      <c r="AE423">
        <v>0</v>
      </c>
      <c r="AF423">
        <v>0</v>
      </c>
      <c r="AG423">
        <v>0.68722342999999997</v>
      </c>
      <c r="AH423">
        <v>1.4702654000000001E-2</v>
      </c>
      <c r="AI423">
        <v>0</v>
      </c>
      <c r="AJ423">
        <v>0.2</v>
      </c>
      <c r="AK423">
        <v>50</v>
      </c>
      <c r="AL423" t="s">
        <v>732</v>
      </c>
      <c r="AM423" t="s">
        <v>732</v>
      </c>
      <c r="AN423" t="s">
        <v>732</v>
      </c>
      <c r="AO423" t="s">
        <v>732</v>
      </c>
      <c r="AP423" t="s">
        <v>732</v>
      </c>
      <c r="AR423">
        <v>10</v>
      </c>
      <c r="AW423">
        <v>90</v>
      </c>
      <c r="AX423" t="s">
        <v>732</v>
      </c>
      <c r="AY423" t="s">
        <v>732</v>
      </c>
      <c r="AZ423" t="s">
        <v>732</v>
      </c>
      <c r="BA423">
        <v>50</v>
      </c>
      <c r="BB423">
        <v>0.2</v>
      </c>
      <c r="BC423">
        <v>1</v>
      </c>
      <c r="BD423" t="s">
        <v>732</v>
      </c>
      <c r="BE423" t="s">
        <v>732</v>
      </c>
      <c r="BF423" t="s">
        <v>732</v>
      </c>
      <c r="BG423" t="s">
        <v>732</v>
      </c>
      <c r="BH423" t="s">
        <v>732</v>
      </c>
      <c r="BI423" t="s">
        <v>732</v>
      </c>
    </row>
    <row r="424" spans="1:62">
      <c r="A424">
        <v>617</v>
      </c>
      <c r="B424" t="s">
        <v>456</v>
      </c>
      <c r="C424" t="s">
        <v>1602</v>
      </c>
      <c r="D424" s="70">
        <v>340330</v>
      </c>
      <c r="E424">
        <v>2</v>
      </c>
      <c r="F424">
        <v>1</v>
      </c>
      <c r="G424">
        <v>152</v>
      </c>
      <c r="H424">
        <v>0.90561247</v>
      </c>
      <c r="I424">
        <v>0</v>
      </c>
      <c r="J424">
        <v>3.3421411999999998E-2</v>
      </c>
      <c r="N424">
        <v>1.7255199999999999</v>
      </c>
      <c r="O424">
        <v>1.0455220999999999</v>
      </c>
      <c r="P424">
        <v>2.802</v>
      </c>
      <c r="Q424">
        <v>0</v>
      </c>
      <c r="R424">
        <v>80</v>
      </c>
      <c r="S424" t="s">
        <v>732</v>
      </c>
      <c r="T424">
        <v>0.25</v>
      </c>
      <c r="U424">
        <v>0</v>
      </c>
      <c r="V424">
        <v>90</v>
      </c>
      <c r="W424" t="s">
        <v>732</v>
      </c>
      <c r="X424">
        <v>0.2</v>
      </c>
      <c r="Y424">
        <v>1.3000001000000001</v>
      </c>
      <c r="Z424">
        <v>3.2</v>
      </c>
      <c r="AA424">
        <v>1.8000001000000001</v>
      </c>
      <c r="AB424">
        <v>3.3000001999999999</v>
      </c>
      <c r="AC424">
        <v>0</v>
      </c>
      <c r="AD424">
        <v>1.6</v>
      </c>
      <c r="AE424">
        <v>0</v>
      </c>
      <c r="AF424">
        <v>0</v>
      </c>
      <c r="AG424">
        <v>0.68722342999999997</v>
      </c>
      <c r="AH424">
        <v>1.4702654000000001E-2</v>
      </c>
      <c r="AI424">
        <v>0</v>
      </c>
      <c r="AJ424">
        <v>0.2</v>
      </c>
      <c r="AK424">
        <v>20</v>
      </c>
      <c r="AL424" t="s">
        <v>732</v>
      </c>
      <c r="AM424" t="s">
        <v>732</v>
      </c>
      <c r="AN424" t="s">
        <v>732</v>
      </c>
      <c r="AO424" t="s">
        <v>732</v>
      </c>
      <c r="AP424" t="s">
        <v>732</v>
      </c>
      <c r="AR424">
        <v>10</v>
      </c>
      <c r="AU424">
        <v>90</v>
      </c>
      <c r="AX424" t="s">
        <v>732</v>
      </c>
      <c r="AY424" t="s">
        <v>732</v>
      </c>
      <c r="AZ424" t="s">
        <v>732</v>
      </c>
      <c r="BA424">
        <v>30</v>
      </c>
      <c r="BB424">
        <v>0.2</v>
      </c>
      <c r="BC424">
        <v>1</v>
      </c>
      <c r="BD424" t="s">
        <v>732</v>
      </c>
      <c r="BE424" t="s">
        <v>732</v>
      </c>
      <c r="BF424" t="s">
        <v>732</v>
      </c>
      <c r="BG424" t="s">
        <v>732</v>
      </c>
      <c r="BH424" t="s">
        <v>732</v>
      </c>
      <c r="BI424" t="s">
        <v>732</v>
      </c>
    </row>
    <row r="425" spans="1:62">
      <c r="A425">
        <v>618</v>
      </c>
      <c r="B425" t="s">
        <v>457</v>
      </c>
      <c r="C425" s="69" t="s">
        <v>1603</v>
      </c>
      <c r="D425" s="70">
        <v>340330</v>
      </c>
      <c r="E425">
        <v>2</v>
      </c>
      <c r="F425">
        <v>1</v>
      </c>
      <c r="G425">
        <v>152</v>
      </c>
      <c r="H425">
        <v>0.90561247</v>
      </c>
      <c r="I425">
        <v>0</v>
      </c>
      <c r="J425">
        <v>4.3124403999999998E-2</v>
      </c>
      <c r="N425">
        <v>2.4157278999999998</v>
      </c>
      <c r="O425">
        <v>1.0455220999999999</v>
      </c>
      <c r="P425">
        <v>0.35750001999999997</v>
      </c>
      <c r="Q425">
        <v>0</v>
      </c>
      <c r="R425">
        <v>80</v>
      </c>
      <c r="S425" t="s">
        <v>732</v>
      </c>
      <c r="T425">
        <v>0.2</v>
      </c>
      <c r="U425">
        <v>0</v>
      </c>
      <c r="V425">
        <v>90</v>
      </c>
      <c r="W425" t="s">
        <v>732</v>
      </c>
      <c r="X425">
        <v>0.2</v>
      </c>
      <c r="Y425">
        <v>0.4</v>
      </c>
      <c r="Z425">
        <v>1.8000001000000001</v>
      </c>
      <c r="AA425">
        <v>0.5</v>
      </c>
      <c r="AB425">
        <v>0</v>
      </c>
      <c r="AC425">
        <v>0</v>
      </c>
      <c r="AG425">
        <v>0.54977876000000003</v>
      </c>
      <c r="AH425">
        <v>0</v>
      </c>
      <c r="AI425">
        <v>0</v>
      </c>
      <c r="AJ425">
        <v>0.2</v>
      </c>
      <c r="AK425">
        <v>50</v>
      </c>
      <c r="AL425" t="s">
        <v>732</v>
      </c>
      <c r="AM425" t="s">
        <v>732</v>
      </c>
      <c r="AN425" t="s">
        <v>732</v>
      </c>
      <c r="AO425" t="s">
        <v>732</v>
      </c>
      <c r="AP425" t="s">
        <v>732</v>
      </c>
      <c r="AR425">
        <v>10</v>
      </c>
      <c r="AW425">
        <v>90</v>
      </c>
      <c r="AX425" t="s">
        <v>732</v>
      </c>
      <c r="AY425" t="s">
        <v>732</v>
      </c>
      <c r="AZ425" t="s">
        <v>732</v>
      </c>
      <c r="BA425" t="s">
        <v>732</v>
      </c>
      <c r="BB425" t="s">
        <v>732</v>
      </c>
      <c r="BC425" t="s">
        <v>732</v>
      </c>
      <c r="BD425">
        <v>1.5</v>
      </c>
      <c r="BE425">
        <v>1</v>
      </c>
      <c r="BF425">
        <v>25</v>
      </c>
      <c r="BG425" t="s">
        <v>732</v>
      </c>
      <c r="BH425" t="s">
        <v>732</v>
      </c>
      <c r="BI425" t="s">
        <v>732</v>
      </c>
    </row>
    <row r="426" spans="1:62">
      <c r="A426">
        <v>619</v>
      </c>
      <c r="B426" t="s">
        <v>459</v>
      </c>
      <c r="C426" t="s">
        <v>1604</v>
      </c>
      <c r="D426" s="70">
        <v>340330</v>
      </c>
      <c r="E426">
        <v>2</v>
      </c>
      <c r="F426">
        <v>1</v>
      </c>
      <c r="G426" s="70">
        <v>151152</v>
      </c>
      <c r="H426">
        <v>1.2506077</v>
      </c>
      <c r="I426">
        <v>0</v>
      </c>
      <c r="J426">
        <v>0.1509354</v>
      </c>
      <c r="O426">
        <v>6.9184159999999997</v>
      </c>
      <c r="P426">
        <v>1.401</v>
      </c>
      <c r="Q426">
        <v>0</v>
      </c>
      <c r="R426">
        <v>80</v>
      </c>
      <c r="S426" t="s">
        <v>732</v>
      </c>
      <c r="T426">
        <v>7.0000000000000007E-2</v>
      </c>
      <c r="U426">
        <v>0</v>
      </c>
      <c r="V426">
        <v>90</v>
      </c>
      <c r="W426" t="s">
        <v>732</v>
      </c>
      <c r="X426">
        <v>0.2</v>
      </c>
      <c r="Y426">
        <v>1.2</v>
      </c>
      <c r="Z426">
        <v>2.3000001999999999</v>
      </c>
      <c r="AA426">
        <v>1.3000001000000001</v>
      </c>
      <c r="AB426">
        <v>1.4000001</v>
      </c>
      <c r="AC426">
        <v>0</v>
      </c>
      <c r="AD426">
        <v>1</v>
      </c>
      <c r="AE426">
        <v>1</v>
      </c>
      <c r="AF426">
        <v>0</v>
      </c>
      <c r="AJ426">
        <v>0.5</v>
      </c>
      <c r="AK426">
        <v>95</v>
      </c>
      <c r="AL426" t="s">
        <v>732</v>
      </c>
      <c r="AM426" t="s">
        <v>732</v>
      </c>
      <c r="AN426" t="s">
        <v>732</v>
      </c>
      <c r="AO426" t="s">
        <v>732</v>
      </c>
      <c r="AP426" t="s">
        <v>732</v>
      </c>
      <c r="AR426">
        <v>80</v>
      </c>
      <c r="AU426">
        <v>20</v>
      </c>
      <c r="AX426" t="s">
        <v>732</v>
      </c>
      <c r="AY426" t="s">
        <v>732</v>
      </c>
      <c r="AZ426" t="s">
        <v>732</v>
      </c>
      <c r="BA426">
        <v>95</v>
      </c>
      <c r="BB426">
        <v>0.2</v>
      </c>
      <c r="BC426">
        <v>1</v>
      </c>
      <c r="BD426" t="s">
        <v>732</v>
      </c>
      <c r="BE426" t="s">
        <v>732</v>
      </c>
      <c r="BF426" t="s">
        <v>732</v>
      </c>
      <c r="BG426" t="s">
        <v>732</v>
      </c>
      <c r="BH426" t="s">
        <v>732</v>
      </c>
      <c r="BI426" t="s">
        <v>732</v>
      </c>
    </row>
    <row r="427" spans="1:62" ht="409.5">
      <c r="A427">
        <v>620</v>
      </c>
      <c r="B427" t="s">
        <v>459</v>
      </c>
      <c r="C427" s="72" t="s">
        <v>1605</v>
      </c>
      <c r="D427" t="s">
        <v>1599</v>
      </c>
      <c r="E427">
        <v>2</v>
      </c>
      <c r="F427">
        <v>1</v>
      </c>
      <c r="G427" s="70">
        <v>151152</v>
      </c>
      <c r="H427">
        <v>1.2506077</v>
      </c>
      <c r="I427">
        <v>0</v>
      </c>
      <c r="J427">
        <v>0.53905499999999995</v>
      </c>
      <c r="O427">
        <v>6.9184159999999997</v>
      </c>
      <c r="P427">
        <v>1.401</v>
      </c>
      <c r="Q427">
        <v>0</v>
      </c>
      <c r="R427">
        <v>80</v>
      </c>
      <c r="S427" t="s">
        <v>732</v>
      </c>
      <c r="T427">
        <v>0.05</v>
      </c>
      <c r="U427">
        <v>0</v>
      </c>
      <c r="V427">
        <v>90</v>
      </c>
      <c r="W427" t="s">
        <v>732</v>
      </c>
      <c r="X427">
        <v>0.2</v>
      </c>
      <c r="Y427">
        <v>1.3000001000000001</v>
      </c>
      <c r="Z427">
        <v>3.2</v>
      </c>
      <c r="AA427">
        <v>3.2</v>
      </c>
      <c r="AB427">
        <v>1.8000001000000001</v>
      </c>
      <c r="AC427">
        <v>0</v>
      </c>
      <c r="AD427">
        <v>1.8000001000000001</v>
      </c>
      <c r="AE427">
        <v>0.6</v>
      </c>
      <c r="AF427">
        <v>0</v>
      </c>
      <c r="AJ427">
        <v>0.7</v>
      </c>
      <c r="AK427">
        <v>95</v>
      </c>
      <c r="AL427" t="s">
        <v>732</v>
      </c>
      <c r="AM427" t="s">
        <v>732</v>
      </c>
      <c r="AN427" t="s">
        <v>732</v>
      </c>
      <c r="AO427" t="s">
        <v>732</v>
      </c>
      <c r="AP427" t="s">
        <v>732</v>
      </c>
      <c r="AR427">
        <v>80</v>
      </c>
      <c r="AU427">
        <v>20</v>
      </c>
      <c r="AX427" t="s">
        <v>732</v>
      </c>
      <c r="AY427" t="s">
        <v>732</v>
      </c>
      <c r="AZ427" t="s">
        <v>732</v>
      </c>
      <c r="BA427">
        <v>95</v>
      </c>
      <c r="BB427">
        <v>0.2</v>
      </c>
      <c r="BC427">
        <v>1</v>
      </c>
      <c r="BD427" t="s">
        <v>732</v>
      </c>
      <c r="BE427" t="s">
        <v>732</v>
      </c>
      <c r="BF427" t="s">
        <v>732</v>
      </c>
      <c r="BG427" t="s">
        <v>732</v>
      </c>
      <c r="BH427" t="s">
        <v>732</v>
      </c>
      <c r="BI427" t="s">
        <v>732</v>
      </c>
    </row>
    <row r="428" spans="1:62" ht="409.5">
      <c r="A428">
        <v>623</v>
      </c>
      <c r="B428" t="s">
        <v>459</v>
      </c>
      <c r="C428" s="72" t="s">
        <v>1606</v>
      </c>
      <c r="D428" t="s">
        <v>1607</v>
      </c>
      <c r="E428" s="70">
        <v>340330</v>
      </c>
      <c r="F428">
        <v>2</v>
      </c>
      <c r="G428">
        <v>1</v>
      </c>
      <c r="H428">
        <v>152</v>
      </c>
      <c r="I428">
        <v>1.2506077</v>
      </c>
      <c r="J428">
        <v>0</v>
      </c>
      <c r="K428">
        <v>0.77983290000000005</v>
      </c>
      <c r="O428">
        <v>2.4157278999999998</v>
      </c>
      <c r="P428">
        <v>1.0455220999999999</v>
      </c>
      <c r="Q428">
        <v>0.46700000000000003</v>
      </c>
      <c r="R428">
        <v>0</v>
      </c>
      <c r="S428">
        <v>80</v>
      </c>
      <c r="T428" t="s">
        <v>732</v>
      </c>
      <c r="U428">
        <v>0.35000002000000002</v>
      </c>
      <c r="V428">
        <v>0</v>
      </c>
      <c r="W428">
        <v>90</v>
      </c>
      <c r="X428" t="s">
        <v>732</v>
      </c>
      <c r="Y428">
        <v>0.2</v>
      </c>
      <c r="Z428">
        <v>1.3000001000000001</v>
      </c>
      <c r="AA428">
        <v>2.5</v>
      </c>
      <c r="AB428">
        <v>1.8000001000000001</v>
      </c>
      <c r="AC428">
        <v>2.3000001999999999</v>
      </c>
      <c r="AD428">
        <v>0</v>
      </c>
      <c r="AE428">
        <v>3.3000001999999999</v>
      </c>
      <c r="AF428">
        <v>0</v>
      </c>
      <c r="AG428">
        <v>0</v>
      </c>
      <c r="AH428">
        <v>0.68722342999999997</v>
      </c>
      <c r="AI428">
        <v>1.4702654000000001E-2</v>
      </c>
      <c r="AJ428">
        <v>0</v>
      </c>
      <c r="AK428">
        <v>0.4</v>
      </c>
      <c r="AL428">
        <v>55</v>
      </c>
      <c r="AM428" t="s">
        <v>732</v>
      </c>
      <c r="AN428" t="s">
        <v>732</v>
      </c>
      <c r="AO428" t="s">
        <v>732</v>
      </c>
      <c r="AP428" t="s">
        <v>732</v>
      </c>
      <c r="AQ428" t="s">
        <v>732</v>
      </c>
      <c r="AS428">
        <v>50</v>
      </c>
      <c r="AV428">
        <v>20</v>
      </c>
      <c r="AX428">
        <v>30</v>
      </c>
      <c r="AY428" t="s">
        <v>732</v>
      </c>
      <c r="AZ428" t="s">
        <v>732</v>
      </c>
      <c r="BA428" t="s">
        <v>732</v>
      </c>
      <c r="BB428">
        <v>50</v>
      </c>
      <c r="BC428">
        <v>0.2</v>
      </c>
      <c r="BD428">
        <v>1</v>
      </c>
      <c r="BE428" t="s">
        <v>732</v>
      </c>
      <c r="BF428" t="s">
        <v>732</v>
      </c>
      <c r="BG428" t="s">
        <v>732</v>
      </c>
      <c r="BH428" t="s">
        <v>732</v>
      </c>
      <c r="BI428" t="s">
        <v>732</v>
      </c>
      <c r="BJ428">
        <v>-3</v>
      </c>
    </row>
    <row r="429" spans="1:62">
      <c r="A429">
        <v>625</v>
      </c>
      <c r="B429" t="s">
        <v>461</v>
      </c>
      <c r="C429" t="s">
        <v>1608</v>
      </c>
      <c r="D429" s="70">
        <v>340330</v>
      </c>
      <c r="E429">
        <v>2</v>
      </c>
      <c r="F429">
        <v>1</v>
      </c>
      <c r="G429" s="70">
        <v>151152</v>
      </c>
      <c r="H429">
        <v>1.6171651</v>
      </c>
      <c r="I429">
        <v>0</v>
      </c>
      <c r="J429">
        <v>0.6468661</v>
      </c>
      <c r="N429">
        <v>0.86480199999999996</v>
      </c>
      <c r="O429">
        <v>0.32121217000000002</v>
      </c>
      <c r="P429">
        <v>1.401</v>
      </c>
      <c r="Q429">
        <v>0</v>
      </c>
      <c r="R429">
        <v>60</v>
      </c>
      <c r="S429" t="s">
        <v>732</v>
      </c>
      <c r="T429">
        <v>0.1</v>
      </c>
      <c r="U429">
        <v>0</v>
      </c>
      <c r="V429">
        <v>90</v>
      </c>
      <c r="W429" t="s">
        <v>732</v>
      </c>
      <c r="X429">
        <v>0.1</v>
      </c>
      <c r="Y429">
        <v>1.5000001000000001</v>
      </c>
      <c r="Z429">
        <v>1.5000001000000001</v>
      </c>
      <c r="AA429">
        <v>2.4</v>
      </c>
      <c r="AB429">
        <v>0.70000004999999998</v>
      </c>
      <c r="AC429">
        <v>0</v>
      </c>
      <c r="AD429">
        <v>2.5</v>
      </c>
      <c r="AE429">
        <v>2.2000000000000002</v>
      </c>
      <c r="AF429">
        <v>0</v>
      </c>
      <c r="AJ429">
        <v>0.5</v>
      </c>
      <c r="AK429">
        <v>30</v>
      </c>
      <c r="AL429" t="s">
        <v>732</v>
      </c>
      <c r="AM429" t="s">
        <v>732</v>
      </c>
      <c r="AN429" t="s">
        <v>732</v>
      </c>
      <c r="AO429" t="s">
        <v>732</v>
      </c>
      <c r="AP429" t="s">
        <v>732</v>
      </c>
      <c r="AR429">
        <v>80</v>
      </c>
      <c r="AU429">
        <v>20</v>
      </c>
      <c r="AX429">
        <v>10</v>
      </c>
      <c r="AY429">
        <v>0.1</v>
      </c>
      <c r="AZ429">
        <v>3</v>
      </c>
      <c r="BA429">
        <v>96</v>
      </c>
      <c r="BB429">
        <v>0.2</v>
      </c>
      <c r="BC429">
        <v>1</v>
      </c>
      <c r="BD429">
        <v>1</v>
      </c>
      <c r="BE429">
        <v>2</v>
      </c>
      <c r="BF429">
        <v>25</v>
      </c>
      <c r="BG429" t="s">
        <v>732</v>
      </c>
      <c r="BH429" t="s">
        <v>732</v>
      </c>
      <c r="BI429" t="s">
        <v>732</v>
      </c>
    </row>
    <row r="430" spans="1:62" ht="409.5">
      <c r="A430">
        <v>626</v>
      </c>
      <c r="B430" t="s">
        <v>461</v>
      </c>
      <c r="C430" s="72" t="s">
        <v>1609</v>
      </c>
      <c r="D430" t="s">
        <v>1610</v>
      </c>
      <c r="E430" t="s">
        <v>1611</v>
      </c>
    </row>
    <row r="431" spans="1:62">
      <c r="A431">
        <v>628</v>
      </c>
      <c r="B431" t="s">
        <v>461</v>
      </c>
      <c r="C431" t="s">
        <v>1612</v>
      </c>
      <c r="D431" s="70">
        <v>340330</v>
      </c>
      <c r="E431">
        <v>2</v>
      </c>
      <c r="F431">
        <v>1</v>
      </c>
      <c r="G431" s="70">
        <v>151152</v>
      </c>
      <c r="H431">
        <v>1.6171651</v>
      </c>
      <c r="I431">
        <v>0.99186134000000004</v>
      </c>
      <c r="J431">
        <v>1.0349858000000001</v>
      </c>
      <c r="N431">
        <v>0.49621460000000001</v>
      </c>
      <c r="O431">
        <v>0.21502631999999999</v>
      </c>
      <c r="P431">
        <v>1.401</v>
      </c>
      <c r="Q431">
        <v>0</v>
      </c>
      <c r="R431">
        <v>30</v>
      </c>
      <c r="S431" t="s">
        <v>732</v>
      </c>
      <c r="T431">
        <v>0.05</v>
      </c>
      <c r="U431">
        <v>0</v>
      </c>
      <c r="V431">
        <v>90</v>
      </c>
      <c r="W431" t="s">
        <v>732</v>
      </c>
      <c r="X431">
        <v>0.1</v>
      </c>
      <c r="Y431">
        <v>1</v>
      </c>
      <c r="Z431">
        <v>2.5</v>
      </c>
      <c r="AA431">
        <v>1.7</v>
      </c>
      <c r="AB431">
        <v>2.5</v>
      </c>
      <c r="AC431">
        <v>0</v>
      </c>
      <c r="AD431">
        <v>2.5</v>
      </c>
      <c r="AE431">
        <v>2.2000000000000002</v>
      </c>
      <c r="AF431">
        <v>0</v>
      </c>
      <c r="AJ431">
        <v>1</v>
      </c>
      <c r="AK431">
        <v>96</v>
      </c>
      <c r="AL431" t="s">
        <v>732</v>
      </c>
      <c r="AM431" t="s">
        <v>732</v>
      </c>
      <c r="AN431" t="s">
        <v>732</v>
      </c>
      <c r="AO431" t="s">
        <v>732</v>
      </c>
      <c r="AP431" t="s">
        <v>732</v>
      </c>
      <c r="AR431">
        <v>80</v>
      </c>
      <c r="AU431">
        <v>20</v>
      </c>
      <c r="AX431">
        <v>10</v>
      </c>
      <c r="AY431">
        <v>0.1</v>
      </c>
      <c r="AZ431">
        <v>3</v>
      </c>
      <c r="BA431">
        <v>96</v>
      </c>
      <c r="BB431">
        <v>0.2</v>
      </c>
      <c r="BC431">
        <v>1</v>
      </c>
      <c r="BD431">
        <v>1</v>
      </c>
      <c r="BE431">
        <v>2</v>
      </c>
      <c r="BF431">
        <v>25</v>
      </c>
      <c r="BG431" t="s">
        <v>732</v>
      </c>
      <c r="BH431" t="s">
        <v>732</v>
      </c>
      <c r="BI431" t="s">
        <v>732</v>
      </c>
    </row>
    <row r="432" spans="1:62" ht="409.5">
      <c r="A432">
        <v>629</v>
      </c>
      <c r="B432" t="s">
        <v>1463</v>
      </c>
      <c r="C432" s="72" t="s">
        <v>1613</v>
      </c>
      <c r="D432" t="s">
        <v>1614</v>
      </c>
    </row>
    <row r="433" spans="1:62" ht="409.5">
      <c r="A433">
        <v>631</v>
      </c>
      <c r="B433" t="s">
        <v>1463</v>
      </c>
      <c r="C433" s="72" t="s">
        <v>1615</v>
      </c>
      <c r="D433" t="s">
        <v>1616</v>
      </c>
      <c r="E433" s="70">
        <v>340330</v>
      </c>
      <c r="F433">
        <v>2</v>
      </c>
      <c r="G433">
        <v>1</v>
      </c>
      <c r="H433" s="70">
        <v>151152</v>
      </c>
      <c r="I433">
        <v>1.7249762</v>
      </c>
      <c r="J433">
        <v>1.2477328000000001</v>
      </c>
      <c r="K433">
        <v>0.109176606</v>
      </c>
      <c r="O433">
        <v>0.43240099999999998</v>
      </c>
      <c r="P433">
        <v>0.16060609000000001</v>
      </c>
      <c r="Q433">
        <v>0.93400000000000005</v>
      </c>
      <c r="R433">
        <v>0</v>
      </c>
      <c r="S433">
        <v>70</v>
      </c>
      <c r="T433" t="s">
        <v>732</v>
      </c>
      <c r="U433">
        <v>0.05</v>
      </c>
      <c r="V433">
        <v>0</v>
      </c>
      <c r="W433">
        <v>90</v>
      </c>
      <c r="X433" t="s">
        <v>732</v>
      </c>
      <c r="Y433">
        <v>0.1</v>
      </c>
      <c r="Z433">
        <v>1</v>
      </c>
      <c r="AA433">
        <v>1.5000001000000001</v>
      </c>
      <c r="AB433">
        <v>0.5</v>
      </c>
      <c r="AC433">
        <v>0.5</v>
      </c>
      <c r="AD433">
        <v>0.5</v>
      </c>
      <c r="AE433">
        <v>0.6</v>
      </c>
      <c r="AF433">
        <v>0.5</v>
      </c>
      <c r="AG433">
        <v>0</v>
      </c>
      <c r="AH433">
        <v>0.76969030000000005</v>
      </c>
      <c r="AI433">
        <v>0</v>
      </c>
      <c r="AJ433">
        <v>0</v>
      </c>
      <c r="AK433">
        <v>0.3</v>
      </c>
      <c r="AL433">
        <v>50</v>
      </c>
      <c r="AM433" t="s">
        <v>732</v>
      </c>
      <c r="AN433" t="s">
        <v>732</v>
      </c>
      <c r="AO433" t="s">
        <v>732</v>
      </c>
      <c r="AP433" t="s">
        <v>732</v>
      </c>
      <c r="AQ433" t="s">
        <v>732</v>
      </c>
      <c r="AS433">
        <v>80</v>
      </c>
      <c r="AV433">
        <v>10</v>
      </c>
      <c r="AX433">
        <v>10</v>
      </c>
      <c r="AY433">
        <v>10</v>
      </c>
      <c r="AZ433">
        <v>0.1</v>
      </c>
      <c r="BA433">
        <v>3</v>
      </c>
      <c r="BB433">
        <v>50</v>
      </c>
      <c r="BC433">
        <v>0.2</v>
      </c>
      <c r="BD433">
        <v>1</v>
      </c>
      <c r="BE433">
        <v>2</v>
      </c>
      <c r="BF433">
        <v>3</v>
      </c>
      <c r="BG433">
        <v>25</v>
      </c>
      <c r="BH433" t="s">
        <v>732</v>
      </c>
      <c r="BI433" t="s">
        <v>732</v>
      </c>
      <c r="BJ433">
        <v>-3</v>
      </c>
    </row>
    <row r="434" spans="1:62">
      <c r="A434">
        <v>633</v>
      </c>
      <c r="B434" t="s">
        <v>463</v>
      </c>
      <c r="C434" t="s">
        <v>1617</v>
      </c>
      <c r="D434" s="70">
        <v>340330</v>
      </c>
      <c r="E434">
        <v>2</v>
      </c>
      <c r="F434">
        <v>1</v>
      </c>
      <c r="G434" s="70">
        <v>151152</v>
      </c>
      <c r="H434">
        <v>1.7249762</v>
      </c>
      <c r="I434">
        <v>1.2477328000000001</v>
      </c>
      <c r="J434">
        <v>0.109176606</v>
      </c>
      <c r="N434">
        <v>0.43240099999999998</v>
      </c>
      <c r="O434">
        <v>0.16060609000000001</v>
      </c>
      <c r="P434">
        <v>1.401</v>
      </c>
      <c r="Q434">
        <v>0</v>
      </c>
      <c r="R434">
        <v>70</v>
      </c>
      <c r="S434" t="s">
        <v>732</v>
      </c>
      <c r="T434">
        <v>0.05</v>
      </c>
      <c r="U434">
        <v>0</v>
      </c>
      <c r="V434">
        <v>90</v>
      </c>
      <c r="W434" t="s">
        <v>732</v>
      </c>
      <c r="X434">
        <v>0.5</v>
      </c>
      <c r="Y434">
        <v>2</v>
      </c>
      <c r="Z434">
        <v>2.5</v>
      </c>
      <c r="AA434">
        <v>5</v>
      </c>
      <c r="AB434">
        <v>0.70000004999999998</v>
      </c>
      <c r="AC434">
        <v>0</v>
      </c>
      <c r="AD434">
        <v>2.5</v>
      </c>
      <c r="AE434">
        <v>2.2000000000000002</v>
      </c>
      <c r="AF434">
        <v>0</v>
      </c>
      <c r="AG434">
        <v>0.76969030000000005</v>
      </c>
      <c r="AH434">
        <v>0</v>
      </c>
      <c r="AI434">
        <v>0</v>
      </c>
      <c r="AJ434">
        <v>0.5</v>
      </c>
      <c r="AK434">
        <v>75</v>
      </c>
      <c r="AL434" t="s">
        <v>732</v>
      </c>
      <c r="AM434" t="s">
        <v>732</v>
      </c>
      <c r="AN434" t="s">
        <v>732</v>
      </c>
      <c r="AO434" t="s">
        <v>732</v>
      </c>
      <c r="AP434" t="s">
        <v>732</v>
      </c>
      <c r="AR434">
        <v>80</v>
      </c>
      <c r="AU434">
        <v>10</v>
      </c>
      <c r="AW434">
        <v>10</v>
      </c>
      <c r="AX434">
        <v>10</v>
      </c>
      <c r="AY434">
        <v>0.1</v>
      </c>
      <c r="AZ434">
        <v>3</v>
      </c>
      <c r="BA434">
        <v>96</v>
      </c>
      <c r="BB434">
        <v>0.3</v>
      </c>
      <c r="BC434">
        <v>1</v>
      </c>
      <c r="BD434">
        <v>2</v>
      </c>
      <c r="BE434">
        <v>3</v>
      </c>
      <c r="BF434">
        <v>25</v>
      </c>
      <c r="BG434" t="s">
        <v>732</v>
      </c>
      <c r="BH434" t="s">
        <v>732</v>
      </c>
      <c r="BI434" t="s">
        <v>732</v>
      </c>
    </row>
    <row r="435" spans="1:62">
      <c r="A435">
        <v>634</v>
      </c>
      <c r="B435" t="s">
        <v>1618</v>
      </c>
      <c r="C435" t="s">
        <v>1619</v>
      </c>
      <c r="D435" s="70">
        <v>340330</v>
      </c>
      <c r="E435">
        <v>2</v>
      </c>
      <c r="F435">
        <v>1</v>
      </c>
      <c r="G435" s="70">
        <v>151152</v>
      </c>
      <c r="H435">
        <v>1.7249762</v>
      </c>
      <c r="I435">
        <v>3.1049568999999999</v>
      </c>
      <c r="J435">
        <v>5.2827394999999999E-2</v>
      </c>
      <c r="N435">
        <v>0.49621460000000001</v>
      </c>
      <c r="O435">
        <v>0.13007766000000001</v>
      </c>
      <c r="P435">
        <v>0.84599999999999997</v>
      </c>
      <c r="Q435">
        <v>0</v>
      </c>
      <c r="R435">
        <v>70</v>
      </c>
      <c r="S435" t="s">
        <v>732</v>
      </c>
      <c r="T435">
        <v>0.1</v>
      </c>
      <c r="U435">
        <v>0</v>
      </c>
      <c r="V435">
        <v>90</v>
      </c>
      <c r="W435" t="s">
        <v>732</v>
      </c>
      <c r="X435">
        <v>0.1</v>
      </c>
      <c r="Y435">
        <v>1</v>
      </c>
      <c r="Z435">
        <v>1.5000001000000001</v>
      </c>
      <c r="AA435">
        <v>0.5</v>
      </c>
      <c r="AB435">
        <v>0.5</v>
      </c>
      <c r="AC435">
        <v>0.5</v>
      </c>
      <c r="AD435">
        <v>0.6</v>
      </c>
      <c r="AE435">
        <v>0.5</v>
      </c>
      <c r="AF435">
        <v>0</v>
      </c>
      <c r="AG435">
        <v>0</v>
      </c>
      <c r="AH435">
        <v>9.8017690000000005E-2</v>
      </c>
      <c r="AI435">
        <v>0</v>
      </c>
      <c r="AJ435">
        <v>1</v>
      </c>
      <c r="AK435">
        <v>96</v>
      </c>
      <c r="AL435" t="s">
        <v>732</v>
      </c>
      <c r="AM435" t="s">
        <v>732</v>
      </c>
      <c r="AN435" t="s">
        <v>732</v>
      </c>
      <c r="AO435" t="s">
        <v>732</v>
      </c>
      <c r="AP435" t="s">
        <v>732</v>
      </c>
      <c r="AR435">
        <v>100</v>
      </c>
      <c r="AX435">
        <v>10</v>
      </c>
      <c r="AY435">
        <v>0.1</v>
      </c>
      <c r="AZ435">
        <v>3</v>
      </c>
      <c r="BA435">
        <v>96</v>
      </c>
      <c r="BB435">
        <v>0.2</v>
      </c>
      <c r="BC435">
        <v>1</v>
      </c>
      <c r="BD435">
        <v>2</v>
      </c>
      <c r="BE435">
        <v>3</v>
      </c>
      <c r="BF435">
        <v>25</v>
      </c>
      <c r="BG435" t="s">
        <v>732</v>
      </c>
      <c r="BH435" t="s">
        <v>732</v>
      </c>
      <c r="BI435" t="s">
        <v>732</v>
      </c>
    </row>
    <row r="436" spans="1:62">
      <c r="A436">
        <v>635</v>
      </c>
      <c r="B436" t="s">
        <v>463</v>
      </c>
      <c r="C436" t="s">
        <v>1620</v>
      </c>
      <c r="D436" s="70">
        <v>340330</v>
      </c>
      <c r="E436">
        <v>2</v>
      </c>
      <c r="F436">
        <v>1</v>
      </c>
      <c r="G436" s="70">
        <v>151152</v>
      </c>
      <c r="H436">
        <v>1.7249762</v>
      </c>
      <c r="I436">
        <v>4.1665359999999998</v>
      </c>
      <c r="J436">
        <v>0</v>
      </c>
      <c r="N436">
        <v>0.49621460000000001</v>
      </c>
      <c r="O436">
        <v>0.13007766000000001</v>
      </c>
      <c r="P436">
        <v>0.46700000000000003</v>
      </c>
      <c r="Q436">
        <v>0</v>
      </c>
      <c r="R436">
        <v>80</v>
      </c>
      <c r="S436" t="s">
        <v>732</v>
      </c>
      <c r="T436">
        <v>0.05</v>
      </c>
      <c r="U436">
        <v>0</v>
      </c>
      <c r="V436">
        <v>90</v>
      </c>
      <c r="W436" t="s">
        <v>732</v>
      </c>
      <c r="X436">
        <v>0.2</v>
      </c>
      <c r="Y436">
        <v>1.3000001000000001</v>
      </c>
      <c r="Z436">
        <v>3.2</v>
      </c>
      <c r="AA436">
        <v>1.8000001000000001</v>
      </c>
      <c r="AB436">
        <v>3.3000001999999999</v>
      </c>
      <c r="AC436">
        <v>0</v>
      </c>
      <c r="AD436">
        <v>3.3000001999999999</v>
      </c>
      <c r="AE436">
        <v>0</v>
      </c>
      <c r="AF436">
        <v>0</v>
      </c>
      <c r="AG436">
        <v>0</v>
      </c>
      <c r="AH436">
        <v>1.0806450999999999</v>
      </c>
      <c r="AI436">
        <v>0</v>
      </c>
      <c r="AJ436">
        <v>1.5</v>
      </c>
      <c r="AK436">
        <v>95</v>
      </c>
      <c r="AL436" t="s">
        <v>732</v>
      </c>
      <c r="AM436" t="s">
        <v>732</v>
      </c>
      <c r="AN436" t="s">
        <v>732</v>
      </c>
      <c r="AO436" t="s">
        <v>732</v>
      </c>
      <c r="AP436" t="s">
        <v>732</v>
      </c>
      <c r="AR436">
        <v>80</v>
      </c>
      <c r="AU436">
        <v>10</v>
      </c>
      <c r="AW436">
        <v>10</v>
      </c>
      <c r="AX436">
        <v>10</v>
      </c>
      <c r="AY436">
        <v>0.2</v>
      </c>
      <c r="AZ436">
        <v>3</v>
      </c>
      <c r="BA436">
        <v>95</v>
      </c>
      <c r="BB436">
        <v>0.2</v>
      </c>
      <c r="BC436">
        <v>1</v>
      </c>
      <c r="BD436">
        <v>2</v>
      </c>
      <c r="BE436">
        <v>3</v>
      </c>
      <c r="BF436">
        <v>25</v>
      </c>
      <c r="BG436" t="s">
        <v>732</v>
      </c>
      <c r="BH436" t="s">
        <v>732</v>
      </c>
      <c r="BI436" t="s">
        <v>732</v>
      </c>
    </row>
    <row r="437" spans="1:62">
      <c r="A437">
        <v>636</v>
      </c>
      <c r="B437" t="s">
        <v>463</v>
      </c>
      <c r="C437" t="s">
        <v>1621</v>
      </c>
      <c r="D437" s="70">
        <v>340330</v>
      </c>
      <c r="E437">
        <v>2</v>
      </c>
      <c r="F437">
        <v>1</v>
      </c>
      <c r="G437" s="70">
        <v>151152</v>
      </c>
      <c r="H437">
        <v>1.7249762</v>
      </c>
      <c r="I437">
        <v>4.0321316999999999</v>
      </c>
      <c r="J437">
        <v>0.54983616000000002</v>
      </c>
      <c r="N437">
        <v>0.49621460000000001</v>
      </c>
      <c r="O437">
        <v>0.42474335000000002</v>
      </c>
      <c r="P437">
        <v>0.107200004</v>
      </c>
      <c r="Q437">
        <v>0</v>
      </c>
      <c r="R437">
        <v>70</v>
      </c>
      <c r="S437" t="s">
        <v>732</v>
      </c>
      <c r="T437">
        <v>1.0000001E-2</v>
      </c>
      <c r="U437">
        <v>0</v>
      </c>
      <c r="V437">
        <v>90</v>
      </c>
      <c r="W437" t="s">
        <v>732</v>
      </c>
      <c r="X437">
        <v>0.1</v>
      </c>
      <c r="Y437">
        <v>1</v>
      </c>
      <c r="Z437">
        <v>2.5</v>
      </c>
      <c r="AA437">
        <v>2.5</v>
      </c>
      <c r="AB437">
        <v>1.5000001000000001</v>
      </c>
      <c r="AC437">
        <v>0.5</v>
      </c>
      <c r="AD437">
        <v>1</v>
      </c>
      <c r="AE437">
        <v>2</v>
      </c>
      <c r="AF437">
        <v>0</v>
      </c>
      <c r="AG437">
        <v>0</v>
      </c>
      <c r="AH437">
        <v>0.14702654000000001</v>
      </c>
      <c r="AI437">
        <v>0</v>
      </c>
      <c r="AJ437">
        <v>1</v>
      </c>
      <c r="AK437">
        <v>100</v>
      </c>
      <c r="AL437" t="s">
        <v>732</v>
      </c>
      <c r="AM437" t="s">
        <v>732</v>
      </c>
      <c r="AN437" t="s">
        <v>732</v>
      </c>
      <c r="AO437" t="s">
        <v>732</v>
      </c>
      <c r="AP437" t="s">
        <v>732</v>
      </c>
      <c r="AR437">
        <v>100</v>
      </c>
      <c r="AX437">
        <v>10</v>
      </c>
      <c r="AY437">
        <v>0.2</v>
      </c>
      <c r="AZ437">
        <v>3</v>
      </c>
      <c r="BA437">
        <v>100</v>
      </c>
      <c r="BB437">
        <v>0.3</v>
      </c>
      <c r="BC437">
        <v>1</v>
      </c>
      <c r="BD437">
        <v>2</v>
      </c>
      <c r="BE437">
        <v>3</v>
      </c>
      <c r="BF437">
        <v>25</v>
      </c>
      <c r="BG437" t="s">
        <v>732</v>
      </c>
      <c r="BH437" t="s">
        <v>732</v>
      </c>
      <c r="BI437" t="s">
        <v>732</v>
      </c>
    </row>
    <row r="438" spans="1:62">
      <c r="A438">
        <v>637</v>
      </c>
      <c r="B438" t="s">
        <v>466</v>
      </c>
      <c r="C438" t="s">
        <v>1622</v>
      </c>
      <c r="D438" s="70">
        <v>340330</v>
      </c>
      <c r="E438">
        <v>2</v>
      </c>
      <c r="F438">
        <v>1</v>
      </c>
      <c r="G438" s="70">
        <v>151152</v>
      </c>
      <c r="H438">
        <v>1.3799809000000001</v>
      </c>
      <c r="I438">
        <v>4.4964374999999999</v>
      </c>
      <c r="J438">
        <v>0.24492700000000001</v>
      </c>
      <c r="N438">
        <v>1.8608047000000001</v>
      </c>
      <c r="P438">
        <v>9.9245E-2</v>
      </c>
      <c r="Q438">
        <v>0</v>
      </c>
      <c r="R438">
        <v>90</v>
      </c>
      <c r="S438" t="s">
        <v>732</v>
      </c>
      <c r="T438">
        <v>0.2</v>
      </c>
      <c r="U438">
        <v>1.0000001E-2</v>
      </c>
      <c r="V438">
        <v>80</v>
      </c>
      <c r="W438">
        <v>60</v>
      </c>
      <c r="X438">
        <v>0.1</v>
      </c>
      <c r="Y438">
        <v>0.5</v>
      </c>
      <c r="Z438">
        <v>0.90000004</v>
      </c>
      <c r="AA438">
        <v>0.4</v>
      </c>
      <c r="AB438">
        <v>1.2</v>
      </c>
      <c r="AC438">
        <v>0</v>
      </c>
      <c r="AD438">
        <v>0.4</v>
      </c>
      <c r="AE438">
        <v>0.3</v>
      </c>
      <c r="AF438">
        <v>0</v>
      </c>
      <c r="AJ438">
        <v>0.9</v>
      </c>
      <c r="AK438">
        <v>95</v>
      </c>
      <c r="AL438" t="s">
        <v>732</v>
      </c>
      <c r="AM438" t="s">
        <v>732</v>
      </c>
      <c r="AN438" t="s">
        <v>732</v>
      </c>
      <c r="AO438" t="s">
        <v>732</v>
      </c>
      <c r="AP438" t="s">
        <v>732</v>
      </c>
      <c r="AQ438" t="s">
        <v>732</v>
      </c>
      <c r="AR438">
        <v>80</v>
      </c>
      <c r="AS438" t="s">
        <v>732</v>
      </c>
      <c r="AT438">
        <v>20</v>
      </c>
      <c r="AU438" t="s">
        <v>732</v>
      </c>
      <c r="AV438" t="s">
        <v>732</v>
      </c>
      <c r="AW438" t="s">
        <v>732</v>
      </c>
      <c r="AX438">
        <v>95</v>
      </c>
      <c r="AY438">
        <v>0.2</v>
      </c>
      <c r="AZ438">
        <v>3</v>
      </c>
      <c r="BA438">
        <v>95</v>
      </c>
      <c r="BB438">
        <v>0.3</v>
      </c>
      <c r="BC438">
        <v>1</v>
      </c>
      <c r="BD438">
        <v>1.5</v>
      </c>
      <c r="BE438">
        <v>1</v>
      </c>
      <c r="BF438">
        <v>25</v>
      </c>
      <c r="BG438" t="s">
        <v>732</v>
      </c>
      <c r="BH438" t="s">
        <v>732</v>
      </c>
      <c r="BI438" t="s">
        <v>732</v>
      </c>
    </row>
    <row r="439" spans="1:62">
      <c r="A439">
        <v>638</v>
      </c>
      <c r="B439" t="s">
        <v>466</v>
      </c>
      <c r="C439" t="s">
        <v>1623</v>
      </c>
      <c r="D439" s="70">
        <v>340330</v>
      </c>
      <c r="E439">
        <v>2</v>
      </c>
      <c r="F439">
        <v>1</v>
      </c>
      <c r="G439" s="70">
        <v>151152</v>
      </c>
      <c r="H439">
        <v>1.7249762</v>
      </c>
      <c r="I439">
        <v>2.0498466</v>
      </c>
      <c r="J439">
        <v>0.109176606</v>
      </c>
      <c r="N439">
        <v>0.44107962000000001</v>
      </c>
      <c r="O439">
        <v>0.19113450000000001</v>
      </c>
      <c r="P439">
        <v>0.93400000000000005</v>
      </c>
      <c r="Q439">
        <v>0</v>
      </c>
      <c r="R439">
        <v>60</v>
      </c>
      <c r="S439" t="s">
        <v>732</v>
      </c>
      <c r="T439">
        <v>0.2</v>
      </c>
      <c r="U439">
        <v>0</v>
      </c>
      <c r="V439">
        <v>90</v>
      </c>
      <c r="W439" t="s">
        <v>732</v>
      </c>
      <c r="X439">
        <v>0.5</v>
      </c>
      <c r="Y439">
        <v>1.1000000000000001</v>
      </c>
      <c r="Z439">
        <v>1.5000001000000001</v>
      </c>
      <c r="AA439">
        <v>0.90000004</v>
      </c>
      <c r="AB439">
        <v>0.6</v>
      </c>
      <c r="AC439">
        <v>0.5</v>
      </c>
      <c r="AD439">
        <v>0.90000004</v>
      </c>
      <c r="AE439">
        <v>0.8</v>
      </c>
      <c r="AF439">
        <v>0</v>
      </c>
      <c r="AG439">
        <v>0.21991152</v>
      </c>
      <c r="AH439">
        <v>0.36756638000000003</v>
      </c>
      <c r="AI439">
        <v>0</v>
      </c>
      <c r="AJ439">
        <v>1</v>
      </c>
      <c r="AK439">
        <v>70</v>
      </c>
      <c r="AL439" t="s">
        <v>732</v>
      </c>
      <c r="AM439" t="s">
        <v>732</v>
      </c>
      <c r="AN439" t="s">
        <v>732</v>
      </c>
      <c r="AO439" t="s">
        <v>732</v>
      </c>
      <c r="AP439" t="s">
        <v>732</v>
      </c>
      <c r="AR439">
        <v>80</v>
      </c>
      <c r="AU439">
        <v>10</v>
      </c>
      <c r="AW439">
        <v>10</v>
      </c>
      <c r="AX439">
        <v>10</v>
      </c>
      <c r="AY439">
        <v>0.2</v>
      </c>
      <c r="AZ439">
        <v>3</v>
      </c>
      <c r="BA439">
        <v>70</v>
      </c>
      <c r="BB439">
        <v>0.2</v>
      </c>
      <c r="BC439">
        <v>1</v>
      </c>
      <c r="BD439">
        <v>2</v>
      </c>
      <c r="BE439">
        <v>3</v>
      </c>
      <c r="BF439">
        <v>25</v>
      </c>
      <c r="BG439" t="s">
        <v>732</v>
      </c>
      <c r="BH439" t="s">
        <v>732</v>
      </c>
      <c r="BI439" t="s">
        <v>732</v>
      </c>
    </row>
    <row r="440" spans="1:62">
      <c r="A440">
        <v>639</v>
      </c>
      <c r="B440" t="s">
        <v>466</v>
      </c>
      <c r="C440" t="s">
        <v>1624</v>
      </c>
      <c r="D440" s="70">
        <v>340330</v>
      </c>
      <c r="E440">
        <v>2</v>
      </c>
      <c r="F440">
        <v>1</v>
      </c>
      <c r="G440" s="70">
        <v>151152</v>
      </c>
      <c r="H440">
        <v>0.86248809999999998</v>
      </c>
      <c r="I440">
        <v>2.7628365000000001</v>
      </c>
      <c r="J440">
        <v>0</v>
      </c>
      <c r="K440" s="71">
        <v>3.0039029999999998E-4</v>
      </c>
      <c r="L440">
        <v>10.337802999999999</v>
      </c>
      <c r="M440">
        <v>5.1689014000000002</v>
      </c>
      <c r="N440">
        <v>1960.3541</v>
      </c>
      <c r="O440">
        <v>3.2672564999999998</v>
      </c>
      <c r="P440">
        <v>0.46700000000000003</v>
      </c>
      <c r="Q440">
        <v>0</v>
      </c>
      <c r="R440">
        <v>80</v>
      </c>
      <c r="S440" t="s">
        <v>732</v>
      </c>
      <c r="T440">
        <v>0.1</v>
      </c>
      <c r="U440">
        <v>0</v>
      </c>
      <c r="V440">
        <v>90</v>
      </c>
      <c r="W440" t="s">
        <v>732</v>
      </c>
      <c r="X440">
        <v>1</v>
      </c>
      <c r="Y440">
        <v>1.7</v>
      </c>
      <c r="Z440">
        <v>3.1000000999999999</v>
      </c>
      <c r="AA440">
        <v>12.000000999999999</v>
      </c>
      <c r="AB440">
        <v>6.0000004999999996</v>
      </c>
      <c r="AC440">
        <v>0.8</v>
      </c>
      <c r="AD440">
        <v>1.6</v>
      </c>
      <c r="AE440">
        <v>2.7</v>
      </c>
      <c r="AF440">
        <v>0.4</v>
      </c>
      <c r="AG440">
        <v>0</v>
      </c>
      <c r="AH440">
        <v>0</v>
      </c>
      <c r="AI440">
        <v>0</v>
      </c>
      <c r="AJ440">
        <v>1</v>
      </c>
      <c r="AK440">
        <v>90</v>
      </c>
      <c r="AL440" t="s">
        <v>732</v>
      </c>
      <c r="AM440" t="s">
        <v>732</v>
      </c>
      <c r="AN440" t="s">
        <v>732</v>
      </c>
      <c r="AO440" t="s">
        <v>732</v>
      </c>
      <c r="AP440" t="s">
        <v>732</v>
      </c>
      <c r="AR440">
        <v>80</v>
      </c>
      <c r="AU440">
        <v>10</v>
      </c>
      <c r="AW440">
        <v>10</v>
      </c>
      <c r="AX440">
        <v>60</v>
      </c>
      <c r="AY440">
        <v>0.3</v>
      </c>
      <c r="AZ440">
        <v>3</v>
      </c>
      <c r="BA440">
        <v>95</v>
      </c>
      <c r="BB440">
        <v>0.3</v>
      </c>
      <c r="BC440">
        <v>1</v>
      </c>
      <c r="BD440">
        <v>2</v>
      </c>
      <c r="BE440">
        <v>3</v>
      </c>
      <c r="BF440">
        <v>15</v>
      </c>
      <c r="BG440" t="s">
        <v>732</v>
      </c>
      <c r="BH440" t="s">
        <v>732</v>
      </c>
      <c r="BI440" t="s">
        <v>732</v>
      </c>
    </row>
    <row r="441" spans="1:62">
      <c r="A441">
        <v>640</v>
      </c>
      <c r="B441" t="s">
        <v>466</v>
      </c>
      <c r="C441" t="s">
        <v>1625</v>
      </c>
      <c r="D441" s="70">
        <v>340330</v>
      </c>
      <c r="E441">
        <v>2</v>
      </c>
      <c r="F441">
        <v>1</v>
      </c>
      <c r="G441" s="70">
        <v>151152</v>
      </c>
      <c r="H441">
        <v>1.7249762</v>
      </c>
      <c r="I441">
        <v>7.57552</v>
      </c>
      <c r="J441">
        <v>0</v>
      </c>
      <c r="N441">
        <v>4.0840709999999998</v>
      </c>
      <c r="O441">
        <v>1.3069028</v>
      </c>
      <c r="P441">
        <v>0.46700000000000003</v>
      </c>
      <c r="Q441">
        <v>0</v>
      </c>
      <c r="R441">
        <v>80</v>
      </c>
      <c r="S441" t="s">
        <v>732</v>
      </c>
      <c r="T441">
        <v>0.05</v>
      </c>
      <c r="U441">
        <v>0</v>
      </c>
      <c r="V441">
        <v>90</v>
      </c>
      <c r="W441" t="s">
        <v>732</v>
      </c>
      <c r="X441">
        <v>0.5</v>
      </c>
      <c r="Y441">
        <v>1.5000001000000001</v>
      </c>
      <c r="Z441">
        <v>3.1000000999999999</v>
      </c>
      <c r="AA441">
        <v>2.6000000999999999</v>
      </c>
      <c r="AB441">
        <v>3.0000002000000001</v>
      </c>
      <c r="AC441">
        <v>0.5</v>
      </c>
      <c r="AD441">
        <v>0.90000004</v>
      </c>
      <c r="AE441">
        <v>2.1000000999999999</v>
      </c>
      <c r="AF441">
        <v>0.3</v>
      </c>
      <c r="AG441">
        <v>0</v>
      </c>
      <c r="AH441">
        <v>1.8378317000000002E-2</v>
      </c>
      <c r="AI441">
        <v>0</v>
      </c>
      <c r="AJ441">
        <v>1.5</v>
      </c>
      <c r="AK441">
        <v>100</v>
      </c>
      <c r="AL441" t="s">
        <v>732</v>
      </c>
      <c r="AM441" t="s">
        <v>732</v>
      </c>
      <c r="AN441" t="s">
        <v>732</v>
      </c>
      <c r="AO441" t="s">
        <v>732</v>
      </c>
      <c r="AP441" t="s">
        <v>732</v>
      </c>
      <c r="AR441">
        <v>80</v>
      </c>
      <c r="AU441">
        <v>10</v>
      </c>
      <c r="AW441">
        <v>10</v>
      </c>
      <c r="AX441">
        <v>60</v>
      </c>
      <c r="AY441">
        <v>0.2</v>
      </c>
      <c r="AZ441">
        <v>3</v>
      </c>
      <c r="BA441">
        <v>100</v>
      </c>
      <c r="BB441">
        <v>0.3</v>
      </c>
      <c r="BC441">
        <v>1</v>
      </c>
      <c r="BD441">
        <v>2</v>
      </c>
      <c r="BE441">
        <v>3</v>
      </c>
      <c r="BF441">
        <v>25</v>
      </c>
      <c r="BG441" t="s">
        <v>732</v>
      </c>
      <c r="BH441" t="s">
        <v>732</v>
      </c>
      <c r="BI441" t="s">
        <v>732</v>
      </c>
    </row>
    <row r="442" spans="1:62">
      <c r="A442">
        <v>641</v>
      </c>
      <c r="B442" t="s">
        <v>1626</v>
      </c>
      <c r="C442" s="69" t="s">
        <v>1627</v>
      </c>
      <c r="D442" s="70">
        <v>340330</v>
      </c>
      <c r="E442">
        <v>2</v>
      </c>
      <c r="F442">
        <v>1</v>
      </c>
      <c r="G442" s="70">
        <v>151152</v>
      </c>
      <c r="H442">
        <v>1.7249762</v>
      </c>
      <c r="I442">
        <v>5.1246166000000004</v>
      </c>
      <c r="J442">
        <v>0.11140471</v>
      </c>
      <c r="N442">
        <v>0.49621460000000001</v>
      </c>
      <c r="O442">
        <v>0.13007766000000001</v>
      </c>
      <c r="P442">
        <v>1.8680000000000001</v>
      </c>
      <c r="Q442">
        <v>0</v>
      </c>
      <c r="R442">
        <v>70</v>
      </c>
      <c r="S442" t="s">
        <v>732</v>
      </c>
      <c r="T442">
        <v>0.1</v>
      </c>
      <c r="U442">
        <v>0</v>
      </c>
      <c r="V442">
        <v>90</v>
      </c>
      <c r="W442" t="s">
        <v>732</v>
      </c>
      <c r="X442">
        <v>0.5</v>
      </c>
      <c r="Y442">
        <v>1.1000000000000001</v>
      </c>
      <c r="Z442">
        <v>1.5000001000000001</v>
      </c>
      <c r="AA442">
        <v>0.90000004</v>
      </c>
      <c r="AB442">
        <v>0.6</v>
      </c>
      <c r="AC442">
        <v>0.5</v>
      </c>
      <c r="AD442">
        <v>0.90000004</v>
      </c>
      <c r="AE442">
        <v>0.8</v>
      </c>
      <c r="AF442">
        <v>0</v>
      </c>
      <c r="AG442">
        <v>0</v>
      </c>
      <c r="AH442">
        <v>3.2672565000000001E-2</v>
      </c>
      <c r="AI442">
        <v>0</v>
      </c>
      <c r="AJ442">
        <v>1</v>
      </c>
      <c r="AK442">
        <v>90</v>
      </c>
      <c r="AL442" t="s">
        <v>732</v>
      </c>
      <c r="AM442" t="s">
        <v>732</v>
      </c>
      <c r="AN442" t="s">
        <v>732</v>
      </c>
      <c r="AO442" t="s">
        <v>732</v>
      </c>
      <c r="AP442" t="s">
        <v>732</v>
      </c>
      <c r="AR442">
        <v>80</v>
      </c>
      <c r="AU442">
        <v>10</v>
      </c>
      <c r="AW442">
        <v>10</v>
      </c>
      <c r="AX442">
        <v>10</v>
      </c>
      <c r="AY442">
        <v>0.2</v>
      </c>
      <c r="AZ442">
        <v>3</v>
      </c>
      <c r="BA442">
        <v>96</v>
      </c>
      <c r="BB442">
        <v>0.2</v>
      </c>
      <c r="BC442">
        <v>1</v>
      </c>
      <c r="BD442">
        <v>2</v>
      </c>
      <c r="BE442">
        <v>3</v>
      </c>
      <c r="BF442">
        <v>25</v>
      </c>
      <c r="BG442" t="s">
        <v>732</v>
      </c>
      <c r="BH442" t="s">
        <v>732</v>
      </c>
      <c r="BI442" t="s">
        <v>732</v>
      </c>
    </row>
    <row r="443" spans="1:62">
      <c r="A443">
        <v>642</v>
      </c>
      <c r="B443" t="s">
        <v>1628</v>
      </c>
      <c r="C443" s="69" t="s">
        <v>1629</v>
      </c>
      <c r="D443" s="70">
        <v>340330</v>
      </c>
      <c r="E443">
        <v>2</v>
      </c>
      <c r="F443">
        <v>1</v>
      </c>
      <c r="G443" s="70">
        <v>151152</v>
      </c>
      <c r="H443">
        <v>3.2343304000000002</v>
      </c>
      <c r="I443">
        <v>1.18089</v>
      </c>
      <c r="J443">
        <v>0.11499841</v>
      </c>
      <c r="N443">
        <v>1.3783738999999999</v>
      </c>
      <c r="O443">
        <v>0.51050890000000004</v>
      </c>
      <c r="P443">
        <v>0</v>
      </c>
      <c r="Q443">
        <v>0</v>
      </c>
      <c r="R443" t="s">
        <v>732</v>
      </c>
      <c r="S443" t="s">
        <v>732</v>
      </c>
      <c r="T443">
        <v>0.1</v>
      </c>
      <c r="U443">
        <v>0</v>
      </c>
      <c r="V443">
        <v>90</v>
      </c>
      <c r="W443" t="s">
        <v>732</v>
      </c>
      <c r="X443">
        <v>0.4</v>
      </c>
      <c r="Y443">
        <v>0.4</v>
      </c>
      <c r="Z443">
        <v>1.8000001000000001</v>
      </c>
      <c r="AA443">
        <v>0.5</v>
      </c>
      <c r="AB443">
        <v>0.5</v>
      </c>
      <c r="AC443">
        <v>0</v>
      </c>
      <c r="AD443">
        <v>0</v>
      </c>
      <c r="AE443">
        <v>0.5</v>
      </c>
      <c r="AF443">
        <v>0</v>
      </c>
      <c r="AG443">
        <v>0.89797210000000005</v>
      </c>
      <c r="AH443">
        <v>0.11486448</v>
      </c>
      <c r="AI443">
        <v>0</v>
      </c>
      <c r="AJ443">
        <v>0.5</v>
      </c>
      <c r="AK443">
        <v>50</v>
      </c>
      <c r="AL443" t="s">
        <v>732</v>
      </c>
      <c r="AM443" t="s">
        <v>732</v>
      </c>
      <c r="AN443" t="s">
        <v>732</v>
      </c>
      <c r="AO443" t="s">
        <v>732</v>
      </c>
      <c r="AP443" t="s">
        <v>732</v>
      </c>
      <c r="AR443">
        <v>50</v>
      </c>
      <c r="AW443">
        <v>50</v>
      </c>
      <c r="AX443">
        <v>5</v>
      </c>
      <c r="AY443">
        <v>0.1</v>
      </c>
      <c r="AZ443">
        <v>3</v>
      </c>
      <c r="BA443">
        <v>20</v>
      </c>
      <c r="BB443">
        <v>0.1</v>
      </c>
      <c r="BC443">
        <v>1</v>
      </c>
      <c r="BD443">
        <v>2</v>
      </c>
      <c r="BE443">
        <v>3</v>
      </c>
      <c r="BF443">
        <v>25</v>
      </c>
      <c r="BG443" t="s">
        <v>732</v>
      </c>
      <c r="BH443" t="s">
        <v>732</v>
      </c>
      <c r="BI443" t="s">
        <v>732</v>
      </c>
    </row>
    <row r="444" spans="1:62">
      <c r="A444">
        <v>643</v>
      </c>
      <c r="B444" t="s">
        <v>1628</v>
      </c>
      <c r="C444" t="s">
        <v>1630</v>
      </c>
      <c r="D444" s="70">
        <v>340330</v>
      </c>
      <c r="E444">
        <v>2</v>
      </c>
      <c r="F444">
        <v>1</v>
      </c>
      <c r="G444" s="70">
        <v>118144151152</v>
      </c>
      <c r="H444">
        <v>3.2343304000000002</v>
      </c>
      <c r="I444">
        <v>2.2855932999999999</v>
      </c>
      <c r="J444">
        <v>0.10781101</v>
      </c>
      <c r="N444">
        <v>1.3783738999999999</v>
      </c>
      <c r="O444">
        <v>0.51050890000000004</v>
      </c>
      <c r="P444">
        <v>0</v>
      </c>
      <c r="Q444">
        <v>0</v>
      </c>
      <c r="R444" t="s">
        <v>732</v>
      </c>
      <c r="S444" t="s">
        <v>732</v>
      </c>
      <c r="T444">
        <v>0.1</v>
      </c>
      <c r="U444">
        <v>0</v>
      </c>
      <c r="V444">
        <v>90</v>
      </c>
      <c r="W444" t="s">
        <v>732</v>
      </c>
      <c r="X444">
        <v>0.5</v>
      </c>
      <c r="Y444">
        <v>0.6</v>
      </c>
      <c r="Z444">
        <v>2</v>
      </c>
      <c r="AA444">
        <v>0.70000004999999998</v>
      </c>
      <c r="AB444">
        <v>1.2</v>
      </c>
      <c r="AC444">
        <v>0</v>
      </c>
      <c r="AD444">
        <v>1</v>
      </c>
      <c r="AE444">
        <v>1.5000001000000001</v>
      </c>
      <c r="AF444">
        <v>0</v>
      </c>
      <c r="AG444">
        <v>1.4966200000000001</v>
      </c>
      <c r="AH444">
        <v>0.11486448</v>
      </c>
      <c r="AI444">
        <v>0</v>
      </c>
      <c r="AJ444">
        <v>0.9</v>
      </c>
      <c r="AK444">
        <v>95</v>
      </c>
      <c r="AL444" t="s">
        <v>732</v>
      </c>
      <c r="AM444" t="s">
        <v>732</v>
      </c>
      <c r="AN444" t="s">
        <v>732</v>
      </c>
      <c r="AO444" t="s">
        <v>732</v>
      </c>
      <c r="AP444" t="s">
        <v>732</v>
      </c>
      <c r="AR444">
        <v>50</v>
      </c>
      <c r="AW444">
        <v>50</v>
      </c>
      <c r="AX444">
        <v>95</v>
      </c>
      <c r="AY444">
        <v>0.2</v>
      </c>
      <c r="AZ444">
        <v>3</v>
      </c>
      <c r="BA444">
        <v>95</v>
      </c>
      <c r="BB444">
        <v>0.3</v>
      </c>
      <c r="BC444">
        <v>1</v>
      </c>
      <c r="BD444">
        <v>2</v>
      </c>
      <c r="BE444">
        <v>3</v>
      </c>
      <c r="BF444">
        <v>25</v>
      </c>
      <c r="BG444" t="s">
        <v>732</v>
      </c>
      <c r="BH444" t="s">
        <v>732</v>
      </c>
      <c r="BI444" t="s">
        <v>732</v>
      </c>
    </row>
    <row r="445" spans="1:62">
      <c r="A445">
        <v>644</v>
      </c>
      <c r="B445" t="s">
        <v>1631</v>
      </c>
      <c r="C445" s="69" t="s">
        <v>1632</v>
      </c>
      <c r="D445" s="70">
        <v>340330</v>
      </c>
      <c r="E445">
        <v>2</v>
      </c>
      <c r="F445">
        <v>1</v>
      </c>
      <c r="G445" s="70">
        <v>151152</v>
      </c>
      <c r="H445">
        <v>5.3905500000000002</v>
      </c>
      <c r="I445">
        <v>1.1427966000000001</v>
      </c>
      <c r="J445">
        <v>0.10565479</v>
      </c>
      <c r="N445">
        <v>1.3783738999999999</v>
      </c>
      <c r="O445">
        <v>0.51050890000000004</v>
      </c>
      <c r="P445">
        <v>0.42299999999999999</v>
      </c>
      <c r="Q445">
        <v>0</v>
      </c>
      <c r="R445">
        <v>80</v>
      </c>
      <c r="S445" t="s">
        <v>732</v>
      </c>
      <c r="T445">
        <v>0.1</v>
      </c>
      <c r="U445">
        <v>0</v>
      </c>
      <c r="V445">
        <v>90</v>
      </c>
      <c r="W445" t="s">
        <v>732</v>
      </c>
      <c r="X445">
        <v>0.4</v>
      </c>
      <c r="Y445">
        <v>0.4</v>
      </c>
      <c r="Z445">
        <v>1.8000001000000001</v>
      </c>
      <c r="AA445">
        <v>0.5</v>
      </c>
      <c r="AB445">
        <v>0.5</v>
      </c>
      <c r="AC445">
        <v>0</v>
      </c>
      <c r="AD445">
        <v>0</v>
      </c>
      <c r="AE445">
        <v>0.5</v>
      </c>
      <c r="AF445">
        <v>0</v>
      </c>
      <c r="AG445">
        <v>0</v>
      </c>
      <c r="AH445">
        <v>0.11486448</v>
      </c>
      <c r="AI445">
        <v>0</v>
      </c>
      <c r="AJ445">
        <v>0.5</v>
      </c>
      <c r="AK445">
        <v>50</v>
      </c>
      <c r="AL445" t="s">
        <v>732</v>
      </c>
      <c r="AM445" t="s">
        <v>732</v>
      </c>
      <c r="AN445" t="s">
        <v>732</v>
      </c>
      <c r="AO445" t="s">
        <v>732</v>
      </c>
      <c r="AP445" t="s">
        <v>732</v>
      </c>
      <c r="AR445">
        <v>100</v>
      </c>
      <c r="AX445">
        <v>5</v>
      </c>
      <c r="AY445">
        <v>0.1</v>
      </c>
      <c r="AZ445">
        <v>3</v>
      </c>
      <c r="BA445">
        <v>20</v>
      </c>
      <c r="BB445">
        <v>0.1</v>
      </c>
      <c r="BC445">
        <v>1</v>
      </c>
      <c r="BD445">
        <v>2</v>
      </c>
      <c r="BE445">
        <v>3</v>
      </c>
      <c r="BF445">
        <v>25</v>
      </c>
      <c r="BG445" t="s">
        <v>732</v>
      </c>
      <c r="BH445" t="s">
        <v>732</v>
      </c>
      <c r="BI445" t="s">
        <v>732</v>
      </c>
    </row>
    <row r="446" spans="1:62">
      <c r="A446">
        <v>645</v>
      </c>
      <c r="B446" t="s">
        <v>1633</v>
      </c>
      <c r="C446" t="s">
        <v>1634</v>
      </c>
      <c r="D446" s="70">
        <v>340330</v>
      </c>
      <c r="E446">
        <v>2</v>
      </c>
      <c r="F446">
        <v>1</v>
      </c>
      <c r="G446" s="70">
        <v>151152</v>
      </c>
      <c r="H446">
        <v>7.7623924999999998</v>
      </c>
      <c r="I446">
        <v>0</v>
      </c>
      <c r="J446">
        <v>0</v>
      </c>
      <c r="L446">
        <v>4.9008849999999997</v>
      </c>
      <c r="N446">
        <v>11.026991000000001</v>
      </c>
      <c r="O446">
        <v>2.0420356000000002</v>
      </c>
      <c r="P446">
        <v>0</v>
      </c>
      <c r="Q446">
        <v>0</v>
      </c>
      <c r="R446" t="s">
        <v>732</v>
      </c>
      <c r="S446" t="s">
        <v>732</v>
      </c>
      <c r="T446">
        <v>0.05</v>
      </c>
      <c r="U446">
        <v>0</v>
      </c>
      <c r="V446">
        <v>90</v>
      </c>
      <c r="W446" t="s">
        <v>732</v>
      </c>
      <c r="X446">
        <v>0.5</v>
      </c>
      <c r="Y446">
        <v>1.5000001000000001</v>
      </c>
      <c r="Z446">
        <v>3.1000000999999999</v>
      </c>
      <c r="AA446">
        <v>3.9</v>
      </c>
      <c r="AB446">
        <v>5.8</v>
      </c>
      <c r="AC446">
        <v>0.5</v>
      </c>
      <c r="AD446">
        <v>1.6</v>
      </c>
      <c r="AE446">
        <v>2.8000001999999999</v>
      </c>
      <c r="AF446">
        <v>0.3</v>
      </c>
      <c r="AG446">
        <v>0</v>
      </c>
      <c r="AH446">
        <v>0.11486448</v>
      </c>
      <c r="AI446">
        <v>0</v>
      </c>
      <c r="AJ446">
        <v>1.5</v>
      </c>
      <c r="AK446">
        <v>100</v>
      </c>
      <c r="AL446" t="s">
        <v>732</v>
      </c>
      <c r="AM446" t="s">
        <v>732</v>
      </c>
      <c r="AN446" t="s">
        <v>732</v>
      </c>
      <c r="AO446" t="s">
        <v>732</v>
      </c>
      <c r="AP446" t="s">
        <v>732</v>
      </c>
      <c r="AR446">
        <v>100</v>
      </c>
      <c r="AX446">
        <v>10</v>
      </c>
      <c r="AY446">
        <v>0.2</v>
      </c>
      <c r="AZ446">
        <v>3</v>
      </c>
      <c r="BA446">
        <v>100</v>
      </c>
      <c r="BB446">
        <v>0.3</v>
      </c>
      <c r="BC446">
        <v>1</v>
      </c>
      <c r="BD446">
        <v>2</v>
      </c>
      <c r="BE446">
        <v>3</v>
      </c>
      <c r="BF446">
        <v>70</v>
      </c>
      <c r="BG446" t="s">
        <v>732</v>
      </c>
      <c r="BH446" t="s">
        <v>732</v>
      </c>
      <c r="BI446" t="s">
        <v>732</v>
      </c>
    </row>
    <row r="447" spans="1:62">
      <c r="A447">
        <v>646</v>
      </c>
      <c r="B447" t="s">
        <v>1633</v>
      </c>
      <c r="C447" t="s">
        <v>1635</v>
      </c>
      <c r="D447" s="70">
        <v>340330</v>
      </c>
      <c r="E447">
        <v>2</v>
      </c>
      <c r="F447">
        <v>1</v>
      </c>
      <c r="G447" s="70">
        <v>151152</v>
      </c>
      <c r="H447">
        <v>6.6842829999999998</v>
      </c>
      <c r="I447">
        <v>0</v>
      </c>
      <c r="J447">
        <v>0.11140471</v>
      </c>
      <c r="K447" s="71">
        <v>3.0380214000000003E-4</v>
      </c>
      <c r="L447">
        <v>10.455221999999999</v>
      </c>
      <c r="M447">
        <v>5.2276109999999996</v>
      </c>
      <c r="N447">
        <v>7.54915</v>
      </c>
      <c r="O447">
        <v>26.138051999999998</v>
      </c>
      <c r="P447">
        <v>0.46700000000000003</v>
      </c>
      <c r="Q447">
        <v>0</v>
      </c>
      <c r="R447">
        <v>80</v>
      </c>
      <c r="S447" t="s">
        <v>732</v>
      </c>
      <c r="T447">
        <v>0.1</v>
      </c>
      <c r="U447">
        <v>0</v>
      </c>
      <c r="V447">
        <v>90</v>
      </c>
      <c r="W447" t="s">
        <v>732</v>
      </c>
      <c r="X447">
        <v>1</v>
      </c>
      <c r="Y447">
        <v>1.7</v>
      </c>
      <c r="Z447">
        <v>3.5000002000000001</v>
      </c>
      <c r="AA447">
        <v>10.900001</v>
      </c>
      <c r="AB447">
        <v>8.9000009999999996</v>
      </c>
      <c r="AC447">
        <v>2.8000001999999999</v>
      </c>
      <c r="AD447">
        <v>1.6</v>
      </c>
      <c r="AE447">
        <v>3.1000000999999999</v>
      </c>
      <c r="AF447">
        <v>0.5</v>
      </c>
      <c r="AG447">
        <v>0</v>
      </c>
      <c r="AH447">
        <v>0</v>
      </c>
      <c r="AI447">
        <v>0</v>
      </c>
      <c r="AJ447">
        <v>1</v>
      </c>
      <c r="AK447">
        <v>90</v>
      </c>
      <c r="AL447" t="s">
        <v>732</v>
      </c>
      <c r="AM447" t="s">
        <v>732</v>
      </c>
      <c r="AN447" t="s">
        <v>732</v>
      </c>
      <c r="AO447" t="s">
        <v>732</v>
      </c>
      <c r="AP447" t="s">
        <v>732</v>
      </c>
      <c r="AR447">
        <v>80</v>
      </c>
      <c r="AU447">
        <v>10</v>
      </c>
      <c r="AW447">
        <v>10</v>
      </c>
      <c r="AX447">
        <v>60</v>
      </c>
      <c r="AY447">
        <v>0.2</v>
      </c>
      <c r="AZ447">
        <v>3</v>
      </c>
      <c r="BA447">
        <v>90</v>
      </c>
      <c r="BB447">
        <v>0.3</v>
      </c>
      <c r="BC447">
        <v>1</v>
      </c>
      <c r="BD447">
        <v>2</v>
      </c>
      <c r="BE447">
        <v>3</v>
      </c>
      <c r="BF447">
        <v>50</v>
      </c>
      <c r="BG447" t="s">
        <v>732</v>
      </c>
      <c r="BH447" t="s">
        <v>732</v>
      </c>
      <c r="BI447" t="s">
        <v>732</v>
      </c>
    </row>
    <row r="448" spans="1:62">
      <c r="A448">
        <v>647</v>
      </c>
      <c r="B448" t="s">
        <v>1636</v>
      </c>
      <c r="C448" s="69" t="s">
        <v>1637</v>
      </c>
      <c r="D448" s="70">
        <v>340330</v>
      </c>
      <c r="E448">
        <v>2</v>
      </c>
      <c r="F448">
        <v>1</v>
      </c>
      <c r="G448">
        <v>120</v>
      </c>
      <c r="H448">
        <v>0.60374159999999999</v>
      </c>
      <c r="I448">
        <v>0</v>
      </c>
      <c r="J448">
        <v>0.66411589999999998</v>
      </c>
      <c r="N448">
        <v>2.070624</v>
      </c>
      <c r="P448">
        <v>9.2020005000000002E-2</v>
      </c>
      <c r="Q448">
        <v>0</v>
      </c>
      <c r="R448">
        <v>90</v>
      </c>
      <c r="S448" t="s">
        <v>732</v>
      </c>
      <c r="T448">
        <v>0.1</v>
      </c>
      <c r="U448">
        <v>1.0000001E-2</v>
      </c>
      <c r="V448">
        <v>80</v>
      </c>
      <c r="W448">
        <v>60</v>
      </c>
      <c r="X448">
        <v>0.1</v>
      </c>
      <c r="Y448">
        <v>0.5</v>
      </c>
      <c r="Z448">
        <v>0.90000004</v>
      </c>
      <c r="AA448">
        <v>0.4</v>
      </c>
      <c r="AB448">
        <v>1.2</v>
      </c>
      <c r="AC448">
        <v>0</v>
      </c>
      <c r="AD448">
        <v>0.4</v>
      </c>
      <c r="AE448">
        <v>0.3</v>
      </c>
      <c r="AF448">
        <v>0</v>
      </c>
      <c r="AG448">
        <v>1.3383187000000001</v>
      </c>
      <c r="AH448">
        <v>0</v>
      </c>
      <c r="AI448">
        <v>0</v>
      </c>
      <c r="AJ448">
        <v>0.5</v>
      </c>
      <c r="AK448">
        <v>40</v>
      </c>
      <c r="AL448" t="s">
        <v>732</v>
      </c>
      <c r="AM448" t="s">
        <v>732</v>
      </c>
      <c r="AN448" t="s">
        <v>732</v>
      </c>
      <c r="AO448" t="s">
        <v>732</v>
      </c>
      <c r="AP448" t="s">
        <v>732</v>
      </c>
      <c r="AR448">
        <v>35</v>
      </c>
      <c r="AS448">
        <v>60</v>
      </c>
      <c r="AT448">
        <v>5</v>
      </c>
      <c r="AX448">
        <v>40</v>
      </c>
      <c r="AY448">
        <v>0.1</v>
      </c>
      <c r="AZ448">
        <v>3</v>
      </c>
      <c r="BA448">
        <v>40</v>
      </c>
      <c r="BB448">
        <v>0.05</v>
      </c>
      <c r="BC448">
        <v>1</v>
      </c>
      <c r="BD448">
        <v>1.5</v>
      </c>
      <c r="BE448">
        <v>1</v>
      </c>
      <c r="BF448">
        <v>25</v>
      </c>
      <c r="BG448" t="s">
        <v>732</v>
      </c>
      <c r="BH448" t="s">
        <v>732</v>
      </c>
      <c r="BI448" t="s">
        <v>732</v>
      </c>
    </row>
    <row r="449" spans="1:61">
      <c r="A449">
        <v>648</v>
      </c>
      <c r="B449" t="s">
        <v>1636</v>
      </c>
      <c r="C449" t="s">
        <v>1638</v>
      </c>
      <c r="D449" s="70">
        <v>340330</v>
      </c>
      <c r="E449">
        <v>2</v>
      </c>
      <c r="F449">
        <v>1</v>
      </c>
      <c r="G449">
        <v>120</v>
      </c>
      <c r="H449">
        <v>0.60374159999999999</v>
      </c>
      <c r="I449">
        <v>0</v>
      </c>
      <c r="J449">
        <v>0.72449005</v>
      </c>
      <c r="L449">
        <v>39.697173999999997</v>
      </c>
      <c r="N449">
        <v>10.353120000000001</v>
      </c>
      <c r="P449">
        <v>9.2020005000000002E-2</v>
      </c>
      <c r="Q449">
        <v>0</v>
      </c>
      <c r="R449">
        <v>90</v>
      </c>
      <c r="S449" t="s">
        <v>732</v>
      </c>
      <c r="T449">
        <v>0.1</v>
      </c>
      <c r="U449">
        <v>1.0000001E-2</v>
      </c>
      <c r="V449">
        <v>80</v>
      </c>
      <c r="W449">
        <v>60</v>
      </c>
      <c r="X449">
        <v>0.2</v>
      </c>
      <c r="Y449">
        <v>1.1000000000000001</v>
      </c>
      <c r="Z449">
        <v>3.0000002000000001</v>
      </c>
      <c r="AA449">
        <v>3.1000000999999999</v>
      </c>
      <c r="AB449">
        <v>1</v>
      </c>
      <c r="AC449">
        <v>0</v>
      </c>
      <c r="AD449">
        <v>0.3</v>
      </c>
      <c r="AE449">
        <v>1</v>
      </c>
      <c r="AF449">
        <v>0</v>
      </c>
      <c r="AJ449">
        <v>0.5</v>
      </c>
      <c r="AK449">
        <v>40</v>
      </c>
      <c r="AL449" t="s">
        <v>732</v>
      </c>
      <c r="AM449" t="s">
        <v>732</v>
      </c>
      <c r="AN449" t="s">
        <v>732</v>
      </c>
      <c r="AO449" t="s">
        <v>732</v>
      </c>
      <c r="AP449" t="s">
        <v>732</v>
      </c>
      <c r="AR449">
        <v>35</v>
      </c>
      <c r="AS449">
        <v>60</v>
      </c>
      <c r="AT449">
        <v>5</v>
      </c>
      <c r="AX449">
        <v>45</v>
      </c>
      <c r="AY449">
        <v>0.1</v>
      </c>
      <c r="AZ449">
        <v>3</v>
      </c>
      <c r="BA449">
        <v>45</v>
      </c>
      <c r="BB449">
        <v>0.2</v>
      </c>
      <c r="BC449">
        <v>1</v>
      </c>
      <c r="BD449">
        <v>1.5</v>
      </c>
      <c r="BE449">
        <v>1</v>
      </c>
      <c r="BF449">
        <v>25</v>
      </c>
      <c r="BG449" t="s">
        <v>732</v>
      </c>
      <c r="BH449" t="s">
        <v>732</v>
      </c>
      <c r="BI449" t="s">
        <v>732</v>
      </c>
    </row>
    <row r="450" spans="1:61">
      <c r="A450">
        <v>649</v>
      </c>
      <c r="B450" t="s">
        <v>1639</v>
      </c>
      <c r="C450" s="69" t="s">
        <v>1640</v>
      </c>
      <c r="D450" s="70">
        <v>340330</v>
      </c>
      <c r="E450">
        <v>2</v>
      </c>
      <c r="F450">
        <v>1</v>
      </c>
      <c r="G450">
        <v>120</v>
      </c>
      <c r="H450">
        <v>0.29755837000000002</v>
      </c>
      <c r="I450">
        <v>2.1325020000000001</v>
      </c>
      <c r="J450">
        <v>3.4589364999999997E-2</v>
      </c>
      <c r="N450">
        <v>2.070624</v>
      </c>
      <c r="P450">
        <v>2.2364999999999999E-2</v>
      </c>
      <c r="Q450">
        <v>0</v>
      </c>
      <c r="R450">
        <v>90</v>
      </c>
      <c r="S450" t="s">
        <v>732</v>
      </c>
      <c r="T450">
        <v>0.1</v>
      </c>
      <c r="U450">
        <v>1.0000001E-2</v>
      </c>
      <c r="V450">
        <v>80</v>
      </c>
      <c r="W450">
        <v>60</v>
      </c>
      <c r="X450">
        <v>0.1</v>
      </c>
      <c r="Y450">
        <v>1</v>
      </c>
      <c r="Z450">
        <v>1</v>
      </c>
      <c r="AA450">
        <v>0.1</v>
      </c>
      <c r="AB450">
        <v>1.2</v>
      </c>
      <c r="AC450">
        <v>0</v>
      </c>
      <c r="AD450">
        <v>0.1</v>
      </c>
      <c r="AE450">
        <v>0.3</v>
      </c>
      <c r="AF450">
        <v>0</v>
      </c>
      <c r="AG450">
        <v>1.5931926999999999E-2</v>
      </c>
      <c r="AH450">
        <v>0.47783621999999998</v>
      </c>
      <c r="AI450">
        <v>0</v>
      </c>
      <c r="AJ450">
        <v>0.5</v>
      </c>
      <c r="AK450">
        <v>40</v>
      </c>
      <c r="AL450" t="s">
        <v>732</v>
      </c>
      <c r="AM450" t="s">
        <v>732</v>
      </c>
      <c r="AN450" t="s">
        <v>732</v>
      </c>
      <c r="AO450" t="s">
        <v>732</v>
      </c>
      <c r="AP450" t="s">
        <v>732</v>
      </c>
      <c r="AR450">
        <v>20</v>
      </c>
      <c r="AS450">
        <v>60</v>
      </c>
      <c r="AW450">
        <v>20</v>
      </c>
      <c r="AX450">
        <v>60</v>
      </c>
      <c r="AY450">
        <v>0.1</v>
      </c>
      <c r="AZ450">
        <v>3</v>
      </c>
      <c r="BA450">
        <v>60</v>
      </c>
      <c r="BB450">
        <v>0.2</v>
      </c>
      <c r="BC450">
        <v>1</v>
      </c>
      <c r="BD450" t="s">
        <v>732</v>
      </c>
      <c r="BE450" t="s">
        <v>732</v>
      </c>
      <c r="BF450" t="s">
        <v>732</v>
      </c>
      <c r="BG450" t="s">
        <v>732</v>
      </c>
      <c r="BH450" t="s">
        <v>732</v>
      </c>
      <c r="BI450" t="s">
        <v>732</v>
      </c>
    </row>
    <row r="451" spans="1:61">
      <c r="A451">
        <v>650</v>
      </c>
      <c r="B451" t="s">
        <v>1639</v>
      </c>
      <c r="C451" s="69" t="s">
        <v>1641</v>
      </c>
      <c r="D451" s="70">
        <v>340330</v>
      </c>
      <c r="E451">
        <v>2</v>
      </c>
      <c r="F451">
        <v>1</v>
      </c>
      <c r="G451">
        <v>120</v>
      </c>
      <c r="H451">
        <v>0.29755837000000002</v>
      </c>
      <c r="I451">
        <v>2.1325020000000001</v>
      </c>
      <c r="J451">
        <v>3.4589364999999997E-2</v>
      </c>
      <c r="N451">
        <v>41.412475999999998</v>
      </c>
      <c r="O451">
        <v>2.5882800000000001</v>
      </c>
      <c r="P451">
        <v>2.2364999999999999E-2</v>
      </c>
      <c r="Q451">
        <v>0</v>
      </c>
      <c r="R451">
        <v>90</v>
      </c>
      <c r="S451" t="s">
        <v>732</v>
      </c>
      <c r="T451">
        <v>0.1</v>
      </c>
      <c r="U451">
        <v>1.0000001E-2</v>
      </c>
      <c r="V451">
        <v>80</v>
      </c>
      <c r="W451">
        <v>60</v>
      </c>
      <c r="X451">
        <v>0.1</v>
      </c>
      <c r="Y451">
        <v>1</v>
      </c>
      <c r="Z451">
        <v>1</v>
      </c>
      <c r="AA451">
        <v>0.1</v>
      </c>
      <c r="AB451">
        <v>4</v>
      </c>
      <c r="AC451">
        <v>0</v>
      </c>
      <c r="AD451">
        <v>0.1</v>
      </c>
      <c r="AE451">
        <v>1.3000001000000001</v>
      </c>
      <c r="AF451">
        <v>0</v>
      </c>
      <c r="AG451">
        <v>0.15861117999999999</v>
      </c>
      <c r="AH451">
        <v>2.9405309000000001E-2</v>
      </c>
      <c r="AI451">
        <v>0</v>
      </c>
      <c r="AJ451">
        <v>0.5</v>
      </c>
      <c r="AK451">
        <v>40</v>
      </c>
      <c r="AL451" t="s">
        <v>732</v>
      </c>
      <c r="AM451" t="s">
        <v>732</v>
      </c>
      <c r="AN451" t="s">
        <v>732</v>
      </c>
      <c r="AO451" t="s">
        <v>732</v>
      </c>
      <c r="AP451" t="s">
        <v>732</v>
      </c>
      <c r="AR451">
        <v>20</v>
      </c>
      <c r="AS451">
        <v>60</v>
      </c>
      <c r="AW451">
        <v>20</v>
      </c>
      <c r="AX451">
        <v>60</v>
      </c>
      <c r="AY451">
        <v>0.1</v>
      </c>
      <c r="AZ451">
        <v>3</v>
      </c>
      <c r="BA451">
        <v>60</v>
      </c>
      <c r="BB451">
        <v>0.2</v>
      </c>
      <c r="BC451">
        <v>1</v>
      </c>
      <c r="BD451" t="s">
        <v>732</v>
      </c>
      <c r="BE451" t="s">
        <v>732</v>
      </c>
      <c r="BF451" t="s">
        <v>732</v>
      </c>
      <c r="BG451" t="s">
        <v>732</v>
      </c>
      <c r="BH451" t="s">
        <v>732</v>
      </c>
      <c r="BI451" t="s">
        <v>732</v>
      </c>
    </row>
    <row r="452" spans="1:61">
      <c r="A452">
        <v>651</v>
      </c>
      <c r="B452" t="s">
        <v>1639</v>
      </c>
      <c r="C452" s="69" t="s">
        <v>1642</v>
      </c>
      <c r="D452" s="70">
        <v>340330</v>
      </c>
      <c r="E452">
        <v>2</v>
      </c>
      <c r="F452">
        <v>1</v>
      </c>
      <c r="G452">
        <v>120</v>
      </c>
      <c r="H452">
        <v>0.29755837000000002</v>
      </c>
      <c r="I452">
        <v>2.1325020000000001</v>
      </c>
      <c r="J452">
        <v>3.4589364999999997E-2</v>
      </c>
      <c r="N452">
        <v>41.412475999999998</v>
      </c>
      <c r="O452">
        <v>2.5882800000000001</v>
      </c>
      <c r="P452">
        <v>2.2364999999999999E-2</v>
      </c>
      <c r="Q452">
        <v>0</v>
      </c>
      <c r="R452">
        <v>90</v>
      </c>
      <c r="S452" t="s">
        <v>732</v>
      </c>
      <c r="T452">
        <v>0.1</v>
      </c>
      <c r="U452">
        <v>1.0000001E-2</v>
      </c>
      <c r="V452">
        <v>80</v>
      </c>
      <c r="W452">
        <v>60</v>
      </c>
      <c r="X452">
        <v>0.3</v>
      </c>
      <c r="Y452">
        <v>1.2</v>
      </c>
      <c r="Z452">
        <v>3.1000000999999999</v>
      </c>
      <c r="AA452">
        <v>4.5</v>
      </c>
      <c r="AB452">
        <v>4</v>
      </c>
      <c r="AC452">
        <v>0</v>
      </c>
      <c r="AD452">
        <v>0.3</v>
      </c>
      <c r="AE452">
        <v>1.3000001000000001</v>
      </c>
      <c r="AF452">
        <v>0</v>
      </c>
      <c r="AG452">
        <v>0.15861117999999999</v>
      </c>
      <c r="AH452">
        <v>2.9405309000000001E-2</v>
      </c>
      <c r="AI452">
        <v>0</v>
      </c>
      <c r="AJ452">
        <v>0.6</v>
      </c>
      <c r="AK452">
        <v>75</v>
      </c>
      <c r="AL452" t="s">
        <v>732</v>
      </c>
      <c r="AM452" t="s">
        <v>732</v>
      </c>
      <c r="AN452" t="s">
        <v>732</v>
      </c>
      <c r="AO452" t="s">
        <v>732</v>
      </c>
      <c r="AP452" t="s">
        <v>732</v>
      </c>
      <c r="AR452">
        <v>20</v>
      </c>
      <c r="AS452">
        <v>60</v>
      </c>
      <c r="AW452">
        <v>20</v>
      </c>
      <c r="AX452">
        <v>75</v>
      </c>
      <c r="AY452">
        <v>0.1</v>
      </c>
      <c r="AZ452">
        <v>3</v>
      </c>
      <c r="BA452">
        <v>75</v>
      </c>
      <c r="BB452">
        <v>0.3</v>
      </c>
      <c r="BC452">
        <v>1</v>
      </c>
      <c r="BD452">
        <v>1.5</v>
      </c>
      <c r="BE452">
        <v>1</v>
      </c>
      <c r="BF452">
        <v>25</v>
      </c>
      <c r="BG452" t="s">
        <v>732</v>
      </c>
      <c r="BH452" t="s">
        <v>732</v>
      </c>
      <c r="BI452" t="s">
        <v>732</v>
      </c>
    </row>
    <row r="453" spans="1:61">
      <c r="A453">
        <v>652</v>
      </c>
      <c r="B453" t="s">
        <v>1643</v>
      </c>
      <c r="C453" s="69" t="s">
        <v>1644</v>
      </c>
      <c r="D453" s="70">
        <v>340330</v>
      </c>
      <c r="E453">
        <v>2</v>
      </c>
      <c r="F453">
        <v>1</v>
      </c>
      <c r="G453">
        <v>120</v>
      </c>
      <c r="H453">
        <v>0.53725814999999999</v>
      </c>
      <c r="I453">
        <v>4.0177565</v>
      </c>
      <c r="J453">
        <v>1.9316139E-2</v>
      </c>
      <c r="N453">
        <v>1.035312</v>
      </c>
      <c r="O453">
        <v>0.51765600000000001</v>
      </c>
      <c r="P453">
        <v>7.4540004000000007E-2</v>
      </c>
      <c r="Q453">
        <v>0</v>
      </c>
      <c r="R453">
        <v>80</v>
      </c>
      <c r="S453" t="s">
        <v>732</v>
      </c>
      <c r="T453">
        <v>0.1</v>
      </c>
      <c r="U453">
        <v>1.0000001E-2</v>
      </c>
      <c r="V453">
        <v>80</v>
      </c>
      <c r="W453">
        <v>60</v>
      </c>
      <c r="X453">
        <v>0.2</v>
      </c>
      <c r="Y453">
        <v>0.3</v>
      </c>
      <c r="Z453">
        <v>0.5</v>
      </c>
      <c r="AA453">
        <v>0.2</v>
      </c>
      <c r="AB453">
        <v>1</v>
      </c>
      <c r="AC453">
        <v>0</v>
      </c>
      <c r="AD453">
        <v>0.2</v>
      </c>
      <c r="AE453">
        <v>0</v>
      </c>
      <c r="AF453">
        <v>0</v>
      </c>
      <c r="AG453">
        <v>0.1480371</v>
      </c>
      <c r="AH453">
        <v>0.22053981</v>
      </c>
      <c r="AI453">
        <v>0</v>
      </c>
      <c r="AJ453">
        <v>0.5</v>
      </c>
      <c r="AK453">
        <v>40</v>
      </c>
      <c r="AL453" t="s">
        <v>732</v>
      </c>
      <c r="AM453" t="s">
        <v>732</v>
      </c>
      <c r="AN453" t="s">
        <v>732</v>
      </c>
      <c r="AO453" t="s">
        <v>732</v>
      </c>
      <c r="AP453" t="s">
        <v>732</v>
      </c>
      <c r="AR453">
        <v>5</v>
      </c>
      <c r="AS453">
        <v>80</v>
      </c>
      <c r="AW453">
        <v>15</v>
      </c>
      <c r="AX453">
        <v>60</v>
      </c>
      <c r="AY453">
        <v>0.1</v>
      </c>
      <c r="AZ453">
        <v>3</v>
      </c>
      <c r="BA453">
        <v>40</v>
      </c>
      <c r="BB453">
        <v>0.1</v>
      </c>
      <c r="BC453">
        <v>1</v>
      </c>
      <c r="BD453">
        <v>0.05</v>
      </c>
      <c r="BE453">
        <v>1</v>
      </c>
      <c r="BF453">
        <v>40</v>
      </c>
      <c r="BG453" t="s">
        <v>732</v>
      </c>
      <c r="BH453" t="s">
        <v>732</v>
      </c>
      <c r="BI453" t="s">
        <v>732</v>
      </c>
    </row>
    <row r="454" spans="1:61">
      <c r="A454">
        <v>653</v>
      </c>
      <c r="B454" t="s">
        <v>1643</v>
      </c>
      <c r="C454" s="69" t="s">
        <v>1645</v>
      </c>
      <c r="D454" s="70">
        <v>340330</v>
      </c>
      <c r="E454">
        <v>2</v>
      </c>
      <c r="F454">
        <v>1</v>
      </c>
      <c r="G454">
        <v>120</v>
      </c>
      <c r="H454">
        <v>0.53725814999999999</v>
      </c>
      <c r="I454">
        <v>4.0177565</v>
      </c>
      <c r="J454">
        <v>1.9316139E-2</v>
      </c>
      <c r="N454">
        <v>10.353119</v>
      </c>
      <c r="O454">
        <v>3.8824200000000002</v>
      </c>
      <c r="P454">
        <v>7.4540004000000007E-2</v>
      </c>
      <c r="Q454">
        <v>0</v>
      </c>
      <c r="R454">
        <v>80</v>
      </c>
      <c r="S454" t="s">
        <v>732</v>
      </c>
      <c r="T454">
        <v>0.1</v>
      </c>
      <c r="U454">
        <v>1.0000001E-2</v>
      </c>
      <c r="V454">
        <v>80</v>
      </c>
      <c r="W454">
        <v>60</v>
      </c>
      <c r="X454">
        <v>0.2</v>
      </c>
      <c r="Y454">
        <v>0.3</v>
      </c>
      <c r="Z454">
        <v>0.5</v>
      </c>
      <c r="AA454">
        <v>0.2</v>
      </c>
      <c r="AB454">
        <v>3.0000002000000001</v>
      </c>
      <c r="AC454">
        <v>2</v>
      </c>
      <c r="AD454">
        <v>0.2</v>
      </c>
      <c r="AE454">
        <v>4</v>
      </c>
      <c r="AF454">
        <v>1</v>
      </c>
      <c r="AG454">
        <v>0.1480371</v>
      </c>
      <c r="AH454">
        <v>0</v>
      </c>
      <c r="AI454">
        <v>0</v>
      </c>
      <c r="AJ454">
        <v>0.5</v>
      </c>
      <c r="AK454">
        <v>40</v>
      </c>
      <c r="AL454" t="s">
        <v>732</v>
      </c>
      <c r="AM454" t="s">
        <v>732</v>
      </c>
      <c r="AN454" t="s">
        <v>732</v>
      </c>
      <c r="AO454" t="s">
        <v>732</v>
      </c>
      <c r="AP454" t="s">
        <v>732</v>
      </c>
      <c r="AR454">
        <v>5</v>
      </c>
      <c r="AS454">
        <v>80</v>
      </c>
      <c r="AW454">
        <v>15</v>
      </c>
      <c r="AX454">
        <v>60</v>
      </c>
      <c r="AY454">
        <v>0.1</v>
      </c>
      <c r="AZ454">
        <v>3</v>
      </c>
      <c r="BA454">
        <v>60</v>
      </c>
      <c r="BB454">
        <v>0.2</v>
      </c>
      <c r="BC454">
        <v>1</v>
      </c>
      <c r="BD454">
        <v>0.05</v>
      </c>
      <c r="BE454">
        <v>1</v>
      </c>
      <c r="BF454">
        <v>40</v>
      </c>
      <c r="BG454" t="s">
        <v>732</v>
      </c>
      <c r="BH454" t="s">
        <v>732</v>
      </c>
      <c r="BI454" t="s">
        <v>732</v>
      </c>
    </row>
    <row r="455" spans="1:61">
      <c r="A455">
        <v>654</v>
      </c>
      <c r="B455" t="s">
        <v>1643</v>
      </c>
      <c r="C455" s="69" t="s">
        <v>1646</v>
      </c>
      <c r="D455" s="70">
        <v>340330</v>
      </c>
      <c r="E455">
        <v>2</v>
      </c>
      <c r="F455">
        <v>1</v>
      </c>
      <c r="G455">
        <v>120</v>
      </c>
      <c r="H455">
        <v>0.53725814999999999</v>
      </c>
      <c r="I455">
        <v>4.0177565</v>
      </c>
      <c r="J455">
        <v>1.9316139E-2</v>
      </c>
      <c r="N455">
        <v>10.353119</v>
      </c>
      <c r="O455">
        <v>3.8824200000000002</v>
      </c>
      <c r="P455">
        <v>7.4540004000000007E-2</v>
      </c>
      <c r="Q455">
        <v>0</v>
      </c>
      <c r="R455">
        <v>80</v>
      </c>
      <c r="S455" t="s">
        <v>732</v>
      </c>
      <c r="T455">
        <v>0.1</v>
      </c>
      <c r="U455">
        <v>1.0000001E-2</v>
      </c>
      <c r="V455">
        <v>80</v>
      </c>
      <c r="W455">
        <v>60</v>
      </c>
      <c r="X455">
        <v>1</v>
      </c>
      <c r="Y455">
        <v>2.5</v>
      </c>
      <c r="Z455">
        <v>3.0000002000000001</v>
      </c>
      <c r="AA455">
        <v>3.0000002000000001</v>
      </c>
      <c r="AB455">
        <v>5</v>
      </c>
      <c r="AC455">
        <v>3.0000002000000001</v>
      </c>
      <c r="AD455">
        <v>0.2</v>
      </c>
      <c r="AE455">
        <v>4</v>
      </c>
      <c r="AF455">
        <v>1</v>
      </c>
      <c r="AG455">
        <v>0.1480371</v>
      </c>
      <c r="AH455">
        <v>7.351328E-2</v>
      </c>
      <c r="AI455">
        <v>0</v>
      </c>
      <c r="AJ455">
        <v>0.8</v>
      </c>
      <c r="AK455">
        <v>85</v>
      </c>
      <c r="AL455" t="s">
        <v>732</v>
      </c>
      <c r="AM455" t="s">
        <v>732</v>
      </c>
      <c r="AN455" t="s">
        <v>732</v>
      </c>
      <c r="AO455" t="s">
        <v>732</v>
      </c>
      <c r="AP455" t="s">
        <v>732</v>
      </c>
      <c r="AR455">
        <v>5</v>
      </c>
      <c r="AS455">
        <v>80</v>
      </c>
      <c r="AW455">
        <v>15</v>
      </c>
      <c r="AX455">
        <v>75</v>
      </c>
      <c r="AY455">
        <v>0.2</v>
      </c>
      <c r="AZ455">
        <v>3</v>
      </c>
      <c r="BA455">
        <v>80</v>
      </c>
      <c r="BB455">
        <v>0.4</v>
      </c>
      <c r="BC455">
        <v>1</v>
      </c>
      <c r="BD455">
        <v>0.1</v>
      </c>
      <c r="BE455">
        <v>1</v>
      </c>
      <c r="BF455">
        <v>40</v>
      </c>
      <c r="BG455" t="s">
        <v>732</v>
      </c>
      <c r="BH455" t="s">
        <v>732</v>
      </c>
      <c r="BI455" t="s">
        <v>732</v>
      </c>
    </row>
    <row r="456" spans="1:61">
      <c r="A456">
        <v>655</v>
      </c>
      <c r="B456" t="s">
        <v>1639</v>
      </c>
      <c r="C456" s="69" t="s">
        <v>1647</v>
      </c>
      <c r="D456" s="70">
        <v>340330</v>
      </c>
      <c r="E456">
        <v>2</v>
      </c>
      <c r="F456">
        <v>1</v>
      </c>
      <c r="G456">
        <v>120</v>
      </c>
      <c r="H456">
        <v>0.49593058000000001</v>
      </c>
      <c r="I456">
        <v>0</v>
      </c>
      <c r="J456">
        <v>1.9152625999999999</v>
      </c>
      <c r="N456">
        <v>41.412475999999998</v>
      </c>
      <c r="O456">
        <v>2.5882800000000001</v>
      </c>
      <c r="P456">
        <v>7.4549999999999998E-3</v>
      </c>
      <c r="Q456">
        <v>0</v>
      </c>
      <c r="R456">
        <v>40</v>
      </c>
      <c r="S456" t="s">
        <v>732</v>
      </c>
      <c r="T456">
        <v>0.05</v>
      </c>
      <c r="U456">
        <v>1.0000001E-2</v>
      </c>
      <c r="V456">
        <v>40</v>
      </c>
      <c r="W456">
        <v>60</v>
      </c>
      <c r="X456">
        <v>1</v>
      </c>
      <c r="Y456">
        <v>2</v>
      </c>
      <c r="Z456">
        <v>2</v>
      </c>
      <c r="AA456">
        <v>2</v>
      </c>
      <c r="AB456">
        <v>3.0000002000000001</v>
      </c>
      <c r="AC456">
        <v>2</v>
      </c>
      <c r="AD456">
        <v>1</v>
      </c>
      <c r="AE456">
        <v>2</v>
      </c>
      <c r="AF456">
        <v>0</v>
      </c>
      <c r="AJ456">
        <v>0.5</v>
      </c>
      <c r="AK456">
        <v>60</v>
      </c>
      <c r="AL456" t="s">
        <v>732</v>
      </c>
      <c r="AM456" t="s">
        <v>732</v>
      </c>
      <c r="AN456" t="s">
        <v>732</v>
      </c>
      <c r="AO456" t="s">
        <v>732</v>
      </c>
      <c r="AP456" t="s">
        <v>732</v>
      </c>
      <c r="AR456">
        <v>5</v>
      </c>
      <c r="AS456">
        <v>80</v>
      </c>
      <c r="AW456">
        <v>15</v>
      </c>
      <c r="AX456">
        <v>90</v>
      </c>
      <c r="AY456">
        <v>0.1</v>
      </c>
      <c r="AZ456">
        <v>3</v>
      </c>
      <c r="BA456">
        <v>90</v>
      </c>
      <c r="BB456">
        <v>0.2</v>
      </c>
      <c r="BC456">
        <v>1</v>
      </c>
      <c r="BD456">
        <v>0.05</v>
      </c>
      <c r="BE456">
        <v>1</v>
      </c>
      <c r="BF456">
        <v>40</v>
      </c>
      <c r="BG456" t="s">
        <v>732</v>
      </c>
      <c r="BH456" t="s">
        <v>732</v>
      </c>
      <c r="BI456" t="s">
        <v>732</v>
      </c>
    </row>
    <row r="457" spans="1:61">
      <c r="A457">
        <v>656</v>
      </c>
      <c r="B457" t="s">
        <v>1648</v>
      </c>
      <c r="C457" s="69" t="s">
        <v>1649</v>
      </c>
      <c r="D457" s="70">
        <v>340330</v>
      </c>
      <c r="E457">
        <v>2</v>
      </c>
      <c r="F457">
        <v>1</v>
      </c>
      <c r="G457">
        <v>120</v>
      </c>
      <c r="H457">
        <v>3.1822216999999999</v>
      </c>
      <c r="I457">
        <v>0.61811643999999999</v>
      </c>
      <c r="J457">
        <v>1.9316139E-2</v>
      </c>
      <c r="K457" s="71">
        <v>1.4240725000000001E-5</v>
      </c>
      <c r="M457">
        <v>0.36756638000000003</v>
      </c>
      <c r="O457">
        <v>0.51765600000000001</v>
      </c>
      <c r="P457">
        <v>4.2765003000000003E-2</v>
      </c>
      <c r="Q457">
        <v>0</v>
      </c>
      <c r="R457">
        <v>60</v>
      </c>
      <c r="S457" t="s">
        <v>732</v>
      </c>
      <c r="T457">
        <v>0.5</v>
      </c>
      <c r="U457">
        <v>1.0000001E-2</v>
      </c>
      <c r="V457">
        <v>80</v>
      </c>
      <c r="W457">
        <v>60</v>
      </c>
      <c r="X457">
        <v>0.2</v>
      </c>
      <c r="Y457">
        <v>0.2</v>
      </c>
      <c r="Z457">
        <v>0.6</v>
      </c>
      <c r="AA457">
        <v>0.2</v>
      </c>
      <c r="AB457">
        <v>0.5</v>
      </c>
      <c r="AC457">
        <v>0.5</v>
      </c>
      <c r="AD457">
        <v>0.1</v>
      </c>
      <c r="AE457">
        <v>0.1</v>
      </c>
      <c r="AF457">
        <v>0</v>
      </c>
      <c r="AG457">
        <v>0.27638163999999998</v>
      </c>
      <c r="AH457">
        <v>0.29405308000000002</v>
      </c>
      <c r="AI457">
        <v>0</v>
      </c>
      <c r="AJ457">
        <v>0.2</v>
      </c>
      <c r="AK457">
        <v>30</v>
      </c>
      <c r="AL457" t="s">
        <v>732</v>
      </c>
      <c r="AM457" t="s">
        <v>732</v>
      </c>
      <c r="AN457" t="s">
        <v>732</v>
      </c>
      <c r="AO457" t="s">
        <v>732</v>
      </c>
      <c r="AP457" t="s">
        <v>732</v>
      </c>
      <c r="AR457">
        <v>5</v>
      </c>
      <c r="AS457">
        <v>80</v>
      </c>
      <c r="AW457">
        <v>15</v>
      </c>
      <c r="AX457">
        <v>40</v>
      </c>
      <c r="AY457">
        <v>0.1</v>
      </c>
      <c r="AZ457">
        <v>3</v>
      </c>
      <c r="BA457">
        <v>40</v>
      </c>
      <c r="BB457">
        <v>0.1</v>
      </c>
      <c r="BC457">
        <v>1</v>
      </c>
      <c r="BD457">
        <v>0.1</v>
      </c>
      <c r="BE457">
        <v>1</v>
      </c>
      <c r="BF457">
        <v>40</v>
      </c>
      <c r="BG457" t="s">
        <v>732</v>
      </c>
      <c r="BH457" t="s">
        <v>732</v>
      </c>
      <c r="BI457" t="s">
        <v>732</v>
      </c>
    </row>
    <row r="458" spans="1:61">
      <c r="A458">
        <v>657</v>
      </c>
      <c r="B458" t="s">
        <v>1648</v>
      </c>
      <c r="C458" s="69" t="s">
        <v>1650</v>
      </c>
      <c r="D458" s="70">
        <v>340330</v>
      </c>
      <c r="E458">
        <v>2</v>
      </c>
      <c r="F458">
        <v>1</v>
      </c>
      <c r="G458">
        <v>120</v>
      </c>
      <c r="H458">
        <v>2.6036358000000002</v>
      </c>
      <c r="I458">
        <v>0.61811643999999999</v>
      </c>
      <c r="J458">
        <v>1.9316139E-2</v>
      </c>
      <c r="K458" s="71">
        <v>1.4240725000000001E-5</v>
      </c>
      <c r="M458">
        <v>0.36756638000000003</v>
      </c>
      <c r="O458">
        <v>2.5882800000000001</v>
      </c>
      <c r="P458">
        <v>6.4150005999999996E-2</v>
      </c>
      <c r="Q458">
        <v>0</v>
      </c>
      <c r="R458">
        <v>70</v>
      </c>
      <c r="S458" t="s">
        <v>732</v>
      </c>
      <c r="T458">
        <v>1</v>
      </c>
      <c r="U458">
        <v>1.0000001E-2</v>
      </c>
      <c r="V458">
        <v>80</v>
      </c>
      <c r="W458">
        <v>60</v>
      </c>
      <c r="X458">
        <v>3.0000002000000001</v>
      </c>
      <c r="Y458">
        <v>2</v>
      </c>
      <c r="Z458">
        <v>2</v>
      </c>
      <c r="AA458">
        <v>3.0000002000000001</v>
      </c>
      <c r="AB458">
        <v>2</v>
      </c>
      <c r="AC458">
        <v>1</v>
      </c>
      <c r="AD458">
        <v>1.2</v>
      </c>
      <c r="AE458">
        <v>2.2000000000000002</v>
      </c>
      <c r="AF458">
        <v>0</v>
      </c>
      <c r="AG458">
        <v>0.27638163999999998</v>
      </c>
      <c r="AH458">
        <v>7.3513270000000006E-2</v>
      </c>
      <c r="AI458">
        <v>0</v>
      </c>
      <c r="AJ458">
        <v>1</v>
      </c>
      <c r="AK458">
        <v>70</v>
      </c>
      <c r="AL458" t="s">
        <v>732</v>
      </c>
      <c r="AM458" t="s">
        <v>732</v>
      </c>
      <c r="AN458" t="s">
        <v>732</v>
      </c>
      <c r="AO458" t="s">
        <v>732</v>
      </c>
      <c r="AP458" t="s">
        <v>732</v>
      </c>
      <c r="AR458">
        <v>5</v>
      </c>
      <c r="AS458">
        <v>80</v>
      </c>
      <c r="AW458">
        <v>15</v>
      </c>
      <c r="AX458">
        <v>70</v>
      </c>
      <c r="AY458">
        <v>0.2</v>
      </c>
      <c r="AZ458">
        <v>3</v>
      </c>
      <c r="BA458">
        <v>70</v>
      </c>
      <c r="BB458">
        <v>0.8</v>
      </c>
      <c r="BC458">
        <v>1</v>
      </c>
      <c r="BD458">
        <v>0.1</v>
      </c>
      <c r="BE458">
        <v>1</v>
      </c>
      <c r="BF458">
        <v>40</v>
      </c>
      <c r="BG458" t="s">
        <v>732</v>
      </c>
      <c r="BH458" t="s">
        <v>732</v>
      </c>
      <c r="BI458" t="s">
        <v>732</v>
      </c>
    </row>
    <row r="459" spans="1:61">
      <c r="A459">
        <v>658</v>
      </c>
      <c r="B459" t="s">
        <v>1651</v>
      </c>
      <c r="C459" s="69" t="s">
        <v>1652</v>
      </c>
      <c r="D459" s="70">
        <v>340330</v>
      </c>
      <c r="E459">
        <v>2</v>
      </c>
      <c r="F459">
        <v>1</v>
      </c>
      <c r="G459">
        <v>120</v>
      </c>
      <c r="H459">
        <v>2.8929288</v>
      </c>
      <c r="I459">
        <v>0.38632280000000002</v>
      </c>
      <c r="J459">
        <v>0.16998202000000001</v>
      </c>
      <c r="K459" s="71">
        <v>4.5570315999999997E-5</v>
      </c>
      <c r="M459">
        <v>1.1762123</v>
      </c>
      <c r="N459">
        <v>1.5682834000000001</v>
      </c>
      <c r="O459">
        <v>1.5682833</v>
      </c>
      <c r="P459">
        <v>8.5535004999999997E-2</v>
      </c>
      <c r="Q459">
        <v>0</v>
      </c>
      <c r="R459">
        <v>80</v>
      </c>
      <c r="S459" t="s">
        <v>732</v>
      </c>
      <c r="T459">
        <v>1</v>
      </c>
      <c r="U459">
        <v>1.0000001E-2</v>
      </c>
      <c r="V459">
        <v>80</v>
      </c>
      <c r="W459">
        <v>60</v>
      </c>
      <c r="X459">
        <v>0.2</v>
      </c>
      <c r="Y459">
        <v>0.2</v>
      </c>
      <c r="Z459">
        <v>0.6</v>
      </c>
      <c r="AA459">
        <v>0.2</v>
      </c>
      <c r="AB459">
        <v>1</v>
      </c>
      <c r="AC459">
        <v>1</v>
      </c>
      <c r="AD459">
        <v>0.2</v>
      </c>
      <c r="AE459">
        <v>0.2</v>
      </c>
      <c r="AF459">
        <v>0</v>
      </c>
      <c r="AG459">
        <v>0.27638163999999998</v>
      </c>
      <c r="AH459">
        <v>0.29405308000000002</v>
      </c>
      <c r="AI459">
        <v>0</v>
      </c>
      <c r="AJ459">
        <v>0.2</v>
      </c>
      <c r="AK459">
        <v>30</v>
      </c>
      <c r="AL459" t="s">
        <v>732</v>
      </c>
      <c r="AM459" t="s">
        <v>732</v>
      </c>
      <c r="AN459" t="s">
        <v>732</v>
      </c>
      <c r="AO459" t="s">
        <v>732</v>
      </c>
      <c r="AP459" t="s">
        <v>732</v>
      </c>
      <c r="AR459">
        <v>5</v>
      </c>
      <c r="AS459">
        <v>80</v>
      </c>
      <c r="AW459">
        <v>15</v>
      </c>
      <c r="AX459">
        <v>40</v>
      </c>
      <c r="AY459">
        <v>0.1</v>
      </c>
      <c r="AZ459">
        <v>3</v>
      </c>
      <c r="BA459">
        <v>40</v>
      </c>
      <c r="BB459">
        <v>0.1</v>
      </c>
      <c r="BC459">
        <v>1</v>
      </c>
      <c r="BD459">
        <v>0.1</v>
      </c>
      <c r="BE459">
        <v>1</v>
      </c>
      <c r="BF459">
        <v>40</v>
      </c>
      <c r="BG459" t="s">
        <v>732</v>
      </c>
      <c r="BH459" t="s">
        <v>732</v>
      </c>
      <c r="BI459" t="s">
        <v>732</v>
      </c>
    </row>
    <row r="460" spans="1:61">
      <c r="A460">
        <v>659</v>
      </c>
      <c r="B460" t="s">
        <v>1651</v>
      </c>
      <c r="C460" s="69" t="s">
        <v>1653</v>
      </c>
      <c r="D460" s="70">
        <v>340330</v>
      </c>
      <c r="E460">
        <v>2</v>
      </c>
      <c r="F460">
        <v>1</v>
      </c>
      <c r="G460">
        <v>120</v>
      </c>
      <c r="H460">
        <v>2.8929288</v>
      </c>
      <c r="I460">
        <v>0.38632280000000002</v>
      </c>
      <c r="J460">
        <v>0.16998202000000001</v>
      </c>
      <c r="L460">
        <v>1.1762123</v>
      </c>
      <c r="N460">
        <v>1.5682834000000001</v>
      </c>
      <c r="O460">
        <v>1.5682833</v>
      </c>
      <c r="P460">
        <v>0.106920004</v>
      </c>
      <c r="Q460">
        <v>0</v>
      </c>
      <c r="R460">
        <v>80</v>
      </c>
      <c r="S460" t="s">
        <v>732</v>
      </c>
      <c r="T460">
        <v>1</v>
      </c>
      <c r="U460">
        <v>1.0000001E-2</v>
      </c>
      <c r="V460">
        <v>80</v>
      </c>
      <c r="W460">
        <v>60</v>
      </c>
      <c r="X460">
        <v>3.5000002000000001</v>
      </c>
      <c r="Y460">
        <v>2.5</v>
      </c>
      <c r="Z460">
        <v>2.5</v>
      </c>
      <c r="AA460">
        <v>5</v>
      </c>
      <c r="AB460">
        <v>2</v>
      </c>
      <c r="AC460">
        <v>1</v>
      </c>
      <c r="AD460">
        <v>1.8000001000000001</v>
      </c>
      <c r="AE460">
        <v>2.9</v>
      </c>
      <c r="AF460">
        <v>0</v>
      </c>
      <c r="AG460">
        <v>0.37618613000000001</v>
      </c>
      <c r="AH460">
        <v>0.29405308000000002</v>
      </c>
      <c r="AI460">
        <v>0</v>
      </c>
      <c r="AJ460">
        <v>1</v>
      </c>
      <c r="AK460">
        <v>60</v>
      </c>
      <c r="AL460" t="s">
        <v>732</v>
      </c>
      <c r="AM460" t="s">
        <v>732</v>
      </c>
      <c r="AN460" t="s">
        <v>732</v>
      </c>
      <c r="AO460" t="s">
        <v>732</v>
      </c>
      <c r="AP460" t="s">
        <v>732</v>
      </c>
      <c r="AR460">
        <v>5</v>
      </c>
      <c r="AS460">
        <v>80</v>
      </c>
      <c r="AW460">
        <v>15</v>
      </c>
      <c r="AX460">
        <v>80</v>
      </c>
      <c r="AY460">
        <v>0.2</v>
      </c>
      <c r="AZ460">
        <v>3</v>
      </c>
      <c r="BA460">
        <v>80</v>
      </c>
      <c r="BB460">
        <v>0.8</v>
      </c>
      <c r="BC460">
        <v>1</v>
      </c>
      <c r="BD460">
        <v>0.1</v>
      </c>
      <c r="BE460">
        <v>1</v>
      </c>
      <c r="BF460">
        <v>40</v>
      </c>
      <c r="BG460" t="s">
        <v>732</v>
      </c>
      <c r="BH460" t="s">
        <v>732</v>
      </c>
      <c r="BI460" t="s">
        <v>732</v>
      </c>
    </row>
    <row r="461" spans="1:61">
      <c r="A461">
        <v>660</v>
      </c>
      <c r="B461" t="s">
        <v>1654</v>
      </c>
      <c r="C461" s="69" t="s">
        <v>1655</v>
      </c>
      <c r="D461" s="70">
        <v>340330</v>
      </c>
      <c r="E461">
        <v>2</v>
      </c>
      <c r="F461">
        <v>1</v>
      </c>
      <c r="G461">
        <v>118</v>
      </c>
      <c r="H461">
        <v>0.79780139999999999</v>
      </c>
      <c r="I461">
        <v>0</v>
      </c>
      <c r="J461">
        <v>0.33690940000000003</v>
      </c>
      <c r="K461" s="71">
        <v>7.6899900000000006E-5</v>
      </c>
      <c r="L461">
        <v>7.1675443999999997</v>
      </c>
      <c r="M461">
        <v>1.1026992</v>
      </c>
      <c r="N461">
        <v>1.6540484</v>
      </c>
      <c r="P461">
        <v>0.94615510000000003</v>
      </c>
      <c r="Q461">
        <v>3.6455004999999999E-2</v>
      </c>
      <c r="R461">
        <v>80</v>
      </c>
      <c r="S461">
        <v>80</v>
      </c>
      <c r="T461">
        <v>0.3</v>
      </c>
      <c r="U461">
        <v>0.1</v>
      </c>
      <c r="V461">
        <v>80</v>
      </c>
      <c r="W461">
        <v>75</v>
      </c>
      <c r="X461">
        <v>0.1</v>
      </c>
      <c r="Y461">
        <v>1</v>
      </c>
      <c r="Z461">
        <v>1</v>
      </c>
      <c r="AA461">
        <v>1</v>
      </c>
      <c r="AB461">
        <v>3.0000002000000001</v>
      </c>
      <c r="AC461">
        <v>0</v>
      </c>
      <c r="AD461">
        <v>1.5000001000000001</v>
      </c>
      <c r="AE461">
        <v>1.5000001000000001</v>
      </c>
      <c r="AF461">
        <v>0</v>
      </c>
      <c r="AG461">
        <v>2.3198919999999998</v>
      </c>
      <c r="AH461">
        <v>0</v>
      </c>
      <c r="AI461">
        <v>0</v>
      </c>
      <c r="AJ461">
        <v>0.1</v>
      </c>
      <c r="AK461">
        <v>20</v>
      </c>
      <c r="AL461" t="s">
        <v>732</v>
      </c>
      <c r="AM461" t="s">
        <v>732</v>
      </c>
      <c r="AN461" t="s">
        <v>732</v>
      </c>
      <c r="AO461" t="s">
        <v>732</v>
      </c>
      <c r="AP461" t="s">
        <v>732</v>
      </c>
      <c r="AS461">
        <v>60</v>
      </c>
      <c r="AW461">
        <v>100</v>
      </c>
      <c r="AX461">
        <v>40</v>
      </c>
      <c r="AY461">
        <v>0.1</v>
      </c>
      <c r="AZ461">
        <v>3</v>
      </c>
      <c r="BA461">
        <v>40</v>
      </c>
      <c r="BB461">
        <v>0.05</v>
      </c>
      <c r="BC461">
        <v>1</v>
      </c>
      <c r="BD461" t="s">
        <v>732</v>
      </c>
      <c r="BE461" t="s">
        <v>732</v>
      </c>
      <c r="BF461" t="s">
        <v>732</v>
      </c>
      <c r="BG461" t="s">
        <v>732</v>
      </c>
      <c r="BH461" t="s">
        <v>732</v>
      </c>
      <c r="BI461" t="s">
        <v>732</v>
      </c>
    </row>
    <row r="462" spans="1:61">
      <c r="A462">
        <v>661</v>
      </c>
      <c r="B462" t="s">
        <v>1656</v>
      </c>
      <c r="C462" s="69" t="s">
        <v>1657</v>
      </c>
      <c r="D462" s="70">
        <v>340330</v>
      </c>
      <c r="E462">
        <v>2</v>
      </c>
      <c r="F462">
        <v>1</v>
      </c>
      <c r="G462">
        <v>118</v>
      </c>
      <c r="H462">
        <v>0.79780139999999999</v>
      </c>
      <c r="I462">
        <v>0.99365806999999995</v>
      </c>
      <c r="J462">
        <v>2.8318359000000001E-2</v>
      </c>
      <c r="L462">
        <v>0.95567250000000004</v>
      </c>
      <c r="N462">
        <v>7.1675443999999997</v>
      </c>
      <c r="O462">
        <v>0.44107962000000001</v>
      </c>
      <c r="P462">
        <v>0.76875000000000004</v>
      </c>
      <c r="Q462">
        <v>3.6455004999999999E-2</v>
      </c>
      <c r="R462">
        <v>80</v>
      </c>
      <c r="S462">
        <v>80</v>
      </c>
      <c r="T462">
        <v>0.3</v>
      </c>
      <c r="U462">
        <v>0.1</v>
      </c>
      <c r="V462">
        <v>80</v>
      </c>
      <c r="W462">
        <v>75</v>
      </c>
      <c r="X462">
        <v>0.1</v>
      </c>
      <c r="Y462">
        <v>1</v>
      </c>
      <c r="Z462">
        <v>1</v>
      </c>
      <c r="AA462">
        <v>1</v>
      </c>
      <c r="AB462">
        <v>3.0000002000000001</v>
      </c>
      <c r="AC462">
        <v>1</v>
      </c>
      <c r="AD462">
        <v>2.8000001999999999</v>
      </c>
      <c r="AE462">
        <v>1</v>
      </c>
      <c r="AF462">
        <v>0</v>
      </c>
      <c r="AG462">
        <v>2.0389675999999998E-3</v>
      </c>
      <c r="AH462">
        <v>1.0455220999999999</v>
      </c>
      <c r="AI462">
        <v>0</v>
      </c>
      <c r="AJ462">
        <v>0.1</v>
      </c>
      <c r="AK462">
        <v>30</v>
      </c>
      <c r="AL462" t="s">
        <v>732</v>
      </c>
      <c r="AM462" t="s">
        <v>732</v>
      </c>
      <c r="AN462" t="s">
        <v>732</v>
      </c>
      <c r="AO462" t="s">
        <v>732</v>
      </c>
      <c r="AP462" t="s">
        <v>732</v>
      </c>
      <c r="AR462">
        <v>5</v>
      </c>
      <c r="AS462">
        <v>20</v>
      </c>
      <c r="AW462">
        <v>75</v>
      </c>
      <c r="AX462">
        <v>60</v>
      </c>
      <c r="AY462">
        <v>0.1</v>
      </c>
      <c r="AZ462">
        <v>3</v>
      </c>
      <c r="BA462">
        <v>60</v>
      </c>
      <c r="BB462">
        <v>0.1</v>
      </c>
      <c r="BC462">
        <v>1</v>
      </c>
      <c r="BD462" t="s">
        <v>732</v>
      </c>
      <c r="BE462" t="s">
        <v>732</v>
      </c>
      <c r="BF462" t="s">
        <v>732</v>
      </c>
      <c r="BG462" t="s">
        <v>732</v>
      </c>
      <c r="BH462" t="s">
        <v>732</v>
      </c>
      <c r="BI462" t="s">
        <v>732</v>
      </c>
    </row>
    <row r="463" spans="1:61">
      <c r="A463">
        <v>662</v>
      </c>
      <c r="B463" t="s">
        <v>1658</v>
      </c>
      <c r="C463" s="69" t="s">
        <v>1659</v>
      </c>
      <c r="D463" s="70">
        <v>340330</v>
      </c>
      <c r="E463">
        <v>2</v>
      </c>
      <c r="F463">
        <v>1</v>
      </c>
      <c r="G463">
        <v>118</v>
      </c>
      <c r="H463">
        <v>0.79780139999999999</v>
      </c>
      <c r="I463">
        <v>1.6324384000000001</v>
      </c>
      <c r="J463">
        <v>0.40249443000000001</v>
      </c>
      <c r="L463">
        <v>5.4241570000000001</v>
      </c>
      <c r="N463">
        <v>2.7567477</v>
      </c>
      <c r="O463">
        <v>1.1026992</v>
      </c>
      <c r="P463">
        <v>0.23654001999999999</v>
      </c>
      <c r="Q463">
        <v>3.6455004999999999E-2</v>
      </c>
      <c r="R463">
        <v>80</v>
      </c>
      <c r="S463">
        <v>80</v>
      </c>
      <c r="T463">
        <v>0.5</v>
      </c>
      <c r="U463">
        <v>0.1</v>
      </c>
      <c r="V463">
        <v>60</v>
      </c>
      <c r="W463">
        <v>75</v>
      </c>
      <c r="X463">
        <v>0.3</v>
      </c>
      <c r="Y463">
        <v>1</v>
      </c>
      <c r="Z463">
        <v>1</v>
      </c>
      <c r="AA463">
        <v>0.5</v>
      </c>
      <c r="AB463">
        <v>1</v>
      </c>
      <c r="AC463">
        <v>0</v>
      </c>
      <c r="AD463">
        <v>0.1</v>
      </c>
      <c r="AE463">
        <v>3.2</v>
      </c>
      <c r="AF463">
        <v>1</v>
      </c>
      <c r="AG463">
        <v>5.1587578000000002E-2</v>
      </c>
      <c r="AH463">
        <v>0.65345140000000002</v>
      </c>
      <c r="AI463">
        <v>0</v>
      </c>
      <c r="AJ463">
        <v>0.1</v>
      </c>
      <c r="AK463">
        <v>70</v>
      </c>
      <c r="AL463" t="s">
        <v>732</v>
      </c>
      <c r="AM463" t="s">
        <v>732</v>
      </c>
      <c r="AN463" t="s">
        <v>732</v>
      </c>
      <c r="AO463" t="s">
        <v>732</v>
      </c>
      <c r="AP463" t="s">
        <v>732</v>
      </c>
      <c r="AR463">
        <v>5</v>
      </c>
      <c r="AS463">
        <v>55</v>
      </c>
      <c r="AW463">
        <v>40</v>
      </c>
      <c r="AX463">
        <v>60</v>
      </c>
      <c r="AY463">
        <v>0.2</v>
      </c>
      <c r="AZ463">
        <v>3</v>
      </c>
      <c r="BA463">
        <v>60</v>
      </c>
      <c r="BB463">
        <v>0.3</v>
      </c>
      <c r="BC463">
        <v>1</v>
      </c>
      <c r="BD463">
        <v>0.2</v>
      </c>
      <c r="BE463">
        <v>2</v>
      </c>
      <c r="BF463">
        <v>30</v>
      </c>
      <c r="BG463" t="s">
        <v>732</v>
      </c>
      <c r="BH463" t="s">
        <v>732</v>
      </c>
      <c r="BI463" t="s">
        <v>732</v>
      </c>
    </row>
    <row r="464" spans="1:61">
      <c r="A464">
        <v>663</v>
      </c>
      <c r="B464" t="s">
        <v>1660</v>
      </c>
      <c r="C464" s="69" t="s">
        <v>1661</v>
      </c>
      <c r="D464" s="70">
        <v>340330</v>
      </c>
      <c r="E464">
        <v>2</v>
      </c>
      <c r="F464">
        <v>1</v>
      </c>
      <c r="G464">
        <v>118</v>
      </c>
      <c r="H464">
        <v>0.79780139999999999</v>
      </c>
      <c r="I464">
        <v>1.6324384000000001</v>
      </c>
      <c r="J464">
        <v>0.40249443000000001</v>
      </c>
      <c r="L464">
        <v>5.4241570000000001</v>
      </c>
      <c r="N464">
        <v>2.7567477</v>
      </c>
      <c r="O464">
        <v>1.1026992</v>
      </c>
      <c r="P464">
        <v>0.35481003</v>
      </c>
      <c r="Q464">
        <v>3.6455004999999999E-2</v>
      </c>
      <c r="R464">
        <v>80</v>
      </c>
      <c r="S464">
        <v>80</v>
      </c>
      <c r="T464">
        <v>0.5</v>
      </c>
      <c r="U464">
        <v>0.1</v>
      </c>
      <c r="V464">
        <v>60</v>
      </c>
      <c r="W464">
        <v>75</v>
      </c>
      <c r="X464">
        <v>0.70000004999999998</v>
      </c>
      <c r="Y464">
        <v>3.4</v>
      </c>
      <c r="Z464">
        <v>2.3000001999999999</v>
      </c>
      <c r="AA464">
        <v>1.9000001</v>
      </c>
      <c r="AB464">
        <v>1</v>
      </c>
      <c r="AC464">
        <v>0</v>
      </c>
      <c r="AD464">
        <v>0.1</v>
      </c>
      <c r="AE464">
        <v>3.2</v>
      </c>
      <c r="AF464">
        <v>1</v>
      </c>
      <c r="AG464">
        <v>5.1587578000000002E-2</v>
      </c>
      <c r="AH464">
        <v>0.65345140000000002</v>
      </c>
      <c r="AI464">
        <v>0</v>
      </c>
      <c r="AJ464">
        <v>0.7</v>
      </c>
      <c r="AK464">
        <v>90</v>
      </c>
      <c r="AL464" t="s">
        <v>732</v>
      </c>
      <c r="AM464" t="s">
        <v>732</v>
      </c>
      <c r="AN464" t="s">
        <v>732</v>
      </c>
      <c r="AO464" t="s">
        <v>732</v>
      </c>
      <c r="AP464" t="s">
        <v>732</v>
      </c>
      <c r="AR464">
        <v>5</v>
      </c>
      <c r="AS464">
        <v>55</v>
      </c>
      <c r="AW464">
        <v>40</v>
      </c>
      <c r="AX464">
        <v>90</v>
      </c>
      <c r="AY464">
        <v>0.2</v>
      </c>
      <c r="AZ464">
        <v>3</v>
      </c>
      <c r="BA464">
        <v>90</v>
      </c>
      <c r="BB464">
        <v>0.3</v>
      </c>
      <c r="BC464">
        <v>1</v>
      </c>
      <c r="BD464">
        <v>0.2</v>
      </c>
      <c r="BE464">
        <v>2</v>
      </c>
      <c r="BF464">
        <v>30</v>
      </c>
      <c r="BG464" t="s">
        <v>732</v>
      </c>
      <c r="BH464" t="s">
        <v>732</v>
      </c>
      <c r="BI464" t="s">
        <v>732</v>
      </c>
    </row>
    <row r="465" spans="1:61">
      <c r="A465">
        <v>664</v>
      </c>
      <c r="B465" t="s">
        <v>1660</v>
      </c>
      <c r="C465" s="69" t="s">
        <v>1662</v>
      </c>
      <c r="D465" s="70">
        <v>340330</v>
      </c>
      <c r="E465">
        <v>2</v>
      </c>
      <c r="F465">
        <v>1</v>
      </c>
      <c r="G465">
        <v>118</v>
      </c>
      <c r="H465">
        <v>0.79780139999999999</v>
      </c>
      <c r="I465">
        <v>1.3485361</v>
      </c>
      <c r="J465">
        <v>0.14159179</v>
      </c>
      <c r="L465">
        <v>5.4241570000000001</v>
      </c>
      <c r="N465">
        <v>2.7567477</v>
      </c>
      <c r="O465">
        <v>1.1026992</v>
      </c>
      <c r="P465">
        <v>0.23654001999999999</v>
      </c>
      <c r="Q465">
        <v>3.6455004999999999E-2</v>
      </c>
      <c r="R465">
        <v>80</v>
      </c>
      <c r="S465">
        <v>80</v>
      </c>
      <c r="T465">
        <v>0.5</v>
      </c>
      <c r="U465">
        <v>0.1</v>
      </c>
      <c r="V465">
        <v>60</v>
      </c>
      <c r="W465">
        <v>75</v>
      </c>
      <c r="X465">
        <v>1.3000001000000001</v>
      </c>
      <c r="Y465">
        <v>1.8000001000000001</v>
      </c>
      <c r="Z465">
        <v>0.3</v>
      </c>
      <c r="AA465">
        <v>0.2</v>
      </c>
      <c r="AB465">
        <v>2.5</v>
      </c>
      <c r="AC465">
        <v>0</v>
      </c>
      <c r="AD465">
        <v>0.1</v>
      </c>
      <c r="AE465">
        <v>2.4</v>
      </c>
      <c r="AF465">
        <v>2</v>
      </c>
      <c r="AG465">
        <v>0</v>
      </c>
      <c r="AH465">
        <v>3.9207081999999997E-2</v>
      </c>
      <c r="AI465">
        <v>0</v>
      </c>
      <c r="AJ465">
        <v>0.3</v>
      </c>
      <c r="AK465">
        <v>90</v>
      </c>
      <c r="AL465" t="s">
        <v>732</v>
      </c>
      <c r="AM465" t="s">
        <v>732</v>
      </c>
      <c r="AN465" t="s">
        <v>732</v>
      </c>
      <c r="AO465" t="s">
        <v>732</v>
      </c>
      <c r="AP465" t="s">
        <v>732</v>
      </c>
      <c r="AR465">
        <v>5</v>
      </c>
      <c r="AS465">
        <v>55</v>
      </c>
      <c r="AW465">
        <v>40</v>
      </c>
      <c r="AX465">
        <v>80</v>
      </c>
      <c r="AY465">
        <v>0.2</v>
      </c>
      <c r="AZ465">
        <v>3</v>
      </c>
      <c r="BA465">
        <v>80</v>
      </c>
      <c r="BB465">
        <v>0.5</v>
      </c>
      <c r="BC465">
        <v>1</v>
      </c>
      <c r="BD465">
        <v>3</v>
      </c>
      <c r="BE465">
        <v>2</v>
      </c>
      <c r="BF465">
        <v>30</v>
      </c>
      <c r="BG465" t="s">
        <v>732</v>
      </c>
      <c r="BH465" t="s">
        <v>732</v>
      </c>
      <c r="BI465" t="s">
        <v>732</v>
      </c>
    </row>
    <row r="466" spans="1:61">
      <c r="A466">
        <v>665</v>
      </c>
      <c r="B466" t="s">
        <v>1663</v>
      </c>
      <c r="C466" s="69" t="s">
        <v>1664</v>
      </c>
      <c r="D466" s="70">
        <v>340330</v>
      </c>
      <c r="E466">
        <v>2</v>
      </c>
      <c r="F466">
        <v>1</v>
      </c>
      <c r="G466">
        <v>118</v>
      </c>
      <c r="H466">
        <v>4.3879085</v>
      </c>
      <c r="I466">
        <v>0.6245851</v>
      </c>
      <c r="J466">
        <v>0.35218263</v>
      </c>
      <c r="L466">
        <v>3.0630533999999998</v>
      </c>
      <c r="N466">
        <v>1.6540484</v>
      </c>
      <c r="O466">
        <v>0.44107962000000001</v>
      </c>
      <c r="P466">
        <v>2.4680001999999999E-2</v>
      </c>
      <c r="Q466">
        <v>1.8775000999999999E-2</v>
      </c>
      <c r="R466">
        <v>70</v>
      </c>
      <c r="S466">
        <v>80</v>
      </c>
      <c r="T466">
        <v>0.5</v>
      </c>
      <c r="U466">
        <v>0</v>
      </c>
      <c r="V466">
        <v>60</v>
      </c>
      <c r="W466" t="s">
        <v>732</v>
      </c>
      <c r="X466">
        <v>0.4</v>
      </c>
      <c r="Y466">
        <v>0.8</v>
      </c>
      <c r="Z466">
        <v>1.1000000000000001</v>
      </c>
      <c r="AA466">
        <v>0.4</v>
      </c>
      <c r="AB466">
        <v>0.2</v>
      </c>
      <c r="AC466">
        <v>0</v>
      </c>
      <c r="AD466">
        <v>1.4000001</v>
      </c>
      <c r="AE466">
        <v>0.90000004</v>
      </c>
      <c r="AF466">
        <v>0</v>
      </c>
      <c r="AG466">
        <v>0.66326874000000002</v>
      </c>
      <c r="AH466">
        <v>1.3069027E-2</v>
      </c>
      <c r="AI466">
        <v>0</v>
      </c>
      <c r="AJ466">
        <v>0.1</v>
      </c>
      <c r="AK466">
        <v>50</v>
      </c>
      <c r="AL466" t="s">
        <v>732</v>
      </c>
      <c r="AM466" t="s">
        <v>732</v>
      </c>
      <c r="AN466" t="s">
        <v>732</v>
      </c>
      <c r="AO466" t="s">
        <v>732</v>
      </c>
      <c r="AP466" t="s">
        <v>732</v>
      </c>
      <c r="AR466">
        <v>5</v>
      </c>
      <c r="AS466">
        <v>10</v>
      </c>
      <c r="AW466">
        <v>85</v>
      </c>
      <c r="AX466">
        <v>60</v>
      </c>
      <c r="AY466">
        <v>0.1</v>
      </c>
      <c r="AZ466">
        <v>3</v>
      </c>
      <c r="BA466">
        <v>60</v>
      </c>
      <c r="BB466">
        <v>0.3</v>
      </c>
      <c r="BC466">
        <v>1</v>
      </c>
      <c r="BD466">
        <v>0.2</v>
      </c>
      <c r="BE466">
        <v>2</v>
      </c>
      <c r="BF466">
        <v>30</v>
      </c>
      <c r="BG466" t="s">
        <v>732</v>
      </c>
      <c r="BH466" t="s">
        <v>732</v>
      </c>
      <c r="BI466" t="s">
        <v>732</v>
      </c>
    </row>
    <row r="467" spans="1:61">
      <c r="A467">
        <v>666</v>
      </c>
      <c r="B467" t="s">
        <v>1663</v>
      </c>
      <c r="C467" s="69" t="s">
        <v>1665</v>
      </c>
      <c r="D467" s="70">
        <v>340330</v>
      </c>
      <c r="E467">
        <v>2</v>
      </c>
      <c r="F467">
        <v>1</v>
      </c>
      <c r="G467">
        <v>118</v>
      </c>
      <c r="H467">
        <v>4.3879085</v>
      </c>
      <c r="I467">
        <v>0.6245851</v>
      </c>
      <c r="J467">
        <v>0.35218263</v>
      </c>
      <c r="L467">
        <v>3.0630533999999998</v>
      </c>
      <c r="N467">
        <v>1.6540484</v>
      </c>
      <c r="O467">
        <v>0.44107962000000001</v>
      </c>
      <c r="P467">
        <v>8.2270010000000005E-2</v>
      </c>
      <c r="Q467">
        <v>1.8775000999999999E-2</v>
      </c>
      <c r="R467">
        <v>70</v>
      </c>
      <c r="S467">
        <v>80</v>
      </c>
      <c r="T467">
        <v>0.5</v>
      </c>
      <c r="U467">
        <v>0</v>
      </c>
      <c r="V467">
        <v>60</v>
      </c>
      <c r="W467" t="s">
        <v>732</v>
      </c>
      <c r="X467">
        <v>0.70000004999999998</v>
      </c>
      <c r="Y467">
        <v>2.7</v>
      </c>
      <c r="Z467">
        <v>5</v>
      </c>
      <c r="AA467">
        <v>5.7000003000000001</v>
      </c>
      <c r="AB467">
        <v>0.2</v>
      </c>
      <c r="AC467">
        <v>0</v>
      </c>
      <c r="AD467">
        <v>1.4000001</v>
      </c>
      <c r="AE467">
        <v>1.5000001000000001</v>
      </c>
      <c r="AF467">
        <v>0.3</v>
      </c>
      <c r="AG467">
        <v>0.66326874000000002</v>
      </c>
      <c r="AH467">
        <v>1.3069027E-2</v>
      </c>
      <c r="AI467">
        <v>0</v>
      </c>
      <c r="AJ467">
        <v>0.9</v>
      </c>
      <c r="AK467">
        <v>90</v>
      </c>
      <c r="AL467" t="s">
        <v>732</v>
      </c>
      <c r="AM467" t="s">
        <v>732</v>
      </c>
      <c r="AN467" t="s">
        <v>732</v>
      </c>
      <c r="AO467" t="s">
        <v>732</v>
      </c>
      <c r="AP467" t="s">
        <v>732</v>
      </c>
      <c r="AR467">
        <v>5</v>
      </c>
      <c r="AS467">
        <v>10</v>
      </c>
      <c r="AW467">
        <v>85</v>
      </c>
      <c r="AX467">
        <v>90</v>
      </c>
      <c r="AY467">
        <v>0.2</v>
      </c>
      <c r="AZ467">
        <v>3</v>
      </c>
      <c r="BA467">
        <v>90</v>
      </c>
      <c r="BB467">
        <v>0.3</v>
      </c>
      <c r="BC467">
        <v>1</v>
      </c>
      <c r="BD467">
        <v>0.2</v>
      </c>
      <c r="BE467">
        <v>2</v>
      </c>
      <c r="BF467">
        <v>30</v>
      </c>
      <c r="BG467" t="s">
        <v>732</v>
      </c>
      <c r="BH467" t="s">
        <v>732</v>
      </c>
      <c r="BI467" t="s">
        <v>732</v>
      </c>
    </row>
    <row r="468" spans="1:61">
      <c r="A468">
        <v>667</v>
      </c>
      <c r="B468" t="s">
        <v>1663</v>
      </c>
      <c r="C468" s="69" t="s">
        <v>1666</v>
      </c>
      <c r="D468" s="70">
        <v>340330</v>
      </c>
      <c r="E468">
        <v>2</v>
      </c>
      <c r="F468">
        <v>1</v>
      </c>
      <c r="G468">
        <v>118</v>
      </c>
      <c r="H468">
        <v>1.5956028</v>
      </c>
      <c r="I468">
        <v>2.7254621999999999</v>
      </c>
      <c r="J468">
        <v>0.17968501000000001</v>
      </c>
      <c r="L468">
        <v>5.4241570000000001</v>
      </c>
      <c r="N468">
        <v>2.7567477</v>
      </c>
      <c r="O468">
        <v>1.1026992</v>
      </c>
      <c r="P468">
        <v>5.9135004999999997E-2</v>
      </c>
      <c r="Q468">
        <v>1.8775000999999999E-2</v>
      </c>
      <c r="R468">
        <v>50</v>
      </c>
      <c r="S468">
        <v>80</v>
      </c>
      <c r="T468">
        <v>0.3</v>
      </c>
      <c r="U468">
        <v>0.1</v>
      </c>
      <c r="V468">
        <v>60</v>
      </c>
      <c r="W468">
        <v>75</v>
      </c>
      <c r="X468">
        <v>1.7</v>
      </c>
      <c r="Y468">
        <v>1.3000001000000001</v>
      </c>
      <c r="Z468">
        <v>3.1000000999999999</v>
      </c>
      <c r="AA468">
        <v>3.0000002000000001</v>
      </c>
      <c r="AB468">
        <v>0</v>
      </c>
      <c r="AC468">
        <v>0</v>
      </c>
      <c r="AD468">
        <v>4</v>
      </c>
      <c r="AE468">
        <v>2</v>
      </c>
      <c r="AF468">
        <v>0</v>
      </c>
      <c r="AG468">
        <v>0</v>
      </c>
      <c r="AH468">
        <v>1.3069027E-2</v>
      </c>
      <c r="AI468">
        <v>0</v>
      </c>
      <c r="AJ468">
        <v>0.5</v>
      </c>
      <c r="AK468">
        <v>100</v>
      </c>
      <c r="AL468" t="s">
        <v>732</v>
      </c>
      <c r="AM468" t="s">
        <v>732</v>
      </c>
      <c r="AN468">
        <v>0.1</v>
      </c>
      <c r="AO468">
        <v>3</v>
      </c>
      <c r="AP468">
        <v>2</v>
      </c>
      <c r="AR468">
        <v>5</v>
      </c>
      <c r="AS468">
        <v>10</v>
      </c>
      <c r="AW468">
        <v>85</v>
      </c>
      <c r="AX468">
        <v>80</v>
      </c>
      <c r="AY468">
        <v>0.3</v>
      </c>
      <c r="AZ468">
        <v>3</v>
      </c>
      <c r="BA468">
        <v>80</v>
      </c>
      <c r="BB468">
        <v>0.8</v>
      </c>
      <c r="BC468">
        <v>1</v>
      </c>
      <c r="BD468">
        <v>4</v>
      </c>
      <c r="BE468">
        <v>2</v>
      </c>
      <c r="BF468">
        <v>30</v>
      </c>
      <c r="BG468" t="s">
        <v>732</v>
      </c>
      <c r="BH468" t="s">
        <v>732</v>
      </c>
      <c r="BI468" t="s">
        <v>732</v>
      </c>
    </row>
    <row r="469" spans="1:61">
      <c r="A469">
        <v>668</v>
      </c>
      <c r="B469" t="s">
        <v>1667</v>
      </c>
      <c r="C469" s="69" t="s">
        <v>1668</v>
      </c>
      <c r="D469" s="70">
        <v>340330</v>
      </c>
      <c r="E469">
        <v>2</v>
      </c>
      <c r="F469">
        <v>1</v>
      </c>
      <c r="G469">
        <v>118</v>
      </c>
      <c r="H469">
        <v>7.0450897000000001</v>
      </c>
      <c r="I469">
        <v>0.98108010000000001</v>
      </c>
      <c r="J469">
        <v>0.14374802</v>
      </c>
      <c r="K469" s="71">
        <v>3.955757E-5</v>
      </c>
      <c r="L469">
        <v>2.5525448000000002</v>
      </c>
      <c r="M469">
        <v>0.51050890000000004</v>
      </c>
      <c r="N469">
        <v>1.6540484</v>
      </c>
      <c r="O469">
        <v>0.44107962000000001</v>
      </c>
      <c r="P469">
        <v>2.4680001999999999E-2</v>
      </c>
      <c r="Q469">
        <v>3.7550005999999997E-2</v>
      </c>
      <c r="R469">
        <v>70</v>
      </c>
      <c r="S469">
        <v>80</v>
      </c>
      <c r="T469">
        <v>0.2</v>
      </c>
      <c r="U469">
        <v>0.1</v>
      </c>
      <c r="V469">
        <v>80</v>
      </c>
      <c r="W469">
        <v>75</v>
      </c>
      <c r="X469">
        <v>0.6</v>
      </c>
      <c r="Y469">
        <v>1</v>
      </c>
      <c r="Z469">
        <v>1.2</v>
      </c>
      <c r="AA469">
        <v>1</v>
      </c>
      <c r="AB469">
        <v>3.8000001999999999</v>
      </c>
      <c r="AC469">
        <v>0.5</v>
      </c>
      <c r="AD469">
        <v>1.2</v>
      </c>
      <c r="AE469">
        <v>3.0000002000000001</v>
      </c>
      <c r="AF469">
        <v>1.1000000000000001</v>
      </c>
      <c r="AG469">
        <v>0</v>
      </c>
      <c r="AH469">
        <v>0.73513275</v>
      </c>
      <c r="AI469">
        <v>0</v>
      </c>
      <c r="AJ469">
        <v>0.5</v>
      </c>
      <c r="AK469">
        <v>80</v>
      </c>
      <c r="AL469" t="s">
        <v>732</v>
      </c>
      <c r="AM469" t="s">
        <v>732</v>
      </c>
      <c r="AN469">
        <v>0.1</v>
      </c>
      <c r="AO469">
        <v>3</v>
      </c>
      <c r="AP469">
        <v>2</v>
      </c>
      <c r="AQ469">
        <v>3</v>
      </c>
      <c r="AR469">
        <v>3</v>
      </c>
      <c r="AS469">
        <v>34</v>
      </c>
      <c r="AW469">
        <v>60</v>
      </c>
      <c r="AX469">
        <v>80</v>
      </c>
      <c r="AY469">
        <v>0.2</v>
      </c>
      <c r="AZ469">
        <v>3</v>
      </c>
      <c r="BA469">
        <v>80</v>
      </c>
      <c r="BB469">
        <v>0.7</v>
      </c>
      <c r="BC469">
        <v>1</v>
      </c>
      <c r="BD469">
        <v>3</v>
      </c>
      <c r="BE469">
        <v>2</v>
      </c>
      <c r="BF469">
        <v>30</v>
      </c>
      <c r="BG469" t="s">
        <v>732</v>
      </c>
      <c r="BH469" t="s">
        <v>732</v>
      </c>
      <c r="BI469" t="s">
        <v>732</v>
      </c>
    </row>
    <row r="470" spans="1:61">
      <c r="A470">
        <v>669</v>
      </c>
      <c r="B470" t="s">
        <v>1669</v>
      </c>
      <c r="C470" t="s">
        <v>1670</v>
      </c>
      <c r="D470" s="70">
        <v>340330</v>
      </c>
      <c r="E470">
        <v>2</v>
      </c>
      <c r="F470">
        <v>1</v>
      </c>
      <c r="G470" s="70">
        <v>118120144</v>
      </c>
      <c r="H470">
        <v>0.29899585000000001</v>
      </c>
      <c r="I470">
        <v>0.17681005999999999</v>
      </c>
      <c r="J470">
        <v>1.1643589999999999</v>
      </c>
      <c r="K470" s="71">
        <v>3.3821726999999998E-4</v>
      </c>
      <c r="L470">
        <v>13.069025999999999</v>
      </c>
      <c r="M470">
        <v>5.8198013</v>
      </c>
      <c r="N470">
        <v>1.8531470000000001</v>
      </c>
      <c r="O470">
        <v>0.61261069999999995</v>
      </c>
      <c r="P470">
        <v>0.20888999999999999</v>
      </c>
      <c r="Q470">
        <v>0</v>
      </c>
      <c r="R470">
        <v>60</v>
      </c>
      <c r="S470" t="s">
        <v>732</v>
      </c>
      <c r="T470">
        <v>0.3</v>
      </c>
      <c r="U470">
        <v>0</v>
      </c>
      <c r="V470">
        <v>80</v>
      </c>
      <c r="W470" t="s">
        <v>732</v>
      </c>
      <c r="X470">
        <v>0.1</v>
      </c>
      <c r="Y470">
        <v>0.5</v>
      </c>
      <c r="Z470">
        <v>1.2</v>
      </c>
      <c r="AA470">
        <v>0.5</v>
      </c>
      <c r="AB470">
        <v>1</v>
      </c>
      <c r="AC470">
        <v>1.5000001000000001</v>
      </c>
      <c r="AJ470">
        <v>0.2</v>
      </c>
      <c r="AK470">
        <v>10</v>
      </c>
      <c r="AL470" t="s">
        <v>732</v>
      </c>
      <c r="AM470" t="s">
        <v>732</v>
      </c>
      <c r="AN470" t="s">
        <v>732</v>
      </c>
      <c r="AO470" t="s">
        <v>732</v>
      </c>
      <c r="AP470" t="s">
        <v>732</v>
      </c>
      <c r="AR470">
        <v>70</v>
      </c>
      <c r="AS470">
        <v>10</v>
      </c>
      <c r="AW470">
        <v>20</v>
      </c>
      <c r="AX470">
        <v>20</v>
      </c>
      <c r="AY470">
        <v>0.1</v>
      </c>
      <c r="AZ470">
        <v>3</v>
      </c>
      <c r="BA470">
        <v>20</v>
      </c>
      <c r="BB470">
        <v>0.2</v>
      </c>
      <c r="BC470">
        <v>1</v>
      </c>
      <c r="BD470" t="s">
        <v>732</v>
      </c>
      <c r="BE470" t="s">
        <v>732</v>
      </c>
      <c r="BF470" t="s">
        <v>732</v>
      </c>
      <c r="BG470" t="s">
        <v>732</v>
      </c>
      <c r="BH470" t="s">
        <v>732</v>
      </c>
      <c r="BI470" t="s">
        <v>732</v>
      </c>
    </row>
    <row r="471" spans="1:61">
      <c r="A471">
        <v>670</v>
      </c>
      <c r="B471" t="s">
        <v>1671</v>
      </c>
      <c r="C471" s="69" t="s">
        <v>1672</v>
      </c>
      <c r="D471" s="70">
        <v>340330</v>
      </c>
      <c r="E471">
        <v>2</v>
      </c>
      <c r="F471">
        <v>1</v>
      </c>
      <c r="G471" s="70">
        <v>118120144</v>
      </c>
      <c r="H471">
        <v>0.28030860000000002</v>
      </c>
      <c r="I471">
        <v>0</v>
      </c>
      <c r="J471">
        <v>0.97029907000000004</v>
      </c>
      <c r="N471">
        <v>3.7062938000000001</v>
      </c>
      <c r="O471">
        <v>0.61261063999999998</v>
      </c>
      <c r="P471">
        <v>9.2850000000000002E-2</v>
      </c>
      <c r="Q471">
        <v>0</v>
      </c>
      <c r="R471">
        <v>60</v>
      </c>
      <c r="S471" t="s">
        <v>732</v>
      </c>
      <c r="T471">
        <v>0.4</v>
      </c>
      <c r="U471">
        <v>0.1</v>
      </c>
      <c r="V471">
        <v>80</v>
      </c>
      <c r="W471">
        <v>75</v>
      </c>
      <c r="X471">
        <v>0.1</v>
      </c>
      <c r="Y471">
        <v>0.5</v>
      </c>
      <c r="Z471">
        <v>0.5</v>
      </c>
      <c r="AA471">
        <v>0.5</v>
      </c>
      <c r="AB471">
        <v>0.5</v>
      </c>
      <c r="AC471">
        <v>1.5000001000000001</v>
      </c>
      <c r="AD471">
        <v>0</v>
      </c>
      <c r="AE471">
        <v>0.2</v>
      </c>
      <c r="AF471">
        <v>0</v>
      </c>
      <c r="AG471">
        <v>1.3153154</v>
      </c>
      <c r="AH471">
        <v>0</v>
      </c>
      <c r="AI471">
        <v>0</v>
      </c>
      <c r="AJ471">
        <v>0.2</v>
      </c>
      <c r="AK471">
        <v>10</v>
      </c>
      <c r="AL471" t="s">
        <v>732</v>
      </c>
      <c r="AM471" t="s">
        <v>732</v>
      </c>
      <c r="AN471" t="s">
        <v>732</v>
      </c>
      <c r="AO471" t="s">
        <v>732</v>
      </c>
      <c r="AP471" t="s">
        <v>732</v>
      </c>
      <c r="AR471">
        <v>70</v>
      </c>
      <c r="AS471">
        <v>10</v>
      </c>
      <c r="AW471">
        <v>20</v>
      </c>
      <c r="AX471">
        <v>15</v>
      </c>
      <c r="AY471">
        <v>0.1</v>
      </c>
      <c r="AZ471">
        <v>3</v>
      </c>
      <c r="BA471">
        <v>15</v>
      </c>
      <c r="BB471">
        <v>0.1</v>
      </c>
      <c r="BC471">
        <v>1</v>
      </c>
      <c r="BD471" t="s">
        <v>732</v>
      </c>
      <c r="BE471" t="s">
        <v>732</v>
      </c>
      <c r="BF471" t="s">
        <v>732</v>
      </c>
      <c r="BG471" t="s">
        <v>732</v>
      </c>
      <c r="BH471" t="s">
        <v>732</v>
      </c>
      <c r="BI471" t="s">
        <v>732</v>
      </c>
    </row>
    <row r="472" spans="1:61">
      <c r="A472">
        <v>671</v>
      </c>
      <c r="B472" t="s">
        <v>1673</v>
      </c>
      <c r="C472" s="69" t="s">
        <v>1674</v>
      </c>
      <c r="D472" s="70">
        <v>340330</v>
      </c>
      <c r="E472">
        <v>2</v>
      </c>
      <c r="F472">
        <v>1</v>
      </c>
      <c r="G472" s="70">
        <v>118120144</v>
      </c>
      <c r="H472">
        <v>0.28030860000000002</v>
      </c>
      <c r="I472">
        <v>2.8462106999999999</v>
      </c>
      <c r="J472">
        <v>3.6655746000000003E-2</v>
      </c>
      <c r="K472" s="71">
        <v>8.9004525000000007E-6</v>
      </c>
      <c r="L472">
        <v>0.45945802000000002</v>
      </c>
      <c r="M472">
        <v>0.15315269000000001</v>
      </c>
      <c r="N472">
        <v>7.4125880000000004</v>
      </c>
      <c r="O472">
        <v>9.1483179999999997</v>
      </c>
      <c r="P472">
        <v>0.15244501999999999</v>
      </c>
      <c r="Q472">
        <v>0</v>
      </c>
      <c r="R472">
        <v>60</v>
      </c>
      <c r="S472" t="s">
        <v>732</v>
      </c>
      <c r="T472">
        <v>0.2</v>
      </c>
      <c r="U472">
        <v>0.1</v>
      </c>
      <c r="V472">
        <v>80</v>
      </c>
      <c r="W472">
        <v>75</v>
      </c>
      <c r="X472">
        <v>0.1</v>
      </c>
      <c r="Y472">
        <v>1.5000001000000001</v>
      </c>
      <c r="Z472">
        <v>1.2</v>
      </c>
      <c r="AA472">
        <v>2</v>
      </c>
      <c r="AB472">
        <v>4</v>
      </c>
      <c r="AC472">
        <v>2</v>
      </c>
      <c r="AD472">
        <v>1</v>
      </c>
      <c r="AE472">
        <v>1.5000001000000001</v>
      </c>
      <c r="AF472">
        <v>0</v>
      </c>
      <c r="AJ472">
        <v>0.5</v>
      </c>
      <c r="AK472">
        <v>20</v>
      </c>
      <c r="AL472" t="s">
        <v>732</v>
      </c>
      <c r="AM472" t="s">
        <v>732</v>
      </c>
      <c r="AN472" t="s">
        <v>732</v>
      </c>
      <c r="AO472" t="s">
        <v>732</v>
      </c>
      <c r="AP472" t="s">
        <v>732</v>
      </c>
      <c r="AR472">
        <v>70</v>
      </c>
      <c r="AS472">
        <v>10</v>
      </c>
      <c r="AW472">
        <v>20</v>
      </c>
      <c r="AX472">
        <v>50</v>
      </c>
      <c r="AY472">
        <v>0.2</v>
      </c>
      <c r="AZ472">
        <v>3</v>
      </c>
      <c r="BA472">
        <v>50</v>
      </c>
      <c r="BB472">
        <v>0.3</v>
      </c>
      <c r="BC472">
        <v>1</v>
      </c>
      <c r="BD472">
        <v>0.2</v>
      </c>
      <c r="BE472">
        <v>3</v>
      </c>
      <c r="BF472">
        <v>30</v>
      </c>
      <c r="BG472" t="s">
        <v>732</v>
      </c>
      <c r="BH472" t="s">
        <v>732</v>
      </c>
      <c r="BI472" t="s">
        <v>732</v>
      </c>
    </row>
    <row r="473" spans="1:61">
      <c r="A473">
        <v>672</v>
      </c>
      <c r="B473" t="s">
        <v>1675</v>
      </c>
      <c r="C473" s="69" t="s">
        <v>1676</v>
      </c>
      <c r="D473" s="70">
        <v>340330</v>
      </c>
      <c r="E473">
        <v>2</v>
      </c>
      <c r="F473">
        <v>1</v>
      </c>
      <c r="G473" s="70">
        <v>118120144</v>
      </c>
      <c r="H473">
        <v>0.28030860000000002</v>
      </c>
      <c r="I473">
        <v>1.7869675</v>
      </c>
      <c r="J473">
        <v>0.81756680000000004</v>
      </c>
      <c r="N473">
        <v>2.5525445000000001E-2</v>
      </c>
      <c r="O473">
        <v>2.2237765999999999</v>
      </c>
      <c r="P473">
        <v>7.0504999999999998E-2</v>
      </c>
      <c r="Q473">
        <v>0</v>
      </c>
      <c r="R473">
        <v>60</v>
      </c>
      <c r="S473" t="s">
        <v>732</v>
      </c>
      <c r="T473">
        <v>0.5</v>
      </c>
      <c r="U473">
        <v>0.1</v>
      </c>
      <c r="V473">
        <v>60</v>
      </c>
      <c r="W473">
        <v>75</v>
      </c>
      <c r="X473">
        <v>0.1</v>
      </c>
      <c r="Y473">
        <v>0.5</v>
      </c>
      <c r="Z473">
        <v>0.5</v>
      </c>
      <c r="AA473">
        <v>0.5</v>
      </c>
      <c r="AB473">
        <v>0.2</v>
      </c>
      <c r="AC473">
        <v>0.5</v>
      </c>
      <c r="AG473">
        <v>0.70667190000000002</v>
      </c>
      <c r="AH473">
        <v>0.3502091</v>
      </c>
      <c r="AI473">
        <v>0</v>
      </c>
      <c r="AJ473">
        <v>0.5</v>
      </c>
      <c r="AK473">
        <v>25</v>
      </c>
      <c r="AL473" t="s">
        <v>732</v>
      </c>
      <c r="AM473" t="s">
        <v>732</v>
      </c>
      <c r="AN473" t="s">
        <v>732</v>
      </c>
      <c r="AO473" t="s">
        <v>732</v>
      </c>
      <c r="AP473" t="s">
        <v>732</v>
      </c>
      <c r="AR473">
        <v>70</v>
      </c>
      <c r="AS473">
        <v>10</v>
      </c>
      <c r="AW473">
        <v>20</v>
      </c>
      <c r="AX473">
        <v>60</v>
      </c>
      <c r="AY473">
        <v>0.2</v>
      </c>
      <c r="AZ473">
        <v>3</v>
      </c>
      <c r="BA473">
        <v>60</v>
      </c>
      <c r="BB473">
        <v>0.2</v>
      </c>
      <c r="BC473">
        <v>1</v>
      </c>
      <c r="BD473">
        <v>0.2</v>
      </c>
      <c r="BE473">
        <v>3</v>
      </c>
      <c r="BF473">
        <v>30</v>
      </c>
      <c r="BG473" t="s">
        <v>732</v>
      </c>
      <c r="BH473" t="s">
        <v>732</v>
      </c>
      <c r="BI473" t="s">
        <v>732</v>
      </c>
    </row>
    <row r="474" spans="1:61">
      <c r="A474">
        <v>673</v>
      </c>
      <c r="B474" t="s">
        <v>1677</v>
      </c>
      <c r="C474" s="69" t="s">
        <v>1678</v>
      </c>
      <c r="D474" s="70">
        <v>340330</v>
      </c>
      <c r="E474">
        <v>2</v>
      </c>
      <c r="F474">
        <v>1</v>
      </c>
      <c r="G474" s="70">
        <v>118120144</v>
      </c>
      <c r="H474">
        <v>6.3051475999999997</v>
      </c>
      <c r="I474">
        <v>0.75467706000000001</v>
      </c>
      <c r="J474">
        <v>3.0546455E-2</v>
      </c>
      <c r="K474" s="71">
        <v>3.3821723999999999E-4</v>
      </c>
      <c r="L474">
        <v>1.9399337000000001</v>
      </c>
      <c r="M474">
        <v>5.819801</v>
      </c>
      <c r="P474">
        <v>3.9280000000000002E-2</v>
      </c>
      <c r="Q474">
        <v>0</v>
      </c>
      <c r="R474">
        <v>80</v>
      </c>
      <c r="S474" t="s">
        <v>732</v>
      </c>
      <c r="T474">
        <v>0.70000004999999998</v>
      </c>
      <c r="U474">
        <v>0.1</v>
      </c>
      <c r="V474">
        <v>60</v>
      </c>
      <c r="W474">
        <v>75</v>
      </c>
      <c r="X474">
        <v>0.1</v>
      </c>
      <c r="Y474">
        <v>0.4</v>
      </c>
      <c r="Z474">
        <v>0.1</v>
      </c>
      <c r="AA474">
        <v>0.3</v>
      </c>
      <c r="AB474">
        <v>0.2</v>
      </c>
      <c r="AC474">
        <v>0</v>
      </c>
      <c r="AD474">
        <v>0.1</v>
      </c>
      <c r="AE474">
        <v>0</v>
      </c>
      <c r="AF474">
        <v>0</v>
      </c>
      <c r="AG474">
        <v>0.34814089999999998</v>
      </c>
      <c r="AH474">
        <v>0.45026883000000001</v>
      </c>
      <c r="AI474">
        <v>0</v>
      </c>
      <c r="AJ474">
        <v>0.25</v>
      </c>
      <c r="AK474">
        <v>60</v>
      </c>
      <c r="AL474" t="s">
        <v>732</v>
      </c>
      <c r="AM474" t="s">
        <v>732</v>
      </c>
      <c r="AN474" t="s">
        <v>732</v>
      </c>
      <c r="AO474" t="s">
        <v>732</v>
      </c>
      <c r="AP474" t="s">
        <v>732</v>
      </c>
      <c r="AR474">
        <v>70</v>
      </c>
      <c r="AS474">
        <v>10</v>
      </c>
      <c r="AW474">
        <v>20</v>
      </c>
      <c r="AX474">
        <v>60</v>
      </c>
      <c r="AY474">
        <v>0.2</v>
      </c>
      <c r="AZ474">
        <v>3</v>
      </c>
      <c r="BA474">
        <v>60</v>
      </c>
      <c r="BB474">
        <v>0.2</v>
      </c>
      <c r="BC474">
        <v>1</v>
      </c>
      <c r="BD474">
        <v>0.2</v>
      </c>
      <c r="BE474">
        <v>3</v>
      </c>
      <c r="BF474">
        <v>30</v>
      </c>
      <c r="BG474" t="s">
        <v>732</v>
      </c>
      <c r="BH474" t="s">
        <v>732</v>
      </c>
      <c r="BI474" t="s">
        <v>732</v>
      </c>
    </row>
    <row r="475" spans="1:61">
      <c r="A475">
        <v>674</v>
      </c>
      <c r="B475" t="s">
        <v>1677</v>
      </c>
      <c r="C475" s="69" t="s">
        <v>1679</v>
      </c>
      <c r="D475" s="70">
        <v>340330</v>
      </c>
      <c r="E475">
        <v>2</v>
      </c>
      <c r="F475">
        <v>1</v>
      </c>
      <c r="G475" s="70">
        <v>118120144</v>
      </c>
      <c r="H475">
        <v>6.3051475999999997</v>
      </c>
      <c r="I475">
        <v>0.75467706000000001</v>
      </c>
      <c r="J475">
        <v>3.0546455E-2</v>
      </c>
      <c r="K475" s="71">
        <v>3.3821723999999999E-4</v>
      </c>
      <c r="L475">
        <v>1.9399337000000001</v>
      </c>
      <c r="M475">
        <v>5.819801</v>
      </c>
      <c r="P475">
        <v>3.9280000000000002E-2</v>
      </c>
      <c r="Q475">
        <v>0</v>
      </c>
      <c r="R475">
        <v>80</v>
      </c>
      <c r="S475" t="s">
        <v>732</v>
      </c>
      <c r="T475">
        <v>0.70000004999999998</v>
      </c>
      <c r="U475">
        <v>0.1</v>
      </c>
      <c r="V475">
        <v>60</v>
      </c>
      <c r="W475">
        <v>75</v>
      </c>
      <c r="X475">
        <v>2</v>
      </c>
      <c r="Y475">
        <v>3.4</v>
      </c>
      <c r="Z475">
        <v>2.3000001999999999</v>
      </c>
      <c r="AA475">
        <v>2</v>
      </c>
      <c r="AB475">
        <v>0.3</v>
      </c>
      <c r="AC475">
        <v>0</v>
      </c>
      <c r="AD475">
        <v>0.2</v>
      </c>
      <c r="AE475">
        <v>0.2</v>
      </c>
      <c r="AF475">
        <v>0</v>
      </c>
      <c r="AG475">
        <v>0.65276409999999996</v>
      </c>
      <c r="AH475">
        <v>0.45026883000000001</v>
      </c>
      <c r="AI475">
        <v>0</v>
      </c>
      <c r="AJ475">
        <v>0.5</v>
      </c>
      <c r="AK475">
        <v>80</v>
      </c>
      <c r="AL475" t="s">
        <v>732</v>
      </c>
      <c r="AM475" t="s">
        <v>732</v>
      </c>
      <c r="AN475" t="s">
        <v>732</v>
      </c>
      <c r="AO475" t="s">
        <v>732</v>
      </c>
      <c r="AP475" t="s">
        <v>732</v>
      </c>
      <c r="AR475">
        <v>70</v>
      </c>
      <c r="AS475">
        <v>10</v>
      </c>
      <c r="AW475">
        <v>20</v>
      </c>
      <c r="AX475">
        <v>80</v>
      </c>
      <c r="AY475">
        <v>0.2</v>
      </c>
      <c r="AZ475">
        <v>3</v>
      </c>
      <c r="BA475">
        <v>80</v>
      </c>
      <c r="BB475">
        <v>0.3</v>
      </c>
      <c r="BC475">
        <v>1</v>
      </c>
      <c r="BD475">
        <v>0.2</v>
      </c>
      <c r="BE475">
        <v>3</v>
      </c>
      <c r="BF475">
        <v>30</v>
      </c>
      <c r="BG475" t="s">
        <v>732</v>
      </c>
      <c r="BH475" t="s">
        <v>732</v>
      </c>
      <c r="BI475" t="s">
        <v>732</v>
      </c>
    </row>
    <row r="476" spans="1:61">
      <c r="A476">
        <v>675</v>
      </c>
      <c r="B476" t="s">
        <v>1680</v>
      </c>
      <c r="C476" s="69" t="s">
        <v>1681</v>
      </c>
      <c r="D476" s="70">
        <v>340330</v>
      </c>
      <c r="E476">
        <v>2</v>
      </c>
      <c r="F476">
        <v>1</v>
      </c>
      <c r="G476" s="70">
        <v>118120144</v>
      </c>
      <c r="H476">
        <v>6.4686604000000001</v>
      </c>
      <c r="I476">
        <v>2.2424688000000002</v>
      </c>
      <c r="J476">
        <v>0.117298394</v>
      </c>
      <c r="L476">
        <v>0.5513496</v>
      </c>
      <c r="N476">
        <v>3.0630533999999998</v>
      </c>
      <c r="P476">
        <v>0.21360000000000001</v>
      </c>
      <c r="Q476">
        <v>0</v>
      </c>
      <c r="R476">
        <v>80</v>
      </c>
      <c r="S476" t="s">
        <v>732</v>
      </c>
      <c r="T476">
        <v>0.5</v>
      </c>
      <c r="U476">
        <v>0.1</v>
      </c>
      <c r="V476">
        <v>80</v>
      </c>
      <c r="W476">
        <v>75</v>
      </c>
      <c r="X476">
        <v>0.1</v>
      </c>
      <c r="Y476">
        <v>0.6</v>
      </c>
      <c r="Z476">
        <v>1.6</v>
      </c>
      <c r="AA476">
        <v>0.4</v>
      </c>
      <c r="AB476">
        <v>0</v>
      </c>
      <c r="AC476">
        <v>4</v>
      </c>
      <c r="AD476">
        <v>1</v>
      </c>
      <c r="AE476">
        <v>0.5</v>
      </c>
      <c r="AF476">
        <v>0.5</v>
      </c>
      <c r="AG476">
        <v>0</v>
      </c>
      <c r="AH476">
        <v>4.5945796999999997E-2</v>
      </c>
      <c r="AI476">
        <v>0</v>
      </c>
      <c r="AJ476">
        <v>1</v>
      </c>
      <c r="AK476">
        <v>95</v>
      </c>
      <c r="AL476" t="s">
        <v>732</v>
      </c>
      <c r="AM476" t="s">
        <v>732</v>
      </c>
      <c r="AN476" t="s">
        <v>732</v>
      </c>
      <c r="AO476" t="s">
        <v>732</v>
      </c>
      <c r="AP476" t="s">
        <v>732</v>
      </c>
      <c r="AR476">
        <v>70</v>
      </c>
      <c r="AS476">
        <v>10</v>
      </c>
      <c r="AW476">
        <v>20</v>
      </c>
      <c r="AX476">
        <v>80</v>
      </c>
      <c r="AY476">
        <v>0.5</v>
      </c>
      <c r="AZ476">
        <v>3</v>
      </c>
      <c r="BA476">
        <v>80</v>
      </c>
      <c r="BB476">
        <v>0.5</v>
      </c>
      <c r="BC476">
        <v>1</v>
      </c>
      <c r="BD476">
        <v>0.5</v>
      </c>
      <c r="BE476">
        <v>3</v>
      </c>
      <c r="BF476">
        <v>30</v>
      </c>
      <c r="BG476" t="s">
        <v>732</v>
      </c>
      <c r="BH476" t="s">
        <v>732</v>
      </c>
      <c r="BI476" t="s">
        <v>732</v>
      </c>
    </row>
    <row r="477" spans="1:61">
      <c r="A477">
        <v>676</v>
      </c>
      <c r="B477" t="s">
        <v>1680</v>
      </c>
      <c r="C477" s="69" t="s">
        <v>1682</v>
      </c>
      <c r="D477" s="70">
        <v>340330</v>
      </c>
      <c r="E477">
        <v>2</v>
      </c>
      <c r="F477">
        <v>1</v>
      </c>
      <c r="G477" s="70">
        <v>118120144</v>
      </c>
      <c r="H477">
        <v>9.4873689999999993</v>
      </c>
      <c r="I477">
        <v>1.8678258999999999</v>
      </c>
      <c r="J477">
        <v>3.2343303000000002E-3</v>
      </c>
      <c r="K477" s="71">
        <v>6.8355475000000005E-5</v>
      </c>
      <c r="L477">
        <v>0.30630534999999998</v>
      </c>
      <c r="M477">
        <v>0.88215922999999996</v>
      </c>
      <c r="N477">
        <v>1.6336284999999999</v>
      </c>
      <c r="O477">
        <v>0.91891590000000001</v>
      </c>
      <c r="P477">
        <v>0.43752000000000002</v>
      </c>
      <c r="Q477">
        <v>0.54682003999999995</v>
      </c>
      <c r="R477">
        <v>80</v>
      </c>
      <c r="S477">
        <v>80</v>
      </c>
      <c r="T477">
        <v>0.5</v>
      </c>
      <c r="U477">
        <v>0.1</v>
      </c>
      <c r="V477">
        <v>80</v>
      </c>
      <c r="W477">
        <v>75</v>
      </c>
      <c r="X477">
        <v>2.0000001E-2</v>
      </c>
      <c r="Y477">
        <v>0.31</v>
      </c>
      <c r="Z477">
        <v>0.90000004</v>
      </c>
      <c r="AA477">
        <v>1</v>
      </c>
      <c r="AB477">
        <v>1</v>
      </c>
      <c r="AC477">
        <v>1</v>
      </c>
      <c r="AG477">
        <v>0</v>
      </c>
      <c r="AH477">
        <v>0.16540485999999999</v>
      </c>
      <c r="AI477">
        <v>0</v>
      </c>
      <c r="AJ477">
        <v>0.2</v>
      </c>
      <c r="AK477">
        <v>15</v>
      </c>
      <c r="AL477">
        <v>0.1</v>
      </c>
      <c r="AM477">
        <v>3</v>
      </c>
      <c r="AN477" t="s">
        <v>732</v>
      </c>
      <c r="AO477" t="s">
        <v>732</v>
      </c>
      <c r="AP477" t="s">
        <v>732</v>
      </c>
      <c r="AR477">
        <v>70</v>
      </c>
      <c r="AS477">
        <v>10</v>
      </c>
      <c r="AW477">
        <v>20</v>
      </c>
      <c r="AX477">
        <v>40</v>
      </c>
      <c r="AY477">
        <v>0.1</v>
      </c>
      <c r="AZ477">
        <v>3</v>
      </c>
      <c r="BA477">
        <v>40</v>
      </c>
      <c r="BB477">
        <v>0.1</v>
      </c>
      <c r="BC477">
        <v>1</v>
      </c>
      <c r="BD477">
        <v>0.2</v>
      </c>
      <c r="BE477">
        <v>3</v>
      </c>
      <c r="BF477">
        <v>30</v>
      </c>
      <c r="BG477" t="s">
        <v>732</v>
      </c>
      <c r="BH477" t="s">
        <v>732</v>
      </c>
      <c r="BI477" t="s">
        <v>732</v>
      </c>
    </row>
    <row r="478" spans="1:61">
      <c r="A478">
        <v>677</v>
      </c>
      <c r="B478" t="s">
        <v>1680</v>
      </c>
      <c r="C478" s="69" t="s">
        <v>1683</v>
      </c>
      <c r="D478" s="70">
        <v>340330</v>
      </c>
      <c r="E478">
        <v>2</v>
      </c>
      <c r="F478">
        <v>1</v>
      </c>
      <c r="G478" s="70">
        <v>118120144</v>
      </c>
      <c r="H478">
        <v>9.4873689999999993</v>
      </c>
      <c r="I478">
        <v>1.8678258999999999</v>
      </c>
      <c r="J478">
        <v>3.2343303000000002E-3</v>
      </c>
      <c r="K478" s="71">
        <v>6.8355475000000005E-5</v>
      </c>
      <c r="L478">
        <v>0.30630534999999998</v>
      </c>
      <c r="M478">
        <v>0.88215922999999996</v>
      </c>
      <c r="N478">
        <v>1.3273231000000001</v>
      </c>
      <c r="O478">
        <v>0.91891590000000001</v>
      </c>
      <c r="P478">
        <v>0.43752000000000002</v>
      </c>
      <c r="Q478">
        <v>0.54682003999999995</v>
      </c>
      <c r="R478">
        <v>80</v>
      </c>
      <c r="S478">
        <v>80</v>
      </c>
      <c r="T478">
        <v>0.5</v>
      </c>
      <c r="U478">
        <v>0.1</v>
      </c>
      <c r="V478">
        <v>80</v>
      </c>
      <c r="W478">
        <v>75</v>
      </c>
      <c r="X478">
        <v>1</v>
      </c>
      <c r="Y478">
        <v>2.7</v>
      </c>
      <c r="Z478">
        <v>5</v>
      </c>
      <c r="AA478">
        <v>5.7000003000000001</v>
      </c>
      <c r="AB478">
        <v>1.2</v>
      </c>
      <c r="AC478">
        <v>1.2</v>
      </c>
      <c r="AD478">
        <v>0.3</v>
      </c>
      <c r="AE478">
        <v>0.1</v>
      </c>
      <c r="AF478">
        <v>0</v>
      </c>
      <c r="AG478">
        <v>0.11419637000000001</v>
      </c>
      <c r="AH478">
        <v>0.16540485999999999</v>
      </c>
      <c r="AI478">
        <v>0</v>
      </c>
      <c r="AJ478">
        <v>0.7</v>
      </c>
      <c r="AK478">
        <v>80</v>
      </c>
      <c r="AL478">
        <v>0.1</v>
      </c>
      <c r="AM478">
        <v>3</v>
      </c>
      <c r="AN478" t="s">
        <v>732</v>
      </c>
      <c r="AO478" t="s">
        <v>732</v>
      </c>
      <c r="AP478" t="s">
        <v>732</v>
      </c>
      <c r="AR478">
        <v>70</v>
      </c>
      <c r="AS478">
        <v>10</v>
      </c>
      <c r="AW478">
        <v>20</v>
      </c>
      <c r="AX478">
        <v>80</v>
      </c>
      <c r="AY478">
        <v>0.2</v>
      </c>
      <c r="AZ478">
        <v>3</v>
      </c>
      <c r="BA478">
        <v>80</v>
      </c>
      <c r="BB478">
        <v>0.4</v>
      </c>
      <c r="BC478">
        <v>1</v>
      </c>
      <c r="BD478">
        <v>0.2</v>
      </c>
      <c r="BE478">
        <v>3</v>
      </c>
      <c r="BF478">
        <v>30</v>
      </c>
      <c r="BG478" t="s">
        <v>732</v>
      </c>
      <c r="BH478" t="s">
        <v>732</v>
      </c>
      <c r="BI478" t="s">
        <v>732</v>
      </c>
    </row>
    <row r="479" spans="1:61">
      <c r="A479">
        <v>678</v>
      </c>
      <c r="B479" t="s">
        <v>1677</v>
      </c>
      <c r="C479" s="69" t="s">
        <v>1684</v>
      </c>
      <c r="D479" s="70">
        <v>340330</v>
      </c>
      <c r="E479">
        <v>2</v>
      </c>
      <c r="F479">
        <v>1</v>
      </c>
      <c r="G479" s="70">
        <v>118120144</v>
      </c>
      <c r="H479">
        <v>3.8811965000000002</v>
      </c>
      <c r="I479">
        <v>2.1562199999999998</v>
      </c>
      <c r="J479">
        <v>3.0546455E-2</v>
      </c>
      <c r="L479">
        <v>0.32672570000000001</v>
      </c>
      <c r="N479">
        <v>6.0035844000000003</v>
      </c>
      <c r="O479">
        <v>2.0910441999999998</v>
      </c>
      <c r="P479">
        <v>1.329E-2</v>
      </c>
      <c r="Q479">
        <v>0</v>
      </c>
      <c r="R479">
        <v>80</v>
      </c>
      <c r="S479" t="s">
        <v>732</v>
      </c>
      <c r="T479">
        <v>0.1</v>
      </c>
      <c r="U479">
        <v>0.1</v>
      </c>
      <c r="V479">
        <v>80</v>
      </c>
      <c r="W479">
        <v>75</v>
      </c>
      <c r="X479">
        <v>0.8</v>
      </c>
      <c r="Y479">
        <v>1.2</v>
      </c>
      <c r="Z479">
        <v>3.0000002000000001</v>
      </c>
      <c r="AA479">
        <v>2.4</v>
      </c>
      <c r="AB479">
        <v>4</v>
      </c>
      <c r="AC479">
        <v>1</v>
      </c>
      <c r="AD479">
        <v>2.8000001999999999</v>
      </c>
      <c r="AE479">
        <v>4.2000003000000001</v>
      </c>
      <c r="AF479">
        <v>0</v>
      </c>
      <c r="AJ479">
        <v>1.5</v>
      </c>
      <c r="AK479">
        <v>95</v>
      </c>
      <c r="AL479">
        <v>0.1</v>
      </c>
      <c r="AM479">
        <v>5</v>
      </c>
      <c r="AN479" t="s">
        <v>732</v>
      </c>
      <c r="AO479" t="s">
        <v>732</v>
      </c>
      <c r="AP479" t="s">
        <v>732</v>
      </c>
      <c r="AR479">
        <v>20</v>
      </c>
      <c r="AS479">
        <v>60</v>
      </c>
      <c r="AW479">
        <v>20</v>
      </c>
      <c r="AX479">
        <v>80</v>
      </c>
      <c r="AY479">
        <v>0.5</v>
      </c>
      <c r="AZ479">
        <v>3</v>
      </c>
      <c r="BA479">
        <v>80</v>
      </c>
      <c r="BB479">
        <v>1</v>
      </c>
      <c r="BC479">
        <v>1</v>
      </c>
      <c r="BD479">
        <v>0.2</v>
      </c>
      <c r="BE479">
        <v>3</v>
      </c>
      <c r="BF479">
        <v>30</v>
      </c>
      <c r="BG479" t="s">
        <v>732</v>
      </c>
      <c r="BH479" t="s">
        <v>732</v>
      </c>
      <c r="BI479" t="s">
        <v>732</v>
      </c>
    </row>
    <row r="480" spans="1:61">
      <c r="A480">
        <v>679</v>
      </c>
      <c r="B480" t="s">
        <v>1677</v>
      </c>
      <c r="C480" s="69" t="s">
        <v>1685</v>
      </c>
      <c r="D480" s="70">
        <v>340330</v>
      </c>
      <c r="E480">
        <v>2</v>
      </c>
      <c r="F480">
        <v>1</v>
      </c>
      <c r="G480" s="70">
        <v>118120144</v>
      </c>
      <c r="H480">
        <v>4.5280623000000002</v>
      </c>
      <c r="I480">
        <v>2.1562199999999998</v>
      </c>
      <c r="J480">
        <v>0.12218582</v>
      </c>
      <c r="K480" s="71">
        <v>5.6393269999999999E-5</v>
      </c>
      <c r="L480">
        <v>0.36756632</v>
      </c>
      <c r="M480">
        <v>0.88215922999999996</v>
      </c>
      <c r="N480">
        <v>2.4014337000000001</v>
      </c>
      <c r="P480">
        <v>6.6460006000000002E-2</v>
      </c>
      <c r="Q480">
        <v>0</v>
      </c>
      <c r="R480">
        <v>80</v>
      </c>
      <c r="S480" t="s">
        <v>732</v>
      </c>
      <c r="T480">
        <v>0.70000004999999998</v>
      </c>
      <c r="U480">
        <v>0.1</v>
      </c>
      <c r="V480">
        <v>80</v>
      </c>
      <c r="W480">
        <v>75</v>
      </c>
      <c r="X480">
        <v>0.8</v>
      </c>
      <c r="Y480">
        <v>1.2</v>
      </c>
      <c r="Z480">
        <v>3.0000002000000001</v>
      </c>
      <c r="AA480">
        <v>0.4</v>
      </c>
      <c r="AB480">
        <v>0</v>
      </c>
      <c r="AC480">
        <v>0</v>
      </c>
      <c r="AD480">
        <v>0.8</v>
      </c>
      <c r="AE480">
        <v>4.2000003000000001</v>
      </c>
      <c r="AF480">
        <v>0</v>
      </c>
      <c r="AG480">
        <v>0</v>
      </c>
      <c r="AH480">
        <v>2.0011948000000002E-2</v>
      </c>
      <c r="AI480">
        <v>0</v>
      </c>
      <c r="AJ480">
        <v>1</v>
      </c>
      <c r="AK480">
        <v>80</v>
      </c>
      <c r="AL480">
        <v>0.1</v>
      </c>
      <c r="AM480">
        <v>5</v>
      </c>
      <c r="AN480" t="s">
        <v>732</v>
      </c>
      <c r="AO480" t="s">
        <v>732</v>
      </c>
      <c r="AP480" t="s">
        <v>732</v>
      </c>
      <c r="AR480">
        <v>20</v>
      </c>
      <c r="AS480">
        <v>50</v>
      </c>
      <c r="AW480">
        <v>30</v>
      </c>
      <c r="AX480">
        <v>70</v>
      </c>
      <c r="AY480">
        <v>0.5</v>
      </c>
      <c r="AZ480">
        <v>3</v>
      </c>
      <c r="BA480">
        <v>70</v>
      </c>
      <c r="BB480">
        <v>1</v>
      </c>
      <c r="BC480">
        <v>1</v>
      </c>
      <c r="BD480">
        <v>0.5</v>
      </c>
      <c r="BE480">
        <v>3</v>
      </c>
      <c r="BF480">
        <v>30</v>
      </c>
      <c r="BG480" t="s">
        <v>732</v>
      </c>
      <c r="BH480" t="s">
        <v>732</v>
      </c>
      <c r="BI480" t="s">
        <v>732</v>
      </c>
    </row>
    <row r="481" spans="1:61">
      <c r="A481">
        <v>680</v>
      </c>
      <c r="B481" t="s">
        <v>1686</v>
      </c>
      <c r="C481" s="69" t="s">
        <v>1687</v>
      </c>
      <c r="D481" s="70">
        <v>340330</v>
      </c>
      <c r="E481">
        <v>2</v>
      </c>
      <c r="F481">
        <v>1</v>
      </c>
      <c r="G481" s="70">
        <v>118120144</v>
      </c>
      <c r="H481">
        <v>8.5781620000000007</v>
      </c>
      <c r="I481">
        <v>0.89123774</v>
      </c>
      <c r="J481">
        <v>6.109291E-2</v>
      </c>
      <c r="K481" s="71">
        <v>6.3228813999999998E-5</v>
      </c>
      <c r="L481">
        <v>0.36756632</v>
      </c>
      <c r="M481">
        <v>0.88215929999999998</v>
      </c>
      <c r="N481">
        <v>3.0017922000000001</v>
      </c>
      <c r="P481">
        <v>1.329E-2</v>
      </c>
      <c r="Q481">
        <v>0</v>
      </c>
      <c r="R481">
        <v>40</v>
      </c>
      <c r="S481" t="s">
        <v>732</v>
      </c>
      <c r="T481">
        <v>0.5</v>
      </c>
      <c r="U481">
        <v>0.1</v>
      </c>
      <c r="V481">
        <v>60</v>
      </c>
      <c r="W481">
        <v>75</v>
      </c>
      <c r="X481">
        <v>0.3</v>
      </c>
      <c r="Y481">
        <v>2</v>
      </c>
      <c r="Z481">
        <v>2.5</v>
      </c>
      <c r="AA481">
        <v>1</v>
      </c>
      <c r="AB481">
        <v>1</v>
      </c>
      <c r="AC481">
        <v>1.5000001000000001</v>
      </c>
      <c r="AD481">
        <v>1</v>
      </c>
      <c r="AE481">
        <v>0.5</v>
      </c>
      <c r="AF481">
        <v>0</v>
      </c>
      <c r="AJ481">
        <v>1</v>
      </c>
      <c r="AK481">
        <v>95</v>
      </c>
      <c r="AL481">
        <v>0.1</v>
      </c>
      <c r="AM481">
        <v>5</v>
      </c>
      <c r="AN481" t="s">
        <v>732</v>
      </c>
      <c r="AO481" t="s">
        <v>732</v>
      </c>
      <c r="AP481" t="s">
        <v>732</v>
      </c>
      <c r="AR481">
        <v>20</v>
      </c>
      <c r="AS481">
        <v>30</v>
      </c>
      <c r="AW481">
        <v>50</v>
      </c>
      <c r="AX481">
        <v>80</v>
      </c>
      <c r="AY481">
        <v>0.5</v>
      </c>
      <c r="AZ481">
        <v>3</v>
      </c>
      <c r="BA481">
        <v>80</v>
      </c>
      <c r="BB481">
        <v>1</v>
      </c>
      <c r="BC481">
        <v>1</v>
      </c>
      <c r="BD481">
        <v>0.2</v>
      </c>
      <c r="BE481">
        <v>3</v>
      </c>
      <c r="BF481">
        <v>30</v>
      </c>
      <c r="BG481" t="s">
        <v>732</v>
      </c>
      <c r="BH481" t="s">
        <v>732</v>
      </c>
      <c r="BI481" t="s">
        <v>732</v>
      </c>
    </row>
    <row r="482" spans="1:61">
      <c r="A482">
        <v>681</v>
      </c>
      <c r="B482" t="s">
        <v>1686</v>
      </c>
      <c r="C482" s="69" t="s">
        <v>1688</v>
      </c>
      <c r="D482" s="70">
        <v>340330</v>
      </c>
      <c r="E482">
        <v>2</v>
      </c>
      <c r="F482">
        <v>1</v>
      </c>
      <c r="G482" s="70">
        <v>118120144</v>
      </c>
      <c r="H482">
        <v>7.3527117000000004</v>
      </c>
      <c r="I482">
        <v>0.17824754000000001</v>
      </c>
      <c r="J482">
        <v>1.832787E-2</v>
      </c>
      <c r="K482" s="71">
        <v>5.1266605000000002E-5</v>
      </c>
      <c r="L482">
        <v>0.36756632</v>
      </c>
      <c r="M482">
        <v>0.88215929999999998</v>
      </c>
      <c r="N482">
        <v>3.0017922000000001</v>
      </c>
      <c r="P482">
        <v>1.329E-2</v>
      </c>
      <c r="Q482">
        <v>0</v>
      </c>
      <c r="R482">
        <v>40</v>
      </c>
      <c r="S482" t="s">
        <v>732</v>
      </c>
      <c r="T482">
        <v>0.5</v>
      </c>
      <c r="U482">
        <v>0.1</v>
      </c>
      <c r="V482">
        <v>60</v>
      </c>
      <c r="W482">
        <v>75</v>
      </c>
      <c r="X482">
        <v>1</v>
      </c>
      <c r="Y482">
        <v>1.5000001000000001</v>
      </c>
      <c r="Z482">
        <v>2.5</v>
      </c>
      <c r="AA482">
        <v>1</v>
      </c>
      <c r="AB482">
        <v>0.5</v>
      </c>
      <c r="AC482">
        <v>0.5</v>
      </c>
      <c r="AD482">
        <v>0.5</v>
      </c>
      <c r="AE482">
        <v>0.5</v>
      </c>
      <c r="AF482">
        <v>0</v>
      </c>
      <c r="AJ482">
        <v>1</v>
      </c>
      <c r="AK482">
        <v>65</v>
      </c>
      <c r="AL482">
        <v>0.1</v>
      </c>
      <c r="AM482">
        <v>3</v>
      </c>
      <c r="AN482" t="s">
        <v>732</v>
      </c>
      <c r="AO482" t="s">
        <v>732</v>
      </c>
      <c r="AP482" t="s">
        <v>732</v>
      </c>
      <c r="AR482">
        <v>20</v>
      </c>
      <c r="AS482">
        <v>30</v>
      </c>
      <c r="AW482">
        <v>50</v>
      </c>
      <c r="AX482">
        <v>80</v>
      </c>
      <c r="AY482">
        <v>0.5</v>
      </c>
      <c r="AZ482">
        <v>3</v>
      </c>
      <c r="BA482">
        <v>80</v>
      </c>
      <c r="BB482">
        <v>1</v>
      </c>
      <c r="BC482">
        <v>1</v>
      </c>
      <c r="BD482">
        <v>1</v>
      </c>
      <c r="BE482">
        <v>3</v>
      </c>
      <c r="BF482">
        <v>30</v>
      </c>
      <c r="BG482" t="s">
        <v>732</v>
      </c>
      <c r="BH482" t="s">
        <v>732</v>
      </c>
      <c r="BI482" t="s">
        <v>732</v>
      </c>
    </row>
    <row r="483" spans="1:61">
      <c r="A483">
        <v>682</v>
      </c>
      <c r="B483" t="s">
        <v>1689</v>
      </c>
      <c r="C483" s="69" t="s">
        <v>1690</v>
      </c>
      <c r="D483" s="70">
        <v>340330</v>
      </c>
      <c r="E483">
        <v>2</v>
      </c>
      <c r="F483">
        <v>1</v>
      </c>
      <c r="G483" s="70">
        <v>118120144</v>
      </c>
      <c r="H483">
        <v>9.3579969999999992</v>
      </c>
      <c r="I483">
        <v>1.7824755000000001</v>
      </c>
      <c r="J483">
        <v>0.58649180000000001</v>
      </c>
      <c r="K483" s="71">
        <v>6.3228813999999998E-5</v>
      </c>
      <c r="L483">
        <v>0.88215929999999998</v>
      </c>
      <c r="M483">
        <v>0.88215929999999998</v>
      </c>
      <c r="N483">
        <v>0.29405310000000001</v>
      </c>
      <c r="O483">
        <v>0.3502091</v>
      </c>
      <c r="P483">
        <v>1.329E-2</v>
      </c>
      <c r="Q483">
        <v>0</v>
      </c>
      <c r="R483">
        <v>40</v>
      </c>
      <c r="S483" t="s">
        <v>732</v>
      </c>
      <c r="T483">
        <v>0.5</v>
      </c>
      <c r="U483">
        <v>0.1</v>
      </c>
      <c r="V483">
        <v>60</v>
      </c>
      <c r="W483">
        <v>75</v>
      </c>
      <c r="X483">
        <v>0.3</v>
      </c>
      <c r="Y483">
        <v>2</v>
      </c>
      <c r="Z483">
        <v>2.5</v>
      </c>
      <c r="AA483">
        <v>1.5000001000000001</v>
      </c>
      <c r="AB483">
        <v>10.500000999999999</v>
      </c>
      <c r="AC483">
        <v>1.5000001000000001</v>
      </c>
      <c r="AD483">
        <v>1</v>
      </c>
      <c r="AE483">
        <v>11.000000999999999</v>
      </c>
      <c r="AF483">
        <v>1.2</v>
      </c>
      <c r="AJ483">
        <v>1</v>
      </c>
      <c r="AK483">
        <v>95</v>
      </c>
      <c r="AL483">
        <v>0.1</v>
      </c>
      <c r="AM483">
        <v>5</v>
      </c>
      <c r="AN483" t="s">
        <v>732</v>
      </c>
      <c r="AO483" t="s">
        <v>732</v>
      </c>
      <c r="AP483" t="s">
        <v>732</v>
      </c>
      <c r="AR483">
        <v>40</v>
      </c>
      <c r="AS483">
        <v>30</v>
      </c>
      <c r="AW483">
        <v>30</v>
      </c>
      <c r="AX483">
        <v>80</v>
      </c>
      <c r="AY483">
        <v>0.5</v>
      </c>
      <c r="AZ483">
        <v>3</v>
      </c>
      <c r="BA483">
        <v>80</v>
      </c>
      <c r="BB483">
        <v>1.5</v>
      </c>
      <c r="BC483">
        <v>1</v>
      </c>
      <c r="BD483">
        <v>0.2</v>
      </c>
      <c r="BE483">
        <v>3</v>
      </c>
      <c r="BF483">
        <v>30</v>
      </c>
      <c r="BG483" t="s">
        <v>732</v>
      </c>
      <c r="BH483" t="s">
        <v>732</v>
      </c>
      <c r="BI483" t="s">
        <v>732</v>
      </c>
    </row>
    <row r="484" spans="1:61">
      <c r="A484">
        <v>683</v>
      </c>
      <c r="B484" t="s">
        <v>1689</v>
      </c>
      <c r="C484" s="69" t="s">
        <v>1691</v>
      </c>
      <c r="D484" s="70">
        <v>340330</v>
      </c>
      <c r="E484">
        <v>2</v>
      </c>
      <c r="F484">
        <v>1</v>
      </c>
      <c r="G484" s="70">
        <v>118120144</v>
      </c>
      <c r="H484">
        <v>6.2386629999999998</v>
      </c>
      <c r="I484">
        <v>0.15524784999999999</v>
      </c>
      <c r="J484">
        <v>1.832787E-2</v>
      </c>
      <c r="L484">
        <v>0.88215922999999996</v>
      </c>
      <c r="O484">
        <v>1.8296638000000001</v>
      </c>
      <c r="P484">
        <v>1.329E-2</v>
      </c>
      <c r="Q484">
        <v>0</v>
      </c>
      <c r="R484">
        <v>40</v>
      </c>
      <c r="S484" t="s">
        <v>732</v>
      </c>
      <c r="T484">
        <v>0.5</v>
      </c>
      <c r="U484">
        <v>0.1</v>
      </c>
      <c r="V484">
        <v>60</v>
      </c>
      <c r="W484">
        <v>75</v>
      </c>
      <c r="X484">
        <v>0.1</v>
      </c>
      <c r="Y484">
        <v>0.5</v>
      </c>
      <c r="Z484">
        <v>1</v>
      </c>
      <c r="AA484">
        <v>1.5000001000000001</v>
      </c>
      <c r="AB484">
        <v>3.0000002000000001</v>
      </c>
      <c r="AC484">
        <v>0</v>
      </c>
      <c r="AD484">
        <v>0</v>
      </c>
      <c r="AE484">
        <v>0</v>
      </c>
      <c r="AF484">
        <v>0.5</v>
      </c>
      <c r="AG484">
        <v>1.2438784000000001</v>
      </c>
      <c r="AH484">
        <v>0</v>
      </c>
      <c r="AI484">
        <v>0</v>
      </c>
      <c r="AJ484">
        <v>1</v>
      </c>
      <c r="AK484">
        <v>30</v>
      </c>
      <c r="AL484">
        <v>0.1</v>
      </c>
      <c r="AM484">
        <v>5</v>
      </c>
      <c r="AN484" t="s">
        <v>732</v>
      </c>
      <c r="AO484" t="s">
        <v>732</v>
      </c>
      <c r="AP484" t="s">
        <v>732</v>
      </c>
      <c r="AR484">
        <v>40</v>
      </c>
      <c r="AS484">
        <v>30</v>
      </c>
      <c r="AW484">
        <v>30</v>
      </c>
      <c r="AX484">
        <v>40</v>
      </c>
      <c r="AY484">
        <v>0.2</v>
      </c>
      <c r="AZ484">
        <v>3</v>
      </c>
      <c r="BA484">
        <v>40</v>
      </c>
      <c r="BB484">
        <v>0.2</v>
      </c>
      <c r="BC484">
        <v>1</v>
      </c>
      <c r="BD484">
        <v>0.2</v>
      </c>
      <c r="BE484">
        <v>3</v>
      </c>
      <c r="BF484">
        <v>30</v>
      </c>
      <c r="BG484" t="s">
        <v>732</v>
      </c>
      <c r="BH484" t="s">
        <v>732</v>
      </c>
      <c r="BI484" t="s">
        <v>732</v>
      </c>
    </row>
    <row r="485" spans="1:61">
      <c r="A485">
        <v>684</v>
      </c>
      <c r="B485" t="s">
        <v>1689</v>
      </c>
      <c r="C485" s="69" t="s">
        <v>1692</v>
      </c>
      <c r="D485" s="70">
        <v>340330</v>
      </c>
      <c r="E485">
        <v>2</v>
      </c>
      <c r="F485">
        <v>1</v>
      </c>
      <c r="G485" s="70">
        <v>118120144</v>
      </c>
      <c r="H485">
        <v>6.2386629999999998</v>
      </c>
      <c r="I485">
        <v>0.15524784999999999</v>
      </c>
      <c r="J485">
        <v>1.832787E-2</v>
      </c>
      <c r="L485">
        <v>0.88215922999999996</v>
      </c>
      <c r="O485">
        <v>1.8296638000000001</v>
      </c>
      <c r="P485">
        <v>1.329E-2</v>
      </c>
      <c r="Q485">
        <v>0</v>
      </c>
      <c r="R485">
        <v>40</v>
      </c>
      <c r="S485" t="s">
        <v>732</v>
      </c>
      <c r="T485">
        <v>0.5</v>
      </c>
      <c r="U485">
        <v>0.1</v>
      </c>
      <c r="V485">
        <v>60</v>
      </c>
      <c r="W485">
        <v>75</v>
      </c>
      <c r="X485">
        <v>1.1000000000000001</v>
      </c>
      <c r="Y485">
        <v>2.3000001999999999</v>
      </c>
      <c r="Z485">
        <v>4.8</v>
      </c>
      <c r="AA485">
        <v>4.3</v>
      </c>
      <c r="AB485">
        <v>8.2000010000000003</v>
      </c>
      <c r="AC485">
        <v>2.5</v>
      </c>
      <c r="AD485">
        <v>2</v>
      </c>
      <c r="AE485">
        <v>3.0000002000000001</v>
      </c>
      <c r="AF485">
        <v>0</v>
      </c>
      <c r="AG485">
        <v>1.2438784000000001</v>
      </c>
      <c r="AH485">
        <v>0</v>
      </c>
      <c r="AI485">
        <v>0</v>
      </c>
      <c r="AJ485">
        <v>1.2</v>
      </c>
      <c r="AK485">
        <v>85</v>
      </c>
      <c r="AL485">
        <v>0.1</v>
      </c>
      <c r="AM485">
        <v>5</v>
      </c>
      <c r="AN485" t="s">
        <v>732</v>
      </c>
      <c r="AO485" t="s">
        <v>732</v>
      </c>
      <c r="AP485" t="s">
        <v>732</v>
      </c>
      <c r="AR485">
        <v>40</v>
      </c>
      <c r="AS485">
        <v>30</v>
      </c>
      <c r="AW485">
        <v>30</v>
      </c>
      <c r="AX485">
        <v>80</v>
      </c>
      <c r="AY485">
        <v>0.5</v>
      </c>
      <c r="AZ485">
        <v>3</v>
      </c>
      <c r="BA485">
        <v>80</v>
      </c>
      <c r="BB485">
        <v>1</v>
      </c>
      <c r="BC485">
        <v>1</v>
      </c>
      <c r="BD485">
        <v>1</v>
      </c>
      <c r="BE485">
        <v>3</v>
      </c>
      <c r="BF485">
        <v>30</v>
      </c>
      <c r="BG485" t="s">
        <v>732</v>
      </c>
      <c r="BH485" t="s">
        <v>732</v>
      </c>
      <c r="BI485" t="s">
        <v>732</v>
      </c>
    </row>
    <row r="486" spans="1:61">
      <c r="A486">
        <v>685</v>
      </c>
      <c r="B486" t="s">
        <v>1689</v>
      </c>
      <c r="C486" s="69" t="s">
        <v>1693</v>
      </c>
      <c r="D486" s="70">
        <v>340330</v>
      </c>
      <c r="E486">
        <v>2</v>
      </c>
      <c r="F486">
        <v>1</v>
      </c>
      <c r="G486" s="70">
        <v>118120144</v>
      </c>
      <c r="H486">
        <v>7.1155267000000002</v>
      </c>
      <c r="I486">
        <v>2.0376281999999999</v>
      </c>
      <c r="J486">
        <v>0.12937320999999999</v>
      </c>
      <c r="K486" s="71">
        <v>6.8355475000000005E-5</v>
      </c>
      <c r="L486">
        <v>0.30630534999999998</v>
      </c>
      <c r="M486">
        <v>0.88215922999999996</v>
      </c>
      <c r="N486">
        <v>1.6336284999999999</v>
      </c>
      <c r="O486">
        <v>0.91891590000000001</v>
      </c>
      <c r="P486">
        <v>0.43752000000000002</v>
      </c>
      <c r="Q486">
        <v>0.54682003999999995</v>
      </c>
      <c r="R486">
        <v>80</v>
      </c>
      <c r="S486">
        <v>80</v>
      </c>
      <c r="T486">
        <v>1</v>
      </c>
      <c r="U486">
        <v>0.1</v>
      </c>
      <c r="V486">
        <v>80</v>
      </c>
      <c r="W486">
        <v>75</v>
      </c>
      <c r="X486">
        <v>0.5</v>
      </c>
      <c r="Y486">
        <v>0.6</v>
      </c>
      <c r="Z486">
        <v>0.5</v>
      </c>
      <c r="AA486">
        <v>0.4</v>
      </c>
      <c r="AB486">
        <v>1</v>
      </c>
      <c r="AC486">
        <v>0</v>
      </c>
      <c r="AD486">
        <v>0.2</v>
      </c>
      <c r="AE486">
        <v>0</v>
      </c>
      <c r="AF486">
        <v>1</v>
      </c>
      <c r="AJ486">
        <v>1</v>
      </c>
      <c r="AK486">
        <v>60</v>
      </c>
      <c r="AL486">
        <v>0.1</v>
      </c>
      <c r="AM486">
        <v>3</v>
      </c>
      <c r="AN486" t="s">
        <v>732</v>
      </c>
      <c r="AO486" t="s">
        <v>732</v>
      </c>
      <c r="AP486" t="s">
        <v>732</v>
      </c>
      <c r="AR486">
        <v>70</v>
      </c>
      <c r="AS486">
        <v>10</v>
      </c>
      <c r="AW486">
        <v>20</v>
      </c>
      <c r="AX486">
        <v>40</v>
      </c>
      <c r="AY486">
        <v>0.2</v>
      </c>
      <c r="AZ486">
        <v>3</v>
      </c>
      <c r="BA486">
        <v>40</v>
      </c>
      <c r="BB486">
        <v>0.2</v>
      </c>
      <c r="BC486">
        <v>1</v>
      </c>
      <c r="BD486">
        <v>0.2</v>
      </c>
      <c r="BE486">
        <v>3</v>
      </c>
      <c r="BF486">
        <v>30</v>
      </c>
      <c r="BG486" t="s">
        <v>732</v>
      </c>
      <c r="BH486" t="s">
        <v>732</v>
      </c>
      <c r="BI486" t="s">
        <v>732</v>
      </c>
    </row>
    <row r="487" spans="1:61">
      <c r="A487">
        <v>686</v>
      </c>
      <c r="B487" t="s">
        <v>1680</v>
      </c>
      <c r="C487" s="69" t="s">
        <v>1694</v>
      </c>
      <c r="D487" s="70">
        <v>340330</v>
      </c>
      <c r="E487">
        <v>2</v>
      </c>
      <c r="F487">
        <v>1</v>
      </c>
      <c r="G487" s="70">
        <v>118120144</v>
      </c>
      <c r="H487">
        <v>4.1686926</v>
      </c>
      <c r="I487">
        <v>0.43124407999999997</v>
      </c>
      <c r="J487">
        <v>0</v>
      </c>
      <c r="O487">
        <v>3.6756636999999999</v>
      </c>
      <c r="P487">
        <v>3.9280000000000002E-2</v>
      </c>
      <c r="Q487">
        <v>0</v>
      </c>
      <c r="R487">
        <v>80</v>
      </c>
      <c r="S487" t="s">
        <v>732</v>
      </c>
      <c r="T487">
        <v>1</v>
      </c>
      <c r="U487">
        <v>0.1</v>
      </c>
      <c r="V487">
        <v>80</v>
      </c>
      <c r="W487">
        <v>75</v>
      </c>
      <c r="X487">
        <v>0.8</v>
      </c>
      <c r="Y487">
        <v>1.2</v>
      </c>
      <c r="Z487">
        <v>0.1</v>
      </c>
      <c r="AA487">
        <v>0.3</v>
      </c>
      <c r="AB487">
        <v>0.2</v>
      </c>
      <c r="AC487">
        <v>0</v>
      </c>
      <c r="AD487">
        <v>0.8</v>
      </c>
      <c r="AE487">
        <v>0.5</v>
      </c>
      <c r="AF487">
        <v>0</v>
      </c>
      <c r="AG487">
        <v>1.2438784000000001</v>
      </c>
      <c r="AH487">
        <v>2.0011948000000002E-2</v>
      </c>
      <c r="AI487">
        <v>0</v>
      </c>
      <c r="AJ487">
        <v>1</v>
      </c>
      <c r="AK487">
        <v>60</v>
      </c>
      <c r="AL487" t="s">
        <v>732</v>
      </c>
      <c r="AM487" t="s">
        <v>732</v>
      </c>
      <c r="AN487" t="s">
        <v>732</v>
      </c>
      <c r="AO487" t="s">
        <v>732</v>
      </c>
      <c r="AP487" t="s">
        <v>732</v>
      </c>
      <c r="AR487">
        <v>70</v>
      </c>
      <c r="AS487">
        <v>10</v>
      </c>
      <c r="AW487">
        <v>20</v>
      </c>
      <c r="AX487">
        <v>60</v>
      </c>
      <c r="AY487">
        <v>0.2</v>
      </c>
      <c r="AZ487">
        <v>3</v>
      </c>
      <c r="BA487">
        <v>60</v>
      </c>
      <c r="BB487">
        <v>0.2</v>
      </c>
      <c r="BC487">
        <v>1</v>
      </c>
      <c r="BD487">
        <v>0.2</v>
      </c>
      <c r="BE487">
        <v>3</v>
      </c>
      <c r="BF487">
        <v>30</v>
      </c>
      <c r="BG487" t="s">
        <v>732</v>
      </c>
      <c r="BH487" t="s">
        <v>732</v>
      </c>
      <c r="BI487" t="s">
        <v>732</v>
      </c>
    </row>
    <row r="488" spans="1:61">
      <c r="A488">
        <v>687</v>
      </c>
      <c r="B488" t="s">
        <v>1689</v>
      </c>
      <c r="C488" s="69" t="s">
        <v>1695</v>
      </c>
      <c r="D488" s="70">
        <v>340330</v>
      </c>
      <c r="E488">
        <v>2</v>
      </c>
      <c r="F488">
        <v>1</v>
      </c>
      <c r="G488" s="70">
        <v>118120144</v>
      </c>
      <c r="H488">
        <v>5.0024303999999997</v>
      </c>
      <c r="I488">
        <v>0.53905499999999995</v>
      </c>
      <c r="J488">
        <v>6.378818E-2</v>
      </c>
      <c r="O488">
        <v>0.91891590000000001</v>
      </c>
      <c r="P488">
        <v>3.9280000000000002E-2</v>
      </c>
      <c r="Q488">
        <v>0</v>
      </c>
      <c r="R488">
        <v>80</v>
      </c>
      <c r="S488" t="s">
        <v>732</v>
      </c>
      <c r="T488">
        <v>1</v>
      </c>
      <c r="U488">
        <v>0.1</v>
      </c>
      <c r="V488">
        <v>80</v>
      </c>
      <c r="W488">
        <v>75</v>
      </c>
      <c r="X488">
        <v>1.2</v>
      </c>
      <c r="Y488">
        <v>1.8000001000000001</v>
      </c>
      <c r="Z488">
        <v>0.5</v>
      </c>
      <c r="AA488">
        <v>0.3</v>
      </c>
      <c r="AB488">
        <v>0.2</v>
      </c>
      <c r="AC488">
        <v>0</v>
      </c>
      <c r="AD488">
        <v>0.2</v>
      </c>
      <c r="AE488">
        <v>0.5</v>
      </c>
      <c r="AF488">
        <v>0</v>
      </c>
      <c r="AG488">
        <v>5.330907E-2</v>
      </c>
      <c r="AH488">
        <v>0.70041819999999999</v>
      </c>
      <c r="AI488">
        <v>0</v>
      </c>
      <c r="AJ488">
        <v>1</v>
      </c>
      <c r="AK488">
        <v>80</v>
      </c>
      <c r="AL488" t="s">
        <v>732</v>
      </c>
      <c r="AM488" t="s">
        <v>732</v>
      </c>
      <c r="AN488" t="s">
        <v>732</v>
      </c>
      <c r="AO488" t="s">
        <v>732</v>
      </c>
      <c r="AP488" t="s">
        <v>732</v>
      </c>
      <c r="AR488">
        <v>70</v>
      </c>
      <c r="AS488">
        <v>10</v>
      </c>
      <c r="AW488">
        <v>20</v>
      </c>
      <c r="AX488">
        <v>80</v>
      </c>
      <c r="AY488">
        <v>0.5</v>
      </c>
      <c r="AZ488">
        <v>3</v>
      </c>
      <c r="BA488">
        <v>80</v>
      </c>
      <c r="BB488">
        <v>0.5</v>
      </c>
      <c r="BC488">
        <v>1</v>
      </c>
      <c r="BD488">
        <v>0.5</v>
      </c>
      <c r="BE488">
        <v>3</v>
      </c>
      <c r="BF488">
        <v>30</v>
      </c>
      <c r="BG488" t="s">
        <v>732</v>
      </c>
      <c r="BH488" t="s">
        <v>732</v>
      </c>
      <c r="BI488" t="s">
        <v>732</v>
      </c>
    </row>
    <row r="489" spans="1:61">
      <c r="A489">
        <v>688</v>
      </c>
      <c r="B489" t="s">
        <v>1680</v>
      </c>
      <c r="C489" s="69" t="s">
        <v>1696</v>
      </c>
      <c r="D489" s="70">
        <v>340330</v>
      </c>
      <c r="E489">
        <v>2</v>
      </c>
      <c r="F489">
        <v>1</v>
      </c>
      <c r="G489" s="70">
        <v>118120144</v>
      </c>
      <c r="H489">
        <v>4.1686926</v>
      </c>
      <c r="I489">
        <v>0.43124407999999997</v>
      </c>
      <c r="J489">
        <v>0</v>
      </c>
      <c r="O489">
        <v>3.6756636999999999</v>
      </c>
      <c r="P489">
        <v>3.9280000000000002E-2</v>
      </c>
      <c r="Q489">
        <v>0</v>
      </c>
      <c r="R489">
        <v>80</v>
      </c>
      <c r="S489" t="s">
        <v>732</v>
      </c>
      <c r="T489">
        <v>1</v>
      </c>
      <c r="U489">
        <v>0.1</v>
      </c>
      <c r="V489">
        <v>80</v>
      </c>
      <c r="W489">
        <v>75</v>
      </c>
      <c r="X489">
        <v>0.8</v>
      </c>
      <c r="Y489">
        <v>2.7</v>
      </c>
      <c r="Z489">
        <v>5</v>
      </c>
      <c r="AA489">
        <v>5.7000003000000001</v>
      </c>
      <c r="AB489">
        <v>0.2</v>
      </c>
      <c r="AC489">
        <v>0</v>
      </c>
      <c r="AD489">
        <v>2</v>
      </c>
      <c r="AE489">
        <v>2</v>
      </c>
      <c r="AF489">
        <v>0</v>
      </c>
      <c r="AG489">
        <v>2.3499507999999998</v>
      </c>
      <c r="AH489">
        <v>2.0011948000000002E-2</v>
      </c>
      <c r="AI489">
        <v>0</v>
      </c>
      <c r="AJ489">
        <v>1</v>
      </c>
      <c r="AK489">
        <v>80</v>
      </c>
      <c r="AL489" t="s">
        <v>732</v>
      </c>
      <c r="AM489" t="s">
        <v>732</v>
      </c>
      <c r="AN489" t="s">
        <v>732</v>
      </c>
      <c r="AO489" t="s">
        <v>732</v>
      </c>
      <c r="AP489" t="s">
        <v>732</v>
      </c>
      <c r="AR489">
        <v>70</v>
      </c>
      <c r="AS489">
        <v>10</v>
      </c>
      <c r="AW489">
        <v>20</v>
      </c>
      <c r="AX489">
        <v>80</v>
      </c>
      <c r="AY489">
        <v>0.2</v>
      </c>
      <c r="AZ489">
        <v>3</v>
      </c>
      <c r="BA489">
        <v>80</v>
      </c>
      <c r="BB489">
        <v>0.3</v>
      </c>
      <c r="BC489">
        <v>1</v>
      </c>
      <c r="BD489">
        <v>0.2</v>
      </c>
      <c r="BE489">
        <v>3</v>
      </c>
      <c r="BF489">
        <v>30</v>
      </c>
      <c r="BG489" t="s">
        <v>732</v>
      </c>
      <c r="BH489" t="s">
        <v>732</v>
      </c>
      <c r="BI489" t="s">
        <v>732</v>
      </c>
    </row>
    <row r="490" spans="1:61">
      <c r="A490">
        <v>689</v>
      </c>
      <c r="B490" t="s">
        <v>1697</v>
      </c>
      <c r="C490" s="69" t="s">
        <v>1698</v>
      </c>
      <c r="D490" s="70">
        <v>340330</v>
      </c>
      <c r="E490">
        <v>2</v>
      </c>
      <c r="F490">
        <v>1</v>
      </c>
      <c r="G490" s="70">
        <v>118120144</v>
      </c>
      <c r="H490">
        <v>0.44921254999999999</v>
      </c>
      <c r="I490">
        <v>0</v>
      </c>
      <c r="J490">
        <v>2.5357148999999999</v>
      </c>
      <c r="L490">
        <v>61.751143999999996</v>
      </c>
      <c r="N490">
        <v>6.6161941999999998</v>
      </c>
      <c r="O490">
        <v>4.0023900000000001</v>
      </c>
      <c r="P490">
        <v>0.27109499999999997</v>
      </c>
      <c r="Q490">
        <v>1.0935001E-2</v>
      </c>
      <c r="R490">
        <v>80</v>
      </c>
      <c r="S490">
        <v>80</v>
      </c>
      <c r="T490">
        <v>0.1</v>
      </c>
      <c r="U490">
        <v>1.0000001E-2</v>
      </c>
      <c r="V490">
        <v>80</v>
      </c>
      <c r="W490">
        <v>70</v>
      </c>
      <c r="X490">
        <v>0.1</v>
      </c>
      <c r="Y490">
        <v>0.5</v>
      </c>
      <c r="Z490">
        <v>1.2</v>
      </c>
      <c r="AA490">
        <v>0.5</v>
      </c>
      <c r="AB490">
        <v>1</v>
      </c>
      <c r="AC490">
        <v>1.5000001000000001</v>
      </c>
      <c r="AD490">
        <v>0.8</v>
      </c>
      <c r="AE490">
        <v>1.5000001000000001</v>
      </c>
      <c r="AF490">
        <v>0</v>
      </c>
      <c r="AJ490">
        <v>0.3</v>
      </c>
      <c r="AK490">
        <v>60</v>
      </c>
      <c r="AL490" t="s">
        <v>732</v>
      </c>
      <c r="AM490" t="s">
        <v>732</v>
      </c>
      <c r="AN490" t="s">
        <v>732</v>
      </c>
      <c r="AO490" t="s">
        <v>732</v>
      </c>
      <c r="AP490" t="s">
        <v>732</v>
      </c>
      <c r="AQ490">
        <v>10</v>
      </c>
      <c r="AS490">
        <v>80</v>
      </c>
      <c r="AT490">
        <v>10</v>
      </c>
      <c r="AX490">
        <v>60</v>
      </c>
      <c r="AY490">
        <v>0.15</v>
      </c>
      <c r="AZ490">
        <v>3</v>
      </c>
      <c r="BA490">
        <v>60</v>
      </c>
      <c r="BB490">
        <v>0.05</v>
      </c>
      <c r="BC490">
        <v>1</v>
      </c>
      <c r="BD490" t="s">
        <v>732</v>
      </c>
      <c r="BE490" t="s">
        <v>732</v>
      </c>
      <c r="BF490" t="s">
        <v>732</v>
      </c>
      <c r="BG490" t="s">
        <v>732</v>
      </c>
      <c r="BH490" t="s">
        <v>732</v>
      </c>
      <c r="BI490" t="s">
        <v>732</v>
      </c>
    </row>
    <row r="491" spans="1:61">
      <c r="A491">
        <v>690</v>
      </c>
      <c r="B491" t="s">
        <v>1697</v>
      </c>
      <c r="C491" s="69" t="s">
        <v>1699</v>
      </c>
      <c r="D491" s="70">
        <v>340330</v>
      </c>
      <c r="E491">
        <v>2</v>
      </c>
      <c r="F491">
        <v>1</v>
      </c>
      <c r="G491" s="70">
        <v>118120144</v>
      </c>
      <c r="H491">
        <v>0.17968500000000001</v>
      </c>
      <c r="I491">
        <v>0</v>
      </c>
      <c r="J491">
        <v>1.9319732999999999</v>
      </c>
      <c r="L491">
        <v>1.7643184999999999</v>
      </c>
      <c r="N491">
        <v>0.39207082999999998</v>
      </c>
      <c r="O491">
        <v>1.2007169</v>
      </c>
      <c r="P491">
        <v>0.27109499999999997</v>
      </c>
      <c r="Q491">
        <v>1.0935001E-2</v>
      </c>
      <c r="R491">
        <v>80</v>
      </c>
      <c r="S491">
        <v>80</v>
      </c>
      <c r="T491">
        <v>0.1</v>
      </c>
      <c r="U491">
        <v>1.0000001E-2</v>
      </c>
      <c r="V491">
        <v>80</v>
      </c>
      <c r="W491">
        <v>70</v>
      </c>
      <c r="X491">
        <v>0.1</v>
      </c>
      <c r="Y491">
        <v>0.2</v>
      </c>
      <c r="Z491">
        <v>0.70000004999999998</v>
      </c>
      <c r="AA491">
        <v>0.6</v>
      </c>
      <c r="AB491">
        <v>1.5000001000000001</v>
      </c>
      <c r="AC491">
        <v>0</v>
      </c>
      <c r="AD491">
        <v>0.8</v>
      </c>
      <c r="AE491">
        <v>1.5000001000000001</v>
      </c>
      <c r="AF491">
        <v>0</v>
      </c>
      <c r="AG491">
        <v>1.8205315</v>
      </c>
      <c r="AH491">
        <v>3.2672565000000001E-2</v>
      </c>
      <c r="AI491">
        <v>0</v>
      </c>
      <c r="AJ491">
        <v>0.3</v>
      </c>
      <c r="AK491">
        <v>60</v>
      </c>
      <c r="AL491" t="s">
        <v>732</v>
      </c>
      <c r="AM491" t="s">
        <v>732</v>
      </c>
      <c r="AN491" t="s">
        <v>732</v>
      </c>
      <c r="AO491" t="s">
        <v>732</v>
      </c>
      <c r="AP491" t="s">
        <v>732</v>
      </c>
      <c r="AQ491">
        <v>10</v>
      </c>
      <c r="AS491">
        <v>80</v>
      </c>
      <c r="AT491">
        <v>10</v>
      </c>
      <c r="AX491">
        <v>60</v>
      </c>
      <c r="AY491">
        <v>0.15</v>
      </c>
      <c r="AZ491">
        <v>3</v>
      </c>
      <c r="BA491">
        <v>60</v>
      </c>
      <c r="BB491">
        <v>0.05</v>
      </c>
      <c r="BC491">
        <v>1</v>
      </c>
      <c r="BD491" t="s">
        <v>732</v>
      </c>
      <c r="BE491" t="s">
        <v>732</v>
      </c>
      <c r="BF491" t="s">
        <v>732</v>
      </c>
      <c r="BG491" t="s">
        <v>732</v>
      </c>
      <c r="BH491" t="s">
        <v>732</v>
      </c>
      <c r="BI491" t="s">
        <v>732</v>
      </c>
    </row>
    <row r="492" spans="1:61">
      <c r="A492">
        <v>691</v>
      </c>
      <c r="B492" t="s">
        <v>1700</v>
      </c>
      <c r="C492" s="69" t="s">
        <v>1701</v>
      </c>
      <c r="D492" s="70">
        <v>340330</v>
      </c>
      <c r="E492">
        <v>2</v>
      </c>
      <c r="F492">
        <v>1</v>
      </c>
      <c r="G492" s="70">
        <v>118120144</v>
      </c>
      <c r="H492">
        <v>0.44921254999999999</v>
      </c>
      <c r="I492">
        <v>1.8629743000000001</v>
      </c>
      <c r="J492">
        <v>0.1308107</v>
      </c>
      <c r="N492">
        <v>1.9603539999999999</v>
      </c>
      <c r="O492">
        <v>2.4014337000000001</v>
      </c>
      <c r="P492">
        <v>0.27109499999999997</v>
      </c>
      <c r="Q492">
        <v>1.0935001E-2</v>
      </c>
      <c r="R492">
        <v>40</v>
      </c>
      <c r="S492">
        <v>80</v>
      </c>
      <c r="T492">
        <v>0.5</v>
      </c>
      <c r="U492">
        <v>1.0000001E-2</v>
      </c>
      <c r="V492">
        <v>80</v>
      </c>
      <c r="W492">
        <v>70</v>
      </c>
      <c r="X492">
        <v>0.1</v>
      </c>
      <c r="Y492">
        <v>0.2</v>
      </c>
      <c r="Z492">
        <v>0.70000004999999998</v>
      </c>
      <c r="AA492">
        <v>2</v>
      </c>
      <c r="AB492">
        <v>1</v>
      </c>
      <c r="AC492">
        <v>0</v>
      </c>
      <c r="AD492">
        <v>1</v>
      </c>
      <c r="AE492">
        <v>1</v>
      </c>
      <c r="AF492">
        <v>0.5</v>
      </c>
      <c r="AG492">
        <v>0.33163437000000001</v>
      </c>
      <c r="AH492">
        <v>0</v>
      </c>
      <c r="AI492">
        <v>0</v>
      </c>
      <c r="AJ492">
        <v>0.3</v>
      </c>
      <c r="AK492">
        <v>50</v>
      </c>
      <c r="AL492" t="s">
        <v>732</v>
      </c>
      <c r="AM492" t="s">
        <v>732</v>
      </c>
      <c r="AN492" t="s">
        <v>732</v>
      </c>
      <c r="AO492" t="s">
        <v>732</v>
      </c>
      <c r="AP492" t="s">
        <v>732</v>
      </c>
      <c r="AQ492">
        <v>10</v>
      </c>
      <c r="AS492">
        <v>80</v>
      </c>
      <c r="AT492">
        <v>10</v>
      </c>
      <c r="AX492">
        <v>50</v>
      </c>
      <c r="AY492">
        <v>0.1</v>
      </c>
      <c r="AZ492">
        <v>3</v>
      </c>
      <c r="BA492">
        <v>50</v>
      </c>
      <c r="BB492">
        <v>0.2</v>
      </c>
      <c r="BC492">
        <v>1</v>
      </c>
      <c r="BD492" t="s">
        <v>732</v>
      </c>
      <c r="BE492" t="s">
        <v>732</v>
      </c>
      <c r="BF492" t="s">
        <v>732</v>
      </c>
      <c r="BG492" t="s">
        <v>732</v>
      </c>
      <c r="BH492" t="s">
        <v>732</v>
      </c>
      <c r="BI492" t="s">
        <v>732</v>
      </c>
    </row>
    <row r="493" spans="1:61">
      <c r="A493">
        <v>692</v>
      </c>
      <c r="B493" t="s">
        <v>1700</v>
      </c>
      <c r="C493" s="69" t="s">
        <v>1702</v>
      </c>
      <c r="D493" s="70">
        <v>340330</v>
      </c>
      <c r="E493">
        <v>2</v>
      </c>
      <c r="F493">
        <v>1</v>
      </c>
      <c r="G493" s="70">
        <v>118120144</v>
      </c>
      <c r="H493">
        <v>0.17968500000000001</v>
      </c>
      <c r="I493">
        <v>1.8629743000000001</v>
      </c>
      <c r="J493">
        <v>0</v>
      </c>
      <c r="N493">
        <v>0.39207082999999998</v>
      </c>
      <c r="O493">
        <v>3.6021510000000001</v>
      </c>
      <c r="P493">
        <v>0.27109499999999997</v>
      </c>
      <c r="Q493">
        <v>1.0935001E-2</v>
      </c>
      <c r="R493">
        <v>40</v>
      </c>
      <c r="S493">
        <v>80</v>
      </c>
      <c r="T493">
        <v>1</v>
      </c>
      <c r="U493">
        <v>1.0000001E-2</v>
      </c>
      <c r="V493">
        <v>80</v>
      </c>
      <c r="W493">
        <v>70</v>
      </c>
      <c r="X493">
        <v>0.1</v>
      </c>
      <c r="Y493">
        <v>0.2</v>
      </c>
      <c r="Z493">
        <v>0.70000004999999998</v>
      </c>
      <c r="AA493">
        <v>0.2</v>
      </c>
      <c r="AB493">
        <v>1</v>
      </c>
      <c r="AC493">
        <v>0</v>
      </c>
      <c r="AD493">
        <v>1.5000001000000001</v>
      </c>
      <c r="AE493">
        <v>1</v>
      </c>
      <c r="AF493">
        <v>0</v>
      </c>
      <c r="AG493">
        <v>0.13375330999999999</v>
      </c>
      <c r="AH493">
        <v>0.10005973999999999</v>
      </c>
      <c r="AI493">
        <v>0</v>
      </c>
      <c r="AJ493">
        <v>0.5</v>
      </c>
      <c r="AK493">
        <v>80</v>
      </c>
      <c r="AL493" t="s">
        <v>732</v>
      </c>
      <c r="AM493" t="s">
        <v>732</v>
      </c>
      <c r="AN493" t="s">
        <v>732</v>
      </c>
      <c r="AO493" t="s">
        <v>732</v>
      </c>
      <c r="AP493" t="s">
        <v>732</v>
      </c>
      <c r="AQ493">
        <v>10</v>
      </c>
      <c r="AS493">
        <v>80</v>
      </c>
      <c r="AT493">
        <v>10</v>
      </c>
      <c r="AX493">
        <v>80</v>
      </c>
      <c r="AY493">
        <v>0.2</v>
      </c>
      <c r="AZ493">
        <v>3</v>
      </c>
      <c r="BA493">
        <v>80</v>
      </c>
      <c r="BB493">
        <v>0.2</v>
      </c>
      <c r="BC493">
        <v>1</v>
      </c>
      <c r="BD493" t="s">
        <v>732</v>
      </c>
      <c r="BE493" t="s">
        <v>732</v>
      </c>
      <c r="BF493" t="s">
        <v>732</v>
      </c>
      <c r="BG493" t="s">
        <v>732</v>
      </c>
      <c r="BH493" t="s">
        <v>732</v>
      </c>
      <c r="BI493" t="s">
        <v>732</v>
      </c>
    </row>
    <row r="494" spans="1:61">
      <c r="A494">
        <v>693</v>
      </c>
      <c r="B494" t="s">
        <v>1700</v>
      </c>
      <c r="C494" s="69" t="s">
        <v>1703</v>
      </c>
      <c r="D494" s="70">
        <v>340330</v>
      </c>
      <c r="E494">
        <v>2</v>
      </c>
      <c r="F494">
        <v>1</v>
      </c>
      <c r="G494" s="70">
        <v>118120144</v>
      </c>
      <c r="H494">
        <v>0.62889755000000003</v>
      </c>
      <c r="I494">
        <v>1.8629743000000001</v>
      </c>
      <c r="J494">
        <v>0.1308107</v>
      </c>
      <c r="N494">
        <v>1.9603539999999999</v>
      </c>
      <c r="O494">
        <v>2.4014337000000001</v>
      </c>
      <c r="P494">
        <v>0.27109499999999997</v>
      </c>
      <c r="Q494">
        <v>1.0935001E-2</v>
      </c>
      <c r="R494">
        <v>40</v>
      </c>
      <c r="S494">
        <v>80</v>
      </c>
      <c r="T494">
        <v>0.5</v>
      </c>
      <c r="U494">
        <v>1.0000001E-2</v>
      </c>
      <c r="V494">
        <v>80</v>
      </c>
      <c r="W494">
        <v>70</v>
      </c>
      <c r="X494">
        <v>1.1000000000000001</v>
      </c>
      <c r="Y494">
        <v>2.7</v>
      </c>
      <c r="Z494">
        <v>5.5000004999999996</v>
      </c>
      <c r="AA494">
        <v>1</v>
      </c>
      <c r="AB494">
        <v>1</v>
      </c>
      <c r="AC494">
        <v>0</v>
      </c>
      <c r="AD494">
        <v>1.5000001000000001</v>
      </c>
      <c r="AE494">
        <v>2</v>
      </c>
      <c r="AF494">
        <v>3.0000002000000001</v>
      </c>
      <c r="AG494">
        <v>3.6471937000000003E-2</v>
      </c>
      <c r="AH494">
        <v>0</v>
      </c>
      <c r="AI494">
        <v>0</v>
      </c>
      <c r="AJ494">
        <v>0.5</v>
      </c>
      <c r="AK494">
        <v>80</v>
      </c>
      <c r="AL494" t="s">
        <v>732</v>
      </c>
      <c r="AM494" t="s">
        <v>732</v>
      </c>
      <c r="AN494" t="s">
        <v>732</v>
      </c>
      <c r="AO494" t="s">
        <v>732</v>
      </c>
      <c r="AP494" t="s">
        <v>732</v>
      </c>
      <c r="AQ494">
        <v>10</v>
      </c>
      <c r="AS494">
        <v>80</v>
      </c>
      <c r="AT494">
        <v>10</v>
      </c>
      <c r="AX494">
        <v>80</v>
      </c>
      <c r="AY494">
        <v>0.2</v>
      </c>
      <c r="AZ494">
        <v>3</v>
      </c>
      <c r="BA494">
        <v>80</v>
      </c>
      <c r="BB494">
        <v>0.2</v>
      </c>
      <c r="BC494">
        <v>1</v>
      </c>
      <c r="BD494" t="s">
        <v>732</v>
      </c>
      <c r="BE494" t="s">
        <v>732</v>
      </c>
      <c r="BF494" t="s">
        <v>732</v>
      </c>
      <c r="BG494" t="s">
        <v>732</v>
      </c>
      <c r="BH494" t="s">
        <v>732</v>
      </c>
      <c r="BI494" t="s">
        <v>732</v>
      </c>
    </row>
    <row r="495" spans="1:61">
      <c r="A495">
        <v>694</v>
      </c>
      <c r="B495" t="s">
        <v>1700</v>
      </c>
      <c r="C495" s="69" t="s">
        <v>1704</v>
      </c>
      <c r="D495" s="70">
        <v>340330</v>
      </c>
      <c r="E495">
        <v>2</v>
      </c>
      <c r="F495">
        <v>1</v>
      </c>
      <c r="G495" s="70">
        <v>118120144</v>
      </c>
      <c r="H495">
        <v>0.44921254999999999</v>
      </c>
      <c r="I495">
        <v>2.2769686999999998</v>
      </c>
      <c r="J495">
        <v>6.0374163000000002E-2</v>
      </c>
      <c r="N495">
        <v>1.9603539999999999</v>
      </c>
      <c r="O495">
        <v>2.4014337000000001</v>
      </c>
      <c r="P495">
        <v>0.27109499999999997</v>
      </c>
      <c r="Q495">
        <v>1.0935001E-2</v>
      </c>
      <c r="R495">
        <v>80</v>
      </c>
      <c r="S495">
        <v>80</v>
      </c>
      <c r="T495">
        <v>0.5</v>
      </c>
      <c r="U495">
        <v>1.0000001E-2</v>
      </c>
      <c r="V495">
        <v>80</v>
      </c>
      <c r="W495">
        <v>70</v>
      </c>
      <c r="X495">
        <v>0.1</v>
      </c>
      <c r="Y495">
        <v>0.2</v>
      </c>
      <c r="Z495">
        <v>0.70000004999999998</v>
      </c>
      <c r="AA495">
        <v>4</v>
      </c>
      <c r="AB495">
        <v>7.0000004999999996</v>
      </c>
      <c r="AC495">
        <v>1</v>
      </c>
      <c r="AD495">
        <v>2</v>
      </c>
      <c r="AE495">
        <v>3.5000002000000001</v>
      </c>
      <c r="AF495">
        <v>1</v>
      </c>
      <c r="AJ495">
        <v>0.5</v>
      </c>
      <c r="AK495">
        <v>80</v>
      </c>
      <c r="AL495" t="s">
        <v>732</v>
      </c>
      <c r="AM495" t="s">
        <v>732</v>
      </c>
      <c r="AN495" t="s">
        <v>732</v>
      </c>
      <c r="AO495" t="s">
        <v>732</v>
      </c>
      <c r="AP495" t="s">
        <v>732</v>
      </c>
      <c r="AQ495">
        <v>10</v>
      </c>
      <c r="AS495">
        <v>80</v>
      </c>
      <c r="AT495">
        <v>10</v>
      </c>
      <c r="AX495">
        <v>80</v>
      </c>
      <c r="AY495">
        <v>0.2</v>
      </c>
      <c r="AZ495">
        <v>3</v>
      </c>
      <c r="BA495">
        <v>80</v>
      </c>
      <c r="BB495">
        <v>0.2</v>
      </c>
      <c r="BC495">
        <v>1</v>
      </c>
      <c r="BD495" t="s">
        <v>732</v>
      </c>
      <c r="BE495" t="s">
        <v>732</v>
      </c>
      <c r="BF495" t="s">
        <v>732</v>
      </c>
      <c r="BG495" t="s">
        <v>732</v>
      </c>
      <c r="BH495" t="s">
        <v>732</v>
      </c>
      <c r="BI495" t="s">
        <v>732</v>
      </c>
    </row>
    <row r="496" spans="1:61">
      <c r="A496">
        <v>695</v>
      </c>
      <c r="B496" t="s">
        <v>1700</v>
      </c>
      <c r="C496" s="69" t="s">
        <v>1705</v>
      </c>
      <c r="D496" s="70">
        <v>340330</v>
      </c>
      <c r="E496">
        <v>2</v>
      </c>
      <c r="F496">
        <v>1</v>
      </c>
      <c r="G496" s="70">
        <v>118120144</v>
      </c>
      <c r="H496">
        <v>0.17968500000000001</v>
      </c>
      <c r="I496">
        <v>2.2769686999999998</v>
      </c>
      <c r="J496">
        <v>6.0374163000000002E-2</v>
      </c>
      <c r="N496">
        <v>0.39207082999999998</v>
      </c>
      <c r="O496">
        <v>1.2007169</v>
      </c>
      <c r="P496">
        <v>0.27109499999999997</v>
      </c>
      <c r="Q496">
        <v>1.0935001E-2</v>
      </c>
      <c r="R496">
        <v>40</v>
      </c>
      <c r="S496">
        <v>80</v>
      </c>
      <c r="T496">
        <v>0.5</v>
      </c>
      <c r="U496">
        <v>1.0000001E-2</v>
      </c>
      <c r="V496">
        <v>80</v>
      </c>
      <c r="W496">
        <v>70</v>
      </c>
      <c r="X496">
        <v>0.1</v>
      </c>
      <c r="Y496">
        <v>0.2</v>
      </c>
      <c r="Z496">
        <v>0.70000004999999998</v>
      </c>
      <c r="AA496">
        <v>0.2</v>
      </c>
      <c r="AB496">
        <v>1</v>
      </c>
      <c r="AC496">
        <v>0</v>
      </c>
      <c r="AD496">
        <v>1.5000001000000001</v>
      </c>
      <c r="AE496">
        <v>1</v>
      </c>
      <c r="AF496">
        <v>0</v>
      </c>
      <c r="AG496">
        <v>0</v>
      </c>
      <c r="AH496">
        <v>0.10005973999999999</v>
      </c>
      <c r="AI496">
        <v>0</v>
      </c>
      <c r="AJ496">
        <v>0.5</v>
      </c>
      <c r="AK496">
        <v>80</v>
      </c>
      <c r="AL496" t="s">
        <v>732</v>
      </c>
      <c r="AM496" t="s">
        <v>732</v>
      </c>
      <c r="AN496" t="s">
        <v>732</v>
      </c>
      <c r="AO496" t="s">
        <v>732</v>
      </c>
      <c r="AP496" t="s">
        <v>732</v>
      </c>
      <c r="AQ496">
        <v>10</v>
      </c>
      <c r="AS496">
        <v>80</v>
      </c>
      <c r="AT496">
        <v>10</v>
      </c>
      <c r="AX496">
        <v>80</v>
      </c>
      <c r="AY496">
        <v>0.2</v>
      </c>
      <c r="AZ496">
        <v>3</v>
      </c>
      <c r="BA496">
        <v>80</v>
      </c>
      <c r="BB496">
        <v>0.2</v>
      </c>
      <c r="BC496">
        <v>1</v>
      </c>
      <c r="BD496" t="s">
        <v>732</v>
      </c>
      <c r="BE496" t="s">
        <v>732</v>
      </c>
      <c r="BF496" t="s">
        <v>732</v>
      </c>
      <c r="BG496" t="s">
        <v>732</v>
      </c>
      <c r="BH496" t="s">
        <v>732</v>
      </c>
      <c r="BI496" t="s">
        <v>732</v>
      </c>
    </row>
    <row r="497" spans="1:61">
      <c r="A497">
        <v>696</v>
      </c>
      <c r="B497" t="s">
        <v>1706</v>
      </c>
      <c r="C497" s="69" t="s">
        <v>1707</v>
      </c>
      <c r="D497" s="70">
        <v>340330</v>
      </c>
      <c r="E497">
        <v>2</v>
      </c>
      <c r="F497">
        <v>1</v>
      </c>
      <c r="G497" s="70">
        <v>118120144</v>
      </c>
      <c r="H497">
        <v>3.2343299999999999</v>
      </c>
      <c r="I497">
        <v>1.2376704000000001</v>
      </c>
      <c r="J497">
        <v>3.4499521999999998E-2</v>
      </c>
      <c r="K497" s="71">
        <v>3.0261542999999999E-5</v>
      </c>
      <c r="M497">
        <v>0.45945802000000002</v>
      </c>
      <c r="O497">
        <v>1.0210178999999999</v>
      </c>
      <c r="P497">
        <v>0.33887001999999999</v>
      </c>
      <c r="Q497">
        <v>1.0935001E-2</v>
      </c>
      <c r="R497">
        <v>40</v>
      </c>
      <c r="S497">
        <v>80</v>
      </c>
      <c r="T497">
        <v>1</v>
      </c>
      <c r="U497">
        <v>1.0000001E-2</v>
      </c>
      <c r="V497">
        <v>80</v>
      </c>
      <c r="W497">
        <v>70</v>
      </c>
      <c r="X497">
        <v>0.5</v>
      </c>
      <c r="Y497">
        <v>1.2</v>
      </c>
      <c r="Z497">
        <v>0.70000004999999998</v>
      </c>
      <c r="AA497">
        <v>3.0000002000000001</v>
      </c>
      <c r="AB497">
        <v>7.0000004999999996</v>
      </c>
      <c r="AC497">
        <v>0</v>
      </c>
      <c r="AD497">
        <v>1.5000001000000001</v>
      </c>
      <c r="AE497">
        <v>5</v>
      </c>
      <c r="AF497">
        <v>3.0000002000000001</v>
      </c>
      <c r="AG497">
        <v>8.4283049999999998E-2</v>
      </c>
      <c r="AH497">
        <v>9.1891593999999993E-2</v>
      </c>
      <c r="AI497">
        <v>0</v>
      </c>
      <c r="AJ497">
        <v>1</v>
      </c>
      <c r="AK497">
        <v>80</v>
      </c>
      <c r="AL497" t="s">
        <v>732</v>
      </c>
      <c r="AM497" t="s">
        <v>732</v>
      </c>
      <c r="AN497" t="s">
        <v>732</v>
      </c>
      <c r="AO497" t="s">
        <v>732</v>
      </c>
      <c r="AP497" t="s">
        <v>732</v>
      </c>
      <c r="AQ497">
        <v>10</v>
      </c>
      <c r="AS497">
        <v>80</v>
      </c>
      <c r="AT497">
        <v>10</v>
      </c>
      <c r="AX497">
        <v>80</v>
      </c>
      <c r="AY497">
        <v>0.5</v>
      </c>
      <c r="AZ497">
        <v>3</v>
      </c>
      <c r="BA497">
        <v>80</v>
      </c>
      <c r="BB497">
        <v>0.5</v>
      </c>
      <c r="BC497">
        <v>1</v>
      </c>
      <c r="BD497" t="s">
        <v>732</v>
      </c>
      <c r="BE497" t="s">
        <v>732</v>
      </c>
      <c r="BF497" t="s">
        <v>732</v>
      </c>
      <c r="BG497" t="s">
        <v>732</v>
      </c>
      <c r="BH497" t="s">
        <v>732</v>
      </c>
      <c r="BI497" t="s">
        <v>732</v>
      </c>
    </row>
    <row r="498" spans="1:61">
      <c r="A498">
        <v>697</v>
      </c>
      <c r="B498" t="s">
        <v>1706</v>
      </c>
      <c r="C498" s="69" t="s">
        <v>1708</v>
      </c>
      <c r="D498" s="70">
        <v>340330</v>
      </c>
      <c r="E498">
        <v>2</v>
      </c>
      <c r="F498">
        <v>1</v>
      </c>
      <c r="G498" s="70">
        <v>118120</v>
      </c>
      <c r="H498">
        <v>3.1049568999999999</v>
      </c>
      <c r="I498">
        <v>1.4144806000000001</v>
      </c>
      <c r="J498">
        <v>3.6655739999999999E-2</v>
      </c>
      <c r="K498" s="71">
        <v>2.8481450000000002E-5</v>
      </c>
      <c r="M498">
        <v>0.45945796</v>
      </c>
      <c r="P498">
        <v>0.33887001999999999</v>
      </c>
      <c r="Q498">
        <v>1.0935001E-2</v>
      </c>
      <c r="R498">
        <v>40</v>
      </c>
      <c r="S498">
        <v>80</v>
      </c>
      <c r="T498">
        <v>1</v>
      </c>
      <c r="U498">
        <v>1.0000001E-2</v>
      </c>
      <c r="V498">
        <v>80</v>
      </c>
      <c r="W498">
        <v>70</v>
      </c>
      <c r="X498">
        <v>0.5</v>
      </c>
      <c r="Y498">
        <v>0.8</v>
      </c>
      <c r="Z498">
        <v>0.5</v>
      </c>
      <c r="AA498">
        <v>0.2</v>
      </c>
      <c r="AB498">
        <v>1</v>
      </c>
      <c r="AC498">
        <v>0</v>
      </c>
      <c r="AD498">
        <v>0.5</v>
      </c>
      <c r="AE498">
        <v>0.8</v>
      </c>
      <c r="AF498">
        <v>0</v>
      </c>
      <c r="AG498">
        <v>8.3595829999999996E-2</v>
      </c>
      <c r="AH498">
        <v>9.1891593999999993E-2</v>
      </c>
      <c r="AI498">
        <v>0</v>
      </c>
      <c r="AJ498">
        <v>1</v>
      </c>
      <c r="AK498">
        <v>80</v>
      </c>
      <c r="AL498" t="s">
        <v>732</v>
      </c>
      <c r="AM498" t="s">
        <v>732</v>
      </c>
      <c r="AN498" t="s">
        <v>732</v>
      </c>
      <c r="AO498" t="s">
        <v>732</v>
      </c>
      <c r="AP498" t="s">
        <v>732</v>
      </c>
      <c r="AQ498">
        <v>10</v>
      </c>
      <c r="AS498">
        <v>80</v>
      </c>
      <c r="AT498">
        <v>10</v>
      </c>
      <c r="AX498">
        <v>80</v>
      </c>
      <c r="AY498">
        <v>0.5</v>
      </c>
      <c r="AZ498">
        <v>3</v>
      </c>
      <c r="BA498">
        <v>80</v>
      </c>
      <c r="BB498">
        <v>0.8</v>
      </c>
      <c r="BC498">
        <v>1</v>
      </c>
      <c r="BD498" t="s">
        <v>732</v>
      </c>
      <c r="BE498" t="s">
        <v>732</v>
      </c>
      <c r="BF498" t="s">
        <v>732</v>
      </c>
      <c r="BG498" t="s">
        <v>732</v>
      </c>
      <c r="BH498" t="s">
        <v>732</v>
      </c>
      <c r="BI498" t="s">
        <v>732</v>
      </c>
    </row>
    <row r="499" spans="1:61">
      <c r="A499">
        <v>698</v>
      </c>
      <c r="B499" t="s">
        <v>1706</v>
      </c>
      <c r="C499" s="69" t="s">
        <v>1709</v>
      </c>
      <c r="D499" s="70">
        <v>340330</v>
      </c>
      <c r="E499">
        <v>2</v>
      </c>
      <c r="F499">
        <v>1</v>
      </c>
      <c r="G499" s="70">
        <v>118120144</v>
      </c>
      <c r="H499">
        <v>4.8514957000000001</v>
      </c>
      <c r="I499">
        <v>1.6128528</v>
      </c>
      <c r="J499">
        <v>7.7623919999999999E-2</v>
      </c>
      <c r="K499" s="71">
        <v>3.9874026999999999E-5</v>
      </c>
      <c r="L499">
        <v>4.0840708000000003E-2</v>
      </c>
      <c r="M499">
        <v>0.73513275</v>
      </c>
      <c r="O499">
        <v>0.51050890000000004</v>
      </c>
      <c r="P499">
        <v>0.13555</v>
      </c>
      <c r="Q499">
        <v>1.0935001E-2</v>
      </c>
      <c r="R499">
        <v>40</v>
      </c>
      <c r="S499">
        <v>80</v>
      </c>
      <c r="T499">
        <v>0.1</v>
      </c>
      <c r="U499">
        <v>1.0000001E-2</v>
      </c>
      <c r="V499">
        <v>50</v>
      </c>
      <c r="W499">
        <v>70</v>
      </c>
      <c r="X499">
        <v>0.5</v>
      </c>
      <c r="Y499">
        <v>1</v>
      </c>
      <c r="Z499">
        <v>1.2</v>
      </c>
      <c r="AA499">
        <v>3.0000002000000001</v>
      </c>
      <c r="AB499">
        <v>5</v>
      </c>
      <c r="AC499">
        <v>1</v>
      </c>
      <c r="AD499">
        <v>2.5</v>
      </c>
      <c r="AE499">
        <v>5</v>
      </c>
      <c r="AF499">
        <v>1</v>
      </c>
      <c r="AJ499">
        <v>1</v>
      </c>
      <c r="AK499">
        <v>80</v>
      </c>
      <c r="AL499" t="s">
        <v>732</v>
      </c>
      <c r="AM499" t="s">
        <v>732</v>
      </c>
      <c r="AN499" t="s">
        <v>732</v>
      </c>
      <c r="AO499" t="s">
        <v>732</v>
      </c>
      <c r="AP499" t="s">
        <v>732</v>
      </c>
      <c r="AQ499">
        <v>10</v>
      </c>
      <c r="AS499">
        <v>80</v>
      </c>
      <c r="AT499">
        <v>10</v>
      </c>
      <c r="AX499">
        <v>80</v>
      </c>
      <c r="AY499">
        <v>0.5</v>
      </c>
      <c r="AZ499">
        <v>3</v>
      </c>
      <c r="BA499">
        <v>80</v>
      </c>
      <c r="BB499">
        <v>0.8</v>
      </c>
      <c r="BC499">
        <v>1</v>
      </c>
      <c r="BD499" t="s">
        <v>732</v>
      </c>
      <c r="BE499" t="s">
        <v>732</v>
      </c>
      <c r="BF499" t="s">
        <v>732</v>
      </c>
      <c r="BG499" t="s">
        <v>732</v>
      </c>
      <c r="BH499" t="s">
        <v>732</v>
      </c>
      <c r="BI499" t="s">
        <v>732</v>
      </c>
    </row>
    <row r="500" spans="1:61">
      <c r="A500">
        <v>699</v>
      </c>
      <c r="B500" t="s">
        <v>1710</v>
      </c>
      <c r="C500" s="69" t="s">
        <v>1711</v>
      </c>
      <c r="D500" s="70">
        <v>340330</v>
      </c>
      <c r="E500">
        <v>2</v>
      </c>
      <c r="F500">
        <v>1</v>
      </c>
      <c r="G500" s="70">
        <v>118120144</v>
      </c>
      <c r="H500">
        <v>3.5937003999999999</v>
      </c>
      <c r="I500">
        <v>0.74748963000000002</v>
      </c>
      <c r="J500">
        <v>3.881196E-2</v>
      </c>
      <c r="O500">
        <v>0.20420356000000001</v>
      </c>
      <c r="P500">
        <v>0.40664503000000002</v>
      </c>
      <c r="Q500">
        <v>1.0935001E-2</v>
      </c>
      <c r="R500">
        <v>80</v>
      </c>
      <c r="S500">
        <v>80</v>
      </c>
      <c r="T500">
        <v>1</v>
      </c>
      <c r="U500">
        <v>1.0000001E-2</v>
      </c>
      <c r="V500">
        <v>80</v>
      </c>
      <c r="W500">
        <v>70</v>
      </c>
      <c r="X500">
        <v>0.2</v>
      </c>
      <c r="Y500">
        <v>0.5</v>
      </c>
      <c r="Z500">
        <v>0.8</v>
      </c>
      <c r="AA500">
        <v>0.2</v>
      </c>
      <c r="AB500">
        <v>1.2</v>
      </c>
      <c r="AC500">
        <v>0</v>
      </c>
      <c r="AD500">
        <v>0.2</v>
      </c>
      <c r="AE500">
        <v>1</v>
      </c>
      <c r="AF500">
        <v>0</v>
      </c>
      <c r="AG500">
        <v>1.4712864999999999</v>
      </c>
      <c r="AH500">
        <v>0</v>
      </c>
      <c r="AI500">
        <v>0</v>
      </c>
      <c r="AJ500">
        <v>0.5</v>
      </c>
      <c r="AK500">
        <v>40</v>
      </c>
      <c r="AL500" t="s">
        <v>732</v>
      </c>
      <c r="AM500" t="s">
        <v>732</v>
      </c>
      <c r="AN500" t="s">
        <v>732</v>
      </c>
      <c r="AO500" t="s">
        <v>732</v>
      </c>
      <c r="AP500" t="s">
        <v>732</v>
      </c>
      <c r="AQ500">
        <v>10</v>
      </c>
      <c r="AS500">
        <v>80</v>
      </c>
      <c r="AT500">
        <v>10</v>
      </c>
      <c r="AX500">
        <v>60</v>
      </c>
      <c r="AY500">
        <v>0.2</v>
      </c>
      <c r="AZ500">
        <v>3</v>
      </c>
      <c r="BA500">
        <v>60</v>
      </c>
      <c r="BB500">
        <v>0.2</v>
      </c>
      <c r="BC500">
        <v>1</v>
      </c>
      <c r="BD500" t="s">
        <v>732</v>
      </c>
      <c r="BE500" t="s">
        <v>732</v>
      </c>
      <c r="BF500" t="s">
        <v>732</v>
      </c>
      <c r="BG500" t="s">
        <v>732</v>
      </c>
      <c r="BH500" t="s">
        <v>732</v>
      </c>
      <c r="BI500" t="s">
        <v>732</v>
      </c>
    </row>
    <row r="501" spans="1:61">
      <c r="A501">
        <v>700</v>
      </c>
      <c r="B501" t="s">
        <v>1710</v>
      </c>
      <c r="C501" s="69" t="s">
        <v>1712</v>
      </c>
      <c r="D501" s="70">
        <v>340330</v>
      </c>
      <c r="E501">
        <v>2</v>
      </c>
      <c r="F501">
        <v>1</v>
      </c>
      <c r="G501" s="70">
        <v>118120144</v>
      </c>
      <c r="H501">
        <v>3.7949473999999999</v>
      </c>
      <c r="I501">
        <v>0.51749283000000001</v>
      </c>
      <c r="J501">
        <v>2.8030863E-2</v>
      </c>
      <c r="O501">
        <v>0.29405308000000002</v>
      </c>
      <c r="P501">
        <v>0.33887001999999999</v>
      </c>
      <c r="Q501">
        <v>1.0935001E-2</v>
      </c>
      <c r="R501">
        <v>80</v>
      </c>
      <c r="S501">
        <v>80</v>
      </c>
      <c r="T501">
        <v>1</v>
      </c>
      <c r="U501">
        <v>1.0000001E-2</v>
      </c>
      <c r="V501">
        <v>80</v>
      </c>
      <c r="W501">
        <v>70</v>
      </c>
      <c r="X501">
        <v>0.2</v>
      </c>
      <c r="Y501">
        <v>0.8</v>
      </c>
      <c r="Z501">
        <v>0.5</v>
      </c>
      <c r="AA501">
        <v>0.2</v>
      </c>
      <c r="AB501">
        <v>1</v>
      </c>
      <c r="AC501">
        <v>0</v>
      </c>
      <c r="AD501">
        <v>0.5</v>
      </c>
      <c r="AE501">
        <v>0.8</v>
      </c>
      <c r="AF501">
        <v>0</v>
      </c>
      <c r="AG501">
        <v>1.4712864999999999</v>
      </c>
      <c r="AH501">
        <v>7.3513270000000004E-3</v>
      </c>
      <c r="AI501">
        <v>0</v>
      </c>
      <c r="AJ501">
        <v>0.5</v>
      </c>
      <c r="AK501">
        <v>40</v>
      </c>
      <c r="AL501" t="s">
        <v>732</v>
      </c>
      <c r="AM501" t="s">
        <v>732</v>
      </c>
      <c r="AN501" t="s">
        <v>732</v>
      </c>
      <c r="AO501" t="s">
        <v>732</v>
      </c>
      <c r="AP501" t="s">
        <v>732</v>
      </c>
      <c r="AQ501">
        <v>10</v>
      </c>
      <c r="AS501">
        <v>80</v>
      </c>
      <c r="AT501">
        <v>10</v>
      </c>
      <c r="AX501">
        <v>60</v>
      </c>
      <c r="AY501">
        <v>0.2</v>
      </c>
      <c r="AZ501">
        <v>3</v>
      </c>
      <c r="BA501">
        <v>60</v>
      </c>
      <c r="BB501">
        <v>0.2</v>
      </c>
      <c r="BC501">
        <v>1</v>
      </c>
      <c r="BD501" t="s">
        <v>732</v>
      </c>
      <c r="BE501" t="s">
        <v>732</v>
      </c>
      <c r="BF501" t="s">
        <v>732</v>
      </c>
      <c r="BG501" t="s">
        <v>732</v>
      </c>
      <c r="BH501" t="s">
        <v>732</v>
      </c>
      <c r="BI501" t="s">
        <v>732</v>
      </c>
    </row>
    <row r="502" spans="1:61">
      <c r="A502">
        <v>701</v>
      </c>
      <c r="B502" t="s">
        <v>1710</v>
      </c>
      <c r="C502" s="69" t="s">
        <v>1713</v>
      </c>
      <c r="D502" s="70">
        <v>330320</v>
      </c>
      <c r="E502">
        <v>2</v>
      </c>
      <c r="F502">
        <v>1</v>
      </c>
      <c r="G502" s="70">
        <v>118120144</v>
      </c>
      <c r="H502">
        <v>3.7949473999999999</v>
      </c>
      <c r="I502">
        <v>0.51749283000000001</v>
      </c>
      <c r="J502">
        <v>2.8030863E-2</v>
      </c>
      <c r="N502">
        <v>0.45945802000000002</v>
      </c>
      <c r="O502">
        <v>0.29405308000000002</v>
      </c>
      <c r="P502">
        <v>0.33887001999999999</v>
      </c>
      <c r="Q502">
        <v>1.0935001E-2</v>
      </c>
      <c r="R502">
        <v>30</v>
      </c>
      <c r="S502">
        <v>80</v>
      </c>
      <c r="T502">
        <v>1</v>
      </c>
      <c r="U502">
        <v>1.0000001E-2</v>
      </c>
      <c r="V502">
        <v>80</v>
      </c>
      <c r="W502">
        <v>70</v>
      </c>
      <c r="X502">
        <v>0.6</v>
      </c>
      <c r="Y502">
        <v>2.7</v>
      </c>
      <c r="Z502">
        <v>5</v>
      </c>
      <c r="AA502">
        <v>4.5</v>
      </c>
      <c r="AB502">
        <v>7.0000004999999996</v>
      </c>
      <c r="AC502">
        <v>0</v>
      </c>
      <c r="AD502">
        <v>1.5000001000000001</v>
      </c>
      <c r="AE502">
        <v>5</v>
      </c>
      <c r="AF502">
        <v>3.0000002000000001</v>
      </c>
      <c r="AG502">
        <v>1.4712864999999999</v>
      </c>
      <c r="AH502">
        <v>7.3513270000000004E-3</v>
      </c>
      <c r="AI502">
        <v>0</v>
      </c>
      <c r="AJ502">
        <v>1</v>
      </c>
      <c r="AK502">
        <v>80</v>
      </c>
      <c r="AL502" t="s">
        <v>732</v>
      </c>
      <c r="AM502" t="s">
        <v>732</v>
      </c>
      <c r="AN502" t="s">
        <v>732</v>
      </c>
      <c r="AO502" t="s">
        <v>732</v>
      </c>
      <c r="AP502" t="s">
        <v>732</v>
      </c>
      <c r="AQ502">
        <v>10</v>
      </c>
      <c r="AS502">
        <v>80</v>
      </c>
      <c r="AT502">
        <v>10</v>
      </c>
      <c r="AX502">
        <v>80</v>
      </c>
      <c r="AY502">
        <v>0.2</v>
      </c>
      <c r="AZ502">
        <v>3</v>
      </c>
      <c r="BA502">
        <v>80</v>
      </c>
      <c r="BB502">
        <v>0.8</v>
      </c>
      <c r="BC502">
        <v>1</v>
      </c>
      <c r="BD502" t="s">
        <v>732</v>
      </c>
      <c r="BE502" t="s">
        <v>732</v>
      </c>
      <c r="BF502" t="s">
        <v>732</v>
      </c>
      <c r="BG502" t="s">
        <v>732</v>
      </c>
      <c r="BH502" t="s">
        <v>732</v>
      </c>
      <c r="BI502" t="s">
        <v>732</v>
      </c>
    </row>
    <row r="503" spans="1:61">
      <c r="A503">
        <v>702</v>
      </c>
      <c r="B503" t="s">
        <v>1710</v>
      </c>
      <c r="C503" s="69" t="s">
        <v>1714</v>
      </c>
      <c r="D503" s="70">
        <v>340330</v>
      </c>
      <c r="E503">
        <v>2</v>
      </c>
      <c r="F503">
        <v>1</v>
      </c>
      <c r="G503" s="70">
        <v>118120144</v>
      </c>
      <c r="H503">
        <v>6.8424060000000004</v>
      </c>
      <c r="I503">
        <v>1.3799808</v>
      </c>
      <c r="J503">
        <v>4.2693160000000001E-2</v>
      </c>
      <c r="K503" s="71">
        <v>1.0917891E-4</v>
      </c>
      <c r="L503">
        <v>0.22972897</v>
      </c>
      <c r="M503">
        <v>2.0420356000000002</v>
      </c>
      <c r="O503">
        <v>0.22053981</v>
      </c>
      <c r="P503">
        <v>5.3825006000000002E-2</v>
      </c>
      <c r="Q503">
        <v>7.0100003000000003E-3</v>
      </c>
      <c r="R503">
        <v>60</v>
      </c>
      <c r="S503">
        <v>80</v>
      </c>
      <c r="T503">
        <v>0.1</v>
      </c>
      <c r="U503">
        <v>1.0000001E-2</v>
      </c>
      <c r="V503">
        <v>75</v>
      </c>
      <c r="W503">
        <v>75</v>
      </c>
      <c r="X503">
        <v>0.4</v>
      </c>
      <c r="Y503">
        <v>2</v>
      </c>
      <c r="Z503">
        <v>3.0000002000000001</v>
      </c>
      <c r="AA503">
        <v>3.0000002000000001</v>
      </c>
      <c r="AB503">
        <v>1.3000001000000001</v>
      </c>
      <c r="AC503">
        <v>3.0000002000000001</v>
      </c>
      <c r="AD503">
        <v>3.0000002000000001</v>
      </c>
      <c r="AE503">
        <v>1.9000001</v>
      </c>
      <c r="AF503">
        <v>0</v>
      </c>
      <c r="AG503">
        <v>8.8826039999999995E-2</v>
      </c>
      <c r="AH503">
        <v>0.15437788</v>
      </c>
      <c r="AI503">
        <v>0</v>
      </c>
      <c r="AJ503">
        <v>1</v>
      </c>
      <c r="AK503">
        <v>80</v>
      </c>
      <c r="AL503" t="s">
        <v>732</v>
      </c>
      <c r="AM503" t="s">
        <v>732</v>
      </c>
      <c r="AN503" t="s">
        <v>732</v>
      </c>
      <c r="AO503" t="s">
        <v>732</v>
      </c>
      <c r="AP503" t="s">
        <v>732</v>
      </c>
      <c r="AQ503">
        <v>10</v>
      </c>
      <c r="AS503">
        <v>80</v>
      </c>
      <c r="AT503">
        <v>10</v>
      </c>
      <c r="AX503">
        <v>80</v>
      </c>
      <c r="AY503">
        <v>0.2</v>
      </c>
      <c r="AZ503">
        <v>3</v>
      </c>
      <c r="BA503">
        <v>80</v>
      </c>
      <c r="BB503">
        <v>1</v>
      </c>
      <c r="BC503">
        <v>1</v>
      </c>
      <c r="BD503" t="s">
        <v>732</v>
      </c>
      <c r="BE503" t="s">
        <v>732</v>
      </c>
      <c r="BF503" t="s">
        <v>732</v>
      </c>
      <c r="BG503" t="s">
        <v>732</v>
      </c>
      <c r="BH503" t="s">
        <v>732</v>
      </c>
      <c r="BI503" t="s">
        <v>732</v>
      </c>
    </row>
    <row r="504" spans="1:61">
      <c r="A504">
        <v>703</v>
      </c>
      <c r="B504" t="s">
        <v>1715</v>
      </c>
      <c r="C504" s="69" t="s">
        <v>1716</v>
      </c>
      <c r="D504" s="70">
        <v>340330</v>
      </c>
      <c r="E504">
        <v>2</v>
      </c>
      <c r="F504">
        <v>1</v>
      </c>
      <c r="G504" s="70">
        <v>118120144</v>
      </c>
      <c r="H504">
        <v>9.6598659999999992</v>
      </c>
      <c r="I504">
        <v>2.2999681999999999</v>
      </c>
      <c r="J504">
        <v>6.2099135999999999E-2</v>
      </c>
      <c r="L504">
        <v>0.22972897</v>
      </c>
      <c r="N504">
        <v>1.6540486000000001</v>
      </c>
      <c r="O504">
        <v>0.58810616000000004</v>
      </c>
      <c r="P504">
        <v>8.7550009999999998E-2</v>
      </c>
      <c r="Q504">
        <v>1.0935001E-2</v>
      </c>
      <c r="R504">
        <v>60</v>
      </c>
      <c r="S504">
        <v>80</v>
      </c>
      <c r="T504">
        <v>0.1</v>
      </c>
      <c r="U504">
        <v>1.0000001E-2</v>
      </c>
      <c r="V504">
        <v>75</v>
      </c>
      <c r="W504">
        <v>70</v>
      </c>
      <c r="X504">
        <v>1.5000001000000001</v>
      </c>
      <c r="Y504">
        <v>3.4</v>
      </c>
      <c r="Z504">
        <v>3.5000002000000001</v>
      </c>
      <c r="AA504">
        <v>0.2</v>
      </c>
      <c r="AB504">
        <v>5</v>
      </c>
      <c r="AC504">
        <v>3.0000002000000001</v>
      </c>
      <c r="AD504">
        <v>1.5000001000000001</v>
      </c>
      <c r="AE504">
        <v>3.0000002000000001</v>
      </c>
      <c r="AF504">
        <v>0.4</v>
      </c>
      <c r="AG504">
        <v>2.6750665E-2</v>
      </c>
      <c r="AH504">
        <v>5.1459294000000003E-2</v>
      </c>
      <c r="AI504">
        <v>0</v>
      </c>
      <c r="AJ504">
        <v>1</v>
      </c>
      <c r="AK504">
        <v>80</v>
      </c>
      <c r="AL504" t="s">
        <v>732</v>
      </c>
      <c r="AM504" t="s">
        <v>732</v>
      </c>
      <c r="AN504" t="s">
        <v>732</v>
      </c>
      <c r="AO504" t="s">
        <v>732</v>
      </c>
      <c r="AP504" t="s">
        <v>732</v>
      </c>
      <c r="AQ504">
        <v>10</v>
      </c>
      <c r="AS504">
        <v>80</v>
      </c>
      <c r="AT504">
        <v>10</v>
      </c>
      <c r="AX504">
        <v>80</v>
      </c>
      <c r="AY504">
        <v>0.5</v>
      </c>
      <c r="AZ504">
        <v>3</v>
      </c>
      <c r="BA504">
        <v>80</v>
      </c>
      <c r="BB504">
        <v>1</v>
      </c>
      <c r="BC504">
        <v>1</v>
      </c>
      <c r="BD504" t="s">
        <v>732</v>
      </c>
      <c r="BE504" t="s">
        <v>732</v>
      </c>
      <c r="BF504" t="s">
        <v>732</v>
      </c>
      <c r="BG504" t="s">
        <v>732</v>
      </c>
      <c r="BH504" t="s">
        <v>732</v>
      </c>
      <c r="BI504" t="s">
        <v>732</v>
      </c>
    </row>
    <row r="505" spans="1:61">
      <c r="A505">
        <v>704</v>
      </c>
      <c r="B505" t="s">
        <v>1715</v>
      </c>
      <c r="C505" s="69" t="s">
        <v>1717</v>
      </c>
      <c r="D505" s="70">
        <v>340330</v>
      </c>
      <c r="E505">
        <v>2</v>
      </c>
      <c r="F505">
        <v>1</v>
      </c>
      <c r="G505" s="70">
        <v>118120144</v>
      </c>
      <c r="H505">
        <v>5.1318039999999998</v>
      </c>
      <c r="I505">
        <v>0.91998729999999995</v>
      </c>
      <c r="J505">
        <v>2.8462103999999998E-2</v>
      </c>
      <c r="K505" s="71">
        <v>2.1835777999999998E-5</v>
      </c>
      <c r="L505">
        <v>0.11486448</v>
      </c>
      <c r="M505">
        <v>0.40840712000000001</v>
      </c>
      <c r="N505">
        <v>1.4702656000000001</v>
      </c>
      <c r="O505">
        <v>0.44107962000000001</v>
      </c>
      <c r="P505">
        <v>0.16147502</v>
      </c>
      <c r="Q505">
        <v>7.0100003000000003E-3</v>
      </c>
      <c r="R505">
        <v>60</v>
      </c>
      <c r="S505">
        <v>80</v>
      </c>
      <c r="T505">
        <v>0.05</v>
      </c>
      <c r="U505">
        <v>1.0000001E-2</v>
      </c>
      <c r="V505">
        <v>75</v>
      </c>
      <c r="W505">
        <v>75</v>
      </c>
      <c r="X505">
        <v>0.8</v>
      </c>
      <c r="Y505">
        <v>2</v>
      </c>
      <c r="Z505">
        <v>6.0000004999999996</v>
      </c>
      <c r="AA505">
        <v>3.0000002000000001</v>
      </c>
      <c r="AB505">
        <v>11.000000999999999</v>
      </c>
      <c r="AC505">
        <v>0</v>
      </c>
      <c r="AD505">
        <v>7.0000004999999996</v>
      </c>
      <c r="AE505">
        <v>15.000000999999999</v>
      </c>
      <c r="AF505">
        <v>0</v>
      </c>
      <c r="AJ505">
        <v>1.5</v>
      </c>
      <c r="AK505">
        <v>80</v>
      </c>
      <c r="AL505">
        <v>0.5</v>
      </c>
      <c r="AM505">
        <v>60</v>
      </c>
      <c r="AN505" t="s">
        <v>732</v>
      </c>
      <c r="AO505" t="s">
        <v>732</v>
      </c>
      <c r="AP505" t="s">
        <v>732</v>
      </c>
      <c r="AQ505">
        <v>10</v>
      </c>
      <c r="AS505">
        <v>80</v>
      </c>
      <c r="AT505">
        <v>10</v>
      </c>
      <c r="AX505">
        <v>80</v>
      </c>
      <c r="AY505">
        <v>0.5</v>
      </c>
      <c r="AZ505">
        <v>3</v>
      </c>
      <c r="BA505">
        <v>80</v>
      </c>
      <c r="BB505">
        <v>1.2</v>
      </c>
      <c r="BC505">
        <v>1</v>
      </c>
      <c r="BD505" t="s">
        <v>732</v>
      </c>
      <c r="BE505" t="s">
        <v>732</v>
      </c>
      <c r="BF505" t="s">
        <v>732</v>
      </c>
      <c r="BG505" t="s">
        <v>732</v>
      </c>
      <c r="BH505" t="s">
        <v>732</v>
      </c>
      <c r="BI505" t="s">
        <v>732</v>
      </c>
    </row>
    <row r="506" spans="1:61">
      <c r="A506">
        <v>705</v>
      </c>
      <c r="B506" t="s">
        <v>1718</v>
      </c>
      <c r="C506" t="s">
        <v>1719</v>
      </c>
      <c r="D506" s="70">
        <v>340330</v>
      </c>
      <c r="E506">
        <v>2</v>
      </c>
      <c r="F506">
        <v>1</v>
      </c>
      <c r="G506" s="70">
        <v>118120125</v>
      </c>
      <c r="H506">
        <v>0.22999676999999999</v>
      </c>
      <c r="I506">
        <v>0</v>
      </c>
      <c r="J506">
        <v>0.96598667000000005</v>
      </c>
      <c r="L506">
        <v>39.207079999999998</v>
      </c>
      <c r="N506">
        <v>0.91891590000000001</v>
      </c>
      <c r="P506">
        <v>7.4054999999999996E-2</v>
      </c>
      <c r="Q506">
        <v>0</v>
      </c>
      <c r="R506">
        <v>90</v>
      </c>
      <c r="S506" t="s">
        <v>732</v>
      </c>
      <c r="T506">
        <v>0.1</v>
      </c>
      <c r="U506">
        <v>1.0000001E-2</v>
      </c>
      <c r="V506">
        <v>80</v>
      </c>
      <c r="W506">
        <v>60</v>
      </c>
      <c r="X506">
        <v>0.2</v>
      </c>
      <c r="Y506">
        <v>1.3000001000000001</v>
      </c>
      <c r="Z506">
        <v>3.2</v>
      </c>
      <c r="AA506">
        <v>4</v>
      </c>
      <c r="AB506">
        <v>1.2</v>
      </c>
      <c r="AC506">
        <v>0</v>
      </c>
      <c r="AD506">
        <v>0.4</v>
      </c>
      <c r="AE506">
        <v>2.4</v>
      </c>
      <c r="AF506">
        <v>0</v>
      </c>
      <c r="AJ506">
        <v>0.5</v>
      </c>
      <c r="AK506">
        <v>40</v>
      </c>
      <c r="AL506" t="s">
        <v>732</v>
      </c>
      <c r="AM506" t="s">
        <v>732</v>
      </c>
      <c r="AN506" t="s">
        <v>732</v>
      </c>
      <c r="AO506" t="s">
        <v>732</v>
      </c>
      <c r="AP506" t="s">
        <v>732</v>
      </c>
      <c r="AQ506">
        <v>35</v>
      </c>
      <c r="AS506">
        <v>60</v>
      </c>
      <c r="AT506">
        <v>5</v>
      </c>
      <c r="AX506">
        <v>40</v>
      </c>
      <c r="AY506">
        <v>0.1</v>
      </c>
      <c r="AZ506">
        <v>3</v>
      </c>
      <c r="BA506">
        <v>40</v>
      </c>
      <c r="BB506">
        <v>0.5</v>
      </c>
      <c r="BC506">
        <v>1</v>
      </c>
      <c r="BD506">
        <v>1.5</v>
      </c>
      <c r="BE506">
        <v>1</v>
      </c>
      <c r="BF506">
        <v>25</v>
      </c>
      <c r="BG506" t="s">
        <v>732</v>
      </c>
      <c r="BH506" t="s">
        <v>732</v>
      </c>
      <c r="BI506" t="s">
        <v>732</v>
      </c>
    </row>
    <row r="507" spans="1:61">
      <c r="A507">
        <v>706</v>
      </c>
      <c r="B507" t="s">
        <v>1720</v>
      </c>
      <c r="C507" s="69" t="s">
        <v>1721</v>
      </c>
      <c r="D507" s="70">
        <v>340330</v>
      </c>
      <c r="E507">
        <v>2</v>
      </c>
      <c r="F507">
        <v>1</v>
      </c>
      <c r="G507" s="70">
        <v>118120125</v>
      </c>
      <c r="H507">
        <v>0.22999676999999999</v>
      </c>
      <c r="I507">
        <v>0</v>
      </c>
      <c r="J507">
        <v>0.96598667000000005</v>
      </c>
      <c r="L507">
        <v>2.9405313</v>
      </c>
      <c r="N507">
        <v>0.91891590000000001</v>
      </c>
      <c r="P507">
        <v>7.4054999999999996E-2</v>
      </c>
      <c r="Q507">
        <v>0</v>
      </c>
      <c r="R507">
        <v>90</v>
      </c>
      <c r="S507" t="s">
        <v>732</v>
      </c>
      <c r="T507">
        <v>0.1</v>
      </c>
      <c r="U507">
        <v>1.0000001E-2</v>
      </c>
      <c r="V507">
        <v>80</v>
      </c>
      <c r="W507">
        <v>60</v>
      </c>
      <c r="X507">
        <v>0.2</v>
      </c>
      <c r="Y507">
        <v>0.3</v>
      </c>
      <c r="Z507">
        <v>1</v>
      </c>
      <c r="AA507">
        <v>1.5000001000000001</v>
      </c>
      <c r="AB507">
        <v>1.2</v>
      </c>
      <c r="AC507">
        <v>0</v>
      </c>
      <c r="AD507">
        <v>0.4</v>
      </c>
      <c r="AE507">
        <v>2.4</v>
      </c>
      <c r="AF507">
        <v>0</v>
      </c>
      <c r="AG507">
        <v>0.59096859999999996</v>
      </c>
      <c r="AH507">
        <v>0</v>
      </c>
      <c r="AI507">
        <v>0</v>
      </c>
      <c r="AJ507">
        <v>0.5</v>
      </c>
      <c r="AK507">
        <v>40</v>
      </c>
      <c r="AL507" t="s">
        <v>732</v>
      </c>
      <c r="AM507" t="s">
        <v>732</v>
      </c>
      <c r="AN507" t="s">
        <v>732</v>
      </c>
      <c r="AO507" t="s">
        <v>732</v>
      </c>
      <c r="AP507" t="s">
        <v>732</v>
      </c>
      <c r="AQ507">
        <v>35</v>
      </c>
      <c r="AS507">
        <v>60</v>
      </c>
      <c r="AT507">
        <v>5</v>
      </c>
      <c r="AX507">
        <v>40</v>
      </c>
      <c r="AY507">
        <v>0.1</v>
      </c>
      <c r="AZ507">
        <v>3</v>
      </c>
      <c r="BA507">
        <v>40</v>
      </c>
      <c r="BB507">
        <v>0.5</v>
      </c>
      <c r="BC507">
        <v>1</v>
      </c>
      <c r="BD507">
        <v>1.5</v>
      </c>
      <c r="BE507">
        <v>1</v>
      </c>
      <c r="BF507">
        <v>25</v>
      </c>
      <c r="BG507" t="s">
        <v>732</v>
      </c>
      <c r="BH507" t="s">
        <v>732</v>
      </c>
      <c r="BI507" t="s">
        <v>732</v>
      </c>
    </row>
    <row r="508" spans="1:61">
      <c r="A508">
        <v>707</v>
      </c>
      <c r="B508" t="s">
        <v>1722</v>
      </c>
      <c r="C508" s="69" t="s">
        <v>1723</v>
      </c>
      <c r="D508" s="70">
        <v>340330</v>
      </c>
      <c r="E508">
        <v>2</v>
      </c>
      <c r="F508">
        <v>1</v>
      </c>
      <c r="G508" s="70">
        <v>118120125</v>
      </c>
      <c r="H508">
        <v>0.22999676999999999</v>
      </c>
      <c r="I508">
        <v>0.52899264999999995</v>
      </c>
      <c r="J508">
        <v>1.2879821</v>
      </c>
      <c r="N508">
        <v>4.9008849999999997</v>
      </c>
      <c r="P508">
        <v>0.22217502</v>
      </c>
      <c r="Q508">
        <v>0</v>
      </c>
      <c r="R508">
        <v>90</v>
      </c>
      <c r="S508" t="s">
        <v>732</v>
      </c>
      <c r="T508">
        <v>0.5</v>
      </c>
      <c r="U508">
        <v>1.0000001E-2</v>
      </c>
      <c r="V508">
        <v>80</v>
      </c>
      <c r="W508">
        <v>60</v>
      </c>
      <c r="X508">
        <v>0.2</v>
      </c>
      <c r="Y508">
        <v>0.8</v>
      </c>
      <c r="Z508">
        <v>1.2</v>
      </c>
      <c r="AA508">
        <v>0.8</v>
      </c>
      <c r="AB508">
        <v>1.2</v>
      </c>
      <c r="AC508">
        <v>0</v>
      </c>
      <c r="AD508">
        <v>0.4</v>
      </c>
      <c r="AE508">
        <v>1.2</v>
      </c>
      <c r="AF508">
        <v>0</v>
      </c>
      <c r="AG508">
        <v>0.12465743</v>
      </c>
      <c r="AH508">
        <v>0</v>
      </c>
      <c r="AI508">
        <v>0</v>
      </c>
      <c r="AJ508">
        <v>0.5</v>
      </c>
      <c r="AK508">
        <v>80</v>
      </c>
      <c r="AL508" t="s">
        <v>732</v>
      </c>
      <c r="AM508" t="s">
        <v>732</v>
      </c>
      <c r="AN508" t="s">
        <v>732</v>
      </c>
      <c r="AO508" t="s">
        <v>732</v>
      </c>
      <c r="AP508" t="s">
        <v>732</v>
      </c>
      <c r="AQ508">
        <v>35</v>
      </c>
      <c r="AS508">
        <v>60</v>
      </c>
      <c r="AT508">
        <v>5</v>
      </c>
      <c r="AX508">
        <v>80</v>
      </c>
      <c r="AY508">
        <v>0.1</v>
      </c>
      <c r="AZ508">
        <v>3</v>
      </c>
      <c r="BA508">
        <v>80</v>
      </c>
      <c r="BB508">
        <v>0.5</v>
      </c>
      <c r="BC508">
        <v>1</v>
      </c>
      <c r="BD508">
        <v>1.5</v>
      </c>
      <c r="BE508">
        <v>1</v>
      </c>
      <c r="BF508">
        <v>25</v>
      </c>
      <c r="BG508" t="s">
        <v>732</v>
      </c>
      <c r="BH508" t="s">
        <v>732</v>
      </c>
      <c r="BI508" t="s">
        <v>732</v>
      </c>
    </row>
    <row r="509" spans="1:61">
      <c r="A509">
        <v>708</v>
      </c>
      <c r="B509" t="s">
        <v>1722</v>
      </c>
      <c r="C509" s="69" t="s">
        <v>1724</v>
      </c>
      <c r="D509" s="70">
        <v>340330</v>
      </c>
      <c r="E509">
        <v>2</v>
      </c>
      <c r="F509">
        <v>1</v>
      </c>
      <c r="G509" s="70">
        <v>118120125</v>
      </c>
      <c r="H509">
        <v>0.22999676999999999</v>
      </c>
      <c r="I509">
        <v>0.52899264999999995</v>
      </c>
      <c r="J509">
        <v>1.1959834</v>
      </c>
      <c r="N509">
        <v>0.91891590000000001</v>
      </c>
      <c r="P509">
        <v>0.22217502</v>
      </c>
      <c r="Q509">
        <v>0</v>
      </c>
      <c r="R509">
        <v>90</v>
      </c>
      <c r="S509" t="s">
        <v>732</v>
      </c>
      <c r="T509">
        <v>0.1</v>
      </c>
      <c r="U509">
        <v>1.0000001E-2</v>
      </c>
      <c r="V509">
        <v>80</v>
      </c>
      <c r="W509">
        <v>60</v>
      </c>
      <c r="X509">
        <v>0.1</v>
      </c>
      <c r="Y509">
        <v>0.5</v>
      </c>
      <c r="Z509">
        <v>0.5</v>
      </c>
      <c r="AA509">
        <v>0.4</v>
      </c>
      <c r="AB509">
        <v>0.2</v>
      </c>
      <c r="AC509">
        <v>0</v>
      </c>
      <c r="AD509">
        <v>1.2</v>
      </c>
      <c r="AE509">
        <v>0.3</v>
      </c>
      <c r="AF509">
        <v>0</v>
      </c>
      <c r="AG509">
        <v>0.24931486</v>
      </c>
      <c r="AH509">
        <v>0</v>
      </c>
      <c r="AI509">
        <v>0</v>
      </c>
      <c r="AJ509">
        <v>0.5</v>
      </c>
      <c r="AK509">
        <v>40</v>
      </c>
      <c r="AL509" t="s">
        <v>732</v>
      </c>
      <c r="AM509" t="s">
        <v>732</v>
      </c>
      <c r="AN509" t="s">
        <v>732</v>
      </c>
      <c r="AO509" t="s">
        <v>732</v>
      </c>
      <c r="AP509" t="s">
        <v>732</v>
      </c>
      <c r="AQ509">
        <v>35</v>
      </c>
      <c r="AS509">
        <v>60</v>
      </c>
      <c r="AT509">
        <v>5</v>
      </c>
      <c r="AX509">
        <v>80</v>
      </c>
      <c r="AY509">
        <v>0.5</v>
      </c>
      <c r="AZ509">
        <v>3</v>
      </c>
      <c r="BA509">
        <v>80</v>
      </c>
      <c r="BB509">
        <v>0.5</v>
      </c>
      <c r="BC509">
        <v>1</v>
      </c>
      <c r="BD509">
        <v>1.5</v>
      </c>
      <c r="BE509">
        <v>1</v>
      </c>
      <c r="BF509">
        <v>25</v>
      </c>
      <c r="BG509" t="s">
        <v>732</v>
      </c>
      <c r="BH509" t="s">
        <v>732</v>
      </c>
      <c r="BI509" t="s">
        <v>732</v>
      </c>
    </row>
    <row r="510" spans="1:61">
      <c r="A510">
        <v>709</v>
      </c>
      <c r="B510" t="s">
        <v>1722</v>
      </c>
      <c r="C510" s="69" t="s">
        <v>1725</v>
      </c>
      <c r="D510" s="70">
        <v>340330</v>
      </c>
      <c r="E510">
        <v>2</v>
      </c>
      <c r="F510">
        <v>1</v>
      </c>
      <c r="G510" s="70">
        <v>118120125</v>
      </c>
      <c r="H510">
        <v>0.22999676999999999</v>
      </c>
      <c r="I510">
        <v>0.52899264999999995</v>
      </c>
      <c r="J510">
        <v>1.2879821</v>
      </c>
      <c r="N510">
        <v>4.9008849999999997</v>
      </c>
      <c r="P510">
        <v>0.22217502</v>
      </c>
      <c r="Q510">
        <v>0</v>
      </c>
      <c r="R510">
        <v>90</v>
      </c>
      <c r="S510" t="s">
        <v>732</v>
      </c>
      <c r="T510">
        <v>0.5</v>
      </c>
      <c r="U510">
        <v>1.0000001E-2</v>
      </c>
      <c r="V510">
        <v>80</v>
      </c>
      <c r="W510">
        <v>60</v>
      </c>
      <c r="X510">
        <v>0.70000004999999998</v>
      </c>
      <c r="Y510">
        <v>3.4</v>
      </c>
      <c r="Z510">
        <v>2.3000001999999999</v>
      </c>
      <c r="AA510">
        <v>0.8</v>
      </c>
      <c r="AB510">
        <v>1.2</v>
      </c>
      <c r="AC510">
        <v>0</v>
      </c>
      <c r="AD510">
        <v>0.4</v>
      </c>
      <c r="AE510">
        <v>1.2</v>
      </c>
      <c r="AF510">
        <v>0</v>
      </c>
      <c r="AG510">
        <v>0.12465743</v>
      </c>
      <c r="AH510">
        <v>0</v>
      </c>
      <c r="AI510">
        <v>0</v>
      </c>
      <c r="AJ510">
        <v>0.5</v>
      </c>
      <c r="AK510">
        <v>80</v>
      </c>
      <c r="AL510" t="s">
        <v>732</v>
      </c>
      <c r="AM510" t="s">
        <v>732</v>
      </c>
      <c r="AN510" t="s">
        <v>732</v>
      </c>
      <c r="AO510" t="s">
        <v>732</v>
      </c>
      <c r="AP510" t="s">
        <v>732</v>
      </c>
      <c r="AQ510">
        <v>35</v>
      </c>
      <c r="AS510">
        <v>60</v>
      </c>
      <c r="AT510">
        <v>5</v>
      </c>
      <c r="AX510">
        <v>80</v>
      </c>
      <c r="AY510">
        <v>0.1</v>
      </c>
      <c r="AZ510">
        <v>3</v>
      </c>
      <c r="BA510">
        <v>80</v>
      </c>
      <c r="BB510">
        <v>0.5</v>
      </c>
      <c r="BC510">
        <v>1</v>
      </c>
      <c r="BD510">
        <v>1.5</v>
      </c>
      <c r="BE510">
        <v>1</v>
      </c>
      <c r="BF510">
        <v>25</v>
      </c>
      <c r="BG510" t="s">
        <v>732</v>
      </c>
      <c r="BH510" t="s">
        <v>732</v>
      </c>
      <c r="BI510" t="s">
        <v>732</v>
      </c>
    </row>
    <row r="511" spans="1:61">
      <c r="A511">
        <v>710</v>
      </c>
      <c r="B511" t="s">
        <v>1726</v>
      </c>
      <c r="C511" s="69" t="s">
        <v>1727</v>
      </c>
      <c r="D511" s="70">
        <v>340330</v>
      </c>
      <c r="E511">
        <v>2</v>
      </c>
      <c r="F511">
        <v>1</v>
      </c>
      <c r="G511" s="70">
        <v>118120125</v>
      </c>
      <c r="H511">
        <v>0.22999676999999999</v>
      </c>
      <c r="I511">
        <v>1.5869783</v>
      </c>
      <c r="J511">
        <v>1.4489801</v>
      </c>
      <c r="K511" s="71">
        <v>6.3292110000000004E-6</v>
      </c>
      <c r="L511">
        <v>0.45741594000000002</v>
      </c>
      <c r="M511">
        <v>0.10210176</v>
      </c>
      <c r="N511">
        <v>3.6756636999999999</v>
      </c>
      <c r="O511">
        <v>0.20420356000000001</v>
      </c>
      <c r="P511">
        <v>0.11109000400000001</v>
      </c>
      <c r="Q511">
        <v>0</v>
      </c>
      <c r="R511">
        <v>90</v>
      </c>
      <c r="S511" t="s">
        <v>732</v>
      </c>
      <c r="T511">
        <v>0.5</v>
      </c>
      <c r="U511">
        <v>1.0000001E-2</v>
      </c>
      <c r="V511">
        <v>60</v>
      </c>
      <c r="W511">
        <v>60</v>
      </c>
      <c r="X511">
        <v>0.8</v>
      </c>
      <c r="Y511">
        <v>1.2</v>
      </c>
      <c r="Z511">
        <v>1.2</v>
      </c>
      <c r="AA511">
        <v>1.5000001000000001</v>
      </c>
      <c r="AB511">
        <v>1.2</v>
      </c>
      <c r="AC511">
        <v>0</v>
      </c>
      <c r="AD511">
        <v>2.2000000000000002</v>
      </c>
      <c r="AE511">
        <v>1.2</v>
      </c>
      <c r="AF511">
        <v>0</v>
      </c>
      <c r="AJ511">
        <v>0.5</v>
      </c>
      <c r="AK511">
        <v>80</v>
      </c>
      <c r="AL511" t="s">
        <v>732</v>
      </c>
      <c r="AM511" t="s">
        <v>732</v>
      </c>
      <c r="AN511" t="s">
        <v>732</v>
      </c>
      <c r="AO511" t="s">
        <v>732</v>
      </c>
      <c r="AP511" t="s">
        <v>732</v>
      </c>
      <c r="AQ511">
        <v>35</v>
      </c>
      <c r="AS511">
        <v>60</v>
      </c>
      <c r="AT511">
        <v>5</v>
      </c>
      <c r="AX511">
        <v>80</v>
      </c>
      <c r="AY511">
        <v>0.1</v>
      </c>
      <c r="AZ511">
        <v>3</v>
      </c>
      <c r="BA511">
        <v>80</v>
      </c>
      <c r="BB511">
        <v>0.5</v>
      </c>
      <c r="BC511">
        <v>1</v>
      </c>
      <c r="BD511">
        <v>1.5</v>
      </c>
      <c r="BE511">
        <v>1</v>
      </c>
      <c r="BF511">
        <v>25</v>
      </c>
      <c r="BG511" t="s">
        <v>732</v>
      </c>
      <c r="BH511" t="s">
        <v>732</v>
      </c>
      <c r="BI511" t="s">
        <v>732</v>
      </c>
    </row>
    <row r="512" spans="1:61">
      <c r="A512">
        <v>711</v>
      </c>
      <c r="B512" t="s">
        <v>1728</v>
      </c>
      <c r="C512" s="69" t="s">
        <v>1729</v>
      </c>
      <c r="D512" s="70">
        <v>340330</v>
      </c>
      <c r="E512">
        <v>2</v>
      </c>
      <c r="F512">
        <v>1</v>
      </c>
      <c r="G512" s="70">
        <v>118120125</v>
      </c>
      <c r="H512">
        <v>0.22999676999999999</v>
      </c>
      <c r="I512">
        <v>0.22999681999999999</v>
      </c>
      <c r="J512">
        <v>1.9319732999999999</v>
      </c>
      <c r="O512">
        <v>0.20420358</v>
      </c>
      <c r="P512">
        <v>0.22217502</v>
      </c>
      <c r="Q512">
        <v>0</v>
      </c>
      <c r="R512">
        <v>90</v>
      </c>
      <c r="S512" t="s">
        <v>732</v>
      </c>
      <c r="T512">
        <v>0.1</v>
      </c>
      <c r="U512">
        <v>1.0000001E-2</v>
      </c>
      <c r="V512">
        <v>80</v>
      </c>
      <c r="W512">
        <v>60</v>
      </c>
      <c r="X512">
        <v>0.8</v>
      </c>
      <c r="Y512">
        <v>1.2</v>
      </c>
      <c r="Z512">
        <v>0.5</v>
      </c>
      <c r="AA512">
        <v>1</v>
      </c>
      <c r="AB512">
        <v>0.2</v>
      </c>
      <c r="AC512">
        <v>0</v>
      </c>
      <c r="AD512">
        <v>1.2</v>
      </c>
      <c r="AE512">
        <v>2.5</v>
      </c>
      <c r="AF512">
        <v>0</v>
      </c>
      <c r="AG512">
        <v>0</v>
      </c>
      <c r="AH512">
        <v>0.32672570000000001</v>
      </c>
      <c r="AI512">
        <v>0</v>
      </c>
      <c r="AJ512">
        <v>0.5</v>
      </c>
      <c r="AK512">
        <v>40</v>
      </c>
      <c r="AL512" t="s">
        <v>732</v>
      </c>
      <c r="AM512" t="s">
        <v>732</v>
      </c>
      <c r="AN512" t="s">
        <v>732</v>
      </c>
      <c r="AO512" t="s">
        <v>732</v>
      </c>
      <c r="AP512" t="s">
        <v>732</v>
      </c>
      <c r="AQ512">
        <v>35</v>
      </c>
      <c r="AS512">
        <v>60</v>
      </c>
      <c r="AT512">
        <v>5</v>
      </c>
      <c r="AX512">
        <v>80</v>
      </c>
      <c r="AY512">
        <v>0.5</v>
      </c>
      <c r="AZ512">
        <v>3</v>
      </c>
      <c r="BA512">
        <v>80</v>
      </c>
      <c r="BB512">
        <v>0.5</v>
      </c>
      <c r="BC512">
        <v>1</v>
      </c>
      <c r="BD512">
        <v>1.5</v>
      </c>
      <c r="BE512">
        <v>1</v>
      </c>
      <c r="BF512">
        <v>25</v>
      </c>
      <c r="BG512" t="s">
        <v>732</v>
      </c>
      <c r="BH512" t="s">
        <v>732</v>
      </c>
      <c r="BI512" t="s">
        <v>732</v>
      </c>
    </row>
    <row r="513" spans="1:61">
      <c r="A513">
        <v>712</v>
      </c>
      <c r="B513" t="s">
        <v>1730</v>
      </c>
      <c r="C513" s="69" t="s">
        <v>1731</v>
      </c>
      <c r="D513" s="70">
        <v>340330</v>
      </c>
      <c r="E513">
        <v>2</v>
      </c>
      <c r="F513">
        <v>1</v>
      </c>
      <c r="G513" s="70">
        <v>118120125144</v>
      </c>
      <c r="H513">
        <v>0.70240504000000004</v>
      </c>
      <c r="I513">
        <v>2.3640015000000001</v>
      </c>
      <c r="J513">
        <v>5.4754928000000001E-2</v>
      </c>
      <c r="K513" s="71">
        <v>1.26831455E-5</v>
      </c>
      <c r="L513">
        <v>1.6336283E-2</v>
      </c>
      <c r="M513">
        <v>0.17229673000000001</v>
      </c>
      <c r="P513">
        <v>0.44185004</v>
      </c>
      <c r="Q513">
        <v>4.2600003000000004E-3</v>
      </c>
      <c r="R513">
        <v>60</v>
      </c>
      <c r="S513">
        <v>80</v>
      </c>
      <c r="T513">
        <v>0.1</v>
      </c>
      <c r="U513">
        <v>1.0000001E-2</v>
      </c>
      <c r="V513">
        <v>75</v>
      </c>
      <c r="W513">
        <v>75</v>
      </c>
      <c r="X513">
        <v>0.4</v>
      </c>
      <c r="Y513">
        <v>0.2</v>
      </c>
      <c r="Z513">
        <v>3.0000002000000001</v>
      </c>
      <c r="AA513">
        <v>2.1000000999999999</v>
      </c>
      <c r="AB513">
        <v>0</v>
      </c>
      <c r="AC513">
        <v>0</v>
      </c>
      <c r="AD513">
        <v>1.5000001000000001</v>
      </c>
      <c r="AE513">
        <v>0</v>
      </c>
      <c r="AF513">
        <v>0</v>
      </c>
      <c r="AG513">
        <v>0</v>
      </c>
      <c r="AH513">
        <v>9.648617E-3</v>
      </c>
      <c r="AI513">
        <v>0</v>
      </c>
      <c r="AJ513">
        <v>0.3</v>
      </c>
      <c r="AK513">
        <v>85</v>
      </c>
      <c r="AL513" t="s">
        <v>732</v>
      </c>
      <c r="AM513" t="s">
        <v>732</v>
      </c>
      <c r="AN513" t="s">
        <v>732</v>
      </c>
      <c r="AO513" t="s">
        <v>732</v>
      </c>
      <c r="AP513" t="s">
        <v>732</v>
      </c>
      <c r="AQ513">
        <v>20</v>
      </c>
      <c r="AS513">
        <v>60</v>
      </c>
      <c r="AT513">
        <v>20</v>
      </c>
      <c r="AX513">
        <v>80</v>
      </c>
      <c r="AY513">
        <v>0.2</v>
      </c>
      <c r="AZ513">
        <v>3</v>
      </c>
      <c r="BA513">
        <v>80</v>
      </c>
      <c r="BB513">
        <v>0.2</v>
      </c>
      <c r="BC513">
        <v>1</v>
      </c>
      <c r="BD513" t="s">
        <v>732</v>
      </c>
      <c r="BE513" t="s">
        <v>732</v>
      </c>
      <c r="BF513" t="s">
        <v>732</v>
      </c>
      <c r="BG513" t="s">
        <v>732</v>
      </c>
      <c r="BH513" t="s">
        <v>732</v>
      </c>
      <c r="BI513" t="s">
        <v>732</v>
      </c>
    </row>
    <row r="514" spans="1:61">
      <c r="A514">
        <v>713</v>
      </c>
      <c r="B514" t="s">
        <v>1732</v>
      </c>
      <c r="C514" s="69" t="s">
        <v>1733</v>
      </c>
      <c r="D514" s="70">
        <v>340330</v>
      </c>
      <c r="E514">
        <v>2</v>
      </c>
      <c r="F514">
        <v>1</v>
      </c>
      <c r="G514" s="70">
        <v>118120125144</v>
      </c>
      <c r="H514">
        <v>0.70240504000000004</v>
      </c>
      <c r="I514">
        <v>2.3640015000000001</v>
      </c>
      <c r="J514">
        <v>5.4754928000000001E-2</v>
      </c>
      <c r="K514" s="71">
        <v>1.26831455E-5</v>
      </c>
      <c r="L514">
        <v>1.6336283E-2</v>
      </c>
      <c r="M514">
        <v>0.17229673000000001</v>
      </c>
      <c r="P514">
        <v>0.44185004</v>
      </c>
      <c r="Q514">
        <v>4.2600003000000004E-3</v>
      </c>
      <c r="R514">
        <v>60</v>
      </c>
      <c r="S514">
        <v>80</v>
      </c>
      <c r="T514">
        <v>0.1</v>
      </c>
      <c r="U514">
        <v>1.0000001E-2</v>
      </c>
      <c r="V514">
        <v>75</v>
      </c>
      <c r="W514">
        <v>75</v>
      </c>
      <c r="X514">
        <v>0.4</v>
      </c>
      <c r="Y514">
        <v>0.2</v>
      </c>
      <c r="Z514">
        <v>3.0000002000000001</v>
      </c>
      <c r="AA514">
        <v>1.2</v>
      </c>
      <c r="AB514">
        <v>0</v>
      </c>
      <c r="AC514">
        <v>0</v>
      </c>
      <c r="AD514">
        <v>1.5000001000000001</v>
      </c>
      <c r="AE514">
        <v>0</v>
      </c>
      <c r="AF514">
        <v>0</v>
      </c>
      <c r="AJ514">
        <v>0.3</v>
      </c>
      <c r="AK514">
        <v>85</v>
      </c>
      <c r="AL514" t="s">
        <v>732</v>
      </c>
      <c r="AM514" t="s">
        <v>732</v>
      </c>
      <c r="AN514" t="s">
        <v>732</v>
      </c>
      <c r="AO514" t="s">
        <v>732</v>
      </c>
      <c r="AP514" t="s">
        <v>732</v>
      </c>
      <c r="AQ514">
        <v>20</v>
      </c>
      <c r="AS514">
        <v>60</v>
      </c>
      <c r="AT514">
        <v>20</v>
      </c>
      <c r="AX514">
        <v>80</v>
      </c>
      <c r="AY514">
        <v>0.2</v>
      </c>
      <c r="AZ514">
        <v>3</v>
      </c>
      <c r="BA514">
        <v>80</v>
      </c>
      <c r="BB514">
        <v>0.2</v>
      </c>
      <c r="BC514">
        <v>1</v>
      </c>
      <c r="BD514" t="s">
        <v>732</v>
      </c>
      <c r="BE514" t="s">
        <v>732</v>
      </c>
      <c r="BF514" t="s">
        <v>732</v>
      </c>
      <c r="BG514" t="s">
        <v>732</v>
      </c>
      <c r="BH514" t="s">
        <v>732</v>
      </c>
      <c r="BI514" t="s">
        <v>732</v>
      </c>
    </row>
    <row r="515" spans="1:61">
      <c r="A515">
        <v>714</v>
      </c>
      <c r="B515" t="s">
        <v>1730</v>
      </c>
      <c r="C515" s="69" t="s">
        <v>1734</v>
      </c>
      <c r="D515" s="70">
        <v>340330</v>
      </c>
      <c r="E515">
        <v>2</v>
      </c>
      <c r="F515">
        <v>1</v>
      </c>
      <c r="G515" s="70">
        <v>118120125144</v>
      </c>
      <c r="H515">
        <v>1.4048101</v>
      </c>
      <c r="I515">
        <v>2.7580016000000001</v>
      </c>
      <c r="J515">
        <v>5.4754928000000001E-2</v>
      </c>
      <c r="K515" s="71">
        <v>1.26831455E-5</v>
      </c>
      <c r="L515">
        <v>8.1681414999999993E-2</v>
      </c>
      <c r="M515">
        <v>0.17229673000000001</v>
      </c>
      <c r="N515">
        <v>0.34459347000000001</v>
      </c>
      <c r="P515">
        <v>0.33139002000000001</v>
      </c>
      <c r="Q515">
        <v>4.2600003000000004E-3</v>
      </c>
      <c r="R515">
        <v>60</v>
      </c>
      <c r="S515">
        <v>80</v>
      </c>
      <c r="T515">
        <v>0.1</v>
      </c>
      <c r="U515">
        <v>1.0000001E-2</v>
      </c>
      <c r="V515">
        <v>40</v>
      </c>
      <c r="W515">
        <v>75</v>
      </c>
      <c r="X515">
        <v>0.6</v>
      </c>
      <c r="Y515">
        <v>2.1000000999999999</v>
      </c>
      <c r="Z515">
        <v>3.0000002000000001</v>
      </c>
      <c r="AA515">
        <v>4.1000003999999999</v>
      </c>
      <c r="AB515">
        <v>0</v>
      </c>
      <c r="AC515">
        <v>0</v>
      </c>
      <c r="AD515">
        <v>0.6</v>
      </c>
      <c r="AE515">
        <v>0</v>
      </c>
      <c r="AF515">
        <v>0</v>
      </c>
      <c r="AJ515">
        <v>1</v>
      </c>
      <c r="AK515">
        <v>85</v>
      </c>
      <c r="AL515" t="s">
        <v>732</v>
      </c>
      <c r="AM515" t="s">
        <v>732</v>
      </c>
      <c r="AN515" t="s">
        <v>732</v>
      </c>
      <c r="AO515" t="s">
        <v>732</v>
      </c>
      <c r="AP515" t="s">
        <v>732</v>
      </c>
      <c r="AQ515">
        <v>20</v>
      </c>
      <c r="AS515">
        <v>60</v>
      </c>
      <c r="AT515">
        <v>20</v>
      </c>
      <c r="AX515">
        <v>80</v>
      </c>
      <c r="AY515">
        <v>0.2</v>
      </c>
      <c r="AZ515">
        <v>3</v>
      </c>
      <c r="BA515">
        <v>80</v>
      </c>
      <c r="BB515">
        <v>0.4</v>
      </c>
      <c r="BC515">
        <v>1</v>
      </c>
      <c r="BD515" t="s">
        <v>732</v>
      </c>
      <c r="BE515" t="s">
        <v>732</v>
      </c>
      <c r="BF515" t="s">
        <v>732</v>
      </c>
      <c r="BG515" t="s">
        <v>732</v>
      </c>
      <c r="BH515" t="s">
        <v>732</v>
      </c>
      <c r="BI515" t="s">
        <v>732</v>
      </c>
    </row>
    <row r="516" spans="1:61">
      <c r="A516">
        <v>715</v>
      </c>
      <c r="B516" t="s">
        <v>1735</v>
      </c>
      <c r="C516" s="69" t="s">
        <v>1736</v>
      </c>
      <c r="D516" s="70">
        <v>340330</v>
      </c>
      <c r="E516">
        <v>2</v>
      </c>
      <c r="F516">
        <v>1</v>
      </c>
      <c r="G516" s="70">
        <v>118120125144</v>
      </c>
      <c r="H516">
        <v>2.1072153999999998</v>
      </c>
      <c r="I516">
        <v>0.3283335</v>
      </c>
      <c r="J516">
        <v>2.7377464000000001E-2</v>
      </c>
      <c r="N516">
        <v>0.58810620000000002</v>
      </c>
      <c r="P516">
        <v>0.40985002999999998</v>
      </c>
      <c r="Q516">
        <v>4.2600003000000004E-3</v>
      </c>
      <c r="R516">
        <v>80</v>
      </c>
      <c r="S516">
        <v>80</v>
      </c>
      <c r="T516">
        <v>0.5</v>
      </c>
      <c r="U516">
        <v>1.0000001E-2</v>
      </c>
      <c r="V516">
        <v>75</v>
      </c>
      <c r="W516">
        <v>75</v>
      </c>
      <c r="X516">
        <v>0.4</v>
      </c>
      <c r="Y516">
        <v>0.2</v>
      </c>
      <c r="Z516">
        <v>2.1000000999999999</v>
      </c>
      <c r="AA516">
        <v>2.1000000999999999</v>
      </c>
      <c r="AB516">
        <v>0</v>
      </c>
      <c r="AC516">
        <v>0</v>
      </c>
      <c r="AD516">
        <v>1.5000001000000001</v>
      </c>
      <c r="AE516">
        <v>0</v>
      </c>
      <c r="AF516">
        <v>0</v>
      </c>
      <c r="AG516">
        <v>0.63019484000000003</v>
      </c>
      <c r="AH516">
        <v>0</v>
      </c>
      <c r="AI516">
        <v>0</v>
      </c>
      <c r="AJ516">
        <v>0.3</v>
      </c>
      <c r="AK516">
        <v>40</v>
      </c>
      <c r="AL516" t="s">
        <v>732</v>
      </c>
      <c r="AM516" t="s">
        <v>732</v>
      </c>
      <c r="AN516" t="s">
        <v>732</v>
      </c>
      <c r="AO516" t="s">
        <v>732</v>
      </c>
      <c r="AP516" t="s">
        <v>732</v>
      </c>
      <c r="AQ516">
        <v>20</v>
      </c>
      <c r="AS516">
        <v>60</v>
      </c>
      <c r="AT516">
        <v>10</v>
      </c>
      <c r="AW516">
        <v>10</v>
      </c>
      <c r="AX516">
        <v>80</v>
      </c>
      <c r="AY516">
        <v>0.2</v>
      </c>
      <c r="AZ516">
        <v>3</v>
      </c>
      <c r="BA516">
        <v>80</v>
      </c>
      <c r="BB516">
        <v>0.2</v>
      </c>
      <c r="BC516">
        <v>1</v>
      </c>
      <c r="BD516" t="s">
        <v>732</v>
      </c>
      <c r="BE516" t="s">
        <v>732</v>
      </c>
      <c r="BF516" t="s">
        <v>732</v>
      </c>
      <c r="BG516" t="s">
        <v>732</v>
      </c>
      <c r="BH516" t="s">
        <v>732</v>
      </c>
      <c r="BI516" t="s">
        <v>732</v>
      </c>
    </row>
    <row r="517" spans="1:61">
      <c r="A517">
        <v>716</v>
      </c>
      <c r="B517" t="s">
        <v>1737</v>
      </c>
      <c r="C517" s="69" t="s">
        <v>1738</v>
      </c>
      <c r="D517" s="70">
        <v>340330</v>
      </c>
      <c r="E517">
        <v>2</v>
      </c>
      <c r="F517">
        <v>1</v>
      </c>
      <c r="G517" s="70">
        <v>118120125144</v>
      </c>
      <c r="H517">
        <v>2.1072153999999998</v>
      </c>
      <c r="I517">
        <v>0.3283335</v>
      </c>
      <c r="J517">
        <v>2.7377464000000001E-2</v>
      </c>
      <c r="N517">
        <v>0.58810620000000002</v>
      </c>
      <c r="P517">
        <v>0.30739002999999998</v>
      </c>
      <c r="Q517">
        <v>4.2600003000000004E-3</v>
      </c>
      <c r="R517">
        <v>60</v>
      </c>
      <c r="S517">
        <v>80</v>
      </c>
      <c r="T517">
        <v>0.3</v>
      </c>
      <c r="U517">
        <v>1.0000001E-2</v>
      </c>
      <c r="V517">
        <v>75</v>
      </c>
      <c r="W517">
        <v>75</v>
      </c>
      <c r="X517">
        <v>0.4</v>
      </c>
      <c r="Y517">
        <v>2.7</v>
      </c>
      <c r="Z517">
        <v>5</v>
      </c>
      <c r="AA517">
        <v>5.7000003000000001</v>
      </c>
      <c r="AB517">
        <v>0</v>
      </c>
      <c r="AC517">
        <v>0</v>
      </c>
      <c r="AD517">
        <v>2.5</v>
      </c>
      <c r="AE517">
        <v>0</v>
      </c>
      <c r="AF517">
        <v>0</v>
      </c>
      <c r="AG517">
        <v>0.63019484000000003</v>
      </c>
      <c r="AH517">
        <v>0</v>
      </c>
      <c r="AI517">
        <v>0</v>
      </c>
      <c r="AJ517">
        <v>0.7</v>
      </c>
      <c r="AK517">
        <v>80</v>
      </c>
      <c r="AL517" t="s">
        <v>732</v>
      </c>
      <c r="AM517" t="s">
        <v>732</v>
      </c>
      <c r="AN517" t="s">
        <v>732</v>
      </c>
      <c r="AO517" t="s">
        <v>732</v>
      </c>
      <c r="AP517" t="s">
        <v>732</v>
      </c>
      <c r="AQ517">
        <v>20</v>
      </c>
      <c r="AS517">
        <v>60</v>
      </c>
      <c r="AT517">
        <v>10</v>
      </c>
      <c r="AW517">
        <v>10</v>
      </c>
      <c r="AX517">
        <v>80</v>
      </c>
      <c r="AY517">
        <v>0.2</v>
      </c>
      <c r="AZ517">
        <v>3</v>
      </c>
      <c r="BA517">
        <v>80</v>
      </c>
      <c r="BB517">
        <v>0.4</v>
      </c>
      <c r="BC517">
        <v>1</v>
      </c>
      <c r="BD517" t="s">
        <v>732</v>
      </c>
      <c r="BE517" t="s">
        <v>732</v>
      </c>
      <c r="BF517" t="s">
        <v>732</v>
      </c>
      <c r="BG517" t="s">
        <v>732</v>
      </c>
      <c r="BH517" t="s">
        <v>732</v>
      </c>
      <c r="BI517" t="s">
        <v>732</v>
      </c>
    </row>
    <row r="518" spans="1:61">
      <c r="A518">
        <v>717</v>
      </c>
      <c r="B518" t="s">
        <v>1737</v>
      </c>
      <c r="C518" s="69" t="s">
        <v>1739</v>
      </c>
      <c r="D518" s="70">
        <v>340330</v>
      </c>
      <c r="E518">
        <v>2</v>
      </c>
      <c r="F518">
        <v>1</v>
      </c>
      <c r="G518" s="70">
        <v>118120125144</v>
      </c>
      <c r="H518">
        <v>4.2765035999999998</v>
      </c>
      <c r="I518">
        <v>0.36655742000000002</v>
      </c>
      <c r="J518">
        <v>5.4754928000000001E-2</v>
      </c>
      <c r="K518" s="71">
        <v>2.2829658000000001E-5</v>
      </c>
      <c r="L518">
        <v>4.0840708000000003E-2</v>
      </c>
      <c r="M518">
        <v>0.31013416999999999</v>
      </c>
      <c r="N518">
        <v>1.4702656000000001</v>
      </c>
      <c r="O518">
        <v>0.29405310000000001</v>
      </c>
      <c r="P518">
        <v>0.28339002000000002</v>
      </c>
      <c r="Q518">
        <v>4.2600003000000004E-3</v>
      </c>
      <c r="R518">
        <v>60</v>
      </c>
      <c r="S518">
        <v>80</v>
      </c>
      <c r="T518">
        <v>0.1</v>
      </c>
      <c r="U518">
        <v>1.0000001E-2</v>
      </c>
      <c r="V518">
        <v>50</v>
      </c>
      <c r="W518">
        <v>75</v>
      </c>
      <c r="X518">
        <v>0.5</v>
      </c>
      <c r="Y518">
        <v>2.7</v>
      </c>
      <c r="Z518">
        <v>8.7000010000000003</v>
      </c>
      <c r="AA518">
        <v>1.8000001000000001</v>
      </c>
      <c r="AB518">
        <v>0.6</v>
      </c>
      <c r="AC518">
        <v>0</v>
      </c>
      <c r="AD518">
        <v>1.8000001000000001</v>
      </c>
      <c r="AE518">
        <v>0.6</v>
      </c>
      <c r="AF518">
        <v>0</v>
      </c>
      <c r="AJ518">
        <v>1</v>
      </c>
      <c r="AK518">
        <v>85</v>
      </c>
      <c r="AL518" t="s">
        <v>732</v>
      </c>
      <c r="AM518" t="s">
        <v>732</v>
      </c>
      <c r="AN518" t="s">
        <v>732</v>
      </c>
      <c r="AO518" t="s">
        <v>732</v>
      </c>
      <c r="AP518" t="s">
        <v>732</v>
      </c>
      <c r="AQ518">
        <v>20</v>
      </c>
      <c r="AS518">
        <v>60</v>
      </c>
      <c r="AW518">
        <v>20</v>
      </c>
      <c r="AX518">
        <v>80</v>
      </c>
      <c r="AY518">
        <v>0.2</v>
      </c>
      <c r="AZ518">
        <v>3</v>
      </c>
      <c r="BA518">
        <v>80</v>
      </c>
      <c r="BB518">
        <v>1.2</v>
      </c>
      <c r="BC518">
        <v>1</v>
      </c>
      <c r="BD518" t="s">
        <v>732</v>
      </c>
      <c r="BE518" t="s">
        <v>732</v>
      </c>
      <c r="BF518" t="s">
        <v>732</v>
      </c>
      <c r="BG518" t="s">
        <v>732</v>
      </c>
      <c r="BH518" t="s">
        <v>732</v>
      </c>
      <c r="BI518" t="s">
        <v>732</v>
      </c>
    </row>
    <row r="519" spans="1:61">
      <c r="A519">
        <v>718</v>
      </c>
      <c r="B519" t="s">
        <v>1740</v>
      </c>
      <c r="C519" s="69" t="s">
        <v>1741</v>
      </c>
      <c r="D519" s="70">
        <v>340330</v>
      </c>
      <c r="E519">
        <v>2</v>
      </c>
      <c r="F519">
        <v>1</v>
      </c>
      <c r="G519" s="70">
        <v>118120125144</v>
      </c>
      <c r="H519">
        <v>4.1507240000000003</v>
      </c>
      <c r="I519">
        <v>0.48514953</v>
      </c>
      <c r="J519">
        <v>4.5999363000000001E-2</v>
      </c>
      <c r="N519">
        <v>0.58810620000000002</v>
      </c>
      <c r="P519">
        <v>0.30739002999999998</v>
      </c>
      <c r="Q519">
        <v>4.2600003000000004E-3</v>
      </c>
      <c r="R519">
        <v>80</v>
      </c>
      <c r="S519">
        <v>80</v>
      </c>
      <c r="T519">
        <v>0.5</v>
      </c>
      <c r="U519">
        <v>1.0000001E-2</v>
      </c>
      <c r="V519">
        <v>75</v>
      </c>
      <c r="W519">
        <v>75</v>
      </c>
      <c r="X519">
        <v>0.1</v>
      </c>
      <c r="Y519">
        <v>0.5</v>
      </c>
      <c r="Z519">
        <v>0.8</v>
      </c>
      <c r="AA519">
        <v>0.2</v>
      </c>
      <c r="AB519">
        <v>1</v>
      </c>
      <c r="AC519">
        <v>1</v>
      </c>
      <c r="AD519">
        <v>0.6</v>
      </c>
      <c r="AE519">
        <v>1</v>
      </c>
      <c r="AF519">
        <v>3.0000002000000001</v>
      </c>
      <c r="AG519">
        <v>0</v>
      </c>
      <c r="AH519">
        <v>0.61261069999999995</v>
      </c>
      <c r="AI519">
        <v>0</v>
      </c>
      <c r="AJ519">
        <v>1</v>
      </c>
      <c r="AK519">
        <v>70</v>
      </c>
      <c r="AL519" t="s">
        <v>732</v>
      </c>
      <c r="AM519" t="s">
        <v>732</v>
      </c>
      <c r="AN519" t="s">
        <v>732</v>
      </c>
      <c r="AO519" t="s">
        <v>732</v>
      </c>
      <c r="AP519" t="s">
        <v>732</v>
      </c>
      <c r="AQ519">
        <v>20</v>
      </c>
      <c r="AS519">
        <v>60</v>
      </c>
      <c r="AT519">
        <v>10</v>
      </c>
      <c r="AW519">
        <v>10</v>
      </c>
      <c r="AX519">
        <v>80</v>
      </c>
      <c r="AY519">
        <v>0.2</v>
      </c>
      <c r="AZ519">
        <v>3</v>
      </c>
      <c r="BA519">
        <v>80</v>
      </c>
      <c r="BB519">
        <v>1.1000000000000001</v>
      </c>
      <c r="BC519">
        <v>1</v>
      </c>
      <c r="BD519" t="s">
        <v>732</v>
      </c>
      <c r="BE519" t="s">
        <v>732</v>
      </c>
      <c r="BF519" t="s">
        <v>732</v>
      </c>
      <c r="BG519" t="s">
        <v>732</v>
      </c>
      <c r="BH519" t="s">
        <v>732</v>
      </c>
      <c r="BI519" t="s">
        <v>732</v>
      </c>
    </row>
    <row r="520" spans="1:61">
      <c r="A520">
        <v>719</v>
      </c>
      <c r="B520" t="s">
        <v>1740</v>
      </c>
      <c r="C520" s="69" t="s">
        <v>1742</v>
      </c>
      <c r="D520" s="70">
        <v>340330</v>
      </c>
      <c r="E520">
        <v>2</v>
      </c>
      <c r="F520">
        <v>1</v>
      </c>
      <c r="G520" s="70">
        <v>118120125144</v>
      </c>
      <c r="H520">
        <v>9.7748650000000001</v>
      </c>
      <c r="I520">
        <v>0.36655742000000002</v>
      </c>
      <c r="J520">
        <v>0</v>
      </c>
      <c r="K520" s="71">
        <v>7.6098862999999996E-6</v>
      </c>
      <c r="L520">
        <v>0.1378374</v>
      </c>
      <c r="M520">
        <v>0.10337803</v>
      </c>
      <c r="N520">
        <v>1.4702656000000001</v>
      </c>
      <c r="O520">
        <v>0.52276104999999995</v>
      </c>
      <c r="P520">
        <v>2.8340000000000001E-2</v>
      </c>
      <c r="Q520">
        <v>4.2600003000000004E-3</v>
      </c>
      <c r="R520">
        <v>40</v>
      </c>
      <c r="S520">
        <v>80</v>
      </c>
      <c r="T520">
        <v>0.05</v>
      </c>
      <c r="U520">
        <v>1.0000001E-2</v>
      </c>
      <c r="V520">
        <v>50</v>
      </c>
      <c r="W520">
        <v>75</v>
      </c>
      <c r="X520">
        <v>0.5</v>
      </c>
      <c r="Y520">
        <v>1.9000001</v>
      </c>
      <c r="Z520">
        <v>7.0000004999999996</v>
      </c>
      <c r="AA520">
        <v>1.8000001000000001</v>
      </c>
      <c r="AB520">
        <v>0.6</v>
      </c>
      <c r="AC520">
        <v>0</v>
      </c>
      <c r="AD520">
        <v>8</v>
      </c>
      <c r="AE520">
        <v>16</v>
      </c>
      <c r="AF520">
        <v>0</v>
      </c>
      <c r="AJ520">
        <v>1</v>
      </c>
      <c r="AK520">
        <v>85</v>
      </c>
      <c r="AL520" t="s">
        <v>732</v>
      </c>
      <c r="AM520" t="s">
        <v>732</v>
      </c>
      <c r="AN520" t="s">
        <v>732</v>
      </c>
      <c r="AO520" t="s">
        <v>732</v>
      </c>
      <c r="AP520" t="s">
        <v>732</v>
      </c>
      <c r="AQ520">
        <v>20</v>
      </c>
      <c r="AS520">
        <v>60</v>
      </c>
      <c r="AW520">
        <v>20</v>
      </c>
      <c r="AX520">
        <v>80</v>
      </c>
      <c r="AY520">
        <v>0.2</v>
      </c>
      <c r="AZ520">
        <v>3</v>
      </c>
      <c r="BA520">
        <v>80</v>
      </c>
      <c r="BB520">
        <v>1.5</v>
      </c>
      <c r="BC520">
        <v>1</v>
      </c>
      <c r="BD520" t="s">
        <v>732</v>
      </c>
      <c r="BE520" t="s">
        <v>732</v>
      </c>
      <c r="BF520" t="s">
        <v>732</v>
      </c>
      <c r="BG520" t="s">
        <v>732</v>
      </c>
      <c r="BH520" t="s">
        <v>732</v>
      </c>
      <c r="BI520" t="s">
        <v>732</v>
      </c>
    </row>
    <row r="521" spans="1:61">
      <c r="A521">
        <v>720</v>
      </c>
      <c r="B521" t="s">
        <v>1743</v>
      </c>
      <c r="C521" t="s">
        <v>1744</v>
      </c>
      <c r="D521" s="70">
        <v>340330</v>
      </c>
      <c r="E521">
        <v>2</v>
      </c>
      <c r="F521">
        <v>1</v>
      </c>
      <c r="G521" s="70">
        <v>120125</v>
      </c>
      <c r="H521">
        <v>0.20699711000000001</v>
      </c>
      <c r="I521">
        <v>0</v>
      </c>
      <c r="J521">
        <v>1.0263608</v>
      </c>
      <c r="L521">
        <v>3.2672563000000001</v>
      </c>
      <c r="N521">
        <v>1.8010752999999999</v>
      </c>
      <c r="P521">
        <v>7.4054999999999996E-2</v>
      </c>
      <c r="Q521">
        <v>0</v>
      </c>
      <c r="R521">
        <v>90</v>
      </c>
      <c r="S521" t="s">
        <v>732</v>
      </c>
      <c r="T521">
        <v>0.1</v>
      </c>
      <c r="U521">
        <v>1.0000001E-2</v>
      </c>
      <c r="V521">
        <v>80</v>
      </c>
      <c r="W521">
        <v>60</v>
      </c>
      <c r="X521">
        <v>0.2</v>
      </c>
      <c r="Y521">
        <v>1.3000001000000001</v>
      </c>
      <c r="Z521">
        <v>3.2</v>
      </c>
      <c r="AA521">
        <v>1.5000001000000001</v>
      </c>
      <c r="AB521">
        <v>1.2</v>
      </c>
      <c r="AC521">
        <v>0</v>
      </c>
      <c r="AD521">
        <v>0.4</v>
      </c>
      <c r="AE521">
        <v>2.4</v>
      </c>
      <c r="AF521">
        <v>0</v>
      </c>
      <c r="AJ521">
        <v>0.5</v>
      </c>
      <c r="AK521">
        <v>40</v>
      </c>
      <c r="AL521" t="s">
        <v>732</v>
      </c>
      <c r="AM521" t="s">
        <v>732</v>
      </c>
      <c r="AN521" t="s">
        <v>732</v>
      </c>
      <c r="AO521" t="s">
        <v>732</v>
      </c>
      <c r="AP521" t="s">
        <v>732</v>
      </c>
      <c r="AQ521">
        <v>35</v>
      </c>
      <c r="AS521">
        <v>60</v>
      </c>
      <c r="AT521">
        <v>5</v>
      </c>
      <c r="AX521">
        <v>40</v>
      </c>
      <c r="AY521">
        <v>0.1</v>
      </c>
      <c r="AZ521">
        <v>3</v>
      </c>
      <c r="BA521">
        <v>40</v>
      </c>
      <c r="BB521">
        <v>0.5</v>
      </c>
      <c r="BC521">
        <v>1</v>
      </c>
      <c r="BD521">
        <v>1.5</v>
      </c>
      <c r="BE521">
        <v>1</v>
      </c>
      <c r="BF521">
        <v>25</v>
      </c>
      <c r="BG521" t="s">
        <v>732</v>
      </c>
      <c r="BH521" t="s">
        <v>732</v>
      </c>
      <c r="BI521" t="s">
        <v>732</v>
      </c>
    </row>
    <row r="522" spans="1:61">
      <c r="A522">
        <v>721</v>
      </c>
      <c r="B522" t="s">
        <v>1745</v>
      </c>
      <c r="C522" t="s">
        <v>1746</v>
      </c>
      <c r="D522" s="70">
        <v>340330</v>
      </c>
      <c r="E522">
        <v>2</v>
      </c>
      <c r="F522">
        <v>1</v>
      </c>
      <c r="G522" s="70">
        <v>120125</v>
      </c>
      <c r="H522">
        <v>0.20699711000000001</v>
      </c>
      <c r="I522">
        <v>3.9846944999999998</v>
      </c>
      <c r="J522">
        <v>7.3311490000000007E-2</v>
      </c>
      <c r="N522">
        <v>0.81681409999999999</v>
      </c>
      <c r="O522">
        <v>0.80047789999999996</v>
      </c>
      <c r="P522">
        <v>7.4054999999999996E-2</v>
      </c>
      <c r="Q522">
        <v>0</v>
      </c>
      <c r="R522">
        <v>90</v>
      </c>
      <c r="S522" t="s">
        <v>732</v>
      </c>
      <c r="T522">
        <v>0.1</v>
      </c>
      <c r="U522">
        <v>1.0000001E-2</v>
      </c>
      <c r="V522">
        <v>80</v>
      </c>
      <c r="W522">
        <v>60</v>
      </c>
      <c r="X522">
        <v>0.2</v>
      </c>
      <c r="Y522">
        <v>0.8</v>
      </c>
      <c r="Z522">
        <v>2.8000001999999999</v>
      </c>
      <c r="AA522">
        <v>2</v>
      </c>
      <c r="AB522">
        <v>1.8000001000000001</v>
      </c>
      <c r="AC522">
        <v>0</v>
      </c>
      <c r="AD522">
        <v>1.4000001</v>
      </c>
      <c r="AE522">
        <v>3.2</v>
      </c>
      <c r="AF522">
        <v>0</v>
      </c>
      <c r="AG522">
        <v>1.16099315E-2</v>
      </c>
      <c r="AH522">
        <v>0</v>
      </c>
      <c r="AI522">
        <v>0</v>
      </c>
      <c r="AJ522">
        <v>0.5</v>
      </c>
      <c r="AK522">
        <v>60</v>
      </c>
      <c r="AL522" t="s">
        <v>732</v>
      </c>
      <c r="AM522" t="s">
        <v>732</v>
      </c>
      <c r="AN522" t="s">
        <v>732</v>
      </c>
      <c r="AO522" t="s">
        <v>732</v>
      </c>
      <c r="AP522" t="s">
        <v>732</v>
      </c>
      <c r="AQ522">
        <v>35</v>
      </c>
      <c r="AS522">
        <v>60</v>
      </c>
      <c r="AT522">
        <v>5</v>
      </c>
      <c r="AX522">
        <v>60</v>
      </c>
      <c r="AY522">
        <v>0.3</v>
      </c>
      <c r="AZ522">
        <v>3</v>
      </c>
      <c r="BA522">
        <v>60</v>
      </c>
      <c r="BB522">
        <v>0.5</v>
      </c>
      <c r="BC522">
        <v>1</v>
      </c>
      <c r="BD522" t="s">
        <v>732</v>
      </c>
      <c r="BE522" t="s">
        <v>732</v>
      </c>
      <c r="BF522" t="s">
        <v>732</v>
      </c>
      <c r="BG522" t="s">
        <v>732</v>
      </c>
      <c r="BH522" t="s">
        <v>732</v>
      </c>
      <c r="BI522" t="s">
        <v>732</v>
      </c>
    </row>
    <row r="523" spans="1:61">
      <c r="A523">
        <v>722</v>
      </c>
      <c r="B523" t="s">
        <v>1747</v>
      </c>
      <c r="C523" s="69" t="s">
        <v>1748</v>
      </c>
      <c r="D523" s="70">
        <v>330320</v>
      </c>
      <c r="E523">
        <v>2</v>
      </c>
      <c r="F523">
        <v>1</v>
      </c>
      <c r="G523" s="70">
        <v>120125</v>
      </c>
      <c r="H523">
        <v>5.9871049999999997</v>
      </c>
      <c r="I523">
        <v>0.85386320000000004</v>
      </c>
      <c r="J523">
        <v>2.0124719999999999E-2</v>
      </c>
      <c r="L523">
        <v>2.756748</v>
      </c>
      <c r="N523">
        <v>4.5945799999999997</v>
      </c>
      <c r="O523">
        <v>0.58810620000000002</v>
      </c>
      <c r="P523">
        <v>7.4054999999999996E-2</v>
      </c>
      <c r="Q523">
        <v>0</v>
      </c>
      <c r="R523">
        <v>60</v>
      </c>
      <c r="S523" t="s">
        <v>732</v>
      </c>
      <c r="T523">
        <v>0.1</v>
      </c>
      <c r="U523">
        <v>1.0000001E-2</v>
      </c>
      <c r="V523">
        <v>40</v>
      </c>
      <c r="W523">
        <v>60</v>
      </c>
      <c r="X523">
        <v>0.70000004999999998</v>
      </c>
      <c r="Y523">
        <v>1.3000001000000001</v>
      </c>
      <c r="Z523">
        <v>3.1000000999999999</v>
      </c>
      <c r="AA523">
        <v>2</v>
      </c>
      <c r="AB523">
        <v>1.8000001000000001</v>
      </c>
      <c r="AC523">
        <v>0</v>
      </c>
      <c r="AD523">
        <v>2.1000000999999999</v>
      </c>
      <c r="AE523">
        <v>3.0000002000000001</v>
      </c>
      <c r="AF523">
        <v>1</v>
      </c>
      <c r="AG523">
        <v>2.6122345000000002E-2</v>
      </c>
      <c r="AH523">
        <v>6.5345135999999998E-3</v>
      </c>
      <c r="AI523">
        <v>0</v>
      </c>
      <c r="AJ523">
        <v>0.5</v>
      </c>
      <c r="AK523">
        <v>80</v>
      </c>
      <c r="AL523" t="s">
        <v>732</v>
      </c>
      <c r="AM523" t="s">
        <v>732</v>
      </c>
      <c r="AN523" t="s">
        <v>732</v>
      </c>
      <c r="AO523" t="s">
        <v>732</v>
      </c>
      <c r="AP523" t="s">
        <v>732</v>
      </c>
      <c r="AQ523">
        <v>35</v>
      </c>
      <c r="AS523">
        <v>60</v>
      </c>
      <c r="AT523">
        <v>5</v>
      </c>
      <c r="AX523">
        <v>80</v>
      </c>
      <c r="AY523">
        <v>0.5</v>
      </c>
      <c r="AZ523">
        <v>3</v>
      </c>
      <c r="BA523">
        <v>80</v>
      </c>
      <c r="BB523">
        <v>0.8</v>
      </c>
      <c r="BC523">
        <v>1</v>
      </c>
      <c r="BD523">
        <v>1.5</v>
      </c>
      <c r="BE523">
        <v>1</v>
      </c>
      <c r="BF523">
        <v>25</v>
      </c>
      <c r="BG523" t="s">
        <v>732</v>
      </c>
      <c r="BH523" t="s">
        <v>732</v>
      </c>
      <c r="BI523" t="s">
        <v>732</v>
      </c>
    </row>
    <row r="524" spans="1:61">
      <c r="A524">
        <v>723</v>
      </c>
      <c r="B524" t="s">
        <v>1749</v>
      </c>
      <c r="C524" s="69" t="s">
        <v>1750</v>
      </c>
      <c r="D524" s="70">
        <v>330320</v>
      </c>
      <c r="E524">
        <v>2</v>
      </c>
      <c r="F524">
        <v>1</v>
      </c>
      <c r="G524" s="70">
        <v>120125</v>
      </c>
      <c r="H524">
        <v>7.6977057000000002</v>
      </c>
      <c r="I524">
        <v>1.1643589999999999</v>
      </c>
      <c r="J524">
        <v>5.0311808E-2</v>
      </c>
      <c r="L524">
        <v>0.5513496</v>
      </c>
      <c r="O524">
        <v>0.5513496</v>
      </c>
      <c r="P524">
        <v>0.33327000000000001</v>
      </c>
      <c r="Q524">
        <v>0</v>
      </c>
      <c r="R524">
        <v>80</v>
      </c>
      <c r="S524" t="s">
        <v>732</v>
      </c>
      <c r="T524">
        <v>0.1</v>
      </c>
      <c r="U524">
        <v>1.0000001E-2</v>
      </c>
      <c r="V524">
        <v>40</v>
      </c>
      <c r="W524">
        <v>60</v>
      </c>
      <c r="X524">
        <v>0.70000004999999998</v>
      </c>
      <c r="Y524">
        <v>2.1000000999999999</v>
      </c>
      <c r="Z524">
        <v>4.4000000000000004</v>
      </c>
      <c r="AA524">
        <v>0.70000004999999998</v>
      </c>
      <c r="AB524">
        <v>3.5000002000000001</v>
      </c>
      <c r="AC524">
        <v>0</v>
      </c>
      <c r="AD524">
        <v>0.70000004999999998</v>
      </c>
      <c r="AE524">
        <v>8</v>
      </c>
      <c r="AF524">
        <v>1</v>
      </c>
      <c r="AG524">
        <v>2.6122345000000002E-2</v>
      </c>
      <c r="AH524">
        <v>0</v>
      </c>
      <c r="AI524">
        <v>0</v>
      </c>
      <c r="AJ524">
        <v>1</v>
      </c>
      <c r="AK524">
        <v>80</v>
      </c>
      <c r="AL524" t="s">
        <v>732</v>
      </c>
      <c r="AM524" t="s">
        <v>732</v>
      </c>
      <c r="AN524" t="s">
        <v>732</v>
      </c>
      <c r="AO524" t="s">
        <v>732</v>
      </c>
      <c r="AP524" t="s">
        <v>732</v>
      </c>
      <c r="AQ524">
        <v>35</v>
      </c>
      <c r="AS524">
        <v>60</v>
      </c>
      <c r="AT524">
        <v>5</v>
      </c>
      <c r="AX524">
        <v>80</v>
      </c>
      <c r="AY524">
        <v>0.5</v>
      </c>
      <c r="AZ524">
        <v>3</v>
      </c>
      <c r="BA524">
        <v>80</v>
      </c>
      <c r="BB524">
        <v>1.2</v>
      </c>
      <c r="BC524">
        <v>1</v>
      </c>
      <c r="BD524">
        <v>1.5</v>
      </c>
      <c r="BE524">
        <v>1</v>
      </c>
      <c r="BF524">
        <v>25</v>
      </c>
      <c r="BG524" t="s">
        <v>732</v>
      </c>
      <c r="BH524" t="s">
        <v>732</v>
      </c>
      <c r="BI524" t="s">
        <v>732</v>
      </c>
    </row>
    <row r="525" spans="1:61">
      <c r="A525">
        <v>724</v>
      </c>
      <c r="B525" t="s">
        <v>516</v>
      </c>
      <c r="C525" t="s">
        <v>1751</v>
      </c>
      <c r="D525" s="70">
        <v>240260340330</v>
      </c>
      <c r="E525">
        <v>2</v>
      </c>
      <c r="F525">
        <v>4</v>
      </c>
      <c r="G525">
        <v>113</v>
      </c>
      <c r="H525">
        <v>1.0960785</v>
      </c>
      <c r="I525">
        <v>0</v>
      </c>
      <c r="J525">
        <v>0.23359052999999999</v>
      </c>
      <c r="P525">
        <v>0.69631505000000005</v>
      </c>
      <c r="Q525">
        <v>0</v>
      </c>
      <c r="R525">
        <v>90</v>
      </c>
      <c r="S525" t="s">
        <v>732</v>
      </c>
      <c r="T525">
        <v>0.2</v>
      </c>
      <c r="U525">
        <v>0</v>
      </c>
      <c r="V525">
        <v>60</v>
      </c>
      <c r="W525" t="s">
        <v>732</v>
      </c>
      <c r="X525">
        <v>0.1</v>
      </c>
      <c r="Y525">
        <v>0.4</v>
      </c>
      <c r="Z525">
        <v>1.7</v>
      </c>
      <c r="AA525">
        <v>4.4000000000000004</v>
      </c>
      <c r="AB525">
        <v>13.6</v>
      </c>
      <c r="AC525">
        <v>0</v>
      </c>
      <c r="AD525">
        <v>5.4</v>
      </c>
      <c r="AE525">
        <v>12.000000999999999</v>
      </c>
      <c r="AF525">
        <v>0</v>
      </c>
      <c r="AJ525">
        <v>0.8</v>
      </c>
      <c r="AK525">
        <v>60</v>
      </c>
      <c r="AL525" t="s">
        <v>732</v>
      </c>
      <c r="AM525" t="s">
        <v>732</v>
      </c>
      <c r="AN525">
        <v>0.5</v>
      </c>
      <c r="AO525">
        <v>1</v>
      </c>
      <c r="AP525">
        <v>2</v>
      </c>
      <c r="AS525">
        <v>75</v>
      </c>
      <c r="AT525">
        <v>10</v>
      </c>
      <c r="AW525">
        <v>15</v>
      </c>
      <c r="AX525">
        <v>80</v>
      </c>
      <c r="AY525">
        <v>0.7</v>
      </c>
      <c r="AZ525">
        <v>3</v>
      </c>
      <c r="BA525">
        <v>70</v>
      </c>
      <c r="BB525">
        <v>0.6</v>
      </c>
      <c r="BC525">
        <v>1</v>
      </c>
      <c r="BD525" t="s">
        <v>732</v>
      </c>
      <c r="BE525" t="s">
        <v>732</v>
      </c>
      <c r="BF525" t="s">
        <v>732</v>
      </c>
      <c r="BG525" t="s">
        <v>732</v>
      </c>
      <c r="BH525" t="s">
        <v>732</v>
      </c>
      <c r="BI525" t="s">
        <v>732</v>
      </c>
    </row>
    <row r="526" spans="1:61">
      <c r="A526">
        <v>725</v>
      </c>
      <c r="B526" t="s">
        <v>1752</v>
      </c>
      <c r="C526" t="s">
        <v>1753</v>
      </c>
      <c r="D526" s="70">
        <v>240260340330</v>
      </c>
      <c r="E526">
        <v>2</v>
      </c>
      <c r="F526">
        <v>4</v>
      </c>
      <c r="G526">
        <v>113</v>
      </c>
      <c r="H526">
        <v>2.2011409999999998</v>
      </c>
      <c r="I526">
        <v>0</v>
      </c>
      <c r="J526">
        <v>1.3081069999999999</v>
      </c>
      <c r="K526" s="71">
        <v>8.5634226E-4</v>
      </c>
      <c r="M526">
        <v>16.074902000000002</v>
      </c>
      <c r="N526">
        <v>26.791505999999998</v>
      </c>
      <c r="O526">
        <v>4.4107966000000003</v>
      </c>
      <c r="P526">
        <v>0.43389</v>
      </c>
      <c r="Q526">
        <v>0</v>
      </c>
      <c r="R526">
        <v>90</v>
      </c>
      <c r="S526" t="s">
        <v>732</v>
      </c>
      <c r="T526">
        <v>0.2</v>
      </c>
      <c r="U526">
        <v>0</v>
      </c>
      <c r="V526">
        <v>60</v>
      </c>
      <c r="W526" t="s">
        <v>732</v>
      </c>
      <c r="X526">
        <v>0.1</v>
      </c>
      <c r="Y526">
        <v>0.4</v>
      </c>
      <c r="Z526">
        <v>1.7</v>
      </c>
      <c r="AA526">
        <v>4.4000000000000004</v>
      </c>
      <c r="AB526">
        <v>5</v>
      </c>
      <c r="AC526">
        <v>0</v>
      </c>
      <c r="AD526">
        <v>5.4</v>
      </c>
      <c r="AE526">
        <v>8</v>
      </c>
      <c r="AF526">
        <v>0</v>
      </c>
      <c r="AJ526">
        <v>0.8</v>
      </c>
      <c r="AK526">
        <v>60</v>
      </c>
      <c r="AL526" t="s">
        <v>732</v>
      </c>
      <c r="AM526" t="s">
        <v>732</v>
      </c>
      <c r="AN526">
        <v>0.5</v>
      </c>
      <c r="AO526">
        <v>1</v>
      </c>
      <c r="AP526">
        <v>2</v>
      </c>
      <c r="AS526">
        <v>75</v>
      </c>
      <c r="AT526">
        <v>10</v>
      </c>
      <c r="AW526">
        <v>15</v>
      </c>
      <c r="AX526">
        <v>80</v>
      </c>
      <c r="AY526">
        <v>0.7</v>
      </c>
      <c r="AZ526">
        <v>3</v>
      </c>
      <c r="BA526">
        <v>70</v>
      </c>
      <c r="BB526">
        <v>0.6</v>
      </c>
      <c r="BC526">
        <v>1</v>
      </c>
      <c r="BD526" t="s">
        <v>732</v>
      </c>
      <c r="BE526" t="s">
        <v>732</v>
      </c>
      <c r="BF526" t="s">
        <v>732</v>
      </c>
      <c r="BG526" t="s">
        <v>732</v>
      </c>
      <c r="BH526" t="s">
        <v>732</v>
      </c>
      <c r="BI526" t="s">
        <v>732</v>
      </c>
    </row>
    <row r="527" spans="1:61">
      <c r="A527">
        <v>726</v>
      </c>
      <c r="B527" t="s">
        <v>1754</v>
      </c>
      <c r="C527" t="s">
        <v>1755</v>
      </c>
      <c r="D527" s="70">
        <v>240340</v>
      </c>
      <c r="E527">
        <v>6</v>
      </c>
      <c r="F527">
        <v>4</v>
      </c>
      <c r="G527">
        <v>113</v>
      </c>
      <c r="H527">
        <v>0</v>
      </c>
      <c r="I527">
        <v>0</v>
      </c>
      <c r="J527">
        <v>0</v>
      </c>
      <c r="P527">
        <v>2.0176249999999998</v>
      </c>
      <c r="Q527">
        <v>0.17362</v>
      </c>
      <c r="R527">
        <v>98</v>
      </c>
      <c r="S527">
        <v>90</v>
      </c>
      <c r="T527">
        <v>0.05</v>
      </c>
      <c r="U527">
        <v>1.0000001E-2</v>
      </c>
      <c r="V527">
        <v>95</v>
      </c>
      <c r="W527">
        <v>95</v>
      </c>
      <c r="AJ527">
        <v>0.5</v>
      </c>
      <c r="AK527">
        <v>12</v>
      </c>
      <c r="AL527">
        <v>0.1</v>
      </c>
      <c r="AM527">
        <v>2</v>
      </c>
      <c r="AN527">
        <v>0.1</v>
      </c>
      <c r="AO527">
        <v>8</v>
      </c>
      <c r="AP527">
        <v>2</v>
      </c>
      <c r="AQ527" t="s">
        <v>732</v>
      </c>
      <c r="AR527" t="s">
        <v>732</v>
      </c>
      <c r="AS527" t="s">
        <v>732</v>
      </c>
      <c r="AT527">
        <v>25</v>
      </c>
      <c r="AU527" t="s">
        <v>732</v>
      </c>
      <c r="AV527" t="s">
        <v>732</v>
      </c>
      <c r="AW527">
        <v>75</v>
      </c>
      <c r="AX527" t="s">
        <v>732</v>
      </c>
      <c r="AY527" t="s">
        <v>732</v>
      </c>
      <c r="AZ527" t="s">
        <v>732</v>
      </c>
      <c r="BA527" t="s">
        <v>732</v>
      </c>
      <c r="BB527" t="s">
        <v>732</v>
      </c>
      <c r="BC527" t="s">
        <v>732</v>
      </c>
      <c r="BD527" t="s">
        <v>732</v>
      </c>
      <c r="BE527" t="s">
        <v>732</v>
      </c>
      <c r="BF527" t="s">
        <v>732</v>
      </c>
      <c r="BG527" t="s">
        <v>732</v>
      </c>
      <c r="BH527" t="s">
        <v>732</v>
      </c>
      <c r="BI527" t="s">
        <v>732</v>
      </c>
    </row>
    <row r="528" spans="1:61">
      <c r="A528">
        <v>727</v>
      </c>
      <c r="B528" t="s">
        <v>1756</v>
      </c>
      <c r="C528" s="69" t="s">
        <v>1757</v>
      </c>
      <c r="D528" s="70">
        <v>240340</v>
      </c>
      <c r="E528">
        <v>3</v>
      </c>
      <c r="F528">
        <v>4</v>
      </c>
      <c r="G528" s="70">
        <v>171313</v>
      </c>
      <c r="H528">
        <v>0</v>
      </c>
      <c r="I528">
        <v>0</v>
      </c>
      <c r="J528">
        <v>0</v>
      </c>
      <c r="P528">
        <v>0.18975001999999999</v>
      </c>
      <c r="Q528">
        <v>0</v>
      </c>
      <c r="R528">
        <v>95</v>
      </c>
      <c r="S528" t="s">
        <v>732</v>
      </c>
      <c r="T528">
        <v>0.75000005999999997</v>
      </c>
      <c r="U528">
        <v>0.1</v>
      </c>
      <c r="V528">
        <v>95</v>
      </c>
      <c r="W528">
        <v>90</v>
      </c>
      <c r="AJ528">
        <v>0.5</v>
      </c>
      <c r="AK528">
        <v>5</v>
      </c>
      <c r="AL528" t="s">
        <v>732</v>
      </c>
      <c r="AM528" t="s">
        <v>732</v>
      </c>
      <c r="AN528">
        <v>0.7</v>
      </c>
      <c r="AO528">
        <v>5</v>
      </c>
      <c r="AP528">
        <v>1</v>
      </c>
      <c r="AQ528" t="s">
        <v>732</v>
      </c>
      <c r="AR528" t="s">
        <v>732</v>
      </c>
      <c r="AS528" t="s">
        <v>732</v>
      </c>
      <c r="AT528" t="s">
        <v>732</v>
      </c>
      <c r="AU528" t="s">
        <v>732</v>
      </c>
      <c r="AV528" t="s">
        <v>732</v>
      </c>
      <c r="AW528">
        <v>100</v>
      </c>
      <c r="AX528" t="s">
        <v>732</v>
      </c>
      <c r="AY528" t="s">
        <v>732</v>
      </c>
      <c r="AZ528" t="s">
        <v>732</v>
      </c>
      <c r="BA528" t="s">
        <v>732</v>
      </c>
      <c r="BB528" t="s">
        <v>732</v>
      </c>
      <c r="BC528" t="s">
        <v>732</v>
      </c>
      <c r="BD528" t="s">
        <v>732</v>
      </c>
      <c r="BE528" t="s">
        <v>732</v>
      </c>
      <c r="BF528" t="s">
        <v>732</v>
      </c>
      <c r="BG528" t="s">
        <v>732</v>
      </c>
      <c r="BH528" t="s">
        <v>732</v>
      </c>
      <c r="BI528" t="s">
        <v>732</v>
      </c>
    </row>
    <row r="529" spans="1:65">
      <c r="A529">
        <v>728</v>
      </c>
      <c r="B529" t="s">
        <v>520</v>
      </c>
      <c r="C529" s="69" t="s">
        <v>1758</v>
      </c>
      <c r="D529" s="70">
        <v>240340</v>
      </c>
      <c r="E529">
        <v>3</v>
      </c>
      <c r="F529">
        <v>5</v>
      </c>
      <c r="G529" s="70">
        <v>171313</v>
      </c>
      <c r="H529">
        <v>0</v>
      </c>
      <c r="I529">
        <v>0</v>
      </c>
      <c r="J529">
        <v>0</v>
      </c>
      <c r="P529">
        <v>0.72</v>
      </c>
      <c r="Q529">
        <v>0</v>
      </c>
      <c r="R529">
        <v>95</v>
      </c>
      <c r="S529" t="s">
        <v>732</v>
      </c>
      <c r="T529">
        <v>0.2</v>
      </c>
      <c r="U529">
        <v>0.1</v>
      </c>
      <c r="V529">
        <v>95</v>
      </c>
      <c r="W529">
        <v>90</v>
      </c>
      <c r="AJ529">
        <v>0.5</v>
      </c>
      <c r="AK529">
        <v>5</v>
      </c>
      <c r="AL529" t="s">
        <v>732</v>
      </c>
      <c r="AM529" t="s">
        <v>732</v>
      </c>
      <c r="AN529">
        <v>0.7</v>
      </c>
      <c r="AO529">
        <v>5</v>
      </c>
      <c r="AP529">
        <v>1</v>
      </c>
      <c r="AT529">
        <v>20</v>
      </c>
      <c r="AW529">
        <v>80</v>
      </c>
      <c r="AX529" t="s">
        <v>732</v>
      </c>
      <c r="AY529" t="s">
        <v>732</v>
      </c>
      <c r="AZ529" t="s">
        <v>732</v>
      </c>
      <c r="BA529">
        <v>10</v>
      </c>
      <c r="BB529">
        <v>0.5</v>
      </c>
      <c r="BC529">
        <v>2</v>
      </c>
      <c r="BD529" t="s">
        <v>732</v>
      </c>
      <c r="BE529" t="s">
        <v>732</v>
      </c>
      <c r="BF529" t="s">
        <v>732</v>
      </c>
      <c r="BG529" t="s">
        <v>732</v>
      </c>
      <c r="BH529" t="s">
        <v>732</v>
      </c>
      <c r="BI529" t="s">
        <v>732</v>
      </c>
    </row>
    <row r="530" spans="1:65">
      <c r="A530">
        <v>729</v>
      </c>
      <c r="B530" t="s">
        <v>521</v>
      </c>
      <c r="C530" s="69" t="s">
        <v>1759</v>
      </c>
      <c r="D530" s="70">
        <v>240340</v>
      </c>
      <c r="E530">
        <v>3</v>
      </c>
      <c r="F530">
        <v>5</v>
      </c>
      <c r="G530" s="70">
        <v>171313</v>
      </c>
      <c r="H530">
        <v>0</v>
      </c>
      <c r="I530">
        <v>0</v>
      </c>
      <c r="J530">
        <v>0</v>
      </c>
      <c r="P530">
        <v>0</v>
      </c>
      <c r="Q530">
        <v>0</v>
      </c>
      <c r="R530" t="s">
        <v>732</v>
      </c>
      <c r="S530" t="s">
        <v>732</v>
      </c>
      <c r="T530">
        <v>0.2</v>
      </c>
      <c r="U530">
        <v>0.05</v>
      </c>
      <c r="V530">
        <v>100</v>
      </c>
      <c r="W530">
        <v>100</v>
      </c>
      <c r="AJ530">
        <v>0.2</v>
      </c>
      <c r="AK530">
        <v>5</v>
      </c>
      <c r="AL530" t="s">
        <v>732</v>
      </c>
      <c r="AM530" t="s">
        <v>732</v>
      </c>
      <c r="AN530" t="s">
        <v>732</v>
      </c>
      <c r="AO530" t="s">
        <v>732</v>
      </c>
      <c r="AP530" t="s">
        <v>732</v>
      </c>
      <c r="AQ530" t="s">
        <v>732</v>
      </c>
      <c r="AR530" t="s">
        <v>732</v>
      </c>
      <c r="AS530" t="s">
        <v>732</v>
      </c>
      <c r="AT530" t="s">
        <v>732</v>
      </c>
      <c r="AU530" t="s">
        <v>732</v>
      </c>
      <c r="AV530" t="s">
        <v>732</v>
      </c>
      <c r="AW530">
        <v>100</v>
      </c>
      <c r="AX530" t="s">
        <v>732</v>
      </c>
      <c r="AY530" t="s">
        <v>732</v>
      </c>
      <c r="AZ530" t="s">
        <v>732</v>
      </c>
      <c r="BA530" t="s">
        <v>732</v>
      </c>
      <c r="BB530" t="s">
        <v>732</v>
      </c>
      <c r="BC530" t="s">
        <v>732</v>
      </c>
      <c r="BD530" t="s">
        <v>732</v>
      </c>
      <c r="BE530" t="s">
        <v>732</v>
      </c>
      <c r="BF530" t="s">
        <v>732</v>
      </c>
      <c r="BG530" t="s">
        <v>732</v>
      </c>
      <c r="BH530" t="s">
        <v>732</v>
      </c>
      <c r="BI530" t="s">
        <v>732</v>
      </c>
    </row>
    <row r="531" spans="1:65" ht="240">
      <c r="A531">
        <v>730</v>
      </c>
      <c r="B531" t="s">
        <v>1760</v>
      </c>
      <c r="C531" s="73" t="s">
        <v>1761</v>
      </c>
      <c r="D531" t="s">
        <v>1762</v>
      </c>
      <c r="E531" t="s">
        <v>1763</v>
      </c>
      <c r="F531" t="s">
        <v>1764</v>
      </c>
      <c r="G531" t="s">
        <v>1765</v>
      </c>
      <c r="H531" s="70">
        <v>240340</v>
      </c>
      <c r="I531">
        <v>6</v>
      </c>
      <c r="J531">
        <v>3</v>
      </c>
      <c r="K531">
        <v>198</v>
      </c>
      <c r="L531">
        <v>1.6994937999999999</v>
      </c>
      <c r="M531">
        <v>0</v>
      </c>
      <c r="N531">
        <v>0</v>
      </c>
      <c r="T531">
        <v>3.0264400999999999</v>
      </c>
      <c r="U531">
        <v>0</v>
      </c>
      <c r="V531">
        <v>50</v>
      </c>
      <c r="W531" t="s">
        <v>732</v>
      </c>
      <c r="X531">
        <v>0.05</v>
      </c>
      <c r="Y531">
        <v>0</v>
      </c>
      <c r="Z531">
        <v>95</v>
      </c>
      <c r="AA531" t="s">
        <v>732</v>
      </c>
      <c r="AB531">
        <v>0</v>
      </c>
      <c r="AC531">
        <v>0</v>
      </c>
      <c r="AD531">
        <v>0</v>
      </c>
      <c r="AE531">
        <v>0.3</v>
      </c>
      <c r="AF531">
        <v>0</v>
      </c>
      <c r="AG531">
        <v>0</v>
      </c>
      <c r="AN531">
        <v>0.5</v>
      </c>
      <c r="AO531">
        <v>20</v>
      </c>
      <c r="AP531" t="s">
        <v>732</v>
      </c>
      <c r="AQ531" t="s">
        <v>732</v>
      </c>
      <c r="AR531" t="s">
        <v>732</v>
      </c>
      <c r="AS531" t="s">
        <v>732</v>
      </c>
      <c r="AT531" t="s">
        <v>732</v>
      </c>
      <c r="AW531">
        <v>50</v>
      </c>
      <c r="AX531">
        <v>50</v>
      </c>
      <c r="BB531" t="s">
        <v>732</v>
      </c>
      <c r="BC531" t="s">
        <v>732</v>
      </c>
      <c r="BD531" t="s">
        <v>732</v>
      </c>
      <c r="BE531" t="s">
        <v>732</v>
      </c>
      <c r="BF531" t="s">
        <v>732</v>
      </c>
      <c r="BG531" t="s">
        <v>732</v>
      </c>
      <c r="BH531" t="s">
        <v>732</v>
      </c>
      <c r="BI531" t="s">
        <v>732</v>
      </c>
      <c r="BJ531">
        <v>-3</v>
      </c>
      <c r="BK531">
        <v>-3</v>
      </c>
      <c r="BL531">
        <v>-3</v>
      </c>
      <c r="BM531">
        <v>-3</v>
      </c>
    </row>
    <row r="532" spans="1:65">
      <c r="A532">
        <v>732</v>
      </c>
      <c r="B532" t="s">
        <v>523</v>
      </c>
      <c r="C532" t="s">
        <v>1766</v>
      </c>
      <c r="D532" s="70">
        <v>240340</v>
      </c>
      <c r="E532">
        <v>6</v>
      </c>
      <c r="F532">
        <v>5</v>
      </c>
      <c r="G532" s="70">
        <v>129320</v>
      </c>
      <c r="H532">
        <v>0</v>
      </c>
      <c r="I532">
        <v>0</v>
      </c>
      <c r="J532">
        <v>0</v>
      </c>
      <c r="P532">
        <v>0.1</v>
      </c>
      <c r="Q532">
        <v>0</v>
      </c>
      <c r="R532">
        <v>98</v>
      </c>
      <c r="S532" t="s">
        <v>732</v>
      </c>
      <c r="T532">
        <v>1.0000001E-2</v>
      </c>
      <c r="U532">
        <v>0</v>
      </c>
      <c r="V532">
        <v>100</v>
      </c>
      <c r="W532" t="s">
        <v>732</v>
      </c>
      <c r="AJ532" t="s">
        <v>732</v>
      </c>
      <c r="AK532" t="s">
        <v>732</v>
      </c>
      <c r="AL532" t="s">
        <v>732</v>
      </c>
      <c r="AM532" t="s">
        <v>732</v>
      </c>
      <c r="AN532" t="s">
        <v>732</v>
      </c>
      <c r="AO532" t="s">
        <v>732</v>
      </c>
      <c r="AP532" t="s">
        <v>732</v>
      </c>
      <c r="AX532" t="s">
        <v>732</v>
      </c>
      <c r="AY532" t="s">
        <v>732</v>
      </c>
      <c r="AZ532" t="s">
        <v>732</v>
      </c>
      <c r="BA532" t="s">
        <v>732</v>
      </c>
      <c r="BB532" t="s">
        <v>732</v>
      </c>
      <c r="BC532" t="s">
        <v>732</v>
      </c>
      <c r="BD532" t="s">
        <v>732</v>
      </c>
      <c r="BE532" t="s">
        <v>732</v>
      </c>
      <c r="BF532" t="s">
        <v>732</v>
      </c>
      <c r="BG532" t="s">
        <v>732</v>
      </c>
      <c r="BH532" t="s">
        <v>732</v>
      </c>
      <c r="BI532" t="s">
        <v>732</v>
      </c>
    </row>
    <row r="533" spans="1:65">
      <c r="A533">
        <v>733</v>
      </c>
      <c r="B533" t="s">
        <v>524</v>
      </c>
      <c r="C533" t="s">
        <v>1767</v>
      </c>
      <c r="D533" s="70">
        <v>340330</v>
      </c>
      <c r="E533">
        <v>3</v>
      </c>
      <c r="F533">
        <v>2</v>
      </c>
      <c r="G533">
        <v>321</v>
      </c>
      <c r="H533">
        <v>0</v>
      </c>
      <c r="I533">
        <v>0</v>
      </c>
      <c r="J533">
        <v>0</v>
      </c>
      <c r="P533">
        <v>0</v>
      </c>
      <c r="Q533">
        <v>0</v>
      </c>
      <c r="R533" t="s">
        <v>732</v>
      </c>
      <c r="S533" t="s">
        <v>732</v>
      </c>
      <c r="T533">
        <v>0.1</v>
      </c>
      <c r="U533">
        <v>0</v>
      </c>
      <c r="V533">
        <v>100</v>
      </c>
      <c r="W533" t="s">
        <v>732</v>
      </c>
      <c r="AJ533">
        <v>0.1</v>
      </c>
      <c r="AK533">
        <v>12</v>
      </c>
      <c r="AL533" t="s">
        <v>732</v>
      </c>
      <c r="AM533" t="s">
        <v>732</v>
      </c>
      <c r="AN533" t="s">
        <v>732</v>
      </c>
      <c r="AO533" t="s">
        <v>732</v>
      </c>
      <c r="AP533" t="s">
        <v>732</v>
      </c>
      <c r="AX533" t="s">
        <v>732</v>
      </c>
      <c r="AY533" t="s">
        <v>732</v>
      </c>
      <c r="AZ533" t="s">
        <v>732</v>
      </c>
      <c r="BA533" t="s">
        <v>732</v>
      </c>
      <c r="BB533" t="s">
        <v>732</v>
      </c>
      <c r="BC533" t="s">
        <v>732</v>
      </c>
      <c r="BD533" t="s">
        <v>732</v>
      </c>
      <c r="BE533" t="s">
        <v>732</v>
      </c>
      <c r="BF533" t="s">
        <v>732</v>
      </c>
      <c r="BG533" t="s">
        <v>732</v>
      </c>
      <c r="BH533" t="s">
        <v>732</v>
      </c>
      <c r="BI533" t="s">
        <v>732</v>
      </c>
    </row>
    <row r="534" spans="1:65">
      <c r="A534">
        <v>734</v>
      </c>
      <c r="B534" t="s">
        <v>525</v>
      </c>
      <c r="C534" s="69" t="s">
        <v>1768</v>
      </c>
      <c r="D534" s="70">
        <v>340330</v>
      </c>
      <c r="E534">
        <v>3</v>
      </c>
      <c r="F534">
        <v>2</v>
      </c>
      <c r="G534">
        <v>321</v>
      </c>
      <c r="H534">
        <v>0</v>
      </c>
      <c r="I534">
        <v>0</v>
      </c>
      <c r="J534">
        <v>0</v>
      </c>
      <c r="P534">
        <v>0</v>
      </c>
      <c r="Q534">
        <v>0</v>
      </c>
      <c r="R534" t="s">
        <v>732</v>
      </c>
      <c r="S534" t="s">
        <v>732</v>
      </c>
      <c r="T534">
        <v>0.55000000000000004</v>
      </c>
      <c r="U534">
        <v>0</v>
      </c>
      <c r="V534">
        <v>90</v>
      </c>
      <c r="W534" t="s">
        <v>732</v>
      </c>
      <c r="AJ534">
        <v>0.2</v>
      </c>
      <c r="AK534">
        <v>25</v>
      </c>
      <c r="AL534" t="s">
        <v>732</v>
      </c>
      <c r="AM534" t="s">
        <v>732</v>
      </c>
      <c r="AN534" t="s">
        <v>732</v>
      </c>
      <c r="AO534" t="s">
        <v>732</v>
      </c>
      <c r="AP534" t="s">
        <v>732</v>
      </c>
      <c r="AQ534" t="s">
        <v>732</v>
      </c>
      <c r="AR534" t="s">
        <v>732</v>
      </c>
      <c r="AS534" t="s">
        <v>732</v>
      </c>
      <c r="AT534" t="s">
        <v>732</v>
      </c>
      <c r="AU534" t="s">
        <v>732</v>
      </c>
      <c r="AV534" t="s">
        <v>732</v>
      </c>
      <c r="AW534">
        <v>100</v>
      </c>
      <c r="AX534" t="s">
        <v>732</v>
      </c>
      <c r="AY534" t="s">
        <v>732</v>
      </c>
      <c r="AZ534" t="s">
        <v>732</v>
      </c>
      <c r="BA534" t="s">
        <v>732</v>
      </c>
      <c r="BB534" t="s">
        <v>732</v>
      </c>
      <c r="BC534" t="s">
        <v>732</v>
      </c>
      <c r="BD534" t="s">
        <v>732</v>
      </c>
      <c r="BE534" t="s">
        <v>732</v>
      </c>
      <c r="BF534" t="s">
        <v>732</v>
      </c>
      <c r="BG534" t="s">
        <v>732</v>
      </c>
      <c r="BH534" t="s">
        <v>732</v>
      </c>
      <c r="BI534" t="s">
        <v>732</v>
      </c>
    </row>
    <row r="535" spans="1:65">
      <c r="A535">
        <v>735</v>
      </c>
      <c r="B535" t="s">
        <v>526</v>
      </c>
      <c r="C535" t="s">
        <v>1769</v>
      </c>
      <c r="D535" s="70">
        <v>340330</v>
      </c>
      <c r="E535">
        <v>3</v>
      </c>
      <c r="F535">
        <v>2</v>
      </c>
      <c r="G535">
        <v>241</v>
      </c>
      <c r="H535">
        <v>0</v>
      </c>
      <c r="I535">
        <v>0</v>
      </c>
      <c r="J535">
        <v>0</v>
      </c>
      <c r="P535">
        <v>0</v>
      </c>
      <c r="Q535">
        <v>0</v>
      </c>
      <c r="R535" t="s">
        <v>732</v>
      </c>
      <c r="S535" t="s">
        <v>732</v>
      </c>
      <c r="T535">
        <v>0.2</v>
      </c>
      <c r="U535">
        <v>0</v>
      </c>
      <c r="V535">
        <v>85</v>
      </c>
      <c r="W535" t="s">
        <v>732</v>
      </c>
      <c r="AJ535">
        <v>0.2</v>
      </c>
      <c r="AK535">
        <v>30</v>
      </c>
      <c r="AL535" t="s">
        <v>732</v>
      </c>
      <c r="AM535" t="s">
        <v>732</v>
      </c>
      <c r="AN535" t="s">
        <v>732</v>
      </c>
      <c r="AO535" t="s">
        <v>732</v>
      </c>
      <c r="AP535" t="s">
        <v>732</v>
      </c>
      <c r="AQ535" t="s">
        <v>732</v>
      </c>
      <c r="AR535" t="s">
        <v>732</v>
      </c>
      <c r="AS535" t="s">
        <v>732</v>
      </c>
      <c r="AT535" t="s">
        <v>732</v>
      </c>
      <c r="AU535" t="s">
        <v>732</v>
      </c>
      <c r="AV535" t="s">
        <v>732</v>
      </c>
      <c r="AW535">
        <v>100</v>
      </c>
      <c r="AX535" t="s">
        <v>732</v>
      </c>
      <c r="AY535" t="s">
        <v>732</v>
      </c>
      <c r="AZ535" t="s">
        <v>732</v>
      </c>
      <c r="BA535" t="s">
        <v>732</v>
      </c>
      <c r="BB535" t="s">
        <v>732</v>
      </c>
      <c r="BC535" t="s">
        <v>732</v>
      </c>
      <c r="BD535" t="s">
        <v>732</v>
      </c>
      <c r="BE535" t="s">
        <v>732</v>
      </c>
      <c r="BF535" t="s">
        <v>732</v>
      </c>
      <c r="BG535" t="s">
        <v>732</v>
      </c>
      <c r="BH535" t="s">
        <v>732</v>
      </c>
      <c r="BI535" t="s">
        <v>732</v>
      </c>
    </row>
    <row r="536" spans="1:65">
      <c r="A536">
        <v>736</v>
      </c>
      <c r="B536" t="s">
        <v>177</v>
      </c>
      <c r="C536" t="s">
        <v>1770</v>
      </c>
      <c r="D536" s="70">
        <v>340330</v>
      </c>
      <c r="E536">
        <v>6</v>
      </c>
      <c r="F536">
        <v>2</v>
      </c>
      <c r="G536">
        <v>198</v>
      </c>
      <c r="H536">
        <v>0</v>
      </c>
      <c r="I536">
        <v>0</v>
      </c>
      <c r="J536">
        <v>0</v>
      </c>
      <c r="P536">
        <v>1.5477802000000001</v>
      </c>
      <c r="Q536">
        <v>0</v>
      </c>
      <c r="R536">
        <v>50</v>
      </c>
      <c r="S536" t="s">
        <v>732</v>
      </c>
      <c r="T536">
        <v>0.70000004999999998</v>
      </c>
      <c r="U536">
        <v>0</v>
      </c>
      <c r="V536">
        <v>50</v>
      </c>
      <c r="W536" t="s">
        <v>732</v>
      </c>
      <c r="AJ536">
        <v>0.1</v>
      </c>
      <c r="AK536">
        <v>10</v>
      </c>
      <c r="AL536" t="s">
        <v>732</v>
      </c>
      <c r="AM536" t="s">
        <v>732</v>
      </c>
      <c r="AN536" t="s">
        <v>732</v>
      </c>
      <c r="AO536" t="s">
        <v>732</v>
      </c>
      <c r="AP536" t="s">
        <v>732</v>
      </c>
      <c r="AU536">
        <v>30</v>
      </c>
      <c r="AW536">
        <v>70</v>
      </c>
      <c r="AX536" t="s">
        <v>732</v>
      </c>
      <c r="AY536" t="s">
        <v>732</v>
      </c>
      <c r="AZ536" t="s">
        <v>732</v>
      </c>
      <c r="BA536" t="s">
        <v>732</v>
      </c>
      <c r="BB536" t="s">
        <v>732</v>
      </c>
      <c r="BC536" t="s">
        <v>732</v>
      </c>
      <c r="BD536" t="s">
        <v>732</v>
      </c>
      <c r="BE536" t="s">
        <v>732</v>
      </c>
      <c r="BF536" t="s">
        <v>732</v>
      </c>
      <c r="BG536" t="s">
        <v>732</v>
      </c>
      <c r="BH536" t="s">
        <v>732</v>
      </c>
      <c r="BI536" t="s">
        <v>732</v>
      </c>
    </row>
    <row r="537" spans="1:65">
      <c r="A537">
        <v>737</v>
      </c>
      <c r="B537" t="s">
        <v>527</v>
      </c>
      <c r="C537" t="s">
        <v>1771</v>
      </c>
      <c r="D537" s="70">
        <v>340330</v>
      </c>
      <c r="E537">
        <v>6</v>
      </c>
      <c r="F537">
        <v>2</v>
      </c>
      <c r="G537">
        <v>190</v>
      </c>
      <c r="H537">
        <v>0</v>
      </c>
      <c r="I537">
        <v>0</v>
      </c>
      <c r="J537">
        <v>0</v>
      </c>
      <c r="P537">
        <v>0.87500005999999997</v>
      </c>
      <c r="Q537">
        <v>0</v>
      </c>
      <c r="R537">
        <v>50</v>
      </c>
      <c r="S537" t="s">
        <v>732</v>
      </c>
      <c r="T537">
        <v>0.4</v>
      </c>
      <c r="U537">
        <v>0</v>
      </c>
      <c r="V537">
        <v>50</v>
      </c>
      <c r="W537" t="s">
        <v>732</v>
      </c>
      <c r="AJ537">
        <v>0.1</v>
      </c>
      <c r="AK537">
        <v>10</v>
      </c>
      <c r="AL537" t="s">
        <v>732</v>
      </c>
      <c r="AM537" t="s">
        <v>732</v>
      </c>
      <c r="AN537" t="s">
        <v>732</v>
      </c>
      <c r="AO537" t="s">
        <v>732</v>
      </c>
      <c r="AP537" t="s">
        <v>732</v>
      </c>
      <c r="AT537">
        <v>50</v>
      </c>
      <c r="AW537">
        <v>50</v>
      </c>
      <c r="AX537" t="s">
        <v>732</v>
      </c>
      <c r="AY537" t="s">
        <v>732</v>
      </c>
      <c r="AZ537" t="s">
        <v>732</v>
      </c>
      <c r="BA537" t="s">
        <v>732</v>
      </c>
      <c r="BB537" t="s">
        <v>732</v>
      </c>
      <c r="BC537" t="s">
        <v>732</v>
      </c>
      <c r="BD537" t="s">
        <v>732</v>
      </c>
      <c r="BE537" t="s">
        <v>732</v>
      </c>
      <c r="BF537" t="s">
        <v>732</v>
      </c>
      <c r="BG537" t="s">
        <v>732</v>
      </c>
      <c r="BH537" t="s">
        <v>732</v>
      </c>
      <c r="BI537" t="s">
        <v>732</v>
      </c>
    </row>
    <row r="538" spans="1:65">
      <c r="A538">
        <v>738</v>
      </c>
      <c r="B538" t="s">
        <v>528</v>
      </c>
      <c r="C538" t="s">
        <v>1772</v>
      </c>
      <c r="D538" s="70">
        <v>340330</v>
      </c>
      <c r="E538">
        <v>6</v>
      </c>
      <c r="F538">
        <v>2</v>
      </c>
      <c r="G538">
        <v>217</v>
      </c>
      <c r="H538">
        <v>0</v>
      </c>
      <c r="I538">
        <v>0</v>
      </c>
      <c r="J538">
        <v>0</v>
      </c>
      <c r="P538">
        <v>1.6</v>
      </c>
      <c r="Q538">
        <v>0.40352502000000001</v>
      </c>
      <c r="R538">
        <v>80</v>
      </c>
      <c r="S538">
        <v>100</v>
      </c>
      <c r="T538">
        <v>0.1</v>
      </c>
      <c r="U538">
        <v>0</v>
      </c>
      <c r="V538">
        <v>50</v>
      </c>
      <c r="W538" t="s">
        <v>732</v>
      </c>
      <c r="AJ538">
        <v>0.1</v>
      </c>
      <c r="AK538">
        <v>10</v>
      </c>
      <c r="AL538" t="s">
        <v>732</v>
      </c>
      <c r="AM538" t="s">
        <v>732</v>
      </c>
      <c r="AN538" t="s">
        <v>732</v>
      </c>
      <c r="AO538" t="s">
        <v>732</v>
      </c>
      <c r="AP538" t="s">
        <v>732</v>
      </c>
      <c r="AT538">
        <v>20</v>
      </c>
      <c r="AW538">
        <v>80</v>
      </c>
      <c r="AX538" t="s">
        <v>732</v>
      </c>
      <c r="AY538" t="s">
        <v>732</v>
      </c>
      <c r="AZ538" t="s">
        <v>732</v>
      </c>
      <c r="BA538" t="s">
        <v>732</v>
      </c>
      <c r="BB538" t="s">
        <v>732</v>
      </c>
      <c r="BC538" t="s">
        <v>732</v>
      </c>
      <c r="BD538" t="s">
        <v>732</v>
      </c>
      <c r="BE538" t="s">
        <v>732</v>
      </c>
      <c r="BF538" t="s">
        <v>732</v>
      </c>
      <c r="BG538" t="s">
        <v>732</v>
      </c>
      <c r="BH538" t="s">
        <v>732</v>
      </c>
      <c r="BI538" t="s">
        <v>732</v>
      </c>
    </row>
    <row r="539" spans="1:65">
      <c r="A539">
        <v>739</v>
      </c>
      <c r="B539" t="s">
        <v>529</v>
      </c>
      <c r="C539" t="s">
        <v>1773</v>
      </c>
      <c r="D539" s="70">
        <v>340330</v>
      </c>
      <c r="E539">
        <v>6</v>
      </c>
      <c r="F539">
        <v>2</v>
      </c>
      <c r="G539">
        <v>321</v>
      </c>
      <c r="H539">
        <v>0</v>
      </c>
      <c r="I539">
        <v>0</v>
      </c>
      <c r="J539">
        <v>0</v>
      </c>
      <c r="P539">
        <v>16.740002</v>
      </c>
      <c r="Q539">
        <v>0</v>
      </c>
      <c r="R539">
        <v>80</v>
      </c>
      <c r="S539" t="s">
        <v>732</v>
      </c>
      <c r="T539">
        <v>0</v>
      </c>
      <c r="U539">
        <v>0</v>
      </c>
      <c r="V539" t="s">
        <v>732</v>
      </c>
      <c r="W539" t="s">
        <v>732</v>
      </c>
      <c r="AJ539">
        <v>0.1</v>
      </c>
      <c r="AK539">
        <v>90</v>
      </c>
      <c r="AL539" t="s">
        <v>732</v>
      </c>
      <c r="AM539" t="s">
        <v>732</v>
      </c>
      <c r="AN539" t="s">
        <v>732</v>
      </c>
      <c r="AO539" t="s">
        <v>732</v>
      </c>
      <c r="AP539" t="s">
        <v>732</v>
      </c>
      <c r="AT539">
        <v>100</v>
      </c>
      <c r="AX539" t="s">
        <v>732</v>
      </c>
      <c r="AY539" t="s">
        <v>732</v>
      </c>
      <c r="AZ539" t="s">
        <v>732</v>
      </c>
      <c r="BA539" t="s">
        <v>732</v>
      </c>
      <c r="BB539" t="s">
        <v>732</v>
      </c>
      <c r="BC539" t="s">
        <v>732</v>
      </c>
      <c r="BD539" t="s">
        <v>732</v>
      </c>
      <c r="BE539" t="s">
        <v>732</v>
      </c>
      <c r="BF539" t="s">
        <v>732</v>
      </c>
      <c r="BG539" t="s">
        <v>732</v>
      </c>
      <c r="BH539" t="s">
        <v>732</v>
      </c>
      <c r="BI539" t="s">
        <v>732</v>
      </c>
    </row>
    <row r="540" spans="1:65">
      <c r="A540">
        <v>740</v>
      </c>
      <c r="B540" t="s">
        <v>530</v>
      </c>
      <c r="C540" t="s">
        <v>1774</v>
      </c>
      <c r="D540" s="70">
        <v>340330</v>
      </c>
      <c r="E540">
        <v>6</v>
      </c>
      <c r="F540">
        <v>2</v>
      </c>
      <c r="G540">
        <v>321</v>
      </c>
      <c r="H540">
        <v>0</v>
      </c>
      <c r="I540">
        <v>0</v>
      </c>
      <c r="J540">
        <v>0</v>
      </c>
      <c r="P540">
        <v>3.2400001999999999</v>
      </c>
      <c r="Q540">
        <v>0</v>
      </c>
      <c r="R540">
        <v>80</v>
      </c>
      <c r="S540" t="s">
        <v>732</v>
      </c>
      <c r="T540">
        <v>0.1</v>
      </c>
      <c r="U540">
        <v>0</v>
      </c>
      <c r="V540">
        <v>100</v>
      </c>
      <c r="W540" t="s">
        <v>732</v>
      </c>
      <c r="AJ540">
        <v>0.1</v>
      </c>
      <c r="AK540">
        <v>60</v>
      </c>
      <c r="AL540" t="s">
        <v>732</v>
      </c>
      <c r="AM540" t="s">
        <v>732</v>
      </c>
      <c r="AN540" t="s">
        <v>732</v>
      </c>
      <c r="AO540" t="s">
        <v>732</v>
      </c>
      <c r="AP540" t="s">
        <v>732</v>
      </c>
      <c r="AU540">
        <v>100</v>
      </c>
      <c r="AX540" t="s">
        <v>732</v>
      </c>
      <c r="AY540" t="s">
        <v>732</v>
      </c>
      <c r="AZ540" t="s">
        <v>732</v>
      </c>
      <c r="BA540" t="s">
        <v>732</v>
      </c>
      <c r="BB540" t="s">
        <v>732</v>
      </c>
      <c r="BC540" t="s">
        <v>732</v>
      </c>
      <c r="BD540" t="s">
        <v>732</v>
      </c>
      <c r="BE540" t="s">
        <v>732</v>
      </c>
      <c r="BF540" t="s">
        <v>732</v>
      </c>
      <c r="BG540" t="s">
        <v>732</v>
      </c>
      <c r="BH540" t="s">
        <v>732</v>
      </c>
      <c r="BI540" t="s">
        <v>732</v>
      </c>
    </row>
    <row r="541" spans="1:65">
      <c r="A541">
        <v>741</v>
      </c>
      <c r="B541" t="s">
        <v>1551</v>
      </c>
      <c r="C541" s="69" t="s">
        <v>1775</v>
      </c>
      <c r="D541" s="70">
        <v>240260330340</v>
      </c>
      <c r="E541">
        <v>1</v>
      </c>
      <c r="F541">
        <v>3</v>
      </c>
      <c r="G541" s="70">
        <v>13129142</v>
      </c>
      <c r="H541">
        <v>19.441265000000001</v>
      </c>
      <c r="I541">
        <v>8.7245240000000006</v>
      </c>
      <c r="J541">
        <v>0.51363780000000003</v>
      </c>
      <c r="L541">
        <v>0.88215922999999996</v>
      </c>
      <c r="N541">
        <v>0.25014936999999998</v>
      </c>
      <c r="O541">
        <v>1.1762124</v>
      </c>
      <c r="P541">
        <v>1.15097</v>
      </c>
      <c r="Q541">
        <v>0</v>
      </c>
      <c r="R541">
        <v>95</v>
      </c>
      <c r="S541" t="s">
        <v>732</v>
      </c>
      <c r="T541">
        <v>0.2</v>
      </c>
      <c r="U541">
        <v>0</v>
      </c>
      <c r="V541">
        <v>90</v>
      </c>
      <c r="W541" t="s">
        <v>732</v>
      </c>
      <c r="X541">
        <v>0.2</v>
      </c>
      <c r="Y541">
        <v>0.8</v>
      </c>
      <c r="Z541">
        <v>3.5000002000000001</v>
      </c>
      <c r="AA541">
        <v>0.5</v>
      </c>
      <c r="AB541">
        <v>0.5</v>
      </c>
      <c r="AC541">
        <v>0</v>
      </c>
      <c r="AD541">
        <v>3.0000002000000001</v>
      </c>
      <c r="AE541">
        <v>4</v>
      </c>
      <c r="AF541">
        <v>5</v>
      </c>
      <c r="AG541">
        <v>0</v>
      </c>
      <c r="AH541">
        <v>2.9405309000000001E-2</v>
      </c>
      <c r="AI541">
        <v>0</v>
      </c>
      <c r="AJ541">
        <v>0.5</v>
      </c>
      <c r="AK541">
        <v>85</v>
      </c>
      <c r="AL541">
        <v>0.1</v>
      </c>
      <c r="AM541">
        <v>5</v>
      </c>
      <c r="AN541">
        <v>0.5</v>
      </c>
      <c r="AO541">
        <v>40</v>
      </c>
      <c r="AP541">
        <v>2</v>
      </c>
      <c r="AQ541">
        <v>30</v>
      </c>
      <c r="AR541" t="s">
        <v>732</v>
      </c>
      <c r="AS541" t="s">
        <v>732</v>
      </c>
      <c r="AT541">
        <v>70</v>
      </c>
      <c r="AU541" t="s">
        <v>732</v>
      </c>
      <c r="AV541" t="s">
        <v>732</v>
      </c>
      <c r="AW541" t="s">
        <v>732</v>
      </c>
      <c r="AX541">
        <v>100</v>
      </c>
      <c r="AY541">
        <v>1.5</v>
      </c>
      <c r="AZ541">
        <v>4</v>
      </c>
      <c r="BA541">
        <v>100</v>
      </c>
      <c r="BB541">
        <v>0.5</v>
      </c>
      <c r="BC541">
        <v>2</v>
      </c>
      <c r="BD541" t="s">
        <v>732</v>
      </c>
      <c r="BE541" t="s">
        <v>732</v>
      </c>
      <c r="BF541" t="s">
        <v>732</v>
      </c>
      <c r="BG541" t="s">
        <v>732</v>
      </c>
      <c r="BH541" t="s">
        <v>732</v>
      </c>
      <c r="BI541" t="s">
        <v>732</v>
      </c>
    </row>
    <row r="542" spans="1:65">
      <c r="A542">
        <v>742</v>
      </c>
      <c r="B542" t="s">
        <v>1268</v>
      </c>
      <c r="C542" t="s">
        <v>1269</v>
      </c>
      <c r="D542" s="70">
        <v>240340330</v>
      </c>
      <c r="E542">
        <v>3</v>
      </c>
      <c r="F542">
        <v>5</v>
      </c>
      <c r="G542" s="70">
        <v>171218</v>
      </c>
      <c r="H542">
        <v>0</v>
      </c>
      <c r="I542">
        <v>0</v>
      </c>
      <c r="J542">
        <v>0</v>
      </c>
      <c r="P542">
        <v>0</v>
      </c>
      <c r="Q542">
        <v>0</v>
      </c>
      <c r="R542" t="s">
        <v>732</v>
      </c>
      <c r="S542" t="s">
        <v>732</v>
      </c>
      <c r="T542">
        <v>1.25</v>
      </c>
      <c r="U542">
        <v>0</v>
      </c>
      <c r="V542">
        <v>95</v>
      </c>
      <c r="W542" t="s">
        <v>732</v>
      </c>
      <c r="AJ542">
        <v>0.5</v>
      </c>
      <c r="AK542">
        <v>30</v>
      </c>
      <c r="AL542" t="s">
        <v>732</v>
      </c>
      <c r="AM542" t="s">
        <v>732</v>
      </c>
      <c r="AN542">
        <v>0.7</v>
      </c>
      <c r="AO542">
        <v>5</v>
      </c>
      <c r="AP542">
        <v>1</v>
      </c>
      <c r="AQ542" t="s">
        <v>732</v>
      </c>
      <c r="AR542" t="s">
        <v>732</v>
      </c>
      <c r="AS542" t="s">
        <v>732</v>
      </c>
      <c r="AT542" t="s">
        <v>732</v>
      </c>
      <c r="AU542" t="s">
        <v>732</v>
      </c>
      <c r="AV542" t="s">
        <v>732</v>
      </c>
      <c r="AW542">
        <v>100</v>
      </c>
      <c r="AX542">
        <v>15</v>
      </c>
      <c r="AY542">
        <v>0.5</v>
      </c>
      <c r="AZ542">
        <v>4</v>
      </c>
      <c r="BA542">
        <v>15</v>
      </c>
      <c r="BB542">
        <v>0.5</v>
      </c>
      <c r="BC542">
        <v>2</v>
      </c>
      <c r="BD542" t="s">
        <v>732</v>
      </c>
      <c r="BE542" t="s">
        <v>732</v>
      </c>
      <c r="BF542" t="s">
        <v>732</v>
      </c>
      <c r="BG542" t="s">
        <v>732</v>
      </c>
      <c r="BH542" t="s">
        <v>732</v>
      </c>
      <c r="BI542" t="s">
        <v>732</v>
      </c>
    </row>
    <row r="543" spans="1:65">
      <c r="A543">
        <v>743</v>
      </c>
      <c r="B543" t="s">
        <v>531</v>
      </c>
      <c r="C543" t="s">
        <v>1776</v>
      </c>
      <c r="D543" s="70">
        <v>240340330</v>
      </c>
      <c r="E543">
        <v>1</v>
      </c>
      <c r="F543">
        <v>5</v>
      </c>
      <c r="G543">
        <v>133</v>
      </c>
      <c r="H543">
        <v>1.9837224</v>
      </c>
      <c r="I543">
        <v>0</v>
      </c>
      <c r="J543">
        <v>0.34303504000000001</v>
      </c>
      <c r="P543">
        <v>0</v>
      </c>
      <c r="Q543">
        <v>0</v>
      </c>
      <c r="R543" t="s">
        <v>732</v>
      </c>
      <c r="S543" t="s">
        <v>732</v>
      </c>
      <c r="T543">
        <v>0</v>
      </c>
      <c r="U543">
        <v>0</v>
      </c>
      <c r="V543" t="s">
        <v>732</v>
      </c>
      <c r="W543" t="s">
        <v>732</v>
      </c>
      <c r="X543">
        <v>0.3</v>
      </c>
      <c r="Y543">
        <v>0.4</v>
      </c>
      <c r="Z543">
        <v>0.90000004</v>
      </c>
      <c r="AA543">
        <v>1.1000000000000001</v>
      </c>
      <c r="AB543">
        <v>0</v>
      </c>
      <c r="AC543">
        <v>0</v>
      </c>
      <c r="AD543">
        <v>0.1</v>
      </c>
      <c r="AE543">
        <v>0</v>
      </c>
      <c r="AF543">
        <v>0</v>
      </c>
      <c r="AJ543">
        <v>1</v>
      </c>
      <c r="AK543">
        <v>36</v>
      </c>
      <c r="AL543" t="s">
        <v>732</v>
      </c>
      <c r="AM543" t="s">
        <v>732</v>
      </c>
      <c r="AN543" t="s">
        <v>732</v>
      </c>
      <c r="AO543" t="s">
        <v>732</v>
      </c>
      <c r="AP543" t="s">
        <v>732</v>
      </c>
      <c r="AS543">
        <v>20</v>
      </c>
      <c r="AT543">
        <v>80</v>
      </c>
      <c r="AX543" t="s">
        <v>732</v>
      </c>
      <c r="AY543" t="s">
        <v>732</v>
      </c>
      <c r="AZ543" t="s">
        <v>732</v>
      </c>
      <c r="BA543">
        <v>50</v>
      </c>
      <c r="BB543">
        <v>0.3</v>
      </c>
      <c r="BC543">
        <v>1</v>
      </c>
      <c r="BD543" t="s">
        <v>732</v>
      </c>
      <c r="BE543" t="s">
        <v>732</v>
      </c>
      <c r="BF543" t="s">
        <v>732</v>
      </c>
      <c r="BG543" t="s">
        <v>732</v>
      </c>
      <c r="BH543" t="s">
        <v>732</v>
      </c>
      <c r="BI543" t="s">
        <v>732</v>
      </c>
    </row>
    <row r="544" spans="1:65">
      <c r="A544">
        <v>744</v>
      </c>
      <c r="B544" t="s">
        <v>1583</v>
      </c>
      <c r="C544" s="69" t="s">
        <v>1777</v>
      </c>
      <c r="D544" s="70">
        <v>240260310330340</v>
      </c>
      <c r="E544">
        <v>4</v>
      </c>
      <c r="F544">
        <v>3</v>
      </c>
      <c r="G544" s="70">
        <v>124207</v>
      </c>
      <c r="H544">
        <v>6.6798387000000004</v>
      </c>
      <c r="I544">
        <v>0</v>
      </c>
      <c r="J544">
        <v>0.60847879999999999</v>
      </c>
      <c r="K544" s="71">
        <v>4.3871822999999999E-5</v>
      </c>
      <c r="L544">
        <v>6.5345129999999996</v>
      </c>
      <c r="M544">
        <v>0.37745747000000002</v>
      </c>
      <c r="N544">
        <v>0.37745747000000002</v>
      </c>
      <c r="O544">
        <v>0.26961249999999998</v>
      </c>
      <c r="P544">
        <v>6.4999999999999997E-3</v>
      </c>
      <c r="Q544">
        <v>5.4749999999999998E-3</v>
      </c>
      <c r="R544">
        <v>2</v>
      </c>
      <c r="S544">
        <v>90</v>
      </c>
      <c r="T544">
        <v>0.3</v>
      </c>
      <c r="U544">
        <v>0.1</v>
      </c>
      <c r="V544">
        <v>90</v>
      </c>
      <c r="W544">
        <v>90</v>
      </c>
      <c r="X544">
        <v>0.3</v>
      </c>
      <c r="Y544">
        <v>0.70000004999999998</v>
      </c>
      <c r="Z544">
        <v>1.8000001000000001</v>
      </c>
      <c r="AA544">
        <v>9</v>
      </c>
      <c r="AB544">
        <v>0.6</v>
      </c>
      <c r="AC544">
        <v>0</v>
      </c>
      <c r="AD544">
        <v>5</v>
      </c>
      <c r="AE544">
        <v>0</v>
      </c>
      <c r="AF544">
        <v>0</v>
      </c>
      <c r="AG544">
        <v>7.1089459999999993E-2</v>
      </c>
      <c r="AH544">
        <v>1.0005974000000001E-2</v>
      </c>
      <c r="AI544">
        <v>0</v>
      </c>
      <c r="AJ544">
        <v>0.5</v>
      </c>
      <c r="AK544">
        <v>60</v>
      </c>
      <c r="AL544" t="s">
        <v>732</v>
      </c>
      <c r="AM544" t="s">
        <v>732</v>
      </c>
      <c r="AN544">
        <v>1</v>
      </c>
      <c r="AO544">
        <v>0.5</v>
      </c>
      <c r="AP544">
        <v>2</v>
      </c>
      <c r="AQ544" t="s">
        <v>732</v>
      </c>
      <c r="AR544" t="s">
        <v>732</v>
      </c>
      <c r="AS544">
        <v>30</v>
      </c>
      <c r="AT544">
        <v>70</v>
      </c>
      <c r="AU544" t="s">
        <v>732</v>
      </c>
      <c r="AV544" t="s">
        <v>732</v>
      </c>
      <c r="AW544" t="s">
        <v>732</v>
      </c>
      <c r="AX544">
        <v>55</v>
      </c>
      <c r="AY544">
        <v>1</v>
      </c>
      <c r="AZ544">
        <v>3</v>
      </c>
      <c r="BA544">
        <v>55</v>
      </c>
      <c r="BB544">
        <v>0.3</v>
      </c>
      <c r="BC544">
        <v>1</v>
      </c>
      <c r="BD544" t="s">
        <v>732</v>
      </c>
      <c r="BE544" t="s">
        <v>732</v>
      </c>
      <c r="BF544" t="s">
        <v>732</v>
      </c>
      <c r="BG544" t="s">
        <v>732</v>
      </c>
      <c r="BH544" t="s">
        <v>732</v>
      </c>
      <c r="BI544" t="s">
        <v>732</v>
      </c>
    </row>
    <row r="545" spans="1:61">
      <c r="A545">
        <v>745</v>
      </c>
      <c r="B545" t="s">
        <v>957</v>
      </c>
      <c r="C545" s="69" t="s">
        <v>1778</v>
      </c>
      <c r="D545" s="70">
        <v>240260330340</v>
      </c>
      <c r="E545">
        <v>2</v>
      </c>
      <c r="F545">
        <v>4</v>
      </c>
      <c r="G545">
        <v>113</v>
      </c>
      <c r="H545">
        <v>0.34700763000000001</v>
      </c>
      <c r="I545">
        <v>5.2180530000000003</v>
      </c>
      <c r="J545">
        <v>0.28749603000000001</v>
      </c>
      <c r="K545">
        <v>1.4440096E-3</v>
      </c>
      <c r="M545">
        <v>18.635615999999999</v>
      </c>
      <c r="N545">
        <v>9.3178079999999994</v>
      </c>
      <c r="O545">
        <v>6.4011683000000001</v>
      </c>
      <c r="P545">
        <v>1.0032251000000001</v>
      </c>
      <c r="Q545">
        <v>0</v>
      </c>
      <c r="R545">
        <v>90</v>
      </c>
      <c r="S545" t="s">
        <v>732</v>
      </c>
      <c r="T545">
        <v>0.3</v>
      </c>
      <c r="U545">
        <v>0</v>
      </c>
      <c r="V545">
        <v>85</v>
      </c>
      <c r="W545" t="s">
        <v>732</v>
      </c>
      <c r="X545">
        <v>0.5</v>
      </c>
      <c r="Y545">
        <v>1</v>
      </c>
      <c r="Z545">
        <v>2</v>
      </c>
      <c r="AA545">
        <v>6.3</v>
      </c>
      <c r="AB545">
        <v>3.9</v>
      </c>
      <c r="AC545">
        <v>0.3</v>
      </c>
      <c r="AD545">
        <v>6.3</v>
      </c>
      <c r="AE545">
        <v>3.9</v>
      </c>
      <c r="AF545">
        <v>0.3</v>
      </c>
      <c r="AJ545">
        <v>0.3</v>
      </c>
      <c r="AK545">
        <v>36</v>
      </c>
      <c r="AL545">
        <v>0.2</v>
      </c>
      <c r="AM545">
        <v>5</v>
      </c>
      <c r="AN545">
        <v>0.7</v>
      </c>
      <c r="AO545">
        <v>55</v>
      </c>
      <c r="AP545">
        <v>2</v>
      </c>
      <c r="AQ545">
        <v>30</v>
      </c>
      <c r="AR545" t="s">
        <v>732</v>
      </c>
      <c r="AS545">
        <v>65</v>
      </c>
      <c r="AT545" t="s">
        <v>732</v>
      </c>
      <c r="AU545">
        <v>5</v>
      </c>
      <c r="AV545" t="s">
        <v>732</v>
      </c>
      <c r="AW545" t="s">
        <v>732</v>
      </c>
      <c r="AX545">
        <v>99</v>
      </c>
      <c r="AY545">
        <v>2</v>
      </c>
      <c r="AZ545">
        <v>3</v>
      </c>
      <c r="BA545">
        <v>85</v>
      </c>
      <c r="BB545">
        <v>1.2</v>
      </c>
      <c r="BC545">
        <v>1</v>
      </c>
      <c r="BD545" t="s">
        <v>732</v>
      </c>
      <c r="BE545" t="s">
        <v>732</v>
      </c>
      <c r="BF545" t="s">
        <v>732</v>
      </c>
      <c r="BG545" t="s">
        <v>732</v>
      </c>
      <c r="BH545" t="s">
        <v>732</v>
      </c>
      <c r="BI545" t="s">
        <v>732</v>
      </c>
    </row>
    <row r="546" spans="1:61">
      <c r="A546">
        <v>801</v>
      </c>
      <c r="B546" t="s">
        <v>1779</v>
      </c>
      <c r="C546" t="s">
        <v>1780</v>
      </c>
      <c r="D546" s="70">
        <v>340330</v>
      </c>
      <c r="E546">
        <v>2</v>
      </c>
      <c r="F546">
        <v>1</v>
      </c>
      <c r="G546">
        <v>152</v>
      </c>
      <c r="H546">
        <v>1.0436106000000001</v>
      </c>
      <c r="I546">
        <v>0</v>
      </c>
      <c r="J546">
        <v>0.28749603000000001</v>
      </c>
      <c r="N546">
        <v>5.3909739999999999</v>
      </c>
      <c r="O546">
        <v>1.2252213999999999</v>
      </c>
      <c r="P546">
        <v>4.32</v>
      </c>
      <c r="Q546">
        <v>0</v>
      </c>
      <c r="R546">
        <v>80</v>
      </c>
      <c r="S546" t="s">
        <v>732</v>
      </c>
      <c r="T546">
        <v>0.1</v>
      </c>
      <c r="U546">
        <v>0</v>
      </c>
      <c r="V546">
        <v>100</v>
      </c>
      <c r="W546" t="s">
        <v>732</v>
      </c>
      <c r="X546">
        <v>0.8</v>
      </c>
      <c r="Y546">
        <v>1.7</v>
      </c>
      <c r="Z546">
        <v>2.2000000000000002</v>
      </c>
      <c r="AA546">
        <v>12.8</v>
      </c>
      <c r="AB546">
        <v>5.7000003000000001</v>
      </c>
      <c r="AC546">
        <v>4</v>
      </c>
      <c r="AD546">
        <v>1</v>
      </c>
      <c r="AE546">
        <v>2</v>
      </c>
      <c r="AF546">
        <v>0</v>
      </c>
      <c r="AG546">
        <v>2.9113730000000002</v>
      </c>
      <c r="AH546">
        <v>0</v>
      </c>
      <c r="AI546">
        <v>0</v>
      </c>
      <c r="AJ546">
        <v>0.5</v>
      </c>
      <c r="AK546">
        <v>80</v>
      </c>
      <c r="AL546" t="s">
        <v>732</v>
      </c>
      <c r="AM546" t="s">
        <v>732</v>
      </c>
      <c r="AN546" t="s">
        <v>732</v>
      </c>
      <c r="AO546" t="s">
        <v>732</v>
      </c>
      <c r="AP546" t="s">
        <v>732</v>
      </c>
      <c r="AS546">
        <v>90</v>
      </c>
      <c r="AU546">
        <v>10</v>
      </c>
      <c r="AX546">
        <v>60</v>
      </c>
      <c r="AY546">
        <v>0.2</v>
      </c>
      <c r="AZ546">
        <v>3</v>
      </c>
      <c r="BA546">
        <v>60</v>
      </c>
      <c r="BB546">
        <v>0.2</v>
      </c>
      <c r="BC546">
        <v>1</v>
      </c>
      <c r="BD546" t="s">
        <v>732</v>
      </c>
      <c r="BE546" t="s">
        <v>732</v>
      </c>
      <c r="BF546" t="s">
        <v>732</v>
      </c>
      <c r="BG546" t="s">
        <v>732</v>
      </c>
      <c r="BH546" t="s">
        <v>732</v>
      </c>
      <c r="BI546" t="s">
        <v>732</v>
      </c>
    </row>
    <row r="547" spans="1:61">
      <c r="A547">
        <v>802</v>
      </c>
      <c r="B547" t="s">
        <v>1781</v>
      </c>
      <c r="C547" t="s">
        <v>1782</v>
      </c>
      <c r="D547" s="70">
        <v>340330</v>
      </c>
      <c r="E547">
        <v>2</v>
      </c>
      <c r="F547">
        <v>1</v>
      </c>
      <c r="G547">
        <v>152</v>
      </c>
      <c r="H547">
        <v>1.0436106000000001</v>
      </c>
      <c r="I547">
        <v>0</v>
      </c>
      <c r="J547">
        <v>0.28749603000000001</v>
      </c>
      <c r="N547">
        <v>26.954868000000001</v>
      </c>
      <c r="O547">
        <v>2.695487</v>
      </c>
      <c r="P547">
        <v>3.4462801999999999</v>
      </c>
      <c r="Q547">
        <v>0</v>
      </c>
      <c r="R547">
        <v>80</v>
      </c>
      <c r="S547" t="s">
        <v>732</v>
      </c>
      <c r="T547">
        <v>0.5</v>
      </c>
      <c r="U547">
        <v>0</v>
      </c>
      <c r="V547">
        <v>100</v>
      </c>
      <c r="W547" t="s">
        <v>732</v>
      </c>
      <c r="X547">
        <v>0.8</v>
      </c>
      <c r="Y547">
        <v>1.7</v>
      </c>
      <c r="Z547">
        <v>2.2000000000000002</v>
      </c>
      <c r="AA547">
        <v>12.8</v>
      </c>
      <c r="AB547">
        <v>5.7000003000000001</v>
      </c>
      <c r="AC547">
        <v>4</v>
      </c>
      <c r="AD547">
        <v>1</v>
      </c>
      <c r="AE547">
        <v>2</v>
      </c>
      <c r="AF547">
        <v>0</v>
      </c>
      <c r="AG547">
        <v>2.5711973000000001</v>
      </c>
      <c r="AH547">
        <v>0</v>
      </c>
      <c r="AI547">
        <v>0</v>
      </c>
      <c r="AJ547">
        <v>0.5</v>
      </c>
      <c r="AK547">
        <v>100</v>
      </c>
      <c r="AL547" t="s">
        <v>732</v>
      </c>
      <c r="AM547" t="s">
        <v>732</v>
      </c>
      <c r="AN547" t="s">
        <v>732</v>
      </c>
      <c r="AO547" t="s">
        <v>732</v>
      </c>
      <c r="AP547" t="s">
        <v>732</v>
      </c>
      <c r="AS547">
        <v>90</v>
      </c>
      <c r="AT547">
        <v>10</v>
      </c>
      <c r="AU547">
        <v>0</v>
      </c>
      <c r="AX547">
        <v>60</v>
      </c>
      <c r="AY547">
        <v>0.2</v>
      </c>
      <c r="AZ547">
        <v>4</v>
      </c>
      <c r="BA547">
        <v>60</v>
      </c>
      <c r="BB547">
        <v>0.2</v>
      </c>
      <c r="BC547">
        <v>1</v>
      </c>
      <c r="BD547" t="s">
        <v>732</v>
      </c>
      <c r="BE547" t="s">
        <v>732</v>
      </c>
      <c r="BF547" t="s">
        <v>732</v>
      </c>
      <c r="BG547" t="s">
        <v>732</v>
      </c>
      <c r="BH547" t="s">
        <v>732</v>
      </c>
      <c r="BI547" t="s">
        <v>732</v>
      </c>
    </row>
    <row r="548" spans="1:61">
      <c r="A548">
        <v>803</v>
      </c>
      <c r="B548" t="s">
        <v>1783</v>
      </c>
      <c r="C548" t="s">
        <v>1784</v>
      </c>
      <c r="D548" s="70">
        <v>340330</v>
      </c>
      <c r="E548">
        <v>2</v>
      </c>
      <c r="F548">
        <v>1</v>
      </c>
      <c r="G548">
        <v>152</v>
      </c>
      <c r="H548">
        <v>1.1772962</v>
      </c>
      <c r="I548">
        <v>0</v>
      </c>
      <c r="J548">
        <v>0.16710705000000001</v>
      </c>
      <c r="N548">
        <v>26.954868000000001</v>
      </c>
      <c r="O548">
        <v>2.695487</v>
      </c>
      <c r="P548">
        <v>0.46719002999999998</v>
      </c>
      <c r="Q548">
        <v>0</v>
      </c>
      <c r="R548">
        <v>80</v>
      </c>
      <c r="S548" t="s">
        <v>732</v>
      </c>
      <c r="T548">
        <v>0.5</v>
      </c>
      <c r="U548">
        <v>0</v>
      </c>
      <c r="V548">
        <v>90</v>
      </c>
      <c r="W548" t="s">
        <v>732</v>
      </c>
      <c r="X548">
        <v>0.2</v>
      </c>
      <c r="Y548">
        <v>0.3</v>
      </c>
      <c r="Z548">
        <v>3.8000001999999999</v>
      </c>
      <c r="AA548">
        <v>1</v>
      </c>
      <c r="AB548">
        <v>0</v>
      </c>
      <c r="AC548">
        <v>0</v>
      </c>
      <c r="AD548">
        <v>1</v>
      </c>
      <c r="AE548">
        <v>1</v>
      </c>
      <c r="AF548">
        <v>0.5</v>
      </c>
      <c r="AG548">
        <v>0</v>
      </c>
      <c r="AH548">
        <v>0.51050890000000004</v>
      </c>
      <c r="AI548">
        <v>0</v>
      </c>
      <c r="AJ548">
        <v>0.1</v>
      </c>
      <c r="AK548">
        <v>28</v>
      </c>
      <c r="AL548" t="s">
        <v>732</v>
      </c>
      <c r="AM548" t="s">
        <v>732</v>
      </c>
      <c r="AN548" t="s">
        <v>732</v>
      </c>
      <c r="AO548" t="s">
        <v>732</v>
      </c>
      <c r="AP548" t="s">
        <v>732</v>
      </c>
      <c r="AW548">
        <v>100</v>
      </c>
      <c r="AX548" t="s">
        <v>732</v>
      </c>
      <c r="AY548" t="s">
        <v>732</v>
      </c>
      <c r="AZ548" t="s">
        <v>732</v>
      </c>
      <c r="BA548" t="s">
        <v>732</v>
      </c>
      <c r="BB548" t="s">
        <v>732</v>
      </c>
      <c r="BC548" t="s">
        <v>732</v>
      </c>
      <c r="BD548" t="s">
        <v>732</v>
      </c>
      <c r="BE548" t="s">
        <v>732</v>
      </c>
      <c r="BF548" t="s">
        <v>732</v>
      </c>
      <c r="BG548" t="s">
        <v>732</v>
      </c>
      <c r="BH548" t="s">
        <v>732</v>
      </c>
      <c r="BI548" t="s">
        <v>732</v>
      </c>
    </row>
    <row r="549" spans="1:61">
      <c r="A549">
        <v>804</v>
      </c>
      <c r="B549" t="s">
        <v>1783</v>
      </c>
      <c r="C549" t="s">
        <v>1785</v>
      </c>
      <c r="D549" s="70">
        <v>340330</v>
      </c>
      <c r="E549">
        <v>2</v>
      </c>
      <c r="F549">
        <v>1</v>
      </c>
      <c r="G549">
        <v>152</v>
      </c>
      <c r="H549">
        <v>0.98036140000000005</v>
      </c>
      <c r="I549">
        <v>0</v>
      </c>
      <c r="J549">
        <v>0.11499841</v>
      </c>
      <c r="N549">
        <v>5.3909739999999999</v>
      </c>
      <c r="O549">
        <v>2.695487</v>
      </c>
      <c r="P549">
        <v>0.43078503000000001</v>
      </c>
      <c r="Q549">
        <v>0</v>
      </c>
      <c r="R549">
        <v>80</v>
      </c>
      <c r="S549" t="s">
        <v>732</v>
      </c>
      <c r="T549">
        <v>0.5</v>
      </c>
      <c r="U549">
        <v>0</v>
      </c>
      <c r="V549">
        <v>90</v>
      </c>
      <c r="W549" t="s">
        <v>732</v>
      </c>
      <c r="X549">
        <v>0.8</v>
      </c>
      <c r="Y549">
        <v>1.7</v>
      </c>
      <c r="Z549">
        <v>2.2000000000000002</v>
      </c>
      <c r="AA549">
        <v>12.8</v>
      </c>
      <c r="AB549">
        <v>5.7000003000000001</v>
      </c>
      <c r="AC549">
        <v>4</v>
      </c>
      <c r="AD549">
        <v>1</v>
      </c>
      <c r="AE549">
        <v>2</v>
      </c>
      <c r="AF549">
        <v>0</v>
      </c>
      <c r="AG549">
        <v>2.8627764999999998</v>
      </c>
      <c r="AH549">
        <v>0</v>
      </c>
      <c r="AI549">
        <v>0</v>
      </c>
      <c r="AJ549">
        <v>0.5</v>
      </c>
      <c r="AK549">
        <v>80</v>
      </c>
      <c r="AL549" t="s">
        <v>732</v>
      </c>
      <c r="AM549" t="s">
        <v>732</v>
      </c>
      <c r="AN549" t="s">
        <v>732</v>
      </c>
      <c r="AO549" t="s">
        <v>732</v>
      </c>
      <c r="AP549" t="s">
        <v>732</v>
      </c>
      <c r="AS549">
        <v>90</v>
      </c>
      <c r="AT549">
        <v>10</v>
      </c>
      <c r="AU549">
        <v>0</v>
      </c>
      <c r="AX549">
        <v>60</v>
      </c>
      <c r="AY549">
        <v>0.2</v>
      </c>
      <c r="AZ549">
        <v>4</v>
      </c>
      <c r="BA549">
        <v>60</v>
      </c>
      <c r="BB549">
        <v>0.2</v>
      </c>
      <c r="BC549">
        <v>1</v>
      </c>
      <c r="BD549" t="s">
        <v>732</v>
      </c>
      <c r="BE549" t="s">
        <v>732</v>
      </c>
      <c r="BF549" t="s">
        <v>732</v>
      </c>
      <c r="BG549" t="s">
        <v>732</v>
      </c>
      <c r="BH549" t="s">
        <v>732</v>
      </c>
      <c r="BI549" t="s">
        <v>732</v>
      </c>
    </row>
    <row r="550" spans="1:61">
      <c r="A550">
        <v>805</v>
      </c>
      <c r="B550" t="s">
        <v>1786</v>
      </c>
      <c r="C550" s="69" t="s">
        <v>1787</v>
      </c>
      <c r="D550" s="70">
        <v>340330</v>
      </c>
      <c r="E550">
        <v>2</v>
      </c>
      <c r="F550">
        <v>1</v>
      </c>
      <c r="G550" s="70">
        <v>151152</v>
      </c>
      <c r="H550">
        <v>1.0806974</v>
      </c>
      <c r="I550">
        <v>0</v>
      </c>
      <c r="J550">
        <v>0.25515272999999999</v>
      </c>
      <c r="N550">
        <v>1.3804158</v>
      </c>
      <c r="O550">
        <v>2.695487</v>
      </c>
      <c r="P550">
        <v>3.9711150000000002</v>
      </c>
      <c r="Q550">
        <v>0</v>
      </c>
      <c r="R550">
        <v>80</v>
      </c>
      <c r="S550" t="s">
        <v>732</v>
      </c>
      <c r="T550">
        <v>0.1</v>
      </c>
      <c r="U550">
        <v>0</v>
      </c>
      <c r="V550">
        <v>90</v>
      </c>
      <c r="W550" t="s">
        <v>732</v>
      </c>
      <c r="X550">
        <v>0.4</v>
      </c>
      <c r="Y550">
        <v>0.3</v>
      </c>
      <c r="Z550">
        <v>2</v>
      </c>
      <c r="AA550">
        <v>2.7</v>
      </c>
      <c r="AB550">
        <v>4.2000003000000001</v>
      </c>
      <c r="AC550">
        <v>8.4000009999999996</v>
      </c>
      <c r="AD550">
        <v>1</v>
      </c>
      <c r="AE550">
        <v>1</v>
      </c>
      <c r="AF550">
        <v>0.5</v>
      </c>
      <c r="AG550">
        <v>0.76551782999999995</v>
      </c>
      <c r="AH550">
        <v>1.4702654000000001E-2</v>
      </c>
      <c r="AI550">
        <v>0</v>
      </c>
      <c r="AJ550">
        <v>0.2</v>
      </c>
      <c r="AK550">
        <v>50</v>
      </c>
      <c r="AL550" t="s">
        <v>732</v>
      </c>
      <c r="AM550" t="s">
        <v>732</v>
      </c>
      <c r="AN550" t="s">
        <v>732</v>
      </c>
      <c r="AO550" t="s">
        <v>732</v>
      </c>
      <c r="AP550" t="s">
        <v>732</v>
      </c>
      <c r="AR550">
        <v>10</v>
      </c>
      <c r="AU550">
        <v>90</v>
      </c>
      <c r="AX550" t="s">
        <v>732</v>
      </c>
      <c r="AY550" t="s">
        <v>732</v>
      </c>
      <c r="AZ550" t="s">
        <v>732</v>
      </c>
      <c r="BA550" t="s">
        <v>732</v>
      </c>
      <c r="BB550" t="s">
        <v>732</v>
      </c>
      <c r="BC550" t="s">
        <v>732</v>
      </c>
      <c r="BD550" t="s">
        <v>732</v>
      </c>
      <c r="BE550" t="s">
        <v>732</v>
      </c>
      <c r="BF550" t="s">
        <v>732</v>
      </c>
      <c r="BG550" t="s">
        <v>732</v>
      </c>
      <c r="BH550" t="s">
        <v>732</v>
      </c>
      <c r="BI550" t="s">
        <v>732</v>
      </c>
    </row>
    <row r="551" spans="1:61">
      <c r="A551">
        <v>806</v>
      </c>
      <c r="B551" t="s">
        <v>1788</v>
      </c>
      <c r="C551" s="69" t="s">
        <v>1789</v>
      </c>
      <c r="D551" s="70">
        <v>340330</v>
      </c>
      <c r="E551">
        <v>2</v>
      </c>
      <c r="F551">
        <v>1</v>
      </c>
      <c r="G551" s="70">
        <v>151152</v>
      </c>
      <c r="H551">
        <v>0.93579953999999999</v>
      </c>
      <c r="I551">
        <v>0</v>
      </c>
      <c r="J551">
        <v>0.2242469</v>
      </c>
      <c r="N551">
        <v>1.3804159</v>
      </c>
      <c r="O551">
        <v>2.695487</v>
      </c>
      <c r="P551">
        <v>0.46719002999999998</v>
      </c>
      <c r="Q551">
        <v>0</v>
      </c>
      <c r="R551">
        <v>90</v>
      </c>
      <c r="S551" t="s">
        <v>732</v>
      </c>
      <c r="T551">
        <v>0.5</v>
      </c>
      <c r="U551">
        <v>0</v>
      </c>
      <c r="V551">
        <v>90</v>
      </c>
      <c r="W551" t="s">
        <v>732</v>
      </c>
      <c r="X551">
        <v>0.4</v>
      </c>
      <c r="Y551">
        <v>0.3</v>
      </c>
      <c r="Z551">
        <v>2</v>
      </c>
      <c r="AA551">
        <v>2.7</v>
      </c>
      <c r="AB551">
        <v>4.2000003000000001</v>
      </c>
      <c r="AC551">
        <v>8.4000009999999996</v>
      </c>
      <c r="AG551">
        <v>0.71422154000000004</v>
      </c>
      <c r="AH551">
        <v>1.4702654000000001E-2</v>
      </c>
      <c r="AI551">
        <v>0</v>
      </c>
      <c r="AJ551">
        <v>0.2</v>
      </c>
      <c r="AK551">
        <v>50</v>
      </c>
      <c r="AL551" t="s">
        <v>732</v>
      </c>
      <c r="AM551" t="s">
        <v>732</v>
      </c>
      <c r="AN551" t="s">
        <v>732</v>
      </c>
      <c r="AO551" t="s">
        <v>732</v>
      </c>
      <c r="AP551" t="s">
        <v>732</v>
      </c>
      <c r="AR551">
        <v>10</v>
      </c>
      <c r="AW551">
        <v>90</v>
      </c>
      <c r="AX551" t="s">
        <v>732</v>
      </c>
      <c r="AY551" t="s">
        <v>732</v>
      </c>
      <c r="AZ551" t="s">
        <v>732</v>
      </c>
      <c r="BA551" t="s">
        <v>732</v>
      </c>
      <c r="BB551" t="s">
        <v>732</v>
      </c>
      <c r="BC551" t="s">
        <v>732</v>
      </c>
      <c r="BD551" t="s">
        <v>732</v>
      </c>
      <c r="BE551" t="s">
        <v>732</v>
      </c>
      <c r="BF551" t="s">
        <v>732</v>
      </c>
      <c r="BG551" t="s">
        <v>732</v>
      </c>
      <c r="BH551" t="s">
        <v>732</v>
      </c>
      <c r="BI551" t="s">
        <v>732</v>
      </c>
    </row>
    <row r="552" spans="1:61">
      <c r="A552">
        <v>807</v>
      </c>
      <c r="B552" t="s">
        <v>1790</v>
      </c>
      <c r="C552" s="69" t="s">
        <v>1791</v>
      </c>
      <c r="D552" s="70">
        <v>340330</v>
      </c>
      <c r="E552">
        <v>2</v>
      </c>
      <c r="F552">
        <v>1</v>
      </c>
      <c r="G552" s="70">
        <v>118151152</v>
      </c>
      <c r="H552">
        <v>9.7058660000000003</v>
      </c>
      <c r="I552">
        <v>0</v>
      </c>
      <c r="J552">
        <v>0.20412216999999999</v>
      </c>
      <c r="K552" s="71">
        <v>4.2722168000000001E-5</v>
      </c>
      <c r="M552">
        <v>0.5513496</v>
      </c>
      <c r="N552">
        <v>12.007168999999999</v>
      </c>
      <c r="P552">
        <v>1.076965</v>
      </c>
      <c r="Q552">
        <v>0</v>
      </c>
      <c r="R552">
        <v>85</v>
      </c>
      <c r="S552" t="s">
        <v>732</v>
      </c>
      <c r="T552">
        <v>0.2</v>
      </c>
      <c r="U552">
        <v>0</v>
      </c>
      <c r="V552">
        <v>90</v>
      </c>
      <c r="W552" t="s">
        <v>732</v>
      </c>
      <c r="X552">
        <v>0.1</v>
      </c>
      <c r="Y552">
        <v>0.5</v>
      </c>
      <c r="Z552">
        <v>0.70000004999999998</v>
      </c>
      <c r="AA552">
        <v>9.3000000000000007</v>
      </c>
      <c r="AB552">
        <v>8.3000000000000007</v>
      </c>
      <c r="AC552">
        <v>3.0000002000000001</v>
      </c>
      <c r="AD552">
        <v>0.5</v>
      </c>
      <c r="AE552">
        <v>2.3000001999999999</v>
      </c>
      <c r="AF552">
        <v>3.0000002000000001</v>
      </c>
      <c r="AJ552">
        <v>0.2</v>
      </c>
      <c r="AK552">
        <v>46</v>
      </c>
      <c r="AL552" t="s">
        <v>732</v>
      </c>
      <c r="AM552" t="s">
        <v>732</v>
      </c>
      <c r="AN552" t="s">
        <v>732</v>
      </c>
      <c r="AO552" t="s">
        <v>732</v>
      </c>
      <c r="AP552" t="s">
        <v>732</v>
      </c>
      <c r="AS552">
        <v>75</v>
      </c>
      <c r="AU552">
        <v>25</v>
      </c>
      <c r="AX552" t="s">
        <v>732</v>
      </c>
      <c r="AY552" t="s">
        <v>732</v>
      </c>
      <c r="AZ552" t="s">
        <v>732</v>
      </c>
      <c r="BA552">
        <v>46</v>
      </c>
      <c r="BB552">
        <v>0.1</v>
      </c>
      <c r="BC552">
        <v>1</v>
      </c>
      <c r="BD552" t="s">
        <v>732</v>
      </c>
      <c r="BE552" t="s">
        <v>732</v>
      </c>
      <c r="BF552" t="s">
        <v>732</v>
      </c>
      <c r="BG552" t="s">
        <v>732</v>
      </c>
      <c r="BH552" t="s">
        <v>732</v>
      </c>
      <c r="BI552" t="s">
        <v>732</v>
      </c>
    </row>
    <row r="553" spans="1:61">
      <c r="A553">
        <v>808</v>
      </c>
      <c r="B553" t="s">
        <v>1435</v>
      </c>
      <c r="C553" s="69" t="s">
        <v>1792</v>
      </c>
      <c r="D553" s="70">
        <v>340330</v>
      </c>
      <c r="E553">
        <v>2</v>
      </c>
      <c r="F553">
        <v>1</v>
      </c>
      <c r="G553" s="70">
        <v>118151152</v>
      </c>
      <c r="H553">
        <v>1.943473</v>
      </c>
      <c r="I553">
        <v>0</v>
      </c>
      <c r="J553">
        <v>0.20412216999999999</v>
      </c>
      <c r="K553" s="71">
        <v>4.2722168000000001E-5</v>
      </c>
      <c r="M553">
        <v>0.5513496</v>
      </c>
      <c r="P553">
        <v>1.0769651</v>
      </c>
      <c r="Q553">
        <v>0</v>
      </c>
      <c r="R553">
        <v>85</v>
      </c>
      <c r="S553" t="s">
        <v>732</v>
      </c>
      <c r="T553">
        <v>0.2</v>
      </c>
      <c r="U553">
        <v>0</v>
      </c>
      <c r="V553">
        <v>90</v>
      </c>
      <c r="W553" t="s">
        <v>732</v>
      </c>
      <c r="X553">
        <v>0.1</v>
      </c>
      <c r="Y553">
        <v>0.5</v>
      </c>
      <c r="Z553">
        <v>0.70000004999999998</v>
      </c>
      <c r="AA553">
        <v>0.5</v>
      </c>
      <c r="AB553">
        <v>2.6000000999999999</v>
      </c>
      <c r="AC553">
        <v>0</v>
      </c>
      <c r="AD553">
        <v>0.4</v>
      </c>
      <c r="AE553">
        <v>1.9000001</v>
      </c>
      <c r="AF553">
        <v>0</v>
      </c>
      <c r="AG553">
        <v>0</v>
      </c>
      <c r="AH553">
        <v>1.4702655</v>
      </c>
      <c r="AI553">
        <v>0</v>
      </c>
      <c r="AJ553">
        <v>0.5</v>
      </c>
      <c r="AK553">
        <v>46</v>
      </c>
      <c r="AL553" t="s">
        <v>732</v>
      </c>
      <c r="AM553" t="s">
        <v>732</v>
      </c>
      <c r="AN553" t="s">
        <v>732</v>
      </c>
      <c r="AO553" t="s">
        <v>732</v>
      </c>
      <c r="AP553" t="s">
        <v>732</v>
      </c>
      <c r="AS553">
        <v>75</v>
      </c>
      <c r="AU553">
        <v>25</v>
      </c>
      <c r="AX553" t="s">
        <v>732</v>
      </c>
      <c r="AY553" t="s">
        <v>732</v>
      </c>
      <c r="AZ553" t="s">
        <v>732</v>
      </c>
      <c r="BA553">
        <v>46</v>
      </c>
      <c r="BB553">
        <v>0.2</v>
      </c>
      <c r="BC553">
        <v>1</v>
      </c>
      <c r="BD553" t="s">
        <v>732</v>
      </c>
      <c r="BE553" t="s">
        <v>732</v>
      </c>
      <c r="BF553" t="s">
        <v>732</v>
      </c>
      <c r="BG553" t="s">
        <v>732</v>
      </c>
      <c r="BH553" t="s">
        <v>732</v>
      </c>
      <c r="BI553" t="s">
        <v>732</v>
      </c>
    </row>
    <row r="554" spans="1:61">
      <c r="A554">
        <v>809</v>
      </c>
      <c r="B554" t="s">
        <v>1790</v>
      </c>
      <c r="C554" s="69" t="s">
        <v>1793</v>
      </c>
      <c r="D554" s="70">
        <v>340330</v>
      </c>
      <c r="E554">
        <v>2</v>
      </c>
      <c r="F554">
        <v>1</v>
      </c>
      <c r="G554" s="70">
        <v>118151152</v>
      </c>
      <c r="H554">
        <v>1.2350829999999999</v>
      </c>
      <c r="I554">
        <v>0.57409359999999998</v>
      </c>
      <c r="J554">
        <v>0.6558503</v>
      </c>
      <c r="N554">
        <v>1.0353119</v>
      </c>
      <c r="O554">
        <v>2.0216150000000002</v>
      </c>
      <c r="P554">
        <v>1.0769651</v>
      </c>
      <c r="Q554">
        <v>0</v>
      </c>
      <c r="R554">
        <v>60</v>
      </c>
      <c r="S554" t="s">
        <v>732</v>
      </c>
      <c r="T554">
        <v>0.1</v>
      </c>
      <c r="U554">
        <v>0</v>
      </c>
      <c r="V554">
        <v>90</v>
      </c>
      <c r="W554" t="s">
        <v>732</v>
      </c>
      <c r="X554">
        <v>0.1</v>
      </c>
      <c r="Y554">
        <v>0.5</v>
      </c>
      <c r="Z554">
        <v>0.70000004999999998</v>
      </c>
      <c r="AA554">
        <v>0.90000004</v>
      </c>
      <c r="AB554">
        <v>4</v>
      </c>
      <c r="AC554">
        <v>0</v>
      </c>
      <c r="AD554">
        <v>0.5</v>
      </c>
      <c r="AE554">
        <v>0.5</v>
      </c>
      <c r="AF554">
        <v>7.0000004999999996</v>
      </c>
      <c r="AG554">
        <v>0</v>
      </c>
      <c r="AH554">
        <v>1.4702654000000001E-2</v>
      </c>
      <c r="AI554">
        <v>0</v>
      </c>
      <c r="AJ554">
        <v>0.2</v>
      </c>
      <c r="AK554">
        <v>45</v>
      </c>
      <c r="AL554" t="s">
        <v>732</v>
      </c>
      <c r="AM554" t="s">
        <v>732</v>
      </c>
      <c r="AN554" t="s">
        <v>732</v>
      </c>
      <c r="AO554" t="s">
        <v>732</v>
      </c>
      <c r="AP554" t="s">
        <v>732</v>
      </c>
      <c r="AR554">
        <v>35</v>
      </c>
      <c r="AU554">
        <v>65</v>
      </c>
      <c r="AX554">
        <v>30</v>
      </c>
      <c r="AY554">
        <v>0.1</v>
      </c>
      <c r="AZ554">
        <v>3</v>
      </c>
      <c r="BA554">
        <v>45</v>
      </c>
      <c r="BB554">
        <v>0.2</v>
      </c>
      <c r="BC554">
        <v>1</v>
      </c>
      <c r="BD554" t="s">
        <v>732</v>
      </c>
      <c r="BE554" t="s">
        <v>732</v>
      </c>
      <c r="BF554" t="s">
        <v>732</v>
      </c>
      <c r="BG554" t="s">
        <v>732</v>
      </c>
      <c r="BH554" t="s">
        <v>732</v>
      </c>
      <c r="BI554" t="s">
        <v>732</v>
      </c>
    </row>
    <row r="555" spans="1:61">
      <c r="A555">
        <v>810</v>
      </c>
      <c r="B555" t="s">
        <v>1790</v>
      </c>
      <c r="C555" s="69" t="s">
        <v>1794</v>
      </c>
      <c r="D555" s="70">
        <v>340330</v>
      </c>
      <c r="E555">
        <v>2</v>
      </c>
      <c r="F555">
        <v>1</v>
      </c>
      <c r="G555" s="70">
        <v>118151152</v>
      </c>
      <c r="H555">
        <v>2.7208622</v>
      </c>
      <c r="I555">
        <v>0</v>
      </c>
      <c r="J555">
        <v>0.22963745999999999</v>
      </c>
      <c r="K555" s="71">
        <v>4.2029919999999997E-5</v>
      </c>
      <c r="M555">
        <v>0.54241569999999995</v>
      </c>
      <c r="N555">
        <v>12.007168999999999</v>
      </c>
      <c r="P555">
        <v>0.215395</v>
      </c>
      <c r="Q555">
        <v>0</v>
      </c>
      <c r="R555">
        <v>85</v>
      </c>
      <c r="S555" t="s">
        <v>732</v>
      </c>
      <c r="T555">
        <v>0.1</v>
      </c>
      <c r="U555">
        <v>0</v>
      </c>
      <c r="V555">
        <v>90</v>
      </c>
      <c r="W555" t="s">
        <v>732</v>
      </c>
      <c r="X555">
        <v>0.1</v>
      </c>
      <c r="Y555">
        <v>0.5</v>
      </c>
      <c r="Z555">
        <v>0.70000004999999998</v>
      </c>
      <c r="AA555">
        <v>9.3000000000000007</v>
      </c>
      <c r="AB555">
        <v>8.3000000000000007</v>
      </c>
      <c r="AC555">
        <v>3.0000002000000001</v>
      </c>
      <c r="AD555">
        <v>0.5</v>
      </c>
      <c r="AE555">
        <v>2.3000001999999999</v>
      </c>
      <c r="AF555">
        <v>3.0000002000000001</v>
      </c>
      <c r="AJ555">
        <v>1.8</v>
      </c>
      <c r="AK555">
        <v>100</v>
      </c>
      <c r="AL555" t="s">
        <v>732</v>
      </c>
      <c r="AM555" t="s">
        <v>732</v>
      </c>
      <c r="AN555" t="s">
        <v>732</v>
      </c>
      <c r="AO555" t="s">
        <v>732</v>
      </c>
      <c r="AP555" t="s">
        <v>732</v>
      </c>
      <c r="AS555">
        <v>95</v>
      </c>
      <c r="AU555">
        <v>5</v>
      </c>
      <c r="AX555">
        <v>100</v>
      </c>
      <c r="AY555">
        <v>0.5</v>
      </c>
      <c r="AZ555">
        <v>3</v>
      </c>
      <c r="BA555">
        <v>100</v>
      </c>
      <c r="BB555">
        <v>1</v>
      </c>
      <c r="BC555">
        <v>1</v>
      </c>
      <c r="BD555" t="s">
        <v>732</v>
      </c>
      <c r="BE555" t="s">
        <v>732</v>
      </c>
      <c r="BF555" t="s">
        <v>732</v>
      </c>
      <c r="BG555" t="s">
        <v>732</v>
      </c>
      <c r="BH555" t="s">
        <v>732</v>
      </c>
      <c r="BI555" t="s">
        <v>732</v>
      </c>
    </row>
    <row r="556" spans="1:61">
      <c r="A556">
        <v>811</v>
      </c>
      <c r="B556" t="s">
        <v>1435</v>
      </c>
      <c r="C556" s="69" t="s">
        <v>1795</v>
      </c>
      <c r="D556" s="70">
        <v>340330</v>
      </c>
      <c r="E556">
        <v>2</v>
      </c>
      <c r="F556">
        <v>1</v>
      </c>
      <c r="G556" s="70">
        <v>118151152</v>
      </c>
      <c r="H556">
        <v>13.588212</v>
      </c>
      <c r="I556">
        <v>0</v>
      </c>
      <c r="J556">
        <v>0.22963745999999999</v>
      </c>
      <c r="K556" s="71">
        <v>4.2029919999999997E-5</v>
      </c>
      <c r="M556">
        <v>0.54241569999999995</v>
      </c>
      <c r="P556">
        <v>0.21539501999999999</v>
      </c>
      <c r="Q556">
        <v>0</v>
      </c>
      <c r="R556">
        <v>85</v>
      </c>
      <c r="S556" t="s">
        <v>732</v>
      </c>
      <c r="T556">
        <v>0.1</v>
      </c>
      <c r="U556">
        <v>0</v>
      </c>
      <c r="V556">
        <v>90</v>
      </c>
      <c r="W556" t="s">
        <v>732</v>
      </c>
      <c r="X556">
        <v>1.4000001</v>
      </c>
      <c r="Y556">
        <v>2.6000000999999999</v>
      </c>
      <c r="Z556">
        <v>1.8000001000000001</v>
      </c>
      <c r="AA556">
        <v>7.1000003999999999</v>
      </c>
      <c r="AB556">
        <v>0</v>
      </c>
      <c r="AC556">
        <v>0</v>
      </c>
      <c r="AD556">
        <v>0.1</v>
      </c>
      <c r="AE556">
        <v>0</v>
      </c>
      <c r="AF556">
        <v>0</v>
      </c>
      <c r="AG556">
        <v>0</v>
      </c>
      <c r="AH556">
        <v>1.4702655</v>
      </c>
      <c r="AI556">
        <v>0</v>
      </c>
      <c r="AJ556">
        <v>1.8</v>
      </c>
      <c r="AK556">
        <v>100</v>
      </c>
      <c r="AL556" t="s">
        <v>732</v>
      </c>
      <c r="AM556" t="s">
        <v>732</v>
      </c>
      <c r="AN556" t="s">
        <v>732</v>
      </c>
      <c r="AO556" t="s">
        <v>732</v>
      </c>
      <c r="AP556" t="s">
        <v>732</v>
      </c>
      <c r="AS556">
        <v>95</v>
      </c>
      <c r="AU556">
        <v>5</v>
      </c>
      <c r="AX556">
        <v>100</v>
      </c>
      <c r="AY556">
        <v>0.5</v>
      </c>
      <c r="AZ556">
        <v>3</v>
      </c>
      <c r="BA556">
        <v>100</v>
      </c>
      <c r="BB556">
        <v>1</v>
      </c>
      <c r="BC556">
        <v>1</v>
      </c>
      <c r="BD556" t="s">
        <v>732</v>
      </c>
      <c r="BE556" t="s">
        <v>732</v>
      </c>
      <c r="BF556" t="s">
        <v>732</v>
      </c>
      <c r="BG556" t="s">
        <v>732</v>
      </c>
      <c r="BH556" t="s">
        <v>732</v>
      </c>
      <c r="BI556" t="s">
        <v>732</v>
      </c>
    </row>
    <row r="557" spans="1:61">
      <c r="A557">
        <v>812</v>
      </c>
      <c r="B557" t="s">
        <v>1435</v>
      </c>
      <c r="C557" s="69" t="s">
        <v>1796</v>
      </c>
      <c r="D557" s="70">
        <v>340330</v>
      </c>
      <c r="E557">
        <v>2</v>
      </c>
      <c r="F557">
        <v>1</v>
      </c>
      <c r="G557" s="70">
        <v>118151152</v>
      </c>
      <c r="H557">
        <v>1.0694851999999999</v>
      </c>
      <c r="I557">
        <v>0.55630480000000004</v>
      </c>
      <c r="J557">
        <v>0.58038259999999997</v>
      </c>
      <c r="N557">
        <v>1.0353119</v>
      </c>
      <c r="O557">
        <v>2.0216150000000002</v>
      </c>
      <c r="P557">
        <v>0.43078503000000001</v>
      </c>
      <c r="Q557">
        <v>0</v>
      </c>
      <c r="R557">
        <v>60</v>
      </c>
      <c r="S557" t="s">
        <v>732</v>
      </c>
      <c r="T557">
        <v>0.5</v>
      </c>
      <c r="U557">
        <v>0</v>
      </c>
      <c r="V557">
        <v>90</v>
      </c>
      <c r="W557" t="s">
        <v>732</v>
      </c>
      <c r="X557">
        <v>0.3</v>
      </c>
      <c r="Y557">
        <v>0.3</v>
      </c>
      <c r="Z557">
        <v>0.70000004999999998</v>
      </c>
      <c r="AA557">
        <v>1.9000001</v>
      </c>
      <c r="AB557">
        <v>1.9000001</v>
      </c>
      <c r="AC557">
        <v>1.1000000000000001</v>
      </c>
      <c r="AD557">
        <v>4</v>
      </c>
      <c r="AE557">
        <v>4</v>
      </c>
      <c r="AF557">
        <v>0</v>
      </c>
      <c r="AG557">
        <v>0.71422154000000004</v>
      </c>
      <c r="AH557">
        <v>1.4702654000000001E-2</v>
      </c>
      <c r="AI557">
        <v>0</v>
      </c>
      <c r="AJ557">
        <v>0.3</v>
      </c>
      <c r="AK557">
        <v>45</v>
      </c>
      <c r="AL557" t="s">
        <v>732</v>
      </c>
      <c r="AM557" t="s">
        <v>732</v>
      </c>
      <c r="AN557" t="s">
        <v>732</v>
      </c>
      <c r="AO557" t="s">
        <v>732</v>
      </c>
      <c r="AP557" t="s">
        <v>732</v>
      </c>
      <c r="AR557">
        <v>30</v>
      </c>
      <c r="AS557">
        <v>10</v>
      </c>
      <c r="AU557">
        <v>10</v>
      </c>
      <c r="AW557">
        <v>50</v>
      </c>
      <c r="AX557">
        <v>30</v>
      </c>
      <c r="AY557">
        <v>0.1</v>
      </c>
      <c r="AZ557">
        <v>3</v>
      </c>
      <c r="BA557">
        <v>45</v>
      </c>
      <c r="BB557">
        <v>0.2</v>
      </c>
      <c r="BC557">
        <v>1</v>
      </c>
      <c r="BD557" t="s">
        <v>732</v>
      </c>
      <c r="BE557" t="s">
        <v>732</v>
      </c>
      <c r="BF557" t="s">
        <v>732</v>
      </c>
      <c r="BG557" t="s">
        <v>732</v>
      </c>
      <c r="BH557" t="s">
        <v>732</v>
      </c>
      <c r="BI557" t="s">
        <v>732</v>
      </c>
    </row>
    <row r="558" spans="1:61">
      <c r="A558">
        <v>813</v>
      </c>
      <c r="B558" t="s">
        <v>1446</v>
      </c>
      <c r="C558" s="69" t="s">
        <v>1797</v>
      </c>
      <c r="D558" s="70">
        <v>240260</v>
      </c>
      <c r="E558">
        <v>2</v>
      </c>
      <c r="F558">
        <v>1</v>
      </c>
      <c r="G558" s="70">
        <v>151152</v>
      </c>
      <c r="H558">
        <v>1.3380064</v>
      </c>
      <c r="I558">
        <v>0.45927491999999998</v>
      </c>
      <c r="J558">
        <v>0.1509354</v>
      </c>
      <c r="L558">
        <v>0.52276104999999995</v>
      </c>
      <c r="N558">
        <v>1.1578339</v>
      </c>
      <c r="O558">
        <v>1.1578339</v>
      </c>
      <c r="P558">
        <v>0.93438005000000002</v>
      </c>
      <c r="Q558">
        <v>0</v>
      </c>
      <c r="R558">
        <v>85</v>
      </c>
      <c r="S558" t="s">
        <v>732</v>
      </c>
      <c r="T558">
        <v>0.1</v>
      </c>
      <c r="U558">
        <v>0</v>
      </c>
      <c r="V558">
        <v>95</v>
      </c>
      <c r="W558" t="s">
        <v>732</v>
      </c>
      <c r="X558">
        <v>0.1</v>
      </c>
      <c r="Y558">
        <v>0.8</v>
      </c>
      <c r="Z558">
        <v>0.8</v>
      </c>
      <c r="AA558">
        <v>1.6</v>
      </c>
      <c r="AB558">
        <v>5.2000003000000001</v>
      </c>
      <c r="AC558">
        <v>0</v>
      </c>
      <c r="AD558">
        <v>0.8</v>
      </c>
      <c r="AE558">
        <v>2.5</v>
      </c>
      <c r="AF558">
        <v>0</v>
      </c>
      <c r="AG558">
        <v>4.9941382999999999E-2</v>
      </c>
      <c r="AH558">
        <v>1.4702654000000001E-2</v>
      </c>
      <c r="AI558">
        <v>0</v>
      </c>
      <c r="AJ558">
        <v>0.5</v>
      </c>
      <c r="AK558">
        <v>97</v>
      </c>
      <c r="AL558" t="s">
        <v>732</v>
      </c>
      <c r="AM558" t="s">
        <v>732</v>
      </c>
      <c r="AN558" t="s">
        <v>732</v>
      </c>
      <c r="AO558" t="s">
        <v>732</v>
      </c>
      <c r="AP558" t="s">
        <v>732</v>
      </c>
      <c r="AR558">
        <v>20</v>
      </c>
      <c r="AT558">
        <v>20</v>
      </c>
      <c r="AU558">
        <v>55</v>
      </c>
      <c r="AW558">
        <v>5</v>
      </c>
      <c r="AX558">
        <v>80</v>
      </c>
      <c r="AY558">
        <v>0.1</v>
      </c>
      <c r="AZ558">
        <v>3</v>
      </c>
      <c r="BA558">
        <v>90</v>
      </c>
      <c r="BB558">
        <v>0.4</v>
      </c>
      <c r="BC558">
        <v>1</v>
      </c>
      <c r="BD558" t="s">
        <v>732</v>
      </c>
      <c r="BE558" t="s">
        <v>732</v>
      </c>
      <c r="BF558" t="s">
        <v>732</v>
      </c>
      <c r="BG558" t="s">
        <v>732</v>
      </c>
      <c r="BH558" t="s">
        <v>732</v>
      </c>
      <c r="BI558" t="s">
        <v>732</v>
      </c>
    </row>
    <row r="559" spans="1:61">
      <c r="A559">
        <v>814</v>
      </c>
      <c r="B559" t="s">
        <v>1446</v>
      </c>
      <c r="C559" s="69" t="s">
        <v>1798</v>
      </c>
      <c r="D559" s="70">
        <v>340330</v>
      </c>
      <c r="E559">
        <v>2</v>
      </c>
      <c r="F559">
        <v>1</v>
      </c>
      <c r="G559" s="70">
        <v>151152</v>
      </c>
      <c r="H559">
        <v>3.8524468000000001</v>
      </c>
      <c r="I559">
        <v>0</v>
      </c>
      <c r="J559">
        <v>0.12757636999999999</v>
      </c>
      <c r="K559" s="71">
        <v>2.9074815999999999E-5</v>
      </c>
      <c r="L559">
        <v>0.45741597000000001</v>
      </c>
      <c r="M559">
        <v>0.37522404999999998</v>
      </c>
      <c r="O559">
        <v>1.6009557999999999</v>
      </c>
      <c r="P559">
        <v>1.2923551</v>
      </c>
      <c r="Q559">
        <v>0</v>
      </c>
      <c r="R559">
        <v>85</v>
      </c>
      <c r="S559" t="s">
        <v>732</v>
      </c>
      <c r="T559">
        <v>0.2</v>
      </c>
      <c r="U559">
        <v>0</v>
      </c>
      <c r="V559">
        <v>95</v>
      </c>
      <c r="W559" t="s">
        <v>732</v>
      </c>
      <c r="X559">
        <v>0.1</v>
      </c>
      <c r="Y559">
        <v>0.5</v>
      </c>
      <c r="Z559">
        <v>0.8</v>
      </c>
      <c r="AA559">
        <v>0.4</v>
      </c>
      <c r="AB559">
        <v>1.7</v>
      </c>
      <c r="AC559">
        <v>0</v>
      </c>
      <c r="AD559">
        <v>1.7</v>
      </c>
      <c r="AE559">
        <v>7.1000003999999999</v>
      </c>
      <c r="AF559">
        <v>0</v>
      </c>
      <c r="AG559">
        <v>0.20607086999999999</v>
      </c>
      <c r="AH559">
        <v>0</v>
      </c>
      <c r="AI559">
        <v>0</v>
      </c>
      <c r="AJ559">
        <v>0.5</v>
      </c>
      <c r="AK559">
        <v>85</v>
      </c>
      <c r="AL559" t="s">
        <v>732</v>
      </c>
      <c r="AM559" t="s">
        <v>732</v>
      </c>
      <c r="AN559" t="s">
        <v>732</v>
      </c>
      <c r="AO559" t="s">
        <v>732</v>
      </c>
      <c r="AP559" t="s">
        <v>732</v>
      </c>
      <c r="AR559">
        <v>20</v>
      </c>
      <c r="AT559">
        <v>20</v>
      </c>
      <c r="AU559">
        <v>55</v>
      </c>
      <c r="AW559">
        <v>5</v>
      </c>
      <c r="AX559">
        <v>80</v>
      </c>
      <c r="AY559">
        <v>0.1</v>
      </c>
      <c r="AZ559">
        <v>3</v>
      </c>
      <c r="BA559">
        <v>80</v>
      </c>
      <c r="BB559">
        <v>0.6</v>
      </c>
      <c r="BC559">
        <v>1</v>
      </c>
      <c r="BD559" t="s">
        <v>732</v>
      </c>
      <c r="BE559" t="s">
        <v>732</v>
      </c>
      <c r="BF559" t="s">
        <v>732</v>
      </c>
      <c r="BG559" t="s">
        <v>732</v>
      </c>
      <c r="BH559" t="s">
        <v>732</v>
      </c>
      <c r="BI559" t="s">
        <v>732</v>
      </c>
    </row>
    <row r="560" spans="1:61">
      <c r="A560">
        <v>815</v>
      </c>
      <c r="B560" t="s">
        <v>1799</v>
      </c>
      <c r="C560" s="69" t="s">
        <v>1800</v>
      </c>
      <c r="D560" s="70">
        <v>340330</v>
      </c>
      <c r="E560">
        <v>2</v>
      </c>
      <c r="F560">
        <v>1</v>
      </c>
      <c r="G560" s="70">
        <v>151152</v>
      </c>
      <c r="H560">
        <v>3.8524468000000001</v>
      </c>
      <c r="I560">
        <v>0</v>
      </c>
      <c r="J560">
        <v>0.12757636999999999</v>
      </c>
      <c r="K560" s="71">
        <v>2.9074815999999999E-5</v>
      </c>
      <c r="L560">
        <v>0.45741594000000002</v>
      </c>
      <c r="M560">
        <v>0.37522404999999998</v>
      </c>
      <c r="P560">
        <v>1.4015701</v>
      </c>
      <c r="Q560">
        <v>0</v>
      </c>
      <c r="R560">
        <v>85</v>
      </c>
      <c r="S560" t="s">
        <v>732</v>
      </c>
      <c r="T560">
        <v>0.15</v>
      </c>
      <c r="U560">
        <v>0</v>
      </c>
      <c r="V560">
        <v>90</v>
      </c>
      <c r="W560" t="s">
        <v>732</v>
      </c>
      <c r="X560">
        <v>0.1</v>
      </c>
      <c r="Y560">
        <v>0.5</v>
      </c>
      <c r="Z560">
        <v>0.8</v>
      </c>
      <c r="AA560">
        <v>0.4</v>
      </c>
      <c r="AB560">
        <v>1.7</v>
      </c>
      <c r="AC560">
        <v>0</v>
      </c>
      <c r="AD560">
        <v>1.7</v>
      </c>
      <c r="AE560">
        <v>7.1000003999999999</v>
      </c>
      <c r="AF560">
        <v>3.2</v>
      </c>
      <c r="AG560">
        <v>0.11211757999999999</v>
      </c>
      <c r="AH560">
        <v>0.51050890000000004</v>
      </c>
      <c r="AI560">
        <v>0</v>
      </c>
      <c r="AJ560">
        <v>0.5</v>
      </c>
      <c r="AK560">
        <v>90</v>
      </c>
      <c r="AL560" t="s">
        <v>732</v>
      </c>
      <c r="AM560" t="s">
        <v>732</v>
      </c>
      <c r="AN560" t="s">
        <v>732</v>
      </c>
      <c r="AO560" t="s">
        <v>732</v>
      </c>
      <c r="AP560" t="s">
        <v>732</v>
      </c>
      <c r="AR560">
        <v>20</v>
      </c>
      <c r="AT560">
        <v>20</v>
      </c>
      <c r="AU560">
        <v>55</v>
      </c>
      <c r="AW560">
        <v>5</v>
      </c>
      <c r="AX560">
        <v>90</v>
      </c>
      <c r="AY560">
        <v>0.1</v>
      </c>
      <c r="AZ560">
        <v>3</v>
      </c>
      <c r="BA560">
        <v>90</v>
      </c>
      <c r="BB560">
        <v>0.4</v>
      </c>
      <c r="BC560">
        <v>1</v>
      </c>
      <c r="BD560" t="s">
        <v>732</v>
      </c>
      <c r="BE560" t="s">
        <v>732</v>
      </c>
      <c r="BF560" t="s">
        <v>732</v>
      </c>
      <c r="BG560" t="s">
        <v>732</v>
      </c>
      <c r="BH560" t="s">
        <v>732</v>
      </c>
      <c r="BI560" t="s">
        <v>732</v>
      </c>
    </row>
    <row r="561" spans="1:61">
      <c r="A561">
        <v>816</v>
      </c>
      <c r="B561" t="s">
        <v>1801</v>
      </c>
      <c r="C561" s="69" t="s">
        <v>1802</v>
      </c>
      <c r="D561" s="70">
        <v>340330</v>
      </c>
      <c r="E561">
        <v>2</v>
      </c>
      <c r="F561">
        <v>1</v>
      </c>
      <c r="G561" s="70">
        <v>151152</v>
      </c>
      <c r="H561">
        <v>3.8524468000000001</v>
      </c>
      <c r="I561">
        <v>0</v>
      </c>
      <c r="J561">
        <v>0.12757636999999999</v>
      </c>
      <c r="K561" s="71">
        <v>2.9074815999999999E-5</v>
      </c>
      <c r="L561">
        <v>0.45741597000000001</v>
      </c>
      <c r="M561">
        <v>0.37522404999999998</v>
      </c>
      <c r="O561">
        <v>1.6009557999999999</v>
      </c>
      <c r="P561">
        <v>1.2923551</v>
      </c>
      <c r="Q561">
        <v>0</v>
      </c>
      <c r="R561">
        <v>85</v>
      </c>
      <c r="S561" t="s">
        <v>732</v>
      </c>
      <c r="T561">
        <v>0.2</v>
      </c>
      <c r="U561">
        <v>0</v>
      </c>
      <c r="V561">
        <v>95</v>
      </c>
      <c r="W561" t="s">
        <v>732</v>
      </c>
      <c r="X561">
        <v>1.8000001000000001</v>
      </c>
      <c r="Y561">
        <v>2.7</v>
      </c>
      <c r="Z561">
        <v>5.5000004999999996</v>
      </c>
      <c r="AA561">
        <v>10</v>
      </c>
      <c r="AB561">
        <v>6.0000004999999996</v>
      </c>
      <c r="AC561">
        <v>1.5000001000000001</v>
      </c>
      <c r="AD561">
        <v>1.7</v>
      </c>
      <c r="AE561">
        <v>7.1000003999999999</v>
      </c>
      <c r="AF561">
        <v>1</v>
      </c>
      <c r="AG561">
        <v>0.20607086999999999</v>
      </c>
      <c r="AH561">
        <v>0</v>
      </c>
      <c r="AI561">
        <v>0</v>
      </c>
      <c r="AJ561">
        <v>2</v>
      </c>
      <c r="AK561">
        <v>90</v>
      </c>
      <c r="AL561" t="s">
        <v>732</v>
      </c>
      <c r="AM561" t="s">
        <v>732</v>
      </c>
      <c r="AN561" t="s">
        <v>732</v>
      </c>
      <c r="AO561" t="s">
        <v>732</v>
      </c>
      <c r="AP561" t="s">
        <v>732</v>
      </c>
      <c r="AR561">
        <v>20</v>
      </c>
      <c r="AT561">
        <v>20</v>
      </c>
      <c r="AU561">
        <v>55</v>
      </c>
      <c r="AW561">
        <v>5</v>
      </c>
      <c r="AX561">
        <v>100</v>
      </c>
      <c r="AY561">
        <v>0.5</v>
      </c>
      <c r="AZ561">
        <v>3</v>
      </c>
      <c r="BA561">
        <v>100</v>
      </c>
      <c r="BB561">
        <v>1.5</v>
      </c>
      <c r="BC561">
        <v>1</v>
      </c>
      <c r="BD561" t="s">
        <v>732</v>
      </c>
      <c r="BE561" t="s">
        <v>732</v>
      </c>
      <c r="BF561" t="s">
        <v>732</v>
      </c>
      <c r="BG561" t="s">
        <v>732</v>
      </c>
      <c r="BH561" t="s">
        <v>732</v>
      </c>
      <c r="BI561" t="s">
        <v>732</v>
      </c>
    </row>
    <row r="562" spans="1:61">
      <c r="A562">
        <v>817</v>
      </c>
      <c r="B562" t="s">
        <v>1446</v>
      </c>
      <c r="C562" s="69" t="s">
        <v>1803</v>
      </c>
      <c r="D562" s="70">
        <v>340330</v>
      </c>
      <c r="E562">
        <v>2</v>
      </c>
      <c r="F562">
        <v>1</v>
      </c>
      <c r="G562" s="70">
        <v>151152</v>
      </c>
      <c r="H562">
        <v>7.2578370000000003</v>
      </c>
      <c r="I562">
        <v>0</v>
      </c>
      <c r="J562">
        <v>1.8687240000000001</v>
      </c>
      <c r="L562">
        <v>1.7643184999999999</v>
      </c>
      <c r="N562">
        <v>4.4230489999999998</v>
      </c>
      <c r="O562">
        <v>2.948699</v>
      </c>
      <c r="P562">
        <v>1.2923551</v>
      </c>
      <c r="Q562">
        <v>0</v>
      </c>
      <c r="R562">
        <v>60</v>
      </c>
      <c r="S562" t="s">
        <v>732</v>
      </c>
      <c r="T562">
        <v>0.05</v>
      </c>
      <c r="U562">
        <v>0</v>
      </c>
      <c r="V562">
        <v>90</v>
      </c>
      <c r="W562" t="s">
        <v>732</v>
      </c>
      <c r="X562">
        <v>0.70000004999999998</v>
      </c>
      <c r="Y562">
        <v>1.6</v>
      </c>
      <c r="Z562">
        <v>3.8000001999999999</v>
      </c>
      <c r="AA562">
        <v>8.7000010000000003</v>
      </c>
      <c r="AB562">
        <v>1.9000001</v>
      </c>
      <c r="AC562">
        <v>0</v>
      </c>
      <c r="AD562">
        <v>2</v>
      </c>
      <c r="AE562">
        <v>3.0000002000000001</v>
      </c>
      <c r="AF562">
        <v>4</v>
      </c>
      <c r="AG562">
        <v>0</v>
      </c>
      <c r="AH562">
        <v>0.25525445000000002</v>
      </c>
      <c r="AI562">
        <v>0</v>
      </c>
      <c r="AJ562">
        <v>0.5</v>
      </c>
      <c r="AK562">
        <v>99</v>
      </c>
      <c r="AL562" t="s">
        <v>732</v>
      </c>
      <c r="AM562" t="s">
        <v>732</v>
      </c>
      <c r="AN562" t="s">
        <v>732</v>
      </c>
      <c r="AO562" t="s">
        <v>732</v>
      </c>
      <c r="AP562" t="s">
        <v>732</v>
      </c>
      <c r="AR562">
        <v>60</v>
      </c>
      <c r="AS562">
        <v>40</v>
      </c>
      <c r="AW562">
        <v>10</v>
      </c>
      <c r="AX562">
        <v>95</v>
      </c>
      <c r="AY562">
        <v>0.3</v>
      </c>
      <c r="AZ562">
        <v>3</v>
      </c>
      <c r="BA562">
        <v>95</v>
      </c>
      <c r="BB562">
        <v>1</v>
      </c>
      <c r="BC562">
        <v>1</v>
      </c>
      <c r="BD562" t="s">
        <v>732</v>
      </c>
      <c r="BE562" t="s">
        <v>732</v>
      </c>
      <c r="BF562" t="s">
        <v>732</v>
      </c>
      <c r="BG562" t="s">
        <v>732</v>
      </c>
      <c r="BH562" t="s">
        <v>732</v>
      </c>
      <c r="BI562" t="s">
        <v>732</v>
      </c>
    </row>
    <row r="563" spans="1:61">
      <c r="A563">
        <v>818</v>
      </c>
      <c r="B563" t="s">
        <v>1801</v>
      </c>
      <c r="C563" s="69" t="s">
        <v>1804</v>
      </c>
      <c r="D563" s="70">
        <v>340330</v>
      </c>
      <c r="E563">
        <v>2</v>
      </c>
      <c r="F563">
        <v>1</v>
      </c>
      <c r="G563" s="70">
        <v>118151152</v>
      </c>
      <c r="H563">
        <v>1.470542</v>
      </c>
      <c r="I563">
        <v>3.8075972</v>
      </c>
      <c r="J563">
        <v>0.66483455999999996</v>
      </c>
      <c r="K563" s="71">
        <v>1.8987631999999998E-5</v>
      </c>
      <c r="L563">
        <v>0.24504426000000001</v>
      </c>
      <c r="M563">
        <v>0.24504426000000001</v>
      </c>
      <c r="N563">
        <v>0.74432189999999998</v>
      </c>
      <c r="O563">
        <v>0.92146850000000002</v>
      </c>
      <c r="P563">
        <v>1.2923551</v>
      </c>
      <c r="Q563">
        <v>0</v>
      </c>
      <c r="R563">
        <v>60</v>
      </c>
      <c r="S563" t="s">
        <v>732</v>
      </c>
      <c r="T563">
        <v>0.15</v>
      </c>
      <c r="U563">
        <v>0</v>
      </c>
      <c r="V563">
        <v>90</v>
      </c>
      <c r="W563" t="s">
        <v>732</v>
      </c>
      <c r="X563">
        <v>0.70000004999999998</v>
      </c>
      <c r="Y563">
        <v>1.1000000000000001</v>
      </c>
      <c r="Z563">
        <v>1.5000001000000001</v>
      </c>
      <c r="AA563">
        <v>3.1000000999999999</v>
      </c>
      <c r="AB563">
        <v>4.7000003000000001</v>
      </c>
      <c r="AC563">
        <v>0</v>
      </c>
      <c r="AD563">
        <v>1.8000001000000001</v>
      </c>
      <c r="AE563">
        <v>0.6</v>
      </c>
      <c r="AF563">
        <v>0</v>
      </c>
      <c r="AG563">
        <v>0</v>
      </c>
      <c r="AH563">
        <v>0.43648508000000003</v>
      </c>
      <c r="AI563">
        <v>0</v>
      </c>
      <c r="AJ563">
        <v>0.2</v>
      </c>
      <c r="AK563">
        <v>55</v>
      </c>
      <c r="AL563" t="s">
        <v>732</v>
      </c>
      <c r="AM563" t="s">
        <v>732</v>
      </c>
      <c r="AN563" t="s">
        <v>732</v>
      </c>
      <c r="AO563" t="s">
        <v>732</v>
      </c>
      <c r="AP563" t="s">
        <v>732</v>
      </c>
      <c r="AR563">
        <v>10</v>
      </c>
      <c r="AS563">
        <v>40</v>
      </c>
      <c r="AU563">
        <v>10</v>
      </c>
      <c r="AW563">
        <v>40</v>
      </c>
      <c r="AX563">
        <v>100</v>
      </c>
      <c r="AY563">
        <v>0.2</v>
      </c>
      <c r="AZ563">
        <v>3</v>
      </c>
      <c r="BA563">
        <v>100</v>
      </c>
      <c r="BB563">
        <v>0.3</v>
      </c>
      <c r="BC563">
        <v>1</v>
      </c>
      <c r="BD563" t="s">
        <v>732</v>
      </c>
      <c r="BE563" t="s">
        <v>732</v>
      </c>
      <c r="BF563" t="s">
        <v>732</v>
      </c>
      <c r="BG563" t="s">
        <v>732</v>
      </c>
      <c r="BH563" t="s">
        <v>732</v>
      </c>
      <c r="BI563" t="s">
        <v>732</v>
      </c>
    </row>
    <row r="564" spans="1:61">
      <c r="A564">
        <v>819</v>
      </c>
      <c r="B564" t="s">
        <v>1801</v>
      </c>
      <c r="C564" s="69" t="s">
        <v>1805</v>
      </c>
      <c r="D564" s="70">
        <v>340330</v>
      </c>
      <c r="E564">
        <v>2</v>
      </c>
      <c r="F564">
        <v>1</v>
      </c>
      <c r="G564" s="70">
        <v>118151152</v>
      </c>
      <c r="H564">
        <v>7.0207962999999998</v>
      </c>
      <c r="I564">
        <v>1.4288552999999999</v>
      </c>
      <c r="J564">
        <v>0.21849698000000001</v>
      </c>
      <c r="K564" s="71">
        <v>1.06218016E-4</v>
      </c>
      <c r="L564">
        <v>0.74432189999999998</v>
      </c>
      <c r="M564">
        <v>1.4059412</v>
      </c>
      <c r="N564">
        <v>0.33080969999999998</v>
      </c>
      <c r="P564">
        <v>1.0769651</v>
      </c>
      <c r="Q564">
        <v>0</v>
      </c>
      <c r="R564">
        <v>75</v>
      </c>
      <c r="S564" t="s">
        <v>732</v>
      </c>
      <c r="T564">
        <v>0.1</v>
      </c>
      <c r="U564">
        <v>0</v>
      </c>
      <c r="V564">
        <v>85</v>
      </c>
      <c r="W564" t="s">
        <v>732</v>
      </c>
      <c r="X564">
        <v>0.70000004999999998</v>
      </c>
      <c r="Y564">
        <v>1.3000001000000001</v>
      </c>
      <c r="Z564">
        <v>3.1000000999999999</v>
      </c>
      <c r="AA564">
        <v>7.5000004999999996</v>
      </c>
      <c r="AB564">
        <v>0</v>
      </c>
      <c r="AC564">
        <v>0</v>
      </c>
      <c r="AD564">
        <v>3.6000000999999999</v>
      </c>
      <c r="AE564">
        <v>0</v>
      </c>
      <c r="AF564">
        <v>0</v>
      </c>
      <c r="AG564">
        <v>0</v>
      </c>
      <c r="AH564">
        <v>0.19144084</v>
      </c>
      <c r="AI564">
        <v>0</v>
      </c>
      <c r="AJ564">
        <v>1</v>
      </c>
      <c r="AK564">
        <v>95</v>
      </c>
      <c r="AL564" t="s">
        <v>732</v>
      </c>
      <c r="AM564" t="s">
        <v>732</v>
      </c>
      <c r="AN564" t="s">
        <v>732</v>
      </c>
      <c r="AO564" t="s">
        <v>732</v>
      </c>
      <c r="AP564" t="s">
        <v>732</v>
      </c>
      <c r="AR564">
        <v>10</v>
      </c>
      <c r="AS564">
        <v>70</v>
      </c>
      <c r="AU564">
        <v>10</v>
      </c>
      <c r="AW564">
        <v>10</v>
      </c>
      <c r="AX564">
        <v>100</v>
      </c>
      <c r="AY564">
        <v>0.1</v>
      </c>
      <c r="AZ564">
        <v>3</v>
      </c>
      <c r="BA564">
        <v>100</v>
      </c>
      <c r="BB564">
        <v>0.5</v>
      </c>
      <c r="BC564">
        <v>1</v>
      </c>
      <c r="BD564" t="s">
        <v>732</v>
      </c>
      <c r="BE564" t="s">
        <v>732</v>
      </c>
      <c r="BF564" t="s">
        <v>732</v>
      </c>
      <c r="BG564" t="s">
        <v>732</v>
      </c>
      <c r="BH564" t="s">
        <v>732</v>
      </c>
      <c r="BI564" t="s">
        <v>732</v>
      </c>
    </row>
    <row r="565" spans="1:61">
      <c r="A565">
        <v>820</v>
      </c>
      <c r="B565" t="s">
        <v>1806</v>
      </c>
      <c r="C565" s="69" t="s">
        <v>1452</v>
      </c>
      <c r="D565" s="70">
        <v>340330</v>
      </c>
      <c r="E565">
        <v>2</v>
      </c>
      <c r="F565">
        <v>1</v>
      </c>
      <c r="G565" s="70">
        <v>151152</v>
      </c>
      <c r="H565">
        <v>5.9367929999999998</v>
      </c>
      <c r="I565">
        <v>0</v>
      </c>
      <c r="J565">
        <v>0.42549409999999999</v>
      </c>
      <c r="K565" s="71">
        <v>3.1112028E-5</v>
      </c>
      <c r="L565">
        <v>0.36756638000000003</v>
      </c>
      <c r="M565">
        <v>0.40151522000000001</v>
      </c>
      <c r="O565">
        <v>0.57891700000000001</v>
      </c>
      <c r="P565">
        <v>2.1023550000000002</v>
      </c>
      <c r="Q565">
        <v>0</v>
      </c>
      <c r="R565">
        <v>80</v>
      </c>
      <c r="S565" t="s">
        <v>732</v>
      </c>
      <c r="T565">
        <v>0.1</v>
      </c>
      <c r="U565">
        <v>0</v>
      </c>
      <c r="V565">
        <v>90</v>
      </c>
      <c r="W565" t="s">
        <v>732</v>
      </c>
      <c r="X565">
        <v>0.2</v>
      </c>
      <c r="Y565">
        <v>1.9000001</v>
      </c>
      <c r="Z565">
        <v>0.8</v>
      </c>
      <c r="AA565">
        <v>0.4</v>
      </c>
      <c r="AB565">
        <v>1.1000000000000001</v>
      </c>
      <c r="AC565">
        <v>0</v>
      </c>
      <c r="AD565">
        <v>1</v>
      </c>
      <c r="AE565">
        <v>0</v>
      </c>
      <c r="AF565">
        <v>0</v>
      </c>
      <c r="AG565">
        <v>0.58268105999999997</v>
      </c>
      <c r="AH565">
        <v>0</v>
      </c>
      <c r="AI565">
        <v>0</v>
      </c>
      <c r="AJ565">
        <v>0.8</v>
      </c>
      <c r="AK565">
        <v>88</v>
      </c>
      <c r="AL565" t="s">
        <v>732</v>
      </c>
      <c r="AM565" t="s">
        <v>732</v>
      </c>
      <c r="AN565" t="s">
        <v>732</v>
      </c>
      <c r="AO565" t="s">
        <v>732</v>
      </c>
      <c r="AP565" t="s">
        <v>732</v>
      </c>
      <c r="AR565">
        <v>15</v>
      </c>
      <c r="AS565">
        <v>45</v>
      </c>
      <c r="AU565">
        <v>30</v>
      </c>
      <c r="AW565">
        <v>10</v>
      </c>
      <c r="AX565">
        <v>30</v>
      </c>
      <c r="AY565">
        <v>0.1</v>
      </c>
      <c r="AZ565">
        <v>3</v>
      </c>
      <c r="BA565">
        <v>50</v>
      </c>
      <c r="BB565">
        <v>0.3</v>
      </c>
      <c r="BC565">
        <v>1</v>
      </c>
      <c r="BD565" t="s">
        <v>732</v>
      </c>
      <c r="BE565" t="s">
        <v>732</v>
      </c>
      <c r="BF565" t="s">
        <v>732</v>
      </c>
      <c r="BG565" t="s">
        <v>732</v>
      </c>
      <c r="BH565" t="s">
        <v>732</v>
      </c>
      <c r="BI565" t="s">
        <v>732</v>
      </c>
    </row>
    <row r="566" spans="1:61">
      <c r="A566">
        <v>821</v>
      </c>
      <c r="B566" t="s">
        <v>1806</v>
      </c>
      <c r="C566" s="69" t="s">
        <v>1453</v>
      </c>
      <c r="D566" s="70">
        <v>340330</v>
      </c>
      <c r="E566">
        <v>2</v>
      </c>
      <c r="F566">
        <v>1</v>
      </c>
      <c r="G566" s="70">
        <v>151152</v>
      </c>
      <c r="H566">
        <v>5.0311804000000002</v>
      </c>
      <c r="I566">
        <v>0</v>
      </c>
      <c r="J566">
        <v>0.42549409999999999</v>
      </c>
      <c r="K566" s="71">
        <v>3.1112028E-5</v>
      </c>
      <c r="L566">
        <v>0.36756638000000003</v>
      </c>
      <c r="M566">
        <v>0.40151522000000001</v>
      </c>
      <c r="O566">
        <v>0.57891700000000001</v>
      </c>
      <c r="P566">
        <v>1.9385351</v>
      </c>
      <c r="Q566">
        <v>0</v>
      </c>
      <c r="R566">
        <v>80</v>
      </c>
      <c r="S566" t="s">
        <v>732</v>
      </c>
      <c r="T566">
        <v>0.1</v>
      </c>
      <c r="U566">
        <v>0</v>
      </c>
      <c r="V566">
        <v>90</v>
      </c>
      <c r="W566" t="s">
        <v>732</v>
      </c>
      <c r="X566">
        <v>1.8000001000000001</v>
      </c>
      <c r="Y566">
        <v>2.7</v>
      </c>
      <c r="Z566">
        <v>5.5000004999999996</v>
      </c>
      <c r="AA566">
        <v>10</v>
      </c>
      <c r="AB566">
        <v>6.0000004999999996</v>
      </c>
      <c r="AC566">
        <v>1.5000001000000001</v>
      </c>
      <c r="AD566">
        <v>1.5000001000000001</v>
      </c>
      <c r="AE566">
        <v>5.5000004999999996</v>
      </c>
      <c r="AF566">
        <v>0.5</v>
      </c>
      <c r="AG566">
        <v>0.58268105999999997</v>
      </c>
      <c r="AH566">
        <v>0.12635094999999999</v>
      </c>
      <c r="AI566">
        <v>0</v>
      </c>
      <c r="AJ566">
        <v>2.2000000000000002</v>
      </c>
      <c r="AK566">
        <v>90</v>
      </c>
      <c r="AL566" t="s">
        <v>732</v>
      </c>
      <c r="AM566" t="s">
        <v>732</v>
      </c>
      <c r="AN566" t="s">
        <v>732</v>
      </c>
      <c r="AO566" t="s">
        <v>732</v>
      </c>
      <c r="AP566" t="s">
        <v>732</v>
      </c>
      <c r="AR566">
        <v>15</v>
      </c>
      <c r="AS566">
        <v>45</v>
      </c>
      <c r="AU566">
        <v>30</v>
      </c>
      <c r="AW566">
        <v>10</v>
      </c>
      <c r="AX566">
        <v>90</v>
      </c>
      <c r="AY566">
        <v>0.6</v>
      </c>
      <c r="AZ566">
        <v>3</v>
      </c>
      <c r="BA566">
        <v>90</v>
      </c>
      <c r="BB566">
        <v>1.7</v>
      </c>
      <c r="BC566">
        <v>1</v>
      </c>
      <c r="BD566" t="s">
        <v>732</v>
      </c>
      <c r="BE566" t="s">
        <v>732</v>
      </c>
      <c r="BF566" t="s">
        <v>732</v>
      </c>
      <c r="BG566" t="s">
        <v>732</v>
      </c>
      <c r="BH566" t="s">
        <v>732</v>
      </c>
      <c r="BI566" t="s">
        <v>732</v>
      </c>
    </row>
    <row r="567" spans="1:61">
      <c r="A567">
        <v>822</v>
      </c>
      <c r="B567" t="s">
        <v>1806</v>
      </c>
      <c r="C567" s="69" t="s">
        <v>1807</v>
      </c>
      <c r="D567" s="70">
        <v>340330</v>
      </c>
      <c r="E567">
        <v>2</v>
      </c>
      <c r="F567">
        <v>1</v>
      </c>
      <c r="G567" s="70">
        <v>151152</v>
      </c>
      <c r="H567">
        <v>2.7240248</v>
      </c>
      <c r="I567">
        <v>7.9061409999999999</v>
      </c>
      <c r="J567">
        <v>0.25874645000000002</v>
      </c>
      <c r="L567">
        <v>0.60035850000000002</v>
      </c>
      <c r="N567">
        <v>2.948699</v>
      </c>
      <c r="O567">
        <v>1.842937</v>
      </c>
      <c r="P567">
        <v>1.7231401</v>
      </c>
      <c r="Q567">
        <v>0</v>
      </c>
      <c r="R567">
        <v>70</v>
      </c>
      <c r="S567" t="s">
        <v>732</v>
      </c>
      <c r="T567">
        <v>0.1</v>
      </c>
      <c r="U567">
        <v>0</v>
      </c>
      <c r="V567">
        <v>90</v>
      </c>
      <c r="W567" t="s">
        <v>732</v>
      </c>
      <c r="X567">
        <v>0.5</v>
      </c>
      <c r="Y567">
        <v>1.7</v>
      </c>
      <c r="Z567">
        <v>3.3000001999999999</v>
      </c>
      <c r="AA567">
        <v>11.400001</v>
      </c>
      <c r="AB567">
        <v>2.1000000999999999</v>
      </c>
      <c r="AC567">
        <v>0</v>
      </c>
      <c r="AD567">
        <v>0.90000004</v>
      </c>
      <c r="AE567">
        <v>0.2</v>
      </c>
      <c r="AF567">
        <v>0</v>
      </c>
      <c r="AG567">
        <v>0</v>
      </c>
      <c r="AH567">
        <v>1.3232387999999999</v>
      </c>
      <c r="AI567">
        <v>0</v>
      </c>
      <c r="AJ567">
        <v>1</v>
      </c>
      <c r="AK567">
        <v>100</v>
      </c>
      <c r="AL567" t="s">
        <v>732</v>
      </c>
      <c r="AM567" t="s">
        <v>732</v>
      </c>
      <c r="AN567" t="s">
        <v>732</v>
      </c>
      <c r="AO567" t="s">
        <v>732</v>
      </c>
      <c r="AP567" t="s">
        <v>732</v>
      </c>
      <c r="AR567">
        <v>25</v>
      </c>
      <c r="AS567">
        <v>75</v>
      </c>
      <c r="AX567">
        <v>85</v>
      </c>
      <c r="AY567">
        <v>0.3</v>
      </c>
      <c r="AZ567">
        <v>3</v>
      </c>
      <c r="BA567">
        <v>85</v>
      </c>
      <c r="BB567">
        <v>0.3</v>
      </c>
      <c r="BC567">
        <v>1</v>
      </c>
      <c r="BD567" t="s">
        <v>732</v>
      </c>
      <c r="BE567" t="s">
        <v>732</v>
      </c>
      <c r="BF567" t="s">
        <v>732</v>
      </c>
      <c r="BG567" t="s">
        <v>732</v>
      </c>
      <c r="BH567" t="s">
        <v>732</v>
      </c>
      <c r="BI567" t="s">
        <v>732</v>
      </c>
    </row>
    <row r="568" spans="1:61">
      <c r="A568">
        <v>823</v>
      </c>
      <c r="B568" t="s">
        <v>1808</v>
      </c>
      <c r="C568" s="69" t="s">
        <v>1809</v>
      </c>
      <c r="D568" s="70">
        <v>340330</v>
      </c>
      <c r="E568">
        <v>2</v>
      </c>
      <c r="F568">
        <v>1</v>
      </c>
      <c r="G568" s="70">
        <v>151152</v>
      </c>
      <c r="H568">
        <v>3.8136345999999999</v>
      </c>
      <c r="I568">
        <v>0</v>
      </c>
      <c r="J568">
        <v>0.43124402000000001</v>
      </c>
      <c r="L568">
        <v>0.60035850000000002</v>
      </c>
      <c r="N568">
        <v>1.4743495</v>
      </c>
      <c r="O568">
        <v>0.92146850000000002</v>
      </c>
      <c r="P568">
        <v>1.7231401</v>
      </c>
      <c r="Q568">
        <v>0</v>
      </c>
      <c r="R568">
        <v>70</v>
      </c>
      <c r="S568" t="s">
        <v>732</v>
      </c>
      <c r="T568">
        <v>0.1</v>
      </c>
      <c r="U568">
        <v>0</v>
      </c>
      <c r="V568">
        <v>90</v>
      </c>
      <c r="W568" t="s">
        <v>732</v>
      </c>
      <c r="X568">
        <v>0.70000004999999998</v>
      </c>
      <c r="Y568">
        <v>1.6</v>
      </c>
      <c r="Z568">
        <v>1.9000001</v>
      </c>
      <c r="AA568">
        <v>11.700001</v>
      </c>
      <c r="AB568">
        <v>11.500000999999999</v>
      </c>
      <c r="AC568">
        <v>0</v>
      </c>
      <c r="AD568">
        <v>2.2000000000000002</v>
      </c>
      <c r="AE568">
        <v>2.2000000000000002</v>
      </c>
      <c r="AF568">
        <v>0</v>
      </c>
      <c r="AG568">
        <v>0</v>
      </c>
      <c r="AH568">
        <v>1.3232387999999999</v>
      </c>
      <c r="AI568">
        <v>0</v>
      </c>
      <c r="AJ568">
        <v>1</v>
      </c>
      <c r="AK568">
        <v>100</v>
      </c>
      <c r="AL568" t="s">
        <v>732</v>
      </c>
      <c r="AM568" t="s">
        <v>732</v>
      </c>
      <c r="AN568" t="s">
        <v>732</v>
      </c>
      <c r="AO568" t="s">
        <v>732</v>
      </c>
      <c r="AP568" t="s">
        <v>732</v>
      </c>
      <c r="AR568">
        <v>25</v>
      </c>
      <c r="AS568">
        <v>75</v>
      </c>
      <c r="AX568">
        <v>85</v>
      </c>
      <c r="AY568">
        <v>0.3</v>
      </c>
      <c r="AZ568">
        <v>3</v>
      </c>
      <c r="BA568">
        <v>85</v>
      </c>
      <c r="BB568">
        <v>0.5</v>
      </c>
      <c r="BC568">
        <v>1</v>
      </c>
      <c r="BD568" t="s">
        <v>732</v>
      </c>
      <c r="BE568" t="s">
        <v>732</v>
      </c>
      <c r="BF568" t="s">
        <v>732</v>
      </c>
      <c r="BG568" t="s">
        <v>732</v>
      </c>
      <c r="BH568" t="s">
        <v>732</v>
      </c>
      <c r="BI568" t="s">
        <v>732</v>
      </c>
    </row>
    <row r="569" spans="1:61">
      <c r="A569">
        <v>824</v>
      </c>
      <c r="B569" t="s">
        <v>1810</v>
      </c>
      <c r="C569" s="69" t="s">
        <v>1811</v>
      </c>
      <c r="D569" s="70">
        <v>340330</v>
      </c>
      <c r="E569">
        <v>2</v>
      </c>
      <c r="F569">
        <v>1</v>
      </c>
      <c r="G569" s="70">
        <v>118144151152</v>
      </c>
      <c r="H569">
        <v>3.8057287</v>
      </c>
      <c r="I569">
        <v>0</v>
      </c>
      <c r="J569">
        <v>0.2299968</v>
      </c>
      <c r="N569">
        <v>0.59014820000000001</v>
      </c>
      <c r="O569">
        <v>0.29507410000000001</v>
      </c>
      <c r="P569">
        <v>0.18687502</v>
      </c>
      <c r="Q569">
        <v>0</v>
      </c>
      <c r="R569">
        <v>70</v>
      </c>
      <c r="S569" t="s">
        <v>732</v>
      </c>
      <c r="T569">
        <v>0.5</v>
      </c>
      <c r="U569">
        <v>0</v>
      </c>
      <c r="V569">
        <v>90</v>
      </c>
      <c r="W569" t="s">
        <v>732</v>
      </c>
      <c r="X569">
        <v>4.0000002999999999E-2</v>
      </c>
      <c r="Y569">
        <v>0.2</v>
      </c>
      <c r="Z569">
        <v>0.5</v>
      </c>
      <c r="AA569">
        <v>1</v>
      </c>
      <c r="AB569">
        <v>1</v>
      </c>
      <c r="AC569">
        <v>0</v>
      </c>
      <c r="AD569">
        <v>1</v>
      </c>
      <c r="AE569">
        <v>1</v>
      </c>
      <c r="AF569">
        <v>0</v>
      </c>
      <c r="AG569">
        <v>0.68858224000000001</v>
      </c>
      <c r="AH569">
        <v>7.6576340000000007E-2</v>
      </c>
      <c r="AI569">
        <v>0</v>
      </c>
      <c r="AJ569">
        <v>0.2</v>
      </c>
      <c r="AK569">
        <v>96</v>
      </c>
      <c r="AL569" t="s">
        <v>732</v>
      </c>
      <c r="AM569" t="s">
        <v>732</v>
      </c>
      <c r="AN569" t="s">
        <v>732</v>
      </c>
      <c r="AO569" t="s">
        <v>732</v>
      </c>
      <c r="AP569" t="s">
        <v>732</v>
      </c>
      <c r="AS569">
        <v>30</v>
      </c>
      <c r="AW569">
        <v>70</v>
      </c>
      <c r="AX569">
        <v>30</v>
      </c>
      <c r="AY569">
        <v>0.1</v>
      </c>
      <c r="AZ569">
        <v>3</v>
      </c>
      <c r="BA569">
        <v>70</v>
      </c>
      <c r="BB569">
        <v>0.3</v>
      </c>
      <c r="BC569">
        <v>1</v>
      </c>
      <c r="BD569" t="s">
        <v>732</v>
      </c>
      <c r="BE569" t="s">
        <v>732</v>
      </c>
      <c r="BF569" t="s">
        <v>732</v>
      </c>
      <c r="BG569" t="s">
        <v>732</v>
      </c>
      <c r="BH569" t="s">
        <v>732</v>
      </c>
      <c r="BI569" t="s">
        <v>732</v>
      </c>
    </row>
    <row r="570" spans="1:61">
      <c r="A570">
        <v>825</v>
      </c>
      <c r="B570" t="s">
        <v>1810</v>
      </c>
      <c r="C570" t="s">
        <v>1812</v>
      </c>
      <c r="D570" s="70">
        <v>340330</v>
      </c>
      <c r="E570">
        <v>2</v>
      </c>
      <c r="F570">
        <v>1</v>
      </c>
      <c r="G570" s="70">
        <v>118144151152</v>
      </c>
      <c r="H570">
        <v>4.9474473000000003</v>
      </c>
      <c r="I570">
        <v>0</v>
      </c>
      <c r="J570">
        <v>0.20124722</v>
      </c>
      <c r="N570">
        <v>1.0327595000000001</v>
      </c>
      <c r="O570">
        <v>0.29507410000000001</v>
      </c>
      <c r="P570">
        <v>0.55050003999999997</v>
      </c>
      <c r="Q570">
        <v>0</v>
      </c>
      <c r="R570">
        <v>70</v>
      </c>
      <c r="S570" t="s">
        <v>732</v>
      </c>
      <c r="T570">
        <v>0.5</v>
      </c>
      <c r="U570">
        <v>0</v>
      </c>
      <c r="V570">
        <v>90</v>
      </c>
      <c r="W570" t="s">
        <v>732</v>
      </c>
      <c r="X570">
        <v>0.3</v>
      </c>
      <c r="Y570">
        <v>0.2</v>
      </c>
      <c r="Z570">
        <v>0.24000001000000001</v>
      </c>
      <c r="AA570">
        <v>0.5</v>
      </c>
      <c r="AB570">
        <v>0.3</v>
      </c>
      <c r="AC570">
        <v>0.2</v>
      </c>
      <c r="AD570">
        <v>0.5</v>
      </c>
      <c r="AE570">
        <v>0.70000004999999998</v>
      </c>
      <c r="AF570">
        <v>0.8</v>
      </c>
      <c r="AG570">
        <v>1.0926264999999999</v>
      </c>
      <c r="AH570">
        <v>5.1050887000000003E-2</v>
      </c>
      <c r="AI570">
        <v>0</v>
      </c>
      <c r="AJ570">
        <v>0.2</v>
      </c>
      <c r="AK570">
        <v>90</v>
      </c>
      <c r="AL570" t="s">
        <v>732</v>
      </c>
      <c r="AM570" t="s">
        <v>732</v>
      </c>
      <c r="AN570" t="s">
        <v>732</v>
      </c>
      <c r="AO570" t="s">
        <v>732</v>
      </c>
      <c r="AP570" t="s">
        <v>732</v>
      </c>
      <c r="AR570">
        <v>20</v>
      </c>
      <c r="AS570">
        <v>20</v>
      </c>
      <c r="AW570">
        <v>60</v>
      </c>
      <c r="AX570">
        <v>30</v>
      </c>
      <c r="AY570">
        <v>0.1</v>
      </c>
      <c r="AZ570">
        <v>3</v>
      </c>
      <c r="BA570">
        <v>50</v>
      </c>
      <c r="BB570">
        <v>0.1</v>
      </c>
      <c r="BC570">
        <v>1</v>
      </c>
      <c r="BD570" t="s">
        <v>732</v>
      </c>
      <c r="BE570" t="s">
        <v>732</v>
      </c>
      <c r="BF570" t="s">
        <v>732</v>
      </c>
      <c r="BG570" t="s">
        <v>732</v>
      </c>
      <c r="BH570" t="s">
        <v>732</v>
      </c>
      <c r="BI570" t="s">
        <v>732</v>
      </c>
    </row>
    <row r="571" spans="1:61">
      <c r="A571">
        <v>826</v>
      </c>
      <c r="B571" t="s">
        <v>1813</v>
      </c>
      <c r="C571" t="s">
        <v>1814</v>
      </c>
      <c r="D571" s="70">
        <v>340330</v>
      </c>
      <c r="E571">
        <v>2</v>
      </c>
      <c r="F571">
        <v>1</v>
      </c>
      <c r="G571" s="70">
        <v>118144151152</v>
      </c>
      <c r="H571">
        <v>4.9474473000000003</v>
      </c>
      <c r="I571">
        <v>0</v>
      </c>
      <c r="J571">
        <v>0.20124722</v>
      </c>
      <c r="N571">
        <v>1.0327595000000001</v>
      </c>
      <c r="O571">
        <v>0.29507410000000001</v>
      </c>
      <c r="P571">
        <v>0.64618003000000002</v>
      </c>
      <c r="Q571">
        <v>0</v>
      </c>
      <c r="R571">
        <v>70</v>
      </c>
      <c r="S571" t="s">
        <v>732</v>
      </c>
      <c r="T571">
        <v>0.5</v>
      </c>
      <c r="U571">
        <v>0</v>
      </c>
      <c r="V571">
        <v>90</v>
      </c>
      <c r="W571" t="s">
        <v>732</v>
      </c>
      <c r="X571">
        <v>2</v>
      </c>
      <c r="Y571">
        <v>3.1000000999999999</v>
      </c>
      <c r="Z571">
        <v>6.5000004999999996</v>
      </c>
      <c r="AA571">
        <v>10</v>
      </c>
      <c r="AB571">
        <v>8</v>
      </c>
      <c r="AC571">
        <v>1</v>
      </c>
      <c r="AD571">
        <v>1.5000001000000001</v>
      </c>
      <c r="AE571">
        <v>5.5000004999999996</v>
      </c>
      <c r="AF571">
        <v>0.5</v>
      </c>
      <c r="AG571">
        <v>1.0926264999999999</v>
      </c>
      <c r="AH571">
        <v>5.1050887000000003E-2</v>
      </c>
      <c r="AI571">
        <v>0</v>
      </c>
      <c r="AJ571">
        <v>2</v>
      </c>
      <c r="AK571">
        <v>90</v>
      </c>
      <c r="AL571" t="s">
        <v>732</v>
      </c>
      <c r="AM571" t="s">
        <v>732</v>
      </c>
      <c r="AN571" t="s">
        <v>732</v>
      </c>
      <c r="AO571" t="s">
        <v>732</v>
      </c>
      <c r="AP571" t="s">
        <v>732</v>
      </c>
      <c r="AR571">
        <v>20</v>
      </c>
      <c r="AS571">
        <v>20</v>
      </c>
      <c r="AW571">
        <v>60</v>
      </c>
      <c r="AX571">
        <v>90</v>
      </c>
      <c r="AY571">
        <v>0.6</v>
      </c>
      <c r="AZ571">
        <v>3</v>
      </c>
      <c r="BA571">
        <v>90</v>
      </c>
      <c r="BB571">
        <v>1.7</v>
      </c>
      <c r="BC571">
        <v>1</v>
      </c>
      <c r="BD571" t="s">
        <v>732</v>
      </c>
      <c r="BE571" t="s">
        <v>732</v>
      </c>
      <c r="BF571" t="s">
        <v>732</v>
      </c>
      <c r="BG571" t="s">
        <v>732</v>
      </c>
      <c r="BH571" t="s">
        <v>732</v>
      </c>
      <c r="BI571" t="s">
        <v>732</v>
      </c>
    </row>
    <row r="572" spans="1:61">
      <c r="A572">
        <v>827</v>
      </c>
      <c r="B572" t="s">
        <v>1810</v>
      </c>
      <c r="C572" s="69" t="s">
        <v>1461</v>
      </c>
      <c r="D572" s="70">
        <v>340330</v>
      </c>
      <c r="E572">
        <v>2</v>
      </c>
      <c r="F572">
        <v>1</v>
      </c>
      <c r="G572" s="70">
        <v>151152</v>
      </c>
      <c r="H572">
        <v>7.2448997000000004</v>
      </c>
      <c r="I572">
        <v>2.9784586000000002</v>
      </c>
      <c r="J572">
        <v>0.81936359999999997</v>
      </c>
      <c r="K572" s="71">
        <v>1.7444885E-4</v>
      </c>
      <c r="L572">
        <v>1.8010752999999999</v>
      </c>
      <c r="M572">
        <v>2.2513443999999998</v>
      </c>
      <c r="N572">
        <v>2.6464777000000002</v>
      </c>
      <c r="O572">
        <v>1.7367511</v>
      </c>
      <c r="P572">
        <v>1.9385349999999999</v>
      </c>
      <c r="Q572">
        <v>0</v>
      </c>
      <c r="R572">
        <v>80</v>
      </c>
      <c r="S572" t="s">
        <v>732</v>
      </c>
      <c r="T572">
        <v>0.1</v>
      </c>
      <c r="U572">
        <v>0</v>
      </c>
      <c r="V572">
        <v>90</v>
      </c>
      <c r="W572" t="s">
        <v>732</v>
      </c>
      <c r="X572">
        <v>1</v>
      </c>
      <c r="Y572">
        <v>1.5000001000000001</v>
      </c>
      <c r="Z572">
        <v>1.1000000000000001</v>
      </c>
      <c r="AA572">
        <v>7.4000006000000003</v>
      </c>
      <c r="AB572">
        <v>1.5000001000000001</v>
      </c>
      <c r="AC572">
        <v>0</v>
      </c>
      <c r="AD572">
        <v>5</v>
      </c>
      <c r="AE572">
        <v>1</v>
      </c>
      <c r="AF572">
        <v>0</v>
      </c>
      <c r="AG572">
        <v>0</v>
      </c>
      <c r="AH572">
        <v>6.8229509999999993E-2</v>
      </c>
      <c r="AI572">
        <v>0</v>
      </c>
      <c r="AJ572">
        <v>0.8</v>
      </c>
      <c r="AK572">
        <v>60</v>
      </c>
      <c r="AL572" t="s">
        <v>732</v>
      </c>
      <c r="AM572" t="s">
        <v>732</v>
      </c>
      <c r="AN572" t="s">
        <v>732</v>
      </c>
      <c r="AO572" t="s">
        <v>732</v>
      </c>
      <c r="AP572" t="s">
        <v>732</v>
      </c>
      <c r="AR572">
        <v>10</v>
      </c>
      <c r="AS572">
        <v>50</v>
      </c>
      <c r="AU572">
        <v>30</v>
      </c>
      <c r="AW572">
        <v>10</v>
      </c>
      <c r="AX572">
        <v>40</v>
      </c>
      <c r="AY572">
        <v>0.3</v>
      </c>
      <c r="AZ572">
        <v>3</v>
      </c>
      <c r="BA572">
        <v>60</v>
      </c>
      <c r="BB572">
        <v>1.2</v>
      </c>
      <c r="BC572">
        <v>1</v>
      </c>
      <c r="BD572" t="s">
        <v>732</v>
      </c>
      <c r="BE572" t="s">
        <v>732</v>
      </c>
      <c r="BF572" t="s">
        <v>732</v>
      </c>
      <c r="BG572" t="s">
        <v>732</v>
      </c>
      <c r="BH572" t="s">
        <v>732</v>
      </c>
      <c r="BI572" t="s">
        <v>732</v>
      </c>
    </row>
    <row r="573" spans="1:61">
      <c r="A573">
        <v>828</v>
      </c>
      <c r="B573" t="s">
        <v>1810</v>
      </c>
      <c r="C573" s="69" t="s">
        <v>1815</v>
      </c>
      <c r="D573" s="70">
        <v>340330</v>
      </c>
      <c r="E573">
        <v>2</v>
      </c>
      <c r="F573">
        <v>1</v>
      </c>
      <c r="G573" s="70">
        <v>151152</v>
      </c>
      <c r="H573">
        <v>6.1290554999999998</v>
      </c>
      <c r="I573">
        <v>1.7034138000000001</v>
      </c>
      <c r="J573">
        <v>0.1149984</v>
      </c>
      <c r="K573">
        <v>1.7088867E-3</v>
      </c>
      <c r="L573">
        <v>23.156680999999999</v>
      </c>
      <c r="M573">
        <v>22.053982000000001</v>
      </c>
      <c r="N573">
        <v>7.4661920000000004</v>
      </c>
      <c r="O573">
        <v>0.89727029999999997</v>
      </c>
      <c r="P573">
        <v>0.36450001999999998</v>
      </c>
      <c r="Q573">
        <v>0</v>
      </c>
      <c r="R573">
        <v>70</v>
      </c>
      <c r="S573" t="s">
        <v>732</v>
      </c>
      <c r="T573">
        <v>0.1</v>
      </c>
      <c r="U573">
        <v>0</v>
      </c>
      <c r="V573">
        <v>90</v>
      </c>
      <c r="W573" t="s">
        <v>732</v>
      </c>
      <c r="X573">
        <v>0.70000004999999998</v>
      </c>
      <c r="Y573">
        <v>1.6</v>
      </c>
      <c r="Z573">
        <v>1.9000001</v>
      </c>
      <c r="AA573">
        <v>11.700001</v>
      </c>
      <c r="AB573">
        <v>11.500000999999999</v>
      </c>
      <c r="AC573">
        <v>1.8000001000000001</v>
      </c>
      <c r="AD573">
        <v>2.2000000000000002</v>
      </c>
      <c r="AE573">
        <v>2.2000000000000002</v>
      </c>
      <c r="AF573">
        <v>0</v>
      </c>
      <c r="AG573">
        <v>0</v>
      </c>
      <c r="AH573">
        <v>4.9417254000000001E-2</v>
      </c>
      <c r="AI573">
        <v>0</v>
      </c>
      <c r="AJ573">
        <v>1.2</v>
      </c>
      <c r="AK573">
        <v>100</v>
      </c>
      <c r="AL573" t="s">
        <v>732</v>
      </c>
      <c r="AM573" t="s">
        <v>732</v>
      </c>
      <c r="AN573" t="s">
        <v>732</v>
      </c>
      <c r="AO573" t="s">
        <v>732</v>
      </c>
      <c r="AP573" t="s">
        <v>732</v>
      </c>
      <c r="AR573">
        <v>25</v>
      </c>
      <c r="AS573">
        <v>75</v>
      </c>
      <c r="AX573">
        <v>95</v>
      </c>
      <c r="AY573">
        <v>0.5</v>
      </c>
      <c r="AZ573">
        <v>3</v>
      </c>
      <c r="BA573">
        <v>95</v>
      </c>
      <c r="BB573">
        <v>1</v>
      </c>
      <c r="BC573">
        <v>1</v>
      </c>
      <c r="BD573" t="s">
        <v>732</v>
      </c>
      <c r="BE573" t="s">
        <v>732</v>
      </c>
      <c r="BF573" t="s">
        <v>732</v>
      </c>
      <c r="BG573" t="s">
        <v>732</v>
      </c>
      <c r="BH573" t="s">
        <v>732</v>
      </c>
      <c r="BI573" t="s">
        <v>732</v>
      </c>
    </row>
    <row r="574" spans="1:61">
      <c r="A574">
        <v>829</v>
      </c>
      <c r="B574" t="s">
        <v>1816</v>
      </c>
      <c r="C574" s="69" t="s">
        <v>1817</v>
      </c>
      <c r="D574" s="70">
        <v>340330</v>
      </c>
      <c r="E574">
        <v>2</v>
      </c>
      <c r="F574">
        <v>1</v>
      </c>
      <c r="G574" s="70">
        <v>118144151152</v>
      </c>
      <c r="H574">
        <v>4.8223859999999998</v>
      </c>
      <c r="I574">
        <v>0</v>
      </c>
      <c r="J574">
        <v>0.107811004</v>
      </c>
      <c r="O574">
        <v>2.9979629999999999</v>
      </c>
      <c r="P574">
        <v>1.3548500000000001</v>
      </c>
      <c r="Q574">
        <v>0</v>
      </c>
      <c r="R574">
        <v>70</v>
      </c>
      <c r="S574" t="s">
        <v>732</v>
      </c>
      <c r="T574">
        <v>0.25</v>
      </c>
      <c r="U574">
        <v>0</v>
      </c>
      <c r="V574">
        <v>90</v>
      </c>
      <c r="W574" t="s">
        <v>732</v>
      </c>
      <c r="X574">
        <v>0.1</v>
      </c>
      <c r="Y574">
        <v>0.5</v>
      </c>
      <c r="Z574">
        <v>0.5</v>
      </c>
      <c r="AA574">
        <v>4</v>
      </c>
      <c r="AB574">
        <v>1.5000001000000001</v>
      </c>
      <c r="AC574">
        <v>0</v>
      </c>
      <c r="AG574">
        <v>342.36685</v>
      </c>
      <c r="AH574">
        <v>0.33080969999999998</v>
      </c>
      <c r="AI574">
        <v>0</v>
      </c>
      <c r="AJ574">
        <v>0.2</v>
      </c>
      <c r="AK574">
        <v>40</v>
      </c>
      <c r="AL574" t="s">
        <v>732</v>
      </c>
      <c r="AM574" t="s">
        <v>732</v>
      </c>
      <c r="AN574" t="s">
        <v>732</v>
      </c>
      <c r="AO574" t="s">
        <v>732</v>
      </c>
      <c r="AP574" t="s">
        <v>732</v>
      </c>
      <c r="AR574">
        <v>22</v>
      </c>
      <c r="AS574">
        <v>78</v>
      </c>
      <c r="AX574">
        <v>40</v>
      </c>
      <c r="AY574">
        <v>0.2</v>
      </c>
      <c r="AZ574">
        <v>3</v>
      </c>
      <c r="BA574">
        <v>40</v>
      </c>
      <c r="BB574">
        <v>0.2</v>
      </c>
      <c r="BC574">
        <v>1</v>
      </c>
      <c r="BD574" t="s">
        <v>732</v>
      </c>
      <c r="BE574" t="s">
        <v>732</v>
      </c>
      <c r="BF574" t="s">
        <v>732</v>
      </c>
      <c r="BG574" t="s">
        <v>732</v>
      </c>
      <c r="BH574" t="s">
        <v>732</v>
      </c>
      <c r="BI574" t="s">
        <v>732</v>
      </c>
    </row>
    <row r="575" spans="1:61">
      <c r="A575">
        <v>830</v>
      </c>
      <c r="B575" t="s">
        <v>1818</v>
      </c>
      <c r="C575" s="69" t="s">
        <v>1819</v>
      </c>
      <c r="D575" s="70">
        <v>340330</v>
      </c>
      <c r="E575">
        <v>2</v>
      </c>
      <c r="F575">
        <v>1</v>
      </c>
      <c r="G575" s="70">
        <v>118144151152</v>
      </c>
      <c r="H575">
        <v>6.741962</v>
      </c>
      <c r="I575">
        <v>1.7034138000000001</v>
      </c>
      <c r="J575">
        <v>0.1149984</v>
      </c>
      <c r="K575">
        <v>2.6701355999999999E-3</v>
      </c>
      <c r="L575">
        <v>20.583715000000002</v>
      </c>
      <c r="M575">
        <v>34.459347000000001</v>
      </c>
      <c r="N575">
        <v>11.199286000000001</v>
      </c>
      <c r="O575">
        <v>1.9066995</v>
      </c>
      <c r="P575">
        <v>0.43078503000000001</v>
      </c>
      <c r="Q575">
        <v>0</v>
      </c>
      <c r="R575">
        <v>70</v>
      </c>
      <c r="S575" t="s">
        <v>732</v>
      </c>
      <c r="T575">
        <v>0.1</v>
      </c>
      <c r="U575">
        <v>0</v>
      </c>
      <c r="V575">
        <v>90</v>
      </c>
      <c r="W575" t="s">
        <v>732</v>
      </c>
      <c r="X575">
        <v>0.70000004999999998</v>
      </c>
      <c r="Y575">
        <v>1.6</v>
      </c>
      <c r="Z575">
        <v>1.9000001</v>
      </c>
      <c r="AA575">
        <v>13.000000999999999</v>
      </c>
      <c r="AB575">
        <v>15.000000999999999</v>
      </c>
      <c r="AC575">
        <v>2</v>
      </c>
      <c r="AD575">
        <v>5</v>
      </c>
      <c r="AE575">
        <v>5</v>
      </c>
      <c r="AF575">
        <v>0</v>
      </c>
      <c r="AJ575">
        <v>1.5</v>
      </c>
      <c r="AK575">
        <v>100</v>
      </c>
      <c r="AL575" t="s">
        <v>732</v>
      </c>
      <c r="AM575" t="s">
        <v>732</v>
      </c>
      <c r="AN575" t="s">
        <v>732</v>
      </c>
      <c r="AO575" t="s">
        <v>732</v>
      </c>
      <c r="AP575" t="s">
        <v>732</v>
      </c>
      <c r="AR575">
        <v>25</v>
      </c>
      <c r="AS575">
        <v>75</v>
      </c>
      <c r="AX575">
        <v>100</v>
      </c>
      <c r="AY575">
        <v>0.6</v>
      </c>
      <c r="AZ575">
        <v>3</v>
      </c>
      <c r="BA575">
        <v>100</v>
      </c>
      <c r="BB575">
        <v>1.1000000000000001</v>
      </c>
      <c r="BC575">
        <v>1</v>
      </c>
      <c r="BD575" t="s">
        <v>732</v>
      </c>
      <c r="BE575" t="s">
        <v>732</v>
      </c>
      <c r="BF575" t="s">
        <v>732</v>
      </c>
      <c r="BG575" t="s">
        <v>732</v>
      </c>
      <c r="BH575" t="s">
        <v>732</v>
      </c>
      <c r="BI575" t="s">
        <v>732</v>
      </c>
    </row>
    <row r="576" spans="1:61">
      <c r="A576">
        <v>831</v>
      </c>
      <c r="B576" t="s">
        <v>1818</v>
      </c>
      <c r="C576" s="69" t="s">
        <v>1820</v>
      </c>
      <c r="D576" s="70">
        <v>340330</v>
      </c>
      <c r="E576">
        <v>2</v>
      </c>
      <c r="F576">
        <v>1</v>
      </c>
      <c r="G576" s="70">
        <v>118144151152</v>
      </c>
      <c r="H576">
        <v>4.8223859999999998</v>
      </c>
      <c r="I576">
        <v>0</v>
      </c>
      <c r="J576">
        <v>0.16171653999999999</v>
      </c>
      <c r="O576">
        <v>1.0337803000000001</v>
      </c>
      <c r="P576">
        <v>1.2492751</v>
      </c>
      <c r="Q576">
        <v>0</v>
      </c>
      <c r="R576">
        <v>70</v>
      </c>
      <c r="S576" t="s">
        <v>732</v>
      </c>
      <c r="T576">
        <v>0.25</v>
      </c>
      <c r="U576">
        <v>0</v>
      </c>
      <c r="V576">
        <v>90</v>
      </c>
      <c r="W576" t="s">
        <v>732</v>
      </c>
      <c r="X576">
        <v>0.8</v>
      </c>
      <c r="Y576">
        <v>2.2000000000000002</v>
      </c>
      <c r="Z576">
        <v>3.5000002000000001</v>
      </c>
      <c r="AA576">
        <v>6.0000004999999996</v>
      </c>
      <c r="AB576">
        <v>4</v>
      </c>
      <c r="AC576">
        <v>1</v>
      </c>
      <c r="AD576">
        <v>6.0000004999999996</v>
      </c>
      <c r="AE576">
        <v>4</v>
      </c>
      <c r="AF576">
        <v>0</v>
      </c>
      <c r="AG576">
        <v>3.4353319999999998</v>
      </c>
      <c r="AH576">
        <v>0.33080969999999998</v>
      </c>
      <c r="AI576">
        <v>0</v>
      </c>
      <c r="AJ576">
        <v>2.5</v>
      </c>
      <c r="AK576">
        <v>90</v>
      </c>
      <c r="AL576" t="s">
        <v>732</v>
      </c>
      <c r="AM576" t="s">
        <v>732</v>
      </c>
      <c r="AN576" t="s">
        <v>732</v>
      </c>
      <c r="AO576" t="s">
        <v>732</v>
      </c>
      <c r="AP576" t="s">
        <v>732</v>
      </c>
      <c r="AR576">
        <v>22</v>
      </c>
      <c r="AS576">
        <v>78</v>
      </c>
      <c r="AX576">
        <v>90</v>
      </c>
      <c r="AY576">
        <v>1</v>
      </c>
      <c r="AZ576">
        <v>3</v>
      </c>
      <c r="BA576">
        <v>90</v>
      </c>
      <c r="BB576">
        <v>2</v>
      </c>
      <c r="BC576">
        <v>1</v>
      </c>
      <c r="BD576" t="s">
        <v>732</v>
      </c>
      <c r="BE576" t="s">
        <v>732</v>
      </c>
      <c r="BF576" t="s">
        <v>732</v>
      </c>
      <c r="BG576" t="s">
        <v>732</v>
      </c>
      <c r="BH576" t="s">
        <v>732</v>
      </c>
      <c r="BI576" t="s">
        <v>732</v>
      </c>
    </row>
    <row r="577" spans="1:61">
      <c r="A577">
        <v>832</v>
      </c>
      <c r="B577" t="s">
        <v>1818</v>
      </c>
      <c r="C577" s="69" t="s">
        <v>1821</v>
      </c>
      <c r="D577" s="70">
        <v>340330</v>
      </c>
      <c r="E577">
        <v>2</v>
      </c>
      <c r="F577">
        <v>1</v>
      </c>
      <c r="G577" s="70">
        <v>151152</v>
      </c>
      <c r="H577">
        <v>5.8217949999999998</v>
      </c>
      <c r="I577">
        <v>7.9780154000000003</v>
      </c>
      <c r="J577">
        <v>0.81936359999999997</v>
      </c>
      <c r="K577">
        <v>1.0288925E-3</v>
      </c>
      <c r="L577">
        <v>10.327593999999999</v>
      </c>
      <c r="M577">
        <v>13.278337000000001</v>
      </c>
      <c r="N577">
        <v>2.6464777000000002</v>
      </c>
      <c r="O577">
        <v>1.7367511</v>
      </c>
      <c r="P577">
        <v>1.9385351</v>
      </c>
      <c r="Q577">
        <v>0</v>
      </c>
      <c r="R577">
        <v>80</v>
      </c>
      <c r="S577" t="s">
        <v>732</v>
      </c>
      <c r="T577">
        <v>0.1</v>
      </c>
      <c r="U577">
        <v>0</v>
      </c>
      <c r="V577">
        <v>90</v>
      </c>
      <c r="W577" t="s">
        <v>732</v>
      </c>
      <c r="X577">
        <v>0.4</v>
      </c>
      <c r="Y577">
        <v>3.0000002000000001</v>
      </c>
      <c r="Z577">
        <v>5.1000003999999999</v>
      </c>
      <c r="AA577">
        <v>10</v>
      </c>
      <c r="AB577">
        <v>4</v>
      </c>
      <c r="AC577">
        <v>2</v>
      </c>
      <c r="AD577">
        <v>3.7000003000000001</v>
      </c>
      <c r="AE577">
        <v>3.5000002000000001</v>
      </c>
      <c r="AF577">
        <v>1.7</v>
      </c>
      <c r="AJ577">
        <v>0.7</v>
      </c>
      <c r="AK577">
        <v>100</v>
      </c>
      <c r="AL577" t="s">
        <v>732</v>
      </c>
      <c r="AM577" t="s">
        <v>732</v>
      </c>
      <c r="AN577" t="s">
        <v>732</v>
      </c>
      <c r="AO577" t="s">
        <v>732</v>
      </c>
      <c r="AP577" t="s">
        <v>732</v>
      </c>
      <c r="AR577">
        <v>10</v>
      </c>
      <c r="AS577">
        <v>50</v>
      </c>
      <c r="AU577">
        <v>30</v>
      </c>
      <c r="AW577">
        <v>10</v>
      </c>
      <c r="AX577">
        <v>100</v>
      </c>
      <c r="AY577">
        <v>0.8</v>
      </c>
      <c r="AZ577">
        <v>3</v>
      </c>
      <c r="BA577">
        <v>100</v>
      </c>
      <c r="BB577">
        <v>1.5</v>
      </c>
      <c r="BC577">
        <v>1</v>
      </c>
      <c r="BD577" t="s">
        <v>732</v>
      </c>
      <c r="BE577" t="s">
        <v>732</v>
      </c>
      <c r="BF577" t="s">
        <v>732</v>
      </c>
      <c r="BG577" t="s">
        <v>732</v>
      </c>
      <c r="BH577" t="s">
        <v>732</v>
      </c>
      <c r="BI577" t="s">
        <v>732</v>
      </c>
    </row>
    <row r="578" spans="1:61">
      <c r="A578">
        <v>847</v>
      </c>
      <c r="B578" t="s">
        <v>1822</v>
      </c>
      <c r="C578" t="s">
        <v>1823</v>
      </c>
      <c r="D578" s="70">
        <v>340330</v>
      </c>
      <c r="E578">
        <v>2</v>
      </c>
      <c r="F578">
        <v>4</v>
      </c>
      <c r="G578" s="70">
        <v>121131</v>
      </c>
      <c r="H578">
        <v>0</v>
      </c>
      <c r="I578">
        <v>0</v>
      </c>
      <c r="J578">
        <v>0.94873697000000001</v>
      </c>
      <c r="N578">
        <v>8.1681410000000003</v>
      </c>
      <c r="P578">
        <v>0.67451499999999998</v>
      </c>
      <c r="Q578">
        <v>0</v>
      </c>
      <c r="R578">
        <v>100</v>
      </c>
      <c r="S578" t="s">
        <v>732</v>
      </c>
      <c r="T578">
        <v>1.0000001E-2</v>
      </c>
      <c r="U578">
        <v>0</v>
      </c>
      <c r="V578">
        <v>90</v>
      </c>
      <c r="W578" t="s">
        <v>732</v>
      </c>
      <c r="X578">
        <v>0.2</v>
      </c>
      <c r="Y578">
        <v>0.35000002000000002</v>
      </c>
      <c r="Z578">
        <v>0.5</v>
      </c>
      <c r="AA578">
        <v>5</v>
      </c>
      <c r="AB578">
        <v>2.25</v>
      </c>
      <c r="AC578">
        <v>0.75000005999999997</v>
      </c>
      <c r="AD578">
        <v>0.35000002000000002</v>
      </c>
      <c r="AE578">
        <v>0</v>
      </c>
      <c r="AF578">
        <v>0</v>
      </c>
      <c r="AG578">
        <v>2.4221680000000001</v>
      </c>
      <c r="AH578">
        <v>0</v>
      </c>
      <c r="AI578">
        <v>0</v>
      </c>
      <c r="AJ578">
        <v>0.1</v>
      </c>
      <c r="AK578">
        <v>50</v>
      </c>
      <c r="AL578" t="s">
        <v>732</v>
      </c>
      <c r="AM578" t="s">
        <v>732</v>
      </c>
      <c r="AN578" t="s">
        <v>732</v>
      </c>
      <c r="AO578" t="s">
        <v>732</v>
      </c>
      <c r="AP578" t="s">
        <v>732</v>
      </c>
      <c r="AQ578">
        <v>0</v>
      </c>
      <c r="AS578">
        <v>100</v>
      </c>
      <c r="AX578" t="s">
        <v>732</v>
      </c>
      <c r="AY578" t="s">
        <v>732</v>
      </c>
      <c r="AZ578" t="s">
        <v>732</v>
      </c>
      <c r="BA578" t="s">
        <v>732</v>
      </c>
      <c r="BB578" t="s">
        <v>732</v>
      </c>
      <c r="BC578" t="s">
        <v>732</v>
      </c>
      <c r="BD578" t="s">
        <v>732</v>
      </c>
      <c r="BE578" t="s">
        <v>732</v>
      </c>
      <c r="BF578" t="s">
        <v>732</v>
      </c>
      <c r="BG578" t="s">
        <v>732</v>
      </c>
      <c r="BH578" t="s">
        <v>732</v>
      </c>
      <c r="BI578" t="s">
        <v>732</v>
      </c>
    </row>
    <row r="579" spans="1:61">
      <c r="A579">
        <v>848</v>
      </c>
      <c r="B579" t="s">
        <v>1822</v>
      </c>
      <c r="C579" t="s">
        <v>1824</v>
      </c>
      <c r="D579" s="70">
        <v>340330</v>
      </c>
      <c r="E579">
        <v>2</v>
      </c>
      <c r="F579">
        <v>4</v>
      </c>
      <c r="G579" s="70">
        <v>121131</v>
      </c>
      <c r="H579">
        <v>0</v>
      </c>
      <c r="I579">
        <v>0</v>
      </c>
      <c r="J579">
        <v>0.47436847999999998</v>
      </c>
      <c r="L579">
        <v>9.1891580000000008</v>
      </c>
      <c r="N579">
        <v>18.378316999999999</v>
      </c>
      <c r="P579">
        <v>0.67451499999999998</v>
      </c>
      <c r="Q579">
        <v>0</v>
      </c>
      <c r="R579">
        <v>100</v>
      </c>
      <c r="S579" t="s">
        <v>732</v>
      </c>
      <c r="T579">
        <v>0.1</v>
      </c>
      <c r="U579">
        <v>0</v>
      </c>
      <c r="V579">
        <v>90</v>
      </c>
      <c r="W579" t="s">
        <v>732</v>
      </c>
      <c r="X579">
        <v>0.4</v>
      </c>
      <c r="Y579">
        <v>0.70000004999999998</v>
      </c>
      <c r="Z579">
        <v>1</v>
      </c>
      <c r="AA579">
        <v>10</v>
      </c>
      <c r="AB579">
        <v>4.5</v>
      </c>
      <c r="AC579">
        <v>1.5000001000000001</v>
      </c>
      <c r="AD579">
        <v>0.70000004999999998</v>
      </c>
      <c r="AE579">
        <v>0</v>
      </c>
      <c r="AF579">
        <v>0</v>
      </c>
      <c r="AJ579">
        <v>0.2</v>
      </c>
      <c r="AK579">
        <v>50</v>
      </c>
      <c r="AL579" t="s">
        <v>732</v>
      </c>
      <c r="AM579" t="s">
        <v>732</v>
      </c>
      <c r="AN579" t="s">
        <v>732</v>
      </c>
      <c r="AO579" t="s">
        <v>732</v>
      </c>
      <c r="AP579" t="s">
        <v>732</v>
      </c>
      <c r="AQ579">
        <v>0</v>
      </c>
      <c r="AS579">
        <v>100</v>
      </c>
      <c r="AX579" t="s">
        <v>732</v>
      </c>
      <c r="AY579" t="s">
        <v>732</v>
      </c>
      <c r="AZ579" t="s">
        <v>732</v>
      </c>
      <c r="BA579">
        <v>50</v>
      </c>
      <c r="BB579">
        <v>0.1</v>
      </c>
      <c r="BC579">
        <v>1</v>
      </c>
      <c r="BD579" t="s">
        <v>732</v>
      </c>
      <c r="BE579" t="s">
        <v>732</v>
      </c>
      <c r="BF579" t="s">
        <v>732</v>
      </c>
      <c r="BG579" t="s">
        <v>732</v>
      </c>
      <c r="BH579" t="s">
        <v>732</v>
      </c>
      <c r="BI579" t="s">
        <v>732</v>
      </c>
    </row>
    <row r="580" spans="1:61">
      <c r="A580">
        <v>849</v>
      </c>
      <c r="B580" t="s">
        <v>1825</v>
      </c>
      <c r="C580" t="s">
        <v>1826</v>
      </c>
      <c r="D580" s="70">
        <v>240340330</v>
      </c>
      <c r="E580">
        <v>2</v>
      </c>
      <c r="F580">
        <v>4</v>
      </c>
      <c r="G580" s="70">
        <v>121131</v>
      </c>
      <c r="H580">
        <v>5.1749289999999997</v>
      </c>
      <c r="I580">
        <v>0</v>
      </c>
      <c r="J580">
        <v>0</v>
      </c>
      <c r="N580">
        <v>1.8378319000000001</v>
      </c>
      <c r="O580">
        <v>0.91891590000000001</v>
      </c>
      <c r="P580">
        <v>0.44968000000000002</v>
      </c>
      <c r="Q580">
        <v>0</v>
      </c>
      <c r="R580">
        <v>100</v>
      </c>
      <c r="S580" t="s">
        <v>732</v>
      </c>
      <c r="T580">
        <v>0.1</v>
      </c>
      <c r="U580">
        <v>0</v>
      </c>
      <c r="V580">
        <v>90</v>
      </c>
      <c r="W580" t="s">
        <v>732</v>
      </c>
      <c r="X580">
        <v>2</v>
      </c>
      <c r="Y580">
        <v>4</v>
      </c>
      <c r="Z580">
        <v>6.7000003000000001</v>
      </c>
      <c r="AA580">
        <v>12.000000999999999</v>
      </c>
      <c r="AB580">
        <v>0.70000004999999998</v>
      </c>
      <c r="AC580">
        <v>0</v>
      </c>
      <c r="AD580">
        <v>2</v>
      </c>
      <c r="AE580">
        <v>2</v>
      </c>
      <c r="AF580">
        <v>0</v>
      </c>
      <c r="AG580">
        <v>0.41498479999999999</v>
      </c>
      <c r="AH580">
        <v>0</v>
      </c>
      <c r="AI580">
        <v>0</v>
      </c>
      <c r="AJ580">
        <v>0.5</v>
      </c>
      <c r="AK580">
        <v>100</v>
      </c>
      <c r="AL580" t="s">
        <v>732</v>
      </c>
      <c r="AM580" t="s">
        <v>732</v>
      </c>
      <c r="AN580" t="s">
        <v>732</v>
      </c>
      <c r="AO580" t="s">
        <v>732</v>
      </c>
      <c r="AP580" t="s">
        <v>732</v>
      </c>
      <c r="AQ580">
        <v>0</v>
      </c>
      <c r="AS580">
        <v>100</v>
      </c>
      <c r="AX580">
        <v>50</v>
      </c>
      <c r="AY580">
        <v>0.1</v>
      </c>
      <c r="AZ580">
        <v>3</v>
      </c>
      <c r="BA580">
        <v>50</v>
      </c>
      <c r="BB580">
        <v>0.2</v>
      </c>
      <c r="BC580">
        <v>1</v>
      </c>
      <c r="BD580" t="s">
        <v>732</v>
      </c>
      <c r="BE580" t="s">
        <v>732</v>
      </c>
      <c r="BF580" t="s">
        <v>732</v>
      </c>
      <c r="BG580" t="s">
        <v>732</v>
      </c>
      <c r="BH580" t="s">
        <v>732</v>
      </c>
      <c r="BI580" t="s">
        <v>732</v>
      </c>
    </row>
    <row r="581" spans="1:61">
      <c r="A581">
        <v>850</v>
      </c>
      <c r="B581" t="s">
        <v>1827</v>
      </c>
      <c r="C581" s="69" t="s">
        <v>1828</v>
      </c>
      <c r="D581" s="70">
        <v>240340330</v>
      </c>
      <c r="E581">
        <v>2</v>
      </c>
      <c r="F581">
        <v>4</v>
      </c>
      <c r="G581" s="70">
        <v>121131</v>
      </c>
      <c r="H581">
        <v>5.1749289999999997</v>
      </c>
      <c r="I581">
        <v>0</v>
      </c>
      <c r="J581">
        <v>0</v>
      </c>
      <c r="P581">
        <v>0.44968000000000002</v>
      </c>
      <c r="Q581">
        <v>0</v>
      </c>
      <c r="R581">
        <v>100</v>
      </c>
      <c r="S581" t="s">
        <v>732</v>
      </c>
      <c r="T581">
        <v>0.1</v>
      </c>
      <c r="U581">
        <v>0</v>
      </c>
      <c r="V581">
        <v>90</v>
      </c>
      <c r="W581" t="s">
        <v>732</v>
      </c>
      <c r="X581">
        <v>0.4</v>
      </c>
      <c r="Y581">
        <v>0.70000004999999998</v>
      </c>
      <c r="Z581">
        <v>1</v>
      </c>
      <c r="AA581">
        <v>7.5000004999999996</v>
      </c>
      <c r="AB581">
        <v>3.4</v>
      </c>
      <c r="AC581">
        <v>1.1000000000000001</v>
      </c>
      <c r="AD581">
        <v>3.0000002000000001</v>
      </c>
      <c r="AE581">
        <v>4</v>
      </c>
      <c r="AF581">
        <v>0</v>
      </c>
      <c r="AG581">
        <v>0.44856056999999999</v>
      </c>
      <c r="AH581">
        <v>1.1026992</v>
      </c>
      <c r="AI581">
        <v>0</v>
      </c>
      <c r="AJ581">
        <v>0.2</v>
      </c>
      <c r="AK581">
        <v>85</v>
      </c>
      <c r="AL581" t="s">
        <v>732</v>
      </c>
      <c r="AM581" t="s">
        <v>732</v>
      </c>
      <c r="AN581" t="s">
        <v>732</v>
      </c>
      <c r="AO581" t="s">
        <v>732</v>
      </c>
      <c r="AP581" t="s">
        <v>732</v>
      </c>
      <c r="AS581">
        <v>100</v>
      </c>
      <c r="AX581">
        <v>50</v>
      </c>
      <c r="AY581">
        <v>0.1</v>
      </c>
      <c r="AZ581">
        <v>3</v>
      </c>
      <c r="BA581">
        <v>70</v>
      </c>
      <c r="BB581">
        <v>0.4</v>
      </c>
      <c r="BC581">
        <v>1</v>
      </c>
      <c r="BD581" t="s">
        <v>732</v>
      </c>
      <c r="BE581" t="s">
        <v>732</v>
      </c>
      <c r="BF581" t="s">
        <v>732</v>
      </c>
      <c r="BG581" t="s">
        <v>732</v>
      </c>
      <c r="BH581" t="s">
        <v>732</v>
      </c>
      <c r="BI581" t="s">
        <v>732</v>
      </c>
    </row>
    <row r="582" spans="1:61">
      <c r="A582">
        <v>851</v>
      </c>
      <c r="B582" t="s">
        <v>1827</v>
      </c>
      <c r="C582" t="s">
        <v>1497</v>
      </c>
      <c r="D582" s="70">
        <v>240340330</v>
      </c>
      <c r="E582">
        <v>2</v>
      </c>
      <c r="F582">
        <v>4</v>
      </c>
      <c r="G582" s="70">
        <v>121131</v>
      </c>
      <c r="H582">
        <v>6.0374165</v>
      </c>
      <c r="I582">
        <v>1.7249763</v>
      </c>
      <c r="J582">
        <v>0.2299968</v>
      </c>
      <c r="N582">
        <v>1.8378319000000001</v>
      </c>
      <c r="O582">
        <v>0.91891590000000001</v>
      </c>
      <c r="P582">
        <v>0.11242000000000001</v>
      </c>
      <c r="Q582">
        <v>0</v>
      </c>
      <c r="R582">
        <v>50</v>
      </c>
      <c r="S582" t="s">
        <v>732</v>
      </c>
      <c r="T582">
        <v>3.0000000999999998E-2</v>
      </c>
      <c r="U582">
        <v>0</v>
      </c>
      <c r="V582">
        <v>90</v>
      </c>
      <c r="W582" t="s">
        <v>732</v>
      </c>
      <c r="X582">
        <v>0.5</v>
      </c>
      <c r="Y582">
        <v>1.3000001000000001</v>
      </c>
      <c r="Z582">
        <v>3.0000002000000001</v>
      </c>
      <c r="AA582">
        <v>4.5</v>
      </c>
      <c r="AB582">
        <v>1.5000001000000001</v>
      </c>
      <c r="AC582">
        <v>0</v>
      </c>
      <c r="AD582">
        <v>3.0000002000000001</v>
      </c>
      <c r="AE582">
        <v>5</v>
      </c>
      <c r="AF582">
        <v>0</v>
      </c>
      <c r="AJ582">
        <v>0.5</v>
      </c>
      <c r="AK582">
        <v>100</v>
      </c>
      <c r="AL582" t="s">
        <v>732</v>
      </c>
      <c r="AM582" t="s">
        <v>732</v>
      </c>
      <c r="AN582" t="s">
        <v>732</v>
      </c>
      <c r="AO582" t="s">
        <v>732</v>
      </c>
      <c r="AP582" t="s">
        <v>732</v>
      </c>
      <c r="AQ582">
        <v>0</v>
      </c>
      <c r="AS582">
        <v>100</v>
      </c>
      <c r="AU582">
        <v>0</v>
      </c>
      <c r="AX582">
        <v>90</v>
      </c>
      <c r="AY582">
        <v>0.1</v>
      </c>
      <c r="AZ582">
        <v>3</v>
      </c>
      <c r="BA582">
        <v>90</v>
      </c>
      <c r="BB582">
        <v>0.4</v>
      </c>
      <c r="BC582">
        <v>1</v>
      </c>
      <c r="BD582" t="s">
        <v>732</v>
      </c>
      <c r="BE582" t="s">
        <v>732</v>
      </c>
      <c r="BF582" t="s">
        <v>732</v>
      </c>
      <c r="BG582" t="s">
        <v>732</v>
      </c>
      <c r="BH582" t="s">
        <v>732</v>
      </c>
      <c r="BI582" t="s">
        <v>732</v>
      </c>
    </row>
    <row r="583" spans="1:61">
      <c r="A583">
        <v>852</v>
      </c>
      <c r="B583" t="s">
        <v>1827</v>
      </c>
      <c r="C583" s="69" t="s">
        <v>1829</v>
      </c>
      <c r="D583" s="70">
        <v>340330</v>
      </c>
      <c r="E583">
        <v>2</v>
      </c>
      <c r="F583">
        <v>4</v>
      </c>
      <c r="G583" s="70">
        <v>121131</v>
      </c>
      <c r="H583">
        <v>5.433675</v>
      </c>
      <c r="I583">
        <v>1.4662298</v>
      </c>
      <c r="J583">
        <v>0.2299968</v>
      </c>
      <c r="P583">
        <v>0.11242000000000001</v>
      </c>
      <c r="Q583">
        <v>0</v>
      </c>
      <c r="R583">
        <v>50</v>
      </c>
      <c r="S583" t="s">
        <v>732</v>
      </c>
      <c r="T583">
        <v>3.0000000999999998E-2</v>
      </c>
      <c r="U583">
        <v>0</v>
      </c>
      <c r="V583">
        <v>90</v>
      </c>
      <c r="W583" t="s">
        <v>732</v>
      </c>
      <c r="X583">
        <v>1.5000001000000001</v>
      </c>
      <c r="Y583">
        <v>3.0000002000000001</v>
      </c>
      <c r="Z583">
        <v>3.0000002000000001</v>
      </c>
      <c r="AA583">
        <v>2</v>
      </c>
      <c r="AB583">
        <v>1.1000000000000001</v>
      </c>
      <c r="AC583">
        <v>0.90000004</v>
      </c>
      <c r="AD583">
        <v>2</v>
      </c>
      <c r="AE583">
        <v>1.5000001000000001</v>
      </c>
      <c r="AF583">
        <v>0.5</v>
      </c>
      <c r="AG583">
        <v>0</v>
      </c>
      <c r="AH583">
        <v>1.4702655</v>
      </c>
      <c r="AI583">
        <v>0</v>
      </c>
      <c r="AJ583">
        <v>0.3</v>
      </c>
      <c r="AK583">
        <v>100</v>
      </c>
      <c r="AL583" t="s">
        <v>732</v>
      </c>
      <c r="AM583" t="s">
        <v>732</v>
      </c>
      <c r="AN583" t="s">
        <v>732</v>
      </c>
      <c r="AO583" t="s">
        <v>732</v>
      </c>
      <c r="AP583" t="s">
        <v>732</v>
      </c>
      <c r="AQ583">
        <v>0</v>
      </c>
      <c r="AS583">
        <v>100</v>
      </c>
      <c r="AU583">
        <v>0</v>
      </c>
      <c r="AX583">
        <v>90</v>
      </c>
      <c r="AY583">
        <v>0.1</v>
      </c>
      <c r="AZ583">
        <v>3</v>
      </c>
      <c r="BA583">
        <v>90</v>
      </c>
      <c r="BB583">
        <v>0.1</v>
      </c>
      <c r="BC583">
        <v>1</v>
      </c>
      <c r="BD583" t="s">
        <v>732</v>
      </c>
      <c r="BE583" t="s">
        <v>732</v>
      </c>
      <c r="BF583" t="s">
        <v>732</v>
      </c>
      <c r="BG583" t="s">
        <v>732</v>
      </c>
      <c r="BH583" t="s">
        <v>732</v>
      </c>
      <c r="BI583" t="s">
        <v>732</v>
      </c>
    </row>
    <row r="584" spans="1:61">
      <c r="A584">
        <v>853</v>
      </c>
      <c r="B584" t="s">
        <v>1830</v>
      </c>
      <c r="C584" t="s">
        <v>1500</v>
      </c>
      <c r="D584" s="70">
        <v>240340330</v>
      </c>
      <c r="E584">
        <v>2</v>
      </c>
      <c r="F584">
        <v>4</v>
      </c>
      <c r="G584" s="70">
        <v>121131</v>
      </c>
      <c r="H584">
        <v>5.3186764999999996</v>
      </c>
      <c r="I584">
        <v>0</v>
      </c>
      <c r="J584">
        <v>0.2299968</v>
      </c>
      <c r="N584">
        <v>0.73513275</v>
      </c>
      <c r="O584">
        <v>0.91891590000000001</v>
      </c>
      <c r="P584">
        <v>0.13006501000000001</v>
      </c>
      <c r="Q584">
        <v>0</v>
      </c>
      <c r="R584">
        <v>100</v>
      </c>
      <c r="S584" t="s">
        <v>732</v>
      </c>
      <c r="T584">
        <v>0.1</v>
      </c>
      <c r="U584">
        <v>0</v>
      </c>
      <c r="V584">
        <v>90</v>
      </c>
      <c r="W584" t="s">
        <v>732</v>
      </c>
      <c r="X584">
        <v>1</v>
      </c>
      <c r="Y584">
        <v>1</v>
      </c>
      <c r="Z584">
        <v>2</v>
      </c>
      <c r="AA584">
        <v>3.0000002000000001</v>
      </c>
      <c r="AB584">
        <v>0.70000004999999998</v>
      </c>
      <c r="AC584">
        <v>0</v>
      </c>
      <c r="AD584">
        <v>2</v>
      </c>
      <c r="AE584">
        <v>2</v>
      </c>
      <c r="AF584">
        <v>0</v>
      </c>
      <c r="AG584">
        <v>0.20341814999999999</v>
      </c>
      <c r="AH584">
        <v>2.2972899000000001E-2</v>
      </c>
      <c r="AI584">
        <v>0</v>
      </c>
      <c r="AJ584">
        <v>0.5</v>
      </c>
      <c r="AK584">
        <v>85</v>
      </c>
      <c r="AL584" t="s">
        <v>732</v>
      </c>
      <c r="AM584" t="s">
        <v>732</v>
      </c>
      <c r="AN584" t="s">
        <v>732</v>
      </c>
      <c r="AO584" t="s">
        <v>732</v>
      </c>
      <c r="AP584" t="s">
        <v>732</v>
      </c>
      <c r="AQ584">
        <v>0</v>
      </c>
      <c r="AS584">
        <v>100</v>
      </c>
      <c r="AX584">
        <v>75</v>
      </c>
      <c r="AY584">
        <v>0.1</v>
      </c>
      <c r="AZ584">
        <v>3</v>
      </c>
      <c r="BA584">
        <v>75</v>
      </c>
      <c r="BB584">
        <v>0.2</v>
      </c>
      <c r="BC584">
        <v>1</v>
      </c>
      <c r="BD584" t="s">
        <v>732</v>
      </c>
      <c r="BE584" t="s">
        <v>732</v>
      </c>
      <c r="BF584" t="s">
        <v>732</v>
      </c>
      <c r="BG584" t="s">
        <v>732</v>
      </c>
      <c r="BH584" t="s">
        <v>732</v>
      </c>
      <c r="BI584" t="s">
        <v>732</v>
      </c>
    </row>
    <row r="585" spans="1:61">
      <c r="A585">
        <v>854</v>
      </c>
      <c r="B585" t="s">
        <v>1830</v>
      </c>
      <c r="C585" s="69" t="s">
        <v>1501</v>
      </c>
      <c r="D585" s="70">
        <v>240340330</v>
      </c>
      <c r="E585">
        <v>2</v>
      </c>
      <c r="F585">
        <v>4</v>
      </c>
      <c r="G585" s="70">
        <v>121131</v>
      </c>
      <c r="H585">
        <v>6.3824120000000004</v>
      </c>
      <c r="I585">
        <v>0</v>
      </c>
      <c r="J585">
        <v>0.2299968</v>
      </c>
      <c r="P585">
        <v>0.11242000000000001</v>
      </c>
      <c r="Q585">
        <v>0</v>
      </c>
      <c r="R585">
        <v>100</v>
      </c>
      <c r="S585" t="s">
        <v>732</v>
      </c>
      <c r="T585">
        <v>0.1</v>
      </c>
      <c r="U585">
        <v>0</v>
      </c>
      <c r="V585">
        <v>90</v>
      </c>
      <c r="W585" t="s">
        <v>732</v>
      </c>
      <c r="X585">
        <v>0.5</v>
      </c>
      <c r="Y585">
        <v>0.4</v>
      </c>
      <c r="Z585">
        <v>1.2</v>
      </c>
      <c r="AA585">
        <v>4</v>
      </c>
      <c r="AB585">
        <v>5</v>
      </c>
      <c r="AC585">
        <v>3.0000002000000001</v>
      </c>
      <c r="AD585">
        <v>2</v>
      </c>
      <c r="AE585">
        <v>5</v>
      </c>
      <c r="AF585">
        <v>0</v>
      </c>
      <c r="AG585">
        <v>0</v>
      </c>
      <c r="AH585">
        <v>5.881062</v>
      </c>
      <c r="AI585">
        <v>0</v>
      </c>
      <c r="AJ585">
        <v>0.4</v>
      </c>
      <c r="AK585">
        <v>85</v>
      </c>
      <c r="AL585" t="s">
        <v>732</v>
      </c>
      <c r="AM585" t="s">
        <v>732</v>
      </c>
      <c r="AN585" t="s">
        <v>732</v>
      </c>
      <c r="AO585" t="s">
        <v>732</v>
      </c>
      <c r="AP585" t="s">
        <v>732</v>
      </c>
      <c r="AS585">
        <v>100</v>
      </c>
      <c r="AX585">
        <v>75</v>
      </c>
      <c r="AY585">
        <v>0.2</v>
      </c>
      <c r="AZ585">
        <v>3</v>
      </c>
      <c r="BA585">
        <v>75</v>
      </c>
      <c r="BB585">
        <v>0.2</v>
      </c>
      <c r="BC585">
        <v>1</v>
      </c>
      <c r="BD585" t="s">
        <v>732</v>
      </c>
      <c r="BE585" t="s">
        <v>732</v>
      </c>
      <c r="BF585" t="s">
        <v>732</v>
      </c>
      <c r="BG585" t="s">
        <v>732</v>
      </c>
      <c r="BH585" t="s">
        <v>732</v>
      </c>
      <c r="BI585" t="s">
        <v>732</v>
      </c>
    </row>
    <row r="586" spans="1:61">
      <c r="A586">
        <v>855</v>
      </c>
      <c r="B586" t="s">
        <v>1830</v>
      </c>
      <c r="C586" t="s">
        <v>1831</v>
      </c>
      <c r="D586" s="70">
        <v>240340330</v>
      </c>
      <c r="E586">
        <v>2</v>
      </c>
      <c r="F586">
        <v>4</v>
      </c>
      <c r="G586" s="70">
        <v>121131</v>
      </c>
      <c r="H586">
        <v>7.4461469999999998</v>
      </c>
      <c r="I586">
        <v>1.5524787</v>
      </c>
      <c r="J586">
        <v>0.20699713</v>
      </c>
      <c r="K586" s="71">
        <v>8.9004533999999998E-5</v>
      </c>
      <c r="L586">
        <v>2.2972899999999998</v>
      </c>
      <c r="M586">
        <v>1.1486449999999999</v>
      </c>
      <c r="N586">
        <v>0.73513262999999995</v>
      </c>
      <c r="O586">
        <v>0.91891590000000001</v>
      </c>
      <c r="P586">
        <v>0.11242000000000001</v>
      </c>
      <c r="Q586">
        <v>0</v>
      </c>
      <c r="R586">
        <v>90</v>
      </c>
      <c r="S586" t="s">
        <v>732</v>
      </c>
      <c r="T586">
        <v>3.0000000999999998E-2</v>
      </c>
      <c r="U586">
        <v>0</v>
      </c>
      <c r="V586">
        <v>90</v>
      </c>
      <c r="W586" t="s">
        <v>732</v>
      </c>
      <c r="X586">
        <v>0.6</v>
      </c>
      <c r="Y586">
        <v>3.1000000999999999</v>
      </c>
      <c r="Z586">
        <v>1.8000001000000001</v>
      </c>
      <c r="AA586">
        <v>5</v>
      </c>
      <c r="AB586">
        <v>1.9000001</v>
      </c>
      <c r="AC586">
        <v>4.6000003999999999</v>
      </c>
      <c r="AD586">
        <v>3.0000002000000001</v>
      </c>
      <c r="AE586">
        <v>4</v>
      </c>
      <c r="AF586">
        <v>0</v>
      </c>
      <c r="AJ586">
        <v>1</v>
      </c>
      <c r="AK586">
        <v>100</v>
      </c>
      <c r="AL586" t="s">
        <v>732</v>
      </c>
      <c r="AM586" t="s">
        <v>732</v>
      </c>
      <c r="AN586" t="s">
        <v>732</v>
      </c>
      <c r="AO586" t="s">
        <v>732</v>
      </c>
      <c r="AP586" t="s">
        <v>732</v>
      </c>
      <c r="AS586">
        <v>100</v>
      </c>
      <c r="AX586">
        <v>100</v>
      </c>
      <c r="AY586">
        <v>0.2</v>
      </c>
      <c r="AZ586">
        <v>3</v>
      </c>
      <c r="BA586">
        <v>100</v>
      </c>
      <c r="BB586">
        <v>0.4</v>
      </c>
      <c r="BC586">
        <v>1</v>
      </c>
      <c r="BD586" t="s">
        <v>732</v>
      </c>
      <c r="BE586" t="s">
        <v>732</v>
      </c>
      <c r="BF586" t="s">
        <v>732</v>
      </c>
      <c r="BG586" t="s">
        <v>732</v>
      </c>
      <c r="BH586" t="s">
        <v>732</v>
      </c>
      <c r="BI586" t="s">
        <v>732</v>
      </c>
    </row>
    <row r="587" spans="1:61">
      <c r="A587">
        <v>856</v>
      </c>
      <c r="B587" t="s">
        <v>1830</v>
      </c>
      <c r="C587" t="s">
        <v>1832</v>
      </c>
      <c r="D587" s="70">
        <v>240340330</v>
      </c>
      <c r="E587">
        <v>2</v>
      </c>
      <c r="F587">
        <v>4</v>
      </c>
      <c r="G587" s="70">
        <v>121131</v>
      </c>
      <c r="H587">
        <v>7.4461469999999998</v>
      </c>
      <c r="I587">
        <v>1.5524787</v>
      </c>
      <c r="J587">
        <v>0.20699713</v>
      </c>
      <c r="K587" s="71">
        <v>8.9004533999999998E-5</v>
      </c>
      <c r="L587">
        <v>18.378319999999999</v>
      </c>
      <c r="M587">
        <v>1.1486449999999999</v>
      </c>
      <c r="P587">
        <v>0.11242001</v>
      </c>
      <c r="Q587">
        <v>0</v>
      </c>
      <c r="R587">
        <v>90</v>
      </c>
      <c r="S587" t="s">
        <v>732</v>
      </c>
      <c r="T587">
        <v>3.0000000999999998E-2</v>
      </c>
      <c r="U587">
        <v>0</v>
      </c>
      <c r="V587">
        <v>90</v>
      </c>
      <c r="W587" t="s">
        <v>732</v>
      </c>
      <c r="X587">
        <v>0.4</v>
      </c>
      <c r="Y587">
        <v>1</v>
      </c>
      <c r="Z587">
        <v>1</v>
      </c>
      <c r="AA587">
        <v>6.0000004999999996</v>
      </c>
      <c r="AB587">
        <v>3.0000002000000001</v>
      </c>
      <c r="AC587">
        <v>1</v>
      </c>
      <c r="AD587">
        <v>3.0000002000000001</v>
      </c>
      <c r="AE587">
        <v>3.0000002000000001</v>
      </c>
      <c r="AF587">
        <v>0</v>
      </c>
      <c r="AG587">
        <v>0</v>
      </c>
      <c r="AH587">
        <v>0.18378319000000001</v>
      </c>
      <c r="AI587">
        <v>0</v>
      </c>
      <c r="AJ587">
        <v>0.8</v>
      </c>
      <c r="AK587">
        <v>100</v>
      </c>
      <c r="AL587" t="s">
        <v>732</v>
      </c>
      <c r="AM587" t="s">
        <v>732</v>
      </c>
      <c r="AN587" t="s">
        <v>732</v>
      </c>
      <c r="AO587" t="s">
        <v>732</v>
      </c>
      <c r="AP587" t="s">
        <v>732</v>
      </c>
      <c r="AS587">
        <v>100</v>
      </c>
      <c r="AX587">
        <v>100</v>
      </c>
      <c r="AY587">
        <v>0.2</v>
      </c>
      <c r="AZ587">
        <v>3</v>
      </c>
      <c r="BA587">
        <v>100</v>
      </c>
      <c r="BB587">
        <v>0.2</v>
      </c>
      <c r="BC587">
        <v>1</v>
      </c>
      <c r="BD587" t="s">
        <v>732</v>
      </c>
      <c r="BE587" t="s">
        <v>732</v>
      </c>
      <c r="BF587" t="s">
        <v>732</v>
      </c>
      <c r="BG587" t="s">
        <v>732</v>
      </c>
      <c r="BH587" t="s">
        <v>732</v>
      </c>
      <c r="BI587" t="s">
        <v>732</v>
      </c>
    </row>
    <row r="588" spans="1:61">
      <c r="A588">
        <v>857</v>
      </c>
      <c r="B588" t="s">
        <v>1833</v>
      </c>
      <c r="C588" t="s">
        <v>1506</v>
      </c>
      <c r="D588" s="70">
        <v>240340330</v>
      </c>
      <c r="E588">
        <v>2</v>
      </c>
      <c r="F588">
        <v>4</v>
      </c>
      <c r="G588" s="70">
        <v>121131</v>
      </c>
      <c r="H588">
        <v>6.0374169999999996</v>
      </c>
      <c r="I588">
        <v>0</v>
      </c>
      <c r="J588">
        <v>0.10349856</v>
      </c>
      <c r="L588">
        <v>3.6756636999999999</v>
      </c>
      <c r="N588">
        <v>2.4504427999999998</v>
      </c>
      <c r="O588">
        <v>1.0210178000000001</v>
      </c>
      <c r="P588">
        <v>0.13006501000000001</v>
      </c>
      <c r="Q588">
        <v>0</v>
      </c>
      <c r="R588">
        <v>90</v>
      </c>
      <c r="S588" t="s">
        <v>732</v>
      </c>
      <c r="T588">
        <v>0.1</v>
      </c>
      <c r="U588">
        <v>0</v>
      </c>
      <c r="V588">
        <v>90</v>
      </c>
      <c r="W588" t="s">
        <v>732</v>
      </c>
      <c r="X588">
        <v>0.4</v>
      </c>
      <c r="Y588">
        <v>1</v>
      </c>
      <c r="Z588">
        <v>1</v>
      </c>
      <c r="AA588">
        <v>2</v>
      </c>
      <c r="AB588">
        <v>2</v>
      </c>
      <c r="AC588">
        <v>1</v>
      </c>
      <c r="AD588">
        <v>2</v>
      </c>
      <c r="AE588">
        <v>1</v>
      </c>
      <c r="AF588">
        <v>1</v>
      </c>
      <c r="AG588">
        <v>3.3226711999999998</v>
      </c>
      <c r="AH588">
        <v>0.14702654000000001</v>
      </c>
      <c r="AI588">
        <v>0</v>
      </c>
      <c r="AJ588">
        <v>0.5</v>
      </c>
      <c r="AK588">
        <v>50</v>
      </c>
      <c r="AL588" t="s">
        <v>732</v>
      </c>
      <c r="AM588" t="s">
        <v>732</v>
      </c>
      <c r="AN588" t="s">
        <v>732</v>
      </c>
      <c r="AO588" t="s">
        <v>732</v>
      </c>
      <c r="AP588" t="s">
        <v>732</v>
      </c>
      <c r="AS588">
        <v>100</v>
      </c>
      <c r="AX588">
        <v>50</v>
      </c>
      <c r="AY588">
        <v>0.2</v>
      </c>
      <c r="AZ588">
        <v>3</v>
      </c>
      <c r="BA588">
        <v>50</v>
      </c>
      <c r="BB588">
        <v>0.3</v>
      </c>
      <c r="BC588">
        <v>1</v>
      </c>
      <c r="BD588" t="s">
        <v>732</v>
      </c>
      <c r="BE588" t="s">
        <v>732</v>
      </c>
      <c r="BF588" t="s">
        <v>732</v>
      </c>
      <c r="BG588" t="s">
        <v>732</v>
      </c>
      <c r="BH588" t="s">
        <v>732</v>
      </c>
      <c r="BI588" t="s">
        <v>732</v>
      </c>
    </row>
    <row r="589" spans="1:61">
      <c r="A589">
        <v>858</v>
      </c>
      <c r="B589" t="s">
        <v>1833</v>
      </c>
      <c r="C589" t="s">
        <v>1507</v>
      </c>
      <c r="D589" s="70">
        <v>240340330</v>
      </c>
      <c r="E589">
        <v>2</v>
      </c>
      <c r="F589">
        <v>4</v>
      </c>
      <c r="G589" s="70">
        <v>121131</v>
      </c>
      <c r="H589">
        <v>6.0374169999999996</v>
      </c>
      <c r="I589">
        <v>0</v>
      </c>
      <c r="J589">
        <v>0.10349856</v>
      </c>
      <c r="L589">
        <v>3.6756636999999999</v>
      </c>
      <c r="N589">
        <v>2.4504427999999998</v>
      </c>
      <c r="O589">
        <v>1.0210178000000001</v>
      </c>
      <c r="P589">
        <v>0.26013500000000001</v>
      </c>
      <c r="Q589">
        <v>0</v>
      </c>
      <c r="R589">
        <v>90</v>
      </c>
      <c r="S589" t="s">
        <v>732</v>
      </c>
      <c r="T589">
        <v>0.1</v>
      </c>
      <c r="U589">
        <v>0</v>
      </c>
      <c r="V589">
        <v>90</v>
      </c>
      <c r="W589" t="s">
        <v>732</v>
      </c>
      <c r="X589">
        <v>1.2</v>
      </c>
      <c r="Y589">
        <v>3.2</v>
      </c>
      <c r="Z589">
        <v>4.8</v>
      </c>
      <c r="AA589">
        <v>12.3</v>
      </c>
      <c r="AB589">
        <v>5.4</v>
      </c>
      <c r="AC589">
        <v>1</v>
      </c>
      <c r="AD589">
        <v>2</v>
      </c>
      <c r="AE589">
        <v>2</v>
      </c>
      <c r="AF589">
        <v>1</v>
      </c>
      <c r="AG589">
        <v>3.3226711999999998</v>
      </c>
      <c r="AH589">
        <v>0.14702654000000001</v>
      </c>
      <c r="AI589">
        <v>0</v>
      </c>
      <c r="AJ589">
        <v>0.7</v>
      </c>
      <c r="AK589">
        <v>85</v>
      </c>
      <c r="AL589" t="s">
        <v>732</v>
      </c>
      <c r="AM589" t="s">
        <v>732</v>
      </c>
      <c r="AN589" t="s">
        <v>732</v>
      </c>
      <c r="AO589" t="s">
        <v>732</v>
      </c>
      <c r="AP589" t="s">
        <v>732</v>
      </c>
      <c r="AS589">
        <v>100</v>
      </c>
      <c r="AX589">
        <v>80</v>
      </c>
      <c r="AY589">
        <v>0.3</v>
      </c>
      <c r="AZ589">
        <v>3</v>
      </c>
      <c r="BA589">
        <v>80</v>
      </c>
      <c r="BB589">
        <v>0.4</v>
      </c>
      <c r="BC589">
        <v>1</v>
      </c>
      <c r="BD589" t="s">
        <v>732</v>
      </c>
      <c r="BE589" t="s">
        <v>732</v>
      </c>
      <c r="BF589" t="s">
        <v>732</v>
      </c>
      <c r="BG589" t="s">
        <v>732</v>
      </c>
      <c r="BH589" t="s">
        <v>732</v>
      </c>
      <c r="BI589" t="s">
        <v>732</v>
      </c>
    </row>
    <row r="590" spans="1:61">
      <c r="A590">
        <v>859</v>
      </c>
      <c r="B590" t="s">
        <v>1833</v>
      </c>
      <c r="C590" s="69" t="s">
        <v>1834</v>
      </c>
      <c r="D590" s="70">
        <v>240340330</v>
      </c>
      <c r="E590">
        <v>2</v>
      </c>
      <c r="F590">
        <v>4</v>
      </c>
      <c r="G590" s="70">
        <v>121131</v>
      </c>
      <c r="H590">
        <v>13.799809</v>
      </c>
      <c r="I590">
        <v>4.5065007000000001</v>
      </c>
      <c r="J590">
        <v>0.28462110000000002</v>
      </c>
      <c r="K590" s="71">
        <v>7.1203616E-4</v>
      </c>
      <c r="L590">
        <v>27.567475999999999</v>
      </c>
      <c r="M590">
        <v>9.1891580000000008</v>
      </c>
      <c r="N590">
        <v>2.5525448000000002</v>
      </c>
      <c r="O590">
        <v>0.91891590000000001</v>
      </c>
      <c r="P590">
        <v>9.4979999999999995E-2</v>
      </c>
      <c r="Q590">
        <v>0</v>
      </c>
      <c r="R590">
        <v>70</v>
      </c>
      <c r="S590" t="s">
        <v>732</v>
      </c>
      <c r="T590">
        <v>3.0000000999999998E-2</v>
      </c>
      <c r="U590">
        <v>0</v>
      </c>
      <c r="V590">
        <v>90</v>
      </c>
      <c r="W590" t="s">
        <v>732</v>
      </c>
      <c r="X590">
        <v>0.3</v>
      </c>
      <c r="Y590">
        <v>2.4</v>
      </c>
      <c r="Z590">
        <v>3.9</v>
      </c>
      <c r="AA590">
        <v>10.3</v>
      </c>
      <c r="AB590">
        <v>1.2</v>
      </c>
      <c r="AC590">
        <v>0</v>
      </c>
      <c r="AD590">
        <v>2.2000000000000002</v>
      </c>
      <c r="AE590">
        <v>16.3</v>
      </c>
      <c r="AF590">
        <v>2</v>
      </c>
      <c r="AJ590">
        <v>1.5</v>
      </c>
      <c r="AK590">
        <v>100</v>
      </c>
      <c r="AL590" t="s">
        <v>732</v>
      </c>
      <c r="AM590" t="s">
        <v>732</v>
      </c>
      <c r="AN590" t="s">
        <v>732</v>
      </c>
      <c r="AO590" t="s">
        <v>732</v>
      </c>
      <c r="AP590" t="s">
        <v>732</v>
      </c>
      <c r="AQ590">
        <v>0</v>
      </c>
      <c r="AS590">
        <v>100</v>
      </c>
      <c r="AX590">
        <v>100</v>
      </c>
      <c r="AY590">
        <v>1</v>
      </c>
      <c r="AZ590">
        <v>3</v>
      </c>
      <c r="BA590">
        <v>100</v>
      </c>
      <c r="BB590">
        <v>1</v>
      </c>
      <c r="BC590">
        <v>1</v>
      </c>
      <c r="BD590" t="s">
        <v>732</v>
      </c>
      <c r="BE590" t="s">
        <v>732</v>
      </c>
      <c r="BF590" t="s">
        <v>732</v>
      </c>
      <c r="BG590" t="s">
        <v>732</v>
      </c>
      <c r="BH590" t="s">
        <v>732</v>
      </c>
      <c r="BI590" t="s">
        <v>732</v>
      </c>
    </row>
    <row r="591" spans="1:61">
      <c r="A591">
        <v>860</v>
      </c>
      <c r="B591" t="s">
        <v>1835</v>
      </c>
      <c r="C591" s="69" t="s">
        <v>1510</v>
      </c>
      <c r="D591" s="70">
        <v>240340330</v>
      </c>
      <c r="E591">
        <v>2</v>
      </c>
      <c r="F591">
        <v>4</v>
      </c>
      <c r="G591" s="70">
        <v>121131</v>
      </c>
      <c r="H591">
        <v>6.7274070000000004</v>
      </c>
      <c r="I591">
        <v>2.4149666000000001</v>
      </c>
      <c r="J591">
        <v>0.28462110000000002</v>
      </c>
      <c r="K591" s="71">
        <v>2.306997E-4</v>
      </c>
      <c r="L591">
        <v>2.6464777000000002</v>
      </c>
      <c r="M591">
        <v>2.9772875000000001</v>
      </c>
      <c r="N591">
        <v>1.9848584</v>
      </c>
      <c r="O591">
        <v>1.4886438</v>
      </c>
      <c r="P591">
        <v>0.44591004000000001</v>
      </c>
      <c r="Q591">
        <v>0</v>
      </c>
      <c r="R591">
        <v>85</v>
      </c>
      <c r="S591" t="s">
        <v>732</v>
      </c>
      <c r="T591">
        <v>0.05</v>
      </c>
      <c r="U591">
        <v>0</v>
      </c>
      <c r="V591">
        <v>95</v>
      </c>
      <c r="W591" t="s">
        <v>732</v>
      </c>
      <c r="X591">
        <v>0.5</v>
      </c>
      <c r="Y591">
        <v>1.6</v>
      </c>
      <c r="Z591">
        <v>3.3000001999999999</v>
      </c>
      <c r="AA591">
        <v>4.3</v>
      </c>
      <c r="AB591">
        <v>5</v>
      </c>
      <c r="AC591">
        <v>3.4</v>
      </c>
      <c r="AD591">
        <v>0.8</v>
      </c>
      <c r="AE591">
        <v>1.6</v>
      </c>
      <c r="AF591">
        <v>0.6</v>
      </c>
      <c r="AG591">
        <v>0</v>
      </c>
      <c r="AH591">
        <v>1.5315266000000001</v>
      </c>
      <c r="AI591">
        <v>0</v>
      </c>
      <c r="AJ591">
        <v>1.5</v>
      </c>
      <c r="AK591">
        <v>100</v>
      </c>
      <c r="AL591">
        <v>0.1</v>
      </c>
      <c r="AM591">
        <v>5</v>
      </c>
      <c r="AN591">
        <v>0.1</v>
      </c>
      <c r="AO591">
        <v>20</v>
      </c>
      <c r="AP591">
        <v>2</v>
      </c>
      <c r="AQ591">
        <v>0</v>
      </c>
      <c r="AS591">
        <v>100</v>
      </c>
      <c r="AX591">
        <v>100</v>
      </c>
      <c r="AY591">
        <v>1</v>
      </c>
      <c r="AZ591">
        <v>3</v>
      </c>
      <c r="BA591">
        <v>100</v>
      </c>
      <c r="BB591">
        <v>1</v>
      </c>
      <c r="BC591">
        <v>1</v>
      </c>
      <c r="BD591">
        <v>3</v>
      </c>
      <c r="BE591">
        <v>1.66</v>
      </c>
      <c r="BF591">
        <v>20</v>
      </c>
      <c r="BG591" t="s">
        <v>732</v>
      </c>
      <c r="BH591" t="s">
        <v>732</v>
      </c>
      <c r="BI591" t="s">
        <v>732</v>
      </c>
    </row>
    <row r="592" spans="1:61">
      <c r="A592">
        <v>861</v>
      </c>
      <c r="B592" t="s">
        <v>1835</v>
      </c>
      <c r="C592" t="s">
        <v>1836</v>
      </c>
      <c r="D592" s="70">
        <v>240340330</v>
      </c>
      <c r="E592">
        <v>2</v>
      </c>
      <c r="F592">
        <v>4</v>
      </c>
      <c r="G592" s="70">
        <v>121131</v>
      </c>
      <c r="H592">
        <v>13.799809</v>
      </c>
      <c r="I592">
        <v>8.1936359999999997</v>
      </c>
      <c r="J592">
        <v>1.3972306999999999</v>
      </c>
      <c r="K592" s="71">
        <v>5.7674927E-4</v>
      </c>
      <c r="L592">
        <v>19.848585</v>
      </c>
      <c r="M592">
        <v>7.4432179999999999</v>
      </c>
      <c r="N592">
        <v>34.735019999999999</v>
      </c>
      <c r="O592">
        <v>39.697166000000003</v>
      </c>
      <c r="P592">
        <v>0.11823001</v>
      </c>
      <c r="Q592">
        <v>0</v>
      </c>
      <c r="R592">
        <v>85</v>
      </c>
      <c r="S592" t="s">
        <v>732</v>
      </c>
      <c r="T592">
        <v>3.0000000999999998E-2</v>
      </c>
      <c r="U592">
        <v>0</v>
      </c>
      <c r="V592">
        <v>95</v>
      </c>
      <c r="W592" t="s">
        <v>732</v>
      </c>
      <c r="X592">
        <v>0.5</v>
      </c>
      <c r="Y592">
        <v>1.6</v>
      </c>
      <c r="Z592">
        <v>3.3000001999999999</v>
      </c>
      <c r="AA592">
        <v>12.1</v>
      </c>
      <c r="AB592">
        <v>15.000000999999999</v>
      </c>
      <c r="AC592">
        <v>3.0000002000000001</v>
      </c>
      <c r="AD592">
        <v>0.8</v>
      </c>
      <c r="AE592">
        <v>7.0000004999999996</v>
      </c>
      <c r="AF592">
        <v>3.0000002000000001</v>
      </c>
      <c r="AG592">
        <v>1.7092774000000002E-2</v>
      </c>
      <c r="AH592">
        <v>3.6756635000000003E-2</v>
      </c>
      <c r="AI592">
        <v>0</v>
      </c>
      <c r="AJ592">
        <v>2</v>
      </c>
      <c r="AK592">
        <v>100</v>
      </c>
      <c r="AL592">
        <v>0.1</v>
      </c>
      <c r="AM592">
        <v>5</v>
      </c>
      <c r="AN592">
        <v>0.1</v>
      </c>
      <c r="AO592">
        <v>20</v>
      </c>
      <c r="AP592">
        <v>2</v>
      </c>
      <c r="AQ592">
        <v>0</v>
      </c>
      <c r="AS592">
        <v>100</v>
      </c>
      <c r="AX592">
        <v>100</v>
      </c>
      <c r="AY592">
        <v>2</v>
      </c>
      <c r="AZ592">
        <v>3</v>
      </c>
      <c r="BA592">
        <v>100</v>
      </c>
      <c r="BB592">
        <v>2</v>
      </c>
      <c r="BC592">
        <v>1</v>
      </c>
      <c r="BD592">
        <v>3</v>
      </c>
      <c r="BE592">
        <v>1.66</v>
      </c>
      <c r="BF592">
        <v>20</v>
      </c>
      <c r="BG592" t="s">
        <v>732</v>
      </c>
      <c r="BH592" t="s">
        <v>732</v>
      </c>
      <c r="BI592" t="s">
        <v>732</v>
      </c>
    </row>
    <row r="593" spans="1:61">
      <c r="A593">
        <v>864</v>
      </c>
      <c r="B593" t="s">
        <v>1837</v>
      </c>
      <c r="C593" s="69" t="s">
        <v>1838</v>
      </c>
      <c r="D593" s="70">
        <v>340330</v>
      </c>
      <c r="E593">
        <v>2</v>
      </c>
      <c r="F593">
        <v>5</v>
      </c>
      <c r="G593" s="70">
        <v>112131</v>
      </c>
      <c r="H593">
        <v>0</v>
      </c>
      <c r="I593">
        <v>0</v>
      </c>
      <c r="J593">
        <v>2.5357148999999999</v>
      </c>
      <c r="P593">
        <v>0.63673999999999997</v>
      </c>
      <c r="Q593">
        <v>0</v>
      </c>
      <c r="R593">
        <v>85</v>
      </c>
      <c r="S593" t="s">
        <v>732</v>
      </c>
      <c r="T593">
        <v>0.15</v>
      </c>
      <c r="U593">
        <v>0</v>
      </c>
      <c r="V593">
        <v>90</v>
      </c>
      <c r="W593" t="s">
        <v>732</v>
      </c>
      <c r="X593">
        <v>0</v>
      </c>
      <c r="Y593">
        <v>0.70000004999999998</v>
      </c>
      <c r="Z593">
        <v>0.90000004</v>
      </c>
      <c r="AA593">
        <v>6.0000004999999996</v>
      </c>
      <c r="AB593">
        <v>8</v>
      </c>
      <c r="AC593">
        <v>3.0000002000000001</v>
      </c>
      <c r="AD593">
        <v>1</v>
      </c>
      <c r="AE593">
        <v>1</v>
      </c>
      <c r="AF593">
        <v>0.5</v>
      </c>
      <c r="AG593">
        <v>2.7475710000000002</v>
      </c>
      <c r="AH593">
        <v>0</v>
      </c>
      <c r="AI593">
        <v>0</v>
      </c>
      <c r="AJ593">
        <v>0.5</v>
      </c>
      <c r="AK593">
        <v>80</v>
      </c>
      <c r="AL593" t="s">
        <v>732</v>
      </c>
      <c r="AM593" t="s">
        <v>732</v>
      </c>
      <c r="AN593">
        <v>0.5</v>
      </c>
      <c r="AO593">
        <v>10</v>
      </c>
      <c r="AP593">
        <v>2</v>
      </c>
      <c r="AS593">
        <v>100</v>
      </c>
      <c r="AX593">
        <v>0</v>
      </c>
      <c r="AY593">
        <v>0</v>
      </c>
      <c r="AZ593">
        <v>3</v>
      </c>
      <c r="BA593">
        <v>50</v>
      </c>
      <c r="BB593">
        <v>0.1</v>
      </c>
      <c r="BC593">
        <v>1</v>
      </c>
      <c r="BD593" t="s">
        <v>732</v>
      </c>
      <c r="BE593" t="s">
        <v>732</v>
      </c>
      <c r="BF593" t="s">
        <v>732</v>
      </c>
      <c r="BG593" t="s">
        <v>732</v>
      </c>
      <c r="BH593" t="s">
        <v>732</v>
      </c>
      <c r="BI593" t="s">
        <v>732</v>
      </c>
    </row>
    <row r="594" spans="1:61">
      <c r="A594">
        <v>865</v>
      </c>
      <c r="B594" t="s">
        <v>1837</v>
      </c>
      <c r="C594" s="69" t="s">
        <v>1517</v>
      </c>
      <c r="D594" s="70">
        <v>240340330</v>
      </c>
      <c r="E594">
        <v>2</v>
      </c>
      <c r="F594">
        <v>5</v>
      </c>
      <c r="G594" s="70">
        <v>112121131</v>
      </c>
      <c r="H594">
        <v>0</v>
      </c>
      <c r="I594">
        <v>0</v>
      </c>
      <c r="J594">
        <v>2.5357148999999999</v>
      </c>
      <c r="L594">
        <v>38.594462999999998</v>
      </c>
      <c r="N594">
        <v>1.1486448</v>
      </c>
      <c r="O594">
        <v>0.86148362999999994</v>
      </c>
      <c r="P594">
        <v>0.63673999999999997</v>
      </c>
      <c r="Q594">
        <v>0</v>
      </c>
      <c r="R594">
        <v>85</v>
      </c>
      <c r="S594" t="s">
        <v>732</v>
      </c>
      <c r="T594">
        <v>0.15</v>
      </c>
      <c r="U594">
        <v>0</v>
      </c>
      <c r="V594">
        <v>90</v>
      </c>
      <c r="W594" t="s">
        <v>732</v>
      </c>
      <c r="X594">
        <v>0</v>
      </c>
      <c r="Y594">
        <v>0.70000004999999998</v>
      </c>
      <c r="Z594">
        <v>0.90000004</v>
      </c>
      <c r="AA594">
        <v>7.0000004999999996</v>
      </c>
      <c r="AB594">
        <v>12.000000999999999</v>
      </c>
      <c r="AC594">
        <v>12.000000999999999</v>
      </c>
      <c r="AD594">
        <v>3.0000002000000001</v>
      </c>
      <c r="AE594">
        <v>5</v>
      </c>
      <c r="AF594">
        <v>15.000000999999999</v>
      </c>
      <c r="AJ594">
        <v>1</v>
      </c>
      <c r="AK594">
        <v>100</v>
      </c>
      <c r="AL594" t="s">
        <v>732</v>
      </c>
      <c r="AM594" t="s">
        <v>732</v>
      </c>
      <c r="AN594">
        <v>0.5</v>
      </c>
      <c r="AO594">
        <v>20</v>
      </c>
      <c r="AP594">
        <v>2</v>
      </c>
      <c r="AS594">
        <v>60</v>
      </c>
      <c r="AU594">
        <v>40</v>
      </c>
      <c r="AX594" t="s">
        <v>732</v>
      </c>
      <c r="AY594" t="s">
        <v>732</v>
      </c>
      <c r="AZ594" t="s">
        <v>732</v>
      </c>
      <c r="BA594">
        <v>96</v>
      </c>
      <c r="BB594">
        <v>0.5</v>
      </c>
      <c r="BC594">
        <v>1</v>
      </c>
      <c r="BD594" t="s">
        <v>732</v>
      </c>
      <c r="BE594" t="s">
        <v>732</v>
      </c>
      <c r="BF594" t="s">
        <v>732</v>
      </c>
      <c r="BG594" t="s">
        <v>732</v>
      </c>
      <c r="BH594" t="s">
        <v>732</v>
      </c>
      <c r="BI594" t="s">
        <v>732</v>
      </c>
    </row>
    <row r="595" spans="1:61">
      <c r="A595">
        <v>866</v>
      </c>
      <c r="B595" t="s">
        <v>1839</v>
      </c>
      <c r="C595" s="69" t="s">
        <v>1519</v>
      </c>
      <c r="D595" s="70">
        <v>240340330</v>
      </c>
      <c r="E595">
        <v>2</v>
      </c>
      <c r="F595">
        <v>5</v>
      </c>
      <c r="G595" s="70">
        <v>112131321</v>
      </c>
      <c r="H595">
        <v>3.5656694999999998</v>
      </c>
      <c r="I595">
        <v>5.1210230000000001</v>
      </c>
      <c r="J595">
        <v>1.8399745000000001</v>
      </c>
      <c r="N595">
        <v>1.8296638000000001</v>
      </c>
      <c r="O595">
        <v>1.3722478</v>
      </c>
      <c r="P595">
        <v>0.22286001</v>
      </c>
      <c r="Q595">
        <v>0</v>
      </c>
      <c r="R595">
        <v>90</v>
      </c>
      <c r="S595" t="s">
        <v>732</v>
      </c>
      <c r="T595">
        <v>0.1</v>
      </c>
      <c r="U595">
        <v>0</v>
      </c>
      <c r="V595">
        <v>80</v>
      </c>
      <c r="W595" t="s">
        <v>732</v>
      </c>
      <c r="X595">
        <v>0.5</v>
      </c>
      <c r="Y595">
        <v>1.1000000000000001</v>
      </c>
      <c r="Z595">
        <v>0.8</v>
      </c>
      <c r="AA595">
        <v>3.18</v>
      </c>
      <c r="AB595">
        <v>12.730000499999999</v>
      </c>
      <c r="AC595">
        <v>0</v>
      </c>
      <c r="AD595">
        <v>8</v>
      </c>
      <c r="AE595">
        <v>15.000000999999999</v>
      </c>
      <c r="AF595">
        <v>20</v>
      </c>
      <c r="AJ595">
        <v>2</v>
      </c>
      <c r="AK595">
        <v>100</v>
      </c>
      <c r="AL595" t="s">
        <v>732</v>
      </c>
      <c r="AM595" t="s">
        <v>732</v>
      </c>
      <c r="AN595">
        <v>0.7</v>
      </c>
      <c r="AO595">
        <v>30</v>
      </c>
      <c r="AP595">
        <v>2</v>
      </c>
      <c r="AS595">
        <v>80</v>
      </c>
      <c r="AT595">
        <v>20</v>
      </c>
      <c r="AX595">
        <v>98</v>
      </c>
      <c r="AY595">
        <v>1</v>
      </c>
      <c r="AZ595">
        <v>3</v>
      </c>
      <c r="BA595">
        <v>98</v>
      </c>
      <c r="BB595">
        <v>1</v>
      </c>
      <c r="BC595">
        <v>1</v>
      </c>
      <c r="BD595">
        <v>1.5</v>
      </c>
      <c r="BE595">
        <v>3</v>
      </c>
      <c r="BF595">
        <v>35</v>
      </c>
      <c r="BG595" t="s">
        <v>732</v>
      </c>
      <c r="BH595" t="s">
        <v>732</v>
      </c>
      <c r="BI595" t="s">
        <v>732</v>
      </c>
    </row>
    <row r="596" spans="1:61">
      <c r="A596">
        <v>867</v>
      </c>
      <c r="B596" t="s">
        <v>1840</v>
      </c>
      <c r="C596" s="69" t="s">
        <v>1841</v>
      </c>
      <c r="D596" s="70">
        <v>240340330</v>
      </c>
      <c r="E596">
        <v>2</v>
      </c>
      <c r="F596">
        <v>5</v>
      </c>
      <c r="G596" s="70">
        <v>112131</v>
      </c>
      <c r="H596">
        <v>0</v>
      </c>
      <c r="I596">
        <v>11.445936</v>
      </c>
      <c r="J596">
        <v>1.4087305000000001</v>
      </c>
      <c r="O596">
        <v>1.2405364999999999</v>
      </c>
      <c r="P596">
        <v>0.22286001</v>
      </c>
      <c r="Q596">
        <v>0</v>
      </c>
      <c r="R596">
        <v>90</v>
      </c>
      <c r="S596" t="s">
        <v>732</v>
      </c>
      <c r="T596">
        <v>0.1</v>
      </c>
      <c r="U596">
        <v>0</v>
      </c>
      <c r="V596">
        <v>80</v>
      </c>
      <c r="W596" t="s">
        <v>732</v>
      </c>
      <c r="X596">
        <v>0.5</v>
      </c>
      <c r="Y596">
        <v>1.1000000000000001</v>
      </c>
      <c r="Z596">
        <v>0.8</v>
      </c>
      <c r="AA596">
        <v>5.2000003000000001</v>
      </c>
      <c r="AB596">
        <v>14.800001</v>
      </c>
      <c r="AC596">
        <v>0</v>
      </c>
      <c r="AD596">
        <v>3.0000002000000001</v>
      </c>
      <c r="AE596">
        <v>5</v>
      </c>
      <c r="AF596">
        <v>4</v>
      </c>
      <c r="AG596">
        <v>0</v>
      </c>
      <c r="AH596">
        <v>0.73717487000000004</v>
      </c>
      <c r="AI596">
        <v>0</v>
      </c>
      <c r="AJ596">
        <v>1.5</v>
      </c>
      <c r="AK596">
        <v>100</v>
      </c>
      <c r="AL596" t="s">
        <v>732</v>
      </c>
      <c r="AM596" t="s">
        <v>732</v>
      </c>
      <c r="AN596">
        <v>0.5</v>
      </c>
      <c r="AO596">
        <v>10</v>
      </c>
      <c r="AP596">
        <v>2</v>
      </c>
      <c r="AS596">
        <v>100</v>
      </c>
      <c r="AX596">
        <v>100</v>
      </c>
      <c r="AY596">
        <v>0.5</v>
      </c>
      <c r="AZ596">
        <v>3</v>
      </c>
      <c r="BA596">
        <v>98</v>
      </c>
      <c r="BB596">
        <v>0.5</v>
      </c>
      <c r="BC596">
        <v>1</v>
      </c>
      <c r="BD596" t="s">
        <v>732</v>
      </c>
      <c r="BE596" t="s">
        <v>732</v>
      </c>
      <c r="BF596" t="s">
        <v>732</v>
      </c>
      <c r="BG596" t="s">
        <v>732</v>
      </c>
      <c r="BH596" t="s">
        <v>732</v>
      </c>
      <c r="BI596" t="s">
        <v>732</v>
      </c>
    </row>
    <row r="597" spans="1:61">
      <c r="A597">
        <v>868</v>
      </c>
      <c r="B597" t="s">
        <v>1842</v>
      </c>
      <c r="C597" s="69" t="s">
        <v>1843</v>
      </c>
      <c r="D597" s="70">
        <v>240340330</v>
      </c>
      <c r="E597">
        <v>2</v>
      </c>
      <c r="F597">
        <v>5</v>
      </c>
      <c r="G597" s="70">
        <v>112131</v>
      </c>
      <c r="H597">
        <v>11.345311000000001</v>
      </c>
      <c r="I597">
        <v>4.8622769999999997</v>
      </c>
      <c r="J597">
        <v>0.32415178</v>
      </c>
      <c r="L597">
        <v>2.0420356000000002</v>
      </c>
      <c r="N597">
        <v>1.8296638000000001</v>
      </c>
      <c r="O597">
        <v>0.22972897</v>
      </c>
      <c r="P597">
        <v>9.5515005E-2</v>
      </c>
      <c r="Q597">
        <v>0</v>
      </c>
      <c r="R597">
        <v>90</v>
      </c>
      <c r="S597" t="s">
        <v>732</v>
      </c>
      <c r="T597">
        <v>0.1</v>
      </c>
      <c r="U597">
        <v>0</v>
      </c>
      <c r="V597">
        <v>80</v>
      </c>
      <c r="W597" t="s">
        <v>732</v>
      </c>
      <c r="X597">
        <v>1.2</v>
      </c>
      <c r="Y597">
        <v>2.2000000000000002</v>
      </c>
      <c r="Z597">
        <v>5.5000004999999996</v>
      </c>
      <c r="AA597">
        <v>8.4500010000000003</v>
      </c>
      <c r="AB597">
        <v>4.42</v>
      </c>
      <c r="AC597">
        <v>3.7900002000000002</v>
      </c>
      <c r="AD597">
        <v>2.25</v>
      </c>
      <c r="AE597">
        <v>4</v>
      </c>
      <c r="AF597">
        <v>7.0000004999999996</v>
      </c>
      <c r="AJ597">
        <v>2.5</v>
      </c>
      <c r="AK597">
        <v>100</v>
      </c>
      <c r="AL597" t="s">
        <v>732</v>
      </c>
      <c r="AM597" t="s">
        <v>732</v>
      </c>
      <c r="AN597">
        <v>0.7</v>
      </c>
      <c r="AO597">
        <v>30</v>
      </c>
      <c r="AP597">
        <v>2</v>
      </c>
      <c r="AQ597" t="s">
        <v>732</v>
      </c>
      <c r="AR597" t="s">
        <v>732</v>
      </c>
      <c r="AS597">
        <v>80</v>
      </c>
      <c r="AT597" t="s">
        <v>732</v>
      </c>
      <c r="AU597" t="s">
        <v>732</v>
      </c>
      <c r="AV597" t="s">
        <v>732</v>
      </c>
      <c r="AW597">
        <v>20</v>
      </c>
      <c r="AX597">
        <v>98</v>
      </c>
      <c r="AY597">
        <v>1.5</v>
      </c>
      <c r="AZ597">
        <v>3</v>
      </c>
      <c r="BA597">
        <v>98</v>
      </c>
      <c r="BB597">
        <v>1.5</v>
      </c>
      <c r="BC597">
        <v>1</v>
      </c>
      <c r="BD597">
        <v>2.5</v>
      </c>
      <c r="BE597">
        <v>1</v>
      </c>
      <c r="BF597">
        <v>35</v>
      </c>
      <c r="BG597" t="s">
        <v>732</v>
      </c>
      <c r="BH597" t="s">
        <v>732</v>
      </c>
      <c r="BI597" t="s">
        <v>732</v>
      </c>
    </row>
    <row r="598" spans="1:61">
      <c r="A598">
        <v>869</v>
      </c>
      <c r="B598" t="s">
        <v>1844</v>
      </c>
      <c r="C598" t="s">
        <v>1524</v>
      </c>
      <c r="D598" s="70">
        <v>240340330</v>
      </c>
      <c r="E598">
        <v>2</v>
      </c>
      <c r="F598">
        <v>5</v>
      </c>
      <c r="G598" s="70">
        <v>112131</v>
      </c>
      <c r="H598">
        <v>16.387274000000001</v>
      </c>
      <c r="I598">
        <v>12.074833999999999</v>
      </c>
      <c r="J598">
        <v>1.0062361</v>
      </c>
      <c r="L598">
        <v>2.0420356000000002</v>
      </c>
      <c r="N598">
        <v>5.4889913000000004</v>
      </c>
      <c r="O598">
        <v>0.22972897</v>
      </c>
      <c r="P598">
        <v>9.5515005E-2</v>
      </c>
      <c r="Q598">
        <v>0</v>
      </c>
      <c r="R598">
        <v>90</v>
      </c>
      <c r="S598" t="s">
        <v>732</v>
      </c>
      <c r="T598">
        <v>0.1</v>
      </c>
      <c r="U598">
        <v>0</v>
      </c>
      <c r="V598">
        <v>80</v>
      </c>
      <c r="W598" t="s">
        <v>732</v>
      </c>
      <c r="X598">
        <v>1.2</v>
      </c>
      <c r="Y598">
        <v>2.2000000000000002</v>
      </c>
      <c r="Z598">
        <v>5.5000004999999996</v>
      </c>
      <c r="AA598">
        <v>8.4500010000000003</v>
      </c>
      <c r="AB598">
        <v>4.42</v>
      </c>
      <c r="AC598">
        <v>3.7900002000000002</v>
      </c>
      <c r="AD598">
        <v>2.25</v>
      </c>
      <c r="AE598">
        <v>4</v>
      </c>
      <c r="AF598">
        <v>7.0000004999999996</v>
      </c>
      <c r="AJ598">
        <v>2.8</v>
      </c>
      <c r="AK598">
        <v>100</v>
      </c>
      <c r="AL598" t="s">
        <v>732</v>
      </c>
      <c r="AM598" t="s">
        <v>732</v>
      </c>
      <c r="AN598">
        <v>0.7</v>
      </c>
      <c r="AO598">
        <v>30</v>
      </c>
      <c r="AP598">
        <v>2</v>
      </c>
      <c r="AS598">
        <v>80</v>
      </c>
      <c r="AW598">
        <v>20</v>
      </c>
      <c r="AX598">
        <v>100</v>
      </c>
      <c r="AY598">
        <v>1.8</v>
      </c>
      <c r="AZ598">
        <v>3</v>
      </c>
      <c r="BA598">
        <v>100</v>
      </c>
      <c r="BB598">
        <v>1.8</v>
      </c>
      <c r="BC598">
        <v>1</v>
      </c>
      <c r="BD598">
        <v>3</v>
      </c>
      <c r="BE598">
        <v>1.5</v>
      </c>
      <c r="BF598">
        <v>35</v>
      </c>
      <c r="BG598" t="s">
        <v>732</v>
      </c>
      <c r="BH598" t="s">
        <v>732</v>
      </c>
      <c r="BI598" t="s">
        <v>732</v>
      </c>
    </row>
    <row r="599" spans="1:61">
      <c r="A599">
        <v>870</v>
      </c>
      <c r="B599" t="s">
        <v>1845</v>
      </c>
      <c r="C599" s="69" t="s">
        <v>1526</v>
      </c>
      <c r="D599" s="70">
        <v>240340330</v>
      </c>
      <c r="E599">
        <v>2</v>
      </c>
      <c r="F599">
        <v>5</v>
      </c>
      <c r="G599" s="70">
        <v>112131</v>
      </c>
      <c r="H599">
        <v>18.152498000000001</v>
      </c>
      <c r="I599">
        <v>10.464855999999999</v>
      </c>
      <c r="J599">
        <v>1.0062361</v>
      </c>
      <c r="L599">
        <v>2.0420356000000002</v>
      </c>
      <c r="N599">
        <v>5.4889913000000004</v>
      </c>
      <c r="O599">
        <v>0.22972897</v>
      </c>
      <c r="P599">
        <v>4.7755002999999997E-2</v>
      </c>
      <c r="Q599">
        <v>0</v>
      </c>
      <c r="R599">
        <v>90</v>
      </c>
      <c r="S599" t="s">
        <v>732</v>
      </c>
      <c r="T599">
        <v>0.1</v>
      </c>
      <c r="U599">
        <v>0</v>
      </c>
      <c r="V599">
        <v>80</v>
      </c>
      <c r="W599" t="s">
        <v>732</v>
      </c>
      <c r="X599">
        <v>1.2</v>
      </c>
      <c r="Y599">
        <v>2.2000000000000002</v>
      </c>
      <c r="Z599">
        <v>5.5000004999999996</v>
      </c>
      <c r="AA599">
        <v>5.69</v>
      </c>
      <c r="AB599">
        <v>12.000000999999999</v>
      </c>
      <c r="AC599">
        <v>7.6600003000000001</v>
      </c>
      <c r="AD599">
        <v>2.25</v>
      </c>
      <c r="AE599">
        <v>7.0000004999999996</v>
      </c>
      <c r="AF599">
        <v>10</v>
      </c>
      <c r="AJ599">
        <v>3</v>
      </c>
      <c r="AK599">
        <v>100</v>
      </c>
      <c r="AL599" t="s">
        <v>732</v>
      </c>
      <c r="AM599" t="s">
        <v>732</v>
      </c>
      <c r="AN599">
        <v>0.7</v>
      </c>
      <c r="AO599">
        <v>30</v>
      </c>
      <c r="AP599">
        <v>2</v>
      </c>
      <c r="AQ599" t="s">
        <v>732</v>
      </c>
      <c r="AR599" t="s">
        <v>732</v>
      </c>
      <c r="AS599">
        <v>80</v>
      </c>
      <c r="AT599" t="s">
        <v>732</v>
      </c>
      <c r="AU599" t="s">
        <v>732</v>
      </c>
      <c r="AV599" t="s">
        <v>732</v>
      </c>
      <c r="AW599">
        <v>20</v>
      </c>
      <c r="AX599">
        <v>100</v>
      </c>
      <c r="AY599">
        <v>2</v>
      </c>
      <c r="AZ599">
        <v>3</v>
      </c>
      <c r="BA599">
        <v>100</v>
      </c>
      <c r="BB599">
        <v>2</v>
      </c>
      <c r="BC599">
        <v>1</v>
      </c>
      <c r="BD599">
        <v>2.5</v>
      </c>
      <c r="BE599">
        <v>1</v>
      </c>
      <c r="BF599">
        <v>35</v>
      </c>
      <c r="BG599" t="s">
        <v>732</v>
      </c>
      <c r="BH599" t="s">
        <v>732</v>
      </c>
      <c r="BI599" t="s">
        <v>732</v>
      </c>
    </row>
    <row r="600" spans="1:61">
      <c r="A600">
        <v>871</v>
      </c>
      <c r="B600" t="s">
        <v>422</v>
      </c>
      <c r="C600" t="s">
        <v>1527</v>
      </c>
      <c r="D600" s="70">
        <v>340330</v>
      </c>
      <c r="E600">
        <v>2</v>
      </c>
      <c r="F600">
        <v>4</v>
      </c>
      <c r="G600">
        <v>113</v>
      </c>
      <c r="H600">
        <v>18.687239999999999</v>
      </c>
      <c r="I600">
        <v>0</v>
      </c>
      <c r="J600">
        <v>0.37374481999999998</v>
      </c>
      <c r="K600" s="71">
        <v>4.2722182000000001E-4</v>
      </c>
      <c r="M600">
        <v>3.6756641999999999</v>
      </c>
      <c r="N600">
        <v>4.2116984999999998</v>
      </c>
      <c r="O600">
        <v>1.9756693999999999</v>
      </c>
      <c r="P600">
        <v>0.18928</v>
      </c>
      <c r="Q600">
        <v>0</v>
      </c>
      <c r="R600">
        <v>90</v>
      </c>
      <c r="S600" t="s">
        <v>732</v>
      </c>
      <c r="T600">
        <v>0.3</v>
      </c>
      <c r="U600">
        <v>0</v>
      </c>
      <c r="V600">
        <v>85</v>
      </c>
      <c r="W600" t="s">
        <v>732</v>
      </c>
      <c r="X600">
        <v>0.3</v>
      </c>
      <c r="Y600">
        <v>1</v>
      </c>
      <c r="Z600">
        <v>2.5</v>
      </c>
      <c r="AA600">
        <v>8.2800010000000004</v>
      </c>
      <c r="AB600">
        <v>2</v>
      </c>
      <c r="AC600">
        <v>0</v>
      </c>
      <c r="AD600">
        <v>0.72</v>
      </c>
      <c r="AE600">
        <v>2</v>
      </c>
      <c r="AF600">
        <v>0</v>
      </c>
      <c r="AJ600">
        <v>0.3</v>
      </c>
      <c r="AK600">
        <v>50</v>
      </c>
      <c r="AL600">
        <v>0.2</v>
      </c>
      <c r="AM600">
        <v>5</v>
      </c>
      <c r="AN600">
        <v>0.7</v>
      </c>
      <c r="AO600">
        <v>55</v>
      </c>
      <c r="AP600">
        <v>2</v>
      </c>
      <c r="AQ600">
        <v>30</v>
      </c>
      <c r="AR600" t="s">
        <v>732</v>
      </c>
      <c r="AS600">
        <v>65</v>
      </c>
      <c r="AT600" t="s">
        <v>732</v>
      </c>
      <c r="AU600">
        <v>5</v>
      </c>
      <c r="AV600" t="s">
        <v>732</v>
      </c>
      <c r="AW600" t="s">
        <v>732</v>
      </c>
      <c r="AX600">
        <v>50</v>
      </c>
      <c r="AY600">
        <v>0.4</v>
      </c>
      <c r="AZ600">
        <v>3</v>
      </c>
      <c r="BA600">
        <v>50</v>
      </c>
      <c r="BB600">
        <v>0.4</v>
      </c>
      <c r="BC600">
        <v>1</v>
      </c>
      <c r="BD600" t="s">
        <v>732</v>
      </c>
      <c r="BE600" t="s">
        <v>732</v>
      </c>
      <c r="BF600" t="s">
        <v>732</v>
      </c>
      <c r="BG600" t="s">
        <v>732</v>
      </c>
      <c r="BH600" t="s">
        <v>732</v>
      </c>
      <c r="BI600" t="s">
        <v>732</v>
      </c>
    </row>
    <row r="601" spans="1:61">
      <c r="A601">
        <v>872</v>
      </c>
      <c r="B601" t="s">
        <v>562</v>
      </c>
      <c r="C601" t="s">
        <v>1846</v>
      </c>
      <c r="D601" s="70">
        <v>340330</v>
      </c>
      <c r="E601">
        <v>1</v>
      </c>
      <c r="F601">
        <v>4</v>
      </c>
      <c r="G601" s="70">
        <v>113125</v>
      </c>
      <c r="H601">
        <v>0.91476005000000005</v>
      </c>
      <c r="I601">
        <v>0</v>
      </c>
      <c r="J601">
        <v>2.0582104000000001</v>
      </c>
      <c r="P601">
        <v>1.8560001999999999E-2</v>
      </c>
      <c r="Q601">
        <v>0</v>
      </c>
      <c r="R601">
        <v>90</v>
      </c>
      <c r="S601" t="s">
        <v>732</v>
      </c>
      <c r="T601">
        <v>0.3</v>
      </c>
      <c r="U601">
        <v>0</v>
      </c>
      <c r="V601">
        <v>85</v>
      </c>
      <c r="W601" t="s">
        <v>732</v>
      </c>
      <c r="X601">
        <v>0.3</v>
      </c>
      <c r="Y601">
        <v>0.4</v>
      </c>
      <c r="Z601">
        <v>0.90000004</v>
      </c>
      <c r="AA601">
        <v>1.1000000000000001</v>
      </c>
      <c r="AB601">
        <v>0</v>
      </c>
      <c r="AC601">
        <v>0</v>
      </c>
      <c r="AD601">
        <v>0.1</v>
      </c>
      <c r="AE601">
        <v>0</v>
      </c>
      <c r="AF601">
        <v>0</v>
      </c>
      <c r="AJ601">
        <v>1.2</v>
      </c>
      <c r="AK601">
        <v>36</v>
      </c>
      <c r="AL601" t="s">
        <v>732</v>
      </c>
      <c r="AM601" t="s">
        <v>732</v>
      </c>
      <c r="AN601" t="s">
        <v>732</v>
      </c>
      <c r="AO601" t="s">
        <v>732</v>
      </c>
      <c r="AP601" t="s">
        <v>732</v>
      </c>
      <c r="AT601">
        <v>100</v>
      </c>
      <c r="AX601">
        <v>99</v>
      </c>
      <c r="AY601">
        <v>0.6</v>
      </c>
      <c r="AZ601">
        <v>3</v>
      </c>
      <c r="BA601">
        <v>85</v>
      </c>
      <c r="BB601">
        <v>0.6</v>
      </c>
      <c r="BC601">
        <v>1</v>
      </c>
      <c r="BD601" t="s">
        <v>732</v>
      </c>
      <c r="BE601" t="s">
        <v>732</v>
      </c>
      <c r="BF601" t="s">
        <v>732</v>
      </c>
      <c r="BG601" t="s">
        <v>732</v>
      </c>
      <c r="BH601" t="s">
        <v>732</v>
      </c>
      <c r="BI601" t="s">
        <v>732</v>
      </c>
    </row>
    <row r="602" spans="1:61">
      <c r="A602">
        <v>873</v>
      </c>
      <c r="B602" t="s">
        <v>562</v>
      </c>
      <c r="C602" t="s">
        <v>1529</v>
      </c>
      <c r="D602" s="70">
        <v>240260340330</v>
      </c>
      <c r="E602">
        <v>2</v>
      </c>
      <c r="F602">
        <v>4</v>
      </c>
      <c r="G602">
        <v>169</v>
      </c>
      <c r="H602">
        <v>0</v>
      </c>
      <c r="I602">
        <v>0</v>
      </c>
      <c r="J602">
        <v>0.71874004999999996</v>
      </c>
      <c r="L602">
        <v>45.945796999999999</v>
      </c>
      <c r="N602">
        <v>2.7567477</v>
      </c>
      <c r="P602">
        <v>0.77664506</v>
      </c>
      <c r="Q602">
        <v>0</v>
      </c>
      <c r="R602">
        <v>90</v>
      </c>
      <c r="S602" t="s">
        <v>732</v>
      </c>
      <c r="T602">
        <v>0.1</v>
      </c>
      <c r="U602">
        <v>0</v>
      </c>
      <c r="V602">
        <v>85</v>
      </c>
      <c r="W602" t="s">
        <v>732</v>
      </c>
      <c r="X602">
        <v>0.2</v>
      </c>
      <c r="Y602">
        <v>1</v>
      </c>
      <c r="Z602">
        <v>3.1000000999999999</v>
      </c>
      <c r="AA602">
        <v>12.900001</v>
      </c>
      <c r="AB602">
        <v>0.4</v>
      </c>
      <c r="AC602">
        <v>0</v>
      </c>
      <c r="AD602">
        <v>0.70000004999999998</v>
      </c>
      <c r="AE602">
        <v>0</v>
      </c>
      <c r="AF602">
        <v>0</v>
      </c>
      <c r="AJ602">
        <v>0.1</v>
      </c>
      <c r="AK602">
        <v>30</v>
      </c>
      <c r="AL602" t="s">
        <v>732</v>
      </c>
      <c r="AM602" t="s">
        <v>732</v>
      </c>
      <c r="AN602" t="s">
        <v>732</v>
      </c>
      <c r="AO602" t="s">
        <v>732</v>
      </c>
      <c r="AP602" t="s">
        <v>732</v>
      </c>
      <c r="AQ602">
        <v>65</v>
      </c>
      <c r="AS602">
        <v>35</v>
      </c>
      <c r="AU602">
        <v>0</v>
      </c>
      <c r="AX602" t="s">
        <v>732</v>
      </c>
      <c r="AY602" t="s">
        <v>732</v>
      </c>
      <c r="AZ602" t="s">
        <v>732</v>
      </c>
      <c r="BA602" t="s">
        <v>732</v>
      </c>
      <c r="BB602" t="s">
        <v>732</v>
      </c>
      <c r="BC602" t="s">
        <v>732</v>
      </c>
      <c r="BD602" t="s">
        <v>732</v>
      </c>
      <c r="BE602" t="s">
        <v>732</v>
      </c>
      <c r="BF602" t="s">
        <v>732</v>
      </c>
      <c r="BG602" t="s">
        <v>732</v>
      </c>
      <c r="BH602" t="s">
        <v>732</v>
      </c>
      <c r="BI602" t="s">
        <v>732</v>
      </c>
    </row>
    <row r="603" spans="1:61">
      <c r="A603">
        <v>874</v>
      </c>
      <c r="B603" t="s">
        <v>1847</v>
      </c>
      <c r="C603" t="s">
        <v>1531</v>
      </c>
      <c r="D603" s="70">
        <v>240260340330</v>
      </c>
      <c r="E603">
        <v>2</v>
      </c>
      <c r="F603">
        <v>4</v>
      </c>
      <c r="G603" s="70">
        <v>113125</v>
      </c>
      <c r="H603">
        <v>1.7249762</v>
      </c>
      <c r="I603">
        <v>2.5874646000000001</v>
      </c>
      <c r="J603">
        <v>0</v>
      </c>
      <c r="L603">
        <v>6.8918689999999998</v>
      </c>
      <c r="N603">
        <v>2.0101285</v>
      </c>
      <c r="O603">
        <v>8.0405139999999999</v>
      </c>
      <c r="P603">
        <v>0.37680503999999998</v>
      </c>
      <c r="Q603">
        <v>0</v>
      </c>
      <c r="R603">
        <v>90</v>
      </c>
      <c r="S603" t="s">
        <v>732</v>
      </c>
      <c r="T603">
        <v>0.1</v>
      </c>
      <c r="U603">
        <v>0</v>
      </c>
      <c r="V603">
        <v>85</v>
      </c>
      <c r="W603" t="s">
        <v>732</v>
      </c>
      <c r="X603">
        <v>0.1</v>
      </c>
      <c r="Y603">
        <v>0.6</v>
      </c>
      <c r="Z603">
        <v>7.7000003000000001</v>
      </c>
      <c r="AA603">
        <v>4</v>
      </c>
      <c r="AB603">
        <v>6.0000004999999996</v>
      </c>
      <c r="AC603">
        <v>0</v>
      </c>
      <c r="AD603">
        <v>3.0000002000000001</v>
      </c>
      <c r="AE603">
        <v>1</v>
      </c>
      <c r="AF603">
        <v>0</v>
      </c>
      <c r="AJ603">
        <v>0.5</v>
      </c>
      <c r="AK603">
        <v>90</v>
      </c>
      <c r="AL603" t="s">
        <v>732</v>
      </c>
      <c r="AM603" t="s">
        <v>732</v>
      </c>
      <c r="AN603" t="s">
        <v>732</v>
      </c>
      <c r="AO603" t="s">
        <v>732</v>
      </c>
      <c r="AP603" t="s">
        <v>732</v>
      </c>
      <c r="AQ603">
        <v>100</v>
      </c>
      <c r="AX603">
        <v>90</v>
      </c>
      <c r="AY603">
        <v>0.35</v>
      </c>
      <c r="AZ603">
        <v>3</v>
      </c>
      <c r="BA603">
        <v>90</v>
      </c>
      <c r="BB603">
        <v>0.35</v>
      </c>
      <c r="BC603">
        <v>1</v>
      </c>
      <c r="BD603" t="s">
        <v>732</v>
      </c>
      <c r="BE603" t="s">
        <v>732</v>
      </c>
      <c r="BF603" t="s">
        <v>732</v>
      </c>
      <c r="BG603" t="s">
        <v>732</v>
      </c>
      <c r="BH603" t="s">
        <v>732</v>
      </c>
      <c r="BI603" t="s">
        <v>732</v>
      </c>
    </row>
    <row r="604" spans="1:61">
      <c r="A604">
        <v>875</v>
      </c>
      <c r="B604" t="s">
        <v>1848</v>
      </c>
      <c r="C604" s="69" t="s">
        <v>1849</v>
      </c>
      <c r="D604" s="70">
        <v>240260340330</v>
      </c>
      <c r="E604">
        <v>2</v>
      </c>
      <c r="F604">
        <v>4</v>
      </c>
      <c r="G604" s="70">
        <v>113125</v>
      </c>
      <c r="H604">
        <v>5.7499203999999997</v>
      </c>
      <c r="I604">
        <v>6.1279782999999997</v>
      </c>
      <c r="J604">
        <v>0.56751715999999996</v>
      </c>
      <c r="N604">
        <v>1.7229673000000001</v>
      </c>
      <c r="O604">
        <v>1.1486448</v>
      </c>
      <c r="P604">
        <v>0.37680503999999998</v>
      </c>
      <c r="Q604">
        <v>0</v>
      </c>
      <c r="R604">
        <v>90</v>
      </c>
      <c r="S604" t="s">
        <v>732</v>
      </c>
      <c r="T604">
        <v>0.1</v>
      </c>
      <c r="U604">
        <v>0</v>
      </c>
      <c r="V604">
        <v>85</v>
      </c>
      <c r="W604" t="s">
        <v>732</v>
      </c>
      <c r="X604">
        <v>0.5</v>
      </c>
      <c r="Y604">
        <v>1.4000001</v>
      </c>
      <c r="Z604">
        <v>2.1000000999999999</v>
      </c>
      <c r="AA604">
        <v>5</v>
      </c>
      <c r="AB604">
        <v>5</v>
      </c>
      <c r="AC604">
        <v>0</v>
      </c>
      <c r="AD604">
        <v>2</v>
      </c>
      <c r="AE604">
        <v>2</v>
      </c>
      <c r="AF604">
        <v>0</v>
      </c>
      <c r="AJ604">
        <v>0.7</v>
      </c>
      <c r="AK604">
        <v>90</v>
      </c>
      <c r="AL604" t="s">
        <v>732</v>
      </c>
      <c r="AM604" t="s">
        <v>732</v>
      </c>
      <c r="AN604" t="s">
        <v>732</v>
      </c>
      <c r="AO604" t="s">
        <v>732</v>
      </c>
      <c r="AP604" t="s">
        <v>732</v>
      </c>
      <c r="AQ604">
        <v>90</v>
      </c>
      <c r="AS604">
        <v>10</v>
      </c>
      <c r="AX604">
        <v>90</v>
      </c>
      <c r="AY604">
        <v>0.5</v>
      </c>
      <c r="AZ604">
        <v>3</v>
      </c>
      <c r="BA604">
        <v>90</v>
      </c>
      <c r="BB604">
        <v>0.5</v>
      </c>
      <c r="BC604">
        <v>1</v>
      </c>
      <c r="BD604" t="s">
        <v>732</v>
      </c>
      <c r="BE604" t="s">
        <v>732</v>
      </c>
      <c r="BF604" t="s">
        <v>732</v>
      </c>
      <c r="BG604" t="s">
        <v>732</v>
      </c>
      <c r="BH604" t="s">
        <v>732</v>
      </c>
      <c r="BI604" t="s">
        <v>732</v>
      </c>
    </row>
    <row r="605" spans="1:61">
      <c r="A605">
        <v>876</v>
      </c>
      <c r="B605" t="s">
        <v>1850</v>
      </c>
      <c r="C605" t="s">
        <v>1535</v>
      </c>
      <c r="D605" s="70">
        <v>240260340330</v>
      </c>
      <c r="E605">
        <v>2</v>
      </c>
      <c r="F605">
        <v>4</v>
      </c>
      <c r="G605" s="70">
        <v>113125</v>
      </c>
      <c r="H605">
        <v>4.3124409999999997</v>
      </c>
      <c r="I605">
        <v>4.5999365000000001</v>
      </c>
      <c r="J605">
        <v>2.2640313999999999</v>
      </c>
      <c r="L605">
        <v>36.756633999999998</v>
      </c>
      <c r="N605">
        <v>5.5134954</v>
      </c>
      <c r="O605">
        <v>2.2053983000000001</v>
      </c>
      <c r="P605">
        <v>0.25120002000000002</v>
      </c>
      <c r="Q605">
        <v>0</v>
      </c>
      <c r="R605">
        <v>90</v>
      </c>
      <c r="S605" t="s">
        <v>732</v>
      </c>
      <c r="T605">
        <v>0.1</v>
      </c>
      <c r="U605">
        <v>0</v>
      </c>
      <c r="V605">
        <v>85</v>
      </c>
      <c r="W605" t="s">
        <v>732</v>
      </c>
      <c r="X605">
        <v>0.4</v>
      </c>
      <c r="Y605">
        <v>0.8</v>
      </c>
      <c r="Z605">
        <v>1.4000001</v>
      </c>
      <c r="AA605">
        <v>9</v>
      </c>
      <c r="AB605">
        <v>4</v>
      </c>
      <c r="AC605">
        <v>0</v>
      </c>
      <c r="AD605">
        <v>2</v>
      </c>
      <c r="AE605">
        <v>1</v>
      </c>
      <c r="AF605">
        <v>0</v>
      </c>
      <c r="AJ605">
        <v>1</v>
      </c>
      <c r="AK605">
        <v>100</v>
      </c>
      <c r="AL605" t="s">
        <v>732</v>
      </c>
      <c r="AM605" t="s">
        <v>732</v>
      </c>
      <c r="AN605" t="s">
        <v>732</v>
      </c>
      <c r="AO605" t="s">
        <v>732</v>
      </c>
      <c r="AP605" t="s">
        <v>732</v>
      </c>
      <c r="AQ605">
        <v>65</v>
      </c>
      <c r="AS605">
        <v>35</v>
      </c>
      <c r="AU605">
        <v>0</v>
      </c>
      <c r="AX605">
        <v>90</v>
      </c>
      <c r="AY605">
        <v>0.8</v>
      </c>
      <c r="AZ605">
        <v>3</v>
      </c>
      <c r="BA605">
        <v>90</v>
      </c>
      <c r="BB605">
        <v>0.8</v>
      </c>
      <c r="BC605">
        <v>1</v>
      </c>
      <c r="BD605" t="s">
        <v>732</v>
      </c>
      <c r="BE605" t="s">
        <v>732</v>
      </c>
      <c r="BF605" t="s">
        <v>732</v>
      </c>
      <c r="BG605" t="s">
        <v>732</v>
      </c>
      <c r="BH605" t="s">
        <v>732</v>
      </c>
      <c r="BI605" t="s">
        <v>732</v>
      </c>
    </row>
    <row r="606" spans="1:61">
      <c r="A606">
        <v>877</v>
      </c>
      <c r="B606" t="s">
        <v>1851</v>
      </c>
      <c r="C606" s="69" t="s">
        <v>1852</v>
      </c>
      <c r="D606" s="70">
        <v>240260340330</v>
      </c>
      <c r="E606">
        <v>2</v>
      </c>
      <c r="F606">
        <v>4</v>
      </c>
      <c r="G606" s="70">
        <v>113115122125</v>
      </c>
      <c r="H606">
        <v>4.87737</v>
      </c>
      <c r="I606">
        <v>14.942608</v>
      </c>
      <c r="J606">
        <v>0.38524467000000001</v>
      </c>
      <c r="K606" s="71">
        <v>5.0706625999999996E-4</v>
      </c>
      <c r="L606">
        <v>23.524248</v>
      </c>
      <c r="M606">
        <v>4.6328680000000002</v>
      </c>
      <c r="N606">
        <v>7.3513273999999997</v>
      </c>
      <c r="O606">
        <v>2.2053983000000001</v>
      </c>
      <c r="P606">
        <v>0.44556000000000001</v>
      </c>
      <c r="Q606">
        <v>0</v>
      </c>
      <c r="R606">
        <v>85</v>
      </c>
      <c r="S606" t="s">
        <v>732</v>
      </c>
      <c r="T606">
        <v>0.2</v>
      </c>
      <c r="U606">
        <v>0</v>
      </c>
      <c r="V606">
        <v>70</v>
      </c>
      <c r="W606" t="s">
        <v>732</v>
      </c>
      <c r="X606">
        <v>0.1</v>
      </c>
      <c r="Y606">
        <v>0.4</v>
      </c>
      <c r="Z606">
        <v>1.4000001</v>
      </c>
      <c r="AA606">
        <v>9</v>
      </c>
      <c r="AB606">
        <v>11.000000999999999</v>
      </c>
      <c r="AC606">
        <v>0</v>
      </c>
      <c r="AD606">
        <v>4</v>
      </c>
      <c r="AE606">
        <v>4</v>
      </c>
      <c r="AF606">
        <v>0</v>
      </c>
      <c r="AG606">
        <v>0.12490430499999999</v>
      </c>
      <c r="AH606">
        <v>9.2657349999999999E-2</v>
      </c>
      <c r="AI606">
        <v>0</v>
      </c>
      <c r="AJ606">
        <v>1</v>
      </c>
      <c r="AK606">
        <v>100</v>
      </c>
      <c r="AL606" t="s">
        <v>732</v>
      </c>
      <c r="AM606" t="s">
        <v>732</v>
      </c>
      <c r="AN606">
        <v>0.5</v>
      </c>
      <c r="AO606">
        <v>1</v>
      </c>
      <c r="AP606">
        <v>2</v>
      </c>
      <c r="AQ606">
        <v>40</v>
      </c>
      <c r="AR606" t="s">
        <v>732</v>
      </c>
      <c r="AS606">
        <v>40</v>
      </c>
      <c r="AT606">
        <v>15</v>
      </c>
      <c r="AU606" t="s">
        <v>732</v>
      </c>
      <c r="AV606" t="s">
        <v>732</v>
      </c>
      <c r="AW606">
        <v>5</v>
      </c>
      <c r="AX606">
        <v>100</v>
      </c>
      <c r="AY606">
        <v>1</v>
      </c>
      <c r="AZ606">
        <v>3</v>
      </c>
      <c r="BA606">
        <v>100</v>
      </c>
      <c r="BB606">
        <v>1</v>
      </c>
      <c r="BC606">
        <v>1</v>
      </c>
      <c r="BD606" t="s">
        <v>732</v>
      </c>
      <c r="BE606" t="s">
        <v>732</v>
      </c>
      <c r="BF606" t="s">
        <v>732</v>
      </c>
      <c r="BG606" t="s">
        <v>732</v>
      </c>
      <c r="BH606" t="s">
        <v>732</v>
      </c>
      <c r="BI606" t="s">
        <v>732</v>
      </c>
    </row>
    <row r="607" spans="1:61">
      <c r="A607">
        <v>878</v>
      </c>
      <c r="B607" t="s">
        <v>1851</v>
      </c>
      <c r="C607" s="69" t="s">
        <v>1853</v>
      </c>
      <c r="D607" s="70">
        <v>240260340330</v>
      </c>
      <c r="E607">
        <v>2</v>
      </c>
      <c r="F607">
        <v>4</v>
      </c>
      <c r="G607" s="70">
        <v>113115122125</v>
      </c>
      <c r="H607">
        <v>4.87737</v>
      </c>
      <c r="I607">
        <v>10.867350999999999</v>
      </c>
      <c r="J607">
        <v>0.77048934000000002</v>
      </c>
      <c r="L607">
        <v>23.524248</v>
      </c>
      <c r="N607">
        <v>13.232388500000001</v>
      </c>
      <c r="O607">
        <v>2.5729644</v>
      </c>
      <c r="P607">
        <v>1.1139051</v>
      </c>
      <c r="Q607">
        <v>0</v>
      </c>
      <c r="R607">
        <v>85</v>
      </c>
      <c r="S607" t="s">
        <v>732</v>
      </c>
      <c r="T607">
        <v>0.2</v>
      </c>
      <c r="U607">
        <v>0</v>
      </c>
      <c r="V607">
        <v>70</v>
      </c>
      <c r="W607" t="s">
        <v>732</v>
      </c>
      <c r="X607">
        <v>0.5</v>
      </c>
      <c r="Y607">
        <v>1.2</v>
      </c>
      <c r="Z607">
        <v>1.3000001000000001</v>
      </c>
      <c r="AA607">
        <v>11.000000999999999</v>
      </c>
      <c r="AB607">
        <v>10</v>
      </c>
      <c r="AC607">
        <v>1</v>
      </c>
      <c r="AD607">
        <v>7.0000004999999996</v>
      </c>
      <c r="AE607">
        <v>8</v>
      </c>
      <c r="AF607">
        <v>2</v>
      </c>
      <c r="AG607">
        <v>0.12490430499999999</v>
      </c>
      <c r="AH607">
        <v>9.2657349999999999E-2</v>
      </c>
      <c r="AI607">
        <v>0</v>
      </c>
      <c r="AJ607">
        <v>1</v>
      </c>
      <c r="AK607">
        <v>100</v>
      </c>
      <c r="AL607" t="s">
        <v>732</v>
      </c>
      <c r="AM607" t="s">
        <v>732</v>
      </c>
      <c r="AN607">
        <v>0.5</v>
      </c>
      <c r="AO607">
        <v>1</v>
      </c>
      <c r="AP607">
        <v>2</v>
      </c>
      <c r="AQ607">
        <v>40</v>
      </c>
      <c r="AR607" t="s">
        <v>732</v>
      </c>
      <c r="AS607">
        <v>40</v>
      </c>
      <c r="AT607">
        <v>15</v>
      </c>
      <c r="AU607" t="s">
        <v>732</v>
      </c>
      <c r="AV607" t="s">
        <v>732</v>
      </c>
      <c r="AW607">
        <v>5</v>
      </c>
      <c r="AX607">
        <v>100</v>
      </c>
      <c r="AY607">
        <v>1</v>
      </c>
      <c r="AZ607">
        <v>3</v>
      </c>
      <c r="BA607">
        <v>100</v>
      </c>
      <c r="BB607">
        <v>1</v>
      </c>
      <c r="BC607">
        <v>1</v>
      </c>
      <c r="BD607" t="s">
        <v>732</v>
      </c>
      <c r="BE607" t="s">
        <v>732</v>
      </c>
      <c r="BF607" t="s">
        <v>732</v>
      </c>
      <c r="BG607" t="s">
        <v>732</v>
      </c>
      <c r="BH607" t="s">
        <v>732</v>
      </c>
      <c r="BI607" t="s">
        <v>732</v>
      </c>
    </row>
    <row r="608" spans="1:61">
      <c r="A608">
        <v>889</v>
      </c>
      <c r="B608" t="s">
        <v>1854</v>
      </c>
      <c r="C608" s="69" t="s">
        <v>1560</v>
      </c>
      <c r="D608" s="70">
        <v>340330</v>
      </c>
      <c r="E608">
        <v>2</v>
      </c>
      <c r="F608">
        <v>3</v>
      </c>
      <c r="G608" s="70">
        <v>1.1812012112513101E+17</v>
      </c>
      <c r="H608">
        <v>0.216197</v>
      </c>
      <c r="I608">
        <v>0</v>
      </c>
      <c r="J608">
        <v>0.50239929999999999</v>
      </c>
      <c r="N608">
        <v>22.972897</v>
      </c>
      <c r="P608">
        <v>0.77069500000000002</v>
      </c>
      <c r="Q608">
        <v>0</v>
      </c>
      <c r="R608">
        <v>90</v>
      </c>
      <c r="S608" t="s">
        <v>732</v>
      </c>
      <c r="T608">
        <v>0.3</v>
      </c>
      <c r="U608">
        <v>0</v>
      </c>
      <c r="V608">
        <v>90</v>
      </c>
      <c r="W608" t="s">
        <v>732</v>
      </c>
      <c r="X608">
        <v>0.2</v>
      </c>
      <c r="Y608">
        <v>1.5000001000000001</v>
      </c>
      <c r="Z608">
        <v>4</v>
      </c>
      <c r="AA608">
        <v>5.8</v>
      </c>
      <c r="AB608">
        <v>6.6000003999999999</v>
      </c>
      <c r="AC608">
        <v>0</v>
      </c>
      <c r="AD608">
        <v>1.9000001</v>
      </c>
      <c r="AE608">
        <v>2.2000000000000002</v>
      </c>
      <c r="AF608">
        <v>0</v>
      </c>
      <c r="AJ608">
        <v>0.8</v>
      </c>
      <c r="AK608">
        <v>60</v>
      </c>
      <c r="AL608" t="s">
        <v>732</v>
      </c>
      <c r="AM608" t="s">
        <v>732</v>
      </c>
      <c r="AN608" t="s">
        <v>732</v>
      </c>
      <c r="AO608" t="s">
        <v>732</v>
      </c>
      <c r="AP608" t="s">
        <v>732</v>
      </c>
      <c r="AS608">
        <v>60</v>
      </c>
      <c r="AU608">
        <v>40</v>
      </c>
      <c r="AX608">
        <v>75</v>
      </c>
      <c r="AY608">
        <v>0.2</v>
      </c>
      <c r="AZ608">
        <v>3</v>
      </c>
      <c r="BA608">
        <v>75</v>
      </c>
      <c r="BB608">
        <v>0.3</v>
      </c>
      <c r="BC608">
        <v>1</v>
      </c>
      <c r="BD608" t="s">
        <v>732</v>
      </c>
      <c r="BE608" t="s">
        <v>732</v>
      </c>
      <c r="BF608" t="s">
        <v>732</v>
      </c>
      <c r="BG608" t="s">
        <v>732</v>
      </c>
      <c r="BH608" t="s">
        <v>732</v>
      </c>
      <c r="BI608" t="s">
        <v>732</v>
      </c>
    </row>
    <row r="609" spans="1:61">
      <c r="A609">
        <v>890</v>
      </c>
      <c r="B609" t="s">
        <v>1855</v>
      </c>
      <c r="C609" s="69" t="s">
        <v>1562</v>
      </c>
      <c r="D609" s="70">
        <v>340330</v>
      </c>
      <c r="E609">
        <v>2</v>
      </c>
      <c r="F609">
        <v>3</v>
      </c>
      <c r="G609" s="70">
        <v>1.1812012112513101E+17</v>
      </c>
      <c r="H609">
        <v>1.0752349999999999</v>
      </c>
      <c r="I609">
        <v>0</v>
      </c>
      <c r="J609">
        <v>0.50239929999999999</v>
      </c>
      <c r="N609">
        <v>10.751315999999999</v>
      </c>
      <c r="P609">
        <v>0.77069500000000002</v>
      </c>
      <c r="Q609">
        <v>0</v>
      </c>
      <c r="R609">
        <v>85</v>
      </c>
      <c r="S609" t="s">
        <v>732</v>
      </c>
      <c r="T609">
        <v>0.2</v>
      </c>
      <c r="U609">
        <v>0</v>
      </c>
      <c r="V609">
        <v>90</v>
      </c>
      <c r="W609" t="s">
        <v>732</v>
      </c>
      <c r="X609">
        <v>0.70000004999999998</v>
      </c>
      <c r="Y609">
        <v>1.3000001000000001</v>
      </c>
      <c r="Z609">
        <v>3.1000000999999999</v>
      </c>
      <c r="AA609">
        <v>3.3000001999999999</v>
      </c>
      <c r="AB609">
        <v>0</v>
      </c>
      <c r="AC609">
        <v>0</v>
      </c>
      <c r="AD609">
        <v>4.4000000000000004</v>
      </c>
      <c r="AE609">
        <v>0</v>
      </c>
      <c r="AF609">
        <v>0</v>
      </c>
      <c r="AJ609">
        <v>0.5</v>
      </c>
      <c r="AK609">
        <v>75</v>
      </c>
      <c r="AL609" t="s">
        <v>732</v>
      </c>
      <c r="AM609" t="s">
        <v>732</v>
      </c>
      <c r="AN609" t="s">
        <v>732</v>
      </c>
      <c r="AO609" t="s">
        <v>732</v>
      </c>
      <c r="AP609" t="s">
        <v>732</v>
      </c>
      <c r="AS609">
        <v>60</v>
      </c>
      <c r="AU609">
        <v>40</v>
      </c>
      <c r="AX609">
        <v>86</v>
      </c>
      <c r="AY609">
        <v>0.1</v>
      </c>
      <c r="AZ609">
        <v>3</v>
      </c>
      <c r="BA609">
        <v>86</v>
      </c>
      <c r="BB609">
        <v>0.2</v>
      </c>
      <c r="BC609">
        <v>1</v>
      </c>
      <c r="BD609" t="s">
        <v>732</v>
      </c>
      <c r="BE609" t="s">
        <v>732</v>
      </c>
      <c r="BF609" t="s">
        <v>732</v>
      </c>
      <c r="BG609" t="s">
        <v>732</v>
      </c>
      <c r="BH609" t="s">
        <v>732</v>
      </c>
      <c r="BI609" t="s">
        <v>732</v>
      </c>
    </row>
    <row r="610" spans="1:61">
      <c r="A610">
        <v>891</v>
      </c>
      <c r="B610" t="s">
        <v>1856</v>
      </c>
      <c r="C610" s="69" t="s">
        <v>1564</v>
      </c>
      <c r="D610" s="70">
        <v>340330</v>
      </c>
      <c r="E610">
        <v>2</v>
      </c>
      <c r="F610">
        <v>3</v>
      </c>
      <c r="G610" s="70">
        <v>1.1812012112513101E+17</v>
      </c>
      <c r="H610">
        <v>6.9890284999999999</v>
      </c>
      <c r="I610">
        <v>0</v>
      </c>
      <c r="J610">
        <v>0.13397315000000001</v>
      </c>
      <c r="O610">
        <v>1.2405366</v>
      </c>
      <c r="P610">
        <v>0.25092502999999999</v>
      </c>
      <c r="Q610">
        <v>0</v>
      </c>
      <c r="R610">
        <v>85</v>
      </c>
      <c r="S610" t="s">
        <v>732</v>
      </c>
      <c r="T610">
        <v>0.15</v>
      </c>
      <c r="U610">
        <v>0</v>
      </c>
      <c r="V610">
        <v>90</v>
      </c>
      <c r="W610" t="s">
        <v>732</v>
      </c>
      <c r="X610">
        <v>0.4</v>
      </c>
      <c r="Y610">
        <v>1.1000000000000001</v>
      </c>
      <c r="Z610">
        <v>3.6000000999999999</v>
      </c>
      <c r="AA610">
        <v>1.1000000000000001</v>
      </c>
      <c r="AB610">
        <v>0.5</v>
      </c>
      <c r="AC610">
        <v>0.2</v>
      </c>
      <c r="AD610">
        <v>0.8</v>
      </c>
      <c r="AE610">
        <v>0.3</v>
      </c>
      <c r="AF610">
        <v>0.2</v>
      </c>
      <c r="AJ610">
        <v>1</v>
      </c>
      <c r="AK610">
        <v>45</v>
      </c>
      <c r="AL610" t="s">
        <v>732</v>
      </c>
      <c r="AM610" t="s">
        <v>732</v>
      </c>
      <c r="AN610" t="s">
        <v>732</v>
      </c>
      <c r="AO610" t="s">
        <v>732</v>
      </c>
      <c r="AP610" t="s">
        <v>732</v>
      </c>
      <c r="AS610">
        <v>100</v>
      </c>
      <c r="AX610">
        <v>86</v>
      </c>
      <c r="AY610">
        <v>0.5</v>
      </c>
      <c r="AZ610">
        <v>3</v>
      </c>
      <c r="BA610">
        <v>86</v>
      </c>
      <c r="BB610">
        <v>0.8</v>
      </c>
      <c r="BC610">
        <v>1</v>
      </c>
      <c r="BD610" t="s">
        <v>732</v>
      </c>
      <c r="BE610" t="s">
        <v>732</v>
      </c>
      <c r="BF610" t="s">
        <v>732</v>
      </c>
      <c r="BG610" t="s">
        <v>732</v>
      </c>
      <c r="BH610" t="s">
        <v>732</v>
      </c>
      <c r="BI610" t="s">
        <v>732</v>
      </c>
    </row>
    <row r="611" spans="1:61">
      <c r="A611">
        <v>892</v>
      </c>
      <c r="B611" t="s">
        <v>1857</v>
      </c>
      <c r="C611" s="69" t="s">
        <v>1566</v>
      </c>
      <c r="D611" s="70">
        <v>340330</v>
      </c>
      <c r="E611">
        <v>2</v>
      </c>
      <c r="F611">
        <v>3</v>
      </c>
      <c r="G611" s="70">
        <v>1.1812012112513101E+17</v>
      </c>
      <c r="H611">
        <v>10.08033</v>
      </c>
      <c r="I611">
        <v>0</v>
      </c>
      <c r="J611">
        <v>1.7583977</v>
      </c>
      <c r="N611">
        <v>4.1351212999999998</v>
      </c>
      <c r="O611">
        <v>1.2405366</v>
      </c>
      <c r="P611">
        <v>0.25092502999999999</v>
      </c>
      <c r="Q611">
        <v>0</v>
      </c>
      <c r="R611">
        <v>85</v>
      </c>
      <c r="S611" t="s">
        <v>732</v>
      </c>
      <c r="T611">
        <v>0.15</v>
      </c>
      <c r="U611">
        <v>0</v>
      </c>
      <c r="V611">
        <v>90</v>
      </c>
      <c r="W611" t="s">
        <v>732</v>
      </c>
      <c r="X611">
        <v>0.70000004999999998</v>
      </c>
      <c r="Y611">
        <v>1.6</v>
      </c>
      <c r="Z611">
        <v>1.7</v>
      </c>
      <c r="AA611">
        <v>0.70000004999999998</v>
      </c>
      <c r="AB611">
        <v>3.1000000999999999</v>
      </c>
      <c r="AC611">
        <v>1.6</v>
      </c>
      <c r="AD611">
        <v>0.6</v>
      </c>
      <c r="AE611">
        <v>2.4</v>
      </c>
      <c r="AF611">
        <v>1.3000001000000001</v>
      </c>
      <c r="AG611">
        <v>0</v>
      </c>
      <c r="AH611">
        <v>1.4825176</v>
      </c>
      <c r="AI611">
        <v>0</v>
      </c>
      <c r="AJ611">
        <v>1</v>
      </c>
      <c r="AK611">
        <v>86</v>
      </c>
      <c r="AL611" t="s">
        <v>732</v>
      </c>
      <c r="AM611" t="s">
        <v>732</v>
      </c>
      <c r="AN611" t="s">
        <v>732</v>
      </c>
      <c r="AO611" t="s">
        <v>732</v>
      </c>
      <c r="AP611" t="s">
        <v>732</v>
      </c>
      <c r="AS611">
        <v>100</v>
      </c>
      <c r="AX611">
        <v>86</v>
      </c>
      <c r="AY611">
        <v>1</v>
      </c>
      <c r="AZ611">
        <v>3</v>
      </c>
      <c r="BA611">
        <v>86</v>
      </c>
      <c r="BB611">
        <v>1</v>
      </c>
      <c r="BC611">
        <v>1</v>
      </c>
      <c r="BD611" t="s">
        <v>732</v>
      </c>
      <c r="BE611" t="s">
        <v>732</v>
      </c>
      <c r="BF611" t="s">
        <v>732</v>
      </c>
      <c r="BG611" t="s">
        <v>732</v>
      </c>
      <c r="BH611" t="s">
        <v>732</v>
      </c>
      <c r="BI611" t="s">
        <v>732</v>
      </c>
    </row>
    <row r="612" spans="1:61">
      <c r="A612">
        <v>893</v>
      </c>
      <c r="B612" t="s">
        <v>1858</v>
      </c>
      <c r="C612" s="69" t="s">
        <v>1568</v>
      </c>
      <c r="D612" s="70">
        <v>340330</v>
      </c>
      <c r="E612">
        <v>2</v>
      </c>
      <c r="F612">
        <v>3</v>
      </c>
      <c r="G612" s="70">
        <v>118120121131137</v>
      </c>
      <c r="H612">
        <v>13.104426</v>
      </c>
      <c r="I612">
        <v>4.6100706999999996</v>
      </c>
      <c r="J612">
        <v>0</v>
      </c>
      <c r="L612">
        <v>11.909151</v>
      </c>
      <c r="N612">
        <v>12.405366000000001</v>
      </c>
      <c r="O612">
        <v>2.8945851</v>
      </c>
      <c r="P612">
        <v>0.12546001000000001</v>
      </c>
      <c r="Q612">
        <v>0</v>
      </c>
      <c r="R612">
        <v>85</v>
      </c>
      <c r="S612" t="s">
        <v>732</v>
      </c>
      <c r="T612">
        <v>0.1</v>
      </c>
      <c r="U612">
        <v>0</v>
      </c>
      <c r="V612">
        <v>90</v>
      </c>
      <c r="W612" t="s">
        <v>732</v>
      </c>
      <c r="X612">
        <v>1.3000001000000001</v>
      </c>
      <c r="Y612">
        <v>2.9</v>
      </c>
      <c r="Z612">
        <v>5.6000003999999999</v>
      </c>
      <c r="AA612">
        <v>0.6</v>
      </c>
      <c r="AB612">
        <v>0.3</v>
      </c>
      <c r="AC612">
        <v>0.3</v>
      </c>
      <c r="AD612">
        <v>2.9</v>
      </c>
      <c r="AE612">
        <v>1.3000001000000001</v>
      </c>
      <c r="AF612">
        <v>1.2</v>
      </c>
      <c r="AG612">
        <v>0</v>
      </c>
      <c r="AH612">
        <v>0.24708627</v>
      </c>
      <c r="AI612">
        <v>0</v>
      </c>
      <c r="AJ612">
        <v>2.5</v>
      </c>
      <c r="AK612">
        <v>100</v>
      </c>
      <c r="AL612" t="s">
        <v>732</v>
      </c>
      <c r="AM612" t="s">
        <v>732</v>
      </c>
      <c r="AN612" t="s">
        <v>732</v>
      </c>
      <c r="AO612" t="s">
        <v>732</v>
      </c>
      <c r="AP612" t="s">
        <v>732</v>
      </c>
      <c r="AS612">
        <v>100</v>
      </c>
      <c r="AX612">
        <v>100</v>
      </c>
      <c r="AY612">
        <v>0.5</v>
      </c>
      <c r="AZ612">
        <v>3</v>
      </c>
      <c r="BA612">
        <v>100</v>
      </c>
      <c r="BB612">
        <v>1</v>
      </c>
      <c r="BC612">
        <v>1</v>
      </c>
      <c r="BD612" t="s">
        <v>732</v>
      </c>
      <c r="BE612" t="s">
        <v>732</v>
      </c>
      <c r="BF612" t="s">
        <v>732</v>
      </c>
      <c r="BG612" t="s">
        <v>732</v>
      </c>
      <c r="BH612" t="s">
        <v>732</v>
      </c>
      <c r="BI612" t="s">
        <v>732</v>
      </c>
    </row>
    <row r="613" spans="1:61">
      <c r="A613">
        <v>894</v>
      </c>
      <c r="B613" t="s">
        <v>572</v>
      </c>
      <c r="C613" s="69" t="s">
        <v>1569</v>
      </c>
      <c r="D613" s="70">
        <v>340330</v>
      </c>
      <c r="E613">
        <v>2</v>
      </c>
      <c r="F613">
        <v>3</v>
      </c>
      <c r="G613" s="70">
        <v>118120121131137</v>
      </c>
      <c r="H613">
        <v>13.547961000000001</v>
      </c>
      <c r="I613">
        <v>1.0214734000000001</v>
      </c>
      <c r="J613">
        <v>0</v>
      </c>
      <c r="L613">
        <v>11.909151</v>
      </c>
      <c r="N613">
        <v>12.405366000000001</v>
      </c>
      <c r="O613">
        <v>2.8945851</v>
      </c>
      <c r="P613">
        <v>4.4810005E-2</v>
      </c>
      <c r="Q613">
        <v>0</v>
      </c>
      <c r="R613">
        <v>85</v>
      </c>
      <c r="S613" t="s">
        <v>732</v>
      </c>
      <c r="T613">
        <v>0.05</v>
      </c>
      <c r="U613">
        <v>0</v>
      </c>
      <c r="V613">
        <v>90</v>
      </c>
      <c r="W613" t="s">
        <v>732</v>
      </c>
      <c r="X613">
        <v>0.70000004999999998</v>
      </c>
      <c r="Y613">
        <v>2.9</v>
      </c>
      <c r="Z613">
        <v>2.4</v>
      </c>
      <c r="AA613">
        <v>4.8</v>
      </c>
      <c r="AB613">
        <v>0.90000004</v>
      </c>
      <c r="AC613">
        <v>0</v>
      </c>
      <c r="AD613">
        <v>12.900001</v>
      </c>
      <c r="AE613">
        <v>2.3000001999999999</v>
      </c>
      <c r="AF613">
        <v>0</v>
      </c>
      <c r="AJ613">
        <v>3.5</v>
      </c>
      <c r="AK613">
        <v>100</v>
      </c>
      <c r="AL613" t="s">
        <v>732</v>
      </c>
      <c r="AM613" t="s">
        <v>732</v>
      </c>
      <c r="AN613" t="s">
        <v>732</v>
      </c>
      <c r="AO613" t="s">
        <v>732</v>
      </c>
      <c r="AP613" t="s">
        <v>732</v>
      </c>
      <c r="AS613">
        <v>100</v>
      </c>
      <c r="AX613">
        <v>100</v>
      </c>
      <c r="AY613">
        <v>0.7</v>
      </c>
      <c r="AZ613">
        <v>3</v>
      </c>
      <c r="BA613">
        <v>100</v>
      </c>
      <c r="BB613">
        <v>1.9</v>
      </c>
      <c r="BC613">
        <v>1</v>
      </c>
      <c r="BD613" t="s">
        <v>732</v>
      </c>
      <c r="BE613" t="s">
        <v>732</v>
      </c>
      <c r="BF613" t="s">
        <v>732</v>
      </c>
      <c r="BG613" t="s">
        <v>732</v>
      </c>
      <c r="BH613" t="s">
        <v>732</v>
      </c>
      <c r="BI613" t="s">
        <v>732</v>
      </c>
    </row>
    <row r="614" spans="1:61">
      <c r="A614">
        <v>895</v>
      </c>
      <c r="B614" t="s">
        <v>1859</v>
      </c>
      <c r="C614" t="s">
        <v>1860</v>
      </c>
      <c r="D614" s="70">
        <v>340330</v>
      </c>
      <c r="E614">
        <v>2</v>
      </c>
      <c r="F614">
        <v>4</v>
      </c>
      <c r="G614">
        <v>125</v>
      </c>
      <c r="H614">
        <v>0.57499206000000003</v>
      </c>
      <c r="I614">
        <v>0</v>
      </c>
      <c r="J614">
        <v>0.30187081999999998</v>
      </c>
      <c r="L614">
        <v>3.5547751999999999</v>
      </c>
      <c r="N614">
        <v>5.3909735999999997</v>
      </c>
      <c r="P614">
        <v>1.5330000999999999E-2</v>
      </c>
      <c r="Q614">
        <v>0</v>
      </c>
      <c r="R614">
        <v>99</v>
      </c>
      <c r="S614" t="s">
        <v>732</v>
      </c>
      <c r="T614">
        <v>2.0000001E-2</v>
      </c>
      <c r="U614">
        <v>0</v>
      </c>
      <c r="V614">
        <v>70</v>
      </c>
      <c r="W614" t="s">
        <v>732</v>
      </c>
      <c r="X614">
        <v>0.2</v>
      </c>
      <c r="Y614">
        <v>1</v>
      </c>
      <c r="Z614">
        <v>3.1000000999999999</v>
      </c>
      <c r="AA614">
        <v>10</v>
      </c>
      <c r="AB614">
        <v>0.4</v>
      </c>
      <c r="AC614">
        <v>0</v>
      </c>
      <c r="AD614">
        <v>0.5</v>
      </c>
      <c r="AE614">
        <v>0.2</v>
      </c>
      <c r="AF614">
        <v>0</v>
      </c>
      <c r="AG614">
        <v>0</v>
      </c>
      <c r="AH614">
        <v>1.8378317000000002E-2</v>
      </c>
      <c r="AI614">
        <v>0</v>
      </c>
      <c r="AJ614">
        <v>0.5</v>
      </c>
      <c r="AK614">
        <v>50</v>
      </c>
      <c r="AL614" t="s">
        <v>732</v>
      </c>
      <c r="AM614" t="s">
        <v>732</v>
      </c>
      <c r="AN614" t="s">
        <v>732</v>
      </c>
      <c r="AO614" t="s">
        <v>732</v>
      </c>
      <c r="AP614" t="s">
        <v>732</v>
      </c>
      <c r="AQ614">
        <v>100</v>
      </c>
      <c r="AX614" t="s">
        <v>732</v>
      </c>
      <c r="AY614" t="s">
        <v>732</v>
      </c>
      <c r="AZ614" t="s">
        <v>732</v>
      </c>
      <c r="BA614">
        <v>50</v>
      </c>
      <c r="BB614">
        <v>0.1</v>
      </c>
      <c r="BC614">
        <v>1</v>
      </c>
      <c r="BD614" t="s">
        <v>732</v>
      </c>
      <c r="BE614" t="s">
        <v>732</v>
      </c>
      <c r="BF614" t="s">
        <v>732</v>
      </c>
      <c r="BG614" t="s">
        <v>732</v>
      </c>
      <c r="BH614" t="s">
        <v>732</v>
      </c>
      <c r="BI614" t="s">
        <v>732</v>
      </c>
    </row>
    <row r="615" spans="1:61">
      <c r="A615">
        <v>896</v>
      </c>
      <c r="B615" t="s">
        <v>1861</v>
      </c>
      <c r="C615" t="s">
        <v>1862</v>
      </c>
      <c r="D615" s="70">
        <v>340330</v>
      </c>
      <c r="E615">
        <v>2</v>
      </c>
      <c r="F615">
        <v>4</v>
      </c>
      <c r="G615">
        <v>125</v>
      </c>
      <c r="H615">
        <v>0.57499206000000003</v>
      </c>
      <c r="I615">
        <v>0</v>
      </c>
      <c r="J615">
        <v>0.30187081999999998</v>
      </c>
      <c r="L615">
        <v>0.41820887000000001</v>
      </c>
      <c r="P615">
        <v>1.5330000999999999E-2</v>
      </c>
      <c r="Q615">
        <v>0</v>
      </c>
      <c r="R615">
        <v>99</v>
      </c>
      <c r="S615" t="s">
        <v>732</v>
      </c>
      <c r="T615">
        <v>2.0000001E-2</v>
      </c>
      <c r="U615">
        <v>0</v>
      </c>
      <c r="V615">
        <v>70</v>
      </c>
      <c r="W615" t="s">
        <v>732</v>
      </c>
      <c r="X615">
        <v>0.1</v>
      </c>
      <c r="Y615">
        <v>0.3</v>
      </c>
      <c r="Z615">
        <v>0.3</v>
      </c>
      <c r="AA615">
        <v>3.0000002000000001</v>
      </c>
      <c r="AB615">
        <v>0.4</v>
      </c>
      <c r="AC615">
        <v>0</v>
      </c>
      <c r="AD615">
        <v>0.2</v>
      </c>
      <c r="AE615">
        <v>0.2</v>
      </c>
      <c r="AF615">
        <v>0</v>
      </c>
      <c r="AG615">
        <v>1.1270465000000001</v>
      </c>
      <c r="AH615">
        <v>1.8378317000000002E-2</v>
      </c>
      <c r="AI615">
        <v>0</v>
      </c>
      <c r="AJ615">
        <v>0.5</v>
      </c>
      <c r="AK615">
        <v>50</v>
      </c>
      <c r="AL615" t="s">
        <v>732</v>
      </c>
      <c r="AM615" t="s">
        <v>732</v>
      </c>
      <c r="AN615" t="s">
        <v>732</v>
      </c>
      <c r="AO615" t="s">
        <v>732</v>
      </c>
      <c r="AP615" t="s">
        <v>732</v>
      </c>
      <c r="AQ615">
        <v>100</v>
      </c>
      <c r="AX615" t="s">
        <v>732</v>
      </c>
      <c r="AY615" t="s">
        <v>732</v>
      </c>
      <c r="AZ615" t="s">
        <v>732</v>
      </c>
      <c r="BA615">
        <v>50</v>
      </c>
      <c r="BB615">
        <v>0.1</v>
      </c>
      <c r="BC615">
        <v>1</v>
      </c>
      <c r="BD615" t="s">
        <v>732</v>
      </c>
      <c r="BE615" t="s">
        <v>732</v>
      </c>
      <c r="BF615" t="s">
        <v>732</v>
      </c>
      <c r="BG615" t="s">
        <v>732</v>
      </c>
      <c r="BH615" t="s">
        <v>732</v>
      </c>
      <c r="BI615" t="s">
        <v>732</v>
      </c>
    </row>
    <row r="616" spans="1:61">
      <c r="A616">
        <v>897</v>
      </c>
      <c r="B616" t="s">
        <v>1863</v>
      </c>
      <c r="C616" t="s">
        <v>1574</v>
      </c>
      <c r="D616" s="70">
        <v>340330</v>
      </c>
      <c r="E616">
        <v>2</v>
      </c>
      <c r="F616">
        <v>4</v>
      </c>
      <c r="G616">
        <v>125</v>
      </c>
      <c r="H616">
        <v>1.6099777</v>
      </c>
      <c r="I616">
        <v>0</v>
      </c>
      <c r="J616">
        <v>0.43124404999999999</v>
      </c>
      <c r="L616">
        <v>0.52276104999999995</v>
      </c>
      <c r="N616">
        <v>1.0781946</v>
      </c>
      <c r="O616">
        <v>1.0781946</v>
      </c>
      <c r="P616">
        <v>1.5330000999999999E-2</v>
      </c>
      <c r="Q616">
        <v>0</v>
      </c>
      <c r="R616">
        <v>99</v>
      </c>
      <c r="S616" t="s">
        <v>732</v>
      </c>
      <c r="T616">
        <v>2.0000001E-2</v>
      </c>
      <c r="U616">
        <v>0</v>
      </c>
      <c r="V616">
        <v>70</v>
      </c>
      <c r="W616" t="s">
        <v>732</v>
      </c>
      <c r="X616">
        <v>0.2</v>
      </c>
      <c r="Y616">
        <v>1</v>
      </c>
      <c r="Z616">
        <v>3.1000000999999999</v>
      </c>
      <c r="AA616">
        <v>15.000000999999999</v>
      </c>
      <c r="AB616">
        <v>0.4</v>
      </c>
      <c r="AC616">
        <v>0</v>
      </c>
      <c r="AD616">
        <v>0.5</v>
      </c>
      <c r="AE616">
        <v>0.2</v>
      </c>
      <c r="AF616">
        <v>0</v>
      </c>
      <c r="AG616">
        <v>0</v>
      </c>
      <c r="AH616">
        <v>1.8378317000000002E-2</v>
      </c>
      <c r="AI616">
        <v>0</v>
      </c>
      <c r="AJ616">
        <v>0.5</v>
      </c>
      <c r="AK616">
        <v>70</v>
      </c>
      <c r="AL616" t="s">
        <v>732</v>
      </c>
      <c r="AM616" t="s">
        <v>732</v>
      </c>
      <c r="AN616" t="s">
        <v>732</v>
      </c>
      <c r="AO616" t="s">
        <v>732</v>
      </c>
      <c r="AP616" t="s">
        <v>732</v>
      </c>
      <c r="AQ616">
        <v>100</v>
      </c>
      <c r="AX616" t="s">
        <v>732</v>
      </c>
      <c r="AY616" t="s">
        <v>732</v>
      </c>
      <c r="AZ616" t="s">
        <v>732</v>
      </c>
      <c r="BA616">
        <v>50</v>
      </c>
      <c r="BB616">
        <v>0.2</v>
      </c>
      <c r="BC616">
        <v>1</v>
      </c>
      <c r="BD616" t="s">
        <v>732</v>
      </c>
      <c r="BE616" t="s">
        <v>732</v>
      </c>
      <c r="BF616" t="s">
        <v>732</v>
      </c>
      <c r="BG616" t="s">
        <v>732</v>
      </c>
      <c r="BH616" t="s">
        <v>732</v>
      </c>
      <c r="BI616" t="s">
        <v>732</v>
      </c>
    </row>
    <row r="617" spans="1:61">
      <c r="A617">
        <v>898</v>
      </c>
      <c r="B617" t="s">
        <v>1864</v>
      </c>
      <c r="C617" t="s">
        <v>1576</v>
      </c>
      <c r="D617" s="70">
        <v>340330</v>
      </c>
      <c r="E617">
        <v>2</v>
      </c>
      <c r="F617">
        <v>4</v>
      </c>
      <c r="G617">
        <v>125</v>
      </c>
      <c r="H617">
        <v>3.2774548999999999</v>
      </c>
      <c r="I617">
        <v>0.68999049999999995</v>
      </c>
      <c r="J617">
        <v>0.43124404999999999</v>
      </c>
      <c r="L617">
        <v>0.31365665999999998</v>
      </c>
      <c r="N617">
        <v>0.5390973</v>
      </c>
      <c r="O617">
        <v>0.5390973</v>
      </c>
      <c r="P617">
        <v>1.5330000999999999E-2</v>
      </c>
      <c r="Q617">
        <v>0</v>
      </c>
      <c r="R617">
        <v>99</v>
      </c>
      <c r="S617" t="s">
        <v>732</v>
      </c>
      <c r="T617">
        <v>2.0000001E-2</v>
      </c>
      <c r="U617">
        <v>0</v>
      </c>
      <c r="V617">
        <v>70</v>
      </c>
      <c r="W617" t="s">
        <v>732</v>
      </c>
      <c r="X617">
        <v>0.2</v>
      </c>
      <c r="Y617">
        <v>1</v>
      </c>
      <c r="Z617">
        <v>2</v>
      </c>
      <c r="AA617">
        <v>15.000000999999999</v>
      </c>
      <c r="AB617">
        <v>0.4</v>
      </c>
      <c r="AC617">
        <v>0</v>
      </c>
      <c r="AD617">
        <v>0.70000004999999998</v>
      </c>
      <c r="AE617">
        <v>0.4</v>
      </c>
      <c r="AF617">
        <v>0</v>
      </c>
      <c r="AG617">
        <v>0</v>
      </c>
      <c r="AH617">
        <v>1.8378317000000002E-2</v>
      </c>
      <c r="AI617">
        <v>0</v>
      </c>
      <c r="AJ617">
        <v>0.7</v>
      </c>
      <c r="AK617">
        <v>80</v>
      </c>
      <c r="AL617" t="s">
        <v>732</v>
      </c>
      <c r="AM617" t="s">
        <v>732</v>
      </c>
      <c r="AN617" t="s">
        <v>732</v>
      </c>
      <c r="AO617" t="s">
        <v>732</v>
      </c>
      <c r="AP617" t="s">
        <v>732</v>
      </c>
      <c r="AQ617">
        <v>100</v>
      </c>
      <c r="AX617">
        <v>50</v>
      </c>
      <c r="AY617">
        <v>0.1</v>
      </c>
      <c r="AZ617">
        <v>3</v>
      </c>
      <c r="BA617">
        <v>70</v>
      </c>
      <c r="BB617">
        <v>0.3</v>
      </c>
      <c r="BC617">
        <v>1</v>
      </c>
      <c r="BD617" t="s">
        <v>732</v>
      </c>
      <c r="BE617" t="s">
        <v>732</v>
      </c>
      <c r="BF617" t="s">
        <v>732</v>
      </c>
      <c r="BG617" t="s">
        <v>732</v>
      </c>
      <c r="BH617" t="s">
        <v>732</v>
      </c>
      <c r="BI617" t="s">
        <v>732</v>
      </c>
    </row>
    <row r="618" spans="1:61">
      <c r="A618">
        <v>899</v>
      </c>
      <c r="B618" t="s">
        <v>1865</v>
      </c>
      <c r="C618" s="69" t="s">
        <v>1577</v>
      </c>
      <c r="D618" s="70">
        <v>340330</v>
      </c>
      <c r="E618">
        <v>2</v>
      </c>
      <c r="F618">
        <v>4</v>
      </c>
      <c r="G618">
        <v>125</v>
      </c>
      <c r="H618">
        <v>2.1849699999999999</v>
      </c>
      <c r="I618">
        <v>0</v>
      </c>
      <c r="J618">
        <v>0.17249763000000001</v>
      </c>
      <c r="L618">
        <v>0.31365665999999998</v>
      </c>
      <c r="N618">
        <v>0.5390973</v>
      </c>
      <c r="O618">
        <v>0.5390973</v>
      </c>
      <c r="P618">
        <v>1.5330000999999999E-2</v>
      </c>
      <c r="Q618">
        <v>0</v>
      </c>
      <c r="R618">
        <v>99</v>
      </c>
      <c r="S618" t="s">
        <v>732</v>
      </c>
      <c r="T618">
        <v>2.0000001E-2</v>
      </c>
      <c r="U618">
        <v>0</v>
      </c>
      <c r="V618">
        <v>70</v>
      </c>
      <c r="W618" t="s">
        <v>732</v>
      </c>
      <c r="X618">
        <v>2.5</v>
      </c>
      <c r="Y618">
        <v>3.5000002000000001</v>
      </c>
      <c r="Z618">
        <v>3.2</v>
      </c>
      <c r="AA618">
        <v>5.4</v>
      </c>
      <c r="AB618">
        <v>0.4</v>
      </c>
      <c r="AC618">
        <v>0</v>
      </c>
      <c r="AD618">
        <v>0.2</v>
      </c>
      <c r="AE618">
        <v>0.2</v>
      </c>
      <c r="AF618">
        <v>0</v>
      </c>
      <c r="AG618">
        <v>2.8176165000000002</v>
      </c>
      <c r="AH618">
        <v>1.8378317000000002E-2</v>
      </c>
      <c r="AI618">
        <v>0</v>
      </c>
      <c r="AJ618">
        <v>0.5</v>
      </c>
      <c r="AK618">
        <v>70</v>
      </c>
      <c r="AL618" t="s">
        <v>732</v>
      </c>
      <c r="AM618" t="s">
        <v>732</v>
      </c>
      <c r="AN618" t="s">
        <v>732</v>
      </c>
      <c r="AO618" t="s">
        <v>732</v>
      </c>
      <c r="AP618" t="s">
        <v>732</v>
      </c>
      <c r="AQ618">
        <v>100</v>
      </c>
      <c r="AX618">
        <v>50</v>
      </c>
      <c r="AY618">
        <v>0.1</v>
      </c>
      <c r="AZ618">
        <v>3</v>
      </c>
      <c r="BA618">
        <v>70</v>
      </c>
      <c r="BB618">
        <v>0.3</v>
      </c>
      <c r="BC618">
        <v>1</v>
      </c>
      <c r="BD618" t="s">
        <v>732</v>
      </c>
      <c r="BE618" t="s">
        <v>732</v>
      </c>
      <c r="BF618" t="s">
        <v>732</v>
      </c>
      <c r="BG618" t="s">
        <v>732</v>
      </c>
      <c r="BH618" t="s">
        <v>732</v>
      </c>
      <c r="BI618" t="s">
        <v>732</v>
      </c>
    </row>
    <row r="619" spans="1:61">
      <c r="A619">
        <v>900</v>
      </c>
      <c r="B619" t="s">
        <v>1866</v>
      </c>
      <c r="C619" t="s">
        <v>1867</v>
      </c>
      <c r="D619" s="70">
        <v>340330</v>
      </c>
      <c r="E619">
        <v>2</v>
      </c>
      <c r="F619">
        <v>4</v>
      </c>
      <c r="G619">
        <v>125</v>
      </c>
      <c r="H619">
        <v>5.6349220000000004</v>
      </c>
      <c r="I619">
        <v>1.4662297</v>
      </c>
      <c r="J619">
        <v>0.17249763000000001</v>
      </c>
      <c r="L619">
        <v>19.603539999999999</v>
      </c>
      <c r="N619">
        <v>0.32345843000000002</v>
      </c>
      <c r="O619">
        <v>0.32345843000000002</v>
      </c>
      <c r="P619">
        <v>1.5330000999999999E-2</v>
      </c>
      <c r="Q619">
        <v>0</v>
      </c>
      <c r="R619">
        <v>99</v>
      </c>
      <c r="S619" t="s">
        <v>732</v>
      </c>
      <c r="T619">
        <v>2.0000001E-2</v>
      </c>
      <c r="U619">
        <v>0</v>
      </c>
      <c r="V619">
        <v>70</v>
      </c>
      <c r="W619" t="s">
        <v>732</v>
      </c>
      <c r="X619">
        <v>0.2</v>
      </c>
      <c r="Y619">
        <v>1</v>
      </c>
      <c r="Z619">
        <v>2</v>
      </c>
      <c r="AA619">
        <v>16</v>
      </c>
      <c r="AB619">
        <v>1.3000001000000001</v>
      </c>
      <c r="AC619">
        <v>0</v>
      </c>
      <c r="AD619">
        <v>0.70000004999999998</v>
      </c>
      <c r="AE619">
        <v>0.4</v>
      </c>
      <c r="AF619">
        <v>0</v>
      </c>
      <c r="AG619">
        <v>0</v>
      </c>
      <c r="AH619">
        <v>1.8378317000000002E-2</v>
      </c>
      <c r="AI619">
        <v>0</v>
      </c>
      <c r="AJ619">
        <v>1</v>
      </c>
      <c r="AK619">
        <v>80</v>
      </c>
      <c r="AL619" t="s">
        <v>732</v>
      </c>
      <c r="AM619" t="s">
        <v>732</v>
      </c>
      <c r="AN619" t="s">
        <v>732</v>
      </c>
      <c r="AO619" t="s">
        <v>732</v>
      </c>
      <c r="AP619" t="s">
        <v>732</v>
      </c>
      <c r="AQ619">
        <v>100</v>
      </c>
      <c r="AX619">
        <v>70</v>
      </c>
      <c r="AY619">
        <v>0.2</v>
      </c>
      <c r="AZ619">
        <v>3</v>
      </c>
      <c r="BA619">
        <v>70</v>
      </c>
      <c r="BB619">
        <v>0.5</v>
      </c>
      <c r="BC619">
        <v>1</v>
      </c>
      <c r="BD619" t="s">
        <v>732</v>
      </c>
      <c r="BE619" t="s">
        <v>732</v>
      </c>
      <c r="BF619" t="s">
        <v>732</v>
      </c>
      <c r="BG619" t="s">
        <v>732</v>
      </c>
      <c r="BH619" t="s">
        <v>732</v>
      </c>
      <c r="BI619" t="s">
        <v>732</v>
      </c>
    </row>
    <row r="620" spans="1:61">
      <c r="A620">
        <v>901</v>
      </c>
      <c r="B620" t="s">
        <v>1868</v>
      </c>
      <c r="C620" s="69" t="s">
        <v>1580</v>
      </c>
      <c r="D620" s="70">
        <v>340330</v>
      </c>
      <c r="E620">
        <v>2</v>
      </c>
      <c r="F620">
        <v>4</v>
      </c>
      <c r="G620">
        <v>125</v>
      </c>
      <c r="H620">
        <v>6.0374165</v>
      </c>
      <c r="I620">
        <v>1.4662297</v>
      </c>
      <c r="J620">
        <v>0.17249763000000001</v>
      </c>
      <c r="L620">
        <v>19.603539999999999</v>
      </c>
      <c r="N620">
        <v>0.32345843000000002</v>
      </c>
      <c r="O620">
        <v>0.32345843000000002</v>
      </c>
      <c r="P620">
        <v>1.5330000999999999E-2</v>
      </c>
      <c r="Q620">
        <v>0</v>
      </c>
      <c r="R620">
        <v>99</v>
      </c>
      <c r="S620" t="s">
        <v>732</v>
      </c>
      <c r="T620">
        <v>2.0000001E-2</v>
      </c>
      <c r="U620">
        <v>0</v>
      </c>
      <c r="V620">
        <v>70</v>
      </c>
      <c r="W620" t="s">
        <v>732</v>
      </c>
      <c r="X620">
        <v>0.1</v>
      </c>
      <c r="Y620">
        <v>0.6</v>
      </c>
      <c r="Z620">
        <v>5</v>
      </c>
      <c r="AA620">
        <v>8</v>
      </c>
      <c r="AB620">
        <v>0.4</v>
      </c>
      <c r="AC620">
        <v>0</v>
      </c>
      <c r="AD620">
        <v>0.2</v>
      </c>
      <c r="AE620">
        <v>0.2</v>
      </c>
      <c r="AF620">
        <v>0</v>
      </c>
      <c r="AJ620">
        <v>0.6</v>
      </c>
      <c r="AK620">
        <v>80</v>
      </c>
      <c r="AL620" t="s">
        <v>732</v>
      </c>
      <c r="AM620" t="s">
        <v>732</v>
      </c>
      <c r="AN620" t="s">
        <v>732</v>
      </c>
      <c r="AO620" t="s">
        <v>732</v>
      </c>
      <c r="AP620" t="s">
        <v>732</v>
      </c>
      <c r="AQ620">
        <v>100</v>
      </c>
      <c r="AX620">
        <v>70</v>
      </c>
      <c r="AY620">
        <v>0.2</v>
      </c>
      <c r="AZ620">
        <v>3</v>
      </c>
      <c r="BA620">
        <v>70</v>
      </c>
      <c r="BB620">
        <v>0.4</v>
      </c>
      <c r="BC620">
        <v>1</v>
      </c>
      <c r="BD620" t="s">
        <v>732</v>
      </c>
      <c r="BE620" t="s">
        <v>732</v>
      </c>
      <c r="BF620" t="s">
        <v>732</v>
      </c>
      <c r="BG620" t="s">
        <v>732</v>
      </c>
      <c r="BH620" t="s">
        <v>732</v>
      </c>
      <c r="BI620" t="s">
        <v>732</v>
      </c>
    </row>
    <row r="621" spans="1:61">
      <c r="A621">
        <v>902</v>
      </c>
      <c r="B621" t="s">
        <v>1869</v>
      </c>
      <c r="C621" s="69" t="s">
        <v>1582</v>
      </c>
      <c r="D621" s="70">
        <v>340330</v>
      </c>
      <c r="E621">
        <v>2</v>
      </c>
      <c r="F621">
        <v>4</v>
      </c>
      <c r="G621">
        <v>125</v>
      </c>
      <c r="H621">
        <v>5.6061725999999998</v>
      </c>
      <c r="I621">
        <v>0.97748643000000002</v>
      </c>
      <c r="J621">
        <v>0.17249763000000001</v>
      </c>
      <c r="K621" s="71">
        <v>7.1203616E-4</v>
      </c>
      <c r="L621">
        <v>19.603539999999999</v>
      </c>
      <c r="M621">
        <v>9.1891590000000001</v>
      </c>
      <c r="N621">
        <v>5.3909735999999997</v>
      </c>
      <c r="O621">
        <v>2.1563892</v>
      </c>
      <c r="P621">
        <v>1.5330000999999999E-2</v>
      </c>
      <c r="Q621">
        <v>0</v>
      </c>
      <c r="R621">
        <v>99</v>
      </c>
      <c r="S621" t="s">
        <v>732</v>
      </c>
      <c r="T621">
        <v>2.0000001E-2</v>
      </c>
      <c r="U621">
        <v>0</v>
      </c>
      <c r="V621">
        <v>70</v>
      </c>
      <c r="W621" t="s">
        <v>732</v>
      </c>
      <c r="X621">
        <v>0.2</v>
      </c>
      <c r="Y621">
        <v>1</v>
      </c>
      <c r="Z621">
        <v>2</v>
      </c>
      <c r="AA621">
        <v>30.000001999999999</v>
      </c>
      <c r="AB621">
        <v>10</v>
      </c>
      <c r="AC621">
        <v>0</v>
      </c>
      <c r="AD621">
        <v>4</v>
      </c>
      <c r="AE621">
        <v>2</v>
      </c>
      <c r="AF621">
        <v>0</v>
      </c>
      <c r="AG621">
        <v>0</v>
      </c>
      <c r="AH621">
        <v>1.8378317000000002E-2</v>
      </c>
      <c r="AI621">
        <v>0</v>
      </c>
      <c r="AJ621">
        <v>1</v>
      </c>
      <c r="AK621">
        <v>90</v>
      </c>
      <c r="AL621" t="s">
        <v>732</v>
      </c>
      <c r="AM621" t="s">
        <v>732</v>
      </c>
      <c r="AN621" t="s">
        <v>732</v>
      </c>
      <c r="AO621" t="s">
        <v>732</v>
      </c>
      <c r="AP621" t="s">
        <v>732</v>
      </c>
      <c r="AQ621">
        <v>100</v>
      </c>
      <c r="AX621">
        <v>80</v>
      </c>
      <c r="AY621">
        <v>0.3</v>
      </c>
      <c r="AZ621">
        <v>3</v>
      </c>
      <c r="BA621">
        <v>90</v>
      </c>
      <c r="BB621">
        <v>0.6</v>
      </c>
      <c r="BC621">
        <v>1</v>
      </c>
      <c r="BD621" t="s">
        <v>732</v>
      </c>
      <c r="BE621" t="s">
        <v>732</v>
      </c>
      <c r="BF621" t="s">
        <v>732</v>
      </c>
      <c r="BG621" t="s">
        <v>732</v>
      </c>
      <c r="BH621" t="s">
        <v>732</v>
      </c>
      <c r="BI621" t="s">
        <v>732</v>
      </c>
    </row>
    <row r="622" spans="1:61">
      <c r="A622">
        <v>913</v>
      </c>
      <c r="B622" t="s">
        <v>1870</v>
      </c>
      <c r="C622" s="69" t="s">
        <v>1871</v>
      </c>
      <c r="D622" s="70">
        <v>340330</v>
      </c>
      <c r="E622">
        <v>2</v>
      </c>
      <c r="F622">
        <v>1</v>
      </c>
      <c r="G622">
        <v>152</v>
      </c>
      <c r="H622">
        <v>0.90561247</v>
      </c>
      <c r="I622">
        <v>0</v>
      </c>
      <c r="J622">
        <v>3.5577631999999998E-2</v>
      </c>
      <c r="N622">
        <v>1.7255199999999999</v>
      </c>
      <c r="O622">
        <v>1.0455220999999999</v>
      </c>
      <c r="P622">
        <v>2.4577300000000002</v>
      </c>
      <c r="Q622">
        <v>0</v>
      </c>
      <c r="R622">
        <v>80</v>
      </c>
      <c r="S622" t="s">
        <v>732</v>
      </c>
      <c r="T622">
        <v>0.25</v>
      </c>
      <c r="U622">
        <v>0</v>
      </c>
      <c r="V622">
        <v>90</v>
      </c>
      <c r="W622" t="s">
        <v>732</v>
      </c>
      <c r="X622">
        <v>0.2</v>
      </c>
      <c r="Y622">
        <v>1.3000001000000001</v>
      </c>
      <c r="Z622">
        <v>3.2</v>
      </c>
      <c r="AA622">
        <v>1.8000001000000001</v>
      </c>
      <c r="AB622">
        <v>3.3000001999999999</v>
      </c>
      <c r="AC622">
        <v>0</v>
      </c>
      <c r="AD622">
        <v>1.6</v>
      </c>
      <c r="AE622">
        <v>0</v>
      </c>
      <c r="AF622">
        <v>0</v>
      </c>
      <c r="AG622">
        <v>0.68722342999999997</v>
      </c>
      <c r="AH622">
        <v>1.4702654000000001E-2</v>
      </c>
      <c r="AI622">
        <v>0</v>
      </c>
      <c r="AJ622">
        <v>0.2</v>
      </c>
      <c r="AK622">
        <v>20</v>
      </c>
      <c r="AL622" t="s">
        <v>732</v>
      </c>
      <c r="AM622" t="s">
        <v>732</v>
      </c>
      <c r="AN622" t="s">
        <v>732</v>
      </c>
      <c r="AO622" t="s">
        <v>732</v>
      </c>
      <c r="AP622" t="s">
        <v>732</v>
      </c>
      <c r="AR622">
        <v>10</v>
      </c>
      <c r="AU622">
        <v>90</v>
      </c>
      <c r="AX622" t="s">
        <v>732</v>
      </c>
      <c r="AY622" t="s">
        <v>732</v>
      </c>
      <c r="AZ622" t="s">
        <v>732</v>
      </c>
      <c r="BA622">
        <v>30</v>
      </c>
      <c r="BB622">
        <v>0.2</v>
      </c>
      <c r="BC622">
        <v>1</v>
      </c>
      <c r="BD622" t="s">
        <v>732</v>
      </c>
      <c r="BE622" t="s">
        <v>732</v>
      </c>
      <c r="BF622" t="s">
        <v>732</v>
      </c>
      <c r="BG622" t="s">
        <v>732</v>
      </c>
      <c r="BH622" t="s">
        <v>732</v>
      </c>
      <c r="BI622" t="s">
        <v>732</v>
      </c>
    </row>
    <row r="623" spans="1:61">
      <c r="A623">
        <v>914</v>
      </c>
      <c r="B623" t="s">
        <v>1872</v>
      </c>
      <c r="C623" s="69" t="s">
        <v>1873</v>
      </c>
      <c r="D623" s="70">
        <v>340330</v>
      </c>
      <c r="E623">
        <v>2</v>
      </c>
      <c r="F623">
        <v>1</v>
      </c>
      <c r="G623">
        <v>152</v>
      </c>
      <c r="H623">
        <v>0.90561247</v>
      </c>
      <c r="I623">
        <v>0</v>
      </c>
      <c r="J623">
        <v>7.1155264999999995E-2</v>
      </c>
      <c r="N623">
        <v>1.7255199999999999</v>
      </c>
      <c r="O623">
        <v>1.0455220999999999</v>
      </c>
      <c r="P623">
        <v>2.4577300000000002</v>
      </c>
      <c r="Q623">
        <v>0</v>
      </c>
      <c r="R623">
        <v>80</v>
      </c>
      <c r="S623" t="s">
        <v>732</v>
      </c>
      <c r="T623">
        <v>0.25</v>
      </c>
      <c r="U623">
        <v>0</v>
      </c>
      <c r="V623">
        <v>90</v>
      </c>
      <c r="W623" t="s">
        <v>732</v>
      </c>
      <c r="X623">
        <v>0.2</v>
      </c>
      <c r="Y623">
        <v>1.3000001000000001</v>
      </c>
      <c r="Z623">
        <v>3.2</v>
      </c>
      <c r="AA623">
        <v>1.8000001000000001</v>
      </c>
      <c r="AB623">
        <v>3.3000001999999999</v>
      </c>
      <c r="AC623">
        <v>0</v>
      </c>
      <c r="AD623">
        <v>1.6</v>
      </c>
      <c r="AE623">
        <v>0</v>
      </c>
      <c r="AF623">
        <v>0</v>
      </c>
      <c r="AG623">
        <v>0.68722342999999997</v>
      </c>
      <c r="AH623">
        <v>1.4702654000000001E-2</v>
      </c>
      <c r="AI623">
        <v>0</v>
      </c>
      <c r="AJ623">
        <v>0.2</v>
      </c>
      <c r="AK623">
        <v>20</v>
      </c>
      <c r="AL623" t="s">
        <v>732</v>
      </c>
      <c r="AM623" t="s">
        <v>732</v>
      </c>
      <c r="AN623" t="s">
        <v>732</v>
      </c>
      <c r="AO623" t="s">
        <v>732</v>
      </c>
      <c r="AP623" t="s">
        <v>732</v>
      </c>
      <c r="AR623">
        <v>10</v>
      </c>
      <c r="AU623">
        <v>90</v>
      </c>
      <c r="AX623" t="s">
        <v>732</v>
      </c>
      <c r="AY623" t="s">
        <v>732</v>
      </c>
      <c r="AZ623" t="s">
        <v>732</v>
      </c>
      <c r="BA623">
        <v>30</v>
      </c>
      <c r="BB623">
        <v>0.2</v>
      </c>
      <c r="BC623">
        <v>1</v>
      </c>
      <c r="BD623" t="s">
        <v>732</v>
      </c>
      <c r="BE623" t="s">
        <v>732</v>
      </c>
      <c r="BF623" t="s">
        <v>732</v>
      </c>
      <c r="BG623" t="s">
        <v>732</v>
      </c>
      <c r="BH623" t="s">
        <v>732</v>
      </c>
      <c r="BI623" t="s">
        <v>732</v>
      </c>
    </row>
    <row r="624" spans="1:61">
      <c r="A624">
        <v>915</v>
      </c>
      <c r="B624" t="s">
        <v>1874</v>
      </c>
      <c r="C624" s="69" t="s">
        <v>1875</v>
      </c>
      <c r="D624" s="70">
        <v>340330</v>
      </c>
      <c r="E624">
        <v>2</v>
      </c>
      <c r="F624">
        <v>1</v>
      </c>
      <c r="G624">
        <v>152</v>
      </c>
      <c r="H624">
        <v>0.90561247</v>
      </c>
      <c r="I624">
        <v>0</v>
      </c>
      <c r="J624">
        <v>4.7436844999999998E-2</v>
      </c>
      <c r="N624">
        <v>2.4157278999999998</v>
      </c>
      <c r="O624">
        <v>1.0455220999999999</v>
      </c>
      <c r="P624">
        <v>0.40962502000000001</v>
      </c>
      <c r="Q624">
        <v>0</v>
      </c>
      <c r="R624">
        <v>80</v>
      </c>
      <c r="S624" t="s">
        <v>732</v>
      </c>
      <c r="T624">
        <v>0.2</v>
      </c>
      <c r="U624">
        <v>0</v>
      </c>
      <c r="V624">
        <v>90</v>
      </c>
      <c r="W624" t="s">
        <v>732</v>
      </c>
      <c r="X624">
        <v>0.2</v>
      </c>
      <c r="Y624">
        <v>0.4</v>
      </c>
      <c r="Z624">
        <v>1.8000001000000001</v>
      </c>
      <c r="AA624">
        <v>0.5</v>
      </c>
      <c r="AB624">
        <v>0</v>
      </c>
      <c r="AC624">
        <v>0</v>
      </c>
      <c r="AG624">
        <v>0.54977876000000003</v>
      </c>
      <c r="AH624">
        <v>0</v>
      </c>
      <c r="AI624">
        <v>0</v>
      </c>
      <c r="AJ624">
        <v>0.2</v>
      </c>
      <c r="AK624">
        <v>50</v>
      </c>
      <c r="AL624" t="s">
        <v>732</v>
      </c>
      <c r="AM624" t="s">
        <v>732</v>
      </c>
      <c r="AN624" t="s">
        <v>732</v>
      </c>
      <c r="AO624" t="s">
        <v>732</v>
      </c>
      <c r="AP624" t="s">
        <v>732</v>
      </c>
      <c r="AR624">
        <v>10</v>
      </c>
      <c r="AW624">
        <v>90</v>
      </c>
      <c r="AX624">
        <v>20</v>
      </c>
      <c r="AY624">
        <v>0.1</v>
      </c>
      <c r="AZ624">
        <v>3</v>
      </c>
      <c r="BA624">
        <v>20</v>
      </c>
      <c r="BB624">
        <v>0.1</v>
      </c>
      <c r="BC624">
        <v>1</v>
      </c>
      <c r="BD624">
        <v>1.5</v>
      </c>
      <c r="BE624">
        <v>1</v>
      </c>
      <c r="BF624">
        <v>25</v>
      </c>
      <c r="BG624" t="s">
        <v>732</v>
      </c>
      <c r="BH624" t="s">
        <v>732</v>
      </c>
      <c r="BI624" t="s">
        <v>732</v>
      </c>
    </row>
    <row r="625" spans="1:61">
      <c r="A625">
        <v>916</v>
      </c>
      <c r="B625" t="s">
        <v>1872</v>
      </c>
      <c r="C625" s="69" t="s">
        <v>1876</v>
      </c>
      <c r="D625" s="70">
        <v>340330</v>
      </c>
      <c r="E625">
        <v>6</v>
      </c>
      <c r="F625">
        <v>1</v>
      </c>
      <c r="G625">
        <v>152</v>
      </c>
      <c r="H625">
        <v>0.90561247</v>
      </c>
      <c r="I625">
        <v>0</v>
      </c>
      <c r="J625">
        <v>2.134658E-2</v>
      </c>
      <c r="N625">
        <v>1.7255199999999999</v>
      </c>
      <c r="O625">
        <v>1.0455220999999999</v>
      </c>
      <c r="P625">
        <v>2.4577300000000002</v>
      </c>
      <c r="Q625">
        <v>0</v>
      </c>
      <c r="R625">
        <v>80</v>
      </c>
      <c r="S625" t="s">
        <v>732</v>
      </c>
      <c r="T625">
        <v>0.25</v>
      </c>
      <c r="U625">
        <v>0</v>
      </c>
      <c r="V625">
        <v>90</v>
      </c>
      <c r="W625" t="s">
        <v>732</v>
      </c>
      <c r="X625">
        <v>0.2</v>
      </c>
      <c r="Y625">
        <v>1.3000001000000001</v>
      </c>
      <c r="Z625">
        <v>3.2</v>
      </c>
      <c r="AA625">
        <v>1.8000001000000001</v>
      </c>
      <c r="AB625">
        <v>3.3000001999999999</v>
      </c>
      <c r="AC625">
        <v>0</v>
      </c>
      <c r="AD625">
        <v>1.6</v>
      </c>
      <c r="AE625">
        <v>0</v>
      </c>
      <c r="AF625">
        <v>0</v>
      </c>
      <c r="AG625">
        <v>0.68722342999999997</v>
      </c>
      <c r="AH625">
        <v>1.4702654000000001E-2</v>
      </c>
      <c r="AI625">
        <v>0</v>
      </c>
      <c r="AJ625">
        <v>0.2</v>
      </c>
      <c r="AK625">
        <v>20</v>
      </c>
      <c r="AL625" t="s">
        <v>732</v>
      </c>
      <c r="AM625" t="s">
        <v>732</v>
      </c>
      <c r="AN625" t="s">
        <v>732</v>
      </c>
      <c r="AO625" t="s">
        <v>732</v>
      </c>
      <c r="AP625" t="s">
        <v>732</v>
      </c>
      <c r="AR625">
        <v>10</v>
      </c>
      <c r="AU625">
        <v>90</v>
      </c>
      <c r="AX625">
        <v>20</v>
      </c>
      <c r="AY625">
        <v>0.1</v>
      </c>
      <c r="AZ625">
        <v>3</v>
      </c>
      <c r="BA625">
        <v>20</v>
      </c>
      <c r="BB625">
        <v>0.1</v>
      </c>
      <c r="BC625">
        <v>1</v>
      </c>
      <c r="BD625" t="s">
        <v>732</v>
      </c>
      <c r="BE625" t="s">
        <v>732</v>
      </c>
      <c r="BF625" t="s">
        <v>732</v>
      </c>
      <c r="BG625" t="s">
        <v>732</v>
      </c>
      <c r="BH625" t="s">
        <v>732</v>
      </c>
      <c r="BI625" t="s">
        <v>732</v>
      </c>
    </row>
    <row r="626" spans="1:61" ht="409.5">
      <c r="A626">
        <v>917</v>
      </c>
      <c r="B626" t="s">
        <v>1877</v>
      </c>
      <c r="C626" s="72" t="s">
        <v>1878</v>
      </c>
      <c r="D626" t="s">
        <v>1879</v>
      </c>
    </row>
    <row r="627" spans="1:61" ht="409.5">
      <c r="A627">
        <v>925</v>
      </c>
      <c r="B627" t="s">
        <v>1880</v>
      </c>
      <c r="C627" s="72" t="s">
        <v>1881</v>
      </c>
      <c r="D627" t="s">
        <v>1882</v>
      </c>
    </row>
    <row r="628" spans="1:61" ht="409.5">
      <c r="A628">
        <v>927</v>
      </c>
      <c r="B628" t="s">
        <v>1883</v>
      </c>
      <c r="C628" s="72" t="s">
        <v>1884</v>
      </c>
      <c r="D628" t="s">
        <v>1885</v>
      </c>
    </row>
    <row r="629" spans="1:61" ht="409.5">
      <c r="A629">
        <v>929</v>
      </c>
      <c r="B629" t="s">
        <v>1886</v>
      </c>
      <c r="C629" s="72" t="s">
        <v>1887</v>
      </c>
      <c r="D629" t="s">
        <v>1888</v>
      </c>
    </row>
    <row r="630" spans="1:61" ht="409.5">
      <c r="A630">
        <v>931</v>
      </c>
      <c r="B630" t="s">
        <v>1889</v>
      </c>
      <c r="C630" s="72" t="s">
        <v>1890</v>
      </c>
      <c r="D630" t="s">
        <v>1891</v>
      </c>
    </row>
    <row r="631" spans="1:61" ht="409.5">
      <c r="A631">
        <v>934</v>
      </c>
      <c r="B631" t="s">
        <v>1892</v>
      </c>
      <c r="C631" s="72" t="s">
        <v>1893</v>
      </c>
      <c r="D631" t="s">
        <v>1599</v>
      </c>
      <c r="E631">
        <v>2</v>
      </c>
      <c r="F631">
        <v>1</v>
      </c>
      <c r="G631" s="70">
        <v>118120144</v>
      </c>
      <c r="H631">
        <v>0.29899585000000001</v>
      </c>
      <c r="I631">
        <v>0.17681005999999999</v>
      </c>
      <c r="J631">
        <v>1.1643589999999999</v>
      </c>
      <c r="K631" s="71">
        <v>3.3821726999999998E-4</v>
      </c>
      <c r="L631">
        <v>13.069025999999999</v>
      </c>
      <c r="M631">
        <v>5.8198013</v>
      </c>
      <c r="N631">
        <v>1.8531470000000001</v>
      </c>
      <c r="O631">
        <v>0.61261069999999995</v>
      </c>
      <c r="P631">
        <v>0.15300000999999999</v>
      </c>
      <c r="Q631">
        <v>0</v>
      </c>
      <c r="R631">
        <v>60</v>
      </c>
      <c r="S631" t="s">
        <v>732</v>
      </c>
      <c r="T631">
        <v>0.3</v>
      </c>
      <c r="U631">
        <v>0</v>
      </c>
      <c r="V631">
        <v>80</v>
      </c>
      <c r="W631" t="s">
        <v>732</v>
      </c>
      <c r="X631">
        <v>0.1</v>
      </c>
      <c r="Y631">
        <v>0.5</v>
      </c>
      <c r="Z631">
        <v>1.2</v>
      </c>
      <c r="AA631">
        <v>0.5</v>
      </c>
      <c r="AB631">
        <v>1</v>
      </c>
      <c r="AC631">
        <v>1.5000001000000001</v>
      </c>
      <c r="AD631">
        <v>0</v>
      </c>
      <c r="AE631">
        <v>0.2</v>
      </c>
      <c r="AF631">
        <v>0</v>
      </c>
      <c r="AJ631">
        <v>0.2</v>
      </c>
      <c r="AK631">
        <v>10</v>
      </c>
      <c r="AL631" t="s">
        <v>732</v>
      </c>
      <c r="AM631" t="s">
        <v>732</v>
      </c>
      <c r="AN631" t="s">
        <v>732</v>
      </c>
      <c r="AO631" t="s">
        <v>732</v>
      </c>
      <c r="AP631" t="s">
        <v>732</v>
      </c>
      <c r="AR631">
        <v>70</v>
      </c>
      <c r="AS631">
        <v>10</v>
      </c>
      <c r="AW631">
        <v>20</v>
      </c>
      <c r="AX631">
        <v>20</v>
      </c>
      <c r="AY631">
        <v>0.1</v>
      </c>
      <c r="AZ631">
        <v>3</v>
      </c>
      <c r="BA631">
        <v>20</v>
      </c>
      <c r="BB631">
        <v>0.2</v>
      </c>
      <c r="BC631">
        <v>1</v>
      </c>
      <c r="BD631" t="s">
        <v>732</v>
      </c>
      <c r="BE631" t="s">
        <v>732</v>
      </c>
      <c r="BF631" t="s">
        <v>732</v>
      </c>
      <c r="BG631" t="s">
        <v>732</v>
      </c>
      <c r="BH631" t="s">
        <v>732</v>
      </c>
      <c r="BI631" t="s">
        <v>732</v>
      </c>
    </row>
    <row r="632" spans="1:61">
      <c r="A632">
        <v>970</v>
      </c>
      <c r="B632" t="s">
        <v>1894</v>
      </c>
      <c r="C632" s="69" t="s">
        <v>1895</v>
      </c>
      <c r="D632" s="70">
        <v>340330</v>
      </c>
      <c r="E632">
        <v>2</v>
      </c>
      <c r="F632">
        <v>1</v>
      </c>
      <c r="G632" s="70">
        <v>118120144</v>
      </c>
      <c r="H632">
        <v>0.28030860000000002</v>
      </c>
      <c r="I632">
        <v>0</v>
      </c>
      <c r="J632">
        <v>0.97029907000000004</v>
      </c>
      <c r="N632">
        <v>3.7062938000000001</v>
      </c>
      <c r="O632">
        <v>0.61261063999999998</v>
      </c>
      <c r="P632">
        <v>7.6500005999999995E-2</v>
      </c>
      <c r="Q632">
        <v>0</v>
      </c>
      <c r="R632">
        <v>60</v>
      </c>
      <c r="S632" t="s">
        <v>732</v>
      </c>
      <c r="T632">
        <v>0.4</v>
      </c>
      <c r="U632">
        <v>0</v>
      </c>
      <c r="V632">
        <v>80</v>
      </c>
      <c r="W632" t="s">
        <v>732</v>
      </c>
      <c r="X632">
        <v>0.1</v>
      </c>
      <c r="Y632">
        <v>0.5</v>
      </c>
      <c r="Z632">
        <v>0.5</v>
      </c>
      <c r="AA632">
        <v>0.5</v>
      </c>
      <c r="AB632">
        <v>0.5</v>
      </c>
      <c r="AC632">
        <v>1.5000001000000001</v>
      </c>
      <c r="AD632">
        <v>0</v>
      </c>
      <c r="AE632">
        <v>0.2</v>
      </c>
      <c r="AF632">
        <v>0</v>
      </c>
      <c r="AG632">
        <v>1.3153154</v>
      </c>
      <c r="AH632">
        <v>0</v>
      </c>
      <c r="AI632">
        <v>0</v>
      </c>
      <c r="AJ632">
        <v>0.2</v>
      </c>
      <c r="AK632">
        <v>10</v>
      </c>
      <c r="AL632" t="s">
        <v>732</v>
      </c>
      <c r="AM632" t="s">
        <v>732</v>
      </c>
      <c r="AN632" t="s">
        <v>732</v>
      </c>
      <c r="AO632" t="s">
        <v>732</v>
      </c>
      <c r="AP632" t="s">
        <v>732</v>
      </c>
      <c r="AR632">
        <v>70</v>
      </c>
      <c r="AS632">
        <v>10</v>
      </c>
      <c r="AW632">
        <v>20</v>
      </c>
      <c r="AX632">
        <v>15</v>
      </c>
      <c r="AY632">
        <v>0.1</v>
      </c>
      <c r="AZ632">
        <v>3</v>
      </c>
      <c r="BA632">
        <v>15</v>
      </c>
      <c r="BB632">
        <v>0.1</v>
      </c>
      <c r="BC632">
        <v>1</v>
      </c>
      <c r="BD632" t="s">
        <v>732</v>
      </c>
      <c r="BE632" t="s">
        <v>732</v>
      </c>
      <c r="BF632" t="s">
        <v>732</v>
      </c>
      <c r="BG632" t="s">
        <v>732</v>
      </c>
      <c r="BH632" t="s">
        <v>732</v>
      </c>
      <c r="BI632" t="s">
        <v>732</v>
      </c>
    </row>
    <row r="633" spans="1:61">
      <c r="A633">
        <v>971</v>
      </c>
      <c r="B633" t="s">
        <v>1896</v>
      </c>
      <c r="C633" s="69" t="s">
        <v>1897</v>
      </c>
      <c r="D633" s="70">
        <v>340330</v>
      </c>
      <c r="E633">
        <v>2</v>
      </c>
      <c r="F633">
        <v>1</v>
      </c>
      <c r="G633" s="70">
        <v>118120144</v>
      </c>
      <c r="H633">
        <v>0.28030860000000002</v>
      </c>
      <c r="I633">
        <v>2.8462106999999999</v>
      </c>
      <c r="J633">
        <v>4.7436850000000003E-2</v>
      </c>
      <c r="K633" s="71">
        <v>8.9004525000000007E-6</v>
      </c>
      <c r="L633">
        <v>0.45945802000000002</v>
      </c>
      <c r="M633">
        <v>0.15315269000000001</v>
      </c>
      <c r="N633">
        <v>7.4125880000000004</v>
      </c>
      <c r="O633">
        <v>9.1483179999999997</v>
      </c>
      <c r="P633">
        <v>0.13320501000000001</v>
      </c>
      <c r="Q633">
        <v>0</v>
      </c>
      <c r="R633">
        <v>60</v>
      </c>
      <c r="S633" t="s">
        <v>732</v>
      </c>
      <c r="T633">
        <v>0.2</v>
      </c>
      <c r="U633">
        <v>0</v>
      </c>
      <c r="V633">
        <v>80</v>
      </c>
      <c r="W633" t="s">
        <v>732</v>
      </c>
      <c r="X633">
        <v>0.1</v>
      </c>
      <c r="Y633">
        <v>1.5000001000000001</v>
      </c>
      <c r="Z633">
        <v>1.2</v>
      </c>
      <c r="AA633">
        <v>2</v>
      </c>
      <c r="AB633">
        <v>4</v>
      </c>
      <c r="AC633">
        <v>2</v>
      </c>
      <c r="AD633">
        <v>1</v>
      </c>
      <c r="AE633">
        <v>1.5000001000000001</v>
      </c>
      <c r="AF633">
        <v>0</v>
      </c>
      <c r="AJ633">
        <v>0.5</v>
      </c>
      <c r="AK633">
        <v>20</v>
      </c>
      <c r="AL633" t="s">
        <v>732</v>
      </c>
      <c r="AM633" t="s">
        <v>732</v>
      </c>
      <c r="AN633" t="s">
        <v>732</v>
      </c>
      <c r="AO633" t="s">
        <v>732</v>
      </c>
      <c r="AP633" t="s">
        <v>732</v>
      </c>
      <c r="AR633">
        <v>70</v>
      </c>
      <c r="AS633">
        <v>10</v>
      </c>
      <c r="AW633">
        <v>20</v>
      </c>
      <c r="AX633">
        <v>50</v>
      </c>
      <c r="AY633">
        <v>0.2</v>
      </c>
      <c r="AZ633">
        <v>3</v>
      </c>
      <c r="BA633">
        <v>50</v>
      </c>
      <c r="BB633">
        <v>0.3</v>
      </c>
      <c r="BC633">
        <v>1</v>
      </c>
      <c r="BD633">
        <v>0.2</v>
      </c>
      <c r="BE633">
        <v>3</v>
      </c>
      <c r="BF633">
        <v>30</v>
      </c>
      <c r="BG633" t="s">
        <v>732</v>
      </c>
      <c r="BH633" t="s">
        <v>732</v>
      </c>
      <c r="BI633" t="s">
        <v>732</v>
      </c>
    </row>
    <row r="634" spans="1:61">
      <c r="A634">
        <v>972</v>
      </c>
      <c r="B634" t="s">
        <v>1898</v>
      </c>
      <c r="C634" s="69" t="s">
        <v>1899</v>
      </c>
      <c r="D634" s="70">
        <v>340330</v>
      </c>
      <c r="E634">
        <v>2</v>
      </c>
      <c r="F634">
        <v>1</v>
      </c>
      <c r="G634" s="70">
        <v>118120144</v>
      </c>
      <c r="H634">
        <v>0.28030860000000002</v>
      </c>
      <c r="I634">
        <v>1.7869675</v>
      </c>
      <c r="J634">
        <v>0.81756680000000004</v>
      </c>
      <c r="N634">
        <v>2.5525445000000001E-2</v>
      </c>
      <c r="O634">
        <v>2.2237765999999999</v>
      </c>
      <c r="P634">
        <v>3.6299999999999999E-2</v>
      </c>
      <c r="Q634">
        <v>0</v>
      </c>
      <c r="R634">
        <v>60</v>
      </c>
      <c r="S634" t="s">
        <v>732</v>
      </c>
      <c r="T634">
        <v>0.5</v>
      </c>
      <c r="U634">
        <v>0</v>
      </c>
      <c r="V634">
        <v>60</v>
      </c>
      <c r="W634" t="s">
        <v>732</v>
      </c>
      <c r="X634">
        <v>0.1</v>
      </c>
      <c r="Y634">
        <v>0.5</v>
      </c>
      <c r="Z634">
        <v>0.5</v>
      </c>
      <c r="AA634">
        <v>0.5</v>
      </c>
      <c r="AB634">
        <v>0.2</v>
      </c>
      <c r="AC634">
        <v>0.5</v>
      </c>
      <c r="AG634">
        <v>0.70667190000000002</v>
      </c>
      <c r="AH634">
        <v>0.3502091</v>
      </c>
      <c r="AI634">
        <v>0</v>
      </c>
      <c r="AJ634">
        <v>0.5</v>
      </c>
      <c r="AK634">
        <v>25</v>
      </c>
      <c r="AL634" t="s">
        <v>732</v>
      </c>
      <c r="AM634" t="s">
        <v>732</v>
      </c>
      <c r="AN634" t="s">
        <v>732</v>
      </c>
      <c r="AO634" t="s">
        <v>732</v>
      </c>
      <c r="AP634" t="s">
        <v>732</v>
      </c>
      <c r="AR634">
        <v>70</v>
      </c>
      <c r="AS634">
        <v>10</v>
      </c>
      <c r="AW634">
        <v>20</v>
      </c>
      <c r="AX634">
        <v>60</v>
      </c>
      <c r="AY634">
        <v>0.2</v>
      </c>
      <c r="AZ634">
        <v>3</v>
      </c>
      <c r="BA634">
        <v>60</v>
      </c>
      <c r="BB634">
        <v>0.2</v>
      </c>
      <c r="BC634">
        <v>1</v>
      </c>
      <c r="BD634">
        <v>0.2</v>
      </c>
      <c r="BE634">
        <v>3</v>
      </c>
      <c r="BF634">
        <v>30</v>
      </c>
      <c r="BG634" t="s">
        <v>732</v>
      </c>
      <c r="BH634" t="s">
        <v>732</v>
      </c>
      <c r="BI634" t="s">
        <v>732</v>
      </c>
    </row>
    <row r="635" spans="1:61">
      <c r="A635">
        <v>973</v>
      </c>
      <c r="B635" t="s">
        <v>1900</v>
      </c>
      <c r="C635" s="69" t="s">
        <v>1901</v>
      </c>
      <c r="D635" s="70">
        <v>340330</v>
      </c>
      <c r="E635">
        <v>2</v>
      </c>
      <c r="F635">
        <v>1</v>
      </c>
      <c r="G635" s="70">
        <v>118120144</v>
      </c>
      <c r="H635">
        <v>6.3051475999999997</v>
      </c>
      <c r="I635">
        <v>0.75467706000000001</v>
      </c>
      <c r="J635">
        <v>3.9530705999999999E-2</v>
      </c>
      <c r="K635" s="71">
        <v>3.833129E-4</v>
      </c>
      <c r="L635">
        <v>1.9399337000000001</v>
      </c>
      <c r="M635">
        <v>5.819801</v>
      </c>
      <c r="P635">
        <v>6.0500002999999997E-2</v>
      </c>
      <c r="Q635">
        <v>0</v>
      </c>
      <c r="R635">
        <v>80</v>
      </c>
      <c r="S635" t="s">
        <v>732</v>
      </c>
      <c r="T635">
        <v>0.70000004999999998</v>
      </c>
      <c r="U635">
        <v>0</v>
      </c>
      <c r="V635">
        <v>60</v>
      </c>
      <c r="W635" t="s">
        <v>732</v>
      </c>
      <c r="X635">
        <v>0.1</v>
      </c>
      <c r="Y635">
        <v>0.4</v>
      </c>
      <c r="Z635">
        <v>0.1</v>
      </c>
      <c r="AA635">
        <v>0.3</v>
      </c>
      <c r="AB635">
        <v>0.2</v>
      </c>
      <c r="AC635">
        <v>0</v>
      </c>
      <c r="AD635">
        <v>0.1</v>
      </c>
      <c r="AE635">
        <v>0</v>
      </c>
      <c r="AF635">
        <v>0</v>
      </c>
      <c r="AG635">
        <v>0.34814089999999998</v>
      </c>
      <c r="AH635">
        <v>0.45026883000000001</v>
      </c>
      <c r="AI635">
        <v>0</v>
      </c>
      <c r="AJ635">
        <v>0.25</v>
      </c>
      <c r="AK635">
        <v>60</v>
      </c>
      <c r="AL635" t="s">
        <v>732</v>
      </c>
      <c r="AM635" t="s">
        <v>732</v>
      </c>
      <c r="AN635" t="s">
        <v>732</v>
      </c>
      <c r="AO635" t="s">
        <v>732</v>
      </c>
      <c r="AP635" t="s">
        <v>732</v>
      </c>
      <c r="AR635">
        <v>70</v>
      </c>
      <c r="AS635">
        <v>10</v>
      </c>
      <c r="AW635">
        <v>20</v>
      </c>
      <c r="AX635">
        <v>60</v>
      </c>
      <c r="AY635">
        <v>0.2</v>
      </c>
      <c r="AZ635">
        <v>3</v>
      </c>
      <c r="BA635">
        <v>60</v>
      </c>
      <c r="BB635">
        <v>0.2</v>
      </c>
      <c r="BC635">
        <v>1</v>
      </c>
      <c r="BD635">
        <v>0.2</v>
      </c>
      <c r="BE635">
        <v>3</v>
      </c>
      <c r="BF635">
        <v>30</v>
      </c>
      <c r="BG635" t="s">
        <v>732</v>
      </c>
      <c r="BH635" t="s">
        <v>732</v>
      </c>
      <c r="BI635" t="s">
        <v>732</v>
      </c>
    </row>
    <row r="636" spans="1:61">
      <c r="A636">
        <v>974</v>
      </c>
      <c r="B636" t="s">
        <v>1900</v>
      </c>
      <c r="C636" s="69" t="s">
        <v>1902</v>
      </c>
      <c r="D636" s="70">
        <v>340330</v>
      </c>
      <c r="E636">
        <v>2</v>
      </c>
      <c r="F636">
        <v>1</v>
      </c>
      <c r="G636" s="70">
        <v>118120144</v>
      </c>
      <c r="H636">
        <v>6.3051475999999997</v>
      </c>
      <c r="I636">
        <v>0.75467706000000001</v>
      </c>
      <c r="J636">
        <v>3.9530705999999999E-2</v>
      </c>
      <c r="K636" s="71">
        <v>3.833129E-4</v>
      </c>
      <c r="L636">
        <v>1.9399337000000001</v>
      </c>
      <c r="M636">
        <v>5.819801</v>
      </c>
      <c r="P636">
        <v>6.0500002999999997E-2</v>
      </c>
      <c r="Q636">
        <v>0</v>
      </c>
      <c r="R636">
        <v>80</v>
      </c>
      <c r="S636" t="s">
        <v>732</v>
      </c>
      <c r="T636">
        <v>0.70000004999999998</v>
      </c>
      <c r="U636">
        <v>0</v>
      </c>
      <c r="V636">
        <v>60</v>
      </c>
      <c r="W636" t="s">
        <v>732</v>
      </c>
      <c r="X636">
        <v>2</v>
      </c>
      <c r="Y636">
        <v>3.4</v>
      </c>
      <c r="Z636">
        <v>2.3000001999999999</v>
      </c>
      <c r="AA636">
        <v>2</v>
      </c>
      <c r="AB636">
        <v>0.3</v>
      </c>
      <c r="AC636">
        <v>0</v>
      </c>
      <c r="AD636">
        <v>0.2</v>
      </c>
      <c r="AE636">
        <v>0.2</v>
      </c>
      <c r="AF636">
        <v>0</v>
      </c>
      <c r="AG636">
        <v>0.65276409999999996</v>
      </c>
      <c r="AH636">
        <v>0.45026883000000001</v>
      </c>
      <c r="AI636">
        <v>0</v>
      </c>
      <c r="AJ636">
        <v>0.5</v>
      </c>
      <c r="AK636">
        <v>80</v>
      </c>
      <c r="AL636" t="s">
        <v>732</v>
      </c>
      <c r="AM636" t="s">
        <v>732</v>
      </c>
      <c r="AN636" t="s">
        <v>732</v>
      </c>
      <c r="AO636" t="s">
        <v>732</v>
      </c>
      <c r="AP636" t="s">
        <v>732</v>
      </c>
      <c r="AR636">
        <v>70</v>
      </c>
      <c r="AS636">
        <v>10</v>
      </c>
      <c r="AW636">
        <v>20</v>
      </c>
      <c r="AX636">
        <v>80</v>
      </c>
      <c r="AY636">
        <v>0.2</v>
      </c>
      <c r="AZ636">
        <v>3</v>
      </c>
      <c r="BA636">
        <v>80</v>
      </c>
      <c r="BB636">
        <v>0.3</v>
      </c>
      <c r="BC636">
        <v>1</v>
      </c>
      <c r="BD636">
        <v>0.2</v>
      </c>
      <c r="BE636">
        <v>3</v>
      </c>
      <c r="BF636">
        <v>30</v>
      </c>
      <c r="BG636" t="s">
        <v>732</v>
      </c>
      <c r="BH636" t="s">
        <v>732</v>
      </c>
      <c r="BI636" t="s">
        <v>732</v>
      </c>
    </row>
    <row r="637" spans="1:61">
      <c r="A637">
        <v>975</v>
      </c>
      <c r="B637" t="s">
        <v>1903</v>
      </c>
      <c r="C637" s="69" t="s">
        <v>1904</v>
      </c>
      <c r="D637" s="70">
        <v>340330</v>
      </c>
      <c r="E637">
        <v>2</v>
      </c>
      <c r="F637">
        <v>1</v>
      </c>
      <c r="G637" s="70">
        <v>118120144</v>
      </c>
      <c r="H637">
        <v>6.4686604000000001</v>
      </c>
      <c r="I637">
        <v>2.2424688000000002</v>
      </c>
      <c r="J637">
        <v>0.15179792</v>
      </c>
      <c r="L637">
        <v>0.5513496</v>
      </c>
      <c r="N637">
        <v>3.0630533999999998</v>
      </c>
      <c r="P637">
        <v>0.36299999999999999</v>
      </c>
      <c r="Q637">
        <v>0</v>
      </c>
      <c r="R637">
        <v>80</v>
      </c>
      <c r="S637" t="s">
        <v>732</v>
      </c>
      <c r="T637">
        <v>0.5</v>
      </c>
      <c r="U637">
        <v>0</v>
      </c>
      <c r="V637">
        <v>80</v>
      </c>
      <c r="W637" t="s">
        <v>732</v>
      </c>
      <c r="X637">
        <v>0.1</v>
      </c>
      <c r="Y637">
        <v>0.6</v>
      </c>
      <c r="Z637">
        <v>1.6</v>
      </c>
      <c r="AA637">
        <v>0.4</v>
      </c>
      <c r="AB637">
        <v>0</v>
      </c>
      <c r="AC637">
        <v>4</v>
      </c>
      <c r="AD637">
        <v>1</v>
      </c>
      <c r="AE637">
        <v>0.5</v>
      </c>
      <c r="AF637">
        <v>0.5</v>
      </c>
      <c r="AG637">
        <v>0</v>
      </c>
      <c r="AH637">
        <v>4.5945796999999997E-2</v>
      </c>
      <c r="AI637">
        <v>0</v>
      </c>
      <c r="AJ637">
        <v>1</v>
      </c>
      <c r="AK637">
        <v>95</v>
      </c>
      <c r="AL637" t="s">
        <v>732</v>
      </c>
      <c r="AM637" t="s">
        <v>732</v>
      </c>
      <c r="AN637" t="s">
        <v>732</v>
      </c>
      <c r="AO637" t="s">
        <v>732</v>
      </c>
      <c r="AP637" t="s">
        <v>732</v>
      </c>
      <c r="AR637">
        <v>70</v>
      </c>
      <c r="AS637">
        <v>10</v>
      </c>
      <c r="AW637">
        <v>20</v>
      </c>
      <c r="AX637">
        <v>80</v>
      </c>
      <c r="AY637">
        <v>0.5</v>
      </c>
      <c r="AZ637">
        <v>3</v>
      </c>
      <c r="BA637">
        <v>80</v>
      </c>
      <c r="BB637">
        <v>0.5</v>
      </c>
      <c r="BC637">
        <v>1</v>
      </c>
      <c r="BD637">
        <v>0.5</v>
      </c>
      <c r="BE637">
        <v>3</v>
      </c>
      <c r="BF637">
        <v>30</v>
      </c>
      <c r="BG637" t="s">
        <v>732</v>
      </c>
      <c r="BH637" t="s">
        <v>732</v>
      </c>
      <c r="BI637" t="s">
        <v>732</v>
      </c>
    </row>
    <row r="638" spans="1:61">
      <c r="A638">
        <v>976</v>
      </c>
      <c r="B638" t="s">
        <v>1905</v>
      </c>
      <c r="C638" s="69" t="s">
        <v>1906</v>
      </c>
      <c r="D638" s="70">
        <v>340330</v>
      </c>
      <c r="E638">
        <v>2</v>
      </c>
      <c r="F638">
        <v>1</v>
      </c>
      <c r="G638" s="70">
        <v>118120144</v>
      </c>
      <c r="H638">
        <v>9.4873689999999993</v>
      </c>
      <c r="I638">
        <v>1.8678258999999999</v>
      </c>
      <c r="J638">
        <v>3.2343303000000002E-3</v>
      </c>
      <c r="K638" s="71">
        <v>6.8355475000000005E-5</v>
      </c>
      <c r="L638">
        <v>0.30630534999999998</v>
      </c>
      <c r="M638">
        <v>0.88215922999999996</v>
      </c>
      <c r="N638">
        <v>1.6336284999999999</v>
      </c>
      <c r="O638">
        <v>0.91891590000000001</v>
      </c>
      <c r="P638">
        <v>6.0500002999999997E-2</v>
      </c>
      <c r="Q638">
        <v>0</v>
      </c>
      <c r="R638">
        <v>80</v>
      </c>
      <c r="S638" t="s">
        <v>732</v>
      </c>
      <c r="T638">
        <v>0.5</v>
      </c>
      <c r="U638">
        <v>0</v>
      </c>
      <c r="V638">
        <v>80</v>
      </c>
      <c r="W638" t="s">
        <v>732</v>
      </c>
      <c r="X638">
        <v>2.0000001E-2</v>
      </c>
      <c r="Y638">
        <v>0.31</v>
      </c>
      <c r="Z638">
        <v>0.90000004</v>
      </c>
      <c r="AA638">
        <v>1</v>
      </c>
      <c r="AB638">
        <v>1</v>
      </c>
      <c r="AC638">
        <v>1</v>
      </c>
      <c r="AG638">
        <v>0</v>
      </c>
      <c r="AH638">
        <v>0.16540485999999999</v>
      </c>
      <c r="AI638">
        <v>0</v>
      </c>
      <c r="AJ638">
        <v>0.2</v>
      </c>
      <c r="AK638">
        <v>15</v>
      </c>
      <c r="AL638">
        <v>0.1</v>
      </c>
      <c r="AM638">
        <v>3</v>
      </c>
      <c r="AN638" t="s">
        <v>732</v>
      </c>
      <c r="AO638" t="s">
        <v>732</v>
      </c>
      <c r="AP638" t="s">
        <v>732</v>
      </c>
      <c r="AR638">
        <v>70</v>
      </c>
      <c r="AS638">
        <v>10</v>
      </c>
      <c r="AW638">
        <v>20</v>
      </c>
      <c r="AX638">
        <v>40</v>
      </c>
      <c r="AY638">
        <v>0.1</v>
      </c>
      <c r="AZ638">
        <v>3</v>
      </c>
      <c r="BA638">
        <v>40</v>
      </c>
      <c r="BB638">
        <v>0.1</v>
      </c>
      <c r="BC638">
        <v>1</v>
      </c>
      <c r="BD638">
        <v>0.2</v>
      </c>
      <c r="BE638">
        <v>3</v>
      </c>
      <c r="BF638">
        <v>30</v>
      </c>
      <c r="BG638" t="s">
        <v>732</v>
      </c>
      <c r="BH638" t="s">
        <v>732</v>
      </c>
      <c r="BI638" t="s">
        <v>732</v>
      </c>
    </row>
    <row r="639" spans="1:61">
      <c r="A639">
        <v>977</v>
      </c>
      <c r="B639" t="s">
        <v>1905</v>
      </c>
      <c r="C639" t="s">
        <v>1907</v>
      </c>
      <c r="D639" s="70">
        <v>340330</v>
      </c>
      <c r="E639">
        <v>2</v>
      </c>
      <c r="F639">
        <v>1</v>
      </c>
      <c r="G639" s="70">
        <v>118120144</v>
      </c>
      <c r="H639">
        <v>9.4873689999999993</v>
      </c>
      <c r="I639">
        <v>1.8678258999999999</v>
      </c>
      <c r="J639">
        <v>3.2343303000000002E-3</v>
      </c>
      <c r="K639" s="71">
        <v>6.8355475000000005E-5</v>
      </c>
      <c r="L639">
        <v>0.30630534999999998</v>
      </c>
      <c r="M639">
        <v>0.88215922999999996</v>
      </c>
      <c r="N639">
        <v>1.3273231000000001</v>
      </c>
      <c r="O639">
        <v>0.91891590000000001</v>
      </c>
      <c r="P639">
        <v>6.0500002999999997E-2</v>
      </c>
      <c r="Q639">
        <v>0</v>
      </c>
      <c r="R639">
        <v>80</v>
      </c>
      <c r="S639" t="s">
        <v>732</v>
      </c>
      <c r="T639">
        <v>0.5</v>
      </c>
      <c r="U639">
        <v>0</v>
      </c>
      <c r="V639">
        <v>80</v>
      </c>
      <c r="W639" t="s">
        <v>732</v>
      </c>
      <c r="X639">
        <v>1</v>
      </c>
      <c r="Y639">
        <v>2.7</v>
      </c>
      <c r="Z639">
        <v>5</v>
      </c>
      <c r="AA639">
        <v>5.7000003000000001</v>
      </c>
      <c r="AB639">
        <v>1.2</v>
      </c>
      <c r="AC639">
        <v>1.2</v>
      </c>
      <c r="AD639">
        <v>0.3</v>
      </c>
      <c r="AE639">
        <v>0.1</v>
      </c>
      <c r="AF639">
        <v>0</v>
      </c>
      <c r="AG639">
        <v>0.11419637000000001</v>
      </c>
      <c r="AH639">
        <v>0.16540485999999999</v>
      </c>
      <c r="AI639">
        <v>0</v>
      </c>
      <c r="AJ639">
        <v>0.7</v>
      </c>
      <c r="AK639">
        <v>80</v>
      </c>
      <c r="AL639">
        <v>0.1</v>
      </c>
      <c r="AM639">
        <v>3</v>
      </c>
      <c r="AN639" t="s">
        <v>732</v>
      </c>
      <c r="AO639" t="s">
        <v>732</v>
      </c>
      <c r="AP639" t="s">
        <v>732</v>
      </c>
      <c r="AR639">
        <v>70</v>
      </c>
      <c r="AS639">
        <v>10</v>
      </c>
      <c r="AW639">
        <v>20</v>
      </c>
      <c r="AX639">
        <v>80</v>
      </c>
      <c r="AY639">
        <v>0.2</v>
      </c>
      <c r="AZ639">
        <v>3</v>
      </c>
      <c r="BA639">
        <v>80</v>
      </c>
      <c r="BB639">
        <v>0.4</v>
      </c>
      <c r="BC639">
        <v>1</v>
      </c>
      <c r="BD639">
        <v>0.2</v>
      </c>
      <c r="BE639">
        <v>3</v>
      </c>
      <c r="BF639">
        <v>30</v>
      </c>
      <c r="BG639" t="s">
        <v>732</v>
      </c>
      <c r="BH639" t="s">
        <v>732</v>
      </c>
      <c r="BI639" t="s">
        <v>732</v>
      </c>
    </row>
    <row r="640" spans="1:61">
      <c r="A640">
        <v>978</v>
      </c>
      <c r="B640" t="s">
        <v>1900</v>
      </c>
      <c r="C640" t="s">
        <v>1908</v>
      </c>
      <c r="D640" s="70">
        <v>340330</v>
      </c>
      <c r="E640">
        <v>2</v>
      </c>
      <c r="F640">
        <v>1</v>
      </c>
      <c r="G640" s="70">
        <v>118120144</v>
      </c>
      <c r="H640">
        <v>3.8811965000000002</v>
      </c>
      <c r="I640">
        <v>2.1562199999999998</v>
      </c>
      <c r="J640">
        <v>3.9530705999999999E-2</v>
      </c>
      <c r="L640">
        <v>0.32672570000000001</v>
      </c>
      <c r="N640">
        <v>6.0035844000000003</v>
      </c>
      <c r="O640">
        <v>2.0910441999999998</v>
      </c>
      <c r="P640">
        <v>3.6299999999999999E-2</v>
      </c>
      <c r="Q640">
        <v>0</v>
      </c>
      <c r="R640">
        <v>80</v>
      </c>
      <c r="S640" t="s">
        <v>732</v>
      </c>
      <c r="T640">
        <v>0.1</v>
      </c>
      <c r="U640">
        <v>0</v>
      </c>
      <c r="V640">
        <v>80</v>
      </c>
      <c r="W640" t="s">
        <v>732</v>
      </c>
      <c r="X640">
        <v>0.8</v>
      </c>
      <c r="Y640">
        <v>1.2</v>
      </c>
      <c r="Z640">
        <v>3.0000002000000001</v>
      </c>
      <c r="AA640">
        <v>2.4</v>
      </c>
      <c r="AB640">
        <v>4</v>
      </c>
      <c r="AC640">
        <v>1</v>
      </c>
      <c r="AD640">
        <v>2.8000001999999999</v>
      </c>
      <c r="AE640">
        <v>4.2000003000000001</v>
      </c>
      <c r="AF640">
        <v>0</v>
      </c>
      <c r="AJ640">
        <v>1.5</v>
      </c>
      <c r="AK640">
        <v>95</v>
      </c>
      <c r="AL640">
        <v>0.1</v>
      </c>
      <c r="AM640">
        <v>5</v>
      </c>
      <c r="AN640" t="s">
        <v>732</v>
      </c>
      <c r="AO640" t="s">
        <v>732</v>
      </c>
      <c r="AP640" t="s">
        <v>732</v>
      </c>
      <c r="AR640">
        <v>20</v>
      </c>
      <c r="AS640">
        <v>60</v>
      </c>
      <c r="AW640">
        <v>20</v>
      </c>
      <c r="AX640">
        <v>80</v>
      </c>
      <c r="AY640">
        <v>0.5</v>
      </c>
      <c r="AZ640">
        <v>3</v>
      </c>
      <c r="BA640">
        <v>80</v>
      </c>
      <c r="BB640">
        <v>1</v>
      </c>
      <c r="BC640">
        <v>1</v>
      </c>
      <c r="BD640">
        <v>0.2</v>
      </c>
      <c r="BE640">
        <v>3</v>
      </c>
      <c r="BF640">
        <v>30</v>
      </c>
      <c r="BG640" t="s">
        <v>732</v>
      </c>
      <c r="BH640" t="s">
        <v>732</v>
      </c>
      <c r="BI640" t="s">
        <v>732</v>
      </c>
    </row>
    <row r="641" spans="1:61">
      <c r="A641">
        <v>979</v>
      </c>
      <c r="B641" t="s">
        <v>1900</v>
      </c>
      <c r="C641" t="s">
        <v>1909</v>
      </c>
      <c r="D641" s="70">
        <v>340330</v>
      </c>
      <c r="E641">
        <v>2</v>
      </c>
      <c r="F641">
        <v>1</v>
      </c>
      <c r="G641" s="70">
        <v>118120144</v>
      </c>
      <c r="H641">
        <v>4.5280623000000002</v>
      </c>
      <c r="I641">
        <v>2.1562199999999998</v>
      </c>
      <c r="J641">
        <v>0.15812282</v>
      </c>
      <c r="K641" s="71">
        <v>4.9557715000000003E-5</v>
      </c>
      <c r="L641">
        <v>0.36756638000000003</v>
      </c>
      <c r="M641">
        <v>0.88215922999999996</v>
      </c>
      <c r="N641">
        <v>2.4014340000000001</v>
      </c>
      <c r="P641">
        <v>0.18149999999999999</v>
      </c>
      <c r="Q641">
        <v>0</v>
      </c>
      <c r="R641">
        <v>80</v>
      </c>
      <c r="S641" t="s">
        <v>732</v>
      </c>
      <c r="T641">
        <v>0.70000004999999998</v>
      </c>
      <c r="U641">
        <v>0</v>
      </c>
      <c r="V641">
        <v>80</v>
      </c>
      <c r="W641" t="s">
        <v>732</v>
      </c>
      <c r="X641">
        <v>0.8</v>
      </c>
      <c r="Y641">
        <v>1.2</v>
      </c>
      <c r="Z641">
        <v>3.0000002000000001</v>
      </c>
      <c r="AA641">
        <v>0.4</v>
      </c>
      <c r="AB641">
        <v>0</v>
      </c>
      <c r="AC641">
        <v>0</v>
      </c>
      <c r="AD641">
        <v>0.8</v>
      </c>
      <c r="AE641">
        <v>4.2000003000000001</v>
      </c>
      <c r="AF641">
        <v>0</v>
      </c>
      <c r="AG641">
        <v>0</v>
      </c>
      <c r="AH641">
        <v>2.0011948000000002E-2</v>
      </c>
      <c r="AI641">
        <v>0</v>
      </c>
      <c r="AJ641">
        <v>1</v>
      </c>
      <c r="AK641">
        <v>80</v>
      </c>
      <c r="AL641">
        <v>0.1</v>
      </c>
      <c r="AM641">
        <v>5</v>
      </c>
      <c r="AN641" t="s">
        <v>732</v>
      </c>
      <c r="AO641" t="s">
        <v>732</v>
      </c>
      <c r="AP641" t="s">
        <v>732</v>
      </c>
      <c r="AR641">
        <v>20</v>
      </c>
      <c r="AS641">
        <v>50</v>
      </c>
      <c r="AW641">
        <v>30</v>
      </c>
      <c r="AX641">
        <v>70</v>
      </c>
      <c r="AY641">
        <v>0.5</v>
      </c>
      <c r="AZ641">
        <v>3</v>
      </c>
      <c r="BA641">
        <v>70</v>
      </c>
      <c r="BB641">
        <v>1</v>
      </c>
      <c r="BC641">
        <v>1</v>
      </c>
      <c r="BD641">
        <v>0.5</v>
      </c>
      <c r="BE641">
        <v>3</v>
      </c>
      <c r="BF641">
        <v>30</v>
      </c>
      <c r="BG641" t="s">
        <v>732</v>
      </c>
      <c r="BH641" t="s">
        <v>732</v>
      </c>
      <c r="BI641" t="s">
        <v>732</v>
      </c>
    </row>
    <row r="642" spans="1:61">
      <c r="A642">
        <v>980</v>
      </c>
      <c r="B642" t="s">
        <v>1903</v>
      </c>
      <c r="C642" s="69" t="s">
        <v>1910</v>
      </c>
      <c r="D642" s="70">
        <v>340330</v>
      </c>
      <c r="E642">
        <v>2</v>
      </c>
      <c r="F642">
        <v>1</v>
      </c>
      <c r="G642" s="70">
        <v>118120144</v>
      </c>
      <c r="H642">
        <v>8.5781620000000007</v>
      </c>
      <c r="I642">
        <v>0.89123774</v>
      </c>
      <c r="J642">
        <v>7.9061409999999999E-2</v>
      </c>
      <c r="K642" s="71">
        <v>6.3228813999999998E-5</v>
      </c>
      <c r="L642">
        <v>0.36756632</v>
      </c>
      <c r="M642">
        <v>0.88215929999999998</v>
      </c>
      <c r="N642">
        <v>3.0017922000000001</v>
      </c>
      <c r="P642">
        <v>3.6299999999999999E-2</v>
      </c>
      <c r="Q642">
        <v>0</v>
      </c>
      <c r="R642">
        <v>40</v>
      </c>
      <c r="S642" t="s">
        <v>732</v>
      </c>
      <c r="T642">
        <v>0.5</v>
      </c>
      <c r="U642">
        <v>0</v>
      </c>
      <c r="V642">
        <v>60</v>
      </c>
      <c r="W642" t="s">
        <v>732</v>
      </c>
      <c r="X642">
        <v>0.3</v>
      </c>
      <c r="Y642">
        <v>2</v>
      </c>
      <c r="Z642">
        <v>2.5</v>
      </c>
      <c r="AA642">
        <v>1</v>
      </c>
      <c r="AB642">
        <v>1</v>
      </c>
      <c r="AC642">
        <v>1.5000001000000001</v>
      </c>
      <c r="AD642">
        <v>1</v>
      </c>
      <c r="AE642">
        <v>0.5</v>
      </c>
      <c r="AF642">
        <v>0</v>
      </c>
      <c r="AJ642">
        <v>1</v>
      </c>
      <c r="AK642">
        <v>95</v>
      </c>
      <c r="AL642">
        <v>0.1</v>
      </c>
      <c r="AM642">
        <v>5</v>
      </c>
      <c r="AN642" t="s">
        <v>732</v>
      </c>
      <c r="AO642" t="s">
        <v>732</v>
      </c>
      <c r="AP642" t="s">
        <v>732</v>
      </c>
      <c r="AR642">
        <v>20</v>
      </c>
      <c r="AS642">
        <v>30</v>
      </c>
      <c r="AW642">
        <v>50</v>
      </c>
      <c r="AX642">
        <v>80</v>
      </c>
      <c r="AY642">
        <v>0.5</v>
      </c>
      <c r="AZ642">
        <v>3</v>
      </c>
      <c r="BA642">
        <v>80</v>
      </c>
      <c r="BB642">
        <v>1</v>
      </c>
      <c r="BC642">
        <v>1</v>
      </c>
      <c r="BD642">
        <v>0.2</v>
      </c>
      <c r="BE642">
        <v>3</v>
      </c>
      <c r="BF642">
        <v>30</v>
      </c>
      <c r="BG642" t="s">
        <v>732</v>
      </c>
      <c r="BH642" t="s">
        <v>732</v>
      </c>
      <c r="BI642" t="s">
        <v>732</v>
      </c>
    </row>
    <row r="643" spans="1:61">
      <c r="A643">
        <v>981</v>
      </c>
      <c r="B643" t="s">
        <v>1903</v>
      </c>
      <c r="C643" s="69" t="s">
        <v>1911</v>
      </c>
      <c r="D643" s="70">
        <v>340330</v>
      </c>
      <c r="E643">
        <v>2</v>
      </c>
      <c r="F643">
        <v>1</v>
      </c>
      <c r="G643" s="70">
        <v>118120144</v>
      </c>
      <c r="H643">
        <v>7.3527117000000004</v>
      </c>
      <c r="I643">
        <v>0.17824754000000001</v>
      </c>
      <c r="J643">
        <v>2.3718421999999999E-2</v>
      </c>
      <c r="K643" s="71">
        <v>4.9557715000000003E-5</v>
      </c>
      <c r="L643">
        <v>0.36756632</v>
      </c>
      <c r="M643">
        <v>0.88215922999999996</v>
      </c>
      <c r="N643">
        <v>3.0017922000000001</v>
      </c>
      <c r="P643">
        <v>3.6299999999999999E-2</v>
      </c>
      <c r="Q643">
        <v>0</v>
      </c>
      <c r="R643">
        <v>40</v>
      </c>
      <c r="S643" t="s">
        <v>732</v>
      </c>
      <c r="T643">
        <v>0.5</v>
      </c>
      <c r="U643">
        <v>0</v>
      </c>
      <c r="V643">
        <v>60</v>
      </c>
      <c r="W643" t="s">
        <v>732</v>
      </c>
      <c r="X643">
        <v>1</v>
      </c>
      <c r="Y643">
        <v>1.5000001000000001</v>
      </c>
      <c r="Z643">
        <v>2.5</v>
      </c>
      <c r="AA643">
        <v>1</v>
      </c>
      <c r="AB643">
        <v>0.5</v>
      </c>
      <c r="AC643">
        <v>0.5</v>
      </c>
      <c r="AD643">
        <v>0.5</v>
      </c>
      <c r="AE643">
        <v>0.5</v>
      </c>
      <c r="AF643">
        <v>0</v>
      </c>
      <c r="AJ643">
        <v>1</v>
      </c>
      <c r="AK643">
        <v>65</v>
      </c>
      <c r="AL643">
        <v>0.1</v>
      </c>
      <c r="AM643">
        <v>3</v>
      </c>
      <c r="AN643" t="s">
        <v>732</v>
      </c>
      <c r="AO643" t="s">
        <v>732</v>
      </c>
      <c r="AP643" t="s">
        <v>732</v>
      </c>
      <c r="AR643">
        <v>20</v>
      </c>
      <c r="AS643">
        <v>30</v>
      </c>
      <c r="AW643">
        <v>50</v>
      </c>
      <c r="AX643">
        <v>80</v>
      </c>
      <c r="AY643">
        <v>0.5</v>
      </c>
      <c r="AZ643">
        <v>3</v>
      </c>
      <c r="BA643">
        <v>80</v>
      </c>
      <c r="BB643">
        <v>1</v>
      </c>
      <c r="BC643">
        <v>1</v>
      </c>
      <c r="BD643">
        <v>1</v>
      </c>
      <c r="BE643">
        <v>3</v>
      </c>
      <c r="BF643">
        <v>30</v>
      </c>
      <c r="BG643" t="s">
        <v>732</v>
      </c>
      <c r="BH643" t="s">
        <v>732</v>
      </c>
      <c r="BI643" t="s">
        <v>732</v>
      </c>
    </row>
    <row r="644" spans="1:61">
      <c r="A644">
        <v>982</v>
      </c>
      <c r="B644" t="s">
        <v>1912</v>
      </c>
      <c r="C644" s="69" t="s">
        <v>1913</v>
      </c>
      <c r="D644" s="70">
        <v>340330</v>
      </c>
      <c r="E644">
        <v>2</v>
      </c>
      <c r="F644">
        <v>1</v>
      </c>
      <c r="G644" s="70">
        <v>118120144</v>
      </c>
      <c r="H644">
        <v>9.3579969999999992</v>
      </c>
      <c r="I644">
        <v>1.7824755000000001</v>
      </c>
      <c r="J644">
        <v>0.75898949999999998</v>
      </c>
      <c r="K644" s="71">
        <v>6.3228813999999998E-5</v>
      </c>
      <c r="L644">
        <v>0.88215929999999998</v>
      </c>
      <c r="M644">
        <v>0.88215929999999998</v>
      </c>
      <c r="N644">
        <v>0.29405310000000001</v>
      </c>
      <c r="O644">
        <v>0.3502091</v>
      </c>
      <c r="P644">
        <v>3.6299999999999999E-2</v>
      </c>
      <c r="Q644">
        <v>0</v>
      </c>
      <c r="R644">
        <v>40</v>
      </c>
      <c r="S644" t="s">
        <v>732</v>
      </c>
      <c r="T644">
        <v>0.5</v>
      </c>
      <c r="U644">
        <v>0</v>
      </c>
      <c r="V644">
        <v>60</v>
      </c>
      <c r="W644" t="s">
        <v>732</v>
      </c>
      <c r="X644">
        <v>0.3</v>
      </c>
      <c r="Y644">
        <v>2</v>
      </c>
      <c r="Z644">
        <v>2.5</v>
      </c>
      <c r="AA644">
        <v>1.5000001000000001</v>
      </c>
      <c r="AB644">
        <v>10.500000999999999</v>
      </c>
      <c r="AC644">
        <v>1.5000001000000001</v>
      </c>
      <c r="AD644">
        <v>1</v>
      </c>
      <c r="AE644">
        <v>11.000000999999999</v>
      </c>
      <c r="AF644">
        <v>1.2</v>
      </c>
      <c r="AJ644">
        <v>1</v>
      </c>
      <c r="AK644">
        <v>95</v>
      </c>
      <c r="AL644">
        <v>0.1</v>
      </c>
      <c r="AM644">
        <v>5</v>
      </c>
      <c r="AN644" t="s">
        <v>732</v>
      </c>
      <c r="AO644" t="s">
        <v>732</v>
      </c>
      <c r="AP644" t="s">
        <v>732</v>
      </c>
      <c r="AR644">
        <v>40</v>
      </c>
      <c r="AS644">
        <v>30</v>
      </c>
      <c r="AW644">
        <v>30</v>
      </c>
      <c r="AX644">
        <v>80</v>
      </c>
      <c r="AY644">
        <v>0.5</v>
      </c>
      <c r="AZ644">
        <v>3</v>
      </c>
      <c r="BA644">
        <v>80</v>
      </c>
      <c r="BB644">
        <v>1.5</v>
      </c>
      <c r="BC644">
        <v>1</v>
      </c>
      <c r="BD644">
        <v>0.2</v>
      </c>
      <c r="BE644">
        <v>3</v>
      </c>
      <c r="BF644">
        <v>30</v>
      </c>
      <c r="BG644" t="s">
        <v>732</v>
      </c>
      <c r="BH644" t="s">
        <v>732</v>
      </c>
      <c r="BI644" t="s">
        <v>732</v>
      </c>
    </row>
    <row r="645" spans="1:61">
      <c r="A645">
        <v>983</v>
      </c>
      <c r="B645" t="s">
        <v>1914</v>
      </c>
      <c r="C645" s="69" t="s">
        <v>1915</v>
      </c>
      <c r="D645" s="70">
        <v>340330</v>
      </c>
      <c r="E645">
        <v>2</v>
      </c>
      <c r="F645">
        <v>1</v>
      </c>
      <c r="G645" s="70">
        <v>118120144</v>
      </c>
      <c r="H645">
        <v>6.2386629999999998</v>
      </c>
      <c r="I645">
        <v>0.15524784999999999</v>
      </c>
      <c r="J645">
        <v>2.3718421999999999E-2</v>
      </c>
      <c r="L645">
        <v>0.88215922999999996</v>
      </c>
      <c r="N645">
        <v>4.1351215999999996E-3</v>
      </c>
      <c r="O645">
        <v>1.8296638000000001</v>
      </c>
      <c r="P645">
        <v>3.6299999999999999E-2</v>
      </c>
      <c r="Q645">
        <v>0</v>
      </c>
      <c r="R645">
        <v>40</v>
      </c>
      <c r="S645" t="s">
        <v>732</v>
      </c>
      <c r="T645">
        <v>0.5</v>
      </c>
      <c r="U645">
        <v>0</v>
      </c>
      <c r="V645">
        <v>60</v>
      </c>
      <c r="W645" t="s">
        <v>732</v>
      </c>
      <c r="X645">
        <v>0.1</v>
      </c>
      <c r="Y645">
        <v>0.5</v>
      </c>
      <c r="Z645">
        <v>1</v>
      </c>
      <c r="AA645">
        <v>1.5000001000000001</v>
      </c>
      <c r="AB645">
        <v>3.0000002000000001</v>
      </c>
      <c r="AC645">
        <v>0</v>
      </c>
      <c r="AD645">
        <v>0</v>
      </c>
      <c r="AE645">
        <v>0</v>
      </c>
      <c r="AF645">
        <v>0.5</v>
      </c>
      <c r="AG645">
        <v>1.2231126999999999</v>
      </c>
      <c r="AH645">
        <v>0</v>
      </c>
      <c r="AI645">
        <v>0</v>
      </c>
      <c r="AJ645">
        <v>1</v>
      </c>
      <c r="AK645">
        <v>30</v>
      </c>
      <c r="AL645">
        <v>0.1</v>
      </c>
      <c r="AM645">
        <v>5</v>
      </c>
      <c r="AN645" t="s">
        <v>732</v>
      </c>
      <c r="AO645" t="s">
        <v>732</v>
      </c>
      <c r="AP645" t="s">
        <v>732</v>
      </c>
      <c r="AR645">
        <v>40</v>
      </c>
      <c r="AS645">
        <v>30</v>
      </c>
      <c r="AW645">
        <v>30</v>
      </c>
      <c r="AX645">
        <v>40</v>
      </c>
      <c r="AY645">
        <v>0.2</v>
      </c>
      <c r="AZ645">
        <v>3</v>
      </c>
      <c r="BA645">
        <v>40</v>
      </c>
      <c r="BB645">
        <v>0.2</v>
      </c>
      <c r="BC645">
        <v>1</v>
      </c>
      <c r="BD645">
        <v>0.2</v>
      </c>
      <c r="BE645">
        <v>3</v>
      </c>
      <c r="BF645">
        <v>30</v>
      </c>
      <c r="BG645" t="s">
        <v>732</v>
      </c>
      <c r="BH645" t="s">
        <v>732</v>
      </c>
      <c r="BI645" t="s">
        <v>732</v>
      </c>
    </row>
    <row r="646" spans="1:61">
      <c r="A646">
        <v>984</v>
      </c>
      <c r="B646" t="s">
        <v>1912</v>
      </c>
      <c r="C646" t="s">
        <v>1916</v>
      </c>
      <c r="D646" s="70">
        <v>340330</v>
      </c>
      <c r="E646">
        <v>2</v>
      </c>
      <c r="F646">
        <v>1</v>
      </c>
      <c r="G646" s="70">
        <v>118120144</v>
      </c>
      <c r="H646">
        <v>6.2386629999999998</v>
      </c>
      <c r="I646">
        <v>0.15524784999999999</v>
      </c>
      <c r="J646">
        <v>2.3718421999999999E-2</v>
      </c>
      <c r="L646">
        <v>0.88215922999999996</v>
      </c>
      <c r="O646">
        <v>1.8296638000000001</v>
      </c>
      <c r="P646">
        <v>3.6299999999999999E-2</v>
      </c>
      <c r="Q646">
        <v>0</v>
      </c>
      <c r="R646">
        <v>40</v>
      </c>
      <c r="S646" t="s">
        <v>732</v>
      </c>
      <c r="T646">
        <v>0.5</v>
      </c>
      <c r="U646">
        <v>0</v>
      </c>
      <c r="V646">
        <v>60</v>
      </c>
      <c r="W646" t="s">
        <v>732</v>
      </c>
      <c r="X646">
        <v>1.1000000000000001</v>
      </c>
      <c r="Y646">
        <v>2.3000001999999999</v>
      </c>
      <c r="Z646">
        <v>4.8</v>
      </c>
      <c r="AA646">
        <v>4.3</v>
      </c>
      <c r="AB646">
        <v>8.2000010000000003</v>
      </c>
      <c r="AC646">
        <v>2.5</v>
      </c>
      <c r="AD646">
        <v>2</v>
      </c>
      <c r="AE646">
        <v>3.0000002000000001</v>
      </c>
      <c r="AF646">
        <v>0</v>
      </c>
      <c r="AG646">
        <v>1.1819557000000001</v>
      </c>
      <c r="AH646">
        <v>0</v>
      </c>
      <c r="AI646">
        <v>0</v>
      </c>
      <c r="AJ646">
        <v>1.2</v>
      </c>
      <c r="AK646">
        <v>85</v>
      </c>
      <c r="AL646">
        <v>0.1</v>
      </c>
      <c r="AM646">
        <v>5</v>
      </c>
      <c r="AN646" t="s">
        <v>732</v>
      </c>
      <c r="AO646" t="s">
        <v>732</v>
      </c>
      <c r="AP646" t="s">
        <v>732</v>
      </c>
      <c r="AR646">
        <v>40</v>
      </c>
      <c r="AS646">
        <v>30</v>
      </c>
      <c r="AW646">
        <v>30</v>
      </c>
      <c r="AX646">
        <v>80</v>
      </c>
      <c r="AY646">
        <v>0.5</v>
      </c>
      <c r="AZ646">
        <v>3</v>
      </c>
      <c r="BA646">
        <v>80</v>
      </c>
      <c r="BB646">
        <v>1</v>
      </c>
      <c r="BC646">
        <v>1</v>
      </c>
      <c r="BD646">
        <v>1</v>
      </c>
      <c r="BE646">
        <v>3</v>
      </c>
      <c r="BF646">
        <v>30</v>
      </c>
      <c r="BG646" t="s">
        <v>732</v>
      </c>
      <c r="BH646" t="s">
        <v>732</v>
      </c>
      <c r="BI646" t="s">
        <v>732</v>
      </c>
    </row>
    <row r="647" spans="1:61">
      <c r="A647">
        <v>985</v>
      </c>
      <c r="B647" t="s">
        <v>1914</v>
      </c>
      <c r="C647" s="69" t="s">
        <v>1917</v>
      </c>
      <c r="D647" s="70">
        <v>340330</v>
      </c>
      <c r="E647">
        <v>2</v>
      </c>
      <c r="F647">
        <v>1</v>
      </c>
      <c r="G647" s="70">
        <v>118120144</v>
      </c>
      <c r="H647">
        <v>7.1155267000000002</v>
      </c>
      <c r="I647">
        <v>2.0376281999999999</v>
      </c>
      <c r="J647">
        <v>0.12937320999999999</v>
      </c>
      <c r="K647" s="71">
        <v>6.8355475000000005E-5</v>
      </c>
      <c r="L647">
        <v>0.30630534999999998</v>
      </c>
      <c r="M647">
        <v>0.88215922999999996</v>
      </c>
      <c r="N647">
        <v>1.6336284999999999</v>
      </c>
      <c r="O647">
        <v>0.91891590000000001</v>
      </c>
      <c r="P647">
        <v>6.0500002999999997E-2</v>
      </c>
      <c r="Q647">
        <v>0</v>
      </c>
      <c r="R647">
        <v>80</v>
      </c>
      <c r="S647" t="s">
        <v>732</v>
      </c>
      <c r="T647">
        <v>1</v>
      </c>
      <c r="U647">
        <v>0</v>
      </c>
      <c r="V647">
        <v>80</v>
      </c>
      <c r="W647" t="s">
        <v>732</v>
      </c>
      <c r="X647">
        <v>0.5</v>
      </c>
      <c r="Y647">
        <v>0.6</v>
      </c>
      <c r="Z647">
        <v>0.5</v>
      </c>
      <c r="AA647">
        <v>0.4</v>
      </c>
      <c r="AB647">
        <v>1</v>
      </c>
      <c r="AC647">
        <v>0</v>
      </c>
      <c r="AD647">
        <v>0.2</v>
      </c>
      <c r="AE647">
        <v>0</v>
      </c>
      <c r="AF647">
        <v>1</v>
      </c>
      <c r="AJ647">
        <v>1</v>
      </c>
      <c r="AK647">
        <v>60</v>
      </c>
      <c r="AL647">
        <v>0.1</v>
      </c>
      <c r="AM647">
        <v>3</v>
      </c>
      <c r="AN647" t="s">
        <v>732</v>
      </c>
      <c r="AO647" t="s">
        <v>732</v>
      </c>
      <c r="AP647" t="s">
        <v>732</v>
      </c>
      <c r="AR647">
        <v>70</v>
      </c>
      <c r="AS647">
        <v>10</v>
      </c>
      <c r="AW647">
        <v>20</v>
      </c>
      <c r="AX647">
        <v>40</v>
      </c>
      <c r="AY647">
        <v>0.2</v>
      </c>
      <c r="AZ647">
        <v>3</v>
      </c>
      <c r="BA647">
        <v>40</v>
      </c>
      <c r="BB647">
        <v>0.2</v>
      </c>
      <c r="BC647">
        <v>1</v>
      </c>
      <c r="BD647">
        <v>0.2</v>
      </c>
      <c r="BE647">
        <v>3</v>
      </c>
      <c r="BF647">
        <v>30</v>
      </c>
      <c r="BG647" t="s">
        <v>732</v>
      </c>
      <c r="BH647" t="s">
        <v>732</v>
      </c>
      <c r="BI647" t="s">
        <v>732</v>
      </c>
    </row>
    <row r="648" spans="1:61">
      <c r="A648">
        <v>986</v>
      </c>
      <c r="B648" t="s">
        <v>1903</v>
      </c>
      <c r="C648" s="69" t="s">
        <v>1918</v>
      </c>
      <c r="D648" s="70">
        <v>340330</v>
      </c>
      <c r="E648">
        <v>2</v>
      </c>
      <c r="F648">
        <v>1</v>
      </c>
      <c r="G648" s="70">
        <v>118120144</v>
      </c>
      <c r="H648">
        <v>4.1686926</v>
      </c>
      <c r="I648">
        <v>0.43124407999999997</v>
      </c>
      <c r="J648">
        <v>0</v>
      </c>
      <c r="O648">
        <v>3.6756641999999999</v>
      </c>
      <c r="P648">
        <v>6.0500002999999997E-2</v>
      </c>
      <c r="Q648">
        <v>0</v>
      </c>
      <c r="R648">
        <v>80</v>
      </c>
      <c r="S648" t="s">
        <v>732</v>
      </c>
      <c r="T648">
        <v>1</v>
      </c>
      <c r="U648">
        <v>0</v>
      </c>
      <c r="V648">
        <v>80</v>
      </c>
      <c r="W648" t="s">
        <v>732</v>
      </c>
      <c r="X648">
        <v>0.8</v>
      </c>
      <c r="Y648">
        <v>1.2</v>
      </c>
      <c r="Z648">
        <v>0.1</v>
      </c>
      <c r="AA648">
        <v>0.3</v>
      </c>
      <c r="AB648">
        <v>0.2</v>
      </c>
      <c r="AC648">
        <v>0</v>
      </c>
      <c r="AD648">
        <v>0.8</v>
      </c>
      <c r="AE648">
        <v>0.5</v>
      </c>
      <c r="AF648">
        <v>0</v>
      </c>
      <c r="AG648">
        <v>1.2438784000000001</v>
      </c>
      <c r="AH648">
        <v>2.0011948000000002E-2</v>
      </c>
      <c r="AI648">
        <v>0</v>
      </c>
      <c r="AJ648">
        <v>1</v>
      </c>
      <c r="AK648">
        <v>60</v>
      </c>
      <c r="AL648" t="s">
        <v>732</v>
      </c>
      <c r="AM648" t="s">
        <v>732</v>
      </c>
      <c r="AN648" t="s">
        <v>732</v>
      </c>
      <c r="AO648" t="s">
        <v>732</v>
      </c>
      <c r="AP648" t="s">
        <v>732</v>
      </c>
      <c r="AR648">
        <v>70</v>
      </c>
      <c r="AS648">
        <v>10</v>
      </c>
      <c r="AW648">
        <v>20</v>
      </c>
      <c r="AX648">
        <v>60</v>
      </c>
      <c r="AY648">
        <v>0.2</v>
      </c>
      <c r="AZ648">
        <v>3</v>
      </c>
      <c r="BA648">
        <v>60</v>
      </c>
      <c r="BB648">
        <v>0.2</v>
      </c>
      <c r="BC648">
        <v>1</v>
      </c>
      <c r="BD648">
        <v>0.2</v>
      </c>
      <c r="BE648">
        <v>3</v>
      </c>
      <c r="BF648">
        <v>30</v>
      </c>
      <c r="BG648" t="s">
        <v>732</v>
      </c>
      <c r="BH648" t="s">
        <v>732</v>
      </c>
      <c r="BI648" t="s">
        <v>732</v>
      </c>
    </row>
    <row r="649" spans="1:61">
      <c r="A649">
        <v>987</v>
      </c>
      <c r="B649" t="s">
        <v>1912</v>
      </c>
      <c r="C649" s="69" t="s">
        <v>1919</v>
      </c>
      <c r="D649" s="70">
        <v>340330</v>
      </c>
      <c r="E649">
        <v>2</v>
      </c>
      <c r="F649">
        <v>1</v>
      </c>
      <c r="G649" s="70">
        <v>118120144</v>
      </c>
      <c r="H649">
        <v>5.0024303999999997</v>
      </c>
      <c r="I649">
        <v>0.53905499999999995</v>
      </c>
      <c r="J649">
        <v>6.378818E-2</v>
      </c>
      <c r="O649">
        <v>0.91891590000000001</v>
      </c>
      <c r="P649">
        <v>6.0500002999999997E-2</v>
      </c>
      <c r="Q649">
        <v>0</v>
      </c>
      <c r="R649">
        <v>80</v>
      </c>
      <c r="S649" t="s">
        <v>732</v>
      </c>
      <c r="T649">
        <v>1</v>
      </c>
      <c r="U649">
        <v>0</v>
      </c>
      <c r="V649">
        <v>80</v>
      </c>
      <c r="W649" t="s">
        <v>732</v>
      </c>
      <c r="X649">
        <v>1.2</v>
      </c>
      <c r="Y649">
        <v>1.8000001000000001</v>
      </c>
      <c r="Z649">
        <v>0.5</v>
      </c>
      <c r="AA649">
        <v>0.3</v>
      </c>
      <c r="AB649">
        <v>0.2</v>
      </c>
      <c r="AC649">
        <v>0</v>
      </c>
      <c r="AD649">
        <v>0.2</v>
      </c>
      <c r="AE649">
        <v>0.5</v>
      </c>
      <c r="AF649">
        <v>0</v>
      </c>
      <c r="AG649">
        <v>5.330907E-2</v>
      </c>
      <c r="AH649">
        <v>0.70041819999999999</v>
      </c>
      <c r="AI649">
        <v>0</v>
      </c>
      <c r="AJ649">
        <v>1</v>
      </c>
      <c r="AK649">
        <v>80</v>
      </c>
      <c r="AL649" t="s">
        <v>732</v>
      </c>
      <c r="AM649" t="s">
        <v>732</v>
      </c>
      <c r="AN649" t="s">
        <v>732</v>
      </c>
      <c r="AO649" t="s">
        <v>732</v>
      </c>
      <c r="AP649" t="s">
        <v>732</v>
      </c>
      <c r="AR649">
        <v>70</v>
      </c>
      <c r="AS649">
        <v>10</v>
      </c>
      <c r="AW649">
        <v>20</v>
      </c>
      <c r="AX649">
        <v>80</v>
      </c>
      <c r="AY649">
        <v>0.5</v>
      </c>
      <c r="AZ649">
        <v>3</v>
      </c>
      <c r="BA649">
        <v>80</v>
      </c>
      <c r="BB649">
        <v>0.5</v>
      </c>
      <c r="BC649">
        <v>1</v>
      </c>
      <c r="BD649">
        <v>0.5</v>
      </c>
      <c r="BE649">
        <v>3</v>
      </c>
      <c r="BF649">
        <v>30</v>
      </c>
      <c r="BG649" t="s">
        <v>732</v>
      </c>
      <c r="BH649" t="s">
        <v>732</v>
      </c>
      <c r="BI649" t="s">
        <v>732</v>
      </c>
    </row>
    <row r="650" spans="1:61">
      <c r="A650">
        <v>988</v>
      </c>
      <c r="B650" t="s">
        <v>1920</v>
      </c>
      <c r="C650" s="69" t="s">
        <v>1921</v>
      </c>
      <c r="D650" s="70">
        <v>340330</v>
      </c>
      <c r="E650">
        <v>2</v>
      </c>
      <c r="F650">
        <v>1</v>
      </c>
      <c r="G650" s="70">
        <v>118120144</v>
      </c>
      <c r="H650">
        <v>4.1686926</v>
      </c>
      <c r="I650">
        <v>0.43124407999999997</v>
      </c>
      <c r="J650">
        <v>0</v>
      </c>
      <c r="O650">
        <v>3.6756641999999999</v>
      </c>
      <c r="P650">
        <v>6.0500002999999997E-2</v>
      </c>
      <c r="Q650">
        <v>0</v>
      </c>
      <c r="R650">
        <v>80</v>
      </c>
      <c r="S650" t="s">
        <v>732</v>
      </c>
      <c r="T650">
        <v>1</v>
      </c>
      <c r="U650">
        <v>0</v>
      </c>
      <c r="V650">
        <v>80</v>
      </c>
      <c r="W650" t="s">
        <v>732</v>
      </c>
      <c r="X650">
        <v>0.8</v>
      </c>
      <c r="Y650">
        <v>2.7</v>
      </c>
      <c r="Z650">
        <v>5</v>
      </c>
      <c r="AA650">
        <v>5.7000003000000001</v>
      </c>
      <c r="AB650">
        <v>0.2</v>
      </c>
      <c r="AC650">
        <v>0</v>
      </c>
      <c r="AD650">
        <v>2</v>
      </c>
      <c r="AE650">
        <v>2</v>
      </c>
      <c r="AF650">
        <v>0</v>
      </c>
      <c r="AG650">
        <v>2.3499507999999998</v>
      </c>
      <c r="AH650">
        <v>2.0011948000000002E-2</v>
      </c>
      <c r="AI650">
        <v>0</v>
      </c>
      <c r="AJ650">
        <v>1</v>
      </c>
      <c r="AK650">
        <v>80</v>
      </c>
      <c r="AL650" t="s">
        <v>732</v>
      </c>
      <c r="AM650" t="s">
        <v>732</v>
      </c>
      <c r="AN650" t="s">
        <v>732</v>
      </c>
      <c r="AO650" t="s">
        <v>732</v>
      </c>
      <c r="AP650" t="s">
        <v>732</v>
      </c>
      <c r="AR650">
        <v>70</v>
      </c>
      <c r="AS650">
        <v>10</v>
      </c>
      <c r="AW650">
        <v>20</v>
      </c>
      <c r="AX650">
        <v>80</v>
      </c>
      <c r="AY650">
        <v>0.2</v>
      </c>
      <c r="AZ650">
        <v>3</v>
      </c>
      <c r="BA650">
        <v>80</v>
      </c>
      <c r="BB650">
        <v>0.3</v>
      </c>
      <c r="BC650">
        <v>1</v>
      </c>
      <c r="BD650">
        <v>0.2</v>
      </c>
      <c r="BE650">
        <v>3</v>
      </c>
      <c r="BF650">
        <v>30</v>
      </c>
      <c r="BG650" t="s">
        <v>732</v>
      </c>
      <c r="BH650" t="s">
        <v>732</v>
      </c>
      <c r="BI650" t="s">
        <v>732</v>
      </c>
    </row>
    <row r="651" spans="1:61">
      <c r="A651">
        <v>989</v>
      </c>
      <c r="B651" t="s">
        <v>1922</v>
      </c>
      <c r="C651" t="s">
        <v>1923</v>
      </c>
      <c r="D651" s="70">
        <v>240260340330</v>
      </c>
      <c r="E651">
        <v>2</v>
      </c>
      <c r="F651">
        <v>4</v>
      </c>
      <c r="G651">
        <v>113</v>
      </c>
      <c r="H651">
        <v>0</v>
      </c>
      <c r="I651">
        <v>0</v>
      </c>
      <c r="J651">
        <v>1.0421731000000001</v>
      </c>
      <c r="L651">
        <v>45.945793000000002</v>
      </c>
      <c r="N651">
        <v>1.6081027000000001</v>
      </c>
      <c r="P651">
        <v>0.95570003999999997</v>
      </c>
      <c r="Q651">
        <v>0</v>
      </c>
      <c r="R651">
        <v>90</v>
      </c>
      <c r="S651" t="s">
        <v>732</v>
      </c>
      <c r="T651">
        <v>0.1</v>
      </c>
      <c r="U651">
        <v>0</v>
      </c>
      <c r="V651">
        <v>85</v>
      </c>
      <c r="W651" t="s">
        <v>732</v>
      </c>
      <c r="X651">
        <v>0.2</v>
      </c>
      <c r="Y651">
        <v>1</v>
      </c>
      <c r="Z651">
        <v>3.1000000999999999</v>
      </c>
      <c r="AA651">
        <v>12.900001</v>
      </c>
      <c r="AB651">
        <v>0.4</v>
      </c>
      <c r="AC651">
        <v>0</v>
      </c>
      <c r="AD651">
        <v>0.70000004999999998</v>
      </c>
      <c r="AE651">
        <v>0</v>
      </c>
      <c r="AF651">
        <v>0</v>
      </c>
      <c r="AJ651">
        <v>0.1</v>
      </c>
      <c r="AK651">
        <v>30</v>
      </c>
      <c r="AL651" t="s">
        <v>732</v>
      </c>
      <c r="AM651" t="s">
        <v>732</v>
      </c>
      <c r="AN651" t="s">
        <v>732</v>
      </c>
      <c r="AO651" t="s">
        <v>732</v>
      </c>
      <c r="AP651" t="s">
        <v>732</v>
      </c>
      <c r="AS651">
        <v>100</v>
      </c>
      <c r="AX651" t="s">
        <v>732</v>
      </c>
      <c r="AY651" t="s">
        <v>732</v>
      </c>
      <c r="AZ651" t="s">
        <v>732</v>
      </c>
      <c r="BA651" t="s">
        <v>732</v>
      </c>
      <c r="BB651" t="s">
        <v>732</v>
      </c>
      <c r="BC651" t="s">
        <v>732</v>
      </c>
      <c r="BD651" t="s">
        <v>732</v>
      </c>
      <c r="BE651" t="s">
        <v>732</v>
      </c>
      <c r="BF651" t="s">
        <v>732</v>
      </c>
      <c r="BG651" t="s">
        <v>732</v>
      </c>
      <c r="BH651" t="s">
        <v>732</v>
      </c>
      <c r="BI651" t="s">
        <v>732</v>
      </c>
    </row>
    <row r="652" spans="1:61">
      <c r="A652">
        <v>990</v>
      </c>
      <c r="B652" t="s">
        <v>1924</v>
      </c>
      <c r="C652" s="69" t="s">
        <v>1925</v>
      </c>
      <c r="D652" s="70">
        <v>240260340330</v>
      </c>
      <c r="E652">
        <v>2</v>
      </c>
      <c r="F652">
        <v>4</v>
      </c>
      <c r="G652" s="70">
        <v>113137</v>
      </c>
      <c r="H652">
        <v>4.3843145000000003</v>
      </c>
      <c r="I652">
        <v>6.7187824000000003</v>
      </c>
      <c r="J652">
        <v>0</v>
      </c>
      <c r="L652">
        <v>0.34459347000000001</v>
      </c>
      <c r="N652">
        <v>1.1486448</v>
      </c>
      <c r="O652">
        <v>0.57432240000000001</v>
      </c>
      <c r="P652">
        <v>0.67263996999999998</v>
      </c>
      <c r="Q652">
        <v>0</v>
      </c>
      <c r="R652">
        <v>90</v>
      </c>
      <c r="S652" t="s">
        <v>732</v>
      </c>
      <c r="T652">
        <v>0.1</v>
      </c>
      <c r="U652">
        <v>0</v>
      </c>
      <c r="V652">
        <v>85</v>
      </c>
      <c r="W652" t="s">
        <v>732</v>
      </c>
      <c r="X652">
        <v>0.1</v>
      </c>
      <c r="Y652">
        <v>0.6</v>
      </c>
      <c r="Z652">
        <v>7.7000003000000001</v>
      </c>
      <c r="AA652">
        <v>4</v>
      </c>
      <c r="AB652">
        <v>8</v>
      </c>
      <c r="AC652">
        <v>0</v>
      </c>
      <c r="AD652">
        <v>3.0000002000000001</v>
      </c>
      <c r="AE652">
        <v>5</v>
      </c>
      <c r="AF652">
        <v>0</v>
      </c>
      <c r="AJ652">
        <v>0.5</v>
      </c>
      <c r="AK652">
        <v>90</v>
      </c>
      <c r="AL652" t="s">
        <v>732</v>
      </c>
      <c r="AM652" t="s">
        <v>732</v>
      </c>
      <c r="AN652" t="s">
        <v>732</v>
      </c>
      <c r="AO652" t="s">
        <v>732</v>
      </c>
      <c r="AP652" t="s">
        <v>732</v>
      </c>
      <c r="AS652">
        <v>100</v>
      </c>
      <c r="AX652">
        <v>90</v>
      </c>
      <c r="AY652">
        <v>0.35</v>
      </c>
      <c r="AZ652">
        <v>3</v>
      </c>
      <c r="BA652">
        <v>90</v>
      </c>
      <c r="BB652">
        <v>0.35</v>
      </c>
      <c r="BC652">
        <v>1</v>
      </c>
      <c r="BD652" t="s">
        <v>732</v>
      </c>
      <c r="BE652" t="s">
        <v>732</v>
      </c>
      <c r="BF652" t="s">
        <v>732</v>
      </c>
      <c r="BG652" t="s">
        <v>732</v>
      </c>
      <c r="BH652" t="s">
        <v>732</v>
      </c>
      <c r="BI652" t="s">
        <v>732</v>
      </c>
    </row>
    <row r="653" spans="1:61">
      <c r="A653">
        <v>991</v>
      </c>
      <c r="B653" t="s">
        <v>1926</v>
      </c>
      <c r="C653" s="69" t="s">
        <v>1927</v>
      </c>
      <c r="D653" s="70">
        <v>240260340330</v>
      </c>
      <c r="E653">
        <v>2</v>
      </c>
      <c r="F653">
        <v>4</v>
      </c>
      <c r="G653" s="70">
        <v>113137</v>
      </c>
      <c r="H653">
        <v>10.873100000000001</v>
      </c>
      <c r="I653">
        <v>12.363769</v>
      </c>
      <c r="J653">
        <v>0.52611774</v>
      </c>
      <c r="L653">
        <v>0.45945796</v>
      </c>
      <c r="N653">
        <v>0.86148369999999996</v>
      </c>
      <c r="O653">
        <v>0.57432240000000001</v>
      </c>
      <c r="P653">
        <v>0.67263996999999998</v>
      </c>
      <c r="Q653">
        <v>0</v>
      </c>
      <c r="R653">
        <v>90</v>
      </c>
      <c r="S653" t="s">
        <v>732</v>
      </c>
      <c r="T653">
        <v>0.1</v>
      </c>
      <c r="U653">
        <v>0</v>
      </c>
      <c r="V653">
        <v>85</v>
      </c>
      <c r="W653" t="s">
        <v>732</v>
      </c>
      <c r="X653">
        <v>0.5</v>
      </c>
      <c r="Y653">
        <v>1.4000001</v>
      </c>
      <c r="Z653">
        <v>2.1000000999999999</v>
      </c>
      <c r="AA653">
        <v>3.0000002000000001</v>
      </c>
      <c r="AB653">
        <v>3.0000002000000001</v>
      </c>
      <c r="AC653">
        <v>0</v>
      </c>
      <c r="AD653">
        <v>3.0000002000000001</v>
      </c>
      <c r="AE653">
        <v>3.0000002000000001</v>
      </c>
      <c r="AF653">
        <v>0</v>
      </c>
      <c r="AJ653">
        <v>0.7</v>
      </c>
      <c r="AK653">
        <v>90</v>
      </c>
      <c r="AL653" t="s">
        <v>732</v>
      </c>
      <c r="AM653" t="s">
        <v>732</v>
      </c>
      <c r="AN653" t="s">
        <v>732</v>
      </c>
      <c r="AO653" t="s">
        <v>732</v>
      </c>
      <c r="AP653" t="s">
        <v>732</v>
      </c>
      <c r="AS653">
        <v>100</v>
      </c>
      <c r="AX653">
        <v>90</v>
      </c>
      <c r="AY653">
        <v>0.5</v>
      </c>
      <c r="AZ653">
        <v>3</v>
      </c>
      <c r="BA653">
        <v>90</v>
      </c>
      <c r="BB653">
        <v>0.5</v>
      </c>
      <c r="BC653">
        <v>1</v>
      </c>
      <c r="BD653" t="s">
        <v>732</v>
      </c>
      <c r="BE653" t="s">
        <v>732</v>
      </c>
      <c r="BF653" t="s">
        <v>732</v>
      </c>
      <c r="BG653" t="s">
        <v>732</v>
      </c>
      <c r="BH653" t="s">
        <v>732</v>
      </c>
      <c r="BI653" t="s">
        <v>732</v>
      </c>
    </row>
    <row r="654" spans="1:61">
      <c r="A654">
        <v>992</v>
      </c>
      <c r="B654" t="s">
        <v>1928</v>
      </c>
      <c r="C654" s="69" t="s">
        <v>1929</v>
      </c>
      <c r="D654" s="70">
        <v>240260340330</v>
      </c>
      <c r="E654">
        <v>2</v>
      </c>
      <c r="F654">
        <v>4</v>
      </c>
      <c r="G654" s="70">
        <v>113137</v>
      </c>
      <c r="H654">
        <v>9.8647089999999995</v>
      </c>
      <c r="I654">
        <v>11.048470999999999</v>
      </c>
      <c r="J654">
        <v>2.4990594000000002</v>
      </c>
      <c r="L654">
        <v>36.756633999999998</v>
      </c>
      <c r="N654">
        <v>5.5134954</v>
      </c>
      <c r="O654">
        <v>2.2053983000000001</v>
      </c>
      <c r="P654">
        <v>0.44842500000000002</v>
      </c>
      <c r="Q654">
        <v>0</v>
      </c>
      <c r="R654">
        <v>90</v>
      </c>
      <c r="S654" t="s">
        <v>732</v>
      </c>
      <c r="T654">
        <v>0.1</v>
      </c>
      <c r="U654">
        <v>0</v>
      </c>
      <c r="V654">
        <v>85</v>
      </c>
      <c r="W654" t="s">
        <v>732</v>
      </c>
      <c r="X654">
        <v>0.4</v>
      </c>
      <c r="Y654">
        <v>0.8</v>
      </c>
      <c r="Z654">
        <v>1.4000001</v>
      </c>
      <c r="AA654">
        <v>9</v>
      </c>
      <c r="AB654">
        <v>4</v>
      </c>
      <c r="AC654">
        <v>0</v>
      </c>
      <c r="AD654">
        <v>3.0000002000000001</v>
      </c>
      <c r="AE654">
        <v>6.0000004999999996</v>
      </c>
      <c r="AF654">
        <v>0</v>
      </c>
      <c r="AJ654">
        <v>1</v>
      </c>
      <c r="AK654">
        <v>100</v>
      </c>
      <c r="AL654" t="s">
        <v>732</v>
      </c>
      <c r="AM654" t="s">
        <v>732</v>
      </c>
      <c r="AN654" t="s">
        <v>732</v>
      </c>
      <c r="AO654" t="s">
        <v>732</v>
      </c>
      <c r="AP654" t="s">
        <v>732</v>
      </c>
      <c r="AS654">
        <v>100</v>
      </c>
      <c r="AX654">
        <v>90</v>
      </c>
      <c r="AY654">
        <v>0.8</v>
      </c>
      <c r="AZ654">
        <v>3</v>
      </c>
      <c r="BA654">
        <v>90</v>
      </c>
      <c r="BB654">
        <v>0.8</v>
      </c>
      <c r="BC654">
        <v>1</v>
      </c>
      <c r="BD654" t="s">
        <v>732</v>
      </c>
      <c r="BE654" t="s">
        <v>732</v>
      </c>
      <c r="BF654" t="s">
        <v>732</v>
      </c>
      <c r="BG654" t="s">
        <v>732</v>
      </c>
      <c r="BH654" t="s">
        <v>732</v>
      </c>
      <c r="BI654" t="s">
        <v>732</v>
      </c>
    </row>
    <row r="655" spans="1:61">
      <c r="A655">
        <v>993</v>
      </c>
      <c r="B655" t="s">
        <v>1930</v>
      </c>
      <c r="C655" t="s">
        <v>1931</v>
      </c>
      <c r="D655" s="70">
        <v>240260340330</v>
      </c>
      <c r="E655">
        <v>2</v>
      </c>
      <c r="F655">
        <v>4</v>
      </c>
      <c r="G655">
        <v>113</v>
      </c>
      <c r="H655">
        <v>0</v>
      </c>
      <c r="I655">
        <v>0</v>
      </c>
      <c r="J655">
        <v>1.0421731000000001</v>
      </c>
      <c r="L655">
        <v>2.7567477</v>
      </c>
      <c r="N655">
        <v>0.80405134</v>
      </c>
      <c r="P655">
        <v>0.99683504999999994</v>
      </c>
      <c r="Q655">
        <v>0</v>
      </c>
      <c r="R655">
        <v>90</v>
      </c>
      <c r="S655" t="s">
        <v>732</v>
      </c>
      <c r="T655">
        <v>0.1</v>
      </c>
      <c r="U655">
        <v>0</v>
      </c>
      <c r="V655">
        <v>85</v>
      </c>
      <c r="W655" t="s">
        <v>732</v>
      </c>
      <c r="X655">
        <v>1</v>
      </c>
      <c r="Y655">
        <v>3.0000002000000001</v>
      </c>
      <c r="Z655">
        <v>4.1000003999999999</v>
      </c>
      <c r="AA655">
        <v>1.1000000000000001</v>
      </c>
      <c r="AB655">
        <v>1</v>
      </c>
      <c r="AC655">
        <v>0</v>
      </c>
      <c r="AD655">
        <v>0.70000004999999998</v>
      </c>
      <c r="AE655">
        <v>0</v>
      </c>
      <c r="AF655">
        <v>0</v>
      </c>
      <c r="AG655">
        <v>0.92038850000000005</v>
      </c>
      <c r="AH655">
        <v>0</v>
      </c>
      <c r="AI655">
        <v>0</v>
      </c>
      <c r="AJ655">
        <v>0.1</v>
      </c>
      <c r="AK655">
        <v>30</v>
      </c>
      <c r="AL655" t="s">
        <v>732</v>
      </c>
      <c r="AM655" t="s">
        <v>732</v>
      </c>
      <c r="AN655" t="s">
        <v>732</v>
      </c>
      <c r="AO655" t="s">
        <v>732</v>
      </c>
      <c r="AP655" t="s">
        <v>732</v>
      </c>
      <c r="AS655">
        <v>100</v>
      </c>
      <c r="AX655" t="s">
        <v>732</v>
      </c>
      <c r="AY655" t="s">
        <v>732</v>
      </c>
      <c r="AZ655" t="s">
        <v>732</v>
      </c>
      <c r="BA655" t="s">
        <v>732</v>
      </c>
      <c r="BB655" t="s">
        <v>732</v>
      </c>
      <c r="BC655" t="s">
        <v>732</v>
      </c>
      <c r="BD655" t="s">
        <v>732</v>
      </c>
      <c r="BE655" t="s">
        <v>732</v>
      </c>
      <c r="BF655" t="s">
        <v>732</v>
      </c>
      <c r="BG655" t="s">
        <v>732</v>
      </c>
      <c r="BH655" t="s">
        <v>732</v>
      </c>
      <c r="BI655" t="s">
        <v>732</v>
      </c>
    </row>
    <row r="656" spans="1:61">
      <c r="A656">
        <v>994</v>
      </c>
      <c r="B656" t="s">
        <v>1932</v>
      </c>
      <c r="C656" s="69" t="s">
        <v>1933</v>
      </c>
      <c r="D656" s="70">
        <v>240260340330</v>
      </c>
      <c r="E656">
        <v>2</v>
      </c>
      <c r="F656">
        <v>4</v>
      </c>
      <c r="G656" s="70">
        <v>113137</v>
      </c>
      <c r="H656">
        <v>3.5218262999999999</v>
      </c>
      <c r="I656">
        <v>2.512715</v>
      </c>
      <c r="J656">
        <v>0</v>
      </c>
      <c r="L656">
        <v>0.34459347000000001</v>
      </c>
      <c r="N656">
        <v>0.68918692999999998</v>
      </c>
      <c r="O656">
        <v>0.22972898</v>
      </c>
      <c r="P656">
        <v>0.78475004000000004</v>
      </c>
      <c r="Q656">
        <v>0</v>
      </c>
      <c r="R656">
        <v>90</v>
      </c>
      <c r="S656" t="s">
        <v>732</v>
      </c>
      <c r="T656">
        <v>0.1</v>
      </c>
      <c r="U656">
        <v>0</v>
      </c>
      <c r="V656">
        <v>85</v>
      </c>
      <c r="W656" t="s">
        <v>732</v>
      </c>
      <c r="X656">
        <v>2</v>
      </c>
      <c r="Y656">
        <v>2.6000000999999999</v>
      </c>
      <c r="Z656">
        <v>7.7000003000000001</v>
      </c>
      <c r="AA656">
        <v>3.0000002000000001</v>
      </c>
      <c r="AB656">
        <v>5</v>
      </c>
      <c r="AC656">
        <v>0</v>
      </c>
      <c r="AD656">
        <v>1</v>
      </c>
      <c r="AE656">
        <v>1</v>
      </c>
      <c r="AF656">
        <v>0</v>
      </c>
      <c r="AG656">
        <v>0.1324034</v>
      </c>
      <c r="AH656">
        <v>0</v>
      </c>
      <c r="AI656">
        <v>0</v>
      </c>
      <c r="AJ656">
        <v>0.5</v>
      </c>
      <c r="AK656">
        <v>90</v>
      </c>
      <c r="AL656" t="s">
        <v>732</v>
      </c>
      <c r="AM656" t="s">
        <v>732</v>
      </c>
      <c r="AN656" t="s">
        <v>732</v>
      </c>
      <c r="AO656" t="s">
        <v>732</v>
      </c>
      <c r="AP656" t="s">
        <v>732</v>
      </c>
      <c r="AS656">
        <v>100</v>
      </c>
      <c r="AX656">
        <v>90</v>
      </c>
      <c r="AY656">
        <v>0.5</v>
      </c>
      <c r="AZ656">
        <v>3</v>
      </c>
      <c r="BA656">
        <v>90</v>
      </c>
      <c r="BB656">
        <v>0.35</v>
      </c>
      <c r="BC656">
        <v>1</v>
      </c>
      <c r="BD656" t="s">
        <v>732</v>
      </c>
      <c r="BE656" t="s">
        <v>732</v>
      </c>
      <c r="BF656" t="s">
        <v>732</v>
      </c>
      <c r="BG656" t="s">
        <v>732</v>
      </c>
      <c r="BH656" t="s">
        <v>732</v>
      </c>
      <c r="BI656" t="s">
        <v>732</v>
      </c>
    </row>
    <row r="657" spans="1:64">
      <c r="A657">
        <v>995</v>
      </c>
      <c r="B657" t="s">
        <v>1934</v>
      </c>
      <c r="C657" s="69" t="s">
        <v>1935</v>
      </c>
      <c r="D657" s="70">
        <v>240260340330</v>
      </c>
      <c r="E657">
        <v>2</v>
      </c>
      <c r="F657">
        <v>4</v>
      </c>
      <c r="G657" s="70">
        <v>113137</v>
      </c>
      <c r="H657">
        <v>7.7480180000000001</v>
      </c>
      <c r="I657">
        <v>2.5788395</v>
      </c>
      <c r="J657">
        <v>0.28174611999999999</v>
      </c>
      <c r="L657">
        <v>0.34459347000000001</v>
      </c>
      <c r="N657">
        <v>0.68918692999999998</v>
      </c>
      <c r="O657">
        <v>0.22972898</v>
      </c>
      <c r="P657">
        <v>0.78475004000000004</v>
      </c>
      <c r="Q657">
        <v>0</v>
      </c>
      <c r="R657">
        <v>90</v>
      </c>
      <c r="S657" t="s">
        <v>732</v>
      </c>
      <c r="T657">
        <v>0.1</v>
      </c>
      <c r="U657">
        <v>0</v>
      </c>
      <c r="V657">
        <v>85</v>
      </c>
      <c r="W657" t="s">
        <v>732</v>
      </c>
      <c r="X657">
        <v>2</v>
      </c>
      <c r="Y657">
        <v>2.6000000999999999</v>
      </c>
      <c r="Z657">
        <v>7.7000003000000001</v>
      </c>
      <c r="AA657">
        <v>3.0000002000000001</v>
      </c>
      <c r="AB657">
        <v>5</v>
      </c>
      <c r="AC657">
        <v>0</v>
      </c>
      <c r="AD657">
        <v>1</v>
      </c>
      <c r="AE657">
        <v>1</v>
      </c>
      <c r="AF657">
        <v>0</v>
      </c>
      <c r="AG657">
        <v>5.9641182000000001E-2</v>
      </c>
      <c r="AH657">
        <v>0</v>
      </c>
      <c r="AI657">
        <v>0</v>
      </c>
      <c r="AJ657">
        <v>0.7</v>
      </c>
      <c r="AK657">
        <v>90</v>
      </c>
      <c r="AL657" t="s">
        <v>732</v>
      </c>
      <c r="AM657" t="s">
        <v>732</v>
      </c>
      <c r="AN657" t="s">
        <v>732</v>
      </c>
      <c r="AO657" t="s">
        <v>732</v>
      </c>
      <c r="AP657" t="s">
        <v>732</v>
      </c>
      <c r="AS657">
        <v>100</v>
      </c>
      <c r="AX657">
        <v>90</v>
      </c>
      <c r="AY657">
        <v>0.5</v>
      </c>
      <c r="AZ657">
        <v>3</v>
      </c>
      <c r="BA657">
        <v>90</v>
      </c>
      <c r="BB657">
        <v>0.5</v>
      </c>
      <c r="BC657">
        <v>1</v>
      </c>
      <c r="BD657" t="s">
        <v>732</v>
      </c>
      <c r="BE657" t="s">
        <v>732</v>
      </c>
      <c r="BF657" t="s">
        <v>732</v>
      </c>
      <c r="BG657" t="s">
        <v>732</v>
      </c>
      <c r="BH657" t="s">
        <v>732</v>
      </c>
      <c r="BI657" t="s">
        <v>732</v>
      </c>
    </row>
    <row r="658" spans="1:64" ht="409.5">
      <c r="A658">
        <v>996</v>
      </c>
      <c r="B658" t="s">
        <v>1936</v>
      </c>
      <c r="C658" s="72" t="s">
        <v>1937</v>
      </c>
      <c r="D658" t="s">
        <v>1938</v>
      </c>
      <c r="E658" s="69" t="s">
        <v>1939</v>
      </c>
    </row>
    <row r="659" spans="1:64" ht="409.5">
      <c r="A659">
        <v>998</v>
      </c>
      <c r="B659" t="s">
        <v>1932</v>
      </c>
      <c r="C659" s="72" t="s">
        <v>1940</v>
      </c>
      <c r="D659" t="s">
        <v>1938</v>
      </c>
      <c r="E659" s="69" t="s">
        <v>1941</v>
      </c>
      <c r="F659" t="s">
        <v>1942</v>
      </c>
      <c r="G659" s="70">
        <v>240260340330</v>
      </c>
      <c r="H659">
        <v>2</v>
      </c>
      <c r="I659">
        <v>4</v>
      </c>
      <c r="J659" s="70">
        <v>113137</v>
      </c>
      <c r="K659">
        <v>7.7480180000000001</v>
      </c>
      <c r="L659">
        <v>2.5788395</v>
      </c>
      <c r="M659">
        <v>0.28174611999999999</v>
      </c>
      <c r="O659">
        <v>0.34459347000000001</v>
      </c>
      <c r="Q659">
        <v>0.68918692999999998</v>
      </c>
      <c r="R659">
        <v>0.22972898</v>
      </c>
      <c r="S659">
        <v>0.78475004000000004</v>
      </c>
      <c r="T659">
        <v>0</v>
      </c>
      <c r="U659">
        <v>90</v>
      </c>
      <c r="V659" t="s">
        <v>732</v>
      </c>
      <c r="W659">
        <v>0.1</v>
      </c>
      <c r="X659">
        <v>0</v>
      </c>
      <c r="Y659">
        <v>85</v>
      </c>
      <c r="Z659" t="s">
        <v>732</v>
      </c>
      <c r="AA659">
        <v>2</v>
      </c>
      <c r="AB659">
        <v>2.6000000999999999</v>
      </c>
      <c r="AC659">
        <v>7.7000003000000001</v>
      </c>
      <c r="AD659">
        <v>3.0000002000000001</v>
      </c>
      <c r="AE659">
        <v>5</v>
      </c>
      <c r="AF659">
        <v>0</v>
      </c>
      <c r="AG659">
        <v>1</v>
      </c>
      <c r="AH659">
        <v>1</v>
      </c>
      <c r="AI659">
        <v>0</v>
      </c>
      <c r="AJ659">
        <v>5.9641182000000001E-2</v>
      </c>
      <c r="AK659">
        <v>0</v>
      </c>
      <c r="AL659">
        <v>0</v>
      </c>
      <c r="AM659">
        <v>0.7</v>
      </c>
      <c r="AN659">
        <v>90</v>
      </c>
      <c r="AO659" t="s">
        <v>732</v>
      </c>
      <c r="AP659" t="s">
        <v>732</v>
      </c>
      <c r="AQ659" t="s">
        <v>732</v>
      </c>
      <c r="AR659" t="s">
        <v>732</v>
      </c>
      <c r="AS659" t="s">
        <v>732</v>
      </c>
      <c r="AV659">
        <v>100</v>
      </c>
      <c r="BA659">
        <v>90</v>
      </c>
      <c r="BB659">
        <v>0.5</v>
      </c>
      <c r="BC659">
        <v>3</v>
      </c>
      <c r="BD659">
        <v>90</v>
      </c>
      <c r="BE659">
        <v>0.5</v>
      </c>
      <c r="BF659">
        <v>1</v>
      </c>
      <c r="BG659" t="s">
        <v>732</v>
      </c>
      <c r="BH659" t="s">
        <v>732</v>
      </c>
      <c r="BI659" t="s">
        <v>732</v>
      </c>
      <c r="BJ659">
        <v>-3</v>
      </c>
      <c r="BK659">
        <v>-3</v>
      </c>
      <c r="BL659">
        <v>-3</v>
      </c>
    </row>
    <row r="660" spans="1:64">
      <c r="A660">
        <v>1000</v>
      </c>
      <c r="B660" t="s">
        <v>1936</v>
      </c>
      <c r="C660" s="69" t="s">
        <v>1943</v>
      </c>
      <c r="D660" s="70">
        <v>240260340330</v>
      </c>
      <c r="E660">
        <v>2</v>
      </c>
      <c r="F660">
        <v>4</v>
      </c>
      <c r="G660" s="70">
        <v>113137</v>
      </c>
      <c r="H660">
        <v>7.3958364000000003</v>
      </c>
      <c r="I660">
        <v>5.4552373999999997</v>
      </c>
      <c r="J660">
        <v>0.52827394000000005</v>
      </c>
      <c r="L660">
        <v>0.34459347000000001</v>
      </c>
      <c r="N660">
        <v>0.68918692999999998</v>
      </c>
      <c r="O660">
        <v>0.22972898</v>
      </c>
      <c r="P660">
        <v>0.78475004000000004</v>
      </c>
      <c r="Q660">
        <v>0</v>
      </c>
      <c r="R660">
        <v>90</v>
      </c>
      <c r="S660" t="s">
        <v>732</v>
      </c>
      <c r="T660">
        <v>0.1</v>
      </c>
      <c r="U660">
        <v>0</v>
      </c>
      <c r="V660">
        <v>85</v>
      </c>
      <c r="W660" t="s">
        <v>732</v>
      </c>
      <c r="X660">
        <v>1.5000001000000001</v>
      </c>
      <c r="Y660">
        <v>2</v>
      </c>
      <c r="Z660">
        <v>5</v>
      </c>
      <c r="AA660">
        <v>2</v>
      </c>
      <c r="AB660">
        <v>4</v>
      </c>
      <c r="AC660">
        <v>0</v>
      </c>
      <c r="AD660">
        <v>1</v>
      </c>
      <c r="AE660">
        <v>1</v>
      </c>
      <c r="AF660">
        <v>0</v>
      </c>
      <c r="AG660">
        <v>0.15268144</v>
      </c>
      <c r="AH660">
        <v>0</v>
      </c>
      <c r="AI660">
        <v>0</v>
      </c>
      <c r="AJ660">
        <v>0.7</v>
      </c>
      <c r="AK660">
        <v>90</v>
      </c>
      <c r="AL660" t="s">
        <v>732</v>
      </c>
      <c r="AM660" t="s">
        <v>732</v>
      </c>
      <c r="AN660" t="s">
        <v>732</v>
      </c>
      <c r="AO660" t="s">
        <v>732</v>
      </c>
      <c r="AP660" t="s">
        <v>732</v>
      </c>
      <c r="AS660">
        <v>100</v>
      </c>
      <c r="AX660">
        <v>90</v>
      </c>
      <c r="AY660">
        <v>0.5</v>
      </c>
      <c r="AZ660">
        <v>3</v>
      </c>
      <c r="BA660">
        <v>90</v>
      </c>
      <c r="BB660">
        <v>0.5</v>
      </c>
      <c r="BC660">
        <v>1</v>
      </c>
      <c r="BD660" t="s">
        <v>732</v>
      </c>
      <c r="BE660" t="s">
        <v>732</v>
      </c>
      <c r="BF660" t="s">
        <v>732</v>
      </c>
      <c r="BG660" t="s">
        <v>732</v>
      </c>
      <c r="BH660" t="s">
        <v>732</v>
      </c>
      <c r="BI660" t="s">
        <v>732</v>
      </c>
    </row>
    <row r="661" spans="1:64">
      <c r="A661">
        <v>1001</v>
      </c>
      <c r="B661" t="s">
        <v>1928</v>
      </c>
      <c r="C661" s="69" t="s">
        <v>1944</v>
      </c>
      <c r="D661" s="70">
        <v>240260340330</v>
      </c>
      <c r="E661">
        <v>2</v>
      </c>
      <c r="F661">
        <v>4</v>
      </c>
      <c r="G661" s="70">
        <v>113137</v>
      </c>
      <c r="H661">
        <v>5.2827396000000002</v>
      </c>
      <c r="I661">
        <v>4.2980650000000002</v>
      </c>
      <c r="J661">
        <v>0.52827394000000005</v>
      </c>
      <c r="L661">
        <v>0.34459347000000001</v>
      </c>
      <c r="N661">
        <v>0.68918692999999998</v>
      </c>
      <c r="O661">
        <v>0.22972898</v>
      </c>
      <c r="P661">
        <v>0.78475004000000004</v>
      </c>
      <c r="Q661">
        <v>0</v>
      </c>
      <c r="R661">
        <v>90</v>
      </c>
      <c r="S661" t="s">
        <v>732</v>
      </c>
      <c r="T661">
        <v>0.1</v>
      </c>
      <c r="U661">
        <v>0</v>
      </c>
      <c r="V661">
        <v>85</v>
      </c>
      <c r="W661" t="s">
        <v>732</v>
      </c>
      <c r="X661">
        <v>1.5000001000000001</v>
      </c>
      <c r="Y661">
        <v>2</v>
      </c>
      <c r="Z661">
        <v>5</v>
      </c>
      <c r="AA661">
        <v>2</v>
      </c>
      <c r="AB661">
        <v>4</v>
      </c>
      <c r="AC661">
        <v>0</v>
      </c>
      <c r="AD661">
        <v>1</v>
      </c>
      <c r="AE661">
        <v>1</v>
      </c>
      <c r="AF661">
        <v>0</v>
      </c>
      <c r="AG661">
        <v>0.61072576000000001</v>
      </c>
      <c r="AH661">
        <v>0.14702654000000001</v>
      </c>
      <c r="AI661">
        <v>0</v>
      </c>
      <c r="AJ661">
        <v>0.7</v>
      </c>
      <c r="AK661">
        <v>90</v>
      </c>
      <c r="AL661" t="s">
        <v>732</v>
      </c>
      <c r="AM661" t="s">
        <v>732</v>
      </c>
      <c r="AN661" t="s">
        <v>732</v>
      </c>
      <c r="AO661" t="s">
        <v>732</v>
      </c>
      <c r="AP661" t="s">
        <v>732</v>
      </c>
      <c r="AS661">
        <v>100</v>
      </c>
      <c r="AX661">
        <v>90</v>
      </c>
      <c r="AY661">
        <v>0.5</v>
      </c>
      <c r="AZ661">
        <v>3</v>
      </c>
      <c r="BA661">
        <v>90</v>
      </c>
      <c r="BB661">
        <v>0.5</v>
      </c>
      <c r="BC661">
        <v>1</v>
      </c>
      <c r="BD661" t="s">
        <v>732</v>
      </c>
      <c r="BE661" t="s">
        <v>732</v>
      </c>
      <c r="BF661" t="s">
        <v>732</v>
      </c>
      <c r="BG661" t="s">
        <v>732</v>
      </c>
      <c r="BH661" t="s">
        <v>732</v>
      </c>
      <c r="BI661" t="s">
        <v>732</v>
      </c>
    </row>
    <row r="662" spans="1:64">
      <c r="A662">
        <v>1002</v>
      </c>
      <c r="B662" t="s">
        <v>1945</v>
      </c>
      <c r="C662" s="69" t="s">
        <v>1946</v>
      </c>
      <c r="D662" s="70">
        <v>240340330</v>
      </c>
      <c r="E662">
        <v>2</v>
      </c>
      <c r="F662">
        <v>5</v>
      </c>
      <c r="G662" s="70">
        <v>112125</v>
      </c>
      <c r="H662">
        <v>0</v>
      </c>
      <c r="I662">
        <v>0</v>
      </c>
      <c r="J662">
        <v>3.4499523999999999</v>
      </c>
      <c r="L662">
        <v>24.121544</v>
      </c>
      <c r="N662">
        <v>0.68918692999999998</v>
      </c>
      <c r="O662">
        <v>0.86148362999999994</v>
      </c>
      <c r="P662">
        <v>0.14507501</v>
      </c>
      <c r="Q662">
        <v>0</v>
      </c>
      <c r="R662">
        <v>85</v>
      </c>
      <c r="S662" t="s">
        <v>732</v>
      </c>
      <c r="T662">
        <v>0.15</v>
      </c>
      <c r="U662">
        <v>0</v>
      </c>
      <c r="V662">
        <v>90</v>
      </c>
      <c r="W662" t="s">
        <v>732</v>
      </c>
      <c r="X662">
        <v>0.1</v>
      </c>
      <c r="Y662">
        <v>1.1000000000000001</v>
      </c>
      <c r="Z662">
        <v>1.9000001</v>
      </c>
      <c r="AA662">
        <v>7.0000004999999996</v>
      </c>
      <c r="AB662">
        <v>12.000000999999999</v>
      </c>
      <c r="AC662">
        <v>12.000000999999999</v>
      </c>
      <c r="AD662">
        <v>3.0000002000000001</v>
      </c>
      <c r="AE662">
        <v>2</v>
      </c>
      <c r="AF662">
        <v>2</v>
      </c>
      <c r="AJ662">
        <v>0.5</v>
      </c>
      <c r="AK662">
        <v>70</v>
      </c>
      <c r="AL662" t="s">
        <v>732</v>
      </c>
      <c r="AM662" t="s">
        <v>732</v>
      </c>
      <c r="AN662">
        <v>0.5</v>
      </c>
      <c r="AO662">
        <v>20</v>
      </c>
      <c r="AP662">
        <v>2</v>
      </c>
      <c r="AS662">
        <v>60</v>
      </c>
      <c r="AU662">
        <v>40</v>
      </c>
      <c r="AX662" t="s">
        <v>732</v>
      </c>
      <c r="AY662" t="s">
        <v>732</v>
      </c>
      <c r="AZ662" t="s">
        <v>732</v>
      </c>
      <c r="BA662">
        <v>80</v>
      </c>
      <c r="BB662">
        <v>0.3</v>
      </c>
      <c r="BC662">
        <v>1</v>
      </c>
      <c r="BD662" t="s">
        <v>732</v>
      </c>
      <c r="BE662" t="s">
        <v>732</v>
      </c>
      <c r="BF662" t="s">
        <v>732</v>
      </c>
      <c r="BG662" t="s">
        <v>732</v>
      </c>
      <c r="BH662" t="s">
        <v>732</v>
      </c>
      <c r="BI662" t="s">
        <v>732</v>
      </c>
    </row>
    <row r="663" spans="1:64">
      <c r="A663">
        <v>1003</v>
      </c>
      <c r="B663" t="s">
        <v>1947</v>
      </c>
      <c r="C663" s="69" t="s">
        <v>1948</v>
      </c>
      <c r="D663" s="70">
        <v>240340330</v>
      </c>
      <c r="E663">
        <v>2</v>
      </c>
      <c r="F663">
        <v>5</v>
      </c>
      <c r="G663" s="70">
        <v>112131321</v>
      </c>
      <c r="H663">
        <v>3.1624563000000001</v>
      </c>
      <c r="I663">
        <v>4.3124409999999997</v>
      </c>
      <c r="J663">
        <v>1.1499841</v>
      </c>
      <c r="N663">
        <v>1.8296638000000001</v>
      </c>
      <c r="O663">
        <v>1.3722478</v>
      </c>
      <c r="P663">
        <v>0.10155</v>
      </c>
      <c r="Q663">
        <v>0</v>
      </c>
      <c r="R663">
        <v>90</v>
      </c>
      <c r="S663" t="s">
        <v>732</v>
      </c>
      <c r="T663">
        <v>0.1</v>
      </c>
      <c r="U663">
        <v>0</v>
      </c>
      <c r="V663">
        <v>80</v>
      </c>
      <c r="W663" t="s">
        <v>732</v>
      </c>
      <c r="X663">
        <v>0.5</v>
      </c>
      <c r="Y663">
        <v>1.1000000000000001</v>
      </c>
      <c r="Z663">
        <v>0.8</v>
      </c>
      <c r="AA663">
        <v>3.18</v>
      </c>
      <c r="AB663">
        <v>12.730000499999999</v>
      </c>
      <c r="AC663">
        <v>0</v>
      </c>
      <c r="AD663">
        <v>8</v>
      </c>
      <c r="AE663">
        <v>15.000000999999999</v>
      </c>
      <c r="AF663">
        <v>20</v>
      </c>
      <c r="AJ663">
        <v>1</v>
      </c>
      <c r="AK663">
        <v>100</v>
      </c>
      <c r="AL663" t="s">
        <v>732</v>
      </c>
      <c r="AM663" t="s">
        <v>732</v>
      </c>
      <c r="AN663">
        <v>0.7</v>
      </c>
      <c r="AO663">
        <v>30</v>
      </c>
      <c r="AP663">
        <v>2</v>
      </c>
      <c r="AS663">
        <v>80</v>
      </c>
      <c r="AT663">
        <v>20</v>
      </c>
      <c r="AX663">
        <v>98</v>
      </c>
      <c r="AY663">
        <v>0.5</v>
      </c>
      <c r="AZ663">
        <v>3</v>
      </c>
      <c r="BA663">
        <v>98</v>
      </c>
      <c r="BB663">
        <v>1</v>
      </c>
      <c r="BC663">
        <v>1</v>
      </c>
      <c r="BD663">
        <v>1.5</v>
      </c>
      <c r="BE663">
        <v>3</v>
      </c>
      <c r="BF663">
        <v>20</v>
      </c>
      <c r="BG663" t="s">
        <v>732</v>
      </c>
      <c r="BH663" t="s">
        <v>732</v>
      </c>
      <c r="BI663" t="s">
        <v>732</v>
      </c>
    </row>
    <row r="664" spans="1:64">
      <c r="A664">
        <v>1004</v>
      </c>
      <c r="B664" t="s">
        <v>1949</v>
      </c>
      <c r="C664" s="69" t="s">
        <v>1950</v>
      </c>
      <c r="D664" s="70">
        <v>240340330</v>
      </c>
      <c r="E664">
        <v>2</v>
      </c>
      <c r="F664">
        <v>5</v>
      </c>
      <c r="G664">
        <v>112</v>
      </c>
      <c r="H664">
        <v>12.074833999999999</v>
      </c>
      <c r="I664">
        <v>6.8999040000000003</v>
      </c>
      <c r="J664">
        <v>0.57499206000000003</v>
      </c>
      <c r="L664">
        <v>2.0420356000000002</v>
      </c>
      <c r="N664">
        <v>5.4889913000000004</v>
      </c>
      <c r="O664">
        <v>0.22972897</v>
      </c>
      <c r="P664">
        <v>4.3525003E-2</v>
      </c>
      <c r="Q664">
        <v>0</v>
      </c>
      <c r="R664">
        <v>90</v>
      </c>
      <c r="S664" t="s">
        <v>732</v>
      </c>
      <c r="T664">
        <v>0.1</v>
      </c>
      <c r="U664">
        <v>0</v>
      </c>
      <c r="V664">
        <v>80</v>
      </c>
      <c r="W664" t="s">
        <v>732</v>
      </c>
      <c r="X664">
        <v>1</v>
      </c>
      <c r="Y664">
        <v>1</v>
      </c>
      <c r="Z664">
        <v>3.5000002000000001</v>
      </c>
      <c r="AA664">
        <v>8.4500010000000003</v>
      </c>
      <c r="AB664">
        <v>4.42</v>
      </c>
      <c r="AC664">
        <v>3.7900002000000002</v>
      </c>
      <c r="AD664">
        <v>2.25</v>
      </c>
      <c r="AE664">
        <v>4</v>
      </c>
      <c r="AF664">
        <v>7.0000004999999996</v>
      </c>
      <c r="AJ664">
        <v>2</v>
      </c>
      <c r="AK664">
        <v>100</v>
      </c>
      <c r="AL664" t="s">
        <v>732</v>
      </c>
      <c r="AM664" t="s">
        <v>732</v>
      </c>
      <c r="AN664">
        <v>0.7</v>
      </c>
      <c r="AO664">
        <v>30</v>
      </c>
      <c r="AP664">
        <v>2</v>
      </c>
      <c r="AS664">
        <v>80</v>
      </c>
      <c r="AW664">
        <v>20</v>
      </c>
      <c r="AX664">
        <v>100</v>
      </c>
      <c r="AY664">
        <v>1</v>
      </c>
      <c r="AZ664">
        <v>3</v>
      </c>
      <c r="BA664">
        <v>100</v>
      </c>
      <c r="BB664">
        <v>1.5</v>
      </c>
      <c r="BC664">
        <v>1</v>
      </c>
      <c r="BD664">
        <v>3</v>
      </c>
      <c r="BE664">
        <v>1.5</v>
      </c>
      <c r="BF664">
        <v>35</v>
      </c>
      <c r="BG664" t="s">
        <v>732</v>
      </c>
      <c r="BH664" t="s">
        <v>732</v>
      </c>
      <c r="BI664" t="s">
        <v>732</v>
      </c>
    </row>
    <row r="665" spans="1:64">
      <c r="A665">
        <v>1005</v>
      </c>
      <c r="B665" t="s">
        <v>1951</v>
      </c>
      <c r="C665" t="s">
        <v>1952</v>
      </c>
      <c r="D665" s="70">
        <v>240340330</v>
      </c>
      <c r="E665">
        <v>2</v>
      </c>
      <c r="F665">
        <v>5</v>
      </c>
      <c r="G665">
        <v>112</v>
      </c>
      <c r="H665">
        <v>16.099777</v>
      </c>
      <c r="I665">
        <v>8.0498890000000003</v>
      </c>
      <c r="J665">
        <v>0.57499206000000003</v>
      </c>
      <c r="L665">
        <v>0.81681424000000002</v>
      </c>
      <c r="N665">
        <v>5.4889913000000004</v>
      </c>
      <c r="O665">
        <v>0.22972897</v>
      </c>
      <c r="P665">
        <v>2.1760002000000001E-2</v>
      </c>
      <c r="Q665">
        <v>0</v>
      </c>
      <c r="R665">
        <v>90</v>
      </c>
      <c r="S665" t="s">
        <v>732</v>
      </c>
      <c r="T665">
        <v>0.1</v>
      </c>
      <c r="U665">
        <v>0</v>
      </c>
      <c r="V665">
        <v>80</v>
      </c>
      <c r="W665" t="s">
        <v>732</v>
      </c>
      <c r="X665">
        <v>1.2</v>
      </c>
      <c r="Y665">
        <v>2</v>
      </c>
      <c r="Z665">
        <v>3.5000002000000001</v>
      </c>
      <c r="AA665">
        <v>5.69</v>
      </c>
      <c r="AB665">
        <v>12.000000999999999</v>
      </c>
      <c r="AC665">
        <v>7.6600003000000001</v>
      </c>
      <c r="AD665">
        <v>2.25</v>
      </c>
      <c r="AE665">
        <v>7.0000004999999996</v>
      </c>
      <c r="AF665">
        <v>10</v>
      </c>
      <c r="AJ665">
        <v>2.5</v>
      </c>
      <c r="AK665">
        <v>100</v>
      </c>
      <c r="AL665" t="s">
        <v>732</v>
      </c>
      <c r="AM665" t="s">
        <v>732</v>
      </c>
      <c r="AN665">
        <v>0.7</v>
      </c>
      <c r="AO665">
        <v>30</v>
      </c>
      <c r="AP665">
        <v>2</v>
      </c>
      <c r="AQ665" t="s">
        <v>732</v>
      </c>
      <c r="AR665" t="s">
        <v>732</v>
      </c>
      <c r="AS665">
        <v>80</v>
      </c>
      <c r="AT665" t="s">
        <v>732</v>
      </c>
      <c r="AU665" t="s">
        <v>732</v>
      </c>
      <c r="AV665" t="s">
        <v>732</v>
      </c>
      <c r="AW665">
        <v>20</v>
      </c>
      <c r="AX665">
        <v>100</v>
      </c>
      <c r="AY665">
        <v>2</v>
      </c>
      <c r="AZ665">
        <v>3</v>
      </c>
      <c r="BA665">
        <v>100</v>
      </c>
      <c r="BB665">
        <v>2</v>
      </c>
      <c r="BC665">
        <v>1</v>
      </c>
      <c r="BD665">
        <v>2.5</v>
      </c>
      <c r="BE665">
        <v>1</v>
      </c>
      <c r="BF665">
        <v>35</v>
      </c>
      <c r="BG665" t="s">
        <v>732</v>
      </c>
      <c r="BH665" t="s">
        <v>732</v>
      </c>
      <c r="BI665" t="s">
        <v>732</v>
      </c>
    </row>
    <row r="666" spans="1:64">
      <c r="A666">
        <v>1006</v>
      </c>
      <c r="B666" t="s">
        <v>1953</v>
      </c>
      <c r="C666" s="69" t="s">
        <v>1954</v>
      </c>
      <c r="D666" s="70">
        <v>260340330</v>
      </c>
      <c r="E666">
        <v>6</v>
      </c>
      <c r="F666">
        <v>2</v>
      </c>
      <c r="G666" t="s">
        <v>1955</v>
      </c>
      <c r="H666">
        <v>0</v>
      </c>
      <c r="I666">
        <v>0</v>
      </c>
      <c r="J666">
        <v>0</v>
      </c>
      <c r="P666">
        <v>0.103355</v>
      </c>
      <c r="Q666">
        <v>0</v>
      </c>
      <c r="R666">
        <v>45</v>
      </c>
      <c r="S666" t="s">
        <v>732</v>
      </c>
      <c r="T666">
        <v>0.3</v>
      </c>
      <c r="U666">
        <v>0</v>
      </c>
      <c r="V666">
        <v>75</v>
      </c>
      <c r="W666" t="s">
        <v>732</v>
      </c>
      <c r="AJ666" t="s">
        <v>732</v>
      </c>
      <c r="AK666" t="s">
        <v>732</v>
      </c>
      <c r="AL666" t="s">
        <v>732</v>
      </c>
      <c r="AM666" t="s">
        <v>732</v>
      </c>
      <c r="AN666" t="s">
        <v>732</v>
      </c>
      <c r="AO666" t="s">
        <v>732</v>
      </c>
      <c r="AP666" t="s">
        <v>732</v>
      </c>
      <c r="AS666">
        <v>0</v>
      </c>
      <c r="AW666">
        <v>0</v>
      </c>
      <c r="AX666" t="s">
        <v>732</v>
      </c>
      <c r="AY666" t="s">
        <v>732</v>
      </c>
      <c r="AZ666" t="s">
        <v>732</v>
      </c>
      <c r="BA666" t="s">
        <v>732</v>
      </c>
      <c r="BB666" t="s">
        <v>732</v>
      </c>
      <c r="BC666" t="s">
        <v>732</v>
      </c>
      <c r="BD666" t="s">
        <v>732</v>
      </c>
      <c r="BE666" t="s">
        <v>732</v>
      </c>
      <c r="BF666" t="s">
        <v>732</v>
      </c>
      <c r="BG666" t="s">
        <v>732</v>
      </c>
      <c r="BH666" t="s">
        <v>732</v>
      </c>
      <c r="BI666" t="s">
        <v>732</v>
      </c>
    </row>
    <row r="667" spans="1:64">
      <c r="A667">
        <v>1007</v>
      </c>
      <c r="B667" t="s">
        <v>1956</v>
      </c>
      <c r="C667" t="s">
        <v>1957</v>
      </c>
      <c r="D667" s="70">
        <v>260340330</v>
      </c>
      <c r="E667">
        <v>6</v>
      </c>
      <c r="F667">
        <v>2</v>
      </c>
      <c r="G667" t="s">
        <v>1955</v>
      </c>
      <c r="H667">
        <v>0</v>
      </c>
      <c r="I667">
        <v>0</v>
      </c>
      <c r="J667">
        <v>0</v>
      </c>
      <c r="P667">
        <v>0.33791002999999997</v>
      </c>
      <c r="Q667">
        <v>0</v>
      </c>
      <c r="R667">
        <v>60</v>
      </c>
      <c r="S667" t="s">
        <v>732</v>
      </c>
      <c r="T667">
        <v>0.35000002000000002</v>
      </c>
      <c r="U667">
        <v>0</v>
      </c>
      <c r="V667">
        <v>90</v>
      </c>
      <c r="W667" t="s">
        <v>732</v>
      </c>
      <c r="X667">
        <v>4.0000002999999999E-2</v>
      </c>
      <c r="Y667">
        <v>1.0000001E-2</v>
      </c>
      <c r="Z667">
        <v>0</v>
      </c>
      <c r="AA667">
        <v>0</v>
      </c>
      <c r="AB667">
        <v>0</v>
      </c>
      <c r="AC667">
        <v>0</v>
      </c>
      <c r="AJ667">
        <v>0.1</v>
      </c>
      <c r="AK667">
        <v>5</v>
      </c>
      <c r="AL667" t="s">
        <v>732</v>
      </c>
      <c r="AM667" t="s">
        <v>732</v>
      </c>
      <c r="AN667" t="s">
        <v>732</v>
      </c>
      <c r="AO667" t="s">
        <v>732</v>
      </c>
      <c r="AP667" t="s">
        <v>732</v>
      </c>
      <c r="AU667">
        <v>50</v>
      </c>
      <c r="AW667">
        <v>50</v>
      </c>
      <c r="AX667" t="s">
        <v>732</v>
      </c>
      <c r="AY667" t="s">
        <v>732</v>
      </c>
      <c r="AZ667" t="s">
        <v>732</v>
      </c>
      <c r="BA667" t="s">
        <v>732</v>
      </c>
      <c r="BB667" t="s">
        <v>732</v>
      </c>
      <c r="BC667" t="s">
        <v>732</v>
      </c>
      <c r="BD667" t="s">
        <v>732</v>
      </c>
      <c r="BE667" t="s">
        <v>732</v>
      </c>
      <c r="BF667" t="s">
        <v>732</v>
      </c>
      <c r="BG667" t="s">
        <v>732</v>
      </c>
      <c r="BH667" t="s">
        <v>732</v>
      </c>
      <c r="BI667" t="s">
        <v>732</v>
      </c>
    </row>
    <row r="668" spans="1:64">
      <c r="A668">
        <v>1008</v>
      </c>
      <c r="B668" t="s">
        <v>1958</v>
      </c>
      <c r="C668" t="s">
        <v>1959</v>
      </c>
      <c r="D668" s="70">
        <v>260340330</v>
      </c>
      <c r="E668">
        <v>6</v>
      </c>
      <c r="F668">
        <v>2</v>
      </c>
      <c r="G668" t="s">
        <v>1955</v>
      </c>
      <c r="H668">
        <v>0</v>
      </c>
      <c r="I668">
        <v>0</v>
      </c>
      <c r="J668">
        <v>0</v>
      </c>
      <c r="P668">
        <v>0.62284499999999998</v>
      </c>
      <c r="Q668">
        <v>0</v>
      </c>
      <c r="R668">
        <v>85</v>
      </c>
      <c r="S668" t="s">
        <v>732</v>
      </c>
      <c r="T668">
        <v>0.35000002000000002</v>
      </c>
      <c r="U668">
        <v>0</v>
      </c>
      <c r="V668">
        <v>90</v>
      </c>
      <c r="W668" t="s">
        <v>732</v>
      </c>
      <c r="X668">
        <v>6.0000001999999997E-2</v>
      </c>
      <c r="Y668">
        <v>2.0000001E-2</v>
      </c>
      <c r="Z668">
        <v>0</v>
      </c>
      <c r="AA668">
        <v>0</v>
      </c>
      <c r="AB668">
        <v>0</v>
      </c>
      <c r="AC668">
        <v>0</v>
      </c>
      <c r="AJ668">
        <v>0.15</v>
      </c>
      <c r="AK668">
        <v>10</v>
      </c>
      <c r="AL668" t="s">
        <v>732</v>
      </c>
      <c r="AM668" t="s">
        <v>732</v>
      </c>
      <c r="AN668" t="s">
        <v>732</v>
      </c>
      <c r="AO668" t="s">
        <v>732</v>
      </c>
      <c r="AP668" t="s">
        <v>732</v>
      </c>
      <c r="AU668">
        <v>50</v>
      </c>
      <c r="AW668">
        <v>50</v>
      </c>
      <c r="AX668" t="s">
        <v>732</v>
      </c>
      <c r="AY668" t="s">
        <v>732</v>
      </c>
      <c r="AZ668" t="s">
        <v>732</v>
      </c>
      <c r="BA668" t="s">
        <v>732</v>
      </c>
      <c r="BB668" t="s">
        <v>732</v>
      </c>
      <c r="BC668" t="s">
        <v>732</v>
      </c>
      <c r="BD668" t="s">
        <v>732</v>
      </c>
      <c r="BE668" t="s">
        <v>732</v>
      </c>
      <c r="BF668" t="s">
        <v>732</v>
      </c>
      <c r="BG668" t="s">
        <v>732</v>
      </c>
      <c r="BH668" t="s">
        <v>732</v>
      </c>
      <c r="BI668" t="s">
        <v>732</v>
      </c>
    </row>
    <row r="669" spans="1:64">
      <c r="A669">
        <v>1009</v>
      </c>
      <c r="B669" t="s">
        <v>1960</v>
      </c>
      <c r="C669" t="s">
        <v>1961</v>
      </c>
      <c r="D669" s="70">
        <v>260340330</v>
      </c>
      <c r="E669">
        <v>6</v>
      </c>
      <c r="F669">
        <v>2</v>
      </c>
      <c r="G669" t="s">
        <v>1955</v>
      </c>
      <c r="H669">
        <v>0</v>
      </c>
      <c r="I669">
        <v>0</v>
      </c>
      <c r="J669">
        <v>0</v>
      </c>
      <c r="P669">
        <v>0.88422999999999996</v>
      </c>
      <c r="Q669">
        <v>0</v>
      </c>
      <c r="R669">
        <v>55</v>
      </c>
      <c r="S669" t="s">
        <v>732</v>
      </c>
      <c r="T669">
        <v>0.25</v>
      </c>
      <c r="U669">
        <v>0</v>
      </c>
      <c r="V669">
        <v>75</v>
      </c>
      <c r="W669" t="s">
        <v>732</v>
      </c>
      <c r="X669">
        <v>0.09</v>
      </c>
      <c r="Y669">
        <v>3.0000000999999998E-2</v>
      </c>
      <c r="Z669">
        <v>0</v>
      </c>
      <c r="AA669">
        <v>0</v>
      </c>
      <c r="AB669">
        <v>0</v>
      </c>
      <c r="AC669">
        <v>0</v>
      </c>
      <c r="AJ669">
        <v>0.2</v>
      </c>
      <c r="AK669">
        <v>10</v>
      </c>
      <c r="AL669" t="s">
        <v>732</v>
      </c>
      <c r="AM669" t="s">
        <v>732</v>
      </c>
      <c r="AN669" t="s">
        <v>732</v>
      </c>
      <c r="AO669" t="s">
        <v>732</v>
      </c>
      <c r="AP669" t="s">
        <v>732</v>
      </c>
      <c r="AS669">
        <v>0</v>
      </c>
      <c r="AU669">
        <v>50</v>
      </c>
      <c r="AW669">
        <v>50</v>
      </c>
      <c r="AX669" t="s">
        <v>732</v>
      </c>
      <c r="AY669" t="s">
        <v>732</v>
      </c>
      <c r="AZ669" t="s">
        <v>732</v>
      </c>
      <c r="BA669" t="s">
        <v>732</v>
      </c>
      <c r="BB669" t="s">
        <v>732</v>
      </c>
      <c r="BC669" t="s">
        <v>732</v>
      </c>
      <c r="BD669" t="s">
        <v>732</v>
      </c>
      <c r="BE669" t="s">
        <v>732</v>
      </c>
      <c r="BF669" t="s">
        <v>732</v>
      </c>
      <c r="BG669" t="s">
        <v>732</v>
      </c>
      <c r="BH669" t="s">
        <v>732</v>
      </c>
      <c r="BI669" t="s">
        <v>732</v>
      </c>
    </row>
    <row r="670" spans="1:64">
      <c r="A670">
        <v>1010</v>
      </c>
      <c r="B670" t="s">
        <v>1962</v>
      </c>
      <c r="C670" t="s">
        <v>1963</v>
      </c>
      <c r="D670" s="70">
        <v>260340330</v>
      </c>
      <c r="E670">
        <v>6</v>
      </c>
      <c r="F670">
        <v>2</v>
      </c>
      <c r="G670" t="s">
        <v>1955</v>
      </c>
      <c r="H670">
        <v>3.8811962999999998E-2</v>
      </c>
      <c r="I670">
        <v>0</v>
      </c>
      <c r="J670">
        <v>0</v>
      </c>
      <c r="P670">
        <v>1.3754299999999999</v>
      </c>
      <c r="Q670">
        <v>0</v>
      </c>
      <c r="R670">
        <v>40</v>
      </c>
      <c r="S670" t="s">
        <v>732</v>
      </c>
      <c r="T670">
        <v>1.0000001E-2</v>
      </c>
      <c r="U670">
        <v>0</v>
      </c>
      <c r="V670">
        <v>90</v>
      </c>
      <c r="W670" t="s">
        <v>732</v>
      </c>
      <c r="X670">
        <v>0.1</v>
      </c>
      <c r="Y670">
        <v>6.0000001999999997E-2</v>
      </c>
      <c r="Z670">
        <v>0</v>
      </c>
      <c r="AA670">
        <v>0</v>
      </c>
      <c r="AB670">
        <v>0</v>
      </c>
      <c r="AC670">
        <v>0</v>
      </c>
      <c r="AJ670">
        <v>0.3</v>
      </c>
      <c r="AK670">
        <v>10</v>
      </c>
      <c r="AL670" t="s">
        <v>732</v>
      </c>
      <c r="AM670" t="s">
        <v>732</v>
      </c>
      <c r="AN670" t="s">
        <v>732</v>
      </c>
      <c r="AO670" t="s">
        <v>732</v>
      </c>
      <c r="AP670" t="s">
        <v>732</v>
      </c>
      <c r="AU670">
        <v>50</v>
      </c>
      <c r="AW670">
        <v>50</v>
      </c>
      <c r="AX670">
        <v>1</v>
      </c>
      <c r="AY670">
        <v>0.1</v>
      </c>
      <c r="AZ670">
        <v>3</v>
      </c>
      <c r="BA670">
        <v>5</v>
      </c>
      <c r="BB670">
        <v>0.1</v>
      </c>
      <c r="BC670">
        <v>1</v>
      </c>
      <c r="BD670" t="s">
        <v>732</v>
      </c>
      <c r="BE670" t="s">
        <v>732</v>
      </c>
      <c r="BF670" t="s">
        <v>732</v>
      </c>
      <c r="BG670" t="s">
        <v>732</v>
      </c>
      <c r="BH670" t="s">
        <v>732</v>
      </c>
      <c r="BI670" t="s">
        <v>732</v>
      </c>
    </row>
    <row r="671" spans="1:64">
      <c r="A671">
        <v>1011</v>
      </c>
      <c r="B671" t="s">
        <v>625</v>
      </c>
      <c r="C671" t="s">
        <v>1964</v>
      </c>
      <c r="D671" s="70">
        <v>340330</v>
      </c>
      <c r="E671">
        <v>3</v>
      </c>
      <c r="F671">
        <v>2</v>
      </c>
      <c r="G671">
        <v>1</v>
      </c>
      <c r="H671">
        <v>0</v>
      </c>
      <c r="I671">
        <v>0</v>
      </c>
      <c r="J671">
        <v>0</v>
      </c>
      <c r="P671">
        <v>0</v>
      </c>
      <c r="Q671">
        <v>0</v>
      </c>
      <c r="R671" t="s">
        <v>732</v>
      </c>
      <c r="S671" t="s">
        <v>732</v>
      </c>
      <c r="T671">
        <v>0.4</v>
      </c>
      <c r="U671">
        <v>0</v>
      </c>
      <c r="V671">
        <v>65</v>
      </c>
      <c r="W671" t="s">
        <v>732</v>
      </c>
      <c r="AJ671" t="s">
        <v>732</v>
      </c>
      <c r="AK671" t="s">
        <v>732</v>
      </c>
      <c r="AL671">
        <v>0.1</v>
      </c>
      <c r="AM671">
        <v>5</v>
      </c>
      <c r="AN671" t="s">
        <v>732</v>
      </c>
      <c r="AO671" t="s">
        <v>732</v>
      </c>
      <c r="AP671" t="s">
        <v>732</v>
      </c>
      <c r="AX671" t="s">
        <v>732</v>
      </c>
      <c r="AY671" t="s">
        <v>732</v>
      </c>
      <c r="AZ671" t="s">
        <v>732</v>
      </c>
      <c r="BA671" t="s">
        <v>732</v>
      </c>
      <c r="BB671" t="s">
        <v>732</v>
      </c>
      <c r="BC671" t="s">
        <v>732</v>
      </c>
      <c r="BD671" t="s">
        <v>732</v>
      </c>
      <c r="BE671" t="s">
        <v>732</v>
      </c>
      <c r="BF671" t="s">
        <v>732</v>
      </c>
      <c r="BG671" t="s">
        <v>732</v>
      </c>
      <c r="BH671" t="s">
        <v>732</v>
      </c>
      <c r="BI671" t="s">
        <v>732</v>
      </c>
    </row>
    <row r="672" spans="1:64">
      <c r="A672">
        <v>1012</v>
      </c>
      <c r="B672" t="s">
        <v>626</v>
      </c>
      <c r="C672" t="s">
        <v>1965</v>
      </c>
      <c r="D672" s="70">
        <v>340330</v>
      </c>
      <c r="E672">
        <v>3</v>
      </c>
      <c r="F672">
        <v>2</v>
      </c>
      <c r="G672">
        <v>1</v>
      </c>
      <c r="H672">
        <v>0</v>
      </c>
      <c r="I672">
        <v>0</v>
      </c>
      <c r="J672">
        <v>0</v>
      </c>
      <c r="P672">
        <v>0</v>
      </c>
      <c r="Q672">
        <v>0</v>
      </c>
      <c r="R672" t="s">
        <v>732</v>
      </c>
      <c r="S672" t="s">
        <v>732</v>
      </c>
      <c r="T672">
        <v>1</v>
      </c>
      <c r="U672">
        <v>0</v>
      </c>
      <c r="V672">
        <v>65</v>
      </c>
      <c r="W672" t="s">
        <v>732</v>
      </c>
      <c r="AJ672">
        <v>1</v>
      </c>
      <c r="AK672">
        <v>80</v>
      </c>
      <c r="AL672">
        <v>0.1</v>
      </c>
      <c r="AM672">
        <v>5</v>
      </c>
      <c r="AN672" t="s">
        <v>732</v>
      </c>
      <c r="AO672" t="s">
        <v>732</v>
      </c>
      <c r="AP672" t="s">
        <v>732</v>
      </c>
      <c r="AW672">
        <v>100</v>
      </c>
      <c r="AX672" t="s">
        <v>732</v>
      </c>
      <c r="AY672" t="s">
        <v>732</v>
      </c>
      <c r="AZ672" t="s">
        <v>732</v>
      </c>
      <c r="BA672">
        <v>50</v>
      </c>
      <c r="BB672">
        <v>0.2</v>
      </c>
      <c r="BC672">
        <v>1</v>
      </c>
      <c r="BD672" t="s">
        <v>732</v>
      </c>
      <c r="BE672" t="s">
        <v>732</v>
      </c>
      <c r="BF672" t="s">
        <v>732</v>
      </c>
      <c r="BG672" t="s">
        <v>732</v>
      </c>
      <c r="BH672" t="s">
        <v>732</v>
      </c>
      <c r="BI672" t="s">
        <v>732</v>
      </c>
    </row>
    <row r="673" spans="1:61">
      <c r="A673">
        <v>1013</v>
      </c>
      <c r="B673" t="s">
        <v>626</v>
      </c>
      <c r="C673" t="s">
        <v>1966</v>
      </c>
      <c r="D673" s="70">
        <v>340330</v>
      </c>
      <c r="E673">
        <v>3</v>
      </c>
      <c r="F673">
        <v>2</v>
      </c>
      <c r="G673">
        <v>1</v>
      </c>
      <c r="H673">
        <v>0</v>
      </c>
      <c r="I673">
        <v>0</v>
      </c>
      <c r="J673">
        <v>0</v>
      </c>
      <c r="P673">
        <v>0</v>
      </c>
      <c r="Q673">
        <v>0</v>
      </c>
      <c r="R673" t="s">
        <v>732</v>
      </c>
      <c r="S673" t="s">
        <v>732</v>
      </c>
      <c r="T673">
        <v>1</v>
      </c>
      <c r="U673">
        <v>0</v>
      </c>
      <c r="V673">
        <v>65</v>
      </c>
      <c r="W673" t="s">
        <v>732</v>
      </c>
      <c r="AJ673">
        <v>1</v>
      </c>
      <c r="AK673">
        <v>80</v>
      </c>
      <c r="AL673">
        <v>0.1</v>
      </c>
      <c r="AM673">
        <v>5</v>
      </c>
      <c r="AN673" t="s">
        <v>732</v>
      </c>
      <c r="AO673" t="s">
        <v>732</v>
      </c>
      <c r="AP673" t="s">
        <v>732</v>
      </c>
      <c r="AW673">
        <v>100</v>
      </c>
      <c r="AX673" t="s">
        <v>732</v>
      </c>
      <c r="AY673" t="s">
        <v>732</v>
      </c>
      <c r="AZ673" t="s">
        <v>732</v>
      </c>
      <c r="BA673">
        <v>50</v>
      </c>
      <c r="BB673">
        <v>0.2</v>
      </c>
      <c r="BC673">
        <v>1</v>
      </c>
      <c r="BD673" t="s">
        <v>732</v>
      </c>
      <c r="BE673" t="s">
        <v>732</v>
      </c>
      <c r="BF673" t="s">
        <v>732</v>
      </c>
      <c r="BG673" t="s">
        <v>732</v>
      </c>
      <c r="BH673" t="s">
        <v>732</v>
      </c>
      <c r="BI673" t="s">
        <v>732</v>
      </c>
    </row>
    <row r="674" spans="1:61">
      <c r="A674">
        <v>1014</v>
      </c>
      <c r="B674" t="s">
        <v>626</v>
      </c>
      <c r="C674" t="s">
        <v>1967</v>
      </c>
      <c r="D674" s="70">
        <v>340330</v>
      </c>
      <c r="E674">
        <v>3</v>
      </c>
      <c r="F674">
        <v>2</v>
      </c>
      <c r="G674">
        <v>1</v>
      </c>
      <c r="H674">
        <v>0</v>
      </c>
      <c r="I674">
        <v>0</v>
      </c>
      <c r="J674">
        <v>0</v>
      </c>
      <c r="P674">
        <v>0</v>
      </c>
      <c r="Q674">
        <v>0</v>
      </c>
      <c r="R674" t="s">
        <v>732</v>
      </c>
      <c r="S674" t="s">
        <v>732</v>
      </c>
      <c r="T674">
        <v>0.6</v>
      </c>
      <c r="U674">
        <v>0</v>
      </c>
      <c r="V674">
        <v>65</v>
      </c>
      <c r="W674" t="s">
        <v>732</v>
      </c>
      <c r="AJ674">
        <v>0.5</v>
      </c>
      <c r="AK674">
        <v>35</v>
      </c>
      <c r="AL674">
        <v>0.1</v>
      </c>
      <c r="AM674">
        <v>5</v>
      </c>
      <c r="AN674" t="s">
        <v>732</v>
      </c>
      <c r="AO674" t="s">
        <v>732</v>
      </c>
      <c r="AP674" t="s">
        <v>732</v>
      </c>
      <c r="AW674">
        <v>100</v>
      </c>
      <c r="AX674" t="s">
        <v>732</v>
      </c>
      <c r="AY674" t="s">
        <v>732</v>
      </c>
      <c r="AZ674" t="s">
        <v>732</v>
      </c>
      <c r="BA674">
        <v>20</v>
      </c>
      <c r="BB674">
        <v>0.1</v>
      </c>
      <c r="BC674">
        <v>1</v>
      </c>
      <c r="BD674" t="s">
        <v>732</v>
      </c>
      <c r="BE674" t="s">
        <v>732</v>
      </c>
      <c r="BF674" t="s">
        <v>732</v>
      </c>
      <c r="BG674" t="s">
        <v>732</v>
      </c>
      <c r="BH674" t="s">
        <v>732</v>
      </c>
      <c r="BI674" t="s">
        <v>732</v>
      </c>
    </row>
    <row r="675" spans="1:61">
      <c r="A675">
        <v>1015</v>
      </c>
      <c r="B675" t="s">
        <v>1968</v>
      </c>
      <c r="C675" s="69" t="s">
        <v>1969</v>
      </c>
      <c r="D675" s="70">
        <v>340330</v>
      </c>
      <c r="E675">
        <v>5</v>
      </c>
      <c r="F675">
        <v>2</v>
      </c>
      <c r="G675" t="s">
        <v>1970</v>
      </c>
      <c r="H675">
        <v>2.4839655999999999</v>
      </c>
      <c r="I675">
        <v>0</v>
      </c>
      <c r="J675">
        <v>1.1967022</v>
      </c>
      <c r="L675">
        <v>0.12507467999999999</v>
      </c>
      <c r="N675">
        <v>0.20384619000000001</v>
      </c>
      <c r="P675">
        <v>0.33576499999999998</v>
      </c>
      <c r="Q675">
        <v>0</v>
      </c>
      <c r="R675">
        <v>50</v>
      </c>
      <c r="S675" t="s">
        <v>732</v>
      </c>
      <c r="T675">
        <v>0.35000002000000002</v>
      </c>
      <c r="U675">
        <v>0.2</v>
      </c>
      <c r="V675">
        <v>75</v>
      </c>
      <c r="W675">
        <v>85</v>
      </c>
      <c r="X675">
        <v>4.0000002999999999E-2</v>
      </c>
      <c r="Y675">
        <v>0.05</v>
      </c>
      <c r="Z675">
        <v>0</v>
      </c>
      <c r="AA675">
        <v>0</v>
      </c>
      <c r="AB675">
        <v>0</v>
      </c>
      <c r="AC675">
        <v>0</v>
      </c>
      <c r="AD675">
        <v>0</v>
      </c>
      <c r="AE675">
        <v>0</v>
      </c>
      <c r="AF675">
        <v>0</v>
      </c>
      <c r="AJ675">
        <v>0.1</v>
      </c>
      <c r="AK675">
        <v>10</v>
      </c>
      <c r="AL675">
        <v>0.1</v>
      </c>
      <c r="AM675">
        <v>1.5</v>
      </c>
      <c r="AN675">
        <v>0.1</v>
      </c>
      <c r="AO675">
        <v>2</v>
      </c>
      <c r="AP675">
        <v>2</v>
      </c>
      <c r="AS675">
        <v>80</v>
      </c>
      <c r="AT675">
        <v>10</v>
      </c>
      <c r="AW675">
        <v>10</v>
      </c>
      <c r="AX675" t="s">
        <v>732</v>
      </c>
      <c r="AY675" t="s">
        <v>732</v>
      </c>
      <c r="AZ675" t="s">
        <v>732</v>
      </c>
      <c r="BA675" t="s">
        <v>732</v>
      </c>
      <c r="BB675" t="s">
        <v>732</v>
      </c>
      <c r="BC675" t="s">
        <v>732</v>
      </c>
      <c r="BD675" t="s">
        <v>732</v>
      </c>
      <c r="BE675" t="s">
        <v>732</v>
      </c>
      <c r="BF675" t="s">
        <v>732</v>
      </c>
      <c r="BG675" t="s">
        <v>732</v>
      </c>
      <c r="BH675" t="s">
        <v>732</v>
      </c>
      <c r="BI675" t="s">
        <v>732</v>
      </c>
    </row>
    <row r="676" spans="1:61">
      <c r="A676">
        <v>1016</v>
      </c>
      <c r="B676" t="s">
        <v>1971</v>
      </c>
      <c r="C676" t="s">
        <v>1972</v>
      </c>
      <c r="D676" s="70">
        <v>340330</v>
      </c>
      <c r="E676">
        <v>5</v>
      </c>
      <c r="F676">
        <v>2</v>
      </c>
      <c r="G676" t="s">
        <v>1970</v>
      </c>
      <c r="H676">
        <v>2.5012154999999998</v>
      </c>
      <c r="I676">
        <v>0</v>
      </c>
      <c r="J676">
        <v>1.9837226999999999</v>
      </c>
      <c r="N676">
        <v>0.10005973999999999</v>
      </c>
      <c r="O676">
        <v>0.1853147</v>
      </c>
      <c r="P676">
        <v>0.54140010000000005</v>
      </c>
      <c r="Q676">
        <v>0</v>
      </c>
      <c r="R676">
        <v>60</v>
      </c>
      <c r="S676" t="s">
        <v>732</v>
      </c>
      <c r="T676">
        <v>0.25</v>
      </c>
      <c r="U676">
        <v>0.1</v>
      </c>
      <c r="V676">
        <v>75</v>
      </c>
      <c r="W676">
        <v>85</v>
      </c>
      <c r="X676">
        <v>7.0000000000000007E-2</v>
      </c>
      <c r="Y676">
        <v>0.1</v>
      </c>
      <c r="Z676">
        <v>0.05</v>
      </c>
      <c r="AA676">
        <v>0</v>
      </c>
      <c r="AB676">
        <v>0</v>
      </c>
      <c r="AC676">
        <v>0</v>
      </c>
      <c r="AD676">
        <v>0</v>
      </c>
      <c r="AE676">
        <v>0</v>
      </c>
      <c r="AF676">
        <v>0</v>
      </c>
      <c r="AJ676">
        <v>0.1</v>
      </c>
      <c r="AK676">
        <v>15</v>
      </c>
      <c r="AL676">
        <v>0.1</v>
      </c>
      <c r="AM676">
        <v>3.5</v>
      </c>
      <c r="AN676">
        <v>0.1</v>
      </c>
      <c r="AO676">
        <v>4.5</v>
      </c>
      <c r="AP676">
        <v>2</v>
      </c>
      <c r="AS676">
        <v>70</v>
      </c>
      <c r="AT676">
        <v>10</v>
      </c>
      <c r="AW676">
        <v>20</v>
      </c>
      <c r="AX676">
        <v>15</v>
      </c>
      <c r="AY676">
        <v>0.1</v>
      </c>
      <c r="AZ676">
        <v>3</v>
      </c>
      <c r="BA676">
        <v>15</v>
      </c>
      <c r="BB676">
        <v>0.1</v>
      </c>
      <c r="BC676">
        <v>1</v>
      </c>
      <c r="BD676" t="s">
        <v>732</v>
      </c>
      <c r="BE676" t="s">
        <v>732</v>
      </c>
      <c r="BF676" t="s">
        <v>732</v>
      </c>
      <c r="BG676" t="s">
        <v>732</v>
      </c>
      <c r="BH676" t="s">
        <v>732</v>
      </c>
      <c r="BI676" t="s">
        <v>732</v>
      </c>
    </row>
    <row r="677" spans="1:61">
      <c r="A677">
        <v>1017</v>
      </c>
      <c r="B677" t="s">
        <v>1973</v>
      </c>
      <c r="C677" t="s">
        <v>1974</v>
      </c>
      <c r="D677" s="70">
        <v>340330</v>
      </c>
      <c r="E677">
        <v>5</v>
      </c>
      <c r="F677">
        <v>2</v>
      </c>
      <c r="G677" t="s">
        <v>1970</v>
      </c>
      <c r="H677">
        <v>3.493077</v>
      </c>
      <c r="I677">
        <v>0</v>
      </c>
      <c r="J677">
        <v>1.5093540999999999</v>
      </c>
      <c r="N677">
        <v>0.10005973999999999</v>
      </c>
      <c r="O677">
        <v>0.1853147</v>
      </c>
      <c r="P677">
        <v>0.54140010000000005</v>
      </c>
      <c r="Q677">
        <v>0</v>
      </c>
      <c r="R677">
        <v>45</v>
      </c>
      <c r="S677" t="s">
        <v>732</v>
      </c>
      <c r="T677">
        <v>0.4</v>
      </c>
      <c r="U677">
        <v>0.1</v>
      </c>
      <c r="V677">
        <v>75</v>
      </c>
      <c r="W677">
        <v>86</v>
      </c>
      <c r="X677">
        <v>0.11000001</v>
      </c>
      <c r="Y677">
        <v>0.24000001000000001</v>
      </c>
      <c r="Z677">
        <v>0.15</v>
      </c>
      <c r="AA677">
        <v>0</v>
      </c>
      <c r="AB677">
        <v>0</v>
      </c>
      <c r="AC677">
        <v>0</v>
      </c>
      <c r="AD677">
        <v>0</v>
      </c>
      <c r="AE677">
        <v>0</v>
      </c>
      <c r="AF677">
        <v>0</v>
      </c>
      <c r="AJ677">
        <v>0.2</v>
      </c>
      <c r="AK677">
        <v>15</v>
      </c>
      <c r="AL677">
        <v>0.1</v>
      </c>
      <c r="AM677">
        <v>3.5</v>
      </c>
      <c r="AN677">
        <v>0.1</v>
      </c>
      <c r="AO677">
        <v>4.5</v>
      </c>
      <c r="AP677">
        <v>2</v>
      </c>
      <c r="AS677">
        <v>80</v>
      </c>
      <c r="AT677">
        <v>10</v>
      </c>
      <c r="AW677">
        <v>10</v>
      </c>
      <c r="AX677">
        <v>15</v>
      </c>
      <c r="AY677">
        <v>0.1</v>
      </c>
      <c r="AZ677">
        <v>3</v>
      </c>
      <c r="BA677">
        <v>15</v>
      </c>
      <c r="BB677">
        <v>0.1</v>
      </c>
      <c r="BC677">
        <v>1</v>
      </c>
      <c r="BD677" t="s">
        <v>732</v>
      </c>
      <c r="BE677" t="s">
        <v>732</v>
      </c>
      <c r="BF677" t="s">
        <v>732</v>
      </c>
      <c r="BG677" t="s">
        <v>732</v>
      </c>
      <c r="BH677" t="s">
        <v>732</v>
      </c>
      <c r="BI677" t="s">
        <v>732</v>
      </c>
    </row>
    <row r="678" spans="1:61">
      <c r="A678">
        <v>1018</v>
      </c>
      <c r="B678" t="s">
        <v>1975</v>
      </c>
      <c r="C678" t="s">
        <v>1976</v>
      </c>
      <c r="D678" s="70">
        <v>340330</v>
      </c>
      <c r="E678">
        <v>5</v>
      </c>
      <c r="F678">
        <v>2</v>
      </c>
      <c r="G678" t="s">
        <v>1970</v>
      </c>
      <c r="H678">
        <v>5.8217945000000002</v>
      </c>
      <c r="I678">
        <v>0</v>
      </c>
      <c r="J678">
        <v>2.4580913</v>
      </c>
      <c r="P678">
        <v>0.43312502000000003</v>
      </c>
      <c r="Q678">
        <v>0</v>
      </c>
      <c r="R678">
        <v>35</v>
      </c>
      <c r="S678" t="s">
        <v>732</v>
      </c>
      <c r="T678">
        <v>0.05</v>
      </c>
      <c r="U678">
        <v>0.05</v>
      </c>
      <c r="V678">
        <v>75</v>
      </c>
      <c r="W678">
        <v>85</v>
      </c>
      <c r="X678">
        <v>0.1</v>
      </c>
      <c r="Y678">
        <v>0.2</v>
      </c>
      <c r="Z678">
        <v>0.2</v>
      </c>
      <c r="AA678">
        <v>0.15</v>
      </c>
      <c r="AB678">
        <v>0</v>
      </c>
      <c r="AC678">
        <v>0</v>
      </c>
      <c r="AD678">
        <v>0.6</v>
      </c>
      <c r="AE678">
        <v>1.4000001</v>
      </c>
      <c r="AF678">
        <v>0</v>
      </c>
      <c r="AJ678">
        <v>0.2</v>
      </c>
      <c r="AK678">
        <v>25</v>
      </c>
      <c r="AL678">
        <v>0.1</v>
      </c>
      <c r="AM678">
        <v>3.5</v>
      </c>
      <c r="AN678">
        <v>0.1</v>
      </c>
      <c r="AO678">
        <v>4.5</v>
      </c>
      <c r="AP678">
        <v>2</v>
      </c>
      <c r="AS678">
        <v>80</v>
      </c>
      <c r="AT678">
        <v>10</v>
      </c>
      <c r="AW678">
        <v>10</v>
      </c>
      <c r="AX678">
        <v>15</v>
      </c>
      <c r="AY678">
        <v>0.2</v>
      </c>
      <c r="AZ678">
        <v>3</v>
      </c>
      <c r="BA678">
        <v>15</v>
      </c>
      <c r="BB678">
        <v>0.2</v>
      </c>
      <c r="BC678">
        <v>1</v>
      </c>
      <c r="BD678" t="s">
        <v>732</v>
      </c>
      <c r="BE678" t="s">
        <v>732</v>
      </c>
      <c r="BF678" t="s">
        <v>732</v>
      </c>
      <c r="BG678" t="s">
        <v>732</v>
      </c>
      <c r="BH678" t="s">
        <v>732</v>
      </c>
      <c r="BI678" t="s">
        <v>732</v>
      </c>
    </row>
    <row r="679" spans="1:61">
      <c r="A679">
        <v>1019</v>
      </c>
      <c r="B679" t="s">
        <v>1977</v>
      </c>
      <c r="C679" s="69" t="s">
        <v>1978</v>
      </c>
      <c r="D679" s="70">
        <v>340330</v>
      </c>
      <c r="E679">
        <v>5</v>
      </c>
      <c r="F679">
        <v>2</v>
      </c>
      <c r="G679" t="s">
        <v>1970</v>
      </c>
      <c r="H679">
        <v>4.5280623000000002</v>
      </c>
      <c r="I679">
        <v>0</v>
      </c>
      <c r="J679">
        <v>2.4580913</v>
      </c>
      <c r="P679">
        <v>0.54140010000000005</v>
      </c>
      <c r="Q679">
        <v>0</v>
      </c>
      <c r="R679">
        <v>35</v>
      </c>
      <c r="S679" t="s">
        <v>732</v>
      </c>
      <c r="T679">
        <v>0.05</v>
      </c>
      <c r="U679">
        <v>0.05</v>
      </c>
      <c r="V679">
        <v>75</v>
      </c>
      <c r="W679">
        <v>85</v>
      </c>
      <c r="X679">
        <v>0.05</v>
      </c>
      <c r="Y679">
        <v>0.1</v>
      </c>
      <c r="Z679">
        <v>0.1</v>
      </c>
      <c r="AA679">
        <v>0.1</v>
      </c>
      <c r="AB679">
        <v>0</v>
      </c>
      <c r="AC679">
        <v>0</v>
      </c>
      <c r="AD679">
        <v>0.2</v>
      </c>
      <c r="AE679">
        <v>0.8</v>
      </c>
      <c r="AF679">
        <v>0</v>
      </c>
      <c r="AG679">
        <v>0.12900165</v>
      </c>
      <c r="AH679">
        <v>1.0210178000000001</v>
      </c>
      <c r="AI679">
        <v>0</v>
      </c>
      <c r="AJ679">
        <v>0</v>
      </c>
      <c r="AK679">
        <v>0</v>
      </c>
      <c r="AL679">
        <v>0.1</v>
      </c>
      <c r="AM679">
        <v>3.5</v>
      </c>
      <c r="AN679">
        <v>0.1</v>
      </c>
      <c r="AO679">
        <v>4.5</v>
      </c>
      <c r="AP679">
        <v>2</v>
      </c>
      <c r="AS679">
        <v>80</v>
      </c>
      <c r="AT679">
        <v>10</v>
      </c>
      <c r="AW679">
        <v>10</v>
      </c>
      <c r="AX679">
        <v>30</v>
      </c>
      <c r="AY679">
        <v>0.3</v>
      </c>
      <c r="AZ679">
        <v>3</v>
      </c>
      <c r="BA679">
        <v>30</v>
      </c>
      <c r="BB679">
        <v>0.3</v>
      </c>
      <c r="BC679">
        <v>1</v>
      </c>
      <c r="BD679" t="s">
        <v>732</v>
      </c>
      <c r="BE679" t="s">
        <v>732</v>
      </c>
      <c r="BF679" t="s">
        <v>732</v>
      </c>
      <c r="BG679" t="s">
        <v>732</v>
      </c>
      <c r="BH679" t="s">
        <v>732</v>
      </c>
      <c r="BI679" t="s">
        <v>732</v>
      </c>
    </row>
    <row r="680" spans="1:61">
      <c r="A680">
        <v>1020</v>
      </c>
      <c r="B680" t="s">
        <v>1977</v>
      </c>
      <c r="C680" s="69" t="s">
        <v>1979</v>
      </c>
      <c r="D680" s="70">
        <v>340330</v>
      </c>
      <c r="E680">
        <v>5</v>
      </c>
      <c r="F680">
        <v>2</v>
      </c>
      <c r="G680" t="s">
        <v>1970</v>
      </c>
      <c r="H680">
        <v>4.5280623000000002</v>
      </c>
      <c r="I680">
        <v>0</v>
      </c>
      <c r="J680">
        <v>2.4580913</v>
      </c>
      <c r="P680">
        <v>0.64968009999999998</v>
      </c>
      <c r="Q680">
        <v>0</v>
      </c>
      <c r="R680">
        <v>35</v>
      </c>
      <c r="S680" t="s">
        <v>732</v>
      </c>
      <c r="T680">
        <v>0.05</v>
      </c>
      <c r="U680">
        <v>0.05</v>
      </c>
      <c r="V680">
        <v>75</v>
      </c>
      <c r="W680">
        <v>85</v>
      </c>
      <c r="X680">
        <v>0.1</v>
      </c>
      <c r="Y680">
        <v>0.2</v>
      </c>
      <c r="Z680">
        <v>0.4</v>
      </c>
      <c r="AA680">
        <v>0.3</v>
      </c>
      <c r="AB680">
        <v>0</v>
      </c>
      <c r="AC680">
        <v>0</v>
      </c>
      <c r="AD680">
        <v>0.6</v>
      </c>
      <c r="AE680">
        <v>1.4000001</v>
      </c>
      <c r="AF680">
        <v>0</v>
      </c>
      <c r="AG680">
        <v>0</v>
      </c>
      <c r="AH680">
        <v>1.0210178000000001</v>
      </c>
      <c r="AI680">
        <v>0</v>
      </c>
      <c r="AJ680">
        <v>0.3</v>
      </c>
      <c r="AK680">
        <v>45</v>
      </c>
      <c r="AL680">
        <v>0.1</v>
      </c>
      <c r="AM680">
        <v>3.5</v>
      </c>
      <c r="AN680">
        <v>0.1</v>
      </c>
      <c r="AO680">
        <v>4.5</v>
      </c>
      <c r="AP680">
        <v>2</v>
      </c>
      <c r="AS680">
        <v>80</v>
      </c>
      <c r="AT680">
        <v>10</v>
      </c>
      <c r="AW680">
        <v>10</v>
      </c>
      <c r="AX680">
        <v>30</v>
      </c>
      <c r="AY680">
        <v>0.3</v>
      </c>
      <c r="AZ680">
        <v>3</v>
      </c>
      <c r="BA680">
        <v>30</v>
      </c>
      <c r="BB680">
        <v>0.3</v>
      </c>
      <c r="BC680">
        <v>1</v>
      </c>
      <c r="BD680" t="s">
        <v>732</v>
      </c>
      <c r="BE680" t="s">
        <v>732</v>
      </c>
      <c r="BF680" t="s">
        <v>732</v>
      </c>
      <c r="BG680" t="s">
        <v>732</v>
      </c>
      <c r="BH680" t="s">
        <v>732</v>
      </c>
      <c r="BI680" t="s">
        <v>732</v>
      </c>
    </row>
    <row r="681" spans="1:61">
      <c r="A681">
        <v>1021</v>
      </c>
      <c r="B681" t="s">
        <v>1980</v>
      </c>
      <c r="C681" t="s">
        <v>1981</v>
      </c>
      <c r="D681" s="70">
        <v>340330</v>
      </c>
      <c r="E681">
        <v>5</v>
      </c>
      <c r="F681">
        <v>2</v>
      </c>
      <c r="G681" t="s">
        <v>1970</v>
      </c>
      <c r="H681">
        <v>5.8217945000000002</v>
      </c>
      <c r="I681">
        <v>0</v>
      </c>
      <c r="J681">
        <v>3.1049573000000001</v>
      </c>
      <c r="P681">
        <v>0.43312502000000003</v>
      </c>
      <c r="Q681">
        <v>0</v>
      </c>
      <c r="R681">
        <v>35</v>
      </c>
      <c r="S681" t="s">
        <v>732</v>
      </c>
      <c r="T681">
        <v>0.05</v>
      </c>
      <c r="U681">
        <v>0.05</v>
      </c>
      <c r="V681">
        <v>75</v>
      </c>
      <c r="W681">
        <v>85</v>
      </c>
      <c r="X681">
        <v>0.05</v>
      </c>
      <c r="Y681">
        <v>0.16000001</v>
      </c>
      <c r="Z681">
        <v>0.4</v>
      </c>
      <c r="AA681">
        <v>0.3</v>
      </c>
      <c r="AB681">
        <v>0</v>
      </c>
      <c r="AC681">
        <v>0</v>
      </c>
      <c r="AD681">
        <v>0.6</v>
      </c>
      <c r="AE681">
        <v>1.4000001</v>
      </c>
      <c r="AF681">
        <v>0</v>
      </c>
      <c r="AJ681">
        <v>0.3</v>
      </c>
      <c r="AK681">
        <v>40</v>
      </c>
      <c r="AL681">
        <v>0.1</v>
      </c>
      <c r="AM681">
        <v>3.5</v>
      </c>
      <c r="AN681">
        <v>0.1</v>
      </c>
      <c r="AO681">
        <v>4.5</v>
      </c>
      <c r="AP681">
        <v>2</v>
      </c>
      <c r="AS681">
        <v>80</v>
      </c>
      <c r="AT681">
        <v>10</v>
      </c>
      <c r="AW681">
        <v>10</v>
      </c>
      <c r="AX681">
        <v>15</v>
      </c>
      <c r="AY681">
        <v>0.3</v>
      </c>
      <c r="AZ681">
        <v>3</v>
      </c>
      <c r="BA681">
        <v>15</v>
      </c>
      <c r="BB681">
        <v>0.3</v>
      </c>
      <c r="BC681">
        <v>1</v>
      </c>
      <c r="BD681" t="s">
        <v>732</v>
      </c>
      <c r="BE681" t="s">
        <v>732</v>
      </c>
      <c r="BF681" t="s">
        <v>732</v>
      </c>
      <c r="BG681" t="s">
        <v>732</v>
      </c>
      <c r="BH681" t="s">
        <v>732</v>
      </c>
      <c r="BI681" t="s">
        <v>732</v>
      </c>
    </row>
    <row r="682" spans="1:61">
      <c r="A682">
        <v>1022</v>
      </c>
      <c r="B682" t="s">
        <v>1982</v>
      </c>
      <c r="C682" s="69" t="s">
        <v>1983</v>
      </c>
      <c r="D682" s="70">
        <v>240260</v>
      </c>
      <c r="E682">
        <v>1</v>
      </c>
      <c r="F682">
        <v>1</v>
      </c>
      <c r="G682">
        <v>140</v>
      </c>
      <c r="H682">
        <v>5.0965210000000001</v>
      </c>
      <c r="I682">
        <v>1.5230755</v>
      </c>
      <c r="J682">
        <v>0.45015993999999998</v>
      </c>
      <c r="P682">
        <v>0.14277999999999999</v>
      </c>
      <c r="Q682">
        <v>0</v>
      </c>
      <c r="R682">
        <v>90</v>
      </c>
      <c r="S682" t="s">
        <v>732</v>
      </c>
      <c r="T682">
        <v>0.6</v>
      </c>
      <c r="U682">
        <v>0</v>
      </c>
      <c r="V682">
        <v>75</v>
      </c>
      <c r="W682" t="s">
        <v>732</v>
      </c>
      <c r="X682">
        <v>0.2</v>
      </c>
      <c r="Y682">
        <v>0.2</v>
      </c>
      <c r="Z682">
        <v>0.1</v>
      </c>
      <c r="AA682">
        <v>0</v>
      </c>
      <c r="AB682">
        <v>0</v>
      </c>
      <c r="AC682">
        <v>0</v>
      </c>
      <c r="AD682">
        <v>0</v>
      </c>
      <c r="AE682">
        <v>0</v>
      </c>
      <c r="AF682">
        <v>0</v>
      </c>
      <c r="AJ682">
        <v>0.5</v>
      </c>
      <c r="AK682">
        <v>40</v>
      </c>
      <c r="AL682" t="s">
        <v>732</v>
      </c>
      <c r="AM682" t="s">
        <v>732</v>
      </c>
      <c r="AN682" t="s">
        <v>732</v>
      </c>
      <c r="AO682" t="s">
        <v>732</v>
      </c>
      <c r="AP682" t="s">
        <v>732</v>
      </c>
      <c r="AR682">
        <v>10</v>
      </c>
      <c r="AT682">
        <v>80</v>
      </c>
      <c r="AW682">
        <v>10</v>
      </c>
      <c r="AX682">
        <v>0</v>
      </c>
      <c r="AY682">
        <v>0</v>
      </c>
      <c r="AZ682">
        <v>3</v>
      </c>
      <c r="BA682">
        <v>10</v>
      </c>
      <c r="BB682">
        <v>0.1</v>
      </c>
      <c r="BC682">
        <v>1</v>
      </c>
      <c r="BD682" t="s">
        <v>732</v>
      </c>
      <c r="BE682" t="s">
        <v>732</v>
      </c>
      <c r="BF682" t="s">
        <v>732</v>
      </c>
      <c r="BG682" t="s">
        <v>732</v>
      </c>
      <c r="BH682" t="s">
        <v>732</v>
      </c>
      <c r="BI682" t="s">
        <v>732</v>
      </c>
    </row>
    <row r="683" spans="1:61">
      <c r="A683">
        <v>1023</v>
      </c>
      <c r="B683" t="s">
        <v>1984</v>
      </c>
      <c r="C683" s="69" t="s">
        <v>1985</v>
      </c>
      <c r="D683" s="70">
        <v>240260</v>
      </c>
      <c r="E683">
        <v>1</v>
      </c>
      <c r="F683">
        <v>1</v>
      </c>
      <c r="G683">
        <v>140</v>
      </c>
      <c r="H683">
        <v>4.9005010000000002</v>
      </c>
      <c r="I683">
        <v>3.0461510000000001</v>
      </c>
      <c r="J683">
        <v>0.80028429999999995</v>
      </c>
      <c r="P683">
        <v>0.37456002999999999</v>
      </c>
      <c r="Q683">
        <v>0</v>
      </c>
      <c r="R683">
        <v>90</v>
      </c>
      <c r="S683" t="s">
        <v>732</v>
      </c>
      <c r="T683">
        <v>0.6</v>
      </c>
      <c r="U683">
        <v>0</v>
      </c>
      <c r="V683">
        <v>75</v>
      </c>
      <c r="W683" t="s">
        <v>732</v>
      </c>
      <c r="X683">
        <v>0.2</v>
      </c>
      <c r="Y683">
        <v>0.3</v>
      </c>
      <c r="Z683">
        <v>0.1</v>
      </c>
      <c r="AA683">
        <v>0.1</v>
      </c>
      <c r="AB683">
        <v>0</v>
      </c>
      <c r="AC683">
        <v>0</v>
      </c>
      <c r="AD683">
        <v>0</v>
      </c>
      <c r="AE683">
        <v>0</v>
      </c>
      <c r="AF683">
        <v>0</v>
      </c>
      <c r="AJ683">
        <v>1</v>
      </c>
      <c r="AK683">
        <v>40</v>
      </c>
      <c r="AL683" t="s">
        <v>732</v>
      </c>
      <c r="AM683" t="s">
        <v>732</v>
      </c>
      <c r="AN683" t="s">
        <v>732</v>
      </c>
      <c r="AO683" t="s">
        <v>732</v>
      </c>
      <c r="AP683" t="s">
        <v>732</v>
      </c>
      <c r="AR683">
        <v>10</v>
      </c>
      <c r="AT683">
        <v>80</v>
      </c>
      <c r="AW683">
        <v>10</v>
      </c>
      <c r="AX683">
        <v>60</v>
      </c>
      <c r="AY683">
        <v>0.2</v>
      </c>
      <c r="AZ683">
        <v>3</v>
      </c>
      <c r="BA683">
        <v>60</v>
      </c>
      <c r="BB683">
        <v>0.4</v>
      </c>
      <c r="BC683">
        <v>1</v>
      </c>
      <c r="BD683" t="s">
        <v>732</v>
      </c>
      <c r="BE683" t="s">
        <v>732</v>
      </c>
      <c r="BF683" t="s">
        <v>732</v>
      </c>
      <c r="BG683" t="s">
        <v>732</v>
      </c>
      <c r="BH683" t="s">
        <v>732</v>
      </c>
      <c r="BI683" t="s">
        <v>732</v>
      </c>
    </row>
    <row r="684" spans="1:61">
      <c r="A684">
        <v>1024</v>
      </c>
      <c r="B684" t="s">
        <v>1986</v>
      </c>
      <c r="C684" s="69" t="s">
        <v>1987</v>
      </c>
      <c r="D684" s="70">
        <v>240260</v>
      </c>
      <c r="E684">
        <v>1</v>
      </c>
      <c r="F684">
        <v>1</v>
      </c>
      <c r="G684">
        <v>140</v>
      </c>
      <c r="H684">
        <v>7.3180804000000004</v>
      </c>
      <c r="I684">
        <v>5.8747199999999999</v>
      </c>
      <c r="J684">
        <v>1.0003553999999999</v>
      </c>
      <c r="P684">
        <v>0.74911505</v>
      </c>
      <c r="Q684">
        <v>0</v>
      </c>
      <c r="R684">
        <v>90</v>
      </c>
      <c r="S684" t="s">
        <v>732</v>
      </c>
      <c r="T684">
        <v>0.2</v>
      </c>
      <c r="U684">
        <v>0</v>
      </c>
      <c r="V684">
        <v>75</v>
      </c>
      <c r="W684" t="s">
        <v>732</v>
      </c>
      <c r="X684">
        <v>0.4</v>
      </c>
      <c r="Y684">
        <v>1</v>
      </c>
      <c r="Z684">
        <v>1</v>
      </c>
      <c r="AA684">
        <v>0.4</v>
      </c>
      <c r="AB684">
        <v>0</v>
      </c>
      <c r="AC684">
        <v>0</v>
      </c>
      <c r="AD684">
        <v>0</v>
      </c>
      <c r="AE684">
        <v>0</v>
      </c>
      <c r="AF684">
        <v>0</v>
      </c>
      <c r="AJ684">
        <v>1.5</v>
      </c>
      <c r="AK684">
        <v>75</v>
      </c>
      <c r="AL684" t="s">
        <v>732</v>
      </c>
      <c r="AM684" t="s">
        <v>732</v>
      </c>
      <c r="AN684" t="s">
        <v>732</v>
      </c>
      <c r="AO684" t="s">
        <v>732</v>
      </c>
      <c r="AP684" t="s">
        <v>732</v>
      </c>
      <c r="AR684">
        <v>10</v>
      </c>
      <c r="AT684">
        <v>80</v>
      </c>
      <c r="AW684">
        <v>10</v>
      </c>
      <c r="AX684">
        <v>60</v>
      </c>
      <c r="AY684">
        <v>0.2</v>
      </c>
      <c r="AZ684">
        <v>3</v>
      </c>
      <c r="BA684">
        <v>60</v>
      </c>
      <c r="BB684">
        <v>0.5</v>
      </c>
      <c r="BC684">
        <v>1</v>
      </c>
      <c r="BD684" t="s">
        <v>732</v>
      </c>
      <c r="BE684" t="s">
        <v>732</v>
      </c>
      <c r="BF684" t="s">
        <v>732</v>
      </c>
      <c r="BG684" t="s">
        <v>732</v>
      </c>
      <c r="BH684" t="s">
        <v>732</v>
      </c>
      <c r="BI684" t="s">
        <v>732</v>
      </c>
    </row>
    <row r="685" spans="1:61">
      <c r="A685">
        <v>1025</v>
      </c>
      <c r="B685" t="s">
        <v>1988</v>
      </c>
      <c r="C685" s="69" t="s">
        <v>1989</v>
      </c>
      <c r="D685" s="70">
        <v>240260</v>
      </c>
      <c r="E685">
        <v>1</v>
      </c>
      <c r="F685">
        <v>1</v>
      </c>
      <c r="G685">
        <v>140</v>
      </c>
      <c r="H685">
        <v>6.1711992999999996</v>
      </c>
      <c r="I685">
        <v>9.5657770000000006</v>
      </c>
      <c r="J685">
        <v>1.5612994</v>
      </c>
      <c r="L685">
        <v>2.4157280000000001</v>
      </c>
      <c r="O685">
        <v>7.2128769999999995E-2</v>
      </c>
      <c r="P685">
        <v>0.69241005</v>
      </c>
      <c r="Q685">
        <v>0</v>
      </c>
      <c r="R685">
        <v>90</v>
      </c>
      <c r="S685" t="s">
        <v>732</v>
      </c>
      <c r="T685">
        <v>0.1</v>
      </c>
      <c r="U685">
        <v>0</v>
      </c>
      <c r="V685">
        <v>75</v>
      </c>
      <c r="W685" t="s">
        <v>732</v>
      </c>
      <c r="X685">
        <v>0.6</v>
      </c>
      <c r="Y685">
        <v>1.4000001</v>
      </c>
      <c r="Z685">
        <v>1.3000001000000001</v>
      </c>
      <c r="AA685">
        <v>0.90000004</v>
      </c>
      <c r="AB685">
        <v>0</v>
      </c>
      <c r="AC685">
        <v>0</v>
      </c>
      <c r="AD685">
        <v>0</v>
      </c>
      <c r="AE685">
        <v>0</v>
      </c>
      <c r="AF685">
        <v>0</v>
      </c>
      <c r="AJ685">
        <v>2.5</v>
      </c>
      <c r="AK685">
        <v>80</v>
      </c>
      <c r="AL685" t="s">
        <v>732</v>
      </c>
      <c r="AM685" t="s">
        <v>732</v>
      </c>
      <c r="AN685" t="s">
        <v>732</v>
      </c>
      <c r="AO685" t="s">
        <v>732</v>
      </c>
      <c r="AP685" t="s">
        <v>732</v>
      </c>
      <c r="AR685">
        <v>10</v>
      </c>
      <c r="AT685">
        <v>90</v>
      </c>
      <c r="AX685">
        <v>70</v>
      </c>
      <c r="AY685">
        <v>0.2</v>
      </c>
      <c r="AZ685">
        <v>3</v>
      </c>
      <c r="BA685">
        <v>70</v>
      </c>
      <c r="BB685">
        <v>0.6</v>
      </c>
      <c r="BC685">
        <v>1</v>
      </c>
      <c r="BD685" t="s">
        <v>732</v>
      </c>
      <c r="BE685" t="s">
        <v>732</v>
      </c>
      <c r="BF685" t="s">
        <v>732</v>
      </c>
      <c r="BG685" t="s">
        <v>732</v>
      </c>
      <c r="BH685" t="s">
        <v>732</v>
      </c>
      <c r="BI685" t="s">
        <v>732</v>
      </c>
    </row>
    <row r="686" spans="1:61">
      <c r="A686">
        <v>1026</v>
      </c>
      <c r="B686" t="s">
        <v>637</v>
      </c>
      <c r="C686" s="69" t="s">
        <v>1990</v>
      </c>
      <c r="D686" s="70">
        <v>340330</v>
      </c>
      <c r="E686">
        <v>6</v>
      </c>
      <c r="F686">
        <v>2</v>
      </c>
      <c r="G686" s="70">
        <v>186187197198199</v>
      </c>
      <c r="H686">
        <v>0</v>
      </c>
      <c r="I686">
        <v>0</v>
      </c>
      <c r="J686">
        <v>0</v>
      </c>
      <c r="P686">
        <v>0.33995003000000001</v>
      </c>
      <c r="Q686">
        <v>0</v>
      </c>
      <c r="R686">
        <v>35</v>
      </c>
      <c r="S686" t="s">
        <v>732</v>
      </c>
      <c r="T686">
        <v>0.3</v>
      </c>
      <c r="U686">
        <v>0</v>
      </c>
      <c r="V686">
        <v>75</v>
      </c>
      <c r="W686" t="s">
        <v>732</v>
      </c>
      <c r="AJ686">
        <v>0.2</v>
      </c>
      <c r="AK686">
        <v>3</v>
      </c>
      <c r="AL686" t="s">
        <v>732</v>
      </c>
      <c r="AM686" t="s">
        <v>732</v>
      </c>
      <c r="AN686" t="s">
        <v>732</v>
      </c>
      <c r="AO686" t="s">
        <v>732</v>
      </c>
      <c r="AP686" t="s">
        <v>732</v>
      </c>
      <c r="AQ686" t="s">
        <v>732</v>
      </c>
      <c r="AR686" t="s">
        <v>732</v>
      </c>
      <c r="AS686" t="s">
        <v>732</v>
      </c>
      <c r="AT686" t="s">
        <v>732</v>
      </c>
      <c r="AU686" t="s">
        <v>732</v>
      </c>
      <c r="AV686" t="s">
        <v>732</v>
      </c>
      <c r="AW686">
        <v>100</v>
      </c>
      <c r="AX686" t="s">
        <v>732</v>
      </c>
      <c r="AY686" t="s">
        <v>732</v>
      </c>
      <c r="AZ686" t="s">
        <v>732</v>
      </c>
      <c r="BA686" t="s">
        <v>732</v>
      </c>
      <c r="BB686" t="s">
        <v>732</v>
      </c>
      <c r="BC686" t="s">
        <v>732</v>
      </c>
      <c r="BD686" t="s">
        <v>732</v>
      </c>
      <c r="BE686" t="s">
        <v>732</v>
      </c>
      <c r="BF686" t="s">
        <v>732</v>
      </c>
      <c r="BG686" t="s">
        <v>732</v>
      </c>
      <c r="BH686" t="s">
        <v>732</v>
      </c>
      <c r="BI686" t="s">
        <v>732</v>
      </c>
    </row>
    <row r="687" spans="1:61">
      <c r="A687">
        <v>1027</v>
      </c>
      <c r="B687" t="s">
        <v>1991</v>
      </c>
      <c r="C687" s="69" t="s">
        <v>1992</v>
      </c>
      <c r="D687" s="70">
        <v>340330</v>
      </c>
      <c r="E687">
        <v>6</v>
      </c>
      <c r="F687">
        <v>2</v>
      </c>
      <c r="G687" s="70">
        <v>186187197198199</v>
      </c>
      <c r="H687">
        <v>0</v>
      </c>
      <c r="I687">
        <v>0</v>
      </c>
      <c r="J687">
        <v>0</v>
      </c>
      <c r="P687">
        <v>0.60813503999999996</v>
      </c>
      <c r="Q687">
        <v>0</v>
      </c>
      <c r="R687">
        <v>50</v>
      </c>
      <c r="S687" t="s">
        <v>732</v>
      </c>
      <c r="T687">
        <v>0.3</v>
      </c>
      <c r="U687">
        <v>0</v>
      </c>
      <c r="V687">
        <v>75</v>
      </c>
      <c r="W687" t="s">
        <v>732</v>
      </c>
      <c r="X687">
        <v>0.1</v>
      </c>
      <c r="Y687">
        <v>0.12000000500000001</v>
      </c>
      <c r="Z687">
        <v>1.0000001E-2</v>
      </c>
      <c r="AA687">
        <v>0</v>
      </c>
      <c r="AB687">
        <v>0</v>
      </c>
      <c r="AC687">
        <v>0</v>
      </c>
      <c r="AJ687">
        <v>0.5</v>
      </c>
      <c r="AK687">
        <v>5</v>
      </c>
      <c r="AL687" t="s">
        <v>732</v>
      </c>
      <c r="AM687" t="s">
        <v>732</v>
      </c>
      <c r="AN687" t="s">
        <v>732</v>
      </c>
      <c r="AO687" t="s">
        <v>732</v>
      </c>
      <c r="AP687" t="s">
        <v>732</v>
      </c>
      <c r="AQ687" t="s">
        <v>732</v>
      </c>
      <c r="AR687" t="s">
        <v>732</v>
      </c>
      <c r="AS687" t="s">
        <v>732</v>
      </c>
      <c r="AT687" t="s">
        <v>732</v>
      </c>
      <c r="AU687" t="s">
        <v>732</v>
      </c>
      <c r="AV687" t="s">
        <v>732</v>
      </c>
      <c r="AW687">
        <v>100</v>
      </c>
      <c r="AX687" t="s">
        <v>732</v>
      </c>
      <c r="AY687" t="s">
        <v>732</v>
      </c>
      <c r="AZ687" t="s">
        <v>732</v>
      </c>
      <c r="BA687" t="s">
        <v>732</v>
      </c>
      <c r="BB687" t="s">
        <v>732</v>
      </c>
      <c r="BC687" t="s">
        <v>732</v>
      </c>
      <c r="BD687" t="s">
        <v>732</v>
      </c>
      <c r="BE687" t="s">
        <v>732</v>
      </c>
      <c r="BF687" t="s">
        <v>732</v>
      </c>
      <c r="BG687" t="s">
        <v>732</v>
      </c>
      <c r="BH687" t="s">
        <v>732</v>
      </c>
      <c r="BI687" t="s">
        <v>732</v>
      </c>
    </row>
    <row r="688" spans="1:61">
      <c r="A688">
        <v>1028</v>
      </c>
      <c r="B688" t="s">
        <v>1993</v>
      </c>
      <c r="C688" s="69" t="s">
        <v>1994</v>
      </c>
      <c r="D688" s="70">
        <v>340330</v>
      </c>
      <c r="E688">
        <v>6</v>
      </c>
      <c r="F688">
        <v>2</v>
      </c>
      <c r="G688" s="70">
        <v>186187197198199</v>
      </c>
      <c r="H688">
        <v>0</v>
      </c>
      <c r="I688">
        <v>0</v>
      </c>
      <c r="J688">
        <v>0</v>
      </c>
      <c r="P688">
        <v>0.91940509999999998</v>
      </c>
      <c r="Q688">
        <v>0</v>
      </c>
      <c r="R688">
        <v>75</v>
      </c>
      <c r="S688" t="s">
        <v>732</v>
      </c>
      <c r="T688">
        <v>0.2</v>
      </c>
      <c r="U688">
        <v>0</v>
      </c>
      <c r="V688">
        <v>75</v>
      </c>
      <c r="W688" t="s">
        <v>732</v>
      </c>
      <c r="X688">
        <v>0.12000000500000001</v>
      </c>
      <c r="Y688">
        <v>0.16000001</v>
      </c>
      <c r="Z688">
        <v>1.0000001E-2</v>
      </c>
      <c r="AA688">
        <v>0</v>
      </c>
      <c r="AB688">
        <v>0</v>
      </c>
      <c r="AC688">
        <v>0</v>
      </c>
      <c r="AJ688">
        <v>0.5</v>
      </c>
      <c r="AK688">
        <v>10</v>
      </c>
      <c r="AL688" t="s">
        <v>732</v>
      </c>
      <c r="AM688" t="s">
        <v>732</v>
      </c>
      <c r="AN688" t="s">
        <v>732</v>
      </c>
      <c r="AO688" t="s">
        <v>732</v>
      </c>
      <c r="AP688" t="s">
        <v>732</v>
      </c>
      <c r="AU688">
        <v>20</v>
      </c>
      <c r="AW688">
        <v>80</v>
      </c>
      <c r="AX688" t="s">
        <v>732</v>
      </c>
      <c r="AY688" t="s">
        <v>732</v>
      </c>
      <c r="AZ688" t="s">
        <v>732</v>
      </c>
      <c r="BA688" t="s">
        <v>732</v>
      </c>
      <c r="BB688" t="s">
        <v>732</v>
      </c>
      <c r="BC688" t="s">
        <v>732</v>
      </c>
      <c r="BD688" t="s">
        <v>732</v>
      </c>
      <c r="BE688" t="s">
        <v>732</v>
      </c>
      <c r="BF688" t="s">
        <v>732</v>
      </c>
      <c r="BG688" t="s">
        <v>732</v>
      </c>
      <c r="BH688" t="s">
        <v>732</v>
      </c>
      <c r="BI688" t="s">
        <v>732</v>
      </c>
    </row>
    <row r="689" spans="1:61">
      <c r="A689">
        <v>1029</v>
      </c>
      <c r="B689" t="s">
        <v>1995</v>
      </c>
      <c r="C689" s="69" t="s">
        <v>1996</v>
      </c>
      <c r="D689" s="70">
        <v>340330</v>
      </c>
      <c r="E689">
        <v>6</v>
      </c>
      <c r="F689">
        <v>2</v>
      </c>
      <c r="G689" s="70">
        <v>186187197198199</v>
      </c>
      <c r="H689">
        <v>3.8811962999999998E-2</v>
      </c>
      <c r="I689">
        <v>0</v>
      </c>
      <c r="J689">
        <v>0</v>
      </c>
      <c r="P689">
        <v>1.2450699999999999</v>
      </c>
      <c r="Q689">
        <v>0</v>
      </c>
      <c r="R689">
        <v>45</v>
      </c>
      <c r="S689" t="s">
        <v>732</v>
      </c>
      <c r="T689">
        <v>0.09</v>
      </c>
      <c r="U689">
        <v>0</v>
      </c>
      <c r="V689">
        <v>75</v>
      </c>
      <c r="W689" t="s">
        <v>732</v>
      </c>
      <c r="X689">
        <v>0.14000000000000001</v>
      </c>
      <c r="Y689">
        <v>0.21000000999999999</v>
      </c>
      <c r="Z689">
        <v>1.0000001E-2</v>
      </c>
      <c r="AA689">
        <v>0</v>
      </c>
      <c r="AB689">
        <v>0</v>
      </c>
      <c r="AC689">
        <v>0</v>
      </c>
      <c r="AJ689">
        <v>0.8</v>
      </c>
      <c r="AK689">
        <v>10</v>
      </c>
      <c r="AL689" t="s">
        <v>732</v>
      </c>
      <c r="AM689" t="s">
        <v>732</v>
      </c>
      <c r="AN689" t="s">
        <v>732</v>
      </c>
      <c r="AO689" t="s">
        <v>732</v>
      </c>
      <c r="AP689" t="s">
        <v>732</v>
      </c>
      <c r="AU689">
        <v>20</v>
      </c>
      <c r="AW689">
        <v>80</v>
      </c>
      <c r="AX689">
        <v>1</v>
      </c>
      <c r="AY689">
        <v>0.1</v>
      </c>
      <c r="AZ689">
        <v>3</v>
      </c>
      <c r="BA689">
        <v>10</v>
      </c>
      <c r="BB689">
        <v>0.1</v>
      </c>
      <c r="BC689">
        <v>1</v>
      </c>
      <c r="BD689" t="s">
        <v>732</v>
      </c>
      <c r="BE689" t="s">
        <v>732</v>
      </c>
      <c r="BF689" t="s">
        <v>732</v>
      </c>
      <c r="BG689" t="s">
        <v>732</v>
      </c>
      <c r="BH689" t="s">
        <v>732</v>
      </c>
      <c r="BI689" t="s">
        <v>732</v>
      </c>
    </row>
    <row r="690" spans="1:61">
      <c r="A690">
        <v>1030</v>
      </c>
      <c r="B690" t="s">
        <v>641</v>
      </c>
      <c r="C690" s="69" t="s">
        <v>1997</v>
      </c>
      <c r="D690" s="70">
        <v>340330</v>
      </c>
      <c r="E690">
        <v>6</v>
      </c>
      <c r="F690">
        <v>2</v>
      </c>
      <c r="G690" s="70">
        <v>186187197198199</v>
      </c>
      <c r="H690">
        <v>0.10781101</v>
      </c>
      <c r="I690">
        <v>0</v>
      </c>
      <c r="J690">
        <v>0</v>
      </c>
      <c r="P690">
        <v>1.5743400000000001</v>
      </c>
      <c r="Q690">
        <v>0</v>
      </c>
      <c r="R690">
        <v>30</v>
      </c>
      <c r="S690" t="s">
        <v>732</v>
      </c>
      <c r="T690">
        <v>0.09</v>
      </c>
      <c r="U690">
        <v>0</v>
      </c>
      <c r="V690">
        <v>75</v>
      </c>
      <c r="W690" t="s">
        <v>732</v>
      </c>
      <c r="X690">
        <v>0.17</v>
      </c>
      <c r="Y690">
        <v>0.26000002</v>
      </c>
      <c r="Z690">
        <v>1.0000001E-2</v>
      </c>
      <c r="AA690">
        <v>0</v>
      </c>
      <c r="AB690">
        <v>0</v>
      </c>
      <c r="AC690">
        <v>0</v>
      </c>
      <c r="AJ690">
        <v>1</v>
      </c>
      <c r="AK690">
        <v>10</v>
      </c>
      <c r="AL690" t="s">
        <v>732</v>
      </c>
      <c r="AM690" t="s">
        <v>732</v>
      </c>
      <c r="AN690" t="s">
        <v>732</v>
      </c>
      <c r="AO690" t="s">
        <v>732</v>
      </c>
      <c r="AP690" t="s">
        <v>732</v>
      </c>
      <c r="AU690">
        <v>40</v>
      </c>
      <c r="AW690">
        <v>60</v>
      </c>
      <c r="AX690">
        <v>5</v>
      </c>
      <c r="AY690">
        <v>0.15</v>
      </c>
      <c r="AZ690">
        <v>3</v>
      </c>
      <c r="BA690">
        <v>20</v>
      </c>
      <c r="BB690">
        <v>0.2</v>
      </c>
      <c r="BC690">
        <v>1</v>
      </c>
      <c r="BD690" t="s">
        <v>732</v>
      </c>
      <c r="BE690" t="s">
        <v>732</v>
      </c>
      <c r="BF690" t="s">
        <v>732</v>
      </c>
      <c r="BG690" t="s">
        <v>732</v>
      </c>
      <c r="BH690" t="s">
        <v>732</v>
      </c>
      <c r="BI690" t="s">
        <v>732</v>
      </c>
    </row>
    <row r="691" spans="1:61">
      <c r="A691">
        <v>1101</v>
      </c>
      <c r="B691" t="s">
        <v>1998</v>
      </c>
      <c r="C691" t="s">
        <v>1999</v>
      </c>
      <c r="D691" s="70">
        <v>260340</v>
      </c>
      <c r="E691">
        <v>2</v>
      </c>
      <c r="F691">
        <v>1</v>
      </c>
      <c r="G691" s="70">
        <v>119154</v>
      </c>
      <c r="H691">
        <v>1.4662297</v>
      </c>
      <c r="I691">
        <v>0</v>
      </c>
      <c r="J691">
        <v>6.1092901999999998E-2</v>
      </c>
      <c r="L691">
        <v>86.148359999999997</v>
      </c>
      <c r="N691">
        <v>6.4706999999999999</v>
      </c>
      <c r="O691">
        <v>1.2252215</v>
      </c>
      <c r="P691">
        <v>3.456</v>
      </c>
      <c r="Q691">
        <v>0</v>
      </c>
      <c r="R691">
        <v>80</v>
      </c>
      <c r="S691" t="s">
        <v>732</v>
      </c>
      <c r="T691">
        <v>0.1</v>
      </c>
      <c r="U691">
        <v>0</v>
      </c>
      <c r="V691">
        <v>90</v>
      </c>
      <c r="W691" t="s">
        <v>732</v>
      </c>
      <c r="X691">
        <v>0.2</v>
      </c>
      <c r="Y691">
        <v>1.2</v>
      </c>
      <c r="Z691">
        <v>2.3000001999999999</v>
      </c>
      <c r="AA691">
        <v>4</v>
      </c>
      <c r="AB691">
        <v>2.4</v>
      </c>
      <c r="AC691">
        <v>0</v>
      </c>
      <c r="AD691">
        <v>0.1</v>
      </c>
      <c r="AE691">
        <v>0.1</v>
      </c>
      <c r="AF691">
        <v>0</v>
      </c>
      <c r="AJ691">
        <v>0.1</v>
      </c>
      <c r="AK691">
        <v>28</v>
      </c>
      <c r="AL691" t="s">
        <v>732</v>
      </c>
      <c r="AM691" t="s">
        <v>732</v>
      </c>
      <c r="AN691" t="s">
        <v>732</v>
      </c>
      <c r="AO691" t="s">
        <v>732</v>
      </c>
      <c r="AP691" t="s">
        <v>732</v>
      </c>
      <c r="AR691">
        <v>20</v>
      </c>
      <c r="AT691">
        <v>10</v>
      </c>
      <c r="AU691">
        <v>60</v>
      </c>
      <c r="AW691">
        <v>10</v>
      </c>
      <c r="AX691" t="s">
        <v>732</v>
      </c>
      <c r="AY691" t="s">
        <v>732</v>
      </c>
      <c r="AZ691" t="s">
        <v>732</v>
      </c>
      <c r="BA691">
        <v>30</v>
      </c>
      <c r="BB691">
        <v>0.2</v>
      </c>
      <c r="BC691">
        <v>1</v>
      </c>
      <c r="BD691" t="s">
        <v>732</v>
      </c>
      <c r="BE691" t="s">
        <v>732</v>
      </c>
      <c r="BF691" t="s">
        <v>732</v>
      </c>
      <c r="BG691" t="s">
        <v>732</v>
      </c>
      <c r="BH691" t="s">
        <v>732</v>
      </c>
      <c r="BI691" t="s">
        <v>732</v>
      </c>
    </row>
    <row r="692" spans="1:61">
      <c r="A692">
        <v>1102</v>
      </c>
      <c r="B692" t="s">
        <v>2000</v>
      </c>
      <c r="C692" s="69" t="s">
        <v>2001</v>
      </c>
      <c r="D692" s="70">
        <v>260340</v>
      </c>
      <c r="E692">
        <v>2</v>
      </c>
      <c r="F692">
        <v>1</v>
      </c>
      <c r="G692" s="70">
        <v>119154</v>
      </c>
      <c r="H692">
        <v>1.2506077</v>
      </c>
      <c r="I692">
        <v>0</v>
      </c>
      <c r="J692">
        <v>0.19118484999999999</v>
      </c>
      <c r="O692">
        <v>6.9184165000000002</v>
      </c>
      <c r="P692">
        <v>1.7046001</v>
      </c>
      <c r="Q692">
        <v>0</v>
      </c>
      <c r="R692">
        <v>80</v>
      </c>
      <c r="S692" t="s">
        <v>732</v>
      </c>
      <c r="T692">
        <v>7.0000000000000007E-2</v>
      </c>
      <c r="U692">
        <v>0</v>
      </c>
      <c r="V692">
        <v>90</v>
      </c>
      <c r="W692" t="s">
        <v>732</v>
      </c>
      <c r="X692">
        <v>0.2</v>
      </c>
      <c r="Y692">
        <v>1.2</v>
      </c>
      <c r="Z692">
        <v>2.3000001999999999</v>
      </c>
      <c r="AA692">
        <v>1.3000001000000001</v>
      </c>
      <c r="AB692">
        <v>1.4000001</v>
      </c>
      <c r="AC692">
        <v>0</v>
      </c>
      <c r="AD692">
        <v>1</v>
      </c>
      <c r="AE692">
        <v>1</v>
      </c>
      <c r="AF692">
        <v>0</v>
      </c>
      <c r="AJ692">
        <v>0.5</v>
      </c>
      <c r="AK692">
        <v>95</v>
      </c>
      <c r="AL692" t="s">
        <v>732</v>
      </c>
      <c r="AM692" t="s">
        <v>732</v>
      </c>
      <c r="AN692" t="s">
        <v>732</v>
      </c>
      <c r="AO692" t="s">
        <v>732</v>
      </c>
      <c r="AP692" t="s">
        <v>732</v>
      </c>
      <c r="AR692">
        <v>20</v>
      </c>
      <c r="AT692">
        <v>10</v>
      </c>
      <c r="AU692">
        <v>60</v>
      </c>
      <c r="AW692">
        <v>10</v>
      </c>
      <c r="AX692" t="s">
        <v>732</v>
      </c>
      <c r="AY692" t="s">
        <v>732</v>
      </c>
      <c r="AZ692" t="s">
        <v>732</v>
      </c>
      <c r="BA692">
        <v>95</v>
      </c>
      <c r="BB692">
        <v>0.2</v>
      </c>
      <c r="BC692">
        <v>1</v>
      </c>
      <c r="BD692" t="s">
        <v>732</v>
      </c>
      <c r="BE692" t="s">
        <v>732</v>
      </c>
      <c r="BF692" t="s">
        <v>732</v>
      </c>
      <c r="BG692" t="s">
        <v>732</v>
      </c>
      <c r="BH692" t="s">
        <v>732</v>
      </c>
      <c r="BI692" t="s">
        <v>732</v>
      </c>
    </row>
    <row r="693" spans="1:61">
      <c r="A693">
        <v>1103</v>
      </c>
      <c r="B693" t="s">
        <v>2002</v>
      </c>
      <c r="C693" t="s">
        <v>2003</v>
      </c>
      <c r="D693" s="70">
        <v>260340</v>
      </c>
      <c r="E693">
        <v>2</v>
      </c>
      <c r="F693">
        <v>1</v>
      </c>
      <c r="G693" s="70">
        <v>119154</v>
      </c>
      <c r="H693">
        <v>1.6171651</v>
      </c>
      <c r="I693">
        <v>1.2563576000000001</v>
      </c>
      <c r="J693">
        <v>1.3109820000000001</v>
      </c>
      <c r="N693">
        <v>0.49621460000000001</v>
      </c>
      <c r="O693">
        <v>0.21502631999999999</v>
      </c>
      <c r="P693">
        <v>1.5134050999999999</v>
      </c>
      <c r="Q693">
        <v>0</v>
      </c>
      <c r="R693">
        <v>30</v>
      </c>
      <c r="S693" t="s">
        <v>732</v>
      </c>
      <c r="T693">
        <v>0.05</v>
      </c>
      <c r="U693">
        <v>0</v>
      </c>
      <c r="V693">
        <v>90</v>
      </c>
      <c r="W693" t="s">
        <v>732</v>
      </c>
      <c r="X693">
        <v>0.1</v>
      </c>
      <c r="Y693">
        <v>1</v>
      </c>
      <c r="Z693">
        <v>2.5</v>
      </c>
      <c r="AA693">
        <v>1.7</v>
      </c>
      <c r="AB693">
        <v>2.5</v>
      </c>
      <c r="AC693">
        <v>0</v>
      </c>
      <c r="AD693">
        <v>2.5</v>
      </c>
      <c r="AE693">
        <v>2.2000000000000002</v>
      </c>
      <c r="AF693">
        <v>0</v>
      </c>
      <c r="AJ693">
        <v>1</v>
      </c>
      <c r="AK693">
        <v>96</v>
      </c>
      <c r="AL693" t="s">
        <v>732</v>
      </c>
      <c r="AM693" t="s">
        <v>732</v>
      </c>
      <c r="AN693" t="s">
        <v>732</v>
      </c>
      <c r="AO693" t="s">
        <v>732</v>
      </c>
      <c r="AP693" t="s">
        <v>732</v>
      </c>
      <c r="AR693">
        <v>80</v>
      </c>
      <c r="AU693">
        <v>10</v>
      </c>
      <c r="AW693">
        <v>10</v>
      </c>
      <c r="AX693">
        <v>10</v>
      </c>
      <c r="AY693">
        <v>0.1</v>
      </c>
      <c r="AZ693">
        <v>3</v>
      </c>
      <c r="BA693">
        <v>96</v>
      </c>
      <c r="BB693">
        <v>0.2</v>
      </c>
      <c r="BC693">
        <v>1</v>
      </c>
      <c r="BD693">
        <v>1</v>
      </c>
      <c r="BE693">
        <v>2</v>
      </c>
      <c r="BF693">
        <v>25</v>
      </c>
      <c r="BG693" t="s">
        <v>732</v>
      </c>
      <c r="BH693" t="s">
        <v>732</v>
      </c>
      <c r="BI693" t="s">
        <v>732</v>
      </c>
    </row>
    <row r="694" spans="1:61">
      <c r="A694">
        <v>1104</v>
      </c>
      <c r="B694" t="s">
        <v>2004</v>
      </c>
      <c r="C694" s="69" t="s">
        <v>2005</v>
      </c>
      <c r="D694" s="70">
        <v>260340</v>
      </c>
      <c r="E694">
        <v>2</v>
      </c>
      <c r="F694">
        <v>1</v>
      </c>
      <c r="G694" s="70">
        <v>119154</v>
      </c>
      <c r="H694">
        <v>1.7249762</v>
      </c>
      <c r="I694">
        <v>6.7202200000000003</v>
      </c>
      <c r="J694">
        <v>0.98970515000000003</v>
      </c>
      <c r="N694">
        <v>0.49621460000000001</v>
      </c>
      <c r="O694">
        <v>0.42474335000000002</v>
      </c>
      <c r="P694">
        <v>1.1736800999999999</v>
      </c>
      <c r="Q694">
        <v>0</v>
      </c>
      <c r="R694">
        <v>70</v>
      </c>
      <c r="S694" t="s">
        <v>732</v>
      </c>
      <c r="T694">
        <v>1.0000001E-2</v>
      </c>
      <c r="U694">
        <v>0</v>
      </c>
      <c r="V694">
        <v>90</v>
      </c>
      <c r="W694" t="s">
        <v>732</v>
      </c>
      <c r="X694">
        <v>0.1</v>
      </c>
      <c r="Y694">
        <v>1</v>
      </c>
      <c r="Z694">
        <v>2.5</v>
      </c>
      <c r="AA694">
        <v>1.5000001000000001</v>
      </c>
      <c r="AB694">
        <v>1.5000001000000001</v>
      </c>
      <c r="AC694">
        <v>0.5</v>
      </c>
      <c r="AD694">
        <v>0.6</v>
      </c>
      <c r="AE694">
        <v>1.5000001000000001</v>
      </c>
      <c r="AF694">
        <v>0</v>
      </c>
      <c r="AG694">
        <v>0</v>
      </c>
      <c r="AH694">
        <v>0.14702654000000001</v>
      </c>
      <c r="AI694">
        <v>0</v>
      </c>
      <c r="AJ694">
        <v>1</v>
      </c>
      <c r="AK694">
        <v>100</v>
      </c>
      <c r="AL694" t="s">
        <v>732</v>
      </c>
      <c r="AM694" t="s">
        <v>732</v>
      </c>
      <c r="AN694" t="s">
        <v>732</v>
      </c>
      <c r="AO694" t="s">
        <v>732</v>
      </c>
      <c r="AP694" t="s">
        <v>732</v>
      </c>
      <c r="AR694">
        <v>70</v>
      </c>
      <c r="AS694">
        <v>30</v>
      </c>
      <c r="AX694">
        <v>10</v>
      </c>
      <c r="AY694">
        <v>0.2</v>
      </c>
      <c r="AZ694">
        <v>3</v>
      </c>
      <c r="BA694">
        <v>100</v>
      </c>
      <c r="BB694">
        <v>0.3</v>
      </c>
      <c r="BC694">
        <v>1</v>
      </c>
      <c r="BD694">
        <v>2</v>
      </c>
      <c r="BE694">
        <v>3</v>
      </c>
      <c r="BF694">
        <v>25</v>
      </c>
      <c r="BG694" t="s">
        <v>732</v>
      </c>
      <c r="BH694" t="s">
        <v>732</v>
      </c>
      <c r="BI694" t="s">
        <v>732</v>
      </c>
    </row>
    <row r="695" spans="1:61" ht="409.5">
      <c r="A695">
        <v>1105</v>
      </c>
      <c r="B695" t="s">
        <v>2006</v>
      </c>
      <c r="C695" s="72" t="s">
        <v>2007</v>
      </c>
      <c r="D695" t="s">
        <v>2008</v>
      </c>
    </row>
    <row r="696" spans="1:61">
      <c r="A696">
        <v>1107</v>
      </c>
      <c r="B696" t="s">
        <v>2009</v>
      </c>
      <c r="C696" s="69" t="s">
        <v>2010</v>
      </c>
      <c r="D696" s="70">
        <v>260340</v>
      </c>
      <c r="E696">
        <v>2</v>
      </c>
      <c r="F696">
        <v>1</v>
      </c>
      <c r="G696" s="70">
        <v>119154</v>
      </c>
      <c r="H696">
        <v>1.7479757</v>
      </c>
      <c r="I696">
        <v>5.0254300000000001</v>
      </c>
      <c r="J696">
        <v>0.13382941000000001</v>
      </c>
      <c r="N696">
        <v>0.44107962000000001</v>
      </c>
      <c r="O696">
        <v>0.19113450000000001</v>
      </c>
      <c r="P696">
        <v>0.85200005999999995</v>
      </c>
      <c r="Q696">
        <v>0</v>
      </c>
      <c r="R696">
        <v>80</v>
      </c>
      <c r="S696" t="s">
        <v>732</v>
      </c>
      <c r="T696">
        <v>0.2</v>
      </c>
      <c r="U696">
        <v>0</v>
      </c>
      <c r="V696">
        <v>90</v>
      </c>
      <c r="W696" t="s">
        <v>732</v>
      </c>
      <c r="X696">
        <v>0.2</v>
      </c>
      <c r="Y696">
        <v>0.6</v>
      </c>
      <c r="Z696">
        <v>0.8</v>
      </c>
      <c r="AA696">
        <v>0.1</v>
      </c>
      <c r="AB696">
        <v>1.3000001000000001</v>
      </c>
      <c r="AC696">
        <v>0</v>
      </c>
      <c r="AD696">
        <v>0</v>
      </c>
      <c r="AE696">
        <v>0.5</v>
      </c>
      <c r="AF696">
        <v>0</v>
      </c>
      <c r="AG696">
        <v>0.37017290000000003</v>
      </c>
      <c r="AH696">
        <v>8.6275994999999994E-2</v>
      </c>
      <c r="AI696">
        <v>0</v>
      </c>
      <c r="AJ696">
        <v>0.5</v>
      </c>
      <c r="AK696">
        <v>70</v>
      </c>
      <c r="AL696" t="s">
        <v>732</v>
      </c>
      <c r="AM696" t="s">
        <v>732</v>
      </c>
      <c r="AN696" t="s">
        <v>732</v>
      </c>
      <c r="AO696" t="s">
        <v>732</v>
      </c>
      <c r="AP696" t="s">
        <v>732</v>
      </c>
      <c r="AR696">
        <v>70</v>
      </c>
      <c r="AS696">
        <v>10</v>
      </c>
      <c r="AW696">
        <v>20</v>
      </c>
      <c r="AX696">
        <v>5</v>
      </c>
      <c r="AY696">
        <v>0.1</v>
      </c>
      <c r="AZ696">
        <v>3</v>
      </c>
      <c r="BA696">
        <v>20</v>
      </c>
      <c r="BB696">
        <v>0.1</v>
      </c>
      <c r="BC696">
        <v>1</v>
      </c>
      <c r="BD696" t="s">
        <v>732</v>
      </c>
      <c r="BE696" t="s">
        <v>732</v>
      </c>
      <c r="BF696" t="s">
        <v>732</v>
      </c>
      <c r="BG696" t="s">
        <v>732</v>
      </c>
      <c r="BH696" t="s">
        <v>732</v>
      </c>
      <c r="BI696" t="s">
        <v>732</v>
      </c>
    </row>
    <row r="697" spans="1:61">
      <c r="A697">
        <v>1108</v>
      </c>
      <c r="B697" t="s">
        <v>2009</v>
      </c>
      <c r="C697" t="s">
        <v>2011</v>
      </c>
      <c r="D697" s="70">
        <v>260340</v>
      </c>
      <c r="E697">
        <v>2</v>
      </c>
      <c r="F697">
        <v>1</v>
      </c>
      <c r="G697" s="70">
        <v>119154</v>
      </c>
      <c r="H697">
        <v>1.7479757</v>
      </c>
      <c r="I697">
        <v>5.0254300000000001</v>
      </c>
      <c r="J697">
        <v>0.17609131</v>
      </c>
      <c r="N697">
        <v>0.44107962000000001</v>
      </c>
      <c r="O697">
        <v>0.19113450000000001</v>
      </c>
      <c r="P697">
        <v>1.173735</v>
      </c>
      <c r="Q697">
        <v>0</v>
      </c>
      <c r="R697">
        <v>80</v>
      </c>
      <c r="S697" t="s">
        <v>732</v>
      </c>
      <c r="T697">
        <v>0.15</v>
      </c>
      <c r="U697">
        <v>0</v>
      </c>
      <c r="V697">
        <v>90</v>
      </c>
      <c r="W697" t="s">
        <v>732</v>
      </c>
      <c r="X697">
        <v>1.4000001</v>
      </c>
      <c r="Y697">
        <v>2.5</v>
      </c>
      <c r="Z697">
        <v>3.0000002000000001</v>
      </c>
      <c r="AA697">
        <v>4</v>
      </c>
      <c r="AB697">
        <v>4</v>
      </c>
      <c r="AC697">
        <v>1</v>
      </c>
      <c r="AD697">
        <v>1</v>
      </c>
      <c r="AE697">
        <v>2</v>
      </c>
      <c r="AF697">
        <v>3.0000002000000001</v>
      </c>
      <c r="AG697">
        <v>0.37017290000000003</v>
      </c>
      <c r="AH697">
        <v>8.6275994999999994E-2</v>
      </c>
      <c r="AI697">
        <v>0</v>
      </c>
      <c r="AJ697">
        <v>1</v>
      </c>
      <c r="AK697">
        <v>80</v>
      </c>
      <c r="AL697" t="s">
        <v>732</v>
      </c>
      <c r="AM697" t="s">
        <v>732</v>
      </c>
      <c r="AN697" t="s">
        <v>732</v>
      </c>
      <c r="AO697" t="s">
        <v>732</v>
      </c>
      <c r="AP697" t="s">
        <v>732</v>
      </c>
      <c r="AR697">
        <v>80</v>
      </c>
      <c r="AS697">
        <v>10</v>
      </c>
      <c r="AW697">
        <v>10</v>
      </c>
      <c r="AX697">
        <v>60</v>
      </c>
      <c r="AY697">
        <v>0.2</v>
      </c>
      <c r="AZ697">
        <v>3</v>
      </c>
      <c r="BA697">
        <v>80</v>
      </c>
      <c r="BB697">
        <v>0.3</v>
      </c>
      <c r="BC697">
        <v>1</v>
      </c>
      <c r="BD697" t="s">
        <v>732</v>
      </c>
      <c r="BE697" t="s">
        <v>732</v>
      </c>
      <c r="BF697" t="s">
        <v>732</v>
      </c>
      <c r="BG697" t="s">
        <v>732</v>
      </c>
      <c r="BH697" t="s">
        <v>732</v>
      </c>
      <c r="BI697" t="s">
        <v>732</v>
      </c>
    </row>
    <row r="698" spans="1:61">
      <c r="A698">
        <v>1109</v>
      </c>
      <c r="B698" t="s">
        <v>2009</v>
      </c>
      <c r="C698" s="69" t="s">
        <v>2012</v>
      </c>
      <c r="D698" s="70">
        <v>260340</v>
      </c>
      <c r="E698">
        <v>2</v>
      </c>
      <c r="F698">
        <v>1</v>
      </c>
      <c r="G698" s="70">
        <v>119154</v>
      </c>
      <c r="H698">
        <v>1.7479757</v>
      </c>
      <c r="I698">
        <v>5.0254300000000001</v>
      </c>
      <c r="J698">
        <v>0.13382941000000001</v>
      </c>
      <c r="N698">
        <v>0.44107962000000001</v>
      </c>
      <c r="O698">
        <v>0.19113450000000001</v>
      </c>
      <c r="P698">
        <v>1.2780001000000001</v>
      </c>
      <c r="Q698">
        <v>0</v>
      </c>
      <c r="R698">
        <v>80</v>
      </c>
      <c r="S698" t="s">
        <v>732</v>
      </c>
      <c r="T698">
        <v>0.2</v>
      </c>
      <c r="U698">
        <v>0</v>
      </c>
      <c r="V698">
        <v>90</v>
      </c>
      <c r="W698" t="s">
        <v>732</v>
      </c>
      <c r="X698">
        <v>0.6</v>
      </c>
      <c r="Y698">
        <v>0.6</v>
      </c>
      <c r="Z698">
        <v>0.8</v>
      </c>
      <c r="AA698">
        <v>0.1</v>
      </c>
      <c r="AB698">
        <v>0.90000004</v>
      </c>
      <c r="AC698">
        <v>0</v>
      </c>
      <c r="AD698">
        <v>0</v>
      </c>
      <c r="AE698">
        <v>0.5</v>
      </c>
      <c r="AF698">
        <v>0</v>
      </c>
      <c r="AG698">
        <v>0.3646064</v>
      </c>
      <c r="AH698">
        <v>8.6275994999999994E-2</v>
      </c>
      <c r="AI698">
        <v>0</v>
      </c>
      <c r="AJ698">
        <v>0.5</v>
      </c>
      <c r="AK698">
        <v>50</v>
      </c>
      <c r="AL698" t="s">
        <v>732</v>
      </c>
      <c r="AM698" t="s">
        <v>732</v>
      </c>
      <c r="AN698" t="s">
        <v>732</v>
      </c>
      <c r="AO698" t="s">
        <v>732</v>
      </c>
      <c r="AP698" t="s">
        <v>732</v>
      </c>
      <c r="AR698">
        <v>70</v>
      </c>
      <c r="AS698">
        <v>10</v>
      </c>
      <c r="AW698">
        <v>20</v>
      </c>
      <c r="AX698">
        <v>5</v>
      </c>
      <c r="AY698">
        <v>0.1</v>
      </c>
      <c r="AZ698">
        <v>3</v>
      </c>
      <c r="BA698">
        <v>20</v>
      </c>
      <c r="BB698">
        <v>0.1</v>
      </c>
      <c r="BC698">
        <v>1</v>
      </c>
      <c r="BD698" t="s">
        <v>732</v>
      </c>
      <c r="BE698" t="s">
        <v>732</v>
      </c>
      <c r="BF698" t="s">
        <v>732</v>
      </c>
      <c r="BG698" t="s">
        <v>732</v>
      </c>
      <c r="BH698" t="s">
        <v>732</v>
      </c>
      <c r="BI698" t="s">
        <v>732</v>
      </c>
    </row>
    <row r="699" spans="1:61">
      <c r="A699">
        <v>1110</v>
      </c>
      <c r="B699" t="s">
        <v>2009</v>
      </c>
      <c r="C699" s="69" t="s">
        <v>2013</v>
      </c>
      <c r="D699" s="70">
        <v>260340</v>
      </c>
      <c r="E699">
        <v>2</v>
      </c>
      <c r="F699">
        <v>1</v>
      </c>
      <c r="G699" s="70">
        <v>119154</v>
      </c>
      <c r="H699">
        <v>1.7479757</v>
      </c>
      <c r="I699">
        <v>5.0254300000000001</v>
      </c>
      <c r="J699">
        <v>0.17609131</v>
      </c>
      <c r="N699">
        <v>0.44107962000000001</v>
      </c>
      <c r="O699">
        <v>0.19113450000000001</v>
      </c>
      <c r="P699">
        <v>1.173735</v>
      </c>
      <c r="Q699">
        <v>0</v>
      </c>
      <c r="R699">
        <v>80</v>
      </c>
      <c r="S699" t="s">
        <v>732</v>
      </c>
      <c r="T699">
        <v>0.2</v>
      </c>
      <c r="U699">
        <v>0</v>
      </c>
      <c r="V699">
        <v>90</v>
      </c>
      <c r="W699" t="s">
        <v>732</v>
      </c>
      <c r="X699">
        <v>0.6</v>
      </c>
      <c r="Y699">
        <v>0.6</v>
      </c>
      <c r="Z699">
        <v>0.8</v>
      </c>
      <c r="AA699">
        <v>0.1</v>
      </c>
      <c r="AB699">
        <v>0.90000004</v>
      </c>
      <c r="AC699">
        <v>0</v>
      </c>
      <c r="AD699">
        <v>0</v>
      </c>
      <c r="AE699">
        <v>0.5</v>
      </c>
      <c r="AF699">
        <v>0</v>
      </c>
      <c r="AG699">
        <v>0.3646064</v>
      </c>
      <c r="AH699">
        <v>8.6275994999999994E-2</v>
      </c>
      <c r="AI699">
        <v>0</v>
      </c>
      <c r="AJ699">
        <v>0.5</v>
      </c>
      <c r="AK699">
        <v>50</v>
      </c>
      <c r="AL699" t="s">
        <v>732</v>
      </c>
      <c r="AM699" t="s">
        <v>732</v>
      </c>
      <c r="AN699" t="s">
        <v>732</v>
      </c>
      <c r="AO699" t="s">
        <v>732</v>
      </c>
      <c r="AP699" t="s">
        <v>732</v>
      </c>
      <c r="AR699">
        <v>80</v>
      </c>
      <c r="AS699">
        <v>10</v>
      </c>
      <c r="AW699">
        <v>10</v>
      </c>
      <c r="AX699">
        <v>20</v>
      </c>
      <c r="AY699">
        <v>0.1</v>
      </c>
      <c r="AZ699">
        <v>3</v>
      </c>
      <c r="BA699">
        <v>20</v>
      </c>
      <c r="BB699">
        <v>0.1</v>
      </c>
      <c r="BC699">
        <v>1</v>
      </c>
      <c r="BD699" t="s">
        <v>732</v>
      </c>
      <c r="BE699" t="s">
        <v>732</v>
      </c>
      <c r="BF699" t="s">
        <v>732</v>
      </c>
      <c r="BG699" t="s">
        <v>732</v>
      </c>
      <c r="BH699" t="s">
        <v>732</v>
      </c>
      <c r="BI699" t="s">
        <v>732</v>
      </c>
    </row>
    <row r="700" spans="1:61">
      <c r="A700">
        <v>1111</v>
      </c>
      <c r="B700" t="s">
        <v>2014</v>
      </c>
      <c r="C700" s="69" t="s">
        <v>2015</v>
      </c>
    </row>
    <row r="701" spans="1:61">
      <c r="A701">
        <v>1112</v>
      </c>
      <c r="B701" t="s">
        <v>2016</v>
      </c>
      <c r="C701" t="s">
        <v>2017</v>
      </c>
    </row>
    <row r="702" spans="1:61">
      <c r="A702">
        <v>1113</v>
      </c>
      <c r="B702" t="s">
        <v>2018</v>
      </c>
      <c r="C702" t="s">
        <v>2019</v>
      </c>
      <c r="D702" s="70">
        <v>260340</v>
      </c>
      <c r="E702">
        <v>2</v>
      </c>
      <c r="F702">
        <v>1</v>
      </c>
      <c r="G702" s="70">
        <v>119154</v>
      </c>
      <c r="H702">
        <v>1.4662297</v>
      </c>
      <c r="I702">
        <v>0</v>
      </c>
      <c r="J702">
        <v>3.0546450999999999E-2</v>
      </c>
      <c r="L702">
        <v>86.148359999999997</v>
      </c>
      <c r="N702">
        <v>2.2398574</v>
      </c>
      <c r="O702">
        <v>1.2252213999999999</v>
      </c>
      <c r="P702">
        <v>0.55349999999999999</v>
      </c>
      <c r="Q702">
        <v>0</v>
      </c>
      <c r="R702">
        <v>80</v>
      </c>
      <c r="S702" t="s">
        <v>732</v>
      </c>
      <c r="T702">
        <v>0.25</v>
      </c>
      <c r="U702">
        <v>0</v>
      </c>
      <c r="V702">
        <v>90</v>
      </c>
      <c r="W702" t="s">
        <v>732</v>
      </c>
      <c r="X702">
        <v>0.1</v>
      </c>
      <c r="Y702">
        <v>0.4</v>
      </c>
      <c r="Z702">
        <v>0.70000004999999998</v>
      </c>
      <c r="AA702">
        <v>4</v>
      </c>
      <c r="AB702">
        <v>0</v>
      </c>
      <c r="AC702">
        <v>0</v>
      </c>
      <c r="AD702">
        <v>0.1</v>
      </c>
      <c r="AE702">
        <v>0.1</v>
      </c>
      <c r="AF702">
        <v>0</v>
      </c>
      <c r="AJ702">
        <v>0.2</v>
      </c>
      <c r="AK702">
        <v>50</v>
      </c>
      <c r="AL702" t="s">
        <v>732</v>
      </c>
      <c r="AM702" t="s">
        <v>732</v>
      </c>
      <c r="AN702" t="s">
        <v>732</v>
      </c>
      <c r="AO702" t="s">
        <v>732</v>
      </c>
      <c r="AP702" t="s">
        <v>732</v>
      </c>
      <c r="AR702">
        <v>20</v>
      </c>
      <c r="AW702">
        <v>80</v>
      </c>
      <c r="AX702" t="s">
        <v>732</v>
      </c>
      <c r="AY702" t="s">
        <v>732</v>
      </c>
      <c r="AZ702" t="s">
        <v>732</v>
      </c>
      <c r="BA702" t="s">
        <v>732</v>
      </c>
      <c r="BB702" t="s">
        <v>732</v>
      </c>
      <c r="BC702" t="s">
        <v>732</v>
      </c>
      <c r="BD702" t="s">
        <v>732</v>
      </c>
      <c r="BE702" t="s">
        <v>732</v>
      </c>
      <c r="BF702" t="s">
        <v>732</v>
      </c>
      <c r="BG702" t="s">
        <v>732</v>
      </c>
      <c r="BH702" t="s">
        <v>732</v>
      </c>
      <c r="BI702" t="s">
        <v>732</v>
      </c>
    </row>
    <row r="703" spans="1:61">
      <c r="A703">
        <v>1114</v>
      </c>
      <c r="B703" t="s">
        <v>2020</v>
      </c>
      <c r="C703" t="s">
        <v>2021</v>
      </c>
      <c r="D703" s="70">
        <v>260340</v>
      </c>
      <c r="E703">
        <v>2</v>
      </c>
      <c r="F703">
        <v>1</v>
      </c>
      <c r="G703" s="70">
        <v>119154</v>
      </c>
      <c r="H703">
        <v>1.2506077</v>
      </c>
      <c r="I703">
        <v>0</v>
      </c>
      <c r="J703">
        <v>0.6828031</v>
      </c>
      <c r="O703">
        <v>6.9184165000000002</v>
      </c>
      <c r="P703">
        <v>1.4640001</v>
      </c>
      <c r="Q703">
        <v>0</v>
      </c>
      <c r="R703">
        <v>80</v>
      </c>
      <c r="S703" t="s">
        <v>732</v>
      </c>
      <c r="T703">
        <v>0.05</v>
      </c>
      <c r="U703">
        <v>0</v>
      </c>
      <c r="V703">
        <v>90</v>
      </c>
      <c r="W703" t="s">
        <v>732</v>
      </c>
      <c r="X703">
        <v>0.2</v>
      </c>
      <c r="Y703">
        <v>1.3000001000000001</v>
      </c>
      <c r="Z703">
        <v>3.2</v>
      </c>
      <c r="AA703">
        <v>3.2</v>
      </c>
      <c r="AB703">
        <v>1.8000001000000001</v>
      </c>
      <c r="AC703">
        <v>0</v>
      </c>
      <c r="AD703">
        <v>1.8000001000000001</v>
      </c>
      <c r="AE703">
        <v>0.6</v>
      </c>
      <c r="AF703">
        <v>0</v>
      </c>
      <c r="AJ703">
        <v>0.7</v>
      </c>
      <c r="AK703">
        <v>95</v>
      </c>
      <c r="AL703" t="s">
        <v>732</v>
      </c>
      <c r="AM703" t="s">
        <v>732</v>
      </c>
      <c r="AN703" t="s">
        <v>732</v>
      </c>
      <c r="AO703" t="s">
        <v>732</v>
      </c>
      <c r="AP703" t="s">
        <v>732</v>
      </c>
      <c r="AR703">
        <v>80</v>
      </c>
      <c r="AU703">
        <v>10</v>
      </c>
      <c r="AW703">
        <v>10</v>
      </c>
      <c r="AX703" t="s">
        <v>732</v>
      </c>
      <c r="AY703" t="s">
        <v>732</v>
      </c>
      <c r="AZ703" t="s">
        <v>732</v>
      </c>
      <c r="BA703">
        <v>95</v>
      </c>
      <c r="BB703">
        <v>0.2</v>
      </c>
      <c r="BC703">
        <v>1</v>
      </c>
      <c r="BD703" t="s">
        <v>732</v>
      </c>
      <c r="BE703" t="s">
        <v>732</v>
      </c>
      <c r="BF703" t="s">
        <v>732</v>
      </c>
      <c r="BG703" t="s">
        <v>732</v>
      </c>
      <c r="BH703" t="s">
        <v>732</v>
      </c>
      <c r="BI703" t="s">
        <v>732</v>
      </c>
    </row>
    <row r="704" spans="1:61">
      <c r="A704">
        <v>1115</v>
      </c>
      <c r="B704" t="s">
        <v>2014</v>
      </c>
      <c r="C704" s="69" t="s">
        <v>2022</v>
      </c>
      <c r="D704" s="70">
        <v>260340</v>
      </c>
      <c r="E704">
        <v>2</v>
      </c>
      <c r="F704">
        <v>1</v>
      </c>
      <c r="G704" s="70">
        <v>119154</v>
      </c>
      <c r="H704">
        <v>4.3699399999999997</v>
      </c>
      <c r="I704">
        <v>6.2271643000000001</v>
      </c>
      <c r="J704">
        <v>0.61905080000000001</v>
      </c>
      <c r="L704">
        <v>6.8918695000000003</v>
      </c>
      <c r="N704">
        <v>0.44107962000000001</v>
      </c>
      <c r="O704">
        <v>0.19113450000000001</v>
      </c>
      <c r="P704">
        <v>0.78214510000000004</v>
      </c>
      <c r="Q704">
        <v>0</v>
      </c>
      <c r="R704">
        <v>80</v>
      </c>
      <c r="S704" t="s">
        <v>732</v>
      </c>
      <c r="T704">
        <v>0.2</v>
      </c>
      <c r="U704">
        <v>0</v>
      </c>
      <c r="V704">
        <v>90</v>
      </c>
      <c r="W704" t="s">
        <v>732</v>
      </c>
      <c r="X704">
        <v>0.4</v>
      </c>
      <c r="Y704">
        <v>0.8</v>
      </c>
      <c r="Z704">
        <v>0.90000004</v>
      </c>
      <c r="AA704">
        <v>0.5</v>
      </c>
      <c r="AB704">
        <v>1.3000001000000001</v>
      </c>
      <c r="AC704">
        <v>0</v>
      </c>
      <c r="AD704">
        <v>0.2</v>
      </c>
      <c r="AE704">
        <v>0.5</v>
      </c>
      <c r="AF704">
        <v>0</v>
      </c>
      <c r="AG704">
        <v>0</v>
      </c>
      <c r="AH704">
        <v>0.2481073</v>
      </c>
      <c r="AI704">
        <v>0</v>
      </c>
      <c r="AJ704">
        <v>0.9</v>
      </c>
      <c r="AK704">
        <v>95</v>
      </c>
      <c r="AL704" t="s">
        <v>732</v>
      </c>
      <c r="AM704" t="s">
        <v>732</v>
      </c>
      <c r="AN704" t="s">
        <v>732</v>
      </c>
      <c r="AO704" t="s">
        <v>732</v>
      </c>
      <c r="AP704" t="s">
        <v>732</v>
      </c>
      <c r="AR704">
        <v>70</v>
      </c>
      <c r="AS704">
        <v>10</v>
      </c>
      <c r="AW704">
        <v>20</v>
      </c>
      <c r="AX704">
        <v>95</v>
      </c>
      <c r="AY704">
        <v>0.2</v>
      </c>
      <c r="AZ704">
        <v>3</v>
      </c>
      <c r="BA704">
        <v>95</v>
      </c>
      <c r="BB704">
        <v>0.3</v>
      </c>
      <c r="BC704">
        <v>1</v>
      </c>
      <c r="BD704" t="s">
        <v>732</v>
      </c>
      <c r="BE704" t="s">
        <v>732</v>
      </c>
      <c r="BF704" t="s">
        <v>732</v>
      </c>
      <c r="BG704" t="s">
        <v>732</v>
      </c>
      <c r="BH704" t="s">
        <v>732</v>
      </c>
      <c r="BI704" t="s">
        <v>732</v>
      </c>
    </row>
    <row r="705" spans="1:61">
      <c r="A705">
        <v>1116</v>
      </c>
      <c r="B705" t="s">
        <v>2014</v>
      </c>
      <c r="C705" t="s">
        <v>2023</v>
      </c>
      <c r="D705" s="70">
        <v>260340</v>
      </c>
      <c r="E705">
        <v>2</v>
      </c>
      <c r="F705">
        <v>1</v>
      </c>
      <c r="G705" s="70">
        <v>119154</v>
      </c>
      <c r="H705">
        <v>3.2343304000000002</v>
      </c>
      <c r="I705">
        <v>1.4475425</v>
      </c>
      <c r="J705">
        <v>0.17609131</v>
      </c>
      <c r="N705">
        <v>1.378374</v>
      </c>
      <c r="O705">
        <v>0.51050890000000004</v>
      </c>
      <c r="P705">
        <v>1.173735</v>
      </c>
      <c r="Q705">
        <v>0</v>
      </c>
      <c r="R705">
        <v>80</v>
      </c>
      <c r="S705" t="s">
        <v>732</v>
      </c>
      <c r="T705">
        <v>0.1</v>
      </c>
      <c r="U705">
        <v>0</v>
      </c>
      <c r="V705">
        <v>90</v>
      </c>
      <c r="W705" t="s">
        <v>732</v>
      </c>
      <c r="X705">
        <v>1.4000001</v>
      </c>
      <c r="Y705">
        <v>2.5</v>
      </c>
      <c r="Z705">
        <v>3.0000002000000001</v>
      </c>
      <c r="AA705">
        <v>4</v>
      </c>
      <c r="AB705">
        <v>4</v>
      </c>
      <c r="AC705">
        <v>1</v>
      </c>
      <c r="AD705">
        <v>2</v>
      </c>
      <c r="AE705">
        <v>4</v>
      </c>
      <c r="AF705">
        <v>4</v>
      </c>
      <c r="AG705">
        <v>2.2012339999999999</v>
      </c>
      <c r="AH705">
        <v>0.68918692999999998</v>
      </c>
      <c r="AI705">
        <v>0</v>
      </c>
      <c r="AJ705">
        <v>0.9</v>
      </c>
      <c r="AK705">
        <v>95</v>
      </c>
      <c r="AL705" t="s">
        <v>732</v>
      </c>
      <c r="AM705" t="s">
        <v>732</v>
      </c>
      <c r="AN705" t="s">
        <v>732</v>
      </c>
      <c r="AO705" t="s">
        <v>732</v>
      </c>
      <c r="AP705" t="s">
        <v>732</v>
      </c>
      <c r="AR705">
        <v>70</v>
      </c>
      <c r="AS705">
        <v>10</v>
      </c>
      <c r="AW705">
        <v>20</v>
      </c>
      <c r="AX705">
        <v>95</v>
      </c>
      <c r="AY705">
        <v>0.2</v>
      </c>
      <c r="AZ705">
        <v>3</v>
      </c>
      <c r="BA705">
        <v>95</v>
      </c>
      <c r="BB705">
        <v>0.3</v>
      </c>
      <c r="BC705">
        <v>1</v>
      </c>
      <c r="BD705" t="s">
        <v>732</v>
      </c>
      <c r="BE705" t="s">
        <v>732</v>
      </c>
      <c r="BF705" t="s">
        <v>732</v>
      </c>
      <c r="BG705" t="s">
        <v>732</v>
      </c>
      <c r="BH705" t="s">
        <v>732</v>
      </c>
      <c r="BI705" t="s">
        <v>732</v>
      </c>
    </row>
    <row r="706" spans="1:61">
      <c r="A706">
        <v>1117</v>
      </c>
      <c r="B706" t="s">
        <v>2014</v>
      </c>
      <c r="C706" t="s">
        <v>2024</v>
      </c>
      <c r="D706" s="70">
        <v>260340</v>
      </c>
      <c r="E706">
        <v>2</v>
      </c>
      <c r="F706">
        <v>1</v>
      </c>
      <c r="G706" s="70">
        <v>119154</v>
      </c>
      <c r="H706">
        <v>3.8811966999999998</v>
      </c>
      <c r="I706">
        <v>4.711341</v>
      </c>
      <c r="J706">
        <v>0.44827820000000002</v>
      </c>
      <c r="L706">
        <v>6.8918695000000003</v>
      </c>
      <c r="N706">
        <v>0.44107962000000001</v>
      </c>
      <c r="O706">
        <v>0.19113450000000001</v>
      </c>
      <c r="P706">
        <v>0.85200005999999995</v>
      </c>
      <c r="Q706">
        <v>0</v>
      </c>
      <c r="R706">
        <v>80</v>
      </c>
      <c r="S706" t="s">
        <v>732</v>
      </c>
      <c r="T706">
        <v>0.2</v>
      </c>
      <c r="U706">
        <v>0</v>
      </c>
      <c r="V706">
        <v>90</v>
      </c>
      <c r="W706" t="s">
        <v>732</v>
      </c>
      <c r="X706">
        <v>0.4</v>
      </c>
      <c r="Y706">
        <v>0.8</v>
      </c>
      <c r="Z706">
        <v>0.90000004</v>
      </c>
      <c r="AA706">
        <v>0.5</v>
      </c>
      <c r="AB706">
        <v>1.3000001000000001</v>
      </c>
      <c r="AC706">
        <v>0</v>
      </c>
      <c r="AD706">
        <v>0.2</v>
      </c>
      <c r="AE706">
        <v>0.5</v>
      </c>
      <c r="AF706">
        <v>0</v>
      </c>
      <c r="AG706">
        <v>8.8049359999999997</v>
      </c>
      <c r="AH706">
        <v>0</v>
      </c>
      <c r="AI706">
        <v>0</v>
      </c>
      <c r="AJ706">
        <v>0.5</v>
      </c>
      <c r="AK706">
        <v>50</v>
      </c>
      <c r="AL706" t="s">
        <v>732</v>
      </c>
      <c r="AM706" t="s">
        <v>732</v>
      </c>
      <c r="AN706" t="s">
        <v>732</v>
      </c>
      <c r="AO706" t="s">
        <v>732</v>
      </c>
      <c r="AP706" t="s">
        <v>732</v>
      </c>
      <c r="AR706">
        <v>70</v>
      </c>
      <c r="AS706">
        <v>10</v>
      </c>
      <c r="AW706">
        <v>20</v>
      </c>
      <c r="AX706">
        <v>80</v>
      </c>
      <c r="AY706">
        <v>0.1</v>
      </c>
      <c r="AZ706">
        <v>3</v>
      </c>
      <c r="BA706">
        <v>75</v>
      </c>
      <c r="BB706">
        <v>0.2</v>
      </c>
      <c r="BC706">
        <v>1</v>
      </c>
      <c r="BD706" t="s">
        <v>732</v>
      </c>
      <c r="BE706" t="s">
        <v>732</v>
      </c>
      <c r="BF706" t="s">
        <v>732</v>
      </c>
      <c r="BG706" t="s">
        <v>732</v>
      </c>
      <c r="BH706" t="s">
        <v>732</v>
      </c>
      <c r="BI706" t="s">
        <v>732</v>
      </c>
    </row>
    <row r="707" spans="1:61">
      <c r="A707">
        <v>1118</v>
      </c>
      <c r="B707" t="s">
        <v>2014</v>
      </c>
      <c r="C707" t="s">
        <v>2025</v>
      </c>
      <c r="D707" s="70">
        <v>260340</v>
      </c>
      <c r="E707">
        <v>2</v>
      </c>
      <c r="F707">
        <v>1</v>
      </c>
      <c r="G707" s="70">
        <v>119154</v>
      </c>
      <c r="H707">
        <v>3.8811966999999998</v>
      </c>
      <c r="I707">
        <v>4.711341</v>
      </c>
      <c r="J707">
        <v>0.57635769999999997</v>
      </c>
      <c r="L707">
        <v>3.4459347999999999</v>
      </c>
      <c r="N707">
        <v>0.44107962000000001</v>
      </c>
      <c r="O707">
        <v>0.19113450000000001</v>
      </c>
      <c r="P707">
        <v>0.78214510000000004</v>
      </c>
      <c r="Q707">
        <v>0</v>
      </c>
      <c r="R707">
        <v>80</v>
      </c>
      <c r="S707" t="s">
        <v>732</v>
      </c>
      <c r="T707">
        <v>0.1</v>
      </c>
      <c r="U707">
        <v>0</v>
      </c>
      <c r="V707">
        <v>90</v>
      </c>
      <c r="W707" t="s">
        <v>732</v>
      </c>
      <c r="X707">
        <v>2.5</v>
      </c>
      <c r="Y707">
        <v>3.0000002000000001</v>
      </c>
      <c r="Z707">
        <v>1.5000001000000001</v>
      </c>
      <c r="AA707">
        <v>5.5000004999999996</v>
      </c>
      <c r="AB707">
        <v>3.0000002000000001</v>
      </c>
      <c r="AC707">
        <v>2</v>
      </c>
      <c r="AD707">
        <v>3.0000002000000001</v>
      </c>
      <c r="AE707">
        <v>2.5</v>
      </c>
      <c r="AF707">
        <v>1</v>
      </c>
      <c r="AG707">
        <v>8.8049359999999997</v>
      </c>
      <c r="AH707">
        <v>0</v>
      </c>
      <c r="AI707">
        <v>0</v>
      </c>
      <c r="AJ707">
        <v>0.9</v>
      </c>
      <c r="AK707">
        <v>95</v>
      </c>
      <c r="AL707" t="s">
        <v>732</v>
      </c>
      <c r="AM707" t="s">
        <v>732</v>
      </c>
      <c r="AN707" t="s">
        <v>732</v>
      </c>
      <c r="AO707" t="s">
        <v>732</v>
      </c>
      <c r="AP707" t="s">
        <v>732</v>
      </c>
      <c r="AR707">
        <v>70</v>
      </c>
      <c r="AS707">
        <v>10</v>
      </c>
      <c r="AW707">
        <v>20</v>
      </c>
      <c r="AX707">
        <v>95</v>
      </c>
      <c r="AY707">
        <v>0.2</v>
      </c>
      <c r="AZ707">
        <v>3</v>
      </c>
      <c r="BA707">
        <v>95</v>
      </c>
      <c r="BB707">
        <v>0.3</v>
      </c>
      <c r="BC707">
        <v>1</v>
      </c>
      <c r="BD707" t="s">
        <v>732</v>
      </c>
      <c r="BE707" t="s">
        <v>732</v>
      </c>
      <c r="BF707" t="s">
        <v>732</v>
      </c>
      <c r="BG707" t="s">
        <v>732</v>
      </c>
      <c r="BH707" t="s">
        <v>732</v>
      </c>
      <c r="BI707" t="s">
        <v>732</v>
      </c>
    </row>
    <row r="708" spans="1:61">
      <c r="A708">
        <v>1119</v>
      </c>
      <c r="B708" t="s">
        <v>2016</v>
      </c>
      <c r="C708" t="s">
        <v>2026</v>
      </c>
      <c r="D708" s="70">
        <v>260340</v>
      </c>
      <c r="E708">
        <v>2</v>
      </c>
      <c r="F708">
        <v>1</v>
      </c>
      <c r="G708" s="70">
        <v>119154</v>
      </c>
      <c r="H708">
        <v>3.8811966999999998</v>
      </c>
      <c r="I708">
        <v>4.711341</v>
      </c>
      <c r="J708">
        <v>0.57635769999999997</v>
      </c>
      <c r="L708">
        <v>3.4459347999999999</v>
      </c>
      <c r="N708">
        <v>0.44107962000000001</v>
      </c>
      <c r="O708">
        <v>0.19113450000000001</v>
      </c>
      <c r="P708">
        <v>0.78214510000000004</v>
      </c>
      <c r="Q708">
        <v>0</v>
      </c>
      <c r="R708">
        <v>80</v>
      </c>
      <c r="S708" t="s">
        <v>732</v>
      </c>
      <c r="T708">
        <v>0.1</v>
      </c>
      <c r="U708">
        <v>0</v>
      </c>
      <c r="V708">
        <v>90</v>
      </c>
      <c r="W708" t="s">
        <v>732</v>
      </c>
      <c r="X708">
        <v>0.6</v>
      </c>
      <c r="Y708">
        <v>0.6</v>
      </c>
      <c r="Z708">
        <v>0.8</v>
      </c>
      <c r="AA708">
        <v>0.1</v>
      </c>
      <c r="AB708">
        <v>0.90000004</v>
      </c>
      <c r="AC708">
        <v>0</v>
      </c>
      <c r="AD708">
        <v>0</v>
      </c>
      <c r="AE708">
        <v>0.5</v>
      </c>
      <c r="AF708">
        <v>0</v>
      </c>
      <c r="AG708">
        <v>8.8049359999999997</v>
      </c>
      <c r="AH708">
        <v>0</v>
      </c>
      <c r="AI708">
        <v>0</v>
      </c>
      <c r="AJ708">
        <v>0.5</v>
      </c>
      <c r="AK708">
        <v>50</v>
      </c>
      <c r="AL708" t="s">
        <v>732</v>
      </c>
      <c r="AM708" t="s">
        <v>732</v>
      </c>
      <c r="AN708" t="s">
        <v>732</v>
      </c>
      <c r="AO708" t="s">
        <v>732</v>
      </c>
      <c r="AP708" t="s">
        <v>732</v>
      </c>
      <c r="AR708">
        <v>70</v>
      </c>
      <c r="AS708">
        <v>10</v>
      </c>
      <c r="AW708">
        <v>20</v>
      </c>
      <c r="AX708">
        <v>20</v>
      </c>
      <c r="AY708">
        <v>0.1</v>
      </c>
      <c r="AZ708">
        <v>3</v>
      </c>
      <c r="BA708">
        <v>20</v>
      </c>
      <c r="BB708">
        <v>0.1</v>
      </c>
      <c r="BC708">
        <v>1</v>
      </c>
      <c r="BD708" t="s">
        <v>732</v>
      </c>
      <c r="BE708" t="s">
        <v>732</v>
      </c>
      <c r="BF708" t="s">
        <v>732</v>
      </c>
      <c r="BG708" t="s">
        <v>732</v>
      </c>
      <c r="BH708" t="s">
        <v>732</v>
      </c>
      <c r="BI708" t="s">
        <v>732</v>
      </c>
    </row>
    <row r="709" spans="1:61">
      <c r="A709">
        <v>1120</v>
      </c>
      <c r="B709" t="s">
        <v>2014</v>
      </c>
      <c r="C709" s="69" t="s">
        <v>2027</v>
      </c>
    </row>
    <row r="710" spans="1:61">
      <c r="A710">
        <v>1121</v>
      </c>
      <c r="B710" t="s">
        <v>2028</v>
      </c>
      <c r="C710" t="s">
        <v>2029</v>
      </c>
      <c r="D710" s="70">
        <v>260340</v>
      </c>
      <c r="E710">
        <v>2</v>
      </c>
      <c r="F710">
        <v>1</v>
      </c>
      <c r="G710">
        <v>114</v>
      </c>
      <c r="H710">
        <v>2.2137194</v>
      </c>
      <c r="I710">
        <v>0</v>
      </c>
      <c r="J710">
        <v>1.2577951000000001</v>
      </c>
      <c r="L710">
        <v>99.242919999999998</v>
      </c>
      <c r="N710">
        <v>21.83344</v>
      </c>
      <c r="O710">
        <v>2.1833440999999998</v>
      </c>
      <c r="P710">
        <v>2.5273100999999998</v>
      </c>
      <c r="Q710">
        <v>0</v>
      </c>
      <c r="R710">
        <v>80</v>
      </c>
      <c r="S710" t="s">
        <v>732</v>
      </c>
      <c r="T710">
        <v>2.0000001E-2</v>
      </c>
      <c r="U710">
        <v>0</v>
      </c>
      <c r="V710">
        <v>100</v>
      </c>
      <c r="W710" t="s">
        <v>732</v>
      </c>
      <c r="X710">
        <v>1.1000000000000001</v>
      </c>
      <c r="Y710">
        <v>1.3000001000000001</v>
      </c>
      <c r="Z710">
        <v>0.90000004</v>
      </c>
      <c r="AA710">
        <v>5</v>
      </c>
      <c r="AB710">
        <v>7.0000004999999996</v>
      </c>
      <c r="AC710">
        <v>1.6</v>
      </c>
      <c r="AD710">
        <v>0.2</v>
      </c>
      <c r="AE710">
        <v>0</v>
      </c>
      <c r="AF710">
        <v>0</v>
      </c>
      <c r="AJ710">
        <v>0.5</v>
      </c>
      <c r="AK710">
        <v>80</v>
      </c>
      <c r="AL710" t="s">
        <v>732</v>
      </c>
      <c r="AM710" t="s">
        <v>732</v>
      </c>
      <c r="AN710" t="s">
        <v>732</v>
      </c>
      <c r="AO710" t="s">
        <v>732</v>
      </c>
      <c r="AP710" t="s">
        <v>732</v>
      </c>
      <c r="AS710">
        <v>10</v>
      </c>
      <c r="AU710">
        <v>80</v>
      </c>
      <c r="AX710">
        <v>60</v>
      </c>
      <c r="AY710">
        <v>0.2</v>
      </c>
      <c r="AZ710">
        <v>3</v>
      </c>
      <c r="BA710">
        <v>60</v>
      </c>
      <c r="BB710">
        <v>0.2</v>
      </c>
      <c r="BC710">
        <v>1</v>
      </c>
      <c r="BD710" t="s">
        <v>732</v>
      </c>
      <c r="BE710" t="s">
        <v>732</v>
      </c>
      <c r="BF710" t="s">
        <v>732</v>
      </c>
      <c r="BG710" t="s">
        <v>732</v>
      </c>
      <c r="BH710" t="s">
        <v>732</v>
      </c>
      <c r="BI710" t="s">
        <v>732</v>
      </c>
    </row>
    <row r="711" spans="1:61">
      <c r="A711">
        <v>1122</v>
      </c>
      <c r="B711" t="s">
        <v>2030</v>
      </c>
      <c r="C711" s="69" t="s">
        <v>2031</v>
      </c>
      <c r="D711" s="70">
        <v>260340</v>
      </c>
      <c r="E711">
        <v>2</v>
      </c>
      <c r="F711">
        <v>1</v>
      </c>
      <c r="G711">
        <v>114</v>
      </c>
      <c r="H711">
        <v>4.0249442999999996</v>
      </c>
      <c r="I711">
        <v>0</v>
      </c>
      <c r="J711">
        <v>0.40249443000000001</v>
      </c>
      <c r="K711" s="71">
        <v>7.4763804000000002E-5</v>
      </c>
      <c r="M711">
        <v>0.5513496</v>
      </c>
      <c r="N711">
        <v>59.545749999999998</v>
      </c>
      <c r="O711">
        <v>12.2522135</v>
      </c>
      <c r="P711">
        <v>1.0920551000000001</v>
      </c>
      <c r="Q711">
        <v>0</v>
      </c>
      <c r="R711">
        <v>85</v>
      </c>
      <c r="S711" t="s">
        <v>732</v>
      </c>
      <c r="T711">
        <v>3.0000000999999998E-2</v>
      </c>
      <c r="U711">
        <v>0</v>
      </c>
      <c r="V711">
        <v>90</v>
      </c>
      <c r="W711" t="s">
        <v>732</v>
      </c>
      <c r="X711">
        <v>0.1</v>
      </c>
      <c r="Y711">
        <v>0.5</v>
      </c>
      <c r="Z711">
        <v>0.70000004999999998</v>
      </c>
      <c r="AA711">
        <v>9.3000000000000007</v>
      </c>
      <c r="AB711">
        <v>8.3000000000000007</v>
      </c>
      <c r="AC711">
        <v>3.0000002000000001</v>
      </c>
      <c r="AD711">
        <v>0.5</v>
      </c>
      <c r="AE711">
        <v>2.3000001999999999</v>
      </c>
      <c r="AF711">
        <v>3.0000002000000001</v>
      </c>
      <c r="AJ711">
        <v>0.2</v>
      </c>
      <c r="AK711">
        <v>46</v>
      </c>
      <c r="AL711" t="s">
        <v>732</v>
      </c>
      <c r="AM711" t="s">
        <v>732</v>
      </c>
      <c r="AN711" t="s">
        <v>732</v>
      </c>
      <c r="AO711" t="s">
        <v>732</v>
      </c>
      <c r="AP711" t="s">
        <v>732</v>
      </c>
      <c r="AS711">
        <v>50</v>
      </c>
      <c r="AU711">
        <v>50</v>
      </c>
      <c r="AX711">
        <v>60</v>
      </c>
      <c r="AY711">
        <v>0.2</v>
      </c>
      <c r="AZ711">
        <v>3</v>
      </c>
      <c r="BA711">
        <v>60</v>
      </c>
      <c r="BB711">
        <v>0.2</v>
      </c>
      <c r="BC711">
        <v>1</v>
      </c>
      <c r="BD711" t="s">
        <v>732</v>
      </c>
      <c r="BE711" t="s">
        <v>732</v>
      </c>
      <c r="BF711" t="s">
        <v>732</v>
      </c>
      <c r="BG711" t="s">
        <v>732</v>
      </c>
      <c r="BH711" t="s">
        <v>732</v>
      </c>
      <c r="BI711" t="s">
        <v>732</v>
      </c>
    </row>
    <row r="712" spans="1:61">
      <c r="A712">
        <v>1123</v>
      </c>
      <c r="B712" t="s">
        <v>2032</v>
      </c>
      <c r="C712" t="s">
        <v>2033</v>
      </c>
      <c r="D712" s="70">
        <v>260340</v>
      </c>
      <c r="E712">
        <v>2</v>
      </c>
      <c r="F712">
        <v>1</v>
      </c>
      <c r="G712">
        <v>114</v>
      </c>
      <c r="H712">
        <v>14.112462000000001</v>
      </c>
      <c r="I712">
        <v>2.0124721999999999</v>
      </c>
      <c r="J712">
        <v>3.2702672000000002</v>
      </c>
      <c r="L712">
        <v>1.7643184999999999</v>
      </c>
      <c r="N712">
        <v>0.5513496</v>
      </c>
      <c r="O712">
        <v>26.464777000000002</v>
      </c>
      <c r="P712">
        <v>0.12149001</v>
      </c>
      <c r="Q712">
        <v>0</v>
      </c>
      <c r="R712">
        <v>60</v>
      </c>
      <c r="S712" t="s">
        <v>732</v>
      </c>
      <c r="T712">
        <v>2.0000001E-2</v>
      </c>
      <c r="U712">
        <v>0</v>
      </c>
      <c r="V712">
        <v>90</v>
      </c>
      <c r="W712" t="s">
        <v>732</v>
      </c>
      <c r="X712">
        <v>0.70000004999999998</v>
      </c>
      <c r="Y712">
        <v>1.6</v>
      </c>
      <c r="Z712">
        <v>3.8000001999999999</v>
      </c>
      <c r="AA712">
        <v>8.7000010000000003</v>
      </c>
      <c r="AB712">
        <v>1.9000001</v>
      </c>
      <c r="AC712">
        <v>0</v>
      </c>
      <c r="AD712">
        <v>2</v>
      </c>
      <c r="AE712">
        <v>3.0000002000000001</v>
      </c>
      <c r="AF712">
        <v>4</v>
      </c>
      <c r="AJ712">
        <v>1</v>
      </c>
      <c r="AK712">
        <v>99</v>
      </c>
      <c r="AL712" t="s">
        <v>732</v>
      </c>
      <c r="AM712" t="s">
        <v>732</v>
      </c>
      <c r="AN712" t="s">
        <v>732</v>
      </c>
      <c r="AO712" t="s">
        <v>732</v>
      </c>
      <c r="AP712" t="s">
        <v>732</v>
      </c>
      <c r="AS712">
        <v>90</v>
      </c>
      <c r="AU712">
        <v>10</v>
      </c>
      <c r="AX712">
        <v>95</v>
      </c>
      <c r="AY712">
        <v>0.3</v>
      </c>
      <c r="AZ712">
        <v>3</v>
      </c>
      <c r="BA712">
        <v>95</v>
      </c>
      <c r="BB712">
        <v>0.5</v>
      </c>
      <c r="BC712">
        <v>1</v>
      </c>
      <c r="BD712" t="s">
        <v>732</v>
      </c>
      <c r="BE712" t="s">
        <v>732</v>
      </c>
      <c r="BF712" t="s">
        <v>732</v>
      </c>
      <c r="BG712" t="s">
        <v>732</v>
      </c>
      <c r="BH712" t="s">
        <v>732</v>
      </c>
      <c r="BI712" t="s">
        <v>732</v>
      </c>
    </row>
    <row r="713" spans="1:61">
      <c r="A713">
        <v>1124</v>
      </c>
      <c r="B713" t="s">
        <v>656</v>
      </c>
      <c r="C713" s="69" t="s">
        <v>2034</v>
      </c>
      <c r="D713" s="70">
        <v>260340</v>
      </c>
      <c r="E713">
        <v>2</v>
      </c>
      <c r="F713">
        <v>1</v>
      </c>
      <c r="G713">
        <v>114</v>
      </c>
      <c r="H713">
        <v>5.0311804000000002</v>
      </c>
      <c r="I713">
        <v>10.062360999999999</v>
      </c>
      <c r="J713">
        <v>0.60374165000000002</v>
      </c>
      <c r="L713">
        <v>0.60035850000000002</v>
      </c>
      <c r="N713">
        <v>2.948699</v>
      </c>
      <c r="O713">
        <v>1.842937</v>
      </c>
      <c r="P713">
        <v>0.13650501000000001</v>
      </c>
      <c r="Q713">
        <v>0</v>
      </c>
      <c r="R713">
        <v>70</v>
      </c>
      <c r="S713" t="s">
        <v>732</v>
      </c>
      <c r="T713">
        <v>2.0000001E-2</v>
      </c>
      <c r="U713">
        <v>0</v>
      </c>
      <c r="V713">
        <v>90</v>
      </c>
      <c r="W713" t="s">
        <v>732</v>
      </c>
      <c r="X713">
        <v>0.5</v>
      </c>
      <c r="Y713">
        <v>1.7</v>
      </c>
      <c r="Z713">
        <v>3.3000001999999999</v>
      </c>
      <c r="AA713">
        <v>11.400001</v>
      </c>
      <c r="AB713">
        <v>2.1000000999999999</v>
      </c>
      <c r="AC713">
        <v>0</v>
      </c>
      <c r="AD713">
        <v>0.90000004</v>
      </c>
      <c r="AE713">
        <v>0.2</v>
      </c>
      <c r="AF713">
        <v>0</v>
      </c>
      <c r="AJ713">
        <v>1</v>
      </c>
      <c r="AK713">
        <v>100</v>
      </c>
      <c r="AL713" t="s">
        <v>732</v>
      </c>
      <c r="AM713" t="s">
        <v>732</v>
      </c>
      <c r="AN713" t="s">
        <v>732</v>
      </c>
      <c r="AO713" t="s">
        <v>732</v>
      </c>
      <c r="AP713" t="s">
        <v>732</v>
      </c>
      <c r="AS713">
        <v>90</v>
      </c>
      <c r="AU713">
        <v>10</v>
      </c>
      <c r="AX713">
        <v>85</v>
      </c>
      <c r="AY713">
        <v>0.3</v>
      </c>
      <c r="AZ713">
        <v>3</v>
      </c>
      <c r="BA713">
        <v>85</v>
      </c>
      <c r="BB713">
        <v>0.3</v>
      </c>
      <c r="BC713">
        <v>1</v>
      </c>
      <c r="BD713" t="s">
        <v>732</v>
      </c>
      <c r="BE713" t="s">
        <v>732</v>
      </c>
      <c r="BF713" t="s">
        <v>732</v>
      </c>
      <c r="BG713" t="s">
        <v>732</v>
      </c>
      <c r="BH713" t="s">
        <v>732</v>
      </c>
      <c r="BI713" t="s">
        <v>732</v>
      </c>
    </row>
    <row r="714" spans="1:61">
      <c r="A714">
        <v>1125</v>
      </c>
      <c r="B714" t="s">
        <v>656</v>
      </c>
      <c r="C714" t="s">
        <v>2035</v>
      </c>
      <c r="D714">
        <v>340</v>
      </c>
      <c r="E714">
        <v>2</v>
      </c>
      <c r="F714">
        <v>1</v>
      </c>
      <c r="G714">
        <v>114</v>
      </c>
      <c r="H714">
        <v>11.873586</v>
      </c>
      <c r="I714">
        <v>5.0311804000000002</v>
      </c>
      <c r="J714">
        <v>1.0062361</v>
      </c>
      <c r="K714" s="71">
        <v>5.4446049999999997E-5</v>
      </c>
      <c r="L714">
        <v>0.36756638000000003</v>
      </c>
      <c r="M714">
        <v>0.40151522000000001</v>
      </c>
      <c r="O714">
        <v>0.57891700000000001</v>
      </c>
      <c r="P714">
        <v>0.40952</v>
      </c>
      <c r="Q714">
        <v>0</v>
      </c>
      <c r="R714">
        <v>80</v>
      </c>
      <c r="S714" t="s">
        <v>732</v>
      </c>
      <c r="T714">
        <v>0.05</v>
      </c>
      <c r="U714">
        <v>0</v>
      </c>
      <c r="V714">
        <v>90</v>
      </c>
      <c r="W714" t="s">
        <v>732</v>
      </c>
      <c r="X714">
        <v>0.2</v>
      </c>
      <c r="Y714">
        <v>1.9000001</v>
      </c>
      <c r="Z714">
        <v>0.8</v>
      </c>
      <c r="AA714">
        <v>0.4</v>
      </c>
      <c r="AB714">
        <v>1.1000000000000001</v>
      </c>
      <c r="AC714">
        <v>0</v>
      </c>
      <c r="AD714">
        <v>1</v>
      </c>
      <c r="AE714">
        <v>0</v>
      </c>
      <c r="AF714">
        <v>0</v>
      </c>
      <c r="AG714">
        <v>0.51119119999999996</v>
      </c>
      <c r="AH714">
        <v>7.3513270000000006E-2</v>
      </c>
      <c r="AI714">
        <v>0</v>
      </c>
      <c r="AJ714">
        <v>0.4</v>
      </c>
      <c r="AK714">
        <v>40</v>
      </c>
      <c r="AL714" t="s">
        <v>732</v>
      </c>
      <c r="AM714" t="s">
        <v>732</v>
      </c>
      <c r="AN714" t="s">
        <v>732</v>
      </c>
      <c r="AO714" t="s">
        <v>732</v>
      </c>
      <c r="AP714" t="s">
        <v>732</v>
      </c>
      <c r="AS714">
        <v>90</v>
      </c>
      <c r="AU714">
        <v>10</v>
      </c>
      <c r="AX714">
        <v>30</v>
      </c>
      <c r="AY714">
        <v>0.1</v>
      </c>
      <c r="AZ714">
        <v>3</v>
      </c>
      <c r="BA714">
        <v>50</v>
      </c>
      <c r="BB714">
        <v>0.3</v>
      </c>
      <c r="BC714">
        <v>1</v>
      </c>
      <c r="BD714" t="s">
        <v>732</v>
      </c>
      <c r="BE714" t="s">
        <v>732</v>
      </c>
      <c r="BF714" t="s">
        <v>732</v>
      </c>
      <c r="BG714" t="s">
        <v>732</v>
      </c>
      <c r="BH714" t="s">
        <v>732</v>
      </c>
      <c r="BI714" t="s">
        <v>732</v>
      </c>
    </row>
    <row r="715" spans="1:61">
      <c r="A715">
        <v>1126</v>
      </c>
      <c r="B715" t="s">
        <v>656</v>
      </c>
      <c r="C715" t="s">
        <v>2036</v>
      </c>
      <c r="D715" s="70">
        <v>260340</v>
      </c>
      <c r="E715">
        <v>2</v>
      </c>
      <c r="F715">
        <v>1</v>
      </c>
      <c r="G715">
        <v>114</v>
      </c>
      <c r="H715">
        <v>10.062360999999999</v>
      </c>
      <c r="I715">
        <v>4.5280623000000002</v>
      </c>
      <c r="J715">
        <v>0.80498886000000003</v>
      </c>
      <c r="K715" s="71">
        <v>5.4446049999999997E-5</v>
      </c>
      <c r="L715">
        <v>0.36756638000000003</v>
      </c>
      <c r="M715">
        <v>0.40151522000000001</v>
      </c>
      <c r="O715">
        <v>0.57891700000000001</v>
      </c>
      <c r="P715">
        <v>0.40952</v>
      </c>
      <c r="Q715">
        <v>0</v>
      </c>
      <c r="R715">
        <v>80</v>
      </c>
      <c r="S715" t="s">
        <v>732</v>
      </c>
      <c r="T715">
        <v>0.05</v>
      </c>
      <c r="U715">
        <v>0</v>
      </c>
      <c r="V715">
        <v>90</v>
      </c>
      <c r="W715" t="s">
        <v>732</v>
      </c>
      <c r="X715">
        <v>1.8000001000000001</v>
      </c>
      <c r="Y715">
        <v>2.7</v>
      </c>
      <c r="Z715">
        <v>5.5000004999999996</v>
      </c>
      <c r="AA715">
        <v>10</v>
      </c>
      <c r="AB715">
        <v>6.0000004999999996</v>
      </c>
      <c r="AC715">
        <v>1.5000001000000001</v>
      </c>
      <c r="AD715">
        <v>1.5000001000000001</v>
      </c>
      <c r="AE715">
        <v>5.5000004999999996</v>
      </c>
      <c r="AF715">
        <v>0.5</v>
      </c>
      <c r="AG715">
        <v>0.51119119999999996</v>
      </c>
      <c r="AH715">
        <v>0.12635094999999999</v>
      </c>
      <c r="AI715">
        <v>0</v>
      </c>
      <c r="AJ715">
        <v>2.2000000000000002</v>
      </c>
      <c r="AK715">
        <v>90</v>
      </c>
      <c r="AL715" t="s">
        <v>732</v>
      </c>
      <c r="AM715" t="s">
        <v>732</v>
      </c>
      <c r="AN715" t="s">
        <v>732</v>
      </c>
      <c r="AO715" t="s">
        <v>732</v>
      </c>
      <c r="AP715" t="s">
        <v>732</v>
      </c>
      <c r="AS715">
        <v>90</v>
      </c>
      <c r="AU715">
        <v>10</v>
      </c>
      <c r="AX715">
        <v>90</v>
      </c>
      <c r="AY715">
        <v>0.6</v>
      </c>
      <c r="AZ715">
        <v>3</v>
      </c>
      <c r="BA715">
        <v>90</v>
      </c>
      <c r="BB715">
        <v>1.7</v>
      </c>
      <c r="BC715">
        <v>1</v>
      </c>
      <c r="BD715" t="s">
        <v>732</v>
      </c>
      <c r="BE715" t="s">
        <v>732</v>
      </c>
      <c r="BF715" t="s">
        <v>732</v>
      </c>
      <c r="BG715" t="s">
        <v>732</v>
      </c>
      <c r="BH715" t="s">
        <v>732</v>
      </c>
      <c r="BI715" t="s">
        <v>732</v>
      </c>
    </row>
    <row r="716" spans="1:61">
      <c r="A716">
        <v>1127</v>
      </c>
      <c r="B716" t="s">
        <v>658</v>
      </c>
      <c r="C716" t="s">
        <v>2037</v>
      </c>
      <c r="D716" s="70">
        <v>260340</v>
      </c>
      <c r="E716">
        <v>2</v>
      </c>
      <c r="F716">
        <v>1</v>
      </c>
      <c r="G716">
        <v>114</v>
      </c>
      <c r="H716">
        <v>11.320156000000001</v>
      </c>
      <c r="I716">
        <v>3.0187084999999998</v>
      </c>
      <c r="J716">
        <v>0.20124722</v>
      </c>
      <c r="K716">
        <v>2.9905518E-3</v>
      </c>
      <c r="L716">
        <v>34.735019999999999</v>
      </c>
      <c r="M716">
        <v>22.053982000000001</v>
      </c>
      <c r="N716">
        <v>7.4661920000000004</v>
      </c>
      <c r="O716">
        <v>0.89727029999999997</v>
      </c>
      <c r="P716">
        <v>0.26520503000000001</v>
      </c>
      <c r="Q716">
        <v>0</v>
      </c>
      <c r="R716">
        <v>70</v>
      </c>
      <c r="S716" t="s">
        <v>732</v>
      </c>
      <c r="T716">
        <v>2.0000001E-2</v>
      </c>
      <c r="U716">
        <v>0</v>
      </c>
      <c r="V716">
        <v>90</v>
      </c>
      <c r="W716" t="s">
        <v>732</v>
      </c>
      <c r="X716">
        <v>0.70000004999999998</v>
      </c>
      <c r="Y716">
        <v>1.6</v>
      </c>
      <c r="Z716">
        <v>1.9000001</v>
      </c>
      <c r="AA716">
        <v>11.700001</v>
      </c>
      <c r="AB716">
        <v>11.500000999999999</v>
      </c>
      <c r="AC716">
        <v>1.8000001000000001</v>
      </c>
      <c r="AD716">
        <v>2.2000000000000002</v>
      </c>
      <c r="AE716">
        <v>2.2000000000000002</v>
      </c>
      <c r="AF716">
        <v>0</v>
      </c>
      <c r="AJ716">
        <v>1.2</v>
      </c>
      <c r="AK716">
        <v>100</v>
      </c>
      <c r="AL716" t="s">
        <v>732</v>
      </c>
      <c r="AM716" t="s">
        <v>732</v>
      </c>
      <c r="AN716" t="s">
        <v>732</v>
      </c>
      <c r="AO716" t="s">
        <v>732</v>
      </c>
      <c r="AP716" t="s">
        <v>732</v>
      </c>
      <c r="AS716">
        <v>100</v>
      </c>
      <c r="AX716">
        <v>95</v>
      </c>
      <c r="AY716">
        <v>0.5</v>
      </c>
      <c r="AZ716">
        <v>3</v>
      </c>
      <c r="BA716">
        <v>95</v>
      </c>
      <c r="BB716">
        <v>1</v>
      </c>
      <c r="BC716">
        <v>1</v>
      </c>
      <c r="BD716" t="s">
        <v>732</v>
      </c>
      <c r="BE716" t="s">
        <v>732</v>
      </c>
      <c r="BF716" t="s">
        <v>732</v>
      </c>
      <c r="BG716" t="s">
        <v>732</v>
      </c>
      <c r="BH716" t="s">
        <v>732</v>
      </c>
      <c r="BI716" t="s">
        <v>732</v>
      </c>
    </row>
    <row r="717" spans="1:61">
      <c r="A717">
        <v>1128</v>
      </c>
      <c r="B717" t="s">
        <v>658</v>
      </c>
      <c r="C717" s="69" t="s">
        <v>2038</v>
      </c>
      <c r="D717" s="70">
        <v>260340</v>
      </c>
      <c r="E717">
        <v>2</v>
      </c>
      <c r="F717">
        <v>1</v>
      </c>
      <c r="G717">
        <v>114</v>
      </c>
      <c r="H717">
        <v>9.8108020000000007</v>
      </c>
      <c r="I717">
        <v>5.5342984</v>
      </c>
      <c r="J717">
        <v>0.38524464000000003</v>
      </c>
      <c r="N717">
        <v>1.0327595000000001</v>
      </c>
      <c r="O717">
        <v>0.29507410000000001</v>
      </c>
      <c r="P717">
        <v>0.34516999999999998</v>
      </c>
      <c r="Q717">
        <v>0</v>
      </c>
      <c r="R717">
        <v>70</v>
      </c>
      <c r="S717" t="s">
        <v>732</v>
      </c>
      <c r="T717">
        <v>2.0000001E-2</v>
      </c>
      <c r="U717">
        <v>0</v>
      </c>
      <c r="V717">
        <v>90</v>
      </c>
      <c r="W717" t="s">
        <v>732</v>
      </c>
      <c r="X717">
        <v>0.3</v>
      </c>
      <c r="Y717">
        <v>0.2</v>
      </c>
      <c r="Z717">
        <v>0.3</v>
      </c>
      <c r="AA717">
        <v>0.5</v>
      </c>
      <c r="AB717">
        <v>0.3</v>
      </c>
      <c r="AC717">
        <v>0.2</v>
      </c>
      <c r="AD717">
        <v>0.5</v>
      </c>
      <c r="AE717">
        <v>0.70000004999999998</v>
      </c>
      <c r="AF717">
        <v>0.8</v>
      </c>
      <c r="AG717">
        <v>0.94012169999999995</v>
      </c>
      <c r="AH717">
        <v>5.1050887000000003E-2</v>
      </c>
      <c r="AI717">
        <v>0</v>
      </c>
      <c r="AJ717">
        <v>0.2</v>
      </c>
      <c r="AK717">
        <v>90</v>
      </c>
      <c r="AL717" t="s">
        <v>732</v>
      </c>
      <c r="AM717" t="s">
        <v>732</v>
      </c>
      <c r="AN717" t="s">
        <v>732</v>
      </c>
      <c r="AO717" t="s">
        <v>732</v>
      </c>
      <c r="AP717" t="s">
        <v>732</v>
      </c>
      <c r="AS717">
        <v>90</v>
      </c>
      <c r="AU717">
        <v>10</v>
      </c>
      <c r="AX717">
        <v>30</v>
      </c>
      <c r="AY717">
        <v>0.1</v>
      </c>
      <c r="AZ717">
        <v>3</v>
      </c>
      <c r="BA717">
        <v>50</v>
      </c>
      <c r="BB717">
        <v>0.1</v>
      </c>
      <c r="BC717">
        <v>1</v>
      </c>
      <c r="BD717" t="s">
        <v>732</v>
      </c>
      <c r="BE717" t="s">
        <v>732</v>
      </c>
      <c r="BF717" t="s">
        <v>732</v>
      </c>
      <c r="BG717" t="s">
        <v>732</v>
      </c>
      <c r="BH717" t="s">
        <v>732</v>
      </c>
      <c r="BI717" t="s">
        <v>732</v>
      </c>
    </row>
    <row r="718" spans="1:61">
      <c r="A718">
        <v>1129</v>
      </c>
      <c r="B718" t="s">
        <v>658</v>
      </c>
      <c r="C718" s="69" t="s">
        <v>2039</v>
      </c>
      <c r="D718" s="70">
        <v>260340</v>
      </c>
      <c r="E718">
        <v>2</v>
      </c>
      <c r="F718">
        <v>1</v>
      </c>
      <c r="G718">
        <v>114</v>
      </c>
      <c r="H718">
        <v>14.087305000000001</v>
      </c>
      <c r="I718">
        <v>5.6349220000000004</v>
      </c>
      <c r="J718">
        <v>1.4446675</v>
      </c>
      <c r="K718" s="71">
        <v>3.0528553000000003E-4</v>
      </c>
      <c r="L718">
        <v>1.8010752999999999</v>
      </c>
      <c r="M718">
        <v>2.2513443999999998</v>
      </c>
      <c r="N718">
        <v>2.6464777000000002</v>
      </c>
      <c r="O718">
        <v>1.7367511</v>
      </c>
      <c r="P718">
        <v>4.4380000000000003E-2</v>
      </c>
      <c r="Q718">
        <v>0</v>
      </c>
      <c r="R718">
        <v>80</v>
      </c>
      <c r="S718" t="s">
        <v>732</v>
      </c>
      <c r="T718">
        <v>4.0000002999999999E-2</v>
      </c>
      <c r="U718">
        <v>0</v>
      </c>
      <c r="V718">
        <v>90</v>
      </c>
      <c r="W718" t="s">
        <v>732</v>
      </c>
      <c r="X718">
        <v>1</v>
      </c>
      <c r="Y718">
        <v>1.5000001000000001</v>
      </c>
      <c r="Z718">
        <v>1.1000000000000001</v>
      </c>
      <c r="AA718">
        <v>7.4000006000000003</v>
      </c>
      <c r="AB718">
        <v>1.5000001000000001</v>
      </c>
      <c r="AC718">
        <v>0</v>
      </c>
      <c r="AD718">
        <v>5</v>
      </c>
      <c r="AE718">
        <v>1</v>
      </c>
      <c r="AF718">
        <v>0</v>
      </c>
      <c r="AG718">
        <v>0</v>
      </c>
      <c r="AH718">
        <v>6.8229509999999993E-2</v>
      </c>
      <c r="AI718">
        <v>0</v>
      </c>
      <c r="AJ718">
        <v>0.8</v>
      </c>
      <c r="AK718">
        <v>60</v>
      </c>
      <c r="AL718" t="s">
        <v>732</v>
      </c>
      <c r="AM718" t="s">
        <v>732</v>
      </c>
      <c r="AN718" t="s">
        <v>732</v>
      </c>
      <c r="AO718" t="s">
        <v>732</v>
      </c>
      <c r="AP718" t="s">
        <v>732</v>
      </c>
      <c r="AS718">
        <v>100</v>
      </c>
      <c r="AX718">
        <v>40</v>
      </c>
      <c r="AY718">
        <v>0.3</v>
      </c>
      <c r="AZ718">
        <v>3</v>
      </c>
      <c r="BA718">
        <v>60</v>
      </c>
      <c r="BB718">
        <v>1.2</v>
      </c>
      <c r="BC718">
        <v>1</v>
      </c>
      <c r="BD718" t="s">
        <v>732</v>
      </c>
      <c r="BE718" t="s">
        <v>732</v>
      </c>
      <c r="BF718" t="s">
        <v>732</v>
      </c>
      <c r="BG718" t="s">
        <v>732</v>
      </c>
      <c r="BH718" t="s">
        <v>732</v>
      </c>
      <c r="BI718" t="s">
        <v>732</v>
      </c>
    </row>
    <row r="719" spans="1:61">
      <c r="A719">
        <v>1130</v>
      </c>
      <c r="B719" t="s">
        <v>658</v>
      </c>
      <c r="C719" s="69" t="s">
        <v>2040</v>
      </c>
      <c r="D719" s="70">
        <v>260340</v>
      </c>
      <c r="E719">
        <v>2</v>
      </c>
      <c r="F719">
        <v>1</v>
      </c>
      <c r="G719">
        <v>114</v>
      </c>
      <c r="H719">
        <v>11.320156000000001</v>
      </c>
      <c r="I719">
        <v>0.75467709999999999</v>
      </c>
      <c r="J719">
        <v>0.19262232000000001</v>
      </c>
      <c r="K719" s="71">
        <v>5.4446050000000004E-4</v>
      </c>
      <c r="L719">
        <v>3.6756635000000002</v>
      </c>
      <c r="M719">
        <v>4.0151519999999996</v>
      </c>
      <c r="N719">
        <v>1.7229673000000001</v>
      </c>
      <c r="O719">
        <v>1.121588</v>
      </c>
      <c r="P719">
        <v>0.10274001000000001</v>
      </c>
      <c r="Q719">
        <v>0</v>
      </c>
      <c r="R719">
        <v>80</v>
      </c>
      <c r="S719" t="s">
        <v>732</v>
      </c>
      <c r="T719">
        <v>4.0000002999999999E-2</v>
      </c>
      <c r="U719">
        <v>0</v>
      </c>
      <c r="V719">
        <v>90</v>
      </c>
      <c r="W719" t="s">
        <v>732</v>
      </c>
      <c r="X719">
        <v>1.8000001000000001</v>
      </c>
      <c r="Y719">
        <v>2.7</v>
      </c>
      <c r="Z719">
        <v>5.5000004999999996</v>
      </c>
      <c r="AA719">
        <v>10</v>
      </c>
      <c r="AB719">
        <v>6.0000004999999996</v>
      </c>
      <c r="AC719">
        <v>4</v>
      </c>
      <c r="AD719">
        <v>2</v>
      </c>
      <c r="AE719">
        <v>5.5000004999999996</v>
      </c>
      <c r="AF719">
        <v>2.5</v>
      </c>
      <c r="AG719">
        <v>0</v>
      </c>
      <c r="AH719">
        <v>0.13645901999999999</v>
      </c>
      <c r="AI719">
        <v>0</v>
      </c>
      <c r="AJ719">
        <v>2.2999999999999998</v>
      </c>
      <c r="AK719">
        <v>95</v>
      </c>
      <c r="AL719" t="s">
        <v>732</v>
      </c>
      <c r="AM719" t="s">
        <v>732</v>
      </c>
      <c r="AN719" t="s">
        <v>732</v>
      </c>
      <c r="AO719" t="s">
        <v>732</v>
      </c>
      <c r="AP719" t="s">
        <v>732</v>
      </c>
      <c r="AS719">
        <v>100</v>
      </c>
      <c r="AX719">
        <v>95</v>
      </c>
      <c r="AY719">
        <v>0.8</v>
      </c>
      <c r="AZ719">
        <v>3</v>
      </c>
      <c r="BA719">
        <v>95</v>
      </c>
      <c r="BB719">
        <v>2</v>
      </c>
      <c r="BC719">
        <v>1</v>
      </c>
      <c r="BD719" t="s">
        <v>732</v>
      </c>
      <c r="BE719" t="s">
        <v>732</v>
      </c>
      <c r="BF719" t="s">
        <v>732</v>
      </c>
      <c r="BG719" t="s">
        <v>732</v>
      </c>
      <c r="BH719" t="s">
        <v>732</v>
      </c>
      <c r="BI719" t="s">
        <v>732</v>
      </c>
    </row>
    <row r="720" spans="1:61">
      <c r="A720">
        <v>1131</v>
      </c>
      <c r="B720" t="s">
        <v>658</v>
      </c>
      <c r="C720" s="69" t="s">
        <v>2041</v>
      </c>
      <c r="D720" s="70">
        <v>260340</v>
      </c>
      <c r="E720">
        <v>2</v>
      </c>
      <c r="F720">
        <v>1</v>
      </c>
      <c r="G720">
        <v>114</v>
      </c>
      <c r="H720">
        <v>9.8108020000000007</v>
      </c>
      <c r="I720">
        <v>5.5342984</v>
      </c>
      <c r="J720">
        <v>0.38524464000000003</v>
      </c>
      <c r="L720">
        <v>0.36756638000000003</v>
      </c>
      <c r="N720">
        <v>1.0327595000000001</v>
      </c>
      <c r="O720">
        <v>0.29507410000000001</v>
      </c>
      <c r="P720">
        <v>0.259465</v>
      </c>
      <c r="Q720">
        <v>0</v>
      </c>
      <c r="R720">
        <v>70</v>
      </c>
      <c r="S720" t="s">
        <v>732</v>
      </c>
      <c r="T720">
        <v>0.05</v>
      </c>
      <c r="U720">
        <v>0</v>
      </c>
      <c r="V720">
        <v>90</v>
      </c>
      <c r="W720" t="s">
        <v>732</v>
      </c>
      <c r="X720">
        <v>1</v>
      </c>
      <c r="Y720">
        <v>2</v>
      </c>
      <c r="Z720">
        <v>3.0000002000000001</v>
      </c>
      <c r="AA720">
        <v>3.0000002000000001</v>
      </c>
      <c r="AB720">
        <v>2</v>
      </c>
      <c r="AC720">
        <v>1</v>
      </c>
      <c r="AD720">
        <v>1.5000001000000001</v>
      </c>
      <c r="AE720">
        <v>2</v>
      </c>
      <c r="AF720">
        <v>0.5</v>
      </c>
      <c r="AG720">
        <v>0.30720799999999998</v>
      </c>
      <c r="AH720">
        <v>0</v>
      </c>
      <c r="AI720">
        <v>0</v>
      </c>
      <c r="AJ720">
        <v>1</v>
      </c>
      <c r="AK720">
        <v>60</v>
      </c>
      <c r="AL720" t="s">
        <v>732</v>
      </c>
      <c r="AM720" t="s">
        <v>732</v>
      </c>
      <c r="AN720" t="s">
        <v>732</v>
      </c>
      <c r="AO720" t="s">
        <v>732</v>
      </c>
      <c r="AP720" t="s">
        <v>732</v>
      </c>
      <c r="AS720">
        <v>100</v>
      </c>
      <c r="AW720">
        <v>60</v>
      </c>
      <c r="AX720">
        <v>60</v>
      </c>
      <c r="AY720">
        <v>0.5</v>
      </c>
      <c r="AZ720">
        <v>3</v>
      </c>
      <c r="BA720">
        <v>60</v>
      </c>
      <c r="BB720">
        <v>0.7</v>
      </c>
      <c r="BC720">
        <v>1</v>
      </c>
      <c r="BD720" t="s">
        <v>732</v>
      </c>
      <c r="BE720" t="s">
        <v>732</v>
      </c>
      <c r="BF720" t="s">
        <v>732</v>
      </c>
      <c r="BG720" t="s">
        <v>732</v>
      </c>
      <c r="BH720" t="s">
        <v>732</v>
      </c>
      <c r="BI720" t="s">
        <v>732</v>
      </c>
    </row>
    <row r="721" spans="1:61">
      <c r="A721">
        <v>1132</v>
      </c>
      <c r="B721" t="s">
        <v>660</v>
      </c>
      <c r="C721" t="s">
        <v>2042</v>
      </c>
      <c r="D721" s="70">
        <v>260340</v>
      </c>
      <c r="E721">
        <v>2</v>
      </c>
      <c r="F721">
        <v>1</v>
      </c>
      <c r="G721">
        <v>114</v>
      </c>
      <c r="H721">
        <v>12.452171</v>
      </c>
      <c r="I721">
        <v>3.0187084999999998</v>
      </c>
      <c r="J721">
        <v>0.19262232000000001</v>
      </c>
      <c r="K721">
        <v>2.3363686999999999E-3</v>
      </c>
      <c r="L721">
        <v>4.0840709999999998</v>
      </c>
      <c r="M721">
        <v>17.229672999999998</v>
      </c>
      <c r="N721">
        <v>5.1689014000000002</v>
      </c>
      <c r="O721">
        <v>1.9066995</v>
      </c>
      <c r="P721">
        <v>0.20024001999999999</v>
      </c>
      <c r="Q721">
        <v>0</v>
      </c>
      <c r="R721">
        <v>70</v>
      </c>
      <c r="S721" t="s">
        <v>732</v>
      </c>
      <c r="T721">
        <v>2.0000001E-2</v>
      </c>
      <c r="U721">
        <v>0</v>
      </c>
      <c r="V721">
        <v>90</v>
      </c>
      <c r="W721" t="s">
        <v>732</v>
      </c>
      <c r="X721">
        <v>1.2</v>
      </c>
      <c r="Y721">
        <v>3.1000000999999999</v>
      </c>
      <c r="Z721">
        <v>3.7000003000000001</v>
      </c>
      <c r="AA721">
        <v>13.000000999999999</v>
      </c>
      <c r="AB721">
        <v>15.000000999999999</v>
      </c>
      <c r="AC721">
        <v>2</v>
      </c>
      <c r="AD721">
        <v>5</v>
      </c>
      <c r="AE721">
        <v>5</v>
      </c>
      <c r="AF721">
        <v>0</v>
      </c>
      <c r="AJ721">
        <v>2.5</v>
      </c>
      <c r="AK721">
        <v>100</v>
      </c>
      <c r="AL721" t="s">
        <v>732</v>
      </c>
      <c r="AM721" t="s">
        <v>732</v>
      </c>
      <c r="AN721" t="s">
        <v>732</v>
      </c>
      <c r="AO721" t="s">
        <v>732</v>
      </c>
      <c r="AP721" t="s">
        <v>732</v>
      </c>
      <c r="AS721">
        <v>100</v>
      </c>
      <c r="AX721">
        <v>100</v>
      </c>
      <c r="AY721">
        <v>1</v>
      </c>
      <c r="AZ721">
        <v>3</v>
      </c>
      <c r="BA721">
        <v>100</v>
      </c>
      <c r="BB721">
        <v>2.2000000000000002</v>
      </c>
      <c r="BC721">
        <v>1</v>
      </c>
      <c r="BD721" t="s">
        <v>732</v>
      </c>
      <c r="BE721" t="s">
        <v>732</v>
      </c>
      <c r="BF721" t="s">
        <v>732</v>
      </c>
      <c r="BG721" t="s">
        <v>732</v>
      </c>
      <c r="BH721" t="s">
        <v>732</v>
      </c>
      <c r="BI721" t="s">
        <v>732</v>
      </c>
    </row>
    <row r="722" spans="1:61">
      <c r="A722">
        <v>1133</v>
      </c>
      <c r="B722" t="s">
        <v>660</v>
      </c>
      <c r="C722" s="69" t="s">
        <v>2043</v>
      </c>
      <c r="D722">
        <v>220</v>
      </c>
      <c r="E722">
        <v>2</v>
      </c>
      <c r="F722">
        <v>1</v>
      </c>
      <c r="G722">
        <v>114</v>
      </c>
      <c r="H722">
        <v>14.288551999999999</v>
      </c>
      <c r="I722">
        <v>4.334003</v>
      </c>
      <c r="J722">
        <v>0.19262232000000001</v>
      </c>
      <c r="O722">
        <v>2.9979629999999999</v>
      </c>
      <c r="P722">
        <v>0.28383999999999998</v>
      </c>
      <c r="Q722">
        <v>0</v>
      </c>
      <c r="R722">
        <v>70</v>
      </c>
      <c r="S722" t="s">
        <v>732</v>
      </c>
      <c r="T722">
        <v>6.0000001999999997E-2</v>
      </c>
      <c r="U722">
        <v>0</v>
      </c>
      <c r="V722">
        <v>90</v>
      </c>
      <c r="W722" t="s">
        <v>732</v>
      </c>
      <c r="X722">
        <v>0.1</v>
      </c>
      <c r="Y722">
        <v>0.5</v>
      </c>
      <c r="Z722">
        <v>0.5</v>
      </c>
      <c r="AA722">
        <v>4</v>
      </c>
      <c r="AB722">
        <v>1.5000001000000001</v>
      </c>
      <c r="AC722">
        <v>0</v>
      </c>
      <c r="AD722">
        <v>0.5</v>
      </c>
      <c r="AE722">
        <v>1</v>
      </c>
      <c r="AF722">
        <v>1</v>
      </c>
      <c r="AG722">
        <v>0.43886851999999998</v>
      </c>
      <c r="AH722">
        <v>0.123543136</v>
      </c>
      <c r="AI722">
        <v>0</v>
      </c>
      <c r="AJ722">
        <v>0.2</v>
      </c>
      <c r="AK722">
        <v>40</v>
      </c>
      <c r="AL722" t="s">
        <v>732</v>
      </c>
      <c r="AM722" t="s">
        <v>732</v>
      </c>
      <c r="AN722" t="s">
        <v>732</v>
      </c>
      <c r="AO722" t="s">
        <v>732</v>
      </c>
      <c r="AP722" t="s">
        <v>732</v>
      </c>
      <c r="AQ722">
        <v>10</v>
      </c>
      <c r="AS722">
        <v>90</v>
      </c>
      <c r="AX722">
        <v>40</v>
      </c>
      <c r="AY722">
        <v>0.2</v>
      </c>
      <c r="AZ722">
        <v>3</v>
      </c>
      <c r="BA722">
        <v>40</v>
      </c>
      <c r="BB722">
        <v>0.2</v>
      </c>
      <c r="BC722">
        <v>1</v>
      </c>
      <c r="BD722" t="s">
        <v>732</v>
      </c>
      <c r="BE722" t="s">
        <v>732</v>
      </c>
      <c r="BF722" t="s">
        <v>732</v>
      </c>
      <c r="BG722" t="s">
        <v>732</v>
      </c>
      <c r="BH722" t="s">
        <v>732</v>
      </c>
      <c r="BI722" t="s">
        <v>732</v>
      </c>
    </row>
    <row r="723" spans="1:61">
      <c r="A723">
        <v>1134</v>
      </c>
      <c r="B723" t="s">
        <v>660</v>
      </c>
      <c r="C723" s="69" t="s">
        <v>2044</v>
      </c>
      <c r="D723" s="70">
        <v>260340</v>
      </c>
      <c r="E723">
        <v>2</v>
      </c>
      <c r="F723">
        <v>1</v>
      </c>
      <c r="G723">
        <v>114</v>
      </c>
      <c r="H723">
        <v>14.288551999999999</v>
      </c>
      <c r="I723">
        <v>4.334003</v>
      </c>
      <c r="J723">
        <v>0.19262232000000001</v>
      </c>
      <c r="O723">
        <v>2.9979629999999999</v>
      </c>
      <c r="P723">
        <v>0.259465</v>
      </c>
      <c r="Q723">
        <v>0</v>
      </c>
      <c r="R723">
        <v>70</v>
      </c>
      <c r="S723" t="s">
        <v>732</v>
      </c>
      <c r="T723">
        <v>4.0000002999999999E-2</v>
      </c>
      <c r="U723">
        <v>0</v>
      </c>
      <c r="V723">
        <v>90</v>
      </c>
      <c r="W723" t="s">
        <v>732</v>
      </c>
      <c r="X723">
        <v>0.8</v>
      </c>
      <c r="Y723">
        <v>2.2000000000000002</v>
      </c>
      <c r="Z723">
        <v>3.5000002000000001</v>
      </c>
      <c r="AA723">
        <v>4</v>
      </c>
      <c r="AB723">
        <v>1.5000001000000001</v>
      </c>
      <c r="AC723">
        <v>0.5</v>
      </c>
      <c r="AD723">
        <v>1.5000001000000001</v>
      </c>
      <c r="AE723">
        <v>1.5000001000000001</v>
      </c>
      <c r="AF723">
        <v>1</v>
      </c>
      <c r="AG723">
        <v>0.21943425999999999</v>
      </c>
      <c r="AH723">
        <v>0.66161939999999997</v>
      </c>
      <c r="AI723">
        <v>0</v>
      </c>
      <c r="AJ723">
        <v>1</v>
      </c>
      <c r="AK723">
        <v>60</v>
      </c>
      <c r="AL723" t="s">
        <v>732</v>
      </c>
      <c r="AM723" t="s">
        <v>732</v>
      </c>
      <c r="AN723" t="s">
        <v>732</v>
      </c>
      <c r="AO723" t="s">
        <v>732</v>
      </c>
      <c r="AP723" t="s">
        <v>732</v>
      </c>
      <c r="AQ723">
        <v>10</v>
      </c>
      <c r="AS723">
        <v>90</v>
      </c>
      <c r="AX723">
        <v>60</v>
      </c>
      <c r="AY723">
        <v>0.5</v>
      </c>
      <c r="AZ723">
        <v>3</v>
      </c>
      <c r="BA723">
        <v>60</v>
      </c>
      <c r="BB723">
        <v>0.7</v>
      </c>
      <c r="BC723">
        <v>1</v>
      </c>
      <c r="BD723" t="s">
        <v>732</v>
      </c>
      <c r="BE723" t="s">
        <v>732</v>
      </c>
      <c r="BF723" t="s">
        <v>732</v>
      </c>
      <c r="BG723" t="s">
        <v>732</v>
      </c>
      <c r="BH723" t="s">
        <v>732</v>
      </c>
      <c r="BI723" t="s">
        <v>732</v>
      </c>
    </row>
    <row r="724" spans="1:61">
      <c r="A724">
        <v>1135</v>
      </c>
      <c r="B724" t="s">
        <v>660</v>
      </c>
      <c r="C724" s="69" t="s">
        <v>2045</v>
      </c>
      <c r="D724" s="70">
        <v>260340</v>
      </c>
      <c r="E724">
        <v>2</v>
      </c>
      <c r="F724">
        <v>1</v>
      </c>
      <c r="G724">
        <v>114</v>
      </c>
      <c r="H724">
        <v>13.584187500000001</v>
      </c>
      <c r="I724">
        <v>2.889335</v>
      </c>
      <c r="J724">
        <v>0.19262232000000001</v>
      </c>
      <c r="L724">
        <v>0.36756632</v>
      </c>
      <c r="N724">
        <v>1.0327595000000001</v>
      </c>
      <c r="O724">
        <v>0.29507410000000001</v>
      </c>
      <c r="P724">
        <v>0.20024001999999999</v>
      </c>
      <c r="Q724">
        <v>0</v>
      </c>
      <c r="R724">
        <v>70</v>
      </c>
      <c r="S724" t="s">
        <v>732</v>
      </c>
      <c r="T724">
        <v>2.0000001E-2</v>
      </c>
      <c r="U724">
        <v>0</v>
      </c>
      <c r="V724">
        <v>90</v>
      </c>
      <c r="W724" t="s">
        <v>732</v>
      </c>
      <c r="X724">
        <v>1</v>
      </c>
      <c r="Y724">
        <v>2</v>
      </c>
      <c r="Z724">
        <v>3.0000002000000001</v>
      </c>
      <c r="AA724">
        <v>2</v>
      </c>
      <c r="AB724">
        <v>2</v>
      </c>
      <c r="AC724">
        <v>2</v>
      </c>
      <c r="AD724">
        <v>1.5000001000000001</v>
      </c>
      <c r="AE724">
        <v>2</v>
      </c>
      <c r="AF724">
        <v>0.5</v>
      </c>
      <c r="AG724">
        <v>0</v>
      </c>
      <c r="AH724">
        <v>0.21620049999999999</v>
      </c>
      <c r="AI724">
        <v>0</v>
      </c>
      <c r="AJ724">
        <v>1.5</v>
      </c>
      <c r="AK724">
        <v>90</v>
      </c>
      <c r="AL724" t="s">
        <v>732</v>
      </c>
      <c r="AM724" t="s">
        <v>732</v>
      </c>
      <c r="AN724" t="s">
        <v>732</v>
      </c>
      <c r="AO724" t="s">
        <v>732</v>
      </c>
      <c r="AP724" t="s">
        <v>732</v>
      </c>
      <c r="AQ724">
        <v>5</v>
      </c>
      <c r="AS724">
        <v>95</v>
      </c>
      <c r="AX724">
        <v>90</v>
      </c>
      <c r="AY724">
        <v>0.6</v>
      </c>
      <c r="AZ724">
        <v>3</v>
      </c>
      <c r="BA724">
        <v>90</v>
      </c>
      <c r="BB724">
        <v>1.1000000000000001</v>
      </c>
      <c r="BC724">
        <v>1</v>
      </c>
      <c r="BD724" t="s">
        <v>732</v>
      </c>
      <c r="BE724" t="s">
        <v>732</v>
      </c>
      <c r="BF724" t="s">
        <v>732</v>
      </c>
      <c r="BG724" t="s">
        <v>732</v>
      </c>
      <c r="BH724" t="s">
        <v>732</v>
      </c>
      <c r="BI724" t="s">
        <v>732</v>
      </c>
    </row>
    <row r="725" spans="1:61">
      <c r="A725">
        <v>1136</v>
      </c>
      <c r="B725" t="s">
        <v>660</v>
      </c>
      <c r="C725" s="69" t="s">
        <v>2046</v>
      </c>
      <c r="D725" s="70">
        <v>260340</v>
      </c>
      <c r="E725">
        <v>2</v>
      </c>
      <c r="F725">
        <v>1</v>
      </c>
      <c r="G725" s="70">
        <v>114122</v>
      </c>
      <c r="H725">
        <v>13.584187500000001</v>
      </c>
      <c r="I725">
        <v>2.889335</v>
      </c>
      <c r="J725">
        <v>0.19262232000000001</v>
      </c>
      <c r="L725">
        <v>3.6756636999999999</v>
      </c>
      <c r="N725">
        <v>1.0327595000000001</v>
      </c>
      <c r="O725">
        <v>0.29507410000000001</v>
      </c>
      <c r="P725">
        <v>0.259465</v>
      </c>
      <c r="Q725">
        <v>0</v>
      </c>
      <c r="R725">
        <v>70</v>
      </c>
      <c r="S725" t="s">
        <v>732</v>
      </c>
      <c r="T725">
        <v>6.0000001999999997E-2</v>
      </c>
      <c r="U725">
        <v>0</v>
      </c>
      <c r="V725">
        <v>90</v>
      </c>
      <c r="W725" t="s">
        <v>732</v>
      </c>
      <c r="X725">
        <v>1</v>
      </c>
      <c r="Y725">
        <v>2</v>
      </c>
      <c r="Z725">
        <v>3.0000002000000001</v>
      </c>
      <c r="AA725">
        <v>2</v>
      </c>
      <c r="AB725">
        <v>2</v>
      </c>
      <c r="AC725">
        <v>2</v>
      </c>
      <c r="AD725">
        <v>1.5000001000000001</v>
      </c>
      <c r="AE725">
        <v>2</v>
      </c>
      <c r="AF725">
        <v>0.5</v>
      </c>
      <c r="AG725">
        <v>0</v>
      </c>
      <c r="AH725">
        <v>0.21620049999999999</v>
      </c>
      <c r="AI725">
        <v>0</v>
      </c>
      <c r="AJ725">
        <v>2.5</v>
      </c>
      <c r="AK725">
        <v>100</v>
      </c>
      <c r="AL725" t="s">
        <v>732</v>
      </c>
      <c r="AM725" t="s">
        <v>732</v>
      </c>
      <c r="AN725" t="s">
        <v>732</v>
      </c>
      <c r="AO725" t="s">
        <v>732</v>
      </c>
      <c r="AP725" t="s">
        <v>732</v>
      </c>
      <c r="AQ725">
        <v>5</v>
      </c>
      <c r="AS725">
        <v>95</v>
      </c>
      <c r="AX725">
        <v>70</v>
      </c>
      <c r="AY725">
        <v>0.3</v>
      </c>
      <c r="AZ725">
        <v>3</v>
      </c>
      <c r="BA725">
        <v>70</v>
      </c>
      <c r="BB725">
        <v>0.7</v>
      </c>
      <c r="BC725">
        <v>1</v>
      </c>
      <c r="BD725" t="s">
        <v>732</v>
      </c>
      <c r="BE725" t="s">
        <v>732</v>
      </c>
      <c r="BF725" t="s">
        <v>732</v>
      </c>
      <c r="BG725" t="s">
        <v>732</v>
      </c>
      <c r="BH725" t="s">
        <v>732</v>
      </c>
      <c r="BI725" t="s">
        <v>732</v>
      </c>
    </row>
    <row r="726" spans="1:61">
      <c r="A726">
        <v>1137</v>
      </c>
      <c r="B726" t="s">
        <v>1859</v>
      </c>
      <c r="C726" t="s">
        <v>2047</v>
      </c>
      <c r="D726" s="70">
        <v>260340</v>
      </c>
      <c r="E726">
        <v>2</v>
      </c>
      <c r="F726">
        <v>4</v>
      </c>
      <c r="G726">
        <v>125</v>
      </c>
      <c r="H726">
        <v>0.57499206000000003</v>
      </c>
      <c r="I726">
        <v>0</v>
      </c>
      <c r="J726">
        <v>0.30187081999999998</v>
      </c>
      <c r="L726">
        <v>3.5547751999999999</v>
      </c>
      <c r="N726">
        <v>5.3909735999999997</v>
      </c>
      <c r="P726">
        <v>2.232E-2</v>
      </c>
      <c r="Q726">
        <v>0</v>
      </c>
      <c r="R726">
        <v>99</v>
      </c>
      <c r="S726" t="s">
        <v>732</v>
      </c>
      <c r="T726">
        <v>2.0000001E-2</v>
      </c>
      <c r="U726">
        <v>0</v>
      </c>
      <c r="V726">
        <v>70</v>
      </c>
      <c r="W726" t="s">
        <v>732</v>
      </c>
      <c r="X726">
        <v>0.2</v>
      </c>
      <c r="Y726">
        <v>1</v>
      </c>
      <c r="Z726">
        <v>3.1000000999999999</v>
      </c>
      <c r="AA726">
        <v>10</v>
      </c>
      <c r="AB726">
        <v>0.4</v>
      </c>
      <c r="AC726">
        <v>0</v>
      </c>
      <c r="AD726">
        <v>0.5</v>
      </c>
      <c r="AE726">
        <v>0.2</v>
      </c>
      <c r="AF726">
        <v>0</v>
      </c>
      <c r="AG726">
        <v>0</v>
      </c>
      <c r="AH726">
        <v>1.8378317000000002E-2</v>
      </c>
      <c r="AI726">
        <v>0</v>
      </c>
      <c r="AJ726">
        <v>0.5</v>
      </c>
      <c r="AK726">
        <v>50</v>
      </c>
      <c r="AL726" t="s">
        <v>732</v>
      </c>
      <c r="AM726" t="s">
        <v>732</v>
      </c>
      <c r="AN726" t="s">
        <v>732</v>
      </c>
      <c r="AO726" t="s">
        <v>732</v>
      </c>
      <c r="AP726" t="s">
        <v>732</v>
      </c>
      <c r="AQ726">
        <v>100</v>
      </c>
      <c r="AX726" t="s">
        <v>732</v>
      </c>
      <c r="AY726" t="s">
        <v>732</v>
      </c>
      <c r="AZ726" t="s">
        <v>732</v>
      </c>
      <c r="BA726">
        <v>50</v>
      </c>
      <c r="BB726">
        <v>0.1</v>
      </c>
      <c r="BC726">
        <v>1</v>
      </c>
      <c r="BD726" t="s">
        <v>732</v>
      </c>
      <c r="BE726" t="s">
        <v>732</v>
      </c>
      <c r="BF726" t="s">
        <v>732</v>
      </c>
      <c r="BG726" t="s">
        <v>732</v>
      </c>
      <c r="BH726" t="s">
        <v>732</v>
      </c>
      <c r="BI726" t="s">
        <v>732</v>
      </c>
    </row>
    <row r="727" spans="1:61">
      <c r="A727">
        <v>1138</v>
      </c>
      <c r="B727" t="s">
        <v>1859</v>
      </c>
      <c r="C727" t="s">
        <v>2048</v>
      </c>
      <c r="D727" s="70">
        <v>340330</v>
      </c>
      <c r="E727">
        <v>2</v>
      </c>
      <c r="F727">
        <v>4</v>
      </c>
      <c r="G727">
        <v>125</v>
      </c>
      <c r="H727">
        <v>0.57499206000000003</v>
      </c>
      <c r="I727">
        <v>0</v>
      </c>
      <c r="J727">
        <v>0.30187081999999998</v>
      </c>
      <c r="L727">
        <v>0.41820887000000001</v>
      </c>
      <c r="P727">
        <v>2.2320001999999999E-2</v>
      </c>
      <c r="Q727">
        <v>0</v>
      </c>
      <c r="R727">
        <v>99</v>
      </c>
      <c r="S727" t="s">
        <v>732</v>
      </c>
      <c r="T727">
        <v>2.0000001E-2</v>
      </c>
      <c r="U727">
        <v>0</v>
      </c>
      <c r="V727">
        <v>70</v>
      </c>
      <c r="W727" t="s">
        <v>732</v>
      </c>
      <c r="X727">
        <v>0.1</v>
      </c>
      <c r="Y727">
        <v>0.3</v>
      </c>
      <c r="Z727">
        <v>0.3</v>
      </c>
      <c r="AA727">
        <v>3.0000002000000001</v>
      </c>
      <c r="AB727">
        <v>0.4</v>
      </c>
      <c r="AC727">
        <v>0</v>
      </c>
      <c r="AD727">
        <v>0.2</v>
      </c>
      <c r="AE727">
        <v>0.2</v>
      </c>
      <c r="AF727">
        <v>0</v>
      </c>
      <c r="AG727">
        <v>1.1270465000000001</v>
      </c>
      <c r="AH727">
        <v>1.8378317000000002E-2</v>
      </c>
      <c r="AI727">
        <v>0</v>
      </c>
      <c r="AJ727">
        <v>0.5</v>
      </c>
      <c r="AK727">
        <v>50</v>
      </c>
      <c r="AL727" t="s">
        <v>732</v>
      </c>
      <c r="AM727" t="s">
        <v>732</v>
      </c>
      <c r="AN727" t="s">
        <v>732</v>
      </c>
      <c r="AO727" t="s">
        <v>732</v>
      </c>
      <c r="AP727" t="s">
        <v>732</v>
      </c>
      <c r="AQ727">
        <v>100</v>
      </c>
      <c r="AX727" t="s">
        <v>732</v>
      </c>
      <c r="AY727" t="s">
        <v>732</v>
      </c>
      <c r="AZ727" t="s">
        <v>732</v>
      </c>
      <c r="BA727">
        <v>50</v>
      </c>
      <c r="BB727">
        <v>0.1</v>
      </c>
      <c r="BC727">
        <v>1</v>
      </c>
      <c r="BD727" t="s">
        <v>732</v>
      </c>
      <c r="BE727" t="s">
        <v>732</v>
      </c>
      <c r="BF727" t="s">
        <v>732</v>
      </c>
      <c r="BG727" t="s">
        <v>732</v>
      </c>
      <c r="BH727" t="s">
        <v>732</v>
      </c>
      <c r="BI727" t="s">
        <v>732</v>
      </c>
    </row>
    <row r="728" spans="1:61">
      <c r="A728">
        <v>1139</v>
      </c>
      <c r="B728" t="s">
        <v>1863</v>
      </c>
      <c r="C728" t="s">
        <v>2049</v>
      </c>
      <c r="D728" s="70">
        <v>260340</v>
      </c>
      <c r="E728">
        <v>2</v>
      </c>
      <c r="F728">
        <v>4</v>
      </c>
      <c r="G728">
        <v>125</v>
      </c>
      <c r="H728">
        <v>1.6099777</v>
      </c>
      <c r="I728">
        <v>0</v>
      </c>
      <c r="J728">
        <v>0.43124404999999999</v>
      </c>
      <c r="L728">
        <v>0.52276104999999995</v>
      </c>
      <c r="N728">
        <v>1.0781946</v>
      </c>
      <c r="O728">
        <v>1.0781946</v>
      </c>
      <c r="P728">
        <v>2.2320001999999999E-2</v>
      </c>
      <c r="Q728">
        <v>0</v>
      </c>
      <c r="R728">
        <v>99</v>
      </c>
      <c r="S728" t="s">
        <v>732</v>
      </c>
      <c r="T728">
        <v>2.0000001E-2</v>
      </c>
      <c r="U728">
        <v>0</v>
      </c>
      <c r="V728">
        <v>70</v>
      </c>
      <c r="W728" t="s">
        <v>732</v>
      </c>
      <c r="X728">
        <v>0.2</v>
      </c>
      <c r="Y728">
        <v>1</v>
      </c>
      <c r="Z728">
        <v>3.1000000999999999</v>
      </c>
      <c r="AA728">
        <v>15.000000999999999</v>
      </c>
      <c r="AB728">
        <v>0.4</v>
      </c>
      <c r="AC728">
        <v>0</v>
      </c>
      <c r="AD728">
        <v>0.5</v>
      </c>
      <c r="AE728">
        <v>0.2</v>
      </c>
      <c r="AF728">
        <v>0</v>
      </c>
      <c r="AG728">
        <v>0</v>
      </c>
      <c r="AH728">
        <v>1.8378317000000002E-2</v>
      </c>
      <c r="AI728">
        <v>0</v>
      </c>
      <c r="AJ728">
        <v>0.5</v>
      </c>
      <c r="AK728">
        <v>70</v>
      </c>
      <c r="AL728" t="s">
        <v>732</v>
      </c>
      <c r="AM728" t="s">
        <v>732</v>
      </c>
      <c r="AN728" t="s">
        <v>732</v>
      </c>
      <c r="AO728" t="s">
        <v>732</v>
      </c>
      <c r="AP728" t="s">
        <v>732</v>
      </c>
      <c r="AQ728">
        <v>100</v>
      </c>
      <c r="AX728" t="s">
        <v>732</v>
      </c>
      <c r="AY728" t="s">
        <v>732</v>
      </c>
      <c r="AZ728" t="s">
        <v>732</v>
      </c>
      <c r="BA728">
        <v>50</v>
      </c>
      <c r="BB728">
        <v>0.2</v>
      </c>
      <c r="BC728">
        <v>1</v>
      </c>
      <c r="BD728" t="s">
        <v>732</v>
      </c>
      <c r="BE728" t="s">
        <v>732</v>
      </c>
      <c r="BF728" t="s">
        <v>732</v>
      </c>
      <c r="BG728" t="s">
        <v>732</v>
      </c>
      <c r="BH728" t="s">
        <v>732</v>
      </c>
      <c r="BI728" t="s">
        <v>732</v>
      </c>
    </row>
    <row r="729" spans="1:61">
      <c r="A729">
        <v>1140</v>
      </c>
      <c r="B729" t="s">
        <v>1864</v>
      </c>
      <c r="C729" t="s">
        <v>2050</v>
      </c>
      <c r="D729" s="70">
        <v>260340</v>
      </c>
      <c r="E729">
        <v>2</v>
      </c>
      <c r="F729">
        <v>4</v>
      </c>
      <c r="G729">
        <v>125</v>
      </c>
      <c r="H729">
        <v>3.2774548999999999</v>
      </c>
      <c r="I729">
        <v>0.68999049999999995</v>
      </c>
      <c r="J729">
        <v>0.43124404999999999</v>
      </c>
      <c r="L729">
        <v>0.31365665999999998</v>
      </c>
      <c r="N729">
        <v>0.5390973</v>
      </c>
      <c r="O729">
        <v>0.5390973</v>
      </c>
      <c r="P729">
        <v>2.2320001999999999E-2</v>
      </c>
      <c r="Q729">
        <v>0</v>
      </c>
      <c r="R729">
        <v>99</v>
      </c>
      <c r="S729" t="s">
        <v>732</v>
      </c>
      <c r="T729">
        <v>2.0000001E-2</v>
      </c>
      <c r="U729">
        <v>0</v>
      </c>
      <c r="V729">
        <v>70</v>
      </c>
      <c r="W729" t="s">
        <v>732</v>
      </c>
      <c r="X729">
        <v>0.2</v>
      </c>
      <c r="Y729">
        <v>1</v>
      </c>
      <c r="Z729">
        <v>2</v>
      </c>
      <c r="AA729">
        <v>15.000000999999999</v>
      </c>
      <c r="AB729">
        <v>0.4</v>
      </c>
      <c r="AC729">
        <v>0</v>
      </c>
      <c r="AD729">
        <v>0.70000004999999998</v>
      </c>
      <c r="AE729">
        <v>0.4</v>
      </c>
      <c r="AF729">
        <v>0</v>
      </c>
      <c r="AG729">
        <v>0</v>
      </c>
      <c r="AH729">
        <v>1.8378317000000002E-2</v>
      </c>
      <c r="AI729">
        <v>0</v>
      </c>
      <c r="AJ729">
        <v>0.7</v>
      </c>
      <c r="AK729">
        <v>80</v>
      </c>
      <c r="AL729" t="s">
        <v>732</v>
      </c>
      <c r="AM729" t="s">
        <v>732</v>
      </c>
      <c r="AN729" t="s">
        <v>732</v>
      </c>
      <c r="AO729" t="s">
        <v>732</v>
      </c>
      <c r="AP729" t="s">
        <v>732</v>
      </c>
      <c r="AQ729">
        <v>100</v>
      </c>
      <c r="AX729">
        <v>50</v>
      </c>
      <c r="AY729">
        <v>0.1</v>
      </c>
      <c r="AZ729">
        <v>3</v>
      </c>
      <c r="BA729">
        <v>70</v>
      </c>
      <c r="BB729">
        <v>0.3</v>
      </c>
      <c r="BC729">
        <v>1</v>
      </c>
      <c r="BD729" t="s">
        <v>732</v>
      </c>
      <c r="BE729" t="s">
        <v>732</v>
      </c>
      <c r="BF729" t="s">
        <v>732</v>
      </c>
      <c r="BG729" t="s">
        <v>732</v>
      </c>
      <c r="BH729" t="s">
        <v>732</v>
      </c>
      <c r="BI729" t="s">
        <v>732</v>
      </c>
    </row>
    <row r="730" spans="1:61">
      <c r="A730">
        <v>1141</v>
      </c>
      <c r="B730" t="s">
        <v>2051</v>
      </c>
      <c r="C730" s="69" t="s">
        <v>2052</v>
      </c>
      <c r="D730" s="70">
        <v>260340</v>
      </c>
      <c r="E730">
        <v>2</v>
      </c>
      <c r="F730">
        <v>4</v>
      </c>
      <c r="G730">
        <v>125</v>
      </c>
      <c r="H730">
        <v>2.1849699999999999</v>
      </c>
      <c r="I730">
        <v>0</v>
      </c>
      <c r="J730">
        <v>0.17249763000000001</v>
      </c>
      <c r="L730">
        <v>0.31365665999999998</v>
      </c>
      <c r="N730">
        <v>0.5390973</v>
      </c>
      <c r="O730">
        <v>0.5390973</v>
      </c>
      <c r="P730">
        <v>2.2320001999999999E-2</v>
      </c>
      <c r="Q730">
        <v>0</v>
      </c>
      <c r="R730">
        <v>99</v>
      </c>
      <c r="S730" t="s">
        <v>732</v>
      </c>
      <c r="T730">
        <v>2.0000001E-2</v>
      </c>
      <c r="U730">
        <v>0</v>
      </c>
      <c r="V730">
        <v>70</v>
      </c>
      <c r="W730" t="s">
        <v>732</v>
      </c>
      <c r="X730">
        <v>2.5</v>
      </c>
      <c r="Y730">
        <v>3.5000002000000001</v>
      </c>
      <c r="Z730">
        <v>3.2</v>
      </c>
      <c r="AA730">
        <v>5.4</v>
      </c>
      <c r="AB730">
        <v>0.4</v>
      </c>
      <c r="AC730">
        <v>0</v>
      </c>
      <c r="AD730">
        <v>0.2</v>
      </c>
      <c r="AE730">
        <v>0.2</v>
      </c>
      <c r="AF730">
        <v>0</v>
      </c>
      <c r="AG730">
        <v>2.8176165000000002</v>
      </c>
      <c r="AH730">
        <v>1.8378317000000002E-2</v>
      </c>
      <c r="AI730">
        <v>0</v>
      </c>
      <c r="AJ730">
        <v>0.5</v>
      </c>
      <c r="AK730">
        <v>70</v>
      </c>
      <c r="AL730" t="s">
        <v>732</v>
      </c>
      <c r="AM730" t="s">
        <v>732</v>
      </c>
      <c r="AN730" t="s">
        <v>732</v>
      </c>
      <c r="AO730" t="s">
        <v>732</v>
      </c>
      <c r="AP730" t="s">
        <v>732</v>
      </c>
      <c r="AQ730">
        <v>100</v>
      </c>
      <c r="AX730">
        <v>50</v>
      </c>
      <c r="AY730">
        <v>0.1</v>
      </c>
      <c r="AZ730">
        <v>3</v>
      </c>
      <c r="BA730">
        <v>70</v>
      </c>
      <c r="BB730">
        <v>0.3</v>
      </c>
      <c r="BC730">
        <v>1</v>
      </c>
      <c r="BD730" t="s">
        <v>732</v>
      </c>
      <c r="BE730" t="s">
        <v>732</v>
      </c>
      <c r="BF730" t="s">
        <v>732</v>
      </c>
      <c r="BG730" t="s">
        <v>732</v>
      </c>
      <c r="BH730" t="s">
        <v>732</v>
      </c>
      <c r="BI730" t="s">
        <v>732</v>
      </c>
    </row>
    <row r="731" spans="1:61">
      <c r="A731">
        <v>1142</v>
      </c>
      <c r="B731" t="s">
        <v>1868</v>
      </c>
      <c r="C731" t="s">
        <v>2053</v>
      </c>
      <c r="D731" s="70">
        <v>260340</v>
      </c>
      <c r="E731">
        <v>2</v>
      </c>
      <c r="F731">
        <v>4</v>
      </c>
      <c r="G731">
        <v>125</v>
      </c>
      <c r="H731">
        <v>5.6349220000000004</v>
      </c>
      <c r="I731">
        <v>1.4662297</v>
      </c>
      <c r="J731">
        <v>0.17249763000000001</v>
      </c>
      <c r="L731">
        <v>19.603539999999999</v>
      </c>
      <c r="N731">
        <v>0.32345843000000002</v>
      </c>
      <c r="O731">
        <v>0.32345843000000002</v>
      </c>
      <c r="P731">
        <v>2.2320001999999999E-2</v>
      </c>
      <c r="Q731">
        <v>0</v>
      </c>
      <c r="R731">
        <v>99</v>
      </c>
      <c r="S731" t="s">
        <v>732</v>
      </c>
      <c r="T731">
        <v>2.0000001E-2</v>
      </c>
      <c r="U731">
        <v>0</v>
      </c>
      <c r="V731">
        <v>70</v>
      </c>
      <c r="W731" t="s">
        <v>732</v>
      </c>
      <c r="X731">
        <v>0.2</v>
      </c>
      <c r="Y731">
        <v>1</v>
      </c>
      <c r="Z731">
        <v>2</v>
      </c>
      <c r="AA731">
        <v>16</v>
      </c>
      <c r="AB731">
        <v>1.3000001000000001</v>
      </c>
      <c r="AC731">
        <v>0</v>
      </c>
      <c r="AD731">
        <v>0.70000004999999998</v>
      </c>
      <c r="AE731">
        <v>0.4</v>
      </c>
      <c r="AF731">
        <v>0</v>
      </c>
      <c r="AG731">
        <v>0</v>
      </c>
      <c r="AH731">
        <v>1.8378317000000002E-2</v>
      </c>
      <c r="AI731">
        <v>0</v>
      </c>
      <c r="AJ731">
        <v>1</v>
      </c>
      <c r="AK731">
        <v>80</v>
      </c>
      <c r="AL731" t="s">
        <v>732</v>
      </c>
      <c r="AM731" t="s">
        <v>732</v>
      </c>
      <c r="AN731" t="s">
        <v>732</v>
      </c>
      <c r="AO731" t="s">
        <v>732</v>
      </c>
      <c r="AP731" t="s">
        <v>732</v>
      </c>
      <c r="AX731">
        <v>70</v>
      </c>
      <c r="AY731">
        <v>0.2</v>
      </c>
      <c r="AZ731">
        <v>3</v>
      </c>
      <c r="BA731">
        <v>70</v>
      </c>
      <c r="BB731">
        <v>0.5</v>
      </c>
      <c r="BC731">
        <v>1</v>
      </c>
      <c r="BD731" t="s">
        <v>732</v>
      </c>
      <c r="BE731" t="s">
        <v>732</v>
      </c>
      <c r="BF731" t="s">
        <v>732</v>
      </c>
      <c r="BG731" t="s">
        <v>732</v>
      </c>
      <c r="BH731" t="s">
        <v>732</v>
      </c>
      <c r="BI731" t="s">
        <v>732</v>
      </c>
    </row>
    <row r="732" spans="1:61">
      <c r="A732">
        <v>1143</v>
      </c>
      <c r="B732" t="s">
        <v>1866</v>
      </c>
      <c r="C732" s="69" t="s">
        <v>2054</v>
      </c>
      <c r="D732" s="70">
        <v>340330</v>
      </c>
      <c r="E732">
        <v>2</v>
      </c>
      <c r="F732">
        <v>4</v>
      </c>
      <c r="G732">
        <v>125</v>
      </c>
      <c r="H732">
        <v>6.0374165</v>
      </c>
      <c r="I732">
        <v>1.4662297</v>
      </c>
      <c r="J732">
        <v>0.17249763000000001</v>
      </c>
      <c r="L732">
        <v>19.603539999999999</v>
      </c>
      <c r="N732">
        <v>0.32345843000000002</v>
      </c>
      <c r="O732">
        <v>0.32345843000000002</v>
      </c>
      <c r="P732">
        <v>2.2320001999999999E-2</v>
      </c>
      <c r="Q732">
        <v>0</v>
      </c>
      <c r="R732">
        <v>99</v>
      </c>
      <c r="S732" t="s">
        <v>732</v>
      </c>
      <c r="T732">
        <v>2.0000001E-2</v>
      </c>
      <c r="U732">
        <v>0</v>
      </c>
      <c r="V732">
        <v>70</v>
      </c>
      <c r="W732" t="s">
        <v>732</v>
      </c>
      <c r="X732">
        <v>0.1</v>
      </c>
      <c r="Y732">
        <v>0.6</v>
      </c>
      <c r="Z732">
        <v>5</v>
      </c>
      <c r="AA732">
        <v>8</v>
      </c>
      <c r="AB732">
        <v>0.4</v>
      </c>
      <c r="AC732">
        <v>0</v>
      </c>
      <c r="AD732">
        <v>0.2</v>
      </c>
      <c r="AE732">
        <v>0.2</v>
      </c>
      <c r="AF732">
        <v>0</v>
      </c>
      <c r="AJ732">
        <v>0.6</v>
      </c>
      <c r="AK732">
        <v>80</v>
      </c>
      <c r="AL732" t="s">
        <v>732</v>
      </c>
      <c r="AM732" t="s">
        <v>732</v>
      </c>
      <c r="AN732" t="s">
        <v>732</v>
      </c>
      <c r="AO732" t="s">
        <v>732</v>
      </c>
      <c r="AP732" t="s">
        <v>732</v>
      </c>
      <c r="AQ732">
        <v>100</v>
      </c>
      <c r="AX732">
        <v>70</v>
      </c>
      <c r="AY732">
        <v>0.2</v>
      </c>
      <c r="AZ732">
        <v>3</v>
      </c>
      <c r="BA732">
        <v>70</v>
      </c>
      <c r="BB732">
        <v>0.4</v>
      </c>
      <c r="BC732">
        <v>1</v>
      </c>
      <c r="BD732" t="s">
        <v>732</v>
      </c>
      <c r="BE732" t="s">
        <v>732</v>
      </c>
      <c r="BF732" t="s">
        <v>732</v>
      </c>
      <c r="BG732" t="s">
        <v>732</v>
      </c>
      <c r="BH732" t="s">
        <v>732</v>
      </c>
      <c r="BI732" t="s">
        <v>732</v>
      </c>
    </row>
    <row r="733" spans="1:61">
      <c r="A733">
        <v>1144</v>
      </c>
      <c r="B733" t="s">
        <v>1869</v>
      </c>
      <c r="C733" s="69" t="s">
        <v>2055</v>
      </c>
      <c r="D733" s="70">
        <v>260340</v>
      </c>
      <c r="E733">
        <v>2</v>
      </c>
      <c r="F733">
        <v>4</v>
      </c>
      <c r="G733">
        <v>125</v>
      </c>
      <c r="H733">
        <v>5.6061725999999998</v>
      </c>
      <c r="I733">
        <v>0.97748643000000002</v>
      </c>
      <c r="J733">
        <v>0.17249763000000001</v>
      </c>
      <c r="K733" s="71">
        <v>7.1203616E-4</v>
      </c>
      <c r="L733">
        <v>19.603539999999999</v>
      </c>
      <c r="M733">
        <v>9.1891590000000001</v>
      </c>
      <c r="N733">
        <v>5.3909735999999997</v>
      </c>
      <c r="O733">
        <v>2.1563892</v>
      </c>
      <c r="P733">
        <v>2.2320001999999999E-2</v>
      </c>
      <c r="Q733">
        <v>0</v>
      </c>
      <c r="R733">
        <v>99</v>
      </c>
      <c r="S733" t="s">
        <v>732</v>
      </c>
      <c r="T733">
        <v>2.0000001E-2</v>
      </c>
      <c r="U733">
        <v>0</v>
      </c>
      <c r="V733">
        <v>70</v>
      </c>
      <c r="W733" t="s">
        <v>732</v>
      </c>
      <c r="X733">
        <v>0.2</v>
      </c>
      <c r="Y733">
        <v>1</v>
      </c>
      <c r="Z733">
        <v>2</v>
      </c>
      <c r="AA733">
        <v>30.000001999999999</v>
      </c>
      <c r="AB733">
        <v>10</v>
      </c>
      <c r="AC733">
        <v>0</v>
      </c>
      <c r="AD733">
        <v>4</v>
      </c>
      <c r="AE733">
        <v>2</v>
      </c>
      <c r="AF733">
        <v>0</v>
      </c>
      <c r="AG733">
        <v>0</v>
      </c>
      <c r="AH733">
        <v>1.8378317000000002E-2</v>
      </c>
      <c r="AI733">
        <v>0</v>
      </c>
      <c r="AJ733">
        <v>1</v>
      </c>
      <c r="AK733">
        <v>90</v>
      </c>
      <c r="AL733" t="s">
        <v>732</v>
      </c>
      <c r="AM733" t="s">
        <v>732</v>
      </c>
      <c r="AN733" t="s">
        <v>732</v>
      </c>
      <c r="AO733" t="s">
        <v>732</v>
      </c>
      <c r="AP733" t="s">
        <v>732</v>
      </c>
      <c r="AQ733">
        <v>100</v>
      </c>
      <c r="AX733">
        <v>80</v>
      </c>
      <c r="AY733">
        <v>0.3</v>
      </c>
      <c r="AZ733">
        <v>3</v>
      </c>
      <c r="BA733">
        <v>90</v>
      </c>
      <c r="BB733">
        <v>0.6</v>
      </c>
      <c r="BC733">
        <v>1</v>
      </c>
      <c r="BD733" t="s">
        <v>732</v>
      </c>
      <c r="BE733" t="s">
        <v>732</v>
      </c>
      <c r="BF733" t="s">
        <v>732</v>
      </c>
      <c r="BG733" t="s">
        <v>732</v>
      </c>
      <c r="BH733" t="s">
        <v>732</v>
      </c>
      <c r="BI733" t="s">
        <v>732</v>
      </c>
    </row>
    <row r="734" spans="1:61">
      <c r="A734">
        <v>1145</v>
      </c>
      <c r="B734" t="s">
        <v>2056</v>
      </c>
      <c r="C734" s="69" t="s">
        <v>2057</v>
      </c>
      <c r="D734" s="70">
        <v>260340</v>
      </c>
      <c r="E734">
        <v>2</v>
      </c>
      <c r="F734">
        <v>4</v>
      </c>
      <c r="G734" s="70">
        <v>115125</v>
      </c>
      <c r="H734">
        <v>0</v>
      </c>
      <c r="I734">
        <v>0</v>
      </c>
      <c r="J734">
        <v>0.67920939999999996</v>
      </c>
      <c r="L734">
        <v>29.405313</v>
      </c>
      <c r="N734">
        <v>0.26138052000000001</v>
      </c>
      <c r="P734">
        <v>0.75104504999999999</v>
      </c>
      <c r="Q734">
        <v>0</v>
      </c>
      <c r="R734">
        <v>90</v>
      </c>
      <c r="S734" t="s">
        <v>732</v>
      </c>
      <c r="T734">
        <v>0.1</v>
      </c>
      <c r="U734">
        <v>0</v>
      </c>
      <c r="V734">
        <v>85</v>
      </c>
      <c r="W734" t="s">
        <v>732</v>
      </c>
      <c r="X734">
        <v>0.2</v>
      </c>
      <c r="Y734">
        <v>1</v>
      </c>
      <c r="Z734">
        <v>1</v>
      </c>
      <c r="AA734">
        <v>3.0000002000000001</v>
      </c>
      <c r="AB734">
        <v>0</v>
      </c>
      <c r="AC734">
        <v>0</v>
      </c>
      <c r="AD734">
        <v>0.70000004999999998</v>
      </c>
      <c r="AE734">
        <v>0</v>
      </c>
      <c r="AF734">
        <v>0</v>
      </c>
      <c r="AJ734">
        <v>0.1</v>
      </c>
      <c r="AK734">
        <v>30</v>
      </c>
      <c r="AL734" t="s">
        <v>732</v>
      </c>
      <c r="AM734" t="s">
        <v>732</v>
      </c>
      <c r="AN734" t="s">
        <v>732</v>
      </c>
      <c r="AO734" t="s">
        <v>732</v>
      </c>
      <c r="AP734" t="s">
        <v>732</v>
      </c>
      <c r="AQ734">
        <v>100</v>
      </c>
      <c r="AX734" t="s">
        <v>732</v>
      </c>
      <c r="AY734" t="s">
        <v>732</v>
      </c>
      <c r="AZ734" t="s">
        <v>732</v>
      </c>
      <c r="BA734" t="s">
        <v>732</v>
      </c>
      <c r="BB734" t="s">
        <v>732</v>
      </c>
      <c r="BC734" t="s">
        <v>732</v>
      </c>
      <c r="BD734" t="s">
        <v>732</v>
      </c>
      <c r="BE734" t="s">
        <v>732</v>
      </c>
      <c r="BF734" t="s">
        <v>732</v>
      </c>
      <c r="BG734" t="s">
        <v>732</v>
      </c>
      <c r="BH734" t="s">
        <v>732</v>
      </c>
      <c r="BI734" t="s">
        <v>732</v>
      </c>
    </row>
    <row r="735" spans="1:61">
      <c r="A735">
        <v>1146</v>
      </c>
      <c r="B735" t="s">
        <v>2058</v>
      </c>
      <c r="C735" s="69" t="s">
        <v>2059</v>
      </c>
      <c r="D735" s="70">
        <v>260340</v>
      </c>
      <c r="E735">
        <v>2</v>
      </c>
      <c r="F735">
        <v>4</v>
      </c>
      <c r="G735" s="70">
        <v>112115125</v>
      </c>
      <c r="H735">
        <v>0.68999049999999995</v>
      </c>
      <c r="I735">
        <v>1.1959834</v>
      </c>
      <c r="J735">
        <v>0</v>
      </c>
      <c r="L735">
        <v>0.12252212</v>
      </c>
      <c r="N735">
        <v>22.870798000000001</v>
      </c>
      <c r="O735">
        <v>0.26138052000000001</v>
      </c>
      <c r="P735">
        <v>0.56603502999999999</v>
      </c>
      <c r="Q735">
        <v>0</v>
      </c>
      <c r="R735">
        <v>90</v>
      </c>
      <c r="S735" t="s">
        <v>732</v>
      </c>
      <c r="T735">
        <v>0.1</v>
      </c>
      <c r="U735">
        <v>0</v>
      </c>
      <c r="V735">
        <v>85</v>
      </c>
      <c r="W735" t="s">
        <v>732</v>
      </c>
      <c r="X735">
        <v>0.1</v>
      </c>
      <c r="Y735">
        <v>0.6</v>
      </c>
      <c r="Z735">
        <v>6.0000004999999996</v>
      </c>
      <c r="AA735">
        <v>6.0000004999999996</v>
      </c>
      <c r="AB735">
        <v>0.5</v>
      </c>
      <c r="AC735">
        <v>0</v>
      </c>
      <c r="AD735">
        <v>1</v>
      </c>
      <c r="AE735">
        <v>0</v>
      </c>
      <c r="AF735">
        <v>0</v>
      </c>
      <c r="AJ735">
        <v>0.5</v>
      </c>
      <c r="AK735">
        <v>90</v>
      </c>
      <c r="AL735" t="s">
        <v>732</v>
      </c>
      <c r="AM735" t="s">
        <v>732</v>
      </c>
      <c r="AN735" t="s">
        <v>732</v>
      </c>
      <c r="AO735" t="s">
        <v>732</v>
      </c>
      <c r="AP735" t="s">
        <v>732</v>
      </c>
      <c r="AQ735">
        <v>100</v>
      </c>
      <c r="AX735">
        <v>90</v>
      </c>
      <c r="AY735">
        <v>0.35</v>
      </c>
      <c r="AZ735">
        <v>3</v>
      </c>
      <c r="BA735">
        <v>90</v>
      </c>
      <c r="BB735">
        <v>0.35</v>
      </c>
      <c r="BC735">
        <v>1</v>
      </c>
      <c r="BD735" t="s">
        <v>732</v>
      </c>
      <c r="BE735" t="s">
        <v>732</v>
      </c>
      <c r="BF735" t="s">
        <v>732</v>
      </c>
      <c r="BG735" t="s">
        <v>732</v>
      </c>
      <c r="BH735" t="s">
        <v>732</v>
      </c>
      <c r="BI735" t="s">
        <v>732</v>
      </c>
    </row>
    <row r="736" spans="1:61">
      <c r="A736">
        <v>1147</v>
      </c>
      <c r="B736" t="s">
        <v>2060</v>
      </c>
      <c r="C736" s="69" t="s">
        <v>2061</v>
      </c>
      <c r="D736" s="70">
        <v>260340</v>
      </c>
      <c r="E736">
        <v>2</v>
      </c>
      <c r="F736">
        <v>4</v>
      </c>
      <c r="G736" s="70">
        <v>115125</v>
      </c>
      <c r="H736">
        <v>2.0699716000000001</v>
      </c>
      <c r="I736">
        <v>1.4949794000000001</v>
      </c>
      <c r="J736">
        <v>0.41399429999999998</v>
      </c>
      <c r="N736">
        <v>0.24504424999999999</v>
      </c>
      <c r="O736">
        <v>9.8017710000000005</v>
      </c>
      <c r="P736">
        <v>0.56603502999999999</v>
      </c>
      <c r="Q736">
        <v>0</v>
      </c>
      <c r="R736">
        <v>90</v>
      </c>
      <c r="S736" t="s">
        <v>732</v>
      </c>
      <c r="T736">
        <v>0.1</v>
      </c>
      <c r="U736">
        <v>0</v>
      </c>
      <c r="V736">
        <v>85</v>
      </c>
      <c r="W736" t="s">
        <v>732</v>
      </c>
      <c r="X736">
        <v>0.5</v>
      </c>
      <c r="Y736">
        <v>1</v>
      </c>
      <c r="Z736">
        <v>2</v>
      </c>
      <c r="AA736">
        <v>5</v>
      </c>
      <c r="AB736">
        <v>0.5</v>
      </c>
      <c r="AC736">
        <v>0</v>
      </c>
      <c r="AD736">
        <v>2</v>
      </c>
      <c r="AE736">
        <v>0.5</v>
      </c>
      <c r="AF736">
        <v>0</v>
      </c>
      <c r="AJ736">
        <v>0.7</v>
      </c>
      <c r="AK736">
        <v>90</v>
      </c>
      <c r="AL736" t="s">
        <v>732</v>
      </c>
      <c r="AM736" t="s">
        <v>732</v>
      </c>
      <c r="AN736" t="s">
        <v>732</v>
      </c>
      <c r="AO736" t="s">
        <v>732</v>
      </c>
      <c r="AP736" t="s">
        <v>732</v>
      </c>
      <c r="AQ736">
        <v>100</v>
      </c>
      <c r="AX736">
        <v>90</v>
      </c>
      <c r="AY736">
        <v>0.5</v>
      </c>
      <c r="AZ736">
        <v>3</v>
      </c>
      <c r="BA736">
        <v>90</v>
      </c>
      <c r="BB736">
        <v>0.5</v>
      </c>
      <c r="BC736">
        <v>1</v>
      </c>
      <c r="BD736" t="s">
        <v>732</v>
      </c>
      <c r="BE736" t="s">
        <v>732</v>
      </c>
      <c r="BF736" t="s">
        <v>732</v>
      </c>
      <c r="BG736" t="s">
        <v>732</v>
      </c>
      <c r="BH736" t="s">
        <v>732</v>
      </c>
      <c r="BI736" t="s">
        <v>732</v>
      </c>
    </row>
    <row r="737" spans="1:61">
      <c r="A737">
        <v>1148</v>
      </c>
      <c r="B737" t="s">
        <v>2062</v>
      </c>
      <c r="C737" t="s">
        <v>2063</v>
      </c>
      <c r="D737" s="70">
        <v>260340</v>
      </c>
      <c r="E737">
        <v>2</v>
      </c>
      <c r="F737">
        <v>4</v>
      </c>
      <c r="G737" s="70">
        <v>115125</v>
      </c>
      <c r="H737">
        <v>2.5874646000000001</v>
      </c>
      <c r="I737">
        <v>4.4849386000000004</v>
      </c>
      <c r="J737">
        <v>0.74748970000000003</v>
      </c>
      <c r="L737">
        <v>2.6138054999999998</v>
      </c>
      <c r="N737">
        <v>2.4504426000000001</v>
      </c>
      <c r="O737">
        <v>1.3783738999999999</v>
      </c>
      <c r="P737">
        <v>0.37735503999999997</v>
      </c>
      <c r="Q737">
        <v>0</v>
      </c>
      <c r="R737">
        <v>90</v>
      </c>
      <c r="S737" t="s">
        <v>732</v>
      </c>
      <c r="T737">
        <v>0.1</v>
      </c>
      <c r="U737">
        <v>0</v>
      </c>
      <c r="V737">
        <v>85</v>
      </c>
      <c r="W737" t="s">
        <v>732</v>
      </c>
      <c r="X737">
        <v>0.5</v>
      </c>
      <c r="Y737">
        <v>1</v>
      </c>
      <c r="Z737">
        <v>1.5000001000000001</v>
      </c>
      <c r="AA737">
        <v>9</v>
      </c>
      <c r="AB737">
        <v>1</v>
      </c>
      <c r="AC737">
        <v>0</v>
      </c>
      <c r="AD737">
        <v>5.5000004999999996</v>
      </c>
      <c r="AE737">
        <v>0.5</v>
      </c>
      <c r="AF737">
        <v>0</v>
      </c>
      <c r="AJ737">
        <v>1</v>
      </c>
      <c r="AK737">
        <v>100</v>
      </c>
      <c r="AL737" t="s">
        <v>732</v>
      </c>
      <c r="AM737" t="s">
        <v>732</v>
      </c>
      <c r="AN737" t="s">
        <v>732</v>
      </c>
      <c r="AO737" t="s">
        <v>732</v>
      </c>
      <c r="AP737" t="s">
        <v>732</v>
      </c>
      <c r="AQ737">
        <v>100</v>
      </c>
      <c r="AX737">
        <v>90</v>
      </c>
      <c r="AY737">
        <v>0.8</v>
      </c>
      <c r="AZ737">
        <v>3</v>
      </c>
      <c r="BA737">
        <v>90</v>
      </c>
      <c r="BB737">
        <v>0.8</v>
      </c>
      <c r="BC737">
        <v>1</v>
      </c>
      <c r="BD737" t="s">
        <v>732</v>
      </c>
      <c r="BE737" t="s">
        <v>732</v>
      </c>
      <c r="BF737" t="s">
        <v>732</v>
      </c>
      <c r="BG737" t="s">
        <v>732</v>
      </c>
      <c r="BH737" t="s">
        <v>732</v>
      </c>
      <c r="BI737" t="s">
        <v>732</v>
      </c>
    </row>
    <row r="738" spans="1:61">
      <c r="A738">
        <v>1149</v>
      </c>
      <c r="B738" t="s">
        <v>2064</v>
      </c>
      <c r="C738" s="69" t="s">
        <v>2065</v>
      </c>
      <c r="D738" s="70">
        <v>260340</v>
      </c>
      <c r="E738">
        <v>2</v>
      </c>
      <c r="F738">
        <v>4</v>
      </c>
      <c r="G738" s="70">
        <v>112115125</v>
      </c>
      <c r="H738">
        <v>1.9837224</v>
      </c>
      <c r="I738">
        <v>4.4849386000000004</v>
      </c>
      <c r="J738">
        <v>0.31049567</v>
      </c>
      <c r="L738">
        <v>5.2276109999999996</v>
      </c>
      <c r="N738">
        <v>2.6138053000000001</v>
      </c>
      <c r="O738">
        <v>1.6336282</v>
      </c>
      <c r="P738">
        <v>0.42025506000000001</v>
      </c>
      <c r="Q738">
        <v>0</v>
      </c>
      <c r="R738">
        <v>85</v>
      </c>
      <c r="S738" t="s">
        <v>732</v>
      </c>
      <c r="T738">
        <v>0.2</v>
      </c>
      <c r="U738">
        <v>0</v>
      </c>
      <c r="V738">
        <v>70</v>
      </c>
      <c r="W738" t="s">
        <v>732</v>
      </c>
      <c r="X738">
        <v>0.1</v>
      </c>
      <c r="Y738">
        <v>0.4</v>
      </c>
      <c r="Z738">
        <v>1.5000001000000001</v>
      </c>
      <c r="AA738">
        <v>9</v>
      </c>
      <c r="AB738">
        <v>1</v>
      </c>
      <c r="AC738">
        <v>0</v>
      </c>
      <c r="AD738">
        <v>7.0000004999999996</v>
      </c>
      <c r="AE738">
        <v>1</v>
      </c>
      <c r="AF738">
        <v>0</v>
      </c>
      <c r="AG738">
        <v>0.16113752000000001</v>
      </c>
      <c r="AH738">
        <v>9.8017690000000005E-2</v>
      </c>
      <c r="AI738">
        <v>0</v>
      </c>
      <c r="AJ738">
        <v>1</v>
      </c>
      <c r="AK738">
        <v>100</v>
      </c>
      <c r="AL738" t="s">
        <v>732</v>
      </c>
      <c r="AM738" t="s">
        <v>732</v>
      </c>
      <c r="AN738">
        <v>0.5</v>
      </c>
      <c r="AO738">
        <v>1</v>
      </c>
      <c r="AP738">
        <v>2</v>
      </c>
      <c r="AQ738">
        <v>100</v>
      </c>
      <c r="AX738">
        <v>100</v>
      </c>
      <c r="AY738">
        <v>1</v>
      </c>
      <c r="AZ738">
        <v>3</v>
      </c>
      <c r="BA738">
        <v>100</v>
      </c>
      <c r="BB738">
        <v>1</v>
      </c>
      <c r="BC738">
        <v>1</v>
      </c>
      <c r="BD738" t="s">
        <v>732</v>
      </c>
      <c r="BE738" t="s">
        <v>732</v>
      </c>
      <c r="BF738" t="s">
        <v>732</v>
      </c>
      <c r="BG738" t="s">
        <v>732</v>
      </c>
      <c r="BH738" t="s">
        <v>732</v>
      </c>
      <c r="BI738" t="s">
        <v>732</v>
      </c>
    </row>
    <row r="739" spans="1:61">
      <c r="A739">
        <v>1150</v>
      </c>
      <c r="B739" t="s">
        <v>2064</v>
      </c>
      <c r="C739" s="69" t="s">
        <v>2066</v>
      </c>
      <c r="D739" s="70">
        <v>260340</v>
      </c>
      <c r="E739">
        <v>2</v>
      </c>
      <c r="F739">
        <v>4</v>
      </c>
      <c r="G739" s="70">
        <v>115125</v>
      </c>
      <c r="H739">
        <v>1.9837224</v>
      </c>
      <c r="I739">
        <v>4.4849386000000004</v>
      </c>
      <c r="J739">
        <v>0.62099135000000005</v>
      </c>
      <c r="L739">
        <v>5.2276109999999996</v>
      </c>
      <c r="N739">
        <v>3.9207079999999999</v>
      </c>
      <c r="O739">
        <v>1.6336282</v>
      </c>
      <c r="P739">
        <v>0.42025506000000001</v>
      </c>
      <c r="Q739">
        <v>0</v>
      </c>
      <c r="R739">
        <v>85</v>
      </c>
      <c r="S739" t="s">
        <v>732</v>
      </c>
      <c r="T739">
        <v>0.2</v>
      </c>
      <c r="U739">
        <v>0</v>
      </c>
      <c r="V739">
        <v>70</v>
      </c>
      <c r="W739" t="s">
        <v>732</v>
      </c>
      <c r="X739">
        <v>0.5</v>
      </c>
      <c r="Y739">
        <v>1.2</v>
      </c>
      <c r="Z739">
        <v>1.3000001000000001</v>
      </c>
      <c r="AA739">
        <v>14.000000999999999</v>
      </c>
      <c r="AB739">
        <v>1</v>
      </c>
      <c r="AC739">
        <v>0</v>
      </c>
      <c r="AD739">
        <v>11.000000999999999</v>
      </c>
      <c r="AE739">
        <v>1</v>
      </c>
      <c r="AF739">
        <v>0</v>
      </c>
      <c r="AG739">
        <v>0.16113752000000001</v>
      </c>
      <c r="AH739">
        <v>9.8017690000000005E-2</v>
      </c>
      <c r="AI739">
        <v>0</v>
      </c>
      <c r="AJ739">
        <v>1</v>
      </c>
      <c r="AK739">
        <v>100</v>
      </c>
      <c r="AL739" t="s">
        <v>732</v>
      </c>
      <c r="AM739" t="s">
        <v>732</v>
      </c>
      <c r="AN739">
        <v>0.5</v>
      </c>
      <c r="AO739">
        <v>1</v>
      </c>
      <c r="AP739">
        <v>2</v>
      </c>
      <c r="AQ739">
        <v>100</v>
      </c>
      <c r="AX739">
        <v>100</v>
      </c>
      <c r="AY739">
        <v>1</v>
      </c>
      <c r="AZ739">
        <v>3</v>
      </c>
      <c r="BA739">
        <v>100</v>
      </c>
      <c r="BB739">
        <v>1</v>
      </c>
      <c r="BC739">
        <v>1</v>
      </c>
      <c r="BD739" t="s">
        <v>732</v>
      </c>
      <c r="BE739" t="s">
        <v>732</v>
      </c>
      <c r="BF739" t="s">
        <v>732</v>
      </c>
      <c r="BG739" t="s">
        <v>732</v>
      </c>
      <c r="BH739" t="s">
        <v>732</v>
      </c>
      <c r="BI739" t="s">
        <v>732</v>
      </c>
    </row>
    <row r="740" spans="1:61">
      <c r="A740">
        <v>1151</v>
      </c>
      <c r="B740" t="s">
        <v>2067</v>
      </c>
      <c r="C740" t="s">
        <v>2068</v>
      </c>
      <c r="D740" s="70">
        <v>260340</v>
      </c>
      <c r="E740">
        <v>2</v>
      </c>
      <c r="F740">
        <v>4</v>
      </c>
      <c r="G740" s="70">
        <v>112115125</v>
      </c>
      <c r="H740">
        <v>5.3905506000000001</v>
      </c>
      <c r="I740">
        <v>0</v>
      </c>
      <c r="J740">
        <v>0.77623920000000002</v>
      </c>
      <c r="N740">
        <v>0.81681409999999999</v>
      </c>
      <c r="O740">
        <v>0.24504424999999999</v>
      </c>
      <c r="P740">
        <v>0.102045</v>
      </c>
      <c r="Q740">
        <v>0</v>
      </c>
      <c r="R740">
        <v>90</v>
      </c>
      <c r="S740" t="s">
        <v>732</v>
      </c>
      <c r="T740">
        <v>0.3</v>
      </c>
      <c r="U740">
        <v>0</v>
      </c>
      <c r="V740">
        <v>85</v>
      </c>
      <c r="W740" t="s">
        <v>732</v>
      </c>
      <c r="X740">
        <v>0.3</v>
      </c>
      <c r="Y740">
        <v>1</v>
      </c>
      <c r="Z740">
        <v>2</v>
      </c>
      <c r="AA740">
        <v>5</v>
      </c>
      <c r="AB740">
        <v>0</v>
      </c>
      <c r="AC740">
        <v>0</v>
      </c>
      <c r="AD740">
        <v>2</v>
      </c>
      <c r="AE740">
        <v>0</v>
      </c>
      <c r="AF740">
        <v>0</v>
      </c>
      <c r="AJ740">
        <v>0.3</v>
      </c>
      <c r="AK740">
        <v>50</v>
      </c>
      <c r="AL740">
        <v>0.2</v>
      </c>
      <c r="AM740">
        <v>5</v>
      </c>
      <c r="AN740">
        <v>0.7</v>
      </c>
      <c r="AO740">
        <v>55</v>
      </c>
      <c r="AP740">
        <v>2</v>
      </c>
      <c r="AQ740">
        <v>100</v>
      </c>
      <c r="AX740">
        <v>50</v>
      </c>
      <c r="AY740">
        <v>0.4</v>
      </c>
      <c r="AZ740">
        <v>3</v>
      </c>
      <c r="BA740">
        <v>50</v>
      </c>
      <c r="BB740">
        <v>0.4</v>
      </c>
      <c r="BC740">
        <v>1</v>
      </c>
      <c r="BD740" t="s">
        <v>732</v>
      </c>
      <c r="BE740" t="s">
        <v>732</v>
      </c>
      <c r="BF740" t="s">
        <v>732</v>
      </c>
      <c r="BG740" t="s">
        <v>732</v>
      </c>
      <c r="BH740" t="s">
        <v>732</v>
      </c>
      <c r="BI740" t="s">
        <v>732</v>
      </c>
    </row>
    <row r="741" spans="1:61">
      <c r="A741">
        <v>1152</v>
      </c>
      <c r="B741" t="s">
        <v>668</v>
      </c>
      <c r="C741" t="s">
        <v>2069</v>
      </c>
      <c r="D741" s="70">
        <v>260340</v>
      </c>
      <c r="E741">
        <v>1</v>
      </c>
      <c r="F741">
        <v>4</v>
      </c>
      <c r="G741">
        <v>124</v>
      </c>
      <c r="H741">
        <v>0.91476005000000005</v>
      </c>
      <c r="I741">
        <v>0</v>
      </c>
      <c r="J741">
        <v>4.7044800000000002</v>
      </c>
      <c r="P741">
        <v>6.1615005E-2</v>
      </c>
      <c r="Q741">
        <v>0</v>
      </c>
      <c r="R741">
        <v>90</v>
      </c>
      <c r="S741" t="s">
        <v>732</v>
      </c>
      <c r="T741">
        <v>0.3</v>
      </c>
      <c r="U741">
        <v>0</v>
      </c>
      <c r="V741">
        <v>85</v>
      </c>
      <c r="W741" t="s">
        <v>732</v>
      </c>
      <c r="X741">
        <v>0.3</v>
      </c>
      <c r="Y741">
        <v>0.4</v>
      </c>
      <c r="Z741">
        <v>0.90000004</v>
      </c>
      <c r="AA741">
        <v>1.1000000000000001</v>
      </c>
      <c r="AB741">
        <v>0</v>
      </c>
      <c r="AC741">
        <v>0</v>
      </c>
      <c r="AD741">
        <v>0.1</v>
      </c>
      <c r="AE741">
        <v>0</v>
      </c>
      <c r="AF741">
        <v>0</v>
      </c>
      <c r="AJ741">
        <v>1.2</v>
      </c>
      <c r="AK741">
        <v>36</v>
      </c>
      <c r="AL741" t="s">
        <v>732</v>
      </c>
      <c r="AM741" t="s">
        <v>732</v>
      </c>
      <c r="AN741" t="s">
        <v>732</v>
      </c>
      <c r="AO741" t="s">
        <v>732</v>
      </c>
      <c r="AP741" t="s">
        <v>732</v>
      </c>
      <c r="AT741">
        <v>100</v>
      </c>
      <c r="AX741">
        <v>99</v>
      </c>
      <c r="AY741">
        <v>0.6</v>
      </c>
      <c r="AZ741">
        <v>3</v>
      </c>
      <c r="BA741">
        <v>85</v>
      </c>
      <c r="BB741">
        <v>0.6</v>
      </c>
      <c r="BC741">
        <v>1</v>
      </c>
      <c r="BD741" t="s">
        <v>732</v>
      </c>
      <c r="BE741" t="s">
        <v>732</v>
      </c>
      <c r="BF741" t="s">
        <v>732</v>
      </c>
      <c r="BG741" t="s">
        <v>732</v>
      </c>
      <c r="BH741" t="s">
        <v>732</v>
      </c>
      <c r="BI741" t="s">
        <v>732</v>
      </c>
    </row>
    <row r="742" spans="1:61">
      <c r="A742">
        <v>1154</v>
      </c>
      <c r="B742" t="s">
        <v>2070</v>
      </c>
      <c r="C742" s="69" t="s">
        <v>2071</v>
      </c>
      <c r="D742" s="70">
        <v>260340</v>
      </c>
      <c r="E742">
        <v>2</v>
      </c>
      <c r="F742">
        <v>4</v>
      </c>
      <c r="G742">
        <v>112</v>
      </c>
      <c r="H742">
        <v>0</v>
      </c>
      <c r="I742">
        <v>0</v>
      </c>
      <c r="J742">
        <v>0.74569284999999996</v>
      </c>
      <c r="L742">
        <v>45.945796999999999</v>
      </c>
      <c r="N742">
        <v>2.7567477</v>
      </c>
      <c r="P742">
        <v>0.41077000000000002</v>
      </c>
      <c r="Q742">
        <v>0</v>
      </c>
      <c r="R742">
        <v>90</v>
      </c>
      <c r="S742" t="s">
        <v>732</v>
      </c>
      <c r="T742">
        <v>0.1</v>
      </c>
      <c r="U742">
        <v>0</v>
      </c>
      <c r="V742">
        <v>85</v>
      </c>
      <c r="W742" t="s">
        <v>732</v>
      </c>
      <c r="X742">
        <v>0.2</v>
      </c>
      <c r="Y742">
        <v>1</v>
      </c>
      <c r="Z742">
        <v>3.1000000999999999</v>
      </c>
      <c r="AA742">
        <v>12.900001</v>
      </c>
      <c r="AB742">
        <v>0.4</v>
      </c>
      <c r="AC742">
        <v>0</v>
      </c>
      <c r="AD742">
        <v>0.70000004999999998</v>
      </c>
      <c r="AE742">
        <v>0</v>
      </c>
      <c r="AF742">
        <v>0</v>
      </c>
      <c r="AJ742">
        <v>0.1</v>
      </c>
      <c r="AK742">
        <v>30</v>
      </c>
      <c r="AL742" t="s">
        <v>732</v>
      </c>
      <c r="AM742" t="s">
        <v>732</v>
      </c>
      <c r="AN742" t="s">
        <v>732</v>
      </c>
      <c r="AO742" t="s">
        <v>732</v>
      </c>
      <c r="AP742" t="s">
        <v>732</v>
      </c>
      <c r="AQ742">
        <v>80</v>
      </c>
      <c r="AS742">
        <v>10</v>
      </c>
      <c r="AT742">
        <v>10</v>
      </c>
      <c r="AX742" t="s">
        <v>732</v>
      </c>
      <c r="AY742" t="s">
        <v>732</v>
      </c>
      <c r="AZ742" t="s">
        <v>732</v>
      </c>
      <c r="BA742" t="s">
        <v>732</v>
      </c>
      <c r="BB742" t="s">
        <v>732</v>
      </c>
      <c r="BC742" t="s">
        <v>732</v>
      </c>
      <c r="BD742" t="s">
        <v>732</v>
      </c>
      <c r="BE742" t="s">
        <v>732</v>
      </c>
      <c r="BF742" t="s">
        <v>732</v>
      </c>
      <c r="BG742" t="s">
        <v>732</v>
      </c>
      <c r="BH742" t="s">
        <v>732</v>
      </c>
      <c r="BI742" t="s">
        <v>732</v>
      </c>
    </row>
    <row r="743" spans="1:61">
      <c r="A743">
        <v>1155</v>
      </c>
      <c r="B743" t="s">
        <v>2072</v>
      </c>
      <c r="C743" t="s">
        <v>2073</v>
      </c>
      <c r="D743" s="70">
        <v>260340</v>
      </c>
      <c r="E743">
        <v>2</v>
      </c>
      <c r="F743">
        <v>4</v>
      </c>
      <c r="G743">
        <v>112</v>
      </c>
      <c r="H743">
        <v>1.7896628000000001</v>
      </c>
      <c r="I743">
        <v>3.1696439000000001</v>
      </c>
      <c r="J743">
        <v>1.1859211999999999</v>
      </c>
      <c r="N743">
        <v>184.29369</v>
      </c>
      <c r="O743">
        <v>6.8918689999999998</v>
      </c>
      <c r="P743">
        <v>0.30808000000000002</v>
      </c>
      <c r="Q743">
        <v>0</v>
      </c>
      <c r="R743">
        <v>90</v>
      </c>
      <c r="S743" t="s">
        <v>732</v>
      </c>
      <c r="T743">
        <v>0.1</v>
      </c>
      <c r="U743">
        <v>0</v>
      </c>
      <c r="V743">
        <v>85</v>
      </c>
      <c r="W743" t="s">
        <v>732</v>
      </c>
      <c r="X743">
        <v>0.1</v>
      </c>
      <c r="Y743">
        <v>0.6</v>
      </c>
      <c r="Z743">
        <v>7.7000003000000001</v>
      </c>
      <c r="AA743">
        <v>4</v>
      </c>
      <c r="AB743">
        <v>6.0000004999999996</v>
      </c>
      <c r="AC743">
        <v>0</v>
      </c>
      <c r="AD743">
        <v>3.0000002000000001</v>
      </c>
      <c r="AE743">
        <v>1</v>
      </c>
      <c r="AF743">
        <v>0</v>
      </c>
      <c r="AJ743">
        <v>0.5</v>
      </c>
      <c r="AK743">
        <v>90</v>
      </c>
      <c r="AL743" t="s">
        <v>732</v>
      </c>
      <c r="AM743" t="s">
        <v>732</v>
      </c>
      <c r="AN743" t="s">
        <v>732</v>
      </c>
      <c r="AO743" t="s">
        <v>732</v>
      </c>
      <c r="AP743" t="s">
        <v>732</v>
      </c>
      <c r="AQ743">
        <v>35</v>
      </c>
      <c r="AS743">
        <v>55</v>
      </c>
      <c r="AT743">
        <v>10</v>
      </c>
      <c r="AX743">
        <v>90</v>
      </c>
      <c r="AY743">
        <v>0.35</v>
      </c>
      <c r="AZ743">
        <v>3</v>
      </c>
      <c r="BA743">
        <v>90</v>
      </c>
      <c r="BB743">
        <v>0.35</v>
      </c>
      <c r="BC743">
        <v>1</v>
      </c>
      <c r="BD743" t="s">
        <v>732</v>
      </c>
      <c r="BE743" t="s">
        <v>732</v>
      </c>
      <c r="BF743" t="s">
        <v>732</v>
      </c>
      <c r="BG743" t="s">
        <v>732</v>
      </c>
      <c r="BH743" t="s">
        <v>732</v>
      </c>
      <c r="BI743" t="s">
        <v>732</v>
      </c>
    </row>
    <row r="744" spans="1:61">
      <c r="A744">
        <v>1156</v>
      </c>
      <c r="B744" t="s">
        <v>2074</v>
      </c>
      <c r="C744" s="69" t="s">
        <v>2075</v>
      </c>
      <c r="D744" s="70">
        <v>260340</v>
      </c>
      <c r="E744">
        <v>2</v>
      </c>
      <c r="F744">
        <v>4</v>
      </c>
      <c r="G744">
        <v>112</v>
      </c>
      <c r="H744">
        <v>7.0436525000000003</v>
      </c>
      <c r="I744">
        <v>7.8486422999999998</v>
      </c>
      <c r="J744">
        <v>0.44849387000000002</v>
      </c>
      <c r="N744">
        <v>1.7229673000000001</v>
      </c>
      <c r="O744">
        <v>110.57622000000001</v>
      </c>
      <c r="P744">
        <v>0.30808000000000002</v>
      </c>
      <c r="Q744">
        <v>0</v>
      </c>
      <c r="R744">
        <v>90</v>
      </c>
      <c r="S744" t="s">
        <v>732</v>
      </c>
      <c r="T744">
        <v>0.1</v>
      </c>
      <c r="U744">
        <v>0</v>
      </c>
      <c r="V744">
        <v>85</v>
      </c>
      <c r="W744" t="s">
        <v>732</v>
      </c>
      <c r="X744">
        <v>0.5</v>
      </c>
      <c r="Y744">
        <v>1.4000001</v>
      </c>
      <c r="Z744">
        <v>2.1000000999999999</v>
      </c>
      <c r="AA744">
        <v>5</v>
      </c>
      <c r="AB744">
        <v>5</v>
      </c>
      <c r="AC744">
        <v>0</v>
      </c>
      <c r="AD744">
        <v>2</v>
      </c>
      <c r="AE744">
        <v>2</v>
      </c>
      <c r="AF744">
        <v>0</v>
      </c>
      <c r="AJ744">
        <v>0.7</v>
      </c>
      <c r="AK744">
        <v>90</v>
      </c>
      <c r="AL744" t="s">
        <v>732</v>
      </c>
      <c r="AM744" t="s">
        <v>732</v>
      </c>
      <c r="AN744" t="s">
        <v>732</v>
      </c>
      <c r="AO744" t="s">
        <v>732</v>
      </c>
      <c r="AP744" t="s">
        <v>732</v>
      </c>
      <c r="AQ744">
        <v>35</v>
      </c>
      <c r="AS744">
        <v>55</v>
      </c>
      <c r="AT744">
        <v>10</v>
      </c>
      <c r="AX744">
        <v>90</v>
      </c>
      <c r="AY744">
        <v>0.5</v>
      </c>
      <c r="AZ744">
        <v>3</v>
      </c>
      <c r="BA744">
        <v>90</v>
      </c>
      <c r="BB744">
        <v>0.5</v>
      </c>
      <c r="BC744">
        <v>1</v>
      </c>
      <c r="BD744" t="s">
        <v>732</v>
      </c>
      <c r="BE744" t="s">
        <v>732</v>
      </c>
      <c r="BF744" t="s">
        <v>732</v>
      </c>
      <c r="BG744" t="s">
        <v>732</v>
      </c>
      <c r="BH744" t="s">
        <v>732</v>
      </c>
      <c r="BI744" t="s">
        <v>732</v>
      </c>
    </row>
    <row r="745" spans="1:61">
      <c r="A745">
        <v>1157</v>
      </c>
      <c r="B745" t="s">
        <v>2076</v>
      </c>
      <c r="C745" t="s">
        <v>2077</v>
      </c>
      <c r="D745" s="70">
        <v>260340</v>
      </c>
      <c r="E745">
        <v>2</v>
      </c>
      <c r="F745">
        <v>4</v>
      </c>
      <c r="G745">
        <v>112</v>
      </c>
      <c r="H745">
        <v>5.2827406000000003</v>
      </c>
      <c r="I745">
        <v>7.2736497</v>
      </c>
      <c r="J745">
        <v>1.8759117000000001</v>
      </c>
      <c r="L745">
        <v>36.756633999999998</v>
      </c>
      <c r="N745">
        <v>5.5134954</v>
      </c>
      <c r="O745">
        <v>2.2053983000000001</v>
      </c>
      <c r="P745">
        <v>0.20538999999999999</v>
      </c>
      <c r="Q745">
        <v>0</v>
      </c>
      <c r="R745">
        <v>90</v>
      </c>
      <c r="S745" t="s">
        <v>732</v>
      </c>
      <c r="T745">
        <v>0.1</v>
      </c>
      <c r="U745">
        <v>0</v>
      </c>
      <c r="V745">
        <v>85</v>
      </c>
      <c r="W745" t="s">
        <v>732</v>
      </c>
      <c r="X745">
        <v>0.4</v>
      </c>
      <c r="Y745">
        <v>0.8</v>
      </c>
      <c r="Z745">
        <v>1.4000001</v>
      </c>
      <c r="AA745">
        <v>9</v>
      </c>
      <c r="AB745">
        <v>4</v>
      </c>
      <c r="AC745">
        <v>0</v>
      </c>
      <c r="AD745">
        <v>2</v>
      </c>
      <c r="AE745">
        <v>1</v>
      </c>
      <c r="AF745">
        <v>0</v>
      </c>
      <c r="AJ745">
        <v>1</v>
      </c>
      <c r="AK745">
        <v>100</v>
      </c>
      <c r="AL745" t="s">
        <v>732</v>
      </c>
      <c r="AM745" t="s">
        <v>732</v>
      </c>
      <c r="AN745" t="s">
        <v>732</v>
      </c>
      <c r="AO745" t="s">
        <v>732</v>
      </c>
      <c r="AP745" t="s">
        <v>732</v>
      </c>
      <c r="AQ745">
        <v>35</v>
      </c>
      <c r="AS745">
        <v>55</v>
      </c>
      <c r="AT745">
        <v>10</v>
      </c>
      <c r="AX745">
        <v>90</v>
      </c>
      <c r="AY745">
        <v>0.8</v>
      </c>
      <c r="AZ745">
        <v>3</v>
      </c>
      <c r="BA745">
        <v>90</v>
      </c>
      <c r="BB745">
        <v>0.8</v>
      </c>
      <c r="BC745">
        <v>1</v>
      </c>
      <c r="BD745" t="s">
        <v>732</v>
      </c>
      <c r="BE745" t="s">
        <v>732</v>
      </c>
      <c r="BF745" t="s">
        <v>732</v>
      </c>
      <c r="BG745" t="s">
        <v>732</v>
      </c>
      <c r="BH745" t="s">
        <v>732</v>
      </c>
      <c r="BI745" t="s">
        <v>732</v>
      </c>
    </row>
    <row r="746" spans="1:61">
      <c r="A746">
        <v>1158</v>
      </c>
      <c r="B746" t="s">
        <v>2078</v>
      </c>
      <c r="C746" t="s">
        <v>2079</v>
      </c>
      <c r="D746" s="70">
        <v>260340</v>
      </c>
      <c r="E746">
        <v>2</v>
      </c>
      <c r="F746">
        <v>4</v>
      </c>
      <c r="G746">
        <v>112</v>
      </c>
      <c r="H746">
        <v>4.0853185999999999</v>
      </c>
      <c r="I746">
        <v>13.886058999999999</v>
      </c>
      <c r="J746">
        <v>0.33349538000000001</v>
      </c>
      <c r="L746">
        <v>23.524248</v>
      </c>
      <c r="N746">
        <v>7.3513273999999997</v>
      </c>
      <c r="O746">
        <v>2.2053983000000001</v>
      </c>
      <c r="P746">
        <v>0.102690004</v>
      </c>
      <c r="Q746">
        <v>0</v>
      </c>
      <c r="R746">
        <v>85</v>
      </c>
      <c r="S746" t="s">
        <v>732</v>
      </c>
      <c r="T746">
        <v>6.0000001999999997E-2</v>
      </c>
      <c r="U746">
        <v>0</v>
      </c>
      <c r="V746">
        <v>70</v>
      </c>
      <c r="W746" t="s">
        <v>732</v>
      </c>
      <c r="X746">
        <v>0.1</v>
      </c>
      <c r="Y746">
        <v>0.4</v>
      </c>
      <c r="Z746">
        <v>1.4000001</v>
      </c>
      <c r="AA746">
        <v>9</v>
      </c>
      <c r="AB746">
        <v>11.000000999999999</v>
      </c>
      <c r="AC746">
        <v>0</v>
      </c>
      <c r="AD746">
        <v>4</v>
      </c>
      <c r="AE746">
        <v>4</v>
      </c>
      <c r="AF746">
        <v>0</v>
      </c>
      <c r="AG746">
        <v>0.15858664</v>
      </c>
      <c r="AH746">
        <v>9.2657349999999999E-2</v>
      </c>
      <c r="AI746">
        <v>0</v>
      </c>
      <c r="AJ746">
        <v>1</v>
      </c>
      <c r="AK746">
        <v>100</v>
      </c>
      <c r="AL746" t="s">
        <v>732</v>
      </c>
      <c r="AM746" t="s">
        <v>732</v>
      </c>
      <c r="AN746">
        <v>0.5</v>
      </c>
      <c r="AO746">
        <v>1</v>
      </c>
      <c r="AP746">
        <v>2</v>
      </c>
      <c r="AQ746">
        <v>40</v>
      </c>
      <c r="AS746">
        <v>60</v>
      </c>
      <c r="AX746">
        <v>100</v>
      </c>
      <c r="AY746">
        <v>1</v>
      </c>
      <c r="AZ746">
        <v>3</v>
      </c>
      <c r="BA746">
        <v>100</v>
      </c>
      <c r="BB746">
        <v>1</v>
      </c>
      <c r="BC746">
        <v>1</v>
      </c>
      <c r="BD746" t="s">
        <v>732</v>
      </c>
      <c r="BE746" t="s">
        <v>732</v>
      </c>
      <c r="BF746" t="s">
        <v>732</v>
      </c>
      <c r="BG746" t="s">
        <v>732</v>
      </c>
      <c r="BH746" t="s">
        <v>732</v>
      </c>
      <c r="BI746" t="s">
        <v>732</v>
      </c>
    </row>
    <row r="747" spans="1:61">
      <c r="A747">
        <v>1159</v>
      </c>
      <c r="B747" t="s">
        <v>2078</v>
      </c>
      <c r="C747" t="s">
        <v>2080</v>
      </c>
      <c r="D747" s="70">
        <v>260340</v>
      </c>
      <c r="E747">
        <v>2</v>
      </c>
      <c r="F747">
        <v>4</v>
      </c>
      <c r="G747">
        <v>112</v>
      </c>
      <c r="H747">
        <v>4.0853185999999999</v>
      </c>
      <c r="I747">
        <v>10.565481</v>
      </c>
      <c r="J747">
        <v>0.66699076000000002</v>
      </c>
      <c r="L747">
        <v>23.524248</v>
      </c>
      <c r="N747">
        <v>13.232389</v>
      </c>
      <c r="O747">
        <v>2.5729644</v>
      </c>
      <c r="P747">
        <v>0.102690004</v>
      </c>
      <c r="Q747">
        <v>0</v>
      </c>
      <c r="R747">
        <v>85</v>
      </c>
      <c r="S747" t="s">
        <v>732</v>
      </c>
      <c r="T747">
        <v>6.0000001999999997E-2</v>
      </c>
      <c r="U747">
        <v>0</v>
      </c>
      <c r="V747">
        <v>70</v>
      </c>
      <c r="W747" t="s">
        <v>732</v>
      </c>
      <c r="X747">
        <v>0.5</v>
      </c>
      <c r="Y747">
        <v>1.2</v>
      </c>
      <c r="Z747">
        <v>1.3000001000000001</v>
      </c>
      <c r="AA747">
        <v>11.000000999999999</v>
      </c>
      <c r="AB747">
        <v>10</v>
      </c>
      <c r="AC747">
        <v>1</v>
      </c>
      <c r="AD747">
        <v>7.0000004999999996</v>
      </c>
      <c r="AE747">
        <v>8</v>
      </c>
      <c r="AF747">
        <v>2</v>
      </c>
      <c r="AG747">
        <v>0.15858664</v>
      </c>
      <c r="AH747">
        <v>9.2657349999999999E-2</v>
      </c>
      <c r="AI747">
        <v>0</v>
      </c>
      <c r="AJ747">
        <v>1</v>
      </c>
      <c r="AK747">
        <v>100</v>
      </c>
      <c r="AL747" t="s">
        <v>732</v>
      </c>
      <c r="AM747" t="s">
        <v>732</v>
      </c>
      <c r="AN747">
        <v>0.5</v>
      </c>
      <c r="AO747">
        <v>1</v>
      </c>
      <c r="AP747">
        <v>2</v>
      </c>
      <c r="AQ747">
        <v>40</v>
      </c>
      <c r="AS747">
        <v>60</v>
      </c>
      <c r="AX747">
        <v>100</v>
      </c>
      <c r="AY747">
        <v>1</v>
      </c>
      <c r="AZ747">
        <v>3</v>
      </c>
      <c r="BA747">
        <v>100</v>
      </c>
      <c r="BB747">
        <v>1</v>
      </c>
      <c r="BC747">
        <v>1</v>
      </c>
      <c r="BD747" t="s">
        <v>732</v>
      </c>
      <c r="BE747" t="s">
        <v>732</v>
      </c>
      <c r="BF747" t="s">
        <v>732</v>
      </c>
      <c r="BG747" t="s">
        <v>732</v>
      </c>
      <c r="BH747" t="s">
        <v>732</v>
      </c>
      <c r="BI747" t="s">
        <v>732</v>
      </c>
    </row>
    <row r="748" spans="1:61">
      <c r="A748">
        <v>1160</v>
      </c>
      <c r="B748" t="s">
        <v>2081</v>
      </c>
      <c r="C748" t="s">
        <v>2082</v>
      </c>
      <c r="D748" s="70">
        <v>260340</v>
      </c>
      <c r="E748">
        <v>2</v>
      </c>
      <c r="F748">
        <v>1</v>
      </c>
      <c r="G748">
        <v>150</v>
      </c>
      <c r="H748">
        <v>1.7594757000000001</v>
      </c>
      <c r="I748">
        <v>0</v>
      </c>
      <c r="J748">
        <v>5.9296056999999999E-2</v>
      </c>
      <c r="L748">
        <v>86.148359999999997</v>
      </c>
      <c r="N748">
        <v>6.4706999999999999</v>
      </c>
      <c r="O748">
        <v>1.2252213999999999</v>
      </c>
      <c r="P748">
        <v>6.3</v>
      </c>
      <c r="Q748">
        <v>0</v>
      </c>
      <c r="R748">
        <v>80</v>
      </c>
      <c r="S748" t="s">
        <v>732</v>
      </c>
      <c r="T748">
        <v>0.1</v>
      </c>
      <c r="U748">
        <v>0</v>
      </c>
      <c r="V748">
        <v>90</v>
      </c>
      <c r="W748" t="s">
        <v>732</v>
      </c>
      <c r="X748">
        <v>0.2</v>
      </c>
      <c r="Y748">
        <v>1.2</v>
      </c>
      <c r="Z748">
        <v>2.3000001999999999</v>
      </c>
      <c r="AA748">
        <v>4</v>
      </c>
      <c r="AB748">
        <v>2.4</v>
      </c>
      <c r="AC748">
        <v>0</v>
      </c>
      <c r="AD748">
        <v>0.1</v>
      </c>
      <c r="AE748">
        <v>0.1</v>
      </c>
      <c r="AF748">
        <v>0</v>
      </c>
      <c r="AJ748">
        <v>0.1</v>
      </c>
      <c r="AK748">
        <v>28</v>
      </c>
      <c r="AL748" t="s">
        <v>732</v>
      </c>
      <c r="AM748" t="s">
        <v>732</v>
      </c>
      <c r="AN748" t="s">
        <v>732</v>
      </c>
      <c r="AO748" t="s">
        <v>732</v>
      </c>
      <c r="AP748" t="s">
        <v>732</v>
      </c>
      <c r="AR748">
        <v>20</v>
      </c>
      <c r="AS748">
        <v>10</v>
      </c>
      <c r="AU748">
        <v>60</v>
      </c>
      <c r="AW748">
        <v>10</v>
      </c>
      <c r="AX748" t="s">
        <v>732</v>
      </c>
      <c r="AY748" t="s">
        <v>732</v>
      </c>
      <c r="AZ748" t="s">
        <v>732</v>
      </c>
      <c r="BA748">
        <v>30</v>
      </c>
      <c r="BB748">
        <v>0.2</v>
      </c>
      <c r="BC748">
        <v>1</v>
      </c>
      <c r="BD748" t="s">
        <v>732</v>
      </c>
      <c r="BE748" t="s">
        <v>732</v>
      </c>
      <c r="BF748" t="s">
        <v>732</v>
      </c>
      <c r="BG748" t="s">
        <v>732</v>
      </c>
      <c r="BH748" t="s">
        <v>732</v>
      </c>
      <c r="BI748" t="s">
        <v>732</v>
      </c>
    </row>
    <row r="749" spans="1:61">
      <c r="A749">
        <v>1161</v>
      </c>
      <c r="B749" t="s">
        <v>2083</v>
      </c>
      <c r="C749" t="s">
        <v>2084</v>
      </c>
      <c r="D749" s="70">
        <v>260340</v>
      </c>
      <c r="E749">
        <v>2</v>
      </c>
      <c r="F749">
        <v>1</v>
      </c>
      <c r="G749">
        <v>150</v>
      </c>
      <c r="H749">
        <v>1.5007292999999999</v>
      </c>
      <c r="I749">
        <v>0</v>
      </c>
      <c r="J749">
        <v>0.49808687000000001</v>
      </c>
      <c r="N749">
        <v>51.689019999999999</v>
      </c>
      <c r="O749">
        <v>6.4706999999999999</v>
      </c>
      <c r="P749">
        <v>4.6782002</v>
      </c>
      <c r="Q749">
        <v>0</v>
      </c>
      <c r="R749">
        <v>80</v>
      </c>
      <c r="S749" t="s">
        <v>732</v>
      </c>
      <c r="T749">
        <v>7.0000000000000007E-2</v>
      </c>
      <c r="U749">
        <v>0</v>
      </c>
      <c r="V749">
        <v>90</v>
      </c>
      <c r="W749" t="s">
        <v>732</v>
      </c>
      <c r="X749">
        <v>0.2</v>
      </c>
      <c r="Y749">
        <v>1.2</v>
      </c>
      <c r="Z749">
        <v>2.3000001999999999</v>
      </c>
      <c r="AA749">
        <v>1.3000001000000001</v>
      </c>
      <c r="AB749">
        <v>1.4000001</v>
      </c>
      <c r="AC749">
        <v>0</v>
      </c>
      <c r="AD749">
        <v>1</v>
      </c>
      <c r="AE749">
        <v>1</v>
      </c>
      <c r="AF749">
        <v>0</v>
      </c>
      <c r="AJ749">
        <v>0.5</v>
      </c>
      <c r="AK749">
        <v>95</v>
      </c>
      <c r="AL749" t="s">
        <v>732</v>
      </c>
      <c r="AM749" t="s">
        <v>732</v>
      </c>
      <c r="AN749" t="s">
        <v>732</v>
      </c>
      <c r="AO749" t="s">
        <v>732</v>
      </c>
      <c r="AP749" t="s">
        <v>732</v>
      </c>
      <c r="AR749">
        <v>20</v>
      </c>
      <c r="AS749">
        <v>10</v>
      </c>
      <c r="AU749">
        <v>60</v>
      </c>
      <c r="AW749">
        <v>10</v>
      </c>
      <c r="AX749" t="s">
        <v>732</v>
      </c>
      <c r="AY749" t="s">
        <v>732</v>
      </c>
      <c r="AZ749" t="s">
        <v>732</v>
      </c>
      <c r="BA749">
        <v>95</v>
      </c>
      <c r="BB749">
        <v>0.2</v>
      </c>
      <c r="BC749">
        <v>1</v>
      </c>
      <c r="BD749" t="s">
        <v>732</v>
      </c>
      <c r="BE749" t="s">
        <v>732</v>
      </c>
      <c r="BF749" t="s">
        <v>732</v>
      </c>
      <c r="BG749" t="s">
        <v>732</v>
      </c>
      <c r="BH749" t="s">
        <v>732</v>
      </c>
      <c r="BI749" t="s">
        <v>732</v>
      </c>
    </row>
    <row r="750" spans="1:61">
      <c r="A750">
        <v>1162</v>
      </c>
      <c r="B750" t="s">
        <v>2085</v>
      </c>
      <c r="C750" t="s">
        <v>2086</v>
      </c>
      <c r="D750" s="70">
        <v>260340</v>
      </c>
      <c r="E750">
        <v>2</v>
      </c>
      <c r="F750">
        <v>1</v>
      </c>
      <c r="G750">
        <v>150</v>
      </c>
      <c r="H750">
        <v>1.9945037000000001</v>
      </c>
      <c r="I750">
        <v>1.1902334999999999</v>
      </c>
      <c r="J750">
        <v>1.3799812</v>
      </c>
      <c r="N750">
        <v>0.49621460000000001</v>
      </c>
      <c r="O750">
        <v>22.972898000000001</v>
      </c>
      <c r="P750">
        <v>3.1260002</v>
      </c>
      <c r="Q750">
        <v>0</v>
      </c>
      <c r="R750">
        <v>30</v>
      </c>
      <c r="S750" t="s">
        <v>732</v>
      </c>
      <c r="T750">
        <v>0.05</v>
      </c>
      <c r="U750">
        <v>0</v>
      </c>
      <c r="V750">
        <v>90</v>
      </c>
      <c r="W750" t="s">
        <v>732</v>
      </c>
      <c r="X750">
        <v>0.1</v>
      </c>
      <c r="Y750">
        <v>1</v>
      </c>
      <c r="Z750">
        <v>2.5</v>
      </c>
      <c r="AA750">
        <v>1.7</v>
      </c>
      <c r="AB750">
        <v>2.5</v>
      </c>
      <c r="AC750">
        <v>0</v>
      </c>
      <c r="AD750">
        <v>2.5</v>
      </c>
      <c r="AE750">
        <v>2.2000000000000002</v>
      </c>
      <c r="AF750">
        <v>0</v>
      </c>
      <c r="AJ750">
        <v>1</v>
      </c>
      <c r="AK750">
        <v>96</v>
      </c>
      <c r="AL750" t="s">
        <v>732</v>
      </c>
      <c r="AM750" t="s">
        <v>732</v>
      </c>
      <c r="AN750" t="s">
        <v>732</v>
      </c>
      <c r="AO750" t="s">
        <v>732</v>
      </c>
      <c r="AP750" t="s">
        <v>732</v>
      </c>
      <c r="AR750">
        <v>60</v>
      </c>
      <c r="AS750">
        <v>25</v>
      </c>
      <c r="AU750">
        <v>10</v>
      </c>
      <c r="AW750">
        <v>5</v>
      </c>
      <c r="AX750">
        <v>10</v>
      </c>
      <c r="AY750">
        <v>0.1</v>
      </c>
      <c r="AZ750">
        <v>3</v>
      </c>
      <c r="BA750">
        <v>96</v>
      </c>
      <c r="BB750">
        <v>0.2</v>
      </c>
      <c r="BC750">
        <v>1</v>
      </c>
      <c r="BD750">
        <v>1</v>
      </c>
      <c r="BE750">
        <v>2</v>
      </c>
      <c r="BF750">
        <v>25</v>
      </c>
      <c r="BG750" t="s">
        <v>732</v>
      </c>
      <c r="BH750" t="s">
        <v>732</v>
      </c>
      <c r="BI750" t="s">
        <v>732</v>
      </c>
    </row>
    <row r="751" spans="1:61">
      <c r="A751">
        <v>1163</v>
      </c>
      <c r="B751" t="s">
        <v>2087</v>
      </c>
      <c r="C751" t="s">
        <v>2088</v>
      </c>
      <c r="D751" s="70">
        <v>260340</v>
      </c>
      <c r="E751">
        <v>2</v>
      </c>
      <c r="F751">
        <v>1</v>
      </c>
      <c r="G751">
        <v>150</v>
      </c>
      <c r="H751">
        <v>2.1274706999999999</v>
      </c>
      <c r="I751">
        <v>5.3761760000000001</v>
      </c>
      <c r="J751">
        <v>0.84308212999999999</v>
      </c>
      <c r="N751">
        <v>0.49621460000000001</v>
      </c>
      <c r="O751">
        <v>0.42474335000000002</v>
      </c>
      <c r="P751">
        <v>0.43275002000000001</v>
      </c>
      <c r="Q751">
        <v>0</v>
      </c>
      <c r="R751">
        <v>70</v>
      </c>
      <c r="S751" t="s">
        <v>732</v>
      </c>
      <c r="T751">
        <v>1.0000001E-2</v>
      </c>
      <c r="U751">
        <v>0</v>
      </c>
      <c r="V751">
        <v>90</v>
      </c>
      <c r="W751" t="s">
        <v>732</v>
      </c>
      <c r="X751">
        <v>0.1</v>
      </c>
      <c r="Y751">
        <v>1</v>
      </c>
      <c r="Z751">
        <v>2.5</v>
      </c>
      <c r="AA751">
        <v>1.5000001000000001</v>
      </c>
      <c r="AB751">
        <v>1.5000001000000001</v>
      </c>
      <c r="AC751">
        <v>0.5</v>
      </c>
      <c r="AD751">
        <v>0.6</v>
      </c>
      <c r="AE751">
        <v>1.5000001000000001</v>
      </c>
      <c r="AF751">
        <v>0</v>
      </c>
      <c r="AG751">
        <v>0</v>
      </c>
      <c r="AH751">
        <v>0.14702654000000001</v>
      </c>
      <c r="AI751">
        <v>0</v>
      </c>
      <c r="AJ751">
        <v>1</v>
      </c>
      <c r="AK751">
        <v>100</v>
      </c>
      <c r="AL751" t="s">
        <v>732</v>
      </c>
      <c r="AM751" t="s">
        <v>732</v>
      </c>
      <c r="AN751" t="s">
        <v>732</v>
      </c>
      <c r="AO751" t="s">
        <v>732</v>
      </c>
      <c r="AP751" t="s">
        <v>732</v>
      </c>
      <c r="AR751">
        <v>60</v>
      </c>
      <c r="AS751">
        <v>40</v>
      </c>
      <c r="AX751">
        <v>10</v>
      </c>
      <c r="AY751">
        <v>0.2</v>
      </c>
      <c r="AZ751">
        <v>3</v>
      </c>
      <c r="BA751">
        <v>100</v>
      </c>
      <c r="BB751">
        <v>0.3</v>
      </c>
      <c r="BC751">
        <v>1</v>
      </c>
      <c r="BD751">
        <v>2</v>
      </c>
      <c r="BE751">
        <v>3</v>
      </c>
      <c r="BF751">
        <v>25</v>
      </c>
      <c r="BG751" t="s">
        <v>732</v>
      </c>
      <c r="BH751" t="s">
        <v>732</v>
      </c>
      <c r="BI751" t="s">
        <v>732</v>
      </c>
    </row>
    <row r="752" spans="1:61">
      <c r="A752">
        <v>1164</v>
      </c>
      <c r="B752" t="s">
        <v>2089</v>
      </c>
      <c r="C752" t="s">
        <v>2090</v>
      </c>
      <c r="D752" s="70">
        <v>260340</v>
      </c>
      <c r="E752">
        <v>2</v>
      </c>
      <c r="F752">
        <v>1</v>
      </c>
      <c r="G752">
        <v>150</v>
      </c>
      <c r="H752">
        <v>2.2712184999999998</v>
      </c>
      <c r="I752">
        <v>11.241095</v>
      </c>
      <c r="J752">
        <v>0</v>
      </c>
      <c r="N752">
        <v>4.0840709999999998</v>
      </c>
      <c r="O752">
        <v>1.3069028</v>
      </c>
      <c r="P752">
        <v>0.20025001000000001</v>
      </c>
      <c r="Q752">
        <v>0</v>
      </c>
      <c r="R752">
        <v>80</v>
      </c>
      <c r="S752" t="s">
        <v>732</v>
      </c>
      <c r="T752">
        <v>0.05</v>
      </c>
      <c r="U752">
        <v>0</v>
      </c>
      <c r="V752">
        <v>90</v>
      </c>
      <c r="W752" t="s">
        <v>732</v>
      </c>
      <c r="X752">
        <v>0.5</v>
      </c>
      <c r="Y752">
        <v>1.5000001000000001</v>
      </c>
      <c r="Z752">
        <v>3.1000000999999999</v>
      </c>
      <c r="AA752">
        <v>2.6000000999999999</v>
      </c>
      <c r="AB752">
        <v>3.0000002000000001</v>
      </c>
      <c r="AC752">
        <v>0.5</v>
      </c>
      <c r="AD752">
        <v>0.90000004</v>
      </c>
      <c r="AE752">
        <v>2.1000000999999999</v>
      </c>
      <c r="AF752">
        <v>0.3</v>
      </c>
      <c r="AG752">
        <v>0</v>
      </c>
      <c r="AH752">
        <v>1.8378317000000002E-2</v>
      </c>
      <c r="AI752">
        <v>0</v>
      </c>
      <c r="AJ752">
        <v>1.5</v>
      </c>
      <c r="AK752">
        <v>100</v>
      </c>
      <c r="AL752" t="s">
        <v>732</v>
      </c>
      <c r="AM752" t="s">
        <v>732</v>
      </c>
      <c r="AN752" t="s">
        <v>732</v>
      </c>
      <c r="AO752" t="s">
        <v>732</v>
      </c>
      <c r="AP752" t="s">
        <v>732</v>
      </c>
      <c r="AR752">
        <v>40</v>
      </c>
      <c r="AS752">
        <v>60</v>
      </c>
      <c r="AX752">
        <v>60</v>
      </c>
      <c r="AY752">
        <v>0.2</v>
      </c>
      <c r="AZ752">
        <v>3</v>
      </c>
      <c r="BA752">
        <v>100</v>
      </c>
      <c r="BB752">
        <v>0.3</v>
      </c>
      <c r="BC752">
        <v>1</v>
      </c>
      <c r="BD752">
        <v>2</v>
      </c>
      <c r="BE752">
        <v>3</v>
      </c>
      <c r="BF752">
        <v>25</v>
      </c>
      <c r="BG752" t="s">
        <v>732</v>
      </c>
      <c r="BH752" t="s">
        <v>732</v>
      </c>
      <c r="BI752" t="s">
        <v>732</v>
      </c>
    </row>
    <row r="753" spans="1:61">
      <c r="A753">
        <v>1165</v>
      </c>
      <c r="B753" t="s">
        <v>2091</v>
      </c>
      <c r="C753" t="s">
        <v>2092</v>
      </c>
    </row>
    <row r="754" spans="1:61">
      <c r="A754">
        <v>1166</v>
      </c>
      <c r="B754" t="s">
        <v>2089</v>
      </c>
      <c r="C754" t="s">
        <v>2093</v>
      </c>
      <c r="D754" s="70">
        <v>260340</v>
      </c>
      <c r="E754">
        <v>2</v>
      </c>
      <c r="F754">
        <v>1</v>
      </c>
      <c r="G754">
        <v>150</v>
      </c>
      <c r="H754">
        <v>2.0929709999999999</v>
      </c>
      <c r="I754">
        <v>5.1576789999999999</v>
      </c>
      <c r="J754">
        <v>0.13735122999999999</v>
      </c>
      <c r="N754">
        <v>0.44107962000000001</v>
      </c>
      <c r="O754">
        <v>0.19113451000000001</v>
      </c>
      <c r="P754">
        <v>0.78550005000000001</v>
      </c>
      <c r="Q754">
        <v>0</v>
      </c>
      <c r="R754">
        <v>80</v>
      </c>
      <c r="S754" t="s">
        <v>732</v>
      </c>
      <c r="T754">
        <v>0.2</v>
      </c>
      <c r="U754">
        <v>0</v>
      </c>
      <c r="V754">
        <v>90</v>
      </c>
      <c r="W754" t="s">
        <v>732</v>
      </c>
      <c r="X754">
        <v>0.2</v>
      </c>
      <c r="Y754">
        <v>0.6</v>
      </c>
      <c r="Z754">
        <v>0.8</v>
      </c>
      <c r="AA754">
        <v>0.1</v>
      </c>
      <c r="AB754">
        <v>1.3000001000000001</v>
      </c>
      <c r="AC754">
        <v>0</v>
      </c>
      <c r="AD754">
        <v>0</v>
      </c>
      <c r="AE754">
        <v>0.5</v>
      </c>
      <c r="AF754">
        <v>0</v>
      </c>
      <c r="AG754">
        <v>0.35625659999999998</v>
      </c>
      <c r="AH754">
        <v>8.6275994999999994E-2</v>
      </c>
      <c r="AI754">
        <v>0</v>
      </c>
      <c r="AJ754">
        <v>0.5</v>
      </c>
      <c r="AK754">
        <v>70</v>
      </c>
      <c r="AL754" t="s">
        <v>732</v>
      </c>
      <c r="AM754" t="s">
        <v>732</v>
      </c>
      <c r="AN754" t="s">
        <v>732</v>
      </c>
      <c r="AO754" t="s">
        <v>732</v>
      </c>
      <c r="AP754" t="s">
        <v>732</v>
      </c>
      <c r="AR754">
        <v>60</v>
      </c>
      <c r="AS754">
        <v>30</v>
      </c>
      <c r="AW754">
        <v>10</v>
      </c>
      <c r="AX754">
        <v>5</v>
      </c>
      <c r="AY754">
        <v>0.1</v>
      </c>
      <c r="AZ754">
        <v>3</v>
      </c>
      <c r="BA754">
        <v>20</v>
      </c>
      <c r="BB754">
        <v>0.1</v>
      </c>
      <c r="BC754">
        <v>1</v>
      </c>
      <c r="BD754" t="s">
        <v>732</v>
      </c>
      <c r="BE754" t="s">
        <v>732</v>
      </c>
      <c r="BF754" t="s">
        <v>732</v>
      </c>
      <c r="BG754" t="s">
        <v>732</v>
      </c>
      <c r="BH754" t="s">
        <v>732</v>
      </c>
      <c r="BI754" t="s">
        <v>732</v>
      </c>
    </row>
    <row r="755" spans="1:61">
      <c r="A755">
        <v>1167</v>
      </c>
      <c r="B755" t="s">
        <v>2089</v>
      </c>
      <c r="C755" t="s">
        <v>2094</v>
      </c>
      <c r="D755" s="70">
        <v>260340</v>
      </c>
      <c r="E755">
        <v>2</v>
      </c>
      <c r="F755">
        <v>1</v>
      </c>
      <c r="G755">
        <v>150</v>
      </c>
      <c r="H755">
        <v>2.0929709999999999</v>
      </c>
      <c r="I755">
        <v>5.1576789999999999</v>
      </c>
      <c r="J755">
        <v>0.13382941000000001</v>
      </c>
      <c r="N755">
        <v>0.44107962000000001</v>
      </c>
      <c r="O755">
        <v>0.19113451000000001</v>
      </c>
      <c r="P755">
        <v>1.1782501000000001</v>
      </c>
      <c r="Q755">
        <v>0</v>
      </c>
      <c r="R755">
        <v>80</v>
      </c>
      <c r="S755" t="s">
        <v>732</v>
      </c>
      <c r="T755">
        <v>0.15</v>
      </c>
      <c r="U755">
        <v>0</v>
      </c>
      <c r="V755">
        <v>90</v>
      </c>
      <c r="W755" t="s">
        <v>732</v>
      </c>
      <c r="X755">
        <v>1.4000001</v>
      </c>
      <c r="Y755">
        <v>2.5</v>
      </c>
      <c r="Z755">
        <v>3.0000002000000001</v>
      </c>
      <c r="AA755">
        <v>4</v>
      </c>
      <c r="AB755">
        <v>4</v>
      </c>
      <c r="AC755">
        <v>1</v>
      </c>
      <c r="AD755">
        <v>1</v>
      </c>
      <c r="AE755">
        <v>2</v>
      </c>
      <c r="AF755">
        <v>3.0000002000000001</v>
      </c>
      <c r="AG755">
        <v>0.35625659999999998</v>
      </c>
      <c r="AH755">
        <v>8.6275994999999994E-2</v>
      </c>
      <c r="AI755">
        <v>0</v>
      </c>
      <c r="AJ755">
        <v>1</v>
      </c>
      <c r="AK755">
        <v>80</v>
      </c>
      <c r="AL755" t="s">
        <v>732</v>
      </c>
      <c r="AM755" t="s">
        <v>732</v>
      </c>
      <c r="AN755" t="s">
        <v>732</v>
      </c>
      <c r="AO755" t="s">
        <v>732</v>
      </c>
      <c r="AP755" t="s">
        <v>732</v>
      </c>
      <c r="AR755">
        <v>65</v>
      </c>
      <c r="AS755">
        <v>30</v>
      </c>
      <c r="AW755">
        <v>5</v>
      </c>
      <c r="AX755">
        <v>60</v>
      </c>
      <c r="AY755">
        <v>0.2</v>
      </c>
      <c r="AZ755">
        <v>3</v>
      </c>
      <c r="BA755">
        <v>80</v>
      </c>
      <c r="BB755">
        <v>0.3</v>
      </c>
      <c r="BC755">
        <v>1</v>
      </c>
      <c r="BD755" t="s">
        <v>732</v>
      </c>
      <c r="BE755" t="s">
        <v>732</v>
      </c>
      <c r="BF755" t="s">
        <v>732</v>
      </c>
      <c r="BG755" t="s">
        <v>732</v>
      </c>
      <c r="BH755" t="s">
        <v>732</v>
      </c>
      <c r="BI755" t="s">
        <v>732</v>
      </c>
    </row>
    <row r="756" spans="1:61">
      <c r="A756">
        <v>1168</v>
      </c>
      <c r="B756" t="s">
        <v>2089</v>
      </c>
      <c r="C756" t="s">
        <v>2095</v>
      </c>
      <c r="D756" s="70">
        <v>260340</v>
      </c>
      <c r="E756">
        <v>2</v>
      </c>
      <c r="F756">
        <v>1</v>
      </c>
      <c r="G756">
        <v>150</v>
      </c>
      <c r="H756">
        <v>2.0929709999999999</v>
      </c>
      <c r="I756">
        <v>5.1576789999999999</v>
      </c>
      <c r="J756">
        <v>0.13382941000000001</v>
      </c>
      <c r="N756">
        <v>0.44107962000000001</v>
      </c>
      <c r="O756">
        <v>0.19113451000000001</v>
      </c>
      <c r="P756">
        <v>1.1782501000000001</v>
      </c>
      <c r="Q756">
        <v>0</v>
      </c>
      <c r="R756">
        <v>80</v>
      </c>
      <c r="S756" t="s">
        <v>732</v>
      </c>
      <c r="T756">
        <v>0.2</v>
      </c>
      <c r="U756">
        <v>0</v>
      </c>
      <c r="V756">
        <v>90</v>
      </c>
      <c r="W756" t="s">
        <v>732</v>
      </c>
      <c r="X756">
        <v>0.6</v>
      </c>
      <c r="Y756">
        <v>0.6</v>
      </c>
      <c r="Z756">
        <v>0.8</v>
      </c>
      <c r="AA756">
        <v>0.1</v>
      </c>
      <c r="AB756">
        <v>0.90000004</v>
      </c>
      <c r="AC756">
        <v>0</v>
      </c>
      <c r="AD756">
        <v>0</v>
      </c>
      <c r="AE756">
        <v>0.5</v>
      </c>
      <c r="AF756">
        <v>0</v>
      </c>
      <c r="AG756">
        <v>0.35625659999999998</v>
      </c>
      <c r="AH756">
        <v>8.6275994999999994E-2</v>
      </c>
      <c r="AI756">
        <v>0</v>
      </c>
      <c r="AJ756">
        <v>0.5</v>
      </c>
      <c r="AK756">
        <v>50</v>
      </c>
      <c r="AL756" t="s">
        <v>732</v>
      </c>
      <c r="AM756" t="s">
        <v>732</v>
      </c>
      <c r="AN756" t="s">
        <v>732</v>
      </c>
      <c r="AO756" t="s">
        <v>732</v>
      </c>
      <c r="AP756" t="s">
        <v>732</v>
      </c>
      <c r="AR756">
        <v>60</v>
      </c>
      <c r="AS756">
        <v>30</v>
      </c>
      <c r="AW756">
        <v>10</v>
      </c>
      <c r="AX756">
        <v>5</v>
      </c>
      <c r="AY756">
        <v>0.1</v>
      </c>
      <c r="AZ756">
        <v>3</v>
      </c>
      <c r="BA756">
        <v>20</v>
      </c>
      <c r="BB756">
        <v>0.1</v>
      </c>
      <c r="BC756">
        <v>1</v>
      </c>
      <c r="BD756" t="s">
        <v>732</v>
      </c>
      <c r="BE756" t="s">
        <v>732</v>
      </c>
      <c r="BF756" t="s">
        <v>732</v>
      </c>
      <c r="BG756" t="s">
        <v>732</v>
      </c>
      <c r="BH756" t="s">
        <v>732</v>
      </c>
      <c r="BI756" t="s">
        <v>732</v>
      </c>
    </row>
    <row r="757" spans="1:61">
      <c r="A757">
        <v>1169</v>
      </c>
      <c r="B757" t="s">
        <v>2089</v>
      </c>
      <c r="C757" t="s">
        <v>2096</v>
      </c>
      <c r="D757" s="70">
        <v>260340</v>
      </c>
      <c r="E757">
        <v>2</v>
      </c>
      <c r="F757">
        <v>1</v>
      </c>
      <c r="G757">
        <v>150</v>
      </c>
      <c r="H757">
        <v>2.0929709999999999</v>
      </c>
      <c r="I757">
        <v>5.1576789999999999</v>
      </c>
      <c r="J757">
        <v>0.13382941000000001</v>
      </c>
      <c r="N757">
        <v>0.44107962000000001</v>
      </c>
      <c r="O757">
        <v>0.19113451000000001</v>
      </c>
      <c r="P757">
        <v>1.1782501000000001</v>
      </c>
      <c r="Q757">
        <v>0</v>
      </c>
      <c r="R757">
        <v>80</v>
      </c>
      <c r="S757" t="s">
        <v>732</v>
      </c>
      <c r="T757">
        <v>0.15</v>
      </c>
      <c r="U757">
        <v>0</v>
      </c>
      <c r="V757">
        <v>90</v>
      </c>
      <c r="W757" t="s">
        <v>732</v>
      </c>
      <c r="X757">
        <v>0.6</v>
      </c>
      <c r="Y757">
        <v>0.6</v>
      </c>
      <c r="Z757">
        <v>0.8</v>
      </c>
      <c r="AA757">
        <v>0.1</v>
      </c>
      <c r="AB757">
        <v>0.90000004</v>
      </c>
      <c r="AC757">
        <v>0</v>
      </c>
      <c r="AD757">
        <v>0</v>
      </c>
      <c r="AE757">
        <v>0.5</v>
      </c>
      <c r="AF757">
        <v>0</v>
      </c>
      <c r="AG757">
        <v>0.35625659999999998</v>
      </c>
      <c r="AH757">
        <v>8.6275994999999994E-2</v>
      </c>
      <c r="AI757">
        <v>0</v>
      </c>
      <c r="AJ757">
        <v>0.5</v>
      </c>
      <c r="AK757">
        <v>50</v>
      </c>
      <c r="AL757" t="s">
        <v>732</v>
      </c>
      <c r="AM757" t="s">
        <v>732</v>
      </c>
      <c r="AN757" t="s">
        <v>732</v>
      </c>
      <c r="AO757" t="s">
        <v>732</v>
      </c>
      <c r="AP757" t="s">
        <v>732</v>
      </c>
      <c r="AR757">
        <v>65</v>
      </c>
      <c r="AS757">
        <v>30</v>
      </c>
      <c r="AW757">
        <v>5</v>
      </c>
      <c r="AX757">
        <v>20</v>
      </c>
      <c r="AY757">
        <v>0.1</v>
      </c>
      <c r="AZ757">
        <v>3</v>
      </c>
      <c r="BA757">
        <v>20</v>
      </c>
      <c r="BB757">
        <v>0.1</v>
      </c>
      <c r="BC757">
        <v>1</v>
      </c>
      <c r="BD757" t="s">
        <v>732</v>
      </c>
      <c r="BE757" t="s">
        <v>732</v>
      </c>
      <c r="BF757" t="s">
        <v>732</v>
      </c>
      <c r="BG757" t="s">
        <v>732</v>
      </c>
      <c r="BH757" t="s">
        <v>732</v>
      </c>
      <c r="BI757" t="s">
        <v>732</v>
      </c>
    </row>
    <row r="758" spans="1:61">
      <c r="A758">
        <v>1170</v>
      </c>
      <c r="B758" t="s">
        <v>2091</v>
      </c>
      <c r="C758" t="s">
        <v>2097</v>
      </c>
    </row>
    <row r="759" spans="1:61">
      <c r="A759">
        <v>1171</v>
      </c>
      <c r="B759" t="s">
        <v>2091</v>
      </c>
      <c r="C759" t="s">
        <v>2098</v>
      </c>
    </row>
    <row r="760" spans="1:61">
      <c r="A760">
        <v>1172</v>
      </c>
      <c r="B760" t="s">
        <v>2099</v>
      </c>
      <c r="C760" t="s">
        <v>2100</v>
      </c>
      <c r="D760" s="70">
        <v>260340</v>
      </c>
      <c r="E760">
        <v>2</v>
      </c>
      <c r="F760">
        <v>1</v>
      </c>
      <c r="G760">
        <v>150</v>
      </c>
      <c r="H760">
        <v>1.7594757000000001</v>
      </c>
      <c r="I760">
        <v>0</v>
      </c>
      <c r="J760">
        <v>2.9648026000000001E-2</v>
      </c>
      <c r="L760">
        <v>86.148359999999997</v>
      </c>
      <c r="N760">
        <v>2.2398574</v>
      </c>
      <c r="O760">
        <v>1.2252213999999999</v>
      </c>
      <c r="P760">
        <v>1.042</v>
      </c>
      <c r="Q760">
        <v>0</v>
      </c>
      <c r="R760">
        <v>80</v>
      </c>
      <c r="S760" t="s">
        <v>732</v>
      </c>
      <c r="T760">
        <v>0.25</v>
      </c>
      <c r="U760">
        <v>0</v>
      </c>
      <c r="V760">
        <v>90</v>
      </c>
      <c r="W760" t="s">
        <v>732</v>
      </c>
      <c r="X760">
        <v>0.1</v>
      </c>
      <c r="Y760">
        <v>0.4</v>
      </c>
      <c r="Z760">
        <v>0.70000004999999998</v>
      </c>
      <c r="AA760">
        <v>4</v>
      </c>
      <c r="AB760">
        <v>0</v>
      </c>
      <c r="AC760">
        <v>0</v>
      </c>
      <c r="AD760">
        <v>0.1</v>
      </c>
      <c r="AE760">
        <v>0.1</v>
      </c>
      <c r="AF760">
        <v>0</v>
      </c>
      <c r="AJ760">
        <v>0.2</v>
      </c>
      <c r="AK760">
        <v>50</v>
      </c>
      <c r="AL760" t="s">
        <v>732</v>
      </c>
      <c r="AM760" t="s">
        <v>732</v>
      </c>
      <c r="AN760" t="s">
        <v>732</v>
      </c>
      <c r="AO760" t="s">
        <v>732</v>
      </c>
      <c r="AP760" t="s">
        <v>732</v>
      </c>
      <c r="AR760">
        <v>10</v>
      </c>
      <c r="AS760">
        <v>10</v>
      </c>
      <c r="AW760">
        <v>80</v>
      </c>
      <c r="AX760" t="s">
        <v>732</v>
      </c>
      <c r="AY760" t="s">
        <v>732</v>
      </c>
      <c r="AZ760" t="s">
        <v>732</v>
      </c>
      <c r="BA760" t="s">
        <v>732</v>
      </c>
      <c r="BB760" t="s">
        <v>732</v>
      </c>
      <c r="BC760" t="s">
        <v>732</v>
      </c>
      <c r="BD760" t="s">
        <v>732</v>
      </c>
      <c r="BE760" t="s">
        <v>732</v>
      </c>
      <c r="BF760" t="s">
        <v>732</v>
      </c>
      <c r="BG760" t="s">
        <v>732</v>
      </c>
      <c r="BH760" t="s">
        <v>732</v>
      </c>
      <c r="BI760" t="s">
        <v>732</v>
      </c>
    </row>
    <row r="761" spans="1:61">
      <c r="A761">
        <v>1173</v>
      </c>
      <c r="B761" t="s">
        <v>2101</v>
      </c>
      <c r="C761" t="s">
        <v>2102</v>
      </c>
      <c r="D761" s="70">
        <v>260340</v>
      </c>
      <c r="E761">
        <v>2</v>
      </c>
      <c r="F761">
        <v>1</v>
      </c>
      <c r="G761">
        <v>150</v>
      </c>
      <c r="H761">
        <v>1.5007292999999999</v>
      </c>
      <c r="I761">
        <v>0</v>
      </c>
      <c r="J761">
        <v>0.59296059999999995</v>
      </c>
      <c r="N761">
        <v>51.689019999999999</v>
      </c>
      <c r="O761">
        <v>6.9184159999999997</v>
      </c>
      <c r="P761">
        <v>2.0436000000000001</v>
      </c>
      <c r="Q761">
        <v>0</v>
      </c>
      <c r="R761">
        <v>80</v>
      </c>
      <c r="S761" t="s">
        <v>732</v>
      </c>
      <c r="T761">
        <v>0.05</v>
      </c>
      <c r="U761">
        <v>0</v>
      </c>
      <c r="V761">
        <v>90</v>
      </c>
      <c r="W761" t="s">
        <v>732</v>
      </c>
      <c r="X761">
        <v>0.2</v>
      </c>
      <c r="Y761">
        <v>1.3000001000000001</v>
      </c>
      <c r="Z761">
        <v>3.2</v>
      </c>
      <c r="AA761">
        <v>3.2</v>
      </c>
      <c r="AB761">
        <v>1.8000001000000001</v>
      </c>
      <c r="AC761">
        <v>0</v>
      </c>
      <c r="AD761">
        <v>1.8000001000000001</v>
      </c>
      <c r="AE761">
        <v>0.6</v>
      </c>
      <c r="AF761">
        <v>0</v>
      </c>
      <c r="AJ761">
        <v>0.7</v>
      </c>
      <c r="AK761">
        <v>95</v>
      </c>
      <c r="AL761" t="s">
        <v>732</v>
      </c>
      <c r="AM761" t="s">
        <v>732</v>
      </c>
      <c r="AN761" t="s">
        <v>732</v>
      </c>
      <c r="AO761" t="s">
        <v>732</v>
      </c>
      <c r="AP761" t="s">
        <v>732</v>
      </c>
      <c r="AR761">
        <v>10</v>
      </c>
      <c r="AS761">
        <v>10</v>
      </c>
      <c r="AW761">
        <v>80</v>
      </c>
      <c r="AX761" t="s">
        <v>732</v>
      </c>
      <c r="AY761" t="s">
        <v>732</v>
      </c>
      <c r="AZ761" t="s">
        <v>732</v>
      </c>
      <c r="BA761">
        <v>95</v>
      </c>
      <c r="BB761">
        <v>0.2</v>
      </c>
      <c r="BC761">
        <v>1</v>
      </c>
      <c r="BD761" t="s">
        <v>732</v>
      </c>
      <c r="BE761" t="s">
        <v>732</v>
      </c>
      <c r="BF761" t="s">
        <v>732</v>
      </c>
      <c r="BG761" t="s">
        <v>732</v>
      </c>
      <c r="BH761" t="s">
        <v>732</v>
      </c>
      <c r="BI761" t="s">
        <v>732</v>
      </c>
    </row>
    <row r="762" spans="1:61">
      <c r="A762">
        <v>1174</v>
      </c>
      <c r="B762" t="s">
        <v>2091</v>
      </c>
      <c r="C762" t="s">
        <v>2103</v>
      </c>
      <c r="D762" s="70">
        <v>260340</v>
      </c>
      <c r="E762">
        <v>2</v>
      </c>
      <c r="F762">
        <v>1</v>
      </c>
      <c r="G762">
        <v>150</v>
      </c>
      <c r="H762">
        <v>5.0024309999999996</v>
      </c>
      <c r="I762">
        <v>6.3910369999999999</v>
      </c>
      <c r="J762">
        <v>0.50698129999999997</v>
      </c>
      <c r="L762">
        <v>6.8918695000000003</v>
      </c>
      <c r="N762">
        <v>0.44107962000000001</v>
      </c>
      <c r="O762">
        <v>22.972898000000001</v>
      </c>
      <c r="P762">
        <v>0.78550005000000001</v>
      </c>
      <c r="Q762">
        <v>0</v>
      </c>
      <c r="R762">
        <v>80</v>
      </c>
      <c r="S762" t="s">
        <v>732</v>
      </c>
      <c r="T762">
        <v>0.1</v>
      </c>
      <c r="U762">
        <v>0</v>
      </c>
      <c r="V762">
        <v>90</v>
      </c>
      <c r="W762" t="s">
        <v>732</v>
      </c>
      <c r="X762">
        <v>0.4</v>
      </c>
      <c r="Y762">
        <v>0.8</v>
      </c>
      <c r="Z762">
        <v>0.90000004</v>
      </c>
      <c r="AA762">
        <v>0.5</v>
      </c>
      <c r="AB762">
        <v>1.3000001000000001</v>
      </c>
      <c r="AC762">
        <v>0</v>
      </c>
      <c r="AD762">
        <v>0.2</v>
      </c>
      <c r="AE762">
        <v>0.5</v>
      </c>
      <c r="AF762">
        <v>0</v>
      </c>
      <c r="AG762">
        <v>0</v>
      </c>
      <c r="AH762">
        <v>0.2481073</v>
      </c>
      <c r="AI762">
        <v>0</v>
      </c>
      <c r="AJ762">
        <v>0.9</v>
      </c>
      <c r="AK762">
        <v>95</v>
      </c>
      <c r="AL762" t="s">
        <v>732</v>
      </c>
      <c r="AM762" t="s">
        <v>732</v>
      </c>
      <c r="AN762" t="s">
        <v>732</v>
      </c>
      <c r="AO762" t="s">
        <v>732</v>
      </c>
      <c r="AP762" t="s">
        <v>732</v>
      </c>
      <c r="AR762">
        <v>55</v>
      </c>
      <c r="AS762">
        <v>35</v>
      </c>
      <c r="AW762">
        <v>10</v>
      </c>
      <c r="AX762">
        <v>95</v>
      </c>
      <c r="AY762">
        <v>0.2</v>
      </c>
      <c r="AZ762">
        <v>3</v>
      </c>
      <c r="BA762">
        <v>95</v>
      </c>
      <c r="BB762">
        <v>0.3</v>
      </c>
      <c r="BC762">
        <v>1</v>
      </c>
      <c r="BD762" t="s">
        <v>732</v>
      </c>
      <c r="BE762" t="s">
        <v>732</v>
      </c>
      <c r="BF762" t="s">
        <v>732</v>
      </c>
      <c r="BG762" t="s">
        <v>732</v>
      </c>
      <c r="BH762" t="s">
        <v>732</v>
      </c>
      <c r="BI762" t="s">
        <v>732</v>
      </c>
    </row>
    <row r="763" spans="1:61">
      <c r="A763">
        <v>1175</v>
      </c>
      <c r="B763" t="s">
        <v>2091</v>
      </c>
      <c r="C763" t="s">
        <v>2104</v>
      </c>
      <c r="D763" s="70">
        <v>260340</v>
      </c>
      <c r="E763">
        <v>2</v>
      </c>
      <c r="F763">
        <v>1</v>
      </c>
      <c r="G763">
        <v>150</v>
      </c>
      <c r="H763">
        <v>4.1507240000000003</v>
      </c>
      <c r="I763">
        <v>1.6570554</v>
      </c>
      <c r="J763">
        <v>0.12326392999999999</v>
      </c>
      <c r="N763">
        <v>1.3783738999999999</v>
      </c>
      <c r="O763">
        <v>0.51050890000000004</v>
      </c>
      <c r="P763">
        <v>1.1782501000000001</v>
      </c>
      <c r="Q763">
        <v>0</v>
      </c>
      <c r="R763">
        <v>80</v>
      </c>
      <c r="S763" t="s">
        <v>732</v>
      </c>
      <c r="T763">
        <v>0.1</v>
      </c>
      <c r="U763">
        <v>0</v>
      </c>
      <c r="V763">
        <v>90</v>
      </c>
      <c r="W763" t="s">
        <v>732</v>
      </c>
      <c r="X763">
        <v>1.4000001</v>
      </c>
      <c r="Y763">
        <v>2.5</v>
      </c>
      <c r="Z763">
        <v>3.0000002000000001</v>
      </c>
      <c r="AA763">
        <v>4</v>
      </c>
      <c r="AB763">
        <v>4</v>
      </c>
      <c r="AC763">
        <v>1</v>
      </c>
      <c r="AD763">
        <v>2</v>
      </c>
      <c r="AE763">
        <v>4</v>
      </c>
      <c r="AF763">
        <v>4</v>
      </c>
      <c r="AG763">
        <v>2.609483</v>
      </c>
      <c r="AH763">
        <v>0.68918692999999998</v>
      </c>
      <c r="AI763">
        <v>0</v>
      </c>
      <c r="AJ763">
        <v>0.9</v>
      </c>
      <c r="AK763">
        <v>95</v>
      </c>
      <c r="AL763" t="s">
        <v>732</v>
      </c>
      <c r="AM763" t="s">
        <v>732</v>
      </c>
      <c r="AN763" t="s">
        <v>732</v>
      </c>
      <c r="AO763" t="s">
        <v>732</v>
      </c>
      <c r="AP763" t="s">
        <v>732</v>
      </c>
      <c r="AR763">
        <v>55</v>
      </c>
      <c r="AS763">
        <v>25</v>
      </c>
      <c r="AW763">
        <v>20</v>
      </c>
      <c r="AX763">
        <v>95</v>
      </c>
      <c r="AY763">
        <v>0.2</v>
      </c>
      <c r="AZ763">
        <v>3</v>
      </c>
      <c r="BA763">
        <v>95</v>
      </c>
      <c r="BB763">
        <v>0.3</v>
      </c>
      <c r="BC763">
        <v>1</v>
      </c>
      <c r="BD763" t="s">
        <v>732</v>
      </c>
      <c r="BE763" t="s">
        <v>732</v>
      </c>
      <c r="BF763" t="s">
        <v>732</v>
      </c>
      <c r="BG763" t="s">
        <v>732</v>
      </c>
      <c r="BH763" t="s">
        <v>732</v>
      </c>
      <c r="BI763" t="s">
        <v>732</v>
      </c>
    </row>
    <row r="764" spans="1:61">
      <c r="A764">
        <v>1176</v>
      </c>
      <c r="B764" t="s">
        <v>2091</v>
      </c>
      <c r="C764" t="s">
        <v>2105</v>
      </c>
      <c r="D764" s="70">
        <v>260340</v>
      </c>
      <c r="E764">
        <v>2</v>
      </c>
      <c r="F764">
        <v>1</v>
      </c>
      <c r="G764">
        <v>150</v>
      </c>
      <c r="H764">
        <v>4.9808690000000002</v>
      </c>
      <c r="I764">
        <v>8.0195220000000003</v>
      </c>
      <c r="J764">
        <v>0.49097132999999998</v>
      </c>
      <c r="L764">
        <v>6.8918695000000003</v>
      </c>
      <c r="N764">
        <v>0.44107962000000001</v>
      </c>
      <c r="O764">
        <v>0.19113451000000001</v>
      </c>
      <c r="P764">
        <v>0.78550005000000001</v>
      </c>
      <c r="Q764">
        <v>0</v>
      </c>
      <c r="R764">
        <v>80</v>
      </c>
      <c r="S764" t="s">
        <v>732</v>
      </c>
      <c r="T764">
        <v>0.2</v>
      </c>
      <c r="U764">
        <v>0</v>
      </c>
      <c r="V764">
        <v>90</v>
      </c>
      <c r="W764" t="s">
        <v>732</v>
      </c>
      <c r="X764">
        <v>0.4</v>
      </c>
      <c r="Y764">
        <v>0.8</v>
      </c>
      <c r="Z764">
        <v>0.90000004</v>
      </c>
      <c r="AA764">
        <v>0.5</v>
      </c>
      <c r="AB764">
        <v>1.3000001000000001</v>
      </c>
      <c r="AC764">
        <v>0</v>
      </c>
      <c r="AD764">
        <v>0.2</v>
      </c>
      <c r="AE764">
        <v>0.5</v>
      </c>
      <c r="AF764">
        <v>0</v>
      </c>
      <c r="AG764">
        <v>10.458424000000001</v>
      </c>
      <c r="AH764">
        <v>0</v>
      </c>
      <c r="AI764">
        <v>0</v>
      </c>
      <c r="AJ764">
        <v>0.5</v>
      </c>
      <c r="AK764">
        <v>50</v>
      </c>
      <c r="AL764" t="s">
        <v>732</v>
      </c>
      <c r="AM764" t="s">
        <v>732</v>
      </c>
      <c r="AN764" t="s">
        <v>732</v>
      </c>
      <c r="AO764" t="s">
        <v>732</v>
      </c>
      <c r="AP764" t="s">
        <v>732</v>
      </c>
      <c r="AR764">
        <v>55</v>
      </c>
      <c r="AS764">
        <v>25</v>
      </c>
      <c r="AW764">
        <v>20</v>
      </c>
      <c r="AX764">
        <v>80</v>
      </c>
      <c r="AY764">
        <v>0.1</v>
      </c>
      <c r="AZ764">
        <v>3</v>
      </c>
      <c r="BA764">
        <v>75</v>
      </c>
      <c r="BB764">
        <v>0.2</v>
      </c>
      <c r="BC764">
        <v>1</v>
      </c>
      <c r="BD764" t="s">
        <v>732</v>
      </c>
      <c r="BE764" t="s">
        <v>732</v>
      </c>
      <c r="BF764" t="s">
        <v>732</v>
      </c>
      <c r="BG764" t="s">
        <v>732</v>
      </c>
      <c r="BH764" t="s">
        <v>732</v>
      </c>
      <c r="BI764" t="s">
        <v>732</v>
      </c>
    </row>
    <row r="765" spans="1:61">
      <c r="A765">
        <v>1177</v>
      </c>
      <c r="B765" t="s">
        <v>2091</v>
      </c>
      <c r="C765" t="s">
        <v>2106</v>
      </c>
      <c r="D765" s="70">
        <v>260340</v>
      </c>
      <c r="E765">
        <v>2</v>
      </c>
      <c r="F765">
        <v>1</v>
      </c>
      <c r="G765">
        <v>150</v>
      </c>
      <c r="H765">
        <v>4.9808690000000002</v>
      </c>
      <c r="I765">
        <v>8.0195220000000003</v>
      </c>
      <c r="J765">
        <v>0.49097132999999998</v>
      </c>
      <c r="L765">
        <v>3.4459347999999999</v>
      </c>
      <c r="N765">
        <v>0.44107962000000001</v>
      </c>
      <c r="O765">
        <v>0.19113451000000001</v>
      </c>
      <c r="P765">
        <v>0.78550005000000001</v>
      </c>
      <c r="Q765">
        <v>0</v>
      </c>
      <c r="R765">
        <v>80</v>
      </c>
      <c r="S765" t="s">
        <v>732</v>
      </c>
      <c r="T765">
        <v>0.1</v>
      </c>
      <c r="U765">
        <v>0</v>
      </c>
      <c r="V765">
        <v>90</v>
      </c>
      <c r="W765" t="s">
        <v>732</v>
      </c>
      <c r="X765">
        <v>2.5</v>
      </c>
      <c r="Y765">
        <v>3.0000002000000001</v>
      </c>
      <c r="Z765">
        <v>1.5000001000000001</v>
      </c>
      <c r="AA765">
        <v>5.5000004999999996</v>
      </c>
      <c r="AB765">
        <v>3.0000002000000001</v>
      </c>
      <c r="AC765">
        <v>2</v>
      </c>
      <c r="AD765">
        <v>3.0000002000000001</v>
      </c>
      <c r="AE765">
        <v>2.5</v>
      </c>
      <c r="AF765">
        <v>1</v>
      </c>
      <c r="AG765">
        <v>10.458424000000001</v>
      </c>
      <c r="AH765">
        <v>0</v>
      </c>
      <c r="AI765">
        <v>0</v>
      </c>
      <c r="AJ765">
        <v>0.9</v>
      </c>
      <c r="AK765">
        <v>95</v>
      </c>
      <c r="AL765" t="s">
        <v>732</v>
      </c>
      <c r="AM765" t="s">
        <v>732</v>
      </c>
      <c r="AN765" t="s">
        <v>732</v>
      </c>
      <c r="AO765" t="s">
        <v>732</v>
      </c>
      <c r="AP765" t="s">
        <v>732</v>
      </c>
      <c r="AR765">
        <v>55</v>
      </c>
      <c r="AS765">
        <v>25</v>
      </c>
      <c r="AW765">
        <v>20</v>
      </c>
      <c r="AX765">
        <v>95</v>
      </c>
      <c r="AY765">
        <v>0.2</v>
      </c>
      <c r="AZ765">
        <v>3</v>
      </c>
      <c r="BA765">
        <v>95</v>
      </c>
      <c r="BB765">
        <v>0.3</v>
      </c>
      <c r="BC765">
        <v>1</v>
      </c>
      <c r="BD765" t="s">
        <v>732</v>
      </c>
      <c r="BE765" t="s">
        <v>732</v>
      </c>
      <c r="BF765" t="s">
        <v>732</v>
      </c>
      <c r="BG765" t="s">
        <v>732</v>
      </c>
      <c r="BH765" t="s">
        <v>732</v>
      </c>
      <c r="BI765" t="s">
        <v>732</v>
      </c>
    </row>
    <row r="766" spans="1:61">
      <c r="A766">
        <v>1178</v>
      </c>
      <c r="B766" t="s">
        <v>2091</v>
      </c>
      <c r="C766" s="69" t="s">
        <v>2107</v>
      </c>
      <c r="D766" s="70">
        <v>260340</v>
      </c>
      <c r="E766">
        <v>2</v>
      </c>
      <c r="F766">
        <v>1</v>
      </c>
      <c r="G766">
        <v>150</v>
      </c>
      <c r="H766">
        <v>4.9808690000000002</v>
      </c>
      <c r="I766">
        <v>8.0195220000000003</v>
      </c>
      <c r="J766">
        <v>0.49097132999999998</v>
      </c>
      <c r="L766">
        <v>3.4459347999999999</v>
      </c>
      <c r="N766">
        <v>0.44107962000000001</v>
      </c>
      <c r="O766">
        <v>0.19113451000000001</v>
      </c>
      <c r="P766">
        <v>0.78550005000000001</v>
      </c>
      <c r="Q766">
        <v>0</v>
      </c>
      <c r="R766">
        <v>80</v>
      </c>
      <c r="S766" t="s">
        <v>732</v>
      </c>
      <c r="T766">
        <v>0.1</v>
      </c>
      <c r="U766">
        <v>0</v>
      </c>
      <c r="V766">
        <v>90</v>
      </c>
      <c r="W766" t="s">
        <v>732</v>
      </c>
      <c r="X766">
        <v>0.6</v>
      </c>
      <c r="Y766">
        <v>0.6</v>
      </c>
      <c r="Z766">
        <v>0.8</v>
      </c>
      <c r="AA766">
        <v>0.1</v>
      </c>
      <c r="AB766">
        <v>0.90000004</v>
      </c>
      <c r="AC766">
        <v>0</v>
      </c>
      <c r="AD766">
        <v>0</v>
      </c>
      <c r="AE766">
        <v>0.5</v>
      </c>
      <c r="AF766">
        <v>0</v>
      </c>
      <c r="AG766">
        <v>10.458424000000001</v>
      </c>
      <c r="AH766">
        <v>0</v>
      </c>
      <c r="AI766">
        <v>0</v>
      </c>
      <c r="AJ766">
        <v>0.5</v>
      </c>
      <c r="AK766">
        <v>50</v>
      </c>
      <c r="AL766" t="s">
        <v>732</v>
      </c>
      <c r="AM766" t="s">
        <v>732</v>
      </c>
      <c r="AN766" t="s">
        <v>732</v>
      </c>
      <c r="AO766" t="s">
        <v>732</v>
      </c>
      <c r="AP766" t="s">
        <v>732</v>
      </c>
      <c r="AR766">
        <v>55</v>
      </c>
      <c r="AS766">
        <v>25</v>
      </c>
      <c r="AW766">
        <v>20</v>
      </c>
      <c r="AX766">
        <v>20</v>
      </c>
      <c r="AY766">
        <v>0.1</v>
      </c>
      <c r="AZ766">
        <v>3</v>
      </c>
      <c r="BA766">
        <v>20</v>
      </c>
      <c r="BB766">
        <v>0.1</v>
      </c>
      <c r="BC766">
        <v>1</v>
      </c>
      <c r="BD766" t="s">
        <v>732</v>
      </c>
      <c r="BE766" t="s">
        <v>732</v>
      </c>
      <c r="BF766" t="s">
        <v>732</v>
      </c>
      <c r="BG766" t="s">
        <v>732</v>
      </c>
      <c r="BH766" t="s">
        <v>732</v>
      </c>
      <c r="BI766" t="s">
        <v>732</v>
      </c>
    </row>
    <row r="767" spans="1:61">
      <c r="A767">
        <v>1179</v>
      </c>
      <c r="B767" t="s">
        <v>2091</v>
      </c>
      <c r="C767" t="s">
        <v>2108</v>
      </c>
      <c r="D767" s="70">
        <v>260340</v>
      </c>
      <c r="E767">
        <v>2</v>
      </c>
      <c r="F767">
        <v>1</v>
      </c>
      <c r="G767">
        <v>150</v>
      </c>
      <c r="H767">
        <v>4.1507240000000003</v>
      </c>
      <c r="I767">
        <v>1.6570554</v>
      </c>
      <c r="J767">
        <v>0.13656061999999999</v>
      </c>
      <c r="N767">
        <v>1.3783738999999999</v>
      </c>
      <c r="O767">
        <v>0.51050890000000004</v>
      </c>
      <c r="P767">
        <v>0.78550005000000001</v>
      </c>
      <c r="Q767">
        <v>0</v>
      </c>
      <c r="R767">
        <v>80</v>
      </c>
      <c r="S767" t="s">
        <v>732</v>
      </c>
      <c r="T767">
        <v>0.1</v>
      </c>
      <c r="U767">
        <v>0</v>
      </c>
      <c r="V767">
        <v>90</v>
      </c>
      <c r="W767" t="s">
        <v>732</v>
      </c>
      <c r="X767">
        <v>0.8</v>
      </c>
      <c r="Y767">
        <v>0.8</v>
      </c>
      <c r="Z767">
        <v>0.4</v>
      </c>
      <c r="AA767">
        <v>0.5</v>
      </c>
      <c r="AB767">
        <v>0.5</v>
      </c>
      <c r="AC767">
        <v>0</v>
      </c>
      <c r="AD767">
        <v>0.4</v>
      </c>
      <c r="AE767">
        <v>0.1</v>
      </c>
      <c r="AF767">
        <v>0</v>
      </c>
      <c r="AG767">
        <v>1.5153277999999999</v>
      </c>
      <c r="AH767">
        <v>0.11486448</v>
      </c>
      <c r="AI767">
        <v>0</v>
      </c>
      <c r="AJ767">
        <v>0.5</v>
      </c>
      <c r="AK767">
        <v>50</v>
      </c>
      <c r="AL767" t="s">
        <v>732</v>
      </c>
      <c r="AM767" t="s">
        <v>732</v>
      </c>
      <c r="AN767" t="s">
        <v>732</v>
      </c>
      <c r="AO767" t="s">
        <v>732</v>
      </c>
      <c r="AP767" t="s">
        <v>732</v>
      </c>
      <c r="AR767">
        <v>55</v>
      </c>
      <c r="AS767">
        <v>25</v>
      </c>
      <c r="AW767">
        <v>20</v>
      </c>
      <c r="AX767">
        <v>20</v>
      </c>
      <c r="AY767">
        <v>0.1</v>
      </c>
      <c r="AZ767">
        <v>3</v>
      </c>
      <c r="BA767">
        <v>20</v>
      </c>
      <c r="BB767">
        <v>0.1</v>
      </c>
      <c r="BC767">
        <v>1</v>
      </c>
      <c r="BD767">
        <v>2</v>
      </c>
      <c r="BE767">
        <v>3</v>
      </c>
      <c r="BF767">
        <v>25</v>
      </c>
      <c r="BG767" t="s">
        <v>732</v>
      </c>
      <c r="BH767" t="s">
        <v>732</v>
      </c>
      <c r="BI767" t="s">
        <v>732</v>
      </c>
    </row>
    <row r="768" spans="1:61">
      <c r="A768">
        <v>1180</v>
      </c>
      <c r="B768" t="s">
        <v>2081</v>
      </c>
      <c r="C768" t="s">
        <v>2109</v>
      </c>
      <c r="D768" s="70">
        <v>260340</v>
      </c>
      <c r="E768">
        <v>2</v>
      </c>
      <c r="F768">
        <v>1</v>
      </c>
      <c r="G768">
        <v>150</v>
      </c>
      <c r="H768">
        <v>0</v>
      </c>
      <c r="I768">
        <v>0</v>
      </c>
      <c r="J768">
        <v>5.9296056999999999E-2</v>
      </c>
      <c r="O768">
        <v>1.2252213999999999</v>
      </c>
      <c r="P768">
        <v>6.3</v>
      </c>
      <c r="Q768">
        <v>0</v>
      </c>
      <c r="R768">
        <v>80</v>
      </c>
      <c r="S768" t="s">
        <v>732</v>
      </c>
      <c r="T768">
        <v>0.1</v>
      </c>
      <c r="U768">
        <v>0</v>
      </c>
      <c r="V768">
        <v>90</v>
      </c>
      <c r="W768" t="s">
        <v>732</v>
      </c>
      <c r="X768">
        <v>0.2</v>
      </c>
      <c r="Y768">
        <v>1.2</v>
      </c>
      <c r="Z768">
        <v>2.3000001999999999</v>
      </c>
      <c r="AA768">
        <v>4</v>
      </c>
      <c r="AB768">
        <v>2.4</v>
      </c>
      <c r="AC768">
        <v>0</v>
      </c>
      <c r="AD768">
        <v>0.1</v>
      </c>
      <c r="AE768">
        <v>0.1</v>
      </c>
      <c r="AF768">
        <v>0</v>
      </c>
      <c r="AJ768">
        <v>0.1</v>
      </c>
      <c r="AK768">
        <v>28</v>
      </c>
      <c r="AL768" t="s">
        <v>732</v>
      </c>
      <c r="AM768" t="s">
        <v>732</v>
      </c>
      <c r="AN768" t="s">
        <v>732</v>
      </c>
      <c r="AO768" t="s">
        <v>732</v>
      </c>
      <c r="AP768" t="s">
        <v>732</v>
      </c>
      <c r="AR768">
        <v>20</v>
      </c>
      <c r="AS768">
        <v>10</v>
      </c>
      <c r="AU768">
        <v>60</v>
      </c>
      <c r="AW768">
        <v>10</v>
      </c>
      <c r="AX768" t="s">
        <v>732</v>
      </c>
      <c r="AY768" t="s">
        <v>732</v>
      </c>
      <c r="AZ768" t="s">
        <v>732</v>
      </c>
      <c r="BA768">
        <v>30</v>
      </c>
      <c r="BB768">
        <v>0.2</v>
      </c>
      <c r="BC768">
        <v>1</v>
      </c>
      <c r="BD768" t="s">
        <v>732</v>
      </c>
      <c r="BE768" t="s">
        <v>732</v>
      </c>
      <c r="BF768" t="s">
        <v>732</v>
      </c>
      <c r="BG768" t="s">
        <v>732</v>
      </c>
      <c r="BH768" t="s">
        <v>732</v>
      </c>
      <c r="BI768" t="s">
        <v>732</v>
      </c>
    </row>
    <row r="769" spans="1:61">
      <c r="A769">
        <v>1181</v>
      </c>
      <c r="B769" t="s">
        <v>2083</v>
      </c>
      <c r="C769" s="69" t="s">
        <v>2110</v>
      </c>
      <c r="D769" s="70">
        <v>260340</v>
      </c>
      <c r="E769">
        <v>2</v>
      </c>
      <c r="F769">
        <v>1</v>
      </c>
      <c r="G769">
        <v>150</v>
      </c>
      <c r="H769">
        <v>0</v>
      </c>
      <c r="I769">
        <v>0</v>
      </c>
      <c r="J769">
        <v>0.49808687000000001</v>
      </c>
      <c r="O769">
        <v>1.2252213999999999</v>
      </c>
      <c r="P769">
        <v>4.6782002</v>
      </c>
      <c r="Q769">
        <v>0</v>
      </c>
      <c r="R769">
        <v>80</v>
      </c>
      <c r="S769" t="s">
        <v>732</v>
      </c>
      <c r="T769">
        <v>7.0000000000000007E-2</v>
      </c>
      <c r="U769">
        <v>0</v>
      </c>
      <c r="V769">
        <v>90</v>
      </c>
      <c r="W769" t="s">
        <v>732</v>
      </c>
      <c r="X769">
        <v>0.2</v>
      </c>
      <c r="Y769">
        <v>1.2</v>
      </c>
      <c r="Z769">
        <v>2.3000001999999999</v>
      </c>
      <c r="AA769">
        <v>1.3000001000000001</v>
      </c>
      <c r="AB769">
        <v>1.4000001</v>
      </c>
      <c r="AC769">
        <v>0</v>
      </c>
      <c r="AD769">
        <v>1</v>
      </c>
      <c r="AE769">
        <v>1</v>
      </c>
      <c r="AF769">
        <v>0</v>
      </c>
      <c r="AJ769">
        <v>0.5</v>
      </c>
      <c r="AK769">
        <v>95</v>
      </c>
      <c r="AL769" t="s">
        <v>732</v>
      </c>
      <c r="AM769" t="s">
        <v>732</v>
      </c>
      <c r="AN769" t="s">
        <v>732</v>
      </c>
      <c r="AO769" t="s">
        <v>732</v>
      </c>
      <c r="AP769" t="s">
        <v>732</v>
      </c>
      <c r="AR769">
        <v>20</v>
      </c>
      <c r="AS769">
        <v>10</v>
      </c>
      <c r="AU769">
        <v>60</v>
      </c>
      <c r="AW769">
        <v>10</v>
      </c>
      <c r="AX769" t="s">
        <v>732</v>
      </c>
      <c r="AY769" t="s">
        <v>732</v>
      </c>
      <c r="AZ769" t="s">
        <v>732</v>
      </c>
      <c r="BA769">
        <v>95</v>
      </c>
      <c r="BB769">
        <v>0.2</v>
      </c>
      <c r="BC769">
        <v>1</v>
      </c>
      <c r="BD769" t="s">
        <v>732</v>
      </c>
      <c r="BE769" t="s">
        <v>732</v>
      </c>
      <c r="BF769" t="s">
        <v>732</v>
      </c>
      <c r="BG769" t="s">
        <v>732</v>
      </c>
      <c r="BH769" t="s">
        <v>732</v>
      </c>
      <c r="BI769" t="s">
        <v>732</v>
      </c>
    </row>
    <row r="770" spans="1:61">
      <c r="A770">
        <v>1182</v>
      </c>
      <c r="B770" t="s">
        <v>1998</v>
      </c>
      <c r="C770" s="69" t="s">
        <v>2111</v>
      </c>
      <c r="D770" s="70">
        <v>260340</v>
      </c>
      <c r="E770">
        <v>2</v>
      </c>
      <c r="F770">
        <v>1</v>
      </c>
      <c r="G770" s="70">
        <v>119154</v>
      </c>
      <c r="H770">
        <v>0</v>
      </c>
      <c r="I770">
        <v>0</v>
      </c>
      <c r="J770">
        <v>6.1092901999999998E-2</v>
      </c>
      <c r="O770">
        <v>1.2252215</v>
      </c>
      <c r="P770">
        <v>3.456</v>
      </c>
      <c r="Q770">
        <v>0</v>
      </c>
      <c r="R770">
        <v>80</v>
      </c>
      <c r="S770" t="s">
        <v>732</v>
      </c>
      <c r="T770">
        <v>0.1</v>
      </c>
      <c r="U770">
        <v>0</v>
      </c>
      <c r="V770">
        <v>90</v>
      </c>
      <c r="W770" t="s">
        <v>732</v>
      </c>
      <c r="X770">
        <v>0.2</v>
      </c>
      <c r="Y770">
        <v>1.2</v>
      </c>
      <c r="Z770">
        <v>2.3000001999999999</v>
      </c>
      <c r="AA770">
        <v>4</v>
      </c>
      <c r="AB770">
        <v>2.4</v>
      </c>
      <c r="AC770">
        <v>0</v>
      </c>
      <c r="AD770">
        <v>0.1</v>
      </c>
      <c r="AE770">
        <v>0.1</v>
      </c>
      <c r="AF770">
        <v>0</v>
      </c>
      <c r="AJ770">
        <v>0.1</v>
      </c>
      <c r="AK770">
        <v>28</v>
      </c>
      <c r="AL770" t="s">
        <v>732</v>
      </c>
      <c r="AM770" t="s">
        <v>732</v>
      </c>
      <c r="AN770" t="s">
        <v>732</v>
      </c>
      <c r="AO770" t="s">
        <v>732</v>
      </c>
      <c r="AP770" t="s">
        <v>732</v>
      </c>
      <c r="AR770">
        <v>20</v>
      </c>
      <c r="AT770">
        <v>10</v>
      </c>
      <c r="AU770">
        <v>60</v>
      </c>
      <c r="AW770">
        <v>10</v>
      </c>
      <c r="AX770" t="s">
        <v>732</v>
      </c>
      <c r="AY770" t="s">
        <v>732</v>
      </c>
      <c r="AZ770" t="s">
        <v>732</v>
      </c>
      <c r="BA770">
        <v>30</v>
      </c>
      <c r="BB770">
        <v>0.2</v>
      </c>
      <c r="BC770">
        <v>1</v>
      </c>
      <c r="BD770" t="s">
        <v>732</v>
      </c>
      <c r="BE770" t="s">
        <v>732</v>
      </c>
      <c r="BF770" t="s">
        <v>732</v>
      </c>
      <c r="BG770" t="s">
        <v>732</v>
      </c>
      <c r="BH770" t="s">
        <v>732</v>
      </c>
      <c r="BI770" t="s">
        <v>732</v>
      </c>
    </row>
    <row r="771" spans="1:61">
      <c r="A771">
        <v>1183</v>
      </c>
      <c r="B771" t="s">
        <v>2000</v>
      </c>
      <c r="C771" s="69" t="s">
        <v>2112</v>
      </c>
      <c r="D771" s="70">
        <v>260340</v>
      </c>
      <c r="E771">
        <v>2</v>
      </c>
      <c r="F771">
        <v>1</v>
      </c>
      <c r="G771" s="70">
        <v>119154</v>
      </c>
      <c r="H771">
        <v>0</v>
      </c>
      <c r="I771">
        <v>0</v>
      </c>
      <c r="J771">
        <v>0.57355460000000003</v>
      </c>
      <c r="O771">
        <v>1.2252213999999999</v>
      </c>
      <c r="P771">
        <v>1.7046001</v>
      </c>
      <c r="Q771">
        <v>0</v>
      </c>
      <c r="R771">
        <v>80</v>
      </c>
      <c r="S771" t="s">
        <v>732</v>
      </c>
      <c r="T771">
        <v>7.0000000000000007E-2</v>
      </c>
      <c r="U771">
        <v>0</v>
      </c>
      <c r="V771">
        <v>90</v>
      </c>
      <c r="W771" t="s">
        <v>732</v>
      </c>
      <c r="X771">
        <v>0.2</v>
      </c>
      <c r="Y771">
        <v>1.2</v>
      </c>
      <c r="Z771">
        <v>2.3000001999999999</v>
      </c>
      <c r="AA771">
        <v>1.3000001000000001</v>
      </c>
      <c r="AB771">
        <v>1.4000001</v>
      </c>
      <c r="AC771">
        <v>0</v>
      </c>
      <c r="AD771">
        <v>1</v>
      </c>
      <c r="AE771">
        <v>1</v>
      </c>
      <c r="AF771">
        <v>0</v>
      </c>
      <c r="AJ771">
        <v>0.5</v>
      </c>
      <c r="AK771">
        <v>95</v>
      </c>
      <c r="AL771" t="s">
        <v>732</v>
      </c>
      <c r="AM771" t="s">
        <v>732</v>
      </c>
      <c r="AN771" t="s">
        <v>732</v>
      </c>
      <c r="AO771" t="s">
        <v>732</v>
      </c>
      <c r="AP771" t="s">
        <v>732</v>
      </c>
      <c r="AR771">
        <v>20</v>
      </c>
      <c r="AT771">
        <v>10</v>
      </c>
      <c r="AU771">
        <v>60</v>
      </c>
      <c r="AW771">
        <v>10</v>
      </c>
      <c r="AX771" t="s">
        <v>732</v>
      </c>
      <c r="AY771" t="s">
        <v>732</v>
      </c>
      <c r="AZ771" t="s">
        <v>732</v>
      </c>
      <c r="BA771">
        <v>95</v>
      </c>
      <c r="BB771">
        <v>0.2</v>
      </c>
      <c r="BC771">
        <v>1</v>
      </c>
      <c r="BD771" t="s">
        <v>732</v>
      </c>
      <c r="BE771" t="s">
        <v>732</v>
      </c>
      <c r="BF771" t="s">
        <v>732</v>
      </c>
      <c r="BG771" t="s">
        <v>732</v>
      </c>
      <c r="BH771" t="s">
        <v>732</v>
      </c>
      <c r="BI771" t="s">
        <v>732</v>
      </c>
    </row>
    <row r="772" spans="1:61">
      <c r="A772">
        <v>1184</v>
      </c>
      <c r="B772" t="s">
        <v>2009</v>
      </c>
      <c r="C772" s="69" t="s">
        <v>2113</v>
      </c>
      <c r="D772" s="70">
        <v>260340</v>
      </c>
      <c r="E772">
        <v>2</v>
      </c>
      <c r="F772">
        <v>1</v>
      </c>
      <c r="G772" s="70">
        <v>119154</v>
      </c>
      <c r="H772">
        <v>1.7479757</v>
      </c>
      <c r="I772">
        <v>5.0254300000000001</v>
      </c>
      <c r="J772">
        <v>8.8045659999999998E-2</v>
      </c>
      <c r="N772">
        <v>0.44107962000000001</v>
      </c>
      <c r="O772">
        <v>0.19113450000000001</v>
      </c>
      <c r="P772">
        <v>0.39094501999999998</v>
      </c>
      <c r="Q772">
        <v>0</v>
      </c>
      <c r="R772">
        <v>80</v>
      </c>
      <c r="S772" t="s">
        <v>732</v>
      </c>
      <c r="T772">
        <v>8.0000005999999999E-2</v>
      </c>
      <c r="U772">
        <v>0</v>
      </c>
      <c r="V772">
        <v>90</v>
      </c>
      <c r="W772" t="s">
        <v>732</v>
      </c>
      <c r="X772">
        <v>2.2700002000000001</v>
      </c>
      <c r="Y772">
        <v>3.2700002000000001</v>
      </c>
      <c r="Z772">
        <v>3.3500000999999999</v>
      </c>
      <c r="AA772">
        <v>2.6000000999999999</v>
      </c>
      <c r="AB772">
        <v>2.6000000999999999</v>
      </c>
      <c r="AC772">
        <v>0.6</v>
      </c>
      <c r="AD772">
        <v>0.90000004</v>
      </c>
      <c r="AE772">
        <v>1.7</v>
      </c>
      <c r="AF772">
        <v>2.6000000999999999</v>
      </c>
      <c r="AG772">
        <v>0.37017290000000003</v>
      </c>
      <c r="AH772">
        <v>8.6275994999999994E-2</v>
      </c>
      <c r="AI772">
        <v>0</v>
      </c>
      <c r="AJ772">
        <v>1</v>
      </c>
      <c r="AK772">
        <v>80</v>
      </c>
      <c r="AL772" t="s">
        <v>732</v>
      </c>
      <c r="AM772" t="s">
        <v>732</v>
      </c>
      <c r="AN772" t="s">
        <v>732</v>
      </c>
      <c r="AO772" t="s">
        <v>732</v>
      </c>
      <c r="AP772" t="s">
        <v>732</v>
      </c>
      <c r="AR772">
        <v>80</v>
      </c>
      <c r="AS772">
        <v>10</v>
      </c>
      <c r="AW772">
        <v>10</v>
      </c>
      <c r="AX772">
        <v>60</v>
      </c>
      <c r="AY772">
        <v>0.2</v>
      </c>
      <c r="AZ772">
        <v>3</v>
      </c>
      <c r="BA772">
        <v>80</v>
      </c>
      <c r="BB772">
        <v>0.3</v>
      </c>
      <c r="BC772">
        <v>1</v>
      </c>
      <c r="BD772" t="s">
        <v>732</v>
      </c>
      <c r="BE772" t="s">
        <v>732</v>
      </c>
      <c r="BF772" t="s">
        <v>732</v>
      </c>
      <c r="BG772" t="s">
        <v>732</v>
      </c>
      <c r="BH772" t="s">
        <v>732</v>
      </c>
      <c r="BI772" t="s">
        <v>732</v>
      </c>
    </row>
    <row r="773" spans="1:61">
      <c r="A773">
        <v>1185</v>
      </c>
      <c r="B773" t="s">
        <v>2089</v>
      </c>
      <c r="C773" t="s">
        <v>2114</v>
      </c>
      <c r="D773" s="70">
        <v>260340</v>
      </c>
      <c r="E773">
        <v>2</v>
      </c>
      <c r="F773">
        <v>1</v>
      </c>
      <c r="G773">
        <v>150</v>
      </c>
      <c r="H773">
        <v>2.0929709999999999</v>
      </c>
      <c r="I773">
        <v>5.1576789999999999</v>
      </c>
      <c r="J773">
        <v>6.6914710000000002E-2</v>
      </c>
      <c r="N773">
        <v>0.44107962000000001</v>
      </c>
      <c r="O773">
        <v>0.19113451000000001</v>
      </c>
      <c r="P773">
        <v>0.39275001999999998</v>
      </c>
      <c r="Q773">
        <v>0</v>
      </c>
      <c r="R773">
        <v>80</v>
      </c>
      <c r="S773" t="s">
        <v>732</v>
      </c>
      <c r="T773">
        <v>8.0000005999999999E-2</v>
      </c>
      <c r="U773">
        <v>0</v>
      </c>
      <c r="V773">
        <v>90</v>
      </c>
      <c r="W773" t="s">
        <v>732</v>
      </c>
      <c r="X773">
        <v>2.2700002000000001</v>
      </c>
      <c r="Y773">
        <v>3.2700002000000001</v>
      </c>
      <c r="Z773">
        <v>3.3500000999999999</v>
      </c>
      <c r="AA773">
        <v>2.6000000999999999</v>
      </c>
      <c r="AB773">
        <v>2.6000000999999999</v>
      </c>
      <c r="AC773">
        <v>0.6</v>
      </c>
      <c r="AD773">
        <v>0.90000004</v>
      </c>
      <c r="AE773">
        <v>1.7</v>
      </c>
      <c r="AF773">
        <v>2.6000000999999999</v>
      </c>
      <c r="AG773">
        <v>0.35625659999999998</v>
      </c>
      <c r="AH773">
        <v>8.6275994999999994E-2</v>
      </c>
      <c r="AI773">
        <v>0</v>
      </c>
      <c r="AJ773">
        <v>1</v>
      </c>
      <c r="AK773">
        <v>80</v>
      </c>
      <c r="AL773" t="s">
        <v>732</v>
      </c>
      <c r="AM773" t="s">
        <v>732</v>
      </c>
      <c r="AN773" t="s">
        <v>732</v>
      </c>
      <c r="AO773" t="s">
        <v>732</v>
      </c>
      <c r="AP773" t="s">
        <v>732</v>
      </c>
      <c r="AR773">
        <v>65</v>
      </c>
      <c r="AS773">
        <v>30</v>
      </c>
      <c r="AW773">
        <v>5</v>
      </c>
      <c r="AX773">
        <v>60</v>
      </c>
      <c r="AY773">
        <v>0.2</v>
      </c>
      <c r="AZ773">
        <v>3</v>
      </c>
      <c r="BA773">
        <v>80</v>
      </c>
      <c r="BB773">
        <v>0.3</v>
      </c>
      <c r="BC773">
        <v>1</v>
      </c>
      <c r="BD773" t="s">
        <v>732</v>
      </c>
      <c r="BE773" t="s">
        <v>732</v>
      </c>
      <c r="BF773" t="s">
        <v>732</v>
      </c>
      <c r="BG773" t="s">
        <v>732</v>
      </c>
      <c r="BH773" t="s">
        <v>732</v>
      </c>
      <c r="BI773" t="s">
        <v>732</v>
      </c>
    </row>
    <row r="774" spans="1:61">
      <c r="A774">
        <v>1186</v>
      </c>
      <c r="B774" t="s">
        <v>658</v>
      </c>
      <c r="C774" s="69" t="s">
        <v>2115</v>
      </c>
      <c r="D774" s="70">
        <v>260340</v>
      </c>
      <c r="E774">
        <v>2</v>
      </c>
      <c r="F774">
        <v>1</v>
      </c>
      <c r="G774">
        <v>114</v>
      </c>
      <c r="H774">
        <v>9.8108020000000007</v>
      </c>
      <c r="I774">
        <v>5.5342984</v>
      </c>
      <c r="J774">
        <v>0.19262232000000001</v>
      </c>
      <c r="L774">
        <v>0.36756638000000003</v>
      </c>
      <c r="N774">
        <v>1.0327595000000001</v>
      </c>
      <c r="O774">
        <v>0.29507410000000001</v>
      </c>
      <c r="P774">
        <v>0.17297502000000001</v>
      </c>
      <c r="Q774">
        <v>0</v>
      </c>
      <c r="R774">
        <v>70</v>
      </c>
      <c r="S774" t="s">
        <v>732</v>
      </c>
      <c r="T774">
        <v>3.0000000999999998E-2</v>
      </c>
      <c r="U774">
        <v>0</v>
      </c>
      <c r="V774">
        <v>90</v>
      </c>
      <c r="W774" t="s">
        <v>732</v>
      </c>
      <c r="X774">
        <v>1.5400001000000001</v>
      </c>
      <c r="Y774">
        <v>4</v>
      </c>
      <c r="Z774">
        <v>7.0000004999999996</v>
      </c>
      <c r="AA774">
        <v>4.38</v>
      </c>
      <c r="AB774">
        <v>2.92</v>
      </c>
      <c r="AC774">
        <v>1.46</v>
      </c>
      <c r="AD774">
        <v>1</v>
      </c>
      <c r="AE774">
        <v>1.3700000999999999</v>
      </c>
      <c r="AF774">
        <v>0.34</v>
      </c>
      <c r="AG774">
        <v>0.30720799999999998</v>
      </c>
      <c r="AH774">
        <v>0</v>
      </c>
      <c r="AI774">
        <v>0</v>
      </c>
      <c r="AJ774">
        <v>1</v>
      </c>
      <c r="AK774">
        <v>60</v>
      </c>
      <c r="AL774" t="s">
        <v>732</v>
      </c>
      <c r="AM774" t="s">
        <v>732</v>
      </c>
      <c r="AN774" t="s">
        <v>732</v>
      </c>
      <c r="AO774" t="s">
        <v>732</v>
      </c>
      <c r="AP774" t="s">
        <v>732</v>
      </c>
      <c r="AS774">
        <v>100</v>
      </c>
      <c r="AW774">
        <v>60</v>
      </c>
      <c r="AX774">
        <v>60</v>
      </c>
      <c r="AY774">
        <v>0.5</v>
      </c>
      <c r="AZ774">
        <v>3</v>
      </c>
      <c r="BA774">
        <v>60</v>
      </c>
      <c r="BB774">
        <v>0.7</v>
      </c>
      <c r="BC774">
        <v>1</v>
      </c>
      <c r="BD774" t="s">
        <v>732</v>
      </c>
      <c r="BE774" t="s">
        <v>732</v>
      </c>
      <c r="BF774" t="s">
        <v>732</v>
      </c>
      <c r="BG774" t="s">
        <v>732</v>
      </c>
      <c r="BH774" t="s">
        <v>732</v>
      </c>
      <c r="BI774" t="s">
        <v>732</v>
      </c>
    </row>
    <row r="775" spans="1:61">
      <c r="A775">
        <v>1187</v>
      </c>
      <c r="B775" t="s">
        <v>2014</v>
      </c>
      <c r="C775" s="69" t="s">
        <v>2116</v>
      </c>
      <c r="D775" s="70">
        <v>260340</v>
      </c>
      <c r="E775">
        <v>2</v>
      </c>
      <c r="F775">
        <v>1</v>
      </c>
      <c r="G775" s="70">
        <v>119154</v>
      </c>
      <c r="H775">
        <v>4.3699399999999997</v>
      </c>
      <c r="I775">
        <v>6.2271643000000001</v>
      </c>
      <c r="J775">
        <v>0.41270053000000001</v>
      </c>
      <c r="L775">
        <v>6.8918695000000003</v>
      </c>
      <c r="N775">
        <v>0.44107962000000001</v>
      </c>
      <c r="O775">
        <v>0.19113450000000001</v>
      </c>
      <c r="P775">
        <v>0.78214510000000004</v>
      </c>
      <c r="Q775">
        <v>0</v>
      </c>
      <c r="R775">
        <v>80</v>
      </c>
      <c r="S775" t="s">
        <v>732</v>
      </c>
      <c r="T775">
        <v>0.1</v>
      </c>
      <c r="U775">
        <v>0</v>
      </c>
      <c r="V775">
        <v>90</v>
      </c>
      <c r="W775" t="s">
        <v>732</v>
      </c>
      <c r="X775">
        <v>2.2200000000000002</v>
      </c>
      <c r="Y775">
        <v>4.4300002999999997</v>
      </c>
      <c r="Z775">
        <v>4.9900001999999999</v>
      </c>
      <c r="AA775">
        <v>2.0600002000000002</v>
      </c>
      <c r="AB775">
        <v>5.34</v>
      </c>
      <c r="AC775">
        <v>0</v>
      </c>
      <c r="AD775">
        <v>2.0800002000000002</v>
      </c>
      <c r="AE775">
        <v>5.2000003000000001</v>
      </c>
      <c r="AF775">
        <v>0</v>
      </c>
      <c r="AG775">
        <v>0</v>
      </c>
      <c r="AH775">
        <v>0.2481073</v>
      </c>
      <c r="AI775">
        <v>0</v>
      </c>
      <c r="AJ775">
        <v>0.9</v>
      </c>
      <c r="AK775">
        <v>95</v>
      </c>
      <c r="AL775" t="s">
        <v>732</v>
      </c>
      <c r="AM775" t="s">
        <v>732</v>
      </c>
      <c r="AN775" t="s">
        <v>732</v>
      </c>
      <c r="AO775" t="s">
        <v>732</v>
      </c>
      <c r="AP775" t="s">
        <v>732</v>
      </c>
      <c r="AR775">
        <v>70</v>
      </c>
      <c r="AS775">
        <v>10</v>
      </c>
      <c r="AW775">
        <v>20</v>
      </c>
      <c r="AX775">
        <v>95</v>
      </c>
      <c r="AY775">
        <v>0.4</v>
      </c>
      <c r="AZ775">
        <v>3</v>
      </c>
      <c r="BA775">
        <v>95</v>
      </c>
      <c r="BB775">
        <v>0.5</v>
      </c>
      <c r="BC775">
        <v>1</v>
      </c>
      <c r="BD775" t="s">
        <v>732</v>
      </c>
      <c r="BE775" t="s">
        <v>732</v>
      </c>
      <c r="BF775" t="s">
        <v>732</v>
      </c>
      <c r="BG775" t="s">
        <v>732</v>
      </c>
      <c r="BH775" t="s">
        <v>732</v>
      </c>
      <c r="BI775" t="s">
        <v>732</v>
      </c>
    </row>
    <row r="776" spans="1:61">
      <c r="A776">
        <v>1188</v>
      </c>
      <c r="B776" t="s">
        <v>2091</v>
      </c>
      <c r="C776" t="s">
        <v>2117</v>
      </c>
      <c r="D776" s="70">
        <v>260340</v>
      </c>
      <c r="E776">
        <v>2</v>
      </c>
      <c r="F776">
        <v>1</v>
      </c>
      <c r="G776">
        <v>150</v>
      </c>
      <c r="H776">
        <v>5.0024309999999996</v>
      </c>
      <c r="I776">
        <v>6.3910369999999999</v>
      </c>
      <c r="J776">
        <v>0.3379875</v>
      </c>
      <c r="L776">
        <v>6.8918695000000003</v>
      </c>
      <c r="N776">
        <v>0.44107962000000001</v>
      </c>
      <c r="O776">
        <v>0.19113451000000001</v>
      </c>
      <c r="P776">
        <v>0.78550005000000001</v>
      </c>
      <c r="Q776">
        <v>0</v>
      </c>
      <c r="R776">
        <v>80</v>
      </c>
      <c r="S776" t="s">
        <v>732</v>
      </c>
      <c r="T776">
        <v>0.1</v>
      </c>
      <c r="U776">
        <v>0</v>
      </c>
      <c r="V776">
        <v>90</v>
      </c>
      <c r="W776" t="s">
        <v>732</v>
      </c>
      <c r="X776">
        <v>2.2200000000000002</v>
      </c>
      <c r="Y776">
        <v>4.4300002999999997</v>
      </c>
      <c r="Z776">
        <v>4.9900001999999999</v>
      </c>
      <c r="AA776">
        <v>2.0600002000000002</v>
      </c>
      <c r="AB776">
        <v>5.34</v>
      </c>
      <c r="AC776">
        <v>0</v>
      </c>
      <c r="AD776">
        <v>2.0800002000000002</v>
      </c>
      <c r="AE776">
        <v>5.2000003000000001</v>
      </c>
      <c r="AF776">
        <v>0</v>
      </c>
      <c r="AG776">
        <v>0</v>
      </c>
      <c r="AH776">
        <v>0.2481073</v>
      </c>
      <c r="AI776">
        <v>0</v>
      </c>
      <c r="AJ776">
        <v>0.9</v>
      </c>
      <c r="AK776">
        <v>95</v>
      </c>
      <c r="AL776" t="s">
        <v>732</v>
      </c>
      <c r="AM776" t="s">
        <v>732</v>
      </c>
      <c r="AN776" t="s">
        <v>732</v>
      </c>
      <c r="AO776" t="s">
        <v>732</v>
      </c>
      <c r="AP776" t="s">
        <v>732</v>
      </c>
      <c r="AR776">
        <v>55</v>
      </c>
      <c r="AS776">
        <v>35</v>
      </c>
      <c r="AW776">
        <v>10</v>
      </c>
      <c r="AX776">
        <v>95</v>
      </c>
      <c r="AY776">
        <v>0.4</v>
      </c>
      <c r="AZ776">
        <v>3</v>
      </c>
      <c r="BA776">
        <v>95</v>
      </c>
      <c r="BB776">
        <v>0.5</v>
      </c>
      <c r="BC776">
        <v>1</v>
      </c>
      <c r="BD776" t="s">
        <v>732</v>
      </c>
      <c r="BE776" t="s">
        <v>732</v>
      </c>
      <c r="BF776" t="s">
        <v>732</v>
      </c>
      <c r="BG776" t="s">
        <v>732</v>
      </c>
      <c r="BH776" t="s">
        <v>732</v>
      </c>
      <c r="BI776" t="s">
        <v>732</v>
      </c>
    </row>
    <row r="777" spans="1:61">
      <c r="A777">
        <v>1189</v>
      </c>
      <c r="B777" t="s">
        <v>660</v>
      </c>
      <c r="C777" s="69" t="s">
        <v>2118</v>
      </c>
      <c r="D777" s="70">
        <v>260340</v>
      </c>
      <c r="E777">
        <v>2</v>
      </c>
      <c r="F777">
        <v>1</v>
      </c>
      <c r="G777">
        <v>114</v>
      </c>
      <c r="H777">
        <v>13.584187500000001</v>
      </c>
      <c r="I777">
        <v>2.889335</v>
      </c>
      <c r="J777">
        <v>0.19262232000000001</v>
      </c>
      <c r="L777">
        <v>0.36756632</v>
      </c>
      <c r="N777">
        <v>1.0327595000000001</v>
      </c>
      <c r="O777">
        <v>0.29507410000000001</v>
      </c>
      <c r="P777">
        <v>0.20024001999999999</v>
      </c>
      <c r="Q777">
        <v>0</v>
      </c>
      <c r="R777">
        <v>70</v>
      </c>
      <c r="S777" t="s">
        <v>732</v>
      </c>
      <c r="T777">
        <v>2.0000001E-2</v>
      </c>
      <c r="U777">
        <v>0</v>
      </c>
      <c r="V777">
        <v>90</v>
      </c>
      <c r="W777" t="s">
        <v>732</v>
      </c>
      <c r="X777">
        <v>2</v>
      </c>
      <c r="Y777">
        <v>4</v>
      </c>
      <c r="Z777">
        <v>7.0000004999999996</v>
      </c>
      <c r="AA777">
        <v>3.7000003000000001</v>
      </c>
      <c r="AB777">
        <v>3.7000003000000001</v>
      </c>
      <c r="AC777">
        <v>3.7000003000000001</v>
      </c>
      <c r="AD777">
        <v>1.4000001</v>
      </c>
      <c r="AE777">
        <v>1.9000001</v>
      </c>
      <c r="AF777">
        <v>0.5</v>
      </c>
      <c r="AG777">
        <v>0</v>
      </c>
      <c r="AH777">
        <v>0.21620049999999999</v>
      </c>
      <c r="AI777">
        <v>0</v>
      </c>
      <c r="AJ777">
        <v>1.5</v>
      </c>
      <c r="AK777">
        <v>90</v>
      </c>
      <c r="AL777" t="s">
        <v>732</v>
      </c>
      <c r="AM777" t="s">
        <v>732</v>
      </c>
      <c r="AN777" t="s">
        <v>732</v>
      </c>
      <c r="AO777" t="s">
        <v>732</v>
      </c>
      <c r="AP777" t="s">
        <v>732</v>
      </c>
      <c r="AQ777">
        <v>5</v>
      </c>
      <c r="AS777">
        <v>95</v>
      </c>
      <c r="AX777">
        <v>90</v>
      </c>
      <c r="AY777">
        <v>0.6</v>
      </c>
      <c r="AZ777">
        <v>3</v>
      </c>
      <c r="BA777">
        <v>90</v>
      </c>
      <c r="BB777">
        <v>1.1000000000000001</v>
      </c>
      <c r="BC777">
        <v>1</v>
      </c>
      <c r="BD777" t="s">
        <v>732</v>
      </c>
      <c r="BE777" t="s">
        <v>732</v>
      </c>
      <c r="BF777" t="s">
        <v>732</v>
      </c>
      <c r="BG777" t="s">
        <v>732</v>
      </c>
      <c r="BH777" t="s">
        <v>732</v>
      </c>
      <c r="BI777" t="s">
        <v>732</v>
      </c>
    </row>
    <row r="778" spans="1:61">
      <c r="A778">
        <v>1190</v>
      </c>
      <c r="B778" t="s">
        <v>2119</v>
      </c>
      <c r="C778" s="69" t="s">
        <v>2120</v>
      </c>
      <c r="D778" s="70">
        <v>260340320</v>
      </c>
      <c r="E778">
        <v>6</v>
      </c>
      <c r="F778">
        <v>2</v>
      </c>
      <c r="G778">
        <v>164</v>
      </c>
      <c r="H778">
        <v>0</v>
      </c>
      <c r="I778">
        <v>0</v>
      </c>
      <c r="J778">
        <v>0</v>
      </c>
      <c r="P778">
        <v>2.2650000000000001</v>
      </c>
      <c r="Q778">
        <v>0</v>
      </c>
      <c r="R778">
        <v>75</v>
      </c>
      <c r="S778" t="s">
        <v>732</v>
      </c>
      <c r="T778">
        <v>0</v>
      </c>
      <c r="U778">
        <v>0</v>
      </c>
      <c r="V778" t="s">
        <v>732</v>
      </c>
      <c r="W778" t="s">
        <v>732</v>
      </c>
      <c r="X778">
        <v>0.5</v>
      </c>
      <c r="Y778">
        <v>0.25</v>
      </c>
      <c r="Z778">
        <v>0.25</v>
      </c>
      <c r="AA778">
        <v>0</v>
      </c>
      <c r="AB778">
        <v>0</v>
      </c>
      <c r="AC778">
        <v>0</v>
      </c>
      <c r="AJ778">
        <v>0.5</v>
      </c>
      <c r="AK778">
        <v>40</v>
      </c>
      <c r="AL778" t="s">
        <v>732</v>
      </c>
      <c r="AM778" t="s">
        <v>732</v>
      </c>
      <c r="AN778" t="s">
        <v>732</v>
      </c>
      <c r="AO778" t="s">
        <v>732</v>
      </c>
      <c r="AP778" t="s">
        <v>732</v>
      </c>
      <c r="AQ778" t="s">
        <v>732</v>
      </c>
      <c r="AR778" t="s">
        <v>732</v>
      </c>
      <c r="AS778" t="s">
        <v>732</v>
      </c>
      <c r="AT778" t="s">
        <v>732</v>
      </c>
      <c r="AU778">
        <v>100</v>
      </c>
      <c r="AV778" t="s">
        <v>732</v>
      </c>
      <c r="AW778" t="s">
        <v>732</v>
      </c>
      <c r="AX778">
        <v>40</v>
      </c>
      <c r="AY778">
        <v>0</v>
      </c>
      <c r="AZ778">
        <v>3</v>
      </c>
      <c r="BA778">
        <v>40</v>
      </c>
      <c r="BB778">
        <v>0.1</v>
      </c>
      <c r="BC778">
        <v>1</v>
      </c>
      <c r="BD778" t="s">
        <v>732</v>
      </c>
      <c r="BE778" t="s">
        <v>732</v>
      </c>
      <c r="BF778" t="s">
        <v>732</v>
      </c>
      <c r="BG778" t="s">
        <v>732</v>
      </c>
      <c r="BH778" t="s">
        <v>732</v>
      </c>
      <c r="BI778" t="s">
        <v>732</v>
      </c>
    </row>
    <row r="779" spans="1:61">
      <c r="A779">
        <v>1191</v>
      </c>
      <c r="B779" t="s">
        <v>2121</v>
      </c>
      <c r="C779" t="s">
        <v>2122</v>
      </c>
      <c r="D779" s="70">
        <v>260340320</v>
      </c>
      <c r="E779">
        <v>6</v>
      </c>
      <c r="F779">
        <v>2</v>
      </c>
      <c r="G779">
        <v>164</v>
      </c>
      <c r="H779">
        <v>0</v>
      </c>
      <c r="I779">
        <v>0</v>
      </c>
      <c r="J779">
        <v>0</v>
      </c>
      <c r="P779">
        <v>5.5882149999999999</v>
      </c>
      <c r="Q779">
        <v>0</v>
      </c>
      <c r="R779">
        <v>75</v>
      </c>
      <c r="S779" t="s">
        <v>732</v>
      </c>
      <c r="T779">
        <v>0</v>
      </c>
      <c r="U779">
        <v>0</v>
      </c>
      <c r="V779" t="s">
        <v>732</v>
      </c>
      <c r="W779" t="s">
        <v>732</v>
      </c>
      <c r="X779">
        <v>0.75000005999999997</v>
      </c>
      <c r="Y779">
        <v>0.5</v>
      </c>
      <c r="Z779">
        <v>0.5</v>
      </c>
      <c r="AA779">
        <v>0.2</v>
      </c>
      <c r="AB779">
        <v>0</v>
      </c>
      <c r="AC779">
        <v>0</v>
      </c>
      <c r="AJ779">
        <v>0.5</v>
      </c>
      <c r="AK779">
        <v>65</v>
      </c>
      <c r="AL779" t="s">
        <v>732</v>
      </c>
      <c r="AM779" t="s">
        <v>732</v>
      </c>
      <c r="AN779" t="s">
        <v>732</v>
      </c>
      <c r="AO779" t="s">
        <v>732</v>
      </c>
      <c r="AP779" t="s">
        <v>732</v>
      </c>
      <c r="AQ779" t="s">
        <v>732</v>
      </c>
      <c r="AR779" t="s">
        <v>732</v>
      </c>
      <c r="AS779" t="s">
        <v>732</v>
      </c>
      <c r="AT779" t="s">
        <v>732</v>
      </c>
      <c r="AU779">
        <v>100</v>
      </c>
      <c r="AV779" t="s">
        <v>732</v>
      </c>
      <c r="AW779" t="s">
        <v>732</v>
      </c>
      <c r="AX779" t="s">
        <v>732</v>
      </c>
      <c r="AY779" t="s">
        <v>732</v>
      </c>
      <c r="AZ779" t="s">
        <v>732</v>
      </c>
      <c r="BA779">
        <v>50</v>
      </c>
      <c r="BB779">
        <v>0.2</v>
      </c>
      <c r="BC779">
        <v>1</v>
      </c>
      <c r="BD779" t="s">
        <v>732</v>
      </c>
      <c r="BE779" t="s">
        <v>732</v>
      </c>
      <c r="BF779" t="s">
        <v>732</v>
      </c>
      <c r="BG779" t="s">
        <v>732</v>
      </c>
      <c r="BH779" t="s">
        <v>732</v>
      </c>
      <c r="BI779" t="s">
        <v>732</v>
      </c>
    </row>
    <row r="780" spans="1:61">
      <c r="A780">
        <v>1192</v>
      </c>
      <c r="B780" t="s">
        <v>2123</v>
      </c>
      <c r="C780" s="69" t="s">
        <v>2124</v>
      </c>
      <c r="D780" s="70">
        <v>260340</v>
      </c>
      <c r="E780">
        <v>3</v>
      </c>
      <c r="F780">
        <v>5</v>
      </c>
      <c r="G780" s="70">
        <v>168171</v>
      </c>
      <c r="H780">
        <v>0</v>
      </c>
      <c r="I780">
        <v>0</v>
      </c>
      <c r="J780">
        <v>0</v>
      </c>
      <c r="P780">
        <v>0</v>
      </c>
      <c r="Q780">
        <v>0</v>
      </c>
      <c r="R780" t="s">
        <v>732</v>
      </c>
      <c r="S780" t="s">
        <v>732</v>
      </c>
      <c r="T780">
        <v>1.25</v>
      </c>
      <c r="U780">
        <v>0.1</v>
      </c>
      <c r="V780">
        <v>95</v>
      </c>
      <c r="W780">
        <v>90</v>
      </c>
      <c r="AJ780">
        <v>0.5</v>
      </c>
      <c r="AK780">
        <v>5</v>
      </c>
      <c r="AL780" t="s">
        <v>732</v>
      </c>
      <c r="AM780" t="s">
        <v>732</v>
      </c>
      <c r="AN780" t="s">
        <v>732</v>
      </c>
      <c r="AO780" t="s">
        <v>732</v>
      </c>
      <c r="AP780" t="s">
        <v>732</v>
      </c>
      <c r="AQ780" t="s">
        <v>732</v>
      </c>
      <c r="AR780" t="s">
        <v>732</v>
      </c>
      <c r="AS780" t="s">
        <v>732</v>
      </c>
      <c r="AT780" t="s">
        <v>732</v>
      </c>
      <c r="AU780" t="s">
        <v>732</v>
      </c>
      <c r="AV780" t="s">
        <v>732</v>
      </c>
      <c r="AW780">
        <v>100</v>
      </c>
      <c r="AX780" t="s">
        <v>732</v>
      </c>
      <c r="AY780" t="s">
        <v>732</v>
      </c>
      <c r="AZ780" t="s">
        <v>732</v>
      </c>
      <c r="BA780" t="s">
        <v>732</v>
      </c>
      <c r="BB780" t="s">
        <v>732</v>
      </c>
      <c r="BC780" t="s">
        <v>732</v>
      </c>
      <c r="BD780" t="s">
        <v>732</v>
      </c>
      <c r="BE780" t="s">
        <v>732</v>
      </c>
      <c r="BF780" t="s">
        <v>732</v>
      </c>
      <c r="BG780" t="s">
        <v>732</v>
      </c>
      <c r="BH780" t="s">
        <v>732</v>
      </c>
      <c r="BI780" t="s">
        <v>732</v>
      </c>
    </row>
    <row r="781" spans="1:61">
      <c r="A781">
        <v>1193</v>
      </c>
      <c r="B781" t="s">
        <v>2125</v>
      </c>
      <c r="C781" t="s">
        <v>2126</v>
      </c>
      <c r="D781">
        <v>340</v>
      </c>
      <c r="E781">
        <v>1</v>
      </c>
      <c r="F781">
        <v>4</v>
      </c>
      <c r="G781">
        <v>124</v>
      </c>
      <c r="H781">
        <v>1.3721399999999999</v>
      </c>
      <c r="I781">
        <v>0</v>
      </c>
      <c r="J781">
        <v>1.0454399999999999</v>
      </c>
      <c r="P781">
        <v>0.101075</v>
      </c>
      <c r="Q781">
        <v>0</v>
      </c>
      <c r="R781">
        <v>90</v>
      </c>
      <c r="S781" t="s">
        <v>732</v>
      </c>
      <c r="T781">
        <v>0.05</v>
      </c>
      <c r="U781">
        <v>8.0000005999999999E-2</v>
      </c>
      <c r="V781">
        <v>85</v>
      </c>
      <c r="W781">
        <v>70</v>
      </c>
      <c r="X781">
        <v>0.3</v>
      </c>
      <c r="Y781">
        <v>0.4</v>
      </c>
      <c r="Z781">
        <v>0.90000004</v>
      </c>
      <c r="AA781">
        <v>1.1000000000000001</v>
      </c>
      <c r="AB781">
        <v>0</v>
      </c>
      <c r="AC781">
        <v>0</v>
      </c>
      <c r="AD781">
        <v>0.1</v>
      </c>
      <c r="AE781">
        <v>0</v>
      </c>
      <c r="AF781">
        <v>0</v>
      </c>
      <c r="AJ781">
        <v>1</v>
      </c>
      <c r="AK781">
        <v>90</v>
      </c>
      <c r="AL781" t="s">
        <v>732</v>
      </c>
      <c r="AM781" t="s">
        <v>732</v>
      </c>
      <c r="AN781" t="s">
        <v>732</v>
      </c>
      <c r="AO781" t="s">
        <v>732</v>
      </c>
      <c r="AP781" t="s">
        <v>732</v>
      </c>
      <c r="AT781">
        <v>100</v>
      </c>
      <c r="AX781">
        <v>90</v>
      </c>
      <c r="AY781">
        <v>0.6</v>
      </c>
      <c r="AZ781">
        <v>3</v>
      </c>
      <c r="BA781">
        <v>90</v>
      </c>
      <c r="BB781">
        <v>0.6</v>
      </c>
      <c r="BC781">
        <v>1</v>
      </c>
      <c r="BD781" t="s">
        <v>732</v>
      </c>
      <c r="BE781" t="s">
        <v>732</v>
      </c>
      <c r="BF781" t="s">
        <v>732</v>
      </c>
      <c r="BG781" t="s">
        <v>732</v>
      </c>
      <c r="BH781" t="s">
        <v>732</v>
      </c>
      <c r="BI781" t="s">
        <v>732</v>
      </c>
    </row>
    <row r="782" spans="1:61">
      <c r="A782">
        <v>1194</v>
      </c>
      <c r="B782" t="s">
        <v>2127</v>
      </c>
      <c r="C782" t="s">
        <v>2128</v>
      </c>
      <c r="D782">
        <v>340</v>
      </c>
      <c r="E782">
        <v>1</v>
      </c>
      <c r="F782">
        <v>4</v>
      </c>
      <c r="G782">
        <v>124</v>
      </c>
      <c r="H782">
        <v>6.3118439999999998</v>
      </c>
      <c r="I782">
        <v>0</v>
      </c>
      <c r="J782">
        <v>3.4303499999999998</v>
      </c>
      <c r="P782">
        <v>0.101075</v>
      </c>
      <c r="Q782">
        <v>0</v>
      </c>
      <c r="R782">
        <v>90</v>
      </c>
      <c r="S782" t="s">
        <v>732</v>
      </c>
      <c r="T782">
        <v>0.15</v>
      </c>
      <c r="U782">
        <v>0.3</v>
      </c>
      <c r="V782">
        <v>85</v>
      </c>
      <c r="W782">
        <v>70</v>
      </c>
      <c r="X782">
        <v>0.2</v>
      </c>
      <c r="Y782">
        <v>0.6</v>
      </c>
      <c r="Z782">
        <v>1.8000001000000001</v>
      </c>
      <c r="AA782">
        <v>5.9</v>
      </c>
      <c r="AB782">
        <v>1.9000001</v>
      </c>
      <c r="AC782">
        <v>0</v>
      </c>
      <c r="AD782">
        <v>2.8000001999999999</v>
      </c>
      <c r="AE782">
        <v>0.90000004</v>
      </c>
      <c r="AF782">
        <v>0</v>
      </c>
      <c r="AJ782">
        <v>1</v>
      </c>
      <c r="AK782">
        <v>90</v>
      </c>
      <c r="AL782" t="s">
        <v>732</v>
      </c>
      <c r="AM782" t="s">
        <v>732</v>
      </c>
      <c r="AN782" t="s">
        <v>732</v>
      </c>
      <c r="AO782" t="s">
        <v>732</v>
      </c>
      <c r="AP782" t="s">
        <v>732</v>
      </c>
      <c r="AT782">
        <v>100</v>
      </c>
      <c r="AX782">
        <v>90</v>
      </c>
      <c r="AY782">
        <v>0.6</v>
      </c>
      <c r="AZ782">
        <v>3</v>
      </c>
      <c r="BA782">
        <v>90</v>
      </c>
      <c r="BB782">
        <v>0.6</v>
      </c>
      <c r="BC782">
        <v>1</v>
      </c>
      <c r="BD782" t="s">
        <v>732</v>
      </c>
      <c r="BE782" t="s">
        <v>732</v>
      </c>
      <c r="BF782" t="s">
        <v>732</v>
      </c>
      <c r="BG782" t="s">
        <v>732</v>
      </c>
      <c r="BH782" t="s">
        <v>732</v>
      </c>
      <c r="BI782" t="s">
        <v>732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BB244"/>
  <sheetViews>
    <sheetView topLeftCell="A14" workbookViewId="0">
      <selection activeCell="J53" sqref="J53"/>
    </sheetView>
  </sheetViews>
  <sheetFormatPr defaultRowHeight="15"/>
  <cols>
    <col min="1" max="1" width="8" bestFit="1" customWidth="1"/>
    <col min="2" max="2" width="10.5703125" bestFit="1" customWidth="1"/>
    <col min="3" max="3" width="17" bestFit="1" customWidth="1"/>
    <col min="4" max="4" width="10.42578125" bestFit="1" customWidth="1"/>
    <col min="5" max="5" width="6" bestFit="1" customWidth="1"/>
    <col min="6" max="6" width="11.85546875" bestFit="1" customWidth="1"/>
    <col min="7" max="7" width="12.140625" bestFit="1" customWidth="1"/>
    <col min="8" max="8" width="7.28515625" bestFit="1" customWidth="1"/>
    <col min="9" max="9" width="7.5703125" bestFit="1" customWidth="1"/>
    <col min="10" max="10" width="8.7109375" bestFit="1" customWidth="1"/>
    <col min="11" max="11" width="11.85546875" bestFit="1" customWidth="1"/>
    <col min="12" max="12" width="18.7109375" bestFit="1" customWidth="1"/>
    <col min="13" max="13" width="11.5703125" bestFit="1" customWidth="1"/>
    <col min="14" max="14" width="17.5703125" bestFit="1" customWidth="1"/>
    <col min="15" max="15" width="11.85546875" bestFit="1" customWidth="1"/>
    <col min="16" max="16" width="10.7109375" bestFit="1" customWidth="1"/>
    <col min="17" max="17" width="9.42578125" bestFit="1" customWidth="1"/>
    <col min="18" max="18" width="8.85546875" bestFit="1" customWidth="1"/>
    <col min="19" max="19" width="21.5703125" bestFit="1" customWidth="1"/>
    <col min="20" max="20" width="14.5703125" bestFit="1" customWidth="1"/>
    <col min="21" max="21" width="10.28515625" bestFit="1" customWidth="1"/>
    <col min="22" max="22" width="19" bestFit="1" customWidth="1"/>
    <col min="23" max="23" width="10.42578125" bestFit="1" customWidth="1"/>
    <col min="24" max="24" width="16.140625" bestFit="1" customWidth="1"/>
    <col min="25" max="25" width="19.7109375" bestFit="1" customWidth="1"/>
    <col min="26" max="26" width="5.42578125" bestFit="1" customWidth="1"/>
    <col min="27" max="27" width="6.42578125" bestFit="1" customWidth="1"/>
    <col min="28" max="28" width="5.5703125" bestFit="1" customWidth="1"/>
    <col min="29" max="29" width="12.28515625" hidden="1" customWidth="1"/>
    <col min="30" max="30" width="12.7109375" hidden="1" customWidth="1"/>
    <col min="31" max="31" width="13.85546875" hidden="1" customWidth="1"/>
    <col min="32" max="32" width="11.5703125" hidden="1" customWidth="1"/>
    <col min="33" max="33" width="15" hidden="1" customWidth="1"/>
    <col min="34" max="34" width="7.42578125" hidden="1" customWidth="1"/>
    <col min="35" max="35" width="12.7109375" hidden="1" customWidth="1"/>
    <col min="36" max="36" width="13.85546875" hidden="1" customWidth="1"/>
    <col min="37" max="37" width="11.5703125" hidden="1" customWidth="1"/>
    <col min="38" max="38" width="15" hidden="1" customWidth="1"/>
    <col min="39" max="39" width="13.7109375" bestFit="1" customWidth="1"/>
    <col min="40" max="40" width="18.7109375" bestFit="1" customWidth="1"/>
    <col min="41" max="41" width="18.5703125" bestFit="1" customWidth="1"/>
    <col min="42" max="42" width="13.5703125" bestFit="1" customWidth="1"/>
    <col min="43" max="43" width="11.42578125" bestFit="1" customWidth="1"/>
    <col min="44" max="44" width="9.42578125" bestFit="1" customWidth="1"/>
    <col min="45" max="45" width="16.140625" bestFit="1" customWidth="1"/>
    <col min="46" max="46" width="10.42578125" bestFit="1" customWidth="1"/>
    <col min="47" max="47" width="18.5703125" bestFit="1" customWidth="1"/>
    <col min="48" max="48" width="19.7109375" bestFit="1" customWidth="1"/>
    <col min="49" max="49" width="19.5703125" bestFit="1" customWidth="1"/>
    <col min="50" max="50" width="18.7109375" bestFit="1" customWidth="1"/>
    <col min="51" max="51" width="13.42578125" bestFit="1" customWidth="1"/>
  </cols>
  <sheetData>
    <row r="1" spans="1:51" s="103" customFormat="1">
      <c r="A1" s="103" t="s">
        <v>732</v>
      </c>
    </row>
    <row r="2" spans="1:51" s="103" customFormat="1"/>
    <row r="3" spans="1:51" s="103" customFormat="1">
      <c r="A3" s="103" t="s">
        <v>3102</v>
      </c>
    </row>
    <row r="4" spans="1:51" s="103" customFormat="1">
      <c r="A4" s="103" t="s">
        <v>3103</v>
      </c>
    </row>
    <row r="5" spans="1:51" s="103" customFormat="1">
      <c r="A5" s="103" t="s">
        <v>3104</v>
      </c>
    </row>
    <row r="6" spans="1:51" s="103" customFormat="1">
      <c r="A6" s="103" t="s">
        <v>3105</v>
      </c>
    </row>
    <row r="7" spans="1:51" s="103" customFormat="1">
      <c r="A7" s="103" t="s">
        <v>3106</v>
      </c>
    </row>
    <row r="8" spans="1:51" s="103" customFormat="1">
      <c r="A8" s="103" t="s">
        <v>3107</v>
      </c>
    </row>
    <row r="9" spans="1:51" s="103" customFormat="1">
      <c r="A9" s="103" t="s">
        <v>3108</v>
      </c>
    </row>
    <row r="10" spans="1:51" s="103" customFormat="1">
      <c r="A10" s="103" t="s">
        <v>3109</v>
      </c>
    </row>
    <row r="11" spans="1:51" s="103" customFormat="1">
      <c r="A11" s="103" t="s">
        <v>3110</v>
      </c>
    </row>
    <row r="12" spans="1:51" s="103" customFormat="1">
      <c r="A12" s="103" t="s">
        <v>3111</v>
      </c>
    </row>
    <row r="13" spans="1:51" s="103" customFormat="1">
      <c r="A13" s="103" t="s">
        <v>3112</v>
      </c>
    </row>
    <row r="14" spans="1:51" s="103" customFormat="1"/>
    <row r="15" spans="1:51">
      <c r="A15" s="103" t="s">
        <v>3054</v>
      </c>
      <c r="B15" s="103" t="s">
        <v>3055</v>
      </c>
      <c r="C15" s="103" t="s">
        <v>3056</v>
      </c>
      <c r="D15" s="103" t="s">
        <v>3057</v>
      </c>
      <c r="E15" s="103" t="s">
        <v>3058</v>
      </c>
      <c r="F15" s="103" t="s">
        <v>3059</v>
      </c>
      <c r="G15" s="103" t="s">
        <v>3060</v>
      </c>
      <c r="H15" s="103" t="s">
        <v>3061</v>
      </c>
      <c r="I15" s="103" t="s">
        <v>3062</v>
      </c>
      <c r="J15" s="103" t="s">
        <v>9</v>
      </c>
      <c r="K15" s="103" t="s">
        <v>3063</v>
      </c>
      <c r="L15" s="103" t="s">
        <v>3064</v>
      </c>
      <c r="M15" s="103" t="s">
        <v>3065</v>
      </c>
      <c r="N15" s="103" t="s">
        <v>3066</v>
      </c>
      <c r="O15" s="103" t="s">
        <v>3067</v>
      </c>
      <c r="P15" s="103" t="s">
        <v>3068</v>
      </c>
      <c r="Q15" s="103" t="s">
        <v>3069</v>
      </c>
      <c r="R15" s="103" t="s">
        <v>3070</v>
      </c>
      <c r="S15" s="103" t="s">
        <v>3071</v>
      </c>
      <c r="T15" s="103" t="s">
        <v>3072</v>
      </c>
      <c r="U15" s="103" t="s">
        <v>3073</v>
      </c>
      <c r="V15" s="103" t="s">
        <v>3074</v>
      </c>
      <c r="W15" s="103" t="s">
        <v>3075</v>
      </c>
      <c r="X15" s="103" t="s">
        <v>3076</v>
      </c>
      <c r="Y15" s="103" t="s">
        <v>3077</v>
      </c>
      <c r="Z15" s="103" t="s">
        <v>747</v>
      </c>
      <c r="AA15" s="103" t="s">
        <v>748</v>
      </c>
      <c r="AB15" s="103" t="s">
        <v>749</v>
      </c>
      <c r="AC15" s="103" t="s">
        <v>12</v>
      </c>
      <c r="AD15" s="103" t="s">
        <v>3078</v>
      </c>
      <c r="AE15" s="103" t="s">
        <v>3079</v>
      </c>
      <c r="AF15" s="103" t="s">
        <v>3080</v>
      </c>
      <c r="AG15" s="103" t="s">
        <v>3081</v>
      </c>
      <c r="AH15" s="103" t="s">
        <v>11</v>
      </c>
      <c r="AI15" s="103" t="s">
        <v>3078</v>
      </c>
      <c r="AJ15" s="103" t="s">
        <v>3079</v>
      </c>
      <c r="AK15" s="103" t="s">
        <v>3080</v>
      </c>
      <c r="AL15" s="103" t="s">
        <v>3081</v>
      </c>
      <c r="AM15" s="103" t="s">
        <v>3082</v>
      </c>
      <c r="AN15" s="103" t="s">
        <v>3083</v>
      </c>
      <c r="AO15" s="103" t="s">
        <v>3084</v>
      </c>
      <c r="AP15" s="103" t="s">
        <v>3085</v>
      </c>
      <c r="AQ15" s="103" t="s">
        <v>3086</v>
      </c>
      <c r="AR15" s="103" t="s">
        <v>3087</v>
      </c>
      <c r="AS15" s="103" t="s">
        <v>3088</v>
      </c>
      <c r="AT15" s="103" t="s">
        <v>3089</v>
      </c>
      <c r="AU15" s="103" t="s">
        <v>3090</v>
      </c>
      <c r="AV15" s="103" t="s">
        <v>3091</v>
      </c>
      <c r="AW15" s="103" t="s">
        <v>3092</v>
      </c>
      <c r="AX15" s="103" t="s">
        <v>3093</v>
      </c>
      <c r="AY15" s="103" t="s">
        <v>3094</v>
      </c>
    </row>
    <row r="16" spans="1:51">
      <c r="A16" s="103">
        <v>1</v>
      </c>
      <c r="B16" s="103" t="s">
        <v>3095</v>
      </c>
      <c r="C16" s="110">
        <v>1.1312500000000001</v>
      </c>
      <c r="D16" s="110">
        <v>0.18548000000000001</v>
      </c>
      <c r="E16" s="112">
        <v>1.7590795580900001</v>
      </c>
      <c r="F16" s="110">
        <v>13.270774572800001</v>
      </c>
      <c r="G16" s="110">
        <v>29.285144270499998</v>
      </c>
      <c r="H16" s="112">
        <v>4.8293988875</v>
      </c>
      <c r="I16" s="34">
        <v>50.461127288900002</v>
      </c>
      <c r="J16" s="34" t="s">
        <v>3096</v>
      </c>
      <c r="K16" s="110">
        <v>0.11762124</v>
      </c>
      <c r="L16" s="110">
        <v>0</v>
      </c>
      <c r="M16" s="110">
        <v>0</v>
      </c>
      <c r="N16" s="110">
        <v>0</v>
      </c>
      <c r="O16" s="110">
        <v>1.25074685E-2</v>
      </c>
      <c r="P16" s="110">
        <v>9.2454804000000002E-2</v>
      </c>
      <c r="Q16" s="112">
        <v>3.1106023999999999</v>
      </c>
      <c r="R16" s="112">
        <v>1.4831690799999999</v>
      </c>
      <c r="S16" s="110">
        <v>1.3043895E-2</v>
      </c>
      <c r="T16" s="34" t="s">
        <v>3097</v>
      </c>
      <c r="U16" s="110">
        <v>25.285144270499998</v>
      </c>
      <c r="V16" s="110">
        <v>0</v>
      </c>
      <c r="W16" s="110">
        <v>4</v>
      </c>
      <c r="X16" s="110">
        <v>0</v>
      </c>
      <c r="Y16" s="34" t="s">
        <v>3098</v>
      </c>
      <c r="Z16" s="110">
        <v>0.82874999999999999</v>
      </c>
      <c r="AA16" s="110">
        <v>2.5000000000000001E-3</v>
      </c>
      <c r="AB16" s="110">
        <v>0.3</v>
      </c>
      <c r="AC16" s="34" t="s">
        <v>3099</v>
      </c>
      <c r="AD16" s="34">
        <v>1.8547999999999999E-2</v>
      </c>
      <c r="AE16" s="34">
        <v>0</v>
      </c>
      <c r="AF16" s="34">
        <v>0.166932</v>
      </c>
      <c r="AG16" s="34">
        <v>0</v>
      </c>
      <c r="AH16" s="34" t="s">
        <v>3100</v>
      </c>
      <c r="AI16" s="34">
        <v>8.7953977904699998E-2</v>
      </c>
      <c r="AJ16" s="34">
        <v>0</v>
      </c>
      <c r="AK16" s="34">
        <v>1.67112558019</v>
      </c>
      <c r="AL16" s="34">
        <v>0</v>
      </c>
      <c r="AM16" s="34" t="s">
        <v>3101</v>
      </c>
      <c r="AN16" s="110">
        <v>2.9853380681099999</v>
      </c>
      <c r="AO16" s="110">
        <v>0.43972329799999998</v>
      </c>
      <c r="AP16" s="112">
        <v>1.4702654500000001E-2</v>
      </c>
      <c r="AQ16" s="110">
        <v>2.7454001568800002</v>
      </c>
      <c r="AR16" s="110">
        <v>0.2</v>
      </c>
      <c r="AS16" s="110">
        <v>0</v>
      </c>
      <c r="AT16" s="110">
        <v>0.69199999999999995</v>
      </c>
      <c r="AU16" s="110">
        <v>0</v>
      </c>
      <c r="AV16" s="110">
        <v>3.1062878976000001</v>
      </c>
      <c r="AW16" s="110">
        <v>0.25161247763900002</v>
      </c>
      <c r="AX16" s="110">
        <v>2.8357100200700001</v>
      </c>
      <c r="AY16" s="110">
        <v>0</v>
      </c>
    </row>
    <row r="17" spans="1:51" s="103" customFormat="1">
      <c r="C17" s="34"/>
      <c r="D17" s="34"/>
      <c r="E17" s="112">
        <v>0.21</v>
      </c>
      <c r="F17" s="34"/>
      <c r="G17" s="34"/>
      <c r="H17" s="112">
        <v>4.84</v>
      </c>
      <c r="I17" s="34"/>
      <c r="J17" s="34"/>
      <c r="K17" s="34"/>
      <c r="L17" s="34"/>
      <c r="M17" s="34"/>
      <c r="N17" s="34"/>
      <c r="O17" s="34"/>
      <c r="P17" s="34"/>
      <c r="Q17" s="112">
        <v>3.12</v>
      </c>
      <c r="R17" s="112">
        <v>1.5</v>
      </c>
      <c r="S17" s="34"/>
      <c r="T17" s="34"/>
      <c r="U17" s="34"/>
      <c r="V17" s="34"/>
      <c r="W17" s="34"/>
      <c r="X17" s="34"/>
      <c r="Y17" s="34"/>
      <c r="Z17" s="34"/>
      <c r="AA17" s="34"/>
      <c r="AB17" s="34"/>
      <c r="AC17" s="34"/>
      <c r="AD17" s="34"/>
      <c r="AE17" s="34"/>
      <c r="AF17" s="34"/>
      <c r="AG17" s="34"/>
      <c r="AH17" s="34"/>
      <c r="AI17" s="34"/>
      <c r="AJ17" s="34"/>
      <c r="AK17" s="34"/>
      <c r="AL17" s="34"/>
      <c r="AM17" s="34"/>
      <c r="AN17" s="34"/>
      <c r="AO17" s="34"/>
      <c r="AP17" s="112">
        <v>0.02</v>
      </c>
      <c r="AQ17" s="34"/>
      <c r="AR17" s="34"/>
      <c r="AS17" s="34"/>
      <c r="AT17" s="34"/>
      <c r="AU17" s="34"/>
      <c r="AV17" s="34"/>
      <c r="AW17" s="34"/>
      <c r="AX17" s="34"/>
      <c r="AY17" s="34"/>
    </row>
    <row r="18" spans="1:51">
      <c r="A18" s="103">
        <v>2</v>
      </c>
      <c r="B18" s="103" t="s">
        <v>3095</v>
      </c>
      <c r="C18" s="110">
        <v>1.5544500000000001</v>
      </c>
      <c r="D18" s="110">
        <v>0.14838400092699999</v>
      </c>
      <c r="E18" s="34">
        <v>2.9756070664999998</v>
      </c>
      <c r="F18" s="110">
        <v>17.188883793399999</v>
      </c>
      <c r="G18" s="110">
        <v>42.790029329299998</v>
      </c>
      <c r="H18" s="34">
        <v>4.9483423022800004</v>
      </c>
      <c r="I18" s="34">
        <v>69.6056964924</v>
      </c>
      <c r="J18" s="34" t="s">
        <v>3096</v>
      </c>
      <c r="K18" s="110">
        <v>0.64324106999999997</v>
      </c>
      <c r="L18" s="110">
        <v>1.5949608E-4</v>
      </c>
      <c r="M18" s="110">
        <v>0</v>
      </c>
      <c r="N18" s="110">
        <v>0.23021986</v>
      </c>
      <c r="O18" s="110">
        <v>0.64324104999999998</v>
      </c>
      <c r="P18" s="110">
        <v>6.40397412E-2</v>
      </c>
      <c r="Q18" s="34">
        <v>2.17002016</v>
      </c>
      <c r="R18" s="34">
        <v>1.1974209250000001</v>
      </c>
      <c r="S18" s="110">
        <v>0</v>
      </c>
      <c r="T18" s="34" t="s">
        <v>3097</v>
      </c>
      <c r="U18" s="110">
        <v>39.790029329299998</v>
      </c>
      <c r="V18" s="110">
        <v>0</v>
      </c>
      <c r="W18" s="110">
        <v>3</v>
      </c>
      <c r="X18" s="110">
        <v>0</v>
      </c>
      <c r="Y18" s="34" t="s">
        <v>3098</v>
      </c>
      <c r="Z18" s="110">
        <v>1.44045</v>
      </c>
      <c r="AA18" s="110">
        <v>1.5E-3</v>
      </c>
      <c r="AB18" s="110">
        <v>0.1125</v>
      </c>
      <c r="AC18" s="34" t="s">
        <v>3099</v>
      </c>
      <c r="AD18" s="34">
        <v>2.08665E-2</v>
      </c>
      <c r="AE18" s="34">
        <v>5.5644005564399997E-3</v>
      </c>
      <c r="AF18" s="34">
        <v>0.1182435</v>
      </c>
      <c r="AG18" s="34">
        <v>3.7096003709600001E-3</v>
      </c>
      <c r="AH18" s="34" t="s">
        <v>3100</v>
      </c>
      <c r="AI18" s="34">
        <v>0.119293783098</v>
      </c>
      <c r="AJ18" s="34">
        <v>1.6044023119699999</v>
      </c>
      <c r="AK18" s="34">
        <v>1.07364404788</v>
      </c>
      <c r="AL18" s="34">
        <v>0.178266923552</v>
      </c>
      <c r="AM18" s="34" t="s">
        <v>3101</v>
      </c>
      <c r="AN18" s="110">
        <v>0.97461786795000005</v>
      </c>
      <c r="AO18" s="110">
        <v>1.7588931919999999</v>
      </c>
      <c r="AP18" s="110">
        <v>4.5945796999999997E-2</v>
      </c>
      <c r="AQ18" s="110">
        <v>3.1375999999999999</v>
      </c>
      <c r="AR18" s="110">
        <v>1</v>
      </c>
      <c r="AS18" s="110">
        <v>0</v>
      </c>
      <c r="AT18" s="110">
        <v>1.73</v>
      </c>
      <c r="AU18" s="110">
        <v>2.4338678753799998</v>
      </c>
      <c r="AV18" s="110">
        <v>2.3297160785100002</v>
      </c>
      <c r="AW18" s="110">
        <v>1.50967496648</v>
      </c>
      <c r="AX18" s="110">
        <v>2.2685680160600001</v>
      </c>
      <c r="AY18" s="110">
        <v>0</v>
      </c>
    </row>
    <row r="19" spans="1:51" s="103" customFormat="1">
      <c r="C19" s="34"/>
      <c r="D19" s="34"/>
      <c r="E19" s="34">
        <v>0.95</v>
      </c>
      <c r="F19" s="34"/>
      <c r="G19" s="34"/>
      <c r="H19" s="34">
        <v>4.96</v>
      </c>
      <c r="I19" s="34"/>
      <c r="J19" s="34"/>
      <c r="K19" s="34"/>
      <c r="L19" s="34"/>
      <c r="M19" s="34"/>
      <c r="N19" s="34"/>
      <c r="O19" s="34"/>
      <c r="P19" s="34"/>
      <c r="Q19" s="34">
        <v>2.19</v>
      </c>
      <c r="R19" s="34">
        <v>1.21</v>
      </c>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row>
    <row r="20" spans="1:51">
      <c r="A20" s="103">
        <v>3</v>
      </c>
      <c r="B20" s="103" t="s">
        <v>3095</v>
      </c>
      <c r="C20" s="110">
        <v>1.9846874999999999</v>
      </c>
      <c r="D20" s="110">
        <v>0.287494000927</v>
      </c>
      <c r="E20" s="112">
        <v>0.90441528277000005</v>
      </c>
      <c r="F20" s="110">
        <v>23.551022357299999</v>
      </c>
      <c r="G20" s="110">
        <v>33.0055952612</v>
      </c>
      <c r="H20" s="112">
        <v>1.8206293311999999</v>
      </c>
      <c r="I20" s="34">
        <v>61.553843733299999</v>
      </c>
      <c r="J20" s="34" t="s">
        <v>3096</v>
      </c>
      <c r="K20" s="110">
        <v>0.22972896000000001</v>
      </c>
      <c r="L20" s="110">
        <v>0</v>
      </c>
      <c r="M20" s="34">
        <v>0</v>
      </c>
      <c r="N20" s="110">
        <v>0</v>
      </c>
      <c r="O20" s="34">
        <v>0.11486448</v>
      </c>
      <c r="P20" s="110">
        <v>0.1054274112</v>
      </c>
      <c r="Q20" s="34">
        <v>1.37060848</v>
      </c>
      <c r="R20" s="110">
        <v>0</v>
      </c>
      <c r="S20" s="34">
        <v>0</v>
      </c>
      <c r="T20" s="34" t="s">
        <v>3097</v>
      </c>
      <c r="U20" s="110">
        <v>27.065595261199999</v>
      </c>
      <c r="V20" s="110">
        <v>0</v>
      </c>
      <c r="W20" s="110">
        <v>5.94</v>
      </c>
      <c r="X20" s="110">
        <v>0</v>
      </c>
      <c r="Y20" s="34" t="s">
        <v>3098</v>
      </c>
      <c r="Z20" s="110">
        <v>1.9771875000000001</v>
      </c>
      <c r="AA20" s="110">
        <v>0</v>
      </c>
      <c r="AB20" s="110">
        <v>7.4999999999999997E-3</v>
      </c>
      <c r="AC20" s="34" t="s">
        <v>3099</v>
      </c>
      <c r="AD20" s="34">
        <v>2.7822E-2</v>
      </c>
      <c r="AE20" s="34">
        <v>4.6370004636999999E-3</v>
      </c>
      <c r="AF20" s="34">
        <v>0.25039800000000001</v>
      </c>
      <c r="AG20" s="34">
        <v>4.6370004636999999E-3</v>
      </c>
      <c r="AH20" s="34" t="s">
        <v>3100</v>
      </c>
      <c r="AI20" s="34">
        <v>0.135662292416</v>
      </c>
      <c r="AJ20" s="34">
        <v>0</v>
      </c>
      <c r="AK20" s="34">
        <v>0.768752990355</v>
      </c>
      <c r="AL20" s="34">
        <v>0</v>
      </c>
      <c r="AM20" s="34" t="s">
        <v>3101</v>
      </c>
      <c r="AN20" s="110">
        <v>2.48150554918</v>
      </c>
      <c r="AO20" s="110">
        <v>9.4100794566499992</v>
      </c>
      <c r="AP20" s="110">
        <v>3.3080970999999999</v>
      </c>
      <c r="AQ20" s="110">
        <v>2.82384007844</v>
      </c>
      <c r="AR20" s="110">
        <v>2.5</v>
      </c>
      <c r="AS20" s="110">
        <v>0</v>
      </c>
      <c r="AT20" s="110">
        <v>3.027500173</v>
      </c>
      <c r="AU20" s="110">
        <v>0</v>
      </c>
      <c r="AV20" s="110">
        <v>0</v>
      </c>
      <c r="AW20" s="110">
        <v>0</v>
      </c>
      <c r="AX20" s="110">
        <v>0</v>
      </c>
      <c r="AY20" s="110">
        <v>0</v>
      </c>
    </row>
    <row r="21" spans="1:51" s="103" customFormat="1">
      <c r="C21" s="34"/>
      <c r="D21" s="34"/>
      <c r="E21" s="112">
        <v>0.13</v>
      </c>
      <c r="F21" s="34"/>
      <c r="G21" s="34"/>
      <c r="H21" s="112">
        <v>1.92</v>
      </c>
      <c r="I21" s="34"/>
      <c r="J21" s="34"/>
      <c r="K21" s="34"/>
      <c r="L21" s="34"/>
      <c r="M21" s="110">
        <v>0.09</v>
      </c>
      <c r="N21" s="34"/>
      <c r="O21" s="34">
        <v>0.12</v>
      </c>
      <c r="P21" s="34"/>
      <c r="Q21" s="34">
        <v>1.38</v>
      </c>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row>
    <row r="22" spans="1:51" s="105" customFormat="1">
      <c r="A22" s="105">
        <v>4</v>
      </c>
      <c r="B22" s="105" t="s">
        <v>3095</v>
      </c>
      <c r="C22" s="107">
        <v>1.96875</v>
      </c>
      <c r="D22" s="107">
        <v>0.55644000000000005</v>
      </c>
      <c r="E22" s="104">
        <v>5.6327364189300004</v>
      </c>
      <c r="F22" s="107">
        <v>30.044526261400001</v>
      </c>
      <c r="G22" s="107">
        <v>6.1527148591899996</v>
      </c>
      <c r="H22" s="107">
        <v>0.60818764876300002</v>
      </c>
      <c r="I22" s="106">
        <v>44.9633551883</v>
      </c>
      <c r="J22" s="106" t="s">
        <v>3096</v>
      </c>
      <c r="K22" s="107">
        <v>0</v>
      </c>
      <c r="L22" s="107">
        <v>1.89876336E-6</v>
      </c>
      <c r="M22" s="107">
        <v>0</v>
      </c>
      <c r="N22" s="107">
        <v>2.7407130000000001E-3</v>
      </c>
      <c r="O22" s="107">
        <v>0</v>
      </c>
      <c r="P22" s="108">
        <v>4.4827820999999997E-2</v>
      </c>
      <c r="Q22" s="108">
        <v>0.56061721600000003</v>
      </c>
      <c r="R22" s="107">
        <v>0</v>
      </c>
      <c r="S22" s="107">
        <v>0</v>
      </c>
      <c r="T22" s="106" t="s">
        <v>3097</v>
      </c>
      <c r="U22" s="107">
        <v>4.1527148591899996</v>
      </c>
      <c r="V22" s="107">
        <v>0</v>
      </c>
      <c r="W22" s="107">
        <v>2</v>
      </c>
      <c r="X22" s="106" t="s">
        <v>732</v>
      </c>
      <c r="Y22" s="106" t="s">
        <v>3098</v>
      </c>
      <c r="Z22" s="107">
        <v>1.96875</v>
      </c>
      <c r="AA22" s="107">
        <v>0</v>
      </c>
      <c r="AB22" s="107">
        <v>0</v>
      </c>
      <c r="AC22" s="106" t="s">
        <v>3099</v>
      </c>
      <c r="AD22" s="106">
        <v>4.6370000000000001E-2</v>
      </c>
      <c r="AE22" s="106">
        <v>8.3465999999999999E-2</v>
      </c>
      <c r="AF22" s="106">
        <v>0.41732999999999998</v>
      </c>
      <c r="AG22" s="106">
        <v>9.2739999999999993E-3</v>
      </c>
      <c r="AH22" s="106" t="s">
        <v>3100</v>
      </c>
      <c r="AI22" s="106">
        <v>1.54390477038</v>
      </c>
      <c r="AJ22" s="106">
        <v>0.43774846589600003</v>
      </c>
      <c r="AK22" s="106">
        <v>3.60244446422</v>
      </c>
      <c r="AL22" s="106">
        <v>4.8638718432800002E-2</v>
      </c>
      <c r="AM22" s="106" t="s">
        <v>3101</v>
      </c>
      <c r="AN22" s="107">
        <v>11.999968627399999</v>
      </c>
      <c r="AO22" s="107">
        <v>0</v>
      </c>
      <c r="AP22" s="107">
        <v>6.6161942500000004</v>
      </c>
      <c r="AQ22" s="107">
        <v>2.9807201568799999</v>
      </c>
      <c r="AR22" s="107">
        <v>0.2</v>
      </c>
      <c r="AS22" s="107">
        <v>0</v>
      </c>
      <c r="AT22" s="107">
        <v>0.25950000000000001</v>
      </c>
      <c r="AU22" s="107">
        <v>0</v>
      </c>
      <c r="AV22" s="107">
        <v>5.43600420908</v>
      </c>
      <c r="AW22" s="107">
        <v>0</v>
      </c>
      <c r="AX22" s="107">
        <v>2.5521390180700001</v>
      </c>
      <c r="AY22" s="107">
        <v>0</v>
      </c>
    </row>
    <row r="23" spans="1:51" s="106" customFormat="1">
      <c r="C23" s="107"/>
      <c r="D23" s="107"/>
      <c r="E23" s="109">
        <v>0.26</v>
      </c>
      <c r="F23" s="107"/>
      <c r="G23" s="107"/>
      <c r="H23" s="107"/>
      <c r="K23" s="107"/>
      <c r="L23" s="107"/>
      <c r="M23" s="107"/>
      <c r="N23" s="107"/>
      <c r="O23" s="107"/>
      <c r="P23" s="109">
        <v>0.05</v>
      </c>
      <c r="Q23" s="109">
        <v>0.56999999999999995</v>
      </c>
      <c r="R23" s="107"/>
      <c r="S23" s="107"/>
      <c r="U23" s="107"/>
      <c r="V23" s="107"/>
      <c r="W23" s="107"/>
      <c r="AI23" s="106" t="s">
        <v>47</v>
      </c>
      <c r="AJ23" s="106" t="s">
        <v>47</v>
      </c>
      <c r="AK23" s="106" t="s">
        <v>47</v>
      </c>
      <c r="AL23" s="106" t="s">
        <v>47</v>
      </c>
    </row>
    <row r="24" spans="1:51">
      <c r="A24" s="103">
        <v>5</v>
      </c>
      <c r="B24" s="103" t="s">
        <v>3095</v>
      </c>
      <c r="C24" s="34">
        <v>4.6749999999999998</v>
      </c>
      <c r="D24" s="34">
        <v>0.19475400092699999</v>
      </c>
      <c r="E24" s="34">
        <v>2.9266173547499998</v>
      </c>
      <c r="F24" s="34">
        <v>16.4915423373</v>
      </c>
      <c r="G24" s="34">
        <v>1.6008789643599999E-2</v>
      </c>
      <c r="H24" s="34">
        <v>3.5954912755000001</v>
      </c>
      <c r="I24" s="34">
        <v>27.8994137581</v>
      </c>
      <c r="J24" s="34" t="s">
        <v>3096</v>
      </c>
      <c r="K24" s="34">
        <v>7.3768526000000001E-2</v>
      </c>
      <c r="L24" s="34">
        <v>2.4051003199999999E-5</v>
      </c>
      <c r="M24" s="34">
        <v>0</v>
      </c>
      <c r="N24" s="34">
        <v>3.4715694999999998E-2</v>
      </c>
      <c r="O24" s="34">
        <v>4.5945793499999998E-2</v>
      </c>
      <c r="P24" s="34">
        <v>0.25112516400000001</v>
      </c>
      <c r="Q24" s="34">
        <v>2.11223312</v>
      </c>
      <c r="R24" s="34">
        <v>1.0776789259999999</v>
      </c>
      <c r="S24" s="34">
        <v>0</v>
      </c>
      <c r="T24" s="34" t="s">
        <v>3097</v>
      </c>
      <c r="U24" s="34">
        <v>0</v>
      </c>
      <c r="V24" s="34">
        <v>1.6008789643599999E-2</v>
      </c>
      <c r="W24" s="34">
        <v>0</v>
      </c>
      <c r="X24" s="34">
        <v>0</v>
      </c>
      <c r="Y24" s="34" t="s">
        <v>3098</v>
      </c>
      <c r="Z24" s="34">
        <v>4.6749999999999998</v>
      </c>
      <c r="AA24" s="34">
        <v>0</v>
      </c>
      <c r="AB24" s="34">
        <v>0</v>
      </c>
      <c r="AC24" s="34" t="s">
        <v>3099</v>
      </c>
      <c r="AD24" s="34">
        <v>9.2740000000000003E-2</v>
      </c>
      <c r="AE24" s="34">
        <v>4.6370004636999999E-3</v>
      </c>
      <c r="AF24" s="34">
        <v>9.2740000000000003E-2</v>
      </c>
      <c r="AG24" s="34">
        <v>4.6370004636999999E-3</v>
      </c>
      <c r="AH24" s="34" t="s">
        <v>3100</v>
      </c>
      <c r="AI24" s="34">
        <v>0.29266173547500002</v>
      </c>
      <c r="AJ24" s="34">
        <v>0</v>
      </c>
      <c r="AK24" s="34">
        <v>2.63395561928</v>
      </c>
      <c r="AL24" s="34">
        <v>0</v>
      </c>
      <c r="AM24" s="34" t="s">
        <v>3101</v>
      </c>
      <c r="AN24" s="34">
        <v>0.77611801081099996</v>
      </c>
      <c r="AO24" s="34">
        <v>3.7816203628</v>
      </c>
      <c r="AP24" s="34">
        <v>1.8378317500000001E-2</v>
      </c>
      <c r="AQ24" s="34">
        <v>2.58852015688</v>
      </c>
      <c r="AR24" s="34">
        <v>0.5</v>
      </c>
      <c r="AS24" s="34">
        <v>0</v>
      </c>
      <c r="AT24" s="34">
        <v>1.3839999999999999</v>
      </c>
      <c r="AU24" s="34">
        <v>1.37919168112</v>
      </c>
      <c r="AV24" s="34">
        <v>1.2425151590400001</v>
      </c>
      <c r="AW24" s="34">
        <v>4.4787026051999996</v>
      </c>
      <c r="AX24" s="34">
        <v>0.34028520240900001</v>
      </c>
      <c r="AY24" s="34">
        <v>2.2108415E-3</v>
      </c>
    </row>
    <row r="25" spans="1:51">
      <c r="A25" s="103">
        <v>6</v>
      </c>
      <c r="B25" s="103" t="s">
        <v>3095</v>
      </c>
      <c r="C25" s="110">
        <v>1.0421535896</v>
      </c>
      <c r="D25" s="110">
        <v>0.64917999999999998</v>
      </c>
      <c r="E25" s="112">
        <v>1.66050727982</v>
      </c>
      <c r="F25" s="34">
        <v>5.7767023323800002</v>
      </c>
      <c r="G25" s="110">
        <v>4.2857285500200001E-2</v>
      </c>
      <c r="H25" s="112">
        <v>2.8784328508199999</v>
      </c>
      <c r="I25" s="34">
        <v>12.049833338099999</v>
      </c>
      <c r="J25" s="34" t="s">
        <v>3096</v>
      </c>
      <c r="K25" s="110">
        <v>0.78221563999999999</v>
      </c>
      <c r="L25" s="34">
        <v>4.9621016000000002E-5</v>
      </c>
      <c r="M25" s="110">
        <v>0</v>
      </c>
      <c r="N25" s="34">
        <v>7.1623963999999998E-2</v>
      </c>
      <c r="O25" s="110">
        <v>0</v>
      </c>
      <c r="P25" s="110">
        <v>1.86283278E-2</v>
      </c>
      <c r="Q25" s="110">
        <v>0.89907844800000003</v>
      </c>
      <c r="R25" s="110">
        <v>1.1068368500000001</v>
      </c>
      <c r="S25" s="110">
        <v>0</v>
      </c>
      <c r="T25" s="34" t="s">
        <v>3097</v>
      </c>
      <c r="U25" s="110">
        <v>0</v>
      </c>
      <c r="V25" s="110">
        <v>4.2857285500200001E-2</v>
      </c>
      <c r="W25" s="110">
        <v>0</v>
      </c>
      <c r="X25" s="110">
        <v>0</v>
      </c>
      <c r="Y25" s="34" t="s">
        <v>3098</v>
      </c>
      <c r="Z25" s="110">
        <v>1.0102035895999999</v>
      </c>
      <c r="AA25" s="110">
        <v>1.4999999999999999E-4</v>
      </c>
      <c r="AB25" s="110">
        <v>3.1800000000000002E-2</v>
      </c>
      <c r="AC25" s="34" t="s">
        <v>3099</v>
      </c>
      <c r="AD25" s="34">
        <v>0.13911000000000001</v>
      </c>
      <c r="AE25" s="34">
        <v>5.5643999999999999E-2</v>
      </c>
      <c r="AF25" s="34">
        <v>0.41732999999999998</v>
      </c>
      <c r="AG25" s="34">
        <v>3.7095999999999997E-2</v>
      </c>
      <c r="AH25" s="34" t="s">
        <v>3100</v>
      </c>
      <c r="AI25" s="34">
        <v>0.16605072798199999</v>
      </c>
      <c r="AJ25" s="34">
        <v>0</v>
      </c>
      <c r="AK25" s="34">
        <v>1.4944565518299999</v>
      </c>
      <c r="AL25" s="34">
        <v>0</v>
      </c>
      <c r="AM25" s="34" t="s">
        <v>3101</v>
      </c>
      <c r="AN25" s="110">
        <v>0.28661659615000001</v>
      </c>
      <c r="AO25" s="110">
        <v>2.28656123755</v>
      </c>
      <c r="AP25" s="110">
        <v>6.1261072999999999E-2</v>
      </c>
      <c r="AQ25" s="110">
        <v>0.62751999999999997</v>
      </c>
      <c r="AR25" s="110">
        <v>0.1</v>
      </c>
      <c r="AS25" s="110">
        <v>0</v>
      </c>
      <c r="AT25" s="110">
        <v>0.34599999999999997</v>
      </c>
      <c r="AU25" s="110">
        <v>0</v>
      </c>
      <c r="AV25" s="110">
        <v>0.54360042090799998</v>
      </c>
      <c r="AW25" s="110">
        <v>1.10709490161</v>
      </c>
      <c r="AX25" s="110">
        <v>0.39699943116800002</v>
      </c>
      <c r="AY25" s="110">
        <v>2.1048672000000001E-2</v>
      </c>
    </row>
    <row r="26" spans="1:51" s="103" customFormat="1">
      <c r="C26" s="34"/>
      <c r="D26" s="34"/>
      <c r="E26" s="112">
        <v>0.23</v>
      </c>
      <c r="F26" s="34">
        <v>5.77</v>
      </c>
      <c r="G26" s="34"/>
      <c r="H26" s="112">
        <v>2.85</v>
      </c>
      <c r="I26" s="34"/>
      <c r="J26" s="34"/>
      <c r="K26" s="34"/>
      <c r="L26" s="34">
        <v>0.04</v>
      </c>
      <c r="M26" s="34"/>
      <c r="N26" s="34">
        <v>0</v>
      </c>
      <c r="O26" s="110"/>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row>
    <row r="27" spans="1:51">
      <c r="A27" s="103">
        <v>7</v>
      </c>
      <c r="B27" s="103" t="s">
        <v>3095</v>
      </c>
      <c r="C27" s="34">
        <v>1.2056</v>
      </c>
      <c r="D27" s="34">
        <v>1.8548000927399999E-2</v>
      </c>
      <c r="E27" s="34">
        <v>0.62476962743999997</v>
      </c>
      <c r="F27" s="34">
        <v>23.969858755899999</v>
      </c>
      <c r="G27" s="34">
        <v>10.1576618936</v>
      </c>
      <c r="H27" s="34">
        <v>3.3525106264</v>
      </c>
      <c r="I27" s="34">
        <v>39.328948904199997</v>
      </c>
      <c r="J27" s="34" t="s">
        <v>3096</v>
      </c>
      <c r="K27" s="34">
        <v>0.18296638000000001</v>
      </c>
      <c r="L27" s="34">
        <v>0</v>
      </c>
      <c r="M27" s="34">
        <v>0</v>
      </c>
      <c r="N27" s="34">
        <v>0</v>
      </c>
      <c r="O27" s="34">
        <v>0</v>
      </c>
      <c r="P27" s="34">
        <v>7.0567196400000004E-2</v>
      </c>
      <c r="Q27" s="34">
        <v>1.8399745599999999</v>
      </c>
      <c r="R27" s="34">
        <v>1.2590024900000001</v>
      </c>
      <c r="S27" s="34">
        <v>0</v>
      </c>
      <c r="T27" s="34" t="s">
        <v>3097</v>
      </c>
      <c r="U27" s="34">
        <v>6.9896618935600001</v>
      </c>
      <c r="V27" s="34">
        <v>0</v>
      </c>
      <c r="W27" s="34">
        <v>3.1680000000000001</v>
      </c>
      <c r="X27" s="34">
        <v>0</v>
      </c>
      <c r="Y27" s="34" t="s">
        <v>3098</v>
      </c>
      <c r="Z27" s="34">
        <v>1.1286</v>
      </c>
      <c r="AA27" s="34">
        <v>2E-3</v>
      </c>
      <c r="AB27" s="34">
        <v>7.4999999999999997E-2</v>
      </c>
      <c r="AC27" s="34" t="s">
        <v>3099</v>
      </c>
      <c r="AD27" s="34">
        <v>9.2740004636999995E-4</v>
      </c>
      <c r="AE27" s="34">
        <v>0</v>
      </c>
      <c r="AF27" s="34">
        <v>1.7620600880999999E-2</v>
      </c>
      <c r="AG27" s="34">
        <v>0</v>
      </c>
      <c r="AH27" s="34" t="s">
        <v>3100</v>
      </c>
      <c r="AI27" s="34">
        <v>3.1238481371999999E-2</v>
      </c>
      <c r="AJ27" s="34">
        <v>0</v>
      </c>
      <c r="AK27" s="34">
        <v>0.59353114606799995</v>
      </c>
      <c r="AL27" s="34">
        <v>0</v>
      </c>
      <c r="AM27" s="34" t="s">
        <v>3101</v>
      </c>
      <c r="AN27" s="34">
        <v>4.8950716994999999</v>
      </c>
      <c r="AO27" s="34">
        <v>0.52766795759999996</v>
      </c>
      <c r="AP27" s="34">
        <v>0</v>
      </c>
      <c r="AQ27" s="34">
        <v>1.49036007844</v>
      </c>
      <c r="AR27" s="34">
        <v>1</v>
      </c>
      <c r="AS27" s="34">
        <v>0</v>
      </c>
      <c r="AT27" s="34">
        <v>2.7679999999999998</v>
      </c>
      <c r="AU27" s="34">
        <v>0.68959584055800005</v>
      </c>
      <c r="AV27" s="34">
        <v>4.19348866176</v>
      </c>
      <c r="AW27" s="34">
        <v>0.35225749385600003</v>
      </c>
      <c r="AX27" s="34">
        <v>8.0534170241500007</v>
      </c>
      <c r="AY27" s="34">
        <v>0</v>
      </c>
    </row>
    <row r="28" spans="1:51">
      <c r="A28" s="103">
        <v>8</v>
      </c>
      <c r="B28" s="103" t="s">
        <v>3095</v>
      </c>
      <c r="C28" s="34">
        <v>3.0022500000000001</v>
      </c>
      <c r="D28" s="34">
        <v>1.85480018548E-2</v>
      </c>
      <c r="E28" s="34">
        <v>1.05031231545</v>
      </c>
      <c r="F28" s="34">
        <v>41.408020426599997</v>
      </c>
      <c r="G28" s="34">
        <v>68.9975245774</v>
      </c>
      <c r="H28" s="34">
        <v>3.6536038575799998</v>
      </c>
      <c r="I28" s="34">
        <v>118.13025917900001</v>
      </c>
      <c r="J28" s="34" t="s">
        <v>3096</v>
      </c>
      <c r="K28" s="34">
        <v>0.29486990000000002</v>
      </c>
      <c r="L28" s="34">
        <v>2.27851584E-4</v>
      </c>
      <c r="M28" s="34">
        <v>0</v>
      </c>
      <c r="N28" s="34">
        <v>0.32888553999999998</v>
      </c>
      <c r="O28" s="34">
        <v>0.22115245</v>
      </c>
      <c r="P28" s="34">
        <v>6.1788636000000001E-2</v>
      </c>
      <c r="Q28" s="34">
        <v>1.0487854400000001</v>
      </c>
      <c r="R28" s="34">
        <v>1.69789404</v>
      </c>
      <c r="S28" s="34">
        <v>0</v>
      </c>
      <c r="T28" s="34" t="s">
        <v>3097</v>
      </c>
      <c r="U28" s="34">
        <v>53.157524577399997</v>
      </c>
      <c r="V28" s="34">
        <v>0</v>
      </c>
      <c r="W28" s="34">
        <v>15.84</v>
      </c>
      <c r="X28" s="34">
        <v>0</v>
      </c>
      <c r="Y28" s="34" t="s">
        <v>3098</v>
      </c>
      <c r="Z28" s="34">
        <v>2.89575</v>
      </c>
      <c r="AA28" s="34">
        <v>1.5E-3</v>
      </c>
      <c r="AB28" s="34">
        <v>0.105</v>
      </c>
      <c r="AC28" s="34" t="s">
        <v>3099</v>
      </c>
      <c r="AD28" s="34">
        <v>9.2740009274000002E-4</v>
      </c>
      <c r="AE28" s="34">
        <v>5.5644005564399997E-3</v>
      </c>
      <c r="AF28" s="34">
        <v>8.34660083466E-3</v>
      </c>
      <c r="AG28" s="34">
        <v>3.7096003709600001E-3</v>
      </c>
      <c r="AH28" s="34" t="s">
        <v>3100</v>
      </c>
      <c r="AI28" s="34">
        <v>0.15507685532000001</v>
      </c>
      <c r="AJ28" s="34">
        <v>0.38700440475300002</v>
      </c>
      <c r="AK28" s="34">
        <v>0.46523056595899998</v>
      </c>
      <c r="AL28" s="34">
        <v>4.3000489417E-2</v>
      </c>
      <c r="AM28" s="34" t="s">
        <v>3101</v>
      </c>
      <c r="AN28" s="34">
        <v>1.97763367907</v>
      </c>
      <c r="AO28" s="34">
        <v>8.7944659600000001</v>
      </c>
      <c r="AP28" s="34">
        <v>4.5945796999999997E-2</v>
      </c>
      <c r="AQ28" s="34">
        <v>3.1375999999999999</v>
      </c>
      <c r="AR28" s="34">
        <v>1</v>
      </c>
      <c r="AS28" s="34">
        <v>0</v>
      </c>
      <c r="AT28" s="34">
        <v>1.73</v>
      </c>
      <c r="AU28" s="34">
        <v>4.0564461209299996</v>
      </c>
      <c r="AV28" s="34">
        <v>7.7657197439900001</v>
      </c>
      <c r="AW28" s="34">
        <v>10.064499105599999</v>
      </c>
      <c r="AX28" s="34">
        <v>2.8357100200700001</v>
      </c>
      <c r="AY28" s="34">
        <v>0</v>
      </c>
    </row>
    <row r="29" spans="1:51">
      <c r="A29" s="103">
        <v>9</v>
      </c>
      <c r="B29" s="103" t="s">
        <v>3095</v>
      </c>
      <c r="C29" s="34">
        <v>1.5765</v>
      </c>
      <c r="D29" s="34">
        <v>0.13911000000000001</v>
      </c>
      <c r="E29" s="34">
        <v>1.05485920662</v>
      </c>
      <c r="F29" s="34">
        <v>35.161429028900002</v>
      </c>
      <c r="G29" s="34">
        <v>13.4961918875</v>
      </c>
      <c r="H29" s="34">
        <v>2.3185493080000001</v>
      </c>
      <c r="I29" s="34">
        <v>53.746639430999998</v>
      </c>
      <c r="J29" s="34" t="s">
        <v>3096</v>
      </c>
      <c r="K29" s="34">
        <v>0.34459345000000002</v>
      </c>
      <c r="L29" s="34">
        <v>0</v>
      </c>
      <c r="M29" s="34">
        <v>0</v>
      </c>
      <c r="N29" s="34">
        <v>0</v>
      </c>
      <c r="O29" s="34">
        <v>0.22972894999999999</v>
      </c>
      <c r="P29" s="34">
        <v>0.433244988</v>
      </c>
      <c r="Q29" s="34">
        <v>1.3109819199999999</v>
      </c>
      <c r="R29" s="34">
        <v>0</v>
      </c>
      <c r="S29" s="34">
        <v>0</v>
      </c>
      <c r="T29" s="34" t="s">
        <v>3097</v>
      </c>
      <c r="U29" s="34">
        <v>9.6561918874800003</v>
      </c>
      <c r="V29" s="34">
        <v>0</v>
      </c>
      <c r="W29" s="34">
        <v>3.84</v>
      </c>
      <c r="X29" s="34">
        <v>0</v>
      </c>
      <c r="Y29" s="34" t="s">
        <v>3098</v>
      </c>
      <c r="Z29" s="34">
        <v>1.425</v>
      </c>
      <c r="AA29" s="34">
        <v>1.5E-3</v>
      </c>
      <c r="AB29" s="34">
        <v>0.15</v>
      </c>
      <c r="AC29" s="34" t="s">
        <v>3099</v>
      </c>
      <c r="AD29" s="34">
        <v>1.3911E-2</v>
      </c>
      <c r="AE29" s="34">
        <v>0</v>
      </c>
      <c r="AF29" s="34">
        <v>0.125199</v>
      </c>
      <c r="AG29" s="34">
        <v>0</v>
      </c>
      <c r="AH29" s="34" t="s">
        <v>3100</v>
      </c>
      <c r="AI29" s="34">
        <v>0.158228880993</v>
      </c>
      <c r="AJ29" s="34">
        <v>0</v>
      </c>
      <c r="AK29" s="34">
        <v>0.896630325625</v>
      </c>
      <c r="AL29" s="34">
        <v>0</v>
      </c>
      <c r="AM29" s="34" t="s">
        <v>3101</v>
      </c>
      <c r="AN29" s="34">
        <v>4.6944160019099996</v>
      </c>
      <c r="AO29" s="34">
        <v>1.7588931919999999</v>
      </c>
      <c r="AP29" s="34">
        <v>0.7412588</v>
      </c>
      <c r="AQ29" s="34">
        <v>1.9610000000000001</v>
      </c>
      <c r="AR29" s="34">
        <v>1.5000001000000001</v>
      </c>
      <c r="AS29" s="34">
        <v>0</v>
      </c>
      <c r="AT29" s="34">
        <v>2.2490000865000002</v>
      </c>
      <c r="AU29" s="34">
        <v>2.83951248747</v>
      </c>
      <c r="AV29" s="34">
        <v>6.2125757951900002</v>
      </c>
      <c r="AW29" s="34">
        <v>1.8619324854999999</v>
      </c>
      <c r="AX29" s="34">
        <v>11.3428400803</v>
      </c>
      <c r="AY29" s="34">
        <v>0</v>
      </c>
    </row>
    <row r="30" spans="1:51">
      <c r="A30" s="103">
        <v>10</v>
      </c>
      <c r="B30" s="103" t="s">
        <v>3095</v>
      </c>
      <c r="C30" s="34">
        <v>2.9947499999999998</v>
      </c>
      <c r="D30" s="34">
        <v>0.32458999999999999</v>
      </c>
      <c r="E30" s="34">
        <v>1.03543585468</v>
      </c>
      <c r="F30" s="34">
        <v>39.612738815299998</v>
      </c>
      <c r="G30" s="34">
        <v>56.709745806599997</v>
      </c>
      <c r="H30" s="34">
        <v>4.3901744945600001</v>
      </c>
      <c r="I30" s="34">
        <v>105.067434971</v>
      </c>
      <c r="J30" s="34" t="s">
        <v>3096</v>
      </c>
      <c r="K30" s="34">
        <v>4.0840712000000001E-2</v>
      </c>
      <c r="L30" s="34">
        <v>3.2405561600000003E-5</v>
      </c>
      <c r="M30" s="34">
        <v>0</v>
      </c>
      <c r="N30" s="34">
        <v>4.6774830000000003E-2</v>
      </c>
      <c r="O30" s="34">
        <v>3.0630535E-2</v>
      </c>
      <c r="P30" s="34">
        <v>0.118505862</v>
      </c>
      <c r="Q30" s="34">
        <v>1.8795342399999999</v>
      </c>
      <c r="R30" s="34">
        <v>2.27385591</v>
      </c>
      <c r="S30" s="34">
        <v>0</v>
      </c>
      <c r="T30" s="34" t="s">
        <v>3097</v>
      </c>
      <c r="U30" s="34">
        <v>33.9097458066</v>
      </c>
      <c r="V30" s="34">
        <v>0</v>
      </c>
      <c r="W30" s="34">
        <v>22.8</v>
      </c>
      <c r="X30" s="34">
        <v>0</v>
      </c>
      <c r="Y30" s="34" t="s">
        <v>3098</v>
      </c>
      <c r="Z30" s="34">
        <v>2.7787500000000001</v>
      </c>
      <c r="AA30" s="34">
        <v>6.0000000000000001E-3</v>
      </c>
      <c r="AB30" s="34">
        <v>0.21</v>
      </c>
      <c r="AC30" s="34" t="s">
        <v>3099</v>
      </c>
      <c r="AD30" s="34">
        <v>0.111288</v>
      </c>
      <c r="AE30" s="34">
        <v>3.7095999999999997E-2</v>
      </c>
      <c r="AF30" s="34">
        <v>0.166932</v>
      </c>
      <c r="AG30" s="34">
        <v>9.2739999999999993E-3</v>
      </c>
      <c r="AH30" s="34" t="s">
        <v>3100</v>
      </c>
      <c r="AI30" s="34">
        <v>0.119680471919</v>
      </c>
      <c r="AJ30" s="34">
        <v>0.50104257030800003</v>
      </c>
      <c r="AK30" s="34">
        <v>0.35904141575600002</v>
      </c>
      <c r="AL30" s="34">
        <v>5.5671396700900003E-2</v>
      </c>
      <c r="AM30" s="34" t="s">
        <v>3101</v>
      </c>
      <c r="AN30" s="34">
        <v>1.97763367907</v>
      </c>
      <c r="AO30" s="34">
        <v>4.3972329800000001</v>
      </c>
      <c r="AP30" s="34">
        <v>4.5945796999999997E-2</v>
      </c>
      <c r="AQ30" s="34">
        <v>0.78439999999999999</v>
      </c>
      <c r="AR30" s="34">
        <v>1.3000001000000001</v>
      </c>
      <c r="AS30" s="34">
        <v>0</v>
      </c>
      <c r="AT30" s="34">
        <v>0.86499999999999999</v>
      </c>
      <c r="AU30" s="34">
        <v>2.0282230604599998</v>
      </c>
      <c r="AV30" s="34">
        <v>7.7657197439900001</v>
      </c>
      <c r="AW30" s="34">
        <v>17.612873434699999</v>
      </c>
      <c r="AX30" s="34">
        <v>2.8357100200700001</v>
      </c>
      <c r="AY30" s="34">
        <v>0</v>
      </c>
    </row>
    <row r="31" spans="1:51">
      <c r="A31" s="103">
        <v>11</v>
      </c>
      <c r="B31" s="103" t="s">
        <v>3095</v>
      </c>
      <c r="C31" s="34">
        <v>2.5505</v>
      </c>
      <c r="D31" s="34">
        <v>0.23185</v>
      </c>
      <c r="E31" s="34">
        <v>0.67785602250999999</v>
      </c>
      <c r="F31" s="34">
        <v>27.480328100099999</v>
      </c>
      <c r="G31" s="34">
        <v>0</v>
      </c>
      <c r="H31" s="34">
        <v>2.6857299069199998</v>
      </c>
      <c r="I31" s="34">
        <v>33.6262640295</v>
      </c>
      <c r="J31" s="34" t="s">
        <v>3096</v>
      </c>
      <c r="K31" s="34">
        <v>0.68918694999999996</v>
      </c>
      <c r="L31" s="34">
        <v>3.0380211199999999E-6</v>
      </c>
      <c r="M31" s="34">
        <v>0</v>
      </c>
      <c r="N31" s="34">
        <v>4.3327801999999997E-3</v>
      </c>
      <c r="O31" s="34">
        <v>1.22522125E-2</v>
      </c>
      <c r="P31" s="34">
        <v>2.8662046199999999E-2</v>
      </c>
      <c r="Q31" s="34">
        <v>1.95129288</v>
      </c>
      <c r="R31" s="34">
        <v>0</v>
      </c>
      <c r="S31" s="34">
        <v>0</v>
      </c>
      <c r="T31" s="34" t="s">
        <v>3097</v>
      </c>
      <c r="U31" s="34">
        <v>0</v>
      </c>
      <c r="V31" s="34">
        <v>0</v>
      </c>
      <c r="W31" s="34">
        <v>0</v>
      </c>
      <c r="X31" s="34">
        <v>0</v>
      </c>
      <c r="Y31" s="34" t="s">
        <v>3098</v>
      </c>
      <c r="Z31" s="34">
        <v>2.34</v>
      </c>
      <c r="AA31" s="34">
        <v>5.0000000000000001E-4</v>
      </c>
      <c r="AB31" s="34">
        <v>0.21</v>
      </c>
      <c r="AC31" s="34" t="s">
        <v>3099</v>
      </c>
      <c r="AD31" s="34">
        <v>3.7095999999999997E-2</v>
      </c>
      <c r="AE31" s="34">
        <v>2.7822E-2</v>
      </c>
      <c r="AF31" s="34">
        <v>0.14838399999999999</v>
      </c>
      <c r="AG31" s="34">
        <v>1.8547999999999999E-2</v>
      </c>
      <c r="AH31" s="34" t="s">
        <v>3100</v>
      </c>
      <c r="AI31" s="34">
        <v>3.5106751259999999E-2</v>
      </c>
      <c r="AJ31" s="34">
        <v>0.48368611572300002</v>
      </c>
      <c r="AK31" s="34">
        <v>0.10532025378</v>
      </c>
      <c r="AL31" s="34">
        <v>5.3742901746999999E-2</v>
      </c>
      <c r="AM31" s="34" t="s">
        <v>3101</v>
      </c>
      <c r="AN31" s="34">
        <v>4.9953731911299997</v>
      </c>
      <c r="AO31" s="34">
        <v>4.3972329800000001</v>
      </c>
      <c r="AP31" s="34">
        <v>0.95720419999999995</v>
      </c>
      <c r="AQ31" s="34">
        <v>3.1375999999999999</v>
      </c>
      <c r="AR31" s="34">
        <v>1</v>
      </c>
      <c r="AS31" s="34">
        <v>0</v>
      </c>
      <c r="AT31" s="34">
        <v>1.73</v>
      </c>
      <c r="AU31" s="34">
        <v>2.0282230604599998</v>
      </c>
      <c r="AV31" s="34">
        <v>3.882859872</v>
      </c>
      <c r="AW31" s="34">
        <v>2.5161247763899999</v>
      </c>
      <c r="AX31" s="34">
        <v>2.8357100200700001</v>
      </c>
      <c r="AY31" s="34">
        <v>0</v>
      </c>
    </row>
    <row r="32" spans="1:51">
      <c r="A32" s="103">
        <v>12</v>
      </c>
      <c r="B32" s="103" t="s">
        <v>3095</v>
      </c>
      <c r="C32" s="34">
        <v>3.0452249999999998</v>
      </c>
      <c r="D32" s="34">
        <v>5.5644000927400003E-2</v>
      </c>
      <c r="E32" s="34">
        <v>1.31916690505E-2</v>
      </c>
      <c r="F32" s="34">
        <v>13.4282096393</v>
      </c>
      <c r="G32" s="34">
        <v>0</v>
      </c>
      <c r="H32" s="34">
        <v>3.3026404661200002</v>
      </c>
      <c r="I32" s="34">
        <v>19.844910775399999</v>
      </c>
      <c r="J32" s="34" t="s">
        <v>3096</v>
      </c>
      <c r="K32" s="34">
        <v>0.11723069</v>
      </c>
      <c r="L32" s="34">
        <v>5.26337184E-5</v>
      </c>
      <c r="M32" s="34">
        <v>0</v>
      </c>
      <c r="N32" s="34">
        <v>7.143687E-2</v>
      </c>
      <c r="O32" s="34">
        <v>0.51844159999999995</v>
      </c>
      <c r="P32" s="34">
        <v>1.6984112400000001E-2</v>
      </c>
      <c r="Q32" s="34">
        <v>2.5784945600000002</v>
      </c>
      <c r="R32" s="34">
        <v>0</v>
      </c>
      <c r="S32" s="34">
        <v>0</v>
      </c>
      <c r="T32" s="34" t="s">
        <v>3097</v>
      </c>
      <c r="U32" s="34">
        <v>0</v>
      </c>
      <c r="V32" s="34">
        <v>0</v>
      </c>
      <c r="W32" s="34">
        <v>0</v>
      </c>
      <c r="X32" s="34">
        <v>0</v>
      </c>
      <c r="Y32" s="34" t="s">
        <v>3098</v>
      </c>
      <c r="Z32" s="34">
        <v>3.0332249999999998</v>
      </c>
      <c r="AA32" s="34">
        <v>0</v>
      </c>
      <c r="AB32" s="34">
        <v>1.2E-2</v>
      </c>
      <c r="AC32" s="34" t="s">
        <v>3099</v>
      </c>
      <c r="AD32" s="34">
        <v>1.15925E-2</v>
      </c>
      <c r="AE32" s="34">
        <v>5.1007005100699998E-3</v>
      </c>
      <c r="AF32" s="34">
        <v>3.4777500000000003E-2</v>
      </c>
      <c r="AG32" s="34">
        <v>4.17330041733E-3</v>
      </c>
      <c r="AH32" s="34" t="s">
        <v>3100</v>
      </c>
      <c r="AI32" s="34">
        <v>3.2979172626400001E-3</v>
      </c>
      <c r="AJ32" s="34">
        <v>0</v>
      </c>
      <c r="AK32" s="34">
        <v>9.8937517879100004E-3</v>
      </c>
      <c r="AL32" s="34">
        <v>0</v>
      </c>
      <c r="AM32" s="34" t="s">
        <v>3101</v>
      </c>
      <c r="AN32" s="34">
        <v>0.480991255866</v>
      </c>
      <c r="AO32" s="34">
        <v>0.52766795759999996</v>
      </c>
      <c r="AP32" s="34">
        <v>2.316434E-3</v>
      </c>
      <c r="AQ32" s="34">
        <v>0.86284000000000005</v>
      </c>
      <c r="AR32" s="34">
        <v>0.3</v>
      </c>
      <c r="AS32" s="34">
        <v>0</v>
      </c>
      <c r="AT32" s="34">
        <v>0.51900000000000002</v>
      </c>
      <c r="AU32" s="34">
        <v>2.83951248747</v>
      </c>
      <c r="AV32" s="34">
        <v>2.7956591854899999</v>
      </c>
      <c r="AW32" s="34">
        <v>2.2645122987500002</v>
      </c>
      <c r="AX32" s="34">
        <v>2.8357100200700001</v>
      </c>
      <c r="AY32" s="34">
        <v>0</v>
      </c>
    </row>
    <row r="33" spans="1:51">
      <c r="A33" s="103">
        <v>13</v>
      </c>
      <c r="B33" s="103" t="s">
        <v>3095</v>
      </c>
      <c r="C33" s="34">
        <v>0.48215999999999998</v>
      </c>
      <c r="D33" s="34">
        <v>0.18548000000000001</v>
      </c>
      <c r="E33" s="34">
        <v>0.61529926679000002</v>
      </c>
      <c r="F33" s="34">
        <v>25.720523290199999</v>
      </c>
      <c r="G33" s="34">
        <v>9.0303997710699999</v>
      </c>
      <c r="H33" s="34">
        <v>1.81971727616</v>
      </c>
      <c r="I33" s="34">
        <v>37.8535796042</v>
      </c>
      <c r="J33" s="34" t="s">
        <v>3096</v>
      </c>
      <c r="K33" s="34">
        <v>0.36858740000000001</v>
      </c>
      <c r="L33" s="34">
        <v>1.8278760799999999E-5</v>
      </c>
      <c r="M33" s="34">
        <v>0</v>
      </c>
      <c r="N33" s="34">
        <v>2.4808770000000001E-2</v>
      </c>
      <c r="O33" s="34">
        <v>0.73717480000000002</v>
      </c>
      <c r="P33" s="34">
        <v>6.6756587399999998E-2</v>
      </c>
      <c r="Q33" s="34">
        <v>0.62237144</v>
      </c>
      <c r="R33" s="34">
        <v>0</v>
      </c>
      <c r="S33" s="34">
        <v>0</v>
      </c>
      <c r="T33" s="34" t="s">
        <v>3097</v>
      </c>
      <c r="U33" s="34">
        <v>4.3583997710700002</v>
      </c>
      <c r="V33" s="34">
        <v>0</v>
      </c>
      <c r="W33" s="34">
        <v>4.6719999999999997</v>
      </c>
      <c r="X33" s="34">
        <v>0</v>
      </c>
      <c r="Y33" s="34" t="s">
        <v>3098</v>
      </c>
      <c r="Z33" s="34">
        <v>0.43215999999999999</v>
      </c>
      <c r="AA33" s="34">
        <v>5.0000000000000001E-3</v>
      </c>
      <c r="AB33" s="34">
        <v>4.4999999999999998E-2</v>
      </c>
      <c r="AC33" s="34" t="s">
        <v>3099</v>
      </c>
      <c r="AD33" s="34">
        <v>2.7822E-2</v>
      </c>
      <c r="AE33" s="34">
        <v>0</v>
      </c>
      <c r="AF33" s="34">
        <v>0.15765799999999999</v>
      </c>
      <c r="AG33" s="34">
        <v>0</v>
      </c>
      <c r="AH33" s="34" t="s">
        <v>3100</v>
      </c>
      <c r="AI33" s="34">
        <v>3.3743750230299997E-2</v>
      </c>
      <c r="AJ33" s="34">
        <v>0.26396867626300002</v>
      </c>
      <c r="AK33" s="34">
        <v>0.303693752072</v>
      </c>
      <c r="AL33" s="34">
        <v>1.38930882244E-2</v>
      </c>
      <c r="AM33" s="34" t="s">
        <v>3101</v>
      </c>
      <c r="AN33" s="34">
        <v>2.9853380681099999</v>
      </c>
      <c r="AO33" s="34">
        <v>11.4328066275</v>
      </c>
      <c r="AP33" s="34">
        <v>0</v>
      </c>
      <c r="AQ33" s="34">
        <v>0.78439999999999999</v>
      </c>
      <c r="AR33" s="34">
        <v>0.4</v>
      </c>
      <c r="AS33" s="34">
        <v>0</v>
      </c>
      <c r="AT33" s="34">
        <v>0.51900000000000002</v>
      </c>
      <c r="AU33" s="34">
        <v>2.83951248747</v>
      </c>
      <c r="AV33" s="34">
        <v>0.77657197439900005</v>
      </c>
      <c r="AW33" s="34">
        <v>2.01289982111</v>
      </c>
      <c r="AX33" s="34">
        <v>3.9699943116799998</v>
      </c>
      <c r="AY33" s="34">
        <v>0</v>
      </c>
    </row>
    <row r="34" spans="1:51">
      <c r="A34" s="103">
        <v>14</v>
      </c>
      <c r="B34" s="103" t="s">
        <v>3095</v>
      </c>
      <c r="C34" s="34">
        <v>1.0634900163500001</v>
      </c>
      <c r="D34" s="34">
        <v>9.2740000000000003E-2</v>
      </c>
      <c r="E34" s="34">
        <v>0.13143513398100001</v>
      </c>
      <c r="F34" s="34">
        <v>2.4877682763800002</v>
      </c>
      <c r="G34" s="34">
        <v>0</v>
      </c>
      <c r="H34" s="34">
        <v>3.14220108</v>
      </c>
      <c r="I34" s="34">
        <v>6.9176345067099998</v>
      </c>
      <c r="J34" s="34" t="s">
        <v>3096</v>
      </c>
      <c r="K34" s="34">
        <v>0</v>
      </c>
      <c r="L34" s="34">
        <v>0</v>
      </c>
      <c r="M34" s="34">
        <v>0</v>
      </c>
      <c r="N34" s="34">
        <v>0</v>
      </c>
      <c r="O34" s="34">
        <v>0</v>
      </c>
      <c r="P34" s="34">
        <v>5.8805999999999997E-3</v>
      </c>
      <c r="Q34" s="34">
        <v>3.1363204800000002</v>
      </c>
      <c r="R34" s="34">
        <v>0</v>
      </c>
      <c r="S34" s="34">
        <v>0</v>
      </c>
      <c r="T34" s="34" t="s">
        <v>3097</v>
      </c>
      <c r="U34" s="34">
        <v>0</v>
      </c>
      <c r="V34" s="34">
        <v>0</v>
      </c>
      <c r="W34" s="34">
        <v>0</v>
      </c>
      <c r="X34" s="34">
        <v>0</v>
      </c>
      <c r="Y34" s="34" t="s">
        <v>3098</v>
      </c>
      <c r="Z34" s="34">
        <v>1.0634900163500001</v>
      </c>
      <c r="AA34" s="34">
        <v>0</v>
      </c>
      <c r="AB34" s="34">
        <v>0</v>
      </c>
      <c r="AC34" s="34" t="s">
        <v>3099</v>
      </c>
      <c r="AD34" s="34">
        <v>1.8547999999999999E-2</v>
      </c>
      <c r="AE34" s="34">
        <v>0</v>
      </c>
      <c r="AF34" s="34">
        <v>7.4191999999999994E-2</v>
      </c>
      <c r="AG34" s="34">
        <v>0</v>
      </c>
      <c r="AH34" s="34" t="s">
        <v>3100</v>
      </c>
      <c r="AI34" s="34">
        <v>3.2858783495400001E-2</v>
      </c>
      <c r="AJ34" s="34">
        <v>0</v>
      </c>
      <c r="AK34" s="34">
        <v>9.8576350486100001E-2</v>
      </c>
      <c r="AL34" s="34">
        <v>0</v>
      </c>
      <c r="AM34" s="34" t="s">
        <v>3101</v>
      </c>
      <c r="AN34" s="34">
        <v>0</v>
      </c>
      <c r="AO34" s="34">
        <v>1.099308245</v>
      </c>
      <c r="AP34" s="34">
        <v>0</v>
      </c>
      <c r="AQ34" s="34">
        <v>0.70596003137600005</v>
      </c>
      <c r="AR34" s="34">
        <v>0.25</v>
      </c>
      <c r="AS34" s="34">
        <v>0</v>
      </c>
      <c r="AT34" s="34">
        <v>0.4325</v>
      </c>
      <c r="AU34" s="34">
        <v>0</v>
      </c>
      <c r="AV34" s="34">
        <v>0</v>
      </c>
      <c r="AW34" s="34">
        <v>0</v>
      </c>
      <c r="AX34" s="34">
        <v>0</v>
      </c>
      <c r="AY34" s="34">
        <v>0</v>
      </c>
    </row>
    <row r="35" spans="1:51">
      <c r="A35" s="103">
        <v>15</v>
      </c>
      <c r="B35" s="103" t="s">
        <v>3095</v>
      </c>
      <c r="C35" s="34">
        <v>2.3826000000000001</v>
      </c>
      <c r="D35" s="34">
        <v>4.6370003709599997E-2</v>
      </c>
      <c r="E35" s="34">
        <v>6.7149483887099999</v>
      </c>
      <c r="F35" s="34">
        <v>10.542016605700001</v>
      </c>
      <c r="G35" s="34">
        <v>54.902112175900001</v>
      </c>
      <c r="H35" s="34">
        <v>2.7287414227100002</v>
      </c>
      <c r="I35" s="34">
        <v>77.316788596699993</v>
      </c>
      <c r="J35" s="34" t="s">
        <v>3096</v>
      </c>
      <c r="K35" s="34">
        <v>0.11486449999999999</v>
      </c>
      <c r="L35" s="34">
        <v>1.7943311200000001E-5</v>
      </c>
      <c r="M35" s="34">
        <v>0</v>
      </c>
      <c r="N35" s="34">
        <v>1.1751520999999999E-2</v>
      </c>
      <c r="O35" s="34">
        <v>0.29405312500000003</v>
      </c>
      <c r="P35" s="34">
        <v>7.2485213399999998E-2</v>
      </c>
      <c r="Q35" s="34">
        <v>2.2355691200000001</v>
      </c>
      <c r="R35" s="34">
        <v>0</v>
      </c>
      <c r="S35" s="34">
        <v>0</v>
      </c>
      <c r="T35" s="34" t="s">
        <v>3097</v>
      </c>
      <c r="U35" s="34">
        <v>49.9360350428</v>
      </c>
      <c r="V35" s="34">
        <v>0.102077133087</v>
      </c>
      <c r="W35" s="34">
        <v>4.8639999999999999</v>
      </c>
      <c r="X35" s="34">
        <v>0</v>
      </c>
      <c r="Y35" s="34" t="s">
        <v>3098</v>
      </c>
      <c r="Z35" s="34">
        <v>2.3826000000000001</v>
      </c>
      <c r="AA35" s="34">
        <v>0</v>
      </c>
      <c r="AB35" s="34">
        <v>0</v>
      </c>
      <c r="AC35" s="34" t="s">
        <v>3099</v>
      </c>
      <c r="AD35" s="34">
        <v>1.4838401112899999E-2</v>
      </c>
      <c r="AE35" s="34">
        <v>6.9555006955500003E-3</v>
      </c>
      <c r="AF35" s="34">
        <v>2.2257601669299999E-2</v>
      </c>
      <c r="AG35" s="34">
        <v>2.31850023185E-3</v>
      </c>
      <c r="AH35" s="34" t="s">
        <v>3100</v>
      </c>
      <c r="AI35" s="34">
        <v>0.66670424238699999</v>
      </c>
      <c r="AJ35" s="34">
        <v>4.31153683547E-2</v>
      </c>
      <c r="AK35" s="34">
        <v>6.0003381814800001</v>
      </c>
      <c r="AL35" s="34">
        <v>4.7905964838500003E-3</v>
      </c>
      <c r="AM35" s="34" t="s">
        <v>3101</v>
      </c>
      <c r="AN35" s="34">
        <v>0.480991255866</v>
      </c>
      <c r="AO35" s="34">
        <v>1.5390316309500001</v>
      </c>
      <c r="AP35" s="34">
        <v>8.270243E-3</v>
      </c>
      <c r="AQ35" s="34">
        <v>0.18041199999999999</v>
      </c>
      <c r="AR35" s="34">
        <v>8.0000005999999999E-2</v>
      </c>
      <c r="AS35" s="34">
        <v>0</v>
      </c>
      <c r="AT35" s="34">
        <v>0.60550004324999995</v>
      </c>
      <c r="AU35" s="34">
        <v>2.4338678753799998</v>
      </c>
      <c r="AV35" s="34">
        <v>1.5531439488000001</v>
      </c>
      <c r="AW35" s="34">
        <v>2.5161247763899999</v>
      </c>
      <c r="AX35" s="34">
        <v>1.1342840080300001</v>
      </c>
      <c r="AY35" s="34">
        <v>1.0390818E-2</v>
      </c>
    </row>
    <row r="36" spans="1:51">
      <c r="A36" s="103">
        <v>16</v>
      </c>
      <c r="B36" s="103" t="s">
        <v>3095</v>
      </c>
      <c r="C36" s="110">
        <v>2.508</v>
      </c>
      <c r="D36" s="110">
        <v>0.18548000000000001</v>
      </c>
      <c r="E36" s="112">
        <v>1.3794481564300001</v>
      </c>
      <c r="F36" s="110">
        <v>7.5033141539199999</v>
      </c>
      <c r="G36" s="110">
        <v>2.9600120314399998</v>
      </c>
      <c r="H36" s="34">
        <v>1.8029927698099999</v>
      </c>
      <c r="I36" s="34">
        <v>16.339247111599999</v>
      </c>
      <c r="J36" s="34" t="s">
        <v>3096</v>
      </c>
      <c r="K36" s="110">
        <v>0</v>
      </c>
      <c r="L36" s="34">
        <v>1.13925808E-4</v>
      </c>
      <c r="M36" s="34">
        <v>0</v>
      </c>
      <c r="N36" s="34">
        <v>0.18784110000000001</v>
      </c>
      <c r="O36" s="110">
        <v>0.22870798000000001</v>
      </c>
      <c r="P36" s="110">
        <v>0.101532096</v>
      </c>
      <c r="Q36" s="110">
        <v>0.57614212799999998</v>
      </c>
      <c r="R36" s="110">
        <v>0.70865553999999997</v>
      </c>
      <c r="S36" s="110">
        <v>0</v>
      </c>
      <c r="T36" s="34" t="s">
        <v>3097</v>
      </c>
      <c r="U36" s="110">
        <v>0</v>
      </c>
      <c r="V36" s="110">
        <v>1.7385744598800001E-2</v>
      </c>
      <c r="W36" s="110">
        <v>2.9426262868399999</v>
      </c>
      <c r="X36" s="110">
        <v>0</v>
      </c>
      <c r="Y36" s="34" t="s">
        <v>3098</v>
      </c>
      <c r="Z36" s="110">
        <v>2.508</v>
      </c>
      <c r="AA36" s="110">
        <v>0</v>
      </c>
      <c r="AB36" s="110">
        <v>0</v>
      </c>
      <c r="AC36" s="34" t="s">
        <v>3099</v>
      </c>
      <c r="AD36" s="34">
        <v>2.7822E-2</v>
      </c>
      <c r="AE36" s="34">
        <v>6.4918000000000003E-2</v>
      </c>
      <c r="AF36" s="34">
        <v>6.4918000000000003E-2</v>
      </c>
      <c r="AG36" s="34">
        <v>2.7822E-2</v>
      </c>
      <c r="AH36" s="34" t="s">
        <v>3100</v>
      </c>
      <c r="AI36" s="34">
        <v>0.27588963128499999</v>
      </c>
      <c r="AJ36" s="34">
        <v>0</v>
      </c>
      <c r="AK36" s="34">
        <v>1.10355852514</v>
      </c>
      <c r="AL36" s="34">
        <v>0</v>
      </c>
      <c r="AM36" s="34" t="s">
        <v>3101</v>
      </c>
      <c r="AN36" s="110">
        <v>0.67734438798999996</v>
      </c>
      <c r="AO36" s="110">
        <v>0.70355727680000002</v>
      </c>
      <c r="AP36" s="110">
        <v>0</v>
      </c>
      <c r="AQ36" s="110">
        <v>1.4119200784399999</v>
      </c>
      <c r="AR36" s="110">
        <v>0.3</v>
      </c>
      <c r="AS36" s="110">
        <v>0</v>
      </c>
      <c r="AT36" s="110">
        <v>1.2110000864999999</v>
      </c>
      <c r="AU36" s="110">
        <v>0</v>
      </c>
      <c r="AV36" s="110">
        <v>1.941429936</v>
      </c>
      <c r="AW36" s="110">
        <v>1.2580623881999999</v>
      </c>
      <c r="AX36" s="110">
        <v>0</v>
      </c>
      <c r="AY36" s="110">
        <v>0</v>
      </c>
    </row>
    <row r="37" spans="1:51" s="103" customFormat="1">
      <c r="C37" s="34"/>
      <c r="D37" s="34"/>
      <c r="E37" s="112">
        <v>0.15</v>
      </c>
      <c r="F37" s="110"/>
      <c r="G37" s="34"/>
      <c r="H37" s="34">
        <v>1.75</v>
      </c>
      <c r="I37" s="34"/>
      <c r="J37" s="34"/>
      <c r="K37" s="110"/>
      <c r="L37" s="34">
        <v>0.12</v>
      </c>
      <c r="M37" s="34"/>
      <c r="N37" s="34">
        <v>0</v>
      </c>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row>
    <row r="38" spans="1:51">
      <c r="A38" s="103">
        <v>17</v>
      </c>
      <c r="B38" s="103" t="s">
        <v>3095</v>
      </c>
      <c r="C38" s="34">
        <v>4.1654999999999998</v>
      </c>
      <c r="D38" s="34">
        <v>5.56440018548E-2</v>
      </c>
      <c r="E38" s="34">
        <v>0</v>
      </c>
      <c r="F38" s="34">
        <v>9.3188918942200001</v>
      </c>
      <c r="G38" s="34">
        <v>54.455167269999997</v>
      </c>
      <c r="H38" s="34">
        <v>4.9669912690500002</v>
      </c>
      <c r="I38" s="34">
        <v>72.962194435100002</v>
      </c>
      <c r="J38" s="34" t="s">
        <v>3096</v>
      </c>
      <c r="K38" s="34">
        <v>0.18235886000000001</v>
      </c>
      <c r="L38" s="34">
        <v>3.2397648000000001E-5</v>
      </c>
      <c r="M38" s="34">
        <v>0</v>
      </c>
      <c r="N38" s="34">
        <v>2.1218026000000001E-2</v>
      </c>
      <c r="O38" s="34">
        <v>0.76097735</v>
      </c>
      <c r="P38" s="34">
        <v>5.7959195400000003E-2</v>
      </c>
      <c r="Q38" s="34">
        <v>3.94444544</v>
      </c>
      <c r="R38" s="34">
        <v>0</v>
      </c>
      <c r="S38" s="34">
        <v>0</v>
      </c>
      <c r="T38" s="34" t="s">
        <v>3097</v>
      </c>
      <c r="U38" s="34">
        <v>40.424819477100002</v>
      </c>
      <c r="V38" s="34">
        <v>0.11034779286800001</v>
      </c>
      <c r="W38" s="34">
        <v>13.92</v>
      </c>
      <c r="X38" s="34">
        <v>0</v>
      </c>
      <c r="Y38" s="34" t="s">
        <v>3098</v>
      </c>
      <c r="Z38" s="34">
        <v>4.1280000000000001</v>
      </c>
      <c r="AA38" s="34">
        <v>0</v>
      </c>
      <c r="AB38" s="34">
        <v>3.7499999999999999E-2</v>
      </c>
      <c r="AC38" s="34" t="s">
        <v>3099</v>
      </c>
      <c r="AD38" s="34">
        <v>1.6693200556400001E-2</v>
      </c>
      <c r="AE38" s="34">
        <v>0</v>
      </c>
      <c r="AF38" s="34">
        <v>3.8950801298399999E-2</v>
      </c>
      <c r="AG38" s="34">
        <v>0</v>
      </c>
      <c r="AH38" s="34" t="s">
        <v>3100</v>
      </c>
      <c r="AI38" s="34">
        <v>0</v>
      </c>
      <c r="AJ38" s="34">
        <v>0</v>
      </c>
      <c r="AK38" s="34">
        <v>0</v>
      </c>
      <c r="AL38" s="34">
        <v>0</v>
      </c>
      <c r="AM38" s="34" t="s">
        <v>3101</v>
      </c>
      <c r="AN38" s="34">
        <v>0.97461786795000005</v>
      </c>
      <c r="AO38" s="34">
        <v>0.87944659599999997</v>
      </c>
      <c r="AP38" s="34">
        <v>0</v>
      </c>
      <c r="AQ38" s="34">
        <v>2.3532001568799998</v>
      </c>
      <c r="AR38" s="34">
        <v>0.90000004</v>
      </c>
      <c r="AS38" s="34">
        <v>0</v>
      </c>
      <c r="AT38" s="34">
        <v>2.6815000864999998</v>
      </c>
      <c r="AU38" s="34">
        <v>0.40564461209300001</v>
      </c>
      <c r="AV38" s="34">
        <v>0.62125757951899996</v>
      </c>
      <c r="AW38" s="34">
        <v>0.50322495527800004</v>
      </c>
      <c r="AX38" s="34">
        <v>0</v>
      </c>
      <c r="AY38" s="34">
        <v>0</v>
      </c>
    </row>
    <row r="39" spans="1:51">
      <c r="A39" s="103">
        <v>18</v>
      </c>
      <c r="B39" s="103" t="s">
        <v>3095</v>
      </c>
      <c r="C39" s="34">
        <v>0.68074999999999997</v>
      </c>
      <c r="D39" s="34">
        <v>0.15765799999999999</v>
      </c>
      <c r="E39" s="34">
        <v>0.19522339223900001</v>
      </c>
      <c r="F39" s="34">
        <v>7.8675327930399996</v>
      </c>
      <c r="G39" s="34">
        <v>1.3437367207299999</v>
      </c>
      <c r="H39" s="34">
        <v>1.62687169546</v>
      </c>
      <c r="I39" s="34">
        <v>11.8717726015</v>
      </c>
      <c r="J39" s="34" t="s">
        <v>3096</v>
      </c>
      <c r="K39" s="34">
        <v>0.17938467999999999</v>
      </c>
      <c r="L39" s="34">
        <v>1.0359736E-4</v>
      </c>
      <c r="M39" s="34">
        <v>0</v>
      </c>
      <c r="N39" s="34">
        <v>0.15281102999999999</v>
      </c>
      <c r="O39" s="34">
        <v>2.1604737499999999E-2</v>
      </c>
      <c r="P39" s="34">
        <v>6.3069444000000002E-2</v>
      </c>
      <c r="Q39" s="34">
        <v>0.12879821759999999</v>
      </c>
      <c r="R39" s="34">
        <v>1.0810999889999999</v>
      </c>
      <c r="S39" s="34">
        <v>0</v>
      </c>
      <c r="T39" s="34" t="s">
        <v>3097</v>
      </c>
      <c r="U39" s="34">
        <v>0</v>
      </c>
      <c r="V39" s="34">
        <v>0</v>
      </c>
      <c r="W39" s="34">
        <v>1.3437367207299999</v>
      </c>
      <c r="X39" s="34">
        <v>0</v>
      </c>
      <c r="Y39" s="34" t="s">
        <v>3098</v>
      </c>
      <c r="Z39" s="34">
        <v>0.65400000000000003</v>
      </c>
      <c r="AA39" s="34">
        <v>3.5000000000000001E-3</v>
      </c>
      <c r="AB39" s="34">
        <v>2.325E-2</v>
      </c>
      <c r="AC39" s="34" t="s">
        <v>3099</v>
      </c>
      <c r="AD39" s="34">
        <v>3.2459000000000002E-2</v>
      </c>
      <c r="AE39" s="34">
        <v>4.2196699999999997E-2</v>
      </c>
      <c r="AF39" s="34">
        <v>6.0281000000000001E-2</v>
      </c>
      <c r="AG39" s="34">
        <v>2.27213E-2</v>
      </c>
      <c r="AH39" s="34" t="s">
        <v>3100</v>
      </c>
      <c r="AI39" s="34">
        <v>3.96755853157E-2</v>
      </c>
      <c r="AJ39" s="34">
        <v>3.4694998427699998E-2</v>
      </c>
      <c r="AK39" s="34">
        <v>0.119026755947</v>
      </c>
      <c r="AL39" s="34">
        <v>1.82605254883E-3</v>
      </c>
      <c r="AM39" s="34" t="s">
        <v>3101</v>
      </c>
      <c r="AN39" s="34">
        <v>0.875223692484</v>
      </c>
      <c r="AO39" s="34">
        <v>0.96739125560100003</v>
      </c>
      <c r="AP39" s="34">
        <v>0.22972896500000001</v>
      </c>
      <c r="AQ39" s="34">
        <v>0.15687999999999999</v>
      </c>
      <c r="AR39" s="34">
        <v>0.4</v>
      </c>
      <c r="AS39" s="34">
        <v>0</v>
      </c>
      <c r="AT39" s="34">
        <v>0.69199999999999995</v>
      </c>
      <c r="AU39" s="34">
        <v>2.5555610561800002</v>
      </c>
      <c r="AV39" s="34">
        <v>0.62125757951899996</v>
      </c>
      <c r="AW39" s="34">
        <v>1.35870737925</v>
      </c>
      <c r="AX39" s="34">
        <v>0</v>
      </c>
      <c r="AY39" s="34">
        <v>1.0782865000000001E-2</v>
      </c>
    </row>
    <row r="40" spans="1:51">
      <c r="A40" s="103">
        <v>19</v>
      </c>
      <c r="B40" s="103" t="s">
        <v>3095</v>
      </c>
      <c r="C40" s="110">
        <v>3.0447000000000002</v>
      </c>
      <c r="D40" s="110">
        <v>9.2740009273999998E-3</v>
      </c>
      <c r="E40" s="112">
        <v>6.2089221123700002E-2</v>
      </c>
      <c r="F40" s="110">
        <v>21.466481348399999</v>
      </c>
      <c r="G40" s="110">
        <v>21.488018583700001</v>
      </c>
      <c r="H40" s="112">
        <v>6.8297992360000004</v>
      </c>
      <c r="I40" s="34">
        <v>52.9003623901</v>
      </c>
      <c r="J40" s="34" t="s">
        <v>3096</v>
      </c>
      <c r="K40" s="110">
        <v>3.7179337000000001</v>
      </c>
      <c r="L40" s="110">
        <v>0</v>
      </c>
      <c r="M40" s="110">
        <v>0</v>
      </c>
      <c r="N40" s="110">
        <v>0</v>
      </c>
      <c r="O40" s="110">
        <v>0</v>
      </c>
      <c r="P40" s="112">
        <v>0.78788280600000005</v>
      </c>
      <c r="Q40" s="112">
        <v>0.92915840000000005</v>
      </c>
      <c r="R40" s="112">
        <v>1.3948243300000001</v>
      </c>
      <c r="S40" s="110">
        <v>0</v>
      </c>
      <c r="T40" s="34" t="s">
        <v>3097</v>
      </c>
      <c r="U40" s="110">
        <v>16.699700242900001</v>
      </c>
      <c r="V40" s="110">
        <v>2.8318340800000001E-2</v>
      </c>
      <c r="W40" s="110">
        <v>4.76</v>
      </c>
      <c r="X40" s="110">
        <v>0</v>
      </c>
      <c r="Y40" s="34" t="s">
        <v>3098</v>
      </c>
      <c r="Z40" s="110">
        <v>3.0447000000000002</v>
      </c>
      <c r="AA40" s="110">
        <v>0</v>
      </c>
      <c r="AB40" s="110">
        <v>0</v>
      </c>
      <c r="AC40" s="34" t="s">
        <v>3099</v>
      </c>
      <c r="AD40" s="34">
        <v>3.7096003709600001E-3</v>
      </c>
      <c r="AE40" s="34">
        <v>0</v>
      </c>
      <c r="AF40" s="34">
        <v>5.5644005564399997E-3</v>
      </c>
      <c r="AG40" s="34">
        <v>0</v>
      </c>
      <c r="AH40" s="34" t="s">
        <v>3100</v>
      </c>
      <c r="AI40" s="34">
        <v>6.20892211237E-3</v>
      </c>
      <c r="AJ40" s="34">
        <v>0</v>
      </c>
      <c r="AK40" s="34">
        <v>5.5880299011299997E-2</v>
      </c>
      <c r="AL40" s="34">
        <v>0</v>
      </c>
      <c r="AM40" s="34" t="s">
        <v>3101</v>
      </c>
      <c r="AN40" s="110">
        <v>0.67734438798999996</v>
      </c>
      <c r="AO40" s="110">
        <v>0.43972329799999998</v>
      </c>
      <c r="AP40" s="110">
        <v>0</v>
      </c>
      <c r="AQ40" s="110">
        <v>2.3532001568799998</v>
      </c>
      <c r="AR40" s="110">
        <v>0.5</v>
      </c>
      <c r="AS40" s="110">
        <v>0</v>
      </c>
      <c r="AT40" s="110">
        <v>1.2975000864999999</v>
      </c>
      <c r="AU40" s="110">
        <v>7.7072476297600003</v>
      </c>
      <c r="AV40" s="110">
        <v>1.941429936</v>
      </c>
      <c r="AW40" s="110">
        <v>2.01289982111</v>
      </c>
      <c r="AX40" s="110">
        <v>4.5371360321200003</v>
      </c>
      <c r="AY40" s="110">
        <v>0</v>
      </c>
    </row>
    <row r="41" spans="1:51" s="103" customFormat="1">
      <c r="C41" s="34"/>
      <c r="D41" s="34"/>
      <c r="E41" s="112">
        <v>0</v>
      </c>
      <c r="F41" s="34"/>
      <c r="G41" s="34"/>
      <c r="H41" s="112">
        <v>6.86</v>
      </c>
      <c r="I41" s="34"/>
      <c r="J41" s="34"/>
      <c r="K41" s="34"/>
      <c r="L41" s="34"/>
      <c r="M41" s="34"/>
      <c r="N41" s="34"/>
      <c r="O41" s="34"/>
      <c r="P41" s="112">
        <v>0.8</v>
      </c>
      <c r="Q41" s="112">
        <v>0.94</v>
      </c>
      <c r="R41" s="112">
        <v>1.41</v>
      </c>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row>
    <row r="42" spans="1:51">
      <c r="A42" s="103">
        <v>20</v>
      </c>
      <c r="B42" s="103" t="s">
        <v>3095</v>
      </c>
      <c r="C42" s="34">
        <v>0.36899999999999999</v>
      </c>
      <c r="D42" s="34">
        <v>0.32458999999999999</v>
      </c>
      <c r="E42" s="34">
        <v>0.74109629368600005</v>
      </c>
      <c r="F42" s="34">
        <v>5.2298585608600003</v>
      </c>
      <c r="G42" s="34">
        <v>0.92780087194600003</v>
      </c>
      <c r="H42" s="34">
        <v>0.60365535699999995</v>
      </c>
      <c r="I42" s="34">
        <v>8.1960010834899997</v>
      </c>
      <c r="J42" s="34" t="s">
        <v>3096</v>
      </c>
      <c r="K42" s="34">
        <v>0</v>
      </c>
      <c r="L42" s="34">
        <v>0</v>
      </c>
      <c r="M42" s="34">
        <v>0</v>
      </c>
      <c r="N42" s="34">
        <v>0</v>
      </c>
      <c r="O42" s="34">
        <v>0</v>
      </c>
      <c r="P42" s="34">
        <v>0</v>
      </c>
      <c r="Q42" s="34">
        <v>0.241496656</v>
      </c>
      <c r="R42" s="34">
        <v>0.36215870100000003</v>
      </c>
      <c r="S42" s="34">
        <v>0</v>
      </c>
      <c r="T42" s="34" t="s">
        <v>3097</v>
      </c>
      <c r="U42" s="34">
        <v>0</v>
      </c>
      <c r="V42" s="34">
        <v>0</v>
      </c>
      <c r="W42" s="34">
        <v>0.92780087194600003</v>
      </c>
      <c r="X42" s="34">
        <v>0</v>
      </c>
      <c r="Y42" s="34" t="s">
        <v>3098</v>
      </c>
      <c r="Z42" s="34">
        <v>0.36</v>
      </c>
      <c r="AA42" s="34">
        <v>1.5E-3</v>
      </c>
      <c r="AB42" s="34">
        <v>7.4999999999999997E-3</v>
      </c>
      <c r="AC42" s="34" t="s">
        <v>3099</v>
      </c>
      <c r="AD42" s="34">
        <v>9.2739999999999993E-3</v>
      </c>
      <c r="AE42" s="34">
        <v>0.222576</v>
      </c>
      <c r="AF42" s="34">
        <v>3.7095999999999997E-2</v>
      </c>
      <c r="AG42" s="34">
        <v>5.5643999999999999E-2</v>
      </c>
      <c r="AH42" s="34" t="s">
        <v>3100</v>
      </c>
      <c r="AI42" s="34">
        <v>0.21962498697499999</v>
      </c>
      <c r="AJ42" s="34">
        <v>8.1117033918199997E-3</v>
      </c>
      <c r="AK42" s="34">
        <v>0.51245830294200001</v>
      </c>
      <c r="AL42" s="34">
        <v>9.0130037686900004E-4</v>
      </c>
      <c r="AM42" s="34" t="s">
        <v>3101</v>
      </c>
      <c r="AN42" s="34">
        <v>0</v>
      </c>
      <c r="AO42" s="34">
        <v>0.87944659599999997</v>
      </c>
      <c r="AP42" s="34">
        <v>0</v>
      </c>
      <c r="AQ42" s="34">
        <v>0.39219999999999999</v>
      </c>
      <c r="AR42" s="34">
        <v>0.05</v>
      </c>
      <c r="AS42" s="34">
        <v>0</v>
      </c>
      <c r="AT42" s="34">
        <v>8.6499999999999994E-2</v>
      </c>
      <c r="AU42" s="34">
        <v>0</v>
      </c>
      <c r="AV42" s="34">
        <v>1.5531439488000001</v>
      </c>
      <c r="AW42" s="34">
        <v>0</v>
      </c>
      <c r="AX42" s="34">
        <v>2.2685680160600001</v>
      </c>
      <c r="AY42" s="34">
        <v>0</v>
      </c>
    </row>
    <row r="43" spans="1:51">
      <c r="A43" s="103">
        <v>21</v>
      </c>
      <c r="B43" s="103" t="s">
        <v>3095</v>
      </c>
      <c r="C43" s="34">
        <v>0.74724999999999997</v>
      </c>
      <c r="D43" s="34">
        <v>1.8548000927399999E-2</v>
      </c>
      <c r="E43" s="34">
        <v>1.4043959117799999E-3</v>
      </c>
      <c r="F43" s="34">
        <v>11.155596710199999</v>
      </c>
      <c r="G43" s="34">
        <v>1.5757036387500001</v>
      </c>
      <c r="H43" s="34">
        <v>0.91799139126999996</v>
      </c>
      <c r="I43" s="34">
        <v>14.416494137100001</v>
      </c>
      <c r="J43" s="34" t="s">
        <v>3096</v>
      </c>
      <c r="K43" s="34">
        <v>0.57004695000000005</v>
      </c>
      <c r="L43" s="34">
        <v>6.6076950400000001E-7</v>
      </c>
      <c r="M43" s="34">
        <v>0</v>
      </c>
      <c r="N43" s="34">
        <v>8.1710870000000001E-4</v>
      </c>
      <c r="O43" s="34">
        <v>0.245928075</v>
      </c>
      <c r="P43" s="34">
        <v>0</v>
      </c>
      <c r="Q43" s="34">
        <v>0.1011985968</v>
      </c>
      <c r="R43" s="34">
        <v>0</v>
      </c>
      <c r="S43" s="34">
        <v>0</v>
      </c>
      <c r="T43" s="34" t="s">
        <v>3097</v>
      </c>
      <c r="U43" s="34">
        <v>0</v>
      </c>
      <c r="V43" s="34">
        <v>0</v>
      </c>
      <c r="W43" s="34">
        <v>1.5757036387500001</v>
      </c>
      <c r="X43" s="34">
        <v>0</v>
      </c>
      <c r="Y43" s="34" t="s">
        <v>3098</v>
      </c>
      <c r="Z43" s="34">
        <v>0.74375000000000002</v>
      </c>
      <c r="AA43" s="34">
        <v>5.0000000000000001E-4</v>
      </c>
      <c r="AB43" s="34">
        <v>3.0000000000000001E-3</v>
      </c>
      <c r="AC43" s="34" t="s">
        <v>3099</v>
      </c>
      <c r="AD43" s="34">
        <v>5.5644002782199997E-3</v>
      </c>
      <c r="AE43" s="34">
        <v>0</v>
      </c>
      <c r="AF43" s="34">
        <v>1.2983600649200001E-2</v>
      </c>
      <c r="AG43" s="34">
        <v>0</v>
      </c>
      <c r="AH43" s="34" t="s">
        <v>3100</v>
      </c>
      <c r="AI43" s="34">
        <v>1.40439591178E-5</v>
      </c>
      <c r="AJ43" s="34">
        <v>0</v>
      </c>
      <c r="AK43" s="34">
        <v>1.3903519526600001E-3</v>
      </c>
      <c r="AL43" s="34">
        <v>0</v>
      </c>
      <c r="AM43" s="34" t="s">
        <v>3101</v>
      </c>
      <c r="AN43" s="34">
        <v>0.67734438798999996</v>
      </c>
      <c r="AO43" s="34">
        <v>7.0355727679999998</v>
      </c>
      <c r="AP43" s="34">
        <v>9.1891585000000008E-3</v>
      </c>
      <c r="AQ43" s="34">
        <v>1.9610000000000001</v>
      </c>
      <c r="AR43" s="34">
        <v>0.2</v>
      </c>
      <c r="AS43" s="34">
        <v>0</v>
      </c>
      <c r="AT43" s="34">
        <v>0.86499999999999999</v>
      </c>
      <c r="AU43" s="34">
        <v>0</v>
      </c>
      <c r="AV43" s="34">
        <v>0.15531439488000001</v>
      </c>
      <c r="AW43" s="34">
        <v>0.25161247763900002</v>
      </c>
      <c r="AX43" s="34">
        <v>0</v>
      </c>
      <c r="AY43" s="34">
        <v>5.6352319999999998E-4</v>
      </c>
    </row>
    <row r="44" spans="1:51">
      <c r="A44" s="103">
        <v>22</v>
      </c>
      <c r="B44" s="103" t="s">
        <v>3095</v>
      </c>
      <c r="C44" s="34">
        <v>0.73775000000000002</v>
      </c>
      <c r="D44" s="34">
        <v>0.18548000000000001</v>
      </c>
      <c r="E44" s="34">
        <v>7.0534123121200002E-4</v>
      </c>
      <c r="F44" s="34">
        <v>13.8115343853</v>
      </c>
      <c r="G44" s="34">
        <v>9.2389142033499994</v>
      </c>
      <c r="H44" s="34">
        <v>0.67479827220199995</v>
      </c>
      <c r="I44" s="34">
        <v>24.6491822021</v>
      </c>
      <c r="J44" s="34" t="s">
        <v>3096</v>
      </c>
      <c r="K44" s="34">
        <v>8.8951059999999998E-3</v>
      </c>
      <c r="L44" s="34">
        <v>1.1028017600000001E-6</v>
      </c>
      <c r="M44" s="34">
        <v>0</v>
      </c>
      <c r="N44" s="34">
        <v>1.3637263999999999E-3</v>
      </c>
      <c r="O44" s="34">
        <v>4.4475529999999999E-3</v>
      </c>
      <c r="P44" s="34">
        <v>0</v>
      </c>
      <c r="Q44" s="34">
        <v>0.66009078399999999</v>
      </c>
      <c r="R44" s="34">
        <v>0</v>
      </c>
      <c r="S44" s="34">
        <v>0</v>
      </c>
      <c r="T44" s="34" t="s">
        <v>3097</v>
      </c>
      <c r="U44" s="34">
        <v>5.2389142033500002</v>
      </c>
      <c r="V44" s="34">
        <v>0</v>
      </c>
      <c r="W44" s="34">
        <v>4</v>
      </c>
      <c r="X44" s="34">
        <v>0</v>
      </c>
      <c r="Y44" s="34" t="s">
        <v>3098</v>
      </c>
      <c r="Z44" s="34">
        <v>0.73124999999999996</v>
      </c>
      <c r="AA44" s="34">
        <v>5.0000000000000001E-4</v>
      </c>
      <c r="AB44" s="34">
        <v>6.0000000000000001E-3</v>
      </c>
      <c r="AC44" s="34" t="s">
        <v>3099</v>
      </c>
      <c r="AD44" s="34">
        <v>5.5643999999999999E-2</v>
      </c>
      <c r="AE44" s="34">
        <v>0</v>
      </c>
      <c r="AF44" s="34">
        <v>0.12983600000000001</v>
      </c>
      <c r="AG44" s="34">
        <v>0</v>
      </c>
      <c r="AH44" s="34" t="s">
        <v>3100</v>
      </c>
      <c r="AI44" s="34">
        <v>7.0534123121199999E-6</v>
      </c>
      <c r="AJ44" s="34">
        <v>0</v>
      </c>
      <c r="AK44" s="34">
        <v>6.9828781890000002E-4</v>
      </c>
      <c r="AL44" s="34">
        <v>0</v>
      </c>
      <c r="AM44" s="34" t="s">
        <v>3101</v>
      </c>
      <c r="AN44" s="34">
        <v>0.77611801081099996</v>
      </c>
      <c r="AO44" s="34">
        <v>7.2994067467999999</v>
      </c>
      <c r="AP44" s="34">
        <v>9.1891585000000008E-3</v>
      </c>
      <c r="AQ44" s="34">
        <v>2.1963201568800002</v>
      </c>
      <c r="AR44" s="34">
        <v>0.4</v>
      </c>
      <c r="AS44" s="34">
        <v>0</v>
      </c>
      <c r="AT44" s="34">
        <v>1.903</v>
      </c>
      <c r="AU44" s="34">
        <v>0.20282230604599999</v>
      </c>
      <c r="AV44" s="34">
        <v>0.38828598720000002</v>
      </c>
      <c r="AW44" s="34">
        <v>0.35225749385600003</v>
      </c>
      <c r="AX44" s="34">
        <v>0.28357100200699997</v>
      </c>
      <c r="AY44" s="34">
        <v>5.6352319999999998E-4</v>
      </c>
    </row>
    <row r="45" spans="1:51">
      <c r="A45" s="103">
        <v>23</v>
      </c>
      <c r="B45" s="103" t="s">
        <v>3095</v>
      </c>
      <c r="C45" s="34">
        <v>0.73424999999999996</v>
      </c>
      <c r="D45" s="34">
        <v>0.15765799999999999</v>
      </c>
      <c r="E45" s="34">
        <v>0.45214601266900001</v>
      </c>
      <c r="F45" s="34">
        <v>21.363962861400001</v>
      </c>
      <c r="G45" s="34">
        <v>1.5757036387500001</v>
      </c>
      <c r="H45" s="34">
        <v>2.60149299992</v>
      </c>
      <c r="I45" s="34">
        <v>26.8852135128</v>
      </c>
      <c r="J45" s="34" t="s">
        <v>3096</v>
      </c>
      <c r="K45" s="34">
        <v>0.36321678000000002</v>
      </c>
      <c r="L45" s="34">
        <v>3.0973577599999999E-4</v>
      </c>
      <c r="M45" s="34">
        <v>0</v>
      </c>
      <c r="N45" s="34">
        <v>0.38301970000000002</v>
      </c>
      <c r="O45" s="34">
        <v>1.24915135</v>
      </c>
      <c r="P45" s="34">
        <v>9.0380213999999997E-4</v>
      </c>
      <c r="Q45" s="34">
        <v>0.60489163199999996</v>
      </c>
      <c r="R45" s="34">
        <v>0</v>
      </c>
      <c r="S45" s="34">
        <v>0</v>
      </c>
      <c r="T45" s="34" t="s">
        <v>3097</v>
      </c>
      <c r="U45" s="34">
        <v>0</v>
      </c>
      <c r="V45" s="34">
        <v>0</v>
      </c>
      <c r="W45" s="34">
        <v>1.5757036387500001</v>
      </c>
      <c r="X45" s="34">
        <v>0</v>
      </c>
      <c r="Y45" s="34" t="s">
        <v>3098</v>
      </c>
      <c r="Z45" s="34">
        <v>0.71875</v>
      </c>
      <c r="AA45" s="34">
        <v>5.0000000000000001E-4</v>
      </c>
      <c r="AB45" s="34">
        <v>1.4999999999999999E-2</v>
      </c>
      <c r="AC45" s="34" t="s">
        <v>3099</v>
      </c>
      <c r="AD45" s="34">
        <v>4.7297400000000003E-2</v>
      </c>
      <c r="AE45" s="34">
        <v>0</v>
      </c>
      <c r="AF45" s="34">
        <v>0.1103606</v>
      </c>
      <c r="AG45" s="34">
        <v>0</v>
      </c>
      <c r="AH45" s="34" t="s">
        <v>3100</v>
      </c>
      <c r="AI45" s="34">
        <v>0.11303650316699999</v>
      </c>
      <c r="AJ45" s="34">
        <v>0</v>
      </c>
      <c r="AK45" s="34">
        <v>0.33910950950199997</v>
      </c>
      <c r="AL45" s="34">
        <v>0</v>
      </c>
      <c r="AM45" s="34" t="s">
        <v>3101</v>
      </c>
      <c r="AN45" s="34">
        <v>3.2874287191099998</v>
      </c>
      <c r="AO45" s="34">
        <v>8.5306328606499999</v>
      </c>
      <c r="AP45" s="34">
        <v>1.8378317999999999E-3</v>
      </c>
      <c r="AQ45" s="34">
        <v>1.2550399999999999</v>
      </c>
      <c r="AR45" s="34">
        <v>0.2</v>
      </c>
      <c r="AS45" s="34">
        <v>0</v>
      </c>
      <c r="AT45" s="34">
        <v>0.95150000000000001</v>
      </c>
      <c r="AU45" s="34">
        <v>0.40564461209300001</v>
      </c>
      <c r="AV45" s="34">
        <v>1.78611569643</v>
      </c>
      <c r="AW45" s="34">
        <v>4.3780576141400003</v>
      </c>
      <c r="AX45" s="34">
        <v>0.56714200401500003</v>
      </c>
      <c r="AY45" s="34">
        <v>5.6352319999999998E-4</v>
      </c>
    </row>
    <row r="46" spans="1:51">
      <c r="A46" s="103">
        <v>24</v>
      </c>
      <c r="B46" s="103" t="s">
        <v>3095</v>
      </c>
      <c r="C46" s="34">
        <v>1.50075</v>
      </c>
      <c r="D46" s="34">
        <v>0.4637</v>
      </c>
      <c r="E46" s="34">
        <v>0</v>
      </c>
      <c r="F46" s="34">
        <v>6.0962390872599999</v>
      </c>
      <c r="G46" s="34">
        <v>1.27432829541E-3</v>
      </c>
      <c r="H46" s="34">
        <v>1.1191335610399999</v>
      </c>
      <c r="I46" s="34">
        <v>9.1810969765900001</v>
      </c>
      <c r="J46" s="34" t="s">
        <v>3096</v>
      </c>
      <c r="K46" s="34">
        <v>0.11486448</v>
      </c>
      <c r="L46" s="34">
        <v>1.89876352E-5</v>
      </c>
      <c r="M46" s="34">
        <v>0</v>
      </c>
      <c r="N46" s="34">
        <v>3.0543267999999998E-2</v>
      </c>
      <c r="O46" s="34">
        <v>3.6182315E-2</v>
      </c>
      <c r="P46" s="34">
        <v>3.1049573399999999E-2</v>
      </c>
      <c r="Q46" s="34">
        <v>0.58879183999999996</v>
      </c>
      <c r="R46" s="34">
        <v>0.31768309700000003</v>
      </c>
      <c r="S46" s="34">
        <v>0</v>
      </c>
      <c r="T46" s="34" t="s">
        <v>3097</v>
      </c>
      <c r="U46" s="34">
        <v>0</v>
      </c>
      <c r="V46" s="34">
        <v>1.27432829541E-3</v>
      </c>
      <c r="W46" s="34">
        <v>0</v>
      </c>
      <c r="X46" s="34">
        <v>0</v>
      </c>
      <c r="Y46" s="34" t="s">
        <v>3098</v>
      </c>
      <c r="Z46" s="34">
        <v>1.4962500000000001</v>
      </c>
      <c r="AA46" s="34">
        <v>0</v>
      </c>
      <c r="AB46" s="34">
        <v>4.4999999999999997E-3</v>
      </c>
      <c r="AC46" s="34" t="s">
        <v>3099</v>
      </c>
      <c r="AD46" s="34">
        <v>0.115925</v>
      </c>
      <c r="AE46" s="34">
        <v>0</v>
      </c>
      <c r="AF46" s="34">
        <v>0.347775</v>
      </c>
      <c r="AG46" s="34">
        <v>0</v>
      </c>
      <c r="AH46" s="34" t="s">
        <v>3100</v>
      </c>
      <c r="AI46" s="34">
        <v>0</v>
      </c>
      <c r="AJ46" s="34">
        <v>0</v>
      </c>
      <c r="AK46" s="34">
        <v>0</v>
      </c>
      <c r="AL46" s="34">
        <v>0</v>
      </c>
      <c r="AM46" s="34" t="s">
        <v>3101</v>
      </c>
      <c r="AN46" s="34">
        <v>1.7762642252900001</v>
      </c>
      <c r="AO46" s="34">
        <v>1.7588931919999999</v>
      </c>
      <c r="AP46" s="34">
        <v>0.22972896500000001</v>
      </c>
      <c r="AQ46" s="34">
        <v>0.58830004706399996</v>
      </c>
      <c r="AR46" s="34">
        <v>0.1</v>
      </c>
      <c r="AS46" s="34">
        <v>0.62537330000000002</v>
      </c>
      <c r="AT46" s="34">
        <v>0.17299999999999999</v>
      </c>
      <c r="AU46" s="34">
        <v>0</v>
      </c>
      <c r="AV46" s="34">
        <v>0.15531439488000001</v>
      </c>
      <c r="AW46" s="34">
        <v>0.40257996422199999</v>
      </c>
      <c r="AX46" s="34">
        <v>0.28357100200699997</v>
      </c>
      <c r="AY46" s="34">
        <v>3.2139968000000001E-3</v>
      </c>
    </row>
    <row r="47" spans="1:51">
      <c r="A47" s="103">
        <v>25</v>
      </c>
      <c r="B47" s="103" t="s">
        <v>3095</v>
      </c>
      <c r="C47" s="34">
        <v>0.46</v>
      </c>
      <c r="D47" s="34">
        <v>4.6370003709599997E-2</v>
      </c>
      <c r="E47" s="34">
        <v>0.31115511819399999</v>
      </c>
      <c r="F47" s="34">
        <v>3.0564515512799999</v>
      </c>
      <c r="G47" s="34">
        <v>1.9624910612599999</v>
      </c>
      <c r="H47" s="34">
        <v>2.4657127372300001</v>
      </c>
      <c r="I47" s="34">
        <v>8.3021804716799998</v>
      </c>
      <c r="J47" s="34" t="s">
        <v>3096</v>
      </c>
      <c r="K47" s="34">
        <v>0</v>
      </c>
      <c r="L47" s="34">
        <v>3.6494232000000001E-5</v>
      </c>
      <c r="M47" s="34">
        <v>0</v>
      </c>
      <c r="N47" s="34">
        <v>5.1261315000000002E-2</v>
      </c>
      <c r="O47" s="34">
        <v>0.82069864999999997</v>
      </c>
      <c r="P47" s="34">
        <v>0.24705108000000001</v>
      </c>
      <c r="Q47" s="34">
        <v>1.085493008</v>
      </c>
      <c r="R47" s="34">
        <v>0.26117219000000003</v>
      </c>
      <c r="S47" s="34">
        <v>0</v>
      </c>
      <c r="T47" s="34" t="s">
        <v>3097</v>
      </c>
      <c r="U47" s="34">
        <v>0.59967577538600003</v>
      </c>
      <c r="V47" s="34">
        <v>8.2815285875800004E-2</v>
      </c>
      <c r="W47" s="34">
        <v>1.28</v>
      </c>
      <c r="X47" s="34">
        <v>0</v>
      </c>
      <c r="Y47" s="34" t="s">
        <v>3098</v>
      </c>
      <c r="Z47" s="34">
        <v>0.46</v>
      </c>
      <c r="AA47" s="34">
        <v>0</v>
      </c>
      <c r="AB47" s="34">
        <v>0</v>
      </c>
      <c r="AC47" s="34" t="s">
        <v>3099</v>
      </c>
      <c r="AD47" s="34">
        <v>1.4838401112899999E-2</v>
      </c>
      <c r="AE47" s="34">
        <v>5.5644005564399997E-3</v>
      </c>
      <c r="AF47" s="34">
        <v>2.2257601669299999E-2</v>
      </c>
      <c r="AG47" s="34">
        <v>3.7096003709600001E-3</v>
      </c>
      <c r="AH47" s="34" t="s">
        <v>3100</v>
      </c>
      <c r="AI47" s="34">
        <v>6.2231023638800002E-2</v>
      </c>
      <c r="AJ47" s="34">
        <v>0</v>
      </c>
      <c r="AK47" s="34">
        <v>0.248924094555</v>
      </c>
      <c r="AL47" s="34">
        <v>0</v>
      </c>
      <c r="AM47" s="34" t="s">
        <v>3101</v>
      </c>
      <c r="AN47" s="34">
        <v>0</v>
      </c>
      <c r="AO47" s="34">
        <v>0.87944659599999997</v>
      </c>
      <c r="AP47" s="34">
        <v>0</v>
      </c>
      <c r="AQ47" s="34">
        <v>0.94128000000000001</v>
      </c>
      <c r="AR47" s="34">
        <v>0.3</v>
      </c>
      <c r="AS47" s="34">
        <v>0</v>
      </c>
      <c r="AT47" s="34">
        <v>0.4325</v>
      </c>
      <c r="AU47" s="34">
        <v>0</v>
      </c>
      <c r="AV47" s="34">
        <v>0</v>
      </c>
      <c r="AW47" s="34">
        <v>0.50322495527800004</v>
      </c>
      <c r="AX47" s="34">
        <v>0</v>
      </c>
      <c r="AY47" s="34">
        <v>0</v>
      </c>
    </row>
    <row r="48" spans="1:51">
      <c r="A48" s="103">
        <v>26</v>
      </c>
      <c r="B48" s="103" t="s">
        <v>3095</v>
      </c>
      <c r="C48" s="34">
        <v>1.56961876789</v>
      </c>
      <c r="D48" s="34">
        <v>7.4192000927399998E-2</v>
      </c>
      <c r="E48" s="34">
        <v>2.80082973255</v>
      </c>
      <c r="F48" s="34">
        <v>6.3200307809999998</v>
      </c>
      <c r="G48" s="34">
        <v>0</v>
      </c>
      <c r="H48" s="34">
        <v>1.3082042591</v>
      </c>
      <c r="I48" s="34">
        <v>12.0728755415</v>
      </c>
      <c r="J48" s="34" t="s">
        <v>3096</v>
      </c>
      <c r="K48" s="34">
        <v>0.34648187000000003</v>
      </c>
      <c r="L48" s="34">
        <v>0</v>
      </c>
      <c r="M48" s="34">
        <v>0</v>
      </c>
      <c r="N48" s="34">
        <v>0</v>
      </c>
      <c r="O48" s="34">
        <v>1.51647685E-2</v>
      </c>
      <c r="P48" s="34">
        <v>3.6948990600000002E-2</v>
      </c>
      <c r="Q48" s="34">
        <v>0.12517576</v>
      </c>
      <c r="R48" s="34">
        <v>0.78443286999999995</v>
      </c>
      <c r="S48" s="34">
        <v>0</v>
      </c>
      <c r="T48" s="34" t="s">
        <v>3097</v>
      </c>
      <c r="U48" s="34">
        <v>0</v>
      </c>
      <c r="V48" s="34">
        <v>0</v>
      </c>
      <c r="W48" s="34">
        <v>0</v>
      </c>
      <c r="X48" s="34">
        <v>0</v>
      </c>
      <c r="Y48" s="34" t="s">
        <v>3098</v>
      </c>
      <c r="Z48" s="34">
        <v>1.56961876789</v>
      </c>
      <c r="AA48" s="34">
        <v>0</v>
      </c>
      <c r="AB48" s="34">
        <v>0</v>
      </c>
      <c r="AC48" s="34" t="s">
        <v>3099</v>
      </c>
      <c r="AD48" s="34">
        <v>3.2458999999999999E-3</v>
      </c>
      <c r="AE48" s="34">
        <v>7.8829007882899992E-3</v>
      </c>
      <c r="AF48" s="34">
        <v>6.1672100000000001E-2</v>
      </c>
      <c r="AG48" s="34">
        <v>1.3911001391099999E-3</v>
      </c>
      <c r="AH48" s="34" t="s">
        <v>3100</v>
      </c>
      <c r="AI48" s="34">
        <v>0.40932208849700003</v>
      </c>
      <c r="AJ48" s="34">
        <v>6.4814228313400002E-2</v>
      </c>
      <c r="AK48" s="34">
        <v>2.31949183481</v>
      </c>
      <c r="AL48" s="34">
        <v>7.2015809237099999E-3</v>
      </c>
      <c r="AM48" s="34" t="s">
        <v>3101</v>
      </c>
      <c r="AN48" s="34">
        <v>0.38352467257900003</v>
      </c>
      <c r="AO48" s="34">
        <v>0.26383397879999998</v>
      </c>
      <c r="AP48" s="34">
        <v>0</v>
      </c>
      <c r="AQ48" s="34">
        <v>0.31375999999999998</v>
      </c>
      <c r="AR48" s="34">
        <v>0</v>
      </c>
      <c r="AS48" s="34">
        <v>0</v>
      </c>
      <c r="AT48" s="34">
        <v>8.6499999999999994E-2</v>
      </c>
      <c r="AU48" s="34">
        <v>3.8130597593200002</v>
      </c>
      <c r="AV48" s="34">
        <v>0</v>
      </c>
      <c r="AW48" s="34">
        <v>1.45935237031</v>
      </c>
      <c r="AX48" s="34">
        <v>0</v>
      </c>
      <c r="AY48" s="34">
        <v>0</v>
      </c>
    </row>
    <row r="49" spans="1:51">
      <c r="A49" s="103">
        <v>27</v>
      </c>
      <c r="B49" s="103" t="s">
        <v>3095</v>
      </c>
      <c r="C49" s="34">
        <v>0.31755293733000001</v>
      </c>
      <c r="D49" s="34">
        <v>0.4637</v>
      </c>
      <c r="E49" s="34">
        <v>0.229019531778</v>
      </c>
      <c r="F49" s="34">
        <v>8.9629147299100005</v>
      </c>
      <c r="G49" s="34">
        <v>0</v>
      </c>
      <c r="H49" s="34">
        <v>0.70088158998899996</v>
      </c>
      <c r="I49" s="34">
        <v>10.674068789</v>
      </c>
      <c r="J49" s="34" t="s">
        <v>3096</v>
      </c>
      <c r="K49" s="34">
        <v>6.1771566E-2</v>
      </c>
      <c r="L49" s="34">
        <v>1.13917888E-5</v>
      </c>
      <c r="M49" s="34">
        <v>0</v>
      </c>
      <c r="N49" s="34">
        <v>1.8894444999999999E-2</v>
      </c>
      <c r="O49" s="34">
        <v>3.8607228E-2</v>
      </c>
      <c r="P49" s="34">
        <v>3.0035167200000001E-2</v>
      </c>
      <c r="Q49" s="34">
        <v>0.24839657600000001</v>
      </c>
      <c r="R49" s="34">
        <v>0.30316521600000002</v>
      </c>
      <c r="S49" s="34">
        <v>0</v>
      </c>
      <c r="T49" s="34" t="s">
        <v>3097</v>
      </c>
      <c r="U49" s="34">
        <v>0</v>
      </c>
      <c r="V49" s="34">
        <v>0</v>
      </c>
      <c r="W49" s="34">
        <v>0</v>
      </c>
      <c r="X49" s="34">
        <v>0</v>
      </c>
      <c r="Y49" s="34" t="s">
        <v>3098</v>
      </c>
      <c r="Z49" s="34">
        <v>0.31755293733000001</v>
      </c>
      <c r="AA49" s="34">
        <v>0</v>
      </c>
      <c r="AB49" s="34">
        <v>0</v>
      </c>
      <c r="AC49" s="34" t="s">
        <v>3099</v>
      </c>
      <c r="AD49" s="34">
        <v>4.6370000000000001E-2</v>
      </c>
      <c r="AE49" s="34">
        <v>0</v>
      </c>
      <c r="AF49" s="34">
        <v>0.41732999999999998</v>
      </c>
      <c r="AG49" s="34">
        <v>0</v>
      </c>
      <c r="AH49" s="34" t="s">
        <v>3100</v>
      </c>
      <c r="AI49" s="34">
        <v>3.4352929766699999E-2</v>
      </c>
      <c r="AJ49" s="34">
        <v>0</v>
      </c>
      <c r="AK49" s="34">
        <v>0.194666602011</v>
      </c>
      <c r="AL49" s="34">
        <v>0</v>
      </c>
      <c r="AM49" s="34" t="s">
        <v>3101</v>
      </c>
      <c r="AN49" s="34">
        <v>0.97461786795000005</v>
      </c>
      <c r="AO49" s="34">
        <v>1.7588931919999999</v>
      </c>
      <c r="AP49" s="34">
        <v>2.9507413499999999E-2</v>
      </c>
      <c r="AQ49" s="34">
        <v>0.78439999999999999</v>
      </c>
      <c r="AR49" s="34">
        <v>0.2</v>
      </c>
      <c r="AS49" s="34">
        <v>0</v>
      </c>
      <c r="AT49" s="34">
        <v>0.25950000000000001</v>
      </c>
      <c r="AU49" s="34">
        <v>0</v>
      </c>
      <c r="AV49" s="34">
        <v>1.5531439488000001</v>
      </c>
      <c r="AW49" s="34">
        <v>0</v>
      </c>
      <c r="AX49" s="34">
        <v>3.4028523076599999</v>
      </c>
      <c r="AY49" s="34">
        <v>0</v>
      </c>
    </row>
    <row r="50" spans="1:51">
      <c r="A50" s="103">
        <v>28</v>
      </c>
      <c r="B50" s="103" t="s">
        <v>3095</v>
      </c>
      <c r="C50" s="34">
        <v>0.61077645970399996</v>
      </c>
      <c r="D50" s="34">
        <v>0.74192000000000002</v>
      </c>
      <c r="E50" s="34">
        <v>0.10429102299699999</v>
      </c>
      <c r="F50" s="34">
        <v>3.2182666147300001</v>
      </c>
      <c r="G50" s="34">
        <v>1.0628008716099999E-3</v>
      </c>
      <c r="H50" s="34">
        <v>0.67159337959999998</v>
      </c>
      <c r="I50" s="34">
        <v>5.3479102779099996</v>
      </c>
      <c r="J50" s="34" t="s">
        <v>3096</v>
      </c>
      <c r="K50" s="34">
        <v>0</v>
      </c>
      <c r="L50" s="34">
        <v>0</v>
      </c>
      <c r="M50" s="34">
        <v>0</v>
      </c>
      <c r="N50" s="34">
        <v>0</v>
      </c>
      <c r="O50" s="34">
        <v>0.36756634999999999</v>
      </c>
      <c r="P50" s="34">
        <v>0</v>
      </c>
      <c r="Q50" s="34">
        <v>0.1207483296</v>
      </c>
      <c r="R50" s="34">
        <v>0.18327869999999999</v>
      </c>
      <c r="S50" s="34">
        <v>0</v>
      </c>
      <c r="T50" s="34" t="s">
        <v>3097</v>
      </c>
      <c r="U50" s="34">
        <v>0</v>
      </c>
      <c r="V50" s="34">
        <v>1.0628008716099999E-3</v>
      </c>
      <c r="W50" s="34">
        <v>0</v>
      </c>
      <c r="X50" s="34">
        <v>0</v>
      </c>
      <c r="Y50" s="34" t="s">
        <v>3098</v>
      </c>
      <c r="Z50" s="34">
        <v>0.61077645970399996</v>
      </c>
      <c r="AA50" s="34">
        <v>0</v>
      </c>
      <c r="AB50" s="34">
        <v>0</v>
      </c>
      <c r="AC50" s="34" t="s">
        <v>3099</v>
      </c>
      <c r="AD50" s="34">
        <v>7.4191999999999994E-2</v>
      </c>
      <c r="AE50" s="34">
        <v>0</v>
      </c>
      <c r="AF50" s="34">
        <v>0.66772799999999999</v>
      </c>
      <c r="AG50" s="34">
        <v>0</v>
      </c>
      <c r="AH50" s="34" t="s">
        <v>3100</v>
      </c>
      <c r="AI50" s="34">
        <v>1.04291022997E-2</v>
      </c>
      <c r="AJ50" s="34">
        <v>0</v>
      </c>
      <c r="AK50" s="34">
        <v>9.3861920697299997E-2</v>
      </c>
      <c r="AL50" s="34">
        <v>0</v>
      </c>
      <c r="AM50" s="34" t="s">
        <v>3101</v>
      </c>
      <c r="AN50" s="34">
        <v>0.480991255866</v>
      </c>
      <c r="AO50" s="34">
        <v>0.26383397879999998</v>
      </c>
      <c r="AP50" s="34">
        <v>0</v>
      </c>
      <c r="AQ50" s="34">
        <v>0.15687999999999999</v>
      </c>
      <c r="AR50" s="34">
        <v>0.05</v>
      </c>
      <c r="AS50" s="34">
        <v>0</v>
      </c>
      <c r="AT50" s="34">
        <v>8.6499999999999994E-2</v>
      </c>
      <c r="AU50" s="34">
        <v>0</v>
      </c>
      <c r="AV50" s="34">
        <v>0.77657197439900005</v>
      </c>
      <c r="AW50" s="34">
        <v>0.25161247763900002</v>
      </c>
      <c r="AX50" s="34">
        <v>1.1342840080300001</v>
      </c>
      <c r="AY50" s="34">
        <v>1.7592920000000001E-2</v>
      </c>
    </row>
    <row r="51" spans="1:51">
      <c r="A51" s="103">
        <v>29</v>
      </c>
      <c r="B51" s="103" t="s">
        <v>3095</v>
      </c>
      <c r="C51" s="34">
        <v>0.42</v>
      </c>
      <c r="D51" s="34">
        <v>0.18548000000000001</v>
      </c>
      <c r="E51" s="34">
        <v>2.80082973255</v>
      </c>
      <c r="F51" s="34">
        <v>28.858483147899999</v>
      </c>
      <c r="G51" s="34">
        <v>7.0646532030499998</v>
      </c>
      <c r="H51" s="34">
        <v>1.73040931</v>
      </c>
      <c r="I51" s="34">
        <v>41.059855393500001</v>
      </c>
      <c r="J51" s="34" t="s">
        <v>3096</v>
      </c>
      <c r="K51" s="34">
        <v>7.4432189999999995E-2</v>
      </c>
      <c r="L51" s="34">
        <v>0</v>
      </c>
      <c r="M51" s="34">
        <v>0</v>
      </c>
      <c r="N51" s="34">
        <v>0</v>
      </c>
      <c r="O51" s="34">
        <v>0</v>
      </c>
      <c r="P51" s="34">
        <v>0</v>
      </c>
      <c r="Q51" s="34">
        <v>1.65597712</v>
      </c>
      <c r="R51" s="34">
        <v>0</v>
      </c>
      <c r="S51" s="34">
        <v>0</v>
      </c>
      <c r="T51" s="34" t="s">
        <v>3097</v>
      </c>
      <c r="U51" s="34">
        <v>4.8246532030499996</v>
      </c>
      <c r="V51" s="34">
        <v>0</v>
      </c>
      <c r="W51" s="34">
        <v>2.2400000000000002</v>
      </c>
      <c r="X51" s="34">
        <v>0</v>
      </c>
      <c r="Y51" s="34" t="s">
        <v>3098</v>
      </c>
      <c r="Z51" s="34">
        <v>0.42</v>
      </c>
      <c r="AA51" s="34">
        <v>0</v>
      </c>
      <c r="AB51" s="34">
        <v>0</v>
      </c>
      <c r="AC51" s="34" t="s">
        <v>3099</v>
      </c>
      <c r="AD51" s="34">
        <v>4.6369999999999996E-3</v>
      </c>
      <c r="AE51" s="34">
        <v>7.8828999999999996E-2</v>
      </c>
      <c r="AF51" s="34">
        <v>8.8103000000000001E-2</v>
      </c>
      <c r="AG51" s="34">
        <v>1.3911E-2</v>
      </c>
      <c r="AH51" s="34" t="s">
        <v>3100</v>
      </c>
      <c r="AI51" s="34">
        <v>0.40932208849700003</v>
      </c>
      <c r="AJ51" s="34">
        <v>6.8415018775199996E-2</v>
      </c>
      <c r="AK51" s="34">
        <v>2.31949183481</v>
      </c>
      <c r="AL51" s="34">
        <v>3.6007904618599999E-3</v>
      </c>
      <c r="AM51" s="34" t="s">
        <v>3101</v>
      </c>
      <c r="AN51" s="34">
        <v>4.9953731911299997</v>
      </c>
      <c r="AO51" s="34">
        <v>5.2766800157300002</v>
      </c>
      <c r="AP51" s="34">
        <v>0.10821155</v>
      </c>
      <c r="AQ51" s="34">
        <v>1.5688</v>
      </c>
      <c r="AR51" s="34">
        <v>1</v>
      </c>
      <c r="AS51" s="34">
        <v>0</v>
      </c>
      <c r="AT51" s="34">
        <v>1.2975000864999999</v>
      </c>
      <c r="AU51" s="34">
        <v>0</v>
      </c>
      <c r="AV51" s="34">
        <v>8.5422924949599999</v>
      </c>
      <c r="AW51" s="34">
        <v>6.0386999665600003</v>
      </c>
      <c r="AX51" s="34">
        <v>0</v>
      </c>
      <c r="AY51" s="34">
        <v>3.0925843000000001E-2</v>
      </c>
    </row>
    <row r="52" spans="1:51">
      <c r="A52" s="103">
        <v>30</v>
      </c>
      <c r="B52" s="103" t="s">
        <v>3095</v>
      </c>
      <c r="C52" s="34">
        <v>0.35749999999999998</v>
      </c>
      <c r="D52" s="34">
        <v>9.2740000000000003E-2</v>
      </c>
      <c r="E52" s="34">
        <v>3.4930063815699999</v>
      </c>
      <c r="F52" s="34">
        <v>0.35949999999999999</v>
      </c>
      <c r="G52" s="34">
        <v>0</v>
      </c>
      <c r="H52" s="34">
        <v>0</v>
      </c>
      <c r="I52" s="34">
        <v>4.3027463815699996</v>
      </c>
      <c r="J52" s="34" t="s">
        <v>3096</v>
      </c>
      <c r="K52" s="34">
        <v>0</v>
      </c>
      <c r="L52" s="34">
        <v>0</v>
      </c>
      <c r="M52" s="34">
        <v>0</v>
      </c>
      <c r="N52" s="34">
        <v>0</v>
      </c>
      <c r="O52" s="34">
        <v>0</v>
      </c>
      <c r="P52" s="34">
        <v>0</v>
      </c>
      <c r="Q52" s="34">
        <v>0</v>
      </c>
      <c r="R52" s="34">
        <v>0</v>
      </c>
      <c r="S52" s="34">
        <v>0</v>
      </c>
      <c r="T52" s="34" t="s">
        <v>3097</v>
      </c>
      <c r="U52" s="34">
        <v>0</v>
      </c>
      <c r="V52" s="34">
        <v>0</v>
      </c>
      <c r="W52" s="34">
        <v>0</v>
      </c>
      <c r="X52" s="34">
        <v>0</v>
      </c>
      <c r="Y52" s="34" t="s">
        <v>3098</v>
      </c>
      <c r="Z52" s="34">
        <v>0.35</v>
      </c>
      <c r="AA52" s="34">
        <v>0</v>
      </c>
      <c r="AB52" s="34">
        <v>7.4999999999999997E-3</v>
      </c>
      <c r="AC52" s="34" t="s">
        <v>3099</v>
      </c>
      <c r="AD52" s="34">
        <v>1.8547999999999999E-2</v>
      </c>
      <c r="AE52" s="34">
        <v>0</v>
      </c>
      <c r="AF52" s="34">
        <v>7.4191999999999994E-2</v>
      </c>
      <c r="AG52" s="34">
        <v>0</v>
      </c>
      <c r="AH52" s="34" t="s">
        <v>3100</v>
      </c>
      <c r="AI52" s="34">
        <v>0</v>
      </c>
      <c r="AJ52" s="34">
        <v>0</v>
      </c>
      <c r="AK52" s="34">
        <v>3.4930063815699999</v>
      </c>
      <c r="AL52" s="34">
        <v>0</v>
      </c>
      <c r="AM52" s="34" t="s">
        <v>3101</v>
      </c>
      <c r="AN52" s="34">
        <v>0</v>
      </c>
      <c r="AO52" s="34">
        <v>0</v>
      </c>
      <c r="AP52" s="34">
        <v>0</v>
      </c>
      <c r="AQ52" s="34">
        <v>0</v>
      </c>
      <c r="AR52" s="34">
        <v>0.1</v>
      </c>
      <c r="AS52" s="34">
        <v>0</v>
      </c>
      <c r="AT52" s="34">
        <v>0.25950000000000001</v>
      </c>
      <c r="AU52" s="34">
        <v>0</v>
      </c>
      <c r="AV52" s="34">
        <v>0</v>
      </c>
      <c r="AW52" s="34">
        <v>0</v>
      </c>
      <c r="AX52" s="34">
        <v>0</v>
      </c>
      <c r="AY52" s="34">
        <v>0</v>
      </c>
    </row>
    <row r="53" spans="1:51">
      <c r="A53" s="103">
        <v>32</v>
      </c>
      <c r="B53" s="103" t="s">
        <v>3095</v>
      </c>
      <c r="C53" s="34">
        <v>0.94569680498499997</v>
      </c>
      <c r="D53" s="34">
        <v>0</v>
      </c>
      <c r="E53" s="34">
        <v>1.55533784491E-2</v>
      </c>
      <c r="F53" s="34">
        <v>7.2473939188500003</v>
      </c>
      <c r="G53" s="34">
        <v>2.8424283879400001E-3</v>
      </c>
      <c r="H53" s="34">
        <v>1.4406226435</v>
      </c>
      <c r="I53" s="34">
        <v>9.6521091741700005</v>
      </c>
      <c r="J53" s="34" t="s">
        <v>3096</v>
      </c>
      <c r="K53" s="34">
        <v>0</v>
      </c>
      <c r="L53" s="34">
        <v>0</v>
      </c>
      <c r="M53" s="34">
        <v>0</v>
      </c>
      <c r="N53" s="34">
        <v>0</v>
      </c>
      <c r="O53" s="34">
        <v>3.55804235E-2</v>
      </c>
      <c r="P53" s="34">
        <v>0.36833153400000002</v>
      </c>
      <c r="Q53" s="34">
        <v>6.8999047999999993E-2</v>
      </c>
      <c r="R53" s="34">
        <v>0.96771163800000004</v>
      </c>
      <c r="S53" s="34">
        <v>0</v>
      </c>
      <c r="T53" s="34" t="s">
        <v>3097</v>
      </c>
      <c r="U53" s="34">
        <v>0</v>
      </c>
      <c r="V53" s="34">
        <v>2.8424283879400001E-3</v>
      </c>
      <c r="W53" s="34">
        <v>0</v>
      </c>
      <c r="X53" s="34">
        <v>0</v>
      </c>
      <c r="Y53" s="34" t="s">
        <v>3098</v>
      </c>
      <c r="Z53" s="34">
        <v>0.94569680498499997</v>
      </c>
      <c r="AA53" s="34">
        <v>0</v>
      </c>
      <c r="AB53" s="34">
        <v>0</v>
      </c>
      <c r="AC53" s="34" t="s">
        <v>3099</v>
      </c>
      <c r="AD53" s="34">
        <v>0</v>
      </c>
      <c r="AE53" s="34">
        <v>0</v>
      </c>
      <c r="AF53" s="34">
        <v>0</v>
      </c>
      <c r="AG53" s="34">
        <v>0</v>
      </c>
      <c r="AH53" s="34" t="s">
        <v>3100</v>
      </c>
      <c r="AI53" s="34">
        <v>3.11067568982E-3</v>
      </c>
      <c r="AJ53" s="34">
        <v>0</v>
      </c>
      <c r="AK53" s="34">
        <v>1.24427027593E-2</v>
      </c>
      <c r="AL53" s="34">
        <v>0</v>
      </c>
      <c r="AM53" s="34" t="s">
        <v>3101</v>
      </c>
      <c r="AN53" s="34">
        <v>0.38352467257900003</v>
      </c>
      <c r="AO53" s="34">
        <v>1.23122532235</v>
      </c>
      <c r="AP53" s="34">
        <v>0</v>
      </c>
      <c r="AQ53" s="34">
        <v>1.01972007844</v>
      </c>
      <c r="AR53" s="34">
        <v>0.1</v>
      </c>
      <c r="AS53" s="34">
        <v>0</v>
      </c>
      <c r="AT53" s="34">
        <v>0.77850003459999995</v>
      </c>
      <c r="AU53" s="34">
        <v>0</v>
      </c>
      <c r="AV53" s="34">
        <v>0.38828598720000002</v>
      </c>
      <c r="AW53" s="34">
        <v>0</v>
      </c>
      <c r="AX53" s="34">
        <v>3.3461378236899999</v>
      </c>
      <c r="AY53" s="34">
        <v>0</v>
      </c>
    </row>
    <row r="54" spans="1:51">
      <c r="A54" s="103">
        <v>33</v>
      </c>
      <c r="B54" s="103" t="s">
        <v>3095</v>
      </c>
      <c r="C54" s="34">
        <v>1.2536222051699999</v>
      </c>
      <c r="D54" s="34">
        <v>0.21330199999999999</v>
      </c>
      <c r="E54" s="34">
        <v>0.40248683336000002</v>
      </c>
      <c r="F54" s="34">
        <v>0.70632542037500001</v>
      </c>
      <c r="G54" s="34">
        <v>0</v>
      </c>
      <c r="H54" s="34">
        <v>0.33366027689</v>
      </c>
      <c r="I54" s="34">
        <v>2.9093967358000001</v>
      </c>
      <c r="J54" s="34" t="s">
        <v>3096</v>
      </c>
      <c r="K54" s="34">
        <v>6.1261067000000001E-4</v>
      </c>
      <c r="L54" s="34">
        <v>0</v>
      </c>
      <c r="M54" s="34">
        <v>0</v>
      </c>
      <c r="N54" s="34">
        <v>0</v>
      </c>
      <c r="O54" s="34">
        <v>4.2882745E-4</v>
      </c>
      <c r="P54" s="34">
        <v>0</v>
      </c>
      <c r="Q54" s="34">
        <v>5.7499203200000001E-2</v>
      </c>
      <c r="R54" s="34">
        <v>0.27491805000000002</v>
      </c>
      <c r="S54" s="34">
        <v>2.0158557E-4</v>
      </c>
      <c r="T54" s="34" t="s">
        <v>3097</v>
      </c>
      <c r="U54" s="34">
        <v>0</v>
      </c>
      <c r="V54" s="34">
        <v>0</v>
      </c>
      <c r="W54" s="34">
        <v>0</v>
      </c>
      <c r="X54" s="34">
        <v>0</v>
      </c>
      <c r="Y54" s="34" t="s">
        <v>3098</v>
      </c>
      <c r="Z54" s="34">
        <v>1.2536222051699999</v>
      </c>
      <c r="AA54" s="34">
        <v>0</v>
      </c>
      <c r="AB54" s="34">
        <v>0</v>
      </c>
      <c r="AC54" s="34" t="s">
        <v>3099</v>
      </c>
      <c r="AD54" s="34">
        <v>8.5320800000000002E-2</v>
      </c>
      <c r="AE54" s="34">
        <v>0</v>
      </c>
      <c r="AF54" s="34">
        <v>0.12798119999999999</v>
      </c>
      <c r="AG54" s="34">
        <v>0</v>
      </c>
      <c r="AH54" s="34" t="s">
        <v>3100</v>
      </c>
      <c r="AI54" s="34">
        <v>8.0497366672100001E-2</v>
      </c>
      <c r="AJ54" s="34">
        <v>0</v>
      </c>
      <c r="AK54" s="34">
        <v>0.32198946668799999</v>
      </c>
      <c r="AL54" s="34">
        <v>0</v>
      </c>
      <c r="AM54" s="34" t="s">
        <v>3101</v>
      </c>
      <c r="AN54" s="34">
        <v>0</v>
      </c>
      <c r="AO54" s="34">
        <v>0.1758893192</v>
      </c>
      <c r="AP54" s="34">
        <v>4.5026876500000001E-4</v>
      </c>
      <c r="AQ54" s="34">
        <v>0.15687999999999999</v>
      </c>
      <c r="AR54" s="34">
        <v>0.2</v>
      </c>
      <c r="AS54" s="34">
        <v>0</v>
      </c>
      <c r="AT54" s="34">
        <v>0.17299999999999999</v>
      </c>
      <c r="AU54" s="34">
        <v>0</v>
      </c>
      <c r="AV54" s="34">
        <v>0</v>
      </c>
      <c r="AW54" s="34">
        <v>0</v>
      </c>
      <c r="AX54" s="34">
        <v>0</v>
      </c>
      <c r="AY54" s="34">
        <v>1.0583241E-4</v>
      </c>
    </row>
    <row r="55" spans="1:51">
      <c r="A55" s="103">
        <v>34</v>
      </c>
      <c r="B55" s="103" t="s">
        <v>3095</v>
      </c>
      <c r="C55" s="34">
        <v>1.0349999999999999</v>
      </c>
      <c r="D55" s="34">
        <v>0.18548000000000001</v>
      </c>
      <c r="E55" s="34">
        <v>1.2925307268599999</v>
      </c>
      <c r="F55" s="34">
        <v>12.947860740399999</v>
      </c>
      <c r="G55" s="34">
        <v>2.2974539062099999</v>
      </c>
      <c r="H55" s="34">
        <v>1.5258655062199999</v>
      </c>
      <c r="I55" s="34">
        <v>19.284190879699999</v>
      </c>
      <c r="J55" s="34" t="s">
        <v>3096</v>
      </c>
      <c r="K55" s="34">
        <v>0.42275243000000001</v>
      </c>
      <c r="L55" s="34">
        <v>5.6155924800000001E-5</v>
      </c>
      <c r="M55" s="34">
        <v>0</v>
      </c>
      <c r="N55" s="34">
        <v>8.5031620000000002E-2</v>
      </c>
      <c r="O55" s="34">
        <v>0.25365143000000001</v>
      </c>
      <c r="P55" s="34">
        <v>0.61731603000000002</v>
      </c>
      <c r="Q55" s="34">
        <v>0.14489799519999999</v>
      </c>
      <c r="R55" s="34">
        <v>0</v>
      </c>
      <c r="S55" s="34">
        <v>2.1598451000000001E-3</v>
      </c>
      <c r="T55" s="34" t="s">
        <v>3097</v>
      </c>
      <c r="U55" s="34">
        <v>0</v>
      </c>
      <c r="V55" s="34">
        <v>0</v>
      </c>
      <c r="W55" s="34">
        <v>2.2974539062099999</v>
      </c>
      <c r="X55" s="34">
        <v>0</v>
      </c>
      <c r="Y55" s="34" t="s">
        <v>3098</v>
      </c>
      <c r="Z55" s="34">
        <v>1.0349999999999999</v>
      </c>
      <c r="AA55" s="34">
        <v>0</v>
      </c>
      <c r="AB55" s="34">
        <v>0</v>
      </c>
      <c r="AC55" s="34" t="s">
        <v>3099</v>
      </c>
      <c r="AD55" s="34">
        <v>5.5643999999999999E-2</v>
      </c>
      <c r="AE55" s="34">
        <v>0</v>
      </c>
      <c r="AF55" s="34">
        <v>0.12983600000000001</v>
      </c>
      <c r="AG55" s="34">
        <v>0</v>
      </c>
      <c r="AH55" s="34" t="s">
        <v>3100</v>
      </c>
      <c r="AI55" s="34">
        <v>0.25850614537200001</v>
      </c>
      <c r="AJ55" s="34">
        <v>0</v>
      </c>
      <c r="AK55" s="34">
        <v>1.03402458149</v>
      </c>
      <c r="AL55" s="34">
        <v>0</v>
      </c>
      <c r="AM55" s="34" t="s">
        <v>3101</v>
      </c>
      <c r="AN55" s="34">
        <v>1.7762642252900001</v>
      </c>
      <c r="AO55" s="34">
        <v>1.7588931919999999</v>
      </c>
      <c r="AP55" s="34">
        <v>1.4702654500000001E-2</v>
      </c>
      <c r="AQ55" s="34">
        <v>3.1375999999999999</v>
      </c>
      <c r="AR55" s="34">
        <v>0.1</v>
      </c>
      <c r="AS55" s="34">
        <v>0</v>
      </c>
      <c r="AT55" s="34">
        <v>1.2975000864999999</v>
      </c>
      <c r="AU55" s="34">
        <v>2.0282230604599998</v>
      </c>
      <c r="AV55" s="34">
        <v>1.3201723564800001</v>
      </c>
      <c r="AW55" s="34">
        <v>1.50967496648</v>
      </c>
      <c r="AX55" s="34">
        <v>0</v>
      </c>
      <c r="AY55" s="34">
        <v>4.8301986999999998E-3</v>
      </c>
    </row>
    <row r="56" spans="1:51">
      <c r="A56" s="103">
        <v>36</v>
      </c>
      <c r="B56" s="103" t="s">
        <v>3095</v>
      </c>
      <c r="C56" s="34">
        <v>0.25</v>
      </c>
      <c r="D56" s="34">
        <v>0.37096000000000001</v>
      </c>
      <c r="E56" s="34">
        <v>2.5621585265000002</v>
      </c>
      <c r="F56" s="34">
        <v>3.6511829117399999</v>
      </c>
      <c r="G56" s="34">
        <v>1.2265225668399999</v>
      </c>
      <c r="H56" s="34">
        <v>0.246895315</v>
      </c>
      <c r="I56" s="34">
        <v>8.3077193200800004</v>
      </c>
      <c r="J56" s="34" t="s">
        <v>3096</v>
      </c>
      <c r="K56" s="34">
        <v>3.0630535E-2</v>
      </c>
      <c r="L56" s="34">
        <v>0</v>
      </c>
      <c r="M56" s="34">
        <v>0</v>
      </c>
      <c r="N56" s="34">
        <v>0</v>
      </c>
      <c r="O56" s="34">
        <v>1.53152675E-2</v>
      </c>
      <c r="P56" s="34">
        <v>0</v>
      </c>
      <c r="Q56" s="34">
        <v>0.193406416</v>
      </c>
      <c r="R56" s="34">
        <v>0</v>
      </c>
      <c r="S56" s="34">
        <v>7.5430964999999997E-3</v>
      </c>
      <c r="T56" s="34" t="s">
        <v>3097</v>
      </c>
      <c r="U56" s="34">
        <v>0</v>
      </c>
      <c r="V56" s="34">
        <v>0</v>
      </c>
      <c r="W56" s="34">
        <v>1.2265225668399999</v>
      </c>
      <c r="X56" s="34">
        <v>0</v>
      </c>
      <c r="Y56" s="34" t="s">
        <v>3098</v>
      </c>
      <c r="Z56" s="34">
        <v>0.25</v>
      </c>
      <c r="AA56" s="34">
        <v>0</v>
      </c>
      <c r="AB56" s="34">
        <v>0</v>
      </c>
      <c r="AC56" s="34" t="s">
        <v>3099</v>
      </c>
      <c r="AD56" s="34">
        <v>0.18548000000000001</v>
      </c>
      <c r="AE56" s="34">
        <v>0</v>
      </c>
      <c r="AF56" s="34">
        <v>0.18548000000000001</v>
      </c>
      <c r="AG56" s="34">
        <v>0</v>
      </c>
      <c r="AH56" s="34" t="s">
        <v>3100</v>
      </c>
      <c r="AI56" s="34">
        <v>0.76864755795100004</v>
      </c>
      <c r="AJ56" s="34">
        <v>0</v>
      </c>
      <c r="AK56" s="34">
        <v>1.7935109685499999</v>
      </c>
      <c r="AL56" s="34">
        <v>0</v>
      </c>
      <c r="AM56" s="34" t="s">
        <v>3101</v>
      </c>
      <c r="AN56" s="34">
        <v>0.19033909626100001</v>
      </c>
      <c r="AO56" s="34">
        <v>0.87944659599999997</v>
      </c>
      <c r="AP56" s="34">
        <v>5.7432244999999996E-3</v>
      </c>
      <c r="AQ56" s="34">
        <v>0.78439999999999999</v>
      </c>
      <c r="AR56" s="34">
        <v>0.5</v>
      </c>
      <c r="AS56" s="34">
        <v>0</v>
      </c>
      <c r="AT56" s="34">
        <v>0.4325</v>
      </c>
      <c r="AU56" s="34">
        <v>8.1128922418500005E-2</v>
      </c>
      <c r="AV56" s="34">
        <v>0.15531439488000001</v>
      </c>
      <c r="AW56" s="34">
        <v>0.50322495527800004</v>
      </c>
      <c r="AX56" s="34">
        <v>0.113428400803</v>
      </c>
      <c r="AY56" s="34">
        <v>5.6573216000000001E-3</v>
      </c>
    </row>
    <row r="57" spans="1:51">
      <c r="A57" s="103">
        <v>37</v>
      </c>
      <c r="B57" s="103" t="s">
        <v>3095</v>
      </c>
      <c r="C57" s="34">
        <v>0.74812500000000004</v>
      </c>
      <c r="D57" s="34">
        <v>0.287494000927</v>
      </c>
      <c r="E57" s="34">
        <v>2.4401789418700002</v>
      </c>
      <c r="F57" s="34">
        <v>6.9753792204999998</v>
      </c>
      <c r="G57" s="34">
        <v>15.0077631044</v>
      </c>
      <c r="H57" s="34">
        <v>2.1016730839700002</v>
      </c>
      <c r="I57" s="34">
        <v>27.560613351600001</v>
      </c>
      <c r="J57" s="34" t="s">
        <v>3096</v>
      </c>
      <c r="K57" s="34">
        <v>0.36756636999999998</v>
      </c>
      <c r="L57" s="34">
        <v>2.36965664E-5</v>
      </c>
      <c r="M57" s="34">
        <v>0</v>
      </c>
      <c r="N57" s="34">
        <v>3.4204091999999998E-2</v>
      </c>
      <c r="O57" s="34">
        <v>0.30630531500000002</v>
      </c>
      <c r="P57" s="34">
        <v>3.2136305400000002E-2</v>
      </c>
      <c r="Q57" s="34">
        <v>1.18402352</v>
      </c>
      <c r="R57" s="34">
        <v>0.17741378499999999</v>
      </c>
      <c r="S57" s="34">
        <v>0</v>
      </c>
      <c r="T57" s="34" t="s">
        <v>3097</v>
      </c>
      <c r="U57" s="34">
        <v>8.2077631043599997</v>
      </c>
      <c r="V57" s="34">
        <v>0</v>
      </c>
      <c r="W57" s="34">
        <v>6.8</v>
      </c>
      <c r="X57" s="34">
        <v>0</v>
      </c>
      <c r="Y57" s="34" t="s">
        <v>3098</v>
      </c>
      <c r="Z57" s="34">
        <v>0.74587499999999995</v>
      </c>
      <c r="AA57" s="34">
        <v>0</v>
      </c>
      <c r="AB57" s="34">
        <v>2.2499999999999998E-3</v>
      </c>
      <c r="AC57" s="34" t="s">
        <v>3099</v>
      </c>
      <c r="AD57" s="34">
        <v>0.13911000000000001</v>
      </c>
      <c r="AE57" s="34">
        <v>5.5644005564399997E-3</v>
      </c>
      <c r="AF57" s="34">
        <v>0.13911000000000001</v>
      </c>
      <c r="AG57" s="34">
        <v>3.7096003709600001E-3</v>
      </c>
      <c r="AH57" s="34" t="s">
        <v>3100</v>
      </c>
      <c r="AI57" s="34">
        <v>5.2144904766999997E-2</v>
      </c>
      <c r="AJ57" s="34">
        <v>1.88329161908</v>
      </c>
      <c r="AK57" s="34">
        <v>0.29548779368</v>
      </c>
      <c r="AL57" s="34">
        <v>0.20925462434200001</v>
      </c>
      <c r="AM57" s="34" t="s">
        <v>3101</v>
      </c>
      <c r="AN57" s="34">
        <v>0.57895090266600002</v>
      </c>
      <c r="AO57" s="34">
        <v>1.0553359151999999</v>
      </c>
      <c r="AP57" s="34">
        <v>0</v>
      </c>
      <c r="AQ57" s="34">
        <v>1.1766000784399999</v>
      </c>
      <c r="AR57" s="34">
        <v>0.1</v>
      </c>
      <c r="AS57" s="34">
        <v>0</v>
      </c>
      <c r="AT57" s="34">
        <v>0.86499999999999999</v>
      </c>
      <c r="AU57" s="34">
        <v>0</v>
      </c>
      <c r="AV57" s="34">
        <v>1.941429936</v>
      </c>
      <c r="AW57" s="34">
        <v>1.2580623881999999</v>
      </c>
      <c r="AX57" s="34">
        <v>0</v>
      </c>
      <c r="AY57" s="34">
        <v>0</v>
      </c>
    </row>
    <row r="58" spans="1:51">
      <c r="A58" s="103">
        <v>38</v>
      </c>
      <c r="B58" s="103" t="s">
        <v>3095</v>
      </c>
      <c r="C58" s="34">
        <v>2.85</v>
      </c>
      <c r="D58" s="34">
        <v>0.18548000000000001</v>
      </c>
      <c r="E58" s="34">
        <v>0.897671248847</v>
      </c>
      <c r="F58" s="34">
        <v>11.286327417800001</v>
      </c>
      <c r="G58" s="34">
        <v>0</v>
      </c>
      <c r="H58" s="34">
        <v>3.8700218080000002</v>
      </c>
      <c r="I58" s="34">
        <v>19.089500474699999</v>
      </c>
      <c r="J58" s="34" t="s">
        <v>3096</v>
      </c>
      <c r="K58" s="34">
        <v>0</v>
      </c>
      <c r="L58" s="34">
        <v>0</v>
      </c>
      <c r="M58" s="34">
        <v>0</v>
      </c>
      <c r="N58" s="34">
        <v>0</v>
      </c>
      <c r="O58" s="34">
        <v>0.68383419999999995</v>
      </c>
      <c r="P58" s="34">
        <v>0.68591323800000004</v>
      </c>
      <c r="Q58" s="34">
        <v>0.77278928000000002</v>
      </c>
      <c r="R58" s="34">
        <v>1.7274850900000001</v>
      </c>
      <c r="S58" s="34">
        <v>0</v>
      </c>
      <c r="T58" s="34" t="s">
        <v>3097</v>
      </c>
      <c r="U58" s="34">
        <v>0</v>
      </c>
      <c r="V58" s="34">
        <v>0</v>
      </c>
      <c r="W58" s="34">
        <v>0</v>
      </c>
      <c r="X58" s="34">
        <v>0</v>
      </c>
      <c r="Y58" s="34" t="s">
        <v>3098</v>
      </c>
      <c r="Z58" s="34">
        <v>2.85</v>
      </c>
      <c r="AA58" s="34">
        <v>0</v>
      </c>
      <c r="AB58" s="34">
        <v>0</v>
      </c>
      <c r="AC58" s="34" t="s">
        <v>3099</v>
      </c>
      <c r="AD58" s="34">
        <v>3.7095999999999997E-2</v>
      </c>
      <c r="AE58" s="34">
        <v>0</v>
      </c>
      <c r="AF58" s="34">
        <v>0.14838399999999999</v>
      </c>
      <c r="AG58" s="34">
        <v>0</v>
      </c>
      <c r="AH58" s="34" t="s">
        <v>3100</v>
      </c>
      <c r="AI58" s="34">
        <v>4.4107692194099997E-2</v>
      </c>
      <c r="AJ58" s="34">
        <v>1.4741534716400001E-2</v>
      </c>
      <c r="AK58" s="34">
        <v>0.83804615168800001</v>
      </c>
      <c r="AL58" s="34">
        <v>7.7587024823399999E-4</v>
      </c>
      <c r="AM58" s="34" t="s">
        <v>3101</v>
      </c>
      <c r="AN58" s="34">
        <v>0</v>
      </c>
      <c r="AO58" s="34">
        <v>2.63833996389</v>
      </c>
      <c r="AP58" s="34">
        <v>0</v>
      </c>
      <c r="AQ58" s="34">
        <v>1.5688</v>
      </c>
      <c r="AR58" s="34">
        <v>1</v>
      </c>
      <c r="AS58" s="34">
        <v>0</v>
      </c>
      <c r="AT58" s="34">
        <v>1.73</v>
      </c>
      <c r="AU58" s="34">
        <v>2.83951248747</v>
      </c>
      <c r="AV58" s="34">
        <v>0</v>
      </c>
      <c r="AW58" s="34">
        <v>1.50967496648</v>
      </c>
      <c r="AX58" s="34">
        <v>0</v>
      </c>
      <c r="AY58" s="34">
        <v>0</v>
      </c>
    </row>
    <row r="59" spans="1:51">
      <c r="A59" s="103">
        <v>39</v>
      </c>
      <c r="B59" s="103" t="s">
        <v>3095</v>
      </c>
      <c r="C59" s="34">
        <v>1.9149</v>
      </c>
      <c r="D59" s="34">
        <v>9.2740000000000003E-2</v>
      </c>
      <c r="E59" s="34">
        <v>0.175481746887</v>
      </c>
      <c r="F59" s="34">
        <v>7.1712493200400003</v>
      </c>
      <c r="G59" s="34">
        <v>0</v>
      </c>
      <c r="H59" s="34">
        <v>3.41355220747</v>
      </c>
      <c r="I59" s="34">
        <v>12.767923274399999</v>
      </c>
      <c r="J59" s="34" t="s">
        <v>3096</v>
      </c>
      <c r="K59" s="34">
        <v>4.5945795999999997E-2</v>
      </c>
      <c r="L59" s="34">
        <v>5.4114748800000001E-6</v>
      </c>
      <c r="M59" s="34">
        <v>0</v>
      </c>
      <c r="N59" s="34">
        <v>7.9521580000000008E-3</v>
      </c>
      <c r="O59" s="34">
        <v>2.2972900000000001E-2</v>
      </c>
      <c r="P59" s="34">
        <v>0.4668021</v>
      </c>
      <c r="Q59" s="34">
        <v>0.74518976000000003</v>
      </c>
      <c r="R59" s="34">
        <v>2.1166490900000001</v>
      </c>
      <c r="S59" s="34">
        <v>8.0349919999999995E-3</v>
      </c>
      <c r="T59" s="34" t="s">
        <v>3097</v>
      </c>
      <c r="U59" s="34">
        <v>0</v>
      </c>
      <c r="V59" s="34">
        <v>0</v>
      </c>
      <c r="W59" s="34">
        <v>0</v>
      </c>
      <c r="X59" s="34">
        <v>0</v>
      </c>
      <c r="Y59" s="34" t="s">
        <v>3098</v>
      </c>
      <c r="Z59" s="34">
        <v>1.9104000000000001</v>
      </c>
      <c r="AA59" s="34">
        <v>0</v>
      </c>
      <c r="AB59" s="34">
        <v>4.4999999999999997E-3</v>
      </c>
      <c r="AC59" s="34" t="s">
        <v>3099</v>
      </c>
      <c r="AD59" s="34">
        <v>4.6370000000000001E-2</v>
      </c>
      <c r="AE59" s="34">
        <v>0</v>
      </c>
      <c r="AF59" s="34">
        <v>4.6370000000000001E-2</v>
      </c>
      <c r="AG59" s="34">
        <v>0</v>
      </c>
      <c r="AH59" s="34" t="s">
        <v>3100</v>
      </c>
      <c r="AI59" s="34">
        <v>7.0192698754900001E-2</v>
      </c>
      <c r="AJ59" s="34">
        <v>0</v>
      </c>
      <c r="AK59" s="34">
        <v>0.105289048132</v>
      </c>
      <c r="AL59" s="34">
        <v>0</v>
      </c>
      <c r="AM59" s="34" t="s">
        <v>3101</v>
      </c>
      <c r="AN59" s="34">
        <v>0.67734438798999996</v>
      </c>
      <c r="AO59" s="34">
        <v>2.28656123755</v>
      </c>
      <c r="AP59" s="34">
        <v>6.2537334999999999E-2</v>
      </c>
      <c r="AQ59" s="34">
        <v>0.86284000000000005</v>
      </c>
      <c r="AR59" s="34">
        <v>0.4</v>
      </c>
      <c r="AS59" s="34">
        <v>0</v>
      </c>
      <c r="AT59" s="34">
        <v>1.8165000865000001</v>
      </c>
      <c r="AU59" s="34">
        <v>0</v>
      </c>
      <c r="AV59" s="34">
        <v>0.31062878976000002</v>
      </c>
      <c r="AW59" s="34">
        <v>0.75483748324</v>
      </c>
      <c r="AX59" s="34">
        <v>0</v>
      </c>
      <c r="AY59" s="34">
        <v>0</v>
      </c>
    </row>
    <row r="60" spans="1:51">
      <c r="A60" s="103">
        <v>40</v>
      </c>
      <c r="B60" s="103" t="s">
        <v>3095</v>
      </c>
      <c r="C60" s="34">
        <v>0</v>
      </c>
      <c r="D60" s="34">
        <v>7.4192005564400004E-2</v>
      </c>
      <c r="E60" s="34">
        <v>0.92031235314000004</v>
      </c>
      <c r="F60" s="34">
        <v>0</v>
      </c>
      <c r="G60" s="34">
        <v>0</v>
      </c>
      <c r="H60" s="34">
        <v>0</v>
      </c>
      <c r="I60" s="34">
        <v>0.99450435870499998</v>
      </c>
      <c r="J60" s="34" t="s">
        <v>3096</v>
      </c>
      <c r="K60" s="34">
        <v>0</v>
      </c>
      <c r="L60" s="34">
        <v>0</v>
      </c>
      <c r="M60" s="34">
        <v>0</v>
      </c>
      <c r="N60" s="34">
        <v>0</v>
      </c>
      <c r="O60" s="34">
        <v>0</v>
      </c>
      <c r="P60" s="34">
        <v>0</v>
      </c>
      <c r="Q60" s="34">
        <v>0</v>
      </c>
      <c r="R60" s="34">
        <v>0</v>
      </c>
      <c r="S60" s="34">
        <v>0</v>
      </c>
      <c r="T60" s="34" t="s">
        <v>3097</v>
      </c>
      <c r="U60" s="34">
        <v>0</v>
      </c>
      <c r="V60" s="34">
        <v>0</v>
      </c>
      <c r="W60" s="34">
        <v>0</v>
      </c>
      <c r="X60" s="34">
        <v>0</v>
      </c>
      <c r="Y60" s="34" t="s">
        <v>3098</v>
      </c>
      <c r="Z60" s="34">
        <v>0</v>
      </c>
      <c r="AA60" s="34">
        <v>0</v>
      </c>
      <c r="AB60" s="34">
        <v>0</v>
      </c>
      <c r="AC60" s="34" t="s">
        <v>3099</v>
      </c>
      <c r="AD60" s="34">
        <v>2.2257601669299999E-2</v>
      </c>
      <c r="AE60" s="34">
        <v>0</v>
      </c>
      <c r="AF60" s="34">
        <v>5.1934403895099998E-2</v>
      </c>
      <c r="AG60" s="34">
        <v>0</v>
      </c>
      <c r="AH60" s="34" t="s">
        <v>3100</v>
      </c>
      <c r="AI60" s="34">
        <v>0.18406247062799999</v>
      </c>
      <c r="AJ60" s="34">
        <v>0</v>
      </c>
      <c r="AK60" s="34">
        <v>0.73624988251199996</v>
      </c>
      <c r="AL60" s="34">
        <v>0</v>
      </c>
      <c r="AM60" s="34" t="s">
        <v>3101</v>
      </c>
      <c r="AN60" s="34">
        <v>0</v>
      </c>
      <c r="AO60" s="34">
        <v>0</v>
      </c>
      <c r="AP60" s="34">
        <v>0</v>
      </c>
      <c r="AQ60" s="34">
        <v>0</v>
      </c>
      <c r="AR60" s="34">
        <v>0</v>
      </c>
      <c r="AS60" s="34">
        <v>0</v>
      </c>
      <c r="AT60" s="34">
        <v>0</v>
      </c>
      <c r="AU60" s="34">
        <v>0</v>
      </c>
      <c r="AV60" s="34">
        <v>0</v>
      </c>
      <c r="AW60" s="34">
        <v>0</v>
      </c>
      <c r="AX60" s="34">
        <v>0</v>
      </c>
      <c r="AY60" s="34">
        <v>0</v>
      </c>
    </row>
    <row r="61" spans="1:51">
      <c r="A61" s="103">
        <v>41</v>
      </c>
      <c r="B61" s="103" t="s">
        <v>3095</v>
      </c>
      <c r="C61" s="34">
        <v>6.21668617977E-2</v>
      </c>
      <c r="D61" s="34">
        <v>0.60280999999999996</v>
      </c>
      <c r="E61" s="34">
        <v>0</v>
      </c>
      <c r="F61" s="34">
        <v>0</v>
      </c>
      <c r="G61" s="34">
        <v>0</v>
      </c>
      <c r="H61" s="34">
        <v>0</v>
      </c>
      <c r="I61" s="34">
        <v>0.66497686179799997</v>
      </c>
      <c r="J61" s="34" t="s">
        <v>3096</v>
      </c>
      <c r="K61" s="34">
        <v>0</v>
      </c>
      <c r="L61" s="34">
        <v>0</v>
      </c>
      <c r="M61" s="34">
        <v>0</v>
      </c>
      <c r="N61" s="34">
        <v>0</v>
      </c>
      <c r="O61" s="34">
        <v>0</v>
      </c>
      <c r="P61" s="34">
        <v>0</v>
      </c>
      <c r="Q61" s="34">
        <v>0</v>
      </c>
      <c r="R61" s="34">
        <v>0</v>
      </c>
      <c r="S61" s="34">
        <v>0</v>
      </c>
      <c r="T61" s="34" t="s">
        <v>3097</v>
      </c>
      <c r="U61" s="34">
        <v>0</v>
      </c>
      <c r="V61" s="34">
        <v>0</v>
      </c>
      <c r="W61" s="34">
        <v>0</v>
      </c>
      <c r="X61" s="34">
        <v>0</v>
      </c>
      <c r="Y61" s="34" t="s">
        <v>3098</v>
      </c>
      <c r="Z61" s="34">
        <v>1.0718424447900001E-2</v>
      </c>
      <c r="AA61" s="34">
        <v>0</v>
      </c>
      <c r="AB61" s="34">
        <v>5.1448437349800001E-2</v>
      </c>
      <c r="AC61" s="34" t="s">
        <v>3099</v>
      </c>
      <c r="AD61" s="34">
        <v>5.1006999999999997E-2</v>
      </c>
      <c r="AE61" s="34">
        <v>5.5643999999999999E-2</v>
      </c>
      <c r="AF61" s="34">
        <v>0.459063</v>
      </c>
      <c r="AG61" s="34">
        <v>3.7095999999999997E-2</v>
      </c>
      <c r="AH61" s="34" t="s">
        <v>3100</v>
      </c>
      <c r="AI61" s="34">
        <v>0</v>
      </c>
      <c r="AJ61" s="34">
        <v>0</v>
      </c>
      <c r="AK61" s="34">
        <v>0</v>
      </c>
      <c r="AL61" s="34">
        <v>0</v>
      </c>
      <c r="AM61" s="34" t="s">
        <v>3101</v>
      </c>
      <c r="AN61" s="34">
        <v>0</v>
      </c>
      <c r="AO61" s="34">
        <v>0</v>
      </c>
      <c r="AP61" s="34">
        <v>0</v>
      </c>
      <c r="AQ61" s="34">
        <v>0</v>
      </c>
      <c r="AR61" s="34">
        <v>0</v>
      </c>
      <c r="AS61" s="34">
        <v>0</v>
      </c>
      <c r="AT61" s="34">
        <v>0</v>
      </c>
      <c r="AU61" s="34">
        <v>0</v>
      </c>
      <c r="AV61" s="34">
        <v>0</v>
      </c>
      <c r="AW61" s="34">
        <v>0</v>
      </c>
      <c r="AX61" s="34">
        <v>0</v>
      </c>
      <c r="AY61" s="34">
        <v>0</v>
      </c>
    </row>
    <row r="62" spans="1:51">
      <c r="A62" s="103">
        <v>42</v>
      </c>
      <c r="B62" s="103" t="s">
        <v>3095</v>
      </c>
      <c r="C62" s="34">
        <v>0.59250000000000003</v>
      </c>
      <c r="D62" s="34">
        <v>0.37096000000000001</v>
      </c>
      <c r="E62" s="34">
        <v>1.5386017089699999E-2</v>
      </c>
      <c r="F62" s="34">
        <v>15.541859583000001</v>
      </c>
      <c r="G62" s="34">
        <v>0</v>
      </c>
      <c r="H62" s="34">
        <v>1.3219330539900001</v>
      </c>
      <c r="I62" s="34">
        <v>17.8426386541</v>
      </c>
      <c r="J62" s="34" t="s">
        <v>3096</v>
      </c>
      <c r="K62" s="34">
        <v>2.6961249999999999E-2</v>
      </c>
      <c r="L62" s="34">
        <v>7.0194916799999998E-6</v>
      </c>
      <c r="M62" s="34">
        <v>0</v>
      </c>
      <c r="N62" s="34">
        <v>4.9400149999999999E-3</v>
      </c>
      <c r="O62" s="34">
        <v>1.8872873500000002E-2</v>
      </c>
      <c r="P62" s="34">
        <v>0.109526184</v>
      </c>
      <c r="Q62" s="34">
        <v>1.068774192</v>
      </c>
      <c r="R62" s="34">
        <v>0</v>
      </c>
      <c r="S62" s="34">
        <v>9.2851520000000007E-2</v>
      </c>
      <c r="T62" s="34" t="s">
        <v>3097</v>
      </c>
      <c r="U62" s="34">
        <v>0</v>
      </c>
      <c r="V62" s="34">
        <v>0</v>
      </c>
      <c r="W62" s="34">
        <v>0</v>
      </c>
      <c r="X62" s="34">
        <v>0</v>
      </c>
      <c r="Y62" s="34" t="s">
        <v>3098</v>
      </c>
      <c r="Z62" s="34">
        <v>0.58499999999999996</v>
      </c>
      <c r="AA62" s="34">
        <v>0</v>
      </c>
      <c r="AB62" s="34">
        <v>7.4999999999999997E-3</v>
      </c>
      <c r="AC62" s="34" t="s">
        <v>3099</v>
      </c>
      <c r="AD62" s="34">
        <v>2.7822E-2</v>
      </c>
      <c r="AE62" s="34">
        <v>8.3465999999999999E-2</v>
      </c>
      <c r="AF62" s="34">
        <v>0.25039800000000001</v>
      </c>
      <c r="AG62" s="34">
        <v>9.2739999999999993E-3</v>
      </c>
      <c r="AH62" s="34" t="s">
        <v>3100</v>
      </c>
      <c r="AI62" s="34">
        <v>8.1844617003000008E-3</v>
      </c>
      <c r="AJ62" s="34">
        <v>6.33107300286E-3</v>
      </c>
      <c r="AK62" s="34">
        <v>1.6702983061799999E-4</v>
      </c>
      <c r="AL62" s="34">
        <v>7.0345255587399996E-4</v>
      </c>
      <c r="AM62" s="34" t="s">
        <v>3101</v>
      </c>
      <c r="AN62" s="34">
        <v>4.9953731911299997</v>
      </c>
      <c r="AO62" s="34">
        <v>7.9150193639999999</v>
      </c>
      <c r="AP62" s="34">
        <v>5.0029870000000004E-3</v>
      </c>
      <c r="AQ62" s="34">
        <v>1.4119200784399999</v>
      </c>
      <c r="AR62" s="34">
        <v>0.3</v>
      </c>
      <c r="AS62" s="34">
        <v>0</v>
      </c>
      <c r="AT62" s="34">
        <v>0.60550004324999995</v>
      </c>
      <c r="AU62" s="34">
        <v>0</v>
      </c>
      <c r="AV62" s="34">
        <v>0</v>
      </c>
      <c r="AW62" s="34">
        <v>0.30193497316700002</v>
      </c>
      <c r="AX62" s="34">
        <v>0</v>
      </c>
      <c r="AY62" s="34">
        <v>7.1089459999999997E-3</v>
      </c>
    </row>
    <row r="63" spans="1:51">
      <c r="A63" s="103">
        <v>43</v>
      </c>
      <c r="B63" s="103" t="s">
        <v>3095</v>
      </c>
      <c r="C63" s="34">
        <v>0.186</v>
      </c>
      <c r="D63" s="34">
        <v>0.4637</v>
      </c>
      <c r="E63" s="34">
        <v>0.48279592280700001</v>
      </c>
      <c r="F63" s="34">
        <v>1.9579953266000001</v>
      </c>
      <c r="G63" s="34">
        <v>0</v>
      </c>
      <c r="H63" s="34">
        <v>0.701358009</v>
      </c>
      <c r="I63" s="34">
        <v>3.7918492584100001</v>
      </c>
      <c r="J63" s="34" t="s">
        <v>3096</v>
      </c>
      <c r="K63" s="34">
        <v>4.5945795999999997E-2</v>
      </c>
      <c r="L63" s="34">
        <v>0</v>
      </c>
      <c r="M63" s="34">
        <v>0</v>
      </c>
      <c r="N63" s="34">
        <v>0</v>
      </c>
      <c r="O63" s="34">
        <v>2.6035949999999999E-2</v>
      </c>
      <c r="P63" s="34">
        <v>0.32658499800000002</v>
      </c>
      <c r="Q63" s="34">
        <v>0.28770507200000001</v>
      </c>
      <c r="R63" s="34">
        <v>0</v>
      </c>
      <c r="S63" s="34">
        <v>1.5086192999999999E-2</v>
      </c>
      <c r="T63" s="34" t="s">
        <v>3097</v>
      </c>
      <c r="U63" s="34">
        <v>0</v>
      </c>
      <c r="V63" s="34">
        <v>0</v>
      </c>
      <c r="W63" s="34">
        <v>0</v>
      </c>
      <c r="X63" s="34">
        <v>0</v>
      </c>
      <c r="Y63" s="34" t="s">
        <v>3098</v>
      </c>
      <c r="Z63" s="34">
        <v>0.17100000000000001</v>
      </c>
      <c r="AA63" s="34">
        <v>0</v>
      </c>
      <c r="AB63" s="34">
        <v>1.4999999999999999E-2</v>
      </c>
      <c r="AC63" s="34" t="s">
        <v>3099</v>
      </c>
      <c r="AD63" s="34">
        <v>1.3911E-2</v>
      </c>
      <c r="AE63" s="34">
        <v>0.31531599999999999</v>
      </c>
      <c r="AF63" s="34">
        <v>7.8828999999999996E-2</v>
      </c>
      <c r="AG63" s="34">
        <v>5.5643999999999999E-2</v>
      </c>
      <c r="AH63" s="34" t="s">
        <v>3100</v>
      </c>
      <c r="AI63" s="34">
        <v>2.4139796140399999E-2</v>
      </c>
      <c r="AJ63" s="34">
        <v>0</v>
      </c>
      <c r="AK63" s="34">
        <v>0.45865612666700001</v>
      </c>
      <c r="AL63" s="34">
        <v>0</v>
      </c>
      <c r="AM63" s="34" t="s">
        <v>3101</v>
      </c>
      <c r="AN63" s="34">
        <v>0</v>
      </c>
      <c r="AO63" s="34">
        <v>0.87944659599999997</v>
      </c>
      <c r="AP63" s="34">
        <v>0</v>
      </c>
      <c r="AQ63" s="34">
        <v>0.62751999999999997</v>
      </c>
      <c r="AR63" s="34">
        <v>0.1</v>
      </c>
      <c r="AS63" s="34">
        <v>0</v>
      </c>
      <c r="AT63" s="34">
        <v>0.34599999999999997</v>
      </c>
      <c r="AU63" s="34">
        <v>0</v>
      </c>
      <c r="AV63" s="34">
        <v>0</v>
      </c>
      <c r="AW63" s="34">
        <v>0</v>
      </c>
      <c r="AX63" s="34">
        <v>0</v>
      </c>
      <c r="AY63" s="34">
        <v>5.0287305999999997E-3</v>
      </c>
    </row>
    <row r="64" spans="1:51">
      <c r="A64" s="103">
        <v>44</v>
      </c>
      <c r="B64" s="103" t="s">
        <v>3095</v>
      </c>
      <c r="C64" s="34">
        <v>1.7256151478599999</v>
      </c>
      <c r="D64" s="34">
        <v>0</v>
      </c>
      <c r="E64" s="34">
        <v>9.9361113575500006</v>
      </c>
      <c r="F64" s="34">
        <v>0.91234999999999999</v>
      </c>
      <c r="G64" s="34">
        <v>0</v>
      </c>
      <c r="H64" s="34">
        <v>0</v>
      </c>
      <c r="I64" s="34">
        <v>12.574076505400001</v>
      </c>
      <c r="J64" s="34" t="s">
        <v>3096</v>
      </c>
      <c r="K64" s="34">
        <v>0</v>
      </c>
      <c r="L64" s="34">
        <v>0</v>
      </c>
      <c r="M64" s="34">
        <v>0</v>
      </c>
      <c r="N64" s="34">
        <v>0</v>
      </c>
      <c r="O64" s="34">
        <v>0</v>
      </c>
      <c r="P64" s="34">
        <v>0</v>
      </c>
      <c r="Q64" s="34">
        <v>0</v>
      </c>
      <c r="R64" s="34">
        <v>0</v>
      </c>
      <c r="S64" s="34">
        <v>0</v>
      </c>
      <c r="T64" s="34" t="s">
        <v>3097</v>
      </c>
      <c r="U64" s="34">
        <v>0</v>
      </c>
      <c r="V64" s="34">
        <v>0</v>
      </c>
      <c r="W64" s="34">
        <v>0</v>
      </c>
      <c r="X64" s="34">
        <v>0</v>
      </c>
      <c r="Y64" s="34" t="s">
        <v>3098</v>
      </c>
      <c r="Z64" s="34">
        <v>1.7256151478599999</v>
      </c>
      <c r="AA64" s="34">
        <v>0</v>
      </c>
      <c r="AB64" s="34">
        <v>0</v>
      </c>
      <c r="AC64" s="34" t="s">
        <v>3099</v>
      </c>
      <c r="AD64" s="34">
        <v>0</v>
      </c>
      <c r="AE64" s="34">
        <v>0</v>
      </c>
      <c r="AF64" s="34">
        <v>0</v>
      </c>
      <c r="AG64" s="34">
        <v>0</v>
      </c>
      <c r="AH64" s="34" t="s">
        <v>3100</v>
      </c>
      <c r="AI64" s="34">
        <v>2.4840278393899999</v>
      </c>
      <c r="AJ64" s="34">
        <v>0</v>
      </c>
      <c r="AK64" s="34">
        <v>7.4520835181600003</v>
      </c>
      <c r="AL64" s="34">
        <v>0</v>
      </c>
      <c r="AM64" s="34" t="s">
        <v>3101</v>
      </c>
      <c r="AN64" s="34">
        <v>0</v>
      </c>
      <c r="AO64" s="34">
        <v>0</v>
      </c>
      <c r="AP64" s="34">
        <v>0</v>
      </c>
      <c r="AQ64" s="34">
        <v>0.1961</v>
      </c>
      <c r="AR64" s="34">
        <v>0.5</v>
      </c>
      <c r="AS64" s="34">
        <v>0</v>
      </c>
      <c r="AT64" s="34">
        <v>0.21625</v>
      </c>
      <c r="AU64" s="34">
        <v>0</v>
      </c>
      <c r="AV64" s="34">
        <v>0</v>
      </c>
      <c r="AW64" s="34">
        <v>0</v>
      </c>
      <c r="AX64" s="34">
        <v>0</v>
      </c>
      <c r="AY64" s="34">
        <v>0</v>
      </c>
    </row>
    <row r="65" spans="1:51">
      <c r="A65" s="103">
        <v>45</v>
      </c>
      <c r="B65" s="103" t="s">
        <v>3095</v>
      </c>
      <c r="C65" s="34">
        <v>1.6125</v>
      </c>
      <c r="D65" s="34">
        <v>9.2740000000000003E-2</v>
      </c>
      <c r="E65" s="34">
        <v>1.20446568804</v>
      </c>
      <c r="F65" s="34">
        <v>9.4482425928900007</v>
      </c>
      <c r="G65" s="34">
        <v>0</v>
      </c>
      <c r="H65" s="34">
        <v>0.92053117539999996</v>
      </c>
      <c r="I65" s="34">
        <v>13.278479456299999</v>
      </c>
      <c r="J65" s="34" t="s">
        <v>3096</v>
      </c>
      <c r="K65" s="34">
        <v>0.29650354000000001</v>
      </c>
      <c r="L65" s="34">
        <v>0</v>
      </c>
      <c r="M65" s="34">
        <v>0</v>
      </c>
      <c r="N65" s="34">
        <v>0</v>
      </c>
      <c r="O65" s="34">
        <v>0.14825177</v>
      </c>
      <c r="P65" s="34">
        <v>0.1209051414</v>
      </c>
      <c r="Q65" s="34">
        <v>0.205115344</v>
      </c>
      <c r="R65" s="34">
        <v>0.14975537999999999</v>
      </c>
      <c r="S65" s="34">
        <v>0</v>
      </c>
      <c r="T65" s="34" t="s">
        <v>3097</v>
      </c>
      <c r="U65" s="34">
        <v>0</v>
      </c>
      <c r="V65" s="34">
        <v>0</v>
      </c>
      <c r="W65" s="34">
        <v>0</v>
      </c>
      <c r="X65" s="34">
        <v>0</v>
      </c>
      <c r="Y65" s="34" t="s">
        <v>3098</v>
      </c>
      <c r="Z65" s="34">
        <v>1.6125</v>
      </c>
      <c r="AA65" s="34">
        <v>0</v>
      </c>
      <c r="AB65" s="34">
        <v>0</v>
      </c>
      <c r="AC65" s="34" t="s">
        <v>3099</v>
      </c>
      <c r="AD65" s="34">
        <v>1.8547999999999999E-2</v>
      </c>
      <c r="AE65" s="34">
        <v>0</v>
      </c>
      <c r="AF65" s="34">
        <v>7.4191999999999994E-2</v>
      </c>
      <c r="AG65" s="34">
        <v>0</v>
      </c>
      <c r="AH65" s="34" t="s">
        <v>3100</v>
      </c>
      <c r="AI65" s="34">
        <v>6.0223284402199997E-2</v>
      </c>
      <c r="AJ65" s="34">
        <v>0</v>
      </c>
      <c r="AK65" s="34">
        <v>1.1442424036400001</v>
      </c>
      <c r="AL65" s="34">
        <v>0</v>
      </c>
      <c r="AM65" s="34" t="s">
        <v>3101</v>
      </c>
      <c r="AN65" s="34">
        <v>2.9853380681099999</v>
      </c>
      <c r="AO65" s="34">
        <v>3.5177863839999999</v>
      </c>
      <c r="AP65" s="34">
        <v>0</v>
      </c>
      <c r="AQ65" s="34">
        <v>0.78439999999999999</v>
      </c>
      <c r="AR65" s="34">
        <v>0.4</v>
      </c>
      <c r="AS65" s="34">
        <v>0</v>
      </c>
      <c r="AT65" s="34">
        <v>0.86499999999999999</v>
      </c>
      <c r="AU65" s="34">
        <v>0</v>
      </c>
      <c r="AV65" s="34">
        <v>0.38828598720000002</v>
      </c>
      <c r="AW65" s="34">
        <v>0.50322495527800004</v>
      </c>
      <c r="AX65" s="34">
        <v>0</v>
      </c>
      <c r="AY65" s="34">
        <v>4.2071983000000002E-3</v>
      </c>
    </row>
    <row r="66" spans="1:51">
      <c r="A66" s="103">
        <v>46</v>
      </c>
      <c r="B66" s="103" t="s">
        <v>3095</v>
      </c>
      <c r="C66" s="34">
        <v>0.70927260373900003</v>
      </c>
      <c r="D66" s="34">
        <v>0</v>
      </c>
      <c r="E66" s="34">
        <v>12.1509777983</v>
      </c>
      <c r="F66" s="34">
        <v>2.1494</v>
      </c>
      <c r="G66" s="34">
        <v>0</v>
      </c>
      <c r="H66" s="34">
        <v>0</v>
      </c>
      <c r="I66" s="34">
        <v>15.0096504021</v>
      </c>
      <c r="J66" s="34" t="s">
        <v>3096</v>
      </c>
      <c r="K66" s="34">
        <v>0</v>
      </c>
      <c r="L66" s="34">
        <v>0</v>
      </c>
      <c r="M66" s="34">
        <v>0</v>
      </c>
      <c r="N66" s="34">
        <v>0</v>
      </c>
      <c r="O66" s="34">
        <v>0</v>
      </c>
      <c r="P66" s="34">
        <v>0</v>
      </c>
      <c r="Q66" s="34">
        <v>0</v>
      </c>
      <c r="R66" s="34">
        <v>0</v>
      </c>
      <c r="S66" s="34">
        <v>0</v>
      </c>
      <c r="T66" s="34" t="s">
        <v>3097</v>
      </c>
      <c r="U66" s="34">
        <v>0</v>
      </c>
      <c r="V66" s="34">
        <v>0</v>
      </c>
      <c r="W66" s="34">
        <v>0</v>
      </c>
      <c r="X66" s="34">
        <v>0</v>
      </c>
      <c r="Y66" s="34" t="s">
        <v>3098</v>
      </c>
      <c r="Z66" s="34">
        <v>0.70927260373900003</v>
      </c>
      <c r="AA66" s="34">
        <v>0</v>
      </c>
      <c r="AB66" s="34">
        <v>0</v>
      </c>
      <c r="AC66" s="34" t="s">
        <v>3099</v>
      </c>
      <c r="AD66" s="34">
        <v>0</v>
      </c>
      <c r="AE66" s="34">
        <v>0</v>
      </c>
      <c r="AF66" s="34">
        <v>0</v>
      </c>
      <c r="AG66" s="34">
        <v>0</v>
      </c>
      <c r="AH66" s="34" t="s">
        <v>3100</v>
      </c>
      <c r="AI66" s="34">
        <v>1.7967971704400001</v>
      </c>
      <c r="AJ66" s="34">
        <v>0.146480496096</v>
      </c>
      <c r="AK66" s="34">
        <v>10.1818506325</v>
      </c>
      <c r="AL66" s="34">
        <v>2.5849499311100001E-2</v>
      </c>
      <c r="AM66" s="34" t="s">
        <v>3101</v>
      </c>
      <c r="AN66" s="34">
        <v>0</v>
      </c>
      <c r="AO66" s="34">
        <v>0</v>
      </c>
      <c r="AP66" s="34">
        <v>0</v>
      </c>
      <c r="AQ66" s="34">
        <v>0.78439999999999999</v>
      </c>
      <c r="AR66" s="34">
        <v>0.5</v>
      </c>
      <c r="AS66" s="34">
        <v>0</v>
      </c>
      <c r="AT66" s="34">
        <v>0.86499999999999999</v>
      </c>
      <c r="AU66" s="34">
        <v>0</v>
      </c>
      <c r="AV66" s="34">
        <v>0</v>
      </c>
      <c r="AW66" s="34">
        <v>0</v>
      </c>
      <c r="AX66" s="34">
        <v>0</v>
      </c>
      <c r="AY66" s="34">
        <v>0</v>
      </c>
    </row>
    <row r="67" spans="1:51">
      <c r="A67" s="103">
        <v>47</v>
      </c>
      <c r="B67" s="103" t="s">
        <v>3095</v>
      </c>
      <c r="C67" s="34">
        <v>2.4390499999999999</v>
      </c>
      <c r="D67" s="34">
        <v>0.4637</v>
      </c>
      <c r="E67" s="34">
        <v>2.2604835805499999</v>
      </c>
      <c r="F67" s="34">
        <v>38.939064917800003</v>
      </c>
      <c r="G67" s="34">
        <v>51.011271680500002</v>
      </c>
      <c r="H67" s="34">
        <v>4.5147101725100001</v>
      </c>
      <c r="I67" s="34">
        <v>99.628280351399994</v>
      </c>
      <c r="J67" s="34" t="s">
        <v>3096</v>
      </c>
      <c r="K67" s="34">
        <v>1.1762124</v>
      </c>
      <c r="L67" s="34">
        <v>7.2912511999999996E-5</v>
      </c>
      <c r="M67" s="34">
        <v>0</v>
      </c>
      <c r="N67" s="34">
        <v>0.16713274</v>
      </c>
      <c r="O67" s="34">
        <v>0.58810620000000002</v>
      </c>
      <c r="P67" s="34">
        <v>0.32322131999999998</v>
      </c>
      <c r="Q67" s="34">
        <v>0.67619063999999995</v>
      </c>
      <c r="R67" s="34">
        <v>1.5384302999999999</v>
      </c>
      <c r="S67" s="34">
        <v>4.5343660000000001E-2</v>
      </c>
      <c r="T67" s="34" t="s">
        <v>3097</v>
      </c>
      <c r="U67" s="34">
        <v>35.011271680500002</v>
      </c>
      <c r="V67" s="34">
        <v>0</v>
      </c>
      <c r="W67" s="34">
        <v>16</v>
      </c>
      <c r="X67" s="34">
        <v>0</v>
      </c>
      <c r="Y67" s="34" t="s">
        <v>3098</v>
      </c>
      <c r="Z67" s="34">
        <v>2.3879999999999999</v>
      </c>
      <c r="AA67" s="34">
        <v>5.0000000000000002E-5</v>
      </c>
      <c r="AB67" s="34">
        <v>5.0999999999999997E-2</v>
      </c>
      <c r="AC67" s="34" t="s">
        <v>3099</v>
      </c>
      <c r="AD67" s="34">
        <v>0.13911000000000001</v>
      </c>
      <c r="AE67" s="34">
        <v>0</v>
      </c>
      <c r="AF67" s="34">
        <v>0.32458999999999999</v>
      </c>
      <c r="AG67" s="34">
        <v>0</v>
      </c>
      <c r="AH67" s="34" t="s">
        <v>3100</v>
      </c>
      <c r="AI67" s="34">
        <v>0.67814507416600001</v>
      </c>
      <c r="AJ67" s="34">
        <v>0</v>
      </c>
      <c r="AK67" s="34">
        <v>1.58233850639</v>
      </c>
      <c r="AL67" s="34">
        <v>0</v>
      </c>
      <c r="AM67" s="34" t="s">
        <v>3101</v>
      </c>
      <c r="AN67" s="34">
        <v>5.9975881237199999</v>
      </c>
      <c r="AO67" s="34">
        <v>7.0355727679999998</v>
      </c>
      <c r="AP67" s="34">
        <v>2.5014932000000001</v>
      </c>
      <c r="AQ67" s="34">
        <v>2.3532001568799998</v>
      </c>
      <c r="AR67" s="34">
        <v>0.4</v>
      </c>
      <c r="AS67" s="34">
        <v>0</v>
      </c>
      <c r="AT67" s="34">
        <v>1.73</v>
      </c>
      <c r="AU67" s="34">
        <v>3.2451568967400002</v>
      </c>
      <c r="AV67" s="34">
        <v>6.2125757951900002</v>
      </c>
      <c r="AW67" s="34">
        <v>6.0386999665600003</v>
      </c>
      <c r="AX67" s="34">
        <v>3.4028523076599999</v>
      </c>
      <c r="AY67" s="34">
        <v>2.1925703000000001E-2</v>
      </c>
    </row>
    <row r="68" spans="1:51">
      <c r="A68" s="103">
        <v>48</v>
      </c>
      <c r="B68" s="103" t="s">
        <v>3095</v>
      </c>
      <c r="C68" s="34">
        <v>2.1124999999999998</v>
      </c>
      <c r="D68" s="34">
        <v>9.2740000000000003E-2</v>
      </c>
      <c r="E68" s="34">
        <v>5.42047776219</v>
      </c>
      <c r="F68" s="34">
        <v>11.914100879399999</v>
      </c>
      <c r="G68" s="34">
        <v>0</v>
      </c>
      <c r="H68" s="34">
        <v>4.0391447850000004</v>
      </c>
      <c r="I68" s="34">
        <v>23.578963426600001</v>
      </c>
      <c r="J68" s="34" t="s">
        <v>3096</v>
      </c>
      <c r="K68" s="34">
        <v>0.17229673000000001</v>
      </c>
      <c r="L68" s="34">
        <v>0</v>
      </c>
      <c r="M68" s="34">
        <v>0</v>
      </c>
      <c r="N68" s="34">
        <v>0</v>
      </c>
      <c r="O68" s="34">
        <v>0.17229672500000001</v>
      </c>
      <c r="P68" s="34">
        <v>0.50516702999999996</v>
      </c>
      <c r="Q68" s="34">
        <v>1.5807055999999999</v>
      </c>
      <c r="R68" s="34">
        <v>1.5262118899999999</v>
      </c>
      <c r="S68" s="34">
        <v>8.2466810000000002E-2</v>
      </c>
      <c r="T68" s="34" t="s">
        <v>3097</v>
      </c>
      <c r="U68" s="34">
        <v>0</v>
      </c>
      <c r="V68" s="34">
        <v>0</v>
      </c>
      <c r="W68" s="34">
        <v>0</v>
      </c>
      <c r="X68" s="34">
        <v>0</v>
      </c>
      <c r="Y68" s="34" t="s">
        <v>3098</v>
      </c>
      <c r="Z68" s="34">
        <v>1.95</v>
      </c>
      <c r="AA68" s="34">
        <v>1.2500000000000001E-2</v>
      </c>
      <c r="AB68" s="34">
        <v>0.15</v>
      </c>
      <c r="AC68" s="34" t="s">
        <v>3099</v>
      </c>
      <c r="AD68" s="34">
        <v>1.8547999999999999E-2</v>
      </c>
      <c r="AE68" s="34">
        <v>0</v>
      </c>
      <c r="AF68" s="34">
        <v>7.4191999999999994E-2</v>
      </c>
      <c r="AG68" s="34">
        <v>0</v>
      </c>
      <c r="AH68" s="34" t="s">
        <v>3100</v>
      </c>
      <c r="AI68" s="34">
        <v>0.36468970241900001</v>
      </c>
      <c r="AJ68" s="34">
        <v>1.5962226641999999</v>
      </c>
      <c r="AK68" s="34">
        <v>3.2822073217800001</v>
      </c>
      <c r="AL68" s="34">
        <v>0.17735807379900001</v>
      </c>
      <c r="AM68" s="34" t="s">
        <v>3101</v>
      </c>
      <c r="AN68" s="34">
        <v>1.97763367907</v>
      </c>
      <c r="AO68" s="34">
        <v>1.7588931919999999</v>
      </c>
      <c r="AP68" s="34">
        <v>5.1689017499999997E-2</v>
      </c>
      <c r="AQ68" s="34">
        <v>1.5688</v>
      </c>
      <c r="AR68" s="34">
        <v>0.5</v>
      </c>
      <c r="AS68" s="34">
        <v>0</v>
      </c>
      <c r="AT68" s="34">
        <v>0.86499999999999999</v>
      </c>
      <c r="AU68" s="34">
        <v>0.60846695870400003</v>
      </c>
      <c r="AV68" s="34">
        <v>1.5531439488000001</v>
      </c>
      <c r="AW68" s="34">
        <v>0.75483748324</v>
      </c>
      <c r="AX68" s="34">
        <v>2.2685680160600001</v>
      </c>
      <c r="AY68" s="34">
        <v>7.0685840000000002E-3</v>
      </c>
    </row>
    <row r="69" spans="1:51">
      <c r="A69" s="103">
        <v>49</v>
      </c>
      <c r="B69" s="103" t="s">
        <v>3095</v>
      </c>
      <c r="C69" s="34">
        <v>6.7400674861699999E-3</v>
      </c>
      <c r="D69" s="34">
        <v>9.2740000000000003E-2</v>
      </c>
      <c r="E69" s="34">
        <v>0.56898629965400005</v>
      </c>
      <c r="F69" s="34">
        <v>0.27300000000000002</v>
      </c>
      <c r="G69" s="34">
        <v>0</v>
      </c>
      <c r="H69" s="34">
        <v>0</v>
      </c>
      <c r="I69" s="34">
        <v>0.94146636713999998</v>
      </c>
      <c r="J69" s="34" t="s">
        <v>3096</v>
      </c>
      <c r="K69" s="34">
        <v>0</v>
      </c>
      <c r="L69" s="34">
        <v>0</v>
      </c>
      <c r="M69" s="34">
        <v>0</v>
      </c>
      <c r="N69" s="34">
        <v>0</v>
      </c>
      <c r="O69" s="34">
        <v>0</v>
      </c>
      <c r="P69" s="34">
        <v>0</v>
      </c>
      <c r="Q69" s="34">
        <v>0</v>
      </c>
      <c r="R69" s="34">
        <v>0</v>
      </c>
      <c r="S69" s="34">
        <v>0</v>
      </c>
      <c r="T69" s="34" t="s">
        <v>3097</v>
      </c>
      <c r="U69" s="34">
        <v>0</v>
      </c>
      <c r="V69" s="34">
        <v>0</v>
      </c>
      <c r="W69" s="34">
        <v>0</v>
      </c>
      <c r="X69" s="34">
        <v>0</v>
      </c>
      <c r="Y69" s="34" t="s">
        <v>3098</v>
      </c>
      <c r="Z69" s="34">
        <v>6.7400674861699999E-3</v>
      </c>
      <c r="AA69" s="34">
        <v>0</v>
      </c>
      <c r="AB69" s="34">
        <v>0</v>
      </c>
      <c r="AC69" s="34" t="s">
        <v>3099</v>
      </c>
      <c r="AD69" s="34">
        <v>2.7822E-2</v>
      </c>
      <c r="AE69" s="34">
        <v>0</v>
      </c>
      <c r="AF69" s="34">
        <v>6.4918000000000003E-2</v>
      </c>
      <c r="AG69" s="34">
        <v>0</v>
      </c>
      <c r="AH69" s="34" t="s">
        <v>3100</v>
      </c>
      <c r="AI69" s="34">
        <v>0.31294246480999999</v>
      </c>
      <c r="AJ69" s="34">
        <v>0</v>
      </c>
      <c r="AK69" s="34">
        <v>0.25604383484400001</v>
      </c>
      <c r="AL69" s="34">
        <v>0</v>
      </c>
      <c r="AM69" s="34" t="s">
        <v>3101</v>
      </c>
      <c r="AN69" s="34">
        <v>0</v>
      </c>
      <c r="AO69" s="34">
        <v>0</v>
      </c>
      <c r="AP69" s="34">
        <v>0</v>
      </c>
      <c r="AQ69" s="34">
        <v>0</v>
      </c>
      <c r="AR69" s="34">
        <v>0.1</v>
      </c>
      <c r="AS69" s="34">
        <v>0</v>
      </c>
      <c r="AT69" s="34">
        <v>0.17299999999999999</v>
      </c>
      <c r="AU69" s="34">
        <v>0</v>
      </c>
      <c r="AV69" s="34">
        <v>0</v>
      </c>
      <c r="AW69" s="34">
        <v>0</v>
      </c>
      <c r="AX69" s="34">
        <v>0</v>
      </c>
      <c r="AY69" s="34">
        <v>0</v>
      </c>
    </row>
    <row r="70" spans="1:51">
      <c r="A70" s="103">
        <v>51</v>
      </c>
      <c r="B70" s="103" t="s">
        <v>3095</v>
      </c>
      <c r="C70" s="34">
        <v>3.5468822416200001</v>
      </c>
      <c r="D70" s="34">
        <v>0</v>
      </c>
      <c r="E70" s="34">
        <v>6.9963420532100002</v>
      </c>
      <c r="F70" s="34">
        <v>0.1865</v>
      </c>
      <c r="G70" s="34">
        <v>0</v>
      </c>
      <c r="H70" s="34">
        <v>0</v>
      </c>
      <c r="I70" s="34">
        <v>10.7297242948</v>
      </c>
      <c r="J70" s="34" t="s">
        <v>3096</v>
      </c>
      <c r="K70" s="34">
        <v>0</v>
      </c>
      <c r="L70" s="34">
        <v>0</v>
      </c>
      <c r="M70" s="34">
        <v>0</v>
      </c>
      <c r="N70" s="34">
        <v>0</v>
      </c>
      <c r="O70" s="34">
        <v>0</v>
      </c>
      <c r="P70" s="34">
        <v>0</v>
      </c>
      <c r="Q70" s="34">
        <v>0</v>
      </c>
      <c r="R70" s="34">
        <v>0</v>
      </c>
      <c r="S70" s="34">
        <v>0</v>
      </c>
      <c r="T70" s="34" t="s">
        <v>3097</v>
      </c>
      <c r="U70" s="34">
        <v>0</v>
      </c>
      <c r="V70" s="34">
        <v>0</v>
      </c>
      <c r="W70" s="34">
        <v>0</v>
      </c>
      <c r="X70" s="34">
        <v>0</v>
      </c>
      <c r="Y70" s="34" t="s">
        <v>3098</v>
      </c>
      <c r="Z70" s="34">
        <v>3.5468822416200001</v>
      </c>
      <c r="AA70" s="34">
        <v>0</v>
      </c>
      <c r="AB70" s="34">
        <v>0</v>
      </c>
      <c r="AC70" s="34" t="s">
        <v>3099</v>
      </c>
      <c r="AD70" s="34">
        <v>0</v>
      </c>
      <c r="AE70" s="34">
        <v>0</v>
      </c>
      <c r="AF70" s="34">
        <v>0</v>
      </c>
      <c r="AG70" s="34">
        <v>0</v>
      </c>
      <c r="AH70" s="34" t="s">
        <v>3100</v>
      </c>
      <c r="AI70" s="34">
        <v>0.732160373709</v>
      </c>
      <c r="AJ70" s="34">
        <v>3.6446459793499999</v>
      </c>
      <c r="AK70" s="34">
        <v>1.7083742053199999</v>
      </c>
      <c r="AL70" s="34">
        <v>0.91116149483700004</v>
      </c>
      <c r="AM70" s="34" t="s">
        <v>3101</v>
      </c>
      <c r="AN70" s="34">
        <v>0</v>
      </c>
      <c r="AO70" s="34">
        <v>0</v>
      </c>
      <c r="AP70" s="34">
        <v>0</v>
      </c>
      <c r="AQ70" s="34">
        <v>0</v>
      </c>
      <c r="AR70" s="34">
        <v>0.1</v>
      </c>
      <c r="AS70" s="34">
        <v>0</v>
      </c>
      <c r="AT70" s="34">
        <v>8.6499999999999994E-2</v>
      </c>
      <c r="AU70" s="34">
        <v>0</v>
      </c>
      <c r="AV70" s="34">
        <v>0</v>
      </c>
      <c r="AW70" s="34">
        <v>0</v>
      </c>
      <c r="AX70" s="34">
        <v>0</v>
      </c>
      <c r="AY70" s="34">
        <v>0</v>
      </c>
    </row>
    <row r="71" spans="1:51">
      <c r="A71" s="103">
        <v>52</v>
      </c>
      <c r="B71" s="103" t="s">
        <v>3095</v>
      </c>
      <c r="C71" s="34">
        <v>1.8163</v>
      </c>
      <c r="D71" s="34">
        <v>0.19475400092699999</v>
      </c>
      <c r="E71" s="34">
        <v>0.28628401087799998</v>
      </c>
      <c r="F71" s="34">
        <v>5.0323581722000004</v>
      </c>
      <c r="G71" s="34">
        <v>5.61836601096</v>
      </c>
      <c r="H71" s="34">
        <v>2.6304975951</v>
      </c>
      <c r="I71" s="34">
        <v>15.5785597901</v>
      </c>
      <c r="J71" s="34" t="s">
        <v>3096</v>
      </c>
      <c r="K71" s="34">
        <v>0.26498685</v>
      </c>
      <c r="L71" s="34">
        <v>1.2885096960000001E-5</v>
      </c>
      <c r="M71" s="34">
        <v>0</v>
      </c>
      <c r="N71" s="34">
        <v>1.8598604000000001E-2</v>
      </c>
      <c r="O71" s="34">
        <v>5.5190830000000003E-2</v>
      </c>
      <c r="P71" s="34">
        <v>0.19975224599999999</v>
      </c>
      <c r="Q71" s="34">
        <v>0.29069296</v>
      </c>
      <c r="R71" s="34">
        <v>1.8012632200000001</v>
      </c>
      <c r="S71" s="34">
        <v>0</v>
      </c>
      <c r="T71" s="34" t="s">
        <v>3097</v>
      </c>
      <c r="U71" s="34">
        <v>3.57836601096</v>
      </c>
      <c r="V71" s="34">
        <v>0</v>
      </c>
      <c r="W71" s="34">
        <v>2.04</v>
      </c>
      <c r="X71" s="34">
        <v>0</v>
      </c>
      <c r="Y71" s="34" t="s">
        <v>3098</v>
      </c>
      <c r="Z71" s="34">
        <v>1.7703</v>
      </c>
      <c r="AA71" s="34">
        <v>5.1999999999999998E-3</v>
      </c>
      <c r="AB71" s="34">
        <v>4.0800000000000003E-2</v>
      </c>
      <c r="AC71" s="34" t="s">
        <v>3099</v>
      </c>
      <c r="AD71" s="34">
        <v>5.5643999999999999E-2</v>
      </c>
      <c r="AE71" s="34">
        <v>7.4192007419200002E-3</v>
      </c>
      <c r="AF71" s="34">
        <v>0.12983600000000001</v>
      </c>
      <c r="AG71" s="34">
        <v>1.85480018548E-3</v>
      </c>
      <c r="AH71" s="34" t="s">
        <v>3100</v>
      </c>
      <c r="AI71" s="34">
        <v>2.3358790632400001E-2</v>
      </c>
      <c r="AJ71" s="34">
        <v>7.0234800326999997E-2</v>
      </c>
      <c r="AK71" s="34">
        <v>0.18899385148</v>
      </c>
      <c r="AL71" s="34">
        <v>3.6965684382599998E-3</v>
      </c>
      <c r="AM71" s="34" t="s">
        <v>3101</v>
      </c>
      <c r="AN71" s="34">
        <v>0.38352467257900003</v>
      </c>
      <c r="AO71" s="34">
        <v>0.35177863840000001</v>
      </c>
      <c r="AP71" s="34">
        <v>0.12252214</v>
      </c>
      <c r="AQ71" s="34">
        <v>0.31375999999999998</v>
      </c>
      <c r="AR71" s="34">
        <v>0.4</v>
      </c>
      <c r="AS71" s="34">
        <v>0</v>
      </c>
      <c r="AT71" s="34">
        <v>0.77850003459999995</v>
      </c>
      <c r="AU71" s="34">
        <v>0.243386767256</v>
      </c>
      <c r="AV71" s="34">
        <v>1.86377273856</v>
      </c>
      <c r="AW71" s="34">
        <v>0.55354745080599999</v>
      </c>
      <c r="AX71" s="34">
        <v>0</v>
      </c>
      <c r="AY71" s="34">
        <v>2.1565730000000002E-2</v>
      </c>
    </row>
    <row r="72" spans="1:51">
      <c r="A72" s="103">
        <v>53</v>
      </c>
      <c r="B72" s="103" t="s">
        <v>3095</v>
      </c>
      <c r="C72" s="34">
        <v>1.60395</v>
      </c>
      <c r="D72" s="34">
        <v>5.5644000927400003E-2</v>
      </c>
      <c r="E72" s="34">
        <v>0</v>
      </c>
      <c r="F72" s="34">
        <v>15.286356766300001</v>
      </c>
      <c r="G72" s="34">
        <v>12.0052278794</v>
      </c>
      <c r="H72" s="34">
        <v>1.71552899386</v>
      </c>
      <c r="I72" s="34">
        <v>30.6667076405</v>
      </c>
      <c r="J72" s="34" t="s">
        <v>3096</v>
      </c>
      <c r="K72" s="34">
        <v>4.3138000000000003E-2</v>
      </c>
      <c r="L72" s="34">
        <v>2.8837462399999999E-5</v>
      </c>
      <c r="M72" s="34">
        <v>0</v>
      </c>
      <c r="N72" s="34">
        <v>4.6387587000000001E-2</v>
      </c>
      <c r="O72" s="34">
        <v>9.8017699999999999E-2</v>
      </c>
      <c r="P72" s="34">
        <v>5.3102309399999999E-2</v>
      </c>
      <c r="Q72" s="34">
        <v>1.47485456</v>
      </c>
      <c r="R72" s="34">
        <v>0</v>
      </c>
      <c r="S72" s="34">
        <v>0</v>
      </c>
      <c r="T72" s="34" t="s">
        <v>3097</v>
      </c>
      <c r="U72" s="34">
        <v>8.5561844158899998</v>
      </c>
      <c r="V72" s="34">
        <v>4.9043463496900003E-2</v>
      </c>
      <c r="W72" s="34">
        <v>3.4</v>
      </c>
      <c r="X72" s="34">
        <v>0</v>
      </c>
      <c r="Y72" s="34" t="s">
        <v>3098</v>
      </c>
      <c r="Z72" s="34">
        <v>1.47645</v>
      </c>
      <c r="AA72" s="34">
        <v>1.5E-3</v>
      </c>
      <c r="AB72" s="34">
        <v>0.126</v>
      </c>
      <c r="AC72" s="34" t="s">
        <v>3099</v>
      </c>
      <c r="AD72" s="34">
        <v>2.3185000000000001E-2</v>
      </c>
      <c r="AE72" s="34">
        <v>4.6370004636999999E-3</v>
      </c>
      <c r="AF72" s="34">
        <v>2.3185000000000001E-2</v>
      </c>
      <c r="AG72" s="34">
        <v>4.6370004636999999E-3</v>
      </c>
      <c r="AH72" s="34" t="s">
        <v>3100</v>
      </c>
      <c r="AI72" s="34">
        <v>0</v>
      </c>
      <c r="AJ72" s="34">
        <v>0</v>
      </c>
      <c r="AK72" s="34">
        <v>0</v>
      </c>
      <c r="AL72" s="34">
        <v>0</v>
      </c>
      <c r="AM72" s="34" t="s">
        <v>3101</v>
      </c>
      <c r="AN72" s="34">
        <v>2.9853380681099999</v>
      </c>
      <c r="AO72" s="34">
        <v>7.0355727679999998</v>
      </c>
      <c r="AP72" s="34">
        <v>1.29414005E-2</v>
      </c>
      <c r="AQ72" s="34">
        <v>1.1766000784399999</v>
      </c>
      <c r="AR72" s="34">
        <v>0.1</v>
      </c>
      <c r="AS72" s="34">
        <v>0</v>
      </c>
      <c r="AT72" s="34">
        <v>1.2975000864999999</v>
      </c>
      <c r="AU72" s="34">
        <v>0</v>
      </c>
      <c r="AV72" s="34">
        <v>1.1648580392600001</v>
      </c>
      <c r="AW72" s="34">
        <v>1.50967496648</v>
      </c>
      <c r="AX72" s="34">
        <v>0</v>
      </c>
      <c r="AY72" s="34">
        <v>3.871359E-3</v>
      </c>
    </row>
    <row r="73" spans="1:51">
      <c r="A73" s="103">
        <v>54</v>
      </c>
      <c r="B73" s="103" t="s">
        <v>3095</v>
      </c>
      <c r="C73" s="34">
        <v>2.0525500000000001</v>
      </c>
      <c r="D73" s="34">
        <v>0.102014000927</v>
      </c>
      <c r="E73" s="34">
        <v>0.127753514997</v>
      </c>
      <c r="F73" s="34">
        <v>15.4747085804</v>
      </c>
      <c r="G73" s="34">
        <v>20.255375052000002</v>
      </c>
      <c r="H73" s="34">
        <v>6.3653563799999997</v>
      </c>
      <c r="I73" s="34">
        <v>44.377757528300002</v>
      </c>
      <c r="J73" s="34" t="s">
        <v>3096</v>
      </c>
      <c r="K73" s="34">
        <v>0</v>
      </c>
      <c r="L73" s="34">
        <v>0</v>
      </c>
      <c r="M73" s="34">
        <v>0</v>
      </c>
      <c r="N73" s="34">
        <v>0</v>
      </c>
      <c r="O73" s="34">
        <v>1.9620200000000001</v>
      </c>
      <c r="P73" s="34">
        <v>1.0584942660000001</v>
      </c>
      <c r="Q73" s="34">
        <v>0.53370766400000003</v>
      </c>
      <c r="R73" s="34">
        <v>2.81113445</v>
      </c>
      <c r="S73" s="34">
        <v>0</v>
      </c>
      <c r="T73" s="34" t="s">
        <v>3097</v>
      </c>
      <c r="U73" s="34">
        <v>14.1471750605</v>
      </c>
      <c r="V73" s="34">
        <v>2.81999915107E-2</v>
      </c>
      <c r="W73" s="34">
        <v>6.08</v>
      </c>
      <c r="X73" s="34">
        <v>0</v>
      </c>
      <c r="Y73" s="34" t="s">
        <v>3098</v>
      </c>
      <c r="Z73" s="34">
        <v>2.052</v>
      </c>
      <c r="AA73" s="34">
        <v>2.5000000000000001E-4</v>
      </c>
      <c r="AB73" s="34">
        <v>2.9999999999999997E-4</v>
      </c>
      <c r="AC73" s="34" t="s">
        <v>3099</v>
      </c>
      <c r="AD73" s="34">
        <v>2.3185000000000001E-2</v>
      </c>
      <c r="AE73" s="34">
        <v>6.4918006491800004E-3</v>
      </c>
      <c r="AF73" s="34">
        <v>6.9555000000000006E-2</v>
      </c>
      <c r="AG73" s="34">
        <v>2.7822002782199999E-3</v>
      </c>
      <c r="AH73" s="34" t="s">
        <v>3100</v>
      </c>
      <c r="AI73" s="34">
        <v>1.2775351499699999E-2</v>
      </c>
      <c r="AJ73" s="34">
        <v>0</v>
      </c>
      <c r="AK73" s="34">
        <v>0.114978163498</v>
      </c>
      <c r="AL73" s="34">
        <v>0</v>
      </c>
      <c r="AM73" s="34" t="s">
        <v>3101</v>
      </c>
      <c r="AN73" s="34">
        <v>0.97461786795000005</v>
      </c>
      <c r="AO73" s="34">
        <v>0.43972329799999998</v>
      </c>
      <c r="AP73" s="34">
        <v>0.110269905</v>
      </c>
      <c r="AQ73" s="34">
        <v>3.8435600000000001</v>
      </c>
      <c r="AR73" s="34">
        <v>0.3</v>
      </c>
      <c r="AS73" s="34">
        <v>0</v>
      </c>
      <c r="AT73" s="34">
        <v>2.0760000000000001</v>
      </c>
      <c r="AU73" s="34">
        <v>1.6225784483700001</v>
      </c>
      <c r="AV73" s="34">
        <v>2.3297160785100002</v>
      </c>
      <c r="AW73" s="34">
        <v>1.50967496648</v>
      </c>
      <c r="AX73" s="34">
        <v>2.2685680160600001</v>
      </c>
      <c r="AY73" s="34">
        <v>0</v>
      </c>
    </row>
    <row r="74" spans="1:51">
      <c r="A74" s="103">
        <v>55</v>
      </c>
      <c r="B74" s="103" t="s">
        <v>3095</v>
      </c>
      <c r="C74" s="34">
        <v>3.85E-2</v>
      </c>
      <c r="D74" s="34">
        <v>0.56571400092699997</v>
      </c>
      <c r="E74" s="34">
        <v>0.61695617185499996</v>
      </c>
      <c r="F74" s="34">
        <v>1.1735199999999999</v>
      </c>
      <c r="G74" s="34">
        <v>0</v>
      </c>
      <c r="H74" s="34">
        <v>0.75571206599999996</v>
      </c>
      <c r="I74" s="34">
        <v>3.1504022387799999</v>
      </c>
      <c r="J74" s="34" t="s">
        <v>3096</v>
      </c>
      <c r="K74" s="34">
        <v>0</v>
      </c>
      <c r="L74" s="34">
        <v>0</v>
      </c>
      <c r="M74" s="34">
        <v>0</v>
      </c>
      <c r="N74" s="34">
        <v>0</v>
      </c>
      <c r="O74" s="34">
        <v>0</v>
      </c>
      <c r="P74" s="34">
        <v>0.355517586</v>
      </c>
      <c r="Q74" s="34">
        <v>0.40019448000000002</v>
      </c>
      <c r="R74" s="34">
        <v>0</v>
      </c>
      <c r="S74" s="34">
        <v>0</v>
      </c>
      <c r="T74" s="34" t="s">
        <v>3097</v>
      </c>
      <c r="U74" s="34">
        <v>0</v>
      </c>
      <c r="V74" s="34">
        <v>0</v>
      </c>
      <c r="W74" s="34">
        <v>0</v>
      </c>
      <c r="X74" s="34">
        <v>0</v>
      </c>
      <c r="Y74" s="34" t="s">
        <v>3098</v>
      </c>
      <c r="Z74" s="34">
        <v>0.03</v>
      </c>
      <c r="AA74" s="34">
        <v>1.75E-3</v>
      </c>
      <c r="AB74" s="34">
        <v>6.7499999999999999E-3</v>
      </c>
      <c r="AC74" s="34" t="s">
        <v>3099</v>
      </c>
      <c r="AD74" s="34">
        <v>0.27822000000000002</v>
      </c>
      <c r="AE74" s="34">
        <v>4.6370004636999999E-3</v>
      </c>
      <c r="AF74" s="34">
        <v>0.27822000000000002</v>
      </c>
      <c r="AG74" s="34">
        <v>4.6370004636999999E-3</v>
      </c>
      <c r="AH74" s="34" t="s">
        <v>3100</v>
      </c>
      <c r="AI74" s="34">
        <v>0.123391234371</v>
      </c>
      <c r="AJ74" s="34">
        <v>0</v>
      </c>
      <c r="AK74" s="34">
        <v>0.49356493748399999</v>
      </c>
      <c r="AL74" s="34">
        <v>0</v>
      </c>
      <c r="AM74" s="34" t="s">
        <v>3101</v>
      </c>
      <c r="AN74" s="34">
        <v>0</v>
      </c>
      <c r="AO74" s="34">
        <v>0</v>
      </c>
      <c r="AP74" s="34">
        <v>0</v>
      </c>
      <c r="AQ74" s="34">
        <v>0.62751999999999997</v>
      </c>
      <c r="AR74" s="34">
        <v>0.2</v>
      </c>
      <c r="AS74" s="34">
        <v>0</v>
      </c>
      <c r="AT74" s="34">
        <v>0.34599999999999997</v>
      </c>
      <c r="AU74" s="34">
        <v>0</v>
      </c>
      <c r="AV74" s="34">
        <v>0</v>
      </c>
      <c r="AW74" s="34">
        <v>0</v>
      </c>
      <c r="AX74" s="34">
        <v>0</v>
      </c>
      <c r="AY74" s="34">
        <v>0</v>
      </c>
    </row>
    <row r="75" spans="1:51">
      <c r="A75" s="103">
        <v>56</v>
      </c>
      <c r="B75" s="103" t="s">
        <v>3095</v>
      </c>
      <c r="C75" s="34">
        <v>2.92349475055E-2</v>
      </c>
      <c r="D75" s="34">
        <v>0.65845404729699997</v>
      </c>
      <c r="E75" s="34">
        <v>2.54796091032</v>
      </c>
      <c r="F75" s="34">
        <v>0</v>
      </c>
      <c r="G75" s="34">
        <v>0</v>
      </c>
      <c r="H75" s="34">
        <v>0</v>
      </c>
      <c r="I75" s="34">
        <v>3.2356499051199998</v>
      </c>
      <c r="J75" s="34" t="s">
        <v>3096</v>
      </c>
      <c r="K75" s="34">
        <v>0</v>
      </c>
      <c r="L75" s="34">
        <v>0</v>
      </c>
      <c r="M75" s="34">
        <v>0</v>
      </c>
      <c r="N75" s="34">
        <v>0</v>
      </c>
      <c r="O75" s="34">
        <v>0</v>
      </c>
      <c r="P75" s="34">
        <v>0</v>
      </c>
      <c r="Q75" s="34">
        <v>0</v>
      </c>
      <c r="R75" s="34">
        <v>0</v>
      </c>
      <c r="S75" s="34">
        <v>0</v>
      </c>
      <c r="T75" s="34" t="s">
        <v>3097</v>
      </c>
      <c r="U75" s="34">
        <v>0</v>
      </c>
      <c r="V75" s="34">
        <v>0</v>
      </c>
      <c r="W75" s="34">
        <v>0</v>
      </c>
      <c r="X75" s="34">
        <v>0</v>
      </c>
      <c r="Y75" s="34" t="s">
        <v>3098</v>
      </c>
      <c r="Z75" s="34">
        <v>7.4999999999999997E-3</v>
      </c>
      <c r="AA75" s="34">
        <v>4.7999999999999996E-3</v>
      </c>
      <c r="AB75" s="34">
        <v>1.6934947505499998E-2</v>
      </c>
      <c r="AC75" s="34" t="s">
        <v>3099</v>
      </c>
      <c r="AD75" s="34">
        <v>0.32459002318500002</v>
      </c>
      <c r="AE75" s="34">
        <v>4.6370004636999999E-3</v>
      </c>
      <c r="AF75" s="34">
        <v>0.32459002318500002</v>
      </c>
      <c r="AG75" s="34">
        <v>4.6370004636999999E-3</v>
      </c>
      <c r="AH75" s="34" t="s">
        <v>3100</v>
      </c>
      <c r="AI75" s="34">
        <v>0.50959218206400003</v>
      </c>
      <c r="AJ75" s="34">
        <v>0</v>
      </c>
      <c r="AK75" s="34">
        <v>2.03836872826</v>
      </c>
      <c r="AL75" s="34">
        <v>0</v>
      </c>
      <c r="AM75" s="34" t="s">
        <v>3101</v>
      </c>
      <c r="AN75" s="34">
        <v>0</v>
      </c>
      <c r="AO75" s="34">
        <v>0</v>
      </c>
      <c r="AP75" s="34">
        <v>0</v>
      </c>
      <c r="AQ75" s="34">
        <v>0</v>
      </c>
      <c r="AR75" s="34">
        <v>0</v>
      </c>
      <c r="AS75" s="34">
        <v>0</v>
      </c>
      <c r="AT75" s="34">
        <v>0</v>
      </c>
      <c r="AU75" s="34">
        <v>0</v>
      </c>
      <c r="AV75" s="34">
        <v>0</v>
      </c>
      <c r="AW75" s="34">
        <v>0</v>
      </c>
      <c r="AX75" s="34">
        <v>0</v>
      </c>
      <c r="AY75" s="34">
        <v>0</v>
      </c>
    </row>
    <row r="76" spans="1:51">
      <c r="A76" s="103">
        <v>57</v>
      </c>
      <c r="B76" s="103" t="s">
        <v>3095</v>
      </c>
      <c r="C76" s="34">
        <v>8.0173814870199995E-3</v>
      </c>
      <c r="D76" s="34">
        <v>0.102014000927</v>
      </c>
      <c r="E76" s="34">
        <v>0</v>
      </c>
      <c r="F76" s="34">
        <v>0</v>
      </c>
      <c r="G76" s="34">
        <v>0</v>
      </c>
      <c r="H76" s="34">
        <v>0</v>
      </c>
      <c r="I76" s="34">
        <v>0.110031382414</v>
      </c>
      <c r="J76" s="34" t="s">
        <v>3096</v>
      </c>
      <c r="K76" s="34">
        <v>0</v>
      </c>
      <c r="L76" s="34">
        <v>0</v>
      </c>
      <c r="M76" s="34">
        <v>0</v>
      </c>
      <c r="N76" s="34">
        <v>0</v>
      </c>
      <c r="O76" s="34">
        <v>0</v>
      </c>
      <c r="P76" s="34">
        <v>0</v>
      </c>
      <c r="Q76" s="34">
        <v>0</v>
      </c>
      <c r="R76" s="34">
        <v>0</v>
      </c>
      <c r="S76" s="34">
        <v>0</v>
      </c>
      <c r="T76" s="34" t="s">
        <v>3097</v>
      </c>
      <c r="U76" s="34">
        <v>0</v>
      </c>
      <c r="V76" s="34">
        <v>0</v>
      </c>
      <c r="W76" s="34">
        <v>0</v>
      </c>
      <c r="X76" s="34">
        <v>0</v>
      </c>
      <c r="Y76" s="34" t="s">
        <v>3098</v>
      </c>
      <c r="Z76" s="34">
        <v>4.7161067570699999E-3</v>
      </c>
      <c r="AA76" s="34">
        <v>1.3719583293300001E-3</v>
      </c>
      <c r="AB76" s="34">
        <v>1.92931640062E-3</v>
      </c>
      <c r="AC76" s="34" t="s">
        <v>3099</v>
      </c>
      <c r="AD76" s="34">
        <v>3.2459000000000002E-2</v>
      </c>
      <c r="AE76" s="34">
        <v>4.17330041733E-3</v>
      </c>
      <c r="AF76" s="34">
        <v>6.0281000000000001E-2</v>
      </c>
      <c r="AG76" s="34">
        <v>5.1007005100699998E-3</v>
      </c>
      <c r="AH76" s="34" t="s">
        <v>3100</v>
      </c>
      <c r="AI76" s="34">
        <v>0</v>
      </c>
      <c r="AJ76" s="34">
        <v>0</v>
      </c>
      <c r="AK76" s="34">
        <v>0</v>
      </c>
      <c r="AL76" s="34">
        <v>0</v>
      </c>
      <c r="AM76" s="34" t="s">
        <v>3101</v>
      </c>
      <c r="AN76" s="34">
        <v>0</v>
      </c>
      <c r="AO76" s="34">
        <v>0</v>
      </c>
      <c r="AP76" s="34">
        <v>0</v>
      </c>
      <c r="AQ76" s="34">
        <v>0</v>
      </c>
      <c r="AR76" s="34">
        <v>0</v>
      </c>
      <c r="AS76" s="34">
        <v>0</v>
      </c>
      <c r="AT76" s="34">
        <v>0</v>
      </c>
      <c r="AU76" s="34">
        <v>0</v>
      </c>
      <c r="AV76" s="34">
        <v>0</v>
      </c>
      <c r="AW76" s="34">
        <v>0</v>
      </c>
      <c r="AX76" s="34">
        <v>0</v>
      </c>
      <c r="AY76" s="34">
        <v>0</v>
      </c>
    </row>
    <row r="77" spans="1:51">
      <c r="A77" s="103">
        <v>58</v>
      </c>
      <c r="B77" s="103" t="s">
        <v>3095</v>
      </c>
      <c r="C77" s="34">
        <v>2.9411356685000001E-2</v>
      </c>
      <c r="D77" s="34">
        <v>0.13911000000000001</v>
      </c>
      <c r="E77" s="34">
        <v>6.7850768354199995E-2</v>
      </c>
      <c r="F77" s="34">
        <v>0</v>
      </c>
      <c r="G77" s="34">
        <v>0</v>
      </c>
      <c r="H77" s="34">
        <v>0.60577582994099999</v>
      </c>
      <c r="I77" s="34">
        <v>0.84214795497999995</v>
      </c>
      <c r="J77" s="34" t="s">
        <v>3096</v>
      </c>
      <c r="K77" s="34">
        <v>0</v>
      </c>
      <c r="L77" s="34">
        <v>2.1711408E-6</v>
      </c>
      <c r="M77" s="34">
        <v>0</v>
      </c>
      <c r="N77" s="34">
        <v>2.0487073E-3</v>
      </c>
      <c r="O77" s="34">
        <v>1.07558355E-2</v>
      </c>
      <c r="P77" s="34">
        <v>0.215406396</v>
      </c>
      <c r="Q77" s="34">
        <v>0.37756272000000002</v>
      </c>
      <c r="R77" s="34">
        <v>0</v>
      </c>
      <c r="S77" s="34">
        <v>0</v>
      </c>
      <c r="T77" s="34" t="s">
        <v>3097</v>
      </c>
      <c r="U77" s="34">
        <v>0</v>
      </c>
      <c r="V77" s="34">
        <v>0</v>
      </c>
      <c r="W77" s="34">
        <v>0</v>
      </c>
      <c r="X77" s="34">
        <v>0</v>
      </c>
      <c r="Y77" s="34" t="s">
        <v>3098</v>
      </c>
      <c r="Z77" s="34">
        <v>2.5724218674900001E-2</v>
      </c>
      <c r="AA77" s="34">
        <v>7.2885286245599995E-4</v>
      </c>
      <c r="AB77" s="34">
        <v>2.9582851476200002E-3</v>
      </c>
      <c r="AC77" s="34" t="s">
        <v>3099</v>
      </c>
      <c r="AD77" s="34">
        <v>2.7822E-2</v>
      </c>
      <c r="AE77" s="34">
        <v>3.4777500000000003E-2</v>
      </c>
      <c r="AF77" s="34">
        <v>6.4918000000000003E-2</v>
      </c>
      <c r="AG77" s="34">
        <v>1.15925E-2</v>
      </c>
      <c r="AH77" s="34" t="s">
        <v>3100</v>
      </c>
      <c r="AI77" s="34">
        <v>2.03552305063E-2</v>
      </c>
      <c r="AJ77" s="34">
        <v>0</v>
      </c>
      <c r="AK77" s="34">
        <v>4.7495537847899998E-2</v>
      </c>
      <c r="AL77" s="34">
        <v>0</v>
      </c>
      <c r="AM77" s="34" t="s">
        <v>3101</v>
      </c>
      <c r="AN77" s="34">
        <v>0</v>
      </c>
      <c r="AO77" s="34">
        <v>0</v>
      </c>
      <c r="AP77" s="34">
        <v>0</v>
      </c>
      <c r="AQ77" s="34">
        <v>0</v>
      </c>
      <c r="AR77" s="34">
        <v>0</v>
      </c>
      <c r="AS77" s="34">
        <v>0</v>
      </c>
      <c r="AT77" s="34">
        <v>0</v>
      </c>
      <c r="AU77" s="34">
        <v>0</v>
      </c>
      <c r="AV77" s="34">
        <v>0</v>
      </c>
      <c r="AW77" s="34">
        <v>0</v>
      </c>
      <c r="AX77" s="34">
        <v>0</v>
      </c>
      <c r="AY77" s="34">
        <v>0</v>
      </c>
    </row>
    <row r="78" spans="1:51">
      <c r="A78" s="103">
        <v>59</v>
      </c>
      <c r="B78" s="103" t="s">
        <v>3095</v>
      </c>
      <c r="C78" s="34">
        <v>0.89839999999999998</v>
      </c>
      <c r="D78" s="34">
        <v>0.27822000000000002</v>
      </c>
      <c r="E78" s="34">
        <v>1.50139530879</v>
      </c>
      <c r="F78" s="34">
        <v>20.055385144300001</v>
      </c>
      <c r="G78" s="34">
        <v>41.365162184500001</v>
      </c>
      <c r="H78" s="34">
        <v>2.3862841177399998</v>
      </c>
      <c r="I78" s="34">
        <v>66.484846755299998</v>
      </c>
      <c r="J78" s="34" t="s">
        <v>3096</v>
      </c>
      <c r="K78" s="34">
        <v>0.64011682999999997</v>
      </c>
      <c r="L78" s="34">
        <v>2.31041536E-4</v>
      </c>
      <c r="M78" s="34">
        <v>0</v>
      </c>
      <c r="N78" s="34">
        <v>0.28570633000000001</v>
      </c>
      <c r="O78" s="34">
        <v>0.46589039999999998</v>
      </c>
      <c r="P78" s="34">
        <v>5.1749285399999997E-2</v>
      </c>
      <c r="Q78" s="34">
        <v>5.55212208E-2</v>
      </c>
      <c r="R78" s="34">
        <v>0.88706901000000005</v>
      </c>
      <c r="S78" s="34">
        <v>0</v>
      </c>
      <c r="T78" s="34" t="s">
        <v>3097</v>
      </c>
      <c r="U78" s="34">
        <v>33.205162184499997</v>
      </c>
      <c r="V78" s="34">
        <v>0</v>
      </c>
      <c r="W78" s="34">
        <v>8.16</v>
      </c>
      <c r="X78" s="34">
        <v>0</v>
      </c>
      <c r="Y78" s="34" t="s">
        <v>3098</v>
      </c>
      <c r="Z78" s="34">
        <v>0.31590000000000001</v>
      </c>
      <c r="AA78" s="34">
        <v>5.0000000000000001E-3</v>
      </c>
      <c r="AB78" s="34">
        <v>0.57750000000000001</v>
      </c>
      <c r="AC78" s="34" t="s">
        <v>3099</v>
      </c>
      <c r="AD78" s="34">
        <v>4.1732999999999999E-2</v>
      </c>
      <c r="AE78" s="34">
        <v>0</v>
      </c>
      <c r="AF78" s="34">
        <v>0.236487</v>
      </c>
      <c r="AG78" s="34">
        <v>0</v>
      </c>
      <c r="AH78" s="34" t="s">
        <v>3100</v>
      </c>
      <c r="AI78" s="34">
        <v>0.150139530879</v>
      </c>
      <c r="AJ78" s="34">
        <v>0</v>
      </c>
      <c r="AK78" s="34">
        <v>1.3512557779100001</v>
      </c>
      <c r="AL78" s="34">
        <v>0</v>
      </c>
      <c r="AM78" s="34" t="s">
        <v>3101</v>
      </c>
      <c r="AN78" s="34">
        <v>6.2980275788800002</v>
      </c>
      <c r="AO78" s="34">
        <v>5.5405135548000004</v>
      </c>
      <c r="AP78" s="34">
        <v>0</v>
      </c>
      <c r="AQ78" s="34">
        <v>1.5688</v>
      </c>
      <c r="AR78" s="34">
        <v>0.5</v>
      </c>
      <c r="AS78" s="34">
        <v>0</v>
      </c>
      <c r="AT78" s="34">
        <v>0.86499999999999999</v>
      </c>
      <c r="AU78" s="34">
        <v>0.121693383628</v>
      </c>
      <c r="AV78" s="34">
        <v>3.0286307001599999</v>
      </c>
      <c r="AW78" s="34">
        <v>1.9625773255800001</v>
      </c>
      <c r="AX78" s="34">
        <v>0.17014260120399999</v>
      </c>
      <c r="AY78" s="34">
        <v>0</v>
      </c>
    </row>
    <row r="79" spans="1:51">
      <c r="A79" s="103">
        <v>60</v>
      </c>
      <c r="B79" s="103" t="s">
        <v>3095</v>
      </c>
      <c r="C79" s="34">
        <v>1.7243634765500001E-2</v>
      </c>
      <c r="D79" s="34">
        <v>0.18548000000000001</v>
      </c>
      <c r="E79" s="34">
        <v>0.46761067960800001</v>
      </c>
      <c r="F79" s="34">
        <v>0</v>
      </c>
      <c r="G79" s="34">
        <v>0</v>
      </c>
      <c r="H79" s="34">
        <v>0</v>
      </c>
      <c r="I79" s="34">
        <v>0.67033431437299995</v>
      </c>
      <c r="J79" s="34" t="s">
        <v>3096</v>
      </c>
      <c r="K79" s="34">
        <v>0</v>
      </c>
      <c r="L79" s="34">
        <v>0</v>
      </c>
      <c r="M79" s="34">
        <v>0</v>
      </c>
      <c r="N79" s="34">
        <v>0</v>
      </c>
      <c r="O79" s="34">
        <v>0</v>
      </c>
      <c r="P79" s="34">
        <v>0</v>
      </c>
      <c r="Q79" s="34">
        <v>0</v>
      </c>
      <c r="R79" s="34">
        <v>0</v>
      </c>
      <c r="S79" s="34">
        <v>0</v>
      </c>
      <c r="T79" s="34" t="s">
        <v>3097</v>
      </c>
      <c r="U79" s="34">
        <v>0</v>
      </c>
      <c r="V79" s="34">
        <v>0</v>
      </c>
      <c r="W79" s="34">
        <v>0</v>
      </c>
      <c r="X79" s="34">
        <v>0</v>
      </c>
      <c r="Y79" s="34" t="s">
        <v>3098</v>
      </c>
      <c r="Z79" s="34">
        <v>1.47436347655E-2</v>
      </c>
      <c r="AA79" s="34">
        <v>2.5000000000000001E-3</v>
      </c>
      <c r="AB79" s="34">
        <v>0</v>
      </c>
      <c r="AC79" s="34" t="s">
        <v>3099</v>
      </c>
      <c r="AD79" s="34">
        <v>4.6370000000000001E-2</v>
      </c>
      <c r="AE79" s="34">
        <v>5.5643999999999999E-2</v>
      </c>
      <c r="AF79" s="34">
        <v>4.6370000000000001E-2</v>
      </c>
      <c r="AG79" s="34">
        <v>3.7095999999999997E-2</v>
      </c>
      <c r="AH79" s="34" t="s">
        <v>3100</v>
      </c>
      <c r="AI79" s="34">
        <v>0.23380533980400001</v>
      </c>
      <c r="AJ79" s="34">
        <v>0</v>
      </c>
      <c r="AK79" s="34">
        <v>0.23380533980400001</v>
      </c>
      <c r="AL79" s="34">
        <v>0</v>
      </c>
      <c r="AM79" s="34" t="s">
        <v>3101</v>
      </c>
      <c r="AN79" s="34">
        <v>0</v>
      </c>
      <c r="AO79" s="34">
        <v>0</v>
      </c>
      <c r="AP79" s="34">
        <v>0</v>
      </c>
      <c r="AQ79" s="34">
        <v>0</v>
      </c>
      <c r="AR79" s="34">
        <v>0</v>
      </c>
      <c r="AS79" s="34">
        <v>0</v>
      </c>
      <c r="AT79" s="34">
        <v>0</v>
      </c>
      <c r="AU79" s="34">
        <v>0</v>
      </c>
      <c r="AV79" s="34">
        <v>0</v>
      </c>
      <c r="AW79" s="34">
        <v>0</v>
      </c>
      <c r="AX79" s="34">
        <v>0</v>
      </c>
      <c r="AY79" s="34">
        <v>0</v>
      </c>
    </row>
    <row r="80" spans="1:51">
      <c r="A80" s="103">
        <v>61</v>
      </c>
      <c r="B80" s="103" t="s">
        <v>3095</v>
      </c>
      <c r="C80" s="34">
        <v>1.1955</v>
      </c>
      <c r="D80" s="34">
        <v>0.18548000000000001</v>
      </c>
      <c r="E80" s="34">
        <v>0.59633820859700004</v>
      </c>
      <c r="F80" s="34">
        <v>33.151653920199998</v>
      </c>
      <c r="G80" s="34">
        <v>0</v>
      </c>
      <c r="H80" s="34">
        <v>3.9564023048300001</v>
      </c>
      <c r="I80" s="34">
        <v>39.085374433699997</v>
      </c>
      <c r="J80" s="34" t="s">
        <v>3096</v>
      </c>
      <c r="K80" s="34">
        <v>0.44107965999999998</v>
      </c>
      <c r="L80" s="34">
        <v>3.0641483200000001E-4</v>
      </c>
      <c r="M80" s="34">
        <v>0</v>
      </c>
      <c r="N80" s="34">
        <v>0.26862344999999999</v>
      </c>
      <c r="O80" s="34">
        <v>1.3395752999999999</v>
      </c>
      <c r="P80" s="34">
        <v>0.67920948000000003</v>
      </c>
      <c r="Q80" s="34">
        <v>1.227608</v>
      </c>
      <c r="R80" s="34">
        <v>0</v>
      </c>
      <c r="S80" s="34">
        <v>0</v>
      </c>
      <c r="T80" s="34" t="s">
        <v>3097</v>
      </c>
      <c r="U80" s="34">
        <v>0</v>
      </c>
      <c r="V80" s="34">
        <v>0</v>
      </c>
      <c r="W80" s="34">
        <v>0</v>
      </c>
      <c r="X80" s="34">
        <v>0</v>
      </c>
      <c r="Y80" s="34" t="s">
        <v>3098</v>
      </c>
      <c r="Z80" s="34">
        <v>1.1879999999999999</v>
      </c>
      <c r="AA80" s="34">
        <v>0</v>
      </c>
      <c r="AB80" s="34">
        <v>7.4999999999999997E-3</v>
      </c>
      <c r="AC80" s="34" t="s">
        <v>3099</v>
      </c>
      <c r="AD80" s="34">
        <v>7.4191999999999994E-2</v>
      </c>
      <c r="AE80" s="34">
        <v>0</v>
      </c>
      <c r="AF80" s="34">
        <v>0.111288</v>
      </c>
      <c r="AG80" s="34">
        <v>0</v>
      </c>
      <c r="AH80" s="34" t="s">
        <v>3100</v>
      </c>
      <c r="AI80" s="34">
        <v>6.5597202945599994E-2</v>
      </c>
      <c r="AJ80" s="34">
        <v>0</v>
      </c>
      <c r="AK80" s="34">
        <v>0.53074100565100002</v>
      </c>
      <c r="AL80" s="34">
        <v>0</v>
      </c>
      <c r="AM80" s="34" t="s">
        <v>3101</v>
      </c>
      <c r="AN80" s="34">
        <v>5.3964196842599996</v>
      </c>
      <c r="AO80" s="34">
        <v>3.8695650224000002</v>
      </c>
      <c r="AP80" s="34">
        <v>8.8215925000000001E-2</v>
      </c>
      <c r="AQ80" s="34">
        <v>1.33348</v>
      </c>
      <c r="AR80" s="34">
        <v>0.1</v>
      </c>
      <c r="AS80" s="34">
        <v>0</v>
      </c>
      <c r="AT80" s="34">
        <v>0.34599999999999997</v>
      </c>
      <c r="AU80" s="34">
        <v>0</v>
      </c>
      <c r="AV80" s="34">
        <v>15.1431535008</v>
      </c>
      <c r="AW80" s="34">
        <v>6.8438593917799997</v>
      </c>
      <c r="AX80" s="34">
        <v>0</v>
      </c>
      <c r="AY80" s="34">
        <v>3.0960396000000001E-2</v>
      </c>
    </row>
    <row r="81" spans="1:51">
      <c r="A81" s="103">
        <v>62</v>
      </c>
      <c r="B81" s="103" t="s">
        <v>3095</v>
      </c>
      <c r="C81" s="34">
        <v>4.9302520714099997E-2</v>
      </c>
      <c r="D81" s="34">
        <v>0.102014000927</v>
      </c>
      <c r="E81" s="34">
        <v>1.82128119408</v>
      </c>
      <c r="F81" s="34">
        <v>0</v>
      </c>
      <c r="G81" s="34">
        <v>0</v>
      </c>
      <c r="H81" s="34">
        <v>0</v>
      </c>
      <c r="I81" s="34">
        <v>1.9725977157200001</v>
      </c>
      <c r="J81" s="34" t="s">
        <v>3096</v>
      </c>
      <c r="K81" s="34">
        <v>0</v>
      </c>
      <c r="L81" s="34">
        <v>0</v>
      </c>
      <c r="M81" s="34">
        <v>0</v>
      </c>
      <c r="N81" s="34">
        <v>0</v>
      </c>
      <c r="O81" s="34">
        <v>0</v>
      </c>
      <c r="P81" s="34">
        <v>0</v>
      </c>
      <c r="Q81" s="34">
        <v>0</v>
      </c>
      <c r="R81" s="34">
        <v>0</v>
      </c>
      <c r="S81" s="34">
        <v>0</v>
      </c>
      <c r="T81" s="34" t="s">
        <v>3097</v>
      </c>
      <c r="U81" s="34">
        <v>0</v>
      </c>
      <c r="V81" s="34">
        <v>0</v>
      </c>
      <c r="W81" s="34">
        <v>0</v>
      </c>
      <c r="X81" s="34">
        <v>0</v>
      </c>
      <c r="Y81" s="34" t="s">
        <v>3098</v>
      </c>
      <c r="Z81" s="34">
        <v>2.4302520714099999E-2</v>
      </c>
      <c r="AA81" s="34">
        <v>1E-3</v>
      </c>
      <c r="AB81" s="34">
        <v>2.4E-2</v>
      </c>
      <c r="AC81" s="34" t="s">
        <v>3099</v>
      </c>
      <c r="AD81" s="34">
        <v>1.3911E-2</v>
      </c>
      <c r="AE81" s="34">
        <v>7.8829007882899992E-3</v>
      </c>
      <c r="AF81" s="34">
        <v>7.8828999999999996E-2</v>
      </c>
      <c r="AG81" s="34">
        <v>1.3911001391099999E-3</v>
      </c>
      <c r="AH81" s="34" t="s">
        <v>3100</v>
      </c>
      <c r="AI81" s="34">
        <v>0.18022942625999999</v>
      </c>
      <c r="AJ81" s="34">
        <v>0.60735665196800004</v>
      </c>
      <c r="AK81" s="34">
        <v>1.02130008214</v>
      </c>
      <c r="AL81" s="34">
        <v>1.23950337136E-2</v>
      </c>
      <c r="AM81" s="34" t="s">
        <v>3101</v>
      </c>
      <c r="AN81" s="34">
        <v>0</v>
      </c>
      <c r="AO81" s="34">
        <v>0</v>
      </c>
      <c r="AP81" s="34">
        <v>0</v>
      </c>
      <c r="AQ81" s="34">
        <v>0</v>
      </c>
      <c r="AR81" s="34">
        <v>0</v>
      </c>
      <c r="AS81" s="34">
        <v>0</v>
      </c>
      <c r="AT81" s="34">
        <v>0</v>
      </c>
      <c r="AU81" s="34">
        <v>0</v>
      </c>
      <c r="AV81" s="34">
        <v>0</v>
      </c>
      <c r="AW81" s="34">
        <v>0</v>
      </c>
      <c r="AX81" s="34">
        <v>0</v>
      </c>
      <c r="AY81" s="34">
        <v>0</v>
      </c>
    </row>
    <row r="82" spans="1:51">
      <c r="A82" s="103">
        <v>63</v>
      </c>
      <c r="B82" s="103" t="s">
        <v>3095</v>
      </c>
      <c r="C82" s="34">
        <v>5.8411125463900003E-2</v>
      </c>
      <c r="D82" s="34">
        <v>1.2519899999999999</v>
      </c>
      <c r="E82" s="34">
        <v>0</v>
      </c>
      <c r="F82" s="34">
        <v>0</v>
      </c>
      <c r="G82" s="34">
        <v>0</v>
      </c>
      <c r="H82" s="34">
        <v>0</v>
      </c>
      <c r="I82" s="34">
        <v>1.3104011254600001</v>
      </c>
      <c r="J82" s="34" t="s">
        <v>3096</v>
      </c>
      <c r="K82" s="34">
        <v>0</v>
      </c>
      <c r="L82" s="34">
        <v>0</v>
      </c>
      <c r="M82" s="34">
        <v>0</v>
      </c>
      <c r="N82" s="34">
        <v>0</v>
      </c>
      <c r="O82" s="34">
        <v>0</v>
      </c>
      <c r="P82" s="34">
        <v>0</v>
      </c>
      <c r="Q82" s="34">
        <v>0</v>
      </c>
      <c r="R82" s="34">
        <v>0</v>
      </c>
      <c r="S82" s="34">
        <v>0</v>
      </c>
      <c r="T82" s="34" t="s">
        <v>3097</v>
      </c>
      <c r="U82" s="34">
        <v>0</v>
      </c>
      <c r="V82" s="34">
        <v>0</v>
      </c>
      <c r="W82" s="34">
        <v>0</v>
      </c>
      <c r="X82" s="34">
        <v>0</v>
      </c>
      <c r="Y82" s="34" t="s">
        <v>3098</v>
      </c>
      <c r="Z82" s="34">
        <v>1.2500000000000001E-2</v>
      </c>
      <c r="AA82" s="34">
        <v>0</v>
      </c>
      <c r="AB82" s="34">
        <v>4.5911125463899999E-2</v>
      </c>
      <c r="AC82" s="34" t="s">
        <v>3099</v>
      </c>
      <c r="AD82" s="34">
        <v>5.79625E-2</v>
      </c>
      <c r="AE82" s="34">
        <v>8.3465999999999999E-2</v>
      </c>
      <c r="AF82" s="34">
        <v>1.1012875</v>
      </c>
      <c r="AG82" s="34">
        <v>9.2739999999999993E-3</v>
      </c>
      <c r="AH82" s="34" t="s">
        <v>3100</v>
      </c>
      <c r="AI82" s="34">
        <v>0</v>
      </c>
      <c r="AJ82" s="34">
        <v>0</v>
      </c>
      <c r="AK82" s="34">
        <v>0</v>
      </c>
      <c r="AL82" s="34">
        <v>0</v>
      </c>
      <c r="AM82" s="34" t="s">
        <v>3101</v>
      </c>
      <c r="AN82" s="34">
        <v>0</v>
      </c>
      <c r="AO82" s="34">
        <v>0</v>
      </c>
      <c r="AP82" s="34">
        <v>0</v>
      </c>
      <c r="AQ82" s="34">
        <v>0</v>
      </c>
      <c r="AR82" s="34">
        <v>0</v>
      </c>
      <c r="AS82" s="34">
        <v>0</v>
      </c>
      <c r="AT82" s="34">
        <v>0</v>
      </c>
      <c r="AU82" s="34">
        <v>0</v>
      </c>
      <c r="AV82" s="34">
        <v>0</v>
      </c>
      <c r="AW82" s="34">
        <v>0</v>
      </c>
      <c r="AX82" s="34">
        <v>0</v>
      </c>
      <c r="AY82" s="34">
        <v>0</v>
      </c>
    </row>
    <row r="83" spans="1:51">
      <c r="A83" s="103">
        <v>65</v>
      </c>
      <c r="B83" s="103" t="s">
        <v>3095</v>
      </c>
      <c r="C83" s="34">
        <v>0.11961082436500001</v>
      </c>
      <c r="D83" s="34">
        <v>1.66932009274</v>
      </c>
      <c r="E83" s="34">
        <v>0</v>
      </c>
      <c r="F83" s="34">
        <v>0</v>
      </c>
      <c r="G83" s="34">
        <v>0</v>
      </c>
      <c r="H83" s="34">
        <v>0</v>
      </c>
      <c r="I83" s="34">
        <v>1.7889309171000001</v>
      </c>
      <c r="J83" s="34" t="s">
        <v>3096</v>
      </c>
      <c r="K83" s="34">
        <v>0</v>
      </c>
      <c r="L83" s="34">
        <v>0</v>
      </c>
      <c r="M83" s="34">
        <v>0</v>
      </c>
      <c r="N83" s="34">
        <v>0</v>
      </c>
      <c r="O83" s="34">
        <v>0</v>
      </c>
      <c r="P83" s="34">
        <v>0</v>
      </c>
      <c r="Q83" s="34">
        <v>0</v>
      </c>
      <c r="R83" s="34">
        <v>0</v>
      </c>
      <c r="S83" s="34">
        <v>0</v>
      </c>
      <c r="T83" s="34" t="s">
        <v>3097</v>
      </c>
      <c r="U83" s="34">
        <v>0</v>
      </c>
      <c r="V83" s="34">
        <v>0</v>
      </c>
      <c r="W83" s="34">
        <v>0</v>
      </c>
      <c r="X83" s="34">
        <v>0</v>
      </c>
      <c r="Y83" s="34" t="s">
        <v>3098</v>
      </c>
      <c r="Z83" s="34">
        <v>0.11961082436500001</v>
      </c>
      <c r="AA83" s="34">
        <v>0</v>
      </c>
      <c r="AB83" s="34">
        <v>0</v>
      </c>
      <c r="AC83" s="34" t="s">
        <v>3099</v>
      </c>
      <c r="AD83" s="34">
        <v>0.139110009274</v>
      </c>
      <c r="AE83" s="34">
        <v>0.25039800000000001</v>
      </c>
      <c r="AF83" s="34">
        <v>1.25199008347</v>
      </c>
      <c r="AG83" s="34">
        <v>2.7822E-2</v>
      </c>
      <c r="AH83" s="34" t="s">
        <v>3100</v>
      </c>
      <c r="AI83" s="34">
        <v>0</v>
      </c>
      <c r="AJ83" s="34">
        <v>0</v>
      </c>
      <c r="AK83" s="34">
        <v>0</v>
      </c>
      <c r="AL83" s="34">
        <v>0</v>
      </c>
      <c r="AM83" s="34" t="s">
        <v>3101</v>
      </c>
      <c r="AN83" s="34">
        <v>0</v>
      </c>
      <c r="AO83" s="34">
        <v>0</v>
      </c>
      <c r="AP83" s="34">
        <v>0</v>
      </c>
      <c r="AQ83" s="34">
        <v>0</v>
      </c>
      <c r="AR83" s="34">
        <v>0</v>
      </c>
      <c r="AS83" s="34">
        <v>0</v>
      </c>
      <c r="AT83" s="34">
        <v>0</v>
      </c>
      <c r="AU83" s="34">
        <v>0</v>
      </c>
      <c r="AV83" s="34">
        <v>0</v>
      </c>
      <c r="AW83" s="34">
        <v>0</v>
      </c>
      <c r="AX83" s="34">
        <v>0</v>
      </c>
      <c r="AY83" s="34">
        <v>0</v>
      </c>
    </row>
    <row r="84" spans="1:51">
      <c r="A84" s="103">
        <v>66</v>
      </c>
      <c r="B84" s="103" t="s">
        <v>3095</v>
      </c>
      <c r="C84" s="34">
        <v>6.25E-2</v>
      </c>
      <c r="D84" s="34">
        <v>0.93667400092700004</v>
      </c>
      <c r="E84" s="34">
        <v>3.7934193539800001E-2</v>
      </c>
      <c r="F84" s="34">
        <v>0</v>
      </c>
      <c r="G84" s="34">
        <v>0</v>
      </c>
      <c r="H84" s="34">
        <v>0</v>
      </c>
      <c r="I84" s="34">
        <v>1.03710819447</v>
      </c>
      <c r="J84" s="34" t="s">
        <v>3096</v>
      </c>
      <c r="K84" s="34">
        <v>0</v>
      </c>
      <c r="L84" s="34">
        <v>0</v>
      </c>
      <c r="M84" s="34">
        <v>0</v>
      </c>
      <c r="N84" s="34">
        <v>0</v>
      </c>
      <c r="O84" s="34">
        <v>0</v>
      </c>
      <c r="P84" s="34">
        <v>0</v>
      </c>
      <c r="Q84" s="34">
        <v>0</v>
      </c>
      <c r="R84" s="34">
        <v>0</v>
      </c>
      <c r="S84" s="34">
        <v>0</v>
      </c>
      <c r="T84" s="34" t="s">
        <v>3097</v>
      </c>
      <c r="U84" s="34">
        <v>0</v>
      </c>
      <c r="V84" s="34">
        <v>0</v>
      </c>
      <c r="W84" s="34">
        <v>0</v>
      </c>
      <c r="X84" s="34">
        <v>0</v>
      </c>
      <c r="Y84" s="34" t="s">
        <v>3098</v>
      </c>
      <c r="Z84" s="34">
        <v>6.25E-2</v>
      </c>
      <c r="AA84" s="34">
        <v>0</v>
      </c>
      <c r="AB84" s="34">
        <v>0</v>
      </c>
      <c r="AC84" s="34" t="s">
        <v>3099</v>
      </c>
      <c r="AD84" s="34">
        <v>0.13911000000000001</v>
      </c>
      <c r="AE84" s="34">
        <v>6.4918006491800004E-3</v>
      </c>
      <c r="AF84" s="34">
        <v>0.78829000000000005</v>
      </c>
      <c r="AG84" s="34">
        <v>2.7822002782199999E-3</v>
      </c>
      <c r="AH84" s="34" t="s">
        <v>3100</v>
      </c>
      <c r="AI84" s="34">
        <v>0</v>
      </c>
      <c r="AJ84" s="34">
        <v>0</v>
      </c>
      <c r="AK84" s="34">
        <v>3.7934193539800001E-2</v>
      </c>
      <c r="AL84" s="34">
        <v>0</v>
      </c>
      <c r="AM84" s="34" t="s">
        <v>3101</v>
      </c>
      <c r="AN84" s="34">
        <v>0</v>
      </c>
      <c r="AO84" s="34">
        <v>0</v>
      </c>
      <c r="AP84" s="34">
        <v>0</v>
      </c>
      <c r="AQ84" s="34">
        <v>0</v>
      </c>
      <c r="AR84" s="34">
        <v>0</v>
      </c>
      <c r="AS84" s="34">
        <v>0</v>
      </c>
      <c r="AT84" s="34">
        <v>0</v>
      </c>
      <c r="AU84" s="34">
        <v>0</v>
      </c>
      <c r="AV84" s="34">
        <v>0</v>
      </c>
      <c r="AW84" s="34">
        <v>0</v>
      </c>
      <c r="AX84" s="34">
        <v>0</v>
      </c>
      <c r="AY84" s="34">
        <v>0</v>
      </c>
    </row>
    <row r="85" spans="1:51">
      <c r="A85" s="103">
        <v>67</v>
      </c>
      <c r="B85" s="103" t="s">
        <v>3095</v>
      </c>
      <c r="C85" s="34">
        <v>1.296</v>
      </c>
      <c r="D85" s="34">
        <v>0.69555005564399996</v>
      </c>
      <c r="E85" s="34">
        <v>2.5959649411300001</v>
      </c>
      <c r="F85" s="34">
        <v>9.6429224826399995</v>
      </c>
      <c r="G85" s="34">
        <v>15.1099938724</v>
      </c>
      <c r="H85" s="34">
        <v>2.3842854200999999</v>
      </c>
      <c r="I85" s="34">
        <v>31.724716772000001</v>
      </c>
      <c r="J85" s="34" t="s">
        <v>3096</v>
      </c>
      <c r="K85" s="34">
        <v>0.75823830000000003</v>
      </c>
      <c r="L85" s="34">
        <v>1.1847009600000001E-4</v>
      </c>
      <c r="M85" s="34">
        <v>0</v>
      </c>
      <c r="N85" s="34">
        <v>0.1784432</v>
      </c>
      <c r="O85" s="34">
        <v>0.49285495000000001</v>
      </c>
      <c r="P85" s="34">
        <v>0</v>
      </c>
      <c r="Q85" s="34">
        <v>0.4047944</v>
      </c>
      <c r="R85" s="34">
        <v>0.54983610000000005</v>
      </c>
      <c r="S85" s="34">
        <v>0</v>
      </c>
      <c r="T85" s="34" t="s">
        <v>3097</v>
      </c>
      <c r="U85" s="34">
        <v>8.7099938724499992</v>
      </c>
      <c r="V85" s="34">
        <v>0</v>
      </c>
      <c r="W85" s="34">
        <v>6.4</v>
      </c>
      <c r="X85" s="34">
        <v>0</v>
      </c>
      <c r="Y85" s="34" t="s">
        <v>3098</v>
      </c>
      <c r="Z85" s="34">
        <v>1.2915000000000001</v>
      </c>
      <c r="AA85" s="34">
        <v>0</v>
      </c>
      <c r="AB85" s="34">
        <v>4.4999999999999997E-3</v>
      </c>
      <c r="AC85" s="34" t="s">
        <v>3099</v>
      </c>
      <c r="AD85" s="34">
        <v>0.17388751391099999</v>
      </c>
      <c r="AE85" s="34">
        <v>0</v>
      </c>
      <c r="AF85" s="34">
        <v>0.52166254173299997</v>
      </c>
      <c r="AG85" s="34">
        <v>0</v>
      </c>
      <c r="AH85" s="34" t="s">
        <v>3100</v>
      </c>
      <c r="AI85" s="34">
        <v>0.25959649411300001</v>
      </c>
      <c r="AJ85" s="34">
        <v>0</v>
      </c>
      <c r="AK85" s="34">
        <v>2.3363684470199999</v>
      </c>
      <c r="AL85" s="34">
        <v>0</v>
      </c>
      <c r="AM85" s="34" t="s">
        <v>3101</v>
      </c>
      <c r="AN85" s="34">
        <v>1.5751307141799999</v>
      </c>
      <c r="AO85" s="34">
        <v>3.5177863839999999</v>
      </c>
      <c r="AP85" s="34">
        <v>8.6148359999999993E-2</v>
      </c>
      <c r="AQ85" s="34">
        <v>0.94128000000000001</v>
      </c>
      <c r="AR85" s="34">
        <v>0.5</v>
      </c>
      <c r="AS85" s="34">
        <v>0</v>
      </c>
      <c r="AT85" s="34">
        <v>1.2110000864999999</v>
      </c>
      <c r="AU85" s="34">
        <v>0</v>
      </c>
      <c r="AV85" s="34">
        <v>0.77657197439900005</v>
      </c>
      <c r="AW85" s="34">
        <v>1.00644991056</v>
      </c>
      <c r="AX85" s="34">
        <v>0</v>
      </c>
      <c r="AY85" s="34">
        <v>2.8555053E-2</v>
      </c>
    </row>
    <row r="86" spans="1:51">
      <c r="A86" s="103">
        <v>69</v>
      </c>
      <c r="B86" s="103" t="s">
        <v>3095</v>
      </c>
      <c r="C86" s="110">
        <v>1.5005794227E-2</v>
      </c>
      <c r="D86" s="110">
        <v>0.18548000000000001</v>
      </c>
      <c r="E86" s="112">
        <v>2.0524895881199998</v>
      </c>
      <c r="F86" s="110">
        <v>0.70287999999999995</v>
      </c>
      <c r="G86" s="110">
        <v>4.0197493056000003E-4</v>
      </c>
      <c r="H86" s="110">
        <v>5.0369295640000002E-3</v>
      </c>
      <c r="I86" s="34">
        <v>2.9612942868399998</v>
      </c>
      <c r="J86" s="34" t="s">
        <v>3096</v>
      </c>
      <c r="K86" s="110">
        <v>0</v>
      </c>
      <c r="L86" s="110">
        <v>0</v>
      </c>
      <c r="M86" s="110">
        <v>0</v>
      </c>
      <c r="N86" s="110">
        <v>0</v>
      </c>
      <c r="O86" s="110">
        <v>0</v>
      </c>
      <c r="P86" s="110">
        <v>6.20991324E-4</v>
      </c>
      <c r="Q86" s="110">
        <v>4.4159382400000002E-3</v>
      </c>
      <c r="R86" s="110">
        <v>0</v>
      </c>
      <c r="S86" s="110">
        <v>0</v>
      </c>
      <c r="T86" s="34" t="s">
        <v>3097</v>
      </c>
      <c r="U86" s="110">
        <v>0</v>
      </c>
      <c r="V86" s="110">
        <v>4.0197493056000003E-4</v>
      </c>
      <c r="W86" s="110">
        <v>0</v>
      </c>
      <c r="X86" s="110">
        <v>0</v>
      </c>
      <c r="Y86" s="34" t="s">
        <v>3098</v>
      </c>
      <c r="Z86" s="110">
        <v>1.5005794227E-2</v>
      </c>
      <c r="AA86" s="110">
        <v>0</v>
      </c>
      <c r="AB86" s="110">
        <v>0</v>
      </c>
      <c r="AC86" s="34" t="s">
        <v>3099</v>
      </c>
      <c r="AD86" s="34">
        <v>1.8547999999999999E-2</v>
      </c>
      <c r="AE86" s="34">
        <v>0</v>
      </c>
      <c r="AF86" s="34">
        <v>0.166932</v>
      </c>
      <c r="AG86" s="34">
        <v>0</v>
      </c>
      <c r="AH86" s="34" t="s">
        <v>3100</v>
      </c>
      <c r="AI86" s="34">
        <v>0.143674271168</v>
      </c>
      <c r="AJ86" s="34">
        <v>0</v>
      </c>
      <c r="AK86" s="34">
        <v>1.90881531695</v>
      </c>
      <c r="AL86" s="34">
        <v>0</v>
      </c>
      <c r="AM86" s="34" t="s">
        <v>3101</v>
      </c>
      <c r="AN86" s="110">
        <v>0</v>
      </c>
      <c r="AO86" s="110">
        <v>0</v>
      </c>
      <c r="AP86" s="110">
        <v>0</v>
      </c>
      <c r="AQ86" s="110">
        <v>0.15687999999999999</v>
      </c>
      <c r="AR86" s="110">
        <v>0.2</v>
      </c>
      <c r="AS86" s="110">
        <v>0</v>
      </c>
      <c r="AT86" s="110">
        <v>0.34599999999999997</v>
      </c>
      <c r="AU86" s="110">
        <v>0</v>
      </c>
      <c r="AV86" s="110">
        <v>0</v>
      </c>
      <c r="AW86" s="110">
        <v>0</v>
      </c>
      <c r="AX86" s="110">
        <v>0</v>
      </c>
      <c r="AY86" s="110">
        <v>0</v>
      </c>
    </row>
    <row r="87" spans="1:51" s="103" customFormat="1">
      <c r="C87" s="34"/>
      <c r="D87" s="34"/>
      <c r="E87" s="112">
        <v>0.34</v>
      </c>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row>
    <row r="88" spans="1:51">
      <c r="A88" s="103">
        <v>70</v>
      </c>
      <c r="B88" s="103" t="s">
        <v>3095</v>
      </c>
      <c r="C88" s="34">
        <v>1.2795000000000001</v>
      </c>
      <c r="D88" s="34">
        <v>0.18548000000000001</v>
      </c>
      <c r="E88" s="34">
        <v>1.6935531698999999</v>
      </c>
      <c r="F88" s="34">
        <v>30.4045332723</v>
      </c>
      <c r="G88" s="34">
        <v>0</v>
      </c>
      <c r="H88" s="34">
        <v>2.8905762344600001</v>
      </c>
      <c r="I88" s="34">
        <v>36.453642676699999</v>
      </c>
      <c r="J88" s="34" t="s">
        <v>3096</v>
      </c>
      <c r="K88" s="34">
        <v>0.80405150000000003</v>
      </c>
      <c r="L88" s="34">
        <v>1.46035056E-4</v>
      </c>
      <c r="M88" s="34">
        <v>0</v>
      </c>
      <c r="N88" s="34">
        <v>0.11241387</v>
      </c>
      <c r="O88" s="34">
        <v>0.41695815000000003</v>
      </c>
      <c r="P88" s="34">
        <v>3.4672019399999997E-2</v>
      </c>
      <c r="Q88" s="34">
        <v>1.1066584800000001</v>
      </c>
      <c r="R88" s="34">
        <v>0.41567618000000001</v>
      </c>
      <c r="S88" s="34">
        <v>0</v>
      </c>
      <c r="T88" s="34" t="s">
        <v>3097</v>
      </c>
      <c r="U88" s="34">
        <v>0</v>
      </c>
      <c r="V88" s="34">
        <v>0</v>
      </c>
      <c r="W88" s="34">
        <v>0</v>
      </c>
      <c r="X88" s="34">
        <v>0</v>
      </c>
      <c r="Y88" s="34" t="s">
        <v>3098</v>
      </c>
      <c r="Z88" s="34">
        <v>1.272</v>
      </c>
      <c r="AA88" s="34">
        <v>0</v>
      </c>
      <c r="AB88" s="34">
        <v>7.4999999999999997E-3</v>
      </c>
      <c r="AC88" s="34" t="s">
        <v>3099</v>
      </c>
      <c r="AD88" s="34">
        <v>5.5643999999999999E-2</v>
      </c>
      <c r="AE88" s="34">
        <v>0</v>
      </c>
      <c r="AF88" s="34">
        <v>0.12983600000000001</v>
      </c>
      <c r="AG88" s="34">
        <v>0</v>
      </c>
      <c r="AH88" s="34" t="s">
        <v>3100</v>
      </c>
      <c r="AI88" s="34">
        <v>0.25403297548499998</v>
      </c>
      <c r="AJ88" s="34">
        <v>0</v>
      </c>
      <c r="AK88" s="34">
        <v>1.43952019442</v>
      </c>
      <c r="AL88" s="34">
        <v>0</v>
      </c>
      <c r="AM88" s="34" t="s">
        <v>3101</v>
      </c>
      <c r="AN88" s="34">
        <v>8.6996329493500006</v>
      </c>
      <c r="AO88" s="34">
        <v>10.5533600315</v>
      </c>
      <c r="AP88" s="34">
        <v>4.6328675E-2</v>
      </c>
      <c r="AQ88" s="34">
        <v>1.9610000000000001</v>
      </c>
      <c r="AR88" s="34">
        <v>0.3</v>
      </c>
      <c r="AS88" s="34">
        <v>0</v>
      </c>
      <c r="AT88" s="34">
        <v>1.038</v>
      </c>
      <c r="AU88" s="34">
        <v>0</v>
      </c>
      <c r="AV88" s="34">
        <v>4.2711462474799999</v>
      </c>
      <c r="AW88" s="34">
        <v>3.52257493856</v>
      </c>
      <c r="AX88" s="34">
        <v>0</v>
      </c>
      <c r="AY88" s="34">
        <v>1.24904305E-2</v>
      </c>
    </row>
    <row r="89" spans="1:51">
      <c r="A89" s="103">
        <v>71</v>
      </c>
      <c r="B89" s="103" t="s">
        <v>3095</v>
      </c>
      <c r="C89" s="34">
        <v>0.30178913138300001</v>
      </c>
      <c r="D89" s="34">
        <v>0.55644000000000005</v>
      </c>
      <c r="E89" s="34">
        <v>3.5309773977000001</v>
      </c>
      <c r="F89" s="34">
        <v>2.2927898942699998</v>
      </c>
      <c r="G89" s="34">
        <v>0</v>
      </c>
      <c r="H89" s="34">
        <v>0.47201611199999999</v>
      </c>
      <c r="I89" s="34">
        <v>7.1540125353499997</v>
      </c>
      <c r="J89" s="34" t="s">
        <v>3096</v>
      </c>
      <c r="K89" s="34">
        <v>0</v>
      </c>
      <c r="L89" s="34">
        <v>0</v>
      </c>
      <c r="M89" s="34">
        <v>0</v>
      </c>
      <c r="N89" s="34">
        <v>0</v>
      </c>
      <c r="O89" s="34">
        <v>0</v>
      </c>
      <c r="P89" s="34">
        <v>0</v>
      </c>
      <c r="Q89" s="34">
        <v>0.47201611199999999</v>
      </c>
      <c r="R89" s="34">
        <v>0</v>
      </c>
      <c r="S89" s="34">
        <v>0</v>
      </c>
      <c r="T89" s="34" t="s">
        <v>3097</v>
      </c>
      <c r="U89" s="34">
        <v>0</v>
      </c>
      <c r="V89" s="34">
        <v>0</v>
      </c>
      <c r="W89" s="34">
        <v>0</v>
      </c>
      <c r="X89" s="34">
        <v>0</v>
      </c>
      <c r="Y89" s="34" t="s">
        <v>3098</v>
      </c>
      <c r="Z89" s="34">
        <v>0.30178913138300001</v>
      </c>
      <c r="AA89" s="34">
        <v>0</v>
      </c>
      <c r="AB89" s="34">
        <v>0</v>
      </c>
      <c r="AC89" s="34" t="s">
        <v>3099</v>
      </c>
      <c r="AD89" s="34">
        <v>9.2740000000000003E-2</v>
      </c>
      <c r="AE89" s="34">
        <v>6.9555000000000006E-2</v>
      </c>
      <c r="AF89" s="34">
        <v>0.37096000000000001</v>
      </c>
      <c r="AG89" s="34">
        <v>2.3185000000000001E-2</v>
      </c>
      <c r="AH89" s="34" t="s">
        <v>3100</v>
      </c>
      <c r="AI89" s="34">
        <v>0.70619547953999995</v>
      </c>
      <c r="AJ89" s="34">
        <v>0</v>
      </c>
      <c r="AK89" s="34">
        <v>2.8247819181599998</v>
      </c>
      <c r="AL89" s="34">
        <v>0</v>
      </c>
      <c r="AM89" s="34" t="s">
        <v>3101</v>
      </c>
      <c r="AN89" s="34">
        <v>0.480991255866</v>
      </c>
      <c r="AO89" s="34">
        <v>0.35177863840000001</v>
      </c>
      <c r="AP89" s="34">
        <v>0</v>
      </c>
      <c r="AQ89" s="34">
        <v>0.62751999999999997</v>
      </c>
      <c r="AR89" s="34">
        <v>0.4</v>
      </c>
      <c r="AS89" s="34">
        <v>0</v>
      </c>
      <c r="AT89" s="34">
        <v>0.4325</v>
      </c>
      <c r="AU89" s="34">
        <v>0</v>
      </c>
      <c r="AV89" s="34">
        <v>0</v>
      </c>
      <c r="AW89" s="34">
        <v>0</v>
      </c>
      <c r="AX89" s="34">
        <v>0</v>
      </c>
      <c r="AY89" s="34">
        <v>0</v>
      </c>
    </row>
    <row r="90" spans="1:51">
      <c r="A90" s="103">
        <v>72</v>
      </c>
      <c r="B90" s="103" t="s">
        <v>3095</v>
      </c>
      <c r="C90" s="34">
        <v>1.7013444213</v>
      </c>
      <c r="D90" s="34">
        <v>5.8426204637000003</v>
      </c>
      <c r="E90" s="34">
        <v>0.259059583363</v>
      </c>
      <c r="F90" s="34">
        <v>0.54600000000000004</v>
      </c>
      <c r="G90" s="34">
        <v>0</v>
      </c>
      <c r="H90" s="34">
        <v>0.64149720290000001</v>
      </c>
      <c r="I90" s="34">
        <v>8.9905216712700007</v>
      </c>
      <c r="J90" s="34" t="s">
        <v>3096</v>
      </c>
      <c r="K90" s="34">
        <v>5.5157937000000004E-3</v>
      </c>
      <c r="L90" s="34">
        <v>0</v>
      </c>
      <c r="M90" s="34">
        <v>0</v>
      </c>
      <c r="N90" s="34">
        <v>0</v>
      </c>
      <c r="O90" s="34">
        <v>3.6771960000000002E-3</v>
      </c>
      <c r="P90" s="34">
        <v>0</v>
      </c>
      <c r="Q90" s="34">
        <v>0.63144580800000005</v>
      </c>
      <c r="R90" s="34">
        <v>0</v>
      </c>
      <c r="S90" s="34">
        <v>8.5840519999999998E-4</v>
      </c>
      <c r="T90" s="34" t="s">
        <v>3097</v>
      </c>
      <c r="U90" s="34">
        <v>0</v>
      </c>
      <c r="V90" s="34">
        <v>0</v>
      </c>
      <c r="W90" s="34">
        <v>0</v>
      </c>
      <c r="X90" s="34">
        <v>0</v>
      </c>
      <c r="Y90" s="34" t="s">
        <v>3098</v>
      </c>
      <c r="Z90" s="34">
        <v>1.7013444213</v>
      </c>
      <c r="AA90" s="34">
        <v>0</v>
      </c>
      <c r="AB90" s="34">
        <v>0</v>
      </c>
      <c r="AC90" s="34" t="s">
        <v>3099</v>
      </c>
      <c r="AD90" s="34">
        <v>0.278220023185</v>
      </c>
      <c r="AE90" s="34">
        <v>0.26430900000000002</v>
      </c>
      <c r="AF90" s="34">
        <v>5.2861804405099999</v>
      </c>
      <c r="AG90" s="34">
        <v>1.3911E-2</v>
      </c>
      <c r="AH90" s="34" t="s">
        <v>3100</v>
      </c>
      <c r="AI90" s="34">
        <v>5.1811916672600003E-2</v>
      </c>
      <c r="AJ90" s="34">
        <v>0</v>
      </c>
      <c r="AK90" s="34">
        <v>0.20724766669</v>
      </c>
      <c r="AL90" s="34">
        <v>0</v>
      </c>
      <c r="AM90" s="34" t="s">
        <v>3101</v>
      </c>
      <c r="AN90" s="34">
        <v>0</v>
      </c>
      <c r="AO90" s="34">
        <v>0</v>
      </c>
      <c r="AP90" s="34">
        <v>0</v>
      </c>
      <c r="AQ90" s="34">
        <v>0</v>
      </c>
      <c r="AR90" s="34">
        <v>0.2</v>
      </c>
      <c r="AS90" s="34">
        <v>0</v>
      </c>
      <c r="AT90" s="34">
        <v>0.34599999999999997</v>
      </c>
      <c r="AU90" s="34">
        <v>0</v>
      </c>
      <c r="AV90" s="34">
        <v>0</v>
      </c>
      <c r="AW90" s="34">
        <v>0</v>
      </c>
      <c r="AX90" s="34">
        <v>0</v>
      </c>
      <c r="AY90" s="34">
        <v>0</v>
      </c>
    </row>
    <row r="91" spans="1:51">
      <c r="A91" s="103">
        <v>73</v>
      </c>
      <c r="B91" s="103" t="s">
        <v>3095</v>
      </c>
      <c r="C91" s="34">
        <v>1.5043466462099999</v>
      </c>
      <c r="D91" s="34">
        <v>2.7822001854799998</v>
      </c>
      <c r="E91" s="34">
        <v>0.3644512788</v>
      </c>
      <c r="F91" s="34">
        <v>6.0487744707099997</v>
      </c>
      <c r="G91" s="34">
        <v>0</v>
      </c>
      <c r="H91" s="34">
        <v>3.5174403650000001</v>
      </c>
      <c r="I91" s="34">
        <v>14.2172129462</v>
      </c>
      <c r="J91" s="34" t="s">
        <v>3096</v>
      </c>
      <c r="K91" s="34">
        <v>0.34061760000000002</v>
      </c>
      <c r="L91" s="34">
        <v>0</v>
      </c>
      <c r="M91" s="34">
        <v>0</v>
      </c>
      <c r="N91" s="34">
        <v>0</v>
      </c>
      <c r="O91" s="34">
        <v>0.20923652500000001</v>
      </c>
      <c r="P91" s="34">
        <v>0</v>
      </c>
      <c r="Q91" s="34">
        <v>2.8770511999999999</v>
      </c>
      <c r="R91" s="34">
        <v>0</v>
      </c>
      <c r="S91" s="34">
        <v>9.0535039999999997E-2</v>
      </c>
      <c r="T91" s="34" t="s">
        <v>3097</v>
      </c>
      <c r="U91" s="34">
        <v>0</v>
      </c>
      <c r="V91" s="34">
        <v>0</v>
      </c>
      <c r="W91" s="34">
        <v>0</v>
      </c>
      <c r="X91" s="34">
        <v>0</v>
      </c>
      <c r="Y91" s="34" t="s">
        <v>3098</v>
      </c>
      <c r="Z91" s="34">
        <v>1.5043466462099999</v>
      </c>
      <c r="AA91" s="34">
        <v>0</v>
      </c>
      <c r="AB91" s="34">
        <v>0</v>
      </c>
      <c r="AC91" s="34" t="s">
        <v>3099</v>
      </c>
      <c r="AD91" s="34">
        <v>0.55644003709599998</v>
      </c>
      <c r="AE91" s="34">
        <v>0</v>
      </c>
      <c r="AF91" s="34">
        <v>2.22576014838</v>
      </c>
      <c r="AG91" s="34">
        <v>0</v>
      </c>
      <c r="AH91" s="34" t="s">
        <v>3100</v>
      </c>
      <c r="AI91" s="34">
        <v>7.2890255759900005E-2</v>
      </c>
      <c r="AJ91" s="34">
        <v>0</v>
      </c>
      <c r="AK91" s="34">
        <v>0.29156102303999998</v>
      </c>
      <c r="AL91" s="34">
        <v>0</v>
      </c>
      <c r="AM91" s="34" t="s">
        <v>3101</v>
      </c>
      <c r="AN91" s="34">
        <v>9.4771330031099998E-2</v>
      </c>
      <c r="AO91" s="34">
        <v>8.7944659600000002E-2</v>
      </c>
      <c r="AP91" s="34">
        <v>0</v>
      </c>
      <c r="AQ91" s="34">
        <v>3.5297999999999998</v>
      </c>
      <c r="AR91" s="34">
        <v>0.90000004</v>
      </c>
      <c r="AS91" s="34">
        <v>0</v>
      </c>
      <c r="AT91" s="34">
        <v>1.2110000864999999</v>
      </c>
      <c r="AU91" s="34">
        <v>4.0564461209299997E-2</v>
      </c>
      <c r="AV91" s="34">
        <v>7.7657197439900003E-2</v>
      </c>
      <c r="AW91" s="34">
        <v>5.03224955278E-2</v>
      </c>
      <c r="AX91" s="34">
        <v>5.6714200401499999E-2</v>
      </c>
      <c r="AY91" s="34">
        <v>0</v>
      </c>
    </row>
    <row r="92" spans="1:51">
      <c r="A92" s="103">
        <v>74</v>
      </c>
      <c r="B92" s="103" t="s">
        <v>3095</v>
      </c>
      <c r="C92" s="34">
        <v>0.392196687727</v>
      </c>
      <c r="D92" s="34">
        <v>0.66772804729699997</v>
      </c>
      <c r="E92" s="34">
        <v>0.157451467653</v>
      </c>
      <c r="F92" s="34">
        <v>6.0790548971999998</v>
      </c>
      <c r="G92" s="34">
        <v>0</v>
      </c>
      <c r="H92" s="34">
        <v>1.1199914799999999</v>
      </c>
      <c r="I92" s="34">
        <v>8.4164225798800008</v>
      </c>
      <c r="J92" s="34" t="s">
        <v>3096</v>
      </c>
      <c r="K92" s="34">
        <v>0.29253994999999999</v>
      </c>
      <c r="L92" s="34">
        <v>0</v>
      </c>
      <c r="M92" s="34">
        <v>0</v>
      </c>
      <c r="N92" s="34">
        <v>0</v>
      </c>
      <c r="O92" s="34">
        <v>0.25158439999999999</v>
      </c>
      <c r="P92" s="34">
        <v>0</v>
      </c>
      <c r="Q92" s="34">
        <v>0.47703424</v>
      </c>
      <c r="R92" s="34">
        <v>0</v>
      </c>
      <c r="S92" s="34">
        <v>9.8832890000000007E-2</v>
      </c>
      <c r="T92" s="34" t="s">
        <v>3097</v>
      </c>
      <c r="U92" s="34">
        <v>0</v>
      </c>
      <c r="V92" s="34">
        <v>0</v>
      </c>
      <c r="W92" s="34">
        <v>0</v>
      </c>
      <c r="X92" s="34">
        <v>0</v>
      </c>
      <c r="Y92" s="34" t="s">
        <v>3098</v>
      </c>
      <c r="Z92" s="34">
        <v>0.392196687727</v>
      </c>
      <c r="AA92" s="34">
        <v>0</v>
      </c>
      <c r="AB92" s="34">
        <v>0</v>
      </c>
      <c r="AC92" s="34" t="s">
        <v>3099</v>
      </c>
      <c r="AD92" s="34">
        <v>0.12983600927399999</v>
      </c>
      <c r="AE92" s="34">
        <v>1.48384007419E-2</v>
      </c>
      <c r="AF92" s="34">
        <v>0.51934403709599997</v>
      </c>
      <c r="AG92" s="34">
        <v>3.7096001854799998E-3</v>
      </c>
      <c r="AH92" s="34" t="s">
        <v>3100</v>
      </c>
      <c r="AI92" s="34">
        <v>3.1490293530500001E-2</v>
      </c>
      <c r="AJ92" s="34">
        <v>0</v>
      </c>
      <c r="AK92" s="34">
        <v>0.125961174122</v>
      </c>
      <c r="AL92" s="34">
        <v>0</v>
      </c>
      <c r="AM92" s="34" t="s">
        <v>3101</v>
      </c>
      <c r="AN92" s="34">
        <v>1.8769262336000001</v>
      </c>
      <c r="AO92" s="34">
        <v>1.6709486203499999</v>
      </c>
      <c r="AP92" s="34">
        <v>0</v>
      </c>
      <c r="AQ92" s="34">
        <v>1.7256800000000001</v>
      </c>
      <c r="AR92" s="34">
        <v>0.2</v>
      </c>
      <c r="AS92" s="34">
        <v>0</v>
      </c>
      <c r="AT92" s="34">
        <v>0.60550004324999995</v>
      </c>
      <c r="AU92" s="34">
        <v>0</v>
      </c>
      <c r="AV92" s="34">
        <v>0</v>
      </c>
      <c r="AW92" s="34">
        <v>0</v>
      </c>
      <c r="AX92" s="34">
        <v>0</v>
      </c>
      <c r="AY92" s="34">
        <v>0</v>
      </c>
    </row>
    <row r="93" spans="1:51">
      <c r="A93" s="103">
        <v>75</v>
      </c>
      <c r="B93" s="103" t="s">
        <v>3095</v>
      </c>
      <c r="C93" s="34">
        <v>7.35</v>
      </c>
      <c r="D93" s="34">
        <v>0</v>
      </c>
      <c r="E93" s="34">
        <v>6.4590968689099998E-2</v>
      </c>
      <c r="F93" s="34">
        <v>6.4415567709100001</v>
      </c>
      <c r="G93" s="34">
        <v>49.080056363600001</v>
      </c>
      <c r="H93" s="34">
        <v>1.040707101</v>
      </c>
      <c r="I93" s="34">
        <v>63.9769112042</v>
      </c>
      <c r="J93" s="34" t="s">
        <v>3096</v>
      </c>
      <c r="K93" s="34">
        <v>9.0421109999999999E-2</v>
      </c>
      <c r="L93" s="34">
        <v>0</v>
      </c>
      <c r="M93" s="34">
        <v>0</v>
      </c>
      <c r="N93" s="34">
        <v>0</v>
      </c>
      <c r="O93" s="34">
        <v>0</v>
      </c>
      <c r="P93" s="34">
        <v>2.3170743000000001E-2</v>
      </c>
      <c r="Q93" s="34">
        <v>0.927115248</v>
      </c>
      <c r="R93" s="34">
        <v>0</v>
      </c>
      <c r="S93" s="34">
        <v>0</v>
      </c>
      <c r="T93" s="34" t="s">
        <v>3097</v>
      </c>
      <c r="U93" s="34">
        <v>33.818752034299997</v>
      </c>
      <c r="V93" s="34">
        <v>6.1304329371100003E-2</v>
      </c>
      <c r="W93" s="34">
        <v>15.2</v>
      </c>
      <c r="X93" s="34">
        <v>0</v>
      </c>
      <c r="Y93" s="34" t="s">
        <v>3098</v>
      </c>
      <c r="Z93" s="34">
        <v>7.35</v>
      </c>
      <c r="AA93" s="34">
        <v>0</v>
      </c>
      <c r="AB93" s="34">
        <v>0</v>
      </c>
      <c r="AC93" s="34" t="s">
        <v>3099</v>
      </c>
      <c r="AD93" s="34">
        <v>0</v>
      </c>
      <c r="AE93" s="34">
        <v>0</v>
      </c>
      <c r="AF93" s="34">
        <v>0</v>
      </c>
      <c r="AG93" s="34">
        <v>0</v>
      </c>
      <c r="AH93" s="34" t="s">
        <v>3100</v>
      </c>
      <c r="AI93" s="34">
        <v>6.4590968689099996E-3</v>
      </c>
      <c r="AJ93" s="34">
        <v>0</v>
      </c>
      <c r="AK93" s="34">
        <v>5.81318718202E-2</v>
      </c>
      <c r="AL93" s="34">
        <v>0</v>
      </c>
      <c r="AM93" s="34" t="s">
        <v>3101</v>
      </c>
      <c r="AN93" s="34">
        <v>0.480991255866</v>
      </c>
      <c r="AO93" s="34">
        <v>0.43972329799999998</v>
      </c>
      <c r="AP93" s="34">
        <v>0</v>
      </c>
      <c r="AQ93" s="34">
        <v>1.49036007844</v>
      </c>
      <c r="AR93" s="34">
        <v>0.1</v>
      </c>
      <c r="AS93" s="34">
        <v>0</v>
      </c>
      <c r="AT93" s="34">
        <v>1.038</v>
      </c>
      <c r="AU93" s="34">
        <v>0.40564461209300001</v>
      </c>
      <c r="AV93" s="34">
        <v>1.1648580392600001</v>
      </c>
      <c r="AW93" s="34">
        <v>0.75483748324</v>
      </c>
      <c r="AX93" s="34">
        <v>0.56714200401500003</v>
      </c>
      <c r="AY93" s="34">
        <v>0</v>
      </c>
    </row>
    <row r="94" spans="1:51">
      <c r="A94" s="103">
        <v>76</v>
      </c>
      <c r="B94" s="103" t="s">
        <v>3095</v>
      </c>
      <c r="C94" s="34">
        <v>4.7024999999999997</v>
      </c>
      <c r="D94" s="34">
        <v>2.8007481864099999</v>
      </c>
      <c r="E94" s="34">
        <v>1.05934962256E-2</v>
      </c>
      <c r="F94" s="34">
        <v>3.9704460611900001</v>
      </c>
      <c r="G94" s="34">
        <v>50.488293885700003</v>
      </c>
      <c r="H94" s="34">
        <v>0.61028746</v>
      </c>
      <c r="I94" s="34">
        <v>62.582869089600003</v>
      </c>
      <c r="J94" s="34" t="s">
        <v>3096</v>
      </c>
      <c r="K94" s="34">
        <v>0.1668876</v>
      </c>
      <c r="L94" s="34">
        <v>0</v>
      </c>
      <c r="M94" s="34">
        <v>0</v>
      </c>
      <c r="N94" s="34">
        <v>0</v>
      </c>
      <c r="O94" s="34">
        <v>0.10806449999999999</v>
      </c>
      <c r="P94" s="34">
        <v>0</v>
      </c>
      <c r="Q94" s="34">
        <v>0.33533536000000003</v>
      </c>
      <c r="R94" s="34">
        <v>0</v>
      </c>
      <c r="S94" s="34">
        <v>0</v>
      </c>
      <c r="T94" s="34" t="s">
        <v>3097</v>
      </c>
      <c r="U94" s="34">
        <v>25.408293885700001</v>
      </c>
      <c r="V94" s="34">
        <v>0</v>
      </c>
      <c r="W94" s="34">
        <v>25.08</v>
      </c>
      <c r="X94" s="34">
        <v>0</v>
      </c>
      <c r="Y94" s="34" t="s">
        <v>3098</v>
      </c>
      <c r="Z94" s="34">
        <v>4.7024999999999997</v>
      </c>
      <c r="AA94" s="34">
        <v>0</v>
      </c>
      <c r="AB94" s="34">
        <v>0</v>
      </c>
      <c r="AC94" s="34" t="s">
        <v>3099</v>
      </c>
      <c r="AD94" s="34">
        <v>0.55644003709599998</v>
      </c>
      <c r="AE94" s="34">
        <v>1.6693200834699998E-2</v>
      </c>
      <c r="AF94" s="34">
        <v>2.22576014838</v>
      </c>
      <c r="AG94" s="34">
        <v>1.8548000927399999E-3</v>
      </c>
      <c r="AH94" s="34" t="s">
        <v>3100</v>
      </c>
      <c r="AI94" s="34">
        <v>1.0593496225600001E-3</v>
      </c>
      <c r="AJ94" s="34">
        <v>0</v>
      </c>
      <c r="AK94" s="34">
        <v>9.5341466030599998E-3</v>
      </c>
      <c r="AL94" s="34">
        <v>0</v>
      </c>
      <c r="AM94" s="34" t="s">
        <v>3101</v>
      </c>
      <c r="AN94" s="34">
        <v>0.480991255866</v>
      </c>
      <c r="AO94" s="34">
        <v>0.43972329799999998</v>
      </c>
      <c r="AP94" s="34">
        <v>0</v>
      </c>
      <c r="AQ94" s="34">
        <v>0.39219999999999999</v>
      </c>
      <c r="AR94" s="34">
        <v>0.1</v>
      </c>
      <c r="AS94" s="34">
        <v>0</v>
      </c>
      <c r="AT94" s="34">
        <v>0.34599999999999997</v>
      </c>
      <c r="AU94" s="34">
        <v>0.121693383628</v>
      </c>
      <c r="AV94" s="34">
        <v>1.1648580392600001</v>
      </c>
      <c r="AW94" s="34">
        <v>0.75483748324</v>
      </c>
      <c r="AX94" s="34">
        <v>0.17014260120399999</v>
      </c>
      <c r="AY94" s="34">
        <v>0</v>
      </c>
    </row>
    <row r="95" spans="1:51">
      <c r="A95" s="103">
        <v>77</v>
      </c>
      <c r="B95" s="103" t="s">
        <v>3095</v>
      </c>
      <c r="C95" s="34">
        <v>2.6459999999999999</v>
      </c>
      <c r="D95" s="34">
        <v>4.6370000000000001E-2</v>
      </c>
      <c r="E95" s="34">
        <v>0.76048333042600003</v>
      </c>
      <c r="F95" s="34">
        <v>16.053350291299999</v>
      </c>
      <c r="G95" s="34">
        <v>50.224487624200002</v>
      </c>
      <c r="H95" s="34">
        <v>3.9963863700000002</v>
      </c>
      <c r="I95" s="34">
        <v>73.727077615799999</v>
      </c>
      <c r="J95" s="34" t="s">
        <v>3096</v>
      </c>
      <c r="K95" s="34">
        <v>1.0169154</v>
      </c>
      <c r="L95" s="34">
        <v>0</v>
      </c>
      <c r="M95" s="34">
        <v>0</v>
      </c>
      <c r="N95" s="34">
        <v>0</v>
      </c>
      <c r="O95" s="34">
        <v>8.3602170000000003E-2</v>
      </c>
      <c r="P95" s="34">
        <v>0.72919440000000002</v>
      </c>
      <c r="Q95" s="34">
        <v>0.87816959999999999</v>
      </c>
      <c r="R95" s="34">
        <v>1.2885047999999999</v>
      </c>
      <c r="S95" s="34">
        <v>0</v>
      </c>
      <c r="T95" s="34" t="s">
        <v>3097</v>
      </c>
      <c r="U95" s="34">
        <v>34.544487624200002</v>
      </c>
      <c r="V95" s="34">
        <v>0</v>
      </c>
      <c r="W95" s="34">
        <v>15.68</v>
      </c>
      <c r="X95" s="34">
        <v>0</v>
      </c>
      <c r="Y95" s="34" t="s">
        <v>3098</v>
      </c>
      <c r="Z95" s="34">
        <v>2.6459999999999999</v>
      </c>
      <c r="AA95" s="34">
        <v>0</v>
      </c>
      <c r="AB95" s="34">
        <v>0</v>
      </c>
      <c r="AC95" s="34" t="s">
        <v>3099</v>
      </c>
      <c r="AD95" s="34">
        <v>9.2739999999999993E-3</v>
      </c>
      <c r="AE95" s="34">
        <v>0</v>
      </c>
      <c r="AF95" s="34">
        <v>3.7095999999999997E-2</v>
      </c>
      <c r="AG95" s="34">
        <v>0</v>
      </c>
      <c r="AH95" s="34" t="s">
        <v>3100</v>
      </c>
      <c r="AI95" s="34">
        <v>7.6048333042600003E-2</v>
      </c>
      <c r="AJ95" s="34">
        <v>0</v>
      </c>
      <c r="AK95" s="34">
        <v>0.68443499738299995</v>
      </c>
      <c r="AL95" s="34">
        <v>0</v>
      </c>
      <c r="AM95" s="34" t="s">
        <v>3101</v>
      </c>
      <c r="AN95" s="34">
        <v>1.97763367907</v>
      </c>
      <c r="AO95" s="34">
        <v>3.5177863839999999</v>
      </c>
      <c r="AP95" s="34">
        <v>0</v>
      </c>
      <c r="AQ95" s="34">
        <v>3.29448023532</v>
      </c>
      <c r="AR95" s="34">
        <v>0.8</v>
      </c>
      <c r="AS95" s="34">
        <v>0</v>
      </c>
      <c r="AT95" s="34">
        <v>2.8545001729999999</v>
      </c>
      <c r="AU95" s="34">
        <v>2.4338678753799998</v>
      </c>
      <c r="AV95" s="34">
        <v>0.38828598720000002</v>
      </c>
      <c r="AW95" s="34">
        <v>0.50322495527800004</v>
      </c>
      <c r="AX95" s="34">
        <v>0.28357100200699997</v>
      </c>
      <c r="AY95" s="34">
        <v>0</v>
      </c>
    </row>
    <row r="96" spans="1:51">
      <c r="A96" s="103">
        <v>78</v>
      </c>
      <c r="B96" s="103" t="s">
        <v>3095</v>
      </c>
      <c r="C96" s="34">
        <v>0.40461283794399999</v>
      </c>
      <c r="D96" s="34">
        <v>0.83466003709600001</v>
      </c>
      <c r="E96" s="34">
        <v>4.7033449942100001</v>
      </c>
      <c r="F96" s="34">
        <v>3.7331400000000001</v>
      </c>
      <c r="G96" s="34">
        <v>0</v>
      </c>
      <c r="H96" s="34">
        <v>0</v>
      </c>
      <c r="I96" s="34">
        <v>9.6757578692500008</v>
      </c>
      <c r="J96" s="34" t="s">
        <v>3096</v>
      </c>
      <c r="K96" s="34">
        <v>0</v>
      </c>
      <c r="L96" s="34">
        <v>0</v>
      </c>
      <c r="M96" s="34">
        <v>0</v>
      </c>
      <c r="N96" s="34">
        <v>0</v>
      </c>
      <c r="O96" s="34">
        <v>0</v>
      </c>
      <c r="P96" s="34">
        <v>0</v>
      </c>
      <c r="Q96" s="34">
        <v>0</v>
      </c>
      <c r="R96" s="34">
        <v>0</v>
      </c>
      <c r="S96" s="34">
        <v>0</v>
      </c>
      <c r="T96" s="34" t="s">
        <v>3097</v>
      </c>
      <c r="U96" s="34">
        <v>0</v>
      </c>
      <c r="V96" s="34">
        <v>0</v>
      </c>
      <c r="W96" s="34">
        <v>0</v>
      </c>
      <c r="X96" s="34">
        <v>0</v>
      </c>
      <c r="Y96" s="34" t="s">
        <v>3098</v>
      </c>
      <c r="Z96" s="34">
        <v>0.40461283794399999</v>
      </c>
      <c r="AA96" s="34">
        <v>0</v>
      </c>
      <c r="AB96" s="34">
        <v>0</v>
      </c>
      <c r="AC96" s="34" t="s">
        <v>3099</v>
      </c>
      <c r="AD96" s="34">
        <v>0.16693200741899999</v>
      </c>
      <c r="AE96" s="34">
        <v>0</v>
      </c>
      <c r="AF96" s="34">
        <v>0.66772802967699996</v>
      </c>
      <c r="AG96" s="34">
        <v>0</v>
      </c>
      <c r="AH96" s="34" t="s">
        <v>3100</v>
      </c>
      <c r="AI96" s="34">
        <v>0.94066899884300004</v>
      </c>
      <c r="AJ96" s="34">
        <v>0</v>
      </c>
      <c r="AK96" s="34">
        <v>3.76267599537</v>
      </c>
      <c r="AL96" s="34">
        <v>0</v>
      </c>
      <c r="AM96" s="34" t="s">
        <v>3101</v>
      </c>
      <c r="AN96" s="34">
        <v>0</v>
      </c>
      <c r="AO96" s="34">
        <v>0</v>
      </c>
      <c r="AP96" s="34">
        <v>0</v>
      </c>
      <c r="AQ96" s="34">
        <v>0.47064</v>
      </c>
      <c r="AR96" s="34">
        <v>1.1000000000000001</v>
      </c>
      <c r="AS96" s="34">
        <v>0</v>
      </c>
      <c r="AT96" s="34">
        <v>2.1625000000000001</v>
      </c>
      <c r="AU96" s="34">
        <v>0</v>
      </c>
      <c r="AV96" s="34">
        <v>0</v>
      </c>
      <c r="AW96" s="34">
        <v>0</v>
      </c>
      <c r="AX96" s="34">
        <v>0</v>
      </c>
      <c r="AY96" s="34">
        <v>0</v>
      </c>
    </row>
    <row r="97" spans="1:51">
      <c r="A97" s="103">
        <v>79</v>
      </c>
      <c r="B97" s="103" t="s">
        <v>3095</v>
      </c>
      <c r="C97" s="34">
        <v>5.7138212081399999E-2</v>
      </c>
      <c r="D97" s="34">
        <v>2.3184999999999998</v>
      </c>
      <c r="E97" s="34">
        <v>0.43866986649200002</v>
      </c>
      <c r="F97" s="34">
        <v>0.1</v>
      </c>
      <c r="G97" s="34">
        <v>0</v>
      </c>
      <c r="H97" s="34">
        <v>0</v>
      </c>
      <c r="I97" s="34">
        <v>2.91430807857</v>
      </c>
      <c r="J97" s="34" t="s">
        <v>3096</v>
      </c>
      <c r="K97" s="34">
        <v>0</v>
      </c>
      <c r="L97" s="34">
        <v>0</v>
      </c>
      <c r="M97" s="34">
        <v>0</v>
      </c>
      <c r="N97" s="34">
        <v>0</v>
      </c>
      <c r="O97" s="34">
        <v>0</v>
      </c>
      <c r="P97" s="34">
        <v>0</v>
      </c>
      <c r="Q97" s="34">
        <v>0</v>
      </c>
      <c r="R97" s="34">
        <v>0</v>
      </c>
      <c r="S97" s="34">
        <v>0</v>
      </c>
      <c r="T97" s="34" t="s">
        <v>3097</v>
      </c>
      <c r="U97" s="34">
        <v>0</v>
      </c>
      <c r="V97" s="34">
        <v>0</v>
      </c>
      <c r="W97" s="34">
        <v>0</v>
      </c>
      <c r="X97" s="34">
        <v>0</v>
      </c>
      <c r="Y97" s="34" t="s">
        <v>3098</v>
      </c>
      <c r="Z97" s="34">
        <v>5.7138212081399999E-2</v>
      </c>
      <c r="AA97" s="34">
        <v>0</v>
      </c>
      <c r="AB97" s="34">
        <v>0</v>
      </c>
      <c r="AC97" s="34" t="s">
        <v>3099</v>
      </c>
      <c r="AD97" s="34">
        <v>0.4637</v>
      </c>
      <c r="AE97" s="34">
        <v>0</v>
      </c>
      <c r="AF97" s="34">
        <v>1.8548</v>
      </c>
      <c r="AG97" s="34">
        <v>0</v>
      </c>
      <c r="AH97" s="34" t="s">
        <v>3100</v>
      </c>
      <c r="AI97" s="34">
        <v>4.3866986649200003E-2</v>
      </c>
      <c r="AJ97" s="34">
        <v>0</v>
      </c>
      <c r="AK97" s="34">
        <v>0.394802879843</v>
      </c>
      <c r="AL97" s="34">
        <v>0</v>
      </c>
      <c r="AM97" s="34" t="s">
        <v>3101</v>
      </c>
      <c r="AN97" s="34">
        <v>0</v>
      </c>
      <c r="AO97" s="34">
        <v>0</v>
      </c>
      <c r="AP97" s="34">
        <v>0</v>
      </c>
      <c r="AQ97" s="34">
        <v>0</v>
      </c>
      <c r="AR97" s="34">
        <v>0.1</v>
      </c>
      <c r="AS97" s="34">
        <v>0</v>
      </c>
      <c r="AT97" s="34">
        <v>0</v>
      </c>
      <c r="AU97" s="34">
        <v>0</v>
      </c>
      <c r="AV97" s="34">
        <v>0</v>
      </c>
      <c r="AW97" s="34">
        <v>0</v>
      </c>
      <c r="AX97" s="34">
        <v>0</v>
      </c>
      <c r="AY97" s="34">
        <v>0</v>
      </c>
    </row>
    <row r="98" spans="1:51">
      <c r="A98" s="103">
        <v>80</v>
      </c>
      <c r="B98" s="103" t="s">
        <v>3095</v>
      </c>
      <c r="C98" s="34">
        <v>2.6580183192199999E-2</v>
      </c>
      <c r="D98" s="34">
        <v>4.7297399999999996</v>
      </c>
      <c r="E98" s="34">
        <v>9.9483098318099997E-2</v>
      </c>
      <c r="F98" s="34">
        <v>0.59482000000000002</v>
      </c>
      <c r="G98" s="34">
        <v>0</v>
      </c>
      <c r="H98" s="34">
        <v>0</v>
      </c>
      <c r="I98" s="34">
        <v>5.4506232815100004</v>
      </c>
      <c r="J98" s="34" t="s">
        <v>3096</v>
      </c>
      <c r="K98" s="34">
        <v>0</v>
      </c>
      <c r="L98" s="34">
        <v>0</v>
      </c>
      <c r="M98" s="34">
        <v>0</v>
      </c>
      <c r="N98" s="34">
        <v>0</v>
      </c>
      <c r="O98" s="34">
        <v>0</v>
      </c>
      <c r="P98" s="34">
        <v>0</v>
      </c>
      <c r="Q98" s="34">
        <v>0</v>
      </c>
      <c r="R98" s="34">
        <v>0</v>
      </c>
      <c r="S98" s="34">
        <v>0</v>
      </c>
      <c r="T98" s="34" t="s">
        <v>3097</v>
      </c>
      <c r="U98" s="34">
        <v>0</v>
      </c>
      <c r="V98" s="34">
        <v>0</v>
      </c>
      <c r="W98" s="34">
        <v>0</v>
      </c>
      <c r="X98" s="34">
        <v>0</v>
      </c>
      <c r="Y98" s="34" t="s">
        <v>3098</v>
      </c>
      <c r="Z98" s="34">
        <v>2.6580183192199999E-2</v>
      </c>
      <c r="AA98" s="34">
        <v>0</v>
      </c>
      <c r="AB98" s="34">
        <v>0</v>
      </c>
      <c r="AC98" s="34" t="s">
        <v>3099</v>
      </c>
      <c r="AD98" s="34">
        <v>0.9274</v>
      </c>
      <c r="AE98" s="34">
        <v>7.4191999999999994E-2</v>
      </c>
      <c r="AF98" s="34">
        <v>3.7096</v>
      </c>
      <c r="AG98" s="34">
        <v>1.8547999999999999E-2</v>
      </c>
      <c r="AH98" s="34" t="s">
        <v>3100</v>
      </c>
      <c r="AI98" s="34">
        <v>2.1886281630000001E-2</v>
      </c>
      <c r="AJ98" s="34">
        <v>0</v>
      </c>
      <c r="AK98" s="34">
        <v>7.7596816688100007E-2</v>
      </c>
      <c r="AL98" s="34">
        <v>0</v>
      </c>
      <c r="AM98" s="34" t="s">
        <v>3101</v>
      </c>
      <c r="AN98" s="34">
        <v>0</v>
      </c>
      <c r="AO98" s="34">
        <v>0</v>
      </c>
      <c r="AP98" s="34">
        <v>0</v>
      </c>
      <c r="AQ98" s="34">
        <v>0.23532</v>
      </c>
      <c r="AR98" s="34">
        <v>0.1</v>
      </c>
      <c r="AS98" s="34">
        <v>0</v>
      </c>
      <c r="AT98" s="34">
        <v>0.25950000000000001</v>
      </c>
      <c r="AU98" s="34">
        <v>0</v>
      </c>
      <c r="AV98" s="34">
        <v>0</v>
      </c>
      <c r="AW98" s="34">
        <v>0</v>
      </c>
      <c r="AX98" s="34">
        <v>0</v>
      </c>
      <c r="AY98" s="34">
        <v>0</v>
      </c>
    </row>
    <row r="99" spans="1:51">
      <c r="A99" s="103">
        <v>81</v>
      </c>
      <c r="B99" s="103" t="s">
        <v>3095</v>
      </c>
      <c r="C99" s="34">
        <v>0.21425191883200001</v>
      </c>
      <c r="D99" s="34">
        <v>3.5426681864099998</v>
      </c>
      <c r="E99" s="34">
        <v>0.263054619923</v>
      </c>
      <c r="F99" s="34">
        <v>0.1865</v>
      </c>
      <c r="G99" s="34">
        <v>0</v>
      </c>
      <c r="H99" s="34">
        <v>0</v>
      </c>
      <c r="I99" s="34">
        <v>4.2064747251599997</v>
      </c>
      <c r="J99" s="34" t="s">
        <v>3096</v>
      </c>
      <c r="K99" s="34">
        <v>0</v>
      </c>
      <c r="L99" s="34">
        <v>0</v>
      </c>
      <c r="M99" s="34">
        <v>0</v>
      </c>
      <c r="N99" s="34">
        <v>0</v>
      </c>
      <c r="O99" s="34">
        <v>0</v>
      </c>
      <c r="P99" s="34">
        <v>0</v>
      </c>
      <c r="Q99" s="34">
        <v>0</v>
      </c>
      <c r="R99" s="34">
        <v>0</v>
      </c>
      <c r="S99" s="34">
        <v>0</v>
      </c>
      <c r="T99" s="34" t="s">
        <v>3097</v>
      </c>
      <c r="U99" s="34">
        <v>0</v>
      </c>
      <c r="V99" s="34">
        <v>0</v>
      </c>
      <c r="W99" s="34">
        <v>0</v>
      </c>
      <c r="X99" s="34">
        <v>0</v>
      </c>
      <c r="Y99" s="34" t="s">
        <v>3098</v>
      </c>
      <c r="Z99" s="34">
        <v>0.21425191883200001</v>
      </c>
      <c r="AA99" s="34">
        <v>0</v>
      </c>
      <c r="AB99" s="34">
        <v>0</v>
      </c>
      <c r="AC99" s="34" t="s">
        <v>3099</v>
      </c>
      <c r="AD99" s="34">
        <v>0.70482403709599994</v>
      </c>
      <c r="AE99" s="34">
        <v>1.48384007419E-2</v>
      </c>
      <c r="AF99" s="34">
        <v>2.8192961483799999</v>
      </c>
      <c r="AG99" s="34">
        <v>3.7096001854799998E-3</v>
      </c>
      <c r="AH99" s="34" t="s">
        <v>3100</v>
      </c>
      <c r="AI99" s="34">
        <v>5.7872016383100001E-2</v>
      </c>
      <c r="AJ99" s="34">
        <v>0</v>
      </c>
      <c r="AK99" s="34">
        <v>0.20518260354000001</v>
      </c>
      <c r="AL99" s="34">
        <v>0</v>
      </c>
      <c r="AM99" s="34" t="s">
        <v>3101</v>
      </c>
      <c r="AN99" s="34">
        <v>0</v>
      </c>
      <c r="AO99" s="34">
        <v>0</v>
      </c>
      <c r="AP99" s="34">
        <v>0</v>
      </c>
      <c r="AQ99" s="34">
        <v>0</v>
      </c>
      <c r="AR99" s="34">
        <v>0.1</v>
      </c>
      <c r="AS99" s="34">
        <v>0</v>
      </c>
      <c r="AT99" s="34">
        <v>8.6499999999999994E-2</v>
      </c>
      <c r="AU99" s="34">
        <v>0</v>
      </c>
      <c r="AV99" s="34">
        <v>0</v>
      </c>
      <c r="AW99" s="34">
        <v>0</v>
      </c>
      <c r="AX99" s="34">
        <v>0</v>
      </c>
      <c r="AY99" s="34">
        <v>0</v>
      </c>
    </row>
    <row r="100" spans="1:51">
      <c r="A100" s="103">
        <v>82</v>
      </c>
      <c r="B100" s="103" t="s">
        <v>3095</v>
      </c>
      <c r="C100" s="34">
        <v>0.21941073439299999</v>
      </c>
      <c r="D100" s="34">
        <v>4.1733000000000002</v>
      </c>
      <c r="E100" s="34">
        <v>0.119045896929</v>
      </c>
      <c r="F100" s="34">
        <v>0.53793999999999997</v>
      </c>
      <c r="G100" s="34">
        <v>0</v>
      </c>
      <c r="H100" s="34">
        <v>0</v>
      </c>
      <c r="I100" s="34">
        <v>5.0496966313199998</v>
      </c>
      <c r="J100" s="34" t="s">
        <v>3096</v>
      </c>
      <c r="K100" s="34">
        <v>0</v>
      </c>
      <c r="L100" s="34">
        <v>0</v>
      </c>
      <c r="M100" s="34">
        <v>0</v>
      </c>
      <c r="N100" s="34">
        <v>0</v>
      </c>
      <c r="O100" s="34">
        <v>0</v>
      </c>
      <c r="P100" s="34">
        <v>0</v>
      </c>
      <c r="Q100" s="34">
        <v>0</v>
      </c>
      <c r="R100" s="34">
        <v>0</v>
      </c>
      <c r="S100" s="34">
        <v>0</v>
      </c>
      <c r="T100" s="34" t="s">
        <v>3097</v>
      </c>
      <c r="U100" s="34">
        <v>0</v>
      </c>
      <c r="V100" s="34">
        <v>0</v>
      </c>
      <c r="W100" s="34">
        <v>0</v>
      </c>
      <c r="X100" s="34">
        <v>0</v>
      </c>
      <c r="Y100" s="34" t="s">
        <v>3098</v>
      </c>
      <c r="Z100" s="34">
        <v>0.21941073439299999</v>
      </c>
      <c r="AA100" s="34">
        <v>0</v>
      </c>
      <c r="AB100" s="34">
        <v>0</v>
      </c>
      <c r="AC100" s="34" t="s">
        <v>3099</v>
      </c>
      <c r="AD100" s="34">
        <v>0.20866499999999999</v>
      </c>
      <c r="AE100" s="34">
        <v>0</v>
      </c>
      <c r="AF100" s="34">
        <v>3.9646349999999999</v>
      </c>
      <c r="AG100" s="34">
        <v>0</v>
      </c>
      <c r="AH100" s="34" t="s">
        <v>3100</v>
      </c>
      <c r="AI100" s="34">
        <v>1.19045896929E-3</v>
      </c>
      <c r="AJ100" s="34">
        <v>0</v>
      </c>
      <c r="AK100" s="34">
        <v>0.11785543796</v>
      </c>
      <c r="AL100" s="34">
        <v>0</v>
      </c>
      <c r="AM100" s="34" t="s">
        <v>3101</v>
      </c>
      <c r="AN100" s="34">
        <v>0</v>
      </c>
      <c r="AO100" s="34">
        <v>0</v>
      </c>
      <c r="AP100" s="34">
        <v>0</v>
      </c>
      <c r="AQ100" s="34">
        <v>7.8439999999999996E-2</v>
      </c>
      <c r="AR100" s="34">
        <v>0.2</v>
      </c>
      <c r="AS100" s="34">
        <v>0</v>
      </c>
      <c r="AT100" s="34">
        <v>0.25950000000000001</v>
      </c>
      <c r="AU100" s="34">
        <v>0</v>
      </c>
      <c r="AV100" s="34">
        <v>0</v>
      </c>
      <c r="AW100" s="34">
        <v>0</v>
      </c>
      <c r="AX100" s="34">
        <v>0</v>
      </c>
      <c r="AY100" s="34">
        <v>0</v>
      </c>
    </row>
    <row r="101" spans="1:51">
      <c r="A101" s="103">
        <v>83</v>
      </c>
      <c r="B101" s="103" t="s">
        <v>3095</v>
      </c>
      <c r="C101" s="34">
        <v>0.70048542410500003</v>
      </c>
      <c r="D101" s="34">
        <v>4.6369999999999996</v>
      </c>
      <c r="E101" s="34">
        <v>2.2417132084300002</v>
      </c>
      <c r="F101" s="34">
        <v>0.1</v>
      </c>
      <c r="G101" s="34">
        <v>0</v>
      </c>
      <c r="H101" s="34">
        <v>0</v>
      </c>
      <c r="I101" s="34">
        <v>7.6791986325400003</v>
      </c>
      <c r="J101" s="34" t="s">
        <v>3096</v>
      </c>
      <c r="K101" s="34">
        <v>0</v>
      </c>
      <c r="L101" s="34">
        <v>0</v>
      </c>
      <c r="M101" s="34">
        <v>0</v>
      </c>
      <c r="N101" s="34">
        <v>0</v>
      </c>
      <c r="O101" s="34">
        <v>0</v>
      </c>
      <c r="P101" s="34">
        <v>0</v>
      </c>
      <c r="Q101" s="34">
        <v>0</v>
      </c>
      <c r="R101" s="34">
        <v>0</v>
      </c>
      <c r="S101" s="34">
        <v>0</v>
      </c>
      <c r="T101" s="34" t="s">
        <v>3097</v>
      </c>
      <c r="U101" s="34">
        <v>0</v>
      </c>
      <c r="V101" s="34">
        <v>0</v>
      </c>
      <c r="W101" s="34">
        <v>0</v>
      </c>
      <c r="X101" s="34">
        <v>0</v>
      </c>
      <c r="Y101" s="34" t="s">
        <v>3098</v>
      </c>
      <c r="Z101" s="34">
        <v>0.70048542410500003</v>
      </c>
      <c r="AA101" s="34">
        <v>0</v>
      </c>
      <c r="AB101" s="34">
        <v>0</v>
      </c>
      <c r="AC101" s="34" t="s">
        <v>3099</v>
      </c>
      <c r="AD101" s="34">
        <v>0.69555</v>
      </c>
      <c r="AE101" s="34">
        <v>0</v>
      </c>
      <c r="AF101" s="34">
        <v>3.9414500000000001</v>
      </c>
      <c r="AG101" s="34">
        <v>0</v>
      </c>
      <c r="AH101" s="34" t="s">
        <v>3100</v>
      </c>
      <c r="AI101" s="34">
        <v>0.33625698126499998</v>
      </c>
      <c r="AJ101" s="34">
        <v>0</v>
      </c>
      <c r="AK101" s="34">
        <v>1.90545622717</v>
      </c>
      <c r="AL101" s="34">
        <v>0</v>
      </c>
      <c r="AM101" s="34" t="s">
        <v>3101</v>
      </c>
      <c r="AN101" s="34">
        <v>0</v>
      </c>
      <c r="AO101" s="34">
        <v>0</v>
      </c>
      <c r="AP101" s="34">
        <v>0</v>
      </c>
      <c r="AQ101" s="34">
        <v>0</v>
      </c>
      <c r="AR101" s="34">
        <v>0.1</v>
      </c>
      <c r="AS101" s="34">
        <v>0</v>
      </c>
      <c r="AT101" s="34">
        <v>0</v>
      </c>
      <c r="AU101" s="34">
        <v>0</v>
      </c>
      <c r="AV101" s="34">
        <v>0</v>
      </c>
      <c r="AW101" s="34">
        <v>0</v>
      </c>
      <c r="AX101" s="34">
        <v>0</v>
      </c>
      <c r="AY101" s="34">
        <v>0</v>
      </c>
    </row>
    <row r="102" spans="1:51">
      <c r="A102" s="103">
        <v>84</v>
      </c>
      <c r="B102" s="103" t="s">
        <v>3095</v>
      </c>
      <c r="C102" s="34">
        <v>0.56719467538900004</v>
      </c>
      <c r="D102" s="34">
        <v>3.7096</v>
      </c>
      <c r="E102" s="34">
        <v>3.15968747294</v>
      </c>
      <c r="F102" s="34">
        <v>0.66520000000000001</v>
      </c>
      <c r="G102" s="34">
        <v>0</v>
      </c>
      <c r="H102" s="34">
        <v>1.2503463039999999E-2</v>
      </c>
      <c r="I102" s="34">
        <v>8.1141856113700008</v>
      </c>
      <c r="J102" s="34" t="s">
        <v>3096</v>
      </c>
      <c r="K102" s="34">
        <v>0</v>
      </c>
      <c r="L102" s="34">
        <v>0</v>
      </c>
      <c r="M102" s="34">
        <v>0</v>
      </c>
      <c r="N102" s="34">
        <v>0</v>
      </c>
      <c r="O102" s="34">
        <v>0</v>
      </c>
      <c r="P102" s="34">
        <v>0</v>
      </c>
      <c r="Q102" s="34">
        <v>1.2503463039999999E-2</v>
      </c>
      <c r="R102" s="34">
        <v>0</v>
      </c>
      <c r="S102" s="34">
        <v>0</v>
      </c>
      <c r="T102" s="34" t="s">
        <v>3097</v>
      </c>
      <c r="U102" s="34">
        <v>0</v>
      </c>
      <c r="V102" s="34">
        <v>0</v>
      </c>
      <c r="W102" s="34">
        <v>0</v>
      </c>
      <c r="X102" s="34">
        <v>0</v>
      </c>
      <c r="Y102" s="34" t="s">
        <v>3098</v>
      </c>
      <c r="Z102" s="34">
        <v>0.56719467538900004</v>
      </c>
      <c r="AA102" s="34">
        <v>0</v>
      </c>
      <c r="AB102" s="34">
        <v>0</v>
      </c>
      <c r="AC102" s="34" t="s">
        <v>3099</v>
      </c>
      <c r="AD102" s="34">
        <v>0.9274</v>
      </c>
      <c r="AE102" s="34">
        <v>0</v>
      </c>
      <c r="AF102" s="34">
        <v>2.7822</v>
      </c>
      <c r="AG102" s="34">
        <v>0</v>
      </c>
      <c r="AH102" s="34" t="s">
        <v>3100</v>
      </c>
      <c r="AI102" s="34">
        <v>0.31596874729399999</v>
      </c>
      <c r="AJ102" s="34">
        <v>0</v>
      </c>
      <c r="AK102" s="34">
        <v>2.8437187256400001</v>
      </c>
      <c r="AL102" s="34">
        <v>0</v>
      </c>
      <c r="AM102" s="34" t="s">
        <v>3101</v>
      </c>
      <c r="AN102" s="34">
        <v>0</v>
      </c>
      <c r="AO102" s="34">
        <v>0</v>
      </c>
      <c r="AP102" s="34">
        <v>0</v>
      </c>
      <c r="AQ102" s="34">
        <v>0.39219999999999999</v>
      </c>
      <c r="AR102" s="34">
        <v>0.1</v>
      </c>
      <c r="AS102" s="34">
        <v>0</v>
      </c>
      <c r="AT102" s="34">
        <v>0.17299999999999999</v>
      </c>
      <c r="AU102" s="34">
        <v>0</v>
      </c>
      <c r="AV102" s="34">
        <v>0</v>
      </c>
      <c r="AW102" s="34">
        <v>0</v>
      </c>
      <c r="AX102" s="34">
        <v>0</v>
      </c>
      <c r="AY102" s="34">
        <v>0</v>
      </c>
    </row>
    <row r="103" spans="1:51">
      <c r="A103" s="103">
        <v>85</v>
      </c>
      <c r="B103" s="103" t="s">
        <v>3095</v>
      </c>
      <c r="C103" s="34">
        <v>1.7124999999999999</v>
      </c>
      <c r="D103" s="34">
        <v>6.4918000927399994E-2</v>
      </c>
      <c r="E103" s="34">
        <v>1.2553787028400001</v>
      </c>
      <c r="F103" s="34">
        <v>3.5457567695000001</v>
      </c>
      <c r="G103" s="34">
        <v>53.596571345800001</v>
      </c>
      <c r="H103" s="34">
        <v>0.21370040305999999</v>
      </c>
      <c r="I103" s="34">
        <v>60.388825222100003</v>
      </c>
      <c r="J103" s="34" t="s">
        <v>3096</v>
      </c>
      <c r="K103" s="34">
        <v>1.6009557000000001E-2</v>
      </c>
      <c r="L103" s="34">
        <v>0</v>
      </c>
      <c r="M103" s="34">
        <v>0</v>
      </c>
      <c r="N103" s="34">
        <v>0</v>
      </c>
      <c r="O103" s="34">
        <v>1.0406212E-2</v>
      </c>
      <c r="P103" s="34">
        <v>5.8217943600000002E-3</v>
      </c>
      <c r="Q103" s="34">
        <v>0.17939750400000001</v>
      </c>
      <c r="R103" s="34">
        <v>0</v>
      </c>
      <c r="S103" s="34">
        <v>2.0653357E-3</v>
      </c>
      <c r="T103" s="34" t="s">
        <v>3097</v>
      </c>
      <c r="U103" s="34">
        <v>21.596571345800001</v>
      </c>
      <c r="V103" s="34">
        <v>0</v>
      </c>
      <c r="W103" s="34">
        <v>32</v>
      </c>
      <c r="X103" s="34">
        <v>0</v>
      </c>
      <c r="Y103" s="34" t="s">
        <v>3098</v>
      </c>
      <c r="Z103" s="34">
        <v>7.4999999999999997E-2</v>
      </c>
      <c r="AA103" s="34">
        <v>0.7</v>
      </c>
      <c r="AB103" s="34">
        <v>0.9375</v>
      </c>
      <c r="AC103" s="34" t="s">
        <v>3099</v>
      </c>
      <c r="AD103" s="34">
        <v>9.2739999999999993E-3</v>
      </c>
      <c r="AE103" s="34">
        <v>1.48384007419E-2</v>
      </c>
      <c r="AF103" s="34">
        <v>3.7095999999999997E-2</v>
      </c>
      <c r="AG103" s="34">
        <v>3.7096001854799998E-3</v>
      </c>
      <c r="AH103" s="34" t="s">
        <v>3100</v>
      </c>
      <c r="AI103" s="34">
        <v>2.44809530797E-2</v>
      </c>
      <c r="AJ103" s="34">
        <v>0.909512254839</v>
      </c>
      <c r="AK103" s="34">
        <v>0.22032857771700001</v>
      </c>
      <c r="AL103" s="34">
        <v>0.10105691720399999</v>
      </c>
      <c r="AM103" s="34" t="s">
        <v>3101</v>
      </c>
      <c r="AN103" s="34">
        <v>0.97461786795000005</v>
      </c>
      <c r="AO103" s="34">
        <v>1.31916998195</v>
      </c>
      <c r="AP103" s="34">
        <v>6.0035840000000002E-3</v>
      </c>
      <c r="AQ103" s="34">
        <v>0.78439999999999999</v>
      </c>
      <c r="AR103" s="34">
        <v>0.2</v>
      </c>
      <c r="AS103" s="34">
        <v>0</v>
      </c>
      <c r="AT103" s="34">
        <v>0.25950000000000001</v>
      </c>
      <c r="AU103" s="34">
        <v>0</v>
      </c>
      <c r="AV103" s="34">
        <v>0</v>
      </c>
      <c r="AW103" s="34">
        <v>0</v>
      </c>
      <c r="AX103" s="34">
        <v>0</v>
      </c>
      <c r="AY103" s="34">
        <v>2.0653355999999999E-3</v>
      </c>
    </row>
    <row r="104" spans="1:51">
      <c r="A104" s="103">
        <v>86</v>
      </c>
      <c r="B104" s="103" t="s">
        <v>3095</v>
      </c>
      <c r="C104" s="34">
        <v>3.3624999999999998</v>
      </c>
      <c r="D104" s="34">
        <v>3.7096001854799998E-2</v>
      </c>
      <c r="E104" s="34">
        <v>1.2553787028400001</v>
      </c>
      <c r="F104" s="34">
        <v>3.5457567695000001</v>
      </c>
      <c r="G104" s="34">
        <v>51.9965713458</v>
      </c>
      <c r="H104" s="34">
        <v>0.21297037556000001</v>
      </c>
      <c r="I104" s="34">
        <v>60.410273195499997</v>
      </c>
      <c r="J104" s="34" t="s">
        <v>3096</v>
      </c>
      <c r="K104" s="34">
        <v>1.6009557000000001E-2</v>
      </c>
      <c r="L104" s="34">
        <v>0</v>
      </c>
      <c r="M104" s="34">
        <v>0</v>
      </c>
      <c r="N104" s="34">
        <v>0</v>
      </c>
      <c r="O104" s="34">
        <v>9.6761845000000006E-3</v>
      </c>
      <c r="P104" s="34">
        <v>5.8217943600000002E-3</v>
      </c>
      <c r="Q104" s="34">
        <v>0.17939750400000001</v>
      </c>
      <c r="R104" s="34">
        <v>0</v>
      </c>
      <c r="S104" s="34">
        <v>2.0653357E-3</v>
      </c>
      <c r="T104" s="34" t="s">
        <v>3097</v>
      </c>
      <c r="U104" s="34">
        <v>21.596571345800001</v>
      </c>
      <c r="V104" s="34">
        <v>0</v>
      </c>
      <c r="W104" s="34">
        <v>30.4</v>
      </c>
      <c r="X104" s="34">
        <v>0</v>
      </c>
      <c r="Y104" s="34" t="s">
        <v>3098</v>
      </c>
      <c r="Z104" s="34">
        <v>7.4999999999999997E-2</v>
      </c>
      <c r="AA104" s="34">
        <v>0.1</v>
      </c>
      <c r="AB104" s="34">
        <v>3.1875</v>
      </c>
      <c r="AC104" s="34" t="s">
        <v>3099</v>
      </c>
      <c r="AD104" s="34">
        <v>3.7096001854799998E-3</v>
      </c>
      <c r="AE104" s="34">
        <v>1.3911000695499999E-2</v>
      </c>
      <c r="AF104" s="34">
        <v>1.48384007419E-2</v>
      </c>
      <c r="AG104" s="34">
        <v>4.6370002318499998E-3</v>
      </c>
      <c r="AH104" s="34" t="s">
        <v>3100</v>
      </c>
      <c r="AI104" s="34">
        <v>2.44809530797E-2</v>
      </c>
      <c r="AJ104" s="34">
        <v>0.909512254839</v>
      </c>
      <c r="AK104" s="34">
        <v>0.22032857771700001</v>
      </c>
      <c r="AL104" s="34">
        <v>0.10105691720399999</v>
      </c>
      <c r="AM104" s="34" t="s">
        <v>3101</v>
      </c>
      <c r="AN104" s="34">
        <v>0.97461786795000005</v>
      </c>
      <c r="AO104" s="34">
        <v>1.31916998195</v>
      </c>
      <c r="AP104" s="34">
        <v>6.0035840000000002E-3</v>
      </c>
      <c r="AQ104" s="34">
        <v>0.78439999999999999</v>
      </c>
      <c r="AR104" s="34">
        <v>0.2</v>
      </c>
      <c r="AS104" s="34">
        <v>0</v>
      </c>
      <c r="AT104" s="34">
        <v>0.25950000000000001</v>
      </c>
      <c r="AU104" s="34">
        <v>0</v>
      </c>
      <c r="AV104" s="34">
        <v>0</v>
      </c>
      <c r="AW104" s="34">
        <v>0</v>
      </c>
      <c r="AX104" s="34">
        <v>0</v>
      </c>
      <c r="AY104" s="34">
        <v>2.0653355999999999E-3</v>
      </c>
    </row>
    <row r="105" spans="1:51">
      <c r="A105" s="103">
        <v>87</v>
      </c>
      <c r="B105" s="103" t="s">
        <v>3095</v>
      </c>
      <c r="C105" s="34">
        <v>3.5</v>
      </c>
      <c r="D105" s="34">
        <v>2.7822001854800001E-2</v>
      </c>
      <c r="E105" s="34">
        <v>0.74857820543800002</v>
      </c>
      <c r="F105" s="34">
        <v>2.0676634763699999</v>
      </c>
      <c r="G105" s="34">
        <v>64.396839132300002</v>
      </c>
      <c r="H105" s="34">
        <v>1.4240844537599999</v>
      </c>
      <c r="I105" s="34">
        <v>72.164987269700006</v>
      </c>
      <c r="J105" s="34" t="s">
        <v>3096</v>
      </c>
      <c r="K105" s="34">
        <v>0.14070901999999999</v>
      </c>
      <c r="L105" s="34">
        <v>0</v>
      </c>
      <c r="M105" s="34">
        <v>0</v>
      </c>
      <c r="N105" s="34">
        <v>0</v>
      </c>
      <c r="O105" s="34">
        <v>9.3806009999999995E-2</v>
      </c>
      <c r="P105" s="34">
        <v>3.4930767599999999E-3</v>
      </c>
      <c r="Q105" s="34">
        <v>1.159183952</v>
      </c>
      <c r="R105" s="34">
        <v>0</v>
      </c>
      <c r="S105" s="34">
        <v>2.6892394999999999E-2</v>
      </c>
      <c r="T105" s="34" t="s">
        <v>3097</v>
      </c>
      <c r="U105" s="34">
        <v>32.396839132300002</v>
      </c>
      <c r="V105" s="34">
        <v>0</v>
      </c>
      <c r="W105" s="34">
        <v>32</v>
      </c>
      <c r="X105" s="34">
        <v>0</v>
      </c>
      <c r="Y105" s="34" t="s">
        <v>3098</v>
      </c>
      <c r="Z105" s="34">
        <v>0.45</v>
      </c>
      <c r="AA105" s="34">
        <v>0.05</v>
      </c>
      <c r="AB105" s="34">
        <v>3</v>
      </c>
      <c r="AC105" s="34" t="s">
        <v>3099</v>
      </c>
      <c r="AD105" s="34">
        <v>9.2740009274000002E-4</v>
      </c>
      <c r="AE105" s="34">
        <v>1.6693200834699998E-2</v>
      </c>
      <c r="AF105" s="34">
        <v>8.34660083466E-3</v>
      </c>
      <c r="AG105" s="34">
        <v>1.8548000927399999E-3</v>
      </c>
      <c r="AH105" s="34" t="s">
        <v>3100</v>
      </c>
      <c r="AI105" s="34">
        <v>2.7925248634200001E-2</v>
      </c>
      <c r="AJ105" s="34">
        <v>0.42239314718600002</v>
      </c>
      <c r="AK105" s="34">
        <v>0.25132723770799997</v>
      </c>
      <c r="AL105" s="34">
        <v>4.6932571909599999E-2</v>
      </c>
      <c r="AM105" s="34" t="s">
        <v>3101</v>
      </c>
      <c r="AN105" s="34">
        <v>0.480991255866</v>
      </c>
      <c r="AO105" s="34">
        <v>0.87944659599999997</v>
      </c>
      <c r="AP105" s="34">
        <v>3.12686675E-2</v>
      </c>
      <c r="AQ105" s="34">
        <v>0.39219999999999999</v>
      </c>
      <c r="AR105" s="34">
        <v>0.1</v>
      </c>
      <c r="AS105" s="34">
        <v>0</v>
      </c>
      <c r="AT105" s="34">
        <v>0.17299999999999999</v>
      </c>
      <c r="AU105" s="34">
        <v>0</v>
      </c>
      <c r="AV105" s="34">
        <v>0</v>
      </c>
      <c r="AW105" s="34">
        <v>0</v>
      </c>
      <c r="AX105" s="34">
        <v>0</v>
      </c>
      <c r="AY105" s="34">
        <v>1.0756956999999999E-2</v>
      </c>
    </row>
    <row r="106" spans="1:51">
      <c r="A106" s="103">
        <v>88</v>
      </c>
      <c r="B106" s="103" t="s">
        <v>3095</v>
      </c>
      <c r="C106" s="34">
        <v>20.375</v>
      </c>
      <c r="D106" s="34">
        <v>3.7096001854799998E-2</v>
      </c>
      <c r="E106" s="34">
        <v>0.42875275013800002</v>
      </c>
      <c r="F106" s="34">
        <v>3.1020812600999998</v>
      </c>
      <c r="G106" s="34">
        <v>441</v>
      </c>
      <c r="H106" s="34">
        <v>9.7594061319999995E-2</v>
      </c>
      <c r="I106" s="34">
        <v>465.04052407299997</v>
      </c>
      <c r="J106" s="34" t="s">
        <v>3096</v>
      </c>
      <c r="K106" s="34">
        <v>3.2672564999999998E-3</v>
      </c>
      <c r="L106" s="34">
        <v>0</v>
      </c>
      <c r="M106" s="34">
        <v>0</v>
      </c>
      <c r="N106" s="34">
        <v>0</v>
      </c>
      <c r="O106" s="34">
        <v>3.063053E-3</v>
      </c>
      <c r="P106" s="34">
        <v>7.7623927199999996E-3</v>
      </c>
      <c r="Q106" s="34">
        <v>8.2798864E-2</v>
      </c>
      <c r="R106" s="34">
        <v>0</v>
      </c>
      <c r="S106" s="34">
        <v>7.0249509999999995E-4</v>
      </c>
      <c r="T106" s="34" t="s">
        <v>3097</v>
      </c>
      <c r="U106" s="34">
        <v>297</v>
      </c>
      <c r="V106" s="34">
        <v>0</v>
      </c>
      <c r="W106" s="34">
        <v>144</v>
      </c>
      <c r="X106" s="34">
        <v>0</v>
      </c>
      <c r="Y106" s="34" t="s">
        <v>3098</v>
      </c>
      <c r="Z106" s="34">
        <v>7.4999999999999997E-2</v>
      </c>
      <c r="AA106" s="34">
        <v>0.05</v>
      </c>
      <c r="AB106" s="34">
        <v>20.25</v>
      </c>
      <c r="AC106" s="34" t="s">
        <v>3099</v>
      </c>
      <c r="AD106" s="34">
        <v>4.6370002318499998E-3</v>
      </c>
      <c r="AE106" s="34">
        <v>1.3911000695499999E-2</v>
      </c>
      <c r="AF106" s="34">
        <v>1.3911000695499999E-2</v>
      </c>
      <c r="AG106" s="34">
        <v>4.6370002318499998E-3</v>
      </c>
      <c r="AH106" s="34" t="s">
        <v>3100</v>
      </c>
      <c r="AI106" s="34">
        <v>3.3827449110100001E-2</v>
      </c>
      <c r="AJ106" s="34">
        <v>8.1430433133899999E-2</v>
      </c>
      <c r="AK106" s="34">
        <v>0.30444704199099998</v>
      </c>
      <c r="AL106" s="34">
        <v>9.0478259037599998E-3</v>
      </c>
      <c r="AM106" s="34" t="s">
        <v>3101</v>
      </c>
      <c r="AN106" s="34">
        <v>0.97461786795000005</v>
      </c>
      <c r="AO106" s="34">
        <v>0.87944659599999997</v>
      </c>
      <c r="AP106" s="34">
        <v>3.0630533499999999E-3</v>
      </c>
      <c r="AQ106" s="34">
        <v>0.78439999999999999</v>
      </c>
      <c r="AR106" s="34">
        <v>0.2</v>
      </c>
      <c r="AS106" s="34">
        <v>0</v>
      </c>
      <c r="AT106" s="34">
        <v>0.25950000000000001</v>
      </c>
      <c r="AU106" s="34">
        <v>0</v>
      </c>
      <c r="AV106" s="34">
        <v>0</v>
      </c>
      <c r="AW106" s="34">
        <v>0</v>
      </c>
      <c r="AX106" s="34">
        <v>0</v>
      </c>
      <c r="AY106" s="34">
        <v>1.0537427999999999E-3</v>
      </c>
    </row>
    <row r="107" spans="1:51">
      <c r="A107" s="103">
        <v>89</v>
      </c>
      <c r="B107" s="103" t="s">
        <v>3095</v>
      </c>
      <c r="C107" s="34">
        <v>12.074999999999999</v>
      </c>
      <c r="D107" s="34">
        <v>0.94594800092700004</v>
      </c>
      <c r="E107" s="34">
        <v>0.28873668541399999</v>
      </c>
      <c r="F107" s="34">
        <v>3.1020812600999998</v>
      </c>
      <c r="G107" s="34">
        <v>0</v>
      </c>
      <c r="H107" s="34">
        <v>9.7594061319999995E-2</v>
      </c>
      <c r="I107" s="34">
        <v>16.509360007800002</v>
      </c>
      <c r="J107" s="34" t="s">
        <v>3096</v>
      </c>
      <c r="K107" s="34">
        <v>3.2672564999999998E-3</v>
      </c>
      <c r="L107" s="34">
        <v>0</v>
      </c>
      <c r="M107" s="34">
        <v>0</v>
      </c>
      <c r="N107" s="34">
        <v>0</v>
      </c>
      <c r="O107" s="34">
        <v>3.063053E-3</v>
      </c>
      <c r="P107" s="34">
        <v>7.7623927199999996E-3</v>
      </c>
      <c r="Q107" s="34">
        <v>8.2798864E-2</v>
      </c>
      <c r="R107" s="34">
        <v>0</v>
      </c>
      <c r="S107" s="34">
        <v>7.0249509999999995E-4</v>
      </c>
      <c r="T107" s="34" t="s">
        <v>3097</v>
      </c>
      <c r="U107" s="34">
        <v>0</v>
      </c>
      <c r="V107" s="34">
        <v>0</v>
      </c>
      <c r="W107" s="34">
        <v>0</v>
      </c>
      <c r="X107" s="34">
        <v>0</v>
      </c>
      <c r="Y107" s="34" t="s">
        <v>3098</v>
      </c>
      <c r="Z107" s="34">
        <v>7.4999999999999997E-2</v>
      </c>
      <c r="AA107" s="34">
        <v>0</v>
      </c>
      <c r="AB107" s="34">
        <v>12</v>
      </c>
      <c r="AC107" s="34" t="s">
        <v>3099</v>
      </c>
      <c r="AD107" s="34">
        <v>0.18548000000000001</v>
      </c>
      <c r="AE107" s="34">
        <v>1.6693200834699998E-2</v>
      </c>
      <c r="AF107" s="34">
        <v>0.74192000000000002</v>
      </c>
      <c r="AG107" s="34">
        <v>1.8548000927399999E-3</v>
      </c>
      <c r="AH107" s="34" t="s">
        <v>3100</v>
      </c>
      <c r="AI107" s="34">
        <v>2.21950345943E-2</v>
      </c>
      <c r="AJ107" s="34">
        <v>6.01077055244E-2</v>
      </c>
      <c r="AK107" s="34">
        <v>0.19975531134899999</v>
      </c>
      <c r="AL107" s="34">
        <v>6.6786339471600004E-3</v>
      </c>
      <c r="AM107" s="34" t="s">
        <v>3101</v>
      </c>
      <c r="AN107" s="34">
        <v>0.97461786795000005</v>
      </c>
      <c r="AO107" s="34">
        <v>0.87944659599999997</v>
      </c>
      <c r="AP107" s="34">
        <v>3.0630533499999999E-3</v>
      </c>
      <c r="AQ107" s="34">
        <v>0.78439999999999999</v>
      </c>
      <c r="AR107" s="34">
        <v>0.2</v>
      </c>
      <c r="AS107" s="34">
        <v>0</v>
      </c>
      <c r="AT107" s="34">
        <v>0.25950000000000001</v>
      </c>
      <c r="AU107" s="34">
        <v>0</v>
      </c>
      <c r="AV107" s="34">
        <v>0</v>
      </c>
      <c r="AW107" s="34">
        <v>0</v>
      </c>
      <c r="AX107" s="34">
        <v>0</v>
      </c>
      <c r="AY107" s="34">
        <v>1.0537427999999999E-3</v>
      </c>
    </row>
    <row r="108" spans="1:51">
      <c r="A108" s="103">
        <v>90</v>
      </c>
      <c r="B108" s="103" t="s">
        <v>3095</v>
      </c>
      <c r="C108" s="34">
        <v>2.5499999999999998</v>
      </c>
      <c r="D108" s="34">
        <v>9.2740009273999998E-3</v>
      </c>
      <c r="E108" s="34">
        <v>0.51294331149399996</v>
      </c>
      <c r="F108" s="34">
        <v>10.874452609</v>
      </c>
      <c r="G108" s="34">
        <v>19.240091768500001</v>
      </c>
      <c r="H108" s="34">
        <v>2.5619103779999999</v>
      </c>
      <c r="I108" s="34">
        <v>35.748672067900003</v>
      </c>
      <c r="J108" s="34" t="s">
        <v>3096</v>
      </c>
      <c r="K108" s="34">
        <v>7.351328E-2</v>
      </c>
      <c r="L108" s="34">
        <v>0</v>
      </c>
      <c r="M108" s="34">
        <v>0</v>
      </c>
      <c r="N108" s="34">
        <v>0</v>
      </c>
      <c r="O108" s="34">
        <v>8.9849559999999995E-2</v>
      </c>
      <c r="P108" s="34">
        <v>0.18817921800000001</v>
      </c>
      <c r="Q108" s="34">
        <v>1.4374800000000001</v>
      </c>
      <c r="R108" s="34">
        <v>0.74977667000000003</v>
      </c>
      <c r="S108" s="34">
        <v>2.3111650000000001E-2</v>
      </c>
      <c r="T108" s="34" t="s">
        <v>3097</v>
      </c>
      <c r="U108" s="34">
        <v>12.4400917685</v>
      </c>
      <c r="V108" s="34">
        <v>0</v>
      </c>
      <c r="W108" s="34">
        <v>6.8</v>
      </c>
      <c r="X108" s="34">
        <v>0</v>
      </c>
      <c r="Y108" s="34" t="s">
        <v>3098</v>
      </c>
      <c r="Z108" s="34">
        <v>2.5499999999999998</v>
      </c>
      <c r="AA108" s="34">
        <v>0</v>
      </c>
      <c r="AB108" s="34">
        <v>0</v>
      </c>
      <c r="AC108" s="34" t="s">
        <v>3099</v>
      </c>
      <c r="AD108" s="34">
        <v>1.85480018548E-3</v>
      </c>
      <c r="AE108" s="34">
        <v>0</v>
      </c>
      <c r="AF108" s="34">
        <v>7.4192007419200002E-3</v>
      </c>
      <c r="AG108" s="34">
        <v>0</v>
      </c>
      <c r="AH108" s="34" t="s">
        <v>3100</v>
      </c>
      <c r="AI108" s="34">
        <v>5.1294331149399998E-2</v>
      </c>
      <c r="AJ108" s="34">
        <v>0</v>
      </c>
      <c r="AK108" s="34">
        <v>0.46164898034399998</v>
      </c>
      <c r="AL108" s="34">
        <v>0</v>
      </c>
      <c r="AM108" s="34" t="s">
        <v>3101</v>
      </c>
      <c r="AN108" s="34">
        <v>0.97461786795000005</v>
      </c>
      <c r="AO108" s="34">
        <v>4.3972329800000001</v>
      </c>
      <c r="AP108" s="34">
        <v>0.10210177500000001</v>
      </c>
      <c r="AQ108" s="34">
        <v>1.1766000784399999</v>
      </c>
      <c r="AR108" s="34">
        <v>1</v>
      </c>
      <c r="AS108" s="34">
        <v>0</v>
      </c>
      <c r="AT108" s="34">
        <v>1.2110000864999999</v>
      </c>
      <c r="AU108" s="34">
        <v>0</v>
      </c>
      <c r="AV108" s="34">
        <v>0</v>
      </c>
      <c r="AW108" s="34">
        <v>2.01289982111</v>
      </c>
      <c r="AX108" s="34">
        <v>0</v>
      </c>
      <c r="AY108" s="34">
        <v>0</v>
      </c>
    </row>
    <row r="109" spans="1:51">
      <c r="A109" s="103">
        <v>91</v>
      </c>
      <c r="B109" s="103" t="s">
        <v>3095</v>
      </c>
      <c r="C109" s="34">
        <v>3.3875000000000002</v>
      </c>
      <c r="D109" s="34">
        <v>4.6370001854800003E-2</v>
      </c>
      <c r="E109" s="34">
        <v>0.79313525106600002</v>
      </c>
      <c r="F109" s="34">
        <v>3.34713150381</v>
      </c>
      <c r="G109" s="34">
        <v>0</v>
      </c>
      <c r="H109" s="34">
        <v>1.89777968036</v>
      </c>
      <c r="I109" s="34">
        <v>9.47191643709</v>
      </c>
      <c r="J109" s="34" t="s">
        <v>3096</v>
      </c>
      <c r="K109" s="34">
        <v>0.36756634999999999</v>
      </c>
      <c r="L109" s="34">
        <v>0</v>
      </c>
      <c r="M109" s="34">
        <v>0</v>
      </c>
      <c r="N109" s="34">
        <v>0</v>
      </c>
      <c r="O109" s="34">
        <v>0.27567477000000001</v>
      </c>
      <c r="P109" s="34">
        <v>5.8217943600000002E-3</v>
      </c>
      <c r="Q109" s="34">
        <v>1.2074833599999999</v>
      </c>
      <c r="R109" s="34">
        <v>0</v>
      </c>
      <c r="S109" s="34">
        <v>4.1233406E-2</v>
      </c>
      <c r="T109" s="34" t="s">
        <v>3097</v>
      </c>
      <c r="U109" s="34">
        <v>0</v>
      </c>
      <c r="V109" s="34">
        <v>0</v>
      </c>
      <c r="W109" s="34">
        <v>0</v>
      </c>
      <c r="X109" s="34">
        <v>0</v>
      </c>
      <c r="Y109" s="34" t="s">
        <v>3098</v>
      </c>
      <c r="Z109" s="34">
        <v>0.33750000000000002</v>
      </c>
      <c r="AA109" s="34">
        <v>0.05</v>
      </c>
      <c r="AB109" s="34">
        <v>3</v>
      </c>
      <c r="AC109" s="34" t="s">
        <v>3099</v>
      </c>
      <c r="AD109" s="34">
        <v>5.56440018548E-3</v>
      </c>
      <c r="AE109" s="34">
        <v>1.48384007419E-2</v>
      </c>
      <c r="AF109" s="34">
        <v>2.2257600741899999E-2</v>
      </c>
      <c r="AG109" s="34">
        <v>3.7096001854799998E-3</v>
      </c>
      <c r="AH109" s="34" t="s">
        <v>3100</v>
      </c>
      <c r="AI109" s="34">
        <v>3.91921677259E-2</v>
      </c>
      <c r="AJ109" s="34">
        <v>0.36109221642599998</v>
      </c>
      <c r="AK109" s="34">
        <v>0.35272950953299997</v>
      </c>
      <c r="AL109" s="34">
        <v>4.0121357380700003E-2</v>
      </c>
      <c r="AM109" s="34" t="s">
        <v>3101</v>
      </c>
      <c r="AN109" s="34">
        <v>0.480991255866</v>
      </c>
      <c r="AO109" s="34">
        <v>1.31916998195</v>
      </c>
      <c r="AP109" s="34">
        <v>4.5945796999999997E-2</v>
      </c>
      <c r="AQ109" s="34">
        <v>0.94128000000000001</v>
      </c>
      <c r="AR109" s="34">
        <v>0.2</v>
      </c>
      <c r="AS109" s="34">
        <v>0</v>
      </c>
      <c r="AT109" s="34">
        <v>0.34599999999999997</v>
      </c>
      <c r="AU109" s="34">
        <v>0</v>
      </c>
      <c r="AV109" s="34">
        <v>0</v>
      </c>
      <c r="AW109" s="34">
        <v>0</v>
      </c>
      <c r="AX109" s="34">
        <v>0</v>
      </c>
      <c r="AY109" s="34">
        <v>1.3744469E-2</v>
      </c>
    </row>
    <row r="110" spans="1:51">
      <c r="A110" s="103">
        <v>92</v>
      </c>
      <c r="B110" s="103" t="s">
        <v>3095</v>
      </c>
      <c r="C110" s="34">
        <v>2.78</v>
      </c>
      <c r="D110" s="34">
        <v>2.7822001854800001E-2</v>
      </c>
      <c r="E110" s="34">
        <v>0.45725488408499998</v>
      </c>
      <c r="F110" s="34">
        <v>6.2415634851800004</v>
      </c>
      <c r="G110" s="34">
        <v>0</v>
      </c>
      <c r="H110" s="34">
        <v>1.6582460830200001</v>
      </c>
      <c r="I110" s="34">
        <v>11.164886454099999</v>
      </c>
      <c r="J110" s="34" t="s">
        <v>3096</v>
      </c>
      <c r="K110" s="34">
        <v>0.20420356000000001</v>
      </c>
      <c r="L110" s="34">
        <v>0</v>
      </c>
      <c r="M110" s="34">
        <v>0</v>
      </c>
      <c r="N110" s="34">
        <v>0</v>
      </c>
      <c r="O110" s="34">
        <v>0.15315268000000001</v>
      </c>
      <c r="P110" s="34">
        <v>2.4486820200000001E-3</v>
      </c>
      <c r="Q110" s="34">
        <v>0.83635199999999998</v>
      </c>
      <c r="R110" s="34">
        <v>0.43986893100000002</v>
      </c>
      <c r="S110" s="34">
        <v>2.2220230000000001E-2</v>
      </c>
      <c r="T110" s="34" t="s">
        <v>3097</v>
      </c>
      <c r="U110" s="34">
        <v>0</v>
      </c>
      <c r="V110" s="34">
        <v>0</v>
      </c>
      <c r="W110" s="34">
        <v>0</v>
      </c>
      <c r="X110" s="34">
        <v>0</v>
      </c>
      <c r="Y110" s="34" t="s">
        <v>3098</v>
      </c>
      <c r="Z110" s="34">
        <v>2.16</v>
      </c>
      <c r="AA110" s="34">
        <v>0.02</v>
      </c>
      <c r="AB110" s="34">
        <v>0.6</v>
      </c>
      <c r="AC110" s="34" t="s">
        <v>3099</v>
      </c>
      <c r="AD110" s="34">
        <v>1.85480018548E-3</v>
      </c>
      <c r="AE110" s="34">
        <v>1.48384007419E-2</v>
      </c>
      <c r="AF110" s="34">
        <v>7.4192007419200002E-3</v>
      </c>
      <c r="AG110" s="34">
        <v>3.7096001854799998E-3</v>
      </c>
      <c r="AH110" s="34" t="s">
        <v>3100</v>
      </c>
      <c r="AI110" s="34">
        <v>8.8720187585299998E-3</v>
      </c>
      <c r="AJ110" s="34">
        <v>0.33168122685000001</v>
      </c>
      <c r="AK110" s="34">
        <v>7.9848168826800001E-2</v>
      </c>
      <c r="AL110" s="34">
        <v>3.6853469649999998E-2</v>
      </c>
      <c r="AM110" s="34" t="s">
        <v>3101</v>
      </c>
      <c r="AN110" s="34">
        <v>1.47469125735</v>
      </c>
      <c r="AO110" s="34">
        <v>2.63833996389</v>
      </c>
      <c r="AP110" s="34">
        <v>2.5525443500000002E-2</v>
      </c>
      <c r="AQ110" s="34">
        <v>1.1766000784399999</v>
      </c>
      <c r="AR110" s="34">
        <v>0.4</v>
      </c>
      <c r="AS110" s="34">
        <v>0</v>
      </c>
      <c r="AT110" s="34">
        <v>0.51900000000000002</v>
      </c>
      <c r="AU110" s="34">
        <v>0</v>
      </c>
      <c r="AV110" s="34">
        <v>0</v>
      </c>
      <c r="AW110" s="34">
        <v>0</v>
      </c>
      <c r="AX110" s="34">
        <v>0</v>
      </c>
      <c r="AY110" s="34">
        <v>7.406742E-3</v>
      </c>
    </row>
    <row r="111" spans="1:51">
      <c r="A111" s="103">
        <v>93</v>
      </c>
      <c r="B111" s="103" t="s">
        <v>3095</v>
      </c>
      <c r="C111" s="34">
        <v>3.02</v>
      </c>
      <c r="D111" s="34">
        <v>1.85480018548E-2</v>
      </c>
      <c r="E111" s="34">
        <v>0.487485779018</v>
      </c>
      <c r="F111" s="34">
        <v>7.2217933107199999</v>
      </c>
      <c r="G111" s="34">
        <v>0</v>
      </c>
      <c r="H111" s="34">
        <v>2.4955137951799999</v>
      </c>
      <c r="I111" s="34">
        <v>13.2433408868</v>
      </c>
      <c r="J111" s="34" t="s">
        <v>3096</v>
      </c>
      <c r="K111" s="34">
        <v>0.27567477000000001</v>
      </c>
      <c r="L111" s="34">
        <v>0</v>
      </c>
      <c r="M111" s="34">
        <v>0</v>
      </c>
      <c r="N111" s="34">
        <v>0</v>
      </c>
      <c r="O111" s="34">
        <v>0.25525445000000002</v>
      </c>
      <c r="P111" s="34">
        <v>4.3845751800000001E-3</v>
      </c>
      <c r="Q111" s="34">
        <v>1.9601999999999999</v>
      </c>
      <c r="R111" s="34">
        <v>0</v>
      </c>
      <c r="S111" s="34">
        <v>0</v>
      </c>
      <c r="T111" s="34" t="s">
        <v>3097</v>
      </c>
      <c r="U111" s="34">
        <v>0</v>
      </c>
      <c r="V111" s="34">
        <v>0</v>
      </c>
      <c r="W111" s="34">
        <v>0</v>
      </c>
      <c r="X111" s="34">
        <v>0</v>
      </c>
      <c r="Y111" s="34" t="s">
        <v>3098</v>
      </c>
      <c r="Z111" s="34">
        <v>2.4</v>
      </c>
      <c r="AA111" s="34">
        <v>0.02</v>
      </c>
      <c r="AB111" s="34">
        <v>0.6</v>
      </c>
      <c r="AC111" s="34" t="s">
        <v>3099</v>
      </c>
      <c r="AD111" s="34">
        <v>1.85480018548E-3</v>
      </c>
      <c r="AE111" s="34">
        <v>7.4192007419200002E-3</v>
      </c>
      <c r="AF111" s="34">
        <v>7.4192007419200002E-3</v>
      </c>
      <c r="AG111" s="34">
        <v>1.85480018548E-3</v>
      </c>
      <c r="AH111" s="34" t="s">
        <v>3100</v>
      </c>
      <c r="AI111" s="34">
        <v>1.08671280466E-2</v>
      </c>
      <c r="AJ111" s="34">
        <v>0.34093304869699997</v>
      </c>
      <c r="AK111" s="34">
        <v>9.7804152419700002E-2</v>
      </c>
      <c r="AL111" s="34">
        <v>3.7881449855199999E-2</v>
      </c>
      <c r="AM111" s="34" t="s">
        <v>3101</v>
      </c>
      <c r="AN111" s="34">
        <v>0.97461786795000005</v>
      </c>
      <c r="AO111" s="34">
        <v>2.63833996389</v>
      </c>
      <c r="AP111" s="34">
        <v>3.6756635000000003E-2</v>
      </c>
      <c r="AQ111" s="34">
        <v>0.62751999999999997</v>
      </c>
      <c r="AR111" s="34">
        <v>0.3</v>
      </c>
      <c r="AS111" s="34">
        <v>0</v>
      </c>
      <c r="AT111" s="34">
        <v>0.34599999999999997</v>
      </c>
      <c r="AU111" s="34">
        <v>0</v>
      </c>
      <c r="AV111" s="34">
        <v>0.77657197439900005</v>
      </c>
      <c r="AW111" s="34">
        <v>1.50967496648</v>
      </c>
      <c r="AX111" s="34">
        <v>0</v>
      </c>
      <c r="AY111" s="34">
        <v>1.2311903000000001E-2</v>
      </c>
    </row>
    <row r="112" spans="1:51">
      <c r="A112" s="103">
        <v>94</v>
      </c>
      <c r="B112" s="103" t="s">
        <v>3095</v>
      </c>
      <c r="C112" s="34">
        <v>2.85</v>
      </c>
      <c r="D112" s="34">
        <v>2.7822001854800001E-2</v>
      </c>
      <c r="E112" s="34">
        <v>0.75479971791199996</v>
      </c>
      <c r="F112" s="34">
        <v>5.29279697587</v>
      </c>
      <c r="G112" s="34">
        <v>0</v>
      </c>
      <c r="H112" s="34">
        <v>2.3982132981399999</v>
      </c>
      <c r="I112" s="34">
        <v>11.323631993799999</v>
      </c>
      <c r="J112" s="34" t="s">
        <v>3096</v>
      </c>
      <c r="K112" s="34">
        <v>0.37522403999999998</v>
      </c>
      <c r="L112" s="34">
        <v>0</v>
      </c>
      <c r="M112" s="34">
        <v>0</v>
      </c>
      <c r="N112" s="34">
        <v>0</v>
      </c>
      <c r="O112" s="34">
        <v>0.18761201999999999</v>
      </c>
      <c r="P112" s="34">
        <v>5.8570781400000002E-3</v>
      </c>
      <c r="Q112" s="34">
        <v>1.82952016</v>
      </c>
      <c r="R112" s="34">
        <v>0</v>
      </c>
      <c r="S112" s="34">
        <v>0</v>
      </c>
      <c r="T112" s="34" t="s">
        <v>3097</v>
      </c>
      <c r="U112" s="34">
        <v>0</v>
      </c>
      <c r="V112" s="34">
        <v>0</v>
      </c>
      <c r="W112" s="34">
        <v>0</v>
      </c>
      <c r="X112" s="34">
        <v>0</v>
      </c>
      <c r="Y112" s="34" t="s">
        <v>3098</v>
      </c>
      <c r="Z112" s="34">
        <v>2.7</v>
      </c>
      <c r="AA112" s="34">
        <v>0</v>
      </c>
      <c r="AB112" s="34">
        <v>0.15</v>
      </c>
      <c r="AC112" s="34" t="s">
        <v>3099</v>
      </c>
      <c r="AD112" s="34">
        <v>1.85480018548E-3</v>
      </c>
      <c r="AE112" s="34">
        <v>1.48384007419E-2</v>
      </c>
      <c r="AF112" s="34">
        <v>7.4192007419200002E-3</v>
      </c>
      <c r="AG112" s="34">
        <v>3.7096001854799998E-3</v>
      </c>
      <c r="AH112" s="34" t="s">
        <v>3100</v>
      </c>
      <c r="AI112" s="34">
        <v>5.58857346509E-2</v>
      </c>
      <c r="AJ112" s="34">
        <v>0.176348134263</v>
      </c>
      <c r="AK112" s="34">
        <v>0.50297161185799999</v>
      </c>
      <c r="AL112" s="34">
        <v>1.9594237140300001E-2</v>
      </c>
      <c r="AM112" s="34" t="s">
        <v>3101</v>
      </c>
      <c r="AN112" s="34">
        <v>0.97461786795000005</v>
      </c>
      <c r="AO112" s="34">
        <v>1.7588931919999999</v>
      </c>
      <c r="AP112" s="34">
        <v>2.5014934999999999E-2</v>
      </c>
      <c r="AQ112" s="34">
        <v>1.1766000784399999</v>
      </c>
      <c r="AR112" s="34">
        <v>0.2</v>
      </c>
      <c r="AS112" s="34">
        <v>0</v>
      </c>
      <c r="AT112" s="34">
        <v>0.25950000000000001</v>
      </c>
      <c r="AU112" s="34">
        <v>0</v>
      </c>
      <c r="AV112" s="34">
        <v>0.38828598720000002</v>
      </c>
      <c r="AW112" s="34">
        <v>0.50322495527800004</v>
      </c>
      <c r="AX112" s="34">
        <v>0</v>
      </c>
      <c r="AY112" s="34">
        <v>6.6599600000000004E-3</v>
      </c>
    </row>
    <row r="113" spans="1:51">
      <c r="A113" s="103">
        <v>95</v>
      </c>
      <c r="B113" s="103" t="s">
        <v>3095</v>
      </c>
      <c r="C113" s="34">
        <v>1.35</v>
      </c>
      <c r="D113" s="34">
        <v>9.2740000000000003E-2</v>
      </c>
      <c r="E113" s="34">
        <v>4.6749207255799998</v>
      </c>
      <c r="F113" s="34">
        <v>1.8479479705799999</v>
      </c>
      <c r="G113" s="34">
        <v>17.3625868994</v>
      </c>
      <c r="H113" s="34">
        <v>0</v>
      </c>
      <c r="I113" s="34">
        <v>25.3281955956</v>
      </c>
      <c r="J113" s="34" t="s">
        <v>3096</v>
      </c>
      <c r="K113" s="34">
        <v>0</v>
      </c>
      <c r="L113" s="34">
        <v>0</v>
      </c>
      <c r="M113" s="34">
        <v>0</v>
      </c>
      <c r="N113" s="34">
        <v>0</v>
      </c>
      <c r="O113" s="34">
        <v>0</v>
      </c>
      <c r="P113" s="34">
        <v>0</v>
      </c>
      <c r="Q113" s="34">
        <v>0</v>
      </c>
      <c r="R113" s="34">
        <v>0</v>
      </c>
      <c r="S113" s="34">
        <v>0</v>
      </c>
      <c r="T113" s="34" t="s">
        <v>3097</v>
      </c>
      <c r="U113" s="34">
        <v>10.162586899400001</v>
      </c>
      <c r="V113" s="34">
        <v>0</v>
      </c>
      <c r="W113" s="34">
        <v>7.2</v>
      </c>
      <c r="X113" s="34">
        <v>0</v>
      </c>
      <c r="Y113" s="34" t="s">
        <v>3098</v>
      </c>
      <c r="Z113" s="34">
        <v>1.35</v>
      </c>
      <c r="AA113" s="34">
        <v>0</v>
      </c>
      <c r="AB113" s="34">
        <v>0</v>
      </c>
      <c r="AC113" s="34" t="s">
        <v>3099</v>
      </c>
      <c r="AD113" s="34">
        <v>9.2739999999999993E-3</v>
      </c>
      <c r="AE113" s="34">
        <v>3.7095999999999997E-2</v>
      </c>
      <c r="AF113" s="34">
        <v>3.7095999999999997E-2</v>
      </c>
      <c r="AG113" s="34">
        <v>9.2739999999999993E-3</v>
      </c>
      <c r="AH113" s="34" t="s">
        <v>3100</v>
      </c>
      <c r="AI113" s="34">
        <v>0.46749207255800002</v>
      </c>
      <c r="AJ113" s="34">
        <v>0</v>
      </c>
      <c r="AK113" s="34">
        <v>4.20742865302</v>
      </c>
      <c r="AL113" s="34">
        <v>0</v>
      </c>
      <c r="AM113" s="34" t="s">
        <v>3101</v>
      </c>
      <c r="AN113" s="34">
        <v>0.38352467257900003</v>
      </c>
      <c r="AO113" s="34">
        <v>0.43972329799999998</v>
      </c>
      <c r="AP113" s="34">
        <v>0</v>
      </c>
      <c r="AQ113" s="34">
        <v>0.39219999999999999</v>
      </c>
      <c r="AR113" s="34">
        <v>0.2</v>
      </c>
      <c r="AS113" s="34">
        <v>0</v>
      </c>
      <c r="AT113" s="34">
        <v>0.4325</v>
      </c>
      <c r="AU113" s="34">
        <v>0</v>
      </c>
      <c r="AV113" s="34">
        <v>0</v>
      </c>
      <c r="AW113" s="34">
        <v>0</v>
      </c>
      <c r="AX113" s="34">
        <v>0</v>
      </c>
      <c r="AY113" s="34">
        <v>0</v>
      </c>
    </row>
    <row r="114" spans="1:51">
      <c r="A114" s="103">
        <v>97</v>
      </c>
      <c r="B114" s="103" t="s">
        <v>3095</v>
      </c>
      <c r="C114" s="34">
        <v>4.55</v>
      </c>
      <c r="D114" s="34">
        <v>2.7822001854799998</v>
      </c>
      <c r="E114" s="34">
        <v>0.155652035248</v>
      </c>
      <c r="F114" s="34">
        <v>0</v>
      </c>
      <c r="G114" s="34">
        <v>0</v>
      </c>
      <c r="H114" s="34">
        <v>0</v>
      </c>
      <c r="I114" s="34">
        <v>7.4878522207299998</v>
      </c>
      <c r="J114" s="34" t="s">
        <v>3096</v>
      </c>
      <c r="K114" s="34">
        <v>0</v>
      </c>
      <c r="L114" s="34">
        <v>0</v>
      </c>
      <c r="M114" s="34">
        <v>0</v>
      </c>
      <c r="N114" s="34">
        <v>0</v>
      </c>
      <c r="O114" s="34">
        <v>0</v>
      </c>
      <c r="P114" s="34">
        <v>0</v>
      </c>
      <c r="Q114" s="34">
        <v>0</v>
      </c>
      <c r="R114" s="34">
        <v>0</v>
      </c>
      <c r="S114" s="34">
        <v>0</v>
      </c>
      <c r="T114" s="34" t="s">
        <v>3097</v>
      </c>
      <c r="U114" s="34">
        <v>0</v>
      </c>
      <c r="V114" s="34">
        <v>0</v>
      </c>
      <c r="W114" s="34">
        <v>0</v>
      </c>
      <c r="X114" s="34">
        <v>0</v>
      </c>
      <c r="Y114" s="34" t="s">
        <v>3098</v>
      </c>
      <c r="Z114" s="34">
        <v>0</v>
      </c>
      <c r="AA114" s="34">
        <v>0.05</v>
      </c>
      <c r="AB114" s="34">
        <v>4.5</v>
      </c>
      <c r="AC114" s="34" t="s">
        <v>3099</v>
      </c>
      <c r="AD114" s="34">
        <v>0.55644003709599998</v>
      </c>
      <c r="AE114" s="34">
        <v>0</v>
      </c>
      <c r="AF114" s="34">
        <v>2.22576014838</v>
      </c>
      <c r="AG114" s="34">
        <v>0</v>
      </c>
      <c r="AH114" s="34" t="s">
        <v>3100</v>
      </c>
      <c r="AI114" s="34">
        <v>1.55652035248E-2</v>
      </c>
      <c r="AJ114" s="34">
        <v>0</v>
      </c>
      <c r="AK114" s="34">
        <v>0.14008683172299999</v>
      </c>
      <c r="AL114" s="34">
        <v>0</v>
      </c>
      <c r="AM114" s="34" t="s">
        <v>3101</v>
      </c>
      <c r="AN114" s="34">
        <v>0</v>
      </c>
      <c r="AO114" s="34">
        <v>0</v>
      </c>
      <c r="AP114" s="34">
        <v>0</v>
      </c>
      <c r="AQ114" s="34">
        <v>0</v>
      </c>
      <c r="AR114" s="34">
        <v>0</v>
      </c>
      <c r="AS114" s="34">
        <v>0</v>
      </c>
      <c r="AT114" s="34">
        <v>0</v>
      </c>
      <c r="AU114" s="34">
        <v>0</v>
      </c>
      <c r="AV114" s="34">
        <v>0</v>
      </c>
      <c r="AW114" s="34">
        <v>0</v>
      </c>
      <c r="AX114" s="34">
        <v>0</v>
      </c>
      <c r="AY114" s="34">
        <v>0</v>
      </c>
    </row>
    <row r="115" spans="1:51">
      <c r="A115" s="103">
        <v>98</v>
      </c>
      <c r="B115" s="103" t="s">
        <v>3095</v>
      </c>
      <c r="C115" s="34">
        <v>1.325</v>
      </c>
      <c r="D115" s="34">
        <v>0.18548000000000001</v>
      </c>
      <c r="E115" s="34">
        <v>1.9475926616599999</v>
      </c>
      <c r="F115" s="34">
        <v>0</v>
      </c>
      <c r="G115" s="34">
        <v>0</v>
      </c>
      <c r="H115" s="34">
        <v>0</v>
      </c>
      <c r="I115" s="34">
        <v>3.4580726616600002</v>
      </c>
      <c r="J115" s="34" t="s">
        <v>3096</v>
      </c>
      <c r="K115" s="34">
        <v>0</v>
      </c>
      <c r="L115" s="34">
        <v>0</v>
      </c>
      <c r="M115" s="34">
        <v>0</v>
      </c>
      <c r="N115" s="34">
        <v>0</v>
      </c>
      <c r="O115" s="34">
        <v>0</v>
      </c>
      <c r="P115" s="34">
        <v>0</v>
      </c>
      <c r="Q115" s="34">
        <v>0</v>
      </c>
      <c r="R115" s="34">
        <v>0</v>
      </c>
      <c r="S115" s="34">
        <v>0</v>
      </c>
      <c r="T115" s="34" t="s">
        <v>3097</v>
      </c>
      <c r="U115" s="34">
        <v>0</v>
      </c>
      <c r="V115" s="34">
        <v>0</v>
      </c>
      <c r="W115" s="34">
        <v>0</v>
      </c>
      <c r="X115" s="34">
        <v>0</v>
      </c>
      <c r="Y115" s="34" t="s">
        <v>3098</v>
      </c>
      <c r="Z115" s="34">
        <v>0.75</v>
      </c>
      <c r="AA115" s="34">
        <v>0.2</v>
      </c>
      <c r="AB115" s="34">
        <v>0.375</v>
      </c>
      <c r="AC115" s="34" t="s">
        <v>3099</v>
      </c>
      <c r="AD115" s="34">
        <v>1.8547999999999999E-2</v>
      </c>
      <c r="AE115" s="34">
        <v>0</v>
      </c>
      <c r="AF115" s="34">
        <v>0.166932</v>
      </c>
      <c r="AG115" s="34">
        <v>0</v>
      </c>
      <c r="AH115" s="34" t="s">
        <v>3100</v>
      </c>
      <c r="AI115" s="34">
        <v>0.19475926616600001</v>
      </c>
      <c r="AJ115" s="34">
        <v>0</v>
      </c>
      <c r="AK115" s="34">
        <v>1.7528333954899999</v>
      </c>
      <c r="AL115" s="34">
        <v>0</v>
      </c>
      <c r="AM115" s="34" t="s">
        <v>3101</v>
      </c>
      <c r="AN115" s="34">
        <v>0</v>
      </c>
      <c r="AO115" s="34">
        <v>0</v>
      </c>
      <c r="AP115" s="34">
        <v>0</v>
      </c>
      <c r="AQ115" s="34">
        <v>0</v>
      </c>
      <c r="AR115" s="34">
        <v>0</v>
      </c>
      <c r="AS115" s="34">
        <v>0</v>
      </c>
      <c r="AT115" s="34">
        <v>0</v>
      </c>
      <c r="AU115" s="34">
        <v>0</v>
      </c>
      <c r="AV115" s="34">
        <v>0</v>
      </c>
      <c r="AW115" s="34">
        <v>0</v>
      </c>
      <c r="AX115" s="34">
        <v>0</v>
      </c>
      <c r="AY115" s="34">
        <v>0</v>
      </c>
    </row>
    <row r="116" spans="1:51">
      <c r="A116" s="103">
        <v>99</v>
      </c>
      <c r="B116" s="103" t="s">
        <v>3095</v>
      </c>
      <c r="C116" s="34">
        <v>1.5</v>
      </c>
      <c r="D116" s="34">
        <v>4.6369999999999996</v>
      </c>
      <c r="E116" s="34">
        <v>0</v>
      </c>
      <c r="F116" s="34">
        <v>0</v>
      </c>
      <c r="G116" s="34">
        <v>0</v>
      </c>
      <c r="H116" s="34">
        <v>0</v>
      </c>
      <c r="I116" s="34">
        <v>6.1369999999999996</v>
      </c>
      <c r="J116" s="34" t="s">
        <v>3096</v>
      </c>
      <c r="K116" s="34">
        <v>0</v>
      </c>
      <c r="L116" s="34">
        <v>0</v>
      </c>
      <c r="M116" s="34">
        <v>0</v>
      </c>
      <c r="N116" s="34">
        <v>0</v>
      </c>
      <c r="O116" s="34">
        <v>0</v>
      </c>
      <c r="P116" s="34">
        <v>0</v>
      </c>
      <c r="Q116" s="34">
        <v>0</v>
      </c>
      <c r="R116" s="34">
        <v>0</v>
      </c>
      <c r="S116" s="34">
        <v>0</v>
      </c>
      <c r="T116" s="34" t="s">
        <v>3097</v>
      </c>
      <c r="U116" s="34">
        <v>0</v>
      </c>
      <c r="V116" s="34">
        <v>0</v>
      </c>
      <c r="W116" s="34">
        <v>0</v>
      </c>
      <c r="X116" s="34">
        <v>0</v>
      </c>
      <c r="Y116" s="34" t="s">
        <v>3098</v>
      </c>
      <c r="Z116" s="34">
        <v>1.5</v>
      </c>
      <c r="AA116" s="34">
        <v>0</v>
      </c>
      <c r="AB116" s="34">
        <v>0</v>
      </c>
      <c r="AC116" s="34" t="s">
        <v>3099</v>
      </c>
      <c r="AD116" s="34">
        <v>0.4637</v>
      </c>
      <c r="AE116" s="34">
        <v>0</v>
      </c>
      <c r="AF116" s="34">
        <v>4.1733000000000002</v>
      </c>
      <c r="AG116" s="34">
        <v>0</v>
      </c>
      <c r="AH116" s="34" t="s">
        <v>3100</v>
      </c>
      <c r="AI116" s="34">
        <v>0</v>
      </c>
      <c r="AJ116" s="34">
        <v>0</v>
      </c>
      <c r="AK116" s="34">
        <v>0</v>
      </c>
      <c r="AL116" s="34">
        <v>0</v>
      </c>
      <c r="AM116" s="34" t="s">
        <v>3101</v>
      </c>
      <c r="AN116" s="34">
        <v>0</v>
      </c>
      <c r="AO116" s="34">
        <v>0</v>
      </c>
      <c r="AP116" s="34">
        <v>0</v>
      </c>
      <c r="AQ116" s="34">
        <v>0</v>
      </c>
      <c r="AR116" s="34">
        <v>0</v>
      </c>
      <c r="AS116" s="34">
        <v>0</v>
      </c>
      <c r="AT116" s="34">
        <v>0</v>
      </c>
      <c r="AU116" s="34">
        <v>0</v>
      </c>
      <c r="AV116" s="34">
        <v>0</v>
      </c>
      <c r="AW116" s="34">
        <v>0</v>
      </c>
      <c r="AX116" s="34">
        <v>0</v>
      </c>
      <c r="AY116" s="34">
        <v>0</v>
      </c>
    </row>
    <row r="117" spans="1:51">
      <c r="A117" s="103">
        <v>100</v>
      </c>
      <c r="B117" s="103" t="s">
        <v>3095</v>
      </c>
      <c r="C117" s="34">
        <v>0.95</v>
      </c>
      <c r="D117" s="34">
        <v>3.7096001854799998</v>
      </c>
      <c r="E117" s="34">
        <v>0</v>
      </c>
      <c r="F117" s="34">
        <v>0</v>
      </c>
      <c r="G117" s="34">
        <v>0</v>
      </c>
      <c r="H117" s="34">
        <v>0</v>
      </c>
      <c r="I117" s="34">
        <v>4.6596001854800004</v>
      </c>
      <c r="J117" s="34" t="s">
        <v>3096</v>
      </c>
      <c r="K117" s="34">
        <v>0</v>
      </c>
      <c r="L117" s="34">
        <v>0</v>
      </c>
      <c r="M117" s="34">
        <v>0</v>
      </c>
      <c r="N117" s="34">
        <v>0</v>
      </c>
      <c r="O117" s="34">
        <v>0</v>
      </c>
      <c r="P117" s="34">
        <v>0</v>
      </c>
      <c r="Q117" s="34">
        <v>0</v>
      </c>
      <c r="R117" s="34">
        <v>0</v>
      </c>
      <c r="S117" s="34">
        <v>0</v>
      </c>
      <c r="T117" s="34" t="s">
        <v>3097</v>
      </c>
      <c r="U117" s="34">
        <v>0</v>
      </c>
      <c r="V117" s="34">
        <v>0</v>
      </c>
      <c r="W117" s="34">
        <v>0</v>
      </c>
      <c r="X117" s="34">
        <v>0</v>
      </c>
      <c r="Y117" s="34" t="s">
        <v>3098</v>
      </c>
      <c r="Z117" s="34">
        <v>0.8</v>
      </c>
      <c r="AA117" s="34">
        <v>0</v>
      </c>
      <c r="AB117" s="34">
        <v>0.15</v>
      </c>
      <c r="AC117" s="34" t="s">
        <v>3099</v>
      </c>
      <c r="AD117" s="34">
        <v>0.27822001854799999</v>
      </c>
      <c r="AE117" s="34">
        <v>0.83465999999999996</v>
      </c>
      <c r="AF117" s="34">
        <v>2.5039801669299999</v>
      </c>
      <c r="AG117" s="34">
        <v>9.2740000000000003E-2</v>
      </c>
      <c r="AH117" s="34" t="s">
        <v>3100</v>
      </c>
      <c r="AI117" s="34">
        <v>0</v>
      </c>
      <c r="AJ117" s="34">
        <v>0</v>
      </c>
      <c r="AK117" s="34">
        <v>0</v>
      </c>
      <c r="AL117" s="34">
        <v>0</v>
      </c>
      <c r="AM117" s="34" t="s">
        <v>3101</v>
      </c>
      <c r="AN117" s="34">
        <v>0</v>
      </c>
      <c r="AO117" s="34">
        <v>0</v>
      </c>
      <c r="AP117" s="34">
        <v>0</v>
      </c>
      <c r="AQ117" s="34">
        <v>0</v>
      </c>
      <c r="AR117" s="34">
        <v>0</v>
      </c>
      <c r="AS117" s="34">
        <v>0</v>
      </c>
      <c r="AT117" s="34">
        <v>0</v>
      </c>
      <c r="AU117" s="34">
        <v>0</v>
      </c>
      <c r="AV117" s="34">
        <v>0</v>
      </c>
      <c r="AW117" s="34">
        <v>0</v>
      </c>
      <c r="AX117" s="34">
        <v>0</v>
      </c>
      <c r="AY117" s="34">
        <v>0</v>
      </c>
    </row>
    <row r="118" spans="1:51">
      <c r="A118" s="103">
        <v>101</v>
      </c>
      <c r="B118" s="103" t="s">
        <v>3095</v>
      </c>
      <c r="C118" s="34">
        <v>3.2749999999999999</v>
      </c>
      <c r="D118" s="34">
        <v>2.7822001854800001E-2</v>
      </c>
      <c r="E118" s="34">
        <v>1.00767967419</v>
      </c>
      <c r="F118" s="34">
        <v>4.2318876783099997</v>
      </c>
      <c r="G118" s="34">
        <v>0</v>
      </c>
      <c r="H118" s="34">
        <v>2.7540413093599998</v>
      </c>
      <c r="I118" s="34">
        <v>11.296430663700001</v>
      </c>
      <c r="J118" s="34" t="s">
        <v>3096</v>
      </c>
      <c r="K118" s="34">
        <v>0.63813609999999998</v>
      </c>
      <c r="L118" s="34">
        <v>0</v>
      </c>
      <c r="M118" s="34">
        <v>0</v>
      </c>
      <c r="N118" s="34">
        <v>0</v>
      </c>
      <c r="O118" s="34">
        <v>0.47860207500000002</v>
      </c>
      <c r="P118" s="34">
        <v>5.8217943600000002E-3</v>
      </c>
      <c r="Q118" s="34">
        <v>1.5455783999999999</v>
      </c>
      <c r="R118" s="34">
        <v>0</v>
      </c>
      <c r="S118" s="34">
        <v>8.5902939999999997E-2</v>
      </c>
      <c r="T118" s="34" t="s">
        <v>3097</v>
      </c>
      <c r="U118" s="34">
        <v>0</v>
      </c>
      <c r="V118" s="34">
        <v>0</v>
      </c>
      <c r="W118" s="34">
        <v>0</v>
      </c>
      <c r="X118" s="34">
        <v>0</v>
      </c>
      <c r="Y118" s="34" t="s">
        <v>3098</v>
      </c>
      <c r="Z118" s="34">
        <v>0.6</v>
      </c>
      <c r="AA118" s="34">
        <v>0.05</v>
      </c>
      <c r="AB118" s="34">
        <v>2.625</v>
      </c>
      <c r="AC118" s="34" t="s">
        <v>3099</v>
      </c>
      <c r="AD118" s="34">
        <v>1.85480018548E-3</v>
      </c>
      <c r="AE118" s="34">
        <v>1.48384007419E-2</v>
      </c>
      <c r="AF118" s="34">
        <v>7.4192007419200002E-3</v>
      </c>
      <c r="AG118" s="34">
        <v>3.7096001854799998E-3</v>
      </c>
      <c r="AH118" s="34" t="s">
        <v>3100</v>
      </c>
      <c r="AI118" s="34">
        <v>2.4326784127200001E-2</v>
      </c>
      <c r="AJ118" s="34">
        <v>0.68797064962599996</v>
      </c>
      <c r="AK118" s="34">
        <v>0.218941057144</v>
      </c>
      <c r="AL118" s="34">
        <v>7.6441183291799997E-2</v>
      </c>
      <c r="AM118" s="34" t="s">
        <v>3101</v>
      </c>
      <c r="AN118" s="34">
        <v>0.480991255866</v>
      </c>
      <c r="AO118" s="34">
        <v>1.7588931919999999</v>
      </c>
      <c r="AP118" s="34">
        <v>6.3813610000000007E-2</v>
      </c>
      <c r="AQ118" s="34">
        <v>1.1766000784399999</v>
      </c>
      <c r="AR118" s="34">
        <v>0.3</v>
      </c>
      <c r="AS118" s="34">
        <v>0</v>
      </c>
      <c r="AT118" s="34">
        <v>0.4325</v>
      </c>
      <c r="AU118" s="34">
        <v>0</v>
      </c>
      <c r="AV118" s="34">
        <v>0</v>
      </c>
      <c r="AW118" s="34">
        <v>0</v>
      </c>
      <c r="AX118" s="34">
        <v>0</v>
      </c>
      <c r="AY118" s="34">
        <v>1.9089542000000001E-2</v>
      </c>
    </row>
    <row r="119" spans="1:51">
      <c r="A119" s="103">
        <v>102</v>
      </c>
      <c r="B119" s="103" t="s">
        <v>3095</v>
      </c>
      <c r="C119" s="34">
        <v>3.2</v>
      </c>
      <c r="D119" s="34">
        <v>0.97377000000000002</v>
      </c>
      <c r="E119" s="34">
        <v>1.5361414980799999</v>
      </c>
      <c r="F119" s="34">
        <v>25.4605866906</v>
      </c>
      <c r="G119" s="34">
        <v>0</v>
      </c>
      <c r="H119" s="34">
        <v>2.7416789863000002</v>
      </c>
      <c r="I119" s="34">
        <v>33.912177174999997</v>
      </c>
      <c r="J119" s="34" t="s">
        <v>3096</v>
      </c>
      <c r="K119" s="34">
        <v>0.63813609999999998</v>
      </c>
      <c r="L119" s="34">
        <v>3.7215758400000002E-4</v>
      </c>
      <c r="M119" s="34">
        <v>0</v>
      </c>
      <c r="N119" s="34">
        <v>0.29932404000000001</v>
      </c>
      <c r="O119" s="34">
        <v>0.68918690000000005</v>
      </c>
      <c r="P119" s="34">
        <v>1.164358872E-2</v>
      </c>
      <c r="Q119" s="34">
        <v>0.86248800000000003</v>
      </c>
      <c r="R119" s="34">
        <v>0</v>
      </c>
      <c r="S119" s="34">
        <v>0.2405282</v>
      </c>
      <c r="T119" s="34" t="s">
        <v>3097</v>
      </c>
      <c r="U119" s="34">
        <v>0</v>
      </c>
      <c r="V119" s="34">
        <v>0</v>
      </c>
      <c r="W119" s="34">
        <v>0</v>
      </c>
      <c r="X119" s="34">
        <v>0</v>
      </c>
      <c r="Y119" s="34" t="s">
        <v>3098</v>
      </c>
      <c r="Z119" s="34">
        <v>0.9</v>
      </c>
      <c r="AA119" s="34">
        <v>0.05</v>
      </c>
      <c r="AB119" s="34">
        <v>2.25</v>
      </c>
      <c r="AC119" s="34" t="s">
        <v>3099</v>
      </c>
      <c r="AD119" s="34">
        <v>0.18548000000000001</v>
      </c>
      <c r="AE119" s="34">
        <v>3.7095999999999997E-2</v>
      </c>
      <c r="AF119" s="34">
        <v>0.74192000000000002</v>
      </c>
      <c r="AG119" s="34">
        <v>9.2739999999999993E-3</v>
      </c>
      <c r="AH119" s="34" t="s">
        <v>3100</v>
      </c>
      <c r="AI119" s="34">
        <v>7.3503171135299999E-2</v>
      </c>
      <c r="AJ119" s="34">
        <v>0.72099880805100003</v>
      </c>
      <c r="AK119" s="34">
        <v>0.66152854021800001</v>
      </c>
      <c r="AL119" s="34">
        <v>8.0110978672300007E-2</v>
      </c>
      <c r="AM119" s="34" t="s">
        <v>3101</v>
      </c>
      <c r="AN119" s="34">
        <v>0.480991255866</v>
      </c>
      <c r="AO119" s="34">
        <v>17.58893192</v>
      </c>
      <c r="AP119" s="34">
        <v>0.17229673500000001</v>
      </c>
      <c r="AQ119" s="34">
        <v>2.3532001568799998</v>
      </c>
      <c r="AR119" s="34">
        <v>1</v>
      </c>
      <c r="AS119" s="34">
        <v>0</v>
      </c>
      <c r="AT119" s="34">
        <v>1.2975000864999999</v>
      </c>
      <c r="AU119" s="34">
        <v>0</v>
      </c>
      <c r="AV119" s="34">
        <v>0</v>
      </c>
      <c r="AW119" s="34">
        <v>2.5161247763899999</v>
      </c>
      <c r="AX119" s="34">
        <v>0</v>
      </c>
      <c r="AY119" s="34">
        <v>5.1541759999999999E-2</v>
      </c>
    </row>
    <row r="120" spans="1:51">
      <c r="A120" s="103">
        <v>103</v>
      </c>
      <c r="B120" s="103" t="s">
        <v>3095</v>
      </c>
      <c r="C120" s="34">
        <v>2.92</v>
      </c>
      <c r="D120" s="34">
        <v>2.7822001854800001E-2</v>
      </c>
      <c r="E120" s="34">
        <v>1.4440688613899999</v>
      </c>
      <c r="F120" s="34">
        <v>7.7451669024900003</v>
      </c>
      <c r="G120" s="34">
        <v>0</v>
      </c>
      <c r="H120" s="34">
        <v>2.9176973337600001</v>
      </c>
      <c r="I120" s="34">
        <v>15.054755099499999</v>
      </c>
      <c r="J120" s="34" t="s">
        <v>3096</v>
      </c>
      <c r="K120" s="34">
        <v>0.50029873999999996</v>
      </c>
      <c r="L120" s="34">
        <v>7.1203627199999999E-6</v>
      </c>
      <c r="M120" s="34">
        <v>0</v>
      </c>
      <c r="N120" s="34">
        <v>5.7268629999999996E-3</v>
      </c>
      <c r="O120" s="34">
        <v>0.37522404999999998</v>
      </c>
      <c r="P120" s="34">
        <v>1.63245474E-2</v>
      </c>
      <c r="Q120" s="34">
        <v>1.99720856</v>
      </c>
      <c r="R120" s="34">
        <v>0</v>
      </c>
      <c r="S120" s="34">
        <v>2.2907453000000001E-2</v>
      </c>
      <c r="T120" s="34" t="s">
        <v>3097</v>
      </c>
      <c r="U120" s="34">
        <v>0</v>
      </c>
      <c r="V120" s="34">
        <v>0</v>
      </c>
      <c r="W120" s="34">
        <v>0</v>
      </c>
      <c r="X120" s="34">
        <v>0</v>
      </c>
      <c r="Y120" s="34" t="s">
        <v>3098</v>
      </c>
      <c r="Z120" s="34">
        <v>1.62</v>
      </c>
      <c r="AA120" s="34">
        <v>0.1</v>
      </c>
      <c r="AB120" s="34">
        <v>1.2</v>
      </c>
      <c r="AC120" s="34" t="s">
        <v>3099</v>
      </c>
      <c r="AD120" s="34">
        <v>1.85480018548E-3</v>
      </c>
      <c r="AE120" s="34">
        <v>1.48384007419E-2</v>
      </c>
      <c r="AF120" s="34">
        <v>7.4192007419200002E-3</v>
      </c>
      <c r="AG120" s="34">
        <v>3.7096001854799998E-3</v>
      </c>
      <c r="AH120" s="34" t="s">
        <v>3100</v>
      </c>
      <c r="AI120" s="34">
        <v>8.9360233293499999E-2</v>
      </c>
      <c r="AJ120" s="34">
        <v>0.49541987560900003</v>
      </c>
      <c r="AK120" s="34">
        <v>0.804242099642</v>
      </c>
      <c r="AL120" s="34">
        <v>5.5046652845400001E-2</v>
      </c>
      <c r="AM120" s="34" t="s">
        <v>3101</v>
      </c>
      <c r="AN120" s="34">
        <v>0.97461786795000005</v>
      </c>
      <c r="AO120" s="34">
        <v>2.63833996389</v>
      </c>
      <c r="AP120" s="34">
        <v>5.0029869999999997E-2</v>
      </c>
      <c r="AQ120" s="34">
        <v>1.1766000784399999</v>
      </c>
      <c r="AR120" s="34">
        <v>0.5</v>
      </c>
      <c r="AS120" s="34">
        <v>0</v>
      </c>
      <c r="AT120" s="34">
        <v>0.60550004324999995</v>
      </c>
      <c r="AU120" s="34">
        <v>0</v>
      </c>
      <c r="AV120" s="34">
        <v>0.77657197439900005</v>
      </c>
      <c r="AW120" s="34">
        <v>1.00644991056</v>
      </c>
      <c r="AX120" s="34">
        <v>0</v>
      </c>
      <c r="AY120" s="34">
        <v>1.7057194000000001E-2</v>
      </c>
    </row>
    <row r="121" spans="1:51">
      <c r="A121" s="103">
        <v>104</v>
      </c>
      <c r="B121" s="103" t="s">
        <v>3095</v>
      </c>
      <c r="C121" s="34">
        <v>3.45</v>
      </c>
      <c r="D121" s="34">
        <v>0.97377000000000002</v>
      </c>
      <c r="E121" s="34">
        <v>2.5398591663699999</v>
      </c>
      <c r="F121" s="34">
        <v>23.163515526099999</v>
      </c>
      <c r="G121" s="34">
        <v>0</v>
      </c>
      <c r="H121" s="34">
        <v>3.0582058083999999</v>
      </c>
      <c r="I121" s="34">
        <v>33.185350500799998</v>
      </c>
      <c r="J121" s="34" t="s">
        <v>3096</v>
      </c>
      <c r="K121" s="34">
        <v>0.50029873999999996</v>
      </c>
      <c r="L121" s="34">
        <v>2.0506640000000001E-4</v>
      </c>
      <c r="M121" s="34">
        <v>0</v>
      </c>
      <c r="N121" s="34">
        <v>0.16493362</v>
      </c>
      <c r="O121" s="34">
        <v>0.37522404999999998</v>
      </c>
      <c r="P121" s="34">
        <v>2.4486821999999998E-2</v>
      </c>
      <c r="Q121" s="34">
        <v>1.8968462399999999</v>
      </c>
      <c r="R121" s="34">
        <v>0</v>
      </c>
      <c r="S121" s="34">
        <v>9.6211270000000002E-2</v>
      </c>
      <c r="T121" s="34" t="s">
        <v>3097</v>
      </c>
      <c r="U121" s="34">
        <v>0</v>
      </c>
      <c r="V121" s="34">
        <v>0</v>
      </c>
      <c r="W121" s="34">
        <v>0</v>
      </c>
      <c r="X121" s="34">
        <v>0</v>
      </c>
      <c r="Y121" s="34" t="s">
        <v>3098</v>
      </c>
      <c r="Z121" s="34">
        <v>2.52</v>
      </c>
      <c r="AA121" s="34">
        <v>0.03</v>
      </c>
      <c r="AB121" s="34">
        <v>0.9</v>
      </c>
      <c r="AC121" s="34" t="s">
        <v>3099</v>
      </c>
      <c r="AD121" s="34">
        <v>0.18548000000000001</v>
      </c>
      <c r="AE121" s="34">
        <v>3.7095999999999997E-2</v>
      </c>
      <c r="AF121" s="34">
        <v>0.74192000000000002</v>
      </c>
      <c r="AG121" s="34">
        <v>9.2739999999999993E-3</v>
      </c>
      <c r="AH121" s="34" t="s">
        <v>3100</v>
      </c>
      <c r="AI121" s="34">
        <v>0.19417821307899999</v>
      </c>
      <c r="AJ121" s="34">
        <v>0.53826933202799998</v>
      </c>
      <c r="AK121" s="34">
        <v>1.74760391771</v>
      </c>
      <c r="AL121" s="34">
        <v>5.9807703558600003E-2</v>
      </c>
      <c r="AM121" s="34" t="s">
        <v>3101</v>
      </c>
      <c r="AN121" s="34">
        <v>0.97461786795000005</v>
      </c>
      <c r="AO121" s="34">
        <v>13.1916998195</v>
      </c>
      <c r="AP121" s="34">
        <v>9.1891595000000006E-2</v>
      </c>
      <c r="AQ121" s="34">
        <v>2.3532001568799998</v>
      </c>
      <c r="AR121" s="34">
        <v>1.5000001000000001</v>
      </c>
      <c r="AS121" s="34">
        <v>0</v>
      </c>
      <c r="AT121" s="34">
        <v>1.73</v>
      </c>
      <c r="AU121" s="34">
        <v>0</v>
      </c>
      <c r="AV121" s="34">
        <v>0.77657197439900005</v>
      </c>
      <c r="AW121" s="34">
        <v>2.5161247763899999</v>
      </c>
      <c r="AX121" s="34">
        <v>0</v>
      </c>
      <c r="AY121" s="34">
        <v>2.9409235999999998E-2</v>
      </c>
    </row>
    <row r="122" spans="1:51">
      <c r="A122" s="103">
        <v>105</v>
      </c>
      <c r="B122" s="103" t="s">
        <v>3095</v>
      </c>
      <c r="C122" s="34">
        <v>3.5</v>
      </c>
      <c r="D122" s="34">
        <v>5.5644000927400003E-2</v>
      </c>
      <c r="E122" s="34">
        <v>1.4294913629399999</v>
      </c>
      <c r="F122" s="34">
        <v>11.5131500638</v>
      </c>
      <c r="G122" s="34">
        <v>0</v>
      </c>
      <c r="H122" s="34">
        <v>3.5773335503600001</v>
      </c>
      <c r="I122" s="34">
        <v>20.075618978000001</v>
      </c>
      <c r="J122" s="34" t="s">
        <v>3096</v>
      </c>
      <c r="K122" s="34">
        <v>0.50029873999999996</v>
      </c>
      <c r="L122" s="34">
        <v>7.1203627199999999E-6</v>
      </c>
      <c r="M122" s="34">
        <v>0</v>
      </c>
      <c r="N122" s="34">
        <v>5.7268629999999996E-3</v>
      </c>
      <c r="O122" s="34">
        <v>0.375224065</v>
      </c>
      <c r="P122" s="34">
        <v>1.7124309000000001E-2</v>
      </c>
      <c r="Q122" s="34">
        <v>1.94870016</v>
      </c>
      <c r="R122" s="34">
        <v>0.70734483999999997</v>
      </c>
      <c r="S122" s="34">
        <v>2.2907453000000001E-2</v>
      </c>
      <c r="T122" s="34" t="s">
        <v>3097</v>
      </c>
      <c r="U122" s="34">
        <v>0</v>
      </c>
      <c r="V122" s="34">
        <v>0</v>
      </c>
      <c r="W122" s="34">
        <v>0</v>
      </c>
      <c r="X122" s="34">
        <v>0</v>
      </c>
      <c r="Y122" s="34" t="s">
        <v>3098</v>
      </c>
      <c r="Z122" s="34">
        <v>2.88</v>
      </c>
      <c r="AA122" s="34">
        <v>0.02</v>
      </c>
      <c r="AB122" s="34">
        <v>0.6</v>
      </c>
      <c r="AC122" s="34" t="s">
        <v>3099</v>
      </c>
      <c r="AD122" s="34">
        <v>1.85480018548E-3</v>
      </c>
      <c r="AE122" s="34">
        <v>3.7095999999999997E-2</v>
      </c>
      <c r="AF122" s="34">
        <v>7.4192007419200002E-3</v>
      </c>
      <c r="AG122" s="34">
        <v>9.2739999999999993E-3</v>
      </c>
      <c r="AH122" s="34" t="s">
        <v>3100</v>
      </c>
      <c r="AI122" s="34">
        <v>8.9249312469599995E-2</v>
      </c>
      <c r="AJ122" s="34">
        <v>0.48329841441999999</v>
      </c>
      <c r="AK122" s="34">
        <v>0.80324381222700003</v>
      </c>
      <c r="AL122" s="34">
        <v>5.36998238244E-2</v>
      </c>
      <c r="AM122" s="34" t="s">
        <v>3101</v>
      </c>
      <c r="AN122" s="34">
        <v>1.97763367907</v>
      </c>
      <c r="AO122" s="34">
        <v>4.3972329800000001</v>
      </c>
      <c r="AP122" s="34">
        <v>5.0029869999999997E-2</v>
      </c>
      <c r="AQ122" s="34">
        <v>1.1766000784399999</v>
      </c>
      <c r="AR122" s="34">
        <v>0.4</v>
      </c>
      <c r="AS122" s="34">
        <v>0</v>
      </c>
      <c r="AT122" s="34">
        <v>0.4325</v>
      </c>
      <c r="AU122" s="34">
        <v>0</v>
      </c>
      <c r="AV122" s="34">
        <v>1.5531439488000001</v>
      </c>
      <c r="AW122" s="34">
        <v>1.50967496648</v>
      </c>
      <c r="AX122" s="34">
        <v>0</v>
      </c>
      <c r="AY122" s="34">
        <v>1.6334541000000001E-2</v>
      </c>
    </row>
    <row r="123" spans="1:51">
      <c r="A123" s="103">
        <v>106</v>
      </c>
      <c r="B123" s="103" t="s">
        <v>3095</v>
      </c>
      <c r="C123" s="34">
        <v>5.492</v>
      </c>
      <c r="D123" s="34">
        <v>9.2740000000000003E-2</v>
      </c>
      <c r="E123" s="34">
        <v>0.34225346565100001</v>
      </c>
      <c r="F123" s="34">
        <v>35.820376316299999</v>
      </c>
      <c r="G123" s="34">
        <v>0</v>
      </c>
      <c r="H123" s="34">
        <v>0.63017498016399998</v>
      </c>
      <c r="I123" s="34">
        <v>42.377544762200003</v>
      </c>
      <c r="J123" s="34" t="s">
        <v>3096</v>
      </c>
      <c r="K123" s="34">
        <v>0</v>
      </c>
      <c r="L123" s="34">
        <v>1.10949464E-4</v>
      </c>
      <c r="M123" s="34">
        <v>0</v>
      </c>
      <c r="N123" s="34">
        <v>9.2182440000000004E-2</v>
      </c>
      <c r="O123" s="34">
        <v>0.33770159999999999</v>
      </c>
      <c r="P123" s="34">
        <v>1.29373227E-2</v>
      </c>
      <c r="Q123" s="34">
        <v>0.160658</v>
      </c>
      <c r="R123" s="34">
        <v>2.6584667999999999E-2</v>
      </c>
      <c r="S123" s="34">
        <v>0</v>
      </c>
      <c r="T123" s="34" t="s">
        <v>3097</v>
      </c>
      <c r="U123" s="34">
        <v>0</v>
      </c>
      <c r="V123" s="34">
        <v>0</v>
      </c>
      <c r="W123" s="34">
        <v>0</v>
      </c>
      <c r="X123" s="34">
        <v>0</v>
      </c>
      <c r="Y123" s="34" t="s">
        <v>3098</v>
      </c>
      <c r="Z123" s="34">
        <v>3.9620000000000002</v>
      </c>
      <c r="AA123" s="34">
        <v>0.03</v>
      </c>
      <c r="AB123" s="34">
        <v>1.5</v>
      </c>
      <c r="AC123" s="34" t="s">
        <v>3099</v>
      </c>
      <c r="AD123" s="34">
        <v>2.3185000000000001E-2</v>
      </c>
      <c r="AE123" s="34">
        <v>2.3185000000000001E-2</v>
      </c>
      <c r="AF123" s="34">
        <v>2.3185000000000001E-2</v>
      </c>
      <c r="AG123" s="34">
        <v>2.3185000000000001E-2</v>
      </c>
      <c r="AH123" s="34" t="s">
        <v>3100</v>
      </c>
      <c r="AI123" s="34">
        <v>2.6921319498000001E-2</v>
      </c>
      <c r="AJ123" s="34">
        <v>6.5736243604199995E-2</v>
      </c>
      <c r="AK123" s="34">
        <v>0.24229187548200001</v>
      </c>
      <c r="AL123" s="34">
        <v>7.3040270671299997E-3</v>
      </c>
      <c r="AM123" s="34" t="s">
        <v>3101</v>
      </c>
      <c r="AN123" s="34">
        <v>3.4887088513800002</v>
      </c>
      <c r="AO123" s="34">
        <v>15.390315429999999</v>
      </c>
      <c r="AP123" s="34">
        <v>0.20101286500000001</v>
      </c>
      <c r="AQ123" s="34">
        <v>2.58852015688</v>
      </c>
      <c r="AR123" s="34">
        <v>1</v>
      </c>
      <c r="AS123" s="34">
        <v>0.10050642999999999</v>
      </c>
      <c r="AT123" s="34">
        <v>1.4704999999999999</v>
      </c>
      <c r="AU123" s="34">
        <v>0</v>
      </c>
      <c r="AV123" s="34">
        <v>2.7180020657099999</v>
      </c>
      <c r="AW123" s="34">
        <v>8.8064367173699996</v>
      </c>
      <c r="AX123" s="34">
        <v>0</v>
      </c>
      <c r="AY123" s="34">
        <v>5.6373800000000002E-2</v>
      </c>
    </row>
    <row r="124" spans="1:51">
      <c r="A124" s="103">
        <v>107</v>
      </c>
      <c r="B124" s="103" t="s">
        <v>3095</v>
      </c>
      <c r="C124" s="34">
        <v>2.23875</v>
      </c>
      <c r="D124" s="34">
        <v>1.85480018548E-2</v>
      </c>
      <c r="E124" s="34">
        <v>0.85311728301699996</v>
      </c>
      <c r="F124" s="34">
        <v>1.3759837991099999</v>
      </c>
      <c r="G124" s="34">
        <v>33.750613905999998</v>
      </c>
      <c r="H124" s="34">
        <v>1.65666618019</v>
      </c>
      <c r="I124" s="34">
        <v>39.8936791701</v>
      </c>
      <c r="J124" s="34" t="s">
        <v>3096</v>
      </c>
      <c r="K124" s="34">
        <v>2.0011948000000002E-2</v>
      </c>
      <c r="L124" s="34">
        <v>9.3039401600000002E-7</v>
      </c>
      <c r="M124" s="34">
        <v>0</v>
      </c>
      <c r="N124" s="34">
        <v>1.9402611E-3</v>
      </c>
      <c r="O124" s="34">
        <v>1.0005974000000001E-2</v>
      </c>
      <c r="P124" s="34">
        <v>6.0705444599999998E-2</v>
      </c>
      <c r="Q124" s="34">
        <v>0.32268555199999999</v>
      </c>
      <c r="R124" s="34">
        <v>4.85633101E-2</v>
      </c>
      <c r="S124" s="34">
        <v>1.1927527600000001</v>
      </c>
      <c r="T124" s="34" t="s">
        <v>3097</v>
      </c>
      <c r="U124" s="34">
        <v>22.950613906000001</v>
      </c>
      <c r="V124" s="34">
        <v>0</v>
      </c>
      <c r="W124" s="34">
        <v>10.8</v>
      </c>
      <c r="X124" s="34">
        <v>0</v>
      </c>
      <c r="Y124" s="34" t="s">
        <v>3098</v>
      </c>
      <c r="Z124" s="34">
        <v>2.1887500000000002</v>
      </c>
      <c r="AA124" s="34">
        <v>1.2500000000000001E-2</v>
      </c>
      <c r="AB124" s="34">
        <v>3.7499999999999999E-2</v>
      </c>
      <c r="AC124" s="34" t="s">
        <v>3099</v>
      </c>
      <c r="AD124" s="34">
        <v>1.85480018548E-3</v>
      </c>
      <c r="AE124" s="34">
        <v>7.4192007419200002E-3</v>
      </c>
      <c r="AF124" s="34">
        <v>7.4192007419200002E-3</v>
      </c>
      <c r="AG124" s="34">
        <v>1.85480018548E-3</v>
      </c>
      <c r="AH124" s="34" t="s">
        <v>3100</v>
      </c>
      <c r="AI124" s="34">
        <v>8.3766750069699997E-2</v>
      </c>
      <c r="AJ124" s="34">
        <v>1.3904804088300001E-2</v>
      </c>
      <c r="AK124" s="34">
        <v>0.75390075062700002</v>
      </c>
      <c r="AL124" s="34">
        <v>1.5449782320300001E-3</v>
      </c>
      <c r="AM124" s="34" t="s">
        <v>3101</v>
      </c>
      <c r="AN124" s="34">
        <v>0.19033909626100001</v>
      </c>
      <c r="AO124" s="34">
        <v>8.7944659600000002E-2</v>
      </c>
      <c r="AP124" s="34">
        <v>0</v>
      </c>
      <c r="AQ124" s="34">
        <v>0.39219999999999999</v>
      </c>
      <c r="AR124" s="34">
        <v>0.1</v>
      </c>
      <c r="AS124" s="34">
        <v>0</v>
      </c>
      <c r="AT124" s="34">
        <v>0.60550004324999995</v>
      </c>
      <c r="AU124" s="34">
        <v>0</v>
      </c>
      <c r="AV124" s="34">
        <v>0</v>
      </c>
      <c r="AW124" s="34">
        <v>0</v>
      </c>
      <c r="AX124" s="34">
        <v>0</v>
      </c>
      <c r="AY124" s="34">
        <v>0</v>
      </c>
    </row>
    <row r="125" spans="1:51">
      <c r="A125" s="103">
        <v>109</v>
      </c>
      <c r="B125" s="103" t="s">
        <v>3095</v>
      </c>
      <c r="C125" s="34">
        <v>2.3025000000000002</v>
      </c>
      <c r="D125" s="34">
        <v>0.37096000000000001</v>
      </c>
      <c r="E125" s="34">
        <v>2.5107961163999999</v>
      </c>
      <c r="F125" s="34">
        <v>3.9990918527799999</v>
      </c>
      <c r="G125" s="34">
        <v>0</v>
      </c>
      <c r="H125" s="34">
        <v>3.9128888066499998</v>
      </c>
      <c r="I125" s="34">
        <v>13.0962367758</v>
      </c>
      <c r="J125" s="34" t="s">
        <v>3096</v>
      </c>
      <c r="K125" s="34">
        <v>0.12634134</v>
      </c>
      <c r="L125" s="34">
        <v>1.28166528E-5</v>
      </c>
      <c r="M125" s="34">
        <v>0</v>
      </c>
      <c r="N125" s="34">
        <v>1.3529711E-2</v>
      </c>
      <c r="O125" s="34">
        <v>0.15792666499999999</v>
      </c>
      <c r="P125" s="34">
        <v>0.187614684</v>
      </c>
      <c r="Q125" s="34">
        <v>1.64552272</v>
      </c>
      <c r="R125" s="34">
        <v>1.73096567</v>
      </c>
      <c r="S125" s="34">
        <v>5.0975199999999998E-2</v>
      </c>
      <c r="T125" s="34" t="s">
        <v>3097</v>
      </c>
      <c r="U125" s="34">
        <v>0</v>
      </c>
      <c r="V125" s="34">
        <v>0</v>
      </c>
      <c r="W125" s="34">
        <v>0</v>
      </c>
      <c r="X125" s="34">
        <v>0</v>
      </c>
      <c r="Y125" s="34" t="s">
        <v>3098</v>
      </c>
      <c r="Z125" s="34">
        <v>2.2275</v>
      </c>
      <c r="AA125" s="34">
        <v>0</v>
      </c>
      <c r="AB125" s="34">
        <v>7.4999999999999997E-2</v>
      </c>
      <c r="AC125" s="34" t="s">
        <v>3099</v>
      </c>
      <c r="AD125" s="34">
        <v>7.4191999999999994E-2</v>
      </c>
      <c r="AE125" s="34">
        <v>0</v>
      </c>
      <c r="AF125" s="34">
        <v>0.29676799999999998</v>
      </c>
      <c r="AG125" s="34">
        <v>0</v>
      </c>
      <c r="AH125" s="34" t="s">
        <v>3100</v>
      </c>
      <c r="AI125" s="34">
        <v>0.37661941745999999</v>
      </c>
      <c r="AJ125" s="34">
        <v>0</v>
      </c>
      <c r="AK125" s="34">
        <v>2.1341766989400002</v>
      </c>
      <c r="AL125" s="34">
        <v>0</v>
      </c>
      <c r="AM125" s="34" t="s">
        <v>3101</v>
      </c>
      <c r="AN125" s="34">
        <v>0.72668684007899997</v>
      </c>
      <c r="AO125" s="34">
        <v>1.0553359151999999</v>
      </c>
      <c r="AP125" s="34">
        <v>1.2762721499999999E-2</v>
      </c>
      <c r="AQ125" s="34">
        <v>0.78439999999999999</v>
      </c>
      <c r="AR125" s="34">
        <v>0.3</v>
      </c>
      <c r="AS125" s="34">
        <v>0</v>
      </c>
      <c r="AT125" s="34">
        <v>0.4325</v>
      </c>
      <c r="AU125" s="34">
        <v>0.20282230604599999</v>
      </c>
      <c r="AV125" s="34">
        <v>0.23297159232</v>
      </c>
      <c r="AW125" s="34">
        <v>0.25161247763900002</v>
      </c>
      <c r="AX125" s="34">
        <v>0</v>
      </c>
      <c r="AY125" s="34">
        <v>0</v>
      </c>
    </row>
    <row r="126" spans="1:51">
      <c r="A126" s="103">
        <v>110</v>
      </c>
      <c r="B126" s="103" t="s">
        <v>3095</v>
      </c>
      <c r="C126" s="110">
        <v>1.575</v>
      </c>
      <c r="D126" s="110">
        <v>9.2740000000000003E-2</v>
      </c>
      <c r="E126" s="112">
        <v>0.20167167966300001</v>
      </c>
      <c r="F126" s="112">
        <v>6.3061756796599999</v>
      </c>
      <c r="G126" s="112">
        <v>0</v>
      </c>
      <c r="H126" s="112">
        <v>3.4882453560000002</v>
      </c>
      <c r="I126" s="34">
        <v>11.6638327153</v>
      </c>
      <c r="J126" s="34" t="s">
        <v>3096</v>
      </c>
      <c r="K126" s="110">
        <v>8.6344069999999995E-2</v>
      </c>
      <c r="L126" s="110">
        <v>0</v>
      </c>
      <c r="M126" s="110">
        <v>0</v>
      </c>
      <c r="N126" s="110">
        <v>0</v>
      </c>
      <c r="O126" s="110">
        <v>0.10793009000000001</v>
      </c>
      <c r="P126" s="112">
        <v>0.45280623599999997</v>
      </c>
      <c r="Q126" s="110">
        <v>0.96180480000000002</v>
      </c>
      <c r="R126" s="110">
        <v>1.8050174999999999</v>
      </c>
      <c r="S126" s="112">
        <v>7.4342660000000005E-2</v>
      </c>
      <c r="T126" s="34" t="s">
        <v>3097</v>
      </c>
      <c r="U126" s="112">
        <v>0</v>
      </c>
      <c r="V126" s="34">
        <v>0</v>
      </c>
      <c r="W126" s="112">
        <v>0</v>
      </c>
      <c r="X126" s="34">
        <v>0</v>
      </c>
      <c r="Y126" s="34" t="s">
        <v>3098</v>
      </c>
      <c r="Z126" s="110">
        <v>1.425</v>
      </c>
      <c r="AA126" s="110">
        <v>0</v>
      </c>
      <c r="AB126" s="110">
        <v>0.15</v>
      </c>
      <c r="AC126" s="34" t="s">
        <v>3099</v>
      </c>
      <c r="AD126" s="34">
        <v>4.6369999999999996E-3</v>
      </c>
      <c r="AE126" s="34">
        <v>0</v>
      </c>
      <c r="AF126" s="34">
        <v>8.8103000000000001E-2</v>
      </c>
      <c r="AG126" s="34">
        <v>0</v>
      </c>
      <c r="AH126" s="34" t="s">
        <v>3100</v>
      </c>
      <c r="AI126" s="34">
        <v>1.0083583983200001E-2</v>
      </c>
      <c r="AJ126" s="34">
        <v>0</v>
      </c>
      <c r="AK126" s="34">
        <v>0.19158809567999999</v>
      </c>
      <c r="AL126" s="34">
        <v>0</v>
      </c>
      <c r="AM126" s="34" t="s">
        <v>3101</v>
      </c>
      <c r="AN126" s="110">
        <v>0.480991255866</v>
      </c>
      <c r="AO126" s="110">
        <v>0.87944659599999997</v>
      </c>
      <c r="AP126" s="110">
        <v>1.0016772E-2</v>
      </c>
      <c r="AQ126" s="110">
        <v>0.78439999999999999</v>
      </c>
      <c r="AR126" s="110">
        <v>0.4</v>
      </c>
      <c r="AS126" s="110">
        <v>0</v>
      </c>
      <c r="AT126" s="110">
        <v>0.4325</v>
      </c>
      <c r="AU126" s="110">
        <v>0</v>
      </c>
      <c r="AV126" s="110">
        <v>0.77657197439900005</v>
      </c>
      <c r="AW126" s="110">
        <v>2.5161247763899999</v>
      </c>
      <c r="AX126" s="110">
        <v>0</v>
      </c>
      <c r="AY126" s="112">
        <v>2.6124305E-2</v>
      </c>
    </row>
    <row r="127" spans="1:51" s="103" customFormat="1">
      <c r="C127" s="34"/>
      <c r="D127" s="34"/>
      <c r="E127" s="112">
        <v>0.03</v>
      </c>
      <c r="F127" s="112">
        <v>6.3</v>
      </c>
      <c r="G127" s="112">
        <v>10.78</v>
      </c>
      <c r="H127" s="112">
        <v>3.45</v>
      </c>
      <c r="I127" s="34"/>
      <c r="J127" s="34"/>
      <c r="K127" s="34"/>
      <c r="L127" s="34"/>
      <c r="M127" s="34"/>
      <c r="N127" s="34"/>
      <c r="O127" s="34"/>
      <c r="P127" s="112">
        <v>0.46</v>
      </c>
      <c r="Q127" s="34"/>
      <c r="R127" s="34"/>
      <c r="S127" s="112">
        <v>0.03</v>
      </c>
      <c r="T127" s="34"/>
      <c r="U127" s="112">
        <v>6.82</v>
      </c>
      <c r="V127" s="34"/>
      <c r="W127" s="112">
        <v>3.96</v>
      </c>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112">
        <v>0.02</v>
      </c>
    </row>
    <row r="128" spans="1:51">
      <c r="A128" s="103">
        <v>114</v>
      </c>
      <c r="B128" s="103" t="s">
        <v>3095</v>
      </c>
      <c r="C128" s="34">
        <v>3.2512500000000002</v>
      </c>
      <c r="D128" s="34">
        <v>0.18548000000000001</v>
      </c>
      <c r="E128" s="34">
        <v>0.47242868904500002</v>
      </c>
      <c r="F128" s="34">
        <v>2.0763955057699999</v>
      </c>
      <c r="G128" s="34">
        <v>16.4056355289</v>
      </c>
      <c r="H128" s="34">
        <v>1.011871073</v>
      </c>
      <c r="I128" s="34">
        <v>23.4030607967</v>
      </c>
      <c r="J128" s="34" t="s">
        <v>3096</v>
      </c>
      <c r="K128" s="34">
        <v>9.5217560000000007E-2</v>
      </c>
      <c r="L128" s="34">
        <v>0</v>
      </c>
      <c r="M128" s="34">
        <v>0</v>
      </c>
      <c r="N128" s="34">
        <v>0</v>
      </c>
      <c r="O128" s="34">
        <v>9.5217560000000007E-2</v>
      </c>
      <c r="P128" s="34">
        <v>0.38811960000000001</v>
      </c>
      <c r="Q128" s="34">
        <v>0.25529649599999998</v>
      </c>
      <c r="R128" s="34">
        <v>0.15795293299999999</v>
      </c>
      <c r="S128" s="34">
        <v>2.0066924E-2</v>
      </c>
      <c r="T128" s="34" t="s">
        <v>3097</v>
      </c>
      <c r="U128" s="34">
        <v>9.2056355288600002</v>
      </c>
      <c r="V128" s="34">
        <v>0</v>
      </c>
      <c r="W128" s="34">
        <v>7.2</v>
      </c>
      <c r="X128" s="34">
        <v>0</v>
      </c>
      <c r="Y128" s="34" t="s">
        <v>3098</v>
      </c>
      <c r="Z128" s="34">
        <v>3.2512500000000002</v>
      </c>
      <c r="AA128" s="34">
        <v>0</v>
      </c>
      <c r="AB128" s="34">
        <v>0</v>
      </c>
      <c r="AC128" s="34" t="s">
        <v>3099</v>
      </c>
      <c r="AD128" s="34">
        <v>1.8547999999999999E-2</v>
      </c>
      <c r="AE128" s="34">
        <v>7.4191999999999994E-2</v>
      </c>
      <c r="AF128" s="34">
        <v>7.4191999999999994E-2</v>
      </c>
      <c r="AG128" s="34">
        <v>1.8547999999999999E-2</v>
      </c>
      <c r="AH128" s="34" t="s">
        <v>3100</v>
      </c>
      <c r="AI128" s="34">
        <v>4.7242868904500003E-2</v>
      </c>
      <c r="AJ128" s="34">
        <v>0</v>
      </c>
      <c r="AK128" s="34">
        <v>0.42518582014</v>
      </c>
      <c r="AL128" s="34">
        <v>0</v>
      </c>
      <c r="AM128" s="34" t="s">
        <v>3101</v>
      </c>
      <c r="AN128" s="34">
        <v>0.19033909626100001</v>
      </c>
      <c r="AO128" s="34">
        <v>0.26383397879999998</v>
      </c>
      <c r="AP128" s="34">
        <v>1.8378317500000001E-2</v>
      </c>
      <c r="AQ128" s="34">
        <v>0.31375999999999998</v>
      </c>
      <c r="AR128" s="34">
        <v>0.2</v>
      </c>
      <c r="AS128" s="34">
        <v>0</v>
      </c>
      <c r="AT128" s="34">
        <v>0.60550004324999995</v>
      </c>
      <c r="AU128" s="34">
        <v>0</v>
      </c>
      <c r="AV128" s="34">
        <v>0.23297159232</v>
      </c>
      <c r="AW128" s="34">
        <v>0.25161247763900002</v>
      </c>
      <c r="AX128" s="34">
        <v>0</v>
      </c>
      <c r="AY128" s="34">
        <v>0</v>
      </c>
    </row>
    <row r="129" spans="1:54">
      <c r="A129" s="103">
        <v>115</v>
      </c>
      <c r="B129" s="103" t="s">
        <v>3095</v>
      </c>
      <c r="C129" s="34">
        <v>3.0419999999999998</v>
      </c>
      <c r="D129" s="34">
        <v>4.6370000000000001E-2</v>
      </c>
      <c r="E129" s="34">
        <v>19.8467900787</v>
      </c>
      <c r="F129" s="34">
        <v>2.5646391395100001</v>
      </c>
      <c r="G129" s="34">
        <v>0</v>
      </c>
      <c r="H129" s="34">
        <v>3.3872256000000003E-2</v>
      </c>
      <c r="I129" s="34">
        <v>25.533671474199998</v>
      </c>
      <c r="J129" s="34" t="s">
        <v>3096</v>
      </c>
      <c r="K129" s="34">
        <v>0</v>
      </c>
      <c r="L129" s="34">
        <v>0</v>
      </c>
      <c r="M129" s="34">
        <v>0</v>
      </c>
      <c r="N129" s="34">
        <v>0</v>
      </c>
      <c r="O129" s="34">
        <v>0</v>
      </c>
      <c r="P129" s="34">
        <v>0</v>
      </c>
      <c r="Q129" s="34">
        <v>3.3872256000000003E-2</v>
      </c>
      <c r="R129" s="34">
        <v>0</v>
      </c>
      <c r="S129" s="34">
        <v>0</v>
      </c>
      <c r="T129" s="34" t="s">
        <v>3097</v>
      </c>
      <c r="U129" s="34">
        <v>0</v>
      </c>
      <c r="V129" s="34">
        <v>0</v>
      </c>
      <c r="W129" s="34">
        <v>0</v>
      </c>
      <c r="X129" s="34">
        <v>0</v>
      </c>
      <c r="Y129" s="34" t="s">
        <v>3098</v>
      </c>
      <c r="Z129" s="34">
        <v>2.8170000000000002</v>
      </c>
      <c r="AA129" s="34">
        <v>0</v>
      </c>
      <c r="AB129" s="34">
        <v>0.22500000000000001</v>
      </c>
      <c r="AC129" s="34" t="s">
        <v>3099</v>
      </c>
      <c r="AD129" s="34">
        <v>4.6369999999999996E-3</v>
      </c>
      <c r="AE129" s="34">
        <v>0</v>
      </c>
      <c r="AF129" s="34">
        <v>4.1732999999999999E-2</v>
      </c>
      <c r="AG129" s="34">
        <v>0</v>
      </c>
      <c r="AH129" s="34" t="s">
        <v>3100</v>
      </c>
      <c r="AI129" s="34">
        <v>1.89038106907</v>
      </c>
      <c r="AJ129" s="34">
        <v>0.84868144918199995</v>
      </c>
      <c r="AK129" s="34">
        <v>17.0134296216</v>
      </c>
      <c r="AL129" s="34">
        <v>9.4297938797999997E-2</v>
      </c>
      <c r="AM129" s="34" t="s">
        <v>3101</v>
      </c>
      <c r="AN129" s="34">
        <v>0.19033909626100001</v>
      </c>
      <c r="AO129" s="34">
        <v>0</v>
      </c>
      <c r="AP129" s="34">
        <v>0</v>
      </c>
      <c r="AQ129" s="34">
        <v>1.5688</v>
      </c>
      <c r="AR129" s="34">
        <v>0.2</v>
      </c>
      <c r="AS129" s="34">
        <v>0</v>
      </c>
      <c r="AT129" s="34">
        <v>0.60550004324999995</v>
      </c>
      <c r="AU129" s="34">
        <v>0</v>
      </c>
      <c r="AV129" s="34">
        <v>0</v>
      </c>
      <c r="AW129" s="34">
        <v>0</v>
      </c>
      <c r="AX129" s="34">
        <v>0</v>
      </c>
      <c r="AY129" s="34">
        <v>0</v>
      </c>
    </row>
    <row r="130" spans="1:54">
      <c r="A130" s="103">
        <v>120</v>
      </c>
      <c r="B130" s="103" t="s">
        <v>3095</v>
      </c>
      <c r="C130" s="34">
        <v>3.4437500000000001</v>
      </c>
      <c r="D130" s="34">
        <v>4.6370000000000001E-2</v>
      </c>
      <c r="E130" s="34">
        <v>12.610229285500001</v>
      </c>
      <c r="F130" s="34">
        <v>5.5426930410199997</v>
      </c>
      <c r="G130" s="34">
        <v>0</v>
      </c>
      <c r="H130" s="34">
        <v>1.2824045079999999</v>
      </c>
      <c r="I130" s="34">
        <v>22.925446834500001</v>
      </c>
      <c r="J130" s="34" t="s">
        <v>3096</v>
      </c>
      <c r="K130" s="34">
        <v>4.5945795999999997E-2</v>
      </c>
      <c r="L130" s="34">
        <v>0</v>
      </c>
      <c r="M130" s="34">
        <v>0</v>
      </c>
      <c r="N130" s="34">
        <v>0</v>
      </c>
      <c r="O130" s="34">
        <v>2.5525445000000001E-2</v>
      </c>
      <c r="P130" s="34">
        <v>0</v>
      </c>
      <c r="Q130" s="34">
        <v>0.68664505600000003</v>
      </c>
      <c r="R130" s="34">
        <v>0.524288211</v>
      </c>
      <c r="S130" s="34">
        <v>0</v>
      </c>
      <c r="T130" s="34" t="s">
        <v>3097</v>
      </c>
      <c r="U130" s="34">
        <v>0</v>
      </c>
      <c r="V130" s="34">
        <v>0</v>
      </c>
      <c r="W130" s="34">
        <v>0</v>
      </c>
      <c r="X130" s="34">
        <v>0</v>
      </c>
      <c r="Y130" s="34" t="s">
        <v>3098</v>
      </c>
      <c r="Z130" s="34">
        <v>3.4</v>
      </c>
      <c r="AA130" s="34">
        <v>6.2500000000000003E-3</v>
      </c>
      <c r="AB130" s="34">
        <v>3.7499999999999999E-2</v>
      </c>
      <c r="AC130" s="34" t="s">
        <v>3099</v>
      </c>
      <c r="AD130" s="34">
        <v>1.8547999999999999E-2</v>
      </c>
      <c r="AE130" s="34">
        <v>0</v>
      </c>
      <c r="AF130" s="34">
        <v>2.7822E-2</v>
      </c>
      <c r="AG130" s="34">
        <v>0</v>
      </c>
      <c r="AH130" s="34" t="s">
        <v>3100</v>
      </c>
      <c r="AI130" s="34">
        <v>1.2610229285500001</v>
      </c>
      <c r="AJ130" s="34">
        <v>0</v>
      </c>
      <c r="AK130" s="34">
        <v>11.3492063569</v>
      </c>
      <c r="AL130" s="34">
        <v>0</v>
      </c>
      <c r="AM130" s="34" t="s">
        <v>3101</v>
      </c>
      <c r="AN130" s="34">
        <v>0.77611801081099996</v>
      </c>
      <c r="AO130" s="34">
        <v>1.31916998195</v>
      </c>
      <c r="AP130" s="34">
        <v>0</v>
      </c>
      <c r="AQ130" s="34">
        <v>1.1766000784399999</v>
      </c>
      <c r="AR130" s="34">
        <v>0.5</v>
      </c>
      <c r="AS130" s="34">
        <v>0</v>
      </c>
      <c r="AT130" s="34">
        <v>0.86499999999999999</v>
      </c>
      <c r="AU130" s="34">
        <v>0</v>
      </c>
      <c r="AV130" s="34">
        <v>0</v>
      </c>
      <c r="AW130" s="34">
        <v>0.90580496982299996</v>
      </c>
      <c r="AX130" s="34">
        <v>0</v>
      </c>
      <c r="AY130" s="34">
        <v>0</v>
      </c>
    </row>
    <row r="131" spans="1:54">
      <c r="A131" s="103">
        <v>121</v>
      </c>
      <c r="B131" s="103" t="s">
        <v>3095</v>
      </c>
      <c r="C131" s="34">
        <v>5.1437499999999998</v>
      </c>
      <c r="D131" s="34">
        <v>9.2740000000000003E-2</v>
      </c>
      <c r="E131" s="34">
        <v>12.610229285500001</v>
      </c>
      <c r="F131" s="34">
        <v>25.9859594958</v>
      </c>
      <c r="G131" s="34">
        <v>0</v>
      </c>
      <c r="H131" s="34">
        <v>2.84862446643</v>
      </c>
      <c r="I131" s="34">
        <v>46.681303247700001</v>
      </c>
      <c r="J131" s="34" t="s">
        <v>3096</v>
      </c>
      <c r="K131" s="34">
        <v>4.0840712000000001E-2</v>
      </c>
      <c r="L131" s="34">
        <v>8.5444336000000006E-6</v>
      </c>
      <c r="M131" s="34">
        <v>0</v>
      </c>
      <c r="N131" s="34">
        <v>2.4187810000000001E-2</v>
      </c>
      <c r="O131" s="34">
        <v>1.4358061</v>
      </c>
      <c r="P131" s="34">
        <v>0.42340325400000001</v>
      </c>
      <c r="Q131" s="34">
        <v>0.50494755199999997</v>
      </c>
      <c r="R131" s="34">
        <v>0.41943049399999999</v>
      </c>
      <c r="S131" s="34">
        <v>0</v>
      </c>
      <c r="T131" s="34" t="s">
        <v>3097</v>
      </c>
      <c r="U131" s="34">
        <v>0</v>
      </c>
      <c r="V131" s="34">
        <v>0</v>
      </c>
      <c r="W131" s="34">
        <v>0</v>
      </c>
      <c r="X131" s="34">
        <v>0</v>
      </c>
      <c r="Y131" s="34" t="s">
        <v>3098</v>
      </c>
      <c r="Z131" s="34">
        <v>5.0999999999999996</v>
      </c>
      <c r="AA131" s="34">
        <v>6.2500000000000003E-3</v>
      </c>
      <c r="AB131" s="34">
        <v>3.7499999999999999E-2</v>
      </c>
      <c r="AC131" s="34" t="s">
        <v>3099</v>
      </c>
      <c r="AD131" s="34">
        <v>3.7095999999999997E-2</v>
      </c>
      <c r="AE131" s="34">
        <v>0</v>
      </c>
      <c r="AF131" s="34">
        <v>5.5643999999999999E-2</v>
      </c>
      <c r="AG131" s="34">
        <v>0</v>
      </c>
      <c r="AH131" s="34" t="s">
        <v>3100</v>
      </c>
      <c r="AI131" s="34">
        <v>1.2610229285500001</v>
      </c>
      <c r="AJ131" s="34">
        <v>0</v>
      </c>
      <c r="AK131" s="34">
        <v>11.3492063569</v>
      </c>
      <c r="AL131" s="34">
        <v>0</v>
      </c>
      <c r="AM131" s="34" t="s">
        <v>3101</v>
      </c>
      <c r="AN131" s="34">
        <v>0.77611801081099996</v>
      </c>
      <c r="AO131" s="34">
        <v>7.7391300448000004</v>
      </c>
      <c r="AP131" s="34">
        <v>3.8288170000000003E-2</v>
      </c>
      <c r="AQ131" s="34">
        <v>3.1375999999999999</v>
      </c>
      <c r="AR131" s="34">
        <v>2</v>
      </c>
      <c r="AS131" s="34">
        <v>0</v>
      </c>
      <c r="AT131" s="34">
        <v>2.5950001729999999</v>
      </c>
      <c r="AU131" s="34">
        <v>2.3527387501399999</v>
      </c>
      <c r="AV131" s="34">
        <v>0</v>
      </c>
      <c r="AW131" s="34">
        <v>7.34708434706</v>
      </c>
      <c r="AX131" s="34">
        <v>0</v>
      </c>
      <c r="AY131" s="34">
        <v>0</v>
      </c>
    </row>
    <row r="132" spans="1:54">
      <c r="A132" s="103">
        <v>123</v>
      </c>
      <c r="B132" s="103" t="s">
        <v>3095</v>
      </c>
      <c r="C132" s="34">
        <v>5.117</v>
      </c>
      <c r="D132" s="34">
        <v>5.5644000927400003E-2</v>
      </c>
      <c r="E132" s="34">
        <v>2.05245275996</v>
      </c>
      <c r="F132" s="34">
        <v>5.99623473758</v>
      </c>
      <c r="G132" s="34">
        <v>0</v>
      </c>
      <c r="H132" s="34">
        <v>3.2395936872000002</v>
      </c>
      <c r="I132" s="34">
        <v>16.460925185699999</v>
      </c>
      <c r="J132" s="34" t="s">
        <v>3096</v>
      </c>
      <c r="K132" s="34">
        <v>5.7432240000000002E-2</v>
      </c>
      <c r="L132" s="34">
        <v>0</v>
      </c>
      <c r="M132" s="34">
        <v>0</v>
      </c>
      <c r="N132" s="34">
        <v>0</v>
      </c>
      <c r="O132" s="34">
        <v>2.8716120000000001E-2</v>
      </c>
      <c r="P132" s="34">
        <v>0.11173140719999999</v>
      </c>
      <c r="Q132" s="34">
        <v>2.50905632</v>
      </c>
      <c r="R132" s="34">
        <v>0.51836396600000001</v>
      </c>
      <c r="S132" s="34">
        <v>1.4293634E-2</v>
      </c>
      <c r="T132" s="34" t="s">
        <v>3097</v>
      </c>
      <c r="U132" s="34">
        <v>0</v>
      </c>
      <c r="V132" s="34">
        <v>0</v>
      </c>
      <c r="W132" s="34">
        <v>0</v>
      </c>
      <c r="X132" s="34">
        <v>0</v>
      </c>
      <c r="Y132" s="34" t="s">
        <v>3098</v>
      </c>
      <c r="Z132" s="34">
        <v>5.117</v>
      </c>
      <c r="AA132" s="34">
        <v>0</v>
      </c>
      <c r="AB132" s="34">
        <v>0</v>
      </c>
      <c r="AC132" s="34" t="s">
        <v>3099</v>
      </c>
      <c r="AD132" s="34">
        <v>1.3911E-2</v>
      </c>
      <c r="AE132" s="34">
        <v>6.9555006955500003E-3</v>
      </c>
      <c r="AF132" s="34">
        <v>3.2459000000000002E-2</v>
      </c>
      <c r="AG132" s="34">
        <v>2.31850023185E-3</v>
      </c>
      <c r="AH132" s="34" t="s">
        <v>3100</v>
      </c>
      <c r="AI132" s="34">
        <v>0.23447491231299999</v>
      </c>
      <c r="AJ132" s="34">
        <v>0.415893676198</v>
      </c>
      <c r="AK132" s="34">
        <v>1.3286911697699999</v>
      </c>
      <c r="AL132" s="34">
        <v>7.3393001681999998E-2</v>
      </c>
      <c r="AM132" s="34" t="s">
        <v>3101</v>
      </c>
      <c r="AN132" s="34">
        <v>0.77611801081099996</v>
      </c>
      <c r="AO132" s="34">
        <v>1.31916998195</v>
      </c>
      <c r="AP132" s="34">
        <v>0.10210177500000001</v>
      </c>
      <c r="AQ132" s="34">
        <v>1.2550399999999999</v>
      </c>
      <c r="AR132" s="34">
        <v>0.6</v>
      </c>
      <c r="AS132" s="34">
        <v>0</v>
      </c>
      <c r="AT132" s="34">
        <v>1.038</v>
      </c>
      <c r="AU132" s="34">
        <v>0</v>
      </c>
      <c r="AV132" s="34">
        <v>0</v>
      </c>
      <c r="AW132" s="34">
        <v>0.90580496982299996</v>
      </c>
      <c r="AX132" s="34">
        <v>0</v>
      </c>
      <c r="AY132" s="34">
        <v>0</v>
      </c>
    </row>
    <row r="133" spans="1:54">
      <c r="A133" s="103">
        <v>124</v>
      </c>
      <c r="B133" s="103" t="s">
        <v>3095</v>
      </c>
      <c r="C133" s="34">
        <v>2.8812500000000001</v>
      </c>
      <c r="D133" s="34">
        <v>0.102014000927</v>
      </c>
      <c r="E133" s="34">
        <v>1.3810960326199999</v>
      </c>
      <c r="F133" s="34">
        <v>1.35330625139</v>
      </c>
      <c r="G133" s="34">
        <v>0</v>
      </c>
      <c r="H133" s="34">
        <v>0.95789947281200005</v>
      </c>
      <c r="I133" s="34">
        <v>6.6755657577500003</v>
      </c>
      <c r="J133" s="34" t="s">
        <v>3096</v>
      </c>
      <c r="K133" s="34">
        <v>3.9207086000000004E-3</v>
      </c>
      <c r="L133" s="34">
        <v>2.7342190399999999E-7</v>
      </c>
      <c r="M133" s="34">
        <v>0</v>
      </c>
      <c r="N133" s="34">
        <v>5.7019920000000003E-4</v>
      </c>
      <c r="O133" s="34">
        <v>3.9207084999999999E-3</v>
      </c>
      <c r="P133" s="34">
        <v>0.125295984</v>
      </c>
      <c r="Q133" s="34">
        <v>0.39843811200000001</v>
      </c>
      <c r="R133" s="34">
        <v>0.425512108</v>
      </c>
      <c r="S133" s="34">
        <v>2.4137909E-4</v>
      </c>
      <c r="T133" s="34" t="s">
        <v>3097</v>
      </c>
      <c r="U133" s="34">
        <v>0</v>
      </c>
      <c r="V133" s="34">
        <v>0</v>
      </c>
      <c r="W133" s="34">
        <v>0</v>
      </c>
      <c r="X133" s="34">
        <v>0</v>
      </c>
      <c r="Y133" s="34" t="s">
        <v>3098</v>
      </c>
      <c r="Z133" s="34">
        <v>2.8687499999999999</v>
      </c>
      <c r="AA133" s="34">
        <v>1.2500000000000001E-2</v>
      </c>
      <c r="AB133" s="34">
        <v>0</v>
      </c>
      <c r="AC133" s="34" t="s">
        <v>3099</v>
      </c>
      <c r="AD133" s="34">
        <v>9.2739999999999993E-3</v>
      </c>
      <c r="AE133" s="34">
        <v>8.34660083466E-3</v>
      </c>
      <c r="AF133" s="34">
        <v>8.3465999999999999E-2</v>
      </c>
      <c r="AG133" s="34">
        <v>9.2740009274000002E-4</v>
      </c>
      <c r="AH133" s="34" t="s">
        <v>3100</v>
      </c>
      <c r="AI133" s="34">
        <v>0.276219206524</v>
      </c>
      <c r="AJ133" s="34">
        <v>0</v>
      </c>
      <c r="AK133" s="34">
        <v>1.1048768260999999</v>
      </c>
      <c r="AL133" s="34">
        <v>0</v>
      </c>
      <c r="AM133" s="34" t="s">
        <v>3101</v>
      </c>
      <c r="AN133" s="34">
        <v>0.19033909626100001</v>
      </c>
      <c r="AO133" s="34">
        <v>8.7944659600000002E-2</v>
      </c>
      <c r="AP133" s="34">
        <v>0</v>
      </c>
      <c r="AQ133" s="34">
        <v>0.39219999999999999</v>
      </c>
      <c r="AR133" s="34">
        <v>0.2</v>
      </c>
      <c r="AS133" s="34">
        <v>0</v>
      </c>
      <c r="AT133" s="34">
        <v>0.4325</v>
      </c>
      <c r="AU133" s="34">
        <v>0</v>
      </c>
      <c r="AV133" s="34">
        <v>0</v>
      </c>
      <c r="AW133" s="34">
        <v>5.03224955278E-2</v>
      </c>
      <c r="AX133" s="34">
        <v>0</v>
      </c>
      <c r="AY133" s="34">
        <v>0</v>
      </c>
    </row>
    <row r="134" spans="1:54">
      <c r="A134" s="103">
        <v>125</v>
      </c>
      <c r="B134" s="103" t="s">
        <v>3095</v>
      </c>
      <c r="C134" s="34">
        <v>2.8889999999999998</v>
      </c>
      <c r="D134" s="34">
        <v>4.6370000000000001E-2</v>
      </c>
      <c r="E134" s="34">
        <v>2.0611847447599998</v>
      </c>
      <c r="F134" s="34">
        <v>3.9869820016499999</v>
      </c>
      <c r="G134" s="34">
        <v>0</v>
      </c>
      <c r="H134" s="34">
        <v>3.0047579935600002</v>
      </c>
      <c r="I134" s="34">
        <v>11.988294740000001</v>
      </c>
      <c r="J134" s="34" t="s">
        <v>3096</v>
      </c>
      <c r="K134" s="34">
        <v>7.5044805000000006E-2</v>
      </c>
      <c r="L134" s="34">
        <v>1.6661646400000001E-6</v>
      </c>
      <c r="M134" s="34">
        <v>0</v>
      </c>
      <c r="N134" s="34">
        <v>3.4674716E-3</v>
      </c>
      <c r="O134" s="34">
        <v>7.5044805000000006E-2</v>
      </c>
      <c r="P134" s="34">
        <v>0.1509354108</v>
      </c>
      <c r="Q134" s="34">
        <v>1.9917724800000001</v>
      </c>
      <c r="R134" s="34">
        <v>0.66646806800000002</v>
      </c>
      <c r="S134" s="34">
        <v>4.2023286999999999E-2</v>
      </c>
      <c r="T134" s="34" t="s">
        <v>3097</v>
      </c>
      <c r="U134" s="34">
        <v>0</v>
      </c>
      <c r="V134" s="34">
        <v>0</v>
      </c>
      <c r="W134" s="34">
        <v>0</v>
      </c>
      <c r="X134" s="34">
        <v>0</v>
      </c>
      <c r="Y134" s="34" t="s">
        <v>3098</v>
      </c>
      <c r="Z134" s="34">
        <v>2.8889999999999998</v>
      </c>
      <c r="AA134" s="34">
        <v>0</v>
      </c>
      <c r="AB134" s="34">
        <v>0</v>
      </c>
      <c r="AC134" s="34" t="s">
        <v>3099</v>
      </c>
      <c r="AD134" s="34">
        <v>1.15925E-2</v>
      </c>
      <c r="AE134" s="34">
        <v>0</v>
      </c>
      <c r="AF134" s="34">
        <v>3.4777500000000003E-2</v>
      </c>
      <c r="AG134" s="34">
        <v>0</v>
      </c>
      <c r="AH134" s="34" t="s">
        <v>3100</v>
      </c>
      <c r="AI134" s="34">
        <v>0.23462724946899999</v>
      </c>
      <c r="AJ134" s="34">
        <v>0.42245261939500001</v>
      </c>
      <c r="AK134" s="34">
        <v>1.3295544136499999</v>
      </c>
      <c r="AL134" s="34">
        <v>7.4550462246099999E-2</v>
      </c>
      <c r="AM134" s="34" t="s">
        <v>3101</v>
      </c>
      <c r="AN134" s="34">
        <v>0.480991255866</v>
      </c>
      <c r="AO134" s="34">
        <v>1.5830039607499999</v>
      </c>
      <c r="AP134" s="34">
        <v>0.10210177500000001</v>
      </c>
      <c r="AQ134" s="34">
        <v>0.54908003922000004</v>
      </c>
      <c r="AR134" s="34">
        <v>2.0000001E-2</v>
      </c>
      <c r="AS134" s="34">
        <v>0</v>
      </c>
      <c r="AT134" s="34">
        <v>0.34599999999999997</v>
      </c>
      <c r="AU134" s="34">
        <v>0</v>
      </c>
      <c r="AV134" s="34">
        <v>0</v>
      </c>
      <c r="AW134" s="34">
        <v>0.90580496982299996</v>
      </c>
      <c r="AX134" s="34">
        <v>0</v>
      </c>
      <c r="AY134" s="34">
        <v>0</v>
      </c>
    </row>
    <row r="135" spans="1:54">
      <c r="A135" s="103">
        <v>129</v>
      </c>
      <c r="B135" s="103" t="s">
        <v>3095</v>
      </c>
      <c r="C135" s="34">
        <v>0.45</v>
      </c>
      <c r="D135" s="34">
        <v>0.102014000927</v>
      </c>
      <c r="E135" s="34">
        <v>1.14332410176</v>
      </c>
      <c r="F135" s="34">
        <v>4.4715473316900001</v>
      </c>
      <c r="G135" s="34">
        <v>0.30663064170999998</v>
      </c>
      <c r="H135" s="34">
        <v>4.3760194109999997</v>
      </c>
      <c r="I135" s="34">
        <v>10.849535487100001</v>
      </c>
      <c r="J135" s="34" t="s">
        <v>3096</v>
      </c>
      <c r="K135" s="34">
        <v>0.15315266999999999</v>
      </c>
      <c r="L135" s="34">
        <v>0</v>
      </c>
      <c r="M135" s="34">
        <v>0</v>
      </c>
      <c r="N135" s="34">
        <v>0</v>
      </c>
      <c r="O135" s="34">
        <v>8.9339064999999995E-2</v>
      </c>
      <c r="P135" s="34">
        <v>0.56453758200000004</v>
      </c>
      <c r="Q135" s="34">
        <v>2.1954238400000001</v>
      </c>
      <c r="R135" s="34">
        <v>1.3329362039999999</v>
      </c>
      <c r="S135" s="34">
        <v>4.0630050000000001E-2</v>
      </c>
      <c r="T135" s="34" t="s">
        <v>3097</v>
      </c>
      <c r="U135" s="34">
        <v>0</v>
      </c>
      <c r="V135" s="34">
        <v>0</v>
      </c>
      <c r="W135" s="34">
        <v>0.30663064170999998</v>
      </c>
      <c r="X135" s="34">
        <v>0</v>
      </c>
      <c r="Y135" s="34" t="s">
        <v>3098</v>
      </c>
      <c r="Z135" s="34">
        <v>0.45</v>
      </c>
      <c r="AA135" s="34">
        <v>0</v>
      </c>
      <c r="AB135" s="34">
        <v>0</v>
      </c>
      <c r="AC135" s="34" t="s">
        <v>3099</v>
      </c>
      <c r="AD135" s="34">
        <v>1.3911E-2</v>
      </c>
      <c r="AE135" s="34">
        <v>7.8829007882899992E-3</v>
      </c>
      <c r="AF135" s="34">
        <v>7.8828999999999996E-2</v>
      </c>
      <c r="AG135" s="34">
        <v>1.3911001391099999E-3</v>
      </c>
      <c r="AH135" s="34" t="s">
        <v>3100</v>
      </c>
      <c r="AI135" s="34">
        <v>9.85423676212E-2</v>
      </c>
      <c r="AJ135" s="34">
        <v>0.142110382989</v>
      </c>
      <c r="AK135" s="34">
        <v>0.88688130859100001</v>
      </c>
      <c r="AL135" s="34">
        <v>1.5790042554399999E-2</v>
      </c>
      <c r="AM135" s="34" t="s">
        <v>3101</v>
      </c>
      <c r="AN135" s="34">
        <v>0.480991255866</v>
      </c>
      <c r="AO135" s="34">
        <v>1.31916998195</v>
      </c>
      <c r="AP135" s="34">
        <v>5.1050884999999997E-2</v>
      </c>
      <c r="AQ135" s="34">
        <v>1.1766000784399999</v>
      </c>
      <c r="AR135" s="34">
        <v>0.1</v>
      </c>
      <c r="AS135" s="34">
        <v>0</v>
      </c>
      <c r="AT135" s="34">
        <v>0.17299999999999999</v>
      </c>
      <c r="AU135" s="34">
        <v>0</v>
      </c>
      <c r="AV135" s="34">
        <v>0.38828598720000002</v>
      </c>
      <c r="AW135" s="34">
        <v>0.75483748324</v>
      </c>
      <c r="AX135" s="34">
        <v>0</v>
      </c>
      <c r="AY135" s="34">
        <v>2.761166E-2</v>
      </c>
    </row>
    <row r="136" spans="1:54">
      <c r="A136" s="103">
        <v>131</v>
      </c>
      <c r="B136" s="103" t="s">
        <v>3095</v>
      </c>
      <c r="C136" s="110">
        <v>1.7669999999999999</v>
      </c>
      <c r="D136" s="110">
        <v>3.0604201854799999</v>
      </c>
      <c r="E136" s="112">
        <v>0.176472674114</v>
      </c>
      <c r="F136" s="110">
        <v>0</v>
      </c>
      <c r="G136" s="110">
        <v>0</v>
      </c>
      <c r="H136" s="110">
        <v>0.102766752</v>
      </c>
      <c r="I136" s="34">
        <v>5.1066596115899996</v>
      </c>
      <c r="J136" s="34" t="s">
        <v>3096</v>
      </c>
      <c r="K136" s="110">
        <v>0</v>
      </c>
      <c r="L136" s="110">
        <v>0</v>
      </c>
      <c r="M136" s="110">
        <v>0</v>
      </c>
      <c r="N136" s="110">
        <v>0</v>
      </c>
      <c r="O136" s="110">
        <v>0</v>
      </c>
      <c r="P136" s="110">
        <v>0</v>
      </c>
      <c r="Q136" s="110">
        <v>0.102766752</v>
      </c>
      <c r="R136" s="110">
        <v>0</v>
      </c>
      <c r="S136" s="110">
        <v>0</v>
      </c>
      <c r="T136" s="34" t="s">
        <v>3097</v>
      </c>
      <c r="U136" s="110">
        <v>0</v>
      </c>
      <c r="V136" s="110">
        <v>0</v>
      </c>
      <c r="W136" s="110">
        <v>0</v>
      </c>
      <c r="X136" s="110">
        <v>0</v>
      </c>
      <c r="Y136" s="34" t="s">
        <v>3098</v>
      </c>
      <c r="Z136" s="110">
        <v>1.377</v>
      </c>
      <c r="AA136" s="110">
        <v>0</v>
      </c>
      <c r="AB136" s="110">
        <v>0.39</v>
      </c>
      <c r="AC136" s="34" t="s">
        <v>3099</v>
      </c>
      <c r="AD136" s="34">
        <v>0.83466005564400003</v>
      </c>
      <c r="AE136" s="34">
        <v>0.26430900000000002</v>
      </c>
      <c r="AF136" s="34">
        <v>1.9475401298399999</v>
      </c>
      <c r="AG136" s="34">
        <v>1.3911E-2</v>
      </c>
      <c r="AH136" s="34" t="s">
        <v>3100</v>
      </c>
      <c r="AI136" s="34">
        <v>5.2941802234299999E-2</v>
      </c>
      <c r="AJ136" s="34">
        <v>0</v>
      </c>
      <c r="AK136" s="34">
        <v>0.12353087188</v>
      </c>
      <c r="AL136" s="34">
        <v>0</v>
      </c>
      <c r="AM136" s="34" t="s">
        <v>3101</v>
      </c>
      <c r="AN136" s="110">
        <v>0</v>
      </c>
      <c r="AO136" s="110">
        <v>0</v>
      </c>
      <c r="AP136" s="110">
        <v>0</v>
      </c>
      <c r="AQ136" s="110">
        <v>0</v>
      </c>
      <c r="AR136" s="110">
        <v>0</v>
      </c>
      <c r="AS136" s="110">
        <v>0</v>
      </c>
      <c r="AT136" s="110">
        <v>0</v>
      </c>
      <c r="AU136" s="110">
        <v>0</v>
      </c>
      <c r="AV136" s="110">
        <v>0</v>
      </c>
      <c r="AW136" s="110">
        <v>0</v>
      </c>
      <c r="AX136" s="110">
        <v>0</v>
      </c>
      <c r="AY136" s="110">
        <v>0</v>
      </c>
      <c r="AZ136" s="111"/>
      <c r="BA136" s="111"/>
      <c r="BB136" s="111"/>
    </row>
    <row r="137" spans="1:54" s="103" customFormat="1">
      <c r="C137" s="34"/>
      <c r="D137" s="34"/>
      <c r="E137" s="112">
        <v>0.02</v>
      </c>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row>
    <row r="138" spans="1:54">
      <c r="A138" s="103">
        <v>133</v>
      </c>
      <c r="B138" s="103" t="s">
        <v>3095</v>
      </c>
      <c r="C138" s="34">
        <v>0.76535831510300001</v>
      </c>
      <c r="D138" s="34">
        <v>2.7822001854799998</v>
      </c>
      <c r="E138" s="34">
        <v>0.36607995791300002</v>
      </c>
      <c r="F138" s="34">
        <v>0.57299999999999995</v>
      </c>
      <c r="G138" s="34">
        <v>0</v>
      </c>
      <c r="H138" s="34">
        <v>8.6771526399999993E-2</v>
      </c>
      <c r="I138" s="34">
        <v>4.5734099848999996</v>
      </c>
      <c r="J138" s="34" t="s">
        <v>3096</v>
      </c>
      <c r="K138" s="34">
        <v>0</v>
      </c>
      <c r="L138" s="34">
        <v>0</v>
      </c>
      <c r="M138" s="34">
        <v>0</v>
      </c>
      <c r="N138" s="34">
        <v>0</v>
      </c>
      <c r="O138" s="34">
        <v>0</v>
      </c>
      <c r="P138" s="34">
        <v>0</v>
      </c>
      <c r="Q138" s="34">
        <v>8.6771526399999993E-2</v>
      </c>
      <c r="R138" s="34">
        <v>0</v>
      </c>
      <c r="S138" s="34">
        <v>0</v>
      </c>
      <c r="T138" s="34" t="s">
        <v>3097</v>
      </c>
      <c r="U138" s="34">
        <v>0</v>
      </c>
      <c r="V138" s="34">
        <v>0</v>
      </c>
      <c r="W138" s="34">
        <v>0</v>
      </c>
      <c r="X138" s="34">
        <v>0</v>
      </c>
      <c r="Y138" s="34" t="s">
        <v>3098</v>
      </c>
      <c r="Z138" s="34">
        <v>0.76535831510300001</v>
      </c>
      <c r="AA138" s="34">
        <v>0</v>
      </c>
      <c r="AB138" s="34">
        <v>0</v>
      </c>
      <c r="AC138" s="34" t="s">
        <v>3099</v>
      </c>
      <c r="AD138" s="34">
        <v>0.83466005564400003</v>
      </c>
      <c r="AE138" s="34">
        <v>0</v>
      </c>
      <c r="AF138" s="34">
        <v>1.9475401298399999</v>
      </c>
      <c r="AG138" s="34">
        <v>0</v>
      </c>
      <c r="AH138" s="34" t="s">
        <v>3100</v>
      </c>
      <c r="AI138" s="34">
        <v>0.109823987374</v>
      </c>
      <c r="AJ138" s="34">
        <v>0</v>
      </c>
      <c r="AK138" s="34">
        <v>0.25625597053900001</v>
      </c>
      <c r="AL138" s="34">
        <v>0</v>
      </c>
      <c r="AM138" s="34" t="s">
        <v>3101</v>
      </c>
      <c r="AN138" s="34">
        <v>0</v>
      </c>
      <c r="AO138" s="34">
        <v>0</v>
      </c>
      <c r="AP138" s="34">
        <v>0</v>
      </c>
      <c r="AQ138" s="34">
        <v>0</v>
      </c>
      <c r="AR138" s="34">
        <v>0.4</v>
      </c>
      <c r="AS138" s="34">
        <v>0</v>
      </c>
      <c r="AT138" s="34">
        <v>0.17299999999999999</v>
      </c>
      <c r="AU138" s="34">
        <v>0</v>
      </c>
      <c r="AV138" s="34">
        <v>0</v>
      </c>
      <c r="AW138" s="34">
        <v>0</v>
      </c>
      <c r="AX138" s="34">
        <v>0</v>
      </c>
      <c r="AY138" s="34">
        <v>0</v>
      </c>
    </row>
    <row r="139" spans="1:54">
      <c r="A139" s="103">
        <v>134</v>
      </c>
      <c r="B139" s="103" t="s">
        <v>3095</v>
      </c>
      <c r="C139" s="34">
        <v>1.4137500000000001</v>
      </c>
      <c r="D139" s="34">
        <v>0.18548000000000001</v>
      </c>
      <c r="E139" s="34">
        <v>1.8095520597400001</v>
      </c>
      <c r="F139" s="34">
        <v>21.788886380099999</v>
      </c>
      <c r="G139" s="34">
        <v>0</v>
      </c>
      <c r="H139" s="34">
        <v>5.2271995199999997E-2</v>
      </c>
      <c r="I139" s="34">
        <v>25.249940434999999</v>
      </c>
      <c r="J139" s="34" t="s">
        <v>3096</v>
      </c>
      <c r="K139" s="34">
        <v>0</v>
      </c>
      <c r="L139" s="34">
        <v>0</v>
      </c>
      <c r="M139" s="34">
        <v>0</v>
      </c>
      <c r="N139" s="34">
        <v>0</v>
      </c>
      <c r="O139" s="34">
        <v>0</v>
      </c>
      <c r="P139" s="34">
        <v>0</v>
      </c>
      <c r="Q139" s="34">
        <v>5.2271995199999997E-2</v>
      </c>
      <c r="R139" s="34">
        <v>0</v>
      </c>
      <c r="S139" s="34">
        <v>0</v>
      </c>
      <c r="T139" s="34" t="s">
        <v>3097</v>
      </c>
      <c r="U139" s="34">
        <v>0</v>
      </c>
      <c r="V139" s="34">
        <v>0</v>
      </c>
      <c r="W139" s="34">
        <v>0</v>
      </c>
      <c r="X139" s="34">
        <v>0</v>
      </c>
      <c r="Y139" s="34" t="s">
        <v>3098</v>
      </c>
      <c r="Z139" s="34">
        <v>1.4137500000000001</v>
      </c>
      <c r="AA139" s="34">
        <v>0</v>
      </c>
      <c r="AB139" s="34">
        <v>0</v>
      </c>
      <c r="AC139" s="34" t="s">
        <v>3099</v>
      </c>
      <c r="AD139" s="34">
        <v>2.7822E-2</v>
      </c>
      <c r="AE139" s="34">
        <v>0</v>
      </c>
      <c r="AF139" s="34">
        <v>0.15765799999999999</v>
      </c>
      <c r="AG139" s="34">
        <v>0</v>
      </c>
      <c r="AH139" s="34" t="s">
        <v>3100</v>
      </c>
      <c r="AI139" s="34">
        <v>0.27143280896100003</v>
      </c>
      <c r="AJ139" s="34">
        <v>0</v>
      </c>
      <c r="AK139" s="34">
        <v>1.5381192507799999</v>
      </c>
      <c r="AL139" s="34">
        <v>0</v>
      </c>
      <c r="AM139" s="34" t="s">
        <v>3101</v>
      </c>
      <c r="AN139" s="34">
        <v>2.48150554918</v>
      </c>
      <c r="AO139" s="34">
        <v>6.9476286360700001</v>
      </c>
      <c r="AP139" s="34">
        <v>9.6737614999999999E-2</v>
      </c>
      <c r="AQ139" s="34">
        <v>5.4123599999999996</v>
      </c>
      <c r="AR139" s="34">
        <v>1.4000001</v>
      </c>
      <c r="AS139" s="34">
        <v>0</v>
      </c>
      <c r="AT139" s="34">
        <v>2.7679999999999998</v>
      </c>
      <c r="AU139" s="34">
        <v>0</v>
      </c>
      <c r="AV139" s="34">
        <v>0.77657197439900005</v>
      </c>
      <c r="AW139" s="34">
        <v>1.40902997542</v>
      </c>
      <c r="AX139" s="34">
        <v>0</v>
      </c>
      <c r="AY139" s="34">
        <v>0.49705252999999999</v>
      </c>
    </row>
    <row r="140" spans="1:54">
      <c r="A140" s="103">
        <v>135</v>
      </c>
      <c r="B140" s="103" t="s">
        <v>3095</v>
      </c>
      <c r="C140" s="34">
        <v>0.171875</v>
      </c>
      <c r="D140" s="34">
        <v>1.3911</v>
      </c>
      <c r="E140" s="34">
        <v>0.26350557216800002</v>
      </c>
      <c r="F140" s="34">
        <v>1.1735199999999999</v>
      </c>
      <c r="G140" s="34">
        <v>0</v>
      </c>
      <c r="H140" s="34">
        <v>0.36626222539800002</v>
      </c>
      <c r="I140" s="34">
        <v>3.3662627975700001</v>
      </c>
      <c r="J140" s="34" t="s">
        <v>3096</v>
      </c>
      <c r="K140" s="34">
        <v>3.2353497000000002E-2</v>
      </c>
      <c r="L140" s="34">
        <v>1.40389808E-6</v>
      </c>
      <c r="M140" s="34">
        <v>0</v>
      </c>
      <c r="N140" s="34">
        <v>1.3247306999999999E-3</v>
      </c>
      <c r="O140" s="34">
        <v>1.6176748500000001E-2</v>
      </c>
      <c r="P140" s="34">
        <v>0</v>
      </c>
      <c r="Q140" s="34">
        <v>0.1301572896</v>
      </c>
      <c r="R140" s="34">
        <v>0.18438949700000001</v>
      </c>
      <c r="S140" s="34">
        <v>1.8590587E-3</v>
      </c>
      <c r="T140" s="34" t="s">
        <v>3097</v>
      </c>
      <c r="U140" s="34">
        <v>0</v>
      </c>
      <c r="V140" s="34">
        <v>0</v>
      </c>
      <c r="W140" s="34">
        <v>0</v>
      </c>
      <c r="X140" s="34">
        <v>0</v>
      </c>
      <c r="Y140" s="34" t="s">
        <v>3098</v>
      </c>
      <c r="Z140" s="34">
        <v>0.121875</v>
      </c>
      <c r="AA140" s="34">
        <v>1.2500000000000001E-2</v>
      </c>
      <c r="AB140" s="34">
        <v>3.7499999999999999E-2</v>
      </c>
      <c r="AC140" s="34" t="s">
        <v>3099</v>
      </c>
      <c r="AD140" s="34">
        <v>0.18548000000000001</v>
      </c>
      <c r="AE140" s="34">
        <v>0.41732999999999998</v>
      </c>
      <c r="AF140" s="34">
        <v>0.74192000000000002</v>
      </c>
      <c r="AG140" s="34">
        <v>4.6370000000000001E-2</v>
      </c>
      <c r="AH140" s="34" t="s">
        <v>3100</v>
      </c>
      <c r="AI140" s="34">
        <v>2.6350557216800002E-2</v>
      </c>
      <c r="AJ140" s="34">
        <v>0</v>
      </c>
      <c r="AK140" s="34">
        <v>0.237155014951</v>
      </c>
      <c r="AL140" s="34">
        <v>0</v>
      </c>
      <c r="AM140" s="34" t="s">
        <v>3101</v>
      </c>
      <c r="AN140" s="34">
        <v>0</v>
      </c>
      <c r="AO140" s="34">
        <v>0</v>
      </c>
      <c r="AP140" s="34">
        <v>0</v>
      </c>
      <c r="AQ140" s="34">
        <v>0.62751999999999997</v>
      </c>
      <c r="AR140" s="34">
        <v>0.2</v>
      </c>
      <c r="AS140" s="34">
        <v>0</v>
      </c>
      <c r="AT140" s="34">
        <v>0.34599999999999997</v>
      </c>
      <c r="AU140" s="34">
        <v>0</v>
      </c>
      <c r="AV140" s="34">
        <v>0</v>
      </c>
      <c r="AW140" s="34">
        <v>0</v>
      </c>
      <c r="AX140" s="34">
        <v>0</v>
      </c>
      <c r="AY140" s="34">
        <v>0</v>
      </c>
    </row>
    <row r="141" spans="1:54">
      <c r="A141" s="103">
        <v>138</v>
      </c>
      <c r="B141" s="103" t="s">
        <v>3095</v>
      </c>
      <c r="C141" s="110">
        <v>2.1425000000000001</v>
      </c>
      <c r="D141" s="110">
        <v>9.2740000000000003E-2</v>
      </c>
      <c r="E141" s="112">
        <v>0.43203488346199997</v>
      </c>
      <c r="F141" s="110">
        <v>13.531136371500001</v>
      </c>
      <c r="G141" s="112">
        <v>0</v>
      </c>
      <c r="H141" s="112">
        <v>2.920816104</v>
      </c>
      <c r="I141" s="34">
        <v>19.119227358900002</v>
      </c>
      <c r="J141" s="34" t="s">
        <v>3096</v>
      </c>
      <c r="K141" s="110">
        <v>0</v>
      </c>
      <c r="L141" s="110">
        <v>0</v>
      </c>
      <c r="M141" s="112">
        <v>0</v>
      </c>
      <c r="N141" s="110">
        <v>0</v>
      </c>
      <c r="O141" s="110">
        <v>0.78153795000000004</v>
      </c>
      <c r="P141" s="110">
        <v>0.28092103200000001</v>
      </c>
      <c r="Q141" s="110">
        <v>0.64831503999999995</v>
      </c>
      <c r="R141" s="112">
        <v>1.210042082</v>
      </c>
      <c r="S141" s="110">
        <v>0</v>
      </c>
      <c r="T141" s="34" t="s">
        <v>3097</v>
      </c>
      <c r="U141" s="112">
        <v>0</v>
      </c>
      <c r="V141" s="110">
        <v>0</v>
      </c>
      <c r="W141" s="112">
        <v>0</v>
      </c>
      <c r="X141" s="110">
        <v>0</v>
      </c>
      <c r="Y141" s="34" t="s">
        <v>3098</v>
      </c>
      <c r="Z141" s="110">
        <v>1.74</v>
      </c>
      <c r="AA141" s="110">
        <v>1.2500000000000001E-2</v>
      </c>
      <c r="AB141" s="110">
        <v>0.39</v>
      </c>
      <c r="AC141" s="34" t="s">
        <v>3099</v>
      </c>
      <c r="AD141" s="34">
        <v>2.3185000000000001E-2</v>
      </c>
      <c r="AE141" s="34">
        <v>0</v>
      </c>
      <c r="AF141" s="34">
        <v>6.9555000000000006E-2</v>
      </c>
      <c r="AG141" s="34">
        <v>0</v>
      </c>
      <c r="AH141" s="34" t="s">
        <v>3100</v>
      </c>
      <c r="AI141" s="34">
        <v>0.108008720866</v>
      </c>
      <c r="AJ141" s="34">
        <v>0</v>
      </c>
      <c r="AK141" s="34">
        <v>0.32402616259700001</v>
      </c>
      <c r="AL141" s="34">
        <v>0</v>
      </c>
      <c r="AM141" s="34" t="s">
        <v>3101</v>
      </c>
      <c r="AN141" s="110">
        <v>1.37436136341</v>
      </c>
      <c r="AO141" s="110">
        <v>4.2213436607999997</v>
      </c>
      <c r="AP141" s="110">
        <v>0</v>
      </c>
      <c r="AQ141" s="110">
        <v>1.49036007844</v>
      </c>
      <c r="AR141" s="110">
        <v>0.90000004</v>
      </c>
      <c r="AS141" s="110">
        <v>0</v>
      </c>
      <c r="AT141" s="110">
        <v>1.2975000864999999</v>
      </c>
      <c r="AU141" s="110">
        <v>0</v>
      </c>
      <c r="AV141" s="110">
        <v>1.6308012239</v>
      </c>
      <c r="AW141" s="110">
        <v>2.6167699184100002</v>
      </c>
      <c r="AX141" s="110">
        <v>0</v>
      </c>
      <c r="AY141" s="110">
        <v>0</v>
      </c>
    </row>
    <row r="142" spans="1:54" s="103" customFormat="1">
      <c r="C142" s="34"/>
      <c r="D142" s="34"/>
      <c r="E142" s="112">
        <v>0.05</v>
      </c>
      <c r="F142" s="34"/>
      <c r="G142" s="112">
        <v>17.8</v>
      </c>
      <c r="H142" s="112">
        <v>3.02</v>
      </c>
      <c r="I142" s="34"/>
      <c r="J142" s="34"/>
      <c r="K142" s="34"/>
      <c r="L142" s="34"/>
      <c r="M142" s="112">
        <v>0.09</v>
      </c>
      <c r="N142" s="34"/>
      <c r="O142" s="34"/>
      <c r="P142" s="34"/>
      <c r="Q142" s="34"/>
      <c r="R142" s="112">
        <v>1.22</v>
      </c>
      <c r="S142" s="34"/>
      <c r="T142" s="34"/>
      <c r="U142" s="112">
        <v>11.68</v>
      </c>
      <c r="V142" s="34"/>
      <c r="W142" s="112">
        <v>6.12</v>
      </c>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row>
    <row r="143" spans="1:54">
      <c r="A143" s="103">
        <v>140</v>
      </c>
      <c r="B143" s="103" t="s">
        <v>3095</v>
      </c>
      <c r="C143" s="34">
        <v>2.36</v>
      </c>
      <c r="D143" s="34">
        <v>0.66772804729699997</v>
      </c>
      <c r="E143" s="34">
        <v>1.33824066678</v>
      </c>
      <c r="F143" s="34">
        <v>1.08448996843</v>
      </c>
      <c r="G143" s="34">
        <v>0</v>
      </c>
      <c r="H143" s="34">
        <v>1.1643513726000001</v>
      </c>
      <c r="I143" s="34">
        <v>6.6148100551100004</v>
      </c>
      <c r="J143" s="34" t="s">
        <v>3096</v>
      </c>
      <c r="K143" s="34">
        <v>0</v>
      </c>
      <c r="L143" s="34">
        <v>0</v>
      </c>
      <c r="M143" s="34">
        <v>0</v>
      </c>
      <c r="N143" s="34">
        <v>0</v>
      </c>
      <c r="O143" s="34">
        <v>0.21945070999999999</v>
      </c>
      <c r="P143" s="34">
        <v>8.7417485999999999E-3</v>
      </c>
      <c r="Q143" s="34">
        <v>0.83718841600000005</v>
      </c>
      <c r="R143" s="34">
        <v>9.8970498000000004E-2</v>
      </c>
      <c r="S143" s="34">
        <v>0</v>
      </c>
      <c r="T143" s="34" t="s">
        <v>3097</v>
      </c>
      <c r="U143" s="34">
        <v>0</v>
      </c>
      <c r="V143" s="34">
        <v>0</v>
      </c>
      <c r="W143" s="34">
        <v>0</v>
      </c>
      <c r="X143" s="34">
        <v>0</v>
      </c>
      <c r="Y143" s="34" t="s">
        <v>3098</v>
      </c>
      <c r="Z143" s="34">
        <v>2.16</v>
      </c>
      <c r="AA143" s="34">
        <v>0.05</v>
      </c>
      <c r="AB143" s="34">
        <v>0.15</v>
      </c>
      <c r="AC143" s="34" t="s">
        <v>3099</v>
      </c>
      <c r="AD143" s="34">
        <v>3.7096001854799998E-3</v>
      </c>
      <c r="AE143" s="34">
        <v>0.51934403709599997</v>
      </c>
      <c r="AF143" s="34">
        <v>1.48384007419E-2</v>
      </c>
      <c r="AG143" s="34">
        <v>0.12983600927399999</v>
      </c>
      <c r="AH143" s="34" t="s">
        <v>3100</v>
      </c>
      <c r="AI143" s="34">
        <v>1.5758114989499999E-2</v>
      </c>
      <c r="AJ143" s="34">
        <v>0.70839571013299996</v>
      </c>
      <c r="AK143" s="34">
        <v>0.14182303490500001</v>
      </c>
      <c r="AL143" s="34">
        <v>0.47226380675500002</v>
      </c>
      <c r="AM143" s="34" t="s">
        <v>3101</v>
      </c>
      <c r="AN143" s="34">
        <v>9.4771330031099998E-2</v>
      </c>
      <c r="AO143" s="34">
        <v>0.35177863840000001</v>
      </c>
      <c r="AP143" s="34">
        <v>0</v>
      </c>
      <c r="AQ143" s="34">
        <v>7.8439999999999996E-2</v>
      </c>
      <c r="AR143" s="34">
        <v>0.3</v>
      </c>
      <c r="AS143" s="34">
        <v>0</v>
      </c>
      <c r="AT143" s="34">
        <v>0.25950000000000001</v>
      </c>
      <c r="AU143" s="34">
        <v>0</v>
      </c>
      <c r="AV143" s="34">
        <v>0</v>
      </c>
      <c r="AW143" s="34">
        <v>0</v>
      </c>
      <c r="AX143" s="34">
        <v>0</v>
      </c>
      <c r="AY143" s="34">
        <v>0</v>
      </c>
    </row>
    <row r="144" spans="1:54">
      <c r="A144" s="103">
        <v>142</v>
      </c>
      <c r="B144" s="103" t="s">
        <v>3095</v>
      </c>
      <c r="C144" s="34">
        <v>1.47</v>
      </c>
      <c r="D144" s="34">
        <v>0.102014000927</v>
      </c>
      <c r="E144" s="34">
        <v>0.30375022964600001</v>
      </c>
      <c r="F144" s="34">
        <v>7.3311579887200002</v>
      </c>
      <c r="G144" s="34">
        <v>19.035817108500002</v>
      </c>
      <c r="H144" s="34">
        <v>3.8570354475999999</v>
      </c>
      <c r="I144" s="34">
        <v>32.0997747754</v>
      </c>
      <c r="J144" s="34" t="s">
        <v>3096</v>
      </c>
      <c r="K144" s="34">
        <v>0.45026890000000003</v>
      </c>
      <c r="L144" s="34">
        <v>0</v>
      </c>
      <c r="M144" s="34">
        <v>0</v>
      </c>
      <c r="N144" s="34">
        <v>0</v>
      </c>
      <c r="O144" s="34">
        <v>0.50029869999999999</v>
      </c>
      <c r="P144" s="34">
        <v>0.1487556666</v>
      </c>
      <c r="Q144" s="34">
        <v>1.82952016</v>
      </c>
      <c r="R144" s="34">
        <v>0.84863597099999999</v>
      </c>
      <c r="S144" s="34">
        <v>7.9556050000000003E-2</v>
      </c>
      <c r="T144" s="34" t="s">
        <v>3097</v>
      </c>
      <c r="U144" s="34">
        <v>11.835817108500001</v>
      </c>
      <c r="V144" s="34">
        <v>0</v>
      </c>
      <c r="W144" s="34">
        <v>7.2</v>
      </c>
      <c r="X144" s="34">
        <v>0</v>
      </c>
      <c r="Y144" s="34" t="s">
        <v>3098</v>
      </c>
      <c r="Z144" s="34">
        <v>1.32</v>
      </c>
      <c r="AA144" s="34">
        <v>0</v>
      </c>
      <c r="AB144" s="34">
        <v>0.15</v>
      </c>
      <c r="AC144" s="34" t="s">
        <v>3099</v>
      </c>
      <c r="AD144" s="34">
        <v>9.2740009274000002E-4</v>
      </c>
      <c r="AE144" s="34">
        <v>8.3465999999999999E-2</v>
      </c>
      <c r="AF144" s="34">
        <v>8.34660083466E-3</v>
      </c>
      <c r="AG144" s="34">
        <v>9.2739999999999993E-3</v>
      </c>
      <c r="AH144" s="34" t="s">
        <v>3100</v>
      </c>
      <c r="AI144" s="34">
        <v>6.0750045929199997E-2</v>
      </c>
      <c r="AJ144" s="34">
        <v>0</v>
      </c>
      <c r="AK144" s="34">
        <v>0.243000183717</v>
      </c>
      <c r="AL144" s="34">
        <v>0</v>
      </c>
      <c r="AM144" s="34" t="s">
        <v>3101</v>
      </c>
      <c r="AN144" s="34">
        <v>0.97461786795000005</v>
      </c>
      <c r="AO144" s="34">
        <v>2.63833996389</v>
      </c>
      <c r="AP144" s="34">
        <v>0</v>
      </c>
      <c r="AQ144" s="34">
        <v>2.3532001568799998</v>
      </c>
      <c r="AR144" s="34">
        <v>0.5</v>
      </c>
      <c r="AS144" s="34">
        <v>0</v>
      </c>
      <c r="AT144" s="34">
        <v>0.86499999999999999</v>
      </c>
      <c r="AU144" s="34">
        <v>0</v>
      </c>
      <c r="AV144" s="34">
        <v>0</v>
      </c>
      <c r="AW144" s="34">
        <v>0</v>
      </c>
      <c r="AX144" s="34">
        <v>0</v>
      </c>
      <c r="AY144" s="34">
        <v>0</v>
      </c>
    </row>
    <row r="145" spans="1:51">
      <c r="A145" s="103">
        <v>143</v>
      </c>
      <c r="B145" s="103" t="s">
        <v>3095</v>
      </c>
      <c r="C145" s="34">
        <v>2.62</v>
      </c>
      <c r="D145" s="34">
        <v>0.4637</v>
      </c>
      <c r="E145" s="34">
        <v>2.9124872210800001</v>
      </c>
      <c r="F145" s="34">
        <v>5.0162052206499999</v>
      </c>
      <c r="G145" s="34">
        <v>0</v>
      </c>
      <c r="H145" s="34">
        <v>5.5304651198099997</v>
      </c>
      <c r="I145" s="34">
        <v>16.5428575615</v>
      </c>
      <c r="J145" s="34" t="s">
        <v>3096</v>
      </c>
      <c r="K145" s="34">
        <v>0.73002769999999995</v>
      </c>
      <c r="L145" s="34">
        <v>4.2643064000000003E-6</v>
      </c>
      <c r="M145" s="34">
        <v>0</v>
      </c>
      <c r="N145" s="34">
        <v>3.5077035000000002E-3</v>
      </c>
      <c r="O145" s="34">
        <v>0.61261067499999999</v>
      </c>
      <c r="P145" s="34">
        <v>0.70655423399999995</v>
      </c>
      <c r="Q145" s="34">
        <v>2.711192</v>
      </c>
      <c r="R145" s="34">
        <v>0.75177603999999998</v>
      </c>
      <c r="S145" s="34">
        <v>1.4792503E-2</v>
      </c>
      <c r="T145" s="34" t="s">
        <v>3097</v>
      </c>
      <c r="U145" s="34">
        <v>0</v>
      </c>
      <c r="V145" s="34">
        <v>0</v>
      </c>
      <c r="W145" s="34">
        <v>0</v>
      </c>
      <c r="X145" s="34">
        <v>0</v>
      </c>
      <c r="Y145" s="34" t="s">
        <v>3098</v>
      </c>
      <c r="Z145" s="34">
        <v>2.52</v>
      </c>
      <c r="AA145" s="34">
        <v>2.5000000000000001E-2</v>
      </c>
      <c r="AB145" s="34">
        <v>7.4999999999999997E-2</v>
      </c>
      <c r="AC145" s="34" t="s">
        <v>3099</v>
      </c>
      <c r="AD145" s="34">
        <v>6.9555000000000006E-2</v>
      </c>
      <c r="AE145" s="34">
        <v>0</v>
      </c>
      <c r="AF145" s="34">
        <v>0.39414500000000002</v>
      </c>
      <c r="AG145" s="34">
        <v>0</v>
      </c>
      <c r="AH145" s="34" t="s">
        <v>3100</v>
      </c>
      <c r="AI145" s="34">
        <v>0.35813447754900002</v>
      </c>
      <c r="AJ145" s="34">
        <v>0.44618543180600001</v>
      </c>
      <c r="AK145" s="34">
        <v>2.02942870611</v>
      </c>
      <c r="AL145" s="34">
        <v>7.8738605612799994E-2</v>
      </c>
      <c r="AM145" s="34" t="s">
        <v>3101</v>
      </c>
      <c r="AN145" s="34">
        <v>0.28661659615000001</v>
      </c>
      <c r="AO145" s="34">
        <v>1.7588931919999999</v>
      </c>
      <c r="AP145" s="34">
        <v>2.5525443500000002E-2</v>
      </c>
      <c r="AQ145" s="34">
        <v>1.01972007844</v>
      </c>
      <c r="AR145" s="34">
        <v>0.4</v>
      </c>
      <c r="AS145" s="34">
        <v>0</v>
      </c>
      <c r="AT145" s="34">
        <v>0.51900000000000002</v>
      </c>
      <c r="AU145" s="34">
        <v>0</v>
      </c>
      <c r="AV145" s="34">
        <v>0</v>
      </c>
      <c r="AW145" s="34">
        <v>1.00644991056</v>
      </c>
      <c r="AX145" s="34">
        <v>0</v>
      </c>
      <c r="AY145" s="34">
        <v>0</v>
      </c>
    </row>
    <row r="146" spans="1:51">
      <c r="A146" s="103">
        <v>146</v>
      </c>
      <c r="B146" s="103" t="s">
        <v>3095</v>
      </c>
      <c r="C146" s="34">
        <v>2.62</v>
      </c>
      <c r="D146" s="34">
        <v>0.102014000927</v>
      </c>
      <c r="E146" s="34">
        <v>0.234731272943</v>
      </c>
      <c r="F146" s="34">
        <v>8.4277712730799994</v>
      </c>
      <c r="G146" s="34">
        <v>0</v>
      </c>
      <c r="H146" s="34">
        <v>1.14594220884</v>
      </c>
      <c r="I146" s="34">
        <v>12.5304587558</v>
      </c>
      <c r="J146" s="34" t="s">
        <v>3096</v>
      </c>
      <c r="K146" s="34">
        <v>0.18378317</v>
      </c>
      <c r="L146" s="34">
        <v>4.8133643199999997E-5</v>
      </c>
      <c r="M146" s="34">
        <v>0</v>
      </c>
      <c r="N146" s="34">
        <v>6.2425665999999998E-2</v>
      </c>
      <c r="O146" s="34">
        <v>0.12941398500000001</v>
      </c>
      <c r="P146" s="34">
        <v>0.16136366399999999</v>
      </c>
      <c r="Q146" s="34">
        <v>0.45999363199999999</v>
      </c>
      <c r="R146" s="34">
        <v>0.1489139582</v>
      </c>
      <c r="S146" s="34">
        <v>0</v>
      </c>
      <c r="T146" s="34" t="s">
        <v>3097</v>
      </c>
      <c r="U146" s="34">
        <v>0</v>
      </c>
      <c r="V146" s="34">
        <v>0</v>
      </c>
      <c r="W146" s="34">
        <v>0</v>
      </c>
      <c r="X146" s="34">
        <v>0</v>
      </c>
      <c r="Y146" s="34" t="s">
        <v>3098</v>
      </c>
      <c r="Z146" s="34">
        <v>1.54</v>
      </c>
      <c r="AA146" s="34">
        <v>0.27</v>
      </c>
      <c r="AB146" s="34">
        <v>0.81</v>
      </c>
      <c r="AC146" s="34" t="s">
        <v>3099</v>
      </c>
      <c r="AD146" s="34">
        <v>9.2739999999999993E-3</v>
      </c>
      <c r="AE146" s="34">
        <v>8.34660083466E-3</v>
      </c>
      <c r="AF146" s="34">
        <v>8.3465999999999999E-2</v>
      </c>
      <c r="AG146" s="34">
        <v>9.2740009274000002E-4</v>
      </c>
      <c r="AH146" s="34" t="s">
        <v>3100</v>
      </c>
      <c r="AI146" s="34">
        <v>9.0466053138500008E-3</v>
      </c>
      <c r="AJ146" s="34">
        <v>0.12983869782400001</v>
      </c>
      <c r="AK146" s="34">
        <v>8.1419447824699995E-2</v>
      </c>
      <c r="AL146" s="34">
        <v>1.44265219804E-2</v>
      </c>
      <c r="AM146" s="34" t="s">
        <v>3101</v>
      </c>
      <c r="AN146" s="34">
        <v>1.47469125735</v>
      </c>
      <c r="AO146" s="34">
        <v>5.2766800157300002</v>
      </c>
      <c r="AP146" s="34">
        <v>0</v>
      </c>
      <c r="AQ146" s="34">
        <v>0.78439999999999999</v>
      </c>
      <c r="AR146" s="34">
        <v>0.2</v>
      </c>
      <c r="AS146" s="34">
        <v>0</v>
      </c>
      <c r="AT146" s="34">
        <v>0.69199999999999995</v>
      </c>
      <c r="AU146" s="34">
        <v>0</v>
      </c>
      <c r="AV146" s="34">
        <v>0</v>
      </c>
      <c r="AW146" s="34">
        <v>0</v>
      </c>
      <c r="AX146" s="34">
        <v>0</v>
      </c>
      <c r="AY146" s="34">
        <v>0</v>
      </c>
    </row>
    <row r="147" spans="1:51">
      <c r="A147" s="103">
        <v>147</v>
      </c>
      <c r="B147" s="103" t="s">
        <v>3095</v>
      </c>
      <c r="C147" s="34">
        <v>0.62</v>
      </c>
      <c r="D147" s="34">
        <v>0.287494000927</v>
      </c>
      <c r="E147" s="34">
        <v>0.71544720654399996</v>
      </c>
      <c r="F147" s="34">
        <v>0.52877397879999999</v>
      </c>
      <c r="G147" s="34">
        <v>0</v>
      </c>
      <c r="H147" s="34">
        <v>0.43797052988000001</v>
      </c>
      <c r="I147" s="34">
        <v>2.58968571615</v>
      </c>
      <c r="J147" s="34" t="s">
        <v>3096</v>
      </c>
      <c r="K147" s="34">
        <v>1.0210178E-2</v>
      </c>
      <c r="L147" s="34">
        <v>4.32917968E-6</v>
      </c>
      <c r="M147" s="34">
        <v>0</v>
      </c>
      <c r="N147" s="34">
        <v>5.6146156999999997E-3</v>
      </c>
      <c r="O147" s="34">
        <v>1.7459402999999998E-2</v>
      </c>
      <c r="P147" s="34">
        <v>5.0141923200000001E-2</v>
      </c>
      <c r="Q147" s="34">
        <v>0.25874639999999999</v>
      </c>
      <c r="R147" s="34">
        <v>9.5793680800000003E-2</v>
      </c>
      <c r="S147" s="34">
        <v>0</v>
      </c>
      <c r="T147" s="34" t="s">
        <v>3097</v>
      </c>
      <c r="U147" s="34">
        <v>0</v>
      </c>
      <c r="V147" s="34">
        <v>0</v>
      </c>
      <c r="W147" s="34">
        <v>0</v>
      </c>
      <c r="X147" s="34">
        <v>0</v>
      </c>
      <c r="Y147" s="34" t="s">
        <v>3098</v>
      </c>
      <c r="Z147" s="34">
        <v>0.6</v>
      </c>
      <c r="AA147" s="34">
        <v>5.0000000000000001E-3</v>
      </c>
      <c r="AB147" s="34">
        <v>1.4999999999999999E-2</v>
      </c>
      <c r="AC147" s="34" t="s">
        <v>3099</v>
      </c>
      <c r="AD147" s="34">
        <v>2.7822E-2</v>
      </c>
      <c r="AE147" s="34">
        <v>8.34660083466E-3</v>
      </c>
      <c r="AF147" s="34">
        <v>0.25039800000000001</v>
      </c>
      <c r="AG147" s="34">
        <v>9.2740009274000002E-4</v>
      </c>
      <c r="AH147" s="34" t="s">
        <v>3100</v>
      </c>
      <c r="AI147" s="34">
        <v>7.1544720654399999E-2</v>
      </c>
      <c r="AJ147" s="34">
        <v>0</v>
      </c>
      <c r="AK147" s="34">
        <v>0.64390248588900001</v>
      </c>
      <c r="AL147" s="34">
        <v>0</v>
      </c>
      <c r="AM147" s="34" t="s">
        <v>3101</v>
      </c>
      <c r="AN147" s="34">
        <v>0</v>
      </c>
      <c r="AO147" s="34">
        <v>0.26383397879999998</v>
      </c>
      <c r="AP147" s="34">
        <v>0</v>
      </c>
      <c r="AQ147" s="34">
        <v>7.8439999999999996E-2</v>
      </c>
      <c r="AR147" s="34">
        <v>0.1</v>
      </c>
      <c r="AS147" s="34">
        <v>0</v>
      </c>
      <c r="AT147" s="34">
        <v>8.6499999999999994E-2</v>
      </c>
      <c r="AU147" s="34">
        <v>0</v>
      </c>
      <c r="AV147" s="34">
        <v>0</v>
      </c>
      <c r="AW147" s="34">
        <v>0</v>
      </c>
      <c r="AX147" s="34">
        <v>0</v>
      </c>
      <c r="AY147" s="34">
        <v>0</v>
      </c>
    </row>
    <row r="148" spans="1:51">
      <c r="A148" s="103">
        <v>148</v>
      </c>
      <c r="B148" s="103" t="s">
        <v>3095</v>
      </c>
      <c r="C148" s="34">
        <v>2.4239999999999999</v>
      </c>
      <c r="D148" s="34">
        <v>5.5644000927400003E-2</v>
      </c>
      <c r="E148" s="34">
        <v>0.22646456615800001</v>
      </c>
      <c r="F148" s="34">
        <v>11.8213772958</v>
      </c>
      <c r="G148" s="34">
        <v>0</v>
      </c>
      <c r="H148" s="34">
        <v>2.2165391699299999</v>
      </c>
      <c r="I148" s="34">
        <v>16.7440250328</v>
      </c>
      <c r="J148" s="34" t="s">
        <v>3096</v>
      </c>
      <c r="K148" s="34">
        <v>0.78567310000000001</v>
      </c>
      <c r="L148" s="34">
        <v>1.6614175999999999E-8</v>
      </c>
      <c r="M148" s="34">
        <v>0</v>
      </c>
      <c r="N148" s="34">
        <v>2.1547320000000001E-5</v>
      </c>
      <c r="O148" s="34">
        <v>1.2405364999999999</v>
      </c>
      <c r="P148" s="34">
        <v>1.940598E-3</v>
      </c>
      <c r="Q148" s="34">
        <v>0.18836740799999999</v>
      </c>
      <c r="R148" s="34">
        <v>0</v>
      </c>
      <c r="S148" s="34">
        <v>0</v>
      </c>
      <c r="T148" s="34" t="s">
        <v>3097</v>
      </c>
      <c r="U148" s="34">
        <v>0</v>
      </c>
      <c r="V148" s="34">
        <v>0</v>
      </c>
      <c r="W148" s="34">
        <v>0</v>
      </c>
      <c r="X148" s="34">
        <v>0</v>
      </c>
      <c r="Y148" s="34" t="s">
        <v>3098</v>
      </c>
      <c r="Z148" s="34">
        <v>2.0640000000000001</v>
      </c>
      <c r="AA148" s="34">
        <v>0.09</v>
      </c>
      <c r="AB148" s="34">
        <v>0.27</v>
      </c>
      <c r="AC148" s="34" t="s">
        <v>3099</v>
      </c>
      <c r="AD148" s="34">
        <v>4.6369999999999996E-3</v>
      </c>
      <c r="AE148" s="34">
        <v>8.34660083466E-3</v>
      </c>
      <c r="AF148" s="34">
        <v>4.1732999999999999E-2</v>
      </c>
      <c r="AG148" s="34">
        <v>9.2740009274000002E-4</v>
      </c>
      <c r="AH148" s="34" t="s">
        <v>3100</v>
      </c>
      <c r="AI148" s="34">
        <v>2.26464566158E-2</v>
      </c>
      <c r="AJ148" s="34">
        <v>0</v>
      </c>
      <c r="AK148" s="34">
        <v>0.203818109543</v>
      </c>
      <c r="AL148" s="34">
        <v>0</v>
      </c>
      <c r="AM148" s="34" t="s">
        <v>3101</v>
      </c>
      <c r="AN148" s="34">
        <v>1.47469125735</v>
      </c>
      <c r="AO148" s="34">
        <v>8.7944659600000001</v>
      </c>
      <c r="AP148" s="34">
        <v>0</v>
      </c>
      <c r="AQ148" s="34">
        <v>1.01972007844</v>
      </c>
      <c r="AR148" s="34">
        <v>0.1</v>
      </c>
      <c r="AS148" s="34">
        <v>0</v>
      </c>
      <c r="AT148" s="34">
        <v>0.4325</v>
      </c>
      <c r="AU148" s="34">
        <v>0</v>
      </c>
      <c r="AV148" s="34">
        <v>0</v>
      </c>
      <c r="AW148" s="34">
        <v>0</v>
      </c>
      <c r="AX148" s="34">
        <v>0</v>
      </c>
      <c r="AY148" s="34">
        <v>0</v>
      </c>
    </row>
    <row r="149" spans="1:51">
      <c r="A149" s="103">
        <v>152</v>
      </c>
      <c r="B149" s="103" t="s">
        <v>3095</v>
      </c>
      <c r="C149" s="34">
        <v>2.5274999999999999</v>
      </c>
      <c r="D149" s="34">
        <v>0.18548000000000001</v>
      </c>
      <c r="E149" s="34">
        <v>0.237664674661</v>
      </c>
      <c r="F149" s="34">
        <v>33.428545301600003</v>
      </c>
      <c r="G149" s="34">
        <v>0</v>
      </c>
      <c r="H149" s="34">
        <v>0.84179077134400004</v>
      </c>
      <c r="I149" s="34">
        <v>37.220980747600002</v>
      </c>
      <c r="J149" s="34" t="s">
        <v>3096</v>
      </c>
      <c r="K149" s="34">
        <v>0</v>
      </c>
      <c r="L149" s="34">
        <v>1.21046144E-4</v>
      </c>
      <c r="M149" s="34">
        <v>0</v>
      </c>
      <c r="N149" s="34">
        <v>0.34266064000000002</v>
      </c>
      <c r="O149" s="34">
        <v>0.43074184999999998</v>
      </c>
      <c r="P149" s="34">
        <v>0</v>
      </c>
      <c r="Q149" s="34">
        <v>6.8267235199999998E-2</v>
      </c>
      <c r="R149" s="34">
        <v>0</v>
      </c>
      <c r="S149" s="34">
        <v>0</v>
      </c>
      <c r="T149" s="34" t="s">
        <v>3097</v>
      </c>
      <c r="U149" s="34">
        <v>0</v>
      </c>
      <c r="V149" s="34">
        <v>0</v>
      </c>
      <c r="W149" s="34">
        <v>0</v>
      </c>
      <c r="X149" s="34">
        <v>0</v>
      </c>
      <c r="Y149" s="34" t="s">
        <v>3098</v>
      </c>
      <c r="Z149" s="34">
        <v>1.74</v>
      </c>
      <c r="AA149" s="34">
        <v>0.105</v>
      </c>
      <c r="AB149" s="34">
        <v>0.6825</v>
      </c>
      <c r="AC149" s="34" t="s">
        <v>3099</v>
      </c>
      <c r="AD149" s="34">
        <v>1.8547999999999999E-2</v>
      </c>
      <c r="AE149" s="34">
        <v>0</v>
      </c>
      <c r="AF149" s="34">
        <v>0.166932</v>
      </c>
      <c r="AG149" s="34">
        <v>0</v>
      </c>
      <c r="AH149" s="34" t="s">
        <v>3100</v>
      </c>
      <c r="AI149" s="34">
        <v>4.75329349321E-2</v>
      </c>
      <c r="AJ149" s="34">
        <v>0</v>
      </c>
      <c r="AK149" s="34">
        <v>0.19013173972899999</v>
      </c>
      <c r="AL149" s="34">
        <v>0</v>
      </c>
      <c r="AM149" s="34" t="s">
        <v>3101</v>
      </c>
      <c r="AN149" s="34">
        <v>1.37436136341</v>
      </c>
      <c r="AO149" s="34">
        <v>10.993083329499999</v>
      </c>
      <c r="AP149" s="34">
        <v>1.22522115E-2</v>
      </c>
      <c r="AQ149" s="34">
        <v>3.1375999999999999</v>
      </c>
      <c r="AR149" s="34">
        <v>2</v>
      </c>
      <c r="AS149" s="34">
        <v>0</v>
      </c>
      <c r="AT149" s="34">
        <v>2.5950001729999999</v>
      </c>
      <c r="AU149" s="34">
        <v>4.0564461209299996</v>
      </c>
      <c r="AV149" s="34">
        <v>1.6308012239</v>
      </c>
      <c r="AW149" s="34">
        <v>7.5483748324000004</v>
      </c>
      <c r="AX149" s="34">
        <v>0</v>
      </c>
      <c r="AY149" s="34">
        <v>8.0626047000000006E-2</v>
      </c>
    </row>
    <row r="150" spans="1:51">
      <c r="A150" s="103">
        <v>154</v>
      </c>
      <c r="B150" s="103" t="s">
        <v>3095</v>
      </c>
      <c r="C150" s="34">
        <v>1.2636330778</v>
      </c>
      <c r="D150" s="34">
        <v>0.27822000000000002</v>
      </c>
      <c r="E150" s="34">
        <v>0.40375533349600001</v>
      </c>
      <c r="F150" s="34">
        <v>2.1557590736400001</v>
      </c>
      <c r="G150" s="34">
        <v>0</v>
      </c>
      <c r="H150" s="34">
        <v>2.3013042560999999</v>
      </c>
      <c r="I150" s="34">
        <v>6.4026717410399998</v>
      </c>
      <c r="J150" s="34" t="s">
        <v>3096</v>
      </c>
      <c r="K150" s="34">
        <v>3.5107696000000001E-2</v>
      </c>
      <c r="L150" s="34">
        <v>0</v>
      </c>
      <c r="M150" s="34">
        <v>0</v>
      </c>
      <c r="N150" s="34">
        <v>0</v>
      </c>
      <c r="O150" s="34">
        <v>1.32732315E-2</v>
      </c>
      <c r="P150" s="34">
        <v>0.27932853600000002</v>
      </c>
      <c r="Q150" s="34">
        <v>1.0349856639999999</v>
      </c>
      <c r="R150" s="34">
        <v>0.93305519999999997</v>
      </c>
      <c r="S150" s="34">
        <v>5.5539285999999998E-3</v>
      </c>
      <c r="T150" s="34" t="s">
        <v>3097</v>
      </c>
      <c r="U150" s="34">
        <v>0</v>
      </c>
      <c r="V150" s="34">
        <v>0</v>
      </c>
      <c r="W150" s="34">
        <v>0</v>
      </c>
      <c r="X150" s="34">
        <v>0</v>
      </c>
      <c r="Y150" s="34" t="s">
        <v>3098</v>
      </c>
      <c r="Z150" s="34">
        <v>1.2636330778</v>
      </c>
      <c r="AA150" s="34">
        <v>0</v>
      </c>
      <c r="AB150" s="34">
        <v>0</v>
      </c>
      <c r="AC150" s="34" t="s">
        <v>3099</v>
      </c>
      <c r="AD150" s="34">
        <v>0.111288</v>
      </c>
      <c r="AE150" s="34">
        <v>0</v>
      </c>
      <c r="AF150" s="34">
        <v>0.166932</v>
      </c>
      <c r="AG150" s="34">
        <v>0</v>
      </c>
      <c r="AH150" s="34" t="s">
        <v>3100</v>
      </c>
      <c r="AI150" s="34">
        <v>0.121126600049</v>
      </c>
      <c r="AJ150" s="34">
        <v>0</v>
      </c>
      <c r="AK150" s="34">
        <v>0.28262873344700001</v>
      </c>
      <c r="AL150" s="34">
        <v>0</v>
      </c>
      <c r="AM150" s="34" t="s">
        <v>3101</v>
      </c>
      <c r="AN150" s="34">
        <v>0</v>
      </c>
      <c r="AO150" s="34">
        <v>0.87944659599999997</v>
      </c>
      <c r="AP150" s="34">
        <v>0</v>
      </c>
      <c r="AQ150" s="34">
        <v>0.39219999999999999</v>
      </c>
      <c r="AR150" s="34">
        <v>0.2</v>
      </c>
      <c r="AS150" s="34">
        <v>0</v>
      </c>
      <c r="AT150" s="34">
        <v>0.4325</v>
      </c>
      <c r="AU150" s="34">
        <v>0</v>
      </c>
      <c r="AV150" s="34">
        <v>0</v>
      </c>
      <c r="AW150" s="34">
        <v>0.25161247763900002</v>
      </c>
      <c r="AX150" s="34">
        <v>0</v>
      </c>
      <c r="AY150" s="34">
        <v>0</v>
      </c>
    </row>
    <row r="151" spans="1:51">
      <c r="A151" s="103">
        <v>155</v>
      </c>
      <c r="B151" s="103" t="s">
        <v>3095</v>
      </c>
      <c r="C151" s="34">
        <v>2.7374999999999998</v>
      </c>
      <c r="D151" s="34">
        <v>4.6370000000000001E-2</v>
      </c>
      <c r="E151" s="34">
        <v>0.10319212243799999</v>
      </c>
      <c r="F151" s="34">
        <v>5.8704066920200004</v>
      </c>
      <c r="G151" s="34">
        <v>41.804649368699998</v>
      </c>
      <c r="H151" s="34">
        <v>1.550601283</v>
      </c>
      <c r="I151" s="34">
        <v>52.112719466199998</v>
      </c>
      <c r="J151" s="34" t="s">
        <v>3096</v>
      </c>
      <c r="K151" s="34">
        <v>0.17229673000000001</v>
      </c>
      <c r="L151" s="34">
        <v>0</v>
      </c>
      <c r="M151" s="34">
        <v>0</v>
      </c>
      <c r="N151" s="34">
        <v>0</v>
      </c>
      <c r="O151" s="34">
        <v>0.11065279</v>
      </c>
      <c r="P151" s="34">
        <v>0</v>
      </c>
      <c r="Q151" s="34">
        <v>0.82665032000000005</v>
      </c>
      <c r="R151" s="34">
        <v>0.40832281300000001</v>
      </c>
      <c r="S151" s="34">
        <v>3.267863E-2</v>
      </c>
      <c r="T151" s="34" t="s">
        <v>3097</v>
      </c>
      <c r="U151" s="34">
        <v>29.924649368699999</v>
      </c>
      <c r="V151" s="34">
        <v>0</v>
      </c>
      <c r="W151" s="34">
        <v>11.88</v>
      </c>
      <c r="X151" s="34">
        <v>0</v>
      </c>
      <c r="Y151" s="34" t="s">
        <v>3098</v>
      </c>
      <c r="Z151" s="34">
        <v>2.7</v>
      </c>
      <c r="AA151" s="34">
        <v>0</v>
      </c>
      <c r="AB151" s="34">
        <v>3.7499999999999999E-2</v>
      </c>
      <c r="AC151" s="34" t="s">
        <v>3099</v>
      </c>
      <c r="AD151" s="34">
        <v>2.3184999999999998E-3</v>
      </c>
      <c r="AE151" s="34">
        <v>0</v>
      </c>
      <c r="AF151" s="34">
        <v>4.40515E-2</v>
      </c>
      <c r="AG151" s="34">
        <v>0</v>
      </c>
      <c r="AH151" s="34" t="s">
        <v>3100</v>
      </c>
      <c r="AI151" s="34">
        <v>5.1596061218899996E-3</v>
      </c>
      <c r="AJ151" s="34">
        <v>0</v>
      </c>
      <c r="AK151" s="34">
        <v>9.8032516315900001E-2</v>
      </c>
      <c r="AL151" s="34">
        <v>0</v>
      </c>
      <c r="AM151" s="34" t="s">
        <v>3101</v>
      </c>
      <c r="AN151" s="34">
        <v>1.97763367907</v>
      </c>
      <c r="AO151" s="34">
        <v>1.31916998195</v>
      </c>
      <c r="AP151" s="34">
        <v>2.5525443500000002E-2</v>
      </c>
      <c r="AQ151" s="34">
        <v>0.39219999999999999</v>
      </c>
      <c r="AR151" s="34">
        <v>0.5</v>
      </c>
      <c r="AS151" s="34">
        <v>0</v>
      </c>
      <c r="AT151" s="34">
        <v>0.86499999999999999</v>
      </c>
      <c r="AU151" s="34">
        <v>0</v>
      </c>
      <c r="AV151" s="34">
        <v>0.58242902739400004</v>
      </c>
      <c r="AW151" s="34">
        <v>0.20128998211099999</v>
      </c>
      <c r="AX151" s="34">
        <v>0</v>
      </c>
      <c r="AY151" s="34">
        <v>7.1585779999999996E-3</v>
      </c>
    </row>
    <row r="152" spans="1:51">
      <c r="A152" s="103">
        <v>156</v>
      </c>
      <c r="B152" s="103" t="s">
        <v>3095</v>
      </c>
      <c r="C152" s="34">
        <v>2.08</v>
      </c>
      <c r="D152" s="34">
        <v>9.2740000000000003E-2</v>
      </c>
      <c r="E152" s="34">
        <v>3.2920360247699998</v>
      </c>
      <c r="F152" s="34">
        <v>5.3874859384500002</v>
      </c>
      <c r="G152" s="34">
        <v>0</v>
      </c>
      <c r="H152" s="34">
        <v>0.52086495607200001</v>
      </c>
      <c r="I152" s="34">
        <v>11.373126919300001</v>
      </c>
      <c r="J152" s="34" t="s">
        <v>3096</v>
      </c>
      <c r="K152" s="34">
        <v>0</v>
      </c>
      <c r="L152" s="34">
        <v>1.42407232E-6</v>
      </c>
      <c r="M152" s="34">
        <v>0</v>
      </c>
      <c r="N152" s="34">
        <v>3.3706679999999998E-3</v>
      </c>
      <c r="O152" s="34">
        <v>0</v>
      </c>
      <c r="P152" s="34">
        <v>0</v>
      </c>
      <c r="Q152" s="34">
        <v>0.51749286400000005</v>
      </c>
      <c r="R152" s="34">
        <v>0</v>
      </c>
      <c r="S152" s="34">
        <v>0</v>
      </c>
      <c r="T152" s="34" t="s">
        <v>3097</v>
      </c>
      <c r="U152" s="34">
        <v>0</v>
      </c>
      <c r="V152" s="34">
        <v>0</v>
      </c>
      <c r="W152" s="34">
        <v>0</v>
      </c>
      <c r="X152" s="34">
        <v>0</v>
      </c>
      <c r="Y152" s="34" t="s">
        <v>3098</v>
      </c>
      <c r="Z152" s="34">
        <v>2.08</v>
      </c>
      <c r="AA152" s="34">
        <v>0</v>
      </c>
      <c r="AB152" s="34">
        <v>0</v>
      </c>
      <c r="AC152" s="34" t="s">
        <v>3099</v>
      </c>
      <c r="AD152" s="34">
        <v>1.8547999999999999E-2</v>
      </c>
      <c r="AE152" s="34">
        <v>2.7822E-2</v>
      </c>
      <c r="AF152" s="34">
        <v>2.7822E-2</v>
      </c>
      <c r="AG152" s="34">
        <v>1.8547999999999999E-2</v>
      </c>
      <c r="AH152" s="34" t="s">
        <v>3100</v>
      </c>
      <c r="AI152" s="34">
        <v>0.164601801238</v>
      </c>
      <c r="AJ152" s="34">
        <v>0</v>
      </c>
      <c r="AK152" s="34">
        <v>3.1274342235299999</v>
      </c>
      <c r="AL152" s="34">
        <v>0</v>
      </c>
      <c r="AM152" s="34" t="s">
        <v>3101</v>
      </c>
      <c r="AN152" s="34">
        <v>6.6252155054999998E-2</v>
      </c>
      <c r="AO152" s="34">
        <v>1.7588931919999999</v>
      </c>
      <c r="AP152" s="34">
        <v>5.1050884999999997E-2</v>
      </c>
      <c r="AQ152" s="34">
        <v>1.1766000784399999</v>
      </c>
      <c r="AR152" s="34">
        <v>1.6</v>
      </c>
      <c r="AS152" s="34">
        <v>0</v>
      </c>
      <c r="AT152" s="34">
        <v>0.72660002594999995</v>
      </c>
      <c r="AU152" s="34">
        <v>0</v>
      </c>
      <c r="AV152" s="34">
        <v>0</v>
      </c>
      <c r="AW152" s="34">
        <v>0</v>
      </c>
      <c r="AX152" s="34">
        <v>0</v>
      </c>
      <c r="AY152" s="34">
        <v>8.0896019999999996E-3</v>
      </c>
    </row>
    <row r="153" spans="1:51">
      <c r="A153" s="103">
        <v>157</v>
      </c>
      <c r="B153" s="103" t="s">
        <v>3095</v>
      </c>
      <c r="C153" s="34">
        <v>4.8460000000000001</v>
      </c>
      <c r="D153" s="34">
        <v>0.102014000927</v>
      </c>
      <c r="E153" s="34">
        <v>2.18883191271</v>
      </c>
      <c r="F153" s="34">
        <v>5.3885068142000003</v>
      </c>
      <c r="G153" s="34">
        <v>0</v>
      </c>
      <c r="H153" s="34">
        <v>2.1978769709099999</v>
      </c>
      <c r="I153" s="34">
        <v>14.723229698700001</v>
      </c>
      <c r="J153" s="34" t="s">
        <v>3096</v>
      </c>
      <c r="K153" s="34">
        <v>3.5939825000000002E-2</v>
      </c>
      <c r="L153" s="34">
        <v>9.9685072000000002E-6</v>
      </c>
      <c r="M153" s="34">
        <v>0</v>
      </c>
      <c r="N153" s="34">
        <v>1.7548742999999999E-2</v>
      </c>
      <c r="O153" s="34">
        <v>9.9549230000000002E-2</v>
      </c>
      <c r="P153" s="34">
        <v>0.33323401800000002</v>
      </c>
      <c r="Q153" s="34">
        <v>0.83316345599999997</v>
      </c>
      <c r="R153" s="34">
        <v>0.86862996000000003</v>
      </c>
      <c r="S153" s="34">
        <v>9.8017703999999997E-3</v>
      </c>
      <c r="T153" s="34" t="s">
        <v>3097</v>
      </c>
      <c r="U153" s="34">
        <v>0</v>
      </c>
      <c r="V153" s="34">
        <v>0</v>
      </c>
      <c r="W153" s="34">
        <v>0</v>
      </c>
      <c r="X153" s="34">
        <v>0</v>
      </c>
      <c r="Y153" s="34" t="s">
        <v>3098</v>
      </c>
      <c r="Z153" s="34">
        <v>4.8259999999999996</v>
      </c>
      <c r="AA153" s="34">
        <v>5.0000000000000001E-3</v>
      </c>
      <c r="AB153" s="34">
        <v>1.4999999999999999E-2</v>
      </c>
      <c r="AC153" s="34" t="s">
        <v>3099</v>
      </c>
      <c r="AD153" s="34">
        <v>2.3185000000000001E-2</v>
      </c>
      <c r="AE153" s="34">
        <v>6.9555006955500003E-3</v>
      </c>
      <c r="AF153" s="34">
        <v>6.9555000000000006E-2</v>
      </c>
      <c r="AG153" s="34">
        <v>2.31850023185E-3</v>
      </c>
      <c r="AH153" s="34" t="s">
        <v>3100</v>
      </c>
      <c r="AI153" s="34">
        <v>0.21725771433800001</v>
      </c>
      <c r="AJ153" s="34">
        <v>0.62938007788700001</v>
      </c>
      <c r="AK153" s="34">
        <v>1.2311270479200001</v>
      </c>
      <c r="AL153" s="34">
        <v>0.111067072568</v>
      </c>
      <c r="AM153" s="34" t="s">
        <v>3101</v>
      </c>
      <c r="AN153" s="34">
        <v>0.875223692484</v>
      </c>
      <c r="AO153" s="34">
        <v>0.61561266117299995</v>
      </c>
      <c r="AP153" s="34">
        <v>0.10210177500000001</v>
      </c>
      <c r="AQ153" s="34">
        <v>1.01972007844</v>
      </c>
      <c r="AR153" s="34">
        <v>1</v>
      </c>
      <c r="AS153" s="34">
        <v>0</v>
      </c>
      <c r="AT153" s="34">
        <v>1.1245000865000001</v>
      </c>
      <c r="AU153" s="34">
        <v>0.28395124874700001</v>
      </c>
      <c r="AV153" s="34">
        <v>0</v>
      </c>
      <c r="AW153" s="34">
        <v>0.35225749385600003</v>
      </c>
      <c r="AX153" s="34">
        <v>0</v>
      </c>
      <c r="AY153" s="34">
        <v>1.5139778E-2</v>
      </c>
    </row>
    <row r="154" spans="1:51">
      <c r="A154" s="103">
        <v>158</v>
      </c>
      <c r="B154" s="103" t="s">
        <v>3095</v>
      </c>
      <c r="C154" s="34">
        <v>5.8624999999999998</v>
      </c>
      <c r="D154" s="34">
        <v>0.102014000927</v>
      </c>
      <c r="E154" s="34">
        <v>4.0506147652799998</v>
      </c>
      <c r="F154" s="34">
        <v>30.891872639700001</v>
      </c>
      <c r="G154" s="34">
        <v>0</v>
      </c>
      <c r="H154" s="34">
        <v>3.6115889913000001</v>
      </c>
      <c r="I154" s="34">
        <v>44.518590397200001</v>
      </c>
      <c r="J154" s="34" t="s">
        <v>3096</v>
      </c>
      <c r="K154" s="34">
        <v>0.53909735999999997</v>
      </c>
      <c r="L154" s="34">
        <v>8.8608951999999997E-6</v>
      </c>
      <c r="M154" s="34">
        <v>0</v>
      </c>
      <c r="N154" s="34">
        <v>1.5598884E-2</v>
      </c>
      <c r="O154" s="34">
        <v>0.49774620000000003</v>
      </c>
      <c r="P154" s="34">
        <v>0.43320421799999997</v>
      </c>
      <c r="Q154" s="34">
        <v>1.0100170079999999</v>
      </c>
      <c r="R154" s="34">
        <v>1.1061146900000001</v>
      </c>
      <c r="S154" s="34">
        <v>9.8017703999999997E-3</v>
      </c>
      <c r="T154" s="34" t="s">
        <v>3097</v>
      </c>
      <c r="U154" s="34">
        <v>0</v>
      </c>
      <c r="V154" s="34">
        <v>0</v>
      </c>
      <c r="W154" s="34">
        <v>0</v>
      </c>
      <c r="X154" s="34">
        <v>0</v>
      </c>
      <c r="Y154" s="34" t="s">
        <v>3098</v>
      </c>
      <c r="Z154" s="34">
        <v>5.8425000000000002</v>
      </c>
      <c r="AA154" s="34">
        <v>5.0000000000000001E-3</v>
      </c>
      <c r="AB154" s="34">
        <v>1.4999999999999999E-2</v>
      </c>
      <c r="AC154" s="34" t="s">
        <v>3099</v>
      </c>
      <c r="AD154" s="34">
        <v>2.3185000000000001E-2</v>
      </c>
      <c r="AE154" s="34">
        <v>6.9555006955500003E-3</v>
      </c>
      <c r="AF154" s="34">
        <v>6.9555000000000006E-2</v>
      </c>
      <c r="AG154" s="34">
        <v>2.31850023185E-3</v>
      </c>
      <c r="AH154" s="34" t="s">
        <v>3100</v>
      </c>
      <c r="AI154" s="34">
        <v>0.38969397436199998</v>
      </c>
      <c r="AJ154" s="34">
        <v>1.23475669576</v>
      </c>
      <c r="AK154" s="34">
        <v>2.20826585472</v>
      </c>
      <c r="AL154" s="34">
        <v>0.217898240429</v>
      </c>
      <c r="AM154" s="34" t="s">
        <v>3101</v>
      </c>
      <c r="AN154" s="34">
        <v>6.9987780091899996</v>
      </c>
      <c r="AO154" s="34">
        <v>9.14624547785</v>
      </c>
      <c r="AP154" s="34">
        <v>0.10210177500000001</v>
      </c>
      <c r="AQ154" s="34">
        <v>1.49036007844</v>
      </c>
      <c r="AR154" s="34">
        <v>0.3</v>
      </c>
      <c r="AS154" s="34">
        <v>0</v>
      </c>
      <c r="AT154" s="34">
        <v>0.95150000000000001</v>
      </c>
      <c r="AU154" s="34">
        <v>3.6508015088299999</v>
      </c>
      <c r="AV154" s="34">
        <v>3.1062878976000001</v>
      </c>
      <c r="AW154" s="34">
        <v>5.0322495527799997</v>
      </c>
      <c r="AX154" s="34">
        <v>0</v>
      </c>
      <c r="AY154" s="34">
        <v>0.11354834</v>
      </c>
    </row>
    <row r="155" spans="1:51">
      <c r="A155" s="103">
        <v>161</v>
      </c>
      <c r="B155" s="103" t="s">
        <v>3095</v>
      </c>
      <c r="C155" s="34">
        <v>2.8214999999999999</v>
      </c>
      <c r="D155" s="34">
        <v>0.102014000927</v>
      </c>
      <c r="E155" s="34">
        <v>0.69411589065000001</v>
      </c>
      <c r="F155" s="34">
        <v>3.5370411919000002</v>
      </c>
      <c r="G155" s="34">
        <v>3.1766988323900001</v>
      </c>
      <c r="H155" s="34">
        <v>0.51687243900000002</v>
      </c>
      <c r="I155" s="34">
        <v>10.8482423549</v>
      </c>
      <c r="J155" s="34" t="s">
        <v>3096</v>
      </c>
      <c r="K155" s="34">
        <v>0</v>
      </c>
      <c r="L155" s="34">
        <v>0</v>
      </c>
      <c r="M155" s="34">
        <v>0</v>
      </c>
      <c r="N155" s="34">
        <v>0</v>
      </c>
      <c r="O155" s="34">
        <v>4.0840709999999999E-3</v>
      </c>
      <c r="P155" s="34">
        <v>4.7044799999999998E-2</v>
      </c>
      <c r="Q155" s="34">
        <v>0.465743568</v>
      </c>
      <c r="R155" s="34">
        <v>0</v>
      </c>
      <c r="S155" s="34">
        <v>0</v>
      </c>
      <c r="T155" s="34" t="s">
        <v>3097</v>
      </c>
      <c r="U155" s="34">
        <v>0</v>
      </c>
      <c r="V155" s="34">
        <v>0</v>
      </c>
      <c r="W155" s="34">
        <v>3.1766988323900001</v>
      </c>
      <c r="X155" s="34">
        <v>0</v>
      </c>
      <c r="Y155" s="34" t="s">
        <v>3098</v>
      </c>
      <c r="Z155" s="34">
        <v>2.8214999999999999</v>
      </c>
      <c r="AA155" s="34">
        <v>0</v>
      </c>
      <c r="AB155" s="34">
        <v>0</v>
      </c>
      <c r="AC155" s="34" t="s">
        <v>3099</v>
      </c>
      <c r="AD155" s="34">
        <v>1.8547999999999999E-2</v>
      </c>
      <c r="AE155" s="34">
        <v>7.4192007419200002E-3</v>
      </c>
      <c r="AF155" s="34">
        <v>7.4191999999999994E-2</v>
      </c>
      <c r="AG155" s="34">
        <v>1.85480018548E-3</v>
      </c>
      <c r="AH155" s="34" t="s">
        <v>3100</v>
      </c>
      <c r="AI155" s="34">
        <v>0.13882317813</v>
      </c>
      <c r="AJ155" s="34">
        <v>0</v>
      </c>
      <c r="AK155" s="34">
        <v>0.55529271252000001</v>
      </c>
      <c r="AL155" s="34">
        <v>0</v>
      </c>
      <c r="AM155" s="34" t="s">
        <v>3101</v>
      </c>
      <c r="AN155" s="34">
        <v>0.97461786795000005</v>
      </c>
      <c r="AO155" s="34">
        <v>0.43972329799999998</v>
      </c>
      <c r="AP155" s="34">
        <v>0</v>
      </c>
      <c r="AQ155" s="34">
        <v>0.1961</v>
      </c>
      <c r="AR155" s="34">
        <v>1.2</v>
      </c>
      <c r="AS155" s="34">
        <v>0</v>
      </c>
      <c r="AT155" s="34">
        <v>0.72660002594999995</v>
      </c>
      <c r="AU155" s="34">
        <v>0</v>
      </c>
      <c r="AV155" s="34">
        <v>0</v>
      </c>
      <c r="AW155" s="34">
        <v>0</v>
      </c>
      <c r="AX155" s="34">
        <v>0</v>
      </c>
      <c r="AY155" s="34">
        <v>0</v>
      </c>
    </row>
    <row r="156" spans="1:51">
      <c r="A156" s="103">
        <v>162</v>
      </c>
      <c r="B156" s="103" t="s">
        <v>3095</v>
      </c>
      <c r="C156" s="34">
        <v>2.673</v>
      </c>
      <c r="D156" s="34">
        <v>0.102014000927</v>
      </c>
      <c r="E156" s="34">
        <v>1.0813561252299999</v>
      </c>
      <c r="F156" s="34">
        <v>11.1079766387</v>
      </c>
      <c r="G156" s="34">
        <v>3.1766988323900001</v>
      </c>
      <c r="H156" s="34">
        <v>0.435164416</v>
      </c>
      <c r="I156" s="34">
        <v>18.576210013200001</v>
      </c>
      <c r="J156" s="34" t="s">
        <v>3096</v>
      </c>
      <c r="K156" s="34">
        <v>0</v>
      </c>
      <c r="L156" s="34">
        <v>0</v>
      </c>
      <c r="M156" s="34">
        <v>0</v>
      </c>
      <c r="N156" s="34">
        <v>0</v>
      </c>
      <c r="O156" s="34">
        <v>0</v>
      </c>
      <c r="P156" s="34">
        <v>4.7044799999999998E-2</v>
      </c>
      <c r="Q156" s="34">
        <v>0.388119616</v>
      </c>
      <c r="R156" s="34">
        <v>0</v>
      </c>
      <c r="S156" s="34">
        <v>0</v>
      </c>
      <c r="T156" s="34" t="s">
        <v>3097</v>
      </c>
      <c r="U156" s="34">
        <v>0</v>
      </c>
      <c r="V156" s="34">
        <v>0</v>
      </c>
      <c r="W156" s="34">
        <v>3.1766988323900001</v>
      </c>
      <c r="X156" s="34">
        <v>0</v>
      </c>
      <c r="Y156" s="34" t="s">
        <v>3098</v>
      </c>
      <c r="Z156" s="34">
        <v>2.673</v>
      </c>
      <c r="AA156" s="34">
        <v>0</v>
      </c>
      <c r="AB156" s="34">
        <v>0</v>
      </c>
      <c r="AC156" s="34" t="s">
        <v>3099</v>
      </c>
      <c r="AD156" s="34">
        <v>1.8547999999999999E-2</v>
      </c>
      <c r="AE156" s="34">
        <v>7.4192007419200002E-3</v>
      </c>
      <c r="AF156" s="34">
        <v>7.4191999999999994E-2</v>
      </c>
      <c r="AG156" s="34">
        <v>1.85480018548E-3</v>
      </c>
      <c r="AH156" s="34" t="s">
        <v>3100</v>
      </c>
      <c r="AI156" s="34">
        <v>0.21627122504599999</v>
      </c>
      <c r="AJ156" s="34">
        <v>0</v>
      </c>
      <c r="AK156" s="34">
        <v>0.86508490018499995</v>
      </c>
      <c r="AL156" s="34">
        <v>0</v>
      </c>
      <c r="AM156" s="34" t="s">
        <v>3101</v>
      </c>
      <c r="AN156" s="34">
        <v>1.5751307141799999</v>
      </c>
      <c r="AO156" s="34">
        <v>2.3745058092</v>
      </c>
      <c r="AP156" s="34">
        <v>0</v>
      </c>
      <c r="AQ156" s="34">
        <v>2.9022802353200001</v>
      </c>
      <c r="AR156" s="34">
        <v>0.5</v>
      </c>
      <c r="AS156" s="34">
        <v>0</v>
      </c>
      <c r="AT156" s="34">
        <v>3.7195</v>
      </c>
      <c r="AU156" s="34">
        <v>0</v>
      </c>
      <c r="AV156" s="34">
        <v>0</v>
      </c>
      <c r="AW156" s="34">
        <v>0</v>
      </c>
      <c r="AX156" s="34">
        <v>0</v>
      </c>
      <c r="AY156" s="34">
        <v>3.6559880000000003E-2</v>
      </c>
    </row>
    <row r="157" spans="1:51">
      <c r="A157" s="103">
        <v>164</v>
      </c>
      <c r="B157" s="103" t="s">
        <v>3095</v>
      </c>
      <c r="C157" s="34">
        <v>1.492</v>
      </c>
      <c r="D157" s="34">
        <v>9.2740009273999998E-3</v>
      </c>
      <c r="E157" s="34">
        <v>1.7535234861</v>
      </c>
      <c r="F157" s="34">
        <v>4.2586505901700002</v>
      </c>
      <c r="G157" s="34">
        <v>0</v>
      </c>
      <c r="H157" s="34">
        <v>0.58976829600000003</v>
      </c>
      <c r="I157" s="34">
        <v>8.1032163732000004</v>
      </c>
      <c r="J157" s="34" t="s">
        <v>3096</v>
      </c>
      <c r="K157" s="34">
        <v>0</v>
      </c>
      <c r="L157" s="34">
        <v>0</v>
      </c>
      <c r="M157" s="34">
        <v>0</v>
      </c>
      <c r="N157" s="34">
        <v>0</v>
      </c>
      <c r="O157" s="34">
        <v>3.675664E-2</v>
      </c>
      <c r="P157" s="34">
        <v>0.16661699999999999</v>
      </c>
      <c r="Q157" s="34">
        <v>0.386394656</v>
      </c>
      <c r="R157" s="34">
        <v>0</v>
      </c>
      <c r="S157" s="34">
        <v>0</v>
      </c>
      <c r="T157" s="34" t="s">
        <v>3097</v>
      </c>
      <c r="U157" s="34">
        <v>0</v>
      </c>
      <c r="V157" s="34">
        <v>0</v>
      </c>
      <c r="W157" s="34">
        <v>0</v>
      </c>
      <c r="X157" s="34">
        <v>0</v>
      </c>
      <c r="Y157" s="34" t="s">
        <v>3098</v>
      </c>
      <c r="Z157" s="34">
        <v>1.482</v>
      </c>
      <c r="AA157" s="34">
        <v>0.01</v>
      </c>
      <c r="AB157" s="34">
        <v>0</v>
      </c>
      <c r="AC157" s="34" t="s">
        <v>3099</v>
      </c>
      <c r="AD157" s="34">
        <v>1.85480018548E-3</v>
      </c>
      <c r="AE157" s="34">
        <v>0</v>
      </c>
      <c r="AF157" s="34">
        <v>7.4192007419200002E-3</v>
      </c>
      <c r="AG157" s="34">
        <v>0</v>
      </c>
      <c r="AH157" s="34" t="s">
        <v>3100</v>
      </c>
      <c r="AI157" s="34">
        <v>0.146238734408</v>
      </c>
      <c r="AJ157" s="34">
        <v>0.26202252781300001</v>
      </c>
      <c r="AK157" s="34">
        <v>1.3161486096799999</v>
      </c>
      <c r="AL157" s="34">
        <v>2.91136142014E-2</v>
      </c>
      <c r="AM157" s="34" t="s">
        <v>3101</v>
      </c>
      <c r="AN157" s="34">
        <v>9.4771330031099998E-2</v>
      </c>
      <c r="AO157" s="34">
        <v>0.87944659599999997</v>
      </c>
      <c r="AP157" s="34">
        <v>0</v>
      </c>
      <c r="AQ157" s="34">
        <v>0.23532</v>
      </c>
      <c r="AR157" s="34">
        <v>1.5000001000000001</v>
      </c>
      <c r="AS157" s="34">
        <v>0</v>
      </c>
      <c r="AT157" s="34">
        <v>1.2975000864999999</v>
      </c>
      <c r="AU157" s="34">
        <v>0</v>
      </c>
      <c r="AV157" s="34">
        <v>0</v>
      </c>
      <c r="AW157" s="34">
        <v>0.25161247763900002</v>
      </c>
      <c r="AX157" s="34">
        <v>0</v>
      </c>
      <c r="AY157" s="34">
        <v>0</v>
      </c>
    </row>
    <row r="158" spans="1:51">
      <c r="A158" s="103">
        <v>165</v>
      </c>
      <c r="B158" s="103" t="s">
        <v>3095</v>
      </c>
      <c r="C158" s="34">
        <v>0.244780100557</v>
      </c>
      <c r="D158" s="34">
        <v>0.32458999999999999</v>
      </c>
      <c r="E158" s="34">
        <v>1.80798760868</v>
      </c>
      <c r="F158" s="34">
        <v>0.57442782337800002</v>
      </c>
      <c r="G158" s="34">
        <v>0</v>
      </c>
      <c r="H158" s="34">
        <v>7.0893911399999995E-2</v>
      </c>
      <c r="I158" s="34">
        <v>3.02267944402</v>
      </c>
      <c r="J158" s="34" t="s">
        <v>3096</v>
      </c>
      <c r="K158" s="34">
        <v>0</v>
      </c>
      <c r="L158" s="34">
        <v>0</v>
      </c>
      <c r="M158" s="34">
        <v>0</v>
      </c>
      <c r="N158" s="34">
        <v>0</v>
      </c>
      <c r="O158" s="34">
        <v>0</v>
      </c>
      <c r="P158" s="34">
        <v>0</v>
      </c>
      <c r="Q158" s="34">
        <v>4.3124408000000003E-2</v>
      </c>
      <c r="R158" s="34">
        <v>2.7769503399999999E-2</v>
      </c>
      <c r="S158" s="34">
        <v>0</v>
      </c>
      <c r="T158" s="34" t="s">
        <v>3097</v>
      </c>
      <c r="U158" s="34">
        <v>0</v>
      </c>
      <c r="V158" s="34">
        <v>0</v>
      </c>
      <c r="W158" s="34">
        <v>0</v>
      </c>
      <c r="X158" s="34">
        <v>0</v>
      </c>
      <c r="Y158" s="34" t="s">
        <v>3098</v>
      </c>
      <c r="Z158" s="34">
        <v>0.244780100557</v>
      </c>
      <c r="AA158" s="34">
        <v>0</v>
      </c>
      <c r="AB158" s="34">
        <v>0</v>
      </c>
      <c r="AC158" s="34" t="s">
        <v>3099</v>
      </c>
      <c r="AD158" s="34">
        <v>5.5643999999999999E-2</v>
      </c>
      <c r="AE158" s="34">
        <v>3.7095999999999997E-2</v>
      </c>
      <c r="AF158" s="34">
        <v>0.222576</v>
      </c>
      <c r="AG158" s="34">
        <v>9.2739999999999993E-3</v>
      </c>
      <c r="AH158" s="34" t="s">
        <v>3100</v>
      </c>
      <c r="AI158" s="34">
        <v>0.242411056604</v>
      </c>
      <c r="AJ158" s="34">
        <v>0.47674586052899998</v>
      </c>
      <c r="AK158" s="34">
        <v>0.96964422641699999</v>
      </c>
      <c r="AL158" s="34">
        <v>0.119186465132</v>
      </c>
      <c r="AM158" s="34" t="s">
        <v>3101</v>
      </c>
      <c r="AN158" s="34">
        <v>0</v>
      </c>
      <c r="AO158" s="34">
        <v>0.1758893192</v>
      </c>
      <c r="AP158" s="34">
        <v>0</v>
      </c>
      <c r="AQ158" s="34">
        <v>0.109816</v>
      </c>
      <c r="AR158" s="34">
        <v>0.1</v>
      </c>
      <c r="AS158" s="34">
        <v>0</v>
      </c>
      <c r="AT158" s="34">
        <v>0.13840000864999999</v>
      </c>
      <c r="AU158" s="34">
        <v>0</v>
      </c>
      <c r="AV158" s="34">
        <v>0</v>
      </c>
      <c r="AW158" s="34">
        <v>5.03224955278E-2</v>
      </c>
      <c r="AX158" s="34">
        <v>0</v>
      </c>
      <c r="AY158" s="34">
        <v>0</v>
      </c>
    </row>
    <row r="159" spans="1:51">
      <c r="A159" s="103">
        <v>166</v>
      </c>
      <c r="B159" s="103" t="s">
        <v>3095</v>
      </c>
      <c r="C159" s="34">
        <v>0.541875</v>
      </c>
      <c r="D159" s="34">
        <v>0.19475400092699999</v>
      </c>
      <c r="E159" s="34">
        <v>11.027734755599999</v>
      </c>
      <c r="F159" s="34">
        <v>1.41002612086</v>
      </c>
      <c r="G159" s="34">
        <v>9.0194724825599994</v>
      </c>
      <c r="H159" s="34">
        <v>0.96448657583599995</v>
      </c>
      <c r="I159" s="34">
        <v>23.158348935799999</v>
      </c>
      <c r="J159" s="34" t="s">
        <v>3096</v>
      </c>
      <c r="K159" s="34">
        <v>1.3069025999999999E-2</v>
      </c>
      <c r="L159" s="34">
        <v>3.32283648E-6</v>
      </c>
      <c r="M159" s="34">
        <v>0</v>
      </c>
      <c r="N159" s="34">
        <v>7.8648920000000001E-3</v>
      </c>
      <c r="O159" s="34">
        <v>7.6576334999999995E-2</v>
      </c>
      <c r="P159" s="34">
        <v>0.20662075799999999</v>
      </c>
      <c r="Q159" s="34">
        <v>0.17249763200000001</v>
      </c>
      <c r="R159" s="34">
        <v>0.48785461000000002</v>
      </c>
      <c r="S159" s="34">
        <v>0</v>
      </c>
      <c r="T159" s="34" t="s">
        <v>3097</v>
      </c>
      <c r="U159" s="34">
        <v>3.57836601096</v>
      </c>
      <c r="V159" s="34">
        <v>1.10647160645E-3</v>
      </c>
      <c r="W159" s="34">
        <v>5.44</v>
      </c>
      <c r="X159" s="34">
        <v>0</v>
      </c>
      <c r="Y159" s="34" t="s">
        <v>3098</v>
      </c>
      <c r="Z159" s="34">
        <v>0.541875</v>
      </c>
      <c r="AA159" s="34">
        <v>0</v>
      </c>
      <c r="AB159" s="34">
        <v>0</v>
      </c>
      <c r="AC159" s="34" t="s">
        <v>3099</v>
      </c>
      <c r="AD159" s="34">
        <v>3.7095999999999997E-2</v>
      </c>
      <c r="AE159" s="34">
        <v>7.4192007419200002E-3</v>
      </c>
      <c r="AF159" s="34">
        <v>0.14838399999999999</v>
      </c>
      <c r="AG159" s="34">
        <v>1.85480018548E-3</v>
      </c>
      <c r="AH159" s="34" t="s">
        <v>3100</v>
      </c>
      <c r="AI159" s="34">
        <v>1.7372231443299999</v>
      </c>
      <c r="AJ159" s="34">
        <v>1.8732952271700001</v>
      </c>
      <c r="AK159" s="34">
        <v>6.9488925772999997</v>
      </c>
      <c r="AL159" s="34">
        <v>0.46832380679300001</v>
      </c>
      <c r="AM159" s="34" t="s">
        <v>3101</v>
      </c>
      <c r="AN159" s="34">
        <v>0</v>
      </c>
      <c r="AO159" s="34">
        <v>0.43972329799999998</v>
      </c>
      <c r="AP159" s="34">
        <v>0</v>
      </c>
      <c r="AQ159" s="34">
        <v>0.23532</v>
      </c>
      <c r="AR159" s="34">
        <v>0.2</v>
      </c>
      <c r="AS159" s="34">
        <v>1.8378317999999999E-3</v>
      </c>
      <c r="AT159" s="34">
        <v>0.4325</v>
      </c>
      <c r="AU159" s="34">
        <v>0</v>
      </c>
      <c r="AV159" s="34">
        <v>0</v>
      </c>
      <c r="AW159" s="34">
        <v>0.100644991056</v>
      </c>
      <c r="AX159" s="34">
        <v>0</v>
      </c>
      <c r="AY159" s="34">
        <v>0</v>
      </c>
    </row>
    <row r="160" spans="1:51">
      <c r="A160" s="103">
        <v>168</v>
      </c>
      <c r="B160" s="103" t="s">
        <v>3095</v>
      </c>
      <c r="C160" s="34">
        <v>1.3875</v>
      </c>
      <c r="D160" s="34">
        <v>9.2740000000000003E-2</v>
      </c>
      <c r="E160" s="34">
        <v>8.0643174720099999</v>
      </c>
      <c r="F160" s="34">
        <v>0</v>
      </c>
      <c r="G160" s="34">
        <v>993.2</v>
      </c>
      <c r="H160" s="34">
        <v>1.2678574240000001E-2</v>
      </c>
      <c r="I160" s="34">
        <v>1002.75723605</v>
      </c>
      <c r="J160" s="34" t="s">
        <v>3096</v>
      </c>
      <c r="K160" s="34">
        <v>0</v>
      </c>
      <c r="L160" s="34">
        <v>0</v>
      </c>
      <c r="M160" s="34">
        <v>0</v>
      </c>
      <c r="N160" s="34">
        <v>0</v>
      </c>
      <c r="O160" s="34">
        <v>0</v>
      </c>
      <c r="P160" s="34">
        <v>2.3287175999999999E-3</v>
      </c>
      <c r="Q160" s="34">
        <v>1.034985664E-2</v>
      </c>
      <c r="R160" s="34">
        <v>0</v>
      </c>
      <c r="S160" s="34">
        <v>0</v>
      </c>
      <c r="T160" s="34" t="s">
        <v>3097</v>
      </c>
      <c r="U160" s="34">
        <v>990</v>
      </c>
      <c r="V160" s="34">
        <v>0</v>
      </c>
      <c r="W160" s="34">
        <v>3.2</v>
      </c>
      <c r="X160" s="34">
        <v>0</v>
      </c>
      <c r="Y160" s="34" t="s">
        <v>3098</v>
      </c>
      <c r="Z160" s="34">
        <v>0.78749999999999998</v>
      </c>
      <c r="AA160" s="34">
        <v>0</v>
      </c>
      <c r="AB160" s="34">
        <v>0.6</v>
      </c>
      <c r="AC160" s="34" t="s">
        <v>3099</v>
      </c>
      <c r="AD160" s="34">
        <v>1.8547999999999999E-2</v>
      </c>
      <c r="AE160" s="34">
        <v>0</v>
      </c>
      <c r="AF160" s="34">
        <v>7.4191999999999994E-2</v>
      </c>
      <c r="AG160" s="34">
        <v>0</v>
      </c>
      <c r="AH160" s="34" t="s">
        <v>3100</v>
      </c>
      <c r="AI160" s="34">
        <v>0.80643174720099997</v>
      </c>
      <c r="AJ160" s="34">
        <v>0</v>
      </c>
      <c r="AK160" s="34">
        <v>7.2578857248100004</v>
      </c>
      <c r="AL160" s="34">
        <v>0</v>
      </c>
      <c r="AM160" s="34" t="s">
        <v>3101</v>
      </c>
      <c r="AN160" s="34">
        <v>0</v>
      </c>
      <c r="AO160" s="34">
        <v>0</v>
      </c>
      <c r="AP160" s="34">
        <v>0</v>
      </c>
      <c r="AQ160" s="34">
        <v>0</v>
      </c>
      <c r="AR160" s="34">
        <v>0</v>
      </c>
      <c r="AS160" s="34">
        <v>0</v>
      </c>
      <c r="AT160" s="34">
        <v>0</v>
      </c>
      <c r="AU160" s="34">
        <v>0</v>
      </c>
      <c r="AV160" s="34">
        <v>0</v>
      </c>
      <c r="AW160" s="34">
        <v>0</v>
      </c>
      <c r="AX160" s="34">
        <v>0</v>
      </c>
      <c r="AY160" s="34">
        <v>0</v>
      </c>
    </row>
    <row r="161" spans="1:51">
      <c r="A161" s="103">
        <v>170</v>
      </c>
      <c r="B161" s="103" t="s">
        <v>3095</v>
      </c>
      <c r="C161" s="34">
        <v>2.16</v>
      </c>
      <c r="D161" s="34">
        <v>9.2740000000000003E-2</v>
      </c>
      <c r="E161" s="34">
        <v>9.8485342109400005</v>
      </c>
      <c r="F161" s="34">
        <v>0</v>
      </c>
      <c r="G161" s="34">
        <v>223.199776603</v>
      </c>
      <c r="H161" s="34">
        <v>0.14795021210000001</v>
      </c>
      <c r="I161" s="34">
        <v>235.44900102599999</v>
      </c>
      <c r="J161" s="34" t="s">
        <v>3096</v>
      </c>
      <c r="K161" s="34">
        <v>5.7432244999999996E-3</v>
      </c>
      <c r="L161" s="34">
        <v>0</v>
      </c>
      <c r="M161" s="34">
        <v>0</v>
      </c>
      <c r="N161" s="34">
        <v>0</v>
      </c>
      <c r="O161" s="34">
        <v>5.1050890000000002E-3</v>
      </c>
      <c r="P161" s="34">
        <v>6.5839193999999998E-3</v>
      </c>
      <c r="Q161" s="34">
        <v>0.13051797919999999</v>
      </c>
      <c r="R161" s="34">
        <v>0</v>
      </c>
      <c r="S161" s="34">
        <v>0</v>
      </c>
      <c r="T161" s="34" t="s">
        <v>3097</v>
      </c>
      <c r="U161" s="34">
        <v>219.99977660299999</v>
      </c>
      <c r="V161" s="34">
        <v>0</v>
      </c>
      <c r="W161" s="34">
        <v>3.2</v>
      </c>
      <c r="X161" s="34">
        <v>0</v>
      </c>
      <c r="Y161" s="34" t="s">
        <v>3098</v>
      </c>
      <c r="Z161" s="34">
        <v>2.0099999999999998</v>
      </c>
      <c r="AA161" s="34">
        <v>0</v>
      </c>
      <c r="AB161" s="34">
        <v>0.15</v>
      </c>
      <c r="AC161" s="34" t="s">
        <v>3099</v>
      </c>
      <c r="AD161" s="34">
        <v>1.8547999999999999E-2</v>
      </c>
      <c r="AE161" s="34">
        <v>0</v>
      </c>
      <c r="AF161" s="34">
        <v>7.4191999999999994E-2</v>
      </c>
      <c r="AG161" s="34">
        <v>0</v>
      </c>
      <c r="AH161" s="34" t="s">
        <v>3100</v>
      </c>
      <c r="AI161" s="34">
        <v>0.73012163210699998</v>
      </c>
      <c r="AJ161" s="34">
        <v>2.2925861008799999</v>
      </c>
      <c r="AK161" s="34">
        <v>6.5710946889599997</v>
      </c>
      <c r="AL161" s="34">
        <v>0.254731788987</v>
      </c>
      <c r="AM161" s="34" t="s">
        <v>3101</v>
      </c>
      <c r="AN161" s="34">
        <v>0</v>
      </c>
      <c r="AO161" s="34">
        <v>0</v>
      </c>
      <c r="AP161" s="34">
        <v>0</v>
      </c>
      <c r="AQ161" s="34">
        <v>0</v>
      </c>
      <c r="AR161" s="34">
        <v>0</v>
      </c>
      <c r="AS161" s="34">
        <v>0</v>
      </c>
      <c r="AT161" s="34">
        <v>0</v>
      </c>
      <c r="AU161" s="34">
        <v>0</v>
      </c>
      <c r="AV161" s="34">
        <v>0</v>
      </c>
      <c r="AW161" s="34">
        <v>0</v>
      </c>
      <c r="AX161" s="34">
        <v>0</v>
      </c>
      <c r="AY161" s="34">
        <v>0</v>
      </c>
    </row>
    <row r="162" spans="1:51">
      <c r="A162" s="103">
        <v>173</v>
      </c>
      <c r="B162" s="103" t="s">
        <v>3095</v>
      </c>
      <c r="C162" s="34">
        <v>1.8053752195100001E-2</v>
      </c>
      <c r="D162" s="34">
        <v>0.18548000000000001</v>
      </c>
      <c r="E162" s="34">
        <v>0.49233818019499997</v>
      </c>
      <c r="F162" s="34">
        <v>0.76519999999999999</v>
      </c>
      <c r="G162" s="34">
        <v>0</v>
      </c>
      <c r="H162" s="34">
        <v>0.23522401600000001</v>
      </c>
      <c r="I162" s="34">
        <v>1.69629594839</v>
      </c>
      <c r="J162" s="34" t="s">
        <v>3096</v>
      </c>
      <c r="K162" s="34">
        <v>0</v>
      </c>
      <c r="L162" s="34">
        <v>0</v>
      </c>
      <c r="M162" s="34">
        <v>0</v>
      </c>
      <c r="N162" s="34">
        <v>0</v>
      </c>
      <c r="O162" s="34">
        <v>0</v>
      </c>
      <c r="P162" s="34">
        <v>0</v>
      </c>
      <c r="Q162" s="34">
        <v>0.23522401600000001</v>
      </c>
      <c r="R162" s="34">
        <v>0</v>
      </c>
      <c r="S162" s="34">
        <v>0</v>
      </c>
      <c r="T162" s="34" t="s">
        <v>3097</v>
      </c>
      <c r="U162" s="34">
        <v>0</v>
      </c>
      <c r="V162" s="34">
        <v>0</v>
      </c>
      <c r="W162" s="34">
        <v>0</v>
      </c>
      <c r="X162" s="34">
        <v>0</v>
      </c>
      <c r="Y162" s="34" t="s">
        <v>3098</v>
      </c>
      <c r="Z162" s="34">
        <v>1.8053752195100001E-2</v>
      </c>
      <c r="AA162" s="34">
        <v>0</v>
      </c>
      <c r="AB162" s="34">
        <v>0</v>
      </c>
      <c r="AC162" s="34" t="s">
        <v>3099</v>
      </c>
      <c r="AD162" s="34">
        <v>2.7822E-2</v>
      </c>
      <c r="AE162" s="34">
        <v>6.4918000000000003E-2</v>
      </c>
      <c r="AF162" s="34">
        <v>6.4918000000000003E-2</v>
      </c>
      <c r="AG162" s="34">
        <v>2.7822E-2</v>
      </c>
      <c r="AH162" s="34" t="s">
        <v>3100</v>
      </c>
      <c r="AI162" s="34">
        <v>9.8467636039099998E-2</v>
      </c>
      <c r="AJ162" s="34">
        <v>0</v>
      </c>
      <c r="AK162" s="34">
        <v>0.39387054415599998</v>
      </c>
      <c r="AL162" s="34">
        <v>0</v>
      </c>
      <c r="AM162" s="34" t="s">
        <v>3101</v>
      </c>
      <c r="AN162" s="34">
        <v>0</v>
      </c>
      <c r="AO162" s="34">
        <v>0</v>
      </c>
      <c r="AP162" s="34">
        <v>0</v>
      </c>
      <c r="AQ162" s="34">
        <v>0.39219999999999999</v>
      </c>
      <c r="AR162" s="34">
        <v>0.2</v>
      </c>
      <c r="AS162" s="34">
        <v>0</v>
      </c>
      <c r="AT162" s="34">
        <v>0.17299999999999999</v>
      </c>
      <c r="AU162" s="34">
        <v>0</v>
      </c>
      <c r="AV162" s="34">
        <v>0</v>
      </c>
      <c r="AW162" s="34">
        <v>0</v>
      </c>
      <c r="AX162" s="34">
        <v>0</v>
      </c>
      <c r="AY162" s="34">
        <v>0</v>
      </c>
    </row>
    <row r="163" spans="1:51">
      <c r="A163" s="103">
        <v>174</v>
      </c>
      <c r="B163" s="103" t="s">
        <v>3095</v>
      </c>
      <c r="C163" s="34">
        <v>2.5249999999999999</v>
      </c>
      <c r="D163" s="34">
        <v>0.18548000000000001</v>
      </c>
      <c r="E163" s="34">
        <v>3.9652473850300001</v>
      </c>
      <c r="F163" s="34">
        <v>3.1835588287199998</v>
      </c>
      <c r="G163" s="34">
        <v>0</v>
      </c>
      <c r="H163" s="34">
        <v>2.1418807549999999</v>
      </c>
      <c r="I163" s="34">
        <v>12.0011669688</v>
      </c>
      <c r="J163" s="34" t="s">
        <v>3096</v>
      </c>
      <c r="K163" s="34">
        <v>0.36593274999999997</v>
      </c>
      <c r="L163" s="34">
        <v>0</v>
      </c>
      <c r="M163" s="34">
        <v>0</v>
      </c>
      <c r="N163" s="34">
        <v>0</v>
      </c>
      <c r="O163" s="34">
        <v>0.10005975</v>
      </c>
      <c r="P163" s="34">
        <v>0</v>
      </c>
      <c r="Q163" s="34">
        <v>1.4073016</v>
      </c>
      <c r="R163" s="34">
        <v>0.26858665500000001</v>
      </c>
      <c r="S163" s="34">
        <v>0</v>
      </c>
      <c r="T163" s="34" t="s">
        <v>3097</v>
      </c>
      <c r="U163" s="34">
        <v>0</v>
      </c>
      <c r="V163" s="34">
        <v>0</v>
      </c>
      <c r="W163" s="34">
        <v>0</v>
      </c>
      <c r="X163" s="34">
        <v>0</v>
      </c>
      <c r="Y163" s="34" t="s">
        <v>3098</v>
      </c>
      <c r="Z163" s="34">
        <v>2.4750000000000001</v>
      </c>
      <c r="AA163" s="34">
        <v>0.05</v>
      </c>
      <c r="AB163" s="34">
        <v>0</v>
      </c>
      <c r="AC163" s="34" t="s">
        <v>3099</v>
      </c>
      <c r="AD163" s="34">
        <v>2.7822E-2</v>
      </c>
      <c r="AE163" s="34">
        <v>6.4918000000000003E-2</v>
      </c>
      <c r="AF163" s="34">
        <v>6.4918000000000003E-2</v>
      </c>
      <c r="AG163" s="34">
        <v>2.7822E-2</v>
      </c>
      <c r="AH163" s="34" t="s">
        <v>3100</v>
      </c>
      <c r="AI163" s="34">
        <v>0.74430986115200004</v>
      </c>
      <c r="AJ163" s="34">
        <v>0.19495846341600001</v>
      </c>
      <c r="AK163" s="34">
        <v>2.9772394446099999</v>
      </c>
      <c r="AL163" s="34">
        <v>4.8739615853899999E-2</v>
      </c>
      <c r="AM163" s="34" t="s">
        <v>3101</v>
      </c>
      <c r="AN163" s="34">
        <v>0</v>
      </c>
      <c r="AO163" s="34">
        <v>1.31916998195</v>
      </c>
      <c r="AP163" s="34">
        <v>2.0011948500000001E-2</v>
      </c>
      <c r="AQ163" s="34">
        <v>0.39219999999999999</v>
      </c>
      <c r="AR163" s="34">
        <v>0.5</v>
      </c>
      <c r="AS163" s="34">
        <v>0</v>
      </c>
      <c r="AT163" s="34">
        <v>0.4325</v>
      </c>
      <c r="AU163" s="34">
        <v>0</v>
      </c>
      <c r="AV163" s="34">
        <v>0</v>
      </c>
      <c r="AW163" s="34">
        <v>0.50322495527800004</v>
      </c>
      <c r="AX163" s="34">
        <v>0</v>
      </c>
      <c r="AY163" s="34">
        <v>1.6451943E-2</v>
      </c>
    </row>
    <row r="164" spans="1:51">
      <c r="A164" s="103">
        <v>175</v>
      </c>
      <c r="B164" s="103" t="s">
        <v>3095</v>
      </c>
      <c r="C164" s="34">
        <v>0.67500000000000004</v>
      </c>
      <c r="D164" s="34">
        <v>3.7096</v>
      </c>
      <c r="E164" s="34">
        <v>0</v>
      </c>
      <c r="F164" s="34">
        <v>0</v>
      </c>
      <c r="G164" s="34">
        <v>109.99984990199999</v>
      </c>
      <c r="H164" s="34">
        <v>0</v>
      </c>
      <c r="I164" s="34">
        <v>114.384449902</v>
      </c>
      <c r="J164" s="34" t="s">
        <v>3096</v>
      </c>
      <c r="K164" s="34">
        <v>0</v>
      </c>
      <c r="L164" s="34">
        <v>0</v>
      </c>
      <c r="M164" s="34">
        <v>0</v>
      </c>
      <c r="N164" s="34">
        <v>0</v>
      </c>
      <c r="O164" s="34">
        <v>0</v>
      </c>
      <c r="P164" s="34">
        <v>0</v>
      </c>
      <c r="Q164" s="34">
        <v>0</v>
      </c>
      <c r="R164" s="34">
        <v>0</v>
      </c>
      <c r="S164" s="34">
        <v>0</v>
      </c>
      <c r="T164" s="34" t="s">
        <v>3097</v>
      </c>
      <c r="U164" s="34">
        <v>107.99984990199999</v>
      </c>
      <c r="V164" s="34">
        <v>0</v>
      </c>
      <c r="W164" s="34">
        <v>2</v>
      </c>
      <c r="X164" s="34">
        <v>0</v>
      </c>
      <c r="Y164" s="34" t="s">
        <v>3098</v>
      </c>
      <c r="Z164" s="34">
        <v>0.67500000000000004</v>
      </c>
      <c r="AA164" s="34">
        <v>0</v>
      </c>
      <c r="AB164" s="34">
        <v>0</v>
      </c>
      <c r="AC164" s="34" t="s">
        <v>3099</v>
      </c>
      <c r="AD164" s="34">
        <v>1.29836</v>
      </c>
      <c r="AE164" s="34">
        <v>0</v>
      </c>
      <c r="AF164" s="34">
        <v>2.4112399999999998</v>
      </c>
      <c r="AG164" s="34">
        <v>0</v>
      </c>
      <c r="AH164" s="34" t="s">
        <v>3100</v>
      </c>
      <c r="AI164" s="34">
        <v>0</v>
      </c>
      <c r="AJ164" s="34">
        <v>0</v>
      </c>
      <c r="AK164" s="34">
        <v>0</v>
      </c>
      <c r="AL164" s="34">
        <v>0</v>
      </c>
      <c r="AM164" s="34" t="s">
        <v>3101</v>
      </c>
      <c r="AN164" s="34">
        <v>0</v>
      </c>
      <c r="AO164" s="34">
        <v>0</v>
      </c>
      <c r="AP164" s="34">
        <v>0</v>
      </c>
      <c r="AQ164" s="34">
        <v>0</v>
      </c>
      <c r="AR164" s="34">
        <v>0</v>
      </c>
      <c r="AS164" s="34">
        <v>0</v>
      </c>
      <c r="AT164" s="34">
        <v>0</v>
      </c>
      <c r="AU164" s="34">
        <v>0</v>
      </c>
      <c r="AV164" s="34">
        <v>0</v>
      </c>
      <c r="AW164" s="34">
        <v>0</v>
      </c>
      <c r="AX164" s="34">
        <v>0</v>
      </c>
      <c r="AY164" s="34">
        <v>0</v>
      </c>
    </row>
    <row r="165" spans="1:51">
      <c r="A165" s="103">
        <v>176</v>
      </c>
      <c r="B165" s="103" t="s">
        <v>3095</v>
      </c>
      <c r="C165" s="34">
        <v>1.35</v>
      </c>
      <c r="D165" s="34">
        <v>3.7096</v>
      </c>
      <c r="E165" s="34">
        <v>0</v>
      </c>
      <c r="F165" s="34">
        <v>0</v>
      </c>
      <c r="G165" s="34">
        <v>298.79999991400001</v>
      </c>
      <c r="H165" s="34">
        <v>0</v>
      </c>
      <c r="I165" s="34">
        <v>303.859599914</v>
      </c>
      <c r="J165" s="34" t="s">
        <v>3096</v>
      </c>
      <c r="K165" s="34">
        <v>0</v>
      </c>
      <c r="L165" s="34">
        <v>0</v>
      </c>
      <c r="M165" s="34">
        <v>0</v>
      </c>
      <c r="N165" s="34">
        <v>0</v>
      </c>
      <c r="O165" s="34">
        <v>0</v>
      </c>
      <c r="P165" s="34">
        <v>0</v>
      </c>
      <c r="Q165" s="34">
        <v>0</v>
      </c>
      <c r="R165" s="34">
        <v>0</v>
      </c>
      <c r="S165" s="34">
        <v>0</v>
      </c>
      <c r="T165" s="34" t="s">
        <v>3097</v>
      </c>
      <c r="U165" s="34">
        <v>291.59999991400002</v>
      </c>
      <c r="V165" s="34">
        <v>0</v>
      </c>
      <c r="W165" s="34">
        <v>7.2</v>
      </c>
      <c r="X165" s="34">
        <v>0</v>
      </c>
      <c r="Y165" s="34" t="s">
        <v>3098</v>
      </c>
      <c r="Z165" s="34">
        <v>1.35</v>
      </c>
      <c r="AA165" s="34">
        <v>0</v>
      </c>
      <c r="AB165" s="34">
        <v>0</v>
      </c>
      <c r="AC165" s="34" t="s">
        <v>3099</v>
      </c>
      <c r="AD165" s="34">
        <v>1.29836</v>
      </c>
      <c r="AE165" s="34">
        <v>0</v>
      </c>
      <c r="AF165" s="34">
        <v>2.4112399999999998</v>
      </c>
      <c r="AG165" s="34">
        <v>0</v>
      </c>
      <c r="AH165" s="34" t="s">
        <v>3100</v>
      </c>
      <c r="AI165" s="34">
        <v>0</v>
      </c>
      <c r="AJ165" s="34">
        <v>0</v>
      </c>
      <c r="AK165" s="34">
        <v>0</v>
      </c>
      <c r="AL165" s="34">
        <v>0</v>
      </c>
      <c r="AM165" s="34" t="s">
        <v>3101</v>
      </c>
      <c r="AN165" s="34">
        <v>0</v>
      </c>
      <c r="AO165" s="34">
        <v>0</v>
      </c>
      <c r="AP165" s="34">
        <v>0</v>
      </c>
      <c r="AQ165" s="34">
        <v>0</v>
      </c>
      <c r="AR165" s="34">
        <v>0</v>
      </c>
      <c r="AS165" s="34">
        <v>0</v>
      </c>
      <c r="AT165" s="34">
        <v>0</v>
      </c>
      <c r="AU165" s="34">
        <v>0</v>
      </c>
      <c r="AV165" s="34">
        <v>0</v>
      </c>
      <c r="AW165" s="34">
        <v>0</v>
      </c>
      <c r="AX165" s="34">
        <v>0</v>
      </c>
      <c r="AY165" s="34">
        <v>0</v>
      </c>
    </row>
    <row r="166" spans="1:51">
      <c r="A166" s="103">
        <v>178</v>
      </c>
      <c r="B166" s="103" t="s">
        <v>3095</v>
      </c>
      <c r="C166" s="34">
        <v>3.83</v>
      </c>
      <c r="D166" s="34">
        <v>9.2740000000000003E-2</v>
      </c>
      <c r="E166" s="34">
        <v>2.1247817602499999</v>
      </c>
      <c r="F166" s="34">
        <v>23.7820049215</v>
      </c>
      <c r="G166" s="34">
        <v>0</v>
      </c>
      <c r="H166" s="34">
        <v>0.58062695419999999</v>
      </c>
      <c r="I166" s="34">
        <v>30.410153635899999</v>
      </c>
      <c r="J166" s="34" t="s">
        <v>3096</v>
      </c>
      <c r="K166" s="34">
        <v>0</v>
      </c>
      <c r="L166" s="34">
        <v>0</v>
      </c>
      <c r="M166" s="34">
        <v>0</v>
      </c>
      <c r="N166" s="34">
        <v>0</v>
      </c>
      <c r="O166" s="34">
        <v>0</v>
      </c>
      <c r="P166" s="34">
        <v>0</v>
      </c>
      <c r="Q166" s="34">
        <v>0.48287830399999998</v>
      </c>
      <c r="R166" s="34">
        <v>9.7748650199999995E-2</v>
      </c>
      <c r="S166" s="34">
        <v>0</v>
      </c>
      <c r="T166" s="34" t="s">
        <v>3097</v>
      </c>
      <c r="U166" s="34">
        <v>0</v>
      </c>
      <c r="V166" s="34">
        <v>0</v>
      </c>
      <c r="W166" s="34">
        <v>0</v>
      </c>
      <c r="X166" s="34">
        <v>0</v>
      </c>
      <c r="Y166" s="34" t="s">
        <v>3098</v>
      </c>
      <c r="Z166" s="34">
        <v>3.81</v>
      </c>
      <c r="AA166" s="34">
        <v>5.0000000000000001E-3</v>
      </c>
      <c r="AB166" s="34">
        <v>1.4999999999999999E-2</v>
      </c>
      <c r="AC166" s="34" t="s">
        <v>3099</v>
      </c>
      <c r="AD166" s="34">
        <v>2.3185000000000001E-2</v>
      </c>
      <c r="AE166" s="34">
        <v>0</v>
      </c>
      <c r="AF166" s="34">
        <v>6.9555000000000006E-2</v>
      </c>
      <c r="AG166" s="34">
        <v>0</v>
      </c>
      <c r="AH166" s="34" t="s">
        <v>3100</v>
      </c>
      <c r="AI166" s="34">
        <v>0.116187353841</v>
      </c>
      <c r="AJ166" s="34">
        <v>0.86661739965700002</v>
      </c>
      <c r="AK166" s="34">
        <v>1.0456861845700001</v>
      </c>
      <c r="AL166" s="34">
        <v>9.6290822184099997E-2</v>
      </c>
      <c r="AM166" s="34" t="s">
        <v>3101</v>
      </c>
      <c r="AN166" s="34">
        <v>4.3932880252600004</v>
      </c>
      <c r="AO166" s="34">
        <v>9.3221339176099995</v>
      </c>
      <c r="AP166" s="34">
        <v>0.10210177500000001</v>
      </c>
      <c r="AQ166" s="34">
        <v>4.8632802353200004</v>
      </c>
      <c r="AR166" s="34">
        <v>0.90000004</v>
      </c>
      <c r="AS166" s="34">
        <v>0</v>
      </c>
      <c r="AT166" s="34">
        <v>3.1140000864999999</v>
      </c>
      <c r="AU166" s="34">
        <v>0</v>
      </c>
      <c r="AV166" s="34">
        <v>1.0872008418200001</v>
      </c>
      <c r="AW166" s="34">
        <v>0</v>
      </c>
      <c r="AX166" s="34">
        <v>0</v>
      </c>
      <c r="AY166" s="34">
        <v>0</v>
      </c>
    </row>
    <row r="167" spans="1:51">
      <c r="A167" s="103">
        <v>180</v>
      </c>
      <c r="B167" s="103" t="s">
        <v>3095</v>
      </c>
      <c r="C167" s="34">
        <v>3</v>
      </c>
      <c r="D167" s="34">
        <v>0.23185</v>
      </c>
      <c r="E167" s="34">
        <v>0.83907020605399996</v>
      </c>
      <c r="F167" s="34">
        <v>5.7766484130300002</v>
      </c>
      <c r="G167" s="34">
        <v>18.1083216645</v>
      </c>
      <c r="H167" s="34">
        <v>2.0492734582000001</v>
      </c>
      <c r="I167" s="34">
        <v>30.005163741699999</v>
      </c>
      <c r="J167" s="34" t="s">
        <v>3096</v>
      </c>
      <c r="K167" s="34">
        <v>0</v>
      </c>
      <c r="L167" s="34">
        <v>0</v>
      </c>
      <c r="M167" s="34">
        <v>0</v>
      </c>
      <c r="N167" s="34">
        <v>0</v>
      </c>
      <c r="O167" s="34">
        <v>0</v>
      </c>
      <c r="P167" s="34">
        <v>0.1457898732</v>
      </c>
      <c r="Q167" s="34">
        <v>1.109037552</v>
      </c>
      <c r="R167" s="34">
        <v>0.74977649999999996</v>
      </c>
      <c r="S167" s="34">
        <v>4.4669532999999997E-2</v>
      </c>
      <c r="T167" s="34" t="s">
        <v>3097</v>
      </c>
      <c r="U167" s="34">
        <v>11.7083216645</v>
      </c>
      <c r="V167" s="34">
        <v>0</v>
      </c>
      <c r="W167" s="34">
        <v>6.4</v>
      </c>
      <c r="X167" s="34">
        <v>0</v>
      </c>
      <c r="Y167" s="34" t="s">
        <v>3098</v>
      </c>
      <c r="Z167" s="34">
        <v>3</v>
      </c>
      <c r="AA167" s="34">
        <v>0</v>
      </c>
      <c r="AB167" s="34">
        <v>0</v>
      </c>
      <c r="AC167" s="34" t="s">
        <v>3099</v>
      </c>
      <c r="AD167" s="34">
        <v>5.79625E-2</v>
      </c>
      <c r="AE167" s="34">
        <v>0</v>
      </c>
      <c r="AF167" s="34">
        <v>0.1738875</v>
      </c>
      <c r="AG167" s="34">
        <v>0</v>
      </c>
      <c r="AH167" s="34" t="s">
        <v>3100</v>
      </c>
      <c r="AI167" s="34">
        <v>0.209767551513</v>
      </c>
      <c r="AJ167" s="34">
        <v>0</v>
      </c>
      <c r="AK167" s="34">
        <v>0.62930265454000001</v>
      </c>
      <c r="AL167" s="34">
        <v>0</v>
      </c>
      <c r="AM167" s="34" t="s">
        <v>3101</v>
      </c>
      <c r="AN167" s="34">
        <v>0.480991255866</v>
      </c>
      <c r="AO167" s="34">
        <v>1.5830039607499999</v>
      </c>
      <c r="AP167" s="34">
        <v>9.9242910000000004E-2</v>
      </c>
      <c r="AQ167" s="34">
        <v>1.0981600784400001</v>
      </c>
      <c r="AR167" s="34">
        <v>0.4</v>
      </c>
      <c r="AS167" s="34">
        <v>0</v>
      </c>
      <c r="AT167" s="34">
        <v>0.60550004324999995</v>
      </c>
      <c r="AU167" s="34">
        <v>0</v>
      </c>
      <c r="AV167" s="34">
        <v>0.54360042090799998</v>
      </c>
      <c r="AW167" s="34">
        <v>0.90580496982299996</v>
      </c>
      <c r="AX167" s="34">
        <v>0</v>
      </c>
      <c r="AY167" s="34">
        <v>6.0344773999999997E-2</v>
      </c>
    </row>
    <row r="168" spans="1:51">
      <c r="A168" s="103">
        <v>181</v>
      </c>
      <c r="B168" s="103" t="s">
        <v>3095</v>
      </c>
      <c r="C168" s="34">
        <v>2.2275</v>
      </c>
      <c r="D168" s="34">
        <v>0</v>
      </c>
      <c r="E168" s="34">
        <v>6.3801478879799998</v>
      </c>
      <c r="F168" s="34">
        <v>6.8503153995300003</v>
      </c>
      <c r="G168" s="34">
        <v>55.919502508699999</v>
      </c>
      <c r="H168" s="34">
        <v>1.19126200742</v>
      </c>
      <c r="I168" s="34">
        <v>72.568727803599998</v>
      </c>
      <c r="J168" s="34" t="s">
        <v>3096</v>
      </c>
      <c r="K168" s="34">
        <v>0.14702657</v>
      </c>
      <c r="L168" s="34">
        <v>1.7772423999999998E-5</v>
      </c>
      <c r="M168" s="34">
        <v>0</v>
      </c>
      <c r="N168" s="34">
        <v>3.9921793999999997E-2</v>
      </c>
      <c r="O168" s="34">
        <v>8.8215934999999995E-2</v>
      </c>
      <c r="P168" s="34">
        <v>0.249925536</v>
      </c>
      <c r="Q168" s="34">
        <v>0.66615440000000004</v>
      </c>
      <c r="R168" s="34">
        <v>0</v>
      </c>
      <c r="S168" s="34">
        <v>0</v>
      </c>
      <c r="T168" s="34" t="s">
        <v>3097</v>
      </c>
      <c r="U168" s="34">
        <v>43.119502508700002</v>
      </c>
      <c r="V168" s="34">
        <v>0</v>
      </c>
      <c r="W168" s="34">
        <v>12.8</v>
      </c>
      <c r="X168" s="34">
        <v>0</v>
      </c>
      <c r="Y168" s="34" t="s">
        <v>3098</v>
      </c>
      <c r="Z168" s="34">
        <v>1.89</v>
      </c>
      <c r="AA168" s="34">
        <v>0</v>
      </c>
      <c r="AB168" s="34">
        <v>0.33750000000000002</v>
      </c>
      <c r="AC168" s="34" t="s">
        <v>3099</v>
      </c>
      <c r="AD168" s="34">
        <v>0</v>
      </c>
      <c r="AE168" s="34">
        <v>0</v>
      </c>
      <c r="AF168" s="34">
        <v>0</v>
      </c>
      <c r="AG168" s="34">
        <v>0</v>
      </c>
      <c r="AH168" s="34" t="s">
        <v>3100</v>
      </c>
      <c r="AI168" s="34">
        <v>0.638014788798</v>
      </c>
      <c r="AJ168" s="34">
        <v>0</v>
      </c>
      <c r="AK168" s="34">
        <v>5.7421330991900001</v>
      </c>
      <c r="AL168" s="34">
        <v>0</v>
      </c>
      <c r="AM168" s="34" t="s">
        <v>3101</v>
      </c>
      <c r="AN168" s="34">
        <v>0.480991255866</v>
      </c>
      <c r="AO168" s="34">
        <v>1.7588931919999999</v>
      </c>
      <c r="AP168" s="34">
        <v>8.1681415E-3</v>
      </c>
      <c r="AQ168" s="34">
        <v>1.1766000784399999</v>
      </c>
      <c r="AR168" s="34">
        <v>1</v>
      </c>
      <c r="AS168" s="34">
        <v>3.0630535E-2</v>
      </c>
      <c r="AT168" s="34">
        <v>1.2975000864999999</v>
      </c>
      <c r="AU168" s="34">
        <v>0.20282230604599999</v>
      </c>
      <c r="AV168" s="34">
        <v>0.38828598720000002</v>
      </c>
      <c r="AW168" s="34">
        <v>0.50322495527800004</v>
      </c>
      <c r="AX168" s="34">
        <v>0</v>
      </c>
      <c r="AY168" s="34">
        <v>3.1988617000000001E-3</v>
      </c>
    </row>
    <row r="169" spans="1:51" s="113" customFormat="1">
      <c r="A169" s="113">
        <v>182</v>
      </c>
      <c r="B169" s="113" t="s">
        <v>3095</v>
      </c>
      <c r="C169" s="114">
        <v>1.9319999999999999</v>
      </c>
      <c r="D169" s="114">
        <v>0.18548000000000001</v>
      </c>
      <c r="E169" s="114">
        <v>15.7214292266</v>
      </c>
      <c r="F169" s="114">
        <v>1.1287009315000001</v>
      </c>
      <c r="G169" s="114">
        <v>35.959956373499999</v>
      </c>
      <c r="H169" s="114">
        <v>0.57223784119999999</v>
      </c>
      <c r="I169" s="114">
        <v>55.4998043728</v>
      </c>
      <c r="J169" s="114" t="s">
        <v>3096</v>
      </c>
      <c r="K169" s="114">
        <v>9.1891605000000001E-2</v>
      </c>
      <c r="L169" s="114">
        <v>0</v>
      </c>
      <c r="M169" s="114">
        <v>0</v>
      </c>
      <c r="N169" s="114">
        <v>0</v>
      </c>
      <c r="O169" s="114">
        <v>7.7188944999999995E-2</v>
      </c>
      <c r="P169" s="114">
        <v>6.4127951999999998E-3</v>
      </c>
      <c r="Q169" s="114">
        <v>0.396744496</v>
      </c>
      <c r="R169" s="114">
        <v>0</v>
      </c>
      <c r="S169" s="114">
        <v>0</v>
      </c>
      <c r="T169" s="114" t="s">
        <v>3097</v>
      </c>
      <c r="U169" s="114">
        <v>24.7599563735</v>
      </c>
      <c r="V169" s="114">
        <v>0</v>
      </c>
      <c r="W169" s="114">
        <v>11.2</v>
      </c>
      <c r="X169" s="114">
        <v>0</v>
      </c>
      <c r="Y169" s="114" t="s">
        <v>3098</v>
      </c>
      <c r="Z169" s="114">
        <v>1.9319999999999999</v>
      </c>
      <c r="AA169" s="114">
        <v>0</v>
      </c>
      <c r="AB169" s="114">
        <v>0</v>
      </c>
      <c r="AC169" s="114" t="s">
        <v>3099</v>
      </c>
      <c r="AD169" s="114">
        <v>3.7095999999999997E-2</v>
      </c>
      <c r="AE169" s="114">
        <v>5.5643999999999999E-2</v>
      </c>
      <c r="AF169" s="114">
        <v>5.5643999999999999E-2</v>
      </c>
      <c r="AG169" s="114">
        <v>3.7095999999999997E-2</v>
      </c>
      <c r="AH169" s="114" t="s">
        <v>3100</v>
      </c>
      <c r="AI169" s="114">
        <v>1.5721429226600001</v>
      </c>
      <c r="AJ169" s="114">
        <v>0</v>
      </c>
      <c r="AK169" s="114">
        <v>14.1492863039</v>
      </c>
      <c r="AL169" s="114">
        <v>0</v>
      </c>
      <c r="AM169" s="114" t="s">
        <v>3101</v>
      </c>
      <c r="AN169" s="114">
        <v>0</v>
      </c>
      <c r="AO169" s="114">
        <v>0.43972329799999998</v>
      </c>
      <c r="AP169" s="114">
        <v>7.6576335000000002E-3</v>
      </c>
      <c r="AQ169" s="114">
        <v>0.23532</v>
      </c>
      <c r="AR169" s="114">
        <v>0.1</v>
      </c>
      <c r="AS169" s="114">
        <v>0</v>
      </c>
      <c r="AT169" s="114">
        <v>0.34599999999999997</v>
      </c>
      <c r="AU169" s="114">
        <v>0</v>
      </c>
      <c r="AV169" s="114">
        <v>0</v>
      </c>
      <c r="AW169" s="114">
        <v>0</v>
      </c>
      <c r="AX169" s="114">
        <v>0</v>
      </c>
      <c r="AY169" s="114">
        <v>0</v>
      </c>
    </row>
    <row r="170" spans="1:51">
      <c r="A170" s="103">
        <v>183</v>
      </c>
      <c r="B170" s="103" t="s">
        <v>3095</v>
      </c>
      <c r="C170" s="34">
        <v>3.83</v>
      </c>
      <c r="D170" s="34">
        <v>0.18548000000000001</v>
      </c>
      <c r="E170" s="34">
        <v>2.73054976404</v>
      </c>
      <c r="F170" s="34">
        <v>25.921331144100002</v>
      </c>
      <c r="G170" s="34">
        <v>0</v>
      </c>
      <c r="H170" s="34">
        <v>0.51636380800000004</v>
      </c>
      <c r="I170" s="34">
        <v>33.183724716100002</v>
      </c>
      <c r="J170" s="34" t="s">
        <v>3096</v>
      </c>
      <c r="K170" s="34">
        <v>0</v>
      </c>
      <c r="L170" s="34">
        <v>0</v>
      </c>
      <c r="M170" s="34">
        <v>0</v>
      </c>
      <c r="N170" s="34">
        <v>0</v>
      </c>
      <c r="O170" s="34">
        <v>0</v>
      </c>
      <c r="P170" s="34">
        <v>9.4089599999999995E-2</v>
      </c>
      <c r="Q170" s="34">
        <v>0.42227420799999998</v>
      </c>
      <c r="R170" s="34">
        <v>0</v>
      </c>
      <c r="S170" s="34">
        <v>0</v>
      </c>
      <c r="T170" s="34" t="s">
        <v>3097</v>
      </c>
      <c r="U170" s="34">
        <v>0</v>
      </c>
      <c r="V170" s="34">
        <v>0</v>
      </c>
      <c r="W170" s="34">
        <v>0</v>
      </c>
      <c r="X170" s="34">
        <v>0</v>
      </c>
      <c r="Y170" s="34" t="s">
        <v>3098</v>
      </c>
      <c r="Z170" s="34">
        <v>3.81</v>
      </c>
      <c r="AA170" s="34">
        <v>5.0000000000000001E-3</v>
      </c>
      <c r="AB170" s="34">
        <v>1.4999999999999999E-2</v>
      </c>
      <c r="AC170" s="34" t="s">
        <v>3099</v>
      </c>
      <c r="AD170" s="34">
        <v>4.6370000000000001E-2</v>
      </c>
      <c r="AE170" s="34">
        <v>0</v>
      </c>
      <c r="AF170" s="34">
        <v>0.13911000000000001</v>
      </c>
      <c r="AG170" s="34">
        <v>0</v>
      </c>
      <c r="AH170" s="34" t="s">
        <v>3100</v>
      </c>
      <c r="AI170" s="34">
        <v>0.14754253892300001</v>
      </c>
      <c r="AJ170" s="34">
        <v>1.12961193733</v>
      </c>
      <c r="AK170" s="34">
        <v>1.32788285031</v>
      </c>
      <c r="AL170" s="34">
        <v>0.12551243748099999</v>
      </c>
      <c r="AM170" s="34" t="s">
        <v>3101</v>
      </c>
      <c r="AN170" s="34">
        <v>4.3932880252600004</v>
      </c>
      <c r="AO170" s="34">
        <v>9.3221339176099995</v>
      </c>
      <c r="AP170" s="34">
        <v>0.10210177500000001</v>
      </c>
      <c r="AQ170" s="34">
        <v>6.4320807844000001</v>
      </c>
      <c r="AR170" s="34">
        <v>0.90000004</v>
      </c>
      <c r="AS170" s="34">
        <v>0</v>
      </c>
      <c r="AT170" s="34">
        <v>3.46</v>
      </c>
      <c r="AU170" s="34">
        <v>0</v>
      </c>
      <c r="AV170" s="34">
        <v>1.0872008418200001</v>
      </c>
      <c r="AW170" s="34">
        <v>0</v>
      </c>
      <c r="AX170" s="34">
        <v>0</v>
      </c>
      <c r="AY170" s="34">
        <v>0.22452575999999999</v>
      </c>
    </row>
    <row r="171" spans="1:51">
      <c r="A171" s="103">
        <v>184</v>
      </c>
      <c r="B171" s="103" t="s">
        <v>3095</v>
      </c>
      <c r="C171" s="34">
        <v>3.27657</v>
      </c>
      <c r="D171" s="34">
        <v>0.18548000000000001</v>
      </c>
      <c r="E171" s="34">
        <v>0.84531993034599995</v>
      </c>
      <c r="F171" s="34">
        <v>2.2185563262299999</v>
      </c>
      <c r="G171" s="34">
        <v>0</v>
      </c>
      <c r="H171" s="34">
        <v>2.8848265995000002</v>
      </c>
      <c r="I171" s="34">
        <v>9.4107528560800002</v>
      </c>
      <c r="J171" s="34" t="s">
        <v>3096</v>
      </c>
      <c r="K171" s="34">
        <v>4.900885E-2</v>
      </c>
      <c r="L171" s="34">
        <v>0</v>
      </c>
      <c r="M171" s="34">
        <v>0</v>
      </c>
      <c r="N171" s="34">
        <v>0</v>
      </c>
      <c r="O171" s="34">
        <v>9.3040230000000002E-2</v>
      </c>
      <c r="P171" s="34">
        <v>0.34101599399999999</v>
      </c>
      <c r="Q171" s="34">
        <v>0.72880239999999996</v>
      </c>
      <c r="R171" s="34">
        <v>1.6661703400000001</v>
      </c>
      <c r="S171" s="34">
        <v>6.7887855E-3</v>
      </c>
      <c r="T171" s="34" t="s">
        <v>3097</v>
      </c>
      <c r="U171" s="34">
        <v>0</v>
      </c>
      <c r="V171" s="34">
        <v>0</v>
      </c>
      <c r="W171" s="34">
        <v>0</v>
      </c>
      <c r="X171" s="34">
        <v>0</v>
      </c>
      <c r="Y171" s="34" t="s">
        <v>3098</v>
      </c>
      <c r="Z171" s="34">
        <v>3.08907</v>
      </c>
      <c r="AA171" s="34">
        <v>3.7499999999999999E-2</v>
      </c>
      <c r="AB171" s="34">
        <v>0.15</v>
      </c>
      <c r="AC171" s="34" t="s">
        <v>3099</v>
      </c>
      <c r="AD171" s="34">
        <v>7.4191999999999994E-2</v>
      </c>
      <c r="AE171" s="34">
        <v>0</v>
      </c>
      <c r="AF171" s="34">
        <v>0.111288</v>
      </c>
      <c r="AG171" s="34">
        <v>0</v>
      </c>
      <c r="AH171" s="34" t="s">
        <v>3100</v>
      </c>
      <c r="AI171" s="34">
        <v>5.5407239581899997E-2</v>
      </c>
      <c r="AJ171" s="34">
        <v>0.247560404348</v>
      </c>
      <c r="AK171" s="34">
        <v>0.49866515623800001</v>
      </c>
      <c r="AL171" s="34">
        <v>4.3687130179E-2</v>
      </c>
      <c r="AM171" s="34" t="s">
        <v>3101</v>
      </c>
      <c r="AN171" s="34">
        <v>0.19033909626100001</v>
      </c>
      <c r="AO171" s="34">
        <v>0.70355727680000002</v>
      </c>
      <c r="AP171" s="34">
        <v>8.1681419999999998E-4</v>
      </c>
      <c r="AQ171" s="34">
        <v>0.78439999999999999</v>
      </c>
      <c r="AR171" s="34">
        <v>0.1</v>
      </c>
      <c r="AS171" s="34">
        <v>6.3813610000000003E-3</v>
      </c>
      <c r="AT171" s="34">
        <v>0.4325</v>
      </c>
      <c r="AU171" s="34">
        <v>0</v>
      </c>
      <c r="AV171" s="34">
        <v>0</v>
      </c>
      <c r="AW171" s="34">
        <v>0</v>
      </c>
      <c r="AX171" s="34">
        <v>0</v>
      </c>
      <c r="AY171" s="34">
        <v>5.6177796999999999E-4</v>
      </c>
    </row>
    <row r="172" spans="1:51">
      <c r="A172" s="103">
        <v>185</v>
      </c>
      <c r="B172" s="103" t="s">
        <v>3095</v>
      </c>
      <c r="C172" s="34">
        <v>0.76180000000000003</v>
      </c>
      <c r="D172" s="34">
        <v>0.18548000000000001</v>
      </c>
      <c r="E172" s="34">
        <v>0.32409650181400002</v>
      </c>
      <c r="F172" s="34">
        <v>0.52650331024999997</v>
      </c>
      <c r="G172" s="34">
        <v>0</v>
      </c>
      <c r="H172" s="34">
        <v>0.83565040400000001</v>
      </c>
      <c r="I172" s="34">
        <v>2.63353021606</v>
      </c>
      <c r="J172" s="34" t="s">
        <v>3096</v>
      </c>
      <c r="K172" s="34">
        <v>3.0630535E-2</v>
      </c>
      <c r="L172" s="34">
        <v>0</v>
      </c>
      <c r="M172" s="34">
        <v>0</v>
      </c>
      <c r="N172" s="34">
        <v>0</v>
      </c>
      <c r="O172" s="34">
        <v>3.3080970000000001E-2</v>
      </c>
      <c r="P172" s="34">
        <v>0.15636810600000001</v>
      </c>
      <c r="Q172" s="34">
        <v>0.44895377600000003</v>
      </c>
      <c r="R172" s="34">
        <v>0.16661701700000001</v>
      </c>
      <c r="S172" s="34">
        <v>0</v>
      </c>
      <c r="T172" s="34" t="s">
        <v>3097</v>
      </c>
      <c r="U172" s="34">
        <v>0</v>
      </c>
      <c r="V172" s="34">
        <v>0</v>
      </c>
      <c r="W172" s="34">
        <v>0</v>
      </c>
      <c r="X172" s="34">
        <v>0</v>
      </c>
      <c r="Y172" s="34" t="s">
        <v>3098</v>
      </c>
      <c r="Z172" s="34">
        <v>0.6643</v>
      </c>
      <c r="AA172" s="34">
        <v>3.7499999999999999E-2</v>
      </c>
      <c r="AB172" s="34">
        <v>0.06</v>
      </c>
      <c r="AC172" s="34" t="s">
        <v>3099</v>
      </c>
      <c r="AD172" s="34">
        <v>7.4191999999999994E-2</v>
      </c>
      <c r="AE172" s="34">
        <v>0</v>
      </c>
      <c r="AF172" s="34">
        <v>0.111288</v>
      </c>
      <c r="AG172" s="34">
        <v>0</v>
      </c>
      <c r="AH172" s="34" t="s">
        <v>3100</v>
      </c>
      <c r="AI172" s="34">
        <v>3.2409650181399997E-2</v>
      </c>
      <c r="AJ172" s="34">
        <v>0</v>
      </c>
      <c r="AK172" s="34">
        <v>0.29168685163300001</v>
      </c>
      <c r="AL172" s="34">
        <v>0</v>
      </c>
      <c r="AM172" s="34" t="s">
        <v>3101</v>
      </c>
      <c r="AN172" s="34">
        <v>0</v>
      </c>
      <c r="AO172" s="34">
        <v>8.7944659600000002E-2</v>
      </c>
      <c r="AP172" s="34">
        <v>2.2972896500000001E-3</v>
      </c>
      <c r="AQ172" s="34">
        <v>0.15687999999999999</v>
      </c>
      <c r="AR172" s="34">
        <v>0.1</v>
      </c>
      <c r="AS172" s="34">
        <v>6.3813610000000003E-3</v>
      </c>
      <c r="AT172" s="34">
        <v>0.17299999999999999</v>
      </c>
      <c r="AU172" s="34">
        <v>0</v>
      </c>
      <c r="AV172" s="34">
        <v>0</v>
      </c>
      <c r="AW172" s="34">
        <v>0</v>
      </c>
      <c r="AX172" s="34">
        <v>0</v>
      </c>
      <c r="AY172" s="34">
        <v>0</v>
      </c>
    </row>
    <row r="173" spans="1:51">
      <c r="A173" s="103">
        <v>186</v>
      </c>
      <c r="B173" s="103" t="s">
        <v>3095</v>
      </c>
      <c r="C173" s="34">
        <v>2.3448000000000002</v>
      </c>
      <c r="D173" s="34">
        <v>9.2740000000000003E-2</v>
      </c>
      <c r="E173" s="34">
        <v>0.82236200600200005</v>
      </c>
      <c r="F173" s="34">
        <v>1.72934915291</v>
      </c>
      <c r="G173" s="34">
        <v>0</v>
      </c>
      <c r="H173" s="34">
        <v>2.1464725840000001</v>
      </c>
      <c r="I173" s="34">
        <v>7.1357237429099998</v>
      </c>
      <c r="J173" s="34" t="s">
        <v>3096</v>
      </c>
      <c r="K173" s="34">
        <v>1.2762722000000001E-2</v>
      </c>
      <c r="L173" s="34">
        <v>0</v>
      </c>
      <c r="M173" s="34">
        <v>0</v>
      </c>
      <c r="N173" s="34">
        <v>0</v>
      </c>
      <c r="O173" s="34">
        <v>2.2972897999999999E-2</v>
      </c>
      <c r="P173" s="34">
        <v>0.17641801800000001</v>
      </c>
      <c r="Q173" s="34">
        <v>1.5054337600000001</v>
      </c>
      <c r="R173" s="34">
        <v>0.42209639999999998</v>
      </c>
      <c r="S173" s="34">
        <v>6.7887859999999998E-3</v>
      </c>
      <c r="T173" s="34" t="s">
        <v>3097</v>
      </c>
      <c r="U173" s="34">
        <v>0</v>
      </c>
      <c r="V173" s="34">
        <v>0</v>
      </c>
      <c r="W173" s="34">
        <v>0</v>
      </c>
      <c r="X173" s="34">
        <v>0</v>
      </c>
      <c r="Y173" s="34" t="s">
        <v>3098</v>
      </c>
      <c r="Z173" s="34">
        <v>2.1573000000000002</v>
      </c>
      <c r="AA173" s="34">
        <v>3.7499999999999999E-2</v>
      </c>
      <c r="AB173" s="34">
        <v>0.15</v>
      </c>
      <c r="AC173" s="34" t="s">
        <v>3099</v>
      </c>
      <c r="AD173" s="34">
        <v>3.7095999999999997E-2</v>
      </c>
      <c r="AE173" s="34">
        <v>0</v>
      </c>
      <c r="AF173" s="34">
        <v>5.5643999999999999E-2</v>
      </c>
      <c r="AG173" s="34">
        <v>0</v>
      </c>
      <c r="AH173" s="34" t="s">
        <v>3100</v>
      </c>
      <c r="AI173" s="34">
        <v>5.3177651495100002E-2</v>
      </c>
      <c r="AJ173" s="34">
        <v>0.246997667394</v>
      </c>
      <c r="AK173" s="34">
        <v>0.478598863456</v>
      </c>
      <c r="AL173" s="34">
        <v>4.3587823657700003E-2</v>
      </c>
      <c r="AM173" s="34" t="s">
        <v>3101</v>
      </c>
      <c r="AN173" s="34">
        <v>9.4771330031099998E-2</v>
      </c>
      <c r="AO173" s="34">
        <v>0.26383397879999998</v>
      </c>
      <c r="AP173" s="34">
        <v>0.29405308000000002</v>
      </c>
      <c r="AQ173" s="34">
        <v>0.109816</v>
      </c>
      <c r="AR173" s="34">
        <v>0.2</v>
      </c>
      <c r="AS173" s="34">
        <v>5.1050890000000002E-3</v>
      </c>
      <c r="AT173" s="34">
        <v>0.4325</v>
      </c>
      <c r="AU173" s="34">
        <v>0</v>
      </c>
      <c r="AV173" s="34">
        <v>7.7657197439900003E-2</v>
      </c>
      <c r="AW173" s="34">
        <v>0.25161247763900002</v>
      </c>
      <c r="AX173" s="34">
        <v>0</v>
      </c>
      <c r="AY173" s="34">
        <v>0</v>
      </c>
    </row>
    <row r="174" spans="1:51">
      <c r="A174" s="103">
        <v>187</v>
      </c>
      <c r="B174" s="103" t="s">
        <v>3095</v>
      </c>
      <c r="C174" s="34">
        <v>3.3178800000000002</v>
      </c>
      <c r="D174" s="34">
        <v>0.18548000000000001</v>
      </c>
      <c r="E174" s="34">
        <v>1.4640062545300001</v>
      </c>
      <c r="F174" s="34">
        <v>11.1324335291</v>
      </c>
      <c r="G174" s="34">
        <v>0</v>
      </c>
      <c r="H174" s="34">
        <v>0.85732365340000005</v>
      </c>
      <c r="I174" s="34">
        <v>16.957123437100002</v>
      </c>
      <c r="J174" s="34" t="s">
        <v>3096</v>
      </c>
      <c r="K174" s="34">
        <v>7.6576333999999996E-2</v>
      </c>
      <c r="L174" s="34">
        <v>0</v>
      </c>
      <c r="M174" s="34">
        <v>0</v>
      </c>
      <c r="N174" s="34">
        <v>0</v>
      </c>
      <c r="O174" s="34">
        <v>8.2702429999999993E-2</v>
      </c>
      <c r="P174" s="34">
        <v>4.4357369399999999E-2</v>
      </c>
      <c r="Q174" s="34">
        <v>0.65368751999999997</v>
      </c>
      <c r="R174" s="34">
        <v>0</v>
      </c>
      <c r="S174" s="34">
        <v>0</v>
      </c>
      <c r="T174" s="34" t="s">
        <v>3097</v>
      </c>
      <c r="U174" s="34">
        <v>0</v>
      </c>
      <c r="V174" s="34">
        <v>0</v>
      </c>
      <c r="W174" s="34">
        <v>0</v>
      </c>
      <c r="X174" s="34">
        <v>0</v>
      </c>
      <c r="Y174" s="34" t="s">
        <v>3098</v>
      </c>
      <c r="Z174" s="34">
        <v>3.1303800000000002</v>
      </c>
      <c r="AA174" s="34">
        <v>3.7499999999999999E-2</v>
      </c>
      <c r="AB174" s="34">
        <v>0.15</v>
      </c>
      <c r="AC174" s="34" t="s">
        <v>3099</v>
      </c>
      <c r="AD174" s="34">
        <v>7.4191999999999994E-2</v>
      </c>
      <c r="AE174" s="34">
        <v>0</v>
      </c>
      <c r="AF174" s="34">
        <v>0.111288</v>
      </c>
      <c r="AG174" s="34">
        <v>0</v>
      </c>
      <c r="AH174" s="34" t="s">
        <v>3100</v>
      </c>
      <c r="AI174" s="34">
        <v>0.10920409913</v>
      </c>
      <c r="AJ174" s="34">
        <v>0.31617047374500001</v>
      </c>
      <c r="AK174" s="34">
        <v>0.98283689217400005</v>
      </c>
      <c r="AL174" s="34">
        <v>5.57947894845E-2</v>
      </c>
      <c r="AM174" s="34" t="s">
        <v>3101</v>
      </c>
      <c r="AN174" s="34">
        <v>0.19033909626100001</v>
      </c>
      <c r="AO174" s="34">
        <v>1.0553359151999999</v>
      </c>
      <c r="AP174" s="34">
        <v>8.1681419999999998E-4</v>
      </c>
      <c r="AQ174" s="34">
        <v>4.8632802353200004</v>
      </c>
      <c r="AR174" s="34">
        <v>0.8</v>
      </c>
      <c r="AS174" s="34">
        <v>6.3813610000000003E-3</v>
      </c>
      <c r="AT174" s="34">
        <v>3.46</v>
      </c>
      <c r="AU174" s="34">
        <v>0</v>
      </c>
      <c r="AV174" s="34">
        <v>0</v>
      </c>
      <c r="AW174" s="34">
        <v>0.75483748324</v>
      </c>
      <c r="AX174" s="34">
        <v>0</v>
      </c>
      <c r="AY174" s="34">
        <v>1.4426239E-3</v>
      </c>
    </row>
    <row r="175" spans="1:51">
      <c r="A175" s="103">
        <v>188</v>
      </c>
      <c r="B175" s="103" t="s">
        <v>3095</v>
      </c>
      <c r="C175" s="34">
        <v>1.4635199999999999</v>
      </c>
      <c r="D175" s="34">
        <v>0</v>
      </c>
      <c r="E175" s="34">
        <v>0.82860818000699998</v>
      </c>
      <c r="F175" s="34">
        <v>2.2034008409500001</v>
      </c>
      <c r="G175" s="34">
        <v>0</v>
      </c>
      <c r="H175" s="34">
        <v>0.83836100030000005</v>
      </c>
      <c r="I175" s="34">
        <v>5.3338900212600002</v>
      </c>
      <c r="J175" s="34" t="s">
        <v>3096</v>
      </c>
      <c r="K175" s="34">
        <v>1.5315267E-2</v>
      </c>
      <c r="L175" s="34">
        <v>0</v>
      </c>
      <c r="M175" s="34">
        <v>0</v>
      </c>
      <c r="N175" s="34">
        <v>0</v>
      </c>
      <c r="O175" s="34">
        <v>1.4702654000000001E-2</v>
      </c>
      <c r="P175" s="34">
        <v>0.391059936</v>
      </c>
      <c r="Q175" s="34">
        <v>0.41399428799999999</v>
      </c>
      <c r="R175" s="34">
        <v>0</v>
      </c>
      <c r="S175" s="34">
        <v>3.2888552999999999E-3</v>
      </c>
      <c r="T175" s="34" t="s">
        <v>3097</v>
      </c>
      <c r="U175" s="34">
        <v>0</v>
      </c>
      <c r="V175" s="34">
        <v>0</v>
      </c>
      <c r="W175" s="34">
        <v>0</v>
      </c>
      <c r="X175" s="34">
        <v>0</v>
      </c>
      <c r="Y175" s="34" t="s">
        <v>3098</v>
      </c>
      <c r="Z175" s="34">
        <v>1.38852</v>
      </c>
      <c r="AA175" s="34">
        <v>7.4999999999999997E-2</v>
      </c>
      <c r="AB175" s="34">
        <v>0</v>
      </c>
      <c r="AC175" s="34" t="s">
        <v>3099</v>
      </c>
      <c r="AD175" s="34">
        <v>0</v>
      </c>
      <c r="AE175" s="34">
        <v>0</v>
      </c>
      <c r="AF175" s="34">
        <v>0</v>
      </c>
      <c r="AG175" s="34">
        <v>0</v>
      </c>
      <c r="AH175" s="34" t="s">
        <v>3100</v>
      </c>
      <c r="AI175" s="34">
        <v>8.2860818000699998E-2</v>
      </c>
      <c r="AJ175" s="34">
        <v>0</v>
      </c>
      <c r="AK175" s="34">
        <v>0.745747362006</v>
      </c>
      <c r="AL175" s="34">
        <v>0</v>
      </c>
      <c r="AM175" s="34" t="s">
        <v>3101</v>
      </c>
      <c r="AN175" s="34">
        <v>0</v>
      </c>
      <c r="AO175" s="34">
        <v>0.96739125560100003</v>
      </c>
      <c r="AP175" s="34">
        <v>1.27627225E-3</v>
      </c>
      <c r="AQ175" s="34">
        <v>0.31375999999999998</v>
      </c>
      <c r="AR175" s="34">
        <v>0.4</v>
      </c>
      <c r="AS175" s="34">
        <v>0</v>
      </c>
      <c r="AT175" s="34">
        <v>0.51900000000000002</v>
      </c>
      <c r="AU175" s="34">
        <v>0</v>
      </c>
      <c r="AV175" s="34">
        <v>0</v>
      </c>
      <c r="AW175" s="34">
        <v>0</v>
      </c>
      <c r="AX175" s="34">
        <v>0</v>
      </c>
      <c r="AY175" s="34">
        <v>1.9733131E-3</v>
      </c>
    </row>
    <row r="176" spans="1:51">
      <c r="A176" s="103">
        <v>189</v>
      </c>
      <c r="B176" s="103" t="s">
        <v>3095</v>
      </c>
      <c r="C176" s="34">
        <v>1.1042700000000001</v>
      </c>
      <c r="D176" s="34">
        <v>0</v>
      </c>
      <c r="E176" s="34">
        <v>1.0455059986599999</v>
      </c>
      <c r="F176" s="34">
        <v>6.84388864668</v>
      </c>
      <c r="G176" s="34">
        <v>0</v>
      </c>
      <c r="H176" s="34">
        <v>1.7387912299999999</v>
      </c>
      <c r="I176" s="34">
        <v>10.732455875299999</v>
      </c>
      <c r="J176" s="34" t="s">
        <v>3096</v>
      </c>
      <c r="K176" s="34">
        <v>5.8810616000000003E-2</v>
      </c>
      <c r="L176" s="34">
        <v>0</v>
      </c>
      <c r="M176" s="34">
        <v>0</v>
      </c>
      <c r="N176" s="34">
        <v>0</v>
      </c>
      <c r="O176" s="34">
        <v>5.0029875000000001E-2</v>
      </c>
      <c r="P176" s="34">
        <v>0.55400151600000003</v>
      </c>
      <c r="Q176" s="34">
        <v>0.45999363199999999</v>
      </c>
      <c r="R176" s="34">
        <v>0.59357310500000005</v>
      </c>
      <c r="S176" s="34">
        <v>2.2382486E-2</v>
      </c>
      <c r="T176" s="34" t="s">
        <v>3097</v>
      </c>
      <c r="U176" s="34">
        <v>0</v>
      </c>
      <c r="V176" s="34">
        <v>0</v>
      </c>
      <c r="W176" s="34">
        <v>0</v>
      </c>
      <c r="X176" s="34">
        <v>0</v>
      </c>
      <c r="Y176" s="34" t="s">
        <v>3098</v>
      </c>
      <c r="Z176" s="34">
        <v>1.08927</v>
      </c>
      <c r="AA176" s="34">
        <v>1.4999999999999999E-2</v>
      </c>
      <c r="AB176" s="34">
        <v>0</v>
      </c>
      <c r="AC176" s="34" t="s">
        <v>3099</v>
      </c>
      <c r="AD176" s="34">
        <v>0</v>
      </c>
      <c r="AE176" s="34">
        <v>0</v>
      </c>
      <c r="AF176" s="34">
        <v>0</v>
      </c>
      <c r="AG176" s="34">
        <v>0</v>
      </c>
      <c r="AH176" s="34" t="s">
        <v>3100</v>
      </c>
      <c r="AI176" s="34">
        <v>0.104550599866</v>
      </c>
      <c r="AJ176" s="34">
        <v>0</v>
      </c>
      <c r="AK176" s="34">
        <v>0.94095539879699996</v>
      </c>
      <c r="AL176" s="34">
        <v>0</v>
      </c>
      <c r="AM176" s="34" t="s">
        <v>3101</v>
      </c>
      <c r="AN176" s="34">
        <v>0.19033909626100001</v>
      </c>
      <c r="AO176" s="34">
        <v>3.6057313953799999</v>
      </c>
      <c r="AP176" s="34">
        <v>9.5720419999999998E-4</v>
      </c>
      <c r="AQ176" s="34">
        <v>0.62751999999999997</v>
      </c>
      <c r="AR176" s="34">
        <v>0.6</v>
      </c>
      <c r="AS176" s="34">
        <v>0</v>
      </c>
      <c r="AT176" s="34">
        <v>0.60550004324999995</v>
      </c>
      <c r="AU176" s="34">
        <v>0</v>
      </c>
      <c r="AV176" s="34">
        <v>0.15531439488000001</v>
      </c>
      <c r="AW176" s="34">
        <v>1.0567724564100001</v>
      </c>
      <c r="AX176" s="34">
        <v>0</v>
      </c>
      <c r="AY176" s="34">
        <v>1.7540563E-3</v>
      </c>
    </row>
    <row r="177" spans="1:51">
      <c r="A177" s="103">
        <v>190</v>
      </c>
      <c r="B177" s="103" t="s">
        <v>3095</v>
      </c>
      <c r="C177" s="34">
        <v>1.124125</v>
      </c>
      <c r="D177" s="34">
        <v>9.2740000000000003E-2</v>
      </c>
      <c r="E177" s="34">
        <v>21.299213491900002</v>
      </c>
      <c r="F177" s="34">
        <v>1.8836607215300001</v>
      </c>
      <c r="G177" s="34">
        <v>7.6701963336199999</v>
      </c>
      <c r="H177" s="34">
        <v>0.65156483854000002</v>
      </c>
      <c r="I177" s="34">
        <v>32.721500385600002</v>
      </c>
      <c r="J177" s="34" t="s">
        <v>3096</v>
      </c>
      <c r="K177" s="34">
        <v>2.5525445000000001E-2</v>
      </c>
      <c r="L177" s="34">
        <v>0</v>
      </c>
      <c r="M177" s="34">
        <v>0</v>
      </c>
      <c r="N177" s="34">
        <v>0</v>
      </c>
      <c r="O177" s="34">
        <v>2.3891810999999999E-2</v>
      </c>
      <c r="P177" s="34">
        <v>1.1206071539999999E-2</v>
      </c>
      <c r="Q177" s="34">
        <v>0.41399424000000001</v>
      </c>
      <c r="R177" s="34">
        <v>0.17694727099999999</v>
      </c>
      <c r="S177" s="34">
        <v>0</v>
      </c>
      <c r="T177" s="34" t="s">
        <v>3097</v>
      </c>
      <c r="U177" s="34">
        <v>2.5701963336200002</v>
      </c>
      <c r="V177" s="34">
        <v>0</v>
      </c>
      <c r="W177" s="34">
        <v>5.0999999999999996</v>
      </c>
      <c r="X177" s="34">
        <v>0</v>
      </c>
      <c r="Y177" s="34" t="s">
        <v>3098</v>
      </c>
      <c r="Z177" s="34">
        <v>1.124125</v>
      </c>
      <c r="AA177" s="34">
        <v>0</v>
      </c>
      <c r="AB177" s="34">
        <v>0</v>
      </c>
      <c r="AC177" s="34" t="s">
        <v>3099</v>
      </c>
      <c r="AD177" s="34">
        <v>1.8547999999999999E-2</v>
      </c>
      <c r="AE177" s="34">
        <v>0</v>
      </c>
      <c r="AF177" s="34">
        <v>7.4191999999999994E-2</v>
      </c>
      <c r="AG177" s="34">
        <v>0</v>
      </c>
      <c r="AH177" s="34" t="s">
        <v>3100</v>
      </c>
      <c r="AI177" s="34">
        <v>4.25984269838</v>
      </c>
      <c r="AJ177" s="34">
        <v>0</v>
      </c>
      <c r="AK177" s="34">
        <v>17.039370793500002</v>
      </c>
      <c r="AL177" s="34">
        <v>0</v>
      </c>
      <c r="AM177" s="34" t="s">
        <v>3101</v>
      </c>
      <c r="AN177" s="34">
        <v>9.4771330031099998E-2</v>
      </c>
      <c r="AO177" s="34">
        <v>1.0553359151999999</v>
      </c>
      <c r="AP177" s="34">
        <v>6.3813610000000001E-4</v>
      </c>
      <c r="AQ177" s="34">
        <v>0.23532</v>
      </c>
      <c r="AR177" s="34">
        <v>0.15</v>
      </c>
      <c r="AS177" s="34">
        <v>1.5953402000000001E-3</v>
      </c>
      <c r="AT177" s="34">
        <v>0.34599999999999997</v>
      </c>
      <c r="AU177" s="34">
        <v>0</v>
      </c>
      <c r="AV177" s="34">
        <v>0</v>
      </c>
      <c r="AW177" s="34">
        <v>0</v>
      </c>
      <c r="AX177" s="34">
        <v>0</v>
      </c>
      <c r="AY177" s="34">
        <v>0</v>
      </c>
    </row>
    <row r="178" spans="1:51">
      <c r="A178" s="103">
        <v>191</v>
      </c>
      <c r="B178" s="103" t="s">
        <v>3095</v>
      </c>
      <c r="C178" s="34">
        <v>1.8555359394499999</v>
      </c>
      <c r="D178" s="34">
        <v>0.18548000000000001</v>
      </c>
      <c r="E178" s="34">
        <v>6.6790248051200001</v>
      </c>
      <c r="F178" s="34">
        <v>1.5759566193000001</v>
      </c>
      <c r="G178" s="34">
        <v>0</v>
      </c>
      <c r="H178" s="34">
        <v>0.38089296430000003</v>
      </c>
      <c r="I178" s="34">
        <v>10.676890328200001</v>
      </c>
      <c r="J178" s="34" t="s">
        <v>3096</v>
      </c>
      <c r="K178" s="34">
        <v>3.0885783E-2</v>
      </c>
      <c r="L178" s="34">
        <v>0</v>
      </c>
      <c r="M178" s="34">
        <v>0</v>
      </c>
      <c r="N178" s="34">
        <v>0</v>
      </c>
      <c r="O178" s="34">
        <v>3.0196598000000002E-2</v>
      </c>
      <c r="P178" s="34">
        <v>9.3148712999999994E-3</v>
      </c>
      <c r="Q178" s="34">
        <v>0.31049571199999998</v>
      </c>
      <c r="R178" s="34">
        <v>0</v>
      </c>
      <c r="S178" s="34">
        <v>0</v>
      </c>
      <c r="T178" s="34" t="s">
        <v>3097</v>
      </c>
      <c r="U178" s="34">
        <v>0</v>
      </c>
      <c r="V178" s="34">
        <v>0</v>
      </c>
      <c r="W178" s="34">
        <v>0</v>
      </c>
      <c r="X178" s="34">
        <v>0</v>
      </c>
      <c r="Y178" s="34" t="s">
        <v>3098</v>
      </c>
      <c r="Z178" s="34">
        <v>1.8555359394499999</v>
      </c>
      <c r="AA178" s="34">
        <v>0</v>
      </c>
      <c r="AB178" s="34">
        <v>0</v>
      </c>
      <c r="AC178" s="34" t="s">
        <v>3099</v>
      </c>
      <c r="AD178" s="34">
        <v>3.7095999999999997E-2</v>
      </c>
      <c r="AE178" s="34">
        <v>0</v>
      </c>
      <c r="AF178" s="34">
        <v>0.14838399999999999</v>
      </c>
      <c r="AG178" s="34">
        <v>0</v>
      </c>
      <c r="AH178" s="34" t="s">
        <v>3100</v>
      </c>
      <c r="AI178" s="34">
        <v>1.2909014494</v>
      </c>
      <c r="AJ178" s="34">
        <v>0.20206580231499999</v>
      </c>
      <c r="AK178" s="34">
        <v>5.1636057975999998</v>
      </c>
      <c r="AL178" s="34">
        <v>2.2451755812700001E-2</v>
      </c>
      <c r="AM178" s="34" t="s">
        <v>3101</v>
      </c>
      <c r="AN178" s="34">
        <v>0</v>
      </c>
      <c r="AO178" s="34">
        <v>0.87944659599999997</v>
      </c>
      <c r="AP178" s="34">
        <v>0</v>
      </c>
      <c r="AQ178" s="34">
        <v>0.31375999999999998</v>
      </c>
      <c r="AR178" s="34">
        <v>8.0000005999999999E-2</v>
      </c>
      <c r="AS178" s="34">
        <v>0</v>
      </c>
      <c r="AT178" s="34">
        <v>0.30275001730000001</v>
      </c>
      <c r="AU178" s="34">
        <v>0</v>
      </c>
      <c r="AV178" s="34">
        <v>0</v>
      </c>
      <c r="AW178" s="34">
        <v>0</v>
      </c>
      <c r="AX178" s="34">
        <v>0</v>
      </c>
      <c r="AY178" s="34">
        <v>0</v>
      </c>
    </row>
    <row r="179" spans="1:51">
      <c r="A179" s="103">
        <v>196</v>
      </c>
      <c r="B179" s="103" t="s">
        <v>3095</v>
      </c>
      <c r="C179" s="34">
        <v>1.6147950044999999</v>
      </c>
      <c r="D179" s="34">
        <v>9.2740000000000003E-2</v>
      </c>
      <c r="E179" s="34">
        <v>0.361740476448</v>
      </c>
      <c r="F179" s="34">
        <v>2.7961360386499998</v>
      </c>
      <c r="G179" s="34">
        <v>0</v>
      </c>
      <c r="H179" s="34">
        <v>5.8217947200000002E-2</v>
      </c>
      <c r="I179" s="34">
        <v>4.9236294667999996</v>
      </c>
      <c r="J179" s="34" t="s">
        <v>3096</v>
      </c>
      <c r="K179" s="34">
        <v>0</v>
      </c>
      <c r="L179" s="34">
        <v>0</v>
      </c>
      <c r="M179" s="34">
        <v>0</v>
      </c>
      <c r="N179" s="34">
        <v>0</v>
      </c>
      <c r="O179" s="34">
        <v>0</v>
      </c>
      <c r="P179" s="34">
        <v>5.8217947200000002E-2</v>
      </c>
      <c r="Q179" s="34">
        <v>0</v>
      </c>
      <c r="R179" s="34">
        <v>0</v>
      </c>
      <c r="S179" s="34">
        <v>0</v>
      </c>
      <c r="T179" s="34" t="s">
        <v>3097</v>
      </c>
      <c r="U179" s="34">
        <v>0</v>
      </c>
      <c r="V179" s="34">
        <v>0</v>
      </c>
      <c r="W179" s="34">
        <v>0</v>
      </c>
      <c r="X179" s="34">
        <v>0</v>
      </c>
      <c r="Y179" s="34" t="s">
        <v>3098</v>
      </c>
      <c r="Z179" s="34">
        <v>1.6147950044999999</v>
      </c>
      <c r="AA179" s="34">
        <v>0</v>
      </c>
      <c r="AB179" s="34">
        <v>0</v>
      </c>
      <c r="AC179" s="34" t="s">
        <v>3099</v>
      </c>
      <c r="AD179" s="34">
        <v>9.2740000000000003E-2</v>
      </c>
      <c r="AE179" s="34">
        <v>0</v>
      </c>
      <c r="AF179" s="34">
        <v>0</v>
      </c>
      <c r="AG179" s="34">
        <v>0</v>
      </c>
      <c r="AH179" s="34" t="s">
        <v>3100</v>
      </c>
      <c r="AI179" s="34">
        <v>1.8087023822399999E-2</v>
      </c>
      <c r="AJ179" s="34">
        <v>0</v>
      </c>
      <c r="AK179" s="34">
        <v>0.34365345262500002</v>
      </c>
      <c r="AL179" s="34">
        <v>0</v>
      </c>
      <c r="AM179" s="34" t="s">
        <v>3101</v>
      </c>
      <c r="AN179" s="34">
        <v>0.97461786795000005</v>
      </c>
      <c r="AO179" s="34">
        <v>0.43972329799999998</v>
      </c>
      <c r="AP179" s="34">
        <v>9.1891585000000008E-3</v>
      </c>
      <c r="AQ179" s="34">
        <v>0.11766</v>
      </c>
      <c r="AR179" s="34">
        <v>0.3</v>
      </c>
      <c r="AS179" s="34">
        <v>0</v>
      </c>
      <c r="AT179" s="34">
        <v>0.4844</v>
      </c>
      <c r="AU179" s="34">
        <v>0</v>
      </c>
      <c r="AV179" s="34">
        <v>0.38828598720000002</v>
      </c>
      <c r="AW179" s="34">
        <v>0</v>
      </c>
      <c r="AX179" s="34">
        <v>0</v>
      </c>
      <c r="AY179" s="34">
        <v>8.2259727000000005E-2</v>
      </c>
    </row>
    <row r="180" spans="1:51">
      <c r="A180" s="103">
        <v>203</v>
      </c>
      <c r="B180" s="103" t="s">
        <v>3095</v>
      </c>
      <c r="C180" s="34">
        <v>1</v>
      </c>
      <c r="D180" s="34">
        <v>2.7822001854799998</v>
      </c>
      <c r="E180" s="34">
        <v>0</v>
      </c>
      <c r="F180" s="34">
        <v>0</v>
      </c>
      <c r="G180" s="34">
        <v>0</v>
      </c>
      <c r="H180" s="34">
        <v>0</v>
      </c>
      <c r="I180" s="34">
        <v>3.7822001854799998</v>
      </c>
      <c r="J180" s="34" t="s">
        <v>3096</v>
      </c>
      <c r="K180" s="34">
        <v>0</v>
      </c>
      <c r="L180" s="34">
        <v>0</v>
      </c>
      <c r="M180" s="34">
        <v>0</v>
      </c>
      <c r="N180" s="34">
        <v>0</v>
      </c>
      <c r="O180" s="34">
        <v>0</v>
      </c>
      <c r="P180" s="34">
        <v>0</v>
      </c>
      <c r="Q180" s="34">
        <v>0</v>
      </c>
      <c r="R180" s="34">
        <v>0</v>
      </c>
      <c r="S180" s="34">
        <v>0</v>
      </c>
      <c r="T180" s="34" t="s">
        <v>3097</v>
      </c>
      <c r="U180" s="34">
        <v>0</v>
      </c>
      <c r="V180" s="34">
        <v>0</v>
      </c>
      <c r="W180" s="34">
        <v>0</v>
      </c>
      <c r="X180" s="34">
        <v>0</v>
      </c>
      <c r="Y180" s="34" t="s">
        <v>3098</v>
      </c>
      <c r="Z180" s="34">
        <v>1</v>
      </c>
      <c r="AA180" s="34">
        <v>0</v>
      </c>
      <c r="AB180" s="34">
        <v>0</v>
      </c>
      <c r="AC180" s="34" t="s">
        <v>3099</v>
      </c>
      <c r="AD180" s="34">
        <v>0.83466005564400003</v>
      </c>
      <c r="AE180" s="34">
        <v>0</v>
      </c>
      <c r="AF180" s="34">
        <v>1.9475401298399999</v>
      </c>
      <c r="AG180" s="34">
        <v>0</v>
      </c>
      <c r="AH180" s="34" t="s">
        <v>3100</v>
      </c>
      <c r="AI180" s="34">
        <v>0</v>
      </c>
      <c r="AJ180" s="34">
        <v>0</v>
      </c>
      <c r="AK180" s="34">
        <v>0</v>
      </c>
      <c r="AL180" s="34">
        <v>0</v>
      </c>
      <c r="AM180" s="34" t="s">
        <v>3101</v>
      </c>
      <c r="AN180" s="34">
        <v>0</v>
      </c>
      <c r="AO180" s="34">
        <v>0</v>
      </c>
      <c r="AP180" s="34">
        <v>0</v>
      </c>
      <c r="AQ180" s="34">
        <v>0</v>
      </c>
      <c r="AR180" s="34">
        <v>0</v>
      </c>
      <c r="AS180" s="34">
        <v>0</v>
      </c>
      <c r="AT180" s="34">
        <v>0</v>
      </c>
      <c r="AU180" s="34">
        <v>0</v>
      </c>
      <c r="AV180" s="34">
        <v>0</v>
      </c>
      <c r="AW180" s="34">
        <v>0</v>
      </c>
      <c r="AX180" s="34">
        <v>0</v>
      </c>
      <c r="AY180" s="34">
        <v>0</v>
      </c>
    </row>
    <row r="181" spans="1:51">
      <c r="A181" s="103">
        <v>208</v>
      </c>
      <c r="B181" s="103" t="s">
        <v>3095</v>
      </c>
      <c r="C181" s="34">
        <v>1.1005</v>
      </c>
      <c r="D181" s="34">
        <v>5.5644000927400003E-2</v>
      </c>
      <c r="E181" s="34">
        <v>1.1224734649000001</v>
      </c>
      <c r="F181" s="34">
        <v>16.491040773200002</v>
      </c>
      <c r="G181" s="34">
        <v>15.749554115700001</v>
      </c>
      <c r="H181" s="34">
        <v>8.8247808946599999</v>
      </c>
      <c r="I181" s="34">
        <v>43.343993249299999</v>
      </c>
      <c r="J181" s="34" t="s">
        <v>3096</v>
      </c>
      <c r="K181" s="34">
        <v>4.6313366</v>
      </c>
      <c r="L181" s="34">
        <v>2.7683966400000003E-4</v>
      </c>
      <c r="M181" s="34">
        <v>0</v>
      </c>
      <c r="N181" s="34">
        <v>0.33613766</v>
      </c>
      <c r="O181" s="34">
        <v>1.9848583</v>
      </c>
      <c r="P181" s="34">
        <v>0.225250542</v>
      </c>
      <c r="Q181" s="34">
        <v>0.74518966399999997</v>
      </c>
      <c r="R181" s="34">
        <v>0.90173128899999999</v>
      </c>
      <c r="S181" s="34">
        <v>0</v>
      </c>
      <c r="T181" s="34" t="s">
        <v>3097</v>
      </c>
      <c r="U181" s="34">
        <v>8.5940107798599996</v>
      </c>
      <c r="V181" s="34">
        <v>3.55433358021E-2</v>
      </c>
      <c r="W181" s="34">
        <v>7.12</v>
      </c>
      <c r="X181" s="34">
        <v>0</v>
      </c>
      <c r="Y181" s="34" t="s">
        <v>3098</v>
      </c>
      <c r="Z181" s="34">
        <v>1.0680000000000001</v>
      </c>
      <c r="AA181" s="34">
        <v>2.5000000000000001E-3</v>
      </c>
      <c r="AB181" s="34">
        <v>0.03</v>
      </c>
      <c r="AC181" s="34" t="s">
        <v>3099</v>
      </c>
      <c r="AD181" s="34">
        <v>2.3184999999999998E-3</v>
      </c>
      <c r="AE181" s="34">
        <v>5.5644005564399997E-3</v>
      </c>
      <c r="AF181" s="34">
        <v>4.40515E-2</v>
      </c>
      <c r="AG181" s="34">
        <v>3.7096003709600001E-3</v>
      </c>
      <c r="AH181" s="34" t="s">
        <v>3100</v>
      </c>
      <c r="AI181" s="34">
        <v>0.16837101973499999</v>
      </c>
      <c r="AJ181" s="34">
        <v>0</v>
      </c>
      <c r="AK181" s="34">
        <v>0.95410244516499998</v>
      </c>
      <c r="AL181" s="34">
        <v>0</v>
      </c>
      <c r="AM181" s="34" t="s">
        <v>3101</v>
      </c>
      <c r="AN181" s="34">
        <v>0.77611801081099996</v>
      </c>
      <c r="AO181" s="34">
        <v>3.7816203628</v>
      </c>
      <c r="AP181" s="34">
        <v>1.8378317500000001E-2</v>
      </c>
      <c r="AQ181" s="34">
        <v>2.58852015688</v>
      </c>
      <c r="AR181" s="34">
        <v>0.5</v>
      </c>
      <c r="AS181" s="34">
        <v>0</v>
      </c>
      <c r="AT181" s="34">
        <v>1.3839999999999999</v>
      </c>
      <c r="AU181" s="34">
        <v>1.37919168112</v>
      </c>
      <c r="AV181" s="34">
        <v>1.2425151590400001</v>
      </c>
      <c r="AW181" s="34">
        <v>4.4787026051999996</v>
      </c>
      <c r="AX181" s="34">
        <v>0.34028520240900001</v>
      </c>
      <c r="AY181" s="34">
        <v>1.7092774000000001E-3</v>
      </c>
    </row>
    <row r="182" spans="1:51">
      <c r="A182" s="103">
        <v>210</v>
      </c>
      <c r="B182" s="103" t="s">
        <v>3095</v>
      </c>
      <c r="C182" s="34">
        <v>0.21729299759599999</v>
      </c>
      <c r="D182" s="34">
        <v>9.2740000000000003E-2</v>
      </c>
      <c r="E182" s="34">
        <v>0.74726373990200001</v>
      </c>
      <c r="F182" s="34">
        <v>1.9398874699399999</v>
      </c>
      <c r="G182" s="34">
        <v>0</v>
      </c>
      <c r="H182" s="34">
        <v>0.4269108855</v>
      </c>
      <c r="I182" s="34">
        <v>3.42409509294</v>
      </c>
      <c r="J182" s="34" t="s">
        <v>3096</v>
      </c>
      <c r="K182" s="34">
        <v>0.17202106</v>
      </c>
      <c r="L182" s="34">
        <v>0</v>
      </c>
      <c r="M182" s="34">
        <v>0</v>
      </c>
      <c r="N182" s="34">
        <v>0</v>
      </c>
      <c r="O182" s="34">
        <v>4.3005265000000001E-2</v>
      </c>
      <c r="P182" s="34">
        <v>0</v>
      </c>
      <c r="Q182" s="34">
        <v>8.9698752000000007E-2</v>
      </c>
      <c r="R182" s="34">
        <v>0.12218580850000001</v>
      </c>
      <c r="S182" s="34">
        <v>0</v>
      </c>
      <c r="T182" s="34" t="s">
        <v>3097</v>
      </c>
      <c r="U182" s="34">
        <v>0</v>
      </c>
      <c r="V182" s="34">
        <v>0</v>
      </c>
      <c r="W182" s="34">
        <v>0</v>
      </c>
      <c r="X182" s="34">
        <v>0</v>
      </c>
      <c r="Y182" s="34" t="s">
        <v>3098</v>
      </c>
      <c r="Z182" s="34">
        <v>0.21729299759599999</v>
      </c>
      <c r="AA182" s="34">
        <v>0</v>
      </c>
      <c r="AB182" s="34">
        <v>0</v>
      </c>
      <c r="AC182" s="34" t="s">
        <v>3099</v>
      </c>
      <c r="AD182" s="34">
        <v>9.2739999999999993E-3</v>
      </c>
      <c r="AE182" s="34">
        <v>0</v>
      </c>
      <c r="AF182" s="34">
        <v>8.3465999999999999E-2</v>
      </c>
      <c r="AG182" s="34">
        <v>0</v>
      </c>
      <c r="AH182" s="34" t="s">
        <v>3100</v>
      </c>
      <c r="AI182" s="34">
        <v>0.112089560985</v>
      </c>
      <c r="AJ182" s="34">
        <v>0</v>
      </c>
      <c r="AK182" s="34">
        <v>0.63517417891700001</v>
      </c>
      <c r="AL182" s="34">
        <v>0</v>
      </c>
      <c r="AM182" s="34" t="s">
        <v>3101</v>
      </c>
      <c r="AN182" s="34">
        <v>0.19033909626100001</v>
      </c>
      <c r="AO182" s="34">
        <v>0.26383397879999998</v>
      </c>
      <c r="AP182" s="34">
        <v>0</v>
      </c>
      <c r="AQ182" s="34">
        <v>0.78439999999999999</v>
      </c>
      <c r="AR182" s="34">
        <v>0.2</v>
      </c>
      <c r="AS182" s="34">
        <v>0</v>
      </c>
      <c r="AT182" s="34">
        <v>0.34599999999999997</v>
      </c>
      <c r="AU182" s="34">
        <v>0</v>
      </c>
      <c r="AV182" s="34">
        <v>0.15531439488000001</v>
      </c>
      <c r="AW182" s="34">
        <v>0</v>
      </c>
      <c r="AX182" s="34">
        <v>0</v>
      </c>
      <c r="AY182" s="34">
        <v>0</v>
      </c>
    </row>
    <row r="183" spans="1:51">
      <c r="A183" s="103">
        <v>211</v>
      </c>
      <c r="B183" s="103" t="s">
        <v>3095</v>
      </c>
      <c r="C183" s="34">
        <v>2.0214269206600002</v>
      </c>
      <c r="D183" s="34">
        <v>0.102014000927</v>
      </c>
      <c r="E183" s="34">
        <v>0.129342288241</v>
      </c>
      <c r="F183" s="34">
        <v>2.8106048810100002</v>
      </c>
      <c r="G183" s="34">
        <v>1.4212141939700001E-3</v>
      </c>
      <c r="H183" s="34">
        <v>1.311618183</v>
      </c>
      <c r="I183" s="34">
        <v>6.37642748803</v>
      </c>
      <c r="J183" s="34" t="s">
        <v>3096</v>
      </c>
      <c r="K183" s="34">
        <v>0</v>
      </c>
      <c r="L183" s="34">
        <v>0</v>
      </c>
      <c r="M183" s="34">
        <v>0</v>
      </c>
      <c r="N183" s="34">
        <v>0</v>
      </c>
      <c r="O183" s="34">
        <v>9.3040234999999999E-2</v>
      </c>
      <c r="P183" s="34">
        <v>0.21593563199999999</v>
      </c>
      <c r="Q183" s="34">
        <v>0.379494736</v>
      </c>
      <c r="R183" s="34">
        <v>0.62314758000000003</v>
      </c>
      <c r="S183" s="34">
        <v>0</v>
      </c>
      <c r="T183" s="34" t="s">
        <v>3097</v>
      </c>
      <c r="U183" s="34">
        <v>0</v>
      </c>
      <c r="V183" s="34">
        <v>1.4212141939700001E-3</v>
      </c>
      <c r="W183" s="34">
        <v>0</v>
      </c>
      <c r="X183" s="34">
        <v>0</v>
      </c>
      <c r="Y183" s="34" t="s">
        <v>3098</v>
      </c>
      <c r="Z183" s="34">
        <v>2.0214269206600002</v>
      </c>
      <c r="AA183" s="34">
        <v>0</v>
      </c>
      <c r="AB183" s="34">
        <v>0</v>
      </c>
      <c r="AC183" s="34" t="s">
        <v>3099</v>
      </c>
      <c r="AD183" s="34">
        <v>1.8547999999999999E-2</v>
      </c>
      <c r="AE183" s="34">
        <v>5.5644005564399997E-3</v>
      </c>
      <c r="AF183" s="34">
        <v>7.4191999999999994E-2</v>
      </c>
      <c r="AG183" s="34">
        <v>3.7096003709600001E-3</v>
      </c>
      <c r="AH183" s="34" t="s">
        <v>3100</v>
      </c>
      <c r="AI183" s="34">
        <v>1.2934228824100001E-2</v>
      </c>
      <c r="AJ183" s="34">
        <v>0</v>
      </c>
      <c r="AK183" s="34">
        <v>0.116408059417</v>
      </c>
      <c r="AL183" s="34">
        <v>0</v>
      </c>
      <c r="AM183" s="34" t="s">
        <v>3101</v>
      </c>
      <c r="AN183" s="34">
        <v>0.38352467257900003</v>
      </c>
      <c r="AO183" s="34">
        <v>0.35177863840000001</v>
      </c>
      <c r="AP183" s="34">
        <v>0</v>
      </c>
      <c r="AQ183" s="34">
        <v>0.70596003137600005</v>
      </c>
      <c r="AR183" s="34">
        <v>0.1</v>
      </c>
      <c r="AS183" s="34">
        <v>0</v>
      </c>
      <c r="AT183" s="34">
        <v>0.4325</v>
      </c>
      <c r="AU183" s="34">
        <v>0</v>
      </c>
      <c r="AV183" s="34">
        <v>0.23297159232</v>
      </c>
      <c r="AW183" s="34">
        <v>0.60386994633400004</v>
      </c>
      <c r="AX183" s="34">
        <v>0</v>
      </c>
      <c r="AY183" s="34">
        <v>0</v>
      </c>
    </row>
    <row r="184" spans="1:51">
      <c r="A184" s="103">
        <v>212</v>
      </c>
      <c r="B184" s="103" t="s">
        <v>3095</v>
      </c>
      <c r="C184" s="34">
        <v>0.81399999999999995</v>
      </c>
      <c r="D184" s="34">
        <v>5.5644000927400003E-2</v>
      </c>
      <c r="E184" s="34">
        <v>0</v>
      </c>
      <c r="F184" s="34">
        <v>45.352001166599997</v>
      </c>
      <c r="G184" s="34">
        <v>12.174269772000001</v>
      </c>
      <c r="H184" s="34">
        <v>1.4384241680000001</v>
      </c>
      <c r="I184" s="34">
        <v>59.8343391075</v>
      </c>
      <c r="J184" s="34" t="s">
        <v>3096</v>
      </c>
      <c r="K184" s="34">
        <v>0.42882749999999997</v>
      </c>
      <c r="L184" s="34">
        <v>0</v>
      </c>
      <c r="M184" s="34">
        <v>0</v>
      </c>
      <c r="N184" s="34">
        <v>0</v>
      </c>
      <c r="O184" s="34">
        <v>0.17255200000000001</v>
      </c>
      <c r="P184" s="34">
        <v>5.0455548000000003E-2</v>
      </c>
      <c r="Q184" s="34">
        <v>0.78658912000000003</v>
      </c>
      <c r="R184" s="34">
        <v>0</v>
      </c>
      <c r="S184" s="34">
        <v>0</v>
      </c>
      <c r="T184" s="34" t="s">
        <v>3097</v>
      </c>
      <c r="U184" s="34">
        <v>10.0113843532</v>
      </c>
      <c r="V184" s="34">
        <v>2.8854187071800002E-3</v>
      </c>
      <c r="W184" s="34">
        <v>2.16</v>
      </c>
      <c r="X184" s="34">
        <v>0</v>
      </c>
      <c r="Y184" s="34" t="s">
        <v>3098</v>
      </c>
      <c r="Z184" s="34">
        <v>0.80325000000000002</v>
      </c>
      <c r="AA184" s="34">
        <v>2.5000000000000001E-4</v>
      </c>
      <c r="AB184" s="34">
        <v>1.0500000000000001E-2</v>
      </c>
      <c r="AC184" s="34" t="s">
        <v>3099</v>
      </c>
      <c r="AD184" s="34">
        <v>9.2739999999999993E-3</v>
      </c>
      <c r="AE184" s="34">
        <v>7.8829007882899992E-3</v>
      </c>
      <c r="AF184" s="34">
        <v>3.7095999999999997E-2</v>
      </c>
      <c r="AG184" s="34">
        <v>1.3911001391099999E-3</v>
      </c>
      <c r="AH184" s="34" t="s">
        <v>3100</v>
      </c>
      <c r="AI184" s="34">
        <v>0</v>
      </c>
      <c r="AJ184" s="34">
        <v>0</v>
      </c>
      <c r="AK184" s="34">
        <v>0</v>
      </c>
      <c r="AL184" s="34">
        <v>0</v>
      </c>
      <c r="AM184" s="34" t="s">
        <v>3101</v>
      </c>
      <c r="AN184" s="34">
        <v>1.67566068833</v>
      </c>
      <c r="AO184" s="34">
        <v>35.177863840000001</v>
      </c>
      <c r="AP184" s="34">
        <v>1.29414005E-2</v>
      </c>
      <c r="AQ184" s="34">
        <v>2.3532001568799998</v>
      </c>
      <c r="AR184" s="34">
        <v>1</v>
      </c>
      <c r="AS184" s="34">
        <v>0</v>
      </c>
      <c r="AT184" s="34">
        <v>2.7679999999999998</v>
      </c>
      <c r="AU184" s="34">
        <v>0</v>
      </c>
      <c r="AV184" s="34">
        <v>0.77657197439900005</v>
      </c>
      <c r="AW184" s="34">
        <v>1.50967496648</v>
      </c>
      <c r="AX184" s="34">
        <v>0</v>
      </c>
      <c r="AY184" s="34">
        <v>7.808814E-2</v>
      </c>
    </row>
    <row r="185" spans="1:51">
      <c r="A185" s="103">
        <v>213</v>
      </c>
      <c r="B185" s="103" t="s">
        <v>3095</v>
      </c>
      <c r="C185" s="34">
        <v>6.1121050445499996E-4</v>
      </c>
      <c r="D185" s="34">
        <v>0.19475400092699999</v>
      </c>
      <c r="E185" s="34">
        <v>0</v>
      </c>
      <c r="F185" s="34">
        <v>0</v>
      </c>
      <c r="G185" s="34">
        <v>0</v>
      </c>
      <c r="H185" s="34">
        <v>0</v>
      </c>
      <c r="I185" s="34">
        <v>0.195365211432</v>
      </c>
      <c r="J185" s="34" t="s">
        <v>3096</v>
      </c>
      <c r="K185" s="34">
        <v>0</v>
      </c>
      <c r="L185" s="34">
        <v>0</v>
      </c>
      <c r="M185" s="34">
        <v>0</v>
      </c>
      <c r="N185" s="34">
        <v>0</v>
      </c>
      <c r="O185" s="34">
        <v>0</v>
      </c>
      <c r="P185" s="34">
        <v>0</v>
      </c>
      <c r="Q185" s="34">
        <v>0</v>
      </c>
      <c r="R185" s="34">
        <v>0</v>
      </c>
      <c r="S185" s="34">
        <v>0</v>
      </c>
      <c r="T185" s="34" t="s">
        <v>3097</v>
      </c>
      <c r="U185" s="34">
        <v>0</v>
      </c>
      <c r="V185" s="34">
        <v>0</v>
      </c>
      <c r="W185" s="34">
        <v>0</v>
      </c>
      <c r="X185" s="34">
        <v>0</v>
      </c>
      <c r="Y185" s="34" t="s">
        <v>3098</v>
      </c>
      <c r="Z185" s="34">
        <v>0</v>
      </c>
      <c r="AA185" s="34">
        <v>6.1121050445499996E-4</v>
      </c>
      <c r="AB185" s="34">
        <v>0</v>
      </c>
      <c r="AC185" s="34" t="s">
        <v>3099</v>
      </c>
      <c r="AD185" s="34">
        <v>6.4918000000000003E-2</v>
      </c>
      <c r="AE185" s="34">
        <v>4.17330041733E-3</v>
      </c>
      <c r="AF185" s="34">
        <v>0.120562</v>
      </c>
      <c r="AG185" s="34">
        <v>5.1007005100699998E-3</v>
      </c>
      <c r="AH185" s="34" t="s">
        <v>3100</v>
      </c>
      <c r="AI185" s="34">
        <v>0</v>
      </c>
      <c r="AJ185" s="34">
        <v>0</v>
      </c>
      <c r="AK185" s="34">
        <v>0</v>
      </c>
      <c r="AL185" s="34">
        <v>0</v>
      </c>
      <c r="AM185" s="34" t="s">
        <v>3101</v>
      </c>
      <c r="AN185" s="34">
        <v>0</v>
      </c>
      <c r="AO185" s="34">
        <v>0</v>
      </c>
      <c r="AP185" s="34">
        <v>0</v>
      </c>
      <c r="AQ185" s="34">
        <v>0</v>
      </c>
      <c r="AR185" s="34">
        <v>0</v>
      </c>
      <c r="AS185" s="34">
        <v>0</v>
      </c>
      <c r="AT185" s="34">
        <v>0</v>
      </c>
      <c r="AU185" s="34">
        <v>0</v>
      </c>
      <c r="AV185" s="34">
        <v>0</v>
      </c>
      <c r="AW185" s="34">
        <v>0</v>
      </c>
      <c r="AX185" s="34">
        <v>0</v>
      </c>
      <c r="AY185" s="34">
        <v>0</v>
      </c>
    </row>
    <row r="186" spans="1:51">
      <c r="A186" s="103">
        <v>214</v>
      </c>
      <c r="B186" s="103" t="s">
        <v>3095</v>
      </c>
      <c r="C186" s="34">
        <v>1.9851749999999999</v>
      </c>
      <c r="D186" s="34">
        <v>5.5644000927400003E-2</v>
      </c>
      <c r="E186" s="34">
        <v>0.889997318032</v>
      </c>
      <c r="F186" s="34">
        <v>17.957312010399999</v>
      </c>
      <c r="G186" s="34">
        <v>3.6836961854000001</v>
      </c>
      <c r="H186" s="34">
        <v>8.5559151559999993</v>
      </c>
      <c r="I186" s="34">
        <v>33.127739670799997</v>
      </c>
      <c r="J186" s="34" t="s">
        <v>3096</v>
      </c>
      <c r="K186" s="34">
        <v>3.5647259999999998</v>
      </c>
      <c r="L186" s="34">
        <v>0</v>
      </c>
      <c r="M186" s="34">
        <v>0</v>
      </c>
      <c r="N186" s="34">
        <v>0</v>
      </c>
      <c r="O186" s="34">
        <v>3.4170164999999999</v>
      </c>
      <c r="P186" s="34">
        <v>0.19020801600000001</v>
      </c>
      <c r="Q186" s="34">
        <v>0.448821568</v>
      </c>
      <c r="R186" s="34">
        <v>0.93514307200000002</v>
      </c>
      <c r="S186" s="34">
        <v>0</v>
      </c>
      <c r="T186" s="34" t="s">
        <v>3097</v>
      </c>
      <c r="U186" s="34">
        <v>7.3405261006899994E-2</v>
      </c>
      <c r="V186" s="34">
        <v>1.0290924391299999E-2</v>
      </c>
      <c r="W186" s="34">
        <v>3.6</v>
      </c>
      <c r="X186" s="34">
        <v>0</v>
      </c>
      <c r="Y186" s="34" t="s">
        <v>3098</v>
      </c>
      <c r="Z186" s="34">
        <v>1.985025</v>
      </c>
      <c r="AA186" s="34">
        <v>0</v>
      </c>
      <c r="AB186" s="34">
        <v>1.4999999999999999E-4</v>
      </c>
      <c r="AC186" s="34" t="s">
        <v>3099</v>
      </c>
      <c r="AD186" s="34">
        <v>1.3911E-2</v>
      </c>
      <c r="AE186" s="34">
        <v>6.9555006955500003E-3</v>
      </c>
      <c r="AF186" s="34">
        <v>3.2459000000000002E-2</v>
      </c>
      <c r="AG186" s="34">
        <v>2.31850023185E-3</v>
      </c>
      <c r="AH186" s="34" t="s">
        <v>3100</v>
      </c>
      <c r="AI186" s="34">
        <v>8.8999731803200005E-2</v>
      </c>
      <c r="AJ186" s="34">
        <v>0</v>
      </c>
      <c r="AK186" s="34">
        <v>0.80099758622899997</v>
      </c>
      <c r="AL186" s="34">
        <v>0</v>
      </c>
      <c r="AM186" s="34" t="s">
        <v>3101</v>
      </c>
      <c r="AN186" s="34">
        <v>0.19033909626100001</v>
      </c>
      <c r="AO186" s="34">
        <v>0.43972329799999998</v>
      </c>
      <c r="AP186" s="34">
        <v>0</v>
      </c>
      <c r="AQ186" s="34">
        <v>1.1766000784399999</v>
      </c>
      <c r="AR186" s="34">
        <v>0.5</v>
      </c>
      <c r="AS186" s="34">
        <v>0</v>
      </c>
      <c r="AT186" s="34">
        <v>1.2975000864999999</v>
      </c>
      <c r="AU186" s="34">
        <v>8.5185376652400002</v>
      </c>
      <c r="AV186" s="34">
        <v>1.5531439488000001</v>
      </c>
      <c r="AW186" s="34">
        <v>2.01289982111</v>
      </c>
      <c r="AX186" s="34">
        <v>2.2685680160600001</v>
      </c>
      <c r="AY186" s="34">
        <v>0</v>
      </c>
    </row>
    <row r="187" spans="1:51">
      <c r="A187" s="103">
        <v>215</v>
      </c>
      <c r="B187" s="103" t="s">
        <v>3095</v>
      </c>
      <c r="C187" s="34">
        <v>0.19807648379699999</v>
      </c>
      <c r="D187" s="34">
        <v>4.6370000000000001E-2</v>
      </c>
      <c r="E187" s="34">
        <v>0.42739236897900001</v>
      </c>
      <c r="F187" s="34">
        <v>15.1050884481</v>
      </c>
      <c r="G187" s="34">
        <v>0</v>
      </c>
      <c r="H187" s="34">
        <v>2.0572860350000002</v>
      </c>
      <c r="I187" s="34">
        <v>17.834213335800001</v>
      </c>
      <c r="J187" s="34" t="s">
        <v>3096</v>
      </c>
      <c r="K187" s="34">
        <v>0.48606485999999999</v>
      </c>
      <c r="L187" s="34">
        <v>0</v>
      </c>
      <c r="M187" s="34">
        <v>0</v>
      </c>
      <c r="N187" s="34">
        <v>0</v>
      </c>
      <c r="O187" s="34">
        <v>0</v>
      </c>
      <c r="P187" s="34">
        <v>0.32466556800000002</v>
      </c>
      <c r="Q187" s="34">
        <v>0.78727913599999999</v>
      </c>
      <c r="R187" s="34">
        <v>0.45927647100000002</v>
      </c>
      <c r="S187" s="34">
        <v>0</v>
      </c>
      <c r="T187" s="34" t="s">
        <v>3097</v>
      </c>
      <c r="U187" s="34">
        <v>0</v>
      </c>
      <c r="V187" s="34">
        <v>0</v>
      </c>
      <c r="W187" s="34">
        <v>0</v>
      </c>
      <c r="X187" s="34">
        <v>0</v>
      </c>
      <c r="Y187" s="34" t="s">
        <v>3098</v>
      </c>
      <c r="Z187" s="34">
        <v>0.19807648379699999</v>
      </c>
      <c r="AA187" s="34">
        <v>0</v>
      </c>
      <c r="AB187" s="34">
        <v>0</v>
      </c>
      <c r="AC187" s="34" t="s">
        <v>3099</v>
      </c>
      <c r="AD187" s="34">
        <v>9.2739999999999993E-3</v>
      </c>
      <c r="AE187" s="34">
        <v>0</v>
      </c>
      <c r="AF187" s="34">
        <v>3.7095999999999997E-2</v>
      </c>
      <c r="AG187" s="34">
        <v>0</v>
      </c>
      <c r="AH187" s="34" t="s">
        <v>3100</v>
      </c>
      <c r="AI187" s="34">
        <v>6.3000651122299994E-2</v>
      </c>
      <c r="AJ187" s="34">
        <v>6.2798239391799997E-3</v>
      </c>
      <c r="AK187" s="34">
        <v>0.357003689693</v>
      </c>
      <c r="AL187" s="34">
        <v>1.1082042245599999E-3</v>
      </c>
      <c r="AM187" s="34" t="s">
        <v>3101</v>
      </c>
      <c r="AN187" s="34">
        <v>0.97461786795000005</v>
      </c>
      <c r="AO187" s="34">
        <v>2.19861649</v>
      </c>
      <c r="AP187" s="34">
        <v>0</v>
      </c>
      <c r="AQ187" s="34">
        <v>0.70596003137600005</v>
      </c>
      <c r="AR187" s="34">
        <v>0.8</v>
      </c>
      <c r="AS187" s="34">
        <v>0</v>
      </c>
      <c r="AT187" s="34">
        <v>0.95150000000000001</v>
      </c>
      <c r="AU187" s="34">
        <v>6.00354066462</v>
      </c>
      <c r="AV187" s="34">
        <v>0.77657197439900005</v>
      </c>
      <c r="AW187" s="34">
        <v>1.5599974116799999</v>
      </c>
      <c r="AX187" s="34">
        <v>1.1342840080300001</v>
      </c>
      <c r="AY187" s="34">
        <v>0</v>
      </c>
    </row>
    <row r="188" spans="1:51">
      <c r="A188" s="103">
        <v>216</v>
      </c>
      <c r="B188" s="103" t="s">
        <v>3095</v>
      </c>
      <c r="C188" s="34">
        <v>1.89</v>
      </c>
      <c r="D188" s="34">
        <v>0.13911000000000001</v>
      </c>
      <c r="E188" s="34">
        <v>0.436731618436</v>
      </c>
      <c r="F188" s="34">
        <v>5.1128086987900003</v>
      </c>
      <c r="G188" s="34">
        <v>8.2334105772600008</v>
      </c>
      <c r="H188" s="34">
        <v>3.0861977939999998</v>
      </c>
      <c r="I188" s="34">
        <v>18.8982586885</v>
      </c>
      <c r="J188" s="34" t="s">
        <v>3096</v>
      </c>
      <c r="K188" s="34">
        <v>0</v>
      </c>
      <c r="L188" s="34">
        <v>0</v>
      </c>
      <c r="M188" s="34">
        <v>0</v>
      </c>
      <c r="N188" s="34">
        <v>0</v>
      </c>
      <c r="O188" s="34">
        <v>0</v>
      </c>
      <c r="P188" s="34">
        <v>1.2293393939999999</v>
      </c>
      <c r="Q188" s="34">
        <v>1.8568583999999999</v>
      </c>
      <c r="R188" s="34">
        <v>0</v>
      </c>
      <c r="S188" s="34">
        <v>0</v>
      </c>
      <c r="T188" s="34" t="s">
        <v>3097</v>
      </c>
      <c r="U188" s="34">
        <v>1.83341057726</v>
      </c>
      <c r="V188" s="34">
        <v>0</v>
      </c>
      <c r="W188" s="34">
        <v>6.4</v>
      </c>
      <c r="X188" s="34">
        <v>0</v>
      </c>
      <c r="Y188" s="34" t="s">
        <v>3098</v>
      </c>
      <c r="Z188" s="34">
        <v>1.89</v>
      </c>
      <c r="AA188" s="34">
        <v>0</v>
      </c>
      <c r="AB188" s="34">
        <v>0</v>
      </c>
      <c r="AC188" s="34" t="s">
        <v>3099</v>
      </c>
      <c r="AD188" s="34">
        <v>3.2459000000000002E-2</v>
      </c>
      <c r="AE188" s="34">
        <v>3.0140500000000001E-2</v>
      </c>
      <c r="AF188" s="34">
        <v>6.0281000000000001E-2</v>
      </c>
      <c r="AG188" s="34">
        <v>1.6229500000000001E-2</v>
      </c>
      <c r="AH188" s="34" t="s">
        <v>3100</v>
      </c>
      <c r="AI188" s="34">
        <v>3.8256398396900003E-2</v>
      </c>
      <c r="AJ188" s="34">
        <v>4.8750871019600003E-2</v>
      </c>
      <c r="AK188" s="34">
        <v>0.34430758557199997</v>
      </c>
      <c r="AL188" s="34">
        <v>5.4167634466200003E-3</v>
      </c>
      <c r="AM188" s="34" t="s">
        <v>3101</v>
      </c>
      <c r="AN188" s="34">
        <v>0</v>
      </c>
      <c r="AO188" s="34">
        <v>1.6709486203499999</v>
      </c>
      <c r="AP188" s="34">
        <v>0</v>
      </c>
      <c r="AQ188" s="34">
        <v>1.49036007844</v>
      </c>
      <c r="AR188" s="34">
        <v>1</v>
      </c>
      <c r="AS188" s="34">
        <v>0</v>
      </c>
      <c r="AT188" s="34">
        <v>0.95150000000000001</v>
      </c>
      <c r="AU188" s="34">
        <v>0</v>
      </c>
      <c r="AV188" s="34">
        <v>0</v>
      </c>
      <c r="AW188" s="34">
        <v>0</v>
      </c>
      <c r="AX188" s="34">
        <v>0</v>
      </c>
      <c r="AY188" s="34">
        <v>0</v>
      </c>
    </row>
    <row r="189" spans="1:51">
      <c r="A189" s="103">
        <v>217</v>
      </c>
      <c r="B189" s="103" t="s">
        <v>3095</v>
      </c>
      <c r="C189" s="34">
        <v>2.16</v>
      </c>
      <c r="D189" s="34">
        <v>0.102014000927</v>
      </c>
      <c r="E189" s="34">
        <v>0.36436742105699998</v>
      </c>
      <c r="F189" s="34">
        <v>2.77827463204</v>
      </c>
      <c r="G189" s="34">
        <v>0</v>
      </c>
      <c r="H189" s="34">
        <v>2.0806063297300001</v>
      </c>
      <c r="I189" s="34">
        <v>7.4852623837600003</v>
      </c>
      <c r="J189" s="34" t="s">
        <v>3096</v>
      </c>
      <c r="K189" s="34">
        <v>3.1398332000000001E-2</v>
      </c>
      <c r="L189" s="34">
        <v>2.05856304E-5</v>
      </c>
      <c r="M189" s="34">
        <v>0</v>
      </c>
      <c r="N189" s="34">
        <v>1.9424783000000001E-2</v>
      </c>
      <c r="O189" s="34">
        <v>4.9758275000000001E-3</v>
      </c>
      <c r="P189" s="34">
        <v>0.58070919600000004</v>
      </c>
      <c r="Q189" s="34">
        <v>1.4356242400000001</v>
      </c>
      <c r="R189" s="34">
        <v>0</v>
      </c>
      <c r="S189" s="34">
        <v>8.4533656000000002E-3</v>
      </c>
      <c r="T189" s="34" t="s">
        <v>3097</v>
      </c>
      <c r="U189" s="34">
        <v>0</v>
      </c>
      <c r="V189" s="34">
        <v>0</v>
      </c>
      <c r="W189" s="34">
        <v>0</v>
      </c>
      <c r="X189" s="34">
        <v>0</v>
      </c>
      <c r="Y189" s="34" t="s">
        <v>3098</v>
      </c>
      <c r="Z189" s="34">
        <v>2.16</v>
      </c>
      <c r="AA189" s="34">
        <v>0</v>
      </c>
      <c r="AB189" s="34">
        <v>0</v>
      </c>
      <c r="AC189" s="34" t="s">
        <v>3099</v>
      </c>
      <c r="AD189" s="34">
        <v>1.8547999999999999E-2</v>
      </c>
      <c r="AE189" s="34">
        <v>6.9555006955500003E-3</v>
      </c>
      <c r="AF189" s="34">
        <v>7.4191999999999994E-2</v>
      </c>
      <c r="AG189" s="34">
        <v>2.31850023185E-3</v>
      </c>
      <c r="AH189" s="34" t="s">
        <v>3100</v>
      </c>
      <c r="AI189" s="34">
        <v>2.9109598770800001E-2</v>
      </c>
      <c r="AJ189" s="34">
        <v>6.9607861681299996E-2</v>
      </c>
      <c r="AK189" s="34">
        <v>0.26198638893699999</v>
      </c>
      <c r="AL189" s="34">
        <v>3.66357166744E-3</v>
      </c>
      <c r="AM189" s="34" t="s">
        <v>3101</v>
      </c>
      <c r="AN189" s="34">
        <v>0</v>
      </c>
      <c r="AO189" s="34">
        <v>1.4071145536</v>
      </c>
      <c r="AP189" s="34">
        <v>0</v>
      </c>
      <c r="AQ189" s="34">
        <v>1.0981600784400001</v>
      </c>
      <c r="AR189" s="34">
        <v>0.1</v>
      </c>
      <c r="AS189" s="34">
        <v>0</v>
      </c>
      <c r="AT189" s="34">
        <v>0.17299999999999999</v>
      </c>
      <c r="AU189" s="34">
        <v>0</v>
      </c>
      <c r="AV189" s="34">
        <v>0</v>
      </c>
      <c r="AW189" s="34">
        <v>0</v>
      </c>
      <c r="AX189" s="34">
        <v>0</v>
      </c>
      <c r="AY189" s="34">
        <v>0</v>
      </c>
    </row>
    <row r="190" spans="1:51">
      <c r="A190" s="103">
        <v>218</v>
      </c>
      <c r="B190" s="103" t="s">
        <v>3095</v>
      </c>
      <c r="C190" s="34">
        <v>0.45</v>
      </c>
      <c r="D190" s="34">
        <v>0.102014000927</v>
      </c>
      <c r="E190" s="34">
        <v>0.91121377155100003</v>
      </c>
      <c r="F190" s="34">
        <v>1.9431232979999999</v>
      </c>
      <c r="G190" s="34">
        <v>4.8593358076900003E-2</v>
      </c>
      <c r="H190" s="34">
        <v>1.174159792</v>
      </c>
      <c r="I190" s="34">
        <v>4.6291042205600004</v>
      </c>
      <c r="J190" s="34" t="s">
        <v>3096</v>
      </c>
      <c r="K190" s="34">
        <v>0</v>
      </c>
      <c r="L190" s="34">
        <v>0</v>
      </c>
      <c r="M190" s="34">
        <v>0</v>
      </c>
      <c r="N190" s="34">
        <v>0</v>
      </c>
      <c r="O190" s="34">
        <v>0</v>
      </c>
      <c r="P190" s="34">
        <v>1.1114333999999999</v>
      </c>
      <c r="Q190" s="34">
        <v>6.2726392000000006E-2</v>
      </c>
      <c r="R190" s="34">
        <v>0</v>
      </c>
      <c r="S190" s="34">
        <v>0</v>
      </c>
      <c r="T190" s="34" t="s">
        <v>3097</v>
      </c>
      <c r="U190" s="34">
        <v>0</v>
      </c>
      <c r="V190" s="34">
        <v>0</v>
      </c>
      <c r="W190" s="34">
        <v>4.8593358076900003E-2</v>
      </c>
      <c r="X190" s="34">
        <v>0</v>
      </c>
      <c r="Y190" s="34" t="s">
        <v>3098</v>
      </c>
      <c r="Z190" s="34">
        <v>0.45</v>
      </c>
      <c r="AA190" s="34">
        <v>0</v>
      </c>
      <c r="AB190" s="34">
        <v>0</v>
      </c>
      <c r="AC190" s="34" t="s">
        <v>3099</v>
      </c>
      <c r="AD190" s="34">
        <v>1.8547999999999999E-2</v>
      </c>
      <c r="AE190" s="34">
        <v>7.4192007419200002E-3</v>
      </c>
      <c r="AF190" s="34">
        <v>7.4191999999999994E-2</v>
      </c>
      <c r="AG190" s="34">
        <v>1.85480018548E-3</v>
      </c>
      <c r="AH190" s="34" t="s">
        <v>3100</v>
      </c>
      <c r="AI190" s="34">
        <v>8.5948475633899998E-2</v>
      </c>
      <c r="AJ190" s="34">
        <v>5.0694434907700002E-2</v>
      </c>
      <c r="AK190" s="34">
        <v>0.773536280706</v>
      </c>
      <c r="AL190" s="34">
        <v>1.03458030424E-3</v>
      </c>
      <c r="AM190" s="34" t="s">
        <v>3101</v>
      </c>
      <c r="AN190" s="34">
        <v>0</v>
      </c>
      <c r="AO190" s="34">
        <v>0.43972329799999998</v>
      </c>
      <c r="AP190" s="34">
        <v>0</v>
      </c>
      <c r="AQ190" s="34">
        <v>0.78439999999999999</v>
      </c>
      <c r="AR190" s="34">
        <v>0.2</v>
      </c>
      <c r="AS190" s="34">
        <v>0</v>
      </c>
      <c r="AT190" s="34">
        <v>0.51900000000000002</v>
      </c>
      <c r="AU190" s="34">
        <v>0</v>
      </c>
      <c r="AV190" s="34">
        <v>0</v>
      </c>
      <c r="AW190" s="34">
        <v>0</v>
      </c>
      <c r="AX190" s="34">
        <v>0</v>
      </c>
      <c r="AY190" s="34">
        <v>0</v>
      </c>
    </row>
    <row r="191" spans="1:51">
      <c r="A191" s="103">
        <v>219</v>
      </c>
      <c r="B191" s="103" t="s">
        <v>3095</v>
      </c>
      <c r="C191" s="34">
        <v>2.5924999999999998</v>
      </c>
      <c r="D191" s="34">
        <v>0.102014000927</v>
      </c>
      <c r="E191" s="34">
        <v>1.18666433255E-2</v>
      </c>
      <c r="F191" s="34">
        <v>13.557093267500001</v>
      </c>
      <c r="G191" s="34">
        <v>18.904659627800001</v>
      </c>
      <c r="H191" s="34">
        <v>2.047780435</v>
      </c>
      <c r="I191" s="34">
        <v>37.215913974599999</v>
      </c>
      <c r="J191" s="34" t="s">
        <v>3096</v>
      </c>
      <c r="K191" s="34">
        <v>0</v>
      </c>
      <c r="L191" s="34">
        <v>0</v>
      </c>
      <c r="M191" s="34">
        <v>0</v>
      </c>
      <c r="N191" s="34">
        <v>0</v>
      </c>
      <c r="O191" s="34">
        <v>2.8284235000000001E-2</v>
      </c>
      <c r="P191" s="34">
        <v>0.34142108399999999</v>
      </c>
      <c r="Q191" s="34">
        <v>0.22095377599999999</v>
      </c>
      <c r="R191" s="34">
        <v>1.45712134</v>
      </c>
      <c r="S191" s="34">
        <v>0</v>
      </c>
      <c r="T191" s="34" t="s">
        <v>3097</v>
      </c>
      <c r="U191" s="34">
        <v>11.2203314998</v>
      </c>
      <c r="V191" s="34">
        <v>4.3281280607699998E-3</v>
      </c>
      <c r="W191" s="34">
        <v>7.68</v>
      </c>
      <c r="X191" s="34">
        <v>0</v>
      </c>
      <c r="Y191" s="34" t="s">
        <v>3098</v>
      </c>
      <c r="Z191" s="34">
        <v>2.5920000000000001</v>
      </c>
      <c r="AA191" s="34">
        <v>5.0000000000000002E-5</v>
      </c>
      <c r="AB191" s="34">
        <v>4.4999999999999999E-4</v>
      </c>
      <c r="AC191" s="34" t="s">
        <v>3099</v>
      </c>
      <c r="AD191" s="34">
        <v>3.7095999999999997E-2</v>
      </c>
      <c r="AE191" s="34">
        <v>5.5644005564399997E-3</v>
      </c>
      <c r="AF191" s="34">
        <v>5.5643999999999999E-2</v>
      </c>
      <c r="AG191" s="34">
        <v>3.7096003709600001E-3</v>
      </c>
      <c r="AH191" s="34" t="s">
        <v>3100</v>
      </c>
      <c r="AI191" s="34">
        <v>1.1866643325499999E-3</v>
      </c>
      <c r="AJ191" s="34">
        <v>0</v>
      </c>
      <c r="AK191" s="34">
        <v>1.06799789929E-2</v>
      </c>
      <c r="AL191" s="34">
        <v>0</v>
      </c>
      <c r="AM191" s="34" t="s">
        <v>3101</v>
      </c>
      <c r="AN191" s="34">
        <v>1.1741204117299999</v>
      </c>
      <c r="AO191" s="34">
        <v>2.3745058092</v>
      </c>
      <c r="AP191" s="34">
        <v>0</v>
      </c>
      <c r="AQ191" s="34">
        <v>1.9610000000000001</v>
      </c>
      <c r="AR191" s="34">
        <v>0.3</v>
      </c>
      <c r="AS191" s="34">
        <v>0</v>
      </c>
      <c r="AT191" s="34">
        <v>1.4704999999999999</v>
      </c>
      <c r="AU191" s="34">
        <v>0.60846695870400003</v>
      </c>
      <c r="AV191" s="34">
        <v>3.3392594899199999</v>
      </c>
      <c r="AW191" s="34">
        <v>1.30838493405</v>
      </c>
      <c r="AX191" s="34">
        <v>1.0208556639399999</v>
      </c>
      <c r="AY191" s="34">
        <v>0</v>
      </c>
    </row>
    <row r="192" spans="1:51">
      <c r="A192" s="103">
        <v>220</v>
      </c>
      <c r="B192" s="103" t="s">
        <v>3095</v>
      </c>
      <c r="C192" s="34">
        <v>1.14045</v>
      </c>
      <c r="D192" s="34">
        <v>0.102014000927</v>
      </c>
      <c r="E192" s="34">
        <v>7.6234051697399996E-2</v>
      </c>
      <c r="F192" s="34">
        <v>7.7758524376600002</v>
      </c>
      <c r="G192" s="34">
        <v>0.229861879558</v>
      </c>
      <c r="H192" s="34">
        <v>2.7023886473399998</v>
      </c>
      <c r="I192" s="34">
        <v>12.0268010172</v>
      </c>
      <c r="J192" s="34" t="s">
        <v>3096</v>
      </c>
      <c r="K192" s="34">
        <v>0.44188665999999999</v>
      </c>
      <c r="L192" s="34">
        <v>6.8019494399999998E-4</v>
      </c>
      <c r="M192" s="34">
        <v>0</v>
      </c>
      <c r="N192" s="34">
        <v>0.56004120000000002</v>
      </c>
      <c r="O192" s="34">
        <v>8.6211424999999994E-2</v>
      </c>
      <c r="P192" s="34">
        <v>0.27707507999999997</v>
      </c>
      <c r="Q192" s="34">
        <v>0.18266344000000001</v>
      </c>
      <c r="R192" s="34">
        <v>1.15307855</v>
      </c>
      <c r="S192" s="34">
        <v>7.5209739999999999E-4</v>
      </c>
      <c r="T192" s="34" t="s">
        <v>3097</v>
      </c>
      <c r="U192" s="34">
        <v>0</v>
      </c>
      <c r="V192" s="34">
        <v>0</v>
      </c>
      <c r="W192" s="34">
        <v>0.229861879558</v>
      </c>
      <c r="X192" s="34">
        <v>0</v>
      </c>
      <c r="Y192" s="34" t="s">
        <v>3098</v>
      </c>
      <c r="Z192" s="34">
        <v>1.1399999999999999</v>
      </c>
      <c r="AA192" s="34">
        <v>0</v>
      </c>
      <c r="AB192" s="34">
        <v>4.4999999999999999E-4</v>
      </c>
      <c r="AC192" s="34" t="s">
        <v>3099</v>
      </c>
      <c r="AD192" s="34">
        <v>2.7822E-2</v>
      </c>
      <c r="AE192" s="34">
        <v>6.4918006491800004E-3</v>
      </c>
      <c r="AF192" s="34">
        <v>6.4918000000000003E-2</v>
      </c>
      <c r="AG192" s="34">
        <v>2.7822002782199999E-3</v>
      </c>
      <c r="AH192" s="34" t="s">
        <v>3100</v>
      </c>
      <c r="AI192" s="34">
        <v>7.6234051697399996E-3</v>
      </c>
      <c r="AJ192" s="34">
        <v>0</v>
      </c>
      <c r="AK192" s="34">
        <v>6.8610646527700006E-2</v>
      </c>
      <c r="AL192" s="34">
        <v>0</v>
      </c>
      <c r="AM192" s="34" t="s">
        <v>3101</v>
      </c>
      <c r="AN192" s="34">
        <v>1.1741204117299999</v>
      </c>
      <c r="AO192" s="34">
        <v>2.1106718303999998</v>
      </c>
      <c r="AP192" s="34">
        <v>2.4708627E-2</v>
      </c>
      <c r="AQ192" s="34">
        <v>0.62751999999999997</v>
      </c>
      <c r="AR192" s="34">
        <v>0.2</v>
      </c>
      <c r="AS192" s="34">
        <v>0</v>
      </c>
      <c r="AT192" s="34">
        <v>0.86499999999999999</v>
      </c>
      <c r="AU192" s="34">
        <v>0.48677353451099997</v>
      </c>
      <c r="AV192" s="34">
        <v>0.77657197439900005</v>
      </c>
      <c r="AW192" s="34">
        <v>1.0567724564100001</v>
      </c>
      <c r="AX192" s="34">
        <v>0.45371360321199999</v>
      </c>
      <c r="AY192" s="34">
        <v>0</v>
      </c>
    </row>
    <row r="193" spans="1:51">
      <c r="A193" s="103">
        <v>221</v>
      </c>
      <c r="B193" s="103" t="s">
        <v>3095</v>
      </c>
      <c r="C193" s="34">
        <v>0.358177772906</v>
      </c>
      <c r="D193" s="34">
        <v>0.23185</v>
      </c>
      <c r="E193" s="34">
        <v>0</v>
      </c>
      <c r="F193" s="34">
        <v>0</v>
      </c>
      <c r="G193" s="34">
        <v>0</v>
      </c>
      <c r="H193" s="34">
        <v>0</v>
      </c>
      <c r="I193" s="34">
        <v>0.59002777290599995</v>
      </c>
      <c r="J193" s="34" t="s">
        <v>3096</v>
      </c>
      <c r="K193" s="34">
        <v>0</v>
      </c>
      <c r="L193" s="34">
        <v>0</v>
      </c>
      <c r="M193" s="34">
        <v>0</v>
      </c>
      <c r="N193" s="34">
        <v>0</v>
      </c>
      <c r="O193" s="34">
        <v>0</v>
      </c>
      <c r="P193" s="34">
        <v>0</v>
      </c>
      <c r="Q193" s="34">
        <v>0</v>
      </c>
      <c r="R193" s="34">
        <v>0</v>
      </c>
      <c r="S193" s="34">
        <v>0</v>
      </c>
      <c r="T193" s="34" t="s">
        <v>3097</v>
      </c>
      <c r="U193" s="34">
        <v>0</v>
      </c>
      <c r="V193" s="34">
        <v>0</v>
      </c>
      <c r="W193" s="34">
        <v>0</v>
      </c>
      <c r="X193" s="34">
        <v>0</v>
      </c>
      <c r="Y193" s="34" t="s">
        <v>3098</v>
      </c>
      <c r="Z193" s="34">
        <v>0.358177772906</v>
      </c>
      <c r="AA193" s="34">
        <v>0</v>
      </c>
      <c r="AB193" s="34">
        <v>0</v>
      </c>
      <c r="AC193" s="34" t="s">
        <v>3099</v>
      </c>
      <c r="AD193" s="34">
        <v>2.7822E-2</v>
      </c>
      <c r="AE193" s="34">
        <v>2.3185000000000001E-2</v>
      </c>
      <c r="AF193" s="34">
        <v>0.15765799999999999</v>
      </c>
      <c r="AG193" s="34">
        <v>2.3185000000000001E-2</v>
      </c>
      <c r="AH193" s="34" t="s">
        <v>3100</v>
      </c>
      <c r="AI193" s="34">
        <v>0</v>
      </c>
      <c r="AJ193" s="34">
        <v>0</v>
      </c>
      <c r="AK193" s="34">
        <v>0</v>
      </c>
      <c r="AL193" s="34">
        <v>0</v>
      </c>
      <c r="AM193" s="34" t="s">
        <v>3101</v>
      </c>
      <c r="AN193" s="34">
        <v>0</v>
      </c>
      <c r="AO193" s="34">
        <v>0</v>
      </c>
      <c r="AP193" s="34">
        <v>0</v>
      </c>
      <c r="AQ193" s="34">
        <v>0</v>
      </c>
      <c r="AR193" s="34">
        <v>0</v>
      </c>
      <c r="AS193" s="34">
        <v>0</v>
      </c>
      <c r="AT193" s="34">
        <v>0</v>
      </c>
      <c r="AU193" s="34">
        <v>0</v>
      </c>
      <c r="AV193" s="34">
        <v>0</v>
      </c>
      <c r="AW193" s="34">
        <v>0</v>
      </c>
      <c r="AX193" s="34">
        <v>0</v>
      </c>
      <c r="AY193" s="34">
        <v>0</v>
      </c>
    </row>
    <row r="194" spans="1:51">
      <c r="A194" s="103">
        <v>222</v>
      </c>
      <c r="B194" s="103" t="s">
        <v>3095</v>
      </c>
      <c r="C194" s="34">
        <v>0.69972332253400005</v>
      </c>
      <c r="D194" s="34">
        <v>1.85480018548E-2</v>
      </c>
      <c r="E194" s="34">
        <v>6.79616534386E-2</v>
      </c>
      <c r="F194" s="34">
        <v>1.7459448494300001</v>
      </c>
      <c r="G194" s="34">
        <v>0</v>
      </c>
      <c r="H194" s="34">
        <v>1.4415799948400001</v>
      </c>
      <c r="I194" s="34">
        <v>3.9737578220900001</v>
      </c>
      <c r="J194" s="34" t="s">
        <v>3096</v>
      </c>
      <c r="K194" s="34">
        <v>0</v>
      </c>
      <c r="L194" s="34">
        <v>1.53358384E-5</v>
      </c>
      <c r="M194" s="34">
        <v>0</v>
      </c>
      <c r="N194" s="34">
        <v>2.2717385E-2</v>
      </c>
      <c r="O194" s="34">
        <v>7.8414164999999994E-2</v>
      </c>
      <c r="P194" s="34">
        <v>0.17909145000000001</v>
      </c>
      <c r="Q194" s="34">
        <v>0.25874643200000003</v>
      </c>
      <c r="R194" s="34">
        <v>0.90173128899999999</v>
      </c>
      <c r="S194" s="34">
        <v>8.6393799999999997E-4</v>
      </c>
      <c r="T194" s="34" t="s">
        <v>3097</v>
      </c>
      <c r="U194" s="34">
        <v>0</v>
      </c>
      <c r="V194" s="34">
        <v>0</v>
      </c>
      <c r="W194" s="34">
        <v>0</v>
      </c>
      <c r="X194" s="34">
        <v>0</v>
      </c>
      <c r="Y194" s="34" t="s">
        <v>3098</v>
      </c>
      <c r="Z194" s="34">
        <v>0.69972332253400005</v>
      </c>
      <c r="AA194" s="34">
        <v>0</v>
      </c>
      <c r="AB194" s="34">
        <v>0</v>
      </c>
      <c r="AC194" s="34" t="s">
        <v>3099</v>
      </c>
      <c r="AD194" s="34">
        <v>3.7096003709600001E-3</v>
      </c>
      <c r="AE194" s="34">
        <v>6.4918006491800004E-3</v>
      </c>
      <c r="AF194" s="34">
        <v>5.5644005564399997E-3</v>
      </c>
      <c r="AG194" s="34">
        <v>2.7822002782199999E-3</v>
      </c>
      <c r="AH194" s="34" t="s">
        <v>3100</v>
      </c>
      <c r="AI194" s="34">
        <v>6.7961653438600002E-3</v>
      </c>
      <c r="AJ194" s="34">
        <v>0</v>
      </c>
      <c r="AK194" s="34">
        <v>6.1165488094700002E-2</v>
      </c>
      <c r="AL194" s="34">
        <v>0</v>
      </c>
      <c r="AM194" s="34" t="s">
        <v>3101</v>
      </c>
      <c r="AN194" s="34">
        <v>0.28661659615000001</v>
      </c>
      <c r="AO194" s="34">
        <v>0.43972329799999998</v>
      </c>
      <c r="AP194" s="34">
        <v>0</v>
      </c>
      <c r="AQ194" s="34">
        <v>0.15687999999999999</v>
      </c>
      <c r="AR194" s="34">
        <v>0.1</v>
      </c>
      <c r="AS194" s="34">
        <v>0</v>
      </c>
      <c r="AT194" s="34">
        <v>0.25950000000000001</v>
      </c>
      <c r="AU194" s="34">
        <v>0</v>
      </c>
      <c r="AV194" s="34">
        <v>0</v>
      </c>
      <c r="AW194" s="34">
        <v>0.50322495527800004</v>
      </c>
      <c r="AX194" s="34">
        <v>0</v>
      </c>
      <c r="AY194" s="34">
        <v>0</v>
      </c>
    </row>
    <row r="195" spans="1:51">
      <c r="A195" s="103">
        <v>223</v>
      </c>
      <c r="B195" s="103" t="s">
        <v>3095</v>
      </c>
      <c r="C195" s="34">
        <v>0.37992813343499998</v>
      </c>
      <c r="D195" s="34">
        <v>0.102014000927</v>
      </c>
      <c r="E195" s="34">
        <v>9.31382114722E-2</v>
      </c>
      <c r="F195" s="34">
        <v>5.6943825612300003</v>
      </c>
      <c r="G195" s="34">
        <v>0</v>
      </c>
      <c r="H195" s="34">
        <v>4.7063953896499999</v>
      </c>
      <c r="I195" s="34">
        <v>10.9758582967</v>
      </c>
      <c r="J195" s="34" t="s">
        <v>3096</v>
      </c>
      <c r="K195" s="34">
        <v>0</v>
      </c>
      <c r="L195" s="34">
        <v>8.6927764800000002E-4</v>
      </c>
      <c r="M195" s="34">
        <v>0</v>
      </c>
      <c r="N195" s="34">
        <v>0.75819579999999998</v>
      </c>
      <c r="O195" s="34">
        <v>2.3039421</v>
      </c>
      <c r="P195" s="34">
        <v>0.20492719200000001</v>
      </c>
      <c r="Q195" s="34">
        <v>1.34966304</v>
      </c>
      <c r="R195" s="34">
        <v>0</v>
      </c>
      <c r="S195" s="34">
        <v>8.8797979999999999E-2</v>
      </c>
      <c r="T195" s="34" t="s">
        <v>3097</v>
      </c>
      <c r="U195" s="34">
        <v>0</v>
      </c>
      <c r="V195" s="34">
        <v>0</v>
      </c>
      <c r="W195" s="34">
        <v>0</v>
      </c>
      <c r="X195" s="34">
        <v>0</v>
      </c>
      <c r="Y195" s="34" t="s">
        <v>3098</v>
      </c>
      <c r="Z195" s="34">
        <v>0.37992813343499998</v>
      </c>
      <c r="AA195" s="34">
        <v>0</v>
      </c>
      <c r="AB195" s="34">
        <v>0</v>
      </c>
      <c r="AC195" s="34" t="s">
        <v>3099</v>
      </c>
      <c r="AD195" s="34">
        <v>2.3185000000000001E-2</v>
      </c>
      <c r="AE195" s="34">
        <v>6.9555006955500003E-3</v>
      </c>
      <c r="AF195" s="34">
        <v>6.9555000000000006E-2</v>
      </c>
      <c r="AG195" s="34">
        <v>2.31850023185E-3</v>
      </c>
      <c r="AH195" s="34" t="s">
        <v>3100</v>
      </c>
      <c r="AI195" s="34">
        <v>3.1580191818699997E-2</v>
      </c>
      <c r="AJ195" s="34">
        <v>1.13501855404E-2</v>
      </c>
      <c r="AK195" s="34">
        <v>4.7370287727999998E-2</v>
      </c>
      <c r="AL195" s="34">
        <v>2.8375463850999999E-3</v>
      </c>
      <c r="AM195" s="34" t="s">
        <v>3101</v>
      </c>
      <c r="AN195" s="34">
        <v>1.47469125735</v>
      </c>
      <c r="AO195" s="34">
        <v>0.52766795759999996</v>
      </c>
      <c r="AP195" s="34">
        <v>7.7188939999999998E-2</v>
      </c>
      <c r="AQ195" s="34">
        <v>0.54908003922000004</v>
      </c>
      <c r="AR195" s="34">
        <v>0.1</v>
      </c>
      <c r="AS195" s="34">
        <v>0</v>
      </c>
      <c r="AT195" s="34">
        <v>0.17299999999999999</v>
      </c>
      <c r="AU195" s="34">
        <v>0</v>
      </c>
      <c r="AV195" s="34">
        <v>1.4754868290200001</v>
      </c>
      <c r="AW195" s="34">
        <v>1.30838493405</v>
      </c>
      <c r="AX195" s="34">
        <v>0</v>
      </c>
      <c r="AY195" s="34">
        <v>8.8826040000000005E-3</v>
      </c>
    </row>
    <row r="196" spans="1:51">
      <c r="A196" s="103">
        <v>224</v>
      </c>
      <c r="B196" s="103" t="s">
        <v>3095</v>
      </c>
      <c r="C196" s="110">
        <v>0.50624999999999998</v>
      </c>
      <c r="D196" s="110">
        <v>0.97377000000000002</v>
      </c>
      <c r="E196" s="112">
        <v>0.57736105034999996</v>
      </c>
      <c r="F196" s="110">
        <v>11.7585428111</v>
      </c>
      <c r="G196" s="110">
        <v>2.3568031002100001</v>
      </c>
      <c r="H196" s="112">
        <v>3.9685352800000002</v>
      </c>
      <c r="I196" s="34">
        <v>20.141262241700002</v>
      </c>
      <c r="J196" s="34" t="s">
        <v>3096</v>
      </c>
      <c r="K196" s="110">
        <v>0</v>
      </c>
      <c r="L196" s="110">
        <v>0</v>
      </c>
      <c r="M196" s="112">
        <v>0</v>
      </c>
      <c r="N196" s="110">
        <v>0</v>
      </c>
      <c r="O196" s="110">
        <v>0.40840710000000002</v>
      </c>
      <c r="P196" s="110">
        <v>0.17754708599999999</v>
      </c>
      <c r="Q196" s="110">
        <v>1.4602496</v>
      </c>
      <c r="R196" s="110">
        <v>1.8655273000000001</v>
      </c>
      <c r="S196" s="112">
        <v>5.6804194000000002E-2</v>
      </c>
      <c r="T196" s="34" t="s">
        <v>3097</v>
      </c>
      <c r="U196" s="110">
        <v>0.19680310021200001</v>
      </c>
      <c r="V196" s="110">
        <v>0</v>
      </c>
      <c r="W196" s="110">
        <v>2.16</v>
      </c>
      <c r="X196" s="110">
        <v>0</v>
      </c>
      <c r="Y196" s="34" t="s">
        <v>3098</v>
      </c>
      <c r="Z196" s="110">
        <v>0.50624999999999998</v>
      </c>
      <c r="AA196" s="110">
        <v>0</v>
      </c>
      <c r="AB196" s="110">
        <v>0</v>
      </c>
      <c r="AC196" s="34" t="s">
        <v>3099</v>
      </c>
      <c r="AD196" s="34">
        <v>0.13911000000000001</v>
      </c>
      <c r="AE196" s="34">
        <v>3.2459000000000002E-2</v>
      </c>
      <c r="AF196" s="34">
        <v>0.78829000000000005</v>
      </c>
      <c r="AG196" s="34">
        <v>1.3911E-2</v>
      </c>
      <c r="AH196" s="34" t="s">
        <v>3100</v>
      </c>
      <c r="AI196" s="34">
        <v>5.6236225506799999E-2</v>
      </c>
      <c r="AJ196" s="34">
        <v>1.42488555178E-2</v>
      </c>
      <c r="AK196" s="34">
        <v>0.50612602956099995</v>
      </c>
      <c r="AL196" s="34">
        <v>7.4993976409400002E-4</v>
      </c>
      <c r="AM196" s="34" t="s">
        <v>3101</v>
      </c>
      <c r="AN196" s="110">
        <v>2.78384554291</v>
      </c>
      <c r="AO196" s="110">
        <v>5.1887349163999996</v>
      </c>
      <c r="AP196" s="110">
        <v>0</v>
      </c>
      <c r="AQ196" s="110">
        <v>1.4119200784399999</v>
      </c>
      <c r="AR196" s="110">
        <v>0.2</v>
      </c>
      <c r="AS196" s="110">
        <v>0</v>
      </c>
      <c r="AT196" s="110">
        <v>0.51900000000000002</v>
      </c>
      <c r="AU196" s="110">
        <v>0</v>
      </c>
      <c r="AV196" s="110">
        <v>0.69891480802200001</v>
      </c>
      <c r="AW196" s="110">
        <v>0.95612746535100002</v>
      </c>
      <c r="AX196" s="110">
        <v>0</v>
      </c>
      <c r="AY196" s="110">
        <v>0</v>
      </c>
    </row>
    <row r="197" spans="1:51" s="103" customFormat="1">
      <c r="C197" s="34"/>
      <c r="D197" s="34"/>
      <c r="E197" s="112">
        <v>0.08</v>
      </c>
      <c r="F197" s="34"/>
      <c r="G197" s="34"/>
      <c r="H197" s="112">
        <v>4.46</v>
      </c>
      <c r="I197" s="34"/>
      <c r="J197" s="34"/>
      <c r="K197" s="34"/>
      <c r="L197" s="34"/>
      <c r="M197" s="112">
        <v>0.51</v>
      </c>
      <c r="N197" s="110"/>
      <c r="O197" s="34"/>
      <c r="P197" s="34"/>
      <c r="Q197" s="34"/>
      <c r="R197" s="34"/>
      <c r="S197" s="112">
        <v>0.04</v>
      </c>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row>
    <row r="198" spans="1:51">
      <c r="A198" s="103">
        <v>225</v>
      </c>
      <c r="B198" s="103" t="s">
        <v>3095</v>
      </c>
      <c r="C198" s="34">
        <v>0.457511403195</v>
      </c>
      <c r="D198" s="34">
        <v>0.51007000000000002</v>
      </c>
      <c r="E198" s="34">
        <v>0.46848236194300003</v>
      </c>
      <c r="F198" s="34">
        <v>12.6007835381</v>
      </c>
      <c r="G198" s="34">
        <v>0</v>
      </c>
      <c r="H198" s="34">
        <v>2.8943957627999999</v>
      </c>
      <c r="I198" s="34">
        <v>16.931243066099999</v>
      </c>
      <c r="J198" s="34" t="s">
        <v>3096</v>
      </c>
      <c r="K198" s="34">
        <v>6.6161940000000002E-2</v>
      </c>
      <c r="L198" s="34">
        <v>0</v>
      </c>
      <c r="M198" s="34">
        <v>0</v>
      </c>
      <c r="N198" s="34">
        <v>0</v>
      </c>
      <c r="O198" s="34">
        <v>0.36858740000000001</v>
      </c>
      <c r="P198" s="34">
        <v>0.13169249280000001</v>
      </c>
      <c r="Q198" s="34">
        <v>2.2574448</v>
      </c>
      <c r="R198" s="34">
        <v>0</v>
      </c>
      <c r="S198" s="34">
        <v>7.0509130000000003E-2</v>
      </c>
      <c r="T198" s="34" t="s">
        <v>3097</v>
      </c>
      <c r="U198" s="34">
        <v>0</v>
      </c>
      <c r="V198" s="34">
        <v>0</v>
      </c>
      <c r="W198" s="34">
        <v>0</v>
      </c>
      <c r="X198" s="34">
        <v>0</v>
      </c>
      <c r="Y198" s="34" t="s">
        <v>3098</v>
      </c>
      <c r="Z198" s="34">
        <v>0.457511403195</v>
      </c>
      <c r="AA198" s="34">
        <v>0</v>
      </c>
      <c r="AB198" s="34">
        <v>0</v>
      </c>
      <c r="AC198" s="34" t="s">
        <v>3099</v>
      </c>
      <c r="AD198" s="34">
        <v>0.13911000000000001</v>
      </c>
      <c r="AE198" s="34">
        <v>3.2459000000000002E-2</v>
      </c>
      <c r="AF198" s="34">
        <v>0.32458999999999999</v>
      </c>
      <c r="AG198" s="34">
        <v>1.3911E-2</v>
      </c>
      <c r="AH198" s="34" t="s">
        <v>3100</v>
      </c>
      <c r="AI198" s="34">
        <v>0.140544708583</v>
      </c>
      <c r="AJ198" s="34">
        <v>0</v>
      </c>
      <c r="AK198" s="34">
        <v>0.32793765336000003</v>
      </c>
      <c r="AL198" s="34">
        <v>0</v>
      </c>
      <c r="AM198" s="34" t="s">
        <v>3101</v>
      </c>
      <c r="AN198" s="34">
        <v>1.7762642252900001</v>
      </c>
      <c r="AO198" s="34">
        <v>6.0681815123999998</v>
      </c>
      <c r="AP198" s="34">
        <v>2.5729647000000001E-2</v>
      </c>
      <c r="AQ198" s="34">
        <v>1.2550399999999999</v>
      </c>
      <c r="AR198" s="34">
        <v>0.1</v>
      </c>
      <c r="AS198" s="34">
        <v>0</v>
      </c>
      <c r="AT198" s="34">
        <v>8.6499999999999994E-2</v>
      </c>
      <c r="AU198" s="34">
        <v>0.851853725959</v>
      </c>
      <c r="AV198" s="34">
        <v>0.77657197439900005</v>
      </c>
      <c r="AW198" s="34">
        <v>1.6606424530599999</v>
      </c>
      <c r="AX198" s="34">
        <v>0</v>
      </c>
      <c r="AY198" s="34">
        <v>0</v>
      </c>
    </row>
    <row r="199" spans="1:51">
      <c r="A199" s="103">
        <v>226</v>
      </c>
      <c r="B199" s="103" t="s">
        <v>3095</v>
      </c>
      <c r="C199" s="34">
        <v>1.1399999999999999</v>
      </c>
      <c r="D199" s="34">
        <v>7.4192000927399998E-2</v>
      </c>
      <c r="E199" s="34">
        <v>4.7987537315800001E-2</v>
      </c>
      <c r="F199" s="34">
        <v>10.0450769888</v>
      </c>
      <c r="G199" s="34">
        <v>13.532543007099999</v>
      </c>
      <c r="H199" s="34">
        <v>3.31525313643</v>
      </c>
      <c r="I199" s="34">
        <v>28.1550526706</v>
      </c>
      <c r="J199" s="34" t="s">
        <v>3096</v>
      </c>
      <c r="K199" s="34">
        <v>0</v>
      </c>
      <c r="L199" s="34">
        <v>5.5574432000000002E-5</v>
      </c>
      <c r="M199" s="34">
        <v>0</v>
      </c>
      <c r="N199" s="34">
        <v>3.7354887000000003E-2</v>
      </c>
      <c r="O199" s="34">
        <v>7.7262244999999993E-2</v>
      </c>
      <c r="P199" s="34">
        <v>0.92040246000000003</v>
      </c>
      <c r="Q199" s="34">
        <v>0.81460688000000003</v>
      </c>
      <c r="R199" s="34">
        <v>1.31545252</v>
      </c>
      <c r="S199" s="34">
        <v>0.15011857000000001</v>
      </c>
      <c r="T199" s="34" t="s">
        <v>3097</v>
      </c>
      <c r="U199" s="34">
        <v>6.3325430071</v>
      </c>
      <c r="V199" s="34">
        <v>0</v>
      </c>
      <c r="W199" s="34">
        <v>7.2</v>
      </c>
      <c r="X199" s="34">
        <v>0</v>
      </c>
      <c r="Y199" s="34" t="s">
        <v>3098</v>
      </c>
      <c r="Z199" s="34">
        <v>1.1399999999999999</v>
      </c>
      <c r="AA199" s="34">
        <v>0</v>
      </c>
      <c r="AB199" s="34">
        <v>0</v>
      </c>
      <c r="AC199" s="34" t="s">
        <v>3099</v>
      </c>
      <c r="AD199" s="34">
        <v>4.6369999999999996E-3</v>
      </c>
      <c r="AE199" s="34">
        <v>2.0866500695500001E-2</v>
      </c>
      <c r="AF199" s="34">
        <v>4.1732999999999999E-2</v>
      </c>
      <c r="AG199" s="34">
        <v>6.95550023185E-3</v>
      </c>
      <c r="AH199" s="34" t="s">
        <v>3100</v>
      </c>
      <c r="AI199" s="34">
        <v>2.39937686579E-3</v>
      </c>
      <c r="AJ199" s="34">
        <v>0</v>
      </c>
      <c r="AK199" s="34">
        <v>4.5588160449999998E-2</v>
      </c>
      <c r="AL199" s="34">
        <v>0</v>
      </c>
      <c r="AM199" s="34" t="s">
        <v>3101</v>
      </c>
      <c r="AN199" s="34">
        <v>1.47469125735</v>
      </c>
      <c r="AO199" s="34">
        <v>6.24407118338</v>
      </c>
      <c r="AP199" s="34">
        <v>6.5345135000000002E-3</v>
      </c>
      <c r="AQ199" s="34">
        <v>0.94128000000000001</v>
      </c>
      <c r="AR199" s="34">
        <v>0.6</v>
      </c>
      <c r="AS199" s="34">
        <v>0</v>
      </c>
      <c r="AT199" s="34">
        <v>0.77850003459999995</v>
      </c>
      <c r="AU199" s="34">
        <v>0</v>
      </c>
      <c r="AV199" s="34">
        <v>0</v>
      </c>
      <c r="AW199" s="34">
        <v>0</v>
      </c>
      <c r="AX199" s="34">
        <v>0</v>
      </c>
      <c r="AY199" s="34">
        <v>0</v>
      </c>
    </row>
    <row r="200" spans="1:51">
      <c r="A200" s="103">
        <v>227</v>
      </c>
      <c r="B200" s="103" t="s">
        <v>3095</v>
      </c>
      <c r="C200" s="34">
        <v>1.1399999999999999</v>
      </c>
      <c r="D200" s="34">
        <v>5.5644000927400003E-2</v>
      </c>
      <c r="E200" s="34">
        <v>5.6413969199900001E-2</v>
      </c>
      <c r="F200" s="34">
        <v>13.3791583633</v>
      </c>
      <c r="G200" s="34">
        <v>9.1048530468800006</v>
      </c>
      <c r="H200" s="34">
        <v>3.16569105099</v>
      </c>
      <c r="I200" s="34">
        <v>26.901760431300001</v>
      </c>
      <c r="J200" s="34" t="s">
        <v>3096</v>
      </c>
      <c r="K200" s="34">
        <v>0</v>
      </c>
      <c r="L200" s="34">
        <v>2.6024985600000001E-5</v>
      </c>
      <c r="M200" s="34">
        <v>0</v>
      </c>
      <c r="N200" s="34">
        <v>1.7492944999999999E-2</v>
      </c>
      <c r="O200" s="34">
        <v>0.44765379999999999</v>
      </c>
      <c r="P200" s="34">
        <v>0.92893247999999995</v>
      </c>
      <c r="Q200" s="34">
        <v>0.51921787200000002</v>
      </c>
      <c r="R200" s="34">
        <v>1.1974209250000001</v>
      </c>
      <c r="S200" s="34">
        <v>5.4947004000000001E-2</v>
      </c>
      <c r="T200" s="34" t="s">
        <v>3097</v>
      </c>
      <c r="U200" s="34">
        <v>5.1848530468799998</v>
      </c>
      <c r="V200" s="34">
        <v>0</v>
      </c>
      <c r="W200" s="34">
        <v>3.92</v>
      </c>
      <c r="X200" s="34">
        <v>0</v>
      </c>
      <c r="Y200" s="34" t="s">
        <v>3098</v>
      </c>
      <c r="Z200" s="34">
        <v>1.1399999999999999</v>
      </c>
      <c r="AA200" s="34">
        <v>0</v>
      </c>
      <c r="AB200" s="34">
        <v>0</v>
      </c>
      <c r="AC200" s="34" t="s">
        <v>3099</v>
      </c>
      <c r="AD200" s="34">
        <v>4.6369999999999996E-3</v>
      </c>
      <c r="AE200" s="34">
        <v>7.8829007882899992E-3</v>
      </c>
      <c r="AF200" s="34">
        <v>4.1732999999999999E-2</v>
      </c>
      <c r="AG200" s="34">
        <v>1.3911001391099999E-3</v>
      </c>
      <c r="AH200" s="34" t="s">
        <v>3100</v>
      </c>
      <c r="AI200" s="34">
        <v>5.6413969199899999E-3</v>
      </c>
      <c r="AJ200" s="34">
        <v>0</v>
      </c>
      <c r="AK200" s="34">
        <v>5.0772572279900001E-2</v>
      </c>
      <c r="AL200" s="34">
        <v>0</v>
      </c>
      <c r="AM200" s="34" t="s">
        <v>3101</v>
      </c>
      <c r="AN200" s="34">
        <v>1.47469125735</v>
      </c>
      <c r="AO200" s="34">
        <v>5.8922924570399999</v>
      </c>
      <c r="AP200" s="34">
        <v>0</v>
      </c>
      <c r="AQ200" s="34">
        <v>0.78439999999999999</v>
      </c>
      <c r="AR200" s="34">
        <v>0.3</v>
      </c>
      <c r="AS200" s="34">
        <v>0</v>
      </c>
      <c r="AT200" s="34">
        <v>0.34599999999999997</v>
      </c>
      <c r="AU200" s="34">
        <v>0</v>
      </c>
      <c r="AV200" s="34">
        <v>4.5817746489499998</v>
      </c>
      <c r="AW200" s="34">
        <v>0</v>
      </c>
      <c r="AX200" s="34">
        <v>0</v>
      </c>
      <c r="AY200" s="34">
        <v>0</v>
      </c>
    </row>
    <row r="201" spans="1:51">
      <c r="A201" s="103">
        <v>228</v>
      </c>
      <c r="B201" s="103" t="s">
        <v>3095</v>
      </c>
      <c r="C201" s="34">
        <v>0.9</v>
      </c>
      <c r="D201" s="34">
        <v>0.19475400092699999</v>
      </c>
      <c r="E201" s="34">
        <v>2.1188920790300001</v>
      </c>
      <c r="F201" s="34">
        <v>3.3447855207999999</v>
      </c>
      <c r="G201" s="34">
        <v>0.200648604836</v>
      </c>
      <c r="H201" s="34">
        <v>1.18549976138</v>
      </c>
      <c r="I201" s="34">
        <v>7.9445799669800001</v>
      </c>
      <c r="J201" s="34" t="s">
        <v>3096</v>
      </c>
      <c r="K201" s="34">
        <v>5.7539462999999999E-2</v>
      </c>
      <c r="L201" s="34">
        <v>9.3953839999999994E-6</v>
      </c>
      <c r="M201" s="34">
        <v>0</v>
      </c>
      <c r="N201" s="34">
        <v>1.3013761E-2</v>
      </c>
      <c r="O201" s="34">
        <v>0.26669635000000003</v>
      </c>
      <c r="P201" s="34">
        <v>0.105351192</v>
      </c>
      <c r="Q201" s="34">
        <v>0.74288960000000004</v>
      </c>
      <c r="R201" s="34">
        <v>0</v>
      </c>
      <c r="S201" s="34">
        <v>0</v>
      </c>
      <c r="T201" s="34" t="s">
        <v>3097</v>
      </c>
      <c r="U201" s="34">
        <v>0</v>
      </c>
      <c r="V201" s="34">
        <v>2.1867142956999999E-2</v>
      </c>
      <c r="W201" s="34">
        <v>0.17878146187899999</v>
      </c>
      <c r="X201" s="34">
        <v>0</v>
      </c>
      <c r="Y201" s="34" t="s">
        <v>3098</v>
      </c>
      <c r="Z201" s="34">
        <v>0.9</v>
      </c>
      <c r="AA201" s="34">
        <v>0</v>
      </c>
      <c r="AB201" s="34">
        <v>0</v>
      </c>
      <c r="AC201" s="34" t="s">
        <v>3099</v>
      </c>
      <c r="AD201" s="34">
        <v>9.2739999999999993E-3</v>
      </c>
      <c r="AE201" s="34">
        <v>6.0281006028099996E-3</v>
      </c>
      <c r="AF201" s="34">
        <v>0.176206</v>
      </c>
      <c r="AG201" s="34">
        <v>3.2459003245900002E-3</v>
      </c>
      <c r="AH201" s="34" t="s">
        <v>3100</v>
      </c>
      <c r="AI201" s="34">
        <v>0.41919777576799999</v>
      </c>
      <c r="AJ201" s="34">
        <v>2.0612880171700002E-2</v>
      </c>
      <c r="AK201" s="34">
        <v>1.67679110307</v>
      </c>
      <c r="AL201" s="34">
        <v>2.2903200190700001E-3</v>
      </c>
      <c r="AM201" s="34" t="s">
        <v>3101</v>
      </c>
      <c r="AN201" s="34">
        <v>9.4771330031099998E-2</v>
      </c>
      <c r="AO201" s="34">
        <v>0.70355727680000002</v>
      </c>
      <c r="AP201" s="34">
        <v>0</v>
      </c>
      <c r="AQ201" s="34">
        <v>0.47064</v>
      </c>
      <c r="AR201" s="34">
        <v>0.1</v>
      </c>
      <c r="AS201" s="34">
        <v>0</v>
      </c>
      <c r="AT201" s="34">
        <v>0.51900000000000002</v>
      </c>
      <c r="AU201" s="34">
        <v>0.40564461209300001</v>
      </c>
      <c r="AV201" s="34">
        <v>0.69891480802200001</v>
      </c>
      <c r="AW201" s="34">
        <v>0.35225749385600003</v>
      </c>
      <c r="AX201" s="34">
        <v>0</v>
      </c>
      <c r="AY201" s="34">
        <v>0</v>
      </c>
    </row>
    <row r="202" spans="1:51">
      <c r="A202" s="103">
        <v>229</v>
      </c>
      <c r="B202" s="103" t="s">
        <v>3095</v>
      </c>
      <c r="C202" s="34">
        <v>0.732488758347</v>
      </c>
      <c r="D202" s="34">
        <v>4.6370000000000001E-2</v>
      </c>
      <c r="E202" s="34">
        <v>5.1776005096000003E-3</v>
      </c>
      <c r="F202" s="34">
        <v>4.0290073466900003</v>
      </c>
      <c r="G202" s="34">
        <v>0</v>
      </c>
      <c r="H202" s="34">
        <v>1.71570624967</v>
      </c>
      <c r="I202" s="34">
        <v>6.5287499552200003</v>
      </c>
      <c r="J202" s="34" t="s">
        <v>3096</v>
      </c>
      <c r="K202" s="34">
        <v>0</v>
      </c>
      <c r="L202" s="34">
        <v>3.9627668799999999E-5</v>
      </c>
      <c r="M202" s="34">
        <v>0</v>
      </c>
      <c r="N202" s="34">
        <v>5.7942170000000001E-2</v>
      </c>
      <c r="O202" s="34">
        <v>0.210205485</v>
      </c>
      <c r="P202" s="34">
        <v>0.11928728700000001</v>
      </c>
      <c r="Q202" s="34">
        <v>1.32823168</v>
      </c>
      <c r="R202" s="34">
        <v>0</v>
      </c>
      <c r="S202" s="34">
        <v>0</v>
      </c>
      <c r="T202" s="34" t="s">
        <v>3097</v>
      </c>
      <c r="U202" s="34">
        <v>0</v>
      </c>
      <c r="V202" s="34">
        <v>0</v>
      </c>
      <c r="W202" s="34">
        <v>0</v>
      </c>
      <c r="X202" s="34">
        <v>0</v>
      </c>
      <c r="Y202" s="34" t="s">
        <v>3098</v>
      </c>
      <c r="Z202" s="34">
        <v>0.732488758347</v>
      </c>
      <c r="AA202" s="34">
        <v>0</v>
      </c>
      <c r="AB202" s="34">
        <v>0</v>
      </c>
      <c r="AC202" s="34" t="s">
        <v>3099</v>
      </c>
      <c r="AD202" s="34">
        <v>2.3185000000000001E-2</v>
      </c>
      <c r="AE202" s="34">
        <v>0</v>
      </c>
      <c r="AF202" s="34">
        <v>2.3185000000000001E-2</v>
      </c>
      <c r="AG202" s="34">
        <v>0</v>
      </c>
      <c r="AH202" s="34" t="s">
        <v>3100</v>
      </c>
      <c r="AI202" s="34">
        <v>2.0710402038400001E-3</v>
      </c>
      <c r="AJ202" s="34">
        <v>0</v>
      </c>
      <c r="AK202" s="34">
        <v>3.1065603057600002E-3</v>
      </c>
      <c r="AL202" s="34">
        <v>0</v>
      </c>
      <c r="AM202" s="34" t="s">
        <v>3101</v>
      </c>
      <c r="AN202" s="34">
        <v>0</v>
      </c>
      <c r="AO202" s="34">
        <v>2.02272734669</v>
      </c>
      <c r="AP202" s="34">
        <v>0</v>
      </c>
      <c r="AQ202" s="34">
        <v>0.94128000000000001</v>
      </c>
      <c r="AR202" s="34">
        <v>0.2</v>
      </c>
      <c r="AS202" s="34">
        <v>0</v>
      </c>
      <c r="AT202" s="34">
        <v>0.86499999999999999</v>
      </c>
      <c r="AU202" s="34">
        <v>0</v>
      </c>
      <c r="AV202" s="34">
        <v>0</v>
      </c>
      <c r="AW202" s="34">
        <v>0</v>
      </c>
      <c r="AX202" s="34">
        <v>0</v>
      </c>
      <c r="AY202" s="34">
        <v>0</v>
      </c>
    </row>
    <row r="203" spans="1:51">
      <c r="A203" s="103">
        <v>230</v>
      </c>
      <c r="B203" s="103" t="s">
        <v>3095</v>
      </c>
      <c r="C203" s="34">
        <v>0.22726056629300001</v>
      </c>
      <c r="D203" s="34">
        <v>5.5644000927400003E-2</v>
      </c>
      <c r="E203" s="34">
        <v>2.17120744023E-2</v>
      </c>
      <c r="F203" s="34">
        <v>1.48071577564</v>
      </c>
      <c r="G203" s="34">
        <v>2.49210304763E-2</v>
      </c>
      <c r="H203" s="34">
        <v>1.48817888243</v>
      </c>
      <c r="I203" s="34">
        <v>3.2984323301699998</v>
      </c>
      <c r="J203" s="34" t="s">
        <v>3096</v>
      </c>
      <c r="K203" s="34">
        <v>0</v>
      </c>
      <c r="L203" s="34">
        <v>2.1423843200000001E-4</v>
      </c>
      <c r="M203" s="34">
        <v>0</v>
      </c>
      <c r="N203" s="34">
        <v>0.33915134000000002</v>
      </c>
      <c r="O203" s="34">
        <v>0.23453214999999999</v>
      </c>
      <c r="P203" s="34">
        <v>9.5768513999999999E-2</v>
      </c>
      <c r="Q203" s="34">
        <v>0.81851264000000001</v>
      </c>
      <c r="R203" s="34">
        <v>0</v>
      </c>
      <c r="S203" s="34">
        <v>0</v>
      </c>
      <c r="T203" s="34" t="s">
        <v>3097</v>
      </c>
      <c r="U203" s="34">
        <v>0</v>
      </c>
      <c r="V203" s="34">
        <v>2.49210304763E-2</v>
      </c>
      <c r="W203" s="34">
        <v>0</v>
      </c>
      <c r="X203" s="34">
        <v>0</v>
      </c>
      <c r="Y203" s="34" t="s">
        <v>3098</v>
      </c>
      <c r="Z203" s="34">
        <v>0.22726056629300001</v>
      </c>
      <c r="AA203" s="34">
        <v>0</v>
      </c>
      <c r="AB203" s="34">
        <v>0</v>
      </c>
      <c r="AC203" s="34" t="s">
        <v>3099</v>
      </c>
      <c r="AD203" s="34">
        <v>9.2739999999999993E-3</v>
      </c>
      <c r="AE203" s="34">
        <v>6.4918006491800004E-3</v>
      </c>
      <c r="AF203" s="34">
        <v>3.7095999999999997E-2</v>
      </c>
      <c r="AG203" s="34">
        <v>2.7822002782199999E-3</v>
      </c>
      <c r="AH203" s="34" t="s">
        <v>3100</v>
      </c>
      <c r="AI203" s="34">
        <v>2.1712074402300001E-3</v>
      </c>
      <c r="AJ203" s="34">
        <v>0</v>
      </c>
      <c r="AK203" s="34">
        <v>1.9540866962100001E-2</v>
      </c>
      <c r="AL203" s="34">
        <v>0</v>
      </c>
      <c r="AM203" s="34" t="s">
        <v>3101</v>
      </c>
      <c r="AN203" s="34">
        <v>0</v>
      </c>
      <c r="AO203" s="34">
        <v>0.43972329799999998</v>
      </c>
      <c r="AP203" s="34">
        <v>0</v>
      </c>
      <c r="AQ203" s="34">
        <v>0.15687999999999999</v>
      </c>
      <c r="AR203" s="34">
        <v>0.2</v>
      </c>
      <c r="AS203" s="34">
        <v>0</v>
      </c>
      <c r="AT203" s="34">
        <v>0.4325</v>
      </c>
      <c r="AU203" s="34">
        <v>0</v>
      </c>
      <c r="AV203" s="34">
        <v>0</v>
      </c>
      <c r="AW203" s="34">
        <v>0.25161247763900002</v>
      </c>
      <c r="AX203" s="34">
        <v>0</v>
      </c>
      <c r="AY203" s="34">
        <v>0</v>
      </c>
    </row>
    <row r="204" spans="1:51">
      <c r="A204" s="103">
        <v>231</v>
      </c>
      <c r="B204" s="103" t="s">
        <v>3095</v>
      </c>
      <c r="C204" s="34">
        <v>0.58499999999999996</v>
      </c>
      <c r="D204" s="34">
        <v>0.111288000927</v>
      </c>
      <c r="E204" s="34">
        <v>1.8485684253800001</v>
      </c>
      <c r="F204" s="34">
        <v>9.6631540513100003</v>
      </c>
      <c r="G204" s="34">
        <v>1.71976290213</v>
      </c>
      <c r="H204" s="34">
        <v>1.16661177982</v>
      </c>
      <c r="I204" s="34">
        <v>15.0943851596</v>
      </c>
      <c r="J204" s="34" t="s">
        <v>3096</v>
      </c>
      <c r="K204" s="34">
        <v>8.3315045000000004E-2</v>
      </c>
      <c r="L204" s="34">
        <v>3.0380214399999998E-6</v>
      </c>
      <c r="M204" s="34">
        <v>0</v>
      </c>
      <c r="N204" s="34">
        <v>4.8869228000000004E-3</v>
      </c>
      <c r="O204" s="34">
        <v>5.5543370000000002E-2</v>
      </c>
      <c r="P204" s="34">
        <v>0.152895591</v>
      </c>
      <c r="Q204" s="34">
        <v>0.34682476800000001</v>
      </c>
      <c r="R204" s="34">
        <v>0.49818483000000002</v>
      </c>
      <c r="S204" s="34">
        <v>2.4958214999999999E-2</v>
      </c>
      <c r="T204" s="34" t="s">
        <v>3097</v>
      </c>
      <c r="U204" s="34">
        <v>0.27976290212999999</v>
      </c>
      <c r="V204" s="34">
        <v>0</v>
      </c>
      <c r="W204" s="34">
        <v>1.44</v>
      </c>
      <c r="X204" s="34">
        <v>0</v>
      </c>
      <c r="Y204" s="34" t="s">
        <v>3098</v>
      </c>
      <c r="Z204" s="34">
        <v>0.58499999999999996</v>
      </c>
      <c r="AA204" s="34">
        <v>0</v>
      </c>
      <c r="AB204" s="34">
        <v>0</v>
      </c>
      <c r="AC204" s="34" t="s">
        <v>3099</v>
      </c>
      <c r="AD204" s="34">
        <v>9.2740004636999995E-4</v>
      </c>
      <c r="AE204" s="34">
        <v>8.3465999999999999E-2</v>
      </c>
      <c r="AF204" s="34">
        <v>1.7620600880999999E-2</v>
      </c>
      <c r="AG204" s="34">
        <v>9.2739999999999993E-3</v>
      </c>
      <c r="AH204" s="34" t="s">
        <v>3100</v>
      </c>
      <c r="AI204" s="34">
        <v>9.2428421269200006E-2</v>
      </c>
      <c r="AJ204" s="34">
        <v>0</v>
      </c>
      <c r="AK204" s="34">
        <v>1.7561400041099999</v>
      </c>
      <c r="AL204" s="34">
        <v>0</v>
      </c>
      <c r="AM204" s="34" t="s">
        <v>3101</v>
      </c>
      <c r="AN204" s="34">
        <v>0.97461786795000005</v>
      </c>
      <c r="AO204" s="34">
        <v>4.3972329800000001</v>
      </c>
      <c r="AP204" s="34">
        <v>0</v>
      </c>
      <c r="AQ204" s="34">
        <v>1.5688</v>
      </c>
      <c r="AR204" s="34">
        <v>0.5</v>
      </c>
      <c r="AS204" s="34">
        <v>0</v>
      </c>
      <c r="AT204" s="34">
        <v>0.4325</v>
      </c>
      <c r="AU204" s="34">
        <v>0</v>
      </c>
      <c r="AV204" s="34">
        <v>0.77657197439900005</v>
      </c>
      <c r="AW204" s="34">
        <v>1.00644991056</v>
      </c>
      <c r="AX204" s="34">
        <v>0</v>
      </c>
      <c r="AY204" s="34">
        <v>6.9813184000000004E-3</v>
      </c>
    </row>
    <row r="205" spans="1:51">
      <c r="A205" s="103">
        <v>232</v>
      </c>
      <c r="B205" s="103" t="s">
        <v>3095</v>
      </c>
      <c r="C205" s="34">
        <v>3.2281475389899998E-2</v>
      </c>
      <c r="D205" s="34">
        <v>0.4637</v>
      </c>
      <c r="E205" s="34">
        <v>0.67286437211700001</v>
      </c>
      <c r="F205" s="34">
        <v>0</v>
      </c>
      <c r="G205" s="34">
        <v>0</v>
      </c>
      <c r="H205" s="34">
        <v>3.3976803200000003E-2</v>
      </c>
      <c r="I205" s="34">
        <v>1.2028226507099999</v>
      </c>
      <c r="J205" s="34" t="s">
        <v>3096</v>
      </c>
      <c r="K205" s="34">
        <v>0</v>
      </c>
      <c r="L205" s="34">
        <v>0</v>
      </c>
      <c r="M205" s="34">
        <v>0</v>
      </c>
      <c r="N205" s="34">
        <v>0</v>
      </c>
      <c r="O205" s="34">
        <v>0</v>
      </c>
      <c r="P205" s="34">
        <v>0</v>
      </c>
      <c r="Q205" s="34">
        <v>3.3976803200000003E-2</v>
      </c>
      <c r="R205" s="34">
        <v>0</v>
      </c>
      <c r="S205" s="34">
        <v>0</v>
      </c>
      <c r="T205" s="34" t="s">
        <v>3097</v>
      </c>
      <c r="U205" s="34">
        <v>0</v>
      </c>
      <c r="V205" s="34">
        <v>0</v>
      </c>
      <c r="W205" s="34">
        <v>0</v>
      </c>
      <c r="X205" s="34">
        <v>0</v>
      </c>
      <c r="Y205" s="34" t="s">
        <v>3098</v>
      </c>
      <c r="Z205" s="34">
        <v>3.2281475389899998E-2</v>
      </c>
      <c r="AA205" s="34">
        <v>0</v>
      </c>
      <c r="AB205" s="34">
        <v>0</v>
      </c>
      <c r="AC205" s="34" t="s">
        <v>3099</v>
      </c>
      <c r="AD205" s="34">
        <v>9.2740000000000003E-2</v>
      </c>
      <c r="AE205" s="34">
        <v>0</v>
      </c>
      <c r="AF205" s="34">
        <v>0.37096000000000001</v>
      </c>
      <c r="AG205" s="34">
        <v>0</v>
      </c>
      <c r="AH205" s="34" t="s">
        <v>3100</v>
      </c>
      <c r="AI205" s="34">
        <v>3.3643218605800003E-2</v>
      </c>
      <c r="AJ205" s="34">
        <v>0</v>
      </c>
      <c r="AK205" s="34">
        <v>0.63922115351099995</v>
      </c>
      <c r="AL205" s="34">
        <v>0</v>
      </c>
      <c r="AM205" s="34" t="s">
        <v>3101</v>
      </c>
      <c r="AN205" s="34">
        <v>0</v>
      </c>
      <c r="AO205" s="34">
        <v>0</v>
      </c>
      <c r="AP205" s="34">
        <v>0</v>
      </c>
      <c r="AQ205" s="34">
        <v>0</v>
      </c>
      <c r="AR205" s="34">
        <v>0</v>
      </c>
      <c r="AS205" s="34">
        <v>0</v>
      </c>
      <c r="AT205" s="34">
        <v>0</v>
      </c>
      <c r="AU205" s="34">
        <v>0</v>
      </c>
      <c r="AV205" s="34">
        <v>0</v>
      </c>
      <c r="AW205" s="34">
        <v>0</v>
      </c>
      <c r="AX205" s="34">
        <v>0</v>
      </c>
      <c r="AY205" s="34">
        <v>0</v>
      </c>
    </row>
    <row r="206" spans="1:51">
      <c r="A206" s="103">
        <v>233</v>
      </c>
      <c r="B206" s="103" t="s">
        <v>3095</v>
      </c>
      <c r="C206" s="34">
        <v>0</v>
      </c>
      <c r="D206" s="34">
        <v>5.5644000927400003E-2</v>
      </c>
      <c r="E206" s="34">
        <v>1.93139653566</v>
      </c>
      <c r="F206" s="34">
        <v>0</v>
      </c>
      <c r="G206" s="34">
        <v>0</v>
      </c>
      <c r="H206" s="34">
        <v>0</v>
      </c>
      <c r="I206" s="34">
        <v>1.9870405365899999</v>
      </c>
      <c r="J206" s="34" t="s">
        <v>3096</v>
      </c>
      <c r="K206" s="34">
        <v>0</v>
      </c>
      <c r="L206" s="34">
        <v>0</v>
      </c>
      <c r="M206" s="34">
        <v>0</v>
      </c>
      <c r="N206" s="34">
        <v>0</v>
      </c>
      <c r="O206" s="34">
        <v>0</v>
      </c>
      <c r="P206" s="34">
        <v>0</v>
      </c>
      <c r="Q206" s="34">
        <v>0</v>
      </c>
      <c r="R206" s="34">
        <v>0</v>
      </c>
      <c r="S206" s="34">
        <v>0</v>
      </c>
      <c r="T206" s="34" t="s">
        <v>3097</v>
      </c>
      <c r="U206" s="34">
        <v>0</v>
      </c>
      <c r="V206" s="34">
        <v>0</v>
      </c>
      <c r="W206" s="34">
        <v>0</v>
      </c>
      <c r="X206" s="34">
        <v>0</v>
      </c>
      <c r="Y206" s="34" t="s">
        <v>3098</v>
      </c>
      <c r="Z206" s="34">
        <v>0</v>
      </c>
      <c r="AA206" s="34">
        <v>0</v>
      </c>
      <c r="AB206" s="34">
        <v>0</v>
      </c>
      <c r="AC206" s="34" t="s">
        <v>3099</v>
      </c>
      <c r="AD206" s="34">
        <v>6.9554999999999999E-3</v>
      </c>
      <c r="AE206" s="34">
        <v>7.8829007882899992E-3</v>
      </c>
      <c r="AF206" s="34">
        <v>3.9414499999999998E-2</v>
      </c>
      <c r="AG206" s="34">
        <v>1.3911001391099999E-3</v>
      </c>
      <c r="AH206" s="34" t="s">
        <v>3100</v>
      </c>
      <c r="AI206" s="34">
        <v>0.28970948034900001</v>
      </c>
      <c r="AJ206" s="34">
        <v>0</v>
      </c>
      <c r="AK206" s="34">
        <v>1.64168705531</v>
      </c>
      <c r="AL206" s="34">
        <v>0</v>
      </c>
      <c r="AM206" s="34" t="s">
        <v>3101</v>
      </c>
      <c r="AN206" s="34">
        <v>0</v>
      </c>
      <c r="AO206" s="34">
        <v>0</v>
      </c>
      <c r="AP206" s="34">
        <v>0</v>
      </c>
      <c r="AQ206" s="34">
        <v>0</v>
      </c>
      <c r="AR206" s="34">
        <v>0</v>
      </c>
      <c r="AS206" s="34">
        <v>0</v>
      </c>
      <c r="AT206" s="34">
        <v>0</v>
      </c>
      <c r="AU206" s="34">
        <v>0</v>
      </c>
      <c r="AV206" s="34">
        <v>0</v>
      </c>
      <c r="AW206" s="34">
        <v>0</v>
      </c>
      <c r="AX206" s="34">
        <v>0</v>
      </c>
      <c r="AY206" s="34">
        <v>0</v>
      </c>
    </row>
    <row r="207" spans="1:51">
      <c r="A207" s="103">
        <v>234</v>
      </c>
      <c r="B207" s="103" t="s">
        <v>3095</v>
      </c>
      <c r="C207" s="34">
        <v>0</v>
      </c>
      <c r="D207" s="34">
        <v>0.102014000927</v>
      </c>
      <c r="E207" s="34">
        <v>0.32287059983499999</v>
      </c>
      <c r="F207" s="34">
        <v>0</v>
      </c>
      <c r="G207" s="34">
        <v>0</v>
      </c>
      <c r="H207" s="34">
        <v>0</v>
      </c>
      <c r="I207" s="34">
        <v>0.424884600763</v>
      </c>
      <c r="J207" s="34" t="s">
        <v>3096</v>
      </c>
      <c r="K207" s="34">
        <v>0</v>
      </c>
      <c r="L207" s="34">
        <v>0</v>
      </c>
      <c r="M207" s="34">
        <v>0</v>
      </c>
      <c r="N207" s="34">
        <v>0</v>
      </c>
      <c r="O207" s="34">
        <v>0</v>
      </c>
      <c r="P207" s="34">
        <v>0</v>
      </c>
      <c r="Q207" s="34">
        <v>0</v>
      </c>
      <c r="R207" s="34">
        <v>0</v>
      </c>
      <c r="S207" s="34">
        <v>0</v>
      </c>
      <c r="T207" s="34" t="s">
        <v>3097</v>
      </c>
      <c r="U207" s="34">
        <v>0</v>
      </c>
      <c r="V207" s="34">
        <v>0</v>
      </c>
      <c r="W207" s="34">
        <v>0</v>
      </c>
      <c r="X207" s="34">
        <v>0</v>
      </c>
      <c r="Y207" s="34" t="s">
        <v>3098</v>
      </c>
      <c r="Z207" s="34">
        <v>0</v>
      </c>
      <c r="AA207" s="34">
        <v>0</v>
      </c>
      <c r="AB207" s="34">
        <v>0</v>
      </c>
      <c r="AC207" s="34" t="s">
        <v>3099</v>
      </c>
      <c r="AD207" s="34">
        <v>1.3911E-2</v>
      </c>
      <c r="AE207" s="34">
        <v>7.8829007882899992E-3</v>
      </c>
      <c r="AF207" s="34">
        <v>7.8828999999999996E-2</v>
      </c>
      <c r="AG207" s="34">
        <v>1.3911001391099999E-3</v>
      </c>
      <c r="AH207" s="34" t="s">
        <v>3100</v>
      </c>
      <c r="AI207" s="34">
        <v>0.16143529991800001</v>
      </c>
      <c r="AJ207" s="34">
        <v>0</v>
      </c>
      <c r="AK207" s="34">
        <v>0.16143529991800001</v>
      </c>
      <c r="AL207" s="34">
        <v>0</v>
      </c>
      <c r="AM207" s="34" t="s">
        <v>3101</v>
      </c>
      <c r="AN207" s="34">
        <v>0</v>
      </c>
      <c r="AO207" s="34">
        <v>0</v>
      </c>
      <c r="AP207" s="34">
        <v>0</v>
      </c>
      <c r="AQ207" s="34">
        <v>0</v>
      </c>
      <c r="AR207" s="34">
        <v>0</v>
      </c>
      <c r="AS207" s="34">
        <v>0</v>
      </c>
      <c r="AT207" s="34">
        <v>0</v>
      </c>
      <c r="AU207" s="34">
        <v>0</v>
      </c>
      <c r="AV207" s="34">
        <v>0</v>
      </c>
      <c r="AW207" s="34">
        <v>0</v>
      </c>
      <c r="AX207" s="34">
        <v>0</v>
      </c>
      <c r="AY207" s="34">
        <v>0</v>
      </c>
    </row>
    <row r="208" spans="1:51">
      <c r="A208" s="103">
        <v>235</v>
      </c>
      <c r="B208" s="103" t="s">
        <v>3095</v>
      </c>
      <c r="C208" s="34">
        <v>2.4866744719100001E-2</v>
      </c>
      <c r="D208" s="34">
        <v>1.8640740009300001</v>
      </c>
      <c r="E208" s="34">
        <v>0</v>
      </c>
      <c r="F208" s="34">
        <v>0</v>
      </c>
      <c r="G208" s="34">
        <v>0</v>
      </c>
      <c r="H208" s="34">
        <v>0</v>
      </c>
      <c r="I208" s="34">
        <v>1.88894074565</v>
      </c>
      <c r="J208" s="34" t="s">
        <v>3096</v>
      </c>
      <c r="K208" s="34">
        <v>0</v>
      </c>
      <c r="L208" s="34">
        <v>0</v>
      </c>
      <c r="M208" s="34">
        <v>0</v>
      </c>
      <c r="N208" s="34">
        <v>0</v>
      </c>
      <c r="O208" s="34">
        <v>0</v>
      </c>
      <c r="P208" s="34">
        <v>0</v>
      </c>
      <c r="Q208" s="34">
        <v>0</v>
      </c>
      <c r="R208" s="34">
        <v>0</v>
      </c>
      <c r="S208" s="34">
        <v>0</v>
      </c>
      <c r="T208" s="34" t="s">
        <v>3097</v>
      </c>
      <c r="U208" s="34">
        <v>0</v>
      </c>
      <c r="V208" s="34">
        <v>0</v>
      </c>
      <c r="W208" s="34">
        <v>0</v>
      </c>
      <c r="X208" s="34">
        <v>0</v>
      </c>
      <c r="Y208" s="34" t="s">
        <v>3098</v>
      </c>
      <c r="Z208" s="34">
        <v>1.5863268182900001E-2</v>
      </c>
      <c r="AA208" s="34">
        <v>1.2862109337499999E-3</v>
      </c>
      <c r="AB208" s="34">
        <v>7.71726560248E-3</v>
      </c>
      <c r="AC208" s="34" t="s">
        <v>3099</v>
      </c>
      <c r="AD208" s="34">
        <v>0.18548000000000001</v>
      </c>
      <c r="AE208" s="34">
        <v>4.6370004636999999E-3</v>
      </c>
      <c r="AF208" s="34">
        <v>1.6693199999999999</v>
      </c>
      <c r="AG208" s="34">
        <v>4.6370004636999999E-3</v>
      </c>
      <c r="AH208" s="34" t="s">
        <v>3100</v>
      </c>
      <c r="AI208" s="34">
        <v>0</v>
      </c>
      <c r="AJ208" s="34">
        <v>0</v>
      </c>
      <c r="AK208" s="34">
        <v>0</v>
      </c>
      <c r="AL208" s="34">
        <v>0</v>
      </c>
      <c r="AM208" s="34" t="s">
        <v>3101</v>
      </c>
      <c r="AN208" s="34">
        <v>0</v>
      </c>
      <c r="AO208" s="34">
        <v>0</v>
      </c>
      <c r="AP208" s="34">
        <v>0</v>
      </c>
      <c r="AQ208" s="34">
        <v>0</v>
      </c>
      <c r="AR208" s="34">
        <v>0</v>
      </c>
      <c r="AS208" s="34">
        <v>0</v>
      </c>
      <c r="AT208" s="34">
        <v>0</v>
      </c>
      <c r="AU208" s="34">
        <v>0</v>
      </c>
      <c r="AV208" s="34">
        <v>0</v>
      </c>
      <c r="AW208" s="34">
        <v>0</v>
      </c>
      <c r="AX208" s="34">
        <v>0</v>
      </c>
      <c r="AY208" s="34">
        <v>0</v>
      </c>
    </row>
    <row r="209" spans="1:51">
      <c r="A209" s="103">
        <v>236</v>
      </c>
      <c r="B209" s="103" t="s">
        <v>3095</v>
      </c>
      <c r="C209" s="34">
        <v>0</v>
      </c>
      <c r="D209" s="34">
        <v>4.6370000000000001E-2</v>
      </c>
      <c r="E209" s="34">
        <v>0.14499119924500001</v>
      </c>
      <c r="F209" s="34">
        <v>0</v>
      </c>
      <c r="G209" s="34">
        <v>0</v>
      </c>
      <c r="H209" s="34">
        <v>0</v>
      </c>
      <c r="I209" s="34">
        <v>0.191361199245</v>
      </c>
      <c r="J209" s="34" t="s">
        <v>3096</v>
      </c>
      <c r="K209" s="34">
        <v>0</v>
      </c>
      <c r="L209" s="34">
        <v>0</v>
      </c>
      <c r="M209" s="34">
        <v>0</v>
      </c>
      <c r="N209" s="34">
        <v>0</v>
      </c>
      <c r="O209" s="34">
        <v>0</v>
      </c>
      <c r="P209" s="34">
        <v>0</v>
      </c>
      <c r="Q209" s="34">
        <v>0</v>
      </c>
      <c r="R209" s="34">
        <v>0</v>
      </c>
      <c r="S209" s="34">
        <v>0</v>
      </c>
      <c r="T209" s="34" t="s">
        <v>3097</v>
      </c>
      <c r="U209" s="34">
        <v>0</v>
      </c>
      <c r="V209" s="34">
        <v>0</v>
      </c>
      <c r="W209" s="34">
        <v>0</v>
      </c>
      <c r="X209" s="34">
        <v>0</v>
      </c>
      <c r="Y209" s="34" t="s">
        <v>3098</v>
      </c>
      <c r="Z209" s="34">
        <v>0</v>
      </c>
      <c r="AA209" s="34">
        <v>0</v>
      </c>
      <c r="AB209" s="34">
        <v>0</v>
      </c>
      <c r="AC209" s="34" t="s">
        <v>3099</v>
      </c>
      <c r="AD209" s="34">
        <v>1.15925E-2</v>
      </c>
      <c r="AE209" s="34">
        <v>0</v>
      </c>
      <c r="AF209" s="34">
        <v>3.4777500000000003E-2</v>
      </c>
      <c r="AG209" s="34">
        <v>0</v>
      </c>
      <c r="AH209" s="34" t="s">
        <v>3100</v>
      </c>
      <c r="AI209" s="34">
        <v>2.1748679886700002E-2</v>
      </c>
      <c r="AJ209" s="34">
        <v>0</v>
      </c>
      <c r="AK209" s="34">
        <v>0.123242519358</v>
      </c>
      <c r="AL209" s="34">
        <v>0</v>
      </c>
      <c r="AM209" s="34" t="s">
        <v>3101</v>
      </c>
      <c r="AN209" s="34">
        <v>0</v>
      </c>
      <c r="AO209" s="34">
        <v>0</v>
      </c>
      <c r="AP209" s="34">
        <v>0</v>
      </c>
      <c r="AQ209" s="34">
        <v>0</v>
      </c>
      <c r="AR209" s="34">
        <v>0</v>
      </c>
      <c r="AS209" s="34">
        <v>0</v>
      </c>
      <c r="AT209" s="34">
        <v>0</v>
      </c>
      <c r="AU209" s="34">
        <v>0</v>
      </c>
      <c r="AV209" s="34">
        <v>0</v>
      </c>
      <c r="AW209" s="34">
        <v>0</v>
      </c>
      <c r="AX209" s="34">
        <v>0</v>
      </c>
      <c r="AY209" s="34">
        <v>0</v>
      </c>
    </row>
    <row r="210" spans="1:51">
      <c r="A210" s="103">
        <v>237</v>
      </c>
      <c r="B210" s="103" t="s">
        <v>3095</v>
      </c>
      <c r="C210" s="34">
        <v>3.6922164872999999E-2</v>
      </c>
      <c r="D210" s="34">
        <v>5.5644000927400003E-2</v>
      </c>
      <c r="E210" s="34">
        <v>3.83416237963</v>
      </c>
      <c r="F210" s="34">
        <v>0</v>
      </c>
      <c r="G210" s="34">
        <v>0</v>
      </c>
      <c r="H210" s="34">
        <v>0</v>
      </c>
      <c r="I210" s="34">
        <v>3.9267285454300001</v>
      </c>
      <c r="J210" s="34" t="s">
        <v>3096</v>
      </c>
      <c r="K210" s="34">
        <v>0</v>
      </c>
      <c r="L210" s="34">
        <v>0</v>
      </c>
      <c r="M210" s="34">
        <v>0</v>
      </c>
      <c r="N210" s="34">
        <v>0</v>
      </c>
      <c r="O210" s="34">
        <v>0</v>
      </c>
      <c r="P210" s="34">
        <v>0</v>
      </c>
      <c r="Q210" s="34">
        <v>0</v>
      </c>
      <c r="R210" s="34">
        <v>0</v>
      </c>
      <c r="S210" s="34">
        <v>0</v>
      </c>
      <c r="T210" s="34" t="s">
        <v>3097</v>
      </c>
      <c r="U210" s="34">
        <v>0</v>
      </c>
      <c r="V210" s="34">
        <v>0</v>
      </c>
      <c r="W210" s="34">
        <v>0</v>
      </c>
      <c r="X210" s="34">
        <v>0</v>
      </c>
      <c r="Y210" s="34" t="s">
        <v>3098</v>
      </c>
      <c r="Z210" s="34">
        <v>2.3922164873000001E-2</v>
      </c>
      <c r="AA210" s="34">
        <v>1E-3</v>
      </c>
      <c r="AB210" s="34">
        <v>1.2E-2</v>
      </c>
      <c r="AC210" s="34" t="s">
        <v>3099</v>
      </c>
      <c r="AD210" s="34">
        <v>2.3184999999999998E-3</v>
      </c>
      <c r="AE210" s="34">
        <v>8.8103008810300008E-3</v>
      </c>
      <c r="AF210" s="34">
        <v>4.40515E-2</v>
      </c>
      <c r="AG210" s="34">
        <v>4.6370004637000001E-4</v>
      </c>
      <c r="AH210" s="34" t="s">
        <v>3100</v>
      </c>
      <c r="AI210" s="34">
        <v>7.0607365869299998E-2</v>
      </c>
      <c r="AJ210" s="34">
        <v>0.27341467755400001</v>
      </c>
      <c r="AK210" s="34">
        <v>3.4597609275900001</v>
      </c>
      <c r="AL210" s="34">
        <v>3.03794086171E-2</v>
      </c>
      <c r="AM210" s="34" t="s">
        <v>3101</v>
      </c>
      <c r="AN210" s="34">
        <v>0</v>
      </c>
      <c r="AO210" s="34">
        <v>0</v>
      </c>
      <c r="AP210" s="34">
        <v>0</v>
      </c>
      <c r="AQ210" s="34">
        <v>0</v>
      </c>
      <c r="AR210" s="34">
        <v>0</v>
      </c>
      <c r="AS210" s="34">
        <v>0</v>
      </c>
      <c r="AT210" s="34">
        <v>0</v>
      </c>
      <c r="AU210" s="34">
        <v>0</v>
      </c>
      <c r="AV210" s="34">
        <v>0</v>
      </c>
      <c r="AW210" s="34">
        <v>0</v>
      </c>
      <c r="AX210" s="34">
        <v>0</v>
      </c>
      <c r="AY210" s="34">
        <v>0</v>
      </c>
    </row>
    <row r="211" spans="1:51">
      <c r="A211" s="103">
        <v>238</v>
      </c>
      <c r="B211" s="103" t="s">
        <v>3095</v>
      </c>
      <c r="C211" s="34">
        <v>1.542</v>
      </c>
      <c r="D211" s="34">
        <v>9.2740000000000003E-2</v>
      </c>
      <c r="E211" s="34">
        <v>0.20905402516400001</v>
      </c>
      <c r="F211" s="34">
        <v>22.548819965</v>
      </c>
      <c r="G211" s="34">
        <v>20.3938780531</v>
      </c>
      <c r="H211" s="34">
        <v>2.83130811834</v>
      </c>
      <c r="I211" s="34">
        <v>47.617800161600002</v>
      </c>
      <c r="J211" s="34" t="s">
        <v>3096</v>
      </c>
      <c r="K211" s="34">
        <v>0.96734279999999995</v>
      </c>
      <c r="L211" s="34">
        <v>0</v>
      </c>
      <c r="M211" s="34">
        <v>0</v>
      </c>
      <c r="N211" s="34">
        <v>0</v>
      </c>
      <c r="O211" s="34">
        <v>0.33356647499999997</v>
      </c>
      <c r="P211" s="34">
        <v>8.2798853399999994E-3</v>
      </c>
      <c r="Q211" s="34">
        <v>1.023600928</v>
      </c>
      <c r="R211" s="34">
        <v>0.49851803</v>
      </c>
      <c r="S211" s="34">
        <v>0</v>
      </c>
      <c r="T211" s="34" t="s">
        <v>3097</v>
      </c>
      <c r="U211" s="34">
        <v>12.550090941000001</v>
      </c>
      <c r="V211" s="34">
        <v>3.7871120531799999E-3</v>
      </c>
      <c r="W211" s="34">
        <v>7.84</v>
      </c>
      <c r="X211" s="34">
        <v>0</v>
      </c>
      <c r="Y211" s="34" t="s">
        <v>3098</v>
      </c>
      <c r="Z211" s="34">
        <v>1.2250000000000001</v>
      </c>
      <c r="AA211" s="34">
        <v>2E-3</v>
      </c>
      <c r="AB211" s="34">
        <v>0.315</v>
      </c>
      <c r="AC211" s="34" t="s">
        <v>3099</v>
      </c>
      <c r="AD211" s="34">
        <v>1.8547999999999999E-2</v>
      </c>
      <c r="AE211" s="34">
        <v>0</v>
      </c>
      <c r="AF211" s="34">
        <v>7.4191999999999994E-2</v>
      </c>
      <c r="AG211" s="34">
        <v>0</v>
      </c>
      <c r="AH211" s="34" t="s">
        <v>3100</v>
      </c>
      <c r="AI211" s="34">
        <v>2.0905402516399999E-2</v>
      </c>
      <c r="AJ211" s="34">
        <v>0</v>
      </c>
      <c r="AK211" s="34">
        <v>0.188148622648</v>
      </c>
      <c r="AL211" s="34">
        <v>0</v>
      </c>
      <c r="AM211" s="34" t="s">
        <v>3101</v>
      </c>
      <c r="AN211" s="34">
        <v>0.480991255866</v>
      </c>
      <c r="AO211" s="34">
        <v>0.1758893192</v>
      </c>
      <c r="AP211" s="34">
        <v>0</v>
      </c>
      <c r="AQ211" s="34">
        <v>0.31375999999999998</v>
      </c>
      <c r="AR211" s="34">
        <v>0.2</v>
      </c>
      <c r="AS211" s="34">
        <v>0</v>
      </c>
      <c r="AT211" s="34">
        <v>0.17299999999999999</v>
      </c>
      <c r="AU211" s="34">
        <v>1.0141115302299999</v>
      </c>
      <c r="AV211" s="34">
        <v>13.2017235648</v>
      </c>
      <c r="AW211" s="34">
        <v>3.0193499832800001</v>
      </c>
      <c r="AX211" s="34">
        <v>3.9699943116799998</v>
      </c>
      <c r="AY211" s="34">
        <v>0</v>
      </c>
    </row>
    <row r="212" spans="1:51">
      <c r="A212" s="103">
        <v>239</v>
      </c>
      <c r="B212" s="103" t="s">
        <v>3095</v>
      </c>
      <c r="C212" s="34">
        <v>0.21920000000000001</v>
      </c>
      <c r="D212" s="34">
        <v>1.8548000927399999E-2</v>
      </c>
      <c r="E212" s="34">
        <v>4.30366354468</v>
      </c>
      <c r="F212" s="34">
        <v>16.6714868139</v>
      </c>
      <c r="G212" s="34">
        <v>0</v>
      </c>
      <c r="H212" s="34">
        <v>3.2613361381999999</v>
      </c>
      <c r="I212" s="34">
        <v>24.474234497699999</v>
      </c>
      <c r="J212" s="34" t="s">
        <v>3096</v>
      </c>
      <c r="K212" s="34">
        <v>0.18296638000000001</v>
      </c>
      <c r="L212" s="34">
        <v>0</v>
      </c>
      <c r="M212" s="34">
        <v>0</v>
      </c>
      <c r="N212" s="34">
        <v>0</v>
      </c>
      <c r="O212" s="34">
        <v>0</v>
      </c>
      <c r="P212" s="34">
        <v>0.12420580320000001</v>
      </c>
      <c r="Q212" s="34">
        <v>0.68079056000000004</v>
      </c>
      <c r="R212" s="34">
        <v>0.95078339499999998</v>
      </c>
      <c r="S212" s="34">
        <v>1.3225899999999999</v>
      </c>
      <c r="T212" s="34" t="s">
        <v>3097</v>
      </c>
      <c r="U212" s="34">
        <v>0</v>
      </c>
      <c r="V212" s="34">
        <v>0</v>
      </c>
      <c r="W212" s="34">
        <v>0</v>
      </c>
      <c r="X212" s="34">
        <v>0</v>
      </c>
      <c r="Y212" s="34" t="s">
        <v>3098</v>
      </c>
      <c r="Z212" s="34">
        <v>0.20519999999999999</v>
      </c>
      <c r="AA212" s="34">
        <v>5.0000000000000001E-4</v>
      </c>
      <c r="AB212" s="34">
        <v>1.35E-2</v>
      </c>
      <c r="AC212" s="34" t="s">
        <v>3099</v>
      </c>
      <c r="AD212" s="34">
        <v>9.2740004636999995E-4</v>
      </c>
      <c r="AE212" s="34">
        <v>0</v>
      </c>
      <c r="AF212" s="34">
        <v>1.7620600880999999E-2</v>
      </c>
      <c r="AG212" s="34">
        <v>0</v>
      </c>
      <c r="AH212" s="34" t="s">
        <v>3100</v>
      </c>
      <c r="AI212" s="34">
        <v>0.21518317723399999</v>
      </c>
      <c r="AJ212" s="34">
        <v>0</v>
      </c>
      <c r="AK212" s="34">
        <v>4.0884803674399999</v>
      </c>
      <c r="AL212" s="34">
        <v>0</v>
      </c>
      <c r="AM212" s="34" t="s">
        <v>3101</v>
      </c>
      <c r="AN212" s="34">
        <v>7.9993932139600004</v>
      </c>
      <c r="AO212" s="34">
        <v>0.87944659599999997</v>
      </c>
      <c r="AP212" s="34">
        <v>0</v>
      </c>
      <c r="AQ212" s="34">
        <v>0.94128000000000001</v>
      </c>
      <c r="AR212" s="34">
        <v>0.3</v>
      </c>
      <c r="AS212" s="34">
        <v>0</v>
      </c>
      <c r="AT212" s="34">
        <v>0.69199999999999995</v>
      </c>
      <c r="AU212" s="34">
        <v>0</v>
      </c>
      <c r="AV212" s="34">
        <v>4.6594322346799997</v>
      </c>
      <c r="AW212" s="34">
        <v>0.50322495527800004</v>
      </c>
      <c r="AX212" s="34">
        <v>0.56714200401500003</v>
      </c>
      <c r="AY212" s="34">
        <v>0.12956781000000001</v>
      </c>
    </row>
    <row r="213" spans="1:51">
      <c r="A213" s="103">
        <v>240</v>
      </c>
      <c r="B213" s="103" t="s">
        <v>3095</v>
      </c>
      <c r="C213" s="34">
        <v>0.374</v>
      </c>
      <c r="D213" s="34">
        <v>0.18548000000000001</v>
      </c>
      <c r="E213" s="34">
        <v>8.0028875974799991</v>
      </c>
      <c r="F213" s="34">
        <v>0</v>
      </c>
      <c r="G213" s="34">
        <v>0</v>
      </c>
      <c r="H213" s="34">
        <v>1.2963456E-2</v>
      </c>
      <c r="I213" s="34">
        <v>8.5753310534799994</v>
      </c>
      <c r="J213" s="34" t="s">
        <v>3096</v>
      </c>
      <c r="K213" s="34">
        <v>0</v>
      </c>
      <c r="L213" s="34">
        <v>0</v>
      </c>
      <c r="M213" s="34">
        <v>0</v>
      </c>
      <c r="N213" s="34">
        <v>0</v>
      </c>
      <c r="O213" s="34">
        <v>0</v>
      </c>
      <c r="P213" s="34">
        <v>0</v>
      </c>
      <c r="Q213" s="34">
        <v>1.2963456E-2</v>
      </c>
      <c r="R213" s="34">
        <v>0</v>
      </c>
      <c r="S213" s="34">
        <v>0</v>
      </c>
      <c r="T213" s="34" t="s">
        <v>3097</v>
      </c>
      <c r="U213" s="34">
        <v>0</v>
      </c>
      <c r="V213" s="34">
        <v>0</v>
      </c>
      <c r="W213" s="34">
        <v>0</v>
      </c>
      <c r="X213" s="34">
        <v>0</v>
      </c>
      <c r="Y213" s="34" t="s">
        <v>3098</v>
      </c>
      <c r="Z213" s="34">
        <v>0.374</v>
      </c>
      <c r="AA213" s="34">
        <v>0</v>
      </c>
      <c r="AB213" s="34">
        <v>0</v>
      </c>
      <c r="AC213" s="34" t="s">
        <v>3099</v>
      </c>
      <c r="AD213" s="34">
        <v>2.7822E-2</v>
      </c>
      <c r="AE213" s="34">
        <v>0</v>
      </c>
      <c r="AF213" s="34">
        <v>0.15765799999999999</v>
      </c>
      <c r="AG213" s="34">
        <v>0</v>
      </c>
      <c r="AH213" s="34" t="s">
        <v>3100</v>
      </c>
      <c r="AI213" s="34">
        <v>1.17344849619</v>
      </c>
      <c r="AJ213" s="34">
        <v>0.152912979467</v>
      </c>
      <c r="AK213" s="34">
        <v>6.6495414783899998</v>
      </c>
      <c r="AL213" s="34">
        <v>2.69846434354E-2</v>
      </c>
      <c r="AM213" s="34" t="s">
        <v>3101</v>
      </c>
      <c r="AN213" s="34">
        <v>0</v>
      </c>
      <c r="AO213" s="34">
        <v>0</v>
      </c>
      <c r="AP213" s="34">
        <v>0</v>
      </c>
      <c r="AQ213" s="34">
        <v>0</v>
      </c>
      <c r="AR213" s="34">
        <v>0</v>
      </c>
      <c r="AS213" s="34">
        <v>0</v>
      </c>
      <c r="AT213" s="34">
        <v>0</v>
      </c>
      <c r="AU213" s="34">
        <v>0</v>
      </c>
      <c r="AV213" s="34">
        <v>0</v>
      </c>
      <c r="AW213" s="34">
        <v>0</v>
      </c>
      <c r="AX213" s="34">
        <v>0</v>
      </c>
      <c r="AY213" s="34">
        <v>0</v>
      </c>
    </row>
    <row r="214" spans="1:51">
      <c r="A214" s="103">
        <v>241</v>
      </c>
      <c r="B214" s="103" t="s">
        <v>3095</v>
      </c>
      <c r="C214" s="34">
        <v>2.3221224755700001</v>
      </c>
      <c r="D214" s="34">
        <v>0.18548000000000001</v>
      </c>
      <c r="E214" s="34">
        <v>2.0537443561200002</v>
      </c>
      <c r="F214" s="34">
        <v>32.549306241700002</v>
      </c>
      <c r="G214" s="34">
        <v>0</v>
      </c>
      <c r="H214" s="34">
        <v>1.0817056444699999</v>
      </c>
      <c r="I214" s="34">
        <v>38.192358717899999</v>
      </c>
      <c r="J214" s="34" t="s">
        <v>3096</v>
      </c>
      <c r="K214" s="34">
        <v>0</v>
      </c>
      <c r="L214" s="34">
        <v>4.5950068799999998E-5</v>
      </c>
      <c r="M214" s="34">
        <v>0</v>
      </c>
      <c r="N214" s="34">
        <v>0.13007667000000001</v>
      </c>
      <c r="O214" s="34">
        <v>0</v>
      </c>
      <c r="P214" s="34">
        <v>9.3148703999999995E-3</v>
      </c>
      <c r="Q214" s="34">
        <v>0.465743568</v>
      </c>
      <c r="R214" s="34">
        <v>0.47652458600000003</v>
      </c>
      <c r="S214" s="34">
        <v>0</v>
      </c>
      <c r="T214" s="34" t="s">
        <v>3097</v>
      </c>
      <c r="U214" s="34">
        <v>0</v>
      </c>
      <c r="V214" s="34">
        <v>0</v>
      </c>
      <c r="W214" s="34">
        <v>0</v>
      </c>
      <c r="X214" s="34">
        <v>0</v>
      </c>
      <c r="Y214" s="34" t="s">
        <v>3098</v>
      </c>
      <c r="Z214" s="34">
        <v>2.3221224755700001</v>
      </c>
      <c r="AA214" s="34">
        <v>0</v>
      </c>
      <c r="AB214" s="34">
        <v>0</v>
      </c>
      <c r="AC214" s="34" t="s">
        <v>3099</v>
      </c>
      <c r="AD214" s="34">
        <v>5.5643999999999999E-2</v>
      </c>
      <c r="AE214" s="34">
        <v>0</v>
      </c>
      <c r="AF214" s="34">
        <v>0.12983600000000001</v>
      </c>
      <c r="AG214" s="34">
        <v>0</v>
      </c>
      <c r="AH214" s="34" t="s">
        <v>3100</v>
      </c>
      <c r="AI214" s="34">
        <v>0.205374435612</v>
      </c>
      <c r="AJ214" s="34">
        <v>0</v>
      </c>
      <c r="AK214" s="34">
        <v>1.8483699205099999</v>
      </c>
      <c r="AL214" s="34">
        <v>0</v>
      </c>
      <c r="AM214" s="34" t="s">
        <v>3101</v>
      </c>
      <c r="AN214" s="34">
        <v>0.38352467257900003</v>
      </c>
      <c r="AO214" s="34">
        <v>12.7519765215</v>
      </c>
      <c r="AP214" s="34">
        <v>1.6336284E-3</v>
      </c>
      <c r="AQ214" s="34">
        <v>4.7064003921999999</v>
      </c>
      <c r="AR214" s="34">
        <v>0.2</v>
      </c>
      <c r="AS214" s="34">
        <v>2.5525445000000001E-3</v>
      </c>
      <c r="AT214" s="34">
        <v>3.027500173</v>
      </c>
      <c r="AU214" s="34">
        <v>0</v>
      </c>
      <c r="AV214" s="34">
        <v>0.46594318463899997</v>
      </c>
      <c r="AW214" s="34">
        <v>10.8193375449</v>
      </c>
      <c r="AX214" s="34">
        <v>0</v>
      </c>
      <c r="AY214" s="34">
        <v>0.19043758</v>
      </c>
    </row>
    <row r="215" spans="1:51">
      <c r="A215" s="103">
        <v>242</v>
      </c>
      <c r="B215" s="103" t="s">
        <v>3095</v>
      </c>
      <c r="C215" s="34">
        <v>7.7172656024800002E-2</v>
      </c>
      <c r="D215" s="34">
        <v>0.27822000000000002</v>
      </c>
      <c r="E215" s="34">
        <v>1.0493634212</v>
      </c>
      <c r="F215" s="34">
        <v>24.322933824</v>
      </c>
      <c r="G215" s="34">
        <v>0</v>
      </c>
      <c r="H215" s="34">
        <v>1.02387276655</v>
      </c>
      <c r="I215" s="34">
        <v>26.7515626677</v>
      </c>
      <c r="J215" s="34" t="s">
        <v>3096</v>
      </c>
      <c r="K215" s="34">
        <v>0</v>
      </c>
      <c r="L215" s="34">
        <v>3.4462548800000002E-5</v>
      </c>
      <c r="M215" s="34">
        <v>0</v>
      </c>
      <c r="N215" s="34">
        <v>8.1570149999999994E-2</v>
      </c>
      <c r="O215" s="34">
        <v>0</v>
      </c>
      <c r="P215" s="34">
        <v>0</v>
      </c>
      <c r="Q215" s="34">
        <v>0.465743568</v>
      </c>
      <c r="R215" s="34">
        <v>0.47652458600000003</v>
      </c>
      <c r="S215" s="34">
        <v>0</v>
      </c>
      <c r="T215" s="34" t="s">
        <v>3097</v>
      </c>
      <c r="U215" s="34">
        <v>0</v>
      </c>
      <c r="V215" s="34">
        <v>0</v>
      </c>
      <c r="W215" s="34">
        <v>0</v>
      </c>
      <c r="X215" s="34">
        <v>0</v>
      </c>
      <c r="Y215" s="34" t="s">
        <v>3098</v>
      </c>
      <c r="Z215" s="34">
        <v>7.7172656024800002E-2</v>
      </c>
      <c r="AA215" s="34">
        <v>0</v>
      </c>
      <c r="AB215" s="34">
        <v>0</v>
      </c>
      <c r="AC215" s="34" t="s">
        <v>3099</v>
      </c>
      <c r="AD215" s="34">
        <v>0.236487</v>
      </c>
      <c r="AE215" s="34">
        <v>0</v>
      </c>
      <c r="AF215" s="34">
        <v>4.1732999999999999E-2</v>
      </c>
      <c r="AG215" s="34">
        <v>0</v>
      </c>
      <c r="AH215" s="34" t="s">
        <v>3100</v>
      </c>
      <c r="AI215" s="34">
        <v>0.99689525014400004</v>
      </c>
      <c r="AJ215" s="34">
        <v>0</v>
      </c>
      <c r="AK215" s="34">
        <v>5.2468171060199999E-2</v>
      </c>
      <c r="AL215" s="34">
        <v>0</v>
      </c>
      <c r="AM215" s="34" t="s">
        <v>3101</v>
      </c>
      <c r="AN215" s="34">
        <v>0.38352467257900003</v>
      </c>
      <c r="AO215" s="34">
        <v>10.5533600315</v>
      </c>
      <c r="AP215" s="34">
        <v>9.1891589999999995E-4</v>
      </c>
      <c r="AQ215" s="34">
        <v>2.3532001568799998</v>
      </c>
      <c r="AR215" s="34">
        <v>2.0000001E-2</v>
      </c>
      <c r="AS215" s="34">
        <v>0</v>
      </c>
      <c r="AT215" s="34">
        <v>1.2975000864999999</v>
      </c>
      <c r="AU215" s="34">
        <v>0</v>
      </c>
      <c r="AV215" s="34">
        <v>0.46594318463899997</v>
      </c>
      <c r="AW215" s="34">
        <v>9.0580491950099997</v>
      </c>
      <c r="AX215" s="34">
        <v>0</v>
      </c>
      <c r="AY215" s="34">
        <v>0.19043758</v>
      </c>
    </row>
    <row r="216" spans="1:51">
      <c r="A216" s="103">
        <v>243</v>
      </c>
      <c r="B216" s="103" t="s">
        <v>3095</v>
      </c>
      <c r="C216" s="34">
        <v>1.23125</v>
      </c>
      <c r="D216" s="34">
        <v>9.2740000000000003E-2</v>
      </c>
      <c r="E216" s="34">
        <v>0.23621808995499999</v>
      </c>
      <c r="F216" s="34">
        <v>5.4751106302199997</v>
      </c>
      <c r="G216" s="34">
        <v>0</v>
      </c>
      <c r="H216" s="34">
        <v>2.192788062</v>
      </c>
      <c r="I216" s="34">
        <v>9.2281067821799994</v>
      </c>
      <c r="J216" s="34" t="s">
        <v>3096</v>
      </c>
      <c r="K216" s="34">
        <v>0.86837549999999997</v>
      </c>
      <c r="L216" s="34">
        <v>0</v>
      </c>
      <c r="M216" s="34">
        <v>0</v>
      </c>
      <c r="N216" s="34">
        <v>0</v>
      </c>
      <c r="O216" s="34">
        <v>0.98827500000000001</v>
      </c>
      <c r="P216" s="34">
        <v>0.291288186</v>
      </c>
      <c r="Q216" s="34">
        <v>4.4849376000000003E-2</v>
      </c>
      <c r="R216" s="34">
        <v>0</v>
      </c>
      <c r="S216" s="34">
        <v>0</v>
      </c>
      <c r="T216" s="34" t="s">
        <v>3097</v>
      </c>
      <c r="U216" s="34">
        <v>0</v>
      </c>
      <c r="V216" s="34">
        <v>0</v>
      </c>
      <c r="W216" s="34">
        <v>0</v>
      </c>
      <c r="X216" s="34">
        <v>0</v>
      </c>
      <c r="Y216" s="34" t="s">
        <v>3098</v>
      </c>
      <c r="Z216" s="34">
        <v>1.21875</v>
      </c>
      <c r="AA216" s="34">
        <v>1.2500000000000001E-2</v>
      </c>
      <c r="AB216" s="34">
        <v>0</v>
      </c>
      <c r="AC216" s="34" t="s">
        <v>3099</v>
      </c>
      <c r="AD216" s="34">
        <v>1.3911E-2</v>
      </c>
      <c r="AE216" s="34">
        <v>0</v>
      </c>
      <c r="AF216" s="34">
        <v>7.8828999999999996E-2</v>
      </c>
      <c r="AG216" s="34">
        <v>0</v>
      </c>
      <c r="AH216" s="34" t="s">
        <v>3100</v>
      </c>
      <c r="AI216" s="34">
        <v>4.7243617991100002E-2</v>
      </c>
      <c r="AJ216" s="34">
        <v>0</v>
      </c>
      <c r="AK216" s="34">
        <v>0.188974471964</v>
      </c>
      <c r="AL216" s="34">
        <v>0</v>
      </c>
      <c r="AM216" s="34" t="s">
        <v>3101</v>
      </c>
      <c r="AN216" s="34">
        <v>0</v>
      </c>
      <c r="AO216" s="34">
        <v>1.8468379395500001</v>
      </c>
      <c r="AP216" s="34">
        <v>0</v>
      </c>
      <c r="AQ216" s="34">
        <v>1.0981600784400001</v>
      </c>
      <c r="AR216" s="34">
        <v>1.5000001000000001</v>
      </c>
      <c r="AS216" s="34">
        <v>0</v>
      </c>
      <c r="AT216" s="34">
        <v>0.77850003459999995</v>
      </c>
      <c r="AU216" s="34">
        <v>0</v>
      </c>
      <c r="AV216" s="34">
        <v>0</v>
      </c>
      <c r="AW216" s="34">
        <v>0.25161247763900002</v>
      </c>
      <c r="AX216" s="34">
        <v>0</v>
      </c>
      <c r="AY216" s="34">
        <v>0</v>
      </c>
    </row>
    <row r="217" spans="1:51">
      <c r="A217" s="103">
        <v>260</v>
      </c>
      <c r="B217" s="103" t="s">
        <v>3095</v>
      </c>
      <c r="C217" s="34">
        <v>1.7013444213</v>
      </c>
      <c r="D217" s="34">
        <v>5.5644003709599996</v>
      </c>
      <c r="E217" s="34">
        <v>0.27929068304100002</v>
      </c>
      <c r="F217" s="34">
        <v>0.27300000000000002</v>
      </c>
      <c r="G217" s="34">
        <v>0</v>
      </c>
      <c r="H217" s="34">
        <v>0.29707623799999999</v>
      </c>
      <c r="I217" s="34">
        <v>8.1151117132999993</v>
      </c>
      <c r="J217" s="34" t="s">
        <v>3096</v>
      </c>
      <c r="K217" s="34">
        <v>1.225732E-2</v>
      </c>
      <c r="L217" s="34">
        <v>0</v>
      </c>
      <c r="M217" s="34">
        <v>0</v>
      </c>
      <c r="N217" s="34">
        <v>0</v>
      </c>
      <c r="O217" s="34">
        <v>3.6771960000000002E-3</v>
      </c>
      <c r="P217" s="34">
        <v>0</v>
      </c>
      <c r="Q217" s="34">
        <v>0.26397361600000002</v>
      </c>
      <c r="R217" s="34">
        <v>0</v>
      </c>
      <c r="S217" s="34">
        <v>1.7168105999999999E-2</v>
      </c>
      <c r="T217" s="34" t="s">
        <v>3097</v>
      </c>
      <c r="U217" s="34">
        <v>0</v>
      </c>
      <c r="V217" s="34">
        <v>0</v>
      </c>
      <c r="W217" s="34">
        <v>0</v>
      </c>
      <c r="X217" s="34">
        <v>0</v>
      </c>
      <c r="Y217" s="34" t="s">
        <v>3098</v>
      </c>
      <c r="Z217" s="34">
        <v>1.7013444213</v>
      </c>
      <c r="AA217" s="34">
        <v>0</v>
      </c>
      <c r="AB217" s="34">
        <v>0</v>
      </c>
      <c r="AC217" s="34" t="s">
        <v>3099</v>
      </c>
      <c r="AD217" s="34">
        <v>0.27822001854799999</v>
      </c>
      <c r="AE217" s="34">
        <v>2.6430901762099999</v>
      </c>
      <c r="AF217" s="34">
        <v>2.5039801669299999</v>
      </c>
      <c r="AG217" s="34">
        <v>0.139110009274</v>
      </c>
      <c r="AH217" s="34" t="s">
        <v>3100</v>
      </c>
      <c r="AI217" s="34">
        <v>1.3964534152E-2</v>
      </c>
      <c r="AJ217" s="34">
        <v>0</v>
      </c>
      <c r="AK217" s="34">
        <v>0.26532614888900002</v>
      </c>
      <c r="AL217" s="34">
        <v>0</v>
      </c>
      <c r="AM217" s="34" t="s">
        <v>3101</v>
      </c>
      <c r="AN217" s="34">
        <v>0</v>
      </c>
      <c r="AO217" s="34">
        <v>0</v>
      </c>
      <c r="AP217" s="34">
        <v>0</v>
      </c>
      <c r="AQ217" s="34">
        <v>0</v>
      </c>
      <c r="AR217" s="34">
        <v>0.1</v>
      </c>
      <c r="AS217" s="34">
        <v>0</v>
      </c>
      <c r="AT217" s="34">
        <v>0.17299999999999999</v>
      </c>
      <c r="AU217" s="34">
        <v>0</v>
      </c>
      <c r="AV217" s="34">
        <v>0</v>
      </c>
      <c r="AW217" s="34">
        <v>0</v>
      </c>
      <c r="AX217" s="34">
        <v>0</v>
      </c>
      <c r="AY217" s="34">
        <v>0</v>
      </c>
    </row>
    <row r="218" spans="1:51">
      <c r="A218" s="103">
        <v>261</v>
      </c>
      <c r="B218" s="103" t="s">
        <v>3095</v>
      </c>
      <c r="C218" s="34">
        <v>1.2415952072999999E-2</v>
      </c>
      <c r="D218" s="34">
        <v>1.8548</v>
      </c>
      <c r="E218" s="34">
        <v>0.51210674563299996</v>
      </c>
      <c r="F218" s="34">
        <v>0.1</v>
      </c>
      <c r="G218" s="34">
        <v>0</v>
      </c>
      <c r="H218" s="34">
        <v>0</v>
      </c>
      <c r="I218" s="34">
        <v>2.4793226977099998</v>
      </c>
      <c r="J218" s="34" t="s">
        <v>3096</v>
      </c>
      <c r="K218" s="34">
        <v>0</v>
      </c>
      <c r="L218" s="34">
        <v>0</v>
      </c>
      <c r="M218" s="34">
        <v>0</v>
      </c>
      <c r="N218" s="34">
        <v>0</v>
      </c>
      <c r="O218" s="34">
        <v>0</v>
      </c>
      <c r="P218" s="34">
        <v>0</v>
      </c>
      <c r="Q218" s="34">
        <v>0</v>
      </c>
      <c r="R218" s="34">
        <v>0</v>
      </c>
      <c r="S218" s="34">
        <v>0</v>
      </c>
      <c r="T218" s="34" t="s">
        <v>3097</v>
      </c>
      <c r="U218" s="34">
        <v>0</v>
      </c>
      <c r="V218" s="34">
        <v>0</v>
      </c>
      <c r="W218" s="34">
        <v>0</v>
      </c>
      <c r="X218" s="34">
        <v>0</v>
      </c>
      <c r="Y218" s="34" t="s">
        <v>3098</v>
      </c>
      <c r="Z218" s="34">
        <v>1.2415952072999999E-2</v>
      </c>
      <c r="AA218" s="34">
        <v>0</v>
      </c>
      <c r="AB218" s="34">
        <v>0</v>
      </c>
      <c r="AC218" s="34" t="s">
        <v>3099</v>
      </c>
      <c r="AD218" s="34">
        <v>0.37096000000000001</v>
      </c>
      <c r="AE218" s="34">
        <v>0</v>
      </c>
      <c r="AF218" s="34">
        <v>1.48384</v>
      </c>
      <c r="AG218" s="34">
        <v>0</v>
      </c>
      <c r="AH218" s="34" t="s">
        <v>3100</v>
      </c>
      <c r="AI218" s="34">
        <v>5.1210674563300002E-2</v>
      </c>
      <c r="AJ218" s="34">
        <v>0</v>
      </c>
      <c r="AK218" s="34">
        <v>0.46089607107000002</v>
      </c>
      <c r="AL218" s="34">
        <v>0</v>
      </c>
      <c r="AM218" s="34" t="s">
        <v>3101</v>
      </c>
      <c r="AN218" s="34">
        <v>0</v>
      </c>
      <c r="AO218" s="34">
        <v>0</v>
      </c>
      <c r="AP218" s="34">
        <v>0</v>
      </c>
      <c r="AQ218" s="34">
        <v>0</v>
      </c>
      <c r="AR218" s="34">
        <v>0.1</v>
      </c>
      <c r="AS218" s="34">
        <v>0</v>
      </c>
      <c r="AT218" s="34">
        <v>0</v>
      </c>
      <c r="AU218" s="34">
        <v>0</v>
      </c>
      <c r="AV218" s="34">
        <v>0</v>
      </c>
      <c r="AW218" s="34">
        <v>0</v>
      </c>
      <c r="AX218" s="34">
        <v>0</v>
      </c>
      <c r="AY218" s="34">
        <v>0</v>
      </c>
    </row>
    <row r="219" spans="1:51">
      <c r="A219" s="103">
        <v>262</v>
      </c>
      <c r="B219" s="103" t="s">
        <v>3095</v>
      </c>
      <c r="C219" s="34">
        <v>0.67354367702399998</v>
      </c>
      <c r="D219" s="34">
        <v>5.5644004637000002</v>
      </c>
      <c r="E219" s="34">
        <v>0.178301142823</v>
      </c>
      <c r="F219" s="34">
        <v>0</v>
      </c>
      <c r="G219" s="34">
        <v>0</v>
      </c>
      <c r="H219" s="34">
        <v>0</v>
      </c>
      <c r="I219" s="34">
        <v>6.4162452835500003</v>
      </c>
      <c r="J219" s="34" t="s">
        <v>3096</v>
      </c>
      <c r="K219" s="34">
        <v>0</v>
      </c>
      <c r="L219" s="34">
        <v>0</v>
      </c>
      <c r="M219" s="34">
        <v>0</v>
      </c>
      <c r="N219" s="34">
        <v>0</v>
      </c>
      <c r="O219" s="34">
        <v>0</v>
      </c>
      <c r="P219" s="34">
        <v>0</v>
      </c>
      <c r="Q219" s="34">
        <v>0</v>
      </c>
      <c r="R219" s="34">
        <v>0</v>
      </c>
      <c r="S219" s="34">
        <v>0</v>
      </c>
      <c r="T219" s="34" t="s">
        <v>3097</v>
      </c>
      <c r="U219" s="34">
        <v>0</v>
      </c>
      <c r="V219" s="34">
        <v>0</v>
      </c>
      <c r="W219" s="34">
        <v>0</v>
      </c>
      <c r="X219" s="34">
        <v>0</v>
      </c>
      <c r="Y219" s="34" t="s">
        <v>3098</v>
      </c>
      <c r="Z219" s="34">
        <v>0.67354367702399998</v>
      </c>
      <c r="AA219" s="34">
        <v>0</v>
      </c>
      <c r="AB219" s="34">
        <v>0</v>
      </c>
      <c r="AC219" s="34" t="s">
        <v>3099</v>
      </c>
      <c r="AD219" s="34">
        <v>1.11288009274</v>
      </c>
      <c r="AE219" s="34">
        <v>0</v>
      </c>
      <c r="AF219" s="34">
        <v>4.45152037096</v>
      </c>
      <c r="AG219" s="34">
        <v>0</v>
      </c>
      <c r="AH219" s="34" t="s">
        <v>3100</v>
      </c>
      <c r="AI219" s="34">
        <v>8.9150571411399995E-3</v>
      </c>
      <c r="AJ219" s="34">
        <v>0</v>
      </c>
      <c r="AK219" s="34">
        <v>0.169386085682</v>
      </c>
      <c r="AL219" s="34">
        <v>0</v>
      </c>
      <c r="AM219" s="34" t="s">
        <v>3101</v>
      </c>
      <c r="AN219" s="34">
        <v>0</v>
      </c>
      <c r="AO219" s="34">
        <v>0</v>
      </c>
      <c r="AP219" s="34">
        <v>0</v>
      </c>
      <c r="AQ219" s="34">
        <v>0</v>
      </c>
      <c r="AR219" s="34">
        <v>0</v>
      </c>
      <c r="AS219" s="34">
        <v>0</v>
      </c>
      <c r="AT219" s="34">
        <v>0</v>
      </c>
      <c r="AU219" s="34">
        <v>0</v>
      </c>
      <c r="AV219" s="34">
        <v>0</v>
      </c>
      <c r="AW219" s="34">
        <v>0</v>
      </c>
      <c r="AX219" s="34">
        <v>0</v>
      </c>
      <c r="AY219" s="34">
        <v>0</v>
      </c>
    </row>
    <row r="220" spans="1:51">
      <c r="A220" s="103">
        <v>263</v>
      </c>
      <c r="B220" s="103" t="s">
        <v>3095</v>
      </c>
      <c r="C220" s="34">
        <v>0.26498649064099999</v>
      </c>
      <c r="D220" s="34">
        <v>2.7822001854799998</v>
      </c>
      <c r="E220" s="34">
        <v>0.77079149173600003</v>
      </c>
      <c r="F220" s="34">
        <v>0.1865</v>
      </c>
      <c r="G220" s="34">
        <v>0</v>
      </c>
      <c r="H220" s="34">
        <v>6.1805862999999997E-3</v>
      </c>
      <c r="I220" s="34">
        <v>4.0106587541599996</v>
      </c>
      <c r="J220" s="34" t="s">
        <v>3096</v>
      </c>
      <c r="K220" s="34">
        <v>0</v>
      </c>
      <c r="L220" s="34">
        <v>0</v>
      </c>
      <c r="M220" s="34">
        <v>0</v>
      </c>
      <c r="N220" s="34">
        <v>0</v>
      </c>
      <c r="O220" s="34">
        <v>0</v>
      </c>
      <c r="P220" s="34">
        <v>0</v>
      </c>
      <c r="Q220" s="34">
        <v>5.2272000000000004E-3</v>
      </c>
      <c r="R220" s="34">
        <v>0</v>
      </c>
      <c r="S220" s="34">
        <v>9.5338629999999996E-4</v>
      </c>
      <c r="T220" s="34" t="s">
        <v>3097</v>
      </c>
      <c r="U220" s="34">
        <v>0</v>
      </c>
      <c r="V220" s="34">
        <v>0</v>
      </c>
      <c r="W220" s="34">
        <v>0</v>
      </c>
      <c r="X220" s="34">
        <v>0</v>
      </c>
      <c r="Y220" s="34" t="s">
        <v>3098</v>
      </c>
      <c r="Z220" s="34">
        <v>0.26498649064099999</v>
      </c>
      <c r="AA220" s="34">
        <v>0</v>
      </c>
      <c r="AB220" s="34">
        <v>0</v>
      </c>
      <c r="AC220" s="34" t="s">
        <v>3099</v>
      </c>
      <c r="AD220" s="34">
        <v>0.27822001854799999</v>
      </c>
      <c r="AE220" s="34">
        <v>0</v>
      </c>
      <c r="AF220" s="34">
        <v>2.5039801669299999</v>
      </c>
      <c r="AG220" s="34">
        <v>0</v>
      </c>
      <c r="AH220" s="34" t="s">
        <v>3100</v>
      </c>
      <c r="AI220" s="34">
        <v>0.11561872376</v>
      </c>
      <c r="AJ220" s="34">
        <v>0</v>
      </c>
      <c r="AK220" s="34">
        <v>0.65517276797599999</v>
      </c>
      <c r="AL220" s="34">
        <v>0</v>
      </c>
      <c r="AM220" s="34" t="s">
        <v>3101</v>
      </c>
      <c r="AN220" s="34">
        <v>0</v>
      </c>
      <c r="AO220" s="34">
        <v>0</v>
      </c>
      <c r="AP220" s="34">
        <v>0</v>
      </c>
      <c r="AQ220" s="34">
        <v>0</v>
      </c>
      <c r="AR220" s="34">
        <v>0.1</v>
      </c>
      <c r="AS220" s="34">
        <v>0</v>
      </c>
      <c r="AT220" s="34">
        <v>8.6499999999999994E-2</v>
      </c>
      <c r="AU220" s="34">
        <v>0</v>
      </c>
      <c r="AV220" s="34">
        <v>0</v>
      </c>
      <c r="AW220" s="34">
        <v>0</v>
      </c>
      <c r="AX220" s="34">
        <v>0</v>
      </c>
      <c r="AY220" s="34">
        <v>0</v>
      </c>
    </row>
    <row r="221" spans="1:51">
      <c r="A221" s="103">
        <v>264</v>
      </c>
      <c r="B221" s="103" t="s">
        <v>3095</v>
      </c>
      <c r="C221" s="34">
        <v>1.02844527542</v>
      </c>
      <c r="D221" s="34">
        <v>1.1592499999999999</v>
      </c>
      <c r="E221" s="34">
        <v>1.61126700024</v>
      </c>
      <c r="F221" s="34">
        <v>1.68990004325</v>
      </c>
      <c r="G221" s="34">
        <v>0</v>
      </c>
      <c r="H221" s="34">
        <v>1.768044178</v>
      </c>
      <c r="I221" s="34">
        <v>7.2569064969100001</v>
      </c>
      <c r="J221" s="34" t="s">
        <v>3096</v>
      </c>
      <c r="K221" s="34">
        <v>2.5014937000000001E-2</v>
      </c>
      <c r="L221" s="34">
        <v>0</v>
      </c>
      <c r="M221" s="34">
        <v>0</v>
      </c>
      <c r="N221" s="34">
        <v>0</v>
      </c>
      <c r="O221" s="34">
        <v>1.5634334E-2</v>
      </c>
      <c r="P221" s="34">
        <v>0.14696167500000001</v>
      </c>
      <c r="Q221" s="34">
        <v>1.264982448</v>
      </c>
      <c r="R221" s="34">
        <v>0.30338183000000002</v>
      </c>
      <c r="S221" s="34">
        <v>1.2068954E-2</v>
      </c>
      <c r="T221" s="34" t="s">
        <v>3097</v>
      </c>
      <c r="U221" s="34">
        <v>0</v>
      </c>
      <c r="V221" s="34">
        <v>0</v>
      </c>
      <c r="W221" s="34">
        <v>0</v>
      </c>
      <c r="X221" s="34">
        <v>0</v>
      </c>
      <c r="Y221" s="34" t="s">
        <v>3098</v>
      </c>
      <c r="Z221" s="34">
        <v>1.02844527542</v>
      </c>
      <c r="AA221" s="34">
        <v>0</v>
      </c>
      <c r="AB221" s="34">
        <v>0</v>
      </c>
      <c r="AC221" s="34" t="s">
        <v>3099</v>
      </c>
      <c r="AD221" s="34">
        <v>0.4637</v>
      </c>
      <c r="AE221" s="34">
        <v>0.13911000000000001</v>
      </c>
      <c r="AF221" s="34">
        <v>0.4637</v>
      </c>
      <c r="AG221" s="34">
        <v>9.2740000000000003E-2</v>
      </c>
      <c r="AH221" s="34" t="s">
        <v>3100</v>
      </c>
      <c r="AI221" s="34">
        <v>0.202804607301</v>
      </c>
      <c r="AJ221" s="34">
        <v>0.22035084216199999</v>
      </c>
      <c r="AK221" s="34">
        <v>1.1492261080399999</v>
      </c>
      <c r="AL221" s="34">
        <v>3.8885442734599998E-2</v>
      </c>
      <c r="AM221" s="34" t="s">
        <v>3101</v>
      </c>
      <c r="AN221" s="34">
        <v>0</v>
      </c>
      <c r="AO221" s="34">
        <v>0</v>
      </c>
      <c r="AP221" s="34">
        <v>0</v>
      </c>
      <c r="AQ221" s="34">
        <v>0.78439999999999999</v>
      </c>
      <c r="AR221" s="34">
        <v>0.3</v>
      </c>
      <c r="AS221" s="34">
        <v>0</v>
      </c>
      <c r="AT221" s="34">
        <v>0.60550004324999995</v>
      </c>
      <c r="AU221" s="34">
        <v>0</v>
      </c>
      <c r="AV221" s="34">
        <v>0</v>
      </c>
      <c r="AW221" s="34">
        <v>0</v>
      </c>
      <c r="AX221" s="34">
        <v>0</v>
      </c>
      <c r="AY221" s="34">
        <v>0</v>
      </c>
    </row>
    <row r="222" spans="1:51">
      <c r="A222" s="103">
        <v>265</v>
      </c>
      <c r="B222" s="103" t="s">
        <v>3095</v>
      </c>
      <c r="C222" s="34">
        <v>1.905</v>
      </c>
      <c r="D222" s="34">
        <v>0.9274</v>
      </c>
      <c r="E222" s="34">
        <v>0.93076884209999999</v>
      </c>
      <c r="F222" s="34">
        <v>7.4045126891999997</v>
      </c>
      <c r="G222" s="34">
        <v>0</v>
      </c>
      <c r="H222" s="34">
        <v>1.6408040904700001</v>
      </c>
      <c r="I222" s="34">
        <v>12.808485621799999</v>
      </c>
      <c r="J222" s="34" t="s">
        <v>3096</v>
      </c>
      <c r="K222" s="34">
        <v>3.8824200000000003E-2</v>
      </c>
      <c r="L222" s="34">
        <v>2.42234704E-5</v>
      </c>
      <c r="M222" s="34">
        <v>0</v>
      </c>
      <c r="N222" s="34">
        <v>2.0178600000000001E-2</v>
      </c>
      <c r="O222" s="34">
        <v>6.5128165000000002E-2</v>
      </c>
      <c r="P222" s="34">
        <v>0.12576644100000001</v>
      </c>
      <c r="Q222" s="34">
        <v>1.055371936</v>
      </c>
      <c r="R222" s="34">
        <v>0.30679747000000002</v>
      </c>
      <c r="S222" s="34">
        <v>2.8713055000000001E-2</v>
      </c>
      <c r="T222" s="34" t="s">
        <v>3097</v>
      </c>
      <c r="U222" s="34">
        <v>0</v>
      </c>
      <c r="V222" s="34">
        <v>0</v>
      </c>
      <c r="W222" s="34">
        <v>0</v>
      </c>
      <c r="X222" s="34">
        <v>0</v>
      </c>
      <c r="Y222" s="34" t="s">
        <v>3098</v>
      </c>
      <c r="Z222" s="34">
        <v>1.3049999999999999</v>
      </c>
      <c r="AA222" s="34">
        <v>0</v>
      </c>
      <c r="AB222" s="34">
        <v>0.6</v>
      </c>
      <c r="AC222" s="34" t="s">
        <v>3099</v>
      </c>
      <c r="AD222" s="34">
        <v>0.23185</v>
      </c>
      <c r="AE222" s="34">
        <v>0</v>
      </c>
      <c r="AF222" s="34">
        <v>0.69555</v>
      </c>
      <c r="AG222" s="34">
        <v>0</v>
      </c>
      <c r="AH222" s="34" t="s">
        <v>3100</v>
      </c>
      <c r="AI222" s="34">
        <v>0.17860468861000001</v>
      </c>
      <c r="AJ222" s="34">
        <v>0.162262565745</v>
      </c>
      <c r="AK222" s="34">
        <v>0.53581406583000002</v>
      </c>
      <c r="AL222" s="34">
        <v>5.4087521914900002E-2</v>
      </c>
      <c r="AM222" s="34" t="s">
        <v>3101</v>
      </c>
      <c r="AN222" s="34">
        <v>0.19033909626100001</v>
      </c>
      <c r="AO222" s="34">
        <v>0.96739125560100003</v>
      </c>
      <c r="AP222" s="34">
        <v>0</v>
      </c>
      <c r="AQ222" s="34">
        <v>1.2550399999999999</v>
      </c>
      <c r="AR222" s="34">
        <v>0.5</v>
      </c>
      <c r="AS222" s="34">
        <v>0</v>
      </c>
      <c r="AT222" s="34">
        <v>0.51900000000000002</v>
      </c>
      <c r="AU222" s="34">
        <v>1.6225784483700001</v>
      </c>
      <c r="AV222" s="34">
        <v>0.77657197439900005</v>
      </c>
      <c r="AW222" s="34">
        <v>1.00644991056</v>
      </c>
      <c r="AX222" s="34">
        <v>0.56714200401500003</v>
      </c>
      <c r="AY222" s="34">
        <v>0</v>
      </c>
    </row>
    <row r="223" spans="1:51">
      <c r="A223" s="103">
        <v>266</v>
      </c>
      <c r="B223" s="103" t="s">
        <v>3095</v>
      </c>
      <c r="C223" s="34">
        <v>1.35</v>
      </c>
      <c r="D223" s="34">
        <v>0.32458999999999999</v>
      </c>
      <c r="E223" s="34">
        <v>0.46533204820700003</v>
      </c>
      <c r="F223" s="34">
        <v>7.2982056179299999</v>
      </c>
      <c r="G223" s="34">
        <v>3.0095041569999998</v>
      </c>
      <c r="H223" s="34">
        <v>3.5030961770000002</v>
      </c>
      <c r="I223" s="34">
        <v>15.9507280001</v>
      </c>
      <c r="J223" s="34" t="s">
        <v>3096</v>
      </c>
      <c r="K223" s="34">
        <v>0.14753705</v>
      </c>
      <c r="L223" s="34">
        <v>0</v>
      </c>
      <c r="M223" s="34">
        <v>0</v>
      </c>
      <c r="N223" s="34">
        <v>0</v>
      </c>
      <c r="O223" s="34">
        <v>0.10210178</v>
      </c>
      <c r="P223" s="34">
        <v>0.34916059799999999</v>
      </c>
      <c r="Q223" s="34">
        <v>1.82952016</v>
      </c>
      <c r="R223" s="34">
        <v>1.04135625</v>
      </c>
      <c r="S223" s="34">
        <v>3.3420339E-2</v>
      </c>
      <c r="T223" s="34" t="s">
        <v>3097</v>
      </c>
      <c r="U223" s="34">
        <v>0</v>
      </c>
      <c r="V223" s="34">
        <v>0</v>
      </c>
      <c r="W223" s="34">
        <v>3.0095041569999998</v>
      </c>
      <c r="X223" s="34">
        <v>0</v>
      </c>
      <c r="Y223" s="34" t="s">
        <v>3098</v>
      </c>
      <c r="Z223" s="34">
        <v>1.35</v>
      </c>
      <c r="AA223" s="34">
        <v>0</v>
      </c>
      <c r="AB223" s="34">
        <v>0</v>
      </c>
      <c r="AC223" s="34" t="s">
        <v>3099</v>
      </c>
      <c r="AD223" s="34">
        <v>5.79625E-2</v>
      </c>
      <c r="AE223" s="34">
        <v>6.9555000000000006E-2</v>
      </c>
      <c r="AF223" s="34">
        <v>0.1738875</v>
      </c>
      <c r="AG223" s="34">
        <v>2.3185000000000001E-2</v>
      </c>
      <c r="AH223" s="34" t="s">
        <v>3100</v>
      </c>
      <c r="AI223" s="34">
        <v>8.1305558990799998E-2</v>
      </c>
      <c r="AJ223" s="34">
        <v>0.105082359183</v>
      </c>
      <c r="AK223" s="34">
        <v>0.24391667697200001</v>
      </c>
      <c r="AL223" s="34">
        <v>3.5027453060999997E-2</v>
      </c>
      <c r="AM223" s="34" t="s">
        <v>3101</v>
      </c>
      <c r="AN223" s="34">
        <v>0.480991255866</v>
      </c>
      <c r="AO223" s="34">
        <v>2.63833996389</v>
      </c>
      <c r="AP223" s="34">
        <v>5.1895190000000001E-2</v>
      </c>
      <c r="AQ223" s="34">
        <v>0.78439999999999999</v>
      </c>
      <c r="AR223" s="34">
        <v>0.5</v>
      </c>
      <c r="AS223" s="34">
        <v>0</v>
      </c>
      <c r="AT223" s="34">
        <v>0.86499999999999999</v>
      </c>
      <c r="AU223" s="34">
        <v>8.1128922418500005E-2</v>
      </c>
      <c r="AV223" s="34">
        <v>0.77657197439900005</v>
      </c>
      <c r="AW223" s="34">
        <v>1.00644991056</v>
      </c>
      <c r="AX223" s="34">
        <v>0.113428400803</v>
      </c>
      <c r="AY223" s="34">
        <v>0</v>
      </c>
    </row>
    <row r="224" spans="1:51">
      <c r="A224" s="103">
        <v>267</v>
      </c>
      <c r="B224" s="103" t="s">
        <v>3095</v>
      </c>
      <c r="C224" s="34">
        <v>2.3774999999999999</v>
      </c>
      <c r="D224" s="34">
        <v>9.2740000000000003E-2</v>
      </c>
      <c r="E224" s="34">
        <v>0.22074343711</v>
      </c>
      <c r="F224" s="34">
        <v>7.4729563888200001</v>
      </c>
      <c r="G224" s="34">
        <v>0</v>
      </c>
      <c r="H224" s="34">
        <v>2.9104369464199999</v>
      </c>
      <c r="I224" s="34">
        <v>13.074376772400001</v>
      </c>
      <c r="J224" s="34" t="s">
        <v>3096</v>
      </c>
      <c r="K224" s="34">
        <v>0.13783740999999999</v>
      </c>
      <c r="L224" s="34">
        <v>2.0537023999999999E-5</v>
      </c>
      <c r="M224" s="34">
        <v>0</v>
      </c>
      <c r="N224" s="34">
        <v>1.9059000999999999E-2</v>
      </c>
      <c r="O224" s="34">
        <v>7.6576320000000003E-2</v>
      </c>
      <c r="P224" s="34">
        <v>0.1173767814</v>
      </c>
      <c r="Q224" s="34">
        <v>1.74719168</v>
      </c>
      <c r="R224" s="34">
        <v>0.77643538999999995</v>
      </c>
      <c r="S224" s="34">
        <v>3.5939827000000001E-2</v>
      </c>
      <c r="T224" s="34" t="s">
        <v>3097</v>
      </c>
      <c r="U224" s="34">
        <v>0</v>
      </c>
      <c r="V224" s="34">
        <v>0</v>
      </c>
      <c r="W224" s="34">
        <v>0</v>
      </c>
      <c r="X224" s="34">
        <v>0</v>
      </c>
      <c r="Y224" s="34" t="s">
        <v>3098</v>
      </c>
      <c r="Z224" s="34">
        <v>2.2275</v>
      </c>
      <c r="AA224" s="34">
        <v>0</v>
      </c>
      <c r="AB224" s="34">
        <v>0.15</v>
      </c>
      <c r="AC224" s="34" t="s">
        <v>3099</v>
      </c>
      <c r="AD224" s="34">
        <v>2.3185000000000001E-2</v>
      </c>
      <c r="AE224" s="34">
        <v>0</v>
      </c>
      <c r="AF224" s="34">
        <v>6.9555000000000006E-2</v>
      </c>
      <c r="AG224" s="34">
        <v>0</v>
      </c>
      <c r="AH224" s="34" t="s">
        <v>3100</v>
      </c>
      <c r="AI224" s="34">
        <v>2.61681514548E-2</v>
      </c>
      <c r="AJ224" s="34">
        <v>8.7053123467999996E-2</v>
      </c>
      <c r="AK224" s="34">
        <v>7.8504454364299994E-2</v>
      </c>
      <c r="AL224" s="34">
        <v>2.9017707822699999E-2</v>
      </c>
      <c r="AM224" s="34" t="s">
        <v>3101</v>
      </c>
      <c r="AN224" s="34">
        <v>0.480991255866</v>
      </c>
      <c r="AO224" s="34">
        <v>1.31916998195</v>
      </c>
      <c r="AP224" s="34">
        <v>1.0016772E-2</v>
      </c>
      <c r="AQ224" s="34">
        <v>0.78439999999999999</v>
      </c>
      <c r="AR224" s="34">
        <v>0.5</v>
      </c>
      <c r="AS224" s="34">
        <v>0</v>
      </c>
      <c r="AT224" s="34">
        <v>0.86499999999999999</v>
      </c>
      <c r="AU224" s="34">
        <v>8.1128922418500005E-2</v>
      </c>
      <c r="AV224" s="34">
        <v>0.77657197439900005</v>
      </c>
      <c r="AW224" s="34">
        <v>2.5161247763899999</v>
      </c>
      <c r="AX224" s="34">
        <v>0.113428400803</v>
      </c>
      <c r="AY224" s="34">
        <v>2.6124305E-2</v>
      </c>
    </row>
    <row r="225" spans="1:51">
      <c r="A225" s="103">
        <v>268</v>
      </c>
      <c r="B225" s="103" t="s">
        <v>3095</v>
      </c>
      <c r="C225" s="110">
        <v>2.3774999999999999</v>
      </c>
      <c r="D225" s="110">
        <v>9.2740000000000003E-2</v>
      </c>
      <c r="E225" s="112">
        <v>0.15933839628099999</v>
      </c>
      <c r="F225" s="110">
        <v>7.4729563888200001</v>
      </c>
      <c r="G225" s="112">
        <v>0</v>
      </c>
      <c r="H225" s="112">
        <v>3.1326458498499998</v>
      </c>
      <c r="I225" s="34">
        <v>13.235180635000001</v>
      </c>
      <c r="J225" s="34" t="s">
        <v>3096</v>
      </c>
      <c r="K225" s="110">
        <v>0.15315266</v>
      </c>
      <c r="L225" s="112">
        <v>2.3742848E-5</v>
      </c>
      <c r="M225" s="110">
        <v>0</v>
      </c>
      <c r="N225" s="110">
        <v>2.1860147E-2</v>
      </c>
      <c r="O225" s="110">
        <v>6.0859040000000003E-2</v>
      </c>
      <c r="P225" s="110">
        <v>0.21105081000000001</v>
      </c>
      <c r="Q225" s="110">
        <v>1.68590288</v>
      </c>
      <c r="R225" s="110">
        <v>0.97171048000000004</v>
      </c>
      <c r="S225" s="112">
        <v>2.8086090000000001E-2</v>
      </c>
      <c r="T225" s="34" t="s">
        <v>3097</v>
      </c>
      <c r="U225" s="112">
        <v>0</v>
      </c>
      <c r="V225" s="110">
        <v>0</v>
      </c>
      <c r="W225" s="112">
        <v>0</v>
      </c>
      <c r="X225" s="110">
        <v>0</v>
      </c>
      <c r="Y225" s="34" t="s">
        <v>3098</v>
      </c>
      <c r="Z225" s="110">
        <v>2.2275</v>
      </c>
      <c r="AA225" s="110">
        <v>0</v>
      </c>
      <c r="AB225" s="110">
        <v>0.15</v>
      </c>
      <c r="AC225" s="34" t="s">
        <v>3099</v>
      </c>
      <c r="AD225" s="34">
        <v>2.3185000000000001E-2</v>
      </c>
      <c r="AE225" s="34">
        <v>0</v>
      </c>
      <c r="AF225" s="34">
        <v>6.9555000000000006E-2</v>
      </c>
      <c r="AG225" s="34">
        <v>0</v>
      </c>
      <c r="AH225" s="34" t="s">
        <v>3100</v>
      </c>
      <c r="AI225" s="34">
        <v>3.98345990703E-2</v>
      </c>
      <c r="AJ225" s="34">
        <v>0</v>
      </c>
      <c r="AK225" s="34">
        <v>0.119503797211</v>
      </c>
      <c r="AL225" s="34">
        <v>0</v>
      </c>
      <c r="AM225" s="34" t="s">
        <v>3101</v>
      </c>
      <c r="AN225" s="110">
        <v>0.480991255866</v>
      </c>
      <c r="AO225" s="110">
        <v>1.31916998195</v>
      </c>
      <c r="AP225" s="110">
        <v>1.0016772E-2</v>
      </c>
      <c r="AQ225" s="110">
        <v>0.78439999999999999</v>
      </c>
      <c r="AR225" s="110">
        <v>0.5</v>
      </c>
      <c r="AS225" s="110">
        <v>0</v>
      </c>
      <c r="AT225" s="110">
        <v>0.86499999999999999</v>
      </c>
      <c r="AU225" s="110">
        <v>8.1128922418500005E-2</v>
      </c>
      <c r="AV225" s="110">
        <v>0.77657197439900005</v>
      </c>
      <c r="AW225" s="110">
        <v>2.5161247763899999</v>
      </c>
      <c r="AX225" s="110">
        <v>0.113428400803</v>
      </c>
      <c r="AY225" s="112">
        <v>2.6124305E-2</v>
      </c>
    </row>
    <row r="226" spans="1:51" s="103" customFormat="1">
      <c r="C226" s="34"/>
      <c r="D226" s="34"/>
      <c r="E226" s="112">
        <v>0.02</v>
      </c>
      <c r="F226" s="34"/>
      <c r="G226" s="112">
        <v>17.43</v>
      </c>
      <c r="H226" s="112">
        <v>3.12</v>
      </c>
      <c r="I226" s="34"/>
      <c r="J226" s="34"/>
      <c r="K226" s="34"/>
      <c r="L226" s="112">
        <v>0.02</v>
      </c>
      <c r="M226" s="34"/>
      <c r="N226" s="34"/>
      <c r="O226" s="34"/>
      <c r="P226" s="34"/>
      <c r="Q226" s="34"/>
      <c r="R226" s="34"/>
      <c r="S226" s="112">
        <v>0.02</v>
      </c>
      <c r="T226" s="34"/>
      <c r="U226" s="112">
        <v>14.03</v>
      </c>
      <c r="V226" s="34"/>
      <c r="W226" s="112">
        <v>3.4</v>
      </c>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112">
        <v>0.02</v>
      </c>
    </row>
    <row r="227" spans="1:51">
      <c r="A227" s="103">
        <v>269</v>
      </c>
      <c r="B227" s="103" t="s">
        <v>3095</v>
      </c>
      <c r="C227" s="34">
        <v>2.7</v>
      </c>
      <c r="D227" s="34">
        <v>0.4637</v>
      </c>
      <c r="E227" s="34">
        <v>0.464432338926</v>
      </c>
      <c r="F227" s="34">
        <v>10.033672236099999</v>
      </c>
      <c r="G227" s="34">
        <v>20.371861872499998</v>
      </c>
      <c r="H227" s="34">
        <v>7.2498822560000002</v>
      </c>
      <c r="I227" s="34">
        <v>41.283548703599998</v>
      </c>
      <c r="J227" s="34" t="s">
        <v>3096</v>
      </c>
      <c r="K227" s="34">
        <v>0.54742290000000005</v>
      </c>
      <c r="L227" s="34">
        <v>0</v>
      </c>
      <c r="M227" s="34">
        <v>0</v>
      </c>
      <c r="N227" s="34">
        <v>0</v>
      </c>
      <c r="O227" s="34">
        <v>0.64290550000000002</v>
      </c>
      <c r="P227" s="34">
        <v>0.32343303600000001</v>
      </c>
      <c r="Q227" s="34">
        <v>3.63813136</v>
      </c>
      <c r="R227" s="34">
        <v>1.96108226</v>
      </c>
      <c r="S227" s="34">
        <v>0.13690720000000001</v>
      </c>
      <c r="T227" s="34" t="s">
        <v>3097</v>
      </c>
      <c r="U227" s="34">
        <v>13.171861872499999</v>
      </c>
      <c r="V227" s="34">
        <v>0</v>
      </c>
      <c r="W227" s="34">
        <v>7.2</v>
      </c>
      <c r="X227" s="34">
        <v>0</v>
      </c>
      <c r="Y227" s="34" t="s">
        <v>3098</v>
      </c>
      <c r="Z227" s="34">
        <v>2.7</v>
      </c>
      <c r="AA227" s="34">
        <v>0</v>
      </c>
      <c r="AB227" s="34">
        <v>0</v>
      </c>
      <c r="AC227" s="34" t="s">
        <v>3099</v>
      </c>
      <c r="AD227" s="34">
        <v>6.9555000000000006E-2</v>
      </c>
      <c r="AE227" s="34">
        <v>0</v>
      </c>
      <c r="AF227" s="34">
        <v>0.39414500000000002</v>
      </c>
      <c r="AG227" s="34">
        <v>0</v>
      </c>
      <c r="AH227" s="34" t="s">
        <v>3100</v>
      </c>
      <c r="AI227" s="34">
        <v>6.9664850838900005E-2</v>
      </c>
      <c r="AJ227" s="34">
        <v>0</v>
      </c>
      <c r="AK227" s="34">
        <v>0.39476748808700002</v>
      </c>
      <c r="AL227" s="34">
        <v>0</v>
      </c>
      <c r="AM227" s="34" t="s">
        <v>3101</v>
      </c>
      <c r="AN227" s="34">
        <v>2.2799233594300001</v>
      </c>
      <c r="AO227" s="34">
        <v>2.63833996389</v>
      </c>
      <c r="AP227" s="34">
        <v>7.6576334999999995E-2</v>
      </c>
      <c r="AQ227" s="34">
        <v>1.5688</v>
      </c>
      <c r="AR227" s="34">
        <v>1</v>
      </c>
      <c r="AS227" s="34">
        <v>0</v>
      </c>
      <c r="AT227" s="34">
        <v>0.86499999999999999</v>
      </c>
      <c r="AU227" s="34">
        <v>0.20282230604599999</v>
      </c>
      <c r="AV227" s="34">
        <v>0.38828598720000002</v>
      </c>
      <c r="AW227" s="34">
        <v>1.00644991056</v>
      </c>
      <c r="AX227" s="34">
        <v>0</v>
      </c>
      <c r="AY227" s="34">
        <v>7.4743739999999998E-3</v>
      </c>
    </row>
    <row r="228" spans="1:51">
      <c r="A228" s="103">
        <v>270</v>
      </c>
      <c r="B228" s="103" t="s">
        <v>3095</v>
      </c>
      <c r="C228" s="34">
        <v>3.48</v>
      </c>
      <c r="D228" s="34">
        <v>9.2740000000000003E-2</v>
      </c>
      <c r="E228" s="34">
        <v>34.162386161900002</v>
      </c>
      <c r="F228" s="34">
        <v>25.948777578800001</v>
      </c>
      <c r="G228" s="34">
        <v>0</v>
      </c>
      <c r="H228" s="34">
        <v>2.4723122365500001</v>
      </c>
      <c r="I228" s="34">
        <v>66.156215977299993</v>
      </c>
      <c r="J228" s="34" t="s">
        <v>3096</v>
      </c>
      <c r="K228" s="34">
        <v>0.64707000000000003</v>
      </c>
      <c r="L228" s="34">
        <v>1.3568248E-5</v>
      </c>
      <c r="M228" s="34">
        <v>0</v>
      </c>
      <c r="N228" s="34">
        <v>8.8861823E-3</v>
      </c>
      <c r="O228" s="34">
        <v>0.3774575</v>
      </c>
      <c r="P228" s="34">
        <v>0.121110966</v>
      </c>
      <c r="Q228" s="34">
        <v>0.78270784000000004</v>
      </c>
      <c r="R228" s="34">
        <v>0.27769500000000003</v>
      </c>
      <c r="S228" s="34">
        <v>0.25737117999999998</v>
      </c>
      <c r="T228" s="34" t="s">
        <v>3097</v>
      </c>
      <c r="U228" s="34">
        <v>0</v>
      </c>
      <c r="V228" s="34">
        <v>0</v>
      </c>
      <c r="W228" s="34">
        <v>0</v>
      </c>
      <c r="X228" s="34">
        <v>0</v>
      </c>
      <c r="Y228" s="34" t="s">
        <v>3098</v>
      </c>
      <c r="Z228" s="34">
        <v>1.68</v>
      </c>
      <c r="AA228" s="34">
        <v>0</v>
      </c>
      <c r="AB228" s="34">
        <v>1.8</v>
      </c>
      <c r="AC228" s="34" t="s">
        <v>3099</v>
      </c>
      <c r="AD228" s="34">
        <v>1.3911E-2</v>
      </c>
      <c r="AE228" s="34">
        <v>2.7822E-2</v>
      </c>
      <c r="AF228" s="34">
        <v>3.2459000000000002E-2</v>
      </c>
      <c r="AG228" s="34">
        <v>1.8547999999999999E-2</v>
      </c>
      <c r="AH228" s="34" t="s">
        <v>3100</v>
      </c>
      <c r="AI228" s="34">
        <v>3.4162386161899998</v>
      </c>
      <c r="AJ228" s="34">
        <v>0</v>
      </c>
      <c r="AK228" s="34">
        <v>30.746147545700001</v>
      </c>
      <c r="AL228" s="34">
        <v>0</v>
      </c>
      <c r="AM228" s="34" t="s">
        <v>3101</v>
      </c>
      <c r="AN228" s="34">
        <v>1.97763367907</v>
      </c>
      <c r="AO228" s="34">
        <v>13.1916998195</v>
      </c>
      <c r="AP228" s="34">
        <v>0</v>
      </c>
      <c r="AQ228" s="34">
        <v>1.1766000784399999</v>
      </c>
      <c r="AR228" s="34">
        <v>0.8</v>
      </c>
      <c r="AS228" s="34">
        <v>0</v>
      </c>
      <c r="AT228" s="34">
        <v>1.2110000864999999</v>
      </c>
      <c r="AU228" s="34">
        <v>0</v>
      </c>
      <c r="AV228" s="34">
        <v>1.5531439488000001</v>
      </c>
      <c r="AW228" s="34">
        <v>6.0386999665600003</v>
      </c>
      <c r="AX228" s="34">
        <v>0</v>
      </c>
      <c r="AY228" s="34">
        <v>0</v>
      </c>
    </row>
    <row r="229" spans="1:51">
      <c r="A229" s="103">
        <v>272</v>
      </c>
      <c r="B229" s="103" t="s">
        <v>3095</v>
      </c>
      <c r="C229" s="34">
        <v>0.1875</v>
      </c>
      <c r="D229" s="34">
        <v>0.23185</v>
      </c>
      <c r="E229" s="34">
        <v>1.6566366654</v>
      </c>
      <c r="F229" s="34">
        <v>7.5707076226299996</v>
      </c>
      <c r="G229" s="34">
        <v>540</v>
      </c>
      <c r="H229" s="34">
        <v>0.33402305985000003</v>
      </c>
      <c r="I229" s="34">
        <v>549.98071734799998</v>
      </c>
      <c r="J229" s="34" t="s">
        <v>3096</v>
      </c>
      <c r="K229" s="34">
        <v>4.1351214000000004E-3</v>
      </c>
      <c r="L229" s="34">
        <v>0</v>
      </c>
      <c r="M229" s="34">
        <v>0</v>
      </c>
      <c r="N229" s="34">
        <v>0</v>
      </c>
      <c r="O229" s="34">
        <v>0</v>
      </c>
      <c r="P229" s="34">
        <v>0</v>
      </c>
      <c r="Q229" s="34">
        <v>0.32931361599999998</v>
      </c>
      <c r="R229" s="34">
        <v>0</v>
      </c>
      <c r="S229" s="34">
        <v>5.7432244999999999E-4</v>
      </c>
      <c r="T229" s="34" t="s">
        <v>3097</v>
      </c>
      <c r="U229" s="34">
        <v>396</v>
      </c>
      <c r="V229" s="34">
        <v>0</v>
      </c>
      <c r="W229" s="34">
        <v>144</v>
      </c>
      <c r="X229" s="34">
        <v>0</v>
      </c>
      <c r="Y229" s="34" t="s">
        <v>3098</v>
      </c>
      <c r="Z229" s="34">
        <v>0.1875</v>
      </c>
      <c r="AA229" s="34">
        <v>0</v>
      </c>
      <c r="AB229" s="34">
        <v>0</v>
      </c>
      <c r="AC229" s="34" t="s">
        <v>3099</v>
      </c>
      <c r="AD229" s="34">
        <v>4.6370000000000001E-2</v>
      </c>
      <c r="AE229" s="34">
        <v>0</v>
      </c>
      <c r="AF229" s="34">
        <v>0.18548000000000001</v>
      </c>
      <c r="AG229" s="34">
        <v>0</v>
      </c>
      <c r="AH229" s="34" t="s">
        <v>3100</v>
      </c>
      <c r="AI229" s="34">
        <v>0.227377793478</v>
      </c>
      <c r="AJ229" s="34">
        <v>0.41579815841000001</v>
      </c>
      <c r="AK229" s="34">
        <v>0.90951117391299996</v>
      </c>
      <c r="AL229" s="34">
        <v>0.103949539603</v>
      </c>
      <c r="AM229" s="34" t="s">
        <v>3101</v>
      </c>
      <c r="AN229" s="34">
        <v>2.9853380681099999</v>
      </c>
      <c r="AO229" s="34">
        <v>0.1758893192</v>
      </c>
      <c r="AP229" s="34">
        <v>0</v>
      </c>
      <c r="AQ229" s="34">
        <v>3.29448023532</v>
      </c>
      <c r="AR229" s="34">
        <v>0.25</v>
      </c>
      <c r="AS229" s="34">
        <v>0</v>
      </c>
      <c r="AT229" s="34">
        <v>0.86499999999999999</v>
      </c>
      <c r="AU229" s="34">
        <v>0</v>
      </c>
      <c r="AV229" s="34">
        <v>0</v>
      </c>
      <c r="AW229" s="34">
        <v>0</v>
      </c>
      <c r="AX229" s="34">
        <v>0</v>
      </c>
      <c r="AY229" s="34">
        <v>0</v>
      </c>
    </row>
    <row r="230" spans="1:51">
      <c r="A230" s="103">
        <v>273</v>
      </c>
      <c r="B230" s="103" t="s">
        <v>3095</v>
      </c>
      <c r="C230" s="34">
        <v>1.3266249999999999</v>
      </c>
      <c r="D230" s="34">
        <v>6.4918000927399994E-2</v>
      </c>
      <c r="E230" s="34">
        <v>7.6325558124300003E-2</v>
      </c>
      <c r="F230" s="34">
        <v>12.764910366100001</v>
      </c>
      <c r="G230" s="34">
        <v>10.622262725400001</v>
      </c>
      <c r="H230" s="34">
        <v>3.83832497053</v>
      </c>
      <c r="I230" s="34">
        <v>28.693366621100001</v>
      </c>
      <c r="J230" s="34" t="s">
        <v>3096</v>
      </c>
      <c r="K230" s="34">
        <v>0.58534956000000005</v>
      </c>
      <c r="L230" s="34">
        <v>1.06634528E-4</v>
      </c>
      <c r="M230" s="34">
        <v>0</v>
      </c>
      <c r="N230" s="34">
        <v>7.3230530000000002E-2</v>
      </c>
      <c r="O230" s="34">
        <v>1.4702655</v>
      </c>
      <c r="P230" s="34">
        <v>9.2325420000000005E-2</v>
      </c>
      <c r="Q230" s="34">
        <v>0.68999030400000005</v>
      </c>
      <c r="R230" s="34">
        <v>0.92705702199999995</v>
      </c>
      <c r="S230" s="34">
        <v>0</v>
      </c>
      <c r="T230" s="34" t="s">
        <v>3097</v>
      </c>
      <c r="U230" s="34">
        <v>5.5022627253599996</v>
      </c>
      <c r="V230" s="34">
        <v>0</v>
      </c>
      <c r="W230" s="34">
        <v>5.12</v>
      </c>
      <c r="X230" s="34">
        <v>0</v>
      </c>
      <c r="Y230" s="34" t="s">
        <v>3098</v>
      </c>
      <c r="Z230" s="34">
        <v>1.325</v>
      </c>
      <c r="AA230" s="34">
        <v>1.25E-4</v>
      </c>
      <c r="AB230" s="34">
        <v>1.5E-3</v>
      </c>
      <c r="AC230" s="34" t="s">
        <v>3099</v>
      </c>
      <c r="AD230" s="34">
        <v>9.2740004636999995E-4</v>
      </c>
      <c r="AE230" s="34">
        <v>4.40515E-2</v>
      </c>
      <c r="AF230" s="34">
        <v>1.7620600880999999E-2</v>
      </c>
      <c r="AG230" s="34">
        <v>2.3184999999999998E-3</v>
      </c>
      <c r="AH230" s="34" t="s">
        <v>3100</v>
      </c>
      <c r="AI230" s="34">
        <v>3.8162779062100001E-3</v>
      </c>
      <c r="AJ230" s="34">
        <v>0</v>
      </c>
      <c r="AK230" s="34">
        <v>7.2509280218100006E-2</v>
      </c>
      <c r="AL230" s="34">
        <v>0</v>
      </c>
      <c r="AM230" s="34" t="s">
        <v>3101</v>
      </c>
      <c r="AN230" s="34">
        <v>0.97461786795000005</v>
      </c>
      <c r="AO230" s="34">
        <v>4.3972329800000001</v>
      </c>
      <c r="AP230" s="34">
        <v>5.8810618000000002E-2</v>
      </c>
      <c r="AQ230" s="34">
        <v>2.3532001568799998</v>
      </c>
      <c r="AR230" s="34">
        <v>0.25</v>
      </c>
      <c r="AS230" s="34">
        <v>0</v>
      </c>
      <c r="AT230" s="34">
        <v>1.2975000864999999</v>
      </c>
      <c r="AU230" s="34">
        <v>0</v>
      </c>
      <c r="AV230" s="34">
        <v>1.1648580392600001</v>
      </c>
      <c r="AW230" s="34">
        <v>2.2645122987500002</v>
      </c>
      <c r="AX230" s="34">
        <v>0</v>
      </c>
      <c r="AY230" s="34">
        <v>4.1783187999999997E-3</v>
      </c>
    </row>
    <row r="231" spans="1:51">
      <c r="A231" s="103">
        <v>274</v>
      </c>
      <c r="B231" s="103" t="s">
        <v>3095</v>
      </c>
      <c r="C231" s="34">
        <v>1.35</v>
      </c>
      <c r="D231" s="34">
        <v>0.69555</v>
      </c>
      <c r="E231" s="34">
        <v>1.1298789869899999</v>
      </c>
      <c r="F231" s="34">
        <v>5.97064725194</v>
      </c>
      <c r="G231" s="34">
        <v>3.0095041569999998</v>
      </c>
      <c r="H231" s="34">
        <v>4.5786386510000003</v>
      </c>
      <c r="I231" s="34">
        <v>16.734219046900002</v>
      </c>
      <c r="J231" s="34" t="s">
        <v>3096</v>
      </c>
      <c r="K231" s="34">
        <v>0.14964053999999999</v>
      </c>
      <c r="L231" s="34">
        <v>0</v>
      </c>
      <c r="M231" s="34">
        <v>0</v>
      </c>
      <c r="N231" s="34">
        <v>0</v>
      </c>
      <c r="O231" s="34">
        <v>7.7768505000000002E-2</v>
      </c>
      <c r="P231" s="34">
        <v>0.73460466000000002</v>
      </c>
      <c r="Q231" s="34">
        <v>1.82952016</v>
      </c>
      <c r="R231" s="34">
        <v>1.7567728600000001</v>
      </c>
      <c r="S231" s="34">
        <v>3.0331925999999999E-2</v>
      </c>
      <c r="T231" s="34" t="s">
        <v>3097</v>
      </c>
      <c r="U231" s="34">
        <v>0</v>
      </c>
      <c r="V231" s="34">
        <v>0</v>
      </c>
      <c r="W231" s="34">
        <v>3.0095041569999998</v>
      </c>
      <c r="X231" s="34">
        <v>0</v>
      </c>
      <c r="Y231" s="34" t="s">
        <v>3098</v>
      </c>
      <c r="Z231" s="34">
        <v>1.35</v>
      </c>
      <c r="AA231" s="34">
        <v>0</v>
      </c>
      <c r="AB231" s="34">
        <v>0</v>
      </c>
      <c r="AC231" s="34" t="s">
        <v>3099</v>
      </c>
      <c r="AD231" s="34">
        <v>9.2740000000000003E-2</v>
      </c>
      <c r="AE231" s="34">
        <v>0.18548000000000001</v>
      </c>
      <c r="AF231" s="34">
        <v>0.37096000000000001</v>
      </c>
      <c r="AG231" s="34">
        <v>4.6370000000000001E-2</v>
      </c>
      <c r="AH231" s="34" t="s">
        <v>3100</v>
      </c>
      <c r="AI231" s="34">
        <v>6.5183933314700002E-2</v>
      </c>
      <c r="AJ231" s="34">
        <v>0.65185744029799997</v>
      </c>
      <c r="AK231" s="34">
        <v>0.19555179994399999</v>
      </c>
      <c r="AL231" s="34">
        <v>0.21728581343299999</v>
      </c>
      <c r="AM231" s="34" t="s">
        <v>3101</v>
      </c>
      <c r="AN231" s="34">
        <v>0.480991255866</v>
      </c>
      <c r="AO231" s="34">
        <v>1.7588931919999999</v>
      </c>
      <c r="AP231" s="34">
        <v>2.0033544E-2</v>
      </c>
      <c r="AQ231" s="34">
        <v>0.78439999999999999</v>
      </c>
      <c r="AR231" s="34">
        <v>0.3</v>
      </c>
      <c r="AS231" s="34">
        <v>0</v>
      </c>
      <c r="AT231" s="34">
        <v>0.64875005190000001</v>
      </c>
      <c r="AU231" s="34">
        <v>8.1128922418500005E-2</v>
      </c>
      <c r="AV231" s="34">
        <v>0.77657197439900005</v>
      </c>
      <c r="AW231" s="34">
        <v>1.00644991056</v>
      </c>
      <c r="AX231" s="34">
        <v>0.113428400803</v>
      </c>
      <c r="AY231" s="34">
        <v>0</v>
      </c>
    </row>
    <row r="232" spans="1:51">
      <c r="A232" s="103">
        <v>275</v>
      </c>
      <c r="B232" s="103" t="s">
        <v>3095</v>
      </c>
      <c r="C232" s="34">
        <v>2.3902000000000001</v>
      </c>
      <c r="D232" s="34">
        <v>0.13911000000000001</v>
      </c>
      <c r="E232" s="34">
        <v>7.8110154613900002</v>
      </c>
      <c r="F232" s="34">
        <v>3.8709837221300001</v>
      </c>
      <c r="G232" s="34">
        <v>0</v>
      </c>
      <c r="H232" s="34">
        <v>2.6384140170000001</v>
      </c>
      <c r="I232" s="34">
        <v>16.849723200500001</v>
      </c>
      <c r="J232" s="34" t="s">
        <v>3096</v>
      </c>
      <c r="K232" s="34">
        <v>0.27788016999999998</v>
      </c>
      <c r="L232" s="34">
        <v>0</v>
      </c>
      <c r="M232" s="34">
        <v>0</v>
      </c>
      <c r="N232" s="34">
        <v>0</v>
      </c>
      <c r="O232" s="34">
        <v>3.6686455E-2</v>
      </c>
      <c r="P232" s="34">
        <v>0.36018673200000001</v>
      </c>
      <c r="Q232" s="34">
        <v>1.3590720000000001</v>
      </c>
      <c r="R232" s="34">
        <v>0.54150525000000005</v>
      </c>
      <c r="S232" s="34">
        <v>6.3083410000000006E-2</v>
      </c>
      <c r="T232" s="34" t="s">
        <v>3097</v>
      </c>
      <c r="U232" s="34">
        <v>0</v>
      </c>
      <c r="V232" s="34">
        <v>0</v>
      </c>
      <c r="W232" s="34">
        <v>0</v>
      </c>
      <c r="X232" s="34">
        <v>0</v>
      </c>
      <c r="Y232" s="34" t="s">
        <v>3098</v>
      </c>
      <c r="Z232" s="34">
        <v>2.3902000000000001</v>
      </c>
      <c r="AA232" s="34">
        <v>0</v>
      </c>
      <c r="AB232" s="34">
        <v>0</v>
      </c>
      <c r="AC232" s="34" t="s">
        <v>3099</v>
      </c>
      <c r="AD232" s="34">
        <v>9.2739999999999993E-3</v>
      </c>
      <c r="AE232" s="34">
        <v>7.4191999999999994E-2</v>
      </c>
      <c r="AF232" s="34">
        <v>3.7095999999999997E-2</v>
      </c>
      <c r="AG232" s="34">
        <v>1.8547999999999999E-2</v>
      </c>
      <c r="AH232" s="34" t="s">
        <v>3100</v>
      </c>
      <c r="AI232" s="34">
        <v>1.5622030922800001</v>
      </c>
      <c r="AJ232" s="34">
        <v>0</v>
      </c>
      <c r="AK232" s="34">
        <v>6.2488123691100004</v>
      </c>
      <c r="AL232" s="34">
        <v>0</v>
      </c>
      <c r="AM232" s="34" t="s">
        <v>3101</v>
      </c>
      <c r="AN232" s="34">
        <v>0.77611801081099996</v>
      </c>
      <c r="AO232" s="34">
        <v>0.35177863840000001</v>
      </c>
      <c r="AP232" s="34">
        <v>3.2672565000000001E-2</v>
      </c>
      <c r="AQ232" s="34">
        <v>1.1766000784399999</v>
      </c>
      <c r="AR232" s="34">
        <v>0.6</v>
      </c>
      <c r="AS232" s="34">
        <v>0</v>
      </c>
      <c r="AT232" s="34">
        <v>0.77850003459999995</v>
      </c>
      <c r="AU232" s="34">
        <v>0</v>
      </c>
      <c r="AV232" s="34">
        <v>0.15531439488000001</v>
      </c>
      <c r="AW232" s="34">
        <v>0</v>
      </c>
      <c r="AX232" s="34">
        <v>0</v>
      </c>
      <c r="AY232" s="34">
        <v>0</v>
      </c>
    </row>
    <row r="233" spans="1:51">
      <c r="A233" s="103">
        <v>276</v>
      </c>
      <c r="B233" s="103" t="s">
        <v>3095</v>
      </c>
      <c r="C233" s="34">
        <v>3.1349999999999998</v>
      </c>
      <c r="D233" s="34">
        <v>0.102014000927</v>
      </c>
      <c r="E233" s="34">
        <v>0.98618020969700004</v>
      </c>
      <c r="F233" s="34">
        <v>5.1115404352200002</v>
      </c>
      <c r="G233" s="34">
        <v>0</v>
      </c>
      <c r="H233" s="34">
        <v>5.8915653639999999</v>
      </c>
      <c r="I233" s="34">
        <v>15.226300009799999</v>
      </c>
      <c r="J233" s="34" t="s">
        <v>3096</v>
      </c>
      <c r="K233" s="34">
        <v>1.5437787000000001</v>
      </c>
      <c r="L233" s="34">
        <v>0</v>
      </c>
      <c r="M233" s="34">
        <v>0</v>
      </c>
      <c r="N233" s="34">
        <v>0</v>
      </c>
      <c r="O233" s="34">
        <v>0.88215935000000001</v>
      </c>
      <c r="P233" s="34">
        <v>0.33942826799999998</v>
      </c>
      <c r="Q233" s="34">
        <v>1.1782109759999999</v>
      </c>
      <c r="R233" s="34">
        <v>1.74947867</v>
      </c>
      <c r="S233" s="34">
        <v>0.1985094</v>
      </c>
      <c r="T233" s="34" t="s">
        <v>3097</v>
      </c>
      <c r="U233" s="34">
        <v>0</v>
      </c>
      <c r="V233" s="34">
        <v>0</v>
      </c>
      <c r="W233" s="34">
        <v>0</v>
      </c>
      <c r="X233" s="34">
        <v>0</v>
      </c>
      <c r="Y233" s="34" t="s">
        <v>3098</v>
      </c>
      <c r="Z233" s="34">
        <v>3.1349999999999998</v>
      </c>
      <c r="AA233" s="34">
        <v>0</v>
      </c>
      <c r="AB233" s="34">
        <v>0</v>
      </c>
      <c r="AC233" s="34" t="s">
        <v>3099</v>
      </c>
      <c r="AD233" s="34">
        <v>1.8547999999999999E-2</v>
      </c>
      <c r="AE233" s="34">
        <v>7.4192007419200002E-3</v>
      </c>
      <c r="AF233" s="34">
        <v>7.4191999999999994E-2</v>
      </c>
      <c r="AG233" s="34">
        <v>1.85480018548E-3</v>
      </c>
      <c r="AH233" s="34" t="s">
        <v>3100</v>
      </c>
      <c r="AI233" s="34">
        <v>0.19723604193899999</v>
      </c>
      <c r="AJ233" s="34">
        <v>0</v>
      </c>
      <c r="AK233" s="34">
        <v>0.78894416775800003</v>
      </c>
      <c r="AL233" s="34">
        <v>0</v>
      </c>
      <c r="AM233" s="34" t="s">
        <v>3101</v>
      </c>
      <c r="AN233" s="34">
        <v>0</v>
      </c>
      <c r="AO233" s="34">
        <v>2.63833996389</v>
      </c>
      <c r="AP233" s="34">
        <v>2.8716120000000001E-2</v>
      </c>
      <c r="AQ233" s="34">
        <v>0.78439999999999999</v>
      </c>
      <c r="AR233" s="34">
        <v>0.5</v>
      </c>
      <c r="AS233" s="34">
        <v>2.1537089999999998E-2</v>
      </c>
      <c r="AT233" s="34">
        <v>0.4325</v>
      </c>
      <c r="AU233" s="34">
        <v>0.20282230604599999</v>
      </c>
      <c r="AV233" s="34">
        <v>0</v>
      </c>
      <c r="AW233" s="34">
        <v>0.50322495527800004</v>
      </c>
      <c r="AX233" s="34">
        <v>0</v>
      </c>
      <c r="AY233" s="34">
        <v>0</v>
      </c>
    </row>
    <row r="234" spans="1:51">
      <c r="A234" s="103">
        <v>279</v>
      </c>
      <c r="B234" s="103" t="s">
        <v>3095</v>
      </c>
      <c r="C234" s="34">
        <v>9.2475000000000005</v>
      </c>
      <c r="D234" s="34">
        <v>1.8548000927399999E-2</v>
      </c>
      <c r="E234" s="34">
        <v>1.7156564168899999</v>
      </c>
      <c r="F234" s="34">
        <v>10.112241947999999</v>
      </c>
      <c r="G234" s="34">
        <v>342</v>
      </c>
      <c r="H234" s="34">
        <v>1.3489289519300001</v>
      </c>
      <c r="I234" s="34">
        <v>364.44287531800001</v>
      </c>
      <c r="J234" s="34" t="s">
        <v>3096</v>
      </c>
      <c r="K234" s="34">
        <v>0.18378317</v>
      </c>
      <c r="L234" s="34">
        <v>2.6202931200000001E-5</v>
      </c>
      <c r="M234" s="34">
        <v>0</v>
      </c>
      <c r="N234" s="34">
        <v>3.3261618999999999E-2</v>
      </c>
      <c r="O234" s="34">
        <v>0.18378317499999999</v>
      </c>
      <c r="P234" s="34">
        <v>0</v>
      </c>
      <c r="Q234" s="34">
        <v>0.63824119999999995</v>
      </c>
      <c r="R234" s="34">
        <v>0.30983358500000002</v>
      </c>
      <c r="S234" s="34">
        <v>0</v>
      </c>
      <c r="T234" s="34" t="s">
        <v>3097</v>
      </c>
      <c r="U234" s="34">
        <v>250.8</v>
      </c>
      <c r="V234" s="34">
        <v>0</v>
      </c>
      <c r="W234" s="34">
        <v>91.2</v>
      </c>
      <c r="X234" s="34">
        <v>0</v>
      </c>
      <c r="Y234" s="34" t="s">
        <v>3098</v>
      </c>
      <c r="Z234" s="34">
        <v>0.69750000000000001</v>
      </c>
      <c r="AA234" s="34">
        <v>0</v>
      </c>
      <c r="AB234" s="34">
        <v>8.5500000000000007</v>
      </c>
      <c r="AC234" s="34" t="s">
        <v>3099</v>
      </c>
      <c r="AD234" s="34">
        <v>2.7822001391099999E-3</v>
      </c>
      <c r="AE234" s="34">
        <v>0</v>
      </c>
      <c r="AF234" s="34">
        <v>1.5765800788300002E-2</v>
      </c>
      <c r="AG234" s="34">
        <v>0</v>
      </c>
      <c r="AH234" s="34" t="s">
        <v>3100</v>
      </c>
      <c r="AI234" s="34">
        <v>6.3840308742699997E-2</v>
      </c>
      <c r="AJ234" s="34">
        <v>0.96952799651199995</v>
      </c>
      <c r="AK234" s="34">
        <v>0.57456277868500005</v>
      </c>
      <c r="AL234" s="34">
        <v>0.10772533294599999</v>
      </c>
      <c r="AM234" s="34" t="s">
        <v>3101</v>
      </c>
      <c r="AN234" s="34">
        <v>1.97763367907</v>
      </c>
      <c r="AO234" s="34">
        <v>3.5177863839999999</v>
      </c>
      <c r="AP234" s="34">
        <v>0</v>
      </c>
      <c r="AQ234" s="34">
        <v>1.5688</v>
      </c>
      <c r="AR234" s="34">
        <v>0.4</v>
      </c>
      <c r="AS234" s="34">
        <v>0</v>
      </c>
      <c r="AT234" s="34">
        <v>0.86499999999999999</v>
      </c>
      <c r="AU234" s="34">
        <v>0</v>
      </c>
      <c r="AV234" s="34">
        <v>0.77657197439900005</v>
      </c>
      <c r="AW234" s="34">
        <v>1.00644991056</v>
      </c>
      <c r="AX234" s="34">
        <v>0</v>
      </c>
      <c r="AY234" s="34">
        <v>0</v>
      </c>
    </row>
    <row r="235" spans="1:51">
      <c r="A235" s="103">
        <v>280</v>
      </c>
      <c r="B235" s="103" t="s">
        <v>3095</v>
      </c>
      <c r="C235" s="34">
        <v>0.24683707619199999</v>
      </c>
      <c r="D235" s="34">
        <v>3.24590018548</v>
      </c>
      <c r="E235" s="34">
        <v>0.36901721611999999</v>
      </c>
      <c r="F235" s="34">
        <v>0</v>
      </c>
      <c r="G235" s="34">
        <v>0</v>
      </c>
      <c r="H235" s="34">
        <v>0</v>
      </c>
      <c r="I235" s="34">
        <v>3.8617544777899999</v>
      </c>
      <c r="J235" s="34" t="s">
        <v>3096</v>
      </c>
      <c r="K235" s="34">
        <v>0</v>
      </c>
      <c r="L235" s="34">
        <v>0</v>
      </c>
      <c r="M235" s="34">
        <v>0</v>
      </c>
      <c r="N235" s="34">
        <v>0</v>
      </c>
      <c r="O235" s="34">
        <v>0</v>
      </c>
      <c r="P235" s="34">
        <v>0</v>
      </c>
      <c r="Q235" s="34">
        <v>0</v>
      </c>
      <c r="R235" s="34">
        <v>0</v>
      </c>
      <c r="S235" s="34">
        <v>0</v>
      </c>
      <c r="T235" s="34" t="s">
        <v>3097</v>
      </c>
      <c r="U235" s="34">
        <v>0</v>
      </c>
      <c r="V235" s="34">
        <v>0</v>
      </c>
      <c r="W235" s="34">
        <v>0</v>
      </c>
      <c r="X235" s="34">
        <v>0</v>
      </c>
      <c r="Y235" s="34" t="s">
        <v>3098</v>
      </c>
      <c r="Z235" s="34">
        <v>0.24683707619199999</v>
      </c>
      <c r="AA235" s="34">
        <v>0</v>
      </c>
      <c r="AB235" s="34">
        <v>0</v>
      </c>
      <c r="AC235" s="34" t="s">
        <v>3099</v>
      </c>
      <c r="AD235" s="34">
        <v>0.27822001854799999</v>
      </c>
      <c r="AE235" s="34">
        <v>0.27822000000000002</v>
      </c>
      <c r="AF235" s="34">
        <v>2.5039801669299999</v>
      </c>
      <c r="AG235" s="34">
        <v>0.18548000000000001</v>
      </c>
      <c r="AH235" s="34" t="s">
        <v>3100</v>
      </c>
      <c r="AI235" s="34">
        <v>7.3803443223999995E-2</v>
      </c>
      <c r="AJ235" s="34">
        <v>0</v>
      </c>
      <c r="AK235" s="34">
        <v>0.29521377289599998</v>
      </c>
      <c r="AL235" s="34">
        <v>0</v>
      </c>
      <c r="AM235" s="34" t="s">
        <v>3101</v>
      </c>
      <c r="AN235" s="34">
        <v>0</v>
      </c>
      <c r="AO235" s="34">
        <v>0</v>
      </c>
      <c r="AP235" s="34">
        <v>0</v>
      </c>
      <c r="AQ235" s="34">
        <v>0</v>
      </c>
      <c r="AR235" s="34">
        <v>0</v>
      </c>
      <c r="AS235" s="34">
        <v>0</v>
      </c>
      <c r="AT235" s="34">
        <v>0</v>
      </c>
      <c r="AU235" s="34">
        <v>0</v>
      </c>
      <c r="AV235" s="34">
        <v>0</v>
      </c>
      <c r="AW235" s="34">
        <v>0</v>
      </c>
      <c r="AX235" s="34">
        <v>0</v>
      </c>
      <c r="AY235" s="34">
        <v>0</v>
      </c>
    </row>
    <row r="236" spans="1:51">
      <c r="A236" s="103">
        <v>281</v>
      </c>
      <c r="B236" s="103" t="s">
        <v>3095</v>
      </c>
      <c r="C236" s="34">
        <v>2.56</v>
      </c>
      <c r="D236" s="34">
        <v>9.2740009273999998E-3</v>
      </c>
      <c r="E236" s="34">
        <v>0.52216229489099997</v>
      </c>
      <c r="F236" s="34">
        <v>10.7705533669</v>
      </c>
      <c r="G236" s="34">
        <v>0</v>
      </c>
      <c r="H236" s="34">
        <v>1.7153646092899999</v>
      </c>
      <c r="I236" s="34">
        <v>15.577354271999999</v>
      </c>
      <c r="J236" s="34" t="s">
        <v>3096</v>
      </c>
      <c r="K236" s="34">
        <v>4.5945795999999997E-2</v>
      </c>
      <c r="L236" s="34">
        <v>5.6962896000000004E-6</v>
      </c>
      <c r="M236" s="34">
        <v>0</v>
      </c>
      <c r="N236" s="34">
        <v>8.7743720000000008E-3</v>
      </c>
      <c r="O236" s="34">
        <v>8.2702429999999993E-2</v>
      </c>
      <c r="P236" s="34">
        <v>0.32931361799999997</v>
      </c>
      <c r="Q236" s="34">
        <v>1.223164752</v>
      </c>
      <c r="R236" s="34">
        <v>0</v>
      </c>
      <c r="S236" s="34">
        <v>2.5457944999999999E-2</v>
      </c>
      <c r="T236" s="34" t="s">
        <v>3097</v>
      </c>
      <c r="U236" s="34">
        <v>0</v>
      </c>
      <c r="V236" s="34">
        <v>0</v>
      </c>
      <c r="W236" s="34">
        <v>0</v>
      </c>
      <c r="X236" s="34">
        <v>0</v>
      </c>
      <c r="Y236" s="34" t="s">
        <v>3098</v>
      </c>
      <c r="Z236" s="34">
        <v>2.56</v>
      </c>
      <c r="AA236" s="34">
        <v>0</v>
      </c>
      <c r="AB236" s="34">
        <v>0</v>
      </c>
      <c r="AC236" s="34" t="s">
        <v>3099</v>
      </c>
      <c r="AD236" s="34">
        <v>1.3911001391099999E-3</v>
      </c>
      <c r="AE236" s="34">
        <v>0</v>
      </c>
      <c r="AF236" s="34">
        <v>7.8829007882899992E-3</v>
      </c>
      <c r="AG236" s="34">
        <v>0</v>
      </c>
      <c r="AH236" s="34" t="s">
        <v>3100</v>
      </c>
      <c r="AI236" s="34">
        <v>3.4892630310300002E-2</v>
      </c>
      <c r="AJ236" s="34">
        <v>0.155912392609</v>
      </c>
      <c r="AK236" s="34">
        <v>0.31403367279299998</v>
      </c>
      <c r="AL236" s="34">
        <v>1.7323599178800001E-2</v>
      </c>
      <c r="AM236" s="34" t="s">
        <v>3101</v>
      </c>
      <c r="AN236" s="34">
        <v>1.07426173119</v>
      </c>
      <c r="AO236" s="34">
        <v>3.3418972406899998</v>
      </c>
      <c r="AP236" s="34">
        <v>0.10210177500000001</v>
      </c>
      <c r="AQ236" s="34">
        <v>1.80412015688</v>
      </c>
      <c r="AR236" s="34">
        <v>0.6</v>
      </c>
      <c r="AS236" s="34">
        <v>0</v>
      </c>
      <c r="AT236" s="34">
        <v>0.77850003459999995</v>
      </c>
      <c r="AU236" s="34">
        <v>0</v>
      </c>
      <c r="AV236" s="34">
        <v>0</v>
      </c>
      <c r="AW236" s="34">
        <v>3.0696724284900001</v>
      </c>
      <c r="AX236" s="34">
        <v>0</v>
      </c>
      <c r="AY236" s="34">
        <v>0</v>
      </c>
    </row>
    <row r="237" spans="1:51">
      <c r="A237" s="103">
        <v>282</v>
      </c>
      <c r="B237" s="103" t="s">
        <v>3095</v>
      </c>
      <c r="C237" s="34">
        <v>5.2725</v>
      </c>
      <c r="D237" s="34">
        <v>1.8548000927399999E-2</v>
      </c>
      <c r="E237" s="34">
        <v>0.47569827127199998</v>
      </c>
      <c r="F237" s="34">
        <v>7.5318612107099998</v>
      </c>
      <c r="G237" s="34">
        <v>19.240091768500001</v>
      </c>
      <c r="H237" s="34">
        <v>1.66192050398</v>
      </c>
      <c r="I237" s="34">
        <v>34.200619755399998</v>
      </c>
      <c r="J237" s="34" t="s">
        <v>3096</v>
      </c>
      <c r="K237" s="34">
        <v>0.10210178</v>
      </c>
      <c r="L237" s="34">
        <v>6.1709812799999997E-6</v>
      </c>
      <c r="M237" s="34">
        <v>0</v>
      </c>
      <c r="N237" s="34">
        <v>1.2674092E-2</v>
      </c>
      <c r="O237" s="34">
        <v>6.1261070000000001E-2</v>
      </c>
      <c r="P237" s="34">
        <v>0.19602001799999999</v>
      </c>
      <c r="Q237" s="34">
        <v>0.77278923200000005</v>
      </c>
      <c r="R237" s="34">
        <v>0.51706814099999998</v>
      </c>
      <c r="S237" s="34">
        <v>0</v>
      </c>
      <c r="T237" s="34" t="s">
        <v>3097</v>
      </c>
      <c r="U237" s="34">
        <v>12.4400917685</v>
      </c>
      <c r="V237" s="34">
        <v>0</v>
      </c>
      <c r="W237" s="34">
        <v>6.8</v>
      </c>
      <c r="X237" s="34">
        <v>0</v>
      </c>
      <c r="Y237" s="34" t="s">
        <v>3098</v>
      </c>
      <c r="Z237" s="34">
        <v>5.2725</v>
      </c>
      <c r="AA237" s="34">
        <v>0</v>
      </c>
      <c r="AB237" s="34">
        <v>0</v>
      </c>
      <c r="AC237" s="34" t="s">
        <v>3099</v>
      </c>
      <c r="AD237" s="34">
        <v>2.7822001391099999E-3</v>
      </c>
      <c r="AE237" s="34">
        <v>0</v>
      </c>
      <c r="AF237" s="34">
        <v>1.5765800788300002E-2</v>
      </c>
      <c r="AG237" s="34">
        <v>0</v>
      </c>
      <c r="AH237" s="34" t="s">
        <v>3100</v>
      </c>
      <c r="AI237" s="34">
        <v>4.7569827127200003E-2</v>
      </c>
      <c r="AJ237" s="34">
        <v>0</v>
      </c>
      <c r="AK237" s="34">
        <v>0.42812844414399998</v>
      </c>
      <c r="AL237" s="34">
        <v>0</v>
      </c>
      <c r="AM237" s="34" t="s">
        <v>3101</v>
      </c>
      <c r="AN237" s="34">
        <v>0.19033909626100001</v>
      </c>
      <c r="AO237" s="34">
        <v>2.63833996389</v>
      </c>
      <c r="AP237" s="34">
        <v>2.8716120000000001E-2</v>
      </c>
      <c r="AQ237" s="34">
        <v>1.5688</v>
      </c>
      <c r="AR237" s="34">
        <v>0.6</v>
      </c>
      <c r="AS237" s="34">
        <v>2.8716120000000001E-2</v>
      </c>
      <c r="AT237" s="34">
        <v>1.4704999999999999</v>
      </c>
      <c r="AU237" s="34">
        <v>0</v>
      </c>
      <c r="AV237" s="34">
        <v>0</v>
      </c>
      <c r="AW237" s="34">
        <v>1.00644991056</v>
      </c>
      <c r="AX237" s="34">
        <v>0</v>
      </c>
      <c r="AY237" s="34">
        <v>0</v>
      </c>
    </row>
    <row r="238" spans="1:51">
      <c r="A238" s="103">
        <v>283</v>
      </c>
      <c r="B238" s="103" t="s">
        <v>3095</v>
      </c>
      <c r="C238" s="34">
        <v>0.15</v>
      </c>
      <c r="D238" s="34">
        <v>9.2740009273999998E-3</v>
      </c>
      <c r="E238" s="34">
        <v>3.2089389029099999</v>
      </c>
      <c r="F238" s="34">
        <v>4.4753652416899996</v>
      </c>
      <c r="G238" s="34">
        <v>0.30663064170999998</v>
      </c>
      <c r="H238" s="34">
        <v>4.0421173450000003</v>
      </c>
      <c r="I238" s="34">
        <v>12.1923261322</v>
      </c>
      <c r="J238" s="34" t="s">
        <v>3096</v>
      </c>
      <c r="K238" s="34">
        <v>8.1681409999999996E-2</v>
      </c>
      <c r="L238" s="34">
        <v>0</v>
      </c>
      <c r="M238" s="34">
        <v>0</v>
      </c>
      <c r="N238" s="34">
        <v>0</v>
      </c>
      <c r="O238" s="34">
        <v>8.1681409999999996E-2</v>
      </c>
      <c r="P238" s="34">
        <v>0.69832126800000005</v>
      </c>
      <c r="Q238" s="34">
        <v>1.82952016</v>
      </c>
      <c r="R238" s="34">
        <v>1.3329362039999999</v>
      </c>
      <c r="S238" s="34">
        <v>1.7976893000000001E-2</v>
      </c>
      <c r="T238" s="34" t="s">
        <v>3097</v>
      </c>
      <c r="U238" s="34">
        <v>0</v>
      </c>
      <c r="V238" s="34">
        <v>0</v>
      </c>
      <c r="W238" s="34">
        <v>0.30663064170999998</v>
      </c>
      <c r="X238" s="34">
        <v>0</v>
      </c>
      <c r="Y238" s="34" t="s">
        <v>3098</v>
      </c>
      <c r="Z238" s="34">
        <v>0.15</v>
      </c>
      <c r="AA238" s="34">
        <v>0</v>
      </c>
      <c r="AB238" s="34">
        <v>0</v>
      </c>
      <c r="AC238" s="34" t="s">
        <v>3099</v>
      </c>
      <c r="AD238" s="34">
        <v>1.3911001391099999E-3</v>
      </c>
      <c r="AE238" s="34">
        <v>0</v>
      </c>
      <c r="AF238" s="34">
        <v>7.8829007882899992E-3</v>
      </c>
      <c r="AG238" s="34">
        <v>0</v>
      </c>
      <c r="AH238" s="34" t="s">
        <v>3100</v>
      </c>
      <c r="AI238" s="34">
        <v>0.29314762271400002</v>
      </c>
      <c r="AJ238" s="34">
        <v>0.24971640819400001</v>
      </c>
      <c r="AK238" s="34">
        <v>2.6383286044199998</v>
      </c>
      <c r="AL238" s="34">
        <v>2.7746267577100001E-2</v>
      </c>
      <c r="AM238" s="34" t="s">
        <v>3101</v>
      </c>
      <c r="AN238" s="34">
        <v>0.480991255866</v>
      </c>
      <c r="AO238" s="34">
        <v>1.31916998195</v>
      </c>
      <c r="AP238" s="34">
        <v>5.1050884999999997E-2</v>
      </c>
      <c r="AQ238" s="34">
        <v>1.1766000784399999</v>
      </c>
      <c r="AR238" s="34">
        <v>0.1</v>
      </c>
      <c r="AS238" s="34">
        <v>0</v>
      </c>
      <c r="AT238" s="34">
        <v>0.17299999999999999</v>
      </c>
      <c r="AU238" s="34">
        <v>0</v>
      </c>
      <c r="AV238" s="34">
        <v>0.38828598720000002</v>
      </c>
      <c r="AW238" s="34">
        <v>0.75483748324</v>
      </c>
      <c r="AX238" s="34">
        <v>0</v>
      </c>
      <c r="AY238" s="34">
        <v>3.1429569999999997E-2</v>
      </c>
    </row>
    <row r="239" spans="1:51">
      <c r="A239" s="103">
        <v>284</v>
      </c>
      <c r="B239" s="103" t="s">
        <v>3095</v>
      </c>
      <c r="C239" s="34">
        <v>0.45</v>
      </c>
      <c r="D239" s="34">
        <v>0.102014000927</v>
      </c>
      <c r="E239" s="34">
        <v>0.88229489954999996</v>
      </c>
      <c r="F239" s="34">
        <v>4.3673714936900003</v>
      </c>
      <c r="G239" s="34">
        <v>0.30663064170999998</v>
      </c>
      <c r="H239" s="34">
        <v>3.551991578</v>
      </c>
      <c r="I239" s="34">
        <v>9.6603026138800008</v>
      </c>
      <c r="J239" s="34" t="s">
        <v>3096</v>
      </c>
      <c r="K239" s="34">
        <v>0</v>
      </c>
      <c r="L239" s="34">
        <v>0</v>
      </c>
      <c r="M239" s="34">
        <v>0</v>
      </c>
      <c r="N239" s="34">
        <v>0</v>
      </c>
      <c r="O239" s="34">
        <v>0</v>
      </c>
      <c r="P239" s="34">
        <v>0.502791408</v>
      </c>
      <c r="Q239" s="34">
        <v>1.56816</v>
      </c>
      <c r="R239" s="34">
        <v>1.48104017</v>
      </c>
      <c r="S239" s="34">
        <v>0</v>
      </c>
      <c r="T239" s="34" t="s">
        <v>3097</v>
      </c>
      <c r="U239" s="34">
        <v>0</v>
      </c>
      <c r="V239" s="34">
        <v>0</v>
      </c>
      <c r="W239" s="34">
        <v>0.30663064170999998</v>
      </c>
      <c r="X239" s="34">
        <v>0</v>
      </c>
      <c r="Y239" s="34" t="s">
        <v>3098</v>
      </c>
      <c r="Z239" s="34">
        <v>0.45</v>
      </c>
      <c r="AA239" s="34">
        <v>0</v>
      </c>
      <c r="AB239" s="34">
        <v>0</v>
      </c>
      <c r="AC239" s="34" t="s">
        <v>3099</v>
      </c>
      <c r="AD239" s="34">
        <v>1.3911001391099999E-3</v>
      </c>
      <c r="AE239" s="34">
        <v>7.8828999999999996E-2</v>
      </c>
      <c r="AF239" s="34">
        <v>7.8829007882899992E-3</v>
      </c>
      <c r="AG239" s="34">
        <v>1.3911E-2</v>
      </c>
      <c r="AH239" s="34" t="s">
        <v>3100</v>
      </c>
      <c r="AI239" s="34">
        <v>4.2014548188800002E-2</v>
      </c>
      <c r="AJ239" s="34">
        <v>0.41593447589600002</v>
      </c>
      <c r="AK239" s="34">
        <v>0.37813093369900003</v>
      </c>
      <c r="AL239" s="34">
        <v>4.6214941766200002E-2</v>
      </c>
      <c r="AM239" s="34" t="s">
        <v>3101</v>
      </c>
      <c r="AN239" s="34">
        <v>0.480991255866</v>
      </c>
      <c r="AO239" s="34">
        <v>1.31916998195</v>
      </c>
      <c r="AP239" s="34">
        <v>5.1050884999999997E-2</v>
      </c>
      <c r="AQ239" s="34">
        <v>1.1766000784399999</v>
      </c>
      <c r="AR239" s="34">
        <v>0</v>
      </c>
      <c r="AS239" s="34">
        <v>0</v>
      </c>
      <c r="AT239" s="34">
        <v>0.17299999999999999</v>
      </c>
      <c r="AU239" s="34">
        <v>0</v>
      </c>
      <c r="AV239" s="34">
        <v>0.38828598720000002</v>
      </c>
      <c r="AW239" s="34">
        <v>0.75483748324</v>
      </c>
      <c r="AX239" s="34">
        <v>0</v>
      </c>
      <c r="AY239" s="34">
        <v>2.3435821999999999E-2</v>
      </c>
    </row>
    <row r="240" spans="1:51">
      <c r="A240" s="103">
        <v>286</v>
      </c>
      <c r="B240" s="103" t="s">
        <v>3095</v>
      </c>
      <c r="C240" s="34">
        <v>1.915</v>
      </c>
      <c r="D240" s="34">
        <v>0.102014000927</v>
      </c>
      <c r="E240" s="34">
        <v>0.83041047814199997</v>
      </c>
      <c r="F240" s="34">
        <v>18.1212445277</v>
      </c>
      <c r="G240" s="34">
        <v>1.3703142501499999E-2</v>
      </c>
      <c r="H240" s="34">
        <v>1.1473689520000001</v>
      </c>
      <c r="I240" s="34">
        <v>22.129741101299999</v>
      </c>
      <c r="J240" s="34" t="s">
        <v>3096</v>
      </c>
      <c r="K240" s="34">
        <v>0.36182312999999999</v>
      </c>
      <c r="L240" s="34">
        <v>0</v>
      </c>
      <c r="M240" s="34">
        <v>0</v>
      </c>
      <c r="N240" s="34">
        <v>0</v>
      </c>
      <c r="O240" s="34">
        <v>0.15506706000000001</v>
      </c>
      <c r="P240" s="34">
        <v>0</v>
      </c>
      <c r="Q240" s="34">
        <v>0.117298368</v>
      </c>
      <c r="R240" s="34">
        <v>0.51318039400000004</v>
      </c>
      <c r="S240" s="34">
        <v>0</v>
      </c>
      <c r="T240" s="34" t="s">
        <v>3097</v>
      </c>
      <c r="U240" s="34">
        <v>0</v>
      </c>
      <c r="V240" s="34">
        <v>1.3703142501499999E-2</v>
      </c>
      <c r="W240" s="34">
        <v>0</v>
      </c>
      <c r="X240" s="34">
        <v>0</v>
      </c>
      <c r="Y240" s="34" t="s">
        <v>3098</v>
      </c>
      <c r="Z240" s="34">
        <v>1.9075</v>
      </c>
      <c r="AA240" s="34">
        <v>0</v>
      </c>
      <c r="AB240" s="34">
        <v>7.4999999999999997E-3</v>
      </c>
      <c r="AC240" s="34" t="s">
        <v>3099</v>
      </c>
      <c r="AD240" s="34">
        <v>9.2740009274000002E-4</v>
      </c>
      <c r="AE240" s="34">
        <v>8.3465999999999999E-2</v>
      </c>
      <c r="AF240" s="34">
        <v>8.34660083466E-3</v>
      </c>
      <c r="AG240" s="34">
        <v>9.2739999999999993E-3</v>
      </c>
      <c r="AH240" s="34" t="s">
        <v>3100</v>
      </c>
      <c r="AI240" s="34">
        <v>5.7380854591700003E-2</v>
      </c>
      <c r="AJ240" s="34">
        <v>0.230941739003</v>
      </c>
      <c r="AK240" s="34">
        <v>0.51642769132499999</v>
      </c>
      <c r="AL240" s="34">
        <v>2.5660193222499999E-2</v>
      </c>
      <c r="AM240" s="34" t="s">
        <v>3101</v>
      </c>
      <c r="AN240" s="34">
        <v>1.97763367907</v>
      </c>
      <c r="AO240" s="34">
        <v>0.87944659599999997</v>
      </c>
      <c r="AP240" s="34">
        <v>2.2972898499999998E-2</v>
      </c>
      <c r="AQ240" s="34">
        <v>0.78439999999999999</v>
      </c>
      <c r="AR240" s="34">
        <v>0.2</v>
      </c>
      <c r="AS240" s="34">
        <v>0</v>
      </c>
      <c r="AT240" s="34">
        <v>0.86499999999999999</v>
      </c>
      <c r="AU240" s="34">
        <v>0.81128922418500005</v>
      </c>
      <c r="AV240" s="34">
        <v>3.882859872</v>
      </c>
      <c r="AW240" s="34">
        <v>3.0193499832800001</v>
      </c>
      <c r="AX240" s="34">
        <v>5.6714200401500001</v>
      </c>
      <c r="AY240" s="34">
        <v>6.8722345000000002E-3</v>
      </c>
    </row>
    <row r="241" spans="1:51">
      <c r="A241" s="103">
        <v>287</v>
      </c>
      <c r="B241" s="103" t="s">
        <v>3095</v>
      </c>
      <c r="C241" s="34">
        <v>2.5259999999999998</v>
      </c>
      <c r="D241" s="34">
        <v>9.2740009273999998E-3</v>
      </c>
      <c r="E241" s="34">
        <v>0.434893548716</v>
      </c>
      <c r="F241" s="34">
        <v>2.3277165051600002</v>
      </c>
      <c r="G241" s="34">
        <v>0</v>
      </c>
      <c r="H241" s="34">
        <v>2.42277379104</v>
      </c>
      <c r="I241" s="34">
        <v>7.7206578458399999</v>
      </c>
      <c r="J241" s="34" t="s">
        <v>3096</v>
      </c>
      <c r="K241" s="34">
        <v>0.10512017</v>
      </c>
      <c r="L241" s="34">
        <v>1.30326352E-5</v>
      </c>
      <c r="M241" s="34">
        <v>0</v>
      </c>
      <c r="N241" s="34">
        <v>1.4838677999999999E-2</v>
      </c>
      <c r="O241" s="34">
        <v>0.10512017</v>
      </c>
      <c r="P241" s="34">
        <v>0.37475888400000001</v>
      </c>
      <c r="Q241" s="34">
        <v>0.94317856</v>
      </c>
      <c r="R241" s="34">
        <v>0.870740442</v>
      </c>
      <c r="S241" s="34">
        <v>9.0038544000000005E-3</v>
      </c>
      <c r="T241" s="34" t="s">
        <v>3097</v>
      </c>
      <c r="U241" s="34">
        <v>0</v>
      </c>
      <c r="V241" s="34">
        <v>0</v>
      </c>
      <c r="W241" s="34">
        <v>0</v>
      </c>
      <c r="X241" s="34">
        <v>0</v>
      </c>
      <c r="Y241" s="34" t="s">
        <v>3098</v>
      </c>
      <c r="Z241" s="34">
        <v>2.3759999999999999</v>
      </c>
      <c r="AA241" s="34">
        <v>0</v>
      </c>
      <c r="AB241" s="34">
        <v>0.15</v>
      </c>
      <c r="AC241" s="34" t="s">
        <v>3099</v>
      </c>
      <c r="AD241" s="34">
        <v>1.85480018548E-3</v>
      </c>
      <c r="AE241" s="34">
        <v>0</v>
      </c>
      <c r="AF241" s="34">
        <v>7.4192007419200002E-3</v>
      </c>
      <c r="AG241" s="34">
        <v>0</v>
      </c>
      <c r="AH241" s="34" t="s">
        <v>3100</v>
      </c>
      <c r="AI241" s="34">
        <v>8.2950054500799994E-2</v>
      </c>
      <c r="AJ241" s="34">
        <v>1.611462097E-2</v>
      </c>
      <c r="AK241" s="34">
        <v>0.33180021800300002</v>
      </c>
      <c r="AL241" s="34">
        <v>4.0286552424900002E-3</v>
      </c>
      <c r="AM241" s="34" t="s">
        <v>3101</v>
      </c>
      <c r="AN241" s="34">
        <v>0.57895090266600002</v>
      </c>
      <c r="AO241" s="34">
        <v>0.26383397879999998</v>
      </c>
      <c r="AP241" s="34">
        <v>0</v>
      </c>
      <c r="AQ241" s="34">
        <v>0.70596003137600005</v>
      </c>
      <c r="AR241" s="34">
        <v>0.2</v>
      </c>
      <c r="AS241" s="34">
        <v>0</v>
      </c>
      <c r="AT241" s="34">
        <v>0.34599999999999997</v>
      </c>
      <c r="AU241" s="34">
        <v>0</v>
      </c>
      <c r="AV241" s="34">
        <v>0.23297159232</v>
      </c>
      <c r="AW241" s="34">
        <v>0</v>
      </c>
      <c r="AX241" s="34">
        <v>0</v>
      </c>
      <c r="AY241" s="34">
        <v>0</v>
      </c>
    </row>
    <row r="242" spans="1:51">
      <c r="A242" s="103">
        <v>288</v>
      </c>
      <c r="B242" s="103" t="s">
        <v>3095</v>
      </c>
      <c r="C242" s="34">
        <v>0.75</v>
      </c>
      <c r="D242" s="34">
        <v>9.2740009273999998E-3</v>
      </c>
      <c r="E242" s="34">
        <v>0.81528152414900001</v>
      </c>
      <c r="F242" s="34">
        <v>6.5218673381499999</v>
      </c>
      <c r="G242" s="34">
        <v>0</v>
      </c>
      <c r="H242" s="34">
        <v>2.1132300050000001</v>
      </c>
      <c r="I242" s="34">
        <v>10.209652868199999</v>
      </c>
      <c r="J242" s="34" t="s">
        <v>3096</v>
      </c>
      <c r="K242" s="34">
        <v>0.15682832999999999</v>
      </c>
      <c r="L242" s="34">
        <v>0</v>
      </c>
      <c r="M242" s="34">
        <v>0</v>
      </c>
      <c r="N242" s="34">
        <v>0</v>
      </c>
      <c r="O242" s="34">
        <v>9.8017704999999997E-2</v>
      </c>
      <c r="P242" s="34">
        <v>0</v>
      </c>
      <c r="Q242" s="34">
        <v>1.33481776</v>
      </c>
      <c r="R242" s="34">
        <v>0.48174531999999998</v>
      </c>
      <c r="S242" s="34">
        <v>4.1820889999999999E-2</v>
      </c>
      <c r="T242" s="34" t="s">
        <v>3097</v>
      </c>
      <c r="U242" s="34">
        <v>0</v>
      </c>
      <c r="V242" s="34">
        <v>0</v>
      </c>
      <c r="W242" s="34">
        <v>0</v>
      </c>
      <c r="X242" s="34">
        <v>0</v>
      </c>
      <c r="Y242" s="34" t="s">
        <v>3098</v>
      </c>
      <c r="Z242" s="34">
        <v>0.6</v>
      </c>
      <c r="AA242" s="34">
        <v>0</v>
      </c>
      <c r="AB242" s="34">
        <v>0.15</v>
      </c>
      <c r="AC242" s="34" t="s">
        <v>3099</v>
      </c>
      <c r="AD242" s="34">
        <v>1.85480018548E-3</v>
      </c>
      <c r="AE242" s="34">
        <v>0</v>
      </c>
      <c r="AF242" s="34">
        <v>7.4192007419200002E-3</v>
      </c>
      <c r="AG242" s="34">
        <v>0</v>
      </c>
      <c r="AH242" s="34" t="s">
        <v>3100</v>
      </c>
      <c r="AI242" s="34">
        <v>0.16305630483</v>
      </c>
      <c r="AJ242" s="34">
        <v>0</v>
      </c>
      <c r="AK242" s="34">
        <v>0.65222521931900002</v>
      </c>
      <c r="AL242" s="34">
        <v>0</v>
      </c>
      <c r="AM242" s="34" t="s">
        <v>3101</v>
      </c>
      <c r="AN242" s="34">
        <v>0.97461786795000005</v>
      </c>
      <c r="AO242" s="34">
        <v>0.87944659599999997</v>
      </c>
      <c r="AP242" s="34">
        <v>0.30630534999999998</v>
      </c>
      <c r="AQ242" s="34">
        <v>0.39219999999999999</v>
      </c>
      <c r="AR242" s="34">
        <v>0.2</v>
      </c>
      <c r="AS242" s="34">
        <v>0</v>
      </c>
      <c r="AT242" s="34">
        <v>0.17299999999999999</v>
      </c>
      <c r="AU242" s="34">
        <v>0.40564461209300001</v>
      </c>
      <c r="AV242" s="34">
        <v>1.5531439488000001</v>
      </c>
      <c r="AW242" s="34">
        <v>0.50322495527800004</v>
      </c>
      <c r="AX242" s="34">
        <v>1.1342840080300001</v>
      </c>
      <c r="AY242" s="34">
        <v>0</v>
      </c>
    </row>
    <row r="243" spans="1:51">
      <c r="A243" s="103">
        <v>289</v>
      </c>
      <c r="B243" s="103" t="s">
        <v>3095</v>
      </c>
      <c r="C243" s="34">
        <v>1.1875</v>
      </c>
      <c r="D243" s="34">
        <v>2.7822001854799998</v>
      </c>
      <c r="E243" s="34">
        <v>0</v>
      </c>
      <c r="F243" s="34">
        <v>0.26494000000000001</v>
      </c>
      <c r="G243" s="34">
        <v>25.887713653999999</v>
      </c>
      <c r="H243" s="34">
        <v>1.3799808E-2</v>
      </c>
      <c r="I243" s="34">
        <v>30.136153647499999</v>
      </c>
      <c r="J243" s="34" t="s">
        <v>3096</v>
      </c>
      <c r="K243" s="34">
        <v>0</v>
      </c>
      <c r="L243" s="34">
        <v>0</v>
      </c>
      <c r="M243" s="34">
        <v>0</v>
      </c>
      <c r="N243" s="34">
        <v>0</v>
      </c>
      <c r="O243" s="34">
        <v>0</v>
      </c>
      <c r="P243" s="34">
        <v>0</v>
      </c>
      <c r="Q243" s="34">
        <v>1.3799808E-2</v>
      </c>
      <c r="R243" s="34">
        <v>0</v>
      </c>
      <c r="S243" s="34">
        <v>0</v>
      </c>
      <c r="T243" s="34" t="s">
        <v>3097</v>
      </c>
      <c r="U243" s="34">
        <v>17.887713653999999</v>
      </c>
      <c r="V243" s="34">
        <v>0</v>
      </c>
      <c r="W243" s="34">
        <v>8</v>
      </c>
      <c r="X243" s="34">
        <v>0</v>
      </c>
      <c r="Y243" s="34" t="s">
        <v>3098</v>
      </c>
      <c r="Z243" s="34">
        <v>1.1875</v>
      </c>
      <c r="AA243" s="34">
        <v>0</v>
      </c>
      <c r="AB243" s="34">
        <v>0</v>
      </c>
      <c r="AC243" s="34" t="s">
        <v>3099</v>
      </c>
      <c r="AD243" s="34">
        <v>0.55644003709599998</v>
      </c>
      <c r="AE243" s="34">
        <v>0</v>
      </c>
      <c r="AF243" s="34">
        <v>2.22576014838</v>
      </c>
      <c r="AG243" s="34">
        <v>0</v>
      </c>
      <c r="AH243" s="34" t="s">
        <v>3100</v>
      </c>
      <c r="AI243" s="34">
        <v>0</v>
      </c>
      <c r="AJ243" s="34">
        <v>0</v>
      </c>
      <c r="AK243" s="34">
        <v>0</v>
      </c>
      <c r="AL243" s="34">
        <v>0</v>
      </c>
      <c r="AM243" s="34" t="s">
        <v>3101</v>
      </c>
      <c r="AN243" s="34">
        <v>0</v>
      </c>
      <c r="AO243" s="34">
        <v>0</v>
      </c>
      <c r="AP243" s="34">
        <v>0</v>
      </c>
      <c r="AQ243" s="34">
        <v>7.8439999999999996E-2</v>
      </c>
      <c r="AR243" s="34">
        <v>0.1</v>
      </c>
      <c r="AS243" s="34">
        <v>0</v>
      </c>
      <c r="AT243" s="34">
        <v>8.6499999999999994E-2</v>
      </c>
      <c r="AU243" s="34">
        <v>0</v>
      </c>
      <c r="AV243" s="34">
        <v>0</v>
      </c>
      <c r="AW243" s="34">
        <v>0</v>
      </c>
      <c r="AX243" s="34">
        <v>0</v>
      </c>
      <c r="AY243" s="34">
        <v>0</v>
      </c>
    </row>
    <row r="244" spans="1:51">
      <c r="A244" s="103">
        <v>291</v>
      </c>
      <c r="B244" s="103" t="s">
        <v>3095</v>
      </c>
      <c r="C244" s="34">
        <v>1.9319999999999999</v>
      </c>
      <c r="D244" s="34">
        <v>0.18548000000000001</v>
      </c>
      <c r="E244" s="34">
        <v>11.9863782505</v>
      </c>
      <c r="F244" s="34">
        <v>1.0487009325000001</v>
      </c>
      <c r="G244" s="34">
        <v>0</v>
      </c>
      <c r="H244" s="34">
        <v>0.57223784119999999</v>
      </c>
      <c r="I244" s="34">
        <v>15.724797024200001</v>
      </c>
      <c r="J244" s="34" t="s">
        <v>3096</v>
      </c>
      <c r="K244" s="34">
        <v>9.1891605000000001E-2</v>
      </c>
      <c r="L244" s="34">
        <v>0</v>
      </c>
      <c r="M244" s="34">
        <v>0</v>
      </c>
      <c r="N244" s="34">
        <v>0</v>
      </c>
      <c r="O244" s="34">
        <v>7.7188944999999995E-2</v>
      </c>
      <c r="P244" s="34">
        <v>6.4127951999999998E-3</v>
      </c>
      <c r="Q244" s="34">
        <v>0.396744496</v>
      </c>
      <c r="R244" s="34">
        <v>0</v>
      </c>
      <c r="S244" s="34">
        <v>0</v>
      </c>
      <c r="T244" s="34" t="s">
        <v>3097</v>
      </c>
      <c r="U244" s="34">
        <v>0</v>
      </c>
      <c r="V244" s="34">
        <v>0</v>
      </c>
      <c r="W244" s="34">
        <v>0</v>
      </c>
      <c r="X244" s="34">
        <v>0</v>
      </c>
      <c r="Y244" s="34" t="s">
        <v>3098</v>
      </c>
      <c r="Z244" s="34">
        <v>1.9319999999999999</v>
      </c>
      <c r="AA244" s="34">
        <v>0</v>
      </c>
      <c r="AB244" s="34">
        <v>0</v>
      </c>
      <c r="AC244" s="34" t="s">
        <v>3099</v>
      </c>
      <c r="AD244" s="34">
        <v>3.7095999999999997E-2</v>
      </c>
      <c r="AE244" s="34">
        <v>5.5643999999999999E-2</v>
      </c>
      <c r="AF244" s="34">
        <v>5.5643999999999999E-2</v>
      </c>
      <c r="AG244" s="34">
        <v>3.7095999999999997E-2</v>
      </c>
      <c r="AH244" s="34" t="s">
        <v>3100</v>
      </c>
      <c r="AI244" s="34">
        <v>1.19863782505</v>
      </c>
      <c r="AJ244" s="34">
        <v>0</v>
      </c>
      <c r="AK244" s="34">
        <v>10.787740425400001</v>
      </c>
      <c r="AL244" s="34">
        <v>0</v>
      </c>
      <c r="AM244" s="34" t="s">
        <v>3101</v>
      </c>
      <c r="AN244" s="34">
        <v>0</v>
      </c>
      <c r="AO244" s="34">
        <v>0.43972329799999998</v>
      </c>
      <c r="AP244" s="34">
        <v>7.6576335000000002E-3</v>
      </c>
      <c r="AQ244" s="34">
        <v>0.23532</v>
      </c>
      <c r="AR244" s="34">
        <v>2.0000001E-2</v>
      </c>
      <c r="AS244" s="34">
        <v>0</v>
      </c>
      <c r="AT244" s="34">
        <v>0.34599999999999997</v>
      </c>
      <c r="AU244" s="34">
        <v>0</v>
      </c>
      <c r="AV244" s="34">
        <v>0</v>
      </c>
      <c r="AW244" s="34">
        <v>0</v>
      </c>
      <c r="AX244" s="34">
        <v>0</v>
      </c>
      <c r="AY244" s="34">
        <v>0</v>
      </c>
    </row>
  </sheetData>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dimension ref="A1:AR787"/>
  <sheetViews>
    <sheetView workbookViewId="0">
      <selection activeCell="A124" sqref="A124"/>
    </sheetView>
  </sheetViews>
  <sheetFormatPr defaultRowHeight="15"/>
  <cols>
    <col min="1" max="1" width="12.42578125" customWidth="1"/>
    <col min="2" max="2" width="30" customWidth="1"/>
    <col min="7" max="7" width="4.7109375" hidden="1" customWidth="1"/>
    <col min="8" max="8" width="5.85546875" hidden="1" customWidth="1"/>
    <col min="9" max="9" width="7.28515625" hidden="1" customWidth="1"/>
    <col min="10" max="10" width="8.28515625" hidden="1" customWidth="1"/>
    <col min="11" max="11" width="9.85546875" hidden="1" customWidth="1"/>
    <col min="12" max="12" width="10.42578125" hidden="1" customWidth="1"/>
    <col min="13" max="13" width="1.85546875" hidden="1" customWidth="1"/>
    <col min="14" max="14" width="8" hidden="1" customWidth="1"/>
    <col min="15" max="15" width="9.5703125" hidden="1" customWidth="1"/>
    <col min="16" max="16" width="10.5703125" hidden="1" customWidth="1"/>
    <col min="17" max="17" width="3.42578125" hidden="1" customWidth="1"/>
    <col min="18" max="20" width="9.140625" customWidth="1"/>
    <col min="21" max="22" width="9.140625" hidden="1" customWidth="1"/>
    <col min="23" max="23" width="9.140625" customWidth="1"/>
    <col min="24" max="25" width="9.140625" hidden="1" customWidth="1"/>
    <col min="26" max="26" width="9.140625" customWidth="1"/>
    <col min="27" max="28" width="9.140625" hidden="1" customWidth="1"/>
    <col min="29" max="29" width="9.140625" customWidth="1"/>
    <col min="30" max="31" width="9.28515625" hidden="1" customWidth="1"/>
    <col min="32" max="32" width="9.42578125" bestFit="1" customWidth="1"/>
    <col min="33" max="34" width="9.28515625" hidden="1" customWidth="1"/>
    <col min="35" max="35" width="9.5703125" bestFit="1" customWidth="1"/>
    <col min="36" max="37" width="9.28515625" hidden="1" customWidth="1"/>
    <col min="38" max="38" width="9.5703125" bestFit="1" customWidth="1"/>
    <col min="39" max="39" width="13.7109375" hidden="1" customWidth="1"/>
    <col min="40" max="40" width="12.7109375" hidden="1" customWidth="1"/>
    <col min="41" max="41" width="5.5703125" hidden="1" customWidth="1"/>
    <col min="42" max="42" width="14.28515625" hidden="1" customWidth="1"/>
    <col min="43" max="43" width="12.7109375" hidden="1" customWidth="1"/>
    <col min="44" max="44" width="4.7109375" hidden="1" customWidth="1"/>
  </cols>
  <sheetData>
    <row r="1" spans="1:44">
      <c r="A1" s="1" t="s">
        <v>740</v>
      </c>
      <c r="G1" t="s">
        <v>726</v>
      </c>
      <c r="R1" s="1" t="s">
        <v>694</v>
      </c>
      <c r="S1" s="1"/>
      <c r="U1" s="1" t="s">
        <v>720</v>
      </c>
      <c r="X1" s="1" t="s">
        <v>721</v>
      </c>
      <c r="Y1" s="1"/>
      <c r="Z1" s="1"/>
      <c r="AA1" s="1" t="s">
        <v>733</v>
      </c>
      <c r="AB1" s="1"/>
      <c r="AC1" s="1"/>
      <c r="AD1" s="1" t="s">
        <v>723</v>
      </c>
      <c r="AG1" s="1" t="s">
        <v>724</v>
      </c>
      <c r="AJ1" s="1" t="s">
        <v>725</v>
      </c>
      <c r="AM1" t="s">
        <v>742</v>
      </c>
      <c r="AP1" t="s">
        <v>745</v>
      </c>
    </row>
    <row r="2" spans="1:44">
      <c r="F2" s="1" t="s">
        <v>708</v>
      </c>
      <c r="G2" s="1" t="s">
        <v>717</v>
      </c>
      <c r="H2" s="1" t="s">
        <v>718</v>
      </c>
      <c r="I2" s="1" t="s">
        <v>719</v>
      </c>
      <c r="J2" s="1" t="s">
        <v>720</v>
      </c>
      <c r="K2" s="1" t="s">
        <v>721</v>
      </c>
      <c r="L2" s="1" t="s">
        <v>722</v>
      </c>
      <c r="M2" s="1"/>
      <c r="N2" s="1" t="s">
        <v>723</v>
      </c>
      <c r="O2" s="1" t="s">
        <v>724</v>
      </c>
      <c r="P2" s="1" t="s">
        <v>725</v>
      </c>
      <c r="Q2" s="1"/>
      <c r="R2" s="1" t="s">
        <v>717</v>
      </c>
      <c r="S2" s="1" t="s">
        <v>718</v>
      </c>
      <c r="T2" s="1" t="s">
        <v>719</v>
      </c>
      <c r="U2" s="1" t="s">
        <v>5</v>
      </c>
      <c r="V2" s="1" t="s">
        <v>731</v>
      </c>
      <c r="W2" s="1" t="s">
        <v>720</v>
      </c>
      <c r="X2" s="1" t="s">
        <v>5</v>
      </c>
      <c r="Y2" s="1" t="s">
        <v>731</v>
      </c>
      <c r="Z2" s="1" t="s">
        <v>721</v>
      </c>
      <c r="AA2" s="1" t="s">
        <v>5</v>
      </c>
      <c r="AB2" s="1" t="s">
        <v>731</v>
      </c>
      <c r="AC2" s="1" t="s">
        <v>733</v>
      </c>
      <c r="AD2" s="1" t="s">
        <v>5</v>
      </c>
      <c r="AE2" s="1" t="s">
        <v>731</v>
      </c>
      <c r="AF2" s="1" t="s">
        <v>723</v>
      </c>
      <c r="AG2" s="1" t="s">
        <v>5</v>
      </c>
      <c r="AH2" s="1" t="s">
        <v>731</v>
      </c>
      <c r="AI2" s="1" t="s">
        <v>724</v>
      </c>
      <c r="AJ2" s="1" t="s">
        <v>5</v>
      </c>
      <c r="AK2" s="1" t="s">
        <v>731</v>
      </c>
      <c r="AL2" s="1" t="s">
        <v>725</v>
      </c>
      <c r="AM2" s="1" t="s">
        <v>743</v>
      </c>
      <c r="AN2" s="1" t="s">
        <v>744</v>
      </c>
      <c r="AO2" s="1" t="s">
        <v>746</v>
      </c>
      <c r="AP2" s="1" t="s">
        <v>743</v>
      </c>
      <c r="AQ2" s="1" t="s">
        <v>744</v>
      </c>
      <c r="AR2" s="1" t="s">
        <v>746</v>
      </c>
    </row>
    <row r="3" spans="1:44" ht="15.75">
      <c r="A3" s="16" t="s">
        <v>28</v>
      </c>
      <c r="F3">
        <v>1</v>
      </c>
      <c r="G3" s="35">
        <v>0.2</v>
      </c>
      <c r="H3" s="35">
        <v>0.8</v>
      </c>
      <c r="I3" s="35">
        <v>3.5000002000000001</v>
      </c>
      <c r="J3" s="35">
        <v>0.5</v>
      </c>
      <c r="K3" s="35">
        <v>0.5</v>
      </c>
      <c r="L3" s="35">
        <v>0</v>
      </c>
      <c r="M3" s="35"/>
      <c r="N3" s="35">
        <v>3.0000002000000001</v>
      </c>
      <c r="O3" s="35">
        <v>4</v>
      </c>
      <c r="P3" s="35">
        <v>5</v>
      </c>
      <c r="Q3" s="35"/>
      <c r="R3" s="34">
        <f>G3</f>
        <v>0.2</v>
      </c>
      <c r="S3" s="34">
        <f t="shared" ref="S3:S66" si="0">H3*$C$9</f>
        <v>0.69200000000000006</v>
      </c>
      <c r="T3" s="34">
        <f t="shared" ref="T3:T66" si="1">I3*$C$10</f>
        <v>1.4077000804399999</v>
      </c>
      <c r="U3" s="34">
        <f>$D$11-($E$11*$D$5)</f>
        <v>-1.1068</v>
      </c>
      <c r="V3" s="15">
        <f>EXP(U3)/(1+EXP(U3))</f>
        <v>0.24846794868262756</v>
      </c>
      <c r="W3" s="34">
        <f>J3*V3</f>
        <v>0.12423397434131378</v>
      </c>
      <c r="X3" s="34">
        <f t="shared" ref="X3:X66" si="2">$D$12+($E$12*$C$5)</f>
        <v>1.2900000000000023E-2</v>
      </c>
      <c r="Y3" s="15">
        <f>EXP(X3)/(1+EXP(X3))</f>
        <v>0.50322495527805666</v>
      </c>
      <c r="Z3" s="34">
        <f t="shared" ref="Z3:Z66" si="3">Y3*K3</f>
        <v>0.25161247763902833</v>
      </c>
      <c r="AA3" s="34">
        <f t="shared" ref="AA3:AA66" si="4">$D$13+($E$13*$C$5)</f>
        <v>-0.3819999999999999</v>
      </c>
      <c r="AB3" s="15">
        <f>EXP(AA3)/(1+EXP(AA3))</f>
        <v>0.40564461209270181</v>
      </c>
      <c r="AC3" s="34">
        <f t="shared" ref="AC3:AC66" si="5">AB3*L3</f>
        <v>0</v>
      </c>
      <c r="AD3" s="34">
        <f>$D$14+($E$14*$D$5)</f>
        <v>-0.79680000000000006</v>
      </c>
      <c r="AE3" s="15">
        <f>EXP(AD3)/(1+EXP(AD3))</f>
        <v>0.31071044569635931</v>
      </c>
      <c r="AF3" s="34">
        <f t="shared" ref="AF3:AF66" si="6">AE3*N3</f>
        <v>0.93213139923116706</v>
      </c>
      <c r="AG3" s="34">
        <f t="shared" ref="AG3:AG66" si="7">$D$15+($E$15*$D$5)</f>
        <v>0.80779999999999985</v>
      </c>
      <c r="AH3" s="15">
        <f>EXP(AG3)/(1+EXP(AG3))</f>
        <v>0.69164049960599694</v>
      </c>
      <c r="AI3" s="34">
        <f t="shared" ref="AI3:AI66" si="8">AH3*O3</f>
        <v>2.7665619984239878</v>
      </c>
      <c r="AJ3" s="34">
        <f t="shared" ref="AJ3:AJ66" si="9">$D$16+($E$16*$D$5)</f>
        <v>4.2000000000000925E-3</v>
      </c>
      <c r="AK3" s="15">
        <f>EXP(AJ3)/(1+EXP(AJ3))</f>
        <v>0.50104999845650278</v>
      </c>
      <c r="AL3" s="34">
        <f t="shared" ref="AL3:AL66" si="10">AK3*P3</f>
        <v>2.505249992282514</v>
      </c>
      <c r="AM3" s="35">
        <f>SUM(G3:L3)</f>
        <v>5.5000002000000006</v>
      </c>
      <c r="AN3" s="35">
        <f>SUM(R3:T3,W3,Z3,AC3)</f>
        <v>2.6755465324203422</v>
      </c>
      <c r="AO3" s="35">
        <f>AM3-AN3</f>
        <v>2.8244536675796583</v>
      </c>
      <c r="AP3" s="35">
        <f>SUM(N3:P3)</f>
        <v>12.000000200000001</v>
      </c>
      <c r="AQ3" s="35">
        <f>SUM(AF3,AI3,AL3)</f>
        <v>6.2039433899376686</v>
      </c>
      <c r="AR3" s="35">
        <f>AP3-AQ3</f>
        <v>5.796056810062332</v>
      </c>
    </row>
    <row r="4" spans="1:44" ht="15.75">
      <c r="A4" s="16"/>
      <c r="C4" t="s">
        <v>730</v>
      </c>
      <c r="D4" t="s">
        <v>739</v>
      </c>
      <c r="F4">
        <v>2</v>
      </c>
      <c r="G4" s="35">
        <v>1</v>
      </c>
      <c r="H4" s="35">
        <v>2</v>
      </c>
      <c r="I4" s="35">
        <v>4</v>
      </c>
      <c r="J4" s="35">
        <v>2</v>
      </c>
      <c r="K4" s="35">
        <v>3.0000002000000001</v>
      </c>
      <c r="L4" s="35">
        <v>6.0000004999999996</v>
      </c>
      <c r="M4" s="35"/>
      <c r="N4" s="35">
        <v>1</v>
      </c>
      <c r="O4" s="35">
        <v>3.0000002000000001</v>
      </c>
      <c r="P4" s="35">
        <v>4</v>
      </c>
      <c r="Q4" s="35"/>
      <c r="R4" s="34">
        <f t="shared" ref="R4:R67" si="11">G4</f>
        <v>1</v>
      </c>
      <c r="S4" s="34">
        <f t="shared" si="0"/>
        <v>1.73</v>
      </c>
      <c r="T4" s="34">
        <f t="shared" si="1"/>
        <v>1.6088</v>
      </c>
      <c r="U4" s="34">
        <f t="shared" ref="U4:U67" si="12">$D$11-($E$11*$D$5)</f>
        <v>-1.1068</v>
      </c>
      <c r="V4" s="15">
        <f t="shared" ref="V4:V67" si="13">EXP(U4)/(1+EXP(U4))</f>
        <v>0.24846794868262756</v>
      </c>
      <c r="W4" s="34">
        <f t="shared" ref="W4:W66" si="14">J4*V4</f>
        <v>0.49693589736525512</v>
      </c>
      <c r="X4" s="34">
        <f t="shared" si="2"/>
        <v>1.2900000000000023E-2</v>
      </c>
      <c r="Y4" s="15">
        <f t="shared" ref="Y4:Y67" si="15">EXP(X4)/(1+EXP(X4))</f>
        <v>0.50322495527805666</v>
      </c>
      <c r="Z4" s="34">
        <f t="shared" si="3"/>
        <v>1.5096749664791611</v>
      </c>
      <c r="AA4" s="34">
        <f t="shared" si="4"/>
        <v>-0.3819999999999999</v>
      </c>
      <c r="AB4" s="15">
        <f t="shared" ref="AB4:AB67" si="16">EXP(AA4)/(1+EXP(AA4))</f>
        <v>0.40564461209270181</v>
      </c>
      <c r="AC4" s="34">
        <f t="shared" si="5"/>
        <v>2.4338678753785166</v>
      </c>
      <c r="AD4" s="34">
        <f t="shared" ref="AD4:AD67" si="17">$D$14+($E$14*$D$5)</f>
        <v>-0.79680000000000006</v>
      </c>
      <c r="AE4" s="15">
        <f t="shared" ref="AE4:AE67" si="18">EXP(AD4)/(1+EXP(AD4))</f>
        <v>0.31071044569635931</v>
      </c>
      <c r="AF4" s="34">
        <f t="shared" si="6"/>
        <v>0.31071044569635931</v>
      </c>
      <c r="AG4" s="34">
        <f t="shared" si="7"/>
        <v>0.80779999999999985</v>
      </c>
      <c r="AH4" s="15">
        <f t="shared" ref="AH4:AH67" si="19">EXP(AG4)/(1+EXP(AG4))</f>
        <v>0.69164049960599694</v>
      </c>
      <c r="AI4" s="34">
        <f t="shared" si="8"/>
        <v>2.0749216371460908</v>
      </c>
      <c r="AJ4" s="34">
        <f t="shared" si="9"/>
        <v>4.2000000000000925E-3</v>
      </c>
      <c r="AK4" s="15">
        <f t="shared" ref="AK4:AK67" si="20">EXP(AJ4)/(1+EXP(AJ4))</f>
        <v>0.50104999845650278</v>
      </c>
      <c r="AL4" s="34">
        <f t="shared" si="10"/>
        <v>2.0041999938260111</v>
      </c>
      <c r="AM4" s="35">
        <f t="shared" ref="AM4:AM67" si="21">SUM(G4:L4)</f>
        <v>18.000000700000001</v>
      </c>
      <c r="AN4" s="35">
        <f t="shared" ref="AN4:AN67" si="22">SUM(R4:T4,W4,Z4,AC4)</f>
        <v>8.7792787392229332</v>
      </c>
      <c r="AO4" s="35">
        <f t="shared" ref="AO4:AO67" si="23">AM4-AN4</f>
        <v>9.2207219607770678</v>
      </c>
      <c r="AP4" s="35">
        <f t="shared" ref="AP4:AP67" si="24">SUM(N4:P4)</f>
        <v>8.0000002000000006</v>
      </c>
      <c r="AQ4" s="35">
        <f t="shared" ref="AQ4:AQ67" si="25">SUM(AF4,AI4,AL4)</f>
        <v>4.3898320766684611</v>
      </c>
      <c r="AR4" s="35">
        <f t="shared" ref="AR4:AR67" si="26">AP4-AQ4</f>
        <v>3.6101681233315395</v>
      </c>
    </row>
    <row r="5" spans="1:44" ht="15.75">
      <c r="A5" s="1" t="s">
        <v>13</v>
      </c>
      <c r="C5">
        <v>20</v>
      </c>
      <c r="D5">
        <v>30</v>
      </c>
      <c r="F5">
        <v>3</v>
      </c>
      <c r="G5" s="35">
        <v>2.5</v>
      </c>
      <c r="H5" s="35">
        <v>3.5000002000000001</v>
      </c>
      <c r="I5" s="35">
        <v>3.6000000999999999</v>
      </c>
      <c r="J5" s="35">
        <v>10.700001</v>
      </c>
      <c r="K5" s="35">
        <v>0</v>
      </c>
      <c r="L5" s="35">
        <v>0</v>
      </c>
      <c r="M5" s="35"/>
      <c r="N5" s="35">
        <v>2.5</v>
      </c>
      <c r="O5" s="35">
        <v>0</v>
      </c>
      <c r="P5" s="35">
        <v>0</v>
      </c>
      <c r="Q5" s="35"/>
      <c r="R5" s="34">
        <f t="shared" si="11"/>
        <v>2.5</v>
      </c>
      <c r="S5" s="34">
        <f t="shared" si="0"/>
        <v>3.027500173</v>
      </c>
      <c r="T5" s="34">
        <f t="shared" si="1"/>
        <v>1.4479200402199999</v>
      </c>
      <c r="U5" s="34">
        <f t="shared" si="12"/>
        <v>-1.1068</v>
      </c>
      <c r="V5" s="15">
        <f t="shared" si="13"/>
        <v>0.24846794868262756</v>
      </c>
      <c r="W5" s="34">
        <f t="shared" si="14"/>
        <v>2.6586072993720635</v>
      </c>
      <c r="X5" s="34">
        <f t="shared" si="2"/>
        <v>1.2900000000000023E-2</v>
      </c>
      <c r="Y5" s="15">
        <f t="shared" si="15"/>
        <v>0.50322495527805666</v>
      </c>
      <c r="Z5" s="34">
        <f t="shared" si="3"/>
        <v>0</v>
      </c>
      <c r="AA5" s="34">
        <f t="shared" si="4"/>
        <v>-0.3819999999999999</v>
      </c>
      <c r="AB5" s="15">
        <f t="shared" si="16"/>
        <v>0.40564461209270181</v>
      </c>
      <c r="AC5" s="34">
        <f t="shared" si="5"/>
        <v>0</v>
      </c>
      <c r="AD5" s="34">
        <f t="shared" si="17"/>
        <v>-0.79680000000000006</v>
      </c>
      <c r="AE5" s="15">
        <f t="shared" si="18"/>
        <v>0.31071044569635931</v>
      </c>
      <c r="AF5" s="34">
        <f t="shared" si="6"/>
        <v>0.77677611424089821</v>
      </c>
      <c r="AG5" s="34">
        <f t="shared" si="7"/>
        <v>0.80779999999999985</v>
      </c>
      <c r="AH5" s="15">
        <f t="shared" si="19"/>
        <v>0.69164049960599694</v>
      </c>
      <c r="AI5" s="34">
        <f t="shared" si="8"/>
        <v>0</v>
      </c>
      <c r="AJ5" s="34">
        <f t="shared" si="9"/>
        <v>4.2000000000000925E-3</v>
      </c>
      <c r="AK5" s="15">
        <f t="shared" si="20"/>
        <v>0.50104999845650278</v>
      </c>
      <c r="AL5" s="34">
        <f t="shared" si="10"/>
        <v>0</v>
      </c>
      <c r="AM5" s="35">
        <f t="shared" si="21"/>
        <v>20.300001300000002</v>
      </c>
      <c r="AN5" s="35">
        <f t="shared" si="22"/>
        <v>9.6340275125920627</v>
      </c>
      <c r="AO5" s="35">
        <f t="shared" si="23"/>
        <v>10.665973787407939</v>
      </c>
      <c r="AP5" s="35">
        <f t="shared" si="24"/>
        <v>2.5</v>
      </c>
      <c r="AQ5" s="35">
        <f t="shared" si="25"/>
        <v>0.77677611424089821</v>
      </c>
      <c r="AR5" s="35">
        <f t="shared" si="26"/>
        <v>1.7232238857591018</v>
      </c>
    </row>
    <row r="6" spans="1:44" ht="15.75">
      <c r="F6">
        <v>4</v>
      </c>
      <c r="G6" s="35">
        <v>0.2</v>
      </c>
      <c r="H6" s="35">
        <v>0.3</v>
      </c>
      <c r="I6" s="35">
        <v>3.8000001999999999</v>
      </c>
      <c r="J6" s="35">
        <v>0</v>
      </c>
      <c r="K6" s="35">
        <v>0</v>
      </c>
      <c r="L6" s="35">
        <v>0</v>
      </c>
      <c r="M6" s="35"/>
      <c r="N6" s="35">
        <v>12.000000999999999</v>
      </c>
      <c r="O6" s="35">
        <v>7.0000004999999996</v>
      </c>
      <c r="P6" s="35">
        <v>4.5</v>
      </c>
      <c r="Q6" s="35"/>
      <c r="R6" s="34">
        <f t="shared" si="11"/>
        <v>0.2</v>
      </c>
      <c r="S6" s="34">
        <f t="shared" si="0"/>
        <v>0.25950000000000001</v>
      </c>
      <c r="T6" s="34">
        <f t="shared" si="1"/>
        <v>1.5283600804399999</v>
      </c>
      <c r="U6" s="34">
        <f t="shared" si="12"/>
        <v>-1.1068</v>
      </c>
      <c r="V6" s="15">
        <f t="shared" si="13"/>
        <v>0.24846794868262756</v>
      </c>
      <c r="W6" s="34">
        <f t="shared" si="14"/>
        <v>0</v>
      </c>
      <c r="X6" s="34">
        <f t="shared" si="2"/>
        <v>1.2900000000000023E-2</v>
      </c>
      <c r="Y6" s="15">
        <f t="shared" si="15"/>
        <v>0.50322495527805666</v>
      </c>
      <c r="Z6" s="34">
        <f t="shared" si="3"/>
        <v>0</v>
      </c>
      <c r="AA6" s="34">
        <f t="shared" si="4"/>
        <v>-0.3819999999999999</v>
      </c>
      <c r="AB6" s="15">
        <f t="shared" si="16"/>
        <v>0.40564461209270181</v>
      </c>
      <c r="AC6" s="34">
        <f t="shared" si="5"/>
        <v>0</v>
      </c>
      <c r="AD6" s="34">
        <f t="shared" si="17"/>
        <v>-0.79680000000000006</v>
      </c>
      <c r="AE6" s="15">
        <f t="shared" si="18"/>
        <v>0.31071044569635931</v>
      </c>
      <c r="AF6" s="34">
        <f t="shared" si="6"/>
        <v>3.728525659066757</v>
      </c>
      <c r="AG6" s="34">
        <f t="shared" si="7"/>
        <v>0.80779999999999985</v>
      </c>
      <c r="AH6" s="15">
        <f t="shared" si="19"/>
        <v>0.69164049960599694</v>
      </c>
      <c r="AI6" s="34">
        <f t="shared" si="8"/>
        <v>4.8414838430622282</v>
      </c>
      <c r="AJ6" s="34">
        <f t="shared" si="9"/>
        <v>4.2000000000000925E-3</v>
      </c>
      <c r="AK6" s="15">
        <f t="shared" si="20"/>
        <v>0.50104999845650278</v>
      </c>
      <c r="AL6" s="34">
        <f t="shared" si="10"/>
        <v>2.2547249930542623</v>
      </c>
      <c r="AM6" s="35">
        <f t="shared" si="21"/>
        <v>4.3000001999999995</v>
      </c>
      <c r="AN6" s="35">
        <f t="shared" si="22"/>
        <v>1.98786008044</v>
      </c>
      <c r="AO6" s="35">
        <f t="shared" si="23"/>
        <v>2.3121401195599995</v>
      </c>
      <c r="AP6" s="35">
        <f t="shared" si="24"/>
        <v>23.5000015</v>
      </c>
      <c r="AQ6" s="35">
        <f t="shared" si="25"/>
        <v>10.824734495183248</v>
      </c>
      <c r="AR6" s="35">
        <f t="shared" si="26"/>
        <v>12.675267004816751</v>
      </c>
    </row>
    <row r="7" spans="1:44" ht="15.75">
      <c r="A7" t="s">
        <v>25</v>
      </c>
      <c r="B7" t="s">
        <v>15</v>
      </c>
      <c r="C7" t="s">
        <v>727</v>
      </c>
      <c r="D7" t="s">
        <v>0</v>
      </c>
      <c r="E7" t="s">
        <v>728</v>
      </c>
      <c r="F7">
        <v>5</v>
      </c>
      <c r="G7" s="35">
        <v>0.5</v>
      </c>
      <c r="H7" s="35">
        <v>1.6</v>
      </c>
      <c r="I7" s="35">
        <v>3.3000001999999999</v>
      </c>
      <c r="J7" s="35">
        <v>4.3</v>
      </c>
      <c r="K7" s="35">
        <v>8.9000009999999996</v>
      </c>
      <c r="L7" s="35">
        <v>3.4</v>
      </c>
      <c r="M7" s="35"/>
      <c r="N7" s="35">
        <v>0.8</v>
      </c>
      <c r="O7" s="35">
        <v>1.6</v>
      </c>
      <c r="P7" s="35">
        <v>0.6</v>
      </c>
      <c r="Q7" s="35"/>
      <c r="R7" s="34">
        <f t="shared" si="11"/>
        <v>0.5</v>
      </c>
      <c r="S7" s="34">
        <f t="shared" si="0"/>
        <v>1.3840000000000001</v>
      </c>
      <c r="T7" s="34">
        <f t="shared" si="1"/>
        <v>1.3272600804399999</v>
      </c>
      <c r="U7" s="34">
        <f t="shared" si="12"/>
        <v>-1.1068</v>
      </c>
      <c r="V7" s="15">
        <f t="shared" si="13"/>
        <v>0.24846794868262756</v>
      </c>
      <c r="W7" s="34">
        <f t="shared" si="14"/>
        <v>1.0684121793352985</v>
      </c>
      <c r="X7" s="34">
        <f t="shared" si="2"/>
        <v>1.2900000000000023E-2</v>
      </c>
      <c r="Y7" s="15">
        <f t="shared" si="15"/>
        <v>0.50322495527805666</v>
      </c>
      <c r="Z7" s="34">
        <f t="shared" si="3"/>
        <v>4.4787026051996595</v>
      </c>
      <c r="AA7" s="34">
        <f t="shared" si="4"/>
        <v>-0.3819999999999999</v>
      </c>
      <c r="AB7" s="15">
        <f t="shared" si="16"/>
        <v>0.40564461209270181</v>
      </c>
      <c r="AC7" s="34">
        <f t="shared" si="5"/>
        <v>1.3791916811151861</v>
      </c>
      <c r="AD7" s="34">
        <f t="shared" si="17"/>
        <v>-0.79680000000000006</v>
      </c>
      <c r="AE7" s="15">
        <f t="shared" si="18"/>
        <v>0.31071044569635931</v>
      </c>
      <c r="AF7" s="34">
        <f t="shared" si="6"/>
        <v>0.24856835655708745</v>
      </c>
      <c r="AG7" s="34">
        <f t="shared" si="7"/>
        <v>0.80779999999999985</v>
      </c>
      <c r="AH7" s="15">
        <f t="shared" si="19"/>
        <v>0.69164049960599694</v>
      </c>
      <c r="AI7" s="34">
        <f t="shared" si="8"/>
        <v>1.1066247993695952</v>
      </c>
      <c r="AJ7" s="34">
        <f t="shared" si="9"/>
        <v>4.2000000000000925E-3</v>
      </c>
      <c r="AK7" s="15">
        <f t="shared" si="20"/>
        <v>0.50104999845650278</v>
      </c>
      <c r="AL7" s="34">
        <f t="shared" si="10"/>
        <v>0.30062999907390164</v>
      </c>
      <c r="AM7" s="35">
        <f t="shared" si="21"/>
        <v>22.0000012</v>
      </c>
      <c r="AN7" s="35">
        <f t="shared" si="22"/>
        <v>10.137566546090143</v>
      </c>
      <c r="AO7" s="35">
        <f t="shared" si="23"/>
        <v>11.862434653909856</v>
      </c>
      <c r="AP7" s="35">
        <f t="shared" si="24"/>
        <v>3.0000000000000004</v>
      </c>
      <c r="AQ7" s="35">
        <f t="shared" si="25"/>
        <v>1.6558231550005844</v>
      </c>
      <c r="AR7" s="35">
        <f t="shared" si="26"/>
        <v>1.344176844999416</v>
      </c>
    </row>
    <row r="8" spans="1:44" ht="15.75">
      <c r="A8" t="s">
        <v>734</v>
      </c>
      <c r="B8" t="s">
        <v>16</v>
      </c>
      <c r="C8">
        <v>1</v>
      </c>
      <c r="F8">
        <v>6</v>
      </c>
      <c r="G8" s="35">
        <v>0.1</v>
      </c>
      <c r="H8" s="35">
        <v>0.4</v>
      </c>
      <c r="I8" s="35">
        <v>0.8</v>
      </c>
      <c r="J8" s="35">
        <v>2.6000000999999999</v>
      </c>
      <c r="K8" s="35">
        <v>2.2000000000000002</v>
      </c>
      <c r="L8" s="35">
        <v>0</v>
      </c>
      <c r="M8" s="35"/>
      <c r="N8" s="35">
        <v>0.3</v>
      </c>
      <c r="O8" s="35">
        <v>0.70000004999999998</v>
      </c>
      <c r="P8" s="35">
        <v>0.70000004999999998</v>
      </c>
      <c r="Q8" s="35"/>
      <c r="R8" s="34">
        <f t="shared" si="11"/>
        <v>0.1</v>
      </c>
      <c r="S8" s="34">
        <f t="shared" si="0"/>
        <v>0.34600000000000003</v>
      </c>
      <c r="T8" s="34">
        <f t="shared" si="1"/>
        <v>0.32176000000000005</v>
      </c>
      <c r="U8" s="34">
        <f t="shared" si="12"/>
        <v>-1.1068</v>
      </c>
      <c r="V8" s="15">
        <f t="shared" si="13"/>
        <v>0.24846794868262756</v>
      </c>
      <c r="W8" s="34">
        <f t="shared" si="14"/>
        <v>0.64601669142162654</v>
      </c>
      <c r="X8" s="34">
        <f t="shared" si="2"/>
        <v>1.2900000000000023E-2</v>
      </c>
      <c r="Y8" s="15">
        <f t="shared" si="15"/>
        <v>0.50322495527805666</v>
      </c>
      <c r="Z8" s="34">
        <f t="shared" si="3"/>
        <v>1.1070949016117249</v>
      </c>
      <c r="AA8" s="34">
        <f t="shared" si="4"/>
        <v>-0.3819999999999999</v>
      </c>
      <c r="AB8" s="15">
        <f t="shared" si="16"/>
        <v>0.40564461209270181</v>
      </c>
      <c r="AC8" s="34">
        <f t="shared" si="5"/>
        <v>0</v>
      </c>
      <c r="AD8" s="34">
        <f t="shared" si="17"/>
        <v>-0.79680000000000006</v>
      </c>
      <c r="AE8" s="15">
        <f t="shared" si="18"/>
        <v>0.31071044569635931</v>
      </c>
      <c r="AF8" s="34">
        <f t="shared" si="6"/>
        <v>9.3213133708907783E-2</v>
      </c>
      <c r="AG8" s="34">
        <f t="shared" si="7"/>
        <v>0.80779999999999985</v>
      </c>
      <c r="AH8" s="15">
        <f t="shared" si="19"/>
        <v>0.69164049960599694</v>
      </c>
      <c r="AI8" s="34">
        <f t="shared" si="8"/>
        <v>0.48414838430622281</v>
      </c>
      <c r="AJ8" s="34">
        <f t="shared" si="9"/>
        <v>4.2000000000000925E-3</v>
      </c>
      <c r="AK8" s="15">
        <f t="shared" si="20"/>
        <v>0.50104999845650278</v>
      </c>
      <c r="AL8" s="34">
        <f t="shared" si="10"/>
        <v>0.35073502397205186</v>
      </c>
      <c r="AM8" s="35">
        <f t="shared" si="21"/>
        <v>6.1000000999999999</v>
      </c>
      <c r="AN8" s="35">
        <f t="shared" si="22"/>
        <v>2.5208715930333514</v>
      </c>
      <c r="AO8" s="35">
        <f t="shared" si="23"/>
        <v>3.5791285069666485</v>
      </c>
      <c r="AP8" s="35">
        <f t="shared" si="24"/>
        <v>1.7000001</v>
      </c>
      <c r="AQ8" s="35">
        <f t="shared" si="25"/>
        <v>0.9280965419871825</v>
      </c>
      <c r="AR8" s="35">
        <f t="shared" si="26"/>
        <v>0.77190355801281751</v>
      </c>
    </row>
    <row r="9" spans="1:44" ht="15.75">
      <c r="A9" t="s">
        <v>718</v>
      </c>
      <c r="B9" t="s">
        <v>17</v>
      </c>
      <c r="C9">
        <v>0.86499999999999999</v>
      </c>
      <c r="F9">
        <v>7</v>
      </c>
      <c r="G9" s="35">
        <v>1</v>
      </c>
      <c r="H9" s="35">
        <v>3.2</v>
      </c>
      <c r="I9" s="35">
        <v>1.9000001</v>
      </c>
      <c r="J9" s="35">
        <v>0.6</v>
      </c>
      <c r="K9" s="35">
        <v>0.70000004999999998</v>
      </c>
      <c r="L9" s="35">
        <v>1.7</v>
      </c>
      <c r="M9" s="35"/>
      <c r="N9" s="35">
        <v>4.9000000000000004</v>
      </c>
      <c r="O9" s="35">
        <v>5.4</v>
      </c>
      <c r="P9" s="35">
        <v>14.200001</v>
      </c>
      <c r="Q9" s="35"/>
      <c r="R9" s="34">
        <f t="shared" si="11"/>
        <v>1</v>
      </c>
      <c r="S9" s="34">
        <f t="shared" si="0"/>
        <v>2.7680000000000002</v>
      </c>
      <c r="T9" s="34">
        <f t="shared" si="1"/>
        <v>0.76418004021999997</v>
      </c>
      <c r="U9" s="34">
        <f t="shared" si="12"/>
        <v>-1.1068</v>
      </c>
      <c r="V9" s="15">
        <f t="shared" si="13"/>
        <v>0.24846794868262756</v>
      </c>
      <c r="W9" s="34">
        <f t="shared" si="14"/>
        <v>0.14908076920957652</v>
      </c>
      <c r="X9" s="34">
        <f t="shared" si="2"/>
        <v>1.2900000000000023E-2</v>
      </c>
      <c r="Y9" s="15">
        <f t="shared" si="15"/>
        <v>0.50322495527805666</v>
      </c>
      <c r="Z9" s="34">
        <f t="shared" si="3"/>
        <v>0.35225749385588739</v>
      </c>
      <c r="AA9" s="34">
        <f t="shared" si="4"/>
        <v>-0.3819999999999999</v>
      </c>
      <c r="AB9" s="15">
        <f t="shared" si="16"/>
        <v>0.40564461209270181</v>
      </c>
      <c r="AC9" s="34">
        <f t="shared" si="5"/>
        <v>0.68959584055759304</v>
      </c>
      <c r="AD9" s="34">
        <f t="shared" si="17"/>
        <v>-0.79680000000000006</v>
      </c>
      <c r="AE9" s="15">
        <f t="shared" si="18"/>
        <v>0.31071044569635931</v>
      </c>
      <c r="AF9" s="34">
        <f t="shared" si="6"/>
        <v>1.5224811839121608</v>
      </c>
      <c r="AG9" s="34">
        <f t="shared" si="7"/>
        <v>0.80779999999999985</v>
      </c>
      <c r="AH9" s="15">
        <f t="shared" si="19"/>
        <v>0.69164049960599694</v>
      </c>
      <c r="AI9" s="34">
        <f t="shared" si="8"/>
        <v>3.7348586978723839</v>
      </c>
      <c r="AJ9" s="34">
        <f t="shared" si="9"/>
        <v>4.2000000000000925E-3</v>
      </c>
      <c r="AK9" s="15">
        <f t="shared" si="20"/>
        <v>0.50104999845650278</v>
      </c>
      <c r="AL9" s="34">
        <f t="shared" si="10"/>
        <v>7.1149104791323383</v>
      </c>
      <c r="AM9" s="35">
        <f t="shared" si="21"/>
        <v>9.1000001499999996</v>
      </c>
      <c r="AN9" s="35">
        <f t="shared" si="22"/>
        <v>5.7231141438430573</v>
      </c>
      <c r="AO9" s="35">
        <f t="shared" si="23"/>
        <v>3.3768860061569423</v>
      </c>
      <c r="AP9" s="35">
        <f t="shared" si="24"/>
        <v>24.500001000000001</v>
      </c>
      <c r="AQ9" s="35">
        <f t="shared" si="25"/>
        <v>12.372250360916883</v>
      </c>
      <c r="AR9" s="35">
        <f t="shared" si="26"/>
        <v>12.127750639083118</v>
      </c>
    </row>
    <row r="10" spans="1:44" ht="15.75">
      <c r="A10" t="s">
        <v>735</v>
      </c>
      <c r="B10" t="s">
        <v>26</v>
      </c>
      <c r="C10">
        <v>0.4022</v>
      </c>
      <c r="F10">
        <v>8</v>
      </c>
      <c r="G10" s="35">
        <v>1</v>
      </c>
      <c r="H10" s="35">
        <v>2</v>
      </c>
      <c r="I10" s="35">
        <v>4</v>
      </c>
      <c r="J10" s="35">
        <v>10</v>
      </c>
      <c r="K10" s="35">
        <v>20</v>
      </c>
      <c r="L10" s="35">
        <v>10</v>
      </c>
      <c r="M10" s="35"/>
      <c r="N10" s="35">
        <v>2</v>
      </c>
      <c r="O10" s="35">
        <v>10</v>
      </c>
      <c r="P10" s="35">
        <v>5</v>
      </c>
      <c r="Q10" s="35"/>
      <c r="R10" s="34">
        <f t="shared" si="11"/>
        <v>1</v>
      </c>
      <c r="S10" s="34">
        <f t="shared" si="0"/>
        <v>1.73</v>
      </c>
      <c r="T10" s="34">
        <f t="shared" si="1"/>
        <v>1.6088</v>
      </c>
      <c r="U10" s="34">
        <f t="shared" si="12"/>
        <v>-1.1068</v>
      </c>
      <c r="V10" s="15">
        <f t="shared" si="13"/>
        <v>0.24846794868262756</v>
      </c>
      <c r="W10" s="34">
        <f t="shared" si="14"/>
        <v>2.4846794868262756</v>
      </c>
      <c r="X10" s="34">
        <f t="shared" si="2"/>
        <v>1.2900000000000023E-2</v>
      </c>
      <c r="Y10" s="15">
        <f t="shared" si="15"/>
        <v>0.50322495527805666</v>
      </c>
      <c r="Z10" s="34">
        <f t="shared" si="3"/>
        <v>10.064499105561133</v>
      </c>
      <c r="AA10" s="34">
        <f t="shared" si="4"/>
        <v>-0.3819999999999999</v>
      </c>
      <c r="AB10" s="15">
        <f t="shared" si="16"/>
        <v>0.40564461209270181</v>
      </c>
      <c r="AC10" s="34">
        <f t="shared" si="5"/>
        <v>4.056446120927018</v>
      </c>
      <c r="AD10" s="34">
        <f t="shared" si="17"/>
        <v>-0.79680000000000006</v>
      </c>
      <c r="AE10" s="15">
        <f t="shared" si="18"/>
        <v>0.31071044569635931</v>
      </c>
      <c r="AF10" s="34">
        <f t="shared" si="6"/>
        <v>0.62142089139271861</v>
      </c>
      <c r="AG10" s="34">
        <f t="shared" si="7"/>
        <v>0.80779999999999985</v>
      </c>
      <c r="AH10" s="15">
        <f t="shared" si="19"/>
        <v>0.69164049960599694</v>
      </c>
      <c r="AI10" s="34">
        <f t="shared" si="8"/>
        <v>6.9164049960599696</v>
      </c>
      <c r="AJ10" s="34">
        <f t="shared" si="9"/>
        <v>4.2000000000000925E-3</v>
      </c>
      <c r="AK10" s="15">
        <f t="shared" si="20"/>
        <v>0.50104999845650278</v>
      </c>
      <c r="AL10" s="34">
        <f t="shared" si="10"/>
        <v>2.505249992282514</v>
      </c>
      <c r="AM10" s="35">
        <f t="shared" si="21"/>
        <v>47</v>
      </c>
      <c r="AN10" s="35">
        <f t="shared" si="22"/>
        <v>20.944424713314426</v>
      </c>
      <c r="AO10" s="35">
        <f t="shared" si="23"/>
        <v>26.055575286685574</v>
      </c>
      <c r="AP10" s="35">
        <f t="shared" si="24"/>
        <v>17</v>
      </c>
      <c r="AQ10" s="35">
        <f t="shared" si="25"/>
        <v>10.043075879735202</v>
      </c>
      <c r="AR10" s="35">
        <f t="shared" si="26"/>
        <v>6.956924120264798</v>
      </c>
    </row>
    <row r="11" spans="1:44" ht="15.75">
      <c r="A11" t="s">
        <v>736</v>
      </c>
      <c r="B11" t="s">
        <v>27</v>
      </c>
      <c r="D11">
        <v>3.0200000000000001E-2</v>
      </c>
      <c r="E11">
        <v>3.7900000000000003E-2</v>
      </c>
      <c r="F11">
        <v>9</v>
      </c>
      <c r="G11" s="35">
        <v>1.5000001000000001</v>
      </c>
      <c r="H11" s="35">
        <v>2.6000000999999999</v>
      </c>
      <c r="I11" s="35">
        <v>2.5</v>
      </c>
      <c r="J11" s="35">
        <v>2</v>
      </c>
      <c r="K11" s="35">
        <v>3.7000003000000001</v>
      </c>
      <c r="L11" s="35">
        <v>7.0000004999999996</v>
      </c>
      <c r="M11" s="35"/>
      <c r="N11" s="35">
        <v>4.7000003000000001</v>
      </c>
      <c r="O11" s="35">
        <v>8</v>
      </c>
      <c r="P11" s="35">
        <v>20</v>
      </c>
      <c r="Q11" s="35"/>
      <c r="R11" s="34">
        <f t="shared" si="11"/>
        <v>1.5000001000000001</v>
      </c>
      <c r="S11" s="34">
        <f t="shared" si="0"/>
        <v>2.2490000864999997</v>
      </c>
      <c r="T11" s="34">
        <f t="shared" si="1"/>
        <v>1.0055000000000001</v>
      </c>
      <c r="U11" s="34">
        <f t="shared" si="12"/>
        <v>-1.1068</v>
      </c>
      <c r="V11" s="15">
        <f t="shared" si="13"/>
        <v>0.24846794868262756</v>
      </c>
      <c r="W11" s="34">
        <f t="shared" si="14"/>
        <v>0.49693589736525512</v>
      </c>
      <c r="X11" s="34">
        <f t="shared" si="2"/>
        <v>1.2900000000000023E-2</v>
      </c>
      <c r="Y11" s="15">
        <f t="shared" si="15"/>
        <v>0.50322495527805666</v>
      </c>
      <c r="Z11" s="34">
        <f t="shared" si="3"/>
        <v>1.8619324854962962</v>
      </c>
      <c r="AA11" s="34">
        <f t="shared" si="4"/>
        <v>-0.3819999999999999</v>
      </c>
      <c r="AB11" s="15">
        <f t="shared" si="16"/>
        <v>0.40564461209270181</v>
      </c>
      <c r="AC11" s="34">
        <f t="shared" si="5"/>
        <v>2.8395124874712185</v>
      </c>
      <c r="AD11" s="34">
        <f t="shared" si="17"/>
        <v>-0.79680000000000006</v>
      </c>
      <c r="AE11" s="15">
        <f t="shared" si="18"/>
        <v>0.31071044569635931</v>
      </c>
      <c r="AF11" s="34">
        <f t="shared" si="6"/>
        <v>1.4603391879860226</v>
      </c>
      <c r="AG11" s="34">
        <f t="shared" si="7"/>
        <v>0.80779999999999985</v>
      </c>
      <c r="AH11" s="15">
        <f t="shared" si="19"/>
        <v>0.69164049960599694</v>
      </c>
      <c r="AI11" s="34">
        <f t="shared" si="8"/>
        <v>5.5331239968479755</v>
      </c>
      <c r="AJ11" s="34">
        <f t="shared" si="9"/>
        <v>4.2000000000000925E-3</v>
      </c>
      <c r="AK11" s="15">
        <f t="shared" si="20"/>
        <v>0.50104999845650278</v>
      </c>
      <c r="AL11" s="34">
        <f t="shared" si="10"/>
        <v>10.020999969130056</v>
      </c>
      <c r="AM11" s="35">
        <f t="shared" si="21"/>
        <v>19.300000999999998</v>
      </c>
      <c r="AN11" s="35">
        <f t="shared" si="22"/>
        <v>9.9528810568327692</v>
      </c>
      <c r="AO11" s="35">
        <f t="shared" si="23"/>
        <v>9.3471199431672289</v>
      </c>
      <c r="AP11" s="35">
        <f t="shared" si="24"/>
        <v>32.700000299999999</v>
      </c>
      <c r="AQ11" s="35">
        <f t="shared" si="25"/>
        <v>17.014463153964055</v>
      </c>
      <c r="AR11" s="35">
        <f t="shared" si="26"/>
        <v>15.685537146035944</v>
      </c>
    </row>
    <row r="12" spans="1:44" ht="15.75">
      <c r="A12" t="s">
        <v>737</v>
      </c>
      <c r="B12" t="s">
        <v>20</v>
      </c>
      <c r="D12">
        <v>0.78690000000000004</v>
      </c>
      <c r="E12">
        <v>-3.8699999999999998E-2</v>
      </c>
      <c r="F12">
        <v>10</v>
      </c>
      <c r="G12" s="35">
        <v>1.3000001000000001</v>
      </c>
      <c r="H12" s="35">
        <v>1</v>
      </c>
      <c r="I12" s="35">
        <v>1</v>
      </c>
      <c r="J12" s="35">
        <v>5</v>
      </c>
      <c r="K12" s="35">
        <v>35</v>
      </c>
      <c r="L12" s="35">
        <v>5</v>
      </c>
      <c r="M12" s="35"/>
      <c r="N12" s="35">
        <v>2</v>
      </c>
      <c r="O12" s="35">
        <v>10</v>
      </c>
      <c r="P12" s="35">
        <v>5</v>
      </c>
      <c r="Q12" s="35"/>
      <c r="R12" s="34">
        <f t="shared" si="11"/>
        <v>1.3000001000000001</v>
      </c>
      <c r="S12" s="34">
        <f t="shared" si="0"/>
        <v>0.86499999999999999</v>
      </c>
      <c r="T12" s="34">
        <f t="shared" si="1"/>
        <v>0.4022</v>
      </c>
      <c r="U12" s="34">
        <f t="shared" si="12"/>
        <v>-1.1068</v>
      </c>
      <c r="V12" s="15">
        <f t="shared" si="13"/>
        <v>0.24846794868262756</v>
      </c>
      <c r="W12" s="34">
        <f t="shared" si="14"/>
        <v>1.2423397434131378</v>
      </c>
      <c r="X12" s="34">
        <f t="shared" si="2"/>
        <v>1.2900000000000023E-2</v>
      </c>
      <c r="Y12" s="15">
        <f t="shared" si="15"/>
        <v>0.50322495527805666</v>
      </c>
      <c r="Z12" s="34">
        <f t="shared" si="3"/>
        <v>17.612873434731984</v>
      </c>
      <c r="AA12" s="34">
        <f t="shared" si="4"/>
        <v>-0.3819999999999999</v>
      </c>
      <c r="AB12" s="15">
        <f t="shared" si="16"/>
        <v>0.40564461209270181</v>
      </c>
      <c r="AC12" s="34">
        <f t="shared" si="5"/>
        <v>2.028223060463509</v>
      </c>
      <c r="AD12" s="34">
        <f t="shared" si="17"/>
        <v>-0.79680000000000006</v>
      </c>
      <c r="AE12" s="15">
        <f t="shared" si="18"/>
        <v>0.31071044569635931</v>
      </c>
      <c r="AF12" s="34">
        <f t="shared" si="6"/>
        <v>0.62142089139271861</v>
      </c>
      <c r="AG12" s="34">
        <f t="shared" si="7"/>
        <v>0.80779999999999985</v>
      </c>
      <c r="AH12" s="15">
        <f t="shared" si="19"/>
        <v>0.69164049960599694</v>
      </c>
      <c r="AI12" s="34">
        <f t="shared" si="8"/>
        <v>6.9164049960599696</v>
      </c>
      <c r="AJ12" s="34">
        <f t="shared" si="9"/>
        <v>4.2000000000000925E-3</v>
      </c>
      <c r="AK12" s="15">
        <f t="shared" si="20"/>
        <v>0.50104999845650278</v>
      </c>
      <c r="AL12" s="34">
        <f t="shared" si="10"/>
        <v>2.505249992282514</v>
      </c>
      <c r="AM12" s="35">
        <f t="shared" si="21"/>
        <v>48.300000099999998</v>
      </c>
      <c r="AN12" s="35">
        <f t="shared" si="22"/>
        <v>23.450636338608632</v>
      </c>
      <c r="AO12" s="35">
        <f t="shared" si="23"/>
        <v>24.849363761391366</v>
      </c>
      <c r="AP12" s="35">
        <f t="shared" si="24"/>
        <v>17</v>
      </c>
      <c r="AQ12" s="35">
        <f t="shared" si="25"/>
        <v>10.043075879735202</v>
      </c>
      <c r="AR12" s="35">
        <f t="shared" si="26"/>
        <v>6.956924120264798</v>
      </c>
    </row>
    <row r="13" spans="1:44" ht="15.75">
      <c r="A13" t="s">
        <v>738</v>
      </c>
      <c r="B13" t="s">
        <v>21</v>
      </c>
      <c r="D13">
        <v>0.39600000000000002</v>
      </c>
      <c r="E13">
        <v>-3.8899999999999997E-2</v>
      </c>
      <c r="F13">
        <v>11</v>
      </c>
      <c r="G13" s="35">
        <v>1</v>
      </c>
      <c r="H13" s="35">
        <v>2</v>
      </c>
      <c r="I13" s="35">
        <v>4</v>
      </c>
      <c r="J13" s="35">
        <v>5</v>
      </c>
      <c r="K13" s="35">
        <v>5</v>
      </c>
      <c r="L13" s="35">
        <v>5</v>
      </c>
      <c r="M13" s="35"/>
      <c r="N13" s="35">
        <v>5</v>
      </c>
      <c r="O13" s="35">
        <v>5</v>
      </c>
      <c r="P13" s="35">
        <v>5</v>
      </c>
      <c r="Q13" s="35"/>
      <c r="R13" s="34">
        <f t="shared" si="11"/>
        <v>1</v>
      </c>
      <c r="S13" s="34">
        <f t="shared" si="0"/>
        <v>1.73</v>
      </c>
      <c r="T13" s="34">
        <f t="shared" si="1"/>
        <v>1.6088</v>
      </c>
      <c r="U13" s="34">
        <f t="shared" si="12"/>
        <v>-1.1068</v>
      </c>
      <c r="V13" s="15">
        <f t="shared" si="13"/>
        <v>0.24846794868262756</v>
      </c>
      <c r="W13" s="34">
        <f t="shared" si="14"/>
        <v>1.2423397434131378</v>
      </c>
      <c r="X13" s="34">
        <f t="shared" si="2"/>
        <v>1.2900000000000023E-2</v>
      </c>
      <c r="Y13" s="15">
        <f t="shared" si="15"/>
        <v>0.50322495527805666</v>
      </c>
      <c r="Z13" s="34">
        <f t="shared" si="3"/>
        <v>2.5161247763902832</v>
      </c>
      <c r="AA13" s="34">
        <f t="shared" si="4"/>
        <v>-0.3819999999999999</v>
      </c>
      <c r="AB13" s="15">
        <f t="shared" si="16"/>
        <v>0.40564461209270181</v>
      </c>
      <c r="AC13" s="34">
        <f t="shared" si="5"/>
        <v>2.028223060463509</v>
      </c>
      <c r="AD13" s="34">
        <f t="shared" si="17"/>
        <v>-0.79680000000000006</v>
      </c>
      <c r="AE13" s="15">
        <f t="shared" si="18"/>
        <v>0.31071044569635931</v>
      </c>
      <c r="AF13" s="34">
        <f t="shared" si="6"/>
        <v>1.5535522284817964</v>
      </c>
      <c r="AG13" s="34">
        <f t="shared" si="7"/>
        <v>0.80779999999999985</v>
      </c>
      <c r="AH13" s="15">
        <f t="shared" si="19"/>
        <v>0.69164049960599694</v>
      </c>
      <c r="AI13" s="34">
        <f t="shared" si="8"/>
        <v>3.4582024980299848</v>
      </c>
      <c r="AJ13" s="34">
        <f t="shared" si="9"/>
        <v>4.2000000000000925E-3</v>
      </c>
      <c r="AK13" s="15">
        <f t="shared" si="20"/>
        <v>0.50104999845650278</v>
      </c>
      <c r="AL13" s="34">
        <f t="shared" si="10"/>
        <v>2.505249992282514</v>
      </c>
      <c r="AM13" s="35">
        <f t="shared" si="21"/>
        <v>22</v>
      </c>
      <c r="AN13" s="35">
        <f t="shared" si="22"/>
        <v>10.125487580266929</v>
      </c>
      <c r="AO13" s="35">
        <f t="shared" si="23"/>
        <v>11.874512419733071</v>
      </c>
      <c r="AP13" s="35">
        <f t="shared" si="24"/>
        <v>15</v>
      </c>
      <c r="AQ13" s="35">
        <f t="shared" si="25"/>
        <v>7.5170047187942952</v>
      </c>
      <c r="AR13" s="35">
        <f t="shared" si="26"/>
        <v>7.4829952812057048</v>
      </c>
    </row>
    <row r="14" spans="1:44" ht="15.75">
      <c r="A14" t="s">
        <v>723</v>
      </c>
      <c r="B14" t="s">
        <v>29</v>
      </c>
      <c r="D14">
        <v>0.50519999999999998</v>
      </c>
      <c r="E14">
        <v>-4.3400000000000001E-2</v>
      </c>
      <c r="F14">
        <v>12</v>
      </c>
      <c r="G14" s="35">
        <v>0.3</v>
      </c>
      <c r="H14" s="35">
        <v>0.6</v>
      </c>
      <c r="I14" s="35">
        <v>1.1000000000000001</v>
      </c>
      <c r="J14" s="35">
        <v>0.6</v>
      </c>
      <c r="K14" s="35">
        <v>4.5</v>
      </c>
      <c r="L14" s="35">
        <v>7.0000004999999996</v>
      </c>
      <c r="M14" s="35"/>
      <c r="N14" s="35">
        <v>0.5</v>
      </c>
      <c r="O14" s="35">
        <v>3.6000000999999999</v>
      </c>
      <c r="P14" s="35">
        <v>5</v>
      </c>
      <c r="Q14" s="35"/>
      <c r="R14" s="34">
        <f t="shared" si="11"/>
        <v>0.3</v>
      </c>
      <c r="S14" s="34">
        <f t="shared" si="0"/>
        <v>0.51900000000000002</v>
      </c>
      <c r="T14" s="34">
        <f t="shared" si="1"/>
        <v>0.44242000000000004</v>
      </c>
      <c r="U14" s="34">
        <f t="shared" si="12"/>
        <v>-1.1068</v>
      </c>
      <c r="V14" s="15">
        <f t="shared" si="13"/>
        <v>0.24846794868262756</v>
      </c>
      <c r="W14" s="34">
        <f t="shared" si="14"/>
        <v>0.14908076920957652</v>
      </c>
      <c r="X14" s="34">
        <f t="shared" si="2"/>
        <v>1.2900000000000023E-2</v>
      </c>
      <c r="Y14" s="15">
        <f t="shared" si="15"/>
        <v>0.50322495527805666</v>
      </c>
      <c r="Z14" s="34">
        <f t="shared" si="3"/>
        <v>2.2645122987512551</v>
      </c>
      <c r="AA14" s="34">
        <f t="shared" si="4"/>
        <v>-0.3819999999999999</v>
      </c>
      <c r="AB14" s="15">
        <f t="shared" si="16"/>
        <v>0.40564461209270181</v>
      </c>
      <c r="AC14" s="34">
        <f t="shared" si="5"/>
        <v>2.8395124874712185</v>
      </c>
      <c r="AD14" s="34">
        <f t="shared" si="17"/>
        <v>-0.79680000000000006</v>
      </c>
      <c r="AE14" s="15">
        <f t="shared" si="18"/>
        <v>0.31071044569635931</v>
      </c>
      <c r="AF14" s="34">
        <f t="shared" si="6"/>
        <v>0.15535522284817965</v>
      </c>
      <c r="AG14" s="34">
        <f t="shared" si="7"/>
        <v>0.80779999999999985</v>
      </c>
      <c r="AH14" s="15">
        <f t="shared" si="19"/>
        <v>0.69164049960599694</v>
      </c>
      <c r="AI14" s="34">
        <f t="shared" si="8"/>
        <v>2.4899058677456387</v>
      </c>
      <c r="AJ14" s="34">
        <f t="shared" si="9"/>
        <v>4.2000000000000925E-3</v>
      </c>
      <c r="AK14" s="15">
        <f t="shared" si="20"/>
        <v>0.50104999845650278</v>
      </c>
      <c r="AL14" s="34">
        <f t="shared" si="10"/>
        <v>2.505249992282514</v>
      </c>
      <c r="AM14" s="35">
        <f t="shared" si="21"/>
        <v>14.1000005</v>
      </c>
      <c r="AN14" s="35">
        <f t="shared" si="22"/>
        <v>6.5145255554320496</v>
      </c>
      <c r="AO14" s="35">
        <f t="shared" si="23"/>
        <v>7.5854749445679506</v>
      </c>
      <c r="AP14" s="35">
        <f t="shared" si="24"/>
        <v>9.100000099999999</v>
      </c>
      <c r="AQ14" s="35">
        <f t="shared" si="25"/>
        <v>5.1505110828763323</v>
      </c>
      <c r="AR14" s="35">
        <f t="shared" si="26"/>
        <v>3.9494890171236667</v>
      </c>
    </row>
    <row r="15" spans="1:44" ht="15.75">
      <c r="A15" t="s">
        <v>724</v>
      </c>
      <c r="B15" t="s">
        <v>23</v>
      </c>
      <c r="D15">
        <v>2.1217999999999999</v>
      </c>
      <c r="E15">
        <v>-4.3799999999999999E-2</v>
      </c>
      <c r="F15">
        <v>13</v>
      </c>
      <c r="G15" s="35">
        <v>0.4</v>
      </c>
      <c r="H15" s="35">
        <v>0.6</v>
      </c>
      <c r="I15" s="35">
        <v>1</v>
      </c>
      <c r="J15" s="35">
        <v>13.000000999999999</v>
      </c>
      <c r="K15" s="35">
        <v>4</v>
      </c>
      <c r="L15" s="35">
        <v>7.0000004999999996</v>
      </c>
      <c r="M15" s="35"/>
      <c r="N15" s="35">
        <v>3.0000002000000001</v>
      </c>
      <c r="O15" s="35">
        <v>1</v>
      </c>
      <c r="P15" s="35">
        <v>7.0000004999999996</v>
      </c>
      <c r="Q15" s="35"/>
      <c r="R15" s="34">
        <f t="shared" si="11"/>
        <v>0.4</v>
      </c>
      <c r="S15" s="34">
        <f t="shared" si="0"/>
        <v>0.51900000000000002</v>
      </c>
      <c r="T15" s="34">
        <f t="shared" si="1"/>
        <v>0.4022</v>
      </c>
      <c r="U15" s="34">
        <f t="shared" si="12"/>
        <v>-1.1068</v>
      </c>
      <c r="V15" s="15">
        <f t="shared" si="13"/>
        <v>0.24846794868262756</v>
      </c>
      <c r="W15" s="34">
        <f t="shared" si="14"/>
        <v>3.2300835813421069</v>
      </c>
      <c r="X15" s="34">
        <f t="shared" si="2"/>
        <v>1.2900000000000023E-2</v>
      </c>
      <c r="Y15" s="15">
        <f t="shared" si="15"/>
        <v>0.50322495527805666</v>
      </c>
      <c r="Z15" s="34">
        <f t="shared" si="3"/>
        <v>2.0128998211122267</v>
      </c>
      <c r="AA15" s="34">
        <f t="shared" si="4"/>
        <v>-0.3819999999999999</v>
      </c>
      <c r="AB15" s="15">
        <f t="shared" si="16"/>
        <v>0.40564461209270181</v>
      </c>
      <c r="AC15" s="34">
        <f t="shared" si="5"/>
        <v>2.8395124874712185</v>
      </c>
      <c r="AD15" s="34">
        <f t="shared" si="17"/>
        <v>-0.79680000000000006</v>
      </c>
      <c r="AE15" s="15">
        <f t="shared" si="18"/>
        <v>0.31071044569635931</v>
      </c>
      <c r="AF15" s="34">
        <f t="shared" si="6"/>
        <v>0.93213139923116706</v>
      </c>
      <c r="AG15" s="34">
        <f t="shared" si="7"/>
        <v>0.80779999999999985</v>
      </c>
      <c r="AH15" s="15">
        <f t="shared" si="19"/>
        <v>0.69164049960599694</v>
      </c>
      <c r="AI15" s="34">
        <f t="shared" si="8"/>
        <v>0.69164049960599694</v>
      </c>
      <c r="AJ15" s="34">
        <f t="shared" si="9"/>
        <v>4.2000000000000925E-3</v>
      </c>
      <c r="AK15" s="15">
        <f t="shared" si="20"/>
        <v>0.50104999845650278</v>
      </c>
      <c r="AL15" s="34">
        <f t="shared" si="10"/>
        <v>3.5073502397205183</v>
      </c>
      <c r="AM15" s="35">
        <f t="shared" si="21"/>
        <v>26.000001499999996</v>
      </c>
      <c r="AN15" s="35">
        <f t="shared" si="22"/>
        <v>9.4036958899255509</v>
      </c>
      <c r="AO15" s="35">
        <f t="shared" si="23"/>
        <v>16.596305610074445</v>
      </c>
      <c r="AP15" s="35">
        <f t="shared" si="24"/>
        <v>11.000000700000001</v>
      </c>
      <c r="AQ15" s="35">
        <f t="shared" si="25"/>
        <v>5.1311221385576822</v>
      </c>
      <c r="AR15" s="35">
        <f t="shared" si="26"/>
        <v>5.8688785614423189</v>
      </c>
    </row>
    <row r="16" spans="1:44" ht="15.75">
      <c r="A16" t="s">
        <v>725</v>
      </c>
      <c r="B16" t="s">
        <v>24</v>
      </c>
      <c r="D16">
        <v>0.80220000000000002</v>
      </c>
      <c r="E16">
        <v>-2.6599999999999999E-2</v>
      </c>
      <c r="F16">
        <v>14</v>
      </c>
      <c r="G16" s="35">
        <v>0.25</v>
      </c>
      <c r="H16" s="35">
        <v>0.5</v>
      </c>
      <c r="I16" s="35">
        <v>0.90000004</v>
      </c>
      <c r="J16" s="35">
        <v>1.25</v>
      </c>
      <c r="K16" s="35">
        <v>0</v>
      </c>
      <c r="L16" s="35">
        <v>0</v>
      </c>
      <c r="M16" s="35"/>
      <c r="N16" s="35">
        <v>0</v>
      </c>
      <c r="O16" s="35">
        <v>0</v>
      </c>
      <c r="P16" s="35">
        <v>0</v>
      </c>
      <c r="Q16" s="35"/>
      <c r="R16" s="34">
        <f t="shared" si="11"/>
        <v>0.25</v>
      </c>
      <c r="S16" s="34">
        <f t="shared" si="0"/>
        <v>0.4325</v>
      </c>
      <c r="T16" s="34">
        <f t="shared" si="1"/>
        <v>0.36198001608800001</v>
      </c>
      <c r="U16" s="34">
        <f t="shared" si="12"/>
        <v>-1.1068</v>
      </c>
      <c r="V16" s="15">
        <f t="shared" si="13"/>
        <v>0.24846794868262756</v>
      </c>
      <c r="W16" s="34">
        <f t="shared" si="14"/>
        <v>0.31058493585328445</v>
      </c>
      <c r="X16" s="34">
        <f t="shared" si="2"/>
        <v>1.2900000000000023E-2</v>
      </c>
      <c r="Y16" s="15">
        <f t="shared" si="15"/>
        <v>0.50322495527805666</v>
      </c>
      <c r="Z16" s="34">
        <f t="shared" si="3"/>
        <v>0</v>
      </c>
      <c r="AA16" s="34">
        <f t="shared" si="4"/>
        <v>-0.3819999999999999</v>
      </c>
      <c r="AB16" s="15">
        <f t="shared" si="16"/>
        <v>0.40564461209270181</v>
      </c>
      <c r="AC16" s="34">
        <f t="shared" si="5"/>
        <v>0</v>
      </c>
      <c r="AD16" s="34">
        <f t="shared" si="17"/>
        <v>-0.79680000000000006</v>
      </c>
      <c r="AE16" s="15">
        <f t="shared" si="18"/>
        <v>0.31071044569635931</v>
      </c>
      <c r="AF16" s="34">
        <f t="shared" si="6"/>
        <v>0</v>
      </c>
      <c r="AG16" s="34">
        <f t="shared" si="7"/>
        <v>0.80779999999999985</v>
      </c>
      <c r="AH16" s="15">
        <f t="shared" si="19"/>
        <v>0.69164049960599694</v>
      </c>
      <c r="AI16" s="34">
        <f t="shared" si="8"/>
        <v>0</v>
      </c>
      <c r="AJ16" s="34">
        <f t="shared" si="9"/>
        <v>4.2000000000000925E-3</v>
      </c>
      <c r="AK16" s="15">
        <f t="shared" si="20"/>
        <v>0.50104999845650278</v>
      </c>
      <c r="AL16" s="34">
        <f t="shared" si="10"/>
        <v>0</v>
      </c>
      <c r="AM16" s="35">
        <f t="shared" si="21"/>
        <v>2.9000000400000001</v>
      </c>
      <c r="AN16" s="35">
        <f t="shared" si="22"/>
        <v>1.3550649519412843</v>
      </c>
      <c r="AO16" s="35">
        <f t="shared" si="23"/>
        <v>1.5449350880587158</v>
      </c>
      <c r="AP16" s="35">
        <f t="shared" si="24"/>
        <v>0</v>
      </c>
      <c r="AQ16" s="35">
        <f t="shared" si="25"/>
        <v>0</v>
      </c>
      <c r="AR16" s="35">
        <f t="shared" si="26"/>
        <v>0</v>
      </c>
    </row>
    <row r="17" spans="6:44" ht="15.75">
      <c r="F17">
        <v>15</v>
      </c>
      <c r="G17" s="35">
        <v>8.0000005999999999E-2</v>
      </c>
      <c r="H17" s="35">
        <v>0.70000004999999998</v>
      </c>
      <c r="I17" s="35">
        <v>0.23</v>
      </c>
      <c r="J17" s="35">
        <v>1.7500001000000001</v>
      </c>
      <c r="K17" s="35">
        <v>5</v>
      </c>
      <c r="L17" s="35">
        <v>6.0000004999999996</v>
      </c>
      <c r="M17" s="35"/>
      <c r="N17" s="35">
        <v>0.5</v>
      </c>
      <c r="O17" s="35">
        <v>2</v>
      </c>
      <c r="P17" s="35">
        <v>2</v>
      </c>
      <c r="Q17" s="35"/>
      <c r="R17" s="34">
        <f t="shared" si="11"/>
        <v>8.0000005999999999E-2</v>
      </c>
      <c r="S17" s="34">
        <f t="shared" si="0"/>
        <v>0.60550004324999995</v>
      </c>
      <c r="T17" s="34">
        <f t="shared" si="1"/>
        <v>9.2506000000000005E-2</v>
      </c>
      <c r="U17" s="34">
        <f t="shared" si="12"/>
        <v>-1.1068</v>
      </c>
      <c r="V17" s="15">
        <f t="shared" si="13"/>
        <v>0.24846794868262756</v>
      </c>
      <c r="W17" s="34">
        <f t="shared" si="14"/>
        <v>0.43481893504139313</v>
      </c>
      <c r="X17" s="34">
        <f t="shared" si="2"/>
        <v>1.2900000000000023E-2</v>
      </c>
      <c r="Y17" s="15">
        <f t="shared" si="15"/>
        <v>0.50322495527805666</v>
      </c>
      <c r="Z17" s="34">
        <f t="shared" si="3"/>
        <v>2.5161247763902832</v>
      </c>
      <c r="AA17" s="34">
        <f t="shared" si="4"/>
        <v>-0.3819999999999999</v>
      </c>
      <c r="AB17" s="15">
        <f t="shared" si="16"/>
        <v>0.40564461209270181</v>
      </c>
      <c r="AC17" s="34">
        <f t="shared" si="5"/>
        <v>2.4338678753785166</v>
      </c>
      <c r="AD17" s="34">
        <f t="shared" si="17"/>
        <v>-0.79680000000000006</v>
      </c>
      <c r="AE17" s="15">
        <f t="shared" si="18"/>
        <v>0.31071044569635931</v>
      </c>
      <c r="AF17" s="34">
        <f t="shared" si="6"/>
        <v>0.15535522284817965</v>
      </c>
      <c r="AG17" s="34">
        <f t="shared" si="7"/>
        <v>0.80779999999999985</v>
      </c>
      <c r="AH17" s="15">
        <f t="shared" si="19"/>
        <v>0.69164049960599694</v>
      </c>
      <c r="AI17" s="34">
        <f t="shared" si="8"/>
        <v>1.3832809992119939</v>
      </c>
      <c r="AJ17" s="34">
        <f t="shared" si="9"/>
        <v>4.2000000000000925E-3</v>
      </c>
      <c r="AK17" s="15">
        <f t="shared" si="20"/>
        <v>0.50104999845650278</v>
      </c>
      <c r="AL17" s="34">
        <f t="shared" si="10"/>
        <v>1.0020999969130056</v>
      </c>
      <c r="AM17" s="35">
        <f t="shared" si="21"/>
        <v>13.760000655999999</v>
      </c>
      <c r="AN17" s="35">
        <f t="shared" si="22"/>
        <v>6.1628176360601934</v>
      </c>
      <c r="AO17" s="35">
        <f t="shared" si="23"/>
        <v>7.5971830199398056</v>
      </c>
      <c r="AP17" s="35">
        <f t="shared" si="24"/>
        <v>4.5</v>
      </c>
      <c r="AQ17" s="35">
        <f t="shared" si="25"/>
        <v>2.540736218973179</v>
      </c>
      <c r="AR17" s="35">
        <f t="shared" si="26"/>
        <v>1.959263781026821</v>
      </c>
    </row>
    <row r="18" spans="6:44" ht="15.75" hidden="1">
      <c r="F18">
        <v>16</v>
      </c>
      <c r="G18" s="35">
        <v>0.3</v>
      </c>
      <c r="H18" s="35">
        <v>1.4000001</v>
      </c>
      <c r="I18" s="35">
        <v>1.8000001000000001</v>
      </c>
      <c r="J18" s="35">
        <v>0.8</v>
      </c>
      <c r="K18" s="35">
        <v>2.5</v>
      </c>
      <c r="L18" s="35">
        <v>0</v>
      </c>
      <c r="M18" s="35"/>
      <c r="N18" s="35">
        <v>0.70000004999999998</v>
      </c>
      <c r="O18" s="35">
        <v>2.5</v>
      </c>
      <c r="P18" s="35">
        <v>0</v>
      </c>
      <c r="Q18" s="35"/>
      <c r="R18" s="34">
        <f t="shared" si="11"/>
        <v>0.3</v>
      </c>
      <c r="S18" s="34">
        <f t="shared" si="0"/>
        <v>1.2110000864999999</v>
      </c>
      <c r="T18" s="34">
        <f t="shared" si="1"/>
        <v>0.72396004022000005</v>
      </c>
      <c r="U18" s="34">
        <f t="shared" si="12"/>
        <v>-1.1068</v>
      </c>
      <c r="V18" s="15">
        <f t="shared" si="13"/>
        <v>0.24846794868262756</v>
      </c>
      <c r="W18" s="34">
        <f t="shared" si="14"/>
        <v>0.19877435894610207</v>
      </c>
      <c r="X18" s="34">
        <f t="shared" si="2"/>
        <v>1.2900000000000023E-2</v>
      </c>
      <c r="Y18" s="15">
        <f t="shared" si="15"/>
        <v>0.50322495527805666</v>
      </c>
      <c r="Z18" s="34">
        <f t="shared" si="3"/>
        <v>1.2580623881951416</v>
      </c>
      <c r="AA18" s="34">
        <f t="shared" si="4"/>
        <v>-0.3819999999999999</v>
      </c>
      <c r="AB18" s="15">
        <f t="shared" si="16"/>
        <v>0.40564461209270181</v>
      </c>
      <c r="AC18" s="34">
        <f t="shared" si="5"/>
        <v>0</v>
      </c>
      <c r="AD18" s="34">
        <f t="shared" si="17"/>
        <v>-0.79680000000000006</v>
      </c>
      <c r="AE18" s="15">
        <f t="shared" si="18"/>
        <v>0.31071044569635931</v>
      </c>
      <c r="AF18" s="34">
        <f t="shared" si="6"/>
        <v>0.21749732752297379</v>
      </c>
      <c r="AG18" s="34">
        <f t="shared" si="7"/>
        <v>0.80779999999999985</v>
      </c>
      <c r="AH18" s="15">
        <f t="shared" si="19"/>
        <v>0.69164049960599694</v>
      </c>
      <c r="AI18" s="34">
        <f t="shared" si="8"/>
        <v>1.7291012490149924</v>
      </c>
      <c r="AJ18" s="34">
        <f t="shared" si="9"/>
        <v>4.2000000000000925E-3</v>
      </c>
      <c r="AK18" s="15">
        <f t="shared" si="20"/>
        <v>0.50104999845650278</v>
      </c>
      <c r="AL18" s="34">
        <f t="shared" si="10"/>
        <v>0</v>
      </c>
      <c r="AM18" s="35">
        <f t="shared" si="21"/>
        <v>6.8000002000000004</v>
      </c>
      <c r="AN18" s="35">
        <f t="shared" si="22"/>
        <v>3.6917968738612434</v>
      </c>
      <c r="AO18" s="35">
        <f t="shared" si="23"/>
        <v>3.1082033261387569</v>
      </c>
      <c r="AP18" s="35">
        <f t="shared" si="24"/>
        <v>3.2000000499999999</v>
      </c>
      <c r="AQ18" s="35">
        <f t="shared" si="25"/>
        <v>1.9465985765379661</v>
      </c>
      <c r="AR18" s="35">
        <f t="shared" si="26"/>
        <v>1.2534014734620338</v>
      </c>
    </row>
    <row r="19" spans="6:44" ht="15.75" hidden="1">
      <c r="F19">
        <v>17</v>
      </c>
      <c r="G19" s="35">
        <v>0.90000004</v>
      </c>
      <c r="H19" s="35">
        <v>3.1000000999999999</v>
      </c>
      <c r="I19" s="35">
        <v>3.0000002000000001</v>
      </c>
      <c r="J19" s="35">
        <v>1</v>
      </c>
      <c r="K19" s="35">
        <v>1</v>
      </c>
      <c r="L19" s="35">
        <v>1</v>
      </c>
      <c r="M19" s="35"/>
      <c r="N19" s="35">
        <v>1</v>
      </c>
      <c r="O19" s="35">
        <v>0.8</v>
      </c>
      <c r="P19" s="35">
        <v>0</v>
      </c>
      <c r="Q19" s="35"/>
      <c r="R19" s="34">
        <f t="shared" si="11"/>
        <v>0.90000004</v>
      </c>
      <c r="S19" s="34">
        <f t="shared" si="0"/>
        <v>2.6815000864999998</v>
      </c>
      <c r="T19" s="34">
        <f t="shared" si="1"/>
        <v>1.2066000804400001</v>
      </c>
      <c r="U19" s="34">
        <f t="shared" si="12"/>
        <v>-1.1068</v>
      </c>
      <c r="V19" s="15">
        <f t="shared" si="13"/>
        <v>0.24846794868262756</v>
      </c>
      <c r="W19" s="34">
        <f t="shared" si="14"/>
        <v>0.24846794868262756</v>
      </c>
      <c r="X19" s="34">
        <f t="shared" si="2"/>
        <v>1.2900000000000023E-2</v>
      </c>
      <c r="Y19" s="15">
        <f t="shared" si="15"/>
        <v>0.50322495527805666</v>
      </c>
      <c r="Z19" s="34">
        <f t="shared" si="3"/>
        <v>0.50322495527805666</v>
      </c>
      <c r="AA19" s="34">
        <f t="shared" si="4"/>
        <v>-0.3819999999999999</v>
      </c>
      <c r="AB19" s="15">
        <f t="shared" si="16"/>
        <v>0.40564461209270181</v>
      </c>
      <c r="AC19" s="34">
        <f t="shared" si="5"/>
        <v>0.40564461209270181</v>
      </c>
      <c r="AD19" s="34">
        <f t="shared" si="17"/>
        <v>-0.79680000000000006</v>
      </c>
      <c r="AE19" s="15">
        <f t="shared" si="18"/>
        <v>0.31071044569635931</v>
      </c>
      <c r="AF19" s="34">
        <f t="shared" si="6"/>
        <v>0.31071044569635931</v>
      </c>
      <c r="AG19" s="34">
        <f t="shared" si="7"/>
        <v>0.80779999999999985</v>
      </c>
      <c r="AH19" s="15">
        <f t="shared" si="19"/>
        <v>0.69164049960599694</v>
      </c>
      <c r="AI19" s="34">
        <f t="shared" si="8"/>
        <v>0.55331239968479762</v>
      </c>
      <c r="AJ19" s="34">
        <f t="shared" si="9"/>
        <v>4.2000000000000925E-3</v>
      </c>
      <c r="AK19" s="15">
        <f t="shared" si="20"/>
        <v>0.50104999845650278</v>
      </c>
      <c r="AL19" s="34">
        <f t="shared" si="10"/>
        <v>0</v>
      </c>
      <c r="AM19" s="35">
        <f t="shared" si="21"/>
        <v>10.00000034</v>
      </c>
      <c r="AN19" s="35">
        <f t="shared" si="22"/>
        <v>5.9454377229933861</v>
      </c>
      <c r="AO19" s="35">
        <f t="shared" si="23"/>
        <v>4.0545626170066136</v>
      </c>
      <c r="AP19" s="35">
        <f t="shared" si="24"/>
        <v>1.8</v>
      </c>
      <c r="AQ19" s="35">
        <f t="shared" si="25"/>
        <v>0.86402284538115692</v>
      </c>
      <c r="AR19" s="35">
        <f t="shared" si="26"/>
        <v>0.93597715461884312</v>
      </c>
    </row>
    <row r="20" spans="6:44" ht="15.75" hidden="1">
      <c r="F20">
        <v>18</v>
      </c>
      <c r="G20" s="35">
        <v>0.4</v>
      </c>
      <c r="H20" s="35">
        <v>0.8</v>
      </c>
      <c r="I20" s="35">
        <v>0.2</v>
      </c>
      <c r="J20" s="35">
        <v>1.1000000000000001</v>
      </c>
      <c r="K20" s="35">
        <v>2.7</v>
      </c>
      <c r="L20" s="35">
        <v>6.3</v>
      </c>
      <c r="M20" s="35"/>
      <c r="N20" s="35">
        <v>0.90000004</v>
      </c>
      <c r="O20" s="35">
        <v>0.8</v>
      </c>
      <c r="P20" s="35">
        <v>0</v>
      </c>
      <c r="Q20" s="35"/>
      <c r="R20" s="34">
        <f t="shared" si="11"/>
        <v>0.4</v>
      </c>
      <c r="S20" s="34">
        <f t="shared" si="0"/>
        <v>0.69200000000000006</v>
      </c>
      <c r="T20" s="34">
        <f t="shared" si="1"/>
        <v>8.0440000000000011E-2</v>
      </c>
      <c r="U20" s="34">
        <f t="shared" si="12"/>
        <v>-1.1068</v>
      </c>
      <c r="V20" s="15">
        <f t="shared" si="13"/>
        <v>0.24846794868262756</v>
      </c>
      <c r="W20" s="34">
        <f t="shared" si="14"/>
        <v>0.27331474355089036</v>
      </c>
      <c r="X20" s="34">
        <f t="shared" si="2"/>
        <v>1.2900000000000023E-2</v>
      </c>
      <c r="Y20" s="15">
        <f t="shared" si="15"/>
        <v>0.50322495527805666</v>
      </c>
      <c r="Z20" s="34">
        <f t="shared" si="3"/>
        <v>1.3587073792507531</v>
      </c>
      <c r="AA20" s="34">
        <f t="shared" si="4"/>
        <v>-0.3819999999999999</v>
      </c>
      <c r="AB20" s="15">
        <f t="shared" si="16"/>
        <v>0.40564461209270181</v>
      </c>
      <c r="AC20" s="34">
        <f t="shared" si="5"/>
        <v>2.5555610561840214</v>
      </c>
      <c r="AD20" s="34">
        <f t="shared" si="17"/>
        <v>-0.79680000000000006</v>
      </c>
      <c r="AE20" s="15">
        <f t="shared" si="18"/>
        <v>0.31071044569635931</v>
      </c>
      <c r="AF20" s="34">
        <f t="shared" si="6"/>
        <v>0.27963941355514121</v>
      </c>
      <c r="AG20" s="34">
        <f t="shared" si="7"/>
        <v>0.80779999999999985</v>
      </c>
      <c r="AH20" s="15">
        <f t="shared" si="19"/>
        <v>0.69164049960599694</v>
      </c>
      <c r="AI20" s="34">
        <f t="shared" si="8"/>
        <v>0.55331239968479762</v>
      </c>
      <c r="AJ20" s="34">
        <f t="shared" si="9"/>
        <v>4.2000000000000925E-3</v>
      </c>
      <c r="AK20" s="15">
        <f t="shared" si="20"/>
        <v>0.50104999845650278</v>
      </c>
      <c r="AL20" s="34">
        <f t="shared" si="10"/>
        <v>0</v>
      </c>
      <c r="AM20" s="35">
        <f t="shared" si="21"/>
        <v>11.5</v>
      </c>
      <c r="AN20" s="35">
        <f t="shared" si="22"/>
        <v>5.3600231789856654</v>
      </c>
      <c r="AO20" s="35">
        <f t="shared" si="23"/>
        <v>6.1399768210143346</v>
      </c>
      <c r="AP20" s="35">
        <f t="shared" si="24"/>
        <v>1.7000000399999999</v>
      </c>
      <c r="AQ20" s="35">
        <f t="shared" si="25"/>
        <v>0.83295181323993883</v>
      </c>
      <c r="AR20" s="35">
        <f t="shared" si="26"/>
        <v>0.8670482267600611</v>
      </c>
    </row>
    <row r="21" spans="6:44" ht="15.75" hidden="1">
      <c r="F21">
        <v>19</v>
      </c>
      <c r="G21" s="35">
        <v>0.5</v>
      </c>
      <c r="H21" s="35">
        <v>1.5000001000000001</v>
      </c>
      <c r="I21" s="35">
        <v>3.0000002000000001</v>
      </c>
      <c r="J21" s="35">
        <v>0.5</v>
      </c>
      <c r="K21" s="35">
        <v>4</v>
      </c>
      <c r="L21" s="35">
        <v>19</v>
      </c>
      <c r="M21" s="35"/>
      <c r="N21" s="35">
        <v>0.70000004999999998</v>
      </c>
      <c r="O21" s="35">
        <v>2.5</v>
      </c>
      <c r="P21" s="35">
        <v>8</v>
      </c>
      <c r="Q21" s="35"/>
      <c r="R21" s="34">
        <f t="shared" si="11"/>
        <v>0.5</v>
      </c>
      <c r="S21" s="34">
        <f t="shared" si="0"/>
        <v>1.2975000864999999</v>
      </c>
      <c r="T21" s="34">
        <f t="shared" si="1"/>
        <v>1.2066000804400001</v>
      </c>
      <c r="U21" s="34">
        <f t="shared" si="12"/>
        <v>-1.1068</v>
      </c>
      <c r="V21" s="15">
        <f t="shared" si="13"/>
        <v>0.24846794868262756</v>
      </c>
      <c r="W21" s="34">
        <f t="shared" si="14"/>
        <v>0.12423397434131378</v>
      </c>
      <c r="X21" s="34">
        <f t="shared" si="2"/>
        <v>1.2900000000000023E-2</v>
      </c>
      <c r="Y21" s="15">
        <f t="shared" si="15"/>
        <v>0.50322495527805666</v>
      </c>
      <c r="Z21" s="34">
        <f t="shared" si="3"/>
        <v>2.0128998211122267</v>
      </c>
      <c r="AA21" s="34">
        <f t="shared" si="4"/>
        <v>-0.3819999999999999</v>
      </c>
      <c r="AB21" s="15">
        <f t="shared" si="16"/>
        <v>0.40564461209270181</v>
      </c>
      <c r="AC21" s="34">
        <f t="shared" si="5"/>
        <v>7.7072476297613344</v>
      </c>
      <c r="AD21" s="34">
        <f t="shared" si="17"/>
        <v>-0.79680000000000006</v>
      </c>
      <c r="AE21" s="15">
        <f t="shared" si="18"/>
        <v>0.31071044569635931</v>
      </c>
      <c r="AF21" s="34">
        <f t="shared" si="6"/>
        <v>0.21749732752297379</v>
      </c>
      <c r="AG21" s="34">
        <f t="shared" si="7"/>
        <v>0.80779999999999985</v>
      </c>
      <c r="AH21" s="15">
        <f t="shared" si="19"/>
        <v>0.69164049960599694</v>
      </c>
      <c r="AI21" s="34">
        <f t="shared" si="8"/>
        <v>1.7291012490149924</v>
      </c>
      <c r="AJ21" s="34">
        <f t="shared" si="9"/>
        <v>4.2000000000000925E-3</v>
      </c>
      <c r="AK21" s="15">
        <f t="shared" si="20"/>
        <v>0.50104999845650278</v>
      </c>
      <c r="AL21" s="34">
        <f t="shared" si="10"/>
        <v>4.0083999876520222</v>
      </c>
      <c r="AM21" s="35">
        <f t="shared" si="21"/>
        <v>28.5000003</v>
      </c>
      <c r="AN21" s="35">
        <f t="shared" si="22"/>
        <v>12.848481592154876</v>
      </c>
      <c r="AO21" s="35">
        <f t="shared" si="23"/>
        <v>15.651518707845124</v>
      </c>
      <c r="AP21" s="35">
        <f t="shared" si="24"/>
        <v>11.20000005</v>
      </c>
      <c r="AQ21" s="35">
        <f t="shared" si="25"/>
        <v>5.9549985641899887</v>
      </c>
      <c r="AR21" s="35">
        <f t="shared" si="26"/>
        <v>5.2450014858100111</v>
      </c>
    </row>
    <row r="22" spans="6:44" ht="15.75" hidden="1">
      <c r="F22">
        <v>20</v>
      </c>
      <c r="G22" s="35">
        <v>0.05</v>
      </c>
      <c r="H22" s="35">
        <v>0.1</v>
      </c>
      <c r="I22" s="35">
        <v>0.5</v>
      </c>
      <c r="J22" s="35">
        <v>1</v>
      </c>
      <c r="K22" s="35">
        <v>0</v>
      </c>
      <c r="L22" s="35">
        <v>0</v>
      </c>
      <c r="M22" s="35"/>
      <c r="N22" s="35">
        <v>0</v>
      </c>
      <c r="O22" s="35">
        <v>2</v>
      </c>
      <c r="P22" s="35">
        <v>4</v>
      </c>
      <c r="Q22" s="35"/>
      <c r="R22" s="34">
        <f t="shared" si="11"/>
        <v>0.05</v>
      </c>
      <c r="S22" s="34">
        <f t="shared" si="0"/>
        <v>8.6500000000000007E-2</v>
      </c>
      <c r="T22" s="34">
        <f t="shared" si="1"/>
        <v>0.2011</v>
      </c>
      <c r="U22" s="34">
        <f t="shared" si="12"/>
        <v>-1.1068</v>
      </c>
      <c r="V22" s="15">
        <f t="shared" si="13"/>
        <v>0.24846794868262756</v>
      </c>
      <c r="W22" s="34">
        <f t="shared" si="14"/>
        <v>0.24846794868262756</v>
      </c>
      <c r="X22" s="34">
        <f t="shared" si="2"/>
        <v>1.2900000000000023E-2</v>
      </c>
      <c r="Y22" s="15">
        <f t="shared" si="15"/>
        <v>0.50322495527805666</v>
      </c>
      <c r="Z22" s="34">
        <f t="shared" si="3"/>
        <v>0</v>
      </c>
      <c r="AA22" s="34">
        <f t="shared" si="4"/>
        <v>-0.3819999999999999</v>
      </c>
      <c r="AB22" s="15">
        <f t="shared" si="16"/>
        <v>0.40564461209270181</v>
      </c>
      <c r="AC22" s="34">
        <f t="shared" si="5"/>
        <v>0</v>
      </c>
      <c r="AD22" s="34">
        <f t="shared" si="17"/>
        <v>-0.79680000000000006</v>
      </c>
      <c r="AE22" s="15">
        <f t="shared" si="18"/>
        <v>0.31071044569635931</v>
      </c>
      <c r="AF22" s="34">
        <f t="shared" si="6"/>
        <v>0</v>
      </c>
      <c r="AG22" s="34">
        <f t="shared" si="7"/>
        <v>0.80779999999999985</v>
      </c>
      <c r="AH22" s="15">
        <f t="shared" si="19"/>
        <v>0.69164049960599694</v>
      </c>
      <c r="AI22" s="34">
        <f t="shared" si="8"/>
        <v>1.3832809992119939</v>
      </c>
      <c r="AJ22" s="34">
        <f t="shared" si="9"/>
        <v>4.2000000000000925E-3</v>
      </c>
      <c r="AK22" s="15">
        <f t="shared" si="20"/>
        <v>0.50104999845650278</v>
      </c>
      <c r="AL22" s="34">
        <f t="shared" si="10"/>
        <v>2.0041999938260111</v>
      </c>
      <c r="AM22" s="35">
        <f t="shared" si="21"/>
        <v>1.65</v>
      </c>
      <c r="AN22" s="35">
        <f t="shared" si="22"/>
        <v>0.58606794868262757</v>
      </c>
      <c r="AO22" s="35">
        <f t="shared" si="23"/>
        <v>1.0639320513173725</v>
      </c>
      <c r="AP22" s="35">
        <f t="shared" si="24"/>
        <v>6</v>
      </c>
      <c r="AQ22" s="35">
        <f t="shared" si="25"/>
        <v>3.3874809930380048</v>
      </c>
      <c r="AR22" s="35">
        <f t="shared" si="26"/>
        <v>2.6125190069619952</v>
      </c>
    </row>
    <row r="23" spans="6:44" ht="15.75" hidden="1">
      <c r="F23">
        <v>21</v>
      </c>
      <c r="G23" s="35">
        <v>0.2</v>
      </c>
      <c r="H23" s="35">
        <v>1</v>
      </c>
      <c r="I23" s="35">
        <v>2.5</v>
      </c>
      <c r="J23" s="35">
        <v>8</v>
      </c>
      <c r="K23" s="35">
        <v>0.5</v>
      </c>
      <c r="L23" s="35">
        <v>0</v>
      </c>
      <c r="M23" s="35"/>
      <c r="N23" s="35">
        <v>0.70000004999999998</v>
      </c>
      <c r="O23" s="35">
        <v>0.2</v>
      </c>
      <c r="P23" s="35">
        <v>0</v>
      </c>
      <c r="Q23" s="35"/>
      <c r="R23" s="34">
        <f t="shared" si="11"/>
        <v>0.2</v>
      </c>
      <c r="S23" s="34">
        <f t="shared" si="0"/>
        <v>0.86499999999999999</v>
      </c>
      <c r="T23" s="34">
        <f t="shared" si="1"/>
        <v>1.0055000000000001</v>
      </c>
      <c r="U23" s="34">
        <f t="shared" si="12"/>
        <v>-1.1068</v>
      </c>
      <c r="V23" s="15">
        <f t="shared" si="13"/>
        <v>0.24846794868262756</v>
      </c>
      <c r="W23" s="34">
        <f t="shared" si="14"/>
        <v>1.9877435894610205</v>
      </c>
      <c r="X23" s="34">
        <f t="shared" si="2"/>
        <v>1.2900000000000023E-2</v>
      </c>
      <c r="Y23" s="15">
        <f t="shared" si="15"/>
        <v>0.50322495527805666</v>
      </c>
      <c r="Z23" s="34">
        <f t="shared" si="3"/>
        <v>0.25161247763902833</v>
      </c>
      <c r="AA23" s="34">
        <f t="shared" si="4"/>
        <v>-0.3819999999999999</v>
      </c>
      <c r="AB23" s="15">
        <f t="shared" si="16"/>
        <v>0.40564461209270181</v>
      </c>
      <c r="AC23" s="34">
        <f t="shared" si="5"/>
        <v>0</v>
      </c>
      <c r="AD23" s="34">
        <f t="shared" si="17"/>
        <v>-0.79680000000000006</v>
      </c>
      <c r="AE23" s="15">
        <f t="shared" si="18"/>
        <v>0.31071044569635931</v>
      </c>
      <c r="AF23" s="34">
        <f t="shared" si="6"/>
        <v>0.21749732752297379</v>
      </c>
      <c r="AG23" s="34">
        <f t="shared" si="7"/>
        <v>0.80779999999999985</v>
      </c>
      <c r="AH23" s="15">
        <f t="shared" si="19"/>
        <v>0.69164049960599694</v>
      </c>
      <c r="AI23" s="34">
        <f t="shared" si="8"/>
        <v>0.1383280999211994</v>
      </c>
      <c r="AJ23" s="34">
        <f t="shared" si="9"/>
        <v>4.2000000000000925E-3</v>
      </c>
      <c r="AK23" s="15">
        <f t="shared" si="20"/>
        <v>0.50104999845650278</v>
      </c>
      <c r="AL23" s="34">
        <f t="shared" si="10"/>
        <v>0</v>
      </c>
      <c r="AM23" s="35">
        <f t="shared" si="21"/>
        <v>12.2</v>
      </c>
      <c r="AN23" s="35">
        <f t="shared" si="22"/>
        <v>4.309856067100049</v>
      </c>
      <c r="AO23" s="35">
        <f t="shared" si="23"/>
        <v>7.8901439328999503</v>
      </c>
      <c r="AP23" s="35">
        <f t="shared" si="24"/>
        <v>0.90000005000000005</v>
      </c>
      <c r="AQ23" s="35">
        <f t="shared" si="25"/>
        <v>0.35582542744417323</v>
      </c>
      <c r="AR23" s="35">
        <f t="shared" si="26"/>
        <v>0.54417462255582683</v>
      </c>
    </row>
    <row r="24" spans="6:44" ht="15.75" hidden="1">
      <c r="F24">
        <v>22</v>
      </c>
      <c r="G24" s="35">
        <v>0.4</v>
      </c>
      <c r="H24" s="35">
        <v>2.2000000000000002</v>
      </c>
      <c r="I24" s="35">
        <v>2.8000001999999999</v>
      </c>
      <c r="J24" s="35">
        <v>8.3000000000000007</v>
      </c>
      <c r="K24" s="35">
        <v>0.70000004999999998</v>
      </c>
      <c r="L24" s="35">
        <v>0.5</v>
      </c>
      <c r="M24" s="35"/>
      <c r="N24" s="35">
        <v>0.8</v>
      </c>
      <c r="O24" s="35">
        <v>0.5</v>
      </c>
      <c r="P24" s="35">
        <v>0.5</v>
      </c>
      <c r="Q24" s="35"/>
      <c r="R24" s="34">
        <f t="shared" si="11"/>
        <v>0.4</v>
      </c>
      <c r="S24" s="34">
        <f t="shared" si="0"/>
        <v>1.903</v>
      </c>
      <c r="T24" s="34">
        <f t="shared" si="1"/>
        <v>1.12616008044</v>
      </c>
      <c r="U24" s="34">
        <f t="shared" si="12"/>
        <v>-1.1068</v>
      </c>
      <c r="V24" s="15">
        <f t="shared" si="13"/>
        <v>0.24846794868262756</v>
      </c>
      <c r="W24" s="34">
        <f t="shared" si="14"/>
        <v>2.0622839740658088</v>
      </c>
      <c r="X24" s="34">
        <f t="shared" si="2"/>
        <v>1.2900000000000023E-2</v>
      </c>
      <c r="Y24" s="15">
        <f t="shared" si="15"/>
        <v>0.50322495527805666</v>
      </c>
      <c r="Z24" s="34">
        <f t="shared" si="3"/>
        <v>0.35225749385588739</v>
      </c>
      <c r="AA24" s="34">
        <f t="shared" si="4"/>
        <v>-0.3819999999999999</v>
      </c>
      <c r="AB24" s="15">
        <f t="shared" si="16"/>
        <v>0.40564461209270181</v>
      </c>
      <c r="AC24" s="34">
        <f t="shared" si="5"/>
        <v>0.2028223060463509</v>
      </c>
      <c r="AD24" s="34">
        <f t="shared" si="17"/>
        <v>-0.79680000000000006</v>
      </c>
      <c r="AE24" s="15">
        <f t="shared" si="18"/>
        <v>0.31071044569635931</v>
      </c>
      <c r="AF24" s="34">
        <f t="shared" si="6"/>
        <v>0.24856835655708745</v>
      </c>
      <c r="AG24" s="34">
        <f t="shared" si="7"/>
        <v>0.80779999999999985</v>
      </c>
      <c r="AH24" s="15">
        <f t="shared" si="19"/>
        <v>0.69164049960599694</v>
      </c>
      <c r="AI24" s="34">
        <f t="shared" si="8"/>
        <v>0.34582024980299847</v>
      </c>
      <c r="AJ24" s="34">
        <f t="shared" si="9"/>
        <v>4.2000000000000925E-3</v>
      </c>
      <c r="AK24" s="15">
        <f t="shared" si="20"/>
        <v>0.50104999845650278</v>
      </c>
      <c r="AL24" s="34">
        <f t="shared" si="10"/>
        <v>0.25052499922825139</v>
      </c>
      <c r="AM24" s="35">
        <f t="shared" si="21"/>
        <v>14.900000250000002</v>
      </c>
      <c r="AN24" s="35">
        <f t="shared" si="22"/>
        <v>6.046523854408048</v>
      </c>
      <c r="AO24" s="35">
        <f t="shared" si="23"/>
        <v>8.8534763955919544</v>
      </c>
      <c r="AP24" s="35">
        <f t="shared" si="24"/>
        <v>1.8</v>
      </c>
      <c r="AQ24" s="35">
        <f t="shared" si="25"/>
        <v>0.84491360558833728</v>
      </c>
      <c r="AR24" s="35">
        <f t="shared" si="26"/>
        <v>0.95508639441166276</v>
      </c>
    </row>
    <row r="25" spans="6:44" ht="15.75" hidden="1">
      <c r="F25">
        <v>23</v>
      </c>
      <c r="G25" s="35">
        <v>0.2</v>
      </c>
      <c r="H25" s="35">
        <v>1.1000000000000001</v>
      </c>
      <c r="I25" s="35">
        <v>1.6</v>
      </c>
      <c r="J25" s="35">
        <v>9.7000010000000003</v>
      </c>
      <c r="K25" s="35">
        <v>8.7000010000000003</v>
      </c>
      <c r="L25" s="35">
        <v>1</v>
      </c>
      <c r="M25" s="35"/>
      <c r="N25" s="35">
        <v>3.3000001999999999</v>
      </c>
      <c r="O25" s="35">
        <v>2.3000001999999999</v>
      </c>
      <c r="P25" s="35">
        <v>1</v>
      </c>
      <c r="Q25" s="35"/>
      <c r="R25" s="34">
        <f t="shared" si="11"/>
        <v>0.2</v>
      </c>
      <c r="S25" s="34">
        <f t="shared" si="0"/>
        <v>0.95150000000000001</v>
      </c>
      <c r="T25" s="34">
        <f t="shared" si="1"/>
        <v>0.64352000000000009</v>
      </c>
      <c r="U25" s="34">
        <f t="shared" si="12"/>
        <v>-1.1068</v>
      </c>
      <c r="V25" s="15">
        <f t="shared" si="13"/>
        <v>0.24846794868262756</v>
      </c>
      <c r="W25" s="34">
        <f t="shared" si="14"/>
        <v>2.4101393506894362</v>
      </c>
      <c r="X25" s="34">
        <f t="shared" si="2"/>
        <v>1.2900000000000023E-2</v>
      </c>
      <c r="Y25" s="15">
        <f t="shared" si="15"/>
        <v>0.50322495527805666</v>
      </c>
      <c r="Z25" s="34">
        <f t="shared" si="3"/>
        <v>4.3780576141440486</v>
      </c>
      <c r="AA25" s="34">
        <f t="shared" si="4"/>
        <v>-0.3819999999999999</v>
      </c>
      <c r="AB25" s="15">
        <f t="shared" si="16"/>
        <v>0.40564461209270181</v>
      </c>
      <c r="AC25" s="34">
        <f t="shared" si="5"/>
        <v>0.40564461209270181</v>
      </c>
      <c r="AD25" s="34">
        <f t="shared" si="17"/>
        <v>-0.79680000000000006</v>
      </c>
      <c r="AE25" s="15">
        <f t="shared" si="18"/>
        <v>0.31071044569635931</v>
      </c>
      <c r="AF25" s="34">
        <f t="shared" si="6"/>
        <v>1.0253445329400748</v>
      </c>
      <c r="AG25" s="34">
        <f t="shared" si="7"/>
        <v>0.80779999999999985</v>
      </c>
      <c r="AH25" s="15">
        <f t="shared" si="19"/>
        <v>0.69164049960599694</v>
      </c>
      <c r="AI25" s="34">
        <f t="shared" si="8"/>
        <v>1.5907732874218929</v>
      </c>
      <c r="AJ25" s="34">
        <f t="shared" si="9"/>
        <v>4.2000000000000925E-3</v>
      </c>
      <c r="AK25" s="15">
        <f t="shared" si="20"/>
        <v>0.50104999845650278</v>
      </c>
      <c r="AL25" s="34">
        <f t="shared" si="10"/>
        <v>0.50104999845650278</v>
      </c>
      <c r="AM25" s="35">
        <f t="shared" si="21"/>
        <v>22.300001999999999</v>
      </c>
      <c r="AN25" s="35">
        <f t="shared" si="22"/>
        <v>8.9888615769261886</v>
      </c>
      <c r="AO25" s="35">
        <f t="shared" si="23"/>
        <v>13.311140423073811</v>
      </c>
      <c r="AP25" s="35">
        <f t="shared" si="24"/>
        <v>6.6000003999999999</v>
      </c>
      <c r="AQ25" s="35">
        <f t="shared" si="25"/>
        <v>3.1171678188184706</v>
      </c>
      <c r="AR25" s="35">
        <f t="shared" si="26"/>
        <v>3.4828325811815293</v>
      </c>
    </row>
    <row r="26" spans="6:44" ht="15.75" hidden="1">
      <c r="F26">
        <v>24</v>
      </c>
      <c r="G26" s="35">
        <v>0.1</v>
      </c>
      <c r="H26" s="35">
        <v>0.2</v>
      </c>
      <c r="I26" s="35">
        <v>0.75000005999999997</v>
      </c>
      <c r="J26" s="35">
        <v>2</v>
      </c>
      <c r="K26" s="35">
        <v>0.8</v>
      </c>
      <c r="L26" s="35">
        <v>0</v>
      </c>
      <c r="M26" s="35"/>
      <c r="N26" s="35">
        <v>1.8000001000000001</v>
      </c>
      <c r="O26" s="35">
        <v>0.2</v>
      </c>
      <c r="P26" s="35">
        <v>0.5</v>
      </c>
      <c r="Q26" s="35"/>
      <c r="R26" s="34">
        <f t="shared" si="11"/>
        <v>0.1</v>
      </c>
      <c r="S26" s="34">
        <f t="shared" si="0"/>
        <v>0.17300000000000001</v>
      </c>
      <c r="T26" s="34">
        <f t="shared" si="1"/>
        <v>0.30165002413199998</v>
      </c>
      <c r="U26" s="34">
        <f t="shared" si="12"/>
        <v>-1.1068</v>
      </c>
      <c r="V26" s="15">
        <f t="shared" si="13"/>
        <v>0.24846794868262756</v>
      </c>
      <c r="W26" s="34">
        <f t="shared" si="14"/>
        <v>0.49693589736525512</v>
      </c>
      <c r="X26" s="34">
        <f t="shared" si="2"/>
        <v>1.2900000000000023E-2</v>
      </c>
      <c r="Y26" s="15">
        <f t="shared" si="15"/>
        <v>0.50322495527805666</v>
      </c>
      <c r="Z26" s="34">
        <f t="shared" si="3"/>
        <v>0.40257996422244535</v>
      </c>
      <c r="AA26" s="34">
        <f t="shared" si="4"/>
        <v>-0.3819999999999999</v>
      </c>
      <c r="AB26" s="15">
        <f t="shared" si="16"/>
        <v>0.40564461209270181</v>
      </c>
      <c r="AC26" s="34">
        <f t="shared" si="5"/>
        <v>0</v>
      </c>
      <c r="AD26" s="34">
        <f t="shared" si="17"/>
        <v>-0.79680000000000006</v>
      </c>
      <c r="AE26" s="15">
        <f t="shared" si="18"/>
        <v>0.31071044569635931</v>
      </c>
      <c r="AF26" s="34">
        <f t="shared" si="6"/>
        <v>0.55927883332449135</v>
      </c>
      <c r="AG26" s="34">
        <f t="shared" si="7"/>
        <v>0.80779999999999985</v>
      </c>
      <c r="AH26" s="15">
        <f t="shared" si="19"/>
        <v>0.69164049960599694</v>
      </c>
      <c r="AI26" s="34">
        <f t="shared" si="8"/>
        <v>0.1383280999211994</v>
      </c>
      <c r="AJ26" s="34">
        <f t="shared" si="9"/>
        <v>4.2000000000000925E-3</v>
      </c>
      <c r="AK26" s="15">
        <f t="shared" si="20"/>
        <v>0.50104999845650278</v>
      </c>
      <c r="AL26" s="34">
        <f t="shared" si="10"/>
        <v>0.25052499922825139</v>
      </c>
      <c r="AM26" s="35">
        <f t="shared" si="21"/>
        <v>3.8500000600000002</v>
      </c>
      <c r="AN26" s="35">
        <f t="shared" si="22"/>
        <v>1.4741658857197004</v>
      </c>
      <c r="AO26" s="35">
        <f t="shared" si="23"/>
        <v>2.3758341742802997</v>
      </c>
      <c r="AP26" s="35">
        <f t="shared" si="24"/>
        <v>2.5000001000000003</v>
      </c>
      <c r="AQ26" s="35">
        <f t="shared" si="25"/>
        <v>0.94813193247394212</v>
      </c>
      <c r="AR26" s="35">
        <f t="shared" si="26"/>
        <v>1.5518681675260582</v>
      </c>
    </row>
    <row r="27" spans="6:44" ht="15.75" hidden="1">
      <c r="F27">
        <v>25</v>
      </c>
      <c r="G27" s="35">
        <v>0.3</v>
      </c>
      <c r="H27" s="35">
        <v>0.5</v>
      </c>
      <c r="I27" s="35">
        <v>1.2</v>
      </c>
      <c r="J27" s="35">
        <v>1</v>
      </c>
      <c r="K27" s="35">
        <v>1</v>
      </c>
      <c r="L27" s="35">
        <v>0</v>
      </c>
      <c r="M27" s="35"/>
      <c r="N27" s="35"/>
      <c r="O27" s="35"/>
      <c r="P27" s="35"/>
      <c r="Q27" s="35"/>
      <c r="R27" s="34">
        <f t="shared" si="11"/>
        <v>0.3</v>
      </c>
      <c r="S27" s="34">
        <f t="shared" si="0"/>
        <v>0.4325</v>
      </c>
      <c r="T27" s="34">
        <f t="shared" si="1"/>
        <v>0.48263999999999996</v>
      </c>
      <c r="U27" s="34">
        <f t="shared" si="12"/>
        <v>-1.1068</v>
      </c>
      <c r="V27" s="15">
        <f t="shared" si="13"/>
        <v>0.24846794868262756</v>
      </c>
      <c r="W27" s="34">
        <f t="shared" si="14"/>
        <v>0.24846794868262756</v>
      </c>
      <c r="X27" s="34">
        <f t="shared" si="2"/>
        <v>1.2900000000000023E-2</v>
      </c>
      <c r="Y27" s="15">
        <f t="shared" si="15"/>
        <v>0.50322495527805666</v>
      </c>
      <c r="Z27" s="34">
        <f t="shared" si="3"/>
        <v>0.50322495527805666</v>
      </c>
      <c r="AA27" s="34">
        <f t="shared" si="4"/>
        <v>-0.3819999999999999</v>
      </c>
      <c r="AB27" s="15">
        <f t="shared" si="16"/>
        <v>0.40564461209270181</v>
      </c>
      <c r="AC27" s="34">
        <f t="shared" si="5"/>
        <v>0</v>
      </c>
      <c r="AD27" s="34">
        <f t="shared" si="17"/>
        <v>-0.79680000000000006</v>
      </c>
      <c r="AE27" s="15">
        <f t="shared" si="18"/>
        <v>0.31071044569635931</v>
      </c>
      <c r="AF27" s="34">
        <f t="shared" si="6"/>
        <v>0</v>
      </c>
      <c r="AG27" s="34">
        <f t="shared" si="7"/>
        <v>0.80779999999999985</v>
      </c>
      <c r="AH27" s="15">
        <f t="shared" si="19"/>
        <v>0.69164049960599694</v>
      </c>
      <c r="AI27" s="34">
        <f t="shared" si="8"/>
        <v>0</v>
      </c>
      <c r="AJ27" s="34">
        <f t="shared" si="9"/>
        <v>4.2000000000000925E-3</v>
      </c>
      <c r="AK27" s="15">
        <f t="shared" si="20"/>
        <v>0.50104999845650278</v>
      </c>
      <c r="AL27" s="34">
        <f t="shared" si="10"/>
        <v>0</v>
      </c>
      <c r="AM27" s="35">
        <f t="shared" si="21"/>
        <v>4</v>
      </c>
      <c r="AN27" s="35">
        <f t="shared" si="22"/>
        <v>1.9668329039606842</v>
      </c>
      <c r="AO27" s="35">
        <f t="shared" si="23"/>
        <v>2.0331670960393158</v>
      </c>
      <c r="AP27" s="35">
        <f t="shared" si="24"/>
        <v>0</v>
      </c>
      <c r="AQ27" s="35">
        <f t="shared" si="25"/>
        <v>0</v>
      </c>
      <c r="AR27" s="35">
        <f t="shared" si="26"/>
        <v>0</v>
      </c>
    </row>
    <row r="28" spans="6:44" ht="15.75" hidden="1">
      <c r="F28">
        <v>26</v>
      </c>
      <c r="G28" s="35">
        <v>0</v>
      </c>
      <c r="H28" s="35">
        <v>0.1</v>
      </c>
      <c r="I28" s="35">
        <v>0.4</v>
      </c>
      <c r="J28" s="35">
        <v>0.3</v>
      </c>
      <c r="K28" s="35">
        <v>2.9</v>
      </c>
      <c r="L28" s="35">
        <v>9.4000009999999996</v>
      </c>
      <c r="M28" s="35"/>
      <c r="N28" s="35">
        <v>0.4</v>
      </c>
      <c r="O28" s="35">
        <v>0</v>
      </c>
      <c r="P28" s="35">
        <v>0</v>
      </c>
      <c r="Q28" s="35"/>
      <c r="R28" s="34">
        <f t="shared" si="11"/>
        <v>0</v>
      </c>
      <c r="S28" s="34">
        <f t="shared" si="0"/>
        <v>8.6500000000000007E-2</v>
      </c>
      <c r="T28" s="34">
        <f t="shared" si="1"/>
        <v>0.16088000000000002</v>
      </c>
      <c r="U28" s="34">
        <f t="shared" si="12"/>
        <v>-1.1068</v>
      </c>
      <c r="V28" s="15">
        <f t="shared" si="13"/>
        <v>0.24846794868262756</v>
      </c>
      <c r="W28" s="34">
        <f t="shared" si="14"/>
        <v>7.4540384604788262E-2</v>
      </c>
      <c r="X28" s="34">
        <f t="shared" si="2"/>
        <v>1.2900000000000023E-2</v>
      </c>
      <c r="Y28" s="15">
        <f t="shared" si="15"/>
        <v>0.50322495527805666</v>
      </c>
      <c r="Z28" s="34">
        <f t="shared" si="3"/>
        <v>1.4593523703063642</v>
      </c>
      <c r="AA28" s="34">
        <f t="shared" si="4"/>
        <v>-0.3819999999999999</v>
      </c>
      <c r="AB28" s="15">
        <f t="shared" si="16"/>
        <v>0.40564461209270181</v>
      </c>
      <c r="AC28" s="34">
        <f t="shared" si="5"/>
        <v>3.8130597593160087</v>
      </c>
      <c r="AD28" s="34">
        <f t="shared" si="17"/>
        <v>-0.79680000000000006</v>
      </c>
      <c r="AE28" s="15">
        <f t="shared" si="18"/>
        <v>0.31071044569635931</v>
      </c>
      <c r="AF28" s="34">
        <f t="shared" si="6"/>
        <v>0.12428417827854372</v>
      </c>
      <c r="AG28" s="34">
        <f t="shared" si="7"/>
        <v>0.80779999999999985</v>
      </c>
      <c r="AH28" s="15">
        <f t="shared" si="19"/>
        <v>0.69164049960599694</v>
      </c>
      <c r="AI28" s="34">
        <f t="shared" si="8"/>
        <v>0</v>
      </c>
      <c r="AJ28" s="34">
        <f t="shared" si="9"/>
        <v>4.2000000000000925E-3</v>
      </c>
      <c r="AK28" s="15">
        <f t="shared" si="20"/>
        <v>0.50104999845650278</v>
      </c>
      <c r="AL28" s="34">
        <f t="shared" si="10"/>
        <v>0</v>
      </c>
      <c r="AM28" s="35">
        <f t="shared" si="21"/>
        <v>13.100000999999999</v>
      </c>
      <c r="AN28" s="35">
        <f t="shared" si="22"/>
        <v>5.5943325142271618</v>
      </c>
      <c r="AO28" s="35">
        <f t="shared" si="23"/>
        <v>7.5056684857728371</v>
      </c>
      <c r="AP28" s="35">
        <f t="shared" si="24"/>
        <v>0.4</v>
      </c>
      <c r="AQ28" s="35">
        <f t="shared" si="25"/>
        <v>0.12428417827854372</v>
      </c>
      <c r="AR28" s="35">
        <f t="shared" si="26"/>
        <v>0.27571582172145631</v>
      </c>
    </row>
    <row r="29" spans="6:44" ht="15.75" hidden="1">
      <c r="F29">
        <v>27</v>
      </c>
      <c r="G29" s="35">
        <v>0.2</v>
      </c>
      <c r="H29" s="35">
        <v>0.3</v>
      </c>
      <c r="I29" s="35">
        <v>1</v>
      </c>
      <c r="J29" s="35">
        <v>2</v>
      </c>
      <c r="K29" s="35">
        <v>0</v>
      </c>
      <c r="L29" s="35">
        <v>0</v>
      </c>
      <c r="M29" s="35"/>
      <c r="N29" s="35">
        <v>1</v>
      </c>
      <c r="O29" s="35">
        <v>2</v>
      </c>
      <c r="P29" s="35">
        <v>6.0000004999999996</v>
      </c>
      <c r="Q29" s="35"/>
      <c r="R29" s="34">
        <f t="shared" si="11"/>
        <v>0.2</v>
      </c>
      <c r="S29" s="34">
        <f t="shared" si="0"/>
        <v>0.25950000000000001</v>
      </c>
      <c r="T29" s="34">
        <f t="shared" si="1"/>
        <v>0.4022</v>
      </c>
      <c r="U29" s="34">
        <f t="shared" si="12"/>
        <v>-1.1068</v>
      </c>
      <c r="V29" s="15">
        <f t="shared" si="13"/>
        <v>0.24846794868262756</v>
      </c>
      <c r="W29" s="34">
        <f t="shared" si="14"/>
        <v>0.49693589736525512</v>
      </c>
      <c r="X29" s="34">
        <f t="shared" si="2"/>
        <v>1.2900000000000023E-2</v>
      </c>
      <c r="Y29" s="15">
        <f t="shared" si="15"/>
        <v>0.50322495527805666</v>
      </c>
      <c r="Z29" s="34">
        <f t="shared" si="3"/>
        <v>0</v>
      </c>
      <c r="AA29" s="34">
        <f t="shared" si="4"/>
        <v>-0.3819999999999999</v>
      </c>
      <c r="AB29" s="15">
        <f t="shared" si="16"/>
        <v>0.40564461209270181</v>
      </c>
      <c r="AC29" s="34">
        <f t="shared" si="5"/>
        <v>0</v>
      </c>
      <c r="AD29" s="34">
        <f t="shared" si="17"/>
        <v>-0.79680000000000006</v>
      </c>
      <c r="AE29" s="15">
        <f t="shared" si="18"/>
        <v>0.31071044569635931</v>
      </c>
      <c r="AF29" s="34">
        <f t="shared" si="6"/>
        <v>0.31071044569635931</v>
      </c>
      <c r="AG29" s="34">
        <f t="shared" si="7"/>
        <v>0.80779999999999985</v>
      </c>
      <c r="AH29" s="15">
        <f t="shared" si="19"/>
        <v>0.69164049960599694</v>
      </c>
      <c r="AI29" s="34">
        <f t="shared" si="8"/>
        <v>1.3832809992119939</v>
      </c>
      <c r="AJ29" s="34">
        <f t="shared" si="9"/>
        <v>4.2000000000000925E-3</v>
      </c>
      <c r="AK29" s="15">
        <f t="shared" si="20"/>
        <v>0.50104999845650278</v>
      </c>
      <c r="AL29" s="34">
        <f t="shared" si="10"/>
        <v>3.0063002412640158</v>
      </c>
      <c r="AM29" s="35">
        <f t="shared" si="21"/>
        <v>3.5</v>
      </c>
      <c r="AN29" s="35">
        <f t="shared" si="22"/>
        <v>1.358635897365255</v>
      </c>
      <c r="AO29" s="35">
        <f t="shared" si="23"/>
        <v>2.141364102634745</v>
      </c>
      <c r="AP29" s="35">
        <f t="shared" si="24"/>
        <v>9.0000004999999987</v>
      </c>
      <c r="AQ29" s="35">
        <f t="shared" si="25"/>
        <v>4.7002916861723687</v>
      </c>
      <c r="AR29" s="35">
        <f t="shared" si="26"/>
        <v>4.29970881382763</v>
      </c>
    </row>
    <row r="30" spans="6:44" ht="15.75" hidden="1">
      <c r="F30">
        <v>28</v>
      </c>
      <c r="G30" s="35">
        <v>0.05</v>
      </c>
      <c r="H30" s="35">
        <v>0.1</v>
      </c>
      <c r="I30" s="35">
        <v>0.2</v>
      </c>
      <c r="J30" s="35">
        <v>0.3</v>
      </c>
      <c r="K30" s="35">
        <v>0.5</v>
      </c>
      <c r="L30" s="35">
        <v>0</v>
      </c>
      <c r="M30" s="35"/>
      <c r="N30" s="35">
        <v>0.5</v>
      </c>
      <c r="O30" s="35">
        <v>1</v>
      </c>
      <c r="P30" s="35">
        <v>2</v>
      </c>
      <c r="Q30" s="35"/>
      <c r="R30" s="34">
        <f t="shared" si="11"/>
        <v>0.05</v>
      </c>
      <c r="S30" s="34">
        <f t="shared" si="0"/>
        <v>8.6500000000000007E-2</v>
      </c>
      <c r="T30" s="34">
        <f t="shared" si="1"/>
        <v>8.0440000000000011E-2</v>
      </c>
      <c r="U30" s="34">
        <f t="shared" si="12"/>
        <v>-1.1068</v>
      </c>
      <c r="V30" s="15">
        <f t="shared" si="13"/>
        <v>0.24846794868262756</v>
      </c>
      <c r="W30" s="34">
        <f t="shared" si="14"/>
        <v>7.4540384604788262E-2</v>
      </c>
      <c r="X30" s="34">
        <f t="shared" si="2"/>
        <v>1.2900000000000023E-2</v>
      </c>
      <c r="Y30" s="15">
        <f t="shared" si="15"/>
        <v>0.50322495527805666</v>
      </c>
      <c r="Z30" s="34">
        <f t="shared" si="3"/>
        <v>0.25161247763902833</v>
      </c>
      <c r="AA30" s="34">
        <f t="shared" si="4"/>
        <v>-0.3819999999999999</v>
      </c>
      <c r="AB30" s="15">
        <f t="shared" si="16"/>
        <v>0.40564461209270181</v>
      </c>
      <c r="AC30" s="34">
        <f t="shared" si="5"/>
        <v>0</v>
      </c>
      <c r="AD30" s="34">
        <f t="shared" si="17"/>
        <v>-0.79680000000000006</v>
      </c>
      <c r="AE30" s="15">
        <f t="shared" si="18"/>
        <v>0.31071044569635931</v>
      </c>
      <c r="AF30" s="34">
        <f t="shared" si="6"/>
        <v>0.15535522284817965</v>
      </c>
      <c r="AG30" s="34">
        <f t="shared" si="7"/>
        <v>0.80779999999999985</v>
      </c>
      <c r="AH30" s="15">
        <f t="shared" si="19"/>
        <v>0.69164049960599694</v>
      </c>
      <c r="AI30" s="34">
        <f t="shared" si="8"/>
        <v>0.69164049960599694</v>
      </c>
      <c r="AJ30" s="34">
        <f t="shared" si="9"/>
        <v>4.2000000000000925E-3</v>
      </c>
      <c r="AK30" s="15">
        <f t="shared" si="20"/>
        <v>0.50104999845650278</v>
      </c>
      <c r="AL30" s="34">
        <f t="shared" si="10"/>
        <v>1.0020999969130056</v>
      </c>
      <c r="AM30" s="35">
        <f t="shared" si="21"/>
        <v>1.1499999999999999</v>
      </c>
      <c r="AN30" s="35">
        <f t="shared" si="22"/>
        <v>0.5430928622438167</v>
      </c>
      <c r="AO30" s="35">
        <f t="shared" si="23"/>
        <v>0.60690713775618321</v>
      </c>
      <c r="AP30" s="35">
        <f t="shared" si="24"/>
        <v>3.5</v>
      </c>
      <c r="AQ30" s="35">
        <f t="shared" si="25"/>
        <v>1.8490957193671822</v>
      </c>
      <c r="AR30" s="35">
        <f t="shared" si="26"/>
        <v>1.6509042806328178</v>
      </c>
    </row>
    <row r="31" spans="6:44" ht="15.75" hidden="1">
      <c r="F31">
        <v>29</v>
      </c>
      <c r="G31" s="35">
        <v>1</v>
      </c>
      <c r="H31" s="35">
        <v>1.5000001000000001</v>
      </c>
      <c r="I31" s="35">
        <v>2</v>
      </c>
      <c r="J31" s="35">
        <v>6.0000004999999996</v>
      </c>
      <c r="K31" s="35">
        <v>12.000000999999999</v>
      </c>
      <c r="L31" s="35">
        <v>0</v>
      </c>
      <c r="M31" s="35"/>
      <c r="N31" s="35">
        <v>5</v>
      </c>
      <c r="O31" s="35">
        <v>11.000000999999999</v>
      </c>
      <c r="P31" s="35">
        <v>0</v>
      </c>
      <c r="Q31" s="35"/>
      <c r="R31" s="34">
        <f t="shared" si="11"/>
        <v>1</v>
      </c>
      <c r="S31" s="34">
        <f t="shared" si="0"/>
        <v>1.2975000864999999</v>
      </c>
      <c r="T31" s="34">
        <f t="shared" si="1"/>
        <v>0.8044</v>
      </c>
      <c r="U31" s="34">
        <f t="shared" si="12"/>
        <v>-1.1068</v>
      </c>
      <c r="V31" s="15">
        <f t="shared" si="13"/>
        <v>0.24846794868262756</v>
      </c>
      <c r="W31" s="34">
        <f t="shared" si="14"/>
        <v>1.4908078163297396</v>
      </c>
      <c r="X31" s="34">
        <f t="shared" si="2"/>
        <v>1.2900000000000023E-2</v>
      </c>
      <c r="Y31" s="15">
        <f t="shared" si="15"/>
        <v>0.50322495527805666</v>
      </c>
      <c r="Z31" s="34">
        <f t="shared" si="3"/>
        <v>6.0386999665616345</v>
      </c>
      <c r="AA31" s="34">
        <f t="shared" si="4"/>
        <v>-0.3819999999999999</v>
      </c>
      <c r="AB31" s="15">
        <f t="shared" si="16"/>
        <v>0.40564461209270181</v>
      </c>
      <c r="AC31" s="34">
        <f t="shared" si="5"/>
        <v>0</v>
      </c>
      <c r="AD31" s="34">
        <f t="shared" si="17"/>
        <v>-0.79680000000000006</v>
      </c>
      <c r="AE31" s="15">
        <f t="shared" si="18"/>
        <v>0.31071044569635931</v>
      </c>
      <c r="AF31" s="34">
        <f t="shared" si="6"/>
        <v>1.5535522284817964</v>
      </c>
      <c r="AG31" s="34">
        <f t="shared" si="7"/>
        <v>0.80779999999999985</v>
      </c>
      <c r="AH31" s="15">
        <f t="shared" si="19"/>
        <v>0.69164049960599694</v>
      </c>
      <c r="AI31" s="34">
        <f t="shared" si="8"/>
        <v>7.6080461873064653</v>
      </c>
      <c r="AJ31" s="34">
        <f t="shared" si="9"/>
        <v>4.2000000000000925E-3</v>
      </c>
      <c r="AK31" s="15">
        <f t="shared" si="20"/>
        <v>0.50104999845650278</v>
      </c>
      <c r="AL31" s="34">
        <f t="shared" si="10"/>
        <v>0</v>
      </c>
      <c r="AM31" s="35">
        <f t="shared" si="21"/>
        <v>22.500001599999997</v>
      </c>
      <c r="AN31" s="35">
        <f t="shared" si="22"/>
        <v>10.631407869391374</v>
      </c>
      <c r="AO31" s="35">
        <f t="shared" si="23"/>
        <v>11.868593730608623</v>
      </c>
      <c r="AP31" s="35">
        <f t="shared" si="24"/>
        <v>16.000000999999997</v>
      </c>
      <c r="AQ31" s="35">
        <f t="shared" si="25"/>
        <v>9.1615984157882622</v>
      </c>
      <c r="AR31" s="35">
        <f t="shared" si="26"/>
        <v>6.8384025842117353</v>
      </c>
    </row>
    <row r="32" spans="6:44" ht="15.75" hidden="1">
      <c r="F32">
        <v>30</v>
      </c>
      <c r="G32" s="35">
        <v>0.1</v>
      </c>
      <c r="H32" s="35">
        <v>0.3</v>
      </c>
      <c r="I32" s="35">
        <v>0</v>
      </c>
      <c r="J32" s="35">
        <v>0</v>
      </c>
      <c r="K32" s="35">
        <v>0</v>
      </c>
      <c r="L32" s="35">
        <v>0</v>
      </c>
      <c r="M32" s="35"/>
      <c r="N32" s="35"/>
      <c r="O32" s="35"/>
      <c r="P32" s="35"/>
      <c r="Q32" s="35"/>
      <c r="R32" s="34">
        <f t="shared" si="11"/>
        <v>0.1</v>
      </c>
      <c r="S32" s="34">
        <f t="shared" si="0"/>
        <v>0.25950000000000001</v>
      </c>
      <c r="T32" s="34">
        <f t="shared" si="1"/>
        <v>0</v>
      </c>
      <c r="U32" s="34">
        <f t="shared" si="12"/>
        <v>-1.1068</v>
      </c>
      <c r="V32" s="15">
        <f t="shared" si="13"/>
        <v>0.24846794868262756</v>
      </c>
      <c r="W32" s="34">
        <f t="shared" si="14"/>
        <v>0</v>
      </c>
      <c r="X32" s="34">
        <f t="shared" si="2"/>
        <v>1.2900000000000023E-2</v>
      </c>
      <c r="Y32" s="15">
        <f t="shared" si="15"/>
        <v>0.50322495527805666</v>
      </c>
      <c r="Z32" s="34">
        <f t="shared" si="3"/>
        <v>0</v>
      </c>
      <c r="AA32" s="34">
        <f t="shared" si="4"/>
        <v>-0.3819999999999999</v>
      </c>
      <c r="AB32" s="15">
        <f t="shared" si="16"/>
        <v>0.40564461209270181</v>
      </c>
      <c r="AC32" s="34">
        <f t="shared" si="5"/>
        <v>0</v>
      </c>
      <c r="AD32" s="34">
        <f t="shared" si="17"/>
        <v>-0.79680000000000006</v>
      </c>
      <c r="AE32" s="15">
        <f t="shared" si="18"/>
        <v>0.31071044569635931</v>
      </c>
      <c r="AF32" s="34">
        <f t="shared" si="6"/>
        <v>0</v>
      </c>
      <c r="AG32" s="34">
        <f t="shared" si="7"/>
        <v>0.80779999999999985</v>
      </c>
      <c r="AH32" s="15">
        <f t="shared" si="19"/>
        <v>0.69164049960599694</v>
      </c>
      <c r="AI32" s="34">
        <f t="shared" si="8"/>
        <v>0</v>
      </c>
      <c r="AJ32" s="34">
        <f t="shared" si="9"/>
        <v>4.2000000000000925E-3</v>
      </c>
      <c r="AK32" s="15">
        <f t="shared" si="20"/>
        <v>0.50104999845650278</v>
      </c>
      <c r="AL32" s="34">
        <f t="shared" si="10"/>
        <v>0</v>
      </c>
      <c r="AM32" s="35">
        <f t="shared" si="21"/>
        <v>0.4</v>
      </c>
      <c r="AN32" s="35">
        <f t="shared" si="22"/>
        <v>0.35950000000000004</v>
      </c>
      <c r="AO32" s="35">
        <f t="shared" si="23"/>
        <v>4.049999999999998E-2</v>
      </c>
      <c r="AP32" s="35">
        <f t="shared" si="24"/>
        <v>0</v>
      </c>
      <c r="AQ32" s="35">
        <f t="shared" si="25"/>
        <v>0</v>
      </c>
      <c r="AR32" s="35">
        <f t="shared" si="26"/>
        <v>0</v>
      </c>
    </row>
    <row r="33" spans="6:44" ht="15.75" hidden="1">
      <c r="F33">
        <v>32</v>
      </c>
      <c r="G33" s="35">
        <v>0.1</v>
      </c>
      <c r="H33" s="35">
        <v>0.90000004</v>
      </c>
      <c r="I33" s="35">
        <v>1.3000001000000001</v>
      </c>
      <c r="J33" s="35">
        <v>1.4000001</v>
      </c>
      <c r="K33" s="35">
        <v>0</v>
      </c>
      <c r="L33" s="35">
        <v>0</v>
      </c>
      <c r="M33" s="35"/>
      <c r="N33" s="35">
        <v>0.4</v>
      </c>
      <c r="O33" s="35">
        <v>0.5</v>
      </c>
      <c r="P33" s="35">
        <v>5.9</v>
      </c>
      <c r="Q33" s="35"/>
      <c r="R33" s="34">
        <f t="shared" si="11"/>
        <v>0.1</v>
      </c>
      <c r="S33" s="34">
        <f t="shared" si="0"/>
        <v>0.77850003459999995</v>
      </c>
      <c r="T33" s="34">
        <f t="shared" si="1"/>
        <v>0.52286004021999999</v>
      </c>
      <c r="U33" s="34">
        <f t="shared" si="12"/>
        <v>-1.1068</v>
      </c>
      <c r="V33" s="15">
        <f t="shared" si="13"/>
        <v>0.24846794868262756</v>
      </c>
      <c r="W33" s="34">
        <f t="shared" si="14"/>
        <v>0.34785515300247344</v>
      </c>
      <c r="X33" s="34">
        <f t="shared" si="2"/>
        <v>1.2900000000000023E-2</v>
      </c>
      <c r="Y33" s="15">
        <f t="shared" si="15"/>
        <v>0.50322495527805666</v>
      </c>
      <c r="Z33" s="34">
        <f t="shared" si="3"/>
        <v>0</v>
      </c>
      <c r="AA33" s="34">
        <f t="shared" si="4"/>
        <v>-0.3819999999999999</v>
      </c>
      <c r="AB33" s="15">
        <f t="shared" si="16"/>
        <v>0.40564461209270181</v>
      </c>
      <c r="AC33" s="34">
        <f t="shared" si="5"/>
        <v>0</v>
      </c>
      <c r="AD33" s="34">
        <f t="shared" si="17"/>
        <v>-0.79680000000000006</v>
      </c>
      <c r="AE33" s="15">
        <f t="shared" si="18"/>
        <v>0.31071044569635931</v>
      </c>
      <c r="AF33" s="34">
        <f t="shared" si="6"/>
        <v>0.12428417827854372</v>
      </c>
      <c r="AG33" s="34">
        <f t="shared" si="7"/>
        <v>0.80779999999999985</v>
      </c>
      <c r="AH33" s="15">
        <f t="shared" si="19"/>
        <v>0.69164049960599694</v>
      </c>
      <c r="AI33" s="34">
        <f t="shared" si="8"/>
        <v>0.34582024980299847</v>
      </c>
      <c r="AJ33" s="34">
        <f t="shared" si="9"/>
        <v>4.2000000000000925E-3</v>
      </c>
      <c r="AK33" s="15">
        <f t="shared" si="20"/>
        <v>0.50104999845650278</v>
      </c>
      <c r="AL33" s="34">
        <f t="shared" si="10"/>
        <v>2.9561949908933665</v>
      </c>
      <c r="AM33" s="35">
        <f t="shared" si="21"/>
        <v>3.7000002399999996</v>
      </c>
      <c r="AN33" s="35">
        <f t="shared" si="22"/>
        <v>1.7492152278224733</v>
      </c>
      <c r="AO33" s="35">
        <f t="shared" si="23"/>
        <v>1.9507850121775263</v>
      </c>
      <c r="AP33" s="35">
        <f t="shared" si="24"/>
        <v>6.8000000000000007</v>
      </c>
      <c r="AQ33" s="35">
        <f t="shared" si="25"/>
        <v>3.4262994189749088</v>
      </c>
      <c r="AR33" s="35">
        <f t="shared" si="26"/>
        <v>3.373700581025092</v>
      </c>
    </row>
    <row r="34" spans="6:44" ht="15.75" hidden="1">
      <c r="F34">
        <v>33</v>
      </c>
      <c r="G34" s="35">
        <v>0.2</v>
      </c>
      <c r="H34" s="35">
        <v>0.2</v>
      </c>
      <c r="I34" s="35">
        <v>0.2</v>
      </c>
      <c r="J34" s="35">
        <v>0.2</v>
      </c>
      <c r="K34" s="35">
        <v>0</v>
      </c>
      <c r="L34" s="35">
        <v>0</v>
      </c>
      <c r="M34" s="35"/>
      <c r="N34" s="35">
        <v>0</v>
      </c>
      <c r="O34" s="35">
        <v>0</v>
      </c>
      <c r="P34" s="35">
        <v>0</v>
      </c>
      <c r="Q34" s="35"/>
      <c r="R34" s="34">
        <f t="shared" si="11"/>
        <v>0.2</v>
      </c>
      <c r="S34" s="34">
        <f t="shared" si="0"/>
        <v>0.17300000000000001</v>
      </c>
      <c r="T34" s="34">
        <f t="shared" si="1"/>
        <v>8.0440000000000011E-2</v>
      </c>
      <c r="U34" s="34">
        <f t="shared" si="12"/>
        <v>-1.1068</v>
      </c>
      <c r="V34" s="15">
        <f t="shared" si="13"/>
        <v>0.24846794868262756</v>
      </c>
      <c r="W34" s="34">
        <f t="shared" si="14"/>
        <v>4.9693589736525517E-2</v>
      </c>
      <c r="X34" s="34">
        <f t="shared" si="2"/>
        <v>1.2900000000000023E-2</v>
      </c>
      <c r="Y34" s="15">
        <f t="shared" si="15"/>
        <v>0.50322495527805666</v>
      </c>
      <c r="Z34" s="34">
        <f t="shared" si="3"/>
        <v>0</v>
      </c>
      <c r="AA34" s="34">
        <f t="shared" si="4"/>
        <v>-0.3819999999999999</v>
      </c>
      <c r="AB34" s="15">
        <f t="shared" si="16"/>
        <v>0.40564461209270181</v>
      </c>
      <c r="AC34" s="34">
        <f t="shared" si="5"/>
        <v>0</v>
      </c>
      <c r="AD34" s="34">
        <f t="shared" si="17"/>
        <v>-0.79680000000000006</v>
      </c>
      <c r="AE34" s="15">
        <f t="shared" si="18"/>
        <v>0.31071044569635931</v>
      </c>
      <c r="AF34" s="34">
        <f t="shared" si="6"/>
        <v>0</v>
      </c>
      <c r="AG34" s="34">
        <f t="shared" si="7"/>
        <v>0.80779999999999985</v>
      </c>
      <c r="AH34" s="15">
        <f t="shared" si="19"/>
        <v>0.69164049960599694</v>
      </c>
      <c r="AI34" s="34">
        <f t="shared" si="8"/>
        <v>0</v>
      </c>
      <c r="AJ34" s="34">
        <f t="shared" si="9"/>
        <v>4.2000000000000925E-3</v>
      </c>
      <c r="AK34" s="15">
        <f t="shared" si="20"/>
        <v>0.50104999845650278</v>
      </c>
      <c r="AL34" s="34">
        <f t="shared" si="10"/>
        <v>0</v>
      </c>
      <c r="AM34" s="35">
        <f t="shared" si="21"/>
        <v>0.8</v>
      </c>
      <c r="AN34" s="35">
        <f t="shared" si="22"/>
        <v>0.50313358973652555</v>
      </c>
      <c r="AO34" s="35">
        <f t="shared" si="23"/>
        <v>0.29686641026347449</v>
      </c>
      <c r="AP34" s="35">
        <f t="shared" si="24"/>
        <v>0</v>
      </c>
      <c r="AQ34" s="35">
        <f t="shared" si="25"/>
        <v>0</v>
      </c>
      <c r="AR34" s="35">
        <f t="shared" si="26"/>
        <v>0</v>
      </c>
    </row>
    <row r="35" spans="6:44" ht="15.75" hidden="1">
      <c r="F35">
        <v>34</v>
      </c>
      <c r="G35" s="35">
        <v>0.1</v>
      </c>
      <c r="H35" s="35">
        <v>1.5000001000000001</v>
      </c>
      <c r="I35" s="35">
        <v>4</v>
      </c>
      <c r="J35" s="35">
        <v>2</v>
      </c>
      <c r="K35" s="35">
        <v>3.0000002000000001</v>
      </c>
      <c r="L35" s="35">
        <v>5</v>
      </c>
      <c r="M35" s="35"/>
      <c r="N35" s="35">
        <v>1.8000001000000001</v>
      </c>
      <c r="O35" s="35">
        <v>1.7</v>
      </c>
      <c r="P35" s="35">
        <v>0</v>
      </c>
      <c r="Q35" s="35"/>
      <c r="R35" s="34">
        <f t="shared" si="11"/>
        <v>0.1</v>
      </c>
      <c r="S35" s="34">
        <f t="shared" si="0"/>
        <v>1.2975000864999999</v>
      </c>
      <c r="T35" s="34">
        <f t="shared" si="1"/>
        <v>1.6088</v>
      </c>
      <c r="U35" s="34">
        <f t="shared" si="12"/>
        <v>-1.1068</v>
      </c>
      <c r="V35" s="15">
        <f t="shared" si="13"/>
        <v>0.24846794868262756</v>
      </c>
      <c r="W35" s="34">
        <f t="shared" si="14"/>
        <v>0.49693589736525512</v>
      </c>
      <c r="X35" s="34">
        <f t="shared" si="2"/>
        <v>1.2900000000000023E-2</v>
      </c>
      <c r="Y35" s="15">
        <f t="shared" si="15"/>
        <v>0.50322495527805666</v>
      </c>
      <c r="Z35" s="34">
        <f t="shared" si="3"/>
        <v>1.5096749664791611</v>
      </c>
      <c r="AA35" s="34">
        <f t="shared" si="4"/>
        <v>-0.3819999999999999</v>
      </c>
      <c r="AB35" s="15">
        <f t="shared" si="16"/>
        <v>0.40564461209270181</v>
      </c>
      <c r="AC35" s="34">
        <f t="shared" si="5"/>
        <v>2.028223060463509</v>
      </c>
      <c r="AD35" s="34">
        <f t="shared" si="17"/>
        <v>-0.79680000000000006</v>
      </c>
      <c r="AE35" s="15">
        <f t="shared" si="18"/>
        <v>0.31071044569635931</v>
      </c>
      <c r="AF35" s="34">
        <f t="shared" si="6"/>
        <v>0.55927883332449135</v>
      </c>
      <c r="AG35" s="34">
        <f t="shared" si="7"/>
        <v>0.80779999999999985</v>
      </c>
      <c r="AH35" s="15">
        <f t="shared" si="19"/>
        <v>0.69164049960599694</v>
      </c>
      <c r="AI35" s="34">
        <f t="shared" si="8"/>
        <v>1.1757888493301947</v>
      </c>
      <c r="AJ35" s="34">
        <f t="shared" si="9"/>
        <v>4.2000000000000925E-3</v>
      </c>
      <c r="AK35" s="15">
        <f t="shared" si="20"/>
        <v>0.50104999845650278</v>
      </c>
      <c r="AL35" s="34">
        <f t="shared" si="10"/>
        <v>0</v>
      </c>
      <c r="AM35" s="35">
        <f t="shared" si="21"/>
        <v>15.6000003</v>
      </c>
      <c r="AN35" s="35">
        <f t="shared" si="22"/>
        <v>7.0411340108079248</v>
      </c>
      <c r="AO35" s="35">
        <f t="shared" si="23"/>
        <v>8.5588662891920748</v>
      </c>
      <c r="AP35" s="35">
        <f t="shared" si="24"/>
        <v>3.5000001000000003</v>
      </c>
      <c r="AQ35" s="35">
        <f t="shared" si="25"/>
        <v>1.735067682654686</v>
      </c>
      <c r="AR35" s="35">
        <f t="shared" si="26"/>
        <v>1.7649324173453143</v>
      </c>
    </row>
    <row r="36" spans="6:44" ht="15.75" hidden="1">
      <c r="F36">
        <v>36</v>
      </c>
      <c r="G36" s="35">
        <v>0.5</v>
      </c>
      <c r="H36" s="35">
        <v>0.5</v>
      </c>
      <c r="I36" s="35">
        <v>1</v>
      </c>
      <c r="J36" s="35">
        <v>1</v>
      </c>
      <c r="K36" s="35">
        <v>1</v>
      </c>
      <c r="L36" s="35">
        <v>0.2</v>
      </c>
      <c r="M36" s="35"/>
      <c r="N36" s="35">
        <v>0.2</v>
      </c>
      <c r="O36" s="35">
        <v>0.2</v>
      </c>
      <c r="P36" s="35">
        <v>0.2</v>
      </c>
      <c r="Q36" s="35"/>
      <c r="R36" s="34">
        <f t="shared" si="11"/>
        <v>0.5</v>
      </c>
      <c r="S36" s="34">
        <f t="shared" si="0"/>
        <v>0.4325</v>
      </c>
      <c r="T36" s="34">
        <f t="shared" si="1"/>
        <v>0.4022</v>
      </c>
      <c r="U36" s="34">
        <f t="shared" si="12"/>
        <v>-1.1068</v>
      </c>
      <c r="V36" s="15">
        <f t="shared" si="13"/>
        <v>0.24846794868262756</v>
      </c>
      <c r="W36" s="34">
        <f t="shared" si="14"/>
        <v>0.24846794868262756</v>
      </c>
      <c r="X36" s="34">
        <f t="shared" si="2"/>
        <v>1.2900000000000023E-2</v>
      </c>
      <c r="Y36" s="15">
        <f t="shared" si="15"/>
        <v>0.50322495527805666</v>
      </c>
      <c r="Z36" s="34">
        <f t="shared" si="3"/>
        <v>0.50322495527805666</v>
      </c>
      <c r="AA36" s="34">
        <f t="shared" si="4"/>
        <v>-0.3819999999999999</v>
      </c>
      <c r="AB36" s="15">
        <f t="shared" si="16"/>
        <v>0.40564461209270181</v>
      </c>
      <c r="AC36" s="34">
        <f t="shared" si="5"/>
        <v>8.1128922418540361E-2</v>
      </c>
      <c r="AD36" s="34">
        <f t="shared" si="17"/>
        <v>-0.79680000000000006</v>
      </c>
      <c r="AE36" s="15">
        <f t="shared" si="18"/>
        <v>0.31071044569635931</v>
      </c>
      <c r="AF36" s="34">
        <f t="shared" si="6"/>
        <v>6.2142089139271862E-2</v>
      </c>
      <c r="AG36" s="34">
        <f t="shared" si="7"/>
        <v>0.80779999999999985</v>
      </c>
      <c r="AH36" s="15">
        <f t="shared" si="19"/>
        <v>0.69164049960599694</v>
      </c>
      <c r="AI36" s="34">
        <f t="shared" si="8"/>
        <v>0.1383280999211994</v>
      </c>
      <c r="AJ36" s="34">
        <f t="shared" si="9"/>
        <v>4.2000000000000925E-3</v>
      </c>
      <c r="AK36" s="15">
        <f t="shared" si="20"/>
        <v>0.50104999845650278</v>
      </c>
      <c r="AL36" s="34">
        <f t="shared" si="10"/>
        <v>0.10020999969130057</v>
      </c>
      <c r="AM36" s="35">
        <f t="shared" si="21"/>
        <v>4.2</v>
      </c>
      <c r="AN36" s="35">
        <f t="shared" si="22"/>
        <v>2.1675218263792244</v>
      </c>
      <c r="AO36" s="35">
        <f t="shared" si="23"/>
        <v>2.0324781736207758</v>
      </c>
      <c r="AP36" s="35">
        <f t="shared" si="24"/>
        <v>0.60000000000000009</v>
      </c>
      <c r="AQ36" s="35">
        <f t="shared" si="25"/>
        <v>0.30068018875177183</v>
      </c>
      <c r="AR36" s="35">
        <f t="shared" si="26"/>
        <v>0.29931981124822826</v>
      </c>
    </row>
    <row r="37" spans="6:44" ht="15.75" hidden="1">
      <c r="F37">
        <v>37</v>
      </c>
      <c r="G37" s="35">
        <v>0.1</v>
      </c>
      <c r="H37" s="35">
        <v>1</v>
      </c>
      <c r="I37" s="35">
        <v>1.5000001000000001</v>
      </c>
      <c r="J37" s="35">
        <v>1.2</v>
      </c>
      <c r="K37" s="35">
        <v>2.5</v>
      </c>
      <c r="L37" s="35">
        <v>0</v>
      </c>
      <c r="M37" s="35"/>
      <c r="N37" s="35">
        <v>0.6</v>
      </c>
      <c r="O37" s="35">
        <v>2.5</v>
      </c>
      <c r="P37" s="35">
        <v>0</v>
      </c>
      <c r="Q37" s="35"/>
      <c r="R37" s="34">
        <f t="shared" si="11"/>
        <v>0.1</v>
      </c>
      <c r="S37" s="34">
        <f t="shared" si="0"/>
        <v>0.86499999999999999</v>
      </c>
      <c r="T37" s="34">
        <f t="shared" si="1"/>
        <v>0.60330004022000006</v>
      </c>
      <c r="U37" s="34">
        <f t="shared" si="12"/>
        <v>-1.1068</v>
      </c>
      <c r="V37" s="15">
        <f t="shared" si="13"/>
        <v>0.24846794868262756</v>
      </c>
      <c r="W37" s="34">
        <f t="shared" si="14"/>
        <v>0.29816153841915305</v>
      </c>
      <c r="X37" s="34">
        <f t="shared" si="2"/>
        <v>1.2900000000000023E-2</v>
      </c>
      <c r="Y37" s="15">
        <f t="shared" si="15"/>
        <v>0.50322495527805666</v>
      </c>
      <c r="Z37" s="34">
        <f t="shared" si="3"/>
        <v>1.2580623881951416</v>
      </c>
      <c r="AA37" s="34">
        <f t="shared" si="4"/>
        <v>-0.3819999999999999</v>
      </c>
      <c r="AB37" s="15">
        <f t="shared" si="16"/>
        <v>0.40564461209270181</v>
      </c>
      <c r="AC37" s="34">
        <f t="shared" si="5"/>
        <v>0</v>
      </c>
      <c r="AD37" s="34">
        <f t="shared" si="17"/>
        <v>-0.79680000000000006</v>
      </c>
      <c r="AE37" s="15">
        <f t="shared" si="18"/>
        <v>0.31071044569635931</v>
      </c>
      <c r="AF37" s="34">
        <f t="shared" si="6"/>
        <v>0.18642626741781557</v>
      </c>
      <c r="AG37" s="34">
        <f t="shared" si="7"/>
        <v>0.80779999999999985</v>
      </c>
      <c r="AH37" s="15">
        <f t="shared" si="19"/>
        <v>0.69164049960599694</v>
      </c>
      <c r="AI37" s="34">
        <f t="shared" si="8"/>
        <v>1.7291012490149924</v>
      </c>
      <c r="AJ37" s="34">
        <f t="shared" si="9"/>
        <v>4.2000000000000925E-3</v>
      </c>
      <c r="AK37" s="15">
        <f t="shared" si="20"/>
        <v>0.50104999845650278</v>
      </c>
      <c r="AL37" s="34">
        <f t="shared" si="10"/>
        <v>0</v>
      </c>
      <c r="AM37" s="35">
        <f t="shared" si="21"/>
        <v>6.3000001000000001</v>
      </c>
      <c r="AN37" s="35">
        <f t="shared" si="22"/>
        <v>3.1245239668342948</v>
      </c>
      <c r="AO37" s="35">
        <f t="shared" si="23"/>
        <v>3.1754761331657053</v>
      </c>
      <c r="AP37" s="35">
        <f t="shared" si="24"/>
        <v>3.1</v>
      </c>
      <c r="AQ37" s="35">
        <f t="shared" si="25"/>
        <v>1.9155275164328081</v>
      </c>
      <c r="AR37" s="35">
        <f t="shared" si="26"/>
        <v>1.184472483567192</v>
      </c>
    </row>
    <row r="38" spans="6:44" ht="15.75" hidden="1">
      <c r="F38">
        <v>38</v>
      </c>
      <c r="G38" s="35">
        <v>1</v>
      </c>
      <c r="H38" s="35">
        <v>2</v>
      </c>
      <c r="I38" s="35">
        <v>2</v>
      </c>
      <c r="J38" s="35">
        <v>3.0000002000000001</v>
      </c>
      <c r="K38" s="35">
        <v>3.0000002000000001</v>
      </c>
      <c r="L38" s="35">
        <v>7.0000004999999996</v>
      </c>
      <c r="M38" s="35"/>
      <c r="N38" s="35"/>
      <c r="O38" s="35"/>
      <c r="P38" s="35"/>
      <c r="Q38" s="35"/>
      <c r="R38" s="34">
        <f t="shared" si="11"/>
        <v>1</v>
      </c>
      <c r="S38" s="34">
        <f t="shared" si="0"/>
        <v>1.73</v>
      </c>
      <c r="T38" s="34">
        <f t="shared" si="1"/>
        <v>0.8044</v>
      </c>
      <c r="U38" s="34">
        <f t="shared" si="12"/>
        <v>-1.1068</v>
      </c>
      <c r="V38" s="15">
        <f t="shared" si="13"/>
        <v>0.24846794868262756</v>
      </c>
      <c r="W38" s="34">
        <f t="shared" si="14"/>
        <v>0.74540389574147248</v>
      </c>
      <c r="X38" s="34">
        <f t="shared" si="2"/>
        <v>1.2900000000000023E-2</v>
      </c>
      <c r="Y38" s="15">
        <f t="shared" si="15"/>
        <v>0.50322495527805666</v>
      </c>
      <c r="Z38" s="34">
        <f t="shared" si="3"/>
        <v>1.5096749664791611</v>
      </c>
      <c r="AA38" s="34">
        <f t="shared" si="4"/>
        <v>-0.3819999999999999</v>
      </c>
      <c r="AB38" s="15">
        <f t="shared" si="16"/>
        <v>0.40564461209270181</v>
      </c>
      <c r="AC38" s="34">
        <f t="shared" si="5"/>
        <v>2.8395124874712185</v>
      </c>
      <c r="AD38" s="34">
        <f t="shared" si="17"/>
        <v>-0.79680000000000006</v>
      </c>
      <c r="AE38" s="15">
        <f t="shared" si="18"/>
        <v>0.31071044569635931</v>
      </c>
      <c r="AF38" s="34">
        <f t="shared" si="6"/>
        <v>0</v>
      </c>
      <c r="AG38" s="34">
        <f t="shared" si="7"/>
        <v>0.80779999999999985</v>
      </c>
      <c r="AH38" s="15">
        <f t="shared" si="19"/>
        <v>0.69164049960599694</v>
      </c>
      <c r="AI38" s="34">
        <f t="shared" si="8"/>
        <v>0</v>
      </c>
      <c r="AJ38" s="34">
        <f t="shared" si="9"/>
        <v>4.2000000000000925E-3</v>
      </c>
      <c r="AK38" s="15">
        <f t="shared" si="20"/>
        <v>0.50104999845650278</v>
      </c>
      <c r="AL38" s="34">
        <f t="shared" si="10"/>
        <v>0</v>
      </c>
      <c r="AM38" s="35">
        <f t="shared" si="21"/>
        <v>18.0000009</v>
      </c>
      <c r="AN38" s="35">
        <f t="shared" si="22"/>
        <v>8.6289913496918516</v>
      </c>
      <c r="AO38" s="35">
        <f t="shared" si="23"/>
        <v>9.3710095503081483</v>
      </c>
      <c r="AP38" s="35">
        <f t="shared" si="24"/>
        <v>0</v>
      </c>
      <c r="AQ38" s="35">
        <f t="shared" si="25"/>
        <v>0</v>
      </c>
      <c r="AR38" s="35">
        <f t="shared" si="26"/>
        <v>0</v>
      </c>
    </row>
    <row r="39" spans="6:44" ht="15.75" hidden="1">
      <c r="F39">
        <v>39</v>
      </c>
      <c r="G39" s="35">
        <v>0.4</v>
      </c>
      <c r="H39" s="35">
        <v>2.1000000999999999</v>
      </c>
      <c r="I39" s="35">
        <v>1.1000000000000001</v>
      </c>
      <c r="J39" s="35">
        <v>2.6000000999999999</v>
      </c>
      <c r="K39" s="35">
        <v>1.5000001000000001</v>
      </c>
      <c r="L39" s="35">
        <v>0</v>
      </c>
      <c r="M39" s="35"/>
      <c r="N39" s="35">
        <v>0.70000004999999998</v>
      </c>
      <c r="O39" s="35">
        <v>0.4</v>
      </c>
      <c r="P39" s="35">
        <v>0</v>
      </c>
      <c r="Q39" s="35"/>
      <c r="R39" s="34">
        <f t="shared" si="11"/>
        <v>0.4</v>
      </c>
      <c r="S39" s="34">
        <f t="shared" si="0"/>
        <v>1.8165000864999998</v>
      </c>
      <c r="T39" s="34">
        <f t="shared" si="1"/>
        <v>0.44242000000000004</v>
      </c>
      <c r="U39" s="34">
        <f t="shared" si="12"/>
        <v>-1.1068</v>
      </c>
      <c r="V39" s="15">
        <f t="shared" si="13"/>
        <v>0.24846794868262756</v>
      </c>
      <c r="W39" s="34">
        <f t="shared" si="14"/>
        <v>0.64601669142162654</v>
      </c>
      <c r="X39" s="34">
        <f t="shared" si="2"/>
        <v>1.2900000000000023E-2</v>
      </c>
      <c r="Y39" s="15">
        <f t="shared" si="15"/>
        <v>0.50322495527805666</v>
      </c>
      <c r="Z39" s="34">
        <f t="shared" si="3"/>
        <v>0.75483748323958055</v>
      </c>
      <c r="AA39" s="34">
        <f t="shared" si="4"/>
        <v>-0.3819999999999999</v>
      </c>
      <c r="AB39" s="15">
        <f t="shared" si="16"/>
        <v>0.40564461209270181</v>
      </c>
      <c r="AC39" s="34">
        <f t="shared" si="5"/>
        <v>0</v>
      </c>
      <c r="AD39" s="34">
        <f t="shared" si="17"/>
        <v>-0.79680000000000006</v>
      </c>
      <c r="AE39" s="15">
        <f t="shared" si="18"/>
        <v>0.31071044569635931</v>
      </c>
      <c r="AF39" s="34">
        <f t="shared" si="6"/>
        <v>0.21749732752297379</v>
      </c>
      <c r="AG39" s="34">
        <f t="shared" si="7"/>
        <v>0.80779999999999985</v>
      </c>
      <c r="AH39" s="15">
        <f t="shared" si="19"/>
        <v>0.69164049960599694</v>
      </c>
      <c r="AI39" s="34">
        <f t="shared" si="8"/>
        <v>0.27665619984239881</v>
      </c>
      <c r="AJ39" s="34">
        <f t="shared" si="9"/>
        <v>4.2000000000000925E-3</v>
      </c>
      <c r="AK39" s="15">
        <f t="shared" si="20"/>
        <v>0.50104999845650278</v>
      </c>
      <c r="AL39" s="34">
        <f t="shared" si="10"/>
        <v>0</v>
      </c>
      <c r="AM39" s="35">
        <f t="shared" si="21"/>
        <v>7.7000003000000001</v>
      </c>
      <c r="AN39" s="35">
        <f t="shared" si="22"/>
        <v>4.0597742611612073</v>
      </c>
      <c r="AO39" s="35">
        <f t="shared" si="23"/>
        <v>3.6402260388387928</v>
      </c>
      <c r="AP39" s="35">
        <f t="shared" si="24"/>
        <v>1.10000005</v>
      </c>
      <c r="AQ39" s="35">
        <f t="shared" si="25"/>
        <v>0.4941535273653726</v>
      </c>
      <c r="AR39" s="35">
        <f t="shared" si="26"/>
        <v>0.60584652263462746</v>
      </c>
    </row>
    <row r="40" spans="6:44" ht="15.75" hidden="1">
      <c r="F40">
        <v>40</v>
      </c>
      <c r="G40" s="35"/>
      <c r="H40" s="35"/>
      <c r="I40" s="35"/>
      <c r="J40" s="35"/>
      <c r="K40" s="35"/>
      <c r="L40" s="35"/>
      <c r="M40" s="35"/>
      <c r="N40" s="35"/>
      <c r="O40" s="35"/>
      <c r="P40" s="35"/>
      <c r="Q40" s="35"/>
      <c r="R40" s="34">
        <f t="shared" si="11"/>
        <v>0</v>
      </c>
      <c r="S40" s="34">
        <f t="shared" si="0"/>
        <v>0</v>
      </c>
      <c r="T40" s="34">
        <f t="shared" si="1"/>
        <v>0</v>
      </c>
      <c r="U40" s="34">
        <f t="shared" si="12"/>
        <v>-1.1068</v>
      </c>
      <c r="V40" s="15">
        <f t="shared" si="13"/>
        <v>0.24846794868262756</v>
      </c>
      <c r="W40" s="34">
        <f t="shared" si="14"/>
        <v>0</v>
      </c>
      <c r="X40" s="34">
        <f t="shared" si="2"/>
        <v>1.2900000000000023E-2</v>
      </c>
      <c r="Y40" s="15">
        <f t="shared" si="15"/>
        <v>0.50322495527805666</v>
      </c>
      <c r="Z40" s="34">
        <f t="shared" si="3"/>
        <v>0</v>
      </c>
      <c r="AA40" s="34">
        <f t="shared" si="4"/>
        <v>-0.3819999999999999</v>
      </c>
      <c r="AB40" s="15">
        <f t="shared" si="16"/>
        <v>0.40564461209270181</v>
      </c>
      <c r="AC40" s="34">
        <f t="shared" si="5"/>
        <v>0</v>
      </c>
      <c r="AD40" s="34">
        <f t="shared" si="17"/>
        <v>-0.79680000000000006</v>
      </c>
      <c r="AE40" s="15">
        <f t="shared" si="18"/>
        <v>0.31071044569635931</v>
      </c>
      <c r="AF40" s="34">
        <f t="shared" si="6"/>
        <v>0</v>
      </c>
      <c r="AG40" s="34">
        <f t="shared" si="7"/>
        <v>0.80779999999999985</v>
      </c>
      <c r="AH40" s="15">
        <f t="shared" si="19"/>
        <v>0.69164049960599694</v>
      </c>
      <c r="AI40" s="34">
        <f t="shared" si="8"/>
        <v>0</v>
      </c>
      <c r="AJ40" s="34">
        <f t="shared" si="9"/>
        <v>4.2000000000000925E-3</v>
      </c>
      <c r="AK40" s="15">
        <f t="shared" si="20"/>
        <v>0.50104999845650278</v>
      </c>
      <c r="AL40" s="34">
        <f t="shared" si="10"/>
        <v>0</v>
      </c>
      <c r="AM40" s="35">
        <f t="shared" si="21"/>
        <v>0</v>
      </c>
      <c r="AN40" s="35">
        <f t="shared" si="22"/>
        <v>0</v>
      </c>
      <c r="AO40" s="35">
        <f t="shared" si="23"/>
        <v>0</v>
      </c>
      <c r="AP40" s="35">
        <f t="shared" si="24"/>
        <v>0</v>
      </c>
      <c r="AQ40" s="35">
        <f t="shared" si="25"/>
        <v>0</v>
      </c>
      <c r="AR40" s="35">
        <f t="shared" si="26"/>
        <v>0</v>
      </c>
    </row>
    <row r="41" spans="6:44" ht="15.75" hidden="1">
      <c r="F41">
        <v>41</v>
      </c>
      <c r="G41" s="35"/>
      <c r="H41" s="35"/>
      <c r="I41" s="35"/>
      <c r="J41" s="35"/>
      <c r="K41" s="35"/>
      <c r="L41" s="35"/>
      <c r="M41" s="35"/>
      <c r="N41" s="35"/>
      <c r="O41" s="35"/>
      <c r="P41" s="35"/>
      <c r="Q41" s="35"/>
      <c r="R41" s="34">
        <f t="shared" si="11"/>
        <v>0</v>
      </c>
      <c r="S41" s="34">
        <f t="shared" si="0"/>
        <v>0</v>
      </c>
      <c r="T41" s="34">
        <f t="shared" si="1"/>
        <v>0</v>
      </c>
      <c r="U41" s="34">
        <f t="shared" si="12"/>
        <v>-1.1068</v>
      </c>
      <c r="V41" s="15">
        <f t="shared" si="13"/>
        <v>0.24846794868262756</v>
      </c>
      <c r="W41" s="34">
        <f t="shared" si="14"/>
        <v>0</v>
      </c>
      <c r="X41" s="34">
        <f t="shared" si="2"/>
        <v>1.2900000000000023E-2</v>
      </c>
      <c r="Y41" s="15">
        <f t="shared" si="15"/>
        <v>0.50322495527805666</v>
      </c>
      <c r="Z41" s="34">
        <f t="shared" si="3"/>
        <v>0</v>
      </c>
      <c r="AA41" s="34">
        <f t="shared" si="4"/>
        <v>-0.3819999999999999</v>
      </c>
      <c r="AB41" s="15">
        <f t="shared" si="16"/>
        <v>0.40564461209270181</v>
      </c>
      <c r="AC41" s="34">
        <f t="shared" si="5"/>
        <v>0</v>
      </c>
      <c r="AD41" s="34">
        <f t="shared" si="17"/>
        <v>-0.79680000000000006</v>
      </c>
      <c r="AE41" s="15">
        <f t="shared" si="18"/>
        <v>0.31071044569635931</v>
      </c>
      <c r="AF41" s="34">
        <f t="shared" si="6"/>
        <v>0</v>
      </c>
      <c r="AG41" s="34">
        <f t="shared" si="7"/>
        <v>0.80779999999999985</v>
      </c>
      <c r="AH41" s="15">
        <f t="shared" si="19"/>
        <v>0.69164049960599694</v>
      </c>
      <c r="AI41" s="34">
        <f t="shared" si="8"/>
        <v>0</v>
      </c>
      <c r="AJ41" s="34">
        <f t="shared" si="9"/>
        <v>4.2000000000000925E-3</v>
      </c>
      <c r="AK41" s="15">
        <f t="shared" si="20"/>
        <v>0.50104999845650278</v>
      </c>
      <c r="AL41" s="34">
        <f t="shared" si="10"/>
        <v>0</v>
      </c>
      <c r="AM41" s="35">
        <f t="shared" si="21"/>
        <v>0</v>
      </c>
      <c r="AN41" s="35">
        <f t="shared" si="22"/>
        <v>0</v>
      </c>
      <c r="AO41" s="35">
        <f t="shared" si="23"/>
        <v>0</v>
      </c>
      <c r="AP41" s="35">
        <f t="shared" si="24"/>
        <v>0</v>
      </c>
      <c r="AQ41" s="35">
        <f t="shared" si="25"/>
        <v>0</v>
      </c>
      <c r="AR41" s="35">
        <f t="shared" si="26"/>
        <v>0</v>
      </c>
    </row>
    <row r="42" spans="6:44" ht="15.75" hidden="1">
      <c r="F42">
        <v>42</v>
      </c>
      <c r="G42" s="35">
        <v>0.3</v>
      </c>
      <c r="H42" s="35">
        <v>0.70000004999999998</v>
      </c>
      <c r="I42" s="35">
        <v>1.8000001000000001</v>
      </c>
      <c r="J42" s="35">
        <v>9</v>
      </c>
      <c r="K42" s="35">
        <v>0.6</v>
      </c>
      <c r="L42" s="35">
        <v>0</v>
      </c>
      <c r="M42" s="35"/>
      <c r="N42" s="35">
        <v>5</v>
      </c>
      <c r="O42" s="35">
        <v>0</v>
      </c>
      <c r="P42" s="35">
        <v>0</v>
      </c>
      <c r="Q42" s="35"/>
      <c r="R42" s="34">
        <f t="shared" si="11"/>
        <v>0.3</v>
      </c>
      <c r="S42" s="34">
        <f t="shared" si="0"/>
        <v>0.60550004324999995</v>
      </c>
      <c r="T42" s="34">
        <f t="shared" si="1"/>
        <v>0.72396004022000005</v>
      </c>
      <c r="U42" s="34">
        <f t="shared" si="12"/>
        <v>-1.1068</v>
      </c>
      <c r="V42" s="15">
        <f t="shared" si="13"/>
        <v>0.24846794868262756</v>
      </c>
      <c r="W42" s="34">
        <f t="shared" si="14"/>
        <v>2.2362115381436478</v>
      </c>
      <c r="X42" s="34">
        <f t="shared" si="2"/>
        <v>1.2900000000000023E-2</v>
      </c>
      <c r="Y42" s="15">
        <f t="shared" si="15"/>
        <v>0.50322495527805666</v>
      </c>
      <c r="Z42" s="34">
        <f t="shared" si="3"/>
        <v>0.30193497316683399</v>
      </c>
      <c r="AA42" s="34">
        <f t="shared" si="4"/>
        <v>-0.3819999999999999</v>
      </c>
      <c r="AB42" s="15">
        <f t="shared" si="16"/>
        <v>0.40564461209270181</v>
      </c>
      <c r="AC42" s="34">
        <f t="shared" si="5"/>
        <v>0</v>
      </c>
      <c r="AD42" s="34">
        <f t="shared" si="17"/>
        <v>-0.79680000000000006</v>
      </c>
      <c r="AE42" s="15">
        <f t="shared" si="18"/>
        <v>0.31071044569635931</v>
      </c>
      <c r="AF42" s="34">
        <f t="shared" si="6"/>
        <v>1.5535522284817964</v>
      </c>
      <c r="AG42" s="34">
        <f t="shared" si="7"/>
        <v>0.80779999999999985</v>
      </c>
      <c r="AH42" s="15">
        <f t="shared" si="19"/>
        <v>0.69164049960599694</v>
      </c>
      <c r="AI42" s="34">
        <f t="shared" si="8"/>
        <v>0</v>
      </c>
      <c r="AJ42" s="34">
        <f t="shared" si="9"/>
        <v>4.2000000000000925E-3</v>
      </c>
      <c r="AK42" s="15">
        <f t="shared" si="20"/>
        <v>0.50104999845650278</v>
      </c>
      <c r="AL42" s="34">
        <f t="shared" si="10"/>
        <v>0</v>
      </c>
      <c r="AM42" s="35">
        <f t="shared" si="21"/>
        <v>12.400000149999999</v>
      </c>
      <c r="AN42" s="35">
        <f t="shared" si="22"/>
        <v>4.1676065947804819</v>
      </c>
      <c r="AO42" s="35">
        <f t="shared" si="23"/>
        <v>8.2323935552195167</v>
      </c>
      <c r="AP42" s="35">
        <f t="shared" si="24"/>
        <v>5</v>
      </c>
      <c r="AQ42" s="35">
        <f t="shared" si="25"/>
        <v>1.5535522284817964</v>
      </c>
      <c r="AR42" s="35">
        <f t="shared" si="26"/>
        <v>3.4464477715182036</v>
      </c>
    </row>
    <row r="43" spans="6:44" ht="15.75" hidden="1">
      <c r="F43">
        <v>43</v>
      </c>
      <c r="G43" s="35">
        <v>0.1</v>
      </c>
      <c r="H43" s="35">
        <v>0.4</v>
      </c>
      <c r="I43" s="35">
        <v>0.8</v>
      </c>
      <c r="J43" s="35">
        <v>1</v>
      </c>
      <c r="K43" s="35">
        <v>0</v>
      </c>
      <c r="L43" s="35">
        <v>0</v>
      </c>
      <c r="M43" s="35"/>
      <c r="N43" s="35"/>
      <c r="O43" s="35"/>
      <c r="P43" s="35"/>
      <c r="Q43" s="35"/>
      <c r="R43" s="34">
        <f t="shared" si="11"/>
        <v>0.1</v>
      </c>
      <c r="S43" s="34">
        <f t="shared" si="0"/>
        <v>0.34600000000000003</v>
      </c>
      <c r="T43" s="34">
        <f t="shared" si="1"/>
        <v>0.32176000000000005</v>
      </c>
      <c r="U43" s="34">
        <f t="shared" si="12"/>
        <v>-1.1068</v>
      </c>
      <c r="V43" s="15">
        <f t="shared" si="13"/>
        <v>0.24846794868262756</v>
      </c>
      <c r="W43" s="34">
        <f t="shared" si="14"/>
        <v>0.24846794868262756</v>
      </c>
      <c r="X43" s="34">
        <f t="shared" si="2"/>
        <v>1.2900000000000023E-2</v>
      </c>
      <c r="Y43" s="15">
        <f t="shared" si="15"/>
        <v>0.50322495527805666</v>
      </c>
      <c r="Z43" s="34">
        <f t="shared" si="3"/>
        <v>0</v>
      </c>
      <c r="AA43" s="34">
        <f t="shared" si="4"/>
        <v>-0.3819999999999999</v>
      </c>
      <c r="AB43" s="15">
        <f t="shared" si="16"/>
        <v>0.40564461209270181</v>
      </c>
      <c r="AC43" s="34">
        <f t="shared" si="5"/>
        <v>0</v>
      </c>
      <c r="AD43" s="34">
        <f t="shared" si="17"/>
        <v>-0.79680000000000006</v>
      </c>
      <c r="AE43" s="15">
        <f t="shared" si="18"/>
        <v>0.31071044569635931</v>
      </c>
      <c r="AF43" s="34">
        <f t="shared" si="6"/>
        <v>0</v>
      </c>
      <c r="AG43" s="34">
        <f t="shared" si="7"/>
        <v>0.80779999999999985</v>
      </c>
      <c r="AH43" s="15">
        <f t="shared" si="19"/>
        <v>0.69164049960599694</v>
      </c>
      <c r="AI43" s="34">
        <f t="shared" si="8"/>
        <v>0</v>
      </c>
      <c r="AJ43" s="34">
        <f t="shared" si="9"/>
        <v>4.2000000000000925E-3</v>
      </c>
      <c r="AK43" s="15">
        <f t="shared" si="20"/>
        <v>0.50104999845650278</v>
      </c>
      <c r="AL43" s="34">
        <f t="shared" si="10"/>
        <v>0</v>
      </c>
      <c r="AM43" s="35">
        <f t="shared" si="21"/>
        <v>2.2999999999999998</v>
      </c>
      <c r="AN43" s="35">
        <f t="shared" si="22"/>
        <v>1.0162279486826278</v>
      </c>
      <c r="AO43" s="35">
        <f t="shared" si="23"/>
        <v>1.283772051317372</v>
      </c>
      <c r="AP43" s="35">
        <f t="shared" si="24"/>
        <v>0</v>
      </c>
      <c r="AQ43" s="35">
        <f t="shared" si="25"/>
        <v>0</v>
      </c>
      <c r="AR43" s="35">
        <f t="shared" si="26"/>
        <v>0</v>
      </c>
    </row>
    <row r="44" spans="6:44" ht="15.75" hidden="1">
      <c r="F44">
        <v>44</v>
      </c>
      <c r="G44" s="35">
        <v>0.5</v>
      </c>
      <c r="H44" s="35">
        <v>0.25</v>
      </c>
      <c r="I44" s="35">
        <v>0.25</v>
      </c>
      <c r="J44" s="35">
        <v>0</v>
      </c>
      <c r="K44" s="35">
        <v>0</v>
      </c>
      <c r="L44" s="35">
        <v>0</v>
      </c>
      <c r="M44" s="35"/>
      <c r="N44" s="35"/>
      <c r="O44" s="35"/>
      <c r="P44" s="35"/>
      <c r="Q44" s="35"/>
      <c r="R44" s="34">
        <f t="shared" si="11"/>
        <v>0.5</v>
      </c>
      <c r="S44" s="34">
        <f t="shared" si="0"/>
        <v>0.21625</v>
      </c>
      <c r="T44" s="34">
        <f t="shared" si="1"/>
        <v>0.10055</v>
      </c>
      <c r="U44" s="34">
        <f t="shared" si="12"/>
        <v>-1.1068</v>
      </c>
      <c r="V44" s="15">
        <f t="shared" si="13"/>
        <v>0.24846794868262756</v>
      </c>
      <c r="W44" s="34">
        <f t="shared" si="14"/>
        <v>0</v>
      </c>
      <c r="X44" s="34">
        <f t="shared" si="2"/>
        <v>1.2900000000000023E-2</v>
      </c>
      <c r="Y44" s="15">
        <f t="shared" si="15"/>
        <v>0.50322495527805666</v>
      </c>
      <c r="Z44" s="34">
        <f t="shared" si="3"/>
        <v>0</v>
      </c>
      <c r="AA44" s="34">
        <f t="shared" si="4"/>
        <v>-0.3819999999999999</v>
      </c>
      <c r="AB44" s="15">
        <f t="shared" si="16"/>
        <v>0.40564461209270181</v>
      </c>
      <c r="AC44" s="34">
        <f t="shared" si="5"/>
        <v>0</v>
      </c>
      <c r="AD44" s="34">
        <f t="shared" si="17"/>
        <v>-0.79680000000000006</v>
      </c>
      <c r="AE44" s="15">
        <f t="shared" si="18"/>
        <v>0.31071044569635931</v>
      </c>
      <c r="AF44" s="34">
        <f t="shared" si="6"/>
        <v>0</v>
      </c>
      <c r="AG44" s="34">
        <f t="shared" si="7"/>
        <v>0.80779999999999985</v>
      </c>
      <c r="AH44" s="15">
        <f t="shared" si="19"/>
        <v>0.69164049960599694</v>
      </c>
      <c r="AI44" s="34">
        <f t="shared" si="8"/>
        <v>0</v>
      </c>
      <c r="AJ44" s="34">
        <f t="shared" si="9"/>
        <v>4.2000000000000925E-3</v>
      </c>
      <c r="AK44" s="15">
        <f t="shared" si="20"/>
        <v>0.50104999845650278</v>
      </c>
      <c r="AL44" s="34">
        <f t="shared" si="10"/>
        <v>0</v>
      </c>
      <c r="AM44" s="35">
        <f t="shared" si="21"/>
        <v>1</v>
      </c>
      <c r="AN44" s="35">
        <f t="shared" si="22"/>
        <v>0.81680000000000008</v>
      </c>
      <c r="AO44" s="35">
        <f t="shared" si="23"/>
        <v>0.18319999999999992</v>
      </c>
      <c r="AP44" s="35">
        <f t="shared" si="24"/>
        <v>0</v>
      </c>
      <c r="AQ44" s="35">
        <f t="shared" si="25"/>
        <v>0</v>
      </c>
      <c r="AR44" s="35">
        <f t="shared" si="26"/>
        <v>0</v>
      </c>
    </row>
    <row r="45" spans="6:44" ht="15.75" hidden="1">
      <c r="F45">
        <v>45</v>
      </c>
      <c r="G45" s="35">
        <v>0.4</v>
      </c>
      <c r="H45" s="35">
        <v>1</v>
      </c>
      <c r="I45" s="35">
        <v>1</v>
      </c>
      <c r="J45" s="35">
        <v>4</v>
      </c>
      <c r="K45" s="35">
        <v>1</v>
      </c>
      <c r="L45" s="35">
        <v>0</v>
      </c>
      <c r="M45" s="35"/>
      <c r="N45" s="35">
        <v>3.0000002000000001</v>
      </c>
      <c r="O45" s="35">
        <v>0.5</v>
      </c>
      <c r="P45" s="35">
        <v>0</v>
      </c>
      <c r="Q45" s="35"/>
      <c r="R45" s="34">
        <f t="shared" si="11"/>
        <v>0.4</v>
      </c>
      <c r="S45" s="34">
        <f t="shared" si="0"/>
        <v>0.86499999999999999</v>
      </c>
      <c r="T45" s="34">
        <f t="shared" si="1"/>
        <v>0.4022</v>
      </c>
      <c r="U45" s="34">
        <f t="shared" si="12"/>
        <v>-1.1068</v>
      </c>
      <c r="V45" s="15">
        <f t="shared" si="13"/>
        <v>0.24846794868262756</v>
      </c>
      <c r="W45" s="34">
        <f t="shared" si="14"/>
        <v>0.99387179473051024</v>
      </c>
      <c r="X45" s="34">
        <f t="shared" si="2"/>
        <v>1.2900000000000023E-2</v>
      </c>
      <c r="Y45" s="15">
        <f t="shared" si="15"/>
        <v>0.50322495527805666</v>
      </c>
      <c r="Z45" s="34">
        <f t="shared" si="3"/>
        <v>0.50322495527805666</v>
      </c>
      <c r="AA45" s="34">
        <f t="shared" si="4"/>
        <v>-0.3819999999999999</v>
      </c>
      <c r="AB45" s="15">
        <f t="shared" si="16"/>
        <v>0.40564461209270181</v>
      </c>
      <c r="AC45" s="34">
        <f t="shared" si="5"/>
        <v>0</v>
      </c>
      <c r="AD45" s="34">
        <f t="shared" si="17"/>
        <v>-0.79680000000000006</v>
      </c>
      <c r="AE45" s="15">
        <f t="shared" si="18"/>
        <v>0.31071044569635931</v>
      </c>
      <c r="AF45" s="34">
        <f t="shared" si="6"/>
        <v>0.93213139923116706</v>
      </c>
      <c r="AG45" s="34">
        <f t="shared" si="7"/>
        <v>0.80779999999999985</v>
      </c>
      <c r="AH45" s="15">
        <f t="shared" si="19"/>
        <v>0.69164049960599694</v>
      </c>
      <c r="AI45" s="34">
        <f t="shared" si="8"/>
        <v>0.34582024980299847</v>
      </c>
      <c r="AJ45" s="34">
        <f t="shared" si="9"/>
        <v>4.2000000000000925E-3</v>
      </c>
      <c r="AK45" s="15">
        <f t="shared" si="20"/>
        <v>0.50104999845650278</v>
      </c>
      <c r="AL45" s="34">
        <f t="shared" si="10"/>
        <v>0</v>
      </c>
      <c r="AM45" s="35">
        <f t="shared" si="21"/>
        <v>7.4</v>
      </c>
      <c r="AN45" s="35">
        <f t="shared" si="22"/>
        <v>3.164296750008567</v>
      </c>
      <c r="AO45" s="35">
        <f t="shared" si="23"/>
        <v>4.2357032499914329</v>
      </c>
      <c r="AP45" s="35">
        <f t="shared" si="24"/>
        <v>3.5000002000000001</v>
      </c>
      <c r="AQ45" s="35">
        <f t="shared" si="25"/>
        <v>1.2779516490341656</v>
      </c>
      <c r="AR45" s="35">
        <f t="shared" si="26"/>
        <v>2.2220485509658348</v>
      </c>
    </row>
    <row r="46" spans="6:44" ht="15.75" hidden="1">
      <c r="F46">
        <v>46</v>
      </c>
      <c r="G46" s="35">
        <v>0.5</v>
      </c>
      <c r="H46" s="35">
        <v>1</v>
      </c>
      <c r="I46" s="35">
        <v>1</v>
      </c>
      <c r="J46" s="35">
        <v>0</v>
      </c>
      <c r="K46" s="35">
        <v>0</v>
      </c>
      <c r="L46" s="35">
        <v>0</v>
      </c>
      <c r="M46" s="35"/>
      <c r="N46" s="35"/>
      <c r="O46" s="35"/>
      <c r="P46" s="35"/>
      <c r="Q46" s="35"/>
      <c r="R46" s="34">
        <f t="shared" si="11"/>
        <v>0.5</v>
      </c>
      <c r="S46" s="34">
        <f t="shared" si="0"/>
        <v>0.86499999999999999</v>
      </c>
      <c r="T46" s="34">
        <f t="shared" si="1"/>
        <v>0.4022</v>
      </c>
      <c r="U46" s="34">
        <f t="shared" si="12"/>
        <v>-1.1068</v>
      </c>
      <c r="V46" s="15">
        <f t="shared" si="13"/>
        <v>0.24846794868262756</v>
      </c>
      <c r="W46" s="34">
        <f t="shared" si="14"/>
        <v>0</v>
      </c>
      <c r="X46" s="34">
        <f t="shared" si="2"/>
        <v>1.2900000000000023E-2</v>
      </c>
      <c r="Y46" s="15">
        <f t="shared" si="15"/>
        <v>0.50322495527805666</v>
      </c>
      <c r="Z46" s="34">
        <f t="shared" si="3"/>
        <v>0</v>
      </c>
      <c r="AA46" s="34">
        <f t="shared" si="4"/>
        <v>-0.3819999999999999</v>
      </c>
      <c r="AB46" s="15">
        <f t="shared" si="16"/>
        <v>0.40564461209270181</v>
      </c>
      <c r="AC46" s="34">
        <f t="shared" si="5"/>
        <v>0</v>
      </c>
      <c r="AD46" s="34">
        <f t="shared" si="17"/>
        <v>-0.79680000000000006</v>
      </c>
      <c r="AE46" s="15">
        <f t="shared" si="18"/>
        <v>0.31071044569635931</v>
      </c>
      <c r="AF46" s="34">
        <f t="shared" si="6"/>
        <v>0</v>
      </c>
      <c r="AG46" s="34">
        <f t="shared" si="7"/>
        <v>0.80779999999999985</v>
      </c>
      <c r="AH46" s="15">
        <f t="shared" si="19"/>
        <v>0.69164049960599694</v>
      </c>
      <c r="AI46" s="34">
        <f t="shared" si="8"/>
        <v>0</v>
      </c>
      <c r="AJ46" s="34">
        <f t="shared" si="9"/>
        <v>4.2000000000000925E-3</v>
      </c>
      <c r="AK46" s="15">
        <f t="shared" si="20"/>
        <v>0.50104999845650278</v>
      </c>
      <c r="AL46" s="34">
        <f t="shared" si="10"/>
        <v>0</v>
      </c>
      <c r="AM46" s="35">
        <f t="shared" si="21"/>
        <v>2.5</v>
      </c>
      <c r="AN46" s="35">
        <f t="shared" si="22"/>
        <v>1.7671999999999999</v>
      </c>
      <c r="AO46" s="35">
        <f t="shared" si="23"/>
        <v>0.73280000000000012</v>
      </c>
      <c r="AP46" s="35">
        <f t="shared" si="24"/>
        <v>0</v>
      </c>
      <c r="AQ46" s="35">
        <f t="shared" si="25"/>
        <v>0</v>
      </c>
      <c r="AR46" s="35">
        <f t="shared" si="26"/>
        <v>0</v>
      </c>
    </row>
    <row r="47" spans="6:44" ht="15.75" hidden="1">
      <c r="F47">
        <v>47</v>
      </c>
      <c r="G47" s="35">
        <v>0.4</v>
      </c>
      <c r="H47" s="35">
        <v>2</v>
      </c>
      <c r="I47" s="35">
        <v>3.0000002000000001</v>
      </c>
      <c r="J47" s="35">
        <v>8</v>
      </c>
      <c r="K47" s="35">
        <v>12.000000999999999</v>
      </c>
      <c r="L47" s="35">
        <v>8</v>
      </c>
      <c r="M47" s="35"/>
      <c r="N47" s="35">
        <v>6.0000004999999996</v>
      </c>
      <c r="O47" s="35">
        <v>8</v>
      </c>
      <c r="P47" s="35">
        <v>6.0000004999999996</v>
      </c>
      <c r="Q47" s="35"/>
      <c r="R47" s="34">
        <f t="shared" si="11"/>
        <v>0.4</v>
      </c>
      <c r="S47" s="34">
        <f t="shared" si="0"/>
        <v>1.73</v>
      </c>
      <c r="T47" s="34">
        <f t="shared" si="1"/>
        <v>1.2066000804400001</v>
      </c>
      <c r="U47" s="34">
        <f t="shared" si="12"/>
        <v>-1.1068</v>
      </c>
      <c r="V47" s="15">
        <f t="shared" si="13"/>
        <v>0.24846794868262756</v>
      </c>
      <c r="W47" s="34">
        <f t="shared" si="14"/>
        <v>1.9877435894610205</v>
      </c>
      <c r="X47" s="34">
        <f t="shared" si="2"/>
        <v>1.2900000000000023E-2</v>
      </c>
      <c r="Y47" s="15">
        <f t="shared" si="15"/>
        <v>0.50322495527805666</v>
      </c>
      <c r="Z47" s="34">
        <f t="shared" si="3"/>
        <v>6.0386999665616345</v>
      </c>
      <c r="AA47" s="34">
        <f t="shared" si="4"/>
        <v>-0.3819999999999999</v>
      </c>
      <c r="AB47" s="15">
        <f t="shared" si="16"/>
        <v>0.40564461209270181</v>
      </c>
      <c r="AC47" s="34">
        <f t="shared" si="5"/>
        <v>3.2451568967416144</v>
      </c>
      <c r="AD47" s="34">
        <f t="shared" si="17"/>
        <v>-0.79680000000000006</v>
      </c>
      <c r="AE47" s="15">
        <f t="shared" si="18"/>
        <v>0.31071044569635931</v>
      </c>
      <c r="AF47" s="34">
        <f t="shared" si="6"/>
        <v>1.8642628295333785</v>
      </c>
      <c r="AG47" s="34">
        <f t="shared" si="7"/>
        <v>0.80779999999999985</v>
      </c>
      <c r="AH47" s="15">
        <f t="shared" si="19"/>
        <v>0.69164049960599694</v>
      </c>
      <c r="AI47" s="34">
        <f t="shared" si="8"/>
        <v>5.5331239968479755</v>
      </c>
      <c r="AJ47" s="34">
        <f t="shared" si="9"/>
        <v>4.2000000000000925E-3</v>
      </c>
      <c r="AK47" s="15">
        <f t="shared" si="20"/>
        <v>0.50104999845650278</v>
      </c>
      <c r="AL47" s="34">
        <f t="shared" si="10"/>
        <v>3.0063002412640158</v>
      </c>
      <c r="AM47" s="35">
        <f t="shared" si="21"/>
        <v>33.400001199999998</v>
      </c>
      <c r="AN47" s="35">
        <f t="shared" si="22"/>
        <v>14.60820053320427</v>
      </c>
      <c r="AO47" s="35">
        <f t="shared" si="23"/>
        <v>18.79180066679573</v>
      </c>
      <c r="AP47" s="35">
        <f t="shared" si="24"/>
        <v>20.000000999999997</v>
      </c>
      <c r="AQ47" s="35">
        <f t="shared" si="25"/>
        <v>10.40368706764537</v>
      </c>
      <c r="AR47" s="35">
        <f t="shared" si="26"/>
        <v>9.5963139323546276</v>
      </c>
    </row>
    <row r="48" spans="6:44" ht="15.75" hidden="1">
      <c r="F48">
        <v>48</v>
      </c>
      <c r="G48" s="35">
        <v>0.5</v>
      </c>
      <c r="H48" s="35">
        <v>1</v>
      </c>
      <c r="I48" s="35">
        <v>2</v>
      </c>
      <c r="J48" s="35">
        <v>2</v>
      </c>
      <c r="K48" s="35">
        <v>1.5000001000000001</v>
      </c>
      <c r="L48" s="35">
        <v>1.5000001000000001</v>
      </c>
      <c r="M48" s="35"/>
      <c r="N48" s="35">
        <v>2</v>
      </c>
      <c r="O48" s="35">
        <v>2</v>
      </c>
      <c r="P48" s="35">
        <v>4</v>
      </c>
      <c r="Q48" s="35"/>
      <c r="R48" s="34">
        <f t="shared" si="11"/>
        <v>0.5</v>
      </c>
      <c r="S48" s="34">
        <f t="shared" si="0"/>
        <v>0.86499999999999999</v>
      </c>
      <c r="T48" s="34">
        <f t="shared" si="1"/>
        <v>0.8044</v>
      </c>
      <c r="U48" s="34">
        <f t="shared" si="12"/>
        <v>-1.1068</v>
      </c>
      <c r="V48" s="15">
        <f t="shared" si="13"/>
        <v>0.24846794868262756</v>
      </c>
      <c r="W48" s="34">
        <f t="shared" si="14"/>
        <v>0.49693589736525512</v>
      </c>
      <c r="X48" s="34">
        <f t="shared" si="2"/>
        <v>1.2900000000000023E-2</v>
      </c>
      <c r="Y48" s="15">
        <f t="shared" si="15"/>
        <v>0.50322495527805666</v>
      </c>
      <c r="Z48" s="34">
        <f t="shared" si="3"/>
        <v>0.75483748323958055</v>
      </c>
      <c r="AA48" s="34">
        <f t="shared" si="4"/>
        <v>-0.3819999999999999</v>
      </c>
      <c r="AB48" s="15">
        <f t="shared" si="16"/>
        <v>0.40564461209270181</v>
      </c>
      <c r="AC48" s="34">
        <f t="shared" si="5"/>
        <v>0.60846695870351397</v>
      </c>
      <c r="AD48" s="34">
        <f t="shared" si="17"/>
        <v>-0.79680000000000006</v>
      </c>
      <c r="AE48" s="15">
        <f t="shared" si="18"/>
        <v>0.31071044569635931</v>
      </c>
      <c r="AF48" s="34">
        <f t="shared" si="6"/>
        <v>0.62142089139271861</v>
      </c>
      <c r="AG48" s="34">
        <f t="shared" si="7"/>
        <v>0.80779999999999985</v>
      </c>
      <c r="AH48" s="15">
        <f t="shared" si="19"/>
        <v>0.69164049960599694</v>
      </c>
      <c r="AI48" s="34">
        <f t="shared" si="8"/>
        <v>1.3832809992119939</v>
      </c>
      <c r="AJ48" s="34">
        <f t="shared" si="9"/>
        <v>4.2000000000000925E-3</v>
      </c>
      <c r="AK48" s="15">
        <f t="shared" si="20"/>
        <v>0.50104999845650278</v>
      </c>
      <c r="AL48" s="34">
        <f t="shared" si="10"/>
        <v>2.0041999938260111</v>
      </c>
      <c r="AM48" s="35">
        <f t="shared" si="21"/>
        <v>8.5000002000000006</v>
      </c>
      <c r="AN48" s="35">
        <f t="shared" si="22"/>
        <v>4.02964033930835</v>
      </c>
      <c r="AO48" s="35">
        <f t="shared" si="23"/>
        <v>4.4703598606916506</v>
      </c>
      <c r="AP48" s="35">
        <f t="shared" si="24"/>
        <v>8</v>
      </c>
      <c r="AQ48" s="35">
        <f t="shared" si="25"/>
        <v>4.008901884430724</v>
      </c>
      <c r="AR48" s="35">
        <f t="shared" si="26"/>
        <v>3.991098115569276</v>
      </c>
    </row>
    <row r="49" spans="6:44" ht="15.75" hidden="1">
      <c r="F49">
        <v>49</v>
      </c>
      <c r="G49" s="35">
        <v>0.1</v>
      </c>
      <c r="H49" s="35">
        <v>0.2</v>
      </c>
      <c r="I49" s="35">
        <v>0</v>
      </c>
      <c r="J49" s="35">
        <v>0</v>
      </c>
      <c r="K49" s="35">
        <v>0</v>
      </c>
      <c r="L49" s="35">
        <v>0</v>
      </c>
      <c r="M49" s="35"/>
      <c r="N49" s="35"/>
      <c r="O49" s="35"/>
      <c r="P49" s="35"/>
      <c r="Q49" s="35"/>
      <c r="R49" s="34">
        <f t="shared" si="11"/>
        <v>0.1</v>
      </c>
      <c r="S49" s="34">
        <f t="shared" si="0"/>
        <v>0.17300000000000001</v>
      </c>
      <c r="T49" s="34">
        <f t="shared" si="1"/>
        <v>0</v>
      </c>
      <c r="U49" s="34">
        <f t="shared" si="12"/>
        <v>-1.1068</v>
      </c>
      <c r="V49" s="15">
        <f t="shared" si="13"/>
        <v>0.24846794868262756</v>
      </c>
      <c r="W49" s="34">
        <f t="shared" si="14"/>
        <v>0</v>
      </c>
      <c r="X49" s="34">
        <f t="shared" si="2"/>
        <v>1.2900000000000023E-2</v>
      </c>
      <c r="Y49" s="15">
        <f t="shared" si="15"/>
        <v>0.50322495527805666</v>
      </c>
      <c r="Z49" s="34">
        <f t="shared" si="3"/>
        <v>0</v>
      </c>
      <c r="AA49" s="34">
        <f t="shared" si="4"/>
        <v>-0.3819999999999999</v>
      </c>
      <c r="AB49" s="15">
        <f t="shared" si="16"/>
        <v>0.40564461209270181</v>
      </c>
      <c r="AC49" s="34">
        <f t="shared" si="5"/>
        <v>0</v>
      </c>
      <c r="AD49" s="34">
        <f t="shared" si="17"/>
        <v>-0.79680000000000006</v>
      </c>
      <c r="AE49" s="15">
        <f t="shared" si="18"/>
        <v>0.31071044569635931</v>
      </c>
      <c r="AF49" s="34">
        <f t="shared" si="6"/>
        <v>0</v>
      </c>
      <c r="AG49" s="34">
        <f t="shared" si="7"/>
        <v>0.80779999999999985</v>
      </c>
      <c r="AH49" s="15">
        <f t="shared" si="19"/>
        <v>0.69164049960599694</v>
      </c>
      <c r="AI49" s="34">
        <f t="shared" si="8"/>
        <v>0</v>
      </c>
      <c r="AJ49" s="34">
        <f t="shared" si="9"/>
        <v>4.2000000000000925E-3</v>
      </c>
      <c r="AK49" s="15">
        <f t="shared" si="20"/>
        <v>0.50104999845650278</v>
      </c>
      <c r="AL49" s="34">
        <f t="shared" si="10"/>
        <v>0</v>
      </c>
      <c r="AM49" s="35">
        <f t="shared" si="21"/>
        <v>0.30000000000000004</v>
      </c>
      <c r="AN49" s="35">
        <f t="shared" si="22"/>
        <v>0.27300000000000002</v>
      </c>
      <c r="AO49" s="35">
        <f t="shared" si="23"/>
        <v>2.7000000000000024E-2</v>
      </c>
      <c r="AP49" s="35">
        <f t="shared" si="24"/>
        <v>0</v>
      </c>
      <c r="AQ49" s="35">
        <f t="shared" si="25"/>
        <v>0</v>
      </c>
      <c r="AR49" s="35">
        <f t="shared" si="26"/>
        <v>0</v>
      </c>
    </row>
    <row r="50" spans="6:44" ht="15.75" hidden="1">
      <c r="F50">
        <v>51</v>
      </c>
      <c r="G50" s="35">
        <v>0.1</v>
      </c>
      <c r="H50" s="35">
        <v>0.1</v>
      </c>
      <c r="I50" s="35">
        <v>0</v>
      </c>
      <c r="J50" s="35">
        <v>0</v>
      </c>
      <c r="K50" s="35">
        <v>0</v>
      </c>
      <c r="L50" s="35">
        <v>0</v>
      </c>
      <c r="M50" s="35"/>
      <c r="N50" s="35">
        <v>0</v>
      </c>
      <c r="O50" s="35">
        <v>0</v>
      </c>
      <c r="P50" s="35">
        <v>0</v>
      </c>
      <c r="Q50" s="35"/>
      <c r="R50" s="34">
        <f t="shared" si="11"/>
        <v>0.1</v>
      </c>
      <c r="S50" s="34">
        <f t="shared" si="0"/>
        <v>8.6500000000000007E-2</v>
      </c>
      <c r="T50" s="34">
        <f t="shared" si="1"/>
        <v>0</v>
      </c>
      <c r="U50" s="34">
        <f t="shared" si="12"/>
        <v>-1.1068</v>
      </c>
      <c r="V50" s="15">
        <f t="shared" si="13"/>
        <v>0.24846794868262756</v>
      </c>
      <c r="W50" s="34">
        <f t="shared" si="14"/>
        <v>0</v>
      </c>
      <c r="X50" s="34">
        <f t="shared" si="2"/>
        <v>1.2900000000000023E-2</v>
      </c>
      <c r="Y50" s="15">
        <f t="shared" si="15"/>
        <v>0.50322495527805666</v>
      </c>
      <c r="Z50" s="34">
        <f t="shared" si="3"/>
        <v>0</v>
      </c>
      <c r="AA50" s="34">
        <f t="shared" si="4"/>
        <v>-0.3819999999999999</v>
      </c>
      <c r="AB50" s="15">
        <f t="shared" si="16"/>
        <v>0.40564461209270181</v>
      </c>
      <c r="AC50" s="34">
        <f t="shared" si="5"/>
        <v>0</v>
      </c>
      <c r="AD50" s="34">
        <f t="shared" si="17"/>
        <v>-0.79680000000000006</v>
      </c>
      <c r="AE50" s="15">
        <f t="shared" si="18"/>
        <v>0.31071044569635931</v>
      </c>
      <c r="AF50" s="34">
        <f t="shared" si="6"/>
        <v>0</v>
      </c>
      <c r="AG50" s="34">
        <f t="shared" si="7"/>
        <v>0.80779999999999985</v>
      </c>
      <c r="AH50" s="15">
        <f t="shared" si="19"/>
        <v>0.69164049960599694</v>
      </c>
      <c r="AI50" s="34">
        <f t="shared" si="8"/>
        <v>0</v>
      </c>
      <c r="AJ50" s="34">
        <f t="shared" si="9"/>
        <v>4.2000000000000925E-3</v>
      </c>
      <c r="AK50" s="15">
        <f t="shared" si="20"/>
        <v>0.50104999845650278</v>
      </c>
      <c r="AL50" s="34">
        <f t="shared" si="10"/>
        <v>0</v>
      </c>
      <c r="AM50" s="35">
        <f t="shared" si="21"/>
        <v>0.2</v>
      </c>
      <c r="AN50" s="35">
        <f t="shared" si="22"/>
        <v>0.1865</v>
      </c>
      <c r="AO50" s="35">
        <f t="shared" si="23"/>
        <v>1.3500000000000012E-2</v>
      </c>
      <c r="AP50" s="35">
        <f t="shared" si="24"/>
        <v>0</v>
      </c>
      <c r="AQ50" s="35">
        <f t="shared" si="25"/>
        <v>0</v>
      </c>
      <c r="AR50" s="35">
        <f t="shared" si="26"/>
        <v>0</v>
      </c>
    </row>
    <row r="51" spans="6:44" ht="15.75" hidden="1">
      <c r="F51">
        <v>52</v>
      </c>
      <c r="G51" s="35">
        <v>0.4</v>
      </c>
      <c r="H51" s="35">
        <v>0.90000004</v>
      </c>
      <c r="I51" s="35">
        <v>0.4</v>
      </c>
      <c r="J51" s="35">
        <v>0.4</v>
      </c>
      <c r="K51" s="35">
        <v>1.1000000000000001</v>
      </c>
      <c r="L51" s="35">
        <v>0.6</v>
      </c>
      <c r="M51" s="35"/>
      <c r="N51" s="35">
        <v>0.4</v>
      </c>
      <c r="O51" s="35">
        <v>2.4</v>
      </c>
      <c r="P51" s="35">
        <v>0</v>
      </c>
      <c r="Q51" s="35"/>
      <c r="R51" s="34">
        <f t="shared" si="11"/>
        <v>0.4</v>
      </c>
      <c r="S51" s="34">
        <f t="shared" si="0"/>
        <v>0.77850003459999995</v>
      </c>
      <c r="T51" s="34">
        <f t="shared" si="1"/>
        <v>0.16088000000000002</v>
      </c>
      <c r="U51" s="34">
        <f t="shared" si="12"/>
        <v>-1.1068</v>
      </c>
      <c r="V51" s="15">
        <f t="shared" si="13"/>
        <v>0.24846794868262756</v>
      </c>
      <c r="W51" s="34">
        <f t="shared" si="14"/>
        <v>9.9387179473051035E-2</v>
      </c>
      <c r="X51" s="34">
        <f t="shared" si="2"/>
        <v>1.2900000000000023E-2</v>
      </c>
      <c r="Y51" s="15">
        <f t="shared" si="15"/>
        <v>0.50322495527805666</v>
      </c>
      <c r="Z51" s="34">
        <f t="shared" si="3"/>
        <v>0.55354745080586243</v>
      </c>
      <c r="AA51" s="34">
        <f t="shared" si="4"/>
        <v>-0.3819999999999999</v>
      </c>
      <c r="AB51" s="15">
        <f t="shared" si="16"/>
        <v>0.40564461209270181</v>
      </c>
      <c r="AC51" s="34">
        <f t="shared" si="5"/>
        <v>0.24338676725562108</v>
      </c>
      <c r="AD51" s="34">
        <f t="shared" si="17"/>
        <v>-0.79680000000000006</v>
      </c>
      <c r="AE51" s="15">
        <f t="shared" si="18"/>
        <v>0.31071044569635931</v>
      </c>
      <c r="AF51" s="34">
        <f t="shared" si="6"/>
        <v>0.12428417827854372</v>
      </c>
      <c r="AG51" s="34">
        <f t="shared" si="7"/>
        <v>0.80779999999999985</v>
      </c>
      <c r="AH51" s="15">
        <f t="shared" si="19"/>
        <v>0.69164049960599694</v>
      </c>
      <c r="AI51" s="34">
        <f t="shared" si="8"/>
        <v>1.6599371990543925</v>
      </c>
      <c r="AJ51" s="34">
        <f t="shared" si="9"/>
        <v>4.2000000000000925E-3</v>
      </c>
      <c r="AK51" s="15">
        <f t="shared" si="20"/>
        <v>0.50104999845650278</v>
      </c>
      <c r="AL51" s="34">
        <f t="shared" si="10"/>
        <v>0</v>
      </c>
      <c r="AM51" s="35">
        <f t="shared" si="21"/>
        <v>3.80000004</v>
      </c>
      <c r="AN51" s="35">
        <f t="shared" si="22"/>
        <v>2.2357014321345345</v>
      </c>
      <c r="AO51" s="35">
        <f t="shared" si="23"/>
        <v>1.5642986078654655</v>
      </c>
      <c r="AP51" s="35">
        <f t="shared" si="24"/>
        <v>2.8</v>
      </c>
      <c r="AQ51" s="35">
        <f t="shared" si="25"/>
        <v>1.7842213773329363</v>
      </c>
      <c r="AR51" s="35">
        <f t="shared" si="26"/>
        <v>1.0157786226670635</v>
      </c>
    </row>
    <row r="52" spans="6:44" ht="15.75" hidden="1">
      <c r="F52">
        <v>53</v>
      </c>
      <c r="G52" s="35">
        <v>0.1</v>
      </c>
      <c r="H52" s="35">
        <v>1.5000001000000001</v>
      </c>
      <c r="I52" s="35">
        <v>1.5000001000000001</v>
      </c>
      <c r="J52" s="35">
        <v>8</v>
      </c>
      <c r="K52" s="35">
        <v>3.0000002000000001</v>
      </c>
      <c r="L52" s="35">
        <v>0</v>
      </c>
      <c r="M52" s="35"/>
      <c r="N52" s="35">
        <v>3.0000002000000001</v>
      </c>
      <c r="O52" s="35">
        <v>1.5000001000000001</v>
      </c>
      <c r="P52" s="35">
        <v>0</v>
      </c>
      <c r="Q52" s="35"/>
      <c r="R52" s="34">
        <f t="shared" si="11"/>
        <v>0.1</v>
      </c>
      <c r="S52" s="34">
        <f t="shared" si="0"/>
        <v>1.2975000864999999</v>
      </c>
      <c r="T52" s="34">
        <f t="shared" si="1"/>
        <v>0.60330004022000006</v>
      </c>
      <c r="U52" s="34">
        <f t="shared" si="12"/>
        <v>-1.1068</v>
      </c>
      <c r="V52" s="15">
        <f t="shared" si="13"/>
        <v>0.24846794868262756</v>
      </c>
      <c r="W52" s="34">
        <f t="shared" si="14"/>
        <v>1.9877435894610205</v>
      </c>
      <c r="X52" s="34">
        <f t="shared" si="2"/>
        <v>1.2900000000000023E-2</v>
      </c>
      <c r="Y52" s="15">
        <f t="shared" si="15"/>
        <v>0.50322495527805666</v>
      </c>
      <c r="Z52" s="34">
        <f t="shared" si="3"/>
        <v>1.5096749664791611</v>
      </c>
      <c r="AA52" s="34">
        <f t="shared" si="4"/>
        <v>-0.3819999999999999</v>
      </c>
      <c r="AB52" s="15">
        <f t="shared" si="16"/>
        <v>0.40564461209270181</v>
      </c>
      <c r="AC52" s="34">
        <f t="shared" si="5"/>
        <v>0</v>
      </c>
      <c r="AD52" s="34">
        <f t="shared" si="17"/>
        <v>-0.79680000000000006</v>
      </c>
      <c r="AE52" s="15">
        <f t="shared" si="18"/>
        <v>0.31071044569635931</v>
      </c>
      <c r="AF52" s="34">
        <f t="shared" si="6"/>
        <v>0.93213139923116706</v>
      </c>
      <c r="AG52" s="34">
        <f t="shared" si="7"/>
        <v>0.80779999999999985</v>
      </c>
      <c r="AH52" s="15">
        <f t="shared" si="19"/>
        <v>0.69164049960599694</v>
      </c>
      <c r="AI52" s="34">
        <f t="shared" si="8"/>
        <v>1.0374608185730454</v>
      </c>
      <c r="AJ52" s="34">
        <f t="shared" si="9"/>
        <v>4.2000000000000925E-3</v>
      </c>
      <c r="AK52" s="15">
        <f t="shared" si="20"/>
        <v>0.50104999845650278</v>
      </c>
      <c r="AL52" s="34">
        <f t="shared" si="10"/>
        <v>0</v>
      </c>
      <c r="AM52" s="35">
        <f t="shared" si="21"/>
        <v>14.100000400000001</v>
      </c>
      <c r="AN52" s="35">
        <f t="shared" si="22"/>
        <v>5.4982186826601822</v>
      </c>
      <c r="AO52" s="35">
        <f t="shared" si="23"/>
        <v>8.6017817173398186</v>
      </c>
      <c r="AP52" s="35">
        <f t="shared" si="24"/>
        <v>4.5000003</v>
      </c>
      <c r="AQ52" s="35">
        <f t="shared" si="25"/>
        <v>1.9695922178042125</v>
      </c>
      <c r="AR52" s="35">
        <f t="shared" si="26"/>
        <v>2.5304080821957875</v>
      </c>
    </row>
    <row r="53" spans="6:44" ht="15.75" hidden="1">
      <c r="F53">
        <v>54</v>
      </c>
      <c r="G53" s="35">
        <v>0.3</v>
      </c>
      <c r="H53" s="35">
        <v>2.4</v>
      </c>
      <c r="I53" s="35">
        <v>4.9000000000000004</v>
      </c>
      <c r="J53" s="35">
        <v>0.5</v>
      </c>
      <c r="K53" s="35">
        <v>3.0000002000000001</v>
      </c>
      <c r="L53" s="35">
        <v>4</v>
      </c>
      <c r="M53" s="35"/>
      <c r="N53" s="35">
        <v>1</v>
      </c>
      <c r="O53" s="35">
        <v>3.0000002000000001</v>
      </c>
      <c r="P53" s="35">
        <v>4</v>
      </c>
      <c r="Q53" s="35"/>
      <c r="R53" s="34">
        <f t="shared" si="11"/>
        <v>0.3</v>
      </c>
      <c r="S53" s="34">
        <f t="shared" si="0"/>
        <v>2.0760000000000001</v>
      </c>
      <c r="T53" s="34">
        <f t="shared" si="1"/>
        <v>1.9707800000000002</v>
      </c>
      <c r="U53" s="34">
        <f t="shared" si="12"/>
        <v>-1.1068</v>
      </c>
      <c r="V53" s="15">
        <f t="shared" si="13"/>
        <v>0.24846794868262756</v>
      </c>
      <c r="W53" s="34">
        <f t="shared" si="14"/>
        <v>0.12423397434131378</v>
      </c>
      <c r="X53" s="34">
        <f t="shared" si="2"/>
        <v>1.2900000000000023E-2</v>
      </c>
      <c r="Y53" s="15">
        <f t="shared" si="15"/>
        <v>0.50322495527805666</v>
      </c>
      <c r="Z53" s="34">
        <f t="shared" si="3"/>
        <v>1.5096749664791611</v>
      </c>
      <c r="AA53" s="34">
        <f t="shared" si="4"/>
        <v>-0.3819999999999999</v>
      </c>
      <c r="AB53" s="15">
        <f t="shared" si="16"/>
        <v>0.40564461209270181</v>
      </c>
      <c r="AC53" s="34">
        <f t="shared" si="5"/>
        <v>1.6225784483708072</v>
      </c>
      <c r="AD53" s="34">
        <f t="shared" si="17"/>
        <v>-0.79680000000000006</v>
      </c>
      <c r="AE53" s="15">
        <f t="shared" si="18"/>
        <v>0.31071044569635931</v>
      </c>
      <c r="AF53" s="34">
        <f t="shared" si="6"/>
        <v>0.31071044569635931</v>
      </c>
      <c r="AG53" s="34">
        <f t="shared" si="7"/>
        <v>0.80779999999999985</v>
      </c>
      <c r="AH53" s="15">
        <f t="shared" si="19"/>
        <v>0.69164049960599694</v>
      </c>
      <c r="AI53" s="34">
        <f t="shared" si="8"/>
        <v>2.0749216371460908</v>
      </c>
      <c r="AJ53" s="34">
        <f t="shared" si="9"/>
        <v>4.2000000000000925E-3</v>
      </c>
      <c r="AK53" s="15">
        <f t="shared" si="20"/>
        <v>0.50104999845650278</v>
      </c>
      <c r="AL53" s="34">
        <f t="shared" si="10"/>
        <v>2.0041999938260111</v>
      </c>
      <c r="AM53" s="35">
        <f t="shared" si="21"/>
        <v>15.1000002</v>
      </c>
      <c r="AN53" s="35">
        <f t="shared" si="22"/>
        <v>7.6032673891912816</v>
      </c>
      <c r="AO53" s="35">
        <f t="shared" si="23"/>
        <v>7.4967328108087186</v>
      </c>
      <c r="AP53" s="35">
        <f t="shared" si="24"/>
        <v>8.0000002000000006</v>
      </c>
      <c r="AQ53" s="35">
        <f t="shared" si="25"/>
        <v>4.3898320766684611</v>
      </c>
      <c r="AR53" s="35">
        <f t="shared" si="26"/>
        <v>3.6101681233315395</v>
      </c>
    </row>
    <row r="54" spans="6:44" ht="15.75" hidden="1">
      <c r="F54">
        <v>55</v>
      </c>
      <c r="G54" s="35">
        <v>0.2</v>
      </c>
      <c r="H54" s="35">
        <v>0.4</v>
      </c>
      <c r="I54" s="35">
        <v>0.8</v>
      </c>
      <c r="J54" s="35">
        <v>0</v>
      </c>
      <c r="K54" s="35">
        <v>0</v>
      </c>
      <c r="L54" s="35">
        <v>0</v>
      </c>
      <c r="M54" s="35"/>
      <c r="N54" s="35">
        <v>0</v>
      </c>
      <c r="O54" s="35">
        <v>0</v>
      </c>
      <c r="P54" s="35">
        <v>0</v>
      </c>
      <c r="Q54" s="35"/>
      <c r="R54" s="34">
        <f t="shared" si="11"/>
        <v>0.2</v>
      </c>
      <c r="S54" s="34">
        <f t="shared" si="0"/>
        <v>0.34600000000000003</v>
      </c>
      <c r="T54" s="34">
        <f t="shared" si="1"/>
        <v>0.32176000000000005</v>
      </c>
      <c r="U54" s="34">
        <f t="shared" si="12"/>
        <v>-1.1068</v>
      </c>
      <c r="V54" s="15">
        <f t="shared" si="13"/>
        <v>0.24846794868262756</v>
      </c>
      <c r="W54" s="34">
        <f t="shared" si="14"/>
        <v>0</v>
      </c>
      <c r="X54" s="34">
        <f t="shared" si="2"/>
        <v>1.2900000000000023E-2</v>
      </c>
      <c r="Y54" s="15">
        <f t="shared" si="15"/>
        <v>0.50322495527805666</v>
      </c>
      <c r="Z54" s="34">
        <f t="shared" si="3"/>
        <v>0</v>
      </c>
      <c r="AA54" s="34">
        <f t="shared" si="4"/>
        <v>-0.3819999999999999</v>
      </c>
      <c r="AB54" s="15">
        <f t="shared" si="16"/>
        <v>0.40564461209270181</v>
      </c>
      <c r="AC54" s="34">
        <f t="shared" si="5"/>
        <v>0</v>
      </c>
      <c r="AD54" s="34">
        <f t="shared" si="17"/>
        <v>-0.79680000000000006</v>
      </c>
      <c r="AE54" s="15">
        <f t="shared" si="18"/>
        <v>0.31071044569635931</v>
      </c>
      <c r="AF54" s="34">
        <f t="shared" si="6"/>
        <v>0</v>
      </c>
      <c r="AG54" s="34">
        <f t="shared" si="7"/>
        <v>0.80779999999999985</v>
      </c>
      <c r="AH54" s="15">
        <f t="shared" si="19"/>
        <v>0.69164049960599694</v>
      </c>
      <c r="AI54" s="34">
        <f t="shared" si="8"/>
        <v>0</v>
      </c>
      <c r="AJ54" s="34">
        <f t="shared" si="9"/>
        <v>4.2000000000000925E-3</v>
      </c>
      <c r="AK54" s="15">
        <f t="shared" si="20"/>
        <v>0.50104999845650278</v>
      </c>
      <c r="AL54" s="34">
        <f t="shared" si="10"/>
        <v>0</v>
      </c>
      <c r="AM54" s="35">
        <f t="shared" si="21"/>
        <v>1.4000000000000001</v>
      </c>
      <c r="AN54" s="35">
        <f t="shared" si="22"/>
        <v>0.86776000000000009</v>
      </c>
      <c r="AO54" s="35">
        <f t="shared" si="23"/>
        <v>0.53224000000000005</v>
      </c>
      <c r="AP54" s="35">
        <f t="shared" si="24"/>
        <v>0</v>
      </c>
      <c r="AQ54" s="35">
        <f t="shared" si="25"/>
        <v>0</v>
      </c>
      <c r="AR54" s="35">
        <f t="shared" si="26"/>
        <v>0</v>
      </c>
    </row>
    <row r="55" spans="6:44" ht="15.75" hidden="1">
      <c r="F55">
        <v>56</v>
      </c>
      <c r="G55" s="35"/>
      <c r="H55" s="35"/>
      <c r="I55" s="35"/>
      <c r="J55" s="35"/>
      <c r="K55" s="35"/>
      <c r="L55" s="35"/>
      <c r="M55" s="35"/>
      <c r="N55" s="35"/>
      <c r="O55" s="35"/>
      <c r="P55" s="35"/>
      <c r="Q55" s="35"/>
      <c r="R55" s="34">
        <f t="shared" si="11"/>
        <v>0</v>
      </c>
      <c r="S55" s="34">
        <f t="shared" si="0"/>
        <v>0</v>
      </c>
      <c r="T55" s="34">
        <f t="shared" si="1"/>
        <v>0</v>
      </c>
      <c r="U55" s="34">
        <f t="shared" si="12"/>
        <v>-1.1068</v>
      </c>
      <c r="V55" s="15">
        <f t="shared" si="13"/>
        <v>0.24846794868262756</v>
      </c>
      <c r="W55" s="34">
        <f t="shared" si="14"/>
        <v>0</v>
      </c>
      <c r="X55" s="34">
        <f t="shared" si="2"/>
        <v>1.2900000000000023E-2</v>
      </c>
      <c r="Y55" s="15">
        <f t="shared" si="15"/>
        <v>0.50322495527805666</v>
      </c>
      <c r="Z55" s="34">
        <f t="shared" si="3"/>
        <v>0</v>
      </c>
      <c r="AA55" s="34">
        <f t="shared" si="4"/>
        <v>-0.3819999999999999</v>
      </c>
      <c r="AB55" s="15">
        <f t="shared" si="16"/>
        <v>0.40564461209270181</v>
      </c>
      <c r="AC55" s="34">
        <f t="shared" si="5"/>
        <v>0</v>
      </c>
      <c r="AD55" s="34">
        <f t="shared" si="17"/>
        <v>-0.79680000000000006</v>
      </c>
      <c r="AE55" s="15">
        <f t="shared" si="18"/>
        <v>0.31071044569635931</v>
      </c>
      <c r="AF55" s="34">
        <f t="shared" si="6"/>
        <v>0</v>
      </c>
      <c r="AG55" s="34">
        <f t="shared" si="7"/>
        <v>0.80779999999999985</v>
      </c>
      <c r="AH55" s="15">
        <f t="shared" si="19"/>
        <v>0.69164049960599694</v>
      </c>
      <c r="AI55" s="34">
        <f t="shared" si="8"/>
        <v>0</v>
      </c>
      <c r="AJ55" s="34">
        <f t="shared" si="9"/>
        <v>4.2000000000000925E-3</v>
      </c>
      <c r="AK55" s="15">
        <f t="shared" si="20"/>
        <v>0.50104999845650278</v>
      </c>
      <c r="AL55" s="34">
        <f t="shared" si="10"/>
        <v>0</v>
      </c>
      <c r="AM55" s="35">
        <f t="shared" si="21"/>
        <v>0</v>
      </c>
      <c r="AN55" s="35">
        <f t="shared" si="22"/>
        <v>0</v>
      </c>
      <c r="AO55" s="35">
        <f t="shared" si="23"/>
        <v>0</v>
      </c>
      <c r="AP55" s="35">
        <f t="shared" si="24"/>
        <v>0</v>
      </c>
      <c r="AQ55" s="35">
        <f t="shared" si="25"/>
        <v>0</v>
      </c>
      <c r="AR55" s="35">
        <f t="shared" si="26"/>
        <v>0</v>
      </c>
    </row>
    <row r="56" spans="6:44" ht="15.75" hidden="1">
      <c r="F56">
        <v>57</v>
      </c>
      <c r="G56" s="35"/>
      <c r="H56" s="35"/>
      <c r="I56" s="35"/>
      <c r="J56" s="35"/>
      <c r="K56" s="35"/>
      <c r="L56" s="35"/>
      <c r="M56" s="35"/>
      <c r="N56" s="35"/>
      <c r="O56" s="35"/>
      <c r="P56" s="35"/>
      <c r="Q56" s="35"/>
      <c r="R56" s="34">
        <f t="shared" si="11"/>
        <v>0</v>
      </c>
      <c r="S56" s="34">
        <f t="shared" si="0"/>
        <v>0</v>
      </c>
      <c r="T56" s="34">
        <f t="shared" si="1"/>
        <v>0</v>
      </c>
      <c r="U56" s="34">
        <f t="shared" si="12"/>
        <v>-1.1068</v>
      </c>
      <c r="V56" s="15">
        <f t="shared" si="13"/>
        <v>0.24846794868262756</v>
      </c>
      <c r="W56" s="34">
        <f t="shared" si="14"/>
        <v>0</v>
      </c>
      <c r="X56" s="34">
        <f t="shared" si="2"/>
        <v>1.2900000000000023E-2</v>
      </c>
      <c r="Y56" s="15">
        <f t="shared" si="15"/>
        <v>0.50322495527805666</v>
      </c>
      <c r="Z56" s="34">
        <f t="shared" si="3"/>
        <v>0</v>
      </c>
      <c r="AA56" s="34">
        <f t="shared" si="4"/>
        <v>-0.3819999999999999</v>
      </c>
      <c r="AB56" s="15">
        <f t="shared" si="16"/>
        <v>0.40564461209270181</v>
      </c>
      <c r="AC56" s="34">
        <f t="shared" si="5"/>
        <v>0</v>
      </c>
      <c r="AD56" s="34">
        <f t="shared" si="17"/>
        <v>-0.79680000000000006</v>
      </c>
      <c r="AE56" s="15">
        <f t="shared" si="18"/>
        <v>0.31071044569635931</v>
      </c>
      <c r="AF56" s="34">
        <f t="shared" si="6"/>
        <v>0</v>
      </c>
      <c r="AG56" s="34">
        <f t="shared" si="7"/>
        <v>0.80779999999999985</v>
      </c>
      <c r="AH56" s="15">
        <f t="shared" si="19"/>
        <v>0.69164049960599694</v>
      </c>
      <c r="AI56" s="34">
        <f t="shared" si="8"/>
        <v>0</v>
      </c>
      <c r="AJ56" s="34">
        <f t="shared" si="9"/>
        <v>4.2000000000000925E-3</v>
      </c>
      <c r="AK56" s="15">
        <f t="shared" si="20"/>
        <v>0.50104999845650278</v>
      </c>
      <c r="AL56" s="34">
        <f t="shared" si="10"/>
        <v>0</v>
      </c>
      <c r="AM56" s="35">
        <f t="shared" si="21"/>
        <v>0</v>
      </c>
      <c r="AN56" s="35">
        <f t="shared" si="22"/>
        <v>0</v>
      </c>
      <c r="AO56" s="35">
        <f t="shared" si="23"/>
        <v>0</v>
      </c>
      <c r="AP56" s="35">
        <f t="shared" si="24"/>
        <v>0</v>
      </c>
      <c r="AQ56" s="35">
        <f t="shared" si="25"/>
        <v>0</v>
      </c>
      <c r="AR56" s="35">
        <f t="shared" si="26"/>
        <v>0</v>
      </c>
    </row>
    <row r="57" spans="6:44" ht="15.75" hidden="1">
      <c r="F57">
        <v>58</v>
      </c>
      <c r="G57" s="35"/>
      <c r="H57" s="35"/>
      <c r="I57" s="35"/>
      <c r="J57" s="35"/>
      <c r="K57" s="35"/>
      <c r="L57" s="35"/>
      <c r="M57" s="35"/>
      <c r="N57" s="35"/>
      <c r="O57" s="35"/>
      <c r="P57" s="35"/>
      <c r="Q57" s="35"/>
      <c r="R57" s="34">
        <f t="shared" si="11"/>
        <v>0</v>
      </c>
      <c r="S57" s="34">
        <f t="shared" si="0"/>
        <v>0</v>
      </c>
      <c r="T57" s="34">
        <f t="shared" si="1"/>
        <v>0</v>
      </c>
      <c r="U57" s="34">
        <f t="shared" si="12"/>
        <v>-1.1068</v>
      </c>
      <c r="V57" s="15">
        <f t="shared" si="13"/>
        <v>0.24846794868262756</v>
      </c>
      <c r="W57" s="34">
        <f t="shared" si="14"/>
        <v>0</v>
      </c>
      <c r="X57" s="34">
        <f t="shared" si="2"/>
        <v>1.2900000000000023E-2</v>
      </c>
      <c r="Y57" s="15">
        <f t="shared" si="15"/>
        <v>0.50322495527805666</v>
      </c>
      <c r="Z57" s="34">
        <f t="shared" si="3"/>
        <v>0</v>
      </c>
      <c r="AA57" s="34">
        <f t="shared" si="4"/>
        <v>-0.3819999999999999</v>
      </c>
      <c r="AB57" s="15">
        <f t="shared" si="16"/>
        <v>0.40564461209270181</v>
      </c>
      <c r="AC57" s="34">
        <f t="shared" si="5"/>
        <v>0</v>
      </c>
      <c r="AD57" s="34">
        <f t="shared" si="17"/>
        <v>-0.79680000000000006</v>
      </c>
      <c r="AE57" s="15">
        <f t="shared" si="18"/>
        <v>0.31071044569635931</v>
      </c>
      <c r="AF57" s="34">
        <f t="shared" si="6"/>
        <v>0</v>
      </c>
      <c r="AG57" s="34">
        <f t="shared" si="7"/>
        <v>0.80779999999999985</v>
      </c>
      <c r="AH57" s="15">
        <f t="shared" si="19"/>
        <v>0.69164049960599694</v>
      </c>
      <c r="AI57" s="34">
        <f t="shared" si="8"/>
        <v>0</v>
      </c>
      <c r="AJ57" s="34">
        <f t="shared" si="9"/>
        <v>4.2000000000000925E-3</v>
      </c>
      <c r="AK57" s="15">
        <f t="shared" si="20"/>
        <v>0.50104999845650278</v>
      </c>
      <c r="AL57" s="34">
        <f t="shared" si="10"/>
        <v>0</v>
      </c>
      <c r="AM57" s="35">
        <f t="shared" si="21"/>
        <v>0</v>
      </c>
      <c r="AN57" s="35">
        <f t="shared" si="22"/>
        <v>0</v>
      </c>
      <c r="AO57" s="35">
        <f t="shared" si="23"/>
        <v>0</v>
      </c>
      <c r="AP57" s="35">
        <f t="shared" si="24"/>
        <v>0</v>
      </c>
      <c r="AQ57" s="35">
        <f t="shared" si="25"/>
        <v>0</v>
      </c>
      <c r="AR57" s="35">
        <f t="shared" si="26"/>
        <v>0</v>
      </c>
    </row>
    <row r="58" spans="6:44" ht="15.75" hidden="1">
      <c r="F58">
        <v>59</v>
      </c>
      <c r="G58" s="35">
        <v>0.5</v>
      </c>
      <c r="H58" s="35">
        <v>1</v>
      </c>
      <c r="I58" s="35">
        <v>2</v>
      </c>
      <c r="J58" s="35">
        <v>6.3</v>
      </c>
      <c r="K58" s="35">
        <v>3.9</v>
      </c>
      <c r="L58" s="35">
        <v>0.3</v>
      </c>
      <c r="M58" s="35"/>
      <c r="N58" s="35">
        <v>6.3</v>
      </c>
      <c r="O58" s="35">
        <v>3.9</v>
      </c>
      <c r="P58" s="35">
        <v>0.3</v>
      </c>
      <c r="Q58" s="35"/>
      <c r="R58" s="34">
        <f t="shared" si="11"/>
        <v>0.5</v>
      </c>
      <c r="S58" s="34">
        <f t="shared" si="0"/>
        <v>0.86499999999999999</v>
      </c>
      <c r="T58" s="34">
        <f t="shared" si="1"/>
        <v>0.8044</v>
      </c>
      <c r="U58" s="34">
        <f t="shared" si="12"/>
        <v>-1.1068</v>
      </c>
      <c r="V58" s="15">
        <f t="shared" si="13"/>
        <v>0.24846794868262756</v>
      </c>
      <c r="W58" s="34">
        <f t="shared" si="14"/>
        <v>1.5653480767005536</v>
      </c>
      <c r="X58" s="34">
        <f t="shared" si="2"/>
        <v>1.2900000000000023E-2</v>
      </c>
      <c r="Y58" s="15">
        <f t="shared" si="15"/>
        <v>0.50322495527805666</v>
      </c>
      <c r="Z58" s="34">
        <f t="shared" si="3"/>
        <v>1.962577325584421</v>
      </c>
      <c r="AA58" s="34">
        <f t="shared" si="4"/>
        <v>-0.3819999999999999</v>
      </c>
      <c r="AB58" s="15">
        <f t="shared" si="16"/>
        <v>0.40564461209270181</v>
      </c>
      <c r="AC58" s="34">
        <f t="shared" si="5"/>
        <v>0.12169338362781054</v>
      </c>
      <c r="AD58" s="34">
        <f t="shared" si="17"/>
        <v>-0.79680000000000006</v>
      </c>
      <c r="AE58" s="15">
        <f t="shared" si="18"/>
        <v>0.31071044569635931</v>
      </c>
      <c r="AF58" s="34">
        <f t="shared" si="6"/>
        <v>1.9574758078870635</v>
      </c>
      <c r="AG58" s="34">
        <f t="shared" si="7"/>
        <v>0.80779999999999985</v>
      </c>
      <c r="AH58" s="15">
        <f t="shared" si="19"/>
        <v>0.69164049960599694</v>
      </c>
      <c r="AI58" s="34">
        <f t="shared" si="8"/>
        <v>2.6973979484633879</v>
      </c>
      <c r="AJ58" s="34">
        <f t="shared" si="9"/>
        <v>4.2000000000000925E-3</v>
      </c>
      <c r="AK58" s="15">
        <f t="shared" si="20"/>
        <v>0.50104999845650278</v>
      </c>
      <c r="AL58" s="34">
        <f t="shared" si="10"/>
        <v>0.15031499953695082</v>
      </c>
      <c r="AM58" s="35">
        <f t="shared" si="21"/>
        <v>14.000000000000002</v>
      </c>
      <c r="AN58" s="35">
        <f t="shared" si="22"/>
        <v>5.8190187859127853</v>
      </c>
      <c r="AO58" s="35">
        <f t="shared" si="23"/>
        <v>8.1809812140872165</v>
      </c>
      <c r="AP58" s="35">
        <f t="shared" si="24"/>
        <v>10.5</v>
      </c>
      <c r="AQ58" s="35">
        <f t="shared" si="25"/>
        <v>4.8051887558874018</v>
      </c>
      <c r="AR58" s="35">
        <f t="shared" si="26"/>
        <v>5.6948112441125982</v>
      </c>
    </row>
    <row r="59" spans="6:44" ht="15.75" hidden="1">
      <c r="F59">
        <v>60</v>
      </c>
      <c r="G59" s="35"/>
      <c r="H59" s="35"/>
      <c r="I59" s="35"/>
      <c r="J59" s="35"/>
      <c r="K59" s="35"/>
      <c r="L59" s="35"/>
      <c r="M59" s="35"/>
      <c r="N59" s="35"/>
      <c r="O59" s="35"/>
      <c r="P59" s="35"/>
      <c r="Q59" s="35"/>
      <c r="R59" s="34">
        <f t="shared" si="11"/>
        <v>0</v>
      </c>
      <c r="S59" s="34">
        <f t="shared" si="0"/>
        <v>0</v>
      </c>
      <c r="T59" s="34">
        <f t="shared" si="1"/>
        <v>0</v>
      </c>
      <c r="U59" s="34">
        <f t="shared" si="12"/>
        <v>-1.1068</v>
      </c>
      <c r="V59" s="15">
        <f t="shared" si="13"/>
        <v>0.24846794868262756</v>
      </c>
      <c r="W59" s="34">
        <f t="shared" si="14"/>
        <v>0</v>
      </c>
      <c r="X59" s="34">
        <f t="shared" si="2"/>
        <v>1.2900000000000023E-2</v>
      </c>
      <c r="Y59" s="15">
        <f t="shared" si="15"/>
        <v>0.50322495527805666</v>
      </c>
      <c r="Z59" s="34">
        <f t="shared" si="3"/>
        <v>0</v>
      </c>
      <c r="AA59" s="34">
        <f t="shared" si="4"/>
        <v>-0.3819999999999999</v>
      </c>
      <c r="AB59" s="15">
        <f t="shared" si="16"/>
        <v>0.40564461209270181</v>
      </c>
      <c r="AC59" s="34">
        <f t="shared" si="5"/>
        <v>0</v>
      </c>
      <c r="AD59" s="34">
        <f t="shared" si="17"/>
        <v>-0.79680000000000006</v>
      </c>
      <c r="AE59" s="15">
        <f t="shared" si="18"/>
        <v>0.31071044569635931</v>
      </c>
      <c r="AF59" s="34">
        <f t="shared" si="6"/>
        <v>0</v>
      </c>
      <c r="AG59" s="34">
        <f t="shared" si="7"/>
        <v>0.80779999999999985</v>
      </c>
      <c r="AH59" s="15">
        <f t="shared" si="19"/>
        <v>0.69164049960599694</v>
      </c>
      <c r="AI59" s="34">
        <f t="shared" si="8"/>
        <v>0</v>
      </c>
      <c r="AJ59" s="34">
        <f t="shared" si="9"/>
        <v>4.2000000000000925E-3</v>
      </c>
      <c r="AK59" s="15">
        <f t="shared" si="20"/>
        <v>0.50104999845650278</v>
      </c>
      <c r="AL59" s="34">
        <f t="shared" si="10"/>
        <v>0</v>
      </c>
      <c r="AM59" s="35">
        <f t="shared" si="21"/>
        <v>0</v>
      </c>
      <c r="AN59" s="35">
        <f t="shared" si="22"/>
        <v>0</v>
      </c>
      <c r="AO59" s="35">
        <f t="shared" si="23"/>
        <v>0</v>
      </c>
      <c r="AP59" s="35">
        <f t="shared" si="24"/>
        <v>0</v>
      </c>
      <c r="AQ59" s="35">
        <f t="shared" si="25"/>
        <v>0</v>
      </c>
      <c r="AR59" s="35">
        <f t="shared" si="26"/>
        <v>0</v>
      </c>
    </row>
    <row r="60" spans="6:44" ht="15.75" hidden="1">
      <c r="F60">
        <v>61</v>
      </c>
      <c r="G60" s="35">
        <v>0.1</v>
      </c>
      <c r="H60" s="35">
        <v>0.4</v>
      </c>
      <c r="I60" s="35">
        <v>1.7</v>
      </c>
      <c r="J60" s="35">
        <v>4.4000000000000004</v>
      </c>
      <c r="K60" s="35">
        <v>13.6</v>
      </c>
      <c r="L60" s="35">
        <v>0</v>
      </c>
      <c r="M60" s="35"/>
      <c r="N60" s="35">
        <v>5.4</v>
      </c>
      <c r="O60" s="35">
        <v>19.5</v>
      </c>
      <c r="P60" s="35">
        <v>0</v>
      </c>
      <c r="Q60" s="35"/>
      <c r="R60" s="34">
        <f t="shared" si="11"/>
        <v>0.1</v>
      </c>
      <c r="S60" s="34">
        <f t="shared" si="0"/>
        <v>0.34600000000000003</v>
      </c>
      <c r="T60" s="34">
        <f t="shared" si="1"/>
        <v>0.68374000000000001</v>
      </c>
      <c r="U60" s="34">
        <f t="shared" si="12"/>
        <v>-1.1068</v>
      </c>
      <c r="V60" s="15">
        <f t="shared" si="13"/>
        <v>0.24846794868262756</v>
      </c>
      <c r="W60" s="34">
        <f t="shared" si="14"/>
        <v>1.0932589742035614</v>
      </c>
      <c r="X60" s="34">
        <f t="shared" si="2"/>
        <v>1.2900000000000023E-2</v>
      </c>
      <c r="Y60" s="15">
        <f t="shared" si="15"/>
        <v>0.50322495527805666</v>
      </c>
      <c r="Z60" s="34">
        <f t="shared" si="3"/>
        <v>6.84385939178157</v>
      </c>
      <c r="AA60" s="34">
        <f t="shared" si="4"/>
        <v>-0.3819999999999999</v>
      </c>
      <c r="AB60" s="15">
        <f t="shared" si="16"/>
        <v>0.40564461209270181</v>
      </c>
      <c r="AC60" s="34">
        <f t="shared" si="5"/>
        <v>0</v>
      </c>
      <c r="AD60" s="34">
        <f t="shared" si="17"/>
        <v>-0.79680000000000006</v>
      </c>
      <c r="AE60" s="15">
        <f t="shared" si="18"/>
        <v>0.31071044569635931</v>
      </c>
      <c r="AF60" s="34">
        <f t="shared" si="6"/>
        <v>1.6778364067603404</v>
      </c>
      <c r="AG60" s="34">
        <f t="shared" si="7"/>
        <v>0.80779999999999985</v>
      </c>
      <c r="AH60" s="15">
        <f t="shared" si="19"/>
        <v>0.69164049960599694</v>
      </c>
      <c r="AI60" s="34">
        <f t="shared" si="8"/>
        <v>13.48698974231694</v>
      </c>
      <c r="AJ60" s="34">
        <f t="shared" si="9"/>
        <v>4.2000000000000925E-3</v>
      </c>
      <c r="AK60" s="15">
        <f t="shared" si="20"/>
        <v>0.50104999845650278</v>
      </c>
      <c r="AL60" s="34">
        <f t="shared" si="10"/>
        <v>0</v>
      </c>
      <c r="AM60" s="35">
        <f t="shared" si="21"/>
        <v>20.2</v>
      </c>
      <c r="AN60" s="35">
        <f t="shared" si="22"/>
        <v>9.0668583659851318</v>
      </c>
      <c r="AO60" s="35">
        <f t="shared" si="23"/>
        <v>11.133141634014867</v>
      </c>
      <c r="AP60" s="35">
        <f t="shared" si="24"/>
        <v>24.9</v>
      </c>
      <c r="AQ60" s="35">
        <f t="shared" si="25"/>
        <v>15.16482614907728</v>
      </c>
      <c r="AR60" s="35">
        <f t="shared" si="26"/>
        <v>9.7351738509227186</v>
      </c>
    </row>
    <row r="61" spans="6:44" ht="15.75" hidden="1">
      <c r="F61">
        <v>62</v>
      </c>
      <c r="G61" s="35"/>
      <c r="H61" s="35"/>
      <c r="I61" s="35"/>
      <c r="J61" s="35"/>
      <c r="K61" s="35"/>
      <c r="L61" s="35"/>
      <c r="M61" s="35"/>
      <c r="N61" s="35"/>
      <c r="O61" s="35"/>
      <c r="P61" s="35"/>
      <c r="Q61" s="35"/>
      <c r="R61" s="34">
        <f t="shared" si="11"/>
        <v>0</v>
      </c>
      <c r="S61" s="34">
        <f t="shared" si="0"/>
        <v>0</v>
      </c>
      <c r="T61" s="34">
        <f t="shared" si="1"/>
        <v>0</v>
      </c>
      <c r="U61" s="34">
        <f t="shared" si="12"/>
        <v>-1.1068</v>
      </c>
      <c r="V61" s="15">
        <f t="shared" si="13"/>
        <v>0.24846794868262756</v>
      </c>
      <c r="W61" s="34">
        <f t="shared" si="14"/>
        <v>0</v>
      </c>
      <c r="X61" s="34">
        <f t="shared" si="2"/>
        <v>1.2900000000000023E-2</v>
      </c>
      <c r="Y61" s="15">
        <f t="shared" si="15"/>
        <v>0.50322495527805666</v>
      </c>
      <c r="Z61" s="34">
        <f t="shared" si="3"/>
        <v>0</v>
      </c>
      <c r="AA61" s="34">
        <f t="shared" si="4"/>
        <v>-0.3819999999999999</v>
      </c>
      <c r="AB61" s="15">
        <f t="shared" si="16"/>
        <v>0.40564461209270181</v>
      </c>
      <c r="AC61" s="34">
        <f t="shared" si="5"/>
        <v>0</v>
      </c>
      <c r="AD61" s="34">
        <f t="shared" si="17"/>
        <v>-0.79680000000000006</v>
      </c>
      <c r="AE61" s="15">
        <f t="shared" si="18"/>
        <v>0.31071044569635931</v>
      </c>
      <c r="AF61" s="34">
        <f t="shared" si="6"/>
        <v>0</v>
      </c>
      <c r="AG61" s="34">
        <f t="shared" si="7"/>
        <v>0.80779999999999985</v>
      </c>
      <c r="AH61" s="15">
        <f t="shared" si="19"/>
        <v>0.69164049960599694</v>
      </c>
      <c r="AI61" s="34">
        <f t="shared" si="8"/>
        <v>0</v>
      </c>
      <c r="AJ61" s="34">
        <f t="shared" si="9"/>
        <v>4.2000000000000925E-3</v>
      </c>
      <c r="AK61" s="15">
        <f t="shared" si="20"/>
        <v>0.50104999845650278</v>
      </c>
      <c r="AL61" s="34">
        <f t="shared" si="10"/>
        <v>0</v>
      </c>
      <c r="AM61" s="35">
        <f t="shared" si="21"/>
        <v>0</v>
      </c>
      <c r="AN61" s="35">
        <f t="shared" si="22"/>
        <v>0</v>
      </c>
      <c r="AO61" s="35">
        <f t="shared" si="23"/>
        <v>0</v>
      </c>
      <c r="AP61" s="35">
        <f t="shared" si="24"/>
        <v>0</v>
      </c>
      <c r="AQ61" s="35">
        <f t="shared" si="25"/>
        <v>0</v>
      </c>
      <c r="AR61" s="35">
        <f t="shared" si="26"/>
        <v>0</v>
      </c>
    </row>
    <row r="62" spans="6:44" ht="15.75" hidden="1">
      <c r="F62">
        <v>63</v>
      </c>
      <c r="G62" s="35"/>
      <c r="H62" s="35"/>
      <c r="I62" s="35"/>
      <c r="J62" s="35"/>
      <c r="K62" s="35"/>
      <c r="L62" s="35"/>
      <c r="M62" s="35"/>
      <c r="N62" s="35"/>
      <c r="O62" s="35"/>
      <c r="P62" s="35"/>
      <c r="Q62" s="35"/>
      <c r="R62" s="34">
        <f t="shared" si="11"/>
        <v>0</v>
      </c>
      <c r="S62" s="34">
        <f t="shared" si="0"/>
        <v>0</v>
      </c>
      <c r="T62" s="34">
        <f t="shared" si="1"/>
        <v>0</v>
      </c>
      <c r="U62" s="34">
        <f t="shared" si="12"/>
        <v>-1.1068</v>
      </c>
      <c r="V62" s="15">
        <f t="shared" si="13"/>
        <v>0.24846794868262756</v>
      </c>
      <c r="W62" s="34">
        <f t="shared" si="14"/>
        <v>0</v>
      </c>
      <c r="X62" s="34">
        <f t="shared" si="2"/>
        <v>1.2900000000000023E-2</v>
      </c>
      <c r="Y62" s="15">
        <f t="shared" si="15"/>
        <v>0.50322495527805666</v>
      </c>
      <c r="Z62" s="34">
        <f t="shared" si="3"/>
        <v>0</v>
      </c>
      <c r="AA62" s="34">
        <f t="shared" si="4"/>
        <v>-0.3819999999999999</v>
      </c>
      <c r="AB62" s="15">
        <f t="shared" si="16"/>
        <v>0.40564461209270181</v>
      </c>
      <c r="AC62" s="34">
        <f t="shared" si="5"/>
        <v>0</v>
      </c>
      <c r="AD62" s="34">
        <f t="shared" si="17"/>
        <v>-0.79680000000000006</v>
      </c>
      <c r="AE62" s="15">
        <f t="shared" si="18"/>
        <v>0.31071044569635931</v>
      </c>
      <c r="AF62" s="34">
        <f t="shared" si="6"/>
        <v>0</v>
      </c>
      <c r="AG62" s="34">
        <f t="shared" si="7"/>
        <v>0.80779999999999985</v>
      </c>
      <c r="AH62" s="15">
        <f t="shared" si="19"/>
        <v>0.69164049960599694</v>
      </c>
      <c r="AI62" s="34">
        <f t="shared" si="8"/>
        <v>0</v>
      </c>
      <c r="AJ62" s="34">
        <f t="shared" si="9"/>
        <v>4.2000000000000925E-3</v>
      </c>
      <c r="AK62" s="15">
        <f t="shared" si="20"/>
        <v>0.50104999845650278</v>
      </c>
      <c r="AL62" s="34">
        <f t="shared" si="10"/>
        <v>0</v>
      </c>
      <c r="AM62" s="35">
        <f t="shared" si="21"/>
        <v>0</v>
      </c>
      <c r="AN62" s="35">
        <f t="shared" si="22"/>
        <v>0</v>
      </c>
      <c r="AO62" s="35">
        <f t="shared" si="23"/>
        <v>0</v>
      </c>
      <c r="AP62" s="35">
        <f t="shared" si="24"/>
        <v>0</v>
      </c>
      <c r="AQ62" s="35">
        <f t="shared" si="25"/>
        <v>0</v>
      </c>
      <c r="AR62" s="35">
        <f t="shared" si="26"/>
        <v>0</v>
      </c>
    </row>
    <row r="63" spans="6:44" ht="15.75" hidden="1">
      <c r="F63">
        <v>65</v>
      </c>
      <c r="G63" s="35"/>
      <c r="H63" s="35"/>
      <c r="I63" s="35"/>
      <c r="J63" s="35"/>
      <c r="K63" s="35"/>
      <c r="L63" s="35"/>
      <c r="M63" s="35"/>
      <c r="N63" s="35"/>
      <c r="O63" s="35"/>
      <c r="P63" s="35"/>
      <c r="Q63" s="35"/>
      <c r="R63" s="34">
        <f t="shared" si="11"/>
        <v>0</v>
      </c>
      <c r="S63" s="34">
        <f t="shared" si="0"/>
        <v>0</v>
      </c>
      <c r="T63" s="34">
        <f t="shared" si="1"/>
        <v>0</v>
      </c>
      <c r="U63" s="34">
        <f t="shared" si="12"/>
        <v>-1.1068</v>
      </c>
      <c r="V63" s="15">
        <f t="shared" si="13"/>
        <v>0.24846794868262756</v>
      </c>
      <c r="W63" s="34">
        <f t="shared" si="14"/>
        <v>0</v>
      </c>
      <c r="X63" s="34">
        <f t="shared" si="2"/>
        <v>1.2900000000000023E-2</v>
      </c>
      <c r="Y63" s="15">
        <f t="shared" si="15"/>
        <v>0.50322495527805666</v>
      </c>
      <c r="Z63" s="34">
        <f t="shared" si="3"/>
        <v>0</v>
      </c>
      <c r="AA63" s="34">
        <f t="shared" si="4"/>
        <v>-0.3819999999999999</v>
      </c>
      <c r="AB63" s="15">
        <f t="shared" si="16"/>
        <v>0.40564461209270181</v>
      </c>
      <c r="AC63" s="34">
        <f t="shared" si="5"/>
        <v>0</v>
      </c>
      <c r="AD63" s="34">
        <f t="shared" si="17"/>
        <v>-0.79680000000000006</v>
      </c>
      <c r="AE63" s="15">
        <f t="shared" si="18"/>
        <v>0.31071044569635931</v>
      </c>
      <c r="AF63" s="34">
        <f t="shared" si="6"/>
        <v>0</v>
      </c>
      <c r="AG63" s="34">
        <f t="shared" si="7"/>
        <v>0.80779999999999985</v>
      </c>
      <c r="AH63" s="15">
        <f t="shared" si="19"/>
        <v>0.69164049960599694</v>
      </c>
      <c r="AI63" s="34">
        <f t="shared" si="8"/>
        <v>0</v>
      </c>
      <c r="AJ63" s="34">
        <f t="shared" si="9"/>
        <v>4.2000000000000925E-3</v>
      </c>
      <c r="AK63" s="15">
        <f t="shared" si="20"/>
        <v>0.50104999845650278</v>
      </c>
      <c r="AL63" s="34">
        <f t="shared" si="10"/>
        <v>0</v>
      </c>
      <c r="AM63" s="35">
        <f t="shared" si="21"/>
        <v>0</v>
      </c>
      <c r="AN63" s="35">
        <f t="shared" si="22"/>
        <v>0</v>
      </c>
      <c r="AO63" s="35">
        <f t="shared" si="23"/>
        <v>0</v>
      </c>
      <c r="AP63" s="35">
        <f t="shared" si="24"/>
        <v>0</v>
      </c>
      <c r="AQ63" s="35">
        <f t="shared" si="25"/>
        <v>0</v>
      </c>
      <c r="AR63" s="35">
        <f t="shared" si="26"/>
        <v>0</v>
      </c>
    </row>
    <row r="64" spans="6:44" ht="15.75" hidden="1">
      <c r="F64">
        <v>66</v>
      </c>
      <c r="G64" s="35"/>
      <c r="H64" s="35"/>
      <c r="I64" s="35"/>
      <c r="J64" s="35"/>
      <c r="K64" s="35"/>
      <c r="L64" s="35"/>
      <c r="M64" s="35"/>
      <c r="N64" s="35"/>
      <c r="O64" s="35"/>
      <c r="P64" s="35"/>
      <c r="Q64" s="35"/>
      <c r="R64" s="34">
        <f t="shared" si="11"/>
        <v>0</v>
      </c>
      <c r="S64" s="34">
        <f t="shared" si="0"/>
        <v>0</v>
      </c>
      <c r="T64" s="34">
        <f t="shared" si="1"/>
        <v>0</v>
      </c>
      <c r="U64" s="34">
        <f t="shared" si="12"/>
        <v>-1.1068</v>
      </c>
      <c r="V64" s="15">
        <f t="shared" si="13"/>
        <v>0.24846794868262756</v>
      </c>
      <c r="W64" s="34">
        <f t="shared" si="14"/>
        <v>0</v>
      </c>
      <c r="X64" s="34">
        <f t="shared" si="2"/>
        <v>1.2900000000000023E-2</v>
      </c>
      <c r="Y64" s="15">
        <f t="shared" si="15"/>
        <v>0.50322495527805666</v>
      </c>
      <c r="Z64" s="34">
        <f t="shared" si="3"/>
        <v>0</v>
      </c>
      <c r="AA64" s="34">
        <f t="shared" si="4"/>
        <v>-0.3819999999999999</v>
      </c>
      <c r="AB64" s="15">
        <f t="shared" si="16"/>
        <v>0.40564461209270181</v>
      </c>
      <c r="AC64" s="34">
        <f t="shared" si="5"/>
        <v>0</v>
      </c>
      <c r="AD64" s="34">
        <f t="shared" si="17"/>
        <v>-0.79680000000000006</v>
      </c>
      <c r="AE64" s="15">
        <f t="shared" si="18"/>
        <v>0.31071044569635931</v>
      </c>
      <c r="AF64" s="34">
        <f t="shared" si="6"/>
        <v>0</v>
      </c>
      <c r="AG64" s="34">
        <f t="shared" si="7"/>
        <v>0.80779999999999985</v>
      </c>
      <c r="AH64" s="15">
        <f t="shared" si="19"/>
        <v>0.69164049960599694</v>
      </c>
      <c r="AI64" s="34">
        <f t="shared" si="8"/>
        <v>0</v>
      </c>
      <c r="AJ64" s="34">
        <f t="shared" si="9"/>
        <v>4.2000000000000925E-3</v>
      </c>
      <c r="AK64" s="15">
        <f t="shared" si="20"/>
        <v>0.50104999845650278</v>
      </c>
      <c r="AL64" s="34">
        <f t="shared" si="10"/>
        <v>0</v>
      </c>
      <c r="AM64" s="35">
        <f t="shared" si="21"/>
        <v>0</v>
      </c>
      <c r="AN64" s="35">
        <f t="shared" si="22"/>
        <v>0</v>
      </c>
      <c r="AO64" s="35">
        <f t="shared" si="23"/>
        <v>0</v>
      </c>
      <c r="AP64" s="35">
        <f t="shared" si="24"/>
        <v>0</v>
      </c>
      <c r="AQ64" s="35">
        <f t="shared" si="25"/>
        <v>0</v>
      </c>
      <c r="AR64" s="35">
        <f t="shared" si="26"/>
        <v>0</v>
      </c>
    </row>
    <row r="65" spans="6:44" ht="15.75" hidden="1">
      <c r="F65">
        <v>67</v>
      </c>
      <c r="G65" s="35">
        <v>0.5</v>
      </c>
      <c r="H65" s="35">
        <v>1.4000001</v>
      </c>
      <c r="I65" s="35">
        <v>1.2</v>
      </c>
      <c r="J65" s="35">
        <v>4</v>
      </c>
      <c r="K65" s="35">
        <v>2</v>
      </c>
      <c r="L65" s="35">
        <v>0</v>
      </c>
      <c r="M65" s="35"/>
      <c r="N65" s="35">
        <v>1.6</v>
      </c>
      <c r="O65" s="35">
        <v>1</v>
      </c>
      <c r="P65" s="35">
        <v>0</v>
      </c>
      <c r="Q65" s="35"/>
      <c r="R65" s="34">
        <f t="shared" si="11"/>
        <v>0.5</v>
      </c>
      <c r="S65" s="34">
        <f t="shared" si="0"/>
        <v>1.2110000864999999</v>
      </c>
      <c r="T65" s="34">
        <f t="shared" si="1"/>
        <v>0.48263999999999996</v>
      </c>
      <c r="U65" s="34">
        <f t="shared" si="12"/>
        <v>-1.1068</v>
      </c>
      <c r="V65" s="15">
        <f t="shared" si="13"/>
        <v>0.24846794868262756</v>
      </c>
      <c r="W65" s="34">
        <f t="shared" si="14"/>
        <v>0.99387179473051024</v>
      </c>
      <c r="X65" s="34">
        <f t="shared" si="2"/>
        <v>1.2900000000000023E-2</v>
      </c>
      <c r="Y65" s="15">
        <f t="shared" si="15"/>
        <v>0.50322495527805666</v>
      </c>
      <c r="Z65" s="34">
        <f t="shared" si="3"/>
        <v>1.0064499105561133</v>
      </c>
      <c r="AA65" s="34">
        <f t="shared" si="4"/>
        <v>-0.3819999999999999</v>
      </c>
      <c r="AB65" s="15">
        <f t="shared" si="16"/>
        <v>0.40564461209270181</v>
      </c>
      <c r="AC65" s="34">
        <f t="shared" si="5"/>
        <v>0</v>
      </c>
      <c r="AD65" s="34">
        <f t="shared" si="17"/>
        <v>-0.79680000000000006</v>
      </c>
      <c r="AE65" s="15">
        <f t="shared" si="18"/>
        <v>0.31071044569635931</v>
      </c>
      <c r="AF65" s="34">
        <f t="shared" si="6"/>
        <v>0.4971367131141749</v>
      </c>
      <c r="AG65" s="34">
        <f t="shared" si="7"/>
        <v>0.80779999999999985</v>
      </c>
      <c r="AH65" s="15">
        <f t="shared" si="19"/>
        <v>0.69164049960599694</v>
      </c>
      <c r="AI65" s="34">
        <f t="shared" si="8"/>
        <v>0.69164049960599694</v>
      </c>
      <c r="AJ65" s="34">
        <f t="shared" si="9"/>
        <v>4.2000000000000925E-3</v>
      </c>
      <c r="AK65" s="15">
        <f t="shared" si="20"/>
        <v>0.50104999845650278</v>
      </c>
      <c r="AL65" s="34">
        <f t="shared" si="10"/>
        <v>0</v>
      </c>
      <c r="AM65" s="35">
        <f t="shared" si="21"/>
        <v>9.100000099999999</v>
      </c>
      <c r="AN65" s="35">
        <f t="shared" si="22"/>
        <v>4.1939617917866236</v>
      </c>
      <c r="AO65" s="35">
        <f t="shared" si="23"/>
        <v>4.9060383082133754</v>
      </c>
      <c r="AP65" s="35">
        <f t="shared" si="24"/>
        <v>2.6</v>
      </c>
      <c r="AQ65" s="35">
        <f t="shared" si="25"/>
        <v>1.1887772127201719</v>
      </c>
      <c r="AR65" s="35">
        <f t="shared" si="26"/>
        <v>1.4112227872798282</v>
      </c>
    </row>
    <row r="66" spans="6:44" ht="15.75" hidden="1">
      <c r="F66">
        <v>69</v>
      </c>
      <c r="G66" s="35">
        <v>0.2</v>
      </c>
      <c r="H66" s="35">
        <v>0.4</v>
      </c>
      <c r="I66" s="35">
        <v>0.2</v>
      </c>
      <c r="J66" s="35">
        <v>0</v>
      </c>
      <c r="K66" s="35">
        <v>0</v>
      </c>
      <c r="L66" s="35">
        <v>0</v>
      </c>
      <c r="M66" s="35"/>
      <c r="N66" s="35"/>
      <c r="O66" s="35"/>
      <c r="P66" s="35"/>
      <c r="Q66" s="35"/>
      <c r="R66" s="34">
        <f t="shared" si="11"/>
        <v>0.2</v>
      </c>
      <c r="S66" s="34">
        <f t="shared" si="0"/>
        <v>0.34600000000000003</v>
      </c>
      <c r="T66" s="34">
        <f t="shared" si="1"/>
        <v>8.0440000000000011E-2</v>
      </c>
      <c r="U66" s="34">
        <f t="shared" si="12"/>
        <v>-1.1068</v>
      </c>
      <c r="V66" s="15">
        <f t="shared" si="13"/>
        <v>0.24846794868262756</v>
      </c>
      <c r="W66" s="34">
        <f t="shared" si="14"/>
        <v>0</v>
      </c>
      <c r="X66" s="34">
        <f t="shared" si="2"/>
        <v>1.2900000000000023E-2</v>
      </c>
      <c r="Y66" s="15">
        <f t="shared" si="15"/>
        <v>0.50322495527805666</v>
      </c>
      <c r="Z66" s="34">
        <f t="shared" si="3"/>
        <v>0</v>
      </c>
      <c r="AA66" s="34">
        <f t="shared" si="4"/>
        <v>-0.3819999999999999</v>
      </c>
      <c r="AB66" s="15">
        <f t="shared" si="16"/>
        <v>0.40564461209270181</v>
      </c>
      <c r="AC66" s="34">
        <f t="shared" si="5"/>
        <v>0</v>
      </c>
      <c r="AD66" s="34">
        <f t="shared" si="17"/>
        <v>-0.79680000000000006</v>
      </c>
      <c r="AE66" s="15">
        <f t="shared" si="18"/>
        <v>0.31071044569635931</v>
      </c>
      <c r="AF66" s="34">
        <f t="shared" si="6"/>
        <v>0</v>
      </c>
      <c r="AG66" s="34">
        <f t="shared" si="7"/>
        <v>0.80779999999999985</v>
      </c>
      <c r="AH66" s="15">
        <f t="shared" si="19"/>
        <v>0.69164049960599694</v>
      </c>
      <c r="AI66" s="34">
        <f t="shared" si="8"/>
        <v>0</v>
      </c>
      <c r="AJ66" s="34">
        <f t="shared" si="9"/>
        <v>4.2000000000000925E-3</v>
      </c>
      <c r="AK66" s="15">
        <f t="shared" si="20"/>
        <v>0.50104999845650278</v>
      </c>
      <c r="AL66" s="34">
        <f t="shared" si="10"/>
        <v>0</v>
      </c>
      <c r="AM66" s="35">
        <f t="shared" si="21"/>
        <v>0.8</v>
      </c>
      <c r="AN66" s="35">
        <f t="shared" si="22"/>
        <v>0.62644000000000011</v>
      </c>
      <c r="AO66" s="35">
        <f t="shared" si="23"/>
        <v>0.17355999999999994</v>
      </c>
      <c r="AP66" s="35">
        <f t="shared" si="24"/>
        <v>0</v>
      </c>
      <c r="AQ66" s="35">
        <f t="shared" si="25"/>
        <v>0</v>
      </c>
      <c r="AR66" s="35">
        <f t="shared" si="26"/>
        <v>0</v>
      </c>
    </row>
    <row r="67" spans="6:44" ht="15.75" hidden="1">
      <c r="F67">
        <v>70</v>
      </c>
      <c r="G67" s="35">
        <v>0.3</v>
      </c>
      <c r="H67" s="35">
        <v>1.2</v>
      </c>
      <c r="I67" s="35">
        <v>2.5</v>
      </c>
      <c r="J67" s="35">
        <v>12.000000999999999</v>
      </c>
      <c r="K67" s="35">
        <v>7.0000004999999996</v>
      </c>
      <c r="L67" s="35">
        <v>0</v>
      </c>
      <c r="M67" s="35"/>
      <c r="N67" s="35">
        <v>8.7000010000000003</v>
      </c>
      <c r="O67" s="35">
        <v>5.5000004999999996</v>
      </c>
      <c r="P67" s="35">
        <v>0</v>
      </c>
      <c r="Q67" s="35"/>
      <c r="R67" s="34">
        <f t="shared" si="11"/>
        <v>0.3</v>
      </c>
      <c r="S67" s="34">
        <f t="shared" ref="S67:S130" si="27">H67*$C$9</f>
        <v>1.038</v>
      </c>
      <c r="T67" s="34">
        <f t="shared" ref="T67:T130" si="28">I67*$C$10</f>
        <v>1.0055000000000001</v>
      </c>
      <c r="U67" s="34">
        <f t="shared" si="12"/>
        <v>-1.1068</v>
      </c>
      <c r="V67" s="15">
        <f t="shared" si="13"/>
        <v>0.24846794868262756</v>
      </c>
      <c r="W67" s="34">
        <f t="shared" ref="W67:W130" si="29">J67*V67</f>
        <v>2.9816156326594792</v>
      </c>
      <c r="X67" s="34">
        <f t="shared" ref="X67:X130" si="30">$D$12+($E$12*$C$5)</f>
        <v>1.2900000000000023E-2</v>
      </c>
      <c r="Y67" s="15">
        <f t="shared" si="15"/>
        <v>0.50322495527805666</v>
      </c>
      <c r="Z67" s="34">
        <f t="shared" ref="Z67:Z130" si="31">Y67*K67</f>
        <v>3.5225749385588743</v>
      </c>
      <c r="AA67" s="34">
        <f t="shared" ref="AA67:AA130" si="32">$D$13+($E$13*$C$5)</f>
        <v>-0.3819999999999999</v>
      </c>
      <c r="AB67" s="15">
        <f t="shared" si="16"/>
        <v>0.40564461209270181</v>
      </c>
      <c r="AC67" s="34">
        <f t="shared" ref="AC67:AC130" si="33">AB67*L67</f>
        <v>0</v>
      </c>
      <c r="AD67" s="34">
        <f t="shared" si="17"/>
        <v>-0.79680000000000006</v>
      </c>
      <c r="AE67" s="15">
        <f t="shared" si="18"/>
        <v>0.31071044569635931</v>
      </c>
      <c r="AF67" s="34">
        <f t="shared" ref="AF67:AF130" si="34">AE67*N67</f>
        <v>2.703181188268772</v>
      </c>
      <c r="AG67" s="34">
        <f t="shared" ref="AG67:AG130" si="35">$D$15+($E$15*$D$5)</f>
        <v>0.80779999999999985</v>
      </c>
      <c r="AH67" s="15">
        <f t="shared" si="19"/>
        <v>0.69164049960599694</v>
      </c>
      <c r="AI67" s="34">
        <f t="shared" ref="AI67:AI130" si="36">AH67*O67</f>
        <v>3.8040230936532327</v>
      </c>
      <c r="AJ67" s="34">
        <f t="shared" ref="AJ67:AJ130" si="37">$D$16+($E$16*$D$5)</f>
        <v>4.2000000000000925E-3</v>
      </c>
      <c r="AK67" s="15">
        <f t="shared" si="20"/>
        <v>0.50104999845650278</v>
      </c>
      <c r="AL67" s="34">
        <f t="shared" ref="AL67:AL130" si="38">AK67*P67</f>
        <v>0</v>
      </c>
      <c r="AM67" s="35">
        <f t="shared" si="21"/>
        <v>23.000001499999996</v>
      </c>
      <c r="AN67" s="35">
        <f t="shared" si="22"/>
        <v>8.8476905712183527</v>
      </c>
      <c r="AO67" s="35">
        <f t="shared" si="23"/>
        <v>14.152310928781644</v>
      </c>
      <c r="AP67" s="35">
        <f t="shared" si="24"/>
        <v>14.200001499999999</v>
      </c>
      <c r="AQ67" s="35">
        <f t="shared" si="25"/>
        <v>6.5072042819220046</v>
      </c>
      <c r="AR67" s="35">
        <f t="shared" si="26"/>
        <v>7.6927972180779944</v>
      </c>
    </row>
    <row r="68" spans="6:44" ht="15.75" hidden="1">
      <c r="F68">
        <v>71</v>
      </c>
      <c r="G68" s="35">
        <v>0.4</v>
      </c>
      <c r="H68" s="35">
        <v>0.5</v>
      </c>
      <c r="I68" s="35">
        <v>0.8</v>
      </c>
      <c r="J68" s="35">
        <v>0.4</v>
      </c>
      <c r="K68" s="35">
        <v>0</v>
      </c>
      <c r="L68" s="35">
        <v>0</v>
      </c>
      <c r="M68" s="35"/>
      <c r="N68" s="35">
        <v>0.5</v>
      </c>
      <c r="O68" s="35">
        <v>0</v>
      </c>
      <c r="P68" s="35">
        <v>0</v>
      </c>
      <c r="Q68" s="35"/>
      <c r="R68" s="34">
        <f t="shared" ref="R68:R131" si="39">G68</f>
        <v>0.4</v>
      </c>
      <c r="S68" s="34">
        <f t="shared" si="27"/>
        <v>0.4325</v>
      </c>
      <c r="T68" s="34">
        <f t="shared" si="28"/>
        <v>0.32176000000000005</v>
      </c>
      <c r="U68" s="34">
        <f t="shared" ref="U68:U131" si="40">$D$11-($E$11*$D$5)</f>
        <v>-1.1068</v>
      </c>
      <c r="V68" s="15">
        <f t="shared" ref="V68:V131" si="41">EXP(U68)/(1+EXP(U68))</f>
        <v>0.24846794868262756</v>
      </c>
      <c r="W68" s="34">
        <f t="shared" si="29"/>
        <v>9.9387179473051035E-2</v>
      </c>
      <c r="X68" s="34">
        <f t="shared" si="30"/>
        <v>1.2900000000000023E-2</v>
      </c>
      <c r="Y68" s="15">
        <f t="shared" ref="Y68:Y131" si="42">EXP(X68)/(1+EXP(X68))</f>
        <v>0.50322495527805666</v>
      </c>
      <c r="Z68" s="34">
        <f t="shared" si="31"/>
        <v>0</v>
      </c>
      <c r="AA68" s="34">
        <f t="shared" si="32"/>
        <v>-0.3819999999999999</v>
      </c>
      <c r="AB68" s="15">
        <f t="shared" ref="AB68:AB131" si="43">EXP(AA68)/(1+EXP(AA68))</f>
        <v>0.40564461209270181</v>
      </c>
      <c r="AC68" s="34">
        <f t="shared" si="33"/>
        <v>0</v>
      </c>
      <c r="AD68" s="34">
        <f t="shared" ref="AD68:AD131" si="44">$D$14+($E$14*$D$5)</f>
        <v>-0.79680000000000006</v>
      </c>
      <c r="AE68" s="15">
        <f t="shared" ref="AE68:AE131" si="45">EXP(AD68)/(1+EXP(AD68))</f>
        <v>0.31071044569635931</v>
      </c>
      <c r="AF68" s="34">
        <f t="shared" si="34"/>
        <v>0.15535522284817965</v>
      </c>
      <c r="AG68" s="34">
        <f t="shared" si="35"/>
        <v>0.80779999999999985</v>
      </c>
      <c r="AH68" s="15">
        <f t="shared" ref="AH68:AH131" si="46">EXP(AG68)/(1+EXP(AG68))</f>
        <v>0.69164049960599694</v>
      </c>
      <c r="AI68" s="34">
        <f t="shared" si="36"/>
        <v>0</v>
      </c>
      <c r="AJ68" s="34">
        <f t="shared" si="37"/>
        <v>4.2000000000000925E-3</v>
      </c>
      <c r="AK68" s="15">
        <f t="shared" ref="AK68:AK131" si="47">EXP(AJ68)/(1+EXP(AJ68))</f>
        <v>0.50104999845650278</v>
      </c>
      <c r="AL68" s="34">
        <f t="shared" si="38"/>
        <v>0</v>
      </c>
      <c r="AM68" s="35">
        <f t="shared" ref="AM68:AM131" si="48">SUM(G68:L68)</f>
        <v>2.1</v>
      </c>
      <c r="AN68" s="35">
        <f t="shared" ref="AN68:AN131" si="49">SUM(R68:T68,W68,Z68,AC68)</f>
        <v>1.253647179473051</v>
      </c>
      <c r="AO68" s="35">
        <f t="shared" ref="AO68:AO131" si="50">AM68-AN68</f>
        <v>0.84635282052694905</v>
      </c>
      <c r="AP68" s="35">
        <f t="shared" ref="AP68:AP131" si="51">SUM(N68:P68)</f>
        <v>0.5</v>
      </c>
      <c r="AQ68" s="35">
        <f t="shared" ref="AQ68:AQ131" si="52">SUM(AF68,AI68,AL68)</f>
        <v>0.15535522284817965</v>
      </c>
      <c r="AR68" s="35">
        <f t="shared" ref="AR68:AR131" si="53">AP68-AQ68</f>
        <v>0.34464477715182035</v>
      </c>
    </row>
    <row r="69" spans="6:44" ht="15.75" hidden="1">
      <c r="F69">
        <v>72</v>
      </c>
      <c r="G69" s="35">
        <v>0.2</v>
      </c>
      <c r="H69" s="35">
        <v>0.4</v>
      </c>
      <c r="I69" s="35">
        <v>0</v>
      </c>
      <c r="J69" s="35">
        <v>0</v>
      </c>
      <c r="K69" s="35">
        <v>0</v>
      </c>
      <c r="L69" s="35">
        <v>0</v>
      </c>
      <c r="M69" s="35"/>
      <c r="N69" s="35">
        <v>0</v>
      </c>
      <c r="O69" s="35">
        <v>0</v>
      </c>
      <c r="P69" s="35">
        <v>0</v>
      </c>
      <c r="Q69" s="35"/>
      <c r="R69" s="34">
        <f t="shared" si="39"/>
        <v>0.2</v>
      </c>
      <c r="S69" s="34">
        <f t="shared" si="27"/>
        <v>0.34600000000000003</v>
      </c>
      <c r="T69" s="34">
        <f t="shared" si="28"/>
        <v>0</v>
      </c>
      <c r="U69" s="34">
        <f t="shared" si="40"/>
        <v>-1.1068</v>
      </c>
      <c r="V69" s="15">
        <f t="shared" si="41"/>
        <v>0.24846794868262756</v>
      </c>
      <c r="W69" s="34">
        <f t="shared" si="29"/>
        <v>0</v>
      </c>
      <c r="X69" s="34">
        <f t="shared" si="30"/>
        <v>1.2900000000000023E-2</v>
      </c>
      <c r="Y69" s="15">
        <f t="shared" si="42"/>
        <v>0.50322495527805666</v>
      </c>
      <c r="Z69" s="34">
        <f t="shared" si="31"/>
        <v>0</v>
      </c>
      <c r="AA69" s="34">
        <f t="shared" si="32"/>
        <v>-0.3819999999999999</v>
      </c>
      <c r="AB69" s="15">
        <f t="shared" si="43"/>
        <v>0.40564461209270181</v>
      </c>
      <c r="AC69" s="34">
        <f t="shared" si="33"/>
        <v>0</v>
      </c>
      <c r="AD69" s="34">
        <f t="shared" si="44"/>
        <v>-0.79680000000000006</v>
      </c>
      <c r="AE69" s="15">
        <f t="shared" si="45"/>
        <v>0.31071044569635931</v>
      </c>
      <c r="AF69" s="34">
        <f t="shared" si="34"/>
        <v>0</v>
      </c>
      <c r="AG69" s="34">
        <f t="shared" si="35"/>
        <v>0.80779999999999985</v>
      </c>
      <c r="AH69" s="15">
        <f t="shared" si="46"/>
        <v>0.69164049960599694</v>
      </c>
      <c r="AI69" s="34">
        <f t="shared" si="36"/>
        <v>0</v>
      </c>
      <c r="AJ69" s="34">
        <f t="shared" si="37"/>
        <v>4.2000000000000925E-3</v>
      </c>
      <c r="AK69" s="15">
        <f t="shared" si="47"/>
        <v>0.50104999845650278</v>
      </c>
      <c r="AL69" s="34">
        <f t="shared" si="38"/>
        <v>0</v>
      </c>
      <c r="AM69" s="35">
        <f t="shared" si="48"/>
        <v>0.60000000000000009</v>
      </c>
      <c r="AN69" s="35">
        <f t="shared" si="49"/>
        <v>0.54600000000000004</v>
      </c>
      <c r="AO69" s="35">
        <f t="shared" si="50"/>
        <v>5.4000000000000048E-2</v>
      </c>
      <c r="AP69" s="35">
        <f t="shared" si="51"/>
        <v>0</v>
      </c>
      <c r="AQ69" s="35">
        <f t="shared" si="52"/>
        <v>0</v>
      </c>
      <c r="AR69" s="35">
        <f t="shared" si="53"/>
        <v>0</v>
      </c>
    </row>
    <row r="70" spans="6:44" ht="15.75" hidden="1">
      <c r="F70">
        <v>73</v>
      </c>
      <c r="G70" s="35">
        <v>0.90000004</v>
      </c>
      <c r="H70" s="35">
        <v>1.4000001</v>
      </c>
      <c r="I70" s="35">
        <v>4.5</v>
      </c>
      <c r="J70" s="35">
        <v>0.1</v>
      </c>
      <c r="K70" s="35">
        <v>0.1</v>
      </c>
      <c r="L70" s="35">
        <v>0.1</v>
      </c>
      <c r="M70" s="35"/>
      <c r="N70" s="35">
        <v>0.1</v>
      </c>
      <c r="O70" s="35">
        <v>0.1</v>
      </c>
      <c r="P70" s="35">
        <v>0.1</v>
      </c>
      <c r="Q70" s="35"/>
      <c r="R70" s="34">
        <f t="shared" si="39"/>
        <v>0.90000004</v>
      </c>
      <c r="S70" s="34">
        <f t="shared" si="27"/>
        <v>1.2110000864999999</v>
      </c>
      <c r="T70" s="34">
        <f t="shared" si="28"/>
        <v>1.8099000000000001</v>
      </c>
      <c r="U70" s="34">
        <f t="shared" si="40"/>
        <v>-1.1068</v>
      </c>
      <c r="V70" s="15">
        <f t="shared" si="41"/>
        <v>0.24846794868262756</v>
      </c>
      <c r="W70" s="34">
        <f t="shared" si="29"/>
        <v>2.4846794868262759E-2</v>
      </c>
      <c r="X70" s="34">
        <f t="shared" si="30"/>
        <v>1.2900000000000023E-2</v>
      </c>
      <c r="Y70" s="15">
        <f t="shared" si="42"/>
        <v>0.50322495527805666</v>
      </c>
      <c r="Z70" s="34">
        <f t="shared" si="31"/>
        <v>5.0322495527805669E-2</v>
      </c>
      <c r="AA70" s="34">
        <f t="shared" si="32"/>
        <v>-0.3819999999999999</v>
      </c>
      <c r="AB70" s="15">
        <f t="shared" si="43"/>
        <v>0.40564461209270181</v>
      </c>
      <c r="AC70" s="34">
        <f t="shared" si="33"/>
        <v>4.0564461209270181E-2</v>
      </c>
      <c r="AD70" s="34">
        <f t="shared" si="44"/>
        <v>-0.79680000000000006</v>
      </c>
      <c r="AE70" s="15">
        <f t="shared" si="45"/>
        <v>0.31071044569635931</v>
      </c>
      <c r="AF70" s="34">
        <f t="shared" si="34"/>
        <v>3.1071044569635931E-2</v>
      </c>
      <c r="AG70" s="34">
        <f t="shared" si="35"/>
        <v>0.80779999999999985</v>
      </c>
      <c r="AH70" s="15">
        <f t="shared" si="46"/>
        <v>0.69164049960599694</v>
      </c>
      <c r="AI70" s="34">
        <f t="shared" si="36"/>
        <v>6.9164049960599702E-2</v>
      </c>
      <c r="AJ70" s="34">
        <f t="shared" si="37"/>
        <v>4.2000000000000925E-3</v>
      </c>
      <c r="AK70" s="15">
        <f t="shared" si="47"/>
        <v>0.50104999845650278</v>
      </c>
      <c r="AL70" s="34">
        <f t="shared" si="38"/>
        <v>5.0104999845650283E-2</v>
      </c>
      <c r="AM70" s="35">
        <f t="shared" si="48"/>
        <v>7.1000001399999988</v>
      </c>
      <c r="AN70" s="35">
        <f t="shared" si="49"/>
        <v>4.0366338781053397</v>
      </c>
      <c r="AO70" s="35">
        <f t="shared" si="50"/>
        <v>3.0633662618946591</v>
      </c>
      <c r="AP70" s="35">
        <f t="shared" si="51"/>
        <v>0.30000000000000004</v>
      </c>
      <c r="AQ70" s="35">
        <f t="shared" si="52"/>
        <v>0.15034009437588591</v>
      </c>
      <c r="AR70" s="35">
        <f t="shared" si="53"/>
        <v>0.14965990562411413</v>
      </c>
    </row>
    <row r="71" spans="6:44" ht="15.75" hidden="1">
      <c r="F71">
        <v>74</v>
      </c>
      <c r="G71" s="35">
        <v>0.2</v>
      </c>
      <c r="H71" s="35">
        <v>0.70000004999999998</v>
      </c>
      <c r="I71" s="35">
        <v>2.2000000000000002</v>
      </c>
      <c r="J71" s="35">
        <v>1.9000001</v>
      </c>
      <c r="K71" s="35">
        <v>0</v>
      </c>
      <c r="L71" s="35">
        <v>0</v>
      </c>
      <c r="M71" s="35"/>
      <c r="N71" s="35">
        <v>1.9000001</v>
      </c>
      <c r="O71" s="35">
        <v>0</v>
      </c>
      <c r="P71" s="35">
        <v>0</v>
      </c>
      <c r="Q71" s="35"/>
      <c r="R71" s="34">
        <f t="shared" si="39"/>
        <v>0.2</v>
      </c>
      <c r="S71" s="34">
        <f t="shared" si="27"/>
        <v>0.60550004324999995</v>
      </c>
      <c r="T71" s="34">
        <f t="shared" si="28"/>
        <v>0.88484000000000007</v>
      </c>
      <c r="U71" s="34">
        <f t="shared" si="40"/>
        <v>-1.1068</v>
      </c>
      <c r="V71" s="15">
        <f t="shared" si="41"/>
        <v>0.24846794868262756</v>
      </c>
      <c r="W71" s="34">
        <f t="shared" si="29"/>
        <v>0.47208912734378722</v>
      </c>
      <c r="X71" s="34">
        <f t="shared" si="30"/>
        <v>1.2900000000000023E-2</v>
      </c>
      <c r="Y71" s="15">
        <f t="shared" si="42"/>
        <v>0.50322495527805666</v>
      </c>
      <c r="Z71" s="34">
        <f t="shared" si="31"/>
        <v>0</v>
      </c>
      <c r="AA71" s="34">
        <f t="shared" si="32"/>
        <v>-0.3819999999999999</v>
      </c>
      <c r="AB71" s="15">
        <f t="shared" si="43"/>
        <v>0.40564461209270181</v>
      </c>
      <c r="AC71" s="34">
        <f t="shared" si="33"/>
        <v>0</v>
      </c>
      <c r="AD71" s="34">
        <f t="shared" si="44"/>
        <v>-0.79680000000000006</v>
      </c>
      <c r="AE71" s="15">
        <f t="shared" si="45"/>
        <v>0.31071044569635931</v>
      </c>
      <c r="AF71" s="34">
        <f t="shared" si="34"/>
        <v>0.5903498778941273</v>
      </c>
      <c r="AG71" s="34">
        <f t="shared" si="35"/>
        <v>0.80779999999999985</v>
      </c>
      <c r="AH71" s="15">
        <f t="shared" si="46"/>
        <v>0.69164049960599694</v>
      </c>
      <c r="AI71" s="34">
        <f t="shared" si="36"/>
        <v>0</v>
      </c>
      <c r="AJ71" s="34">
        <f t="shared" si="37"/>
        <v>4.2000000000000925E-3</v>
      </c>
      <c r="AK71" s="15">
        <f t="shared" si="47"/>
        <v>0.50104999845650278</v>
      </c>
      <c r="AL71" s="34">
        <f t="shared" si="38"/>
        <v>0</v>
      </c>
      <c r="AM71" s="35">
        <f t="shared" si="48"/>
        <v>5.00000015</v>
      </c>
      <c r="AN71" s="35">
        <f t="shared" si="49"/>
        <v>2.162429170593787</v>
      </c>
      <c r="AO71" s="35">
        <f t="shared" si="50"/>
        <v>2.8375709794062129</v>
      </c>
      <c r="AP71" s="35">
        <f t="shared" si="51"/>
        <v>1.9000001</v>
      </c>
      <c r="AQ71" s="35">
        <f t="shared" si="52"/>
        <v>0.5903498778941273</v>
      </c>
      <c r="AR71" s="35">
        <f t="shared" si="53"/>
        <v>1.3096502221058728</v>
      </c>
    </row>
    <row r="72" spans="6:44" ht="15.75" hidden="1">
      <c r="F72">
        <v>75</v>
      </c>
      <c r="G72" s="35">
        <v>0.1</v>
      </c>
      <c r="H72" s="35">
        <v>1.2</v>
      </c>
      <c r="I72" s="35">
        <v>1.9000001</v>
      </c>
      <c r="J72" s="35">
        <v>0.5</v>
      </c>
      <c r="K72" s="35">
        <v>1.5000001000000001</v>
      </c>
      <c r="L72" s="35">
        <v>1</v>
      </c>
      <c r="M72" s="35"/>
      <c r="N72" s="35">
        <v>0.5</v>
      </c>
      <c r="O72" s="35">
        <v>1.5000001000000001</v>
      </c>
      <c r="P72" s="35">
        <v>1</v>
      </c>
      <c r="Q72" s="35"/>
      <c r="R72" s="34">
        <f t="shared" si="39"/>
        <v>0.1</v>
      </c>
      <c r="S72" s="34">
        <f t="shared" si="27"/>
        <v>1.038</v>
      </c>
      <c r="T72" s="34">
        <f t="shared" si="28"/>
        <v>0.76418004021999997</v>
      </c>
      <c r="U72" s="34">
        <f t="shared" si="40"/>
        <v>-1.1068</v>
      </c>
      <c r="V72" s="15">
        <f t="shared" si="41"/>
        <v>0.24846794868262756</v>
      </c>
      <c r="W72" s="34">
        <f t="shared" si="29"/>
        <v>0.12423397434131378</v>
      </c>
      <c r="X72" s="34">
        <f t="shared" si="30"/>
        <v>1.2900000000000023E-2</v>
      </c>
      <c r="Y72" s="15">
        <f t="shared" si="42"/>
        <v>0.50322495527805666</v>
      </c>
      <c r="Z72" s="34">
        <f t="shared" si="31"/>
        <v>0.75483748323958055</v>
      </c>
      <c r="AA72" s="34">
        <f t="shared" si="32"/>
        <v>-0.3819999999999999</v>
      </c>
      <c r="AB72" s="15">
        <f t="shared" si="43"/>
        <v>0.40564461209270181</v>
      </c>
      <c r="AC72" s="34">
        <f t="shared" si="33"/>
        <v>0.40564461209270181</v>
      </c>
      <c r="AD72" s="34">
        <f t="shared" si="44"/>
        <v>-0.79680000000000006</v>
      </c>
      <c r="AE72" s="15">
        <f t="shared" si="45"/>
        <v>0.31071044569635931</v>
      </c>
      <c r="AF72" s="34">
        <f t="shared" si="34"/>
        <v>0.15535522284817965</v>
      </c>
      <c r="AG72" s="34">
        <f t="shared" si="35"/>
        <v>0.80779999999999985</v>
      </c>
      <c r="AH72" s="15">
        <f t="shared" si="46"/>
        <v>0.69164049960599694</v>
      </c>
      <c r="AI72" s="34">
        <f t="shared" si="36"/>
        <v>1.0374608185730454</v>
      </c>
      <c r="AJ72" s="34">
        <f t="shared" si="37"/>
        <v>4.2000000000000925E-3</v>
      </c>
      <c r="AK72" s="15">
        <f t="shared" si="47"/>
        <v>0.50104999845650278</v>
      </c>
      <c r="AL72" s="34">
        <f t="shared" si="38"/>
        <v>0.50104999845650278</v>
      </c>
      <c r="AM72" s="35">
        <f t="shared" si="48"/>
        <v>6.2000001999999999</v>
      </c>
      <c r="AN72" s="35">
        <f t="shared" si="49"/>
        <v>3.1868961098935964</v>
      </c>
      <c r="AO72" s="35">
        <f t="shared" si="50"/>
        <v>3.0131040901064035</v>
      </c>
      <c r="AP72" s="35">
        <f t="shared" si="51"/>
        <v>3.0000001000000003</v>
      </c>
      <c r="AQ72" s="35">
        <f t="shared" si="52"/>
        <v>1.6938660398777277</v>
      </c>
      <c r="AR72" s="35">
        <f t="shared" si="53"/>
        <v>1.3061340601222726</v>
      </c>
    </row>
    <row r="73" spans="6:44" ht="15.75" hidden="1">
      <c r="F73">
        <v>76</v>
      </c>
      <c r="G73" s="35">
        <v>0.1</v>
      </c>
      <c r="H73" s="35">
        <v>0.4</v>
      </c>
      <c r="I73" s="35">
        <v>0.5</v>
      </c>
      <c r="J73" s="35">
        <v>0.5</v>
      </c>
      <c r="K73" s="35">
        <v>1.5000001000000001</v>
      </c>
      <c r="L73" s="35">
        <v>0.3</v>
      </c>
      <c r="M73" s="35"/>
      <c r="N73" s="35">
        <v>0.5</v>
      </c>
      <c r="O73" s="35">
        <v>1.5000001000000001</v>
      </c>
      <c r="P73" s="35">
        <v>0.3</v>
      </c>
      <c r="Q73" s="35"/>
      <c r="R73" s="34">
        <f t="shared" si="39"/>
        <v>0.1</v>
      </c>
      <c r="S73" s="34">
        <f t="shared" si="27"/>
        <v>0.34600000000000003</v>
      </c>
      <c r="T73" s="34">
        <f t="shared" si="28"/>
        <v>0.2011</v>
      </c>
      <c r="U73" s="34">
        <f t="shared" si="40"/>
        <v>-1.1068</v>
      </c>
      <c r="V73" s="15">
        <f t="shared" si="41"/>
        <v>0.24846794868262756</v>
      </c>
      <c r="W73" s="34">
        <f t="shared" si="29"/>
        <v>0.12423397434131378</v>
      </c>
      <c r="X73" s="34">
        <f t="shared" si="30"/>
        <v>1.2900000000000023E-2</v>
      </c>
      <c r="Y73" s="15">
        <f t="shared" si="42"/>
        <v>0.50322495527805666</v>
      </c>
      <c r="Z73" s="34">
        <f t="shared" si="31"/>
        <v>0.75483748323958055</v>
      </c>
      <c r="AA73" s="34">
        <f t="shared" si="32"/>
        <v>-0.3819999999999999</v>
      </c>
      <c r="AB73" s="15">
        <f t="shared" si="43"/>
        <v>0.40564461209270181</v>
      </c>
      <c r="AC73" s="34">
        <f t="shared" si="33"/>
        <v>0.12169338362781054</v>
      </c>
      <c r="AD73" s="34">
        <f t="shared" si="44"/>
        <v>-0.79680000000000006</v>
      </c>
      <c r="AE73" s="15">
        <f t="shared" si="45"/>
        <v>0.31071044569635931</v>
      </c>
      <c r="AF73" s="34">
        <f t="shared" si="34"/>
        <v>0.15535522284817965</v>
      </c>
      <c r="AG73" s="34">
        <f t="shared" si="35"/>
        <v>0.80779999999999985</v>
      </c>
      <c r="AH73" s="15">
        <f t="shared" si="46"/>
        <v>0.69164049960599694</v>
      </c>
      <c r="AI73" s="34">
        <f t="shared" si="36"/>
        <v>1.0374608185730454</v>
      </c>
      <c r="AJ73" s="34">
        <f t="shared" si="37"/>
        <v>4.2000000000000925E-3</v>
      </c>
      <c r="AK73" s="15">
        <f t="shared" si="47"/>
        <v>0.50104999845650278</v>
      </c>
      <c r="AL73" s="34">
        <f t="shared" si="38"/>
        <v>0.15031499953695082</v>
      </c>
      <c r="AM73" s="35">
        <f t="shared" si="48"/>
        <v>3.3000001000000001</v>
      </c>
      <c r="AN73" s="35">
        <f t="shared" si="49"/>
        <v>1.6478648412087047</v>
      </c>
      <c r="AO73" s="35">
        <f t="shared" si="50"/>
        <v>1.6521352587912954</v>
      </c>
      <c r="AP73" s="35">
        <f t="shared" si="51"/>
        <v>2.3000001000000001</v>
      </c>
      <c r="AQ73" s="35">
        <f t="shared" si="52"/>
        <v>1.3431310409581758</v>
      </c>
      <c r="AR73" s="35">
        <f t="shared" si="53"/>
        <v>0.95686905904182429</v>
      </c>
    </row>
    <row r="74" spans="6:44" ht="15.75" hidden="1">
      <c r="F74">
        <v>77</v>
      </c>
      <c r="G74" s="35">
        <v>0.8</v>
      </c>
      <c r="H74" s="35">
        <v>3.3000001999999999</v>
      </c>
      <c r="I74" s="35">
        <v>4.2000003000000001</v>
      </c>
      <c r="J74" s="35">
        <v>4</v>
      </c>
      <c r="K74" s="35">
        <v>1</v>
      </c>
      <c r="L74" s="35">
        <v>6.0000004999999996</v>
      </c>
      <c r="M74" s="35"/>
      <c r="N74" s="35">
        <v>2</v>
      </c>
      <c r="O74" s="35">
        <v>0.5</v>
      </c>
      <c r="P74" s="35">
        <v>0.5</v>
      </c>
      <c r="Q74" s="35"/>
      <c r="R74" s="34">
        <f t="shared" si="39"/>
        <v>0.8</v>
      </c>
      <c r="S74" s="34">
        <f t="shared" si="27"/>
        <v>2.8545001729999999</v>
      </c>
      <c r="T74" s="34">
        <f t="shared" si="28"/>
        <v>1.6892401206600001</v>
      </c>
      <c r="U74" s="34">
        <f t="shared" si="40"/>
        <v>-1.1068</v>
      </c>
      <c r="V74" s="15">
        <f t="shared" si="41"/>
        <v>0.24846794868262756</v>
      </c>
      <c r="W74" s="34">
        <f t="shared" si="29"/>
        <v>0.99387179473051024</v>
      </c>
      <c r="X74" s="34">
        <f t="shared" si="30"/>
        <v>1.2900000000000023E-2</v>
      </c>
      <c r="Y74" s="15">
        <f t="shared" si="42"/>
        <v>0.50322495527805666</v>
      </c>
      <c r="Z74" s="34">
        <f t="shared" si="31"/>
        <v>0.50322495527805666</v>
      </c>
      <c r="AA74" s="34">
        <f t="shared" si="32"/>
        <v>-0.3819999999999999</v>
      </c>
      <c r="AB74" s="15">
        <f t="shared" si="43"/>
        <v>0.40564461209270181</v>
      </c>
      <c r="AC74" s="34">
        <f t="shared" si="33"/>
        <v>2.4338678753785166</v>
      </c>
      <c r="AD74" s="34">
        <f t="shared" si="44"/>
        <v>-0.79680000000000006</v>
      </c>
      <c r="AE74" s="15">
        <f t="shared" si="45"/>
        <v>0.31071044569635931</v>
      </c>
      <c r="AF74" s="34">
        <f t="shared" si="34"/>
        <v>0.62142089139271861</v>
      </c>
      <c r="AG74" s="34">
        <f t="shared" si="35"/>
        <v>0.80779999999999985</v>
      </c>
      <c r="AH74" s="15">
        <f t="shared" si="46"/>
        <v>0.69164049960599694</v>
      </c>
      <c r="AI74" s="34">
        <f t="shared" si="36"/>
        <v>0.34582024980299847</v>
      </c>
      <c r="AJ74" s="34">
        <f t="shared" si="37"/>
        <v>4.2000000000000925E-3</v>
      </c>
      <c r="AK74" s="15">
        <f t="shared" si="47"/>
        <v>0.50104999845650278</v>
      </c>
      <c r="AL74" s="34">
        <f t="shared" si="38"/>
        <v>0.25052499922825139</v>
      </c>
      <c r="AM74" s="35">
        <f t="shared" si="48"/>
        <v>19.300000999999998</v>
      </c>
      <c r="AN74" s="35">
        <f t="shared" si="49"/>
        <v>9.2747049190470836</v>
      </c>
      <c r="AO74" s="35">
        <f t="shared" si="50"/>
        <v>10.025296080952915</v>
      </c>
      <c r="AP74" s="35">
        <f t="shared" si="51"/>
        <v>3</v>
      </c>
      <c r="AQ74" s="35">
        <f t="shared" si="52"/>
        <v>1.2177661404239686</v>
      </c>
      <c r="AR74" s="35">
        <f t="shared" si="53"/>
        <v>1.7822338595760314</v>
      </c>
    </row>
    <row r="75" spans="6:44" ht="15.75" hidden="1">
      <c r="F75">
        <v>78</v>
      </c>
      <c r="G75" s="35">
        <v>1.1000000000000001</v>
      </c>
      <c r="H75" s="35">
        <v>2.5</v>
      </c>
      <c r="I75" s="35">
        <v>0.6</v>
      </c>
      <c r="J75" s="35">
        <v>0</v>
      </c>
      <c r="K75" s="35">
        <v>0</v>
      </c>
      <c r="L75" s="35">
        <v>0</v>
      </c>
      <c r="M75" s="35"/>
      <c r="N75" s="35">
        <v>0</v>
      </c>
      <c r="O75" s="35">
        <v>0</v>
      </c>
      <c r="P75" s="35">
        <v>0</v>
      </c>
      <c r="Q75" s="35"/>
      <c r="R75" s="34">
        <f t="shared" si="39"/>
        <v>1.1000000000000001</v>
      </c>
      <c r="S75" s="34">
        <f t="shared" si="27"/>
        <v>2.1625000000000001</v>
      </c>
      <c r="T75" s="34">
        <f t="shared" si="28"/>
        <v>0.24131999999999998</v>
      </c>
      <c r="U75" s="34">
        <f t="shared" si="40"/>
        <v>-1.1068</v>
      </c>
      <c r="V75" s="15">
        <f t="shared" si="41"/>
        <v>0.24846794868262756</v>
      </c>
      <c r="W75" s="34">
        <f t="shared" si="29"/>
        <v>0</v>
      </c>
      <c r="X75" s="34">
        <f t="shared" si="30"/>
        <v>1.2900000000000023E-2</v>
      </c>
      <c r="Y75" s="15">
        <f t="shared" si="42"/>
        <v>0.50322495527805666</v>
      </c>
      <c r="Z75" s="34">
        <f t="shared" si="31"/>
        <v>0</v>
      </c>
      <c r="AA75" s="34">
        <f t="shared" si="32"/>
        <v>-0.3819999999999999</v>
      </c>
      <c r="AB75" s="15">
        <f t="shared" si="43"/>
        <v>0.40564461209270181</v>
      </c>
      <c r="AC75" s="34">
        <f t="shared" si="33"/>
        <v>0</v>
      </c>
      <c r="AD75" s="34">
        <f t="shared" si="44"/>
        <v>-0.79680000000000006</v>
      </c>
      <c r="AE75" s="15">
        <f t="shared" si="45"/>
        <v>0.31071044569635931</v>
      </c>
      <c r="AF75" s="34">
        <f t="shared" si="34"/>
        <v>0</v>
      </c>
      <c r="AG75" s="34">
        <f t="shared" si="35"/>
        <v>0.80779999999999985</v>
      </c>
      <c r="AH75" s="15">
        <f t="shared" si="46"/>
        <v>0.69164049960599694</v>
      </c>
      <c r="AI75" s="34">
        <f t="shared" si="36"/>
        <v>0</v>
      </c>
      <c r="AJ75" s="34">
        <f t="shared" si="37"/>
        <v>4.2000000000000925E-3</v>
      </c>
      <c r="AK75" s="15">
        <f t="shared" si="47"/>
        <v>0.50104999845650278</v>
      </c>
      <c r="AL75" s="34">
        <f t="shared" si="38"/>
        <v>0</v>
      </c>
      <c r="AM75" s="35">
        <f t="shared" si="48"/>
        <v>4.2</v>
      </c>
      <c r="AN75" s="35">
        <f t="shared" si="49"/>
        <v>3.5038200000000002</v>
      </c>
      <c r="AO75" s="35">
        <f t="shared" si="50"/>
        <v>0.69618000000000002</v>
      </c>
      <c r="AP75" s="35">
        <f t="shared" si="51"/>
        <v>0</v>
      </c>
      <c r="AQ75" s="35">
        <f t="shared" si="52"/>
        <v>0</v>
      </c>
      <c r="AR75" s="35">
        <f t="shared" si="53"/>
        <v>0</v>
      </c>
    </row>
    <row r="76" spans="6:44" ht="15.75" hidden="1">
      <c r="F76">
        <v>79</v>
      </c>
      <c r="G76" s="35">
        <v>0.1</v>
      </c>
      <c r="H76" s="35">
        <v>0</v>
      </c>
      <c r="I76" s="35">
        <v>0</v>
      </c>
      <c r="J76" s="35">
        <v>0</v>
      </c>
      <c r="K76" s="35">
        <v>0</v>
      </c>
      <c r="L76" s="35">
        <v>0</v>
      </c>
      <c r="M76" s="35"/>
      <c r="N76" s="35"/>
      <c r="O76" s="35"/>
      <c r="P76" s="35"/>
      <c r="Q76" s="35"/>
      <c r="R76" s="34">
        <f t="shared" si="39"/>
        <v>0.1</v>
      </c>
      <c r="S76" s="34">
        <f t="shared" si="27"/>
        <v>0</v>
      </c>
      <c r="T76" s="34">
        <f t="shared" si="28"/>
        <v>0</v>
      </c>
      <c r="U76" s="34">
        <f t="shared" si="40"/>
        <v>-1.1068</v>
      </c>
      <c r="V76" s="15">
        <f t="shared" si="41"/>
        <v>0.24846794868262756</v>
      </c>
      <c r="W76" s="34">
        <f t="shared" si="29"/>
        <v>0</v>
      </c>
      <c r="X76" s="34">
        <f t="shared" si="30"/>
        <v>1.2900000000000023E-2</v>
      </c>
      <c r="Y76" s="15">
        <f t="shared" si="42"/>
        <v>0.50322495527805666</v>
      </c>
      <c r="Z76" s="34">
        <f t="shared" si="31"/>
        <v>0</v>
      </c>
      <c r="AA76" s="34">
        <f t="shared" si="32"/>
        <v>-0.3819999999999999</v>
      </c>
      <c r="AB76" s="15">
        <f t="shared" si="43"/>
        <v>0.40564461209270181</v>
      </c>
      <c r="AC76" s="34">
        <f t="shared" si="33"/>
        <v>0</v>
      </c>
      <c r="AD76" s="34">
        <f t="shared" si="44"/>
        <v>-0.79680000000000006</v>
      </c>
      <c r="AE76" s="15">
        <f t="shared" si="45"/>
        <v>0.31071044569635931</v>
      </c>
      <c r="AF76" s="34">
        <f t="shared" si="34"/>
        <v>0</v>
      </c>
      <c r="AG76" s="34">
        <f t="shared" si="35"/>
        <v>0.80779999999999985</v>
      </c>
      <c r="AH76" s="15">
        <f t="shared" si="46"/>
        <v>0.69164049960599694</v>
      </c>
      <c r="AI76" s="34">
        <f t="shared" si="36"/>
        <v>0</v>
      </c>
      <c r="AJ76" s="34">
        <f t="shared" si="37"/>
        <v>4.2000000000000925E-3</v>
      </c>
      <c r="AK76" s="15">
        <f t="shared" si="47"/>
        <v>0.50104999845650278</v>
      </c>
      <c r="AL76" s="34">
        <f t="shared" si="38"/>
        <v>0</v>
      </c>
      <c r="AM76" s="35">
        <f t="shared" si="48"/>
        <v>0.1</v>
      </c>
      <c r="AN76" s="35">
        <f t="shared" si="49"/>
        <v>0.1</v>
      </c>
      <c r="AO76" s="35">
        <f t="shared" si="50"/>
        <v>0</v>
      </c>
      <c r="AP76" s="35">
        <f t="shared" si="51"/>
        <v>0</v>
      </c>
      <c r="AQ76" s="35">
        <f t="shared" si="52"/>
        <v>0</v>
      </c>
      <c r="AR76" s="35">
        <f t="shared" si="53"/>
        <v>0</v>
      </c>
    </row>
    <row r="77" spans="6:44" ht="15.75" hidden="1">
      <c r="F77">
        <v>80</v>
      </c>
      <c r="G77" s="35">
        <v>0.1</v>
      </c>
      <c r="H77" s="35">
        <v>0.3</v>
      </c>
      <c r="I77" s="35">
        <v>0.3</v>
      </c>
      <c r="J77" s="35">
        <v>0</v>
      </c>
      <c r="K77" s="35">
        <v>0</v>
      </c>
      <c r="L77" s="35">
        <v>0</v>
      </c>
      <c r="M77" s="35"/>
      <c r="N77" s="35"/>
      <c r="O77" s="35"/>
      <c r="P77" s="35"/>
      <c r="Q77" s="35"/>
      <c r="R77" s="34">
        <f t="shared" si="39"/>
        <v>0.1</v>
      </c>
      <c r="S77" s="34">
        <f t="shared" si="27"/>
        <v>0.25950000000000001</v>
      </c>
      <c r="T77" s="34">
        <f t="shared" si="28"/>
        <v>0.12065999999999999</v>
      </c>
      <c r="U77" s="34">
        <f t="shared" si="40"/>
        <v>-1.1068</v>
      </c>
      <c r="V77" s="15">
        <f t="shared" si="41"/>
        <v>0.24846794868262756</v>
      </c>
      <c r="W77" s="34">
        <f t="shared" si="29"/>
        <v>0</v>
      </c>
      <c r="X77" s="34">
        <f t="shared" si="30"/>
        <v>1.2900000000000023E-2</v>
      </c>
      <c r="Y77" s="15">
        <f t="shared" si="42"/>
        <v>0.50322495527805666</v>
      </c>
      <c r="Z77" s="34">
        <f t="shared" si="31"/>
        <v>0</v>
      </c>
      <c r="AA77" s="34">
        <f t="shared" si="32"/>
        <v>-0.3819999999999999</v>
      </c>
      <c r="AB77" s="15">
        <f t="shared" si="43"/>
        <v>0.40564461209270181</v>
      </c>
      <c r="AC77" s="34">
        <f t="shared" si="33"/>
        <v>0</v>
      </c>
      <c r="AD77" s="34">
        <f t="shared" si="44"/>
        <v>-0.79680000000000006</v>
      </c>
      <c r="AE77" s="15">
        <f t="shared" si="45"/>
        <v>0.31071044569635931</v>
      </c>
      <c r="AF77" s="34">
        <f t="shared" si="34"/>
        <v>0</v>
      </c>
      <c r="AG77" s="34">
        <f t="shared" si="35"/>
        <v>0.80779999999999985</v>
      </c>
      <c r="AH77" s="15">
        <f t="shared" si="46"/>
        <v>0.69164049960599694</v>
      </c>
      <c r="AI77" s="34">
        <f t="shared" si="36"/>
        <v>0</v>
      </c>
      <c r="AJ77" s="34">
        <f t="shared" si="37"/>
        <v>4.2000000000000925E-3</v>
      </c>
      <c r="AK77" s="15">
        <f t="shared" si="47"/>
        <v>0.50104999845650278</v>
      </c>
      <c r="AL77" s="34">
        <f t="shared" si="38"/>
        <v>0</v>
      </c>
      <c r="AM77" s="35">
        <f t="shared" si="48"/>
        <v>0.7</v>
      </c>
      <c r="AN77" s="35">
        <f t="shared" si="49"/>
        <v>0.48016000000000003</v>
      </c>
      <c r="AO77" s="35">
        <f t="shared" si="50"/>
        <v>0.21983999999999992</v>
      </c>
      <c r="AP77" s="35">
        <f t="shared" si="51"/>
        <v>0</v>
      </c>
      <c r="AQ77" s="35">
        <f t="shared" si="52"/>
        <v>0</v>
      </c>
      <c r="AR77" s="35">
        <f t="shared" si="53"/>
        <v>0</v>
      </c>
    </row>
    <row r="78" spans="6:44" ht="15.75" hidden="1">
      <c r="F78">
        <v>81</v>
      </c>
      <c r="G78" s="35">
        <v>0.1</v>
      </c>
      <c r="H78" s="35">
        <v>0.1</v>
      </c>
      <c r="I78" s="35">
        <v>0</v>
      </c>
      <c r="J78" s="35">
        <v>0</v>
      </c>
      <c r="K78" s="35">
        <v>0</v>
      </c>
      <c r="L78" s="35">
        <v>0</v>
      </c>
      <c r="M78" s="35"/>
      <c r="N78" s="35"/>
      <c r="O78" s="35"/>
      <c r="P78" s="35"/>
      <c r="Q78" s="35"/>
      <c r="R78" s="34">
        <f t="shared" si="39"/>
        <v>0.1</v>
      </c>
      <c r="S78" s="34">
        <f t="shared" si="27"/>
        <v>8.6500000000000007E-2</v>
      </c>
      <c r="T78" s="34">
        <f t="shared" si="28"/>
        <v>0</v>
      </c>
      <c r="U78" s="34">
        <f t="shared" si="40"/>
        <v>-1.1068</v>
      </c>
      <c r="V78" s="15">
        <f t="shared" si="41"/>
        <v>0.24846794868262756</v>
      </c>
      <c r="W78" s="34">
        <f t="shared" si="29"/>
        <v>0</v>
      </c>
      <c r="X78" s="34">
        <f t="shared" si="30"/>
        <v>1.2900000000000023E-2</v>
      </c>
      <c r="Y78" s="15">
        <f t="shared" si="42"/>
        <v>0.50322495527805666</v>
      </c>
      <c r="Z78" s="34">
        <f t="shared" si="31"/>
        <v>0</v>
      </c>
      <c r="AA78" s="34">
        <f t="shared" si="32"/>
        <v>-0.3819999999999999</v>
      </c>
      <c r="AB78" s="15">
        <f t="shared" si="43"/>
        <v>0.40564461209270181</v>
      </c>
      <c r="AC78" s="34">
        <f t="shared" si="33"/>
        <v>0</v>
      </c>
      <c r="AD78" s="34">
        <f t="shared" si="44"/>
        <v>-0.79680000000000006</v>
      </c>
      <c r="AE78" s="15">
        <f t="shared" si="45"/>
        <v>0.31071044569635931</v>
      </c>
      <c r="AF78" s="34">
        <f t="shared" si="34"/>
        <v>0</v>
      </c>
      <c r="AG78" s="34">
        <f t="shared" si="35"/>
        <v>0.80779999999999985</v>
      </c>
      <c r="AH78" s="15">
        <f t="shared" si="46"/>
        <v>0.69164049960599694</v>
      </c>
      <c r="AI78" s="34">
        <f t="shared" si="36"/>
        <v>0</v>
      </c>
      <c r="AJ78" s="34">
        <f t="shared" si="37"/>
        <v>4.2000000000000925E-3</v>
      </c>
      <c r="AK78" s="15">
        <f t="shared" si="47"/>
        <v>0.50104999845650278</v>
      </c>
      <c r="AL78" s="34">
        <f t="shared" si="38"/>
        <v>0</v>
      </c>
      <c r="AM78" s="35">
        <f t="shared" si="48"/>
        <v>0.2</v>
      </c>
      <c r="AN78" s="35">
        <f t="shared" si="49"/>
        <v>0.1865</v>
      </c>
      <c r="AO78" s="35">
        <f t="shared" si="50"/>
        <v>1.3500000000000012E-2</v>
      </c>
      <c r="AP78" s="35">
        <f t="shared" si="51"/>
        <v>0</v>
      </c>
      <c r="AQ78" s="35">
        <f t="shared" si="52"/>
        <v>0</v>
      </c>
      <c r="AR78" s="35">
        <f t="shared" si="53"/>
        <v>0</v>
      </c>
    </row>
    <row r="79" spans="6:44" ht="15.75" hidden="1">
      <c r="F79">
        <v>82</v>
      </c>
      <c r="G79" s="35">
        <v>0.2</v>
      </c>
      <c r="H79" s="35">
        <v>0.3</v>
      </c>
      <c r="I79" s="35">
        <v>0.1</v>
      </c>
      <c r="J79" s="35">
        <v>0</v>
      </c>
      <c r="K79" s="35">
        <v>0</v>
      </c>
      <c r="L79" s="35">
        <v>0</v>
      </c>
      <c r="M79" s="35"/>
      <c r="N79" s="35"/>
      <c r="O79" s="35"/>
      <c r="P79" s="35"/>
      <c r="Q79" s="35"/>
      <c r="R79" s="34">
        <f t="shared" si="39"/>
        <v>0.2</v>
      </c>
      <c r="S79" s="34">
        <f t="shared" si="27"/>
        <v>0.25950000000000001</v>
      </c>
      <c r="T79" s="34">
        <f t="shared" si="28"/>
        <v>4.0220000000000006E-2</v>
      </c>
      <c r="U79" s="34">
        <f t="shared" si="40"/>
        <v>-1.1068</v>
      </c>
      <c r="V79" s="15">
        <f t="shared" si="41"/>
        <v>0.24846794868262756</v>
      </c>
      <c r="W79" s="34">
        <f t="shared" si="29"/>
        <v>0</v>
      </c>
      <c r="X79" s="34">
        <f t="shared" si="30"/>
        <v>1.2900000000000023E-2</v>
      </c>
      <c r="Y79" s="15">
        <f t="shared" si="42"/>
        <v>0.50322495527805666</v>
      </c>
      <c r="Z79" s="34">
        <f t="shared" si="31"/>
        <v>0</v>
      </c>
      <c r="AA79" s="34">
        <f t="shared" si="32"/>
        <v>-0.3819999999999999</v>
      </c>
      <c r="AB79" s="15">
        <f t="shared" si="43"/>
        <v>0.40564461209270181</v>
      </c>
      <c r="AC79" s="34">
        <f t="shared" si="33"/>
        <v>0</v>
      </c>
      <c r="AD79" s="34">
        <f t="shared" si="44"/>
        <v>-0.79680000000000006</v>
      </c>
      <c r="AE79" s="15">
        <f t="shared" si="45"/>
        <v>0.31071044569635931</v>
      </c>
      <c r="AF79" s="34">
        <f t="shared" si="34"/>
        <v>0</v>
      </c>
      <c r="AG79" s="34">
        <f t="shared" si="35"/>
        <v>0.80779999999999985</v>
      </c>
      <c r="AH79" s="15">
        <f t="shared" si="46"/>
        <v>0.69164049960599694</v>
      </c>
      <c r="AI79" s="34">
        <f t="shared" si="36"/>
        <v>0</v>
      </c>
      <c r="AJ79" s="34">
        <f t="shared" si="37"/>
        <v>4.2000000000000925E-3</v>
      </c>
      <c r="AK79" s="15">
        <f t="shared" si="47"/>
        <v>0.50104999845650278</v>
      </c>
      <c r="AL79" s="34">
        <f t="shared" si="38"/>
        <v>0</v>
      </c>
      <c r="AM79" s="35">
        <f t="shared" si="48"/>
        <v>0.6</v>
      </c>
      <c r="AN79" s="35">
        <f t="shared" si="49"/>
        <v>0.49972000000000005</v>
      </c>
      <c r="AO79" s="35">
        <f t="shared" si="50"/>
        <v>0.10027999999999992</v>
      </c>
      <c r="AP79" s="35">
        <f t="shared" si="51"/>
        <v>0</v>
      </c>
      <c r="AQ79" s="35">
        <f t="shared" si="52"/>
        <v>0</v>
      </c>
      <c r="AR79" s="35">
        <f t="shared" si="53"/>
        <v>0</v>
      </c>
    </row>
    <row r="80" spans="6:44" ht="15.75" hidden="1">
      <c r="F80">
        <v>83</v>
      </c>
      <c r="G80" s="35">
        <v>0.1</v>
      </c>
      <c r="H80" s="35">
        <v>0</v>
      </c>
      <c r="I80" s="35">
        <v>0</v>
      </c>
      <c r="J80" s="35">
        <v>0</v>
      </c>
      <c r="K80" s="35">
        <v>0</v>
      </c>
      <c r="L80" s="35">
        <v>0</v>
      </c>
      <c r="M80" s="35"/>
      <c r="N80" s="35"/>
      <c r="O80" s="35"/>
      <c r="P80" s="35"/>
      <c r="Q80" s="35"/>
      <c r="R80" s="34">
        <f t="shared" si="39"/>
        <v>0.1</v>
      </c>
      <c r="S80" s="34">
        <f t="shared" si="27"/>
        <v>0</v>
      </c>
      <c r="T80" s="34">
        <f t="shared" si="28"/>
        <v>0</v>
      </c>
      <c r="U80" s="34">
        <f t="shared" si="40"/>
        <v>-1.1068</v>
      </c>
      <c r="V80" s="15">
        <f t="shared" si="41"/>
        <v>0.24846794868262756</v>
      </c>
      <c r="W80" s="34">
        <f t="shared" si="29"/>
        <v>0</v>
      </c>
      <c r="X80" s="34">
        <f t="shared" si="30"/>
        <v>1.2900000000000023E-2</v>
      </c>
      <c r="Y80" s="15">
        <f t="shared" si="42"/>
        <v>0.50322495527805666</v>
      </c>
      <c r="Z80" s="34">
        <f t="shared" si="31"/>
        <v>0</v>
      </c>
      <c r="AA80" s="34">
        <f t="shared" si="32"/>
        <v>-0.3819999999999999</v>
      </c>
      <c r="AB80" s="15">
        <f t="shared" si="43"/>
        <v>0.40564461209270181</v>
      </c>
      <c r="AC80" s="34">
        <f t="shared" si="33"/>
        <v>0</v>
      </c>
      <c r="AD80" s="34">
        <f t="shared" si="44"/>
        <v>-0.79680000000000006</v>
      </c>
      <c r="AE80" s="15">
        <f t="shared" si="45"/>
        <v>0.31071044569635931</v>
      </c>
      <c r="AF80" s="34">
        <f t="shared" si="34"/>
        <v>0</v>
      </c>
      <c r="AG80" s="34">
        <f t="shared" si="35"/>
        <v>0.80779999999999985</v>
      </c>
      <c r="AH80" s="15">
        <f t="shared" si="46"/>
        <v>0.69164049960599694</v>
      </c>
      <c r="AI80" s="34">
        <f t="shared" si="36"/>
        <v>0</v>
      </c>
      <c r="AJ80" s="34">
        <f t="shared" si="37"/>
        <v>4.2000000000000925E-3</v>
      </c>
      <c r="AK80" s="15">
        <f t="shared" si="47"/>
        <v>0.50104999845650278</v>
      </c>
      <c r="AL80" s="34">
        <f t="shared" si="38"/>
        <v>0</v>
      </c>
      <c r="AM80" s="35">
        <f t="shared" si="48"/>
        <v>0.1</v>
      </c>
      <c r="AN80" s="35">
        <f t="shared" si="49"/>
        <v>0.1</v>
      </c>
      <c r="AO80" s="35">
        <f t="shared" si="50"/>
        <v>0</v>
      </c>
      <c r="AP80" s="35">
        <f t="shared" si="51"/>
        <v>0</v>
      </c>
      <c r="AQ80" s="35">
        <f t="shared" si="52"/>
        <v>0</v>
      </c>
      <c r="AR80" s="35">
        <f t="shared" si="53"/>
        <v>0</v>
      </c>
    </row>
    <row r="81" spans="6:44" ht="15.75" hidden="1">
      <c r="F81">
        <v>84</v>
      </c>
      <c r="G81" s="35">
        <v>0.1</v>
      </c>
      <c r="H81" s="35">
        <v>0.2</v>
      </c>
      <c r="I81" s="35">
        <v>0.5</v>
      </c>
      <c r="J81" s="35">
        <v>0</v>
      </c>
      <c r="K81" s="35">
        <v>0</v>
      </c>
      <c r="L81" s="35">
        <v>0</v>
      </c>
      <c r="M81" s="35"/>
      <c r="N81" s="35">
        <v>0</v>
      </c>
      <c r="O81" s="35">
        <v>0</v>
      </c>
      <c r="P81" s="35">
        <v>0</v>
      </c>
      <c r="Q81" s="35"/>
      <c r="R81" s="34">
        <f t="shared" si="39"/>
        <v>0.1</v>
      </c>
      <c r="S81" s="34">
        <f t="shared" si="27"/>
        <v>0.17300000000000001</v>
      </c>
      <c r="T81" s="34">
        <f t="shared" si="28"/>
        <v>0.2011</v>
      </c>
      <c r="U81" s="34">
        <f t="shared" si="40"/>
        <v>-1.1068</v>
      </c>
      <c r="V81" s="15">
        <f t="shared" si="41"/>
        <v>0.24846794868262756</v>
      </c>
      <c r="W81" s="34">
        <f t="shared" si="29"/>
        <v>0</v>
      </c>
      <c r="X81" s="34">
        <f t="shared" si="30"/>
        <v>1.2900000000000023E-2</v>
      </c>
      <c r="Y81" s="15">
        <f t="shared" si="42"/>
        <v>0.50322495527805666</v>
      </c>
      <c r="Z81" s="34">
        <f t="shared" si="31"/>
        <v>0</v>
      </c>
      <c r="AA81" s="34">
        <f t="shared" si="32"/>
        <v>-0.3819999999999999</v>
      </c>
      <c r="AB81" s="15">
        <f t="shared" si="43"/>
        <v>0.40564461209270181</v>
      </c>
      <c r="AC81" s="34">
        <f t="shared" si="33"/>
        <v>0</v>
      </c>
      <c r="AD81" s="34">
        <f t="shared" si="44"/>
        <v>-0.79680000000000006</v>
      </c>
      <c r="AE81" s="15">
        <f t="shared" si="45"/>
        <v>0.31071044569635931</v>
      </c>
      <c r="AF81" s="34">
        <f t="shared" si="34"/>
        <v>0</v>
      </c>
      <c r="AG81" s="34">
        <f t="shared" si="35"/>
        <v>0.80779999999999985</v>
      </c>
      <c r="AH81" s="15">
        <f t="shared" si="46"/>
        <v>0.69164049960599694</v>
      </c>
      <c r="AI81" s="34">
        <f t="shared" si="36"/>
        <v>0</v>
      </c>
      <c r="AJ81" s="34">
        <f t="shared" si="37"/>
        <v>4.2000000000000925E-3</v>
      </c>
      <c r="AK81" s="15">
        <f t="shared" si="47"/>
        <v>0.50104999845650278</v>
      </c>
      <c r="AL81" s="34">
        <f t="shared" si="38"/>
        <v>0</v>
      </c>
      <c r="AM81" s="35">
        <f t="shared" si="48"/>
        <v>0.8</v>
      </c>
      <c r="AN81" s="35">
        <f t="shared" si="49"/>
        <v>0.47410000000000002</v>
      </c>
      <c r="AO81" s="35">
        <f t="shared" si="50"/>
        <v>0.32590000000000002</v>
      </c>
      <c r="AP81" s="35">
        <f t="shared" si="51"/>
        <v>0</v>
      </c>
      <c r="AQ81" s="35">
        <f t="shared" si="52"/>
        <v>0</v>
      </c>
      <c r="AR81" s="35">
        <f t="shared" si="53"/>
        <v>0</v>
      </c>
    </row>
    <row r="82" spans="6:44" ht="15.75" hidden="1">
      <c r="F82">
        <v>85</v>
      </c>
      <c r="G82" s="35">
        <v>0.2</v>
      </c>
      <c r="H82" s="35">
        <v>0.3</v>
      </c>
      <c r="I82" s="35">
        <v>1</v>
      </c>
      <c r="J82" s="35">
        <v>1.5000001000000001</v>
      </c>
      <c r="K82" s="35">
        <v>0</v>
      </c>
      <c r="L82" s="35">
        <v>0</v>
      </c>
      <c r="M82" s="35"/>
      <c r="N82" s="35">
        <v>1</v>
      </c>
      <c r="O82" s="35">
        <v>0</v>
      </c>
      <c r="P82" s="35">
        <v>0</v>
      </c>
      <c r="Q82" s="35"/>
      <c r="R82" s="34">
        <f t="shared" si="39"/>
        <v>0.2</v>
      </c>
      <c r="S82" s="34">
        <f t="shared" si="27"/>
        <v>0.25950000000000001</v>
      </c>
      <c r="T82" s="34">
        <f t="shared" si="28"/>
        <v>0.4022</v>
      </c>
      <c r="U82" s="34">
        <f t="shared" si="40"/>
        <v>-1.1068</v>
      </c>
      <c r="V82" s="15">
        <f t="shared" si="41"/>
        <v>0.24846794868262756</v>
      </c>
      <c r="W82" s="34">
        <f t="shared" si="29"/>
        <v>0.37270194787073624</v>
      </c>
      <c r="X82" s="34">
        <f t="shared" si="30"/>
        <v>1.2900000000000023E-2</v>
      </c>
      <c r="Y82" s="15">
        <f t="shared" si="42"/>
        <v>0.50322495527805666</v>
      </c>
      <c r="Z82" s="34">
        <f t="shared" si="31"/>
        <v>0</v>
      </c>
      <c r="AA82" s="34">
        <f t="shared" si="32"/>
        <v>-0.3819999999999999</v>
      </c>
      <c r="AB82" s="15">
        <f t="shared" si="43"/>
        <v>0.40564461209270181</v>
      </c>
      <c r="AC82" s="34">
        <f t="shared" si="33"/>
        <v>0</v>
      </c>
      <c r="AD82" s="34">
        <f t="shared" si="44"/>
        <v>-0.79680000000000006</v>
      </c>
      <c r="AE82" s="15">
        <f t="shared" si="45"/>
        <v>0.31071044569635931</v>
      </c>
      <c r="AF82" s="34">
        <f t="shared" si="34"/>
        <v>0.31071044569635931</v>
      </c>
      <c r="AG82" s="34">
        <f t="shared" si="35"/>
        <v>0.80779999999999985</v>
      </c>
      <c r="AH82" s="15">
        <f t="shared" si="46"/>
        <v>0.69164049960599694</v>
      </c>
      <c r="AI82" s="34">
        <f t="shared" si="36"/>
        <v>0</v>
      </c>
      <c r="AJ82" s="34">
        <f t="shared" si="37"/>
        <v>4.2000000000000925E-3</v>
      </c>
      <c r="AK82" s="15">
        <f t="shared" si="47"/>
        <v>0.50104999845650278</v>
      </c>
      <c r="AL82" s="34">
        <f t="shared" si="38"/>
        <v>0</v>
      </c>
      <c r="AM82" s="35">
        <f t="shared" si="48"/>
        <v>3.0000001000000003</v>
      </c>
      <c r="AN82" s="35">
        <f t="shared" si="49"/>
        <v>1.2344019478707362</v>
      </c>
      <c r="AO82" s="35">
        <f t="shared" si="50"/>
        <v>1.7655981521292641</v>
      </c>
      <c r="AP82" s="35">
        <f t="shared" si="51"/>
        <v>1</v>
      </c>
      <c r="AQ82" s="35">
        <f t="shared" si="52"/>
        <v>0.31071044569635931</v>
      </c>
      <c r="AR82" s="35">
        <f t="shared" si="53"/>
        <v>0.68928955430364069</v>
      </c>
    </row>
    <row r="83" spans="6:44" ht="15.75" hidden="1">
      <c r="F83">
        <v>86</v>
      </c>
      <c r="G83" s="35">
        <v>0.2</v>
      </c>
      <c r="H83" s="35">
        <v>0.3</v>
      </c>
      <c r="I83" s="35">
        <v>1</v>
      </c>
      <c r="J83" s="35">
        <v>1.5000001000000001</v>
      </c>
      <c r="K83" s="35">
        <v>0</v>
      </c>
      <c r="L83" s="35">
        <v>0</v>
      </c>
      <c r="M83" s="35"/>
      <c r="N83" s="35">
        <v>1</v>
      </c>
      <c r="O83" s="35">
        <v>0</v>
      </c>
      <c r="P83" s="35">
        <v>0</v>
      </c>
      <c r="Q83" s="35"/>
      <c r="R83" s="34">
        <f t="shared" si="39"/>
        <v>0.2</v>
      </c>
      <c r="S83" s="34">
        <f t="shared" si="27"/>
        <v>0.25950000000000001</v>
      </c>
      <c r="T83" s="34">
        <f t="shared" si="28"/>
        <v>0.4022</v>
      </c>
      <c r="U83" s="34">
        <f t="shared" si="40"/>
        <v>-1.1068</v>
      </c>
      <c r="V83" s="15">
        <f t="shared" si="41"/>
        <v>0.24846794868262756</v>
      </c>
      <c r="W83" s="34">
        <f t="shared" si="29"/>
        <v>0.37270194787073624</v>
      </c>
      <c r="X83" s="34">
        <f t="shared" si="30"/>
        <v>1.2900000000000023E-2</v>
      </c>
      <c r="Y83" s="15">
        <f t="shared" si="42"/>
        <v>0.50322495527805666</v>
      </c>
      <c r="Z83" s="34">
        <f t="shared" si="31"/>
        <v>0</v>
      </c>
      <c r="AA83" s="34">
        <f t="shared" si="32"/>
        <v>-0.3819999999999999</v>
      </c>
      <c r="AB83" s="15">
        <f t="shared" si="43"/>
        <v>0.40564461209270181</v>
      </c>
      <c r="AC83" s="34">
        <f t="shared" si="33"/>
        <v>0</v>
      </c>
      <c r="AD83" s="34">
        <f t="shared" si="44"/>
        <v>-0.79680000000000006</v>
      </c>
      <c r="AE83" s="15">
        <f t="shared" si="45"/>
        <v>0.31071044569635931</v>
      </c>
      <c r="AF83" s="34">
        <f t="shared" si="34"/>
        <v>0.31071044569635931</v>
      </c>
      <c r="AG83" s="34">
        <f t="shared" si="35"/>
        <v>0.80779999999999985</v>
      </c>
      <c r="AH83" s="15">
        <f t="shared" si="46"/>
        <v>0.69164049960599694</v>
      </c>
      <c r="AI83" s="34">
        <f t="shared" si="36"/>
        <v>0</v>
      </c>
      <c r="AJ83" s="34">
        <f t="shared" si="37"/>
        <v>4.2000000000000925E-3</v>
      </c>
      <c r="AK83" s="15">
        <f t="shared" si="47"/>
        <v>0.50104999845650278</v>
      </c>
      <c r="AL83" s="34">
        <f t="shared" si="38"/>
        <v>0</v>
      </c>
      <c r="AM83" s="35">
        <f t="shared" si="48"/>
        <v>3.0000001000000003</v>
      </c>
      <c r="AN83" s="35">
        <f t="shared" si="49"/>
        <v>1.2344019478707362</v>
      </c>
      <c r="AO83" s="35">
        <f t="shared" si="50"/>
        <v>1.7655981521292641</v>
      </c>
      <c r="AP83" s="35">
        <f t="shared" si="51"/>
        <v>1</v>
      </c>
      <c r="AQ83" s="35">
        <f t="shared" si="52"/>
        <v>0.31071044569635931</v>
      </c>
      <c r="AR83" s="35">
        <f t="shared" si="53"/>
        <v>0.68928955430364069</v>
      </c>
    </row>
    <row r="84" spans="6:44" ht="15.75" hidden="1">
      <c r="F84">
        <v>87</v>
      </c>
      <c r="G84" s="35">
        <v>0.1</v>
      </c>
      <c r="H84" s="35">
        <v>0.2</v>
      </c>
      <c r="I84" s="35">
        <v>0.5</v>
      </c>
      <c r="J84" s="35">
        <v>1</v>
      </c>
      <c r="K84" s="35">
        <v>0</v>
      </c>
      <c r="L84" s="35">
        <v>0</v>
      </c>
      <c r="M84" s="35"/>
      <c r="N84" s="35">
        <v>0.5</v>
      </c>
      <c r="O84" s="35">
        <v>0</v>
      </c>
      <c r="P84" s="35">
        <v>0</v>
      </c>
      <c r="Q84" s="35"/>
      <c r="R84" s="34">
        <f t="shared" si="39"/>
        <v>0.1</v>
      </c>
      <c r="S84" s="34">
        <f t="shared" si="27"/>
        <v>0.17300000000000001</v>
      </c>
      <c r="T84" s="34">
        <f t="shared" si="28"/>
        <v>0.2011</v>
      </c>
      <c r="U84" s="34">
        <f t="shared" si="40"/>
        <v>-1.1068</v>
      </c>
      <c r="V84" s="15">
        <f t="shared" si="41"/>
        <v>0.24846794868262756</v>
      </c>
      <c r="W84" s="34">
        <f t="shared" si="29"/>
        <v>0.24846794868262756</v>
      </c>
      <c r="X84" s="34">
        <f t="shared" si="30"/>
        <v>1.2900000000000023E-2</v>
      </c>
      <c r="Y84" s="15">
        <f t="shared" si="42"/>
        <v>0.50322495527805666</v>
      </c>
      <c r="Z84" s="34">
        <f t="shared" si="31"/>
        <v>0</v>
      </c>
      <c r="AA84" s="34">
        <f t="shared" si="32"/>
        <v>-0.3819999999999999</v>
      </c>
      <c r="AB84" s="15">
        <f t="shared" si="43"/>
        <v>0.40564461209270181</v>
      </c>
      <c r="AC84" s="34">
        <f t="shared" si="33"/>
        <v>0</v>
      </c>
      <c r="AD84" s="34">
        <f t="shared" si="44"/>
        <v>-0.79680000000000006</v>
      </c>
      <c r="AE84" s="15">
        <f t="shared" si="45"/>
        <v>0.31071044569635931</v>
      </c>
      <c r="AF84" s="34">
        <f t="shared" si="34"/>
        <v>0.15535522284817965</v>
      </c>
      <c r="AG84" s="34">
        <f t="shared" si="35"/>
        <v>0.80779999999999985</v>
      </c>
      <c r="AH84" s="15">
        <f t="shared" si="46"/>
        <v>0.69164049960599694</v>
      </c>
      <c r="AI84" s="34">
        <f t="shared" si="36"/>
        <v>0</v>
      </c>
      <c r="AJ84" s="34">
        <f t="shared" si="37"/>
        <v>4.2000000000000925E-3</v>
      </c>
      <c r="AK84" s="15">
        <f t="shared" si="47"/>
        <v>0.50104999845650278</v>
      </c>
      <c r="AL84" s="34">
        <f t="shared" si="38"/>
        <v>0</v>
      </c>
      <c r="AM84" s="35">
        <f t="shared" si="48"/>
        <v>1.8</v>
      </c>
      <c r="AN84" s="35">
        <f t="shared" si="49"/>
        <v>0.72256794868262753</v>
      </c>
      <c r="AO84" s="35">
        <f t="shared" si="50"/>
        <v>1.0774320513173725</v>
      </c>
      <c r="AP84" s="35">
        <f t="shared" si="51"/>
        <v>0.5</v>
      </c>
      <c r="AQ84" s="35">
        <f t="shared" si="52"/>
        <v>0.15535522284817965</v>
      </c>
      <c r="AR84" s="35">
        <f t="shared" si="53"/>
        <v>0.34464477715182035</v>
      </c>
    </row>
    <row r="85" spans="6:44" ht="15.75" hidden="1">
      <c r="F85">
        <v>88</v>
      </c>
      <c r="G85" s="35">
        <v>0.2</v>
      </c>
      <c r="H85" s="35">
        <v>0.3</v>
      </c>
      <c r="I85" s="35">
        <v>1</v>
      </c>
      <c r="J85" s="35">
        <v>1</v>
      </c>
      <c r="K85" s="35">
        <v>0</v>
      </c>
      <c r="L85" s="35">
        <v>0</v>
      </c>
      <c r="M85" s="35"/>
      <c r="N85" s="35">
        <v>1</v>
      </c>
      <c r="O85" s="35">
        <v>0</v>
      </c>
      <c r="P85" s="35">
        <v>0</v>
      </c>
      <c r="Q85" s="35"/>
      <c r="R85" s="34">
        <f t="shared" si="39"/>
        <v>0.2</v>
      </c>
      <c r="S85" s="34">
        <f t="shared" si="27"/>
        <v>0.25950000000000001</v>
      </c>
      <c r="T85" s="34">
        <f t="shared" si="28"/>
        <v>0.4022</v>
      </c>
      <c r="U85" s="34">
        <f t="shared" si="40"/>
        <v>-1.1068</v>
      </c>
      <c r="V85" s="15">
        <f t="shared" si="41"/>
        <v>0.24846794868262756</v>
      </c>
      <c r="W85" s="34">
        <f t="shared" si="29"/>
        <v>0.24846794868262756</v>
      </c>
      <c r="X85" s="34">
        <f t="shared" si="30"/>
        <v>1.2900000000000023E-2</v>
      </c>
      <c r="Y85" s="15">
        <f t="shared" si="42"/>
        <v>0.50322495527805666</v>
      </c>
      <c r="Z85" s="34">
        <f t="shared" si="31"/>
        <v>0</v>
      </c>
      <c r="AA85" s="34">
        <f t="shared" si="32"/>
        <v>-0.3819999999999999</v>
      </c>
      <c r="AB85" s="15">
        <f t="shared" si="43"/>
        <v>0.40564461209270181</v>
      </c>
      <c r="AC85" s="34">
        <f t="shared" si="33"/>
        <v>0</v>
      </c>
      <c r="AD85" s="34">
        <f t="shared" si="44"/>
        <v>-0.79680000000000006</v>
      </c>
      <c r="AE85" s="15">
        <f t="shared" si="45"/>
        <v>0.31071044569635931</v>
      </c>
      <c r="AF85" s="34">
        <f t="shared" si="34"/>
        <v>0.31071044569635931</v>
      </c>
      <c r="AG85" s="34">
        <f t="shared" si="35"/>
        <v>0.80779999999999985</v>
      </c>
      <c r="AH85" s="15">
        <f t="shared" si="46"/>
        <v>0.69164049960599694</v>
      </c>
      <c r="AI85" s="34">
        <f t="shared" si="36"/>
        <v>0</v>
      </c>
      <c r="AJ85" s="34">
        <f t="shared" si="37"/>
        <v>4.2000000000000925E-3</v>
      </c>
      <c r="AK85" s="15">
        <f t="shared" si="47"/>
        <v>0.50104999845650278</v>
      </c>
      <c r="AL85" s="34">
        <f t="shared" si="38"/>
        <v>0</v>
      </c>
      <c r="AM85" s="35">
        <f t="shared" si="48"/>
        <v>2.5</v>
      </c>
      <c r="AN85" s="35">
        <f t="shared" si="49"/>
        <v>1.1101679486826277</v>
      </c>
      <c r="AO85" s="35">
        <f t="shared" si="50"/>
        <v>1.3898320513173723</v>
      </c>
      <c r="AP85" s="35">
        <f t="shared" si="51"/>
        <v>1</v>
      </c>
      <c r="AQ85" s="35">
        <f t="shared" si="52"/>
        <v>0.31071044569635931</v>
      </c>
      <c r="AR85" s="35">
        <f t="shared" si="53"/>
        <v>0.68928955430364069</v>
      </c>
    </row>
    <row r="86" spans="6:44" ht="15.75" hidden="1">
      <c r="F86">
        <v>89</v>
      </c>
      <c r="G86" s="35">
        <v>0.2</v>
      </c>
      <c r="H86" s="35">
        <v>0.3</v>
      </c>
      <c r="I86" s="35">
        <v>1</v>
      </c>
      <c r="J86" s="35">
        <v>1</v>
      </c>
      <c r="K86" s="35">
        <v>0</v>
      </c>
      <c r="L86" s="35">
        <v>0</v>
      </c>
      <c r="M86" s="35"/>
      <c r="N86" s="35">
        <v>1</v>
      </c>
      <c r="O86" s="35">
        <v>0</v>
      </c>
      <c r="P86" s="35">
        <v>0</v>
      </c>
      <c r="Q86" s="35"/>
      <c r="R86" s="34">
        <f t="shared" si="39"/>
        <v>0.2</v>
      </c>
      <c r="S86" s="34">
        <f t="shared" si="27"/>
        <v>0.25950000000000001</v>
      </c>
      <c r="T86" s="34">
        <f t="shared" si="28"/>
        <v>0.4022</v>
      </c>
      <c r="U86" s="34">
        <f t="shared" si="40"/>
        <v>-1.1068</v>
      </c>
      <c r="V86" s="15">
        <f t="shared" si="41"/>
        <v>0.24846794868262756</v>
      </c>
      <c r="W86" s="34">
        <f t="shared" si="29"/>
        <v>0.24846794868262756</v>
      </c>
      <c r="X86" s="34">
        <f t="shared" si="30"/>
        <v>1.2900000000000023E-2</v>
      </c>
      <c r="Y86" s="15">
        <f t="shared" si="42"/>
        <v>0.50322495527805666</v>
      </c>
      <c r="Z86" s="34">
        <f t="shared" si="31"/>
        <v>0</v>
      </c>
      <c r="AA86" s="34">
        <f t="shared" si="32"/>
        <v>-0.3819999999999999</v>
      </c>
      <c r="AB86" s="15">
        <f t="shared" si="43"/>
        <v>0.40564461209270181</v>
      </c>
      <c r="AC86" s="34">
        <f t="shared" si="33"/>
        <v>0</v>
      </c>
      <c r="AD86" s="34">
        <f t="shared" si="44"/>
        <v>-0.79680000000000006</v>
      </c>
      <c r="AE86" s="15">
        <f t="shared" si="45"/>
        <v>0.31071044569635931</v>
      </c>
      <c r="AF86" s="34">
        <f t="shared" si="34"/>
        <v>0.31071044569635931</v>
      </c>
      <c r="AG86" s="34">
        <f t="shared" si="35"/>
        <v>0.80779999999999985</v>
      </c>
      <c r="AH86" s="15">
        <f t="shared" si="46"/>
        <v>0.69164049960599694</v>
      </c>
      <c r="AI86" s="34">
        <f t="shared" si="36"/>
        <v>0</v>
      </c>
      <c r="AJ86" s="34">
        <f t="shared" si="37"/>
        <v>4.2000000000000925E-3</v>
      </c>
      <c r="AK86" s="15">
        <f t="shared" si="47"/>
        <v>0.50104999845650278</v>
      </c>
      <c r="AL86" s="34">
        <f t="shared" si="38"/>
        <v>0</v>
      </c>
      <c r="AM86" s="35">
        <f t="shared" si="48"/>
        <v>2.5</v>
      </c>
      <c r="AN86" s="35">
        <f t="shared" si="49"/>
        <v>1.1101679486826277</v>
      </c>
      <c r="AO86" s="35">
        <f t="shared" si="50"/>
        <v>1.3898320513173723</v>
      </c>
      <c r="AP86" s="35">
        <f t="shared" si="51"/>
        <v>1</v>
      </c>
      <c r="AQ86" s="35">
        <f t="shared" si="52"/>
        <v>0.31071044569635931</v>
      </c>
      <c r="AR86" s="35">
        <f t="shared" si="53"/>
        <v>0.68928955430364069</v>
      </c>
    </row>
    <row r="87" spans="6:44" ht="15.75" hidden="1">
      <c r="F87">
        <v>90</v>
      </c>
      <c r="G87" s="35">
        <v>1</v>
      </c>
      <c r="H87" s="35">
        <v>1.4000001</v>
      </c>
      <c r="I87" s="35">
        <v>1.5000001000000001</v>
      </c>
      <c r="J87" s="35">
        <v>5</v>
      </c>
      <c r="K87" s="35">
        <v>4</v>
      </c>
      <c r="L87" s="35">
        <v>0</v>
      </c>
      <c r="M87" s="35"/>
      <c r="N87" s="35">
        <v>1</v>
      </c>
      <c r="O87" s="35">
        <v>0</v>
      </c>
      <c r="P87" s="35">
        <v>0</v>
      </c>
      <c r="Q87" s="35"/>
      <c r="R87" s="34">
        <f t="shared" si="39"/>
        <v>1</v>
      </c>
      <c r="S87" s="34">
        <f t="shared" si="27"/>
        <v>1.2110000864999999</v>
      </c>
      <c r="T87" s="34">
        <f t="shared" si="28"/>
        <v>0.60330004022000006</v>
      </c>
      <c r="U87" s="34">
        <f t="shared" si="40"/>
        <v>-1.1068</v>
      </c>
      <c r="V87" s="15">
        <f t="shared" si="41"/>
        <v>0.24846794868262756</v>
      </c>
      <c r="W87" s="34">
        <f t="shared" si="29"/>
        <v>1.2423397434131378</v>
      </c>
      <c r="X87" s="34">
        <f t="shared" si="30"/>
        <v>1.2900000000000023E-2</v>
      </c>
      <c r="Y87" s="15">
        <f t="shared" si="42"/>
        <v>0.50322495527805666</v>
      </c>
      <c r="Z87" s="34">
        <f t="shared" si="31"/>
        <v>2.0128998211122267</v>
      </c>
      <c r="AA87" s="34">
        <f t="shared" si="32"/>
        <v>-0.3819999999999999</v>
      </c>
      <c r="AB87" s="15">
        <f t="shared" si="43"/>
        <v>0.40564461209270181</v>
      </c>
      <c r="AC87" s="34">
        <f t="shared" si="33"/>
        <v>0</v>
      </c>
      <c r="AD87" s="34">
        <f t="shared" si="44"/>
        <v>-0.79680000000000006</v>
      </c>
      <c r="AE87" s="15">
        <f t="shared" si="45"/>
        <v>0.31071044569635931</v>
      </c>
      <c r="AF87" s="34">
        <f t="shared" si="34"/>
        <v>0.31071044569635931</v>
      </c>
      <c r="AG87" s="34">
        <f t="shared" si="35"/>
        <v>0.80779999999999985</v>
      </c>
      <c r="AH87" s="15">
        <f t="shared" si="46"/>
        <v>0.69164049960599694</v>
      </c>
      <c r="AI87" s="34">
        <f t="shared" si="36"/>
        <v>0</v>
      </c>
      <c r="AJ87" s="34">
        <f t="shared" si="37"/>
        <v>4.2000000000000925E-3</v>
      </c>
      <c r="AK87" s="15">
        <f t="shared" si="47"/>
        <v>0.50104999845650278</v>
      </c>
      <c r="AL87" s="34">
        <f t="shared" si="38"/>
        <v>0</v>
      </c>
      <c r="AM87" s="35">
        <f t="shared" si="48"/>
        <v>12.900000200000001</v>
      </c>
      <c r="AN87" s="35">
        <f t="shared" si="49"/>
        <v>6.0695396912453639</v>
      </c>
      <c r="AO87" s="35">
        <f t="shared" si="50"/>
        <v>6.8304605087546371</v>
      </c>
      <c r="AP87" s="35">
        <f t="shared" si="51"/>
        <v>1</v>
      </c>
      <c r="AQ87" s="35">
        <f t="shared" si="52"/>
        <v>0.31071044569635931</v>
      </c>
      <c r="AR87" s="35">
        <f t="shared" si="53"/>
        <v>0.68928955430364069</v>
      </c>
    </row>
    <row r="88" spans="6:44" ht="15.75" hidden="1">
      <c r="F88">
        <v>91</v>
      </c>
      <c r="G88" s="35">
        <v>0.2</v>
      </c>
      <c r="H88" s="35">
        <v>0.4</v>
      </c>
      <c r="I88" s="35">
        <v>1.2</v>
      </c>
      <c r="J88" s="35">
        <v>1.5000001000000001</v>
      </c>
      <c r="K88" s="35">
        <v>0</v>
      </c>
      <c r="L88" s="35">
        <v>0</v>
      </c>
      <c r="M88" s="35"/>
      <c r="N88" s="35">
        <v>0.5</v>
      </c>
      <c r="O88" s="35">
        <v>0</v>
      </c>
      <c r="P88" s="35">
        <v>0</v>
      </c>
      <c r="Q88" s="35"/>
      <c r="R88" s="34">
        <f t="shared" si="39"/>
        <v>0.2</v>
      </c>
      <c r="S88" s="34">
        <f t="shared" si="27"/>
        <v>0.34600000000000003</v>
      </c>
      <c r="T88" s="34">
        <f t="shared" si="28"/>
        <v>0.48263999999999996</v>
      </c>
      <c r="U88" s="34">
        <f t="shared" si="40"/>
        <v>-1.1068</v>
      </c>
      <c r="V88" s="15">
        <f t="shared" si="41"/>
        <v>0.24846794868262756</v>
      </c>
      <c r="W88" s="34">
        <f t="shared" si="29"/>
        <v>0.37270194787073624</v>
      </c>
      <c r="X88" s="34">
        <f t="shared" si="30"/>
        <v>1.2900000000000023E-2</v>
      </c>
      <c r="Y88" s="15">
        <f t="shared" si="42"/>
        <v>0.50322495527805666</v>
      </c>
      <c r="Z88" s="34">
        <f t="shared" si="31"/>
        <v>0</v>
      </c>
      <c r="AA88" s="34">
        <f t="shared" si="32"/>
        <v>-0.3819999999999999</v>
      </c>
      <c r="AB88" s="15">
        <f t="shared" si="43"/>
        <v>0.40564461209270181</v>
      </c>
      <c r="AC88" s="34">
        <f t="shared" si="33"/>
        <v>0</v>
      </c>
      <c r="AD88" s="34">
        <f t="shared" si="44"/>
        <v>-0.79680000000000006</v>
      </c>
      <c r="AE88" s="15">
        <f t="shared" si="45"/>
        <v>0.31071044569635931</v>
      </c>
      <c r="AF88" s="34">
        <f t="shared" si="34"/>
        <v>0.15535522284817965</v>
      </c>
      <c r="AG88" s="34">
        <f t="shared" si="35"/>
        <v>0.80779999999999985</v>
      </c>
      <c r="AH88" s="15">
        <f t="shared" si="46"/>
        <v>0.69164049960599694</v>
      </c>
      <c r="AI88" s="34">
        <f t="shared" si="36"/>
        <v>0</v>
      </c>
      <c r="AJ88" s="34">
        <f t="shared" si="37"/>
        <v>4.2000000000000925E-3</v>
      </c>
      <c r="AK88" s="15">
        <f t="shared" si="47"/>
        <v>0.50104999845650278</v>
      </c>
      <c r="AL88" s="34">
        <f t="shared" si="38"/>
        <v>0</v>
      </c>
      <c r="AM88" s="35">
        <f t="shared" si="48"/>
        <v>3.3000001000000001</v>
      </c>
      <c r="AN88" s="35">
        <f t="shared" si="49"/>
        <v>1.4013419478707363</v>
      </c>
      <c r="AO88" s="35">
        <f t="shared" si="50"/>
        <v>1.8986581521292638</v>
      </c>
      <c r="AP88" s="35">
        <f t="shared" si="51"/>
        <v>0.5</v>
      </c>
      <c r="AQ88" s="35">
        <f t="shared" si="52"/>
        <v>0.15535522284817965</v>
      </c>
      <c r="AR88" s="35">
        <f t="shared" si="53"/>
        <v>0.34464477715182035</v>
      </c>
    </row>
    <row r="89" spans="6:44" ht="15.75" hidden="1">
      <c r="F89">
        <v>92</v>
      </c>
      <c r="G89" s="35">
        <v>0.4</v>
      </c>
      <c r="H89" s="35">
        <v>0.6</v>
      </c>
      <c r="I89" s="35">
        <v>1.5000001000000001</v>
      </c>
      <c r="J89" s="35">
        <v>3.0000002000000001</v>
      </c>
      <c r="K89" s="35">
        <v>0</v>
      </c>
      <c r="L89" s="35">
        <v>0</v>
      </c>
      <c r="M89" s="35"/>
      <c r="N89" s="35">
        <v>1.5000001000000001</v>
      </c>
      <c r="O89" s="35">
        <v>0</v>
      </c>
      <c r="P89" s="35">
        <v>0</v>
      </c>
      <c r="Q89" s="35"/>
      <c r="R89" s="34">
        <f t="shared" si="39"/>
        <v>0.4</v>
      </c>
      <c r="S89" s="34">
        <f t="shared" si="27"/>
        <v>0.51900000000000002</v>
      </c>
      <c r="T89" s="34">
        <f t="shared" si="28"/>
        <v>0.60330004022000006</v>
      </c>
      <c r="U89" s="34">
        <f t="shared" si="40"/>
        <v>-1.1068</v>
      </c>
      <c r="V89" s="15">
        <f t="shared" si="41"/>
        <v>0.24846794868262756</v>
      </c>
      <c r="W89" s="34">
        <f t="shared" si="29"/>
        <v>0.74540389574147248</v>
      </c>
      <c r="X89" s="34">
        <f t="shared" si="30"/>
        <v>1.2900000000000023E-2</v>
      </c>
      <c r="Y89" s="15">
        <f t="shared" si="42"/>
        <v>0.50322495527805666</v>
      </c>
      <c r="Z89" s="34">
        <f t="shared" si="31"/>
        <v>0</v>
      </c>
      <c r="AA89" s="34">
        <f t="shared" si="32"/>
        <v>-0.3819999999999999</v>
      </c>
      <c r="AB89" s="15">
        <f t="shared" si="43"/>
        <v>0.40564461209270181</v>
      </c>
      <c r="AC89" s="34">
        <f t="shared" si="33"/>
        <v>0</v>
      </c>
      <c r="AD89" s="34">
        <f t="shared" si="44"/>
        <v>-0.79680000000000006</v>
      </c>
      <c r="AE89" s="15">
        <f t="shared" si="45"/>
        <v>0.31071044569635931</v>
      </c>
      <c r="AF89" s="34">
        <f t="shared" si="34"/>
        <v>0.46606569961558353</v>
      </c>
      <c r="AG89" s="34">
        <f t="shared" si="35"/>
        <v>0.80779999999999985</v>
      </c>
      <c r="AH89" s="15">
        <f t="shared" si="46"/>
        <v>0.69164049960599694</v>
      </c>
      <c r="AI89" s="34">
        <f t="shared" si="36"/>
        <v>0</v>
      </c>
      <c r="AJ89" s="34">
        <f t="shared" si="37"/>
        <v>4.2000000000000925E-3</v>
      </c>
      <c r="AK89" s="15">
        <f t="shared" si="47"/>
        <v>0.50104999845650278</v>
      </c>
      <c r="AL89" s="34">
        <f t="shared" si="38"/>
        <v>0</v>
      </c>
      <c r="AM89" s="35">
        <f t="shared" si="48"/>
        <v>5.5000003</v>
      </c>
      <c r="AN89" s="35">
        <f t="shared" si="49"/>
        <v>2.2677039359614728</v>
      </c>
      <c r="AO89" s="35">
        <f t="shared" si="50"/>
        <v>3.2322963640385272</v>
      </c>
      <c r="AP89" s="35">
        <f t="shared" si="51"/>
        <v>1.5000001000000001</v>
      </c>
      <c r="AQ89" s="35">
        <f t="shared" si="52"/>
        <v>0.46606569961558353</v>
      </c>
      <c r="AR89" s="35">
        <f t="shared" si="53"/>
        <v>1.0339344003844166</v>
      </c>
    </row>
    <row r="90" spans="6:44" ht="15.75" hidden="1">
      <c r="F90">
        <v>93</v>
      </c>
      <c r="G90" s="35">
        <v>0.3</v>
      </c>
      <c r="H90" s="35">
        <v>0.4</v>
      </c>
      <c r="I90" s="35">
        <v>0.8</v>
      </c>
      <c r="J90" s="35">
        <v>3.0000002000000001</v>
      </c>
      <c r="K90" s="35">
        <v>3.0000002000000001</v>
      </c>
      <c r="L90" s="35">
        <v>0</v>
      </c>
      <c r="M90" s="35"/>
      <c r="N90" s="35">
        <v>1</v>
      </c>
      <c r="O90" s="35">
        <v>1</v>
      </c>
      <c r="P90" s="35">
        <v>0</v>
      </c>
      <c r="Q90" s="35"/>
      <c r="R90" s="34">
        <f t="shared" si="39"/>
        <v>0.3</v>
      </c>
      <c r="S90" s="34">
        <f t="shared" si="27"/>
        <v>0.34600000000000003</v>
      </c>
      <c r="T90" s="34">
        <f t="shared" si="28"/>
        <v>0.32176000000000005</v>
      </c>
      <c r="U90" s="34">
        <f t="shared" si="40"/>
        <v>-1.1068</v>
      </c>
      <c r="V90" s="15">
        <f t="shared" si="41"/>
        <v>0.24846794868262756</v>
      </c>
      <c r="W90" s="34">
        <f t="shared" si="29"/>
        <v>0.74540389574147248</v>
      </c>
      <c r="X90" s="34">
        <f t="shared" si="30"/>
        <v>1.2900000000000023E-2</v>
      </c>
      <c r="Y90" s="15">
        <f t="shared" si="42"/>
        <v>0.50322495527805666</v>
      </c>
      <c r="Z90" s="34">
        <f t="shared" si="31"/>
        <v>1.5096749664791611</v>
      </c>
      <c r="AA90" s="34">
        <f t="shared" si="32"/>
        <v>-0.3819999999999999</v>
      </c>
      <c r="AB90" s="15">
        <f t="shared" si="43"/>
        <v>0.40564461209270181</v>
      </c>
      <c r="AC90" s="34">
        <f t="shared" si="33"/>
        <v>0</v>
      </c>
      <c r="AD90" s="34">
        <f t="shared" si="44"/>
        <v>-0.79680000000000006</v>
      </c>
      <c r="AE90" s="15">
        <f t="shared" si="45"/>
        <v>0.31071044569635931</v>
      </c>
      <c r="AF90" s="34">
        <f t="shared" si="34"/>
        <v>0.31071044569635931</v>
      </c>
      <c r="AG90" s="34">
        <f t="shared" si="35"/>
        <v>0.80779999999999985</v>
      </c>
      <c r="AH90" s="15">
        <f t="shared" si="46"/>
        <v>0.69164049960599694</v>
      </c>
      <c r="AI90" s="34">
        <f t="shared" si="36"/>
        <v>0.69164049960599694</v>
      </c>
      <c r="AJ90" s="34">
        <f t="shared" si="37"/>
        <v>4.2000000000000925E-3</v>
      </c>
      <c r="AK90" s="15">
        <f t="shared" si="47"/>
        <v>0.50104999845650278</v>
      </c>
      <c r="AL90" s="34">
        <f t="shared" si="38"/>
        <v>0</v>
      </c>
      <c r="AM90" s="35">
        <f t="shared" si="48"/>
        <v>7.5000004000000011</v>
      </c>
      <c r="AN90" s="35">
        <f t="shared" si="49"/>
        <v>3.2228388622206339</v>
      </c>
      <c r="AO90" s="35">
        <f t="shared" si="50"/>
        <v>4.2771615377793673</v>
      </c>
      <c r="AP90" s="35">
        <f t="shared" si="51"/>
        <v>2</v>
      </c>
      <c r="AQ90" s="35">
        <f t="shared" si="52"/>
        <v>1.0023509453023562</v>
      </c>
      <c r="AR90" s="35">
        <f t="shared" si="53"/>
        <v>0.99764905469764376</v>
      </c>
    </row>
    <row r="91" spans="6:44" ht="15.75" hidden="1">
      <c r="F91">
        <v>94</v>
      </c>
      <c r="G91" s="35">
        <v>0.2</v>
      </c>
      <c r="H91" s="35">
        <v>0.3</v>
      </c>
      <c r="I91" s="35">
        <v>1.5000001000000001</v>
      </c>
      <c r="J91" s="35">
        <v>2</v>
      </c>
      <c r="K91" s="35">
        <v>1</v>
      </c>
      <c r="L91" s="35">
        <v>0</v>
      </c>
      <c r="M91" s="35"/>
      <c r="N91" s="35">
        <v>1</v>
      </c>
      <c r="O91" s="35">
        <v>0.5</v>
      </c>
      <c r="P91" s="35">
        <v>0</v>
      </c>
      <c r="Q91" s="35"/>
      <c r="R91" s="34">
        <f t="shared" si="39"/>
        <v>0.2</v>
      </c>
      <c r="S91" s="34">
        <f t="shared" si="27"/>
        <v>0.25950000000000001</v>
      </c>
      <c r="T91" s="34">
        <f t="shared" si="28"/>
        <v>0.60330004022000006</v>
      </c>
      <c r="U91" s="34">
        <f t="shared" si="40"/>
        <v>-1.1068</v>
      </c>
      <c r="V91" s="15">
        <f t="shared" si="41"/>
        <v>0.24846794868262756</v>
      </c>
      <c r="W91" s="34">
        <f t="shared" si="29"/>
        <v>0.49693589736525512</v>
      </c>
      <c r="X91" s="34">
        <f t="shared" si="30"/>
        <v>1.2900000000000023E-2</v>
      </c>
      <c r="Y91" s="15">
        <f t="shared" si="42"/>
        <v>0.50322495527805666</v>
      </c>
      <c r="Z91" s="34">
        <f t="shared" si="31"/>
        <v>0.50322495527805666</v>
      </c>
      <c r="AA91" s="34">
        <f t="shared" si="32"/>
        <v>-0.3819999999999999</v>
      </c>
      <c r="AB91" s="15">
        <f t="shared" si="43"/>
        <v>0.40564461209270181</v>
      </c>
      <c r="AC91" s="34">
        <f t="shared" si="33"/>
        <v>0</v>
      </c>
      <c r="AD91" s="34">
        <f t="shared" si="44"/>
        <v>-0.79680000000000006</v>
      </c>
      <c r="AE91" s="15">
        <f t="shared" si="45"/>
        <v>0.31071044569635931</v>
      </c>
      <c r="AF91" s="34">
        <f t="shared" si="34"/>
        <v>0.31071044569635931</v>
      </c>
      <c r="AG91" s="34">
        <f t="shared" si="35"/>
        <v>0.80779999999999985</v>
      </c>
      <c r="AH91" s="15">
        <f t="shared" si="46"/>
        <v>0.69164049960599694</v>
      </c>
      <c r="AI91" s="34">
        <f t="shared" si="36"/>
        <v>0.34582024980299847</v>
      </c>
      <c r="AJ91" s="34">
        <f t="shared" si="37"/>
        <v>4.2000000000000925E-3</v>
      </c>
      <c r="AK91" s="15">
        <f t="shared" si="47"/>
        <v>0.50104999845650278</v>
      </c>
      <c r="AL91" s="34">
        <f t="shared" si="38"/>
        <v>0</v>
      </c>
      <c r="AM91" s="35">
        <f t="shared" si="48"/>
        <v>5.0000001000000003</v>
      </c>
      <c r="AN91" s="35">
        <f t="shared" si="49"/>
        <v>2.0629608928633116</v>
      </c>
      <c r="AO91" s="35">
        <f t="shared" si="50"/>
        <v>2.9370392071366886</v>
      </c>
      <c r="AP91" s="35">
        <f t="shared" si="51"/>
        <v>1.5</v>
      </c>
      <c r="AQ91" s="35">
        <f t="shared" si="52"/>
        <v>0.65653069549935772</v>
      </c>
      <c r="AR91" s="35">
        <f t="shared" si="53"/>
        <v>0.84346930450064228</v>
      </c>
    </row>
    <row r="92" spans="6:44" ht="15.75" hidden="1">
      <c r="F92">
        <v>95</v>
      </c>
      <c r="G92" s="35">
        <v>0.2</v>
      </c>
      <c r="H92" s="35">
        <v>0.5</v>
      </c>
      <c r="I92" s="35">
        <v>0.5</v>
      </c>
      <c r="J92" s="35">
        <v>0.5</v>
      </c>
      <c r="K92" s="35">
        <v>0</v>
      </c>
      <c r="L92" s="35">
        <v>0</v>
      </c>
      <c r="M92" s="35"/>
      <c r="N92" s="35">
        <v>0.4</v>
      </c>
      <c r="O92" s="35">
        <v>0</v>
      </c>
      <c r="P92" s="35">
        <v>0</v>
      </c>
      <c r="Q92" s="35"/>
      <c r="R92" s="34">
        <f t="shared" si="39"/>
        <v>0.2</v>
      </c>
      <c r="S92" s="34">
        <f t="shared" si="27"/>
        <v>0.4325</v>
      </c>
      <c r="T92" s="34">
        <f t="shared" si="28"/>
        <v>0.2011</v>
      </c>
      <c r="U92" s="34">
        <f t="shared" si="40"/>
        <v>-1.1068</v>
      </c>
      <c r="V92" s="15">
        <f t="shared" si="41"/>
        <v>0.24846794868262756</v>
      </c>
      <c r="W92" s="34">
        <f t="shared" si="29"/>
        <v>0.12423397434131378</v>
      </c>
      <c r="X92" s="34">
        <f t="shared" si="30"/>
        <v>1.2900000000000023E-2</v>
      </c>
      <c r="Y92" s="15">
        <f t="shared" si="42"/>
        <v>0.50322495527805666</v>
      </c>
      <c r="Z92" s="34">
        <f t="shared" si="31"/>
        <v>0</v>
      </c>
      <c r="AA92" s="34">
        <f t="shared" si="32"/>
        <v>-0.3819999999999999</v>
      </c>
      <c r="AB92" s="15">
        <f t="shared" si="43"/>
        <v>0.40564461209270181</v>
      </c>
      <c r="AC92" s="34">
        <f t="shared" si="33"/>
        <v>0</v>
      </c>
      <c r="AD92" s="34">
        <f t="shared" si="44"/>
        <v>-0.79680000000000006</v>
      </c>
      <c r="AE92" s="15">
        <f t="shared" si="45"/>
        <v>0.31071044569635931</v>
      </c>
      <c r="AF92" s="34">
        <f t="shared" si="34"/>
        <v>0.12428417827854372</v>
      </c>
      <c r="AG92" s="34">
        <f t="shared" si="35"/>
        <v>0.80779999999999985</v>
      </c>
      <c r="AH92" s="15">
        <f t="shared" si="46"/>
        <v>0.69164049960599694</v>
      </c>
      <c r="AI92" s="34">
        <f t="shared" si="36"/>
        <v>0</v>
      </c>
      <c r="AJ92" s="34">
        <f t="shared" si="37"/>
        <v>4.2000000000000925E-3</v>
      </c>
      <c r="AK92" s="15">
        <f t="shared" si="47"/>
        <v>0.50104999845650278</v>
      </c>
      <c r="AL92" s="34">
        <f t="shared" si="38"/>
        <v>0</v>
      </c>
      <c r="AM92" s="35">
        <f t="shared" si="48"/>
        <v>1.7</v>
      </c>
      <c r="AN92" s="35">
        <f t="shared" si="49"/>
        <v>0.9578339743413139</v>
      </c>
      <c r="AO92" s="35">
        <f t="shared" si="50"/>
        <v>0.74216602565868606</v>
      </c>
      <c r="AP92" s="35">
        <f t="shared" si="51"/>
        <v>0.4</v>
      </c>
      <c r="AQ92" s="35">
        <f t="shared" si="52"/>
        <v>0.12428417827854372</v>
      </c>
      <c r="AR92" s="35">
        <f t="shared" si="53"/>
        <v>0.27571582172145631</v>
      </c>
    </row>
    <row r="93" spans="6:44" ht="15.75" hidden="1">
      <c r="F93">
        <v>97</v>
      </c>
      <c r="G93" s="35"/>
      <c r="H93" s="35"/>
      <c r="I93" s="35"/>
      <c r="J93" s="35"/>
      <c r="K93" s="35"/>
      <c r="L93" s="35"/>
      <c r="M93" s="35"/>
      <c r="N93" s="35"/>
      <c r="O93" s="35"/>
      <c r="P93" s="35"/>
      <c r="Q93" s="35"/>
      <c r="R93" s="34">
        <f t="shared" si="39"/>
        <v>0</v>
      </c>
      <c r="S93" s="34">
        <f t="shared" si="27"/>
        <v>0</v>
      </c>
      <c r="T93" s="34">
        <f t="shared" si="28"/>
        <v>0</v>
      </c>
      <c r="U93" s="34">
        <f t="shared" si="40"/>
        <v>-1.1068</v>
      </c>
      <c r="V93" s="15">
        <f t="shared" si="41"/>
        <v>0.24846794868262756</v>
      </c>
      <c r="W93" s="34">
        <f t="shared" si="29"/>
        <v>0</v>
      </c>
      <c r="X93" s="34">
        <f t="shared" si="30"/>
        <v>1.2900000000000023E-2</v>
      </c>
      <c r="Y93" s="15">
        <f t="shared" si="42"/>
        <v>0.50322495527805666</v>
      </c>
      <c r="Z93" s="34">
        <f t="shared" si="31"/>
        <v>0</v>
      </c>
      <c r="AA93" s="34">
        <f t="shared" si="32"/>
        <v>-0.3819999999999999</v>
      </c>
      <c r="AB93" s="15">
        <f t="shared" si="43"/>
        <v>0.40564461209270181</v>
      </c>
      <c r="AC93" s="34">
        <f t="shared" si="33"/>
        <v>0</v>
      </c>
      <c r="AD93" s="34">
        <f t="shared" si="44"/>
        <v>-0.79680000000000006</v>
      </c>
      <c r="AE93" s="15">
        <f t="shared" si="45"/>
        <v>0.31071044569635931</v>
      </c>
      <c r="AF93" s="34">
        <f t="shared" si="34"/>
        <v>0</v>
      </c>
      <c r="AG93" s="34">
        <f t="shared" si="35"/>
        <v>0.80779999999999985</v>
      </c>
      <c r="AH93" s="15">
        <f t="shared" si="46"/>
        <v>0.69164049960599694</v>
      </c>
      <c r="AI93" s="34">
        <f t="shared" si="36"/>
        <v>0</v>
      </c>
      <c r="AJ93" s="34">
        <f t="shared" si="37"/>
        <v>4.2000000000000925E-3</v>
      </c>
      <c r="AK93" s="15">
        <f t="shared" si="47"/>
        <v>0.50104999845650278</v>
      </c>
      <c r="AL93" s="34">
        <f t="shared" si="38"/>
        <v>0</v>
      </c>
      <c r="AM93" s="35">
        <f t="shared" si="48"/>
        <v>0</v>
      </c>
      <c r="AN93" s="35">
        <f t="shared" si="49"/>
        <v>0</v>
      </c>
      <c r="AO93" s="35">
        <f t="shared" si="50"/>
        <v>0</v>
      </c>
      <c r="AP93" s="35">
        <f t="shared" si="51"/>
        <v>0</v>
      </c>
      <c r="AQ93" s="35">
        <f t="shared" si="52"/>
        <v>0</v>
      </c>
      <c r="AR93" s="35">
        <f t="shared" si="53"/>
        <v>0</v>
      </c>
    </row>
    <row r="94" spans="6:44" ht="15.75" hidden="1">
      <c r="F94">
        <v>98</v>
      </c>
      <c r="G94" s="35"/>
      <c r="H94" s="35"/>
      <c r="I94" s="35"/>
      <c r="J94" s="35"/>
      <c r="K94" s="35"/>
      <c r="L94" s="35"/>
      <c r="M94" s="35"/>
      <c r="N94" s="35"/>
      <c r="O94" s="35"/>
      <c r="P94" s="35"/>
      <c r="Q94" s="35"/>
      <c r="R94" s="34">
        <f t="shared" si="39"/>
        <v>0</v>
      </c>
      <c r="S94" s="34">
        <f t="shared" si="27"/>
        <v>0</v>
      </c>
      <c r="T94" s="34">
        <f t="shared" si="28"/>
        <v>0</v>
      </c>
      <c r="U94" s="34">
        <f t="shared" si="40"/>
        <v>-1.1068</v>
      </c>
      <c r="V94" s="15">
        <f t="shared" si="41"/>
        <v>0.24846794868262756</v>
      </c>
      <c r="W94" s="34">
        <f t="shared" si="29"/>
        <v>0</v>
      </c>
      <c r="X94" s="34">
        <f t="shared" si="30"/>
        <v>1.2900000000000023E-2</v>
      </c>
      <c r="Y94" s="15">
        <f t="shared" si="42"/>
        <v>0.50322495527805666</v>
      </c>
      <c r="Z94" s="34">
        <f t="shared" si="31"/>
        <v>0</v>
      </c>
      <c r="AA94" s="34">
        <f t="shared" si="32"/>
        <v>-0.3819999999999999</v>
      </c>
      <c r="AB94" s="15">
        <f t="shared" si="43"/>
        <v>0.40564461209270181</v>
      </c>
      <c r="AC94" s="34">
        <f t="shared" si="33"/>
        <v>0</v>
      </c>
      <c r="AD94" s="34">
        <f t="shared" si="44"/>
        <v>-0.79680000000000006</v>
      </c>
      <c r="AE94" s="15">
        <f t="shared" si="45"/>
        <v>0.31071044569635931</v>
      </c>
      <c r="AF94" s="34">
        <f t="shared" si="34"/>
        <v>0</v>
      </c>
      <c r="AG94" s="34">
        <f t="shared" si="35"/>
        <v>0.80779999999999985</v>
      </c>
      <c r="AH94" s="15">
        <f t="shared" si="46"/>
        <v>0.69164049960599694</v>
      </c>
      <c r="AI94" s="34">
        <f t="shared" si="36"/>
        <v>0</v>
      </c>
      <c r="AJ94" s="34">
        <f t="shared" si="37"/>
        <v>4.2000000000000925E-3</v>
      </c>
      <c r="AK94" s="15">
        <f t="shared" si="47"/>
        <v>0.50104999845650278</v>
      </c>
      <c r="AL94" s="34">
        <f t="shared" si="38"/>
        <v>0</v>
      </c>
      <c r="AM94" s="35">
        <f t="shared" si="48"/>
        <v>0</v>
      </c>
      <c r="AN94" s="35">
        <f t="shared" si="49"/>
        <v>0</v>
      </c>
      <c r="AO94" s="35">
        <f t="shared" si="50"/>
        <v>0</v>
      </c>
      <c r="AP94" s="35">
        <f t="shared" si="51"/>
        <v>0</v>
      </c>
      <c r="AQ94" s="35">
        <f t="shared" si="52"/>
        <v>0</v>
      </c>
      <c r="AR94" s="35">
        <f t="shared" si="53"/>
        <v>0</v>
      </c>
    </row>
    <row r="95" spans="6:44" ht="15.75" hidden="1">
      <c r="F95">
        <v>99</v>
      </c>
      <c r="G95" s="35"/>
      <c r="H95" s="35"/>
      <c r="I95" s="35"/>
      <c r="J95" s="35"/>
      <c r="K95" s="35"/>
      <c r="L95" s="35"/>
      <c r="M95" s="35"/>
      <c r="N95" s="35"/>
      <c r="O95" s="35"/>
      <c r="P95" s="35"/>
      <c r="Q95" s="35"/>
      <c r="R95" s="34">
        <f t="shared" si="39"/>
        <v>0</v>
      </c>
      <c r="S95" s="34">
        <f t="shared" si="27"/>
        <v>0</v>
      </c>
      <c r="T95" s="34">
        <f t="shared" si="28"/>
        <v>0</v>
      </c>
      <c r="U95" s="34">
        <f t="shared" si="40"/>
        <v>-1.1068</v>
      </c>
      <c r="V95" s="15">
        <f t="shared" si="41"/>
        <v>0.24846794868262756</v>
      </c>
      <c r="W95" s="34">
        <f t="shared" si="29"/>
        <v>0</v>
      </c>
      <c r="X95" s="34">
        <f t="shared" si="30"/>
        <v>1.2900000000000023E-2</v>
      </c>
      <c r="Y95" s="15">
        <f t="shared" si="42"/>
        <v>0.50322495527805666</v>
      </c>
      <c r="Z95" s="34">
        <f t="shared" si="31"/>
        <v>0</v>
      </c>
      <c r="AA95" s="34">
        <f t="shared" si="32"/>
        <v>-0.3819999999999999</v>
      </c>
      <c r="AB95" s="15">
        <f t="shared" si="43"/>
        <v>0.40564461209270181</v>
      </c>
      <c r="AC95" s="34">
        <f t="shared" si="33"/>
        <v>0</v>
      </c>
      <c r="AD95" s="34">
        <f t="shared" si="44"/>
        <v>-0.79680000000000006</v>
      </c>
      <c r="AE95" s="15">
        <f t="shared" si="45"/>
        <v>0.31071044569635931</v>
      </c>
      <c r="AF95" s="34">
        <f t="shared" si="34"/>
        <v>0</v>
      </c>
      <c r="AG95" s="34">
        <f t="shared" si="35"/>
        <v>0.80779999999999985</v>
      </c>
      <c r="AH95" s="15">
        <f t="shared" si="46"/>
        <v>0.69164049960599694</v>
      </c>
      <c r="AI95" s="34">
        <f t="shared" si="36"/>
        <v>0</v>
      </c>
      <c r="AJ95" s="34">
        <f t="shared" si="37"/>
        <v>4.2000000000000925E-3</v>
      </c>
      <c r="AK95" s="15">
        <f t="shared" si="47"/>
        <v>0.50104999845650278</v>
      </c>
      <c r="AL95" s="34">
        <f t="shared" si="38"/>
        <v>0</v>
      </c>
      <c r="AM95" s="35">
        <f t="shared" si="48"/>
        <v>0</v>
      </c>
      <c r="AN95" s="35">
        <f t="shared" si="49"/>
        <v>0</v>
      </c>
      <c r="AO95" s="35">
        <f t="shared" si="50"/>
        <v>0</v>
      </c>
      <c r="AP95" s="35">
        <f t="shared" si="51"/>
        <v>0</v>
      </c>
      <c r="AQ95" s="35">
        <f t="shared" si="52"/>
        <v>0</v>
      </c>
      <c r="AR95" s="35">
        <f t="shared" si="53"/>
        <v>0</v>
      </c>
    </row>
    <row r="96" spans="6:44" ht="15.75" hidden="1">
      <c r="F96">
        <v>100</v>
      </c>
      <c r="G96" s="35"/>
      <c r="H96" s="35"/>
      <c r="I96" s="35"/>
      <c r="J96" s="35"/>
      <c r="K96" s="35"/>
      <c r="L96" s="35"/>
      <c r="M96" s="35"/>
      <c r="N96" s="35"/>
      <c r="O96" s="35"/>
      <c r="P96" s="35"/>
      <c r="Q96" s="35"/>
      <c r="R96" s="34">
        <f t="shared" si="39"/>
        <v>0</v>
      </c>
      <c r="S96" s="34">
        <f t="shared" si="27"/>
        <v>0</v>
      </c>
      <c r="T96" s="34">
        <f t="shared" si="28"/>
        <v>0</v>
      </c>
      <c r="U96" s="34">
        <f t="shared" si="40"/>
        <v>-1.1068</v>
      </c>
      <c r="V96" s="15">
        <f t="shared" si="41"/>
        <v>0.24846794868262756</v>
      </c>
      <c r="W96" s="34">
        <f t="shared" si="29"/>
        <v>0</v>
      </c>
      <c r="X96" s="34">
        <f t="shared" si="30"/>
        <v>1.2900000000000023E-2</v>
      </c>
      <c r="Y96" s="15">
        <f t="shared" si="42"/>
        <v>0.50322495527805666</v>
      </c>
      <c r="Z96" s="34">
        <f t="shared" si="31"/>
        <v>0</v>
      </c>
      <c r="AA96" s="34">
        <f t="shared" si="32"/>
        <v>-0.3819999999999999</v>
      </c>
      <c r="AB96" s="15">
        <f t="shared" si="43"/>
        <v>0.40564461209270181</v>
      </c>
      <c r="AC96" s="34">
        <f t="shared" si="33"/>
        <v>0</v>
      </c>
      <c r="AD96" s="34">
        <f t="shared" si="44"/>
        <v>-0.79680000000000006</v>
      </c>
      <c r="AE96" s="15">
        <f t="shared" si="45"/>
        <v>0.31071044569635931</v>
      </c>
      <c r="AF96" s="34">
        <f t="shared" si="34"/>
        <v>0</v>
      </c>
      <c r="AG96" s="34">
        <f t="shared" si="35"/>
        <v>0.80779999999999985</v>
      </c>
      <c r="AH96" s="15">
        <f t="shared" si="46"/>
        <v>0.69164049960599694</v>
      </c>
      <c r="AI96" s="34">
        <f t="shared" si="36"/>
        <v>0</v>
      </c>
      <c r="AJ96" s="34">
        <f t="shared" si="37"/>
        <v>4.2000000000000925E-3</v>
      </c>
      <c r="AK96" s="15">
        <f t="shared" si="47"/>
        <v>0.50104999845650278</v>
      </c>
      <c r="AL96" s="34">
        <f t="shared" si="38"/>
        <v>0</v>
      </c>
      <c r="AM96" s="35">
        <f t="shared" si="48"/>
        <v>0</v>
      </c>
      <c r="AN96" s="35">
        <f t="shared" si="49"/>
        <v>0</v>
      </c>
      <c r="AO96" s="35">
        <f t="shared" si="50"/>
        <v>0</v>
      </c>
      <c r="AP96" s="35">
        <f t="shared" si="51"/>
        <v>0</v>
      </c>
      <c r="AQ96" s="35">
        <f t="shared" si="52"/>
        <v>0</v>
      </c>
      <c r="AR96" s="35">
        <f t="shared" si="53"/>
        <v>0</v>
      </c>
    </row>
    <row r="97" spans="6:44" ht="15.75" hidden="1">
      <c r="F97">
        <v>101</v>
      </c>
      <c r="G97" s="35">
        <v>0.3</v>
      </c>
      <c r="H97" s="35">
        <v>0.5</v>
      </c>
      <c r="I97" s="35">
        <v>1.5000001000000001</v>
      </c>
      <c r="J97" s="35">
        <v>2</v>
      </c>
      <c r="K97" s="35">
        <v>0</v>
      </c>
      <c r="L97" s="35">
        <v>0</v>
      </c>
      <c r="M97" s="35"/>
      <c r="N97" s="35">
        <v>0.5</v>
      </c>
      <c r="O97" s="35">
        <v>0</v>
      </c>
      <c r="P97" s="35">
        <v>0</v>
      </c>
      <c r="Q97" s="35"/>
      <c r="R97" s="34">
        <f t="shared" si="39"/>
        <v>0.3</v>
      </c>
      <c r="S97" s="34">
        <f t="shared" si="27"/>
        <v>0.4325</v>
      </c>
      <c r="T97" s="34">
        <f t="shared" si="28"/>
        <v>0.60330004022000006</v>
      </c>
      <c r="U97" s="34">
        <f t="shared" si="40"/>
        <v>-1.1068</v>
      </c>
      <c r="V97" s="15">
        <f t="shared" si="41"/>
        <v>0.24846794868262756</v>
      </c>
      <c r="W97" s="34">
        <f t="shared" si="29"/>
        <v>0.49693589736525512</v>
      </c>
      <c r="X97" s="34">
        <f t="shared" si="30"/>
        <v>1.2900000000000023E-2</v>
      </c>
      <c r="Y97" s="15">
        <f t="shared" si="42"/>
        <v>0.50322495527805666</v>
      </c>
      <c r="Z97" s="34">
        <f t="shared" si="31"/>
        <v>0</v>
      </c>
      <c r="AA97" s="34">
        <f t="shared" si="32"/>
        <v>-0.3819999999999999</v>
      </c>
      <c r="AB97" s="15">
        <f t="shared" si="43"/>
        <v>0.40564461209270181</v>
      </c>
      <c r="AC97" s="34">
        <f t="shared" si="33"/>
        <v>0</v>
      </c>
      <c r="AD97" s="34">
        <f t="shared" si="44"/>
        <v>-0.79680000000000006</v>
      </c>
      <c r="AE97" s="15">
        <f t="shared" si="45"/>
        <v>0.31071044569635931</v>
      </c>
      <c r="AF97" s="34">
        <f t="shared" si="34"/>
        <v>0.15535522284817965</v>
      </c>
      <c r="AG97" s="34">
        <f t="shared" si="35"/>
        <v>0.80779999999999985</v>
      </c>
      <c r="AH97" s="15">
        <f t="shared" si="46"/>
        <v>0.69164049960599694</v>
      </c>
      <c r="AI97" s="34">
        <f t="shared" si="36"/>
        <v>0</v>
      </c>
      <c r="AJ97" s="34">
        <f t="shared" si="37"/>
        <v>4.2000000000000925E-3</v>
      </c>
      <c r="AK97" s="15">
        <f t="shared" si="47"/>
        <v>0.50104999845650278</v>
      </c>
      <c r="AL97" s="34">
        <f t="shared" si="38"/>
        <v>0</v>
      </c>
      <c r="AM97" s="35">
        <f t="shared" si="48"/>
        <v>4.3000001000000001</v>
      </c>
      <c r="AN97" s="35">
        <f t="shared" si="49"/>
        <v>1.8327359375852552</v>
      </c>
      <c r="AO97" s="35">
        <f t="shared" si="50"/>
        <v>2.4672641624147449</v>
      </c>
      <c r="AP97" s="35">
        <f t="shared" si="51"/>
        <v>0.5</v>
      </c>
      <c r="AQ97" s="35">
        <f t="shared" si="52"/>
        <v>0.15535522284817965</v>
      </c>
      <c r="AR97" s="35">
        <f t="shared" si="53"/>
        <v>0.34464477715182035</v>
      </c>
    </row>
    <row r="98" spans="6:44" ht="15.75" hidden="1">
      <c r="F98">
        <v>102</v>
      </c>
      <c r="G98" s="35">
        <v>1</v>
      </c>
      <c r="H98" s="35">
        <v>1.5000001000000001</v>
      </c>
      <c r="I98" s="35">
        <v>3.0000002000000001</v>
      </c>
      <c r="J98" s="35">
        <v>20</v>
      </c>
      <c r="K98" s="35">
        <v>5</v>
      </c>
      <c r="L98" s="35">
        <v>0</v>
      </c>
      <c r="M98" s="35"/>
      <c r="N98" s="35">
        <v>0.5</v>
      </c>
      <c r="O98" s="35">
        <v>0</v>
      </c>
      <c r="P98" s="35">
        <v>0</v>
      </c>
      <c r="Q98" s="35"/>
      <c r="R98" s="34">
        <f t="shared" si="39"/>
        <v>1</v>
      </c>
      <c r="S98" s="34">
        <f t="shared" si="27"/>
        <v>1.2975000864999999</v>
      </c>
      <c r="T98" s="34">
        <f t="shared" si="28"/>
        <v>1.2066000804400001</v>
      </c>
      <c r="U98" s="34">
        <f t="shared" si="40"/>
        <v>-1.1068</v>
      </c>
      <c r="V98" s="15">
        <f t="shared" si="41"/>
        <v>0.24846794868262756</v>
      </c>
      <c r="W98" s="34">
        <f t="shared" si="29"/>
        <v>4.9693589736525512</v>
      </c>
      <c r="X98" s="34">
        <f t="shared" si="30"/>
        <v>1.2900000000000023E-2</v>
      </c>
      <c r="Y98" s="15">
        <f t="shared" si="42"/>
        <v>0.50322495527805666</v>
      </c>
      <c r="Z98" s="34">
        <f t="shared" si="31"/>
        <v>2.5161247763902832</v>
      </c>
      <c r="AA98" s="34">
        <f t="shared" si="32"/>
        <v>-0.3819999999999999</v>
      </c>
      <c r="AB98" s="15">
        <f t="shared" si="43"/>
        <v>0.40564461209270181</v>
      </c>
      <c r="AC98" s="34">
        <f t="shared" si="33"/>
        <v>0</v>
      </c>
      <c r="AD98" s="34">
        <f t="shared" si="44"/>
        <v>-0.79680000000000006</v>
      </c>
      <c r="AE98" s="15">
        <f t="shared" si="45"/>
        <v>0.31071044569635931</v>
      </c>
      <c r="AF98" s="34">
        <f t="shared" si="34"/>
        <v>0.15535522284817965</v>
      </c>
      <c r="AG98" s="34">
        <f t="shared" si="35"/>
        <v>0.80779999999999985</v>
      </c>
      <c r="AH98" s="15">
        <f t="shared" si="46"/>
        <v>0.69164049960599694</v>
      </c>
      <c r="AI98" s="34">
        <f t="shared" si="36"/>
        <v>0</v>
      </c>
      <c r="AJ98" s="34">
        <f t="shared" si="37"/>
        <v>4.2000000000000925E-3</v>
      </c>
      <c r="AK98" s="15">
        <f t="shared" si="47"/>
        <v>0.50104999845650278</v>
      </c>
      <c r="AL98" s="34">
        <f t="shared" si="38"/>
        <v>0</v>
      </c>
      <c r="AM98" s="35">
        <f t="shared" si="48"/>
        <v>30.5000003</v>
      </c>
      <c r="AN98" s="35">
        <f t="shared" si="49"/>
        <v>10.989583916982834</v>
      </c>
      <c r="AO98" s="35">
        <f t="shared" si="50"/>
        <v>19.510416383017166</v>
      </c>
      <c r="AP98" s="35">
        <f t="shared" si="51"/>
        <v>0.5</v>
      </c>
      <c r="AQ98" s="35">
        <f t="shared" si="52"/>
        <v>0.15535522284817965</v>
      </c>
      <c r="AR98" s="35">
        <f t="shared" si="53"/>
        <v>0.34464477715182035</v>
      </c>
    </row>
    <row r="99" spans="6:44" ht="15.75" hidden="1">
      <c r="F99">
        <v>103</v>
      </c>
      <c r="G99" s="35">
        <v>0.5</v>
      </c>
      <c r="H99" s="35">
        <v>0.70000004999999998</v>
      </c>
      <c r="I99" s="35">
        <v>1.5000001000000001</v>
      </c>
      <c r="J99" s="35">
        <v>3.0000002000000001</v>
      </c>
      <c r="K99" s="35">
        <v>2</v>
      </c>
      <c r="L99" s="35">
        <v>0</v>
      </c>
      <c r="M99" s="35"/>
      <c r="N99" s="35">
        <v>1</v>
      </c>
      <c r="O99" s="35">
        <v>1</v>
      </c>
      <c r="P99" s="35">
        <v>0</v>
      </c>
      <c r="Q99" s="35"/>
      <c r="R99" s="34">
        <f t="shared" si="39"/>
        <v>0.5</v>
      </c>
      <c r="S99" s="34">
        <f t="shared" si="27"/>
        <v>0.60550004324999995</v>
      </c>
      <c r="T99" s="34">
        <f t="shared" si="28"/>
        <v>0.60330004022000006</v>
      </c>
      <c r="U99" s="34">
        <f t="shared" si="40"/>
        <v>-1.1068</v>
      </c>
      <c r="V99" s="15">
        <f t="shared" si="41"/>
        <v>0.24846794868262756</v>
      </c>
      <c r="W99" s="34">
        <f t="shared" si="29"/>
        <v>0.74540389574147248</v>
      </c>
      <c r="X99" s="34">
        <f t="shared" si="30"/>
        <v>1.2900000000000023E-2</v>
      </c>
      <c r="Y99" s="15">
        <f t="shared" si="42"/>
        <v>0.50322495527805666</v>
      </c>
      <c r="Z99" s="34">
        <f t="shared" si="31"/>
        <v>1.0064499105561133</v>
      </c>
      <c r="AA99" s="34">
        <f t="shared" si="32"/>
        <v>-0.3819999999999999</v>
      </c>
      <c r="AB99" s="15">
        <f t="shared" si="43"/>
        <v>0.40564461209270181</v>
      </c>
      <c r="AC99" s="34">
        <f t="shared" si="33"/>
        <v>0</v>
      </c>
      <c r="AD99" s="34">
        <f t="shared" si="44"/>
        <v>-0.79680000000000006</v>
      </c>
      <c r="AE99" s="15">
        <f t="shared" si="45"/>
        <v>0.31071044569635931</v>
      </c>
      <c r="AF99" s="34">
        <f t="shared" si="34"/>
        <v>0.31071044569635931</v>
      </c>
      <c r="AG99" s="34">
        <f t="shared" si="35"/>
        <v>0.80779999999999985</v>
      </c>
      <c r="AH99" s="15">
        <f t="shared" si="46"/>
        <v>0.69164049960599694</v>
      </c>
      <c r="AI99" s="34">
        <f t="shared" si="36"/>
        <v>0.69164049960599694</v>
      </c>
      <c r="AJ99" s="34">
        <f t="shared" si="37"/>
        <v>4.2000000000000925E-3</v>
      </c>
      <c r="AK99" s="15">
        <f t="shared" si="47"/>
        <v>0.50104999845650278</v>
      </c>
      <c r="AL99" s="34">
        <f t="shared" si="38"/>
        <v>0</v>
      </c>
      <c r="AM99" s="35">
        <f t="shared" si="48"/>
        <v>7.7000003499999998</v>
      </c>
      <c r="AN99" s="35">
        <f t="shared" si="49"/>
        <v>3.4606538897675856</v>
      </c>
      <c r="AO99" s="35">
        <f t="shared" si="50"/>
        <v>4.2393464602324142</v>
      </c>
      <c r="AP99" s="35">
        <f t="shared" si="51"/>
        <v>2</v>
      </c>
      <c r="AQ99" s="35">
        <f t="shared" si="52"/>
        <v>1.0023509453023562</v>
      </c>
      <c r="AR99" s="35">
        <f t="shared" si="53"/>
        <v>0.99764905469764376</v>
      </c>
    </row>
    <row r="100" spans="6:44" ht="15.75" hidden="1">
      <c r="F100">
        <v>104</v>
      </c>
      <c r="G100" s="35">
        <v>1.5000001000000001</v>
      </c>
      <c r="H100" s="35">
        <v>2</v>
      </c>
      <c r="I100" s="35">
        <v>3.0000002000000001</v>
      </c>
      <c r="J100" s="35">
        <v>15.000000999999999</v>
      </c>
      <c r="K100" s="35">
        <v>5</v>
      </c>
      <c r="L100" s="35">
        <v>0</v>
      </c>
      <c r="M100" s="35"/>
      <c r="N100" s="35">
        <v>1</v>
      </c>
      <c r="O100" s="35">
        <v>1</v>
      </c>
      <c r="P100" s="35">
        <v>0</v>
      </c>
      <c r="Q100" s="35"/>
      <c r="R100" s="34">
        <f t="shared" si="39"/>
        <v>1.5000001000000001</v>
      </c>
      <c r="S100" s="34">
        <f t="shared" si="27"/>
        <v>1.73</v>
      </c>
      <c r="T100" s="34">
        <f t="shared" si="28"/>
        <v>1.2066000804400001</v>
      </c>
      <c r="U100" s="34">
        <f t="shared" si="40"/>
        <v>-1.1068</v>
      </c>
      <c r="V100" s="15">
        <f t="shared" si="41"/>
        <v>0.24846794868262756</v>
      </c>
      <c r="W100" s="34">
        <f t="shared" si="29"/>
        <v>3.7270194787073621</v>
      </c>
      <c r="X100" s="34">
        <f t="shared" si="30"/>
        <v>1.2900000000000023E-2</v>
      </c>
      <c r="Y100" s="15">
        <f t="shared" si="42"/>
        <v>0.50322495527805666</v>
      </c>
      <c r="Z100" s="34">
        <f t="shared" si="31"/>
        <v>2.5161247763902832</v>
      </c>
      <c r="AA100" s="34">
        <f t="shared" si="32"/>
        <v>-0.3819999999999999</v>
      </c>
      <c r="AB100" s="15">
        <f t="shared" si="43"/>
        <v>0.40564461209270181</v>
      </c>
      <c r="AC100" s="34">
        <f t="shared" si="33"/>
        <v>0</v>
      </c>
      <c r="AD100" s="34">
        <f t="shared" si="44"/>
        <v>-0.79680000000000006</v>
      </c>
      <c r="AE100" s="15">
        <f t="shared" si="45"/>
        <v>0.31071044569635931</v>
      </c>
      <c r="AF100" s="34">
        <f t="shared" si="34"/>
        <v>0.31071044569635931</v>
      </c>
      <c r="AG100" s="34">
        <f t="shared" si="35"/>
        <v>0.80779999999999985</v>
      </c>
      <c r="AH100" s="15">
        <f t="shared" si="46"/>
        <v>0.69164049960599694</v>
      </c>
      <c r="AI100" s="34">
        <f t="shared" si="36"/>
        <v>0.69164049960599694</v>
      </c>
      <c r="AJ100" s="34">
        <f t="shared" si="37"/>
        <v>4.2000000000000925E-3</v>
      </c>
      <c r="AK100" s="15">
        <f t="shared" si="47"/>
        <v>0.50104999845650278</v>
      </c>
      <c r="AL100" s="34">
        <f t="shared" si="38"/>
        <v>0</v>
      </c>
      <c r="AM100" s="35">
        <f t="shared" si="48"/>
        <v>26.500001300000001</v>
      </c>
      <c r="AN100" s="35">
        <f t="shared" si="49"/>
        <v>10.679744435537645</v>
      </c>
      <c r="AO100" s="35">
        <f t="shared" si="50"/>
        <v>15.820256864462356</v>
      </c>
      <c r="AP100" s="35">
        <f t="shared" si="51"/>
        <v>2</v>
      </c>
      <c r="AQ100" s="35">
        <f t="shared" si="52"/>
        <v>1.0023509453023562</v>
      </c>
      <c r="AR100" s="35">
        <f t="shared" si="53"/>
        <v>0.99764905469764376</v>
      </c>
    </row>
    <row r="101" spans="6:44" ht="15.75" hidden="1">
      <c r="F101">
        <v>105</v>
      </c>
      <c r="G101" s="35">
        <v>0.4</v>
      </c>
      <c r="H101" s="35">
        <v>0.5</v>
      </c>
      <c r="I101" s="35">
        <v>1.5000001000000001</v>
      </c>
      <c r="J101" s="35">
        <v>5</v>
      </c>
      <c r="K101" s="35">
        <v>3.0000002000000001</v>
      </c>
      <c r="L101" s="35">
        <v>0</v>
      </c>
      <c r="M101" s="35"/>
      <c r="N101" s="35">
        <v>2</v>
      </c>
      <c r="O101" s="35">
        <v>2</v>
      </c>
      <c r="P101" s="35">
        <v>0</v>
      </c>
      <c r="Q101" s="35"/>
      <c r="R101" s="34">
        <f t="shared" si="39"/>
        <v>0.4</v>
      </c>
      <c r="S101" s="34">
        <f t="shared" si="27"/>
        <v>0.4325</v>
      </c>
      <c r="T101" s="34">
        <f t="shared" si="28"/>
        <v>0.60330004022000006</v>
      </c>
      <c r="U101" s="34">
        <f t="shared" si="40"/>
        <v>-1.1068</v>
      </c>
      <c r="V101" s="15">
        <f t="shared" si="41"/>
        <v>0.24846794868262756</v>
      </c>
      <c r="W101" s="34">
        <f t="shared" si="29"/>
        <v>1.2423397434131378</v>
      </c>
      <c r="X101" s="34">
        <f t="shared" si="30"/>
        <v>1.2900000000000023E-2</v>
      </c>
      <c r="Y101" s="15">
        <f t="shared" si="42"/>
        <v>0.50322495527805666</v>
      </c>
      <c r="Z101" s="34">
        <f t="shared" si="31"/>
        <v>1.5096749664791611</v>
      </c>
      <c r="AA101" s="34">
        <f t="shared" si="32"/>
        <v>-0.3819999999999999</v>
      </c>
      <c r="AB101" s="15">
        <f t="shared" si="43"/>
        <v>0.40564461209270181</v>
      </c>
      <c r="AC101" s="34">
        <f t="shared" si="33"/>
        <v>0</v>
      </c>
      <c r="AD101" s="34">
        <f t="shared" si="44"/>
        <v>-0.79680000000000006</v>
      </c>
      <c r="AE101" s="15">
        <f t="shared" si="45"/>
        <v>0.31071044569635931</v>
      </c>
      <c r="AF101" s="34">
        <f t="shared" si="34"/>
        <v>0.62142089139271861</v>
      </c>
      <c r="AG101" s="34">
        <f t="shared" si="35"/>
        <v>0.80779999999999985</v>
      </c>
      <c r="AH101" s="15">
        <f t="shared" si="46"/>
        <v>0.69164049960599694</v>
      </c>
      <c r="AI101" s="34">
        <f t="shared" si="36"/>
        <v>1.3832809992119939</v>
      </c>
      <c r="AJ101" s="34">
        <f t="shared" si="37"/>
        <v>4.2000000000000925E-3</v>
      </c>
      <c r="AK101" s="15">
        <f t="shared" si="47"/>
        <v>0.50104999845650278</v>
      </c>
      <c r="AL101" s="34">
        <f t="shared" si="38"/>
        <v>0</v>
      </c>
      <c r="AM101" s="35">
        <f t="shared" si="48"/>
        <v>10.4000003</v>
      </c>
      <c r="AN101" s="35">
        <f t="shared" si="49"/>
        <v>4.1878147501122989</v>
      </c>
      <c r="AO101" s="35">
        <f t="shared" si="50"/>
        <v>6.2121855498877014</v>
      </c>
      <c r="AP101" s="35">
        <f t="shared" si="51"/>
        <v>4</v>
      </c>
      <c r="AQ101" s="35">
        <f t="shared" si="52"/>
        <v>2.0047018906047125</v>
      </c>
      <c r="AR101" s="35">
        <f t="shared" si="53"/>
        <v>1.9952981093952875</v>
      </c>
    </row>
    <row r="102" spans="6:44" ht="15.75" hidden="1">
      <c r="F102">
        <v>106</v>
      </c>
      <c r="G102" s="35">
        <v>1</v>
      </c>
      <c r="H102" s="35">
        <v>1.7</v>
      </c>
      <c r="I102" s="35">
        <v>3.3000001999999999</v>
      </c>
      <c r="J102" s="35">
        <v>17.5</v>
      </c>
      <c r="K102" s="35">
        <v>17.5</v>
      </c>
      <c r="L102" s="35">
        <v>0</v>
      </c>
      <c r="M102" s="35"/>
      <c r="N102" s="35">
        <v>3.5000002000000001</v>
      </c>
      <c r="O102" s="35">
        <v>3.5000002000000001</v>
      </c>
      <c r="P102" s="35">
        <v>0</v>
      </c>
      <c r="Q102" s="35"/>
      <c r="R102" s="34">
        <f t="shared" si="39"/>
        <v>1</v>
      </c>
      <c r="S102" s="34">
        <f t="shared" si="27"/>
        <v>1.4704999999999999</v>
      </c>
      <c r="T102" s="34">
        <f t="shared" si="28"/>
        <v>1.3272600804399999</v>
      </c>
      <c r="U102" s="34">
        <f t="shared" si="40"/>
        <v>-1.1068</v>
      </c>
      <c r="V102" s="15">
        <f t="shared" si="41"/>
        <v>0.24846794868262756</v>
      </c>
      <c r="W102" s="34">
        <f t="shared" si="29"/>
        <v>4.348189101945982</v>
      </c>
      <c r="X102" s="34">
        <f t="shared" si="30"/>
        <v>1.2900000000000023E-2</v>
      </c>
      <c r="Y102" s="15">
        <f t="shared" si="42"/>
        <v>0.50322495527805666</v>
      </c>
      <c r="Z102" s="34">
        <f t="shared" si="31"/>
        <v>8.8064367173659921</v>
      </c>
      <c r="AA102" s="34">
        <f t="shared" si="32"/>
        <v>-0.3819999999999999</v>
      </c>
      <c r="AB102" s="15">
        <f t="shared" si="43"/>
        <v>0.40564461209270181</v>
      </c>
      <c r="AC102" s="34">
        <f t="shared" si="33"/>
        <v>0</v>
      </c>
      <c r="AD102" s="34">
        <f t="shared" si="44"/>
        <v>-0.79680000000000006</v>
      </c>
      <c r="AE102" s="15">
        <f t="shared" si="45"/>
        <v>0.31071044569635931</v>
      </c>
      <c r="AF102" s="34">
        <f t="shared" si="34"/>
        <v>1.0874866220793467</v>
      </c>
      <c r="AG102" s="34">
        <f t="shared" si="35"/>
        <v>0.80779999999999985</v>
      </c>
      <c r="AH102" s="15">
        <f t="shared" si="46"/>
        <v>0.69164049960599694</v>
      </c>
      <c r="AI102" s="34">
        <f t="shared" si="36"/>
        <v>2.4207418869490893</v>
      </c>
      <c r="AJ102" s="34">
        <f t="shared" si="37"/>
        <v>4.2000000000000925E-3</v>
      </c>
      <c r="AK102" s="15">
        <f t="shared" si="47"/>
        <v>0.50104999845650278</v>
      </c>
      <c r="AL102" s="34">
        <f t="shared" si="38"/>
        <v>0</v>
      </c>
      <c r="AM102" s="35">
        <f t="shared" si="48"/>
        <v>41.000000200000002</v>
      </c>
      <c r="AN102" s="35">
        <f t="shared" si="49"/>
        <v>16.952385899751974</v>
      </c>
      <c r="AO102" s="35">
        <f t="shared" si="50"/>
        <v>24.047614300248028</v>
      </c>
      <c r="AP102" s="35">
        <f t="shared" si="51"/>
        <v>7.0000004000000002</v>
      </c>
      <c r="AQ102" s="35">
        <f t="shared" si="52"/>
        <v>3.5082285090284362</v>
      </c>
      <c r="AR102" s="35">
        <f t="shared" si="53"/>
        <v>3.491771890971564</v>
      </c>
    </row>
    <row r="103" spans="6:44" ht="15.75" hidden="1">
      <c r="F103">
        <v>107</v>
      </c>
      <c r="G103" s="35">
        <v>0.1</v>
      </c>
      <c r="H103" s="35">
        <v>0.70000004999999998</v>
      </c>
      <c r="I103" s="35">
        <v>0.5</v>
      </c>
      <c r="J103" s="35">
        <v>0.1</v>
      </c>
      <c r="K103" s="35">
        <v>0</v>
      </c>
      <c r="L103" s="35">
        <v>0</v>
      </c>
      <c r="M103" s="35"/>
      <c r="N103" s="35">
        <v>0.2</v>
      </c>
      <c r="O103" s="35">
        <v>0</v>
      </c>
      <c r="P103" s="35">
        <v>0</v>
      </c>
      <c r="Q103" s="35"/>
      <c r="R103" s="34">
        <f t="shared" si="39"/>
        <v>0.1</v>
      </c>
      <c r="S103" s="34">
        <f t="shared" si="27"/>
        <v>0.60550004324999995</v>
      </c>
      <c r="T103" s="34">
        <f t="shared" si="28"/>
        <v>0.2011</v>
      </c>
      <c r="U103" s="34">
        <f t="shared" si="40"/>
        <v>-1.1068</v>
      </c>
      <c r="V103" s="15">
        <f t="shared" si="41"/>
        <v>0.24846794868262756</v>
      </c>
      <c r="W103" s="34">
        <f t="shared" si="29"/>
        <v>2.4846794868262759E-2</v>
      </c>
      <c r="X103" s="34">
        <f t="shared" si="30"/>
        <v>1.2900000000000023E-2</v>
      </c>
      <c r="Y103" s="15">
        <f t="shared" si="42"/>
        <v>0.50322495527805666</v>
      </c>
      <c r="Z103" s="34">
        <f t="shared" si="31"/>
        <v>0</v>
      </c>
      <c r="AA103" s="34">
        <f t="shared" si="32"/>
        <v>-0.3819999999999999</v>
      </c>
      <c r="AB103" s="15">
        <f t="shared" si="43"/>
        <v>0.40564461209270181</v>
      </c>
      <c r="AC103" s="34">
        <f t="shared" si="33"/>
        <v>0</v>
      </c>
      <c r="AD103" s="34">
        <f t="shared" si="44"/>
        <v>-0.79680000000000006</v>
      </c>
      <c r="AE103" s="15">
        <f t="shared" si="45"/>
        <v>0.31071044569635931</v>
      </c>
      <c r="AF103" s="34">
        <f t="shared" si="34"/>
        <v>6.2142089139271862E-2</v>
      </c>
      <c r="AG103" s="34">
        <f t="shared" si="35"/>
        <v>0.80779999999999985</v>
      </c>
      <c r="AH103" s="15">
        <f t="shared" si="46"/>
        <v>0.69164049960599694</v>
      </c>
      <c r="AI103" s="34">
        <f t="shared" si="36"/>
        <v>0</v>
      </c>
      <c r="AJ103" s="34">
        <f t="shared" si="37"/>
        <v>4.2000000000000925E-3</v>
      </c>
      <c r="AK103" s="15">
        <f t="shared" si="47"/>
        <v>0.50104999845650278</v>
      </c>
      <c r="AL103" s="34">
        <f t="shared" si="38"/>
        <v>0</v>
      </c>
      <c r="AM103" s="35">
        <f t="shared" si="48"/>
        <v>1.4000000500000001</v>
      </c>
      <c r="AN103" s="35">
        <f t="shared" si="49"/>
        <v>0.93144683811826268</v>
      </c>
      <c r="AO103" s="35">
        <f t="shared" si="50"/>
        <v>0.46855321188173737</v>
      </c>
      <c r="AP103" s="35">
        <f t="shared" si="51"/>
        <v>0.2</v>
      </c>
      <c r="AQ103" s="35">
        <f t="shared" si="52"/>
        <v>6.2142089139271862E-2</v>
      </c>
      <c r="AR103" s="35">
        <f t="shared" si="53"/>
        <v>0.13785791086072816</v>
      </c>
    </row>
    <row r="104" spans="6:44" ht="15.75" hidden="1">
      <c r="F104">
        <v>109</v>
      </c>
      <c r="G104" s="35">
        <v>0.3</v>
      </c>
      <c r="H104" s="35">
        <v>0.5</v>
      </c>
      <c r="I104" s="35">
        <v>1</v>
      </c>
      <c r="J104" s="35">
        <v>1.2</v>
      </c>
      <c r="K104" s="35">
        <v>0.5</v>
      </c>
      <c r="L104" s="35">
        <v>0.5</v>
      </c>
      <c r="M104" s="35"/>
      <c r="N104" s="35">
        <v>0.75000005999999997</v>
      </c>
      <c r="O104" s="35">
        <v>0.3</v>
      </c>
      <c r="P104" s="35">
        <v>0</v>
      </c>
      <c r="Q104" s="35"/>
      <c r="R104" s="34">
        <f t="shared" si="39"/>
        <v>0.3</v>
      </c>
      <c r="S104" s="34">
        <f t="shared" si="27"/>
        <v>0.4325</v>
      </c>
      <c r="T104" s="34">
        <f t="shared" si="28"/>
        <v>0.4022</v>
      </c>
      <c r="U104" s="34">
        <f t="shared" si="40"/>
        <v>-1.1068</v>
      </c>
      <c r="V104" s="15">
        <f t="shared" si="41"/>
        <v>0.24846794868262756</v>
      </c>
      <c r="W104" s="34">
        <f t="shared" si="29"/>
        <v>0.29816153841915305</v>
      </c>
      <c r="X104" s="34">
        <f t="shared" si="30"/>
        <v>1.2900000000000023E-2</v>
      </c>
      <c r="Y104" s="15">
        <f t="shared" si="42"/>
        <v>0.50322495527805666</v>
      </c>
      <c r="Z104" s="34">
        <f t="shared" si="31"/>
        <v>0.25161247763902833</v>
      </c>
      <c r="AA104" s="34">
        <f t="shared" si="32"/>
        <v>-0.3819999999999999</v>
      </c>
      <c r="AB104" s="15">
        <f t="shared" si="43"/>
        <v>0.40564461209270181</v>
      </c>
      <c r="AC104" s="34">
        <f t="shared" si="33"/>
        <v>0.2028223060463509</v>
      </c>
      <c r="AD104" s="34">
        <f t="shared" si="44"/>
        <v>-0.79680000000000006</v>
      </c>
      <c r="AE104" s="15">
        <f t="shared" si="45"/>
        <v>0.31071044569635931</v>
      </c>
      <c r="AF104" s="34">
        <f t="shared" si="34"/>
        <v>0.2330328529148962</v>
      </c>
      <c r="AG104" s="34">
        <f t="shared" si="35"/>
        <v>0.80779999999999985</v>
      </c>
      <c r="AH104" s="15">
        <f t="shared" si="46"/>
        <v>0.69164049960599694</v>
      </c>
      <c r="AI104" s="34">
        <f t="shared" si="36"/>
        <v>0.20749214988179907</v>
      </c>
      <c r="AJ104" s="34">
        <f t="shared" si="37"/>
        <v>4.2000000000000925E-3</v>
      </c>
      <c r="AK104" s="15">
        <f t="shared" si="47"/>
        <v>0.50104999845650278</v>
      </c>
      <c r="AL104" s="34">
        <f t="shared" si="38"/>
        <v>0</v>
      </c>
      <c r="AM104" s="35">
        <f t="shared" si="48"/>
        <v>4</v>
      </c>
      <c r="AN104" s="35">
        <f t="shared" si="49"/>
        <v>1.8872963221045325</v>
      </c>
      <c r="AO104" s="35">
        <f t="shared" si="50"/>
        <v>2.1127036778954675</v>
      </c>
      <c r="AP104" s="35">
        <f t="shared" si="51"/>
        <v>1.0500000599999999</v>
      </c>
      <c r="AQ104" s="35">
        <f t="shared" si="52"/>
        <v>0.44052500279669526</v>
      </c>
      <c r="AR104" s="35">
        <f t="shared" si="53"/>
        <v>0.60947505720330464</v>
      </c>
    </row>
    <row r="105" spans="6:44" ht="15.75" hidden="1">
      <c r="F105">
        <v>110</v>
      </c>
      <c r="G105" s="35">
        <v>0.4</v>
      </c>
      <c r="H105" s="35">
        <v>0.5</v>
      </c>
      <c r="I105" s="35">
        <v>1</v>
      </c>
      <c r="J105" s="35">
        <v>1</v>
      </c>
      <c r="K105" s="35">
        <v>5</v>
      </c>
      <c r="L105" s="35">
        <v>0</v>
      </c>
      <c r="M105" s="35"/>
      <c r="N105" s="35">
        <v>0.5</v>
      </c>
      <c r="O105" s="35">
        <v>1</v>
      </c>
      <c r="P105" s="35">
        <v>0</v>
      </c>
      <c r="Q105" s="35"/>
      <c r="R105" s="34">
        <f t="shared" si="39"/>
        <v>0.4</v>
      </c>
      <c r="S105" s="34">
        <f t="shared" si="27"/>
        <v>0.4325</v>
      </c>
      <c r="T105" s="34">
        <f t="shared" si="28"/>
        <v>0.4022</v>
      </c>
      <c r="U105" s="34">
        <f t="shared" si="40"/>
        <v>-1.1068</v>
      </c>
      <c r="V105" s="15">
        <f t="shared" si="41"/>
        <v>0.24846794868262756</v>
      </c>
      <c r="W105" s="34">
        <f t="shared" si="29"/>
        <v>0.24846794868262756</v>
      </c>
      <c r="X105" s="34">
        <f t="shared" si="30"/>
        <v>1.2900000000000023E-2</v>
      </c>
      <c r="Y105" s="15">
        <f t="shared" si="42"/>
        <v>0.50322495527805666</v>
      </c>
      <c r="Z105" s="34">
        <f t="shared" si="31"/>
        <v>2.5161247763902832</v>
      </c>
      <c r="AA105" s="34">
        <f t="shared" si="32"/>
        <v>-0.3819999999999999</v>
      </c>
      <c r="AB105" s="15">
        <f t="shared" si="43"/>
        <v>0.40564461209270181</v>
      </c>
      <c r="AC105" s="34">
        <f t="shared" si="33"/>
        <v>0</v>
      </c>
      <c r="AD105" s="34">
        <f t="shared" si="44"/>
        <v>-0.79680000000000006</v>
      </c>
      <c r="AE105" s="15">
        <f t="shared" si="45"/>
        <v>0.31071044569635931</v>
      </c>
      <c r="AF105" s="34">
        <f t="shared" si="34"/>
        <v>0.15535522284817965</v>
      </c>
      <c r="AG105" s="34">
        <f t="shared" si="35"/>
        <v>0.80779999999999985</v>
      </c>
      <c r="AH105" s="15">
        <f t="shared" si="46"/>
        <v>0.69164049960599694</v>
      </c>
      <c r="AI105" s="34">
        <f t="shared" si="36"/>
        <v>0.69164049960599694</v>
      </c>
      <c r="AJ105" s="34">
        <f t="shared" si="37"/>
        <v>4.2000000000000925E-3</v>
      </c>
      <c r="AK105" s="15">
        <f t="shared" si="47"/>
        <v>0.50104999845650278</v>
      </c>
      <c r="AL105" s="34">
        <f t="shared" si="38"/>
        <v>0</v>
      </c>
      <c r="AM105" s="35">
        <f t="shared" si="48"/>
        <v>7.9</v>
      </c>
      <c r="AN105" s="35">
        <f t="shared" si="49"/>
        <v>3.9992927250729107</v>
      </c>
      <c r="AO105" s="35">
        <f t="shared" si="50"/>
        <v>3.9007072749270897</v>
      </c>
      <c r="AP105" s="35">
        <f t="shared" si="51"/>
        <v>1.5</v>
      </c>
      <c r="AQ105" s="35">
        <f t="shared" si="52"/>
        <v>0.84699572245417665</v>
      </c>
      <c r="AR105" s="35">
        <f t="shared" si="53"/>
        <v>0.65300427754582335</v>
      </c>
    </row>
    <row r="106" spans="6:44" ht="15.75" hidden="1">
      <c r="F106">
        <v>114</v>
      </c>
      <c r="G106" s="35">
        <v>0.2</v>
      </c>
      <c r="H106" s="35">
        <v>0.70000004999999998</v>
      </c>
      <c r="I106" s="35">
        <v>0.4</v>
      </c>
      <c r="J106" s="35">
        <v>0.3</v>
      </c>
      <c r="K106" s="35">
        <v>0.5</v>
      </c>
      <c r="L106" s="35">
        <v>0</v>
      </c>
      <c r="M106" s="35"/>
      <c r="N106" s="35">
        <v>0.2</v>
      </c>
      <c r="O106" s="35">
        <v>0.3</v>
      </c>
      <c r="P106" s="35">
        <v>0</v>
      </c>
      <c r="Q106" s="35"/>
      <c r="R106" s="34">
        <f t="shared" si="39"/>
        <v>0.2</v>
      </c>
      <c r="S106" s="34">
        <f t="shared" si="27"/>
        <v>0.60550004324999995</v>
      </c>
      <c r="T106" s="34">
        <f t="shared" si="28"/>
        <v>0.16088000000000002</v>
      </c>
      <c r="U106" s="34">
        <f t="shared" si="40"/>
        <v>-1.1068</v>
      </c>
      <c r="V106" s="15">
        <f t="shared" si="41"/>
        <v>0.24846794868262756</v>
      </c>
      <c r="W106" s="34">
        <f t="shared" si="29"/>
        <v>7.4540384604788262E-2</v>
      </c>
      <c r="X106" s="34">
        <f t="shared" si="30"/>
        <v>1.2900000000000023E-2</v>
      </c>
      <c r="Y106" s="15">
        <f t="shared" si="42"/>
        <v>0.50322495527805666</v>
      </c>
      <c r="Z106" s="34">
        <f t="shared" si="31"/>
        <v>0.25161247763902833</v>
      </c>
      <c r="AA106" s="34">
        <f t="shared" si="32"/>
        <v>-0.3819999999999999</v>
      </c>
      <c r="AB106" s="15">
        <f t="shared" si="43"/>
        <v>0.40564461209270181</v>
      </c>
      <c r="AC106" s="34">
        <f t="shared" si="33"/>
        <v>0</v>
      </c>
      <c r="AD106" s="34">
        <f t="shared" si="44"/>
        <v>-0.79680000000000006</v>
      </c>
      <c r="AE106" s="15">
        <f t="shared" si="45"/>
        <v>0.31071044569635931</v>
      </c>
      <c r="AF106" s="34">
        <f t="shared" si="34"/>
        <v>6.2142089139271862E-2</v>
      </c>
      <c r="AG106" s="34">
        <f t="shared" si="35"/>
        <v>0.80779999999999985</v>
      </c>
      <c r="AH106" s="15">
        <f t="shared" si="46"/>
        <v>0.69164049960599694</v>
      </c>
      <c r="AI106" s="34">
        <f t="shared" si="36"/>
        <v>0.20749214988179907</v>
      </c>
      <c r="AJ106" s="34">
        <f t="shared" si="37"/>
        <v>4.2000000000000925E-3</v>
      </c>
      <c r="AK106" s="15">
        <f t="shared" si="47"/>
        <v>0.50104999845650278</v>
      </c>
      <c r="AL106" s="34">
        <f t="shared" si="38"/>
        <v>0</v>
      </c>
      <c r="AM106" s="35">
        <f t="shared" si="48"/>
        <v>2.1000000500000002</v>
      </c>
      <c r="AN106" s="35">
        <f t="shared" si="49"/>
        <v>1.2925329054938164</v>
      </c>
      <c r="AO106" s="35">
        <f t="shared" si="50"/>
        <v>0.80746714450618384</v>
      </c>
      <c r="AP106" s="35">
        <f t="shared" si="51"/>
        <v>0.5</v>
      </c>
      <c r="AQ106" s="35">
        <f t="shared" si="52"/>
        <v>0.26963423902107092</v>
      </c>
      <c r="AR106" s="35">
        <f t="shared" si="53"/>
        <v>0.23036576097892908</v>
      </c>
    </row>
    <row r="107" spans="6:44" ht="15.75" hidden="1">
      <c r="F107">
        <v>115</v>
      </c>
      <c r="G107" s="35">
        <v>0.2</v>
      </c>
      <c r="H107" s="35">
        <v>0.70000004999999998</v>
      </c>
      <c r="I107" s="35">
        <v>2</v>
      </c>
      <c r="J107" s="35">
        <v>0</v>
      </c>
      <c r="K107" s="35">
        <v>0</v>
      </c>
      <c r="L107" s="35">
        <v>0</v>
      </c>
      <c r="M107" s="35"/>
      <c r="N107" s="35">
        <v>0.2</v>
      </c>
      <c r="O107" s="35">
        <v>0</v>
      </c>
      <c r="P107" s="35">
        <v>0</v>
      </c>
      <c r="Q107" s="35"/>
      <c r="R107" s="34">
        <f t="shared" si="39"/>
        <v>0.2</v>
      </c>
      <c r="S107" s="34">
        <f t="shared" si="27"/>
        <v>0.60550004324999995</v>
      </c>
      <c r="T107" s="34">
        <f t="shared" si="28"/>
        <v>0.8044</v>
      </c>
      <c r="U107" s="34">
        <f t="shared" si="40"/>
        <v>-1.1068</v>
      </c>
      <c r="V107" s="15">
        <f t="shared" si="41"/>
        <v>0.24846794868262756</v>
      </c>
      <c r="W107" s="34">
        <f t="shared" si="29"/>
        <v>0</v>
      </c>
      <c r="X107" s="34">
        <f t="shared" si="30"/>
        <v>1.2900000000000023E-2</v>
      </c>
      <c r="Y107" s="15">
        <f t="shared" si="42"/>
        <v>0.50322495527805666</v>
      </c>
      <c r="Z107" s="34">
        <f t="shared" si="31"/>
        <v>0</v>
      </c>
      <c r="AA107" s="34">
        <f t="shared" si="32"/>
        <v>-0.3819999999999999</v>
      </c>
      <c r="AB107" s="15">
        <f t="shared" si="43"/>
        <v>0.40564461209270181</v>
      </c>
      <c r="AC107" s="34">
        <f t="shared" si="33"/>
        <v>0</v>
      </c>
      <c r="AD107" s="34">
        <f t="shared" si="44"/>
        <v>-0.79680000000000006</v>
      </c>
      <c r="AE107" s="15">
        <f t="shared" si="45"/>
        <v>0.31071044569635931</v>
      </c>
      <c r="AF107" s="34">
        <f t="shared" si="34"/>
        <v>6.2142089139271862E-2</v>
      </c>
      <c r="AG107" s="34">
        <f t="shared" si="35"/>
        <v>0.80779999999999985</v>
      </c>
      <c r="AH107" s="15">
        <f t="shared" si="46"/>
        <v>0.69164049960599694</v>
      </c>
      <c r="AI107" s="34">
        <f t="shared" si="36"/>
        <v>0</v>
      </c>
      <c r="AJ107" s="34">
        <f t="shared" si="37"/>
        <v>4.2000000000000925E-3</v>
      </c>
      <c r="AK107" s="15">
        <f t="shared" si="47"/>
        <v>0.50104999845650278</v>
      </c>
      <c r="AL107" s="34">
        <f t="shared" si="38"/>
        <v>0</v>
      </c>
      <c r="AM107" s="35">
        <f t="shared" si="48"/>
        <v>2.9000000500000001</v>
      </c>
      <c r="AN107" s="35">
        <f t="shared" si="49"/>
        <v>1.6099000432499999</v>
      </c>
      <c r="AO107" s="35">
        <f t="shared" si="50"/>
        <v>1.2901000067500001</v>
      </c>
      <c r="AP107" s="35">
        <f t="shared" si="51"/>
        <v>0.2</v>
      </c>
      <c r="AQ107" s="35">
        <f t="shared" si="52"/>
        <v>6.2142089139271862E-2</v>
      </c>
      <c r="AR107" s="35">
        <f t="shared" si="53"/>
        <v>0.13785791086072816</v>
      </c>
    </row>
    <row r="108" spans="6:44" ht="15.75" hidden="1">
      <c r="F108">
        <v>120</v>
      </c>
      <c r="G108" s="35">
        <v>0.5</v>
      </c>
      <c r="H108" s="35">
        <v>1</v>
      </c>
      <c r="I108" s="35">
        <v>1.5000001000000001</v>
      </c>
      <c r="J108" s="35">
        <v>1.5000001000000001</v>
      </c>
      <c r="K108" s="35">
        <v>1.8000001000000001</v>
      </c>
      <c r="L108" s="35">
        <v>0</v>
      </c>
      <c r="M108" s="35"/>
      <c r="N108" s="35">
        <v>0.8</v>
      </c>
      <c r="O108" s="35">
        <v>0</v>
      </c>
      <c r="P108" s="35">
        <v>0</v>
      </c>
      <c r="Q108" s="35"/>
      <c r="R108" s="34">
        <f t="shared" si="39"/>
        <v>0.5</v>
      </c>
      <c r="S108" s="34">
        <f t="shared" si="27"/>
        <v>0.86499999999999999</v>
      </c>
      <c r="T108" s="34">
        <f t="shared" si="28"/>
        <v>0.60330004022000006</v>
      </c>
      <c r="U108" s="34">
        <f t="shared" si="40"/>
        <v>-1.1068</v>
      </c>
      <c r="V108" s="15">
        <f t="shared" si="41"/>
        <v>0.24846794868262756</v>
      </c>
      <c r="W108" s="34">
        <f t="shared" si="29"/>
        <v>0.37270194787073624</v>
      </c>
      <c r="X108" s="34">
        <f t="shared" si="30"/>
        <v>1.2900000000000023E-2</v>
      </c>
      <c r="Y108" s="15">
        <f t="shared" si="42"/>
        <v>0.50322495527805666</v>
      </c>
      <c r="Z108" s="34">
        <f t="shared" si="31"/>
        <v>0.90580496982299752</v>
      </c>
      <c r="AA108" s="34">
        <f t="shared" si="32"/>
        <v>-0.3819999999999999</v>
      </c>
      <c r="AB108" s="15">
        <f t="shared" si="43"/>
        <v>0.40564461209270181</v>
      </c>
      <c r="AC108" s="34">
        <f t="shared" si="33"/>
        <v>0</v>
      </c>
      <c r="AD108" s="34">
        <f t="shared" si="44"/>
        <v>-0.79680000000000006</v>
      </c>
      <c r="AE108" s="15">
        <f t="shared" si="45"/>
        <v>0.31071044569635931</v>
      </c>
      <c r="AF108" s="34">
        <f t="shared" si="34"/>
        <v>0.24856835655708745</v>
      </c>
      <c r="AG108" s="34">
        <f t="shared" si="35"/>
        <v>0.80779999999999985</v>
      </c>
      <c r="AH108" s="15">
        <f t="shared" si="46"/>
        <v>0.69164049960599694</v>
      </c>
      <c r="AI108" s="34">
        <f t="shared" si="36"/>
        <v>0</v>
      </c>
      <c r="AJ108" s="34">
        <f t="shared" si="37"/>
        <v>4.2000000000000925E-3</v>
      </c>
      <c r="AK108" s="15">
        <f t="shared" si="47"/>
        <v>0.50104999845650278</v>
      </c>
      <c r="AL108" s="34">
        <f t="shared" si="38"/>
        <v>0</v>
      </c>
      <c r="AM108" s="35">
        <f t="shared" si="48"/>
        <v>6.3000003000000007</v>
      </c>
      <c r="AN108" s="35">
        <f t="shared" si="49"/>
        <v>3.2468069579137335</v>
      </c>
      <c r="AO108" s="35">
        <f t="shared" si="50"/>
        <v>3.0531933420862671</v>
      </c>
      <c r="AP108" s="35">
        <f t="shared" si="51"/>
        <v>0.8</v>
      </c>
      <c r="AQ108" s="35">
        <f t="shared" si="52"/>
        <v>0.24856835655708745</v>
      </c>
      <c r="AR108" s="35">
        <f t="shared" si="53"/>
        <v>0.55143164344291262</v>
      </c>
    </row>
    <row r="109" spans="6:44" ht="15.75" hidden="1">
      <c r="F109">
        <v>121</v>
      </c>
      <c r="G109" s="35">
        <v>2</v>
      </c>
      <c r="H109" s="35">
        <v>3.0000002000000001</v>
      </c>
      <c r="I109" s="35">
        <v>4</v>
      </c>
      <c r="J109" s="35">
        <v>8.8000000000000007</v>
      </c>
      <c r="K109" s="35">
        <v>14.6</v>
      </c>
      <c r="L109" s="35">
        <v>5.8</v>
      </c>
      <c r="M109" s="35"/>
      <c r="N109" s="35">
        <v>0.8</v>
      </c>
      <c r="O109" s="35">
        <v>0</v>
      </c>
      <c r="P109" s="35">
        <v>0</v>
      </c>
      <c r="Q109" s="35"/>
      <c r="R109" s="34">
        <f t="shared" si="39"/>
        <v>2</v>
      </c>
      <c r="S109" s="34">
        <f t="shared" si="27"/>
        <v>2.5950001729999999</v>
      </c>
      <c r="T109" s="34">
        <f t="shared" si="28"/>
        <v>1.6088</v>
      </c>
      <c r="U109" s="34">
        <f t="shared" si="40"/>
        <v>-1.1068</v>
      </c>
      <c r="V109" s="15">
        <f t="shared" si="41"/>
        <v>0.24846794868262756</v>
      </c>
      <c r="W109" s="34">
        <f t="shared" si="29"/>
        <v>2.1865179484071229</v>
      </c>
      <c r="X109" s="34">
        <f t="shared" si="30"/>
        <v>1.2900000000000023E-2</v>
      </c>
      <c r="Y109" s="15">
        <f t="shared" si="42"/>
        <v>0.50322495527805666</v>
      </c>
      <c r="Z109" s="34">
        <f t="shared" si="31"/>
        <v>7.347084347059627</v>
      </c>
      <c r="AA109" s="34">
        <f t="shared" si="32"/>
        <v>-0.3819999999999999</v>
      </c>
      <c r="AB109" s="15">
        <f t="shared" si="43"/>
        <v>0.40564461209270181</v>
      </c>
      <c r="AC109" s="34">
        <f t="shared" si="33"/>
        <v>2.3527387501376702</v>
      </c>
      <c r="AD109" s="34">
        <f t="shared" si="44"/>
        <v>-0.79680000000000006</v>
      </c>
      <c r="AE109" s="15">
        <f t="shared" si="45"/>
        <v>0.31071044569635931</v>
      </c>
      <c r="AF109" s="34">
        <f t="shared" si="34"/>
        <v>0.24856835655708745</v>
      </c>
      <c r="AG109" s="34">
        <f t="shared" si="35"/>
        <v>0.80779999999999985</v>
      </c>
      <c r="AH109" s="15">
        <f t="shared" si="46"/>
        <v>0.69164049960599694</v>
      </c>
      <c r="AI109" s="34">
        <f t="shared" si="36"/>
        <v>0</v>
      </c>
      <c r="AJ109" s="34">
        <f t="shared" si="37"/>
        <v>4.2000000000000925E-3</v>
      </c>
      <c r="AK109" s="15">
        <f t="shared" si="47"/>
        <v>0.50104999845650278</v>
      </c>
      <c r="AL109" s="34">
        <f t="shared" si="38"/>
        <v>0</v>
      </c>
      <c r="AM109" s="35">
        <f t="shared" si="48"/>
        <v>38.200000199999998</v>
      </c>
      <c r="AN109" s="35">
        <f t="shared" si="49"/>
        <v>18.090141218604423</v>
      </c>
      <c r="AO109" s="35">
        <f t="shared" si="50"/>
        <v>20.109858981395575</v>
      </c>
      <c r="AP109" s="35">
        <f t="shared" si="51"/>
        <v>0.8</v>
      </c>
      <c r="AQ109" s="35">
        <f t="shared" si="52"/>
        <v>0.24856835655708745</v>
      </c>
      <c r="AR109" s="35">
        <f t="shared" si="53"/>
        <v>0.55143164344291262</v>
      </c>
    </row>
    <row r="110" spans="6:44" ht="15.75" hidden="1">
      <c r="F110">
        <v>123</v>
      </c>
      <c r="G110" s="35">
        <v>0.6</v>
      </c>
      <c r="H110" s="35">
        <v>1.2</v>
      </c>
      <c r="I110" s="35">
        <v>1.6</v>
      </c>
      <c r="J110" s="35">
        <v>1.5000001000000001</v>
      </c>
      <c r="K110" s="35">
        <v>1.8000001000000001</v>
      </c>
      <c r="L110" s="35">
        <v>0</v>
      </c>
      <c r="M110" s="35"/>
      <c r="N110" s="35">
        <v>0.8</v>
      </c>
      <c r="O110" s="35">
        <v>0</v>
      </c>
      <c r="P110" s="35">
        <v>0</v>
      </c>
      <c r="Q110" s="35"/>
      <c r="R110" s="34">
        <f t="shared" si="39"/>
        <v>0.6</v>
      </c>
      <c r="S110" s="34">
        <f t="shared" si="27"/>
        <v>1.038</v>
      </c>
      <c r="T110" s="34">
        <f t="shared" si="28"/>
        <v>0.64352000000000009</v>
      </c>
      <c r="U110" s="34">
        <f t="shared" si="40"/>
        <v>-1.1068</v>
      </c>
      <c r="V110" s="15">
        <f t="shared" si="41"/>
        <v>0.24846794868262756</v>
      </c>
      <c r="W110" s="34">
        <f t="shared" si="29"/>
        <v>0.37270194787073624</v>
      </c>
      <c r="X110" s="34">
        <f t="shared" si="30"/>
        <v>1.2900000000000023E-2</v>
      </c>
      <c r="Y110" s="15">
        <f t="shared" si="42"/>
        <v>0.50322495527805666</v>
      </c>
      <c r="Z110" s="34">
        <f t="shared" si="31"/>
        <v>0.90580496982299752</v>
      </c>
      <c r="AA110" s="34">
        <f t="shared" si="32"/>
        <v>-0.3819999999999999</v>
      </c>
      <c r="AB110" s="15">
        <f t="shared" si="43"/>
        <v>0.40564461209270181</v>
      </c>
      <c r="AC110" s="34">
        <f t="shared" si="33"/>
        <v>0</v>
      </c>
      <c r="AD110" s="34">
        <f t="shared" si="44"/>
        <v>-0.79680000000000006</v>
      </c>
      <c r="AE110" s="15">
        <f t="shared" si="45"/>
        <v>0.31071044569635931</v>
      </c>
      <c r="AF110" s="34">
        <f t="shared" si="34"/>
        <v>0.24856835655708745</v>
      </c>
      <c r="AG110" s="34">
        <f t="shared" si="35"/>
        <v>0.80779999999999985</v>
      </c>
      <c r="AH110" s="15">
        <f t="shared" si="46"/>
        <v>0.69164049960599694</v>
      </c>
      <c r="AI110" s="34">
        <f t="shared" si="36"/>
        <v>0</v>
      </c>
      <c r="AJ110" s="34">
        <f t="shared" si="37"/>
        <v>4.2000000000000925E-3</v>
      </c>
      <c r="AK110" s="15">
        <f t="shared" si="47"/>
        <v>0.50104999845650278</v>
      </c>
      <c r="AL110" s="34">
        <f t="shared" si="38"/>
        <v>0</v>
      </c>
      <c r="AM110" s="35">
        <f t="shared" si="48"/>
        <v>6.7000001999999999</v>
      </c>
      <c r="AN110" s="35">
        <f t="shared" si="49"/>
        <v>3.560026917693734</v>
      </c>
      <c r="AO110" s="35">
        <f t="shared" si="50"/>
        <v>3.1399732823062658</v>
      </c>
      <c r="AP110" s="35">
        <f t="shared" si="51"/>
        <v>0.8</v>
      </c>
      <c r="AQ110" s="35">
        <f t="shared" si="52"/>
        <v>0.24856835655708745</v>
      </c>
      <c r="AR110" s="35">
        <f t="shared" si="53"/>
        <v>0.55143164344291262</v>
      </c>
    </row>
    <row r="111" spans="6:44" ht="15.75" hidden="1">
      <c r="F111">
        <v>124</v>
      </c>
      <c r="G111" s="35">
        <v>0.2</v>
      </c>
      <c r="H111" s="35">
        <v>0.5</v>
      </c>
      <c r="I111" s="35">
        <v>0.5</v>
      </c>
      <c r="J111" s="35">
        <v>0.1</v>
      </c>
      <c r="K111" s="35">
        <v>0.1</v>
      </c>
      <c r="L111" s="35">
        <v>0</v>
      </c>
      <c r="M111" s="35"/>
      <c r="N111" s="35">
        <v>0.2</v>
      </c>
      <c r="O111" s="35">
        <v>0</v>
      </c>
      <c r="P111" s="35">
        <v>0</v>
      </c>
      <c r="Q111" s="35"/>
      <c r="R111" s="34">
        <f t="shared" si="39"/>
        <v>0.2</v>
      </c>
      <c r="S111" s="34">
        <f t="shared" si="27"/>
        <v>0.4325</v>
      </c>
      <c r="T111" s="34">
        <f t="shared" si="28"/>
        <v>0.2011</v>
      </c>
      <c r="U111" s="34">
        <f t="shared" si="40"/>
        <v>-1.1068</v>
      </c>
      <c r="V111" s="15">
        <f t="shared" si="41"/>
        <v>0.24846794868262756</v>
      </c>
      <c r="W111" s="34">
        <f t="shared" si="29"/>
        <v>2.4846794868262759E-2</v>
      </c>
      <c r="X111" s="34">
        <f t="shared" si="30"/>
        <v>1.2900000000000023E-2</v>
      </c>
      <c r="Y111" s="15">
        <f t="shared" si="42"/>
        <v>0.50322495527805666</v>
      </c>
      <c r="Z111" s="34">
        <f t="shared" si="31"/>
        <v>5.0322495527805669E-2</v>
      </c>
      <c r="AA111" s="34">
        <f t="shared" si="32"/>
        <v>-0.3819999999999999</v>
      </c>
      <c r="AB111" s="15">
        <f t="shared" si="43"/>
        <v>0.40564461209270181</v>
      </c>
      <c r="AC111" s="34">
        <f t="shared" si="33"/>
        <v>0</v>
      </c>
      <c r="AD111" s="34">
        <f t="shared" si="44"/>
        <v>-0.79680000000000006</v>
      </c>
      <c r="AE111" s="15">
        <f t="shared" si="45"/>
        <v>0.31071044569635931</v>
      </c>
      <c r="AF111" s="34">
        <f t="shared" si="34"/>
        <v>6.2142089139271862E-2</v>
      </c>
      <c r="AG111" s="34">
        <f t="shared" si="35"/>
        <v>0.80779999999999985</v>
      </c>
      <c r="AH111" s="15">
        <f t="shared" si="46"/>
        <v>0.69164049960599694</v>
      </c>
      <c r="AI111" s="34">
        <f t="shared" si="36"/>
        <v>0</v>
      </c>
      <c r="AJ111" s="34">
        <f t="shared" si="37"/>
        <v>4.2000000000000925E-3</v>
      </c>
      <c r="AK111" s="15">
        <f t="shared" si="47"/>
        <v>0.50104999845650278</v>
      </c>
      <c r="AL111" s="34">
        <f t="shared" si="38"/>
        <v>0</v>
      </c>
      <c r="AM111" s="35">
        <f t="shared" si="48"/>
        <v>1.4000000000000001</v>
      </c>
      <c r="AN111" s="35">
        <f t="shared" si="49"/>
        <v>0.90876929039606857</v>
      </c>
      <c r="AO111" s="35">
        <f t="shared" si="50"/>
        <v>0.49123070960393156</v>
      </c>
      <c r="AP111" s="35">
        <f t="shared" si="51"/>
        <v>0.2</v>
      </c>
      <c r="AQ111" s="35">
        <f t="shared" si="52"/>
        <v>6.2142089139271862E-2</v>
      </c>
      <c r="AR111" s="35">
        <f t="shared" si="53"/>
        <v>0.13785791086072816</v>
      </c>
    </row>
    <row r="112" spans="6:44" ht="15.75" hidden="1">
      <c r="F112">
        <v>125</v>
      </c>
      <c r="G112" s="35">
        <v>2.0000001E-2</v>
      </c>
      <c r="H112" s="35">
        <v>0.4</v>
      </c>
      <c r="I112" s="35">
        <v>0.70000004999999998</v>
      </c>
      <c r="J112" s="35">
        <v>1.8000001000000001</v>
      </c>
      <c r="K112" s="35">
        <v>1.8000001000000001</v>
      </c>
      <c r="L112" s="35">
        <v>0</v>
      </c>
      <c r="M112" s="35"/>
      <c r="N112" s="35">
        <v>0.5</v>
      </c>
      <c r="O112" s="35">
        <v>0</v>
      </c>
      <c r="P112" s="35">
        <v>0</v>
      </c>
      <c r="Q112" s="35"/>
      <c r="R112" s="34">
        <f t="shared" si="39"/>
        <v>2.0000001E-2</v>
      </c>
      <c r="S112" s="34">
        <f t="shared" si="27"/>
        <v>0.34600000000000003</v>
      </c>
      <c r="T112" s="34">
        <f t="shared" si="28"/>
        <v>0.28154002011000001</v>
      </c>
      <c r="U112" s="34">
        <f t="shared" si="40"/>
        <v>-1.1068</v>
      </c>
      <c r="V112" s="15">
        <f t="shared" si="41"/>
        <v>0.24846794868262756</v>
      </c>
      <c r="W112" s="34">
        <f t="shared" si="29"/>
        <v>0.44724233247552453</v>
      </c>
      <c r="X112" s="34">
        <f t="shared" si="30"/>
        <v>1.2900000000000023E-2</v>
      </c>
      <c r="Y112" s="15">
        <f t="shared" si="42"/>
        <v>0.50322495527805666</v>
      </c>
      <c r="Z112" s="34">
        <f t="shared" si="31"/>
        <v>0.90580496982299752</v>
      </c>
      <c r="AA112" s="34">
        <f t="shared" si="32"/>
        <v>-0.3819999999999999</v>
      </c>
      <c r="AB112" s="15">
        <f t="shared" si="43"/>
        <v>0.40564461209270181</v>
      </c>
      <c r="AC112" s="34">
        <f t="shared" si="33"/>
        <v>0</v>
      </c>
      <c r="AD112" s="34">
        <f t="shared" si="44"/>
        <v>-0.79680000000000006</v>
      </c>
      <c r="AE112" s="15">
        <f t="shared" si="45"/>
        <v>0.31071044569635931</v>
      </c>
      <c r="AF112" s="34">
        <f t="shared" si="34"/>
        <v>0.15535522284817965</v>
      </c>
      <c r="AG112" s="34">
        <f t="shared" si="35"/>
        <v>0.80779999999999985</v>
      </c>
      <c r="AH112" s="15">
        <f t="shared" si="46"/>
        <v>0.69164049960599694</v>
      </c>
      <c r="AI112" s="34">
        <f t="shared" si="36"/>
        <v>0</v>
      </c>
      <c r="AJ112" s="34">
        <f t="shared" si="37"/>
        <v>4.2000000000000925E-3</v>
      </c>
      <c r="AK112" s="15">
        <f t="shared" si="47"/>
        <v>0.50104999845650278</v>
      </c>
      <c r="AL112" s="34">
        <f t="shared" si="38"/>
        <v>0</v>
      </c>
      <c r="AM112" s="35">
        <f t="shared" si="48"/>
        <v>4.7200002510000001</v>
      </c>
      <c r="AN112" s="35">
        <f t="shared" si="49"/>
        <v>2.0005873234085221</v>
      </c>
      <c r="AO112" s="35">
        <f t="shared" si="50"/>
        <v>2.719412927591478</v>
      </c>
      <c r="AP112" s="35">
        <f t="shared" si="51"/>
        <v>0.5</v>
      </c>
      <c r="AQ112" s="35">
        <f t="shared" si="52"/>
        <v>0.15535522284817965</v>
      </c>
      <c r="AR112" s="35">
        <f t="shared" si="53"/>
        <v>0.34464477715182035</v>
      </c>
    </row>
    <row r="113" spans="1:44" ht="15.75" hidden="1">
      <c r="F113">
        <v>129</v>
      </c>
      <c r="G113" s="35">
        <v>0.1</v>
      </c>
      <c r="H113" s="35">
        <v>0.2</v>
      </c>
      <c r="I113" s="35">
        <v>1.5000001000000001</v>
      </c>
      <c r="J113" s="35">
        <v>1.5000001000000001</v>
      </c>
      <c r="K113" s="35">
        <v>1.5000001000000001</v>
      </c>
      <c r="L113" s="35">
        <v>0</v>
      </c>
      <c r="M113" s="35"/>
      <c r="N113" s="35">
        <v>0.5</v>
      </c>
      <c r="O113" s="35">
        <v>0.5</v>
      </c>
      <c r="P113" s="35">
        <v>0</v>
      </c>
      <c r="Q113" s="35"/>
      <c r="R113" s="34">
        <f t="shared" si="39"/>
        <v>0.1</v>
      </c>
      <c r="S113" s="34">
        <f t="shared" si="27"/>
        <v>0.17300000000000001</v>
      </c>
      <c r="T113" s="34">
        <f t="shared" si="28"/>
        <v>0.60330004022000006</v>
      </c>
      <c r="U113" s="34">
        <f t="shared" si="40"/>
        <v>-1.1068</v>
      </c>
      <c r="V113" s="15">
        <f t="shared" si="41"/>
        <v>0.24846794868262756</v>
      </c>
      <c r="W113" s="34">
        <f t="shared" si="29"/>
        <v>0.37270194787073624</v>
      </c>
      <c r="X113" s="34">
        <f t="shared" si="30"/>
        <v>1.2900000000000023E-2</v>
      </c>
      <c r="Y113" s="15">
        <f t="shared" si="42"/>
        <v>0.50322495527805666</v>
      </c>
      <c r="Z113" s="34">
        <f t="shared" si="31"/>
        <v>0.75483748323958055</v>
      </c>
      <c r="AA113" s="34">
        <f t="shared" si="32"/>
        <v>-0.3819999999999999</v>
      </c>
      <c r="AB113" s="15">
        <f t="shared" si="43"/>
        <v>0.40564461209270181</v>
      </c>
      <c r="AC113" s="34">
        <f t="shared" si="33"/>
        <v>0</v>
      </c>
      <c r="AD113" s="34">
        <f t="shared" si="44"/>
        <v>-0.79680000000000006</v>
      </c>
      <c r="AE113" s="15">
        <f t="shared" si="45"/>
        <v>0.31071044569635931</v>
      </c>
      <c r="AF113" s="34">
        <f t="shared" si="34"/>
        <v>0.15535522284817965</v>
      </c>
      <c r="AG113" s="34">
        <f t="shared" si="35"/>
        <v>0.80779999999999985</v>
      </c>
      <c r="AH113" s="15">
        <f t="shared" si="46"/>
        <v>0.69164049960599694</v>
      </c>
      <c r="AI113" s="34">
        <f t="shared" si="36"/>
        <v>0.34582024980299847</v>
      </c>
      <c r="AJ113" s="34">
        <f t="shared" si="37"/>
        <v>4.2000000000000925E-3</v>
      </c>
      <c r="AK113" s="15">
        <f t="shared" si="47"/>
        <v>0.50104999845650278</v>
      </c>
      <c r="AL113" s="34">
        <f t="shared" si="38"/>
        <v>0</v>
      </c>
      <c r="AM113" s="35">
        <f t="shared" si="48"/>
        <v>4.8000003000000007</v>
      </c>
      <c r="AN113" s="35">
        <f t="shared" si="49"/>
        <v>2.0038394713303171</v>
      </c>
      <c r="AO113" s="35">
        <f t="shared" si="50"/>
        <v>2.7961608286696835</v>
      </c>
      <c r="AP113" s="35">
        <f t="shared" si="51"/>
        <v>1</v>
      </c>
      <c r="AQ113" s="35">
        <f t="shared" si="52"/>
        <v>0.50117547265117812</v>
      </c>
      <c r="AR113" s="35">
        <f t="shared" si="53"/>
        <v>0.49882452734882188</v>
      </c>
    </row>
    <row r="114" spans="1:44" ht="15.75" hidden="1">
      <c r="F114">
        <v>131</v>
      </c>
      <c r="G114" s="35"/>
      <c r="H114" s="35"/>
      <c r="I114" s="35"/>
      <c r="J114" s="35"/>
      <c r="K114" s="35"/>
      <c r="L114" s="35"/>
      <c r="M114" s="35"/>
      <c r="N114" s="35"/>
      <c r="O114" s="35"/>
      <c r="P114" s="35"/>
      <c r="Q114" s="35"/>
      <c r="R114" s="34">
        <f t="shared" si="39"/>
        <v>0</v>
      </c>
      <c r="S114" s="34">
        <f t="shared" si="27"/>
        <v>0</v>
      </c>
      <c r="T114" s="34">
        <f t="shared" si="28"/>
        <v>0</v>
      </c>
      <c r="U114" s="34">
        <f t="shared" si="40"/>
        <v>-1.1068</v>
      </c>
      <c r="V114" s="15">
        <f t="shared" si="41"/>
        <v>0.24846794868262756</v>
      </c>
      <c r="W114" s="34">
        <f t="shared" si="29"/>
        <v>0</v>
      </c>
      <c r="X114" s="34">
        <f t="shared" si="30"/>
        <v>1.2900000000000023E-2</v>
      </c>
      <c r="Y114" s="15">
        <f t="shared" si="42"/>
        <v>0.50322495527805666</v>
      </c>
      <c r="Z114" s="34">
        <f t="shared" si="31"/>
        <v>0</v>
      </c>
      <c r="AA114" s="34">
        <f t="shared" si="32"/>
        <v>-0.3819999999999999</v>
      </c>
      <c r="AB114" s="15">
        <f t="shared" si="43"/>
        <v>0.40564461209270181</v>
      </c>
      <c r="AC114" s="34">
        <f t="shared" si="33"/>
        <v>0</v>
      </c>
      <c r="AD114" s="34">
        <f t="shared" si="44"/>
        <v>-0.79680000000000006</v>
      </c>
      <c r="AE114" s="15">
        <f t="shared" si="45"/>
        <v>0.31071044569635931</v>
      </c>
      <c r="AF114" s="34">
        <f t="shared" si="34"/>
        <v>0</v>
      </c>
      <c r="AG114" s="34">
        <f t="shared" si="35"/>
        <v>0.80779999999999985</v>
      </c>
      <c r="AH114" s="15">
        <f t="shared" si="46"/>
        <v>0.69164049960599694</v>
      </c>
      <c r="AI114" s="34">
        <f t="shared" si="36"/>
        <v>0</v>
      </c>
      <c r="AJ114" s="34">
        <f t="shared" si="37"/>
        <v>4.2000000000000925E-3</v>
      </c>
      <c r="AK114" s="15">
        <f t="shared" si="47"/>
        <v>0.50104999845650278</v>
      </c>
      <c r="AL114" s="34">
        <f t="shared" si="38"/>
        <v>0</v>
      </c>
      <c r="AM114" s="35">
        <f t="shared" si="48"/>
        <v>0</v>
      </c>
      <c r="AN114" s="35">
        <f t="shared" si="49"/>
        <v>0</v>
      </c>
      <c r="AO114" s="35">
        <f t="shared" si="50"/>
        <v>0</v>
      </c>
      <c r="AP114" s="35">
        <f t="shared" si="51"/>
        <v>0</v>
      </c>
      <c r="AQ114" s="35">
        <f t="shared" si="52"/>
        <v>0</v>
      </c>
      <c r="AR114" s="35">
        <f t="shared" si="53"/>
        <v>0</v>
      </c>
    </row>
    <row r="115" spans="1:44" ht="15.75" hidden="1">
      <c r="F115">
        <v>133</v>
      </c>
      <c r="G115" s="35">
        <v>0.4</v>
      </c>
      <c r="H115" s="35">
        <v>0.2</v>
      </c>
      <c r="I115" s="35">
        <v>0</v>
      </c>
      <c r="J115" s="35">
        <v>0</v>
      </c>
      <c r="K115" s="35">
        <v>0</v>
      </c>
      <c r="L115" s="35">
        <v>0</v>
      </c>
      <c r="M115" s="35"/>
      <c r="N115" s="35">
        <v>0</v>
      </c>
      <c r="O115" s="35">
        <v>0</v>
      </c>
      <c r="P115" s="35">
        <v>0</v>
      </c>
      <c r="Q115" s="35"/>
      <c r="R115" s="34">
        <f t="shared" si="39"/>
        <v>0.4</v>
      </c>
      <c r="S115" s="34">
        <f t="shared" si="27"/>
        <v>0.17300000000000001</v>
      </c>
      <c r="T115" s="34">
        <f t="shared" si="28"/>
        <v>0</v>
      </c>
      <c r="U115" s="34">
        <f t="shared" si="40"/>
        <v>-1.1068</v>
      </c>
      <c r="V115" s="15">
        <f t="shared" si="41"/>
        <v>0.24846794868262756</v>
      </c>
      <c r="W115" s="34">
        <f t="shared" si="29"/>
        <v>0</v>
      </c>
      <c r="X115" s="34">
        <f t="shared" si="30"/>
        <v>1.2900000000000023E-2</v>
      </c>
      <c r="Y115" s="15">
        <f t="shared" si="42"/>
        <v>0.50322495527805666</v>
      </c>
      <c r="Z115" s="34">
        <f t="shared" si="31"/>
        <v>0</v>
      </c>
      <c r="AA115" s="34">
        <f t="shared" si="32"/>
        <v>-0.3819999999999999</v>
      </c>
      <c r="AB115" s="15">
        <f t="shared" si="43"/>
        <v>0.40564461209270181</v>
      </c>
      <c r="AC115" s="34">
        <f t="shared" si="33"/>
        <v>0</v>
      </c>
      <c r="AD115" s="34">
        <f t="shared" si="44"/>
        <v>-0.79680000000000006</v>
      </c>
      <c r="AE115" s="15">
        <f t="shared" si="45"/>
        <v>0.31071044569635931</v>
      </c>
      <c r="AF115" s="34">
        <f t="shared" si="34"/>
        <v>0</v>
      </c>
      <c r="AG115" s="34">
        <f t="shared" si="35"/>
        <v>0.80779999999999985</v>
      </c>
      <c r="AH115" s="15">
        <f t="shared" si="46"/>
        <v>0.69164049960599694</v>
      </c>
      <c r="AI115" s="34">
        <f t="shared" si="36"/>
        <v>0</v>
      </c>
      <c r="AJ115" s="34">
        <f t="shared" si="37"/>
        <v>4.2000000000000925E-3</v>
      </c>
      <c r="AK115" s="15">
        <f t="shared" si="47"/>
        <v>0.50104999845650278</v>
      </c>
      <c r="AL115" s="34">
        <f t="shared" si="38"/>
        <v>0</v>
      </c>
      <c r="AM115" s="35">
        <f t="shared" si="48"/>
        <v>0.60000000000000009</v>
      </c>
      <c r="AN115" s="35">
        <f t="shared" si="49"/>
        <v>0.57300000000000006</v>
      </c>
      <c r="AO115" s="35">
        <f t="shared" si="50"/>
        <v>2.7000000000000024E-2</v>
      </c>
      <c r="AP115" s="35">
        <f t="shared" si="51"/>
        <v>0</v>
      </c>
      <c r="AQ115" s="35">
        <f t="shared" si="52"/>
        <v>0</v>
      </c>
      <c r="AR115" s="35">
        <f t="shared" si="53"/>
        <v>0</v>
      </c>
    </row>
    <row r="116" spans="1:44" s="45" customFormat="1" ht="15.75">
      <c r="A116" s="1" t="s">
        <v>3123</v>
      </c>
      <c r="B116" s="43"/>
      <c r="C116" s="43"/>
      <c r="D116" s="43"/>
      <c r="E116" s="43"/>
      <c r="F116" s="43">
        <v>134</v>
      </c>
      <c r="G116" s="45">
        <v>1.4000001</v>
      </c>
      <c r="H116" s="45">
        <v>3.2</v>
      </c>
      <c r="I116" s="45">
        <v>6.9</v>
      </c>
      <c r="J116" s="45">
        <v>7.9000006000000003</v>
      </c>
      <c r="K116" s="45">
        <v>2.8000001999999999</v>
      </c>
      <c r="L116" s="45">
        <v>0</v>
      </c>
      <c r="N116" s="45">
        <v>2.5</v>
      </c>
      <c r="O116" s="45">
        <v>1</v>
      </c>
      <c r="P116" s="45">
        <v>0</v>
      </c>
      <c r="R116" s="45">
        <f t="shared" si="39"/>
        <v>1.4000001</v>
      </c>
      <c r="S116" s="45">
        <f t="shared" si="27"/>
        <v>2.7680000000000002</v>
      </c>
      <c r="T116" s="45">
        <f t="shared" si="28"/>
        <v>2.7751800000000002</v>
      </c>
      <c r="U116" s="45">
        <f t="shared" si="40"/>
        <v>-1.1068</v>
      </c>
      <c r="V116" s="46">
        <f t="shared" si="41"/>
        <v>0.24846794868262756</v>
      </c>
      <c r="W116" s="45">
        <f t="shared" si="29"/>
        <v>1.9628969436735271</v>
      </c>
      <c r="X116" s="45">
        <f t="shared" si="30"/>
        <v>1.2900000000000023E-2</v>
      </c>
      <c r="Y116" s="46">
        <f t="shared" si="42"/>
        <v>0.50322495527805666</v>
      </c>
      <c r="Z116" s="45">
        <f t="shared" si="31"/>
        <v>1.4090299754235496</v>
      </c>
      <c r="AA116" s="45">
        <f t="shared" si="32"/>
        <v>-0.3819999999999999</v>
      </c>
      <c r="AB116" s="46">
        <f t="shared" si="43"/>
        <v>0.40564461209270181</v>
      </c>
      <c r="AC116" s="45">
        <f t="shared" si="33"/>
        <v>0</v>
      </c>
      <c r="AD116" s="45">
        <f t="shared" si="44"/>
        <v>-0.79680000000000006</v>
      </c>
      <c r="AE116" s="46">
        <f t="shared" si="45"/>
        <v>0.31071044569635931</v>
      </c>
      <c r="AF116" s="45">
        <f t="shared" si="34"/>
        <v>0.77677611424089821</v>
      </c>
      <c r="AG116" s="45">
        <f t="shared" si="35"/>
        <v>0.80779999999999985</v>
      </c>
      <c r="AH116" s="46">
        <f t="shared" si="46"/>
        <v>0.69164049960599694</v>
      </c>
      <c r="AI116" s="45">
        <f t="shared" si="36"/>
        <v>0.69164049960599694</v>
      </c>
      <c r="AJ116" s="45">
        <f t="shared" si="37"/>
        <v>4.2000000000000925E-3</v>
      </c>
      <c r="AK116" s="46">
        <f t="shared" si="47"/>
        <v>0.50104999845650278</v>
      </c>
      <c r="AL116" s="45">
        <f t="shared" si="38"/>
        <v>0</v>
      </c>
      <c r="AM116" s="45">
        <f t="shared" si="48"/>
        <v>22.200000899999999</v>
      </c>
      <c r="AN116" s="45">
        <f t="shared" si="49"/>
        <v>10.315107019097079</v>
      </c>
      <c r="AO116" s="45">
        <f t="shared" si="50"/>
        <v>11.88489388090292</v>
      </c>
      <c r="AP116" s="45">
        <f t="shared" si="51"/>
        <v>3.5</v>
      </c>
      <c r="AQ116" s="45">
        <f t="shared" si="52"/>
        <v>1.468416613846895</v>
      </c>
      <c r="AR116" s="45">
        <f t="shared" si="53"/>
        <v>2.031583386153105</v>
      </c>
    </row>
    <row r="117" spans="1:44" ht="15.75">
      <c r="A117" s="103" t="s">
        <v>3128</v>
      </c>
      <c r="F117">
        <v>135</v>
      </c>
      <c r="G117" s="35">
        <v>0.2</v>
      </c>
      <c r="H117" s="35">
        <v>0.4</v>
      </c>
      <c r="I117" s="35">
        <v>0.8</v>
      </c>
      <c r="J117" s="35">
        <v>0</v>
      </c>
      <c r="K117" s="35">
        <v>0</v>
      </c>
      <c r="L117" s="35">
        <v>0</v>
      </c>
      <c r="M117" s="35"/>
      <c r="N117" s="35">
        <v>0</v>
      </c>
      <c r="O117" s="35">
        <v>0</v>
      </c>
      <c r="P117" s="35">
        <v>0</v>
      </c>
      <c r="Q117" s="35"/>
      <c r="R117" s="34">
        <f t="shared" si="39"/>
        <v>0.2</v>
      </c>
      <c r="S117" s="34">
        <f t="shared" si="27"/>
        <v>0.34600000000000003</v>
      </c>
      <c r="T117" s="34">
        <f t="shared" si="28"/>
        <v>0.32176000000000005</v>
      </c>
      <c r="U117" s="34">
        <f t="shared" si="40"/>
        <v>-1.1068</v>
      </c>
      <c r="V117" s="15">
        <f t="shared" si="41"/>
        <v>0.24846794868262756</v>
      </c>
      <c r="W117" s="34">
        <f t="shared" si="29"/>
        <v>0</v>
      </c>
      <c r="X117" s="34">
        <f t="shared" si="30"/>
        <v>1.2900000000000023E-2</v>
      </c>
      <c r="Y117" s="15">
        <f t="shared" si="42"/>
        <v>0.50322495527805666</v>
      </c>
      <c r="Z117" s="34">
        <f t="shared" si="31"/>
        <v>0</v>
      </c>
      <c r="AA117" s="34">
        <f t="shared" si="32"/>
        <v>-0.3819999999999999</v>
      </c>
      <c r="AB117" s="15">
        <f t="shared" si="43"/>
        <v>0.40564461209270181</v>
      </c>
      <c r="AC117" s="34">
        <f t="shared" si="33"/>
        <v>0</v>
      </c>
      <c r="AD117" s="34">
        <f t="shared" si="44"/>
        <v>-0.79680000000000006</v>
      </c>
      <c r="AE117" s="15">
        <f t="shared" si="45"/>
        <v>0.31071044569635931</v>
      </c>
      <c r="AF117" s="34">
        <f t="shared" si="34"/>
        <v>0</v>
      </c>
      <c r="AG117" s="34">
        <f t="shared" si="35"/>
        <v>0.80779999999999985</v>
      </c>
      <c r="AH117" s="15">
        <f t="shared" si="46"/>
        <v>0.69164049960599694</v>
      </c>
      <c r="AI117" s="34">
        <f t="shared" si="36"/>
        <v>0</v>
      </c>
      <c r="AJ117" s="34">
        <f t="shared" si="37"/>
        <v>4.2000000000000925E-3</v>
      </c>
      <c r="AK117" s="15">
        <f t="shared" si="47"/>
        <v>0.50104999845650278</v>
      </c>
      <c r="AL117" s="34">
        <f t="shared" si="38"/>
        <v>0</v>
      </c>
      <c r="AM117" s="35">
        <f t="shared" si="48"/>
        <v>1.4000000000000001</v>
      </c>
      <c r="AN117" s="35">
        <f t="shared" si="49"/>
        <v>0.86776000000000009</v>
      </c>
      <c r="AO117" s="35">
        <f t="shared" si="50"/>
        <v>0.53224000000000005</v>
      </c>
      <c r="AP117" s="35">
        <f t="shared" si="51"/>
        <v>0</v>
      </c>
      <c r="AQ117" s="35">
        <f t="shared" si="52"/>
        <v>0</v>
      </c>
      <c r="AR117" s="35">
        <f t="shared" si="53"/>
        <v>0</v>
      </c>
    </row>
    <row r="118" spans="1:44" ht="15.75">
      <c r="A118" s="103" t="s">
        <v>3129</v>
      </c>
      <c r="F118">
        <v>138</v>
      </c>
      <c r="G118" s="35">
        <v>0.90000004</v>
      </c>
      <c r="H118" s="35">
        <v>1.5000001000000001</v>
      </c>
      <c r="I118" s="35">
        <v>1.9000001</v>
      </c>
      <c r="J118" s="35">
        <v>4.8</v>
      </c>
      <c r="K118" s="35">
        <v>5.2000003000000001</v>
      </c>
      <c r="L118" s="35">
        <v>0</v>
      </c>
      <c r="M118" s="35"/>
      <c r="N118" s="35">
        <v>1.4000001</v>
      </c>
      <c r="O118" s="35">
        <v>2.1000000999999999</v>
      </c>
      <c r="P118" s="35">
        <v>0</v>
      </c>
      <c r="Q118" s="35"/>
      <c r="R118" s="34">
        <f t="shared" si="39"/>
        <v>0.90000004</v>
      </c>
      <c r="S118" s="34">
        <f t="shared" si="27"/>
        <v>1.2975000864999999</v>
      </c>
      <c r="T118" s="34">
        <f t="shared" si="28"/>
        <v>0.76418004021999997</v>
      </c>
      <c r="U118" s="34">
        <f t="shared" si="40"/>
        <v>-1.1068</v>
      </c>
      <c r="V118" s="15">
        <f t="shared" si="41"/>
        <v>0.24846794868262756</v>
      </c>
      <c r="W118" s="34">
        <f t="shared" si="29"/>
        <v>1.1926461536766122</v>
      </c>
      <c r="X118" s="34">
        <f t="shared" si="30"/>
        <v>1.2900000000000023E-2</v>
      </c>
      <c r="Y118" s="15">
        <f t="shared" si="42"/>
        <v>0.50322495527805666</v>
      </c>
      <c r="Z118" s="34">
        <f t="shared" si="31"/>
        <v>2.6167699184133815</v>
      </c>
      <c r="AA118" s="34">
        <f t="shared" si="32"/>
        <v>-0.3819999999999999</v>
      </c>
      <c r="AB118" s="15">
        <f t="shared" si="43"/>
        <v>0.40564461209270181</v>
      </c>
      <c r="AC118" s="34">
        <f t="shared" si="33"/>
        <v>0</v>
      </c>
      <c r="AD118" s="34">
        <f t="shared" si="44"/>
        <v>-0.79680000000000006</v>
      </c>
      <c r="AE118" s="15">
        <f t="shared" si="45"/>
        <v>0.31071044569635931</v>
      </c>
      <c r="AF118" s="34">
        <f t="shared" si="34"/>
        <v>0.43499465504594759</v>
      </c>
      <c r="AG118" s="34">
        <f t="shared" si="35"/>
        <v>0.80779999999999985</v>
      </c>
      <c r="AH118" s="15">
        <f t="shared" si="46"/>
        <v>0.69164049960599694</v>
      </c>
      <c r="AI118" s="34">
        <f t="shared" si="36"/>
        <v>1.4524451183366436</v>
      </c>
      <c r="AJ118" s="34">
        <f t="shared" si="37"/>
        <v>4.2000000000000925E-3</v>
      </c>
      <c r="AK118" s="15">
        <f t="shared" si="47"/>
        <v>0.50104999845650278</v>
      </c>
      <c r="AL118" s="34">
        <f t="shared" si="38"/>
        <v>0</v>
      </c>
      <c r="AM118" s="35">
        <f t="shared" si="48"/>
        <v>14.300000539999999</v>
      </c>
      <c r="AN118" s="35">
        <f t="shared" si="49"/>
        <v>6.7710962388099931</v>
      </c>
      <c r="AO118" s="35">
        <f t="shared" si="50"/>
        <v>7.5289043011900061</v>
      </c>
      <c r="AP118" s="35">
        <f t="shared" si="51"/>
        <v>3.5000001999999997</v>
      </c>
      <c r="AQ118" s="35">
        <f t="shared" si="52"/>
        <v>1.8874397733825912</v>
      </c>
      <c r="AR118" s="35">
        <f t="shared" si="53"/>
        <v>1.6125604266174085</v>
      </c>
    </row>
    <row r="119" spans="1:44" ht="15.75">
      <c r="F119">
        <v>140</v>
      </c>
      <c r="G119" s="35">
        <v>0.3</v>
      </c>
      <c r="H119" s="35">
        <v>0.3</v>
      </c>
      <c r="I119" s="35">
        <v>0.1</v>
      </c>
      <c r="J119" s="35">
        <v>0.4</v>
      </c>
      <c r="K119" s="35">
        <v>0</v>
      </c>
      <c r="L119" s="35">
        <v>0</v>
      </c>
      <c r="M119" s="35"/>
      <c r="N119" s="35">
        <v>0.1</v>
      </c>
      <c r="O119" s="35">
        <v>0</v>
      </c>
      <c r="P119" s="35">
        <v>0</v>
      </c>
      <c r="Q119" s="35"/>
      <c r="R119" s="34">
        <f t="shared" si="39"/>
        <v>0.3</v>
      </c>
      <c r="S119" s="34">
        <f t="shared" si="27"/>
        <v>0.25950000000000001</v>
      </c>
      <c r="T119" s="34">
        <f t="shared" si="28"/>
        <v>4.0220000000000006E-2</v>
      </c>
      <c r="U119" s="34">
        <f t="shared" si="40"/>
        <v>-1.1068</v>
      </c>
      <c r="V119" s="15">
        <f t="shared" si="41"/>
        <v>0.24846794868262756</v>
      </c>
      <c r="W119" s="34">
        <f t="shared" si="29"/>
        <v>9.9387179473051035E-2</v>
      </c>
      <c r="X119" s="34">
        <f t="shared" si="30"/>
        <v>1.2900000000000023E-2</v>
      </c>
      <c r="Y119" s="15">
        <f t="shared" si="42"/>
        <v>0.50322495527805666</v>
      </c>
      <c r="Z119" s="34">
        <f t="shared" si="31"/>
        <v>0</v>
      </c>
      <c r="AA119" s="34">
        <f t="shared" si="32"/>
        <v>-0.3819999999999999</v>
      </c>
      <c r="AB119" s="15">
        <f t="shared" si="43"/>
        <v>0.40564461209270181</v>
      </c>
      <c r="AC119" s="34">
        <f t="shared" si="33"/>
        <v>0</v>
      </c>
      <c r="AD119" s="34">
        <f t="shared" si="44"/>
        <v>-0.79680000000000006</v>
      </c>
      <c r="AE119" s="15">
        <f t="shared" si="45"/>
        <v>0.31071044569635931</v>
      </c>
      <c r="AF119" s="34">
        <f t="shared" si="34"/>
        <v>3.1071044569635931E-2</v>
      </c>
      <c r="AG119" s="34">
        <f t="shared" si="35"/>
        <v>0.80779999999999985</v>
      </c>
      <c r="AH119" s="15">
        <f t="shared" si="46"/>
        <v>0.69164049960599694</v>
      </c>
      <c r="AI119" s="34">
        <f t="shared" si="36"/>
        <v>0</v>
      </c>
      <c r="AJ119" s="34">
        <f t="shared" si="37"/>
        <v>4.2000000000000925E-3</v>
      </c>
      <c r="AK119" s="15">
        <f t="shared" si="47"/>
        <v>0.50104999845650278</v>
      </c>
      <c r="AL119" s="34">
        <f t="shared" si="38"/>
        <v>0</v>
      </c>
      <c r="AM119" s="35">
        <f t="shared" si="48"/>
        <v>1.1000000000000001</v>
      </c>
      <c r="AN119" s="35">
        <f t="shared" si="49"/>
        <v>0.69910717947305101</v>
      </c>
      <c r="AO119" s="35">
        <f t="shared" si="50"/>
        <v>0.40089282052694908</v>
      </c>
      <c r="AP119" s="35">
        <f t="shared" si="51"/>
        <v>0.1</v>
      </c>
      <c r="AQ119" s="35">
        <f t="shared" si="52"/>
        <v>3.1071044569635931E-2</v>
      </c>
      <c r="AR119" s="35">
        <f t="shared" si="53"/>
        <v>6.8928955430364078E-2</v>
      </c>
    </row>
    <row r="120" spans="1:44" ht="15.75">
      <c r="F120">
        <v>142</v>
      </c>
      <c r="G120" s="35">
        <v>0.5</v>
      </c>
      <c r="H120" s="35">
        <v>1</v>
      </c>
      <c r="I120" s="35">
        <v>3.0000002000000001</v>
      </c>
      <c r="J120" s="35">
        <v>3.0000002000000001</v>
      </c>
      <c r="K120" s="35">
        <v>0</v>
      </c>
      <c r="L120" s="35">
        <v>0</v>
      </c>
      <c r="M120" s="35"/>
      <c r="N120" s="35">
        <v>1</v>
      </c>
      <c r="O120" s="35">
        <v>0</v>
      </c>
      <c r="P120" s="35">
        <v>0</v>
      </c>
      <c r="Q120" s="35"/>
      <c r="R120" s="34">
        <f t="shared" si="39"/>
        <v>0.5</v>
      </c>
      <c r="S120" s="34">
        <f t="shared" si="27"/>
        <v>0.86499999999999999</v>
      </c>
      <c r="T120" s="34">
        <f t="shared" si="28"/>
        <v>1.2066000804400001</v>
      </c>
      <c r="U120" s="34">
        <f t="shared" si="40"/>
        <v>-1.1068</v>
      </c>
      <c r="V120" s="15">
        <f t="shared" si="41"/>
        <v>0.24846794868262756</v>
      </c>
      <c r="W120" s="34">
        <f t="shared" si="29"/>
        <v>0.74540389574147248</v>
      </c>
      <c r="X120" s="34">
        <f t="shared" si="30"/>
        <v>1.2900000000000023E-2</v>
      </c>
      <c r="Y120" s="15">
        <f t="shared" si="42"/>
        <v>0.50322495527805666</v>
      </c>
      <c r="Z120" s="34">
        <f t="shared" si="31"/>
        <v>0</v>
      </c>
      <c r="AA120" s="34">
        <f t="shared" si="32"/>
        <v>-0.3819999999999999</v>
      </c>
      <c r="AB120" s="15">
        <f t="shared" si="43"/>
        <v>0.40564461209270181</v>
      </c>
      <c r="AC120" s="34">
        <f t="shared" si="33"/>
        <v>0</v>
      </c>
      <c r="AD120" s="34">
        <f t="shared" si="44"/>
        <v>-0.79680000000000006</v>
      </c>
      <c r="AE120" s="15">
        <f t="shared" si="45"/>
        <v>0.31071044569635931</v>
      </c>
      <c r="AF120" s="34">
        <f t="shared" si="34"/>
        <v>0.31071044569635931</v>
      </c>
      <c r="AG120" s="34">
        <f t="shared" si="35"/>
        <v>0.80779999999999985</v>
      </c>
      <c r="AH120" s="15">
        <f t="shared" si="46"/>
        <v>0.69164049960599694</v>
      </c>
      <c r="AI120" s="34">
        <f t="shared" si="36"/>
        <v>0</v>
      </c>
      <c r="AJ120" s="34">
        <f t="shared" si="37"/>
        <v>4.2000000000000925E-3</v>
      </c>
      <c r="AK120" s="15">
        <f t="shared" si="47"/>
        <v>0.50104999845650278</v>
      </c>
      <c r="AL120" s="34">
        <f t="shared" si="38"/>
        <v>0</v>
      </c>
      <c r="AM120" s="35">
        <f t="shared" si="48"/>
        <v>7.5000004000000011</v>
      </c>
      <c r="AN120" s="35">
        <f t="shared" si="49"/>
        <v>3.3170039761814727</v>
      </c>
      <c r="AO120" s="35">
        <f t="shared" si="50"/>
        <v>4.182996423818528</v>
      </c>
      <c r="AP120" s="35">
        <f t="shared" si="51"/>
        <v>1</v>
      </c>
      <c r="AQ120" s="35">
        <f t="shared" si="52"/>
        <v>0.31071044569635931</v>
      </c>
      <c r="AR120" s="35">
        <f t="shared" si="53"/>
        <v>0.68928955430364069</v>
      </c>
    </row>
    <row r="121" spans="1:44" ht="15.75">
      <c r="F121">
        <v>143</v>
      </c>
      <c r="G121" s="35">
        <v>0.4</v>
      </c>
      <c r="H121" s="35">
        <v>0.6</v>
      </c>
      <c r="I121" s="35">
        <v>1.3000001000000001</v>
      </c>
      <c r="J121" s="35">
        <v>2</v>
      </c>
      <c r="K121" s="35">
        <v>2</v>
      </c>
      <c r="L121" s="35">
        <v>0</v>
      </c>
      <c r="M121" s="35"/>
      <c r="N121" s="35">
        <v>0.3</v>
      </c>
      <c r="O121" s="35">
        <v>0</v>
      </c>
      <c r="P121" s="35">
        <v>0</v>
      </c>
      <c r="Q121" s="35"/>
      <c r="R121" s="34">
        <f t="shared" si="39"/>
        <v>0.4</v>
      </c>
      <c r="S121" s="34">
        <f t="shared" si="27"/>
        <v>0.51900000000000002</v>
      </c>
      <c r="T121" s="34">
        <f t="shared" si="28"/>
        <v>0.52286004021999999</v>
      </c>
      <c r="U121" s="34">
        <f t="shared" si="40"/>
        <v>-1.1068</v>
      </c>
      <c r="V121" s="15">
        <f t="shared" si="41"/>
        <v>0.24846794868262756</v>
      </c>
      <c r="W121" s="34">
        <f t="shared" si="29"/>
        <v>0.49693589736525512</v>
      </c>
      <c r="X121" s="34">
        <f t="shared" si="30"/>
        <v>1.2900000000000023E-2</v>
      </c>
      <c r="Y121" s="15">
        <f t="shared" si="42"/>
        <v>0.50322495527805666</v>
      </c>
      <c r="Z121" s="34">
        <f t="shared" si="31"/>
        <v>1.0064499105561133</v>
      </c>
      <c r="AA121" s="34">
        <f t="shared" si="32"/>
        <v>-0.3819999999999999</v>
      </c>
      <c r="AB121" s="15">
        <f t="shared" si="43"/>
        <v>0.40564461209270181</v>
      </c>
      <c r="AC121" s="34">
        <f t="shared" si="33"/>
        <v>0</v>
      </c>
      <c r="AD121" s="34">
        <f t="shared" si="44"/>
        <v>-0.79680000000000006</v>
      </c>
      <c r="AE121" s="15">
        <f t="shared" si="45"/>
        <v>0.31071044569635931</v>
      </c>
      <c r="AF121" s="34">
        <f t="shared" si="34"/>
        <v>9.3213133708907783E-2</v>
      </c>
      <c r="AG121" s="34">
        <f t="shared" si="35"/>
        <v>0.80779999999999985</v>
      </c>
      <c r="AH121" s="15">
        <f t="shared" si="46"/>
        <v>0.69164049960599694</v>
      </c>
      <c r="AI121" s="34">
        <f t="shared" si="36"/>
        <v>0</v>
      </c>
      <c r="AJ121" s="34">
        <f t="shared" si="37"/>
        <v>4.2000000000000925E-3</v>
      </c>
      <c r="AK121" s="15">
        <f t="shared" si="47"/>
        <v>0.50104999845650278</v>
      </c>
      <c r="AL121" s="34">
        <f t="shared" si="38"/>
        <v>0</v>
      </c>
      <c r="AM121" s="35">
        <f t="shared" si="48"/>
        <v>6.3000001000000001</v>
      </c>
      <c r="AN121" s="35">
        <f t="shared" si="49"/>
        <v>2.9452458481413686</v>
      </c>
      <c r="AO121" s="35">
        <f t="shared" si="50"/>
        <v>3.3547542518586315</v>
      </c>
      <c r="AP121" s="35">
        <f t="shared" si="51"/>
        <v>0.3</v>
      </c>
      <c r="AQ121" s="35">
        <f t="shared" si="52"/>
        <v>9.3213133708907783E-2</v>
      </c>
      <c r="AR121" s="35">
        <f t="shared" si="53"/>
        <v>0.20678686629109222</v>
      </c>
    </row>
    <row r="122" spans="1:44" ht="15.75">
      <c r="F122">
        <v>146</v>
      </c>
      <c r="G122" s="35">
        <v>0.2</v>
      </c>
      <c r="H122" s="35">
        <v>0.8</v>
      </c>
      <c r="I122" s="35">
        <v>1</v>
      </c>
      <c r="J122" s="35">
        <v>6.0000004999999996</v>
      </c>
      <c r="K122" s="35">
        <v>0</v>
      </c>
      <c r="L122" s="35">
        <v>0</v>
      </c>
      <c r="M122" s="35"/>
      <c r="N122" s="35">
        <v>1.5000001000000001</v>
      </c>
      <c r="O122" s="35">
        <v>0</v>
      </c>
      <c r="P122" s="35">
        <v>0</v>
      </c>
      <c r="Q122" s="35"/>
      <c r="R122" s="34">
        <f t="shared" si="39"/>
        <v>0.2</v>
      </c>
      <c r="S122" s="34">
        <f t="shared" si="27"/>
        <v>0.69200000000000006</v>
      </c>
      <c r="T122" s="34">
        <f t="shared" si="28"/>
        <v>0.4022</v>
      </c>
      <c r="U122" s="34">
        <f t="shared" si="40"/>
        <v>-1.1068</v>
      </c>
      <c r="V122" s="15">
        <f t="shared" si="41"/>
        <v>0.24846794868262756</v>
      </c>
      <c r="W122" s="34">
        <f t="shared" si="29"/>
        <v>1.4908078163297396</v>
      </c>
      <c r="X122" s="34">
        <f t="shared" si="30"/>
        <v>1.2900000000000023E-2</v>
      </c>
      <c r="Y122" s="15">
        <f t="shared" si="42"/>
        <v>0.50322495527805666</v>
      </c>
      <c r="Z122" s="34">
        <f t="shared" si="31"/>
        <v>0</v>
      </c>
      <c r="AA122" s="34">
        <f t="shared" si="32"/>
        <v>-0.3819999999999999</v>
      </c>
      <c r="AB122" s="15">
        <f t="shared" si="43"/>
        <v>0.40564461209270181</v>
      </c>
      <c r="AC122" s="34">
        <f t="shared" si="33"/>
        <v>0</v>
      </c>
      <c r="AD122" s="34">
        <f t="shared" si="44"/>
        <v>-0.79680000000000006</v>
      </c>
      <c r="AE122" s="15">
        <f t="shared" si="45"/>
        <v>0.31071044569635931</v>
      </c>
      <c r="AF122" s="34">
        <f t="shared" si="34"/>
        <v>0.46606569961558353</v>
      </c>
      <c r="AG122" s="34">
        <f t="shared" si="35"/>
        <v>0.80779999999999985</v>
      </c>
      <c r="AH122" s="15">
        <f t="shared" si="46"/>
        <v>0.69164049960599694</v>
      </c>
      <c r="AI122" s="34">
        <f t="shared" si="36"/>
        <v>0</v>
      </c>
      <c r="AJ122" s="34">
        <f t="shared" si="37"/>
        <v>4.2000000000000925E-3</v>
      </c>
      <c r="AK122" s="15">
        <f t="shared" si="47"/>
        <v>0.50104999845650278</v>
      </c>
      <c r="AL122" s="34">
        <f t="shared" si="38"/>
        <v>0</v>
      </c>
      <c r="AM122" s="35">
        <f t="shared" si="48"/>
        <v>8.0000004999999987</v>
      </c>
      <c r="AN122" s="35">
        <f t="shared" si="49"/>
        <v>2.7850078163297396</v>
      </c>
      <c r="AO122" s="35">
        <f t="shared" si="50"/>
        <v>5.2149926836702587</v>
      </c>
      <c r="AP122" s="35">
        <f t="shared" si="51"/>
        <v>1.5000001000000001</v>
      </c>
      <c r="AQ122" s="35">
        <f t="shared" si="52"/>
        <v>0.46606569961558353</v>
      </c>
      <c r="AR122" s="35">
        <f t="shared" si="53"/>
        <v>1.0339344003844166</v>
      </c>
    </row>
    <row r="123" spans="1:44" ht="15.75">
      <c r="F123">
        <v>147</v>
      </c>
      <c r="G123" s="35">
        <v>0.1</v>
      </c>
      <c r="H123" s="35">
        <v>0.1</v>
      </c>
      <c r="I123" s="35">
        <v>0.1</v>
      </c>
      <c r="J123" s="35">
        <v>0.3</v>
      </c>
      <c r="K123" s="35">
        <v>0</v>
      </c>
      <c r="L123" s="35">
        <v>0</v>
      </c>
      <c r="M123" s="35"/>
      <c r="N123" s="35">
        <v>0</v>
      </c>
      <c r="O123" s="35">
        <v>0</v>
      </c>
      <c r="P123" s="35">
        <v>0</v>
      </c>
      <c r="Q123" s="35"/>
      <c r="R123" s="34">
        <f t="shared" si="39"/>
        <v>0.1</v>
      </c>
      <c r="S123" s="34">
        <f t="shared" si="27"/>
        <v>8.6500000000000007E-2</v>
      </c>
      <c r="T123" s="34">
        <f t="shared" si="28"/>
        <v>4.0220000000000006E-2</v>
      </c>
      <c r="U123" s="34">
        <f t="shared" si="40"/>
        <v>-1.1068</v>
      </c>
      <c r="V123" s="15">
        <f t="shared" si="41"/>
        <v>0.24846794868262756</v>
      </c>
      <c r="W123" s="34">
        <f t="shared" si="29"/>
        <v>7.4540384604788262E-2</v>
      </c>
      <c r="X123" s="34">
        <f t="shared" si="30"/>
        <v>1.2900000000000023E-2</v>
      </c>
      <c r="Y123" s="15">
        <f t="shared" si="42"/>
        <v>0.50322495527805666</v>
      </c>
      <c r="Z123" s="34">
        <f t="shared" si="31"/>
        <v>0</v>
      </c>
      <c r="AA123" s="34">
        <f t="shared" si="32"/>
        <v>-0.3819999999999999</v>
      </c>
      <c r="AB123" s="15">
        <f t="shared" si="43"/>
        <v>0.40564461209270181</v>
      </c>
      <c r="AC123" s="34">
        <f t="shared" si="33"/>
        <v>0</v>
      </c>
      <c r="AD123" s="34">
        <f t="shared" si="44"/>
        <v>-0.79680000000000006</v>
      </c>
      <c r="AE123" s="15">
        <f t="shared" si="45"/>
        <v>0.31071044569635931</v>
      </c>
      <c r="AF123" s="34">
        <f t="shared" si="34"/>
        <v>0</v>
      </c>
      <c r="AG123" s="34">
        <f t="shared" si="35"/>
        <v>0.80779999999999985</v>
      </c>
      <c r="AH123" s="15">
        <f t="shared" si="46"/>
        <v>0.69164049960599694</v>
      </c>
      <c r="AI123" s="34">
        <f t="shared" si="36"/>
        <v>0</v>
      </c>
      <c r="AJ123" s="34">
        <f t="shared" si="37"/>
        <v>4.2000000000000925E-3</v>
      </c>
      <c r="AK123" s="15">
        <f t="shared" si="47"/>
        <v>0.50104999845650278</v>
      </c>
      <c r="AL123" s="34">
        <f t="shared" si="38"/>
        <v>0</v>
      </c>
      <c r="AM123" s="35">
        <f t="shared" si="48"/>
        <v>0.60000000000000009</v>
      </c>
      <c r="AN123" s="35">
        <f t="shared" si="49"/>
        <v>0.30126038460478827</v>
      </c>
      <c r="AO123" s="35">
        <f t="shared" si="50"/>
        <v>0.29873961539521182</v>
      </c>
      <c r="AP123" s="35">
        <f t="shared" si="51"/>
        <v>0</v>
      </c>
      <c r="AQ123" s="35">
        <f t="shared" si="52"/>
        <v>0</v>
      </c>
      <c r="AR123" s="35">
        <f t="shared" si="53"/>
        <v>0</v>
      </c>
    </row>
    <row r="124" spans="1:44" ht="15.75">
      <c r="F124">
        <v>148</v>
      </c>
      <c r="G124" s="35">
        <v>0.1</v>
      </c>
      <c r="H124" s="35">
        <v>0.5</v>
      </c>
      <c r="I124" s="35">
        <v>1.3000001000000001</v>
      </c>
      <c r="J124" s="35">
        <v>10</v>
      </c>
      <c r="K124" s="35">
        <v>0</v>
      </c>
      <c r="L124" s="35">
        <v>0</v>
      </c>
      <c r="M124" s="35"/>
      <c r="N124" s="35">
        <v>1.5000001000000001</v>
      </c>
      <c r="O124" s="35">
        <v>0</v>
      </c>
      <c r="P124" s="35">
        <v>0</v>
      </c>
      <c r="Q124" s="35"/>
      <c r="R124" s="34">
        <f t="shared" si="39"/>
        <v>0.1</v>
      </c>
      <c r="S124" s="34">
        <f t="shared" si="27"/>
        <v>0.4325</v>
      </c>
      <c r="T124" s="34">
        <f t="shared" si="28"/>
        <v>0.52286004021999999</v>
      </c>
      <c r="U124" s="34">
        <f t="shared" si="40"/>
        <v>-1.1068</v>
      </c>
      <c r="V124" s="15">
        <f t="shared" si="41"/>
        <v>0.24846794868262756</v>
      </c>
      <c r="W124" s="34">
        <f t="shared" si="29"/>
        <v>2.4846794868262756</v>
      </c>
      <c r="X124" s="34">
        <f t="shared" si="30"/>
        <v>1.2900000000000023E-2</v>
      </c>
      <c r="Y124" s="15">
        <f t="shared" si="42"/>
        <v>0.50322495527805666</v>
      </c>
      <c r="Z124" s="34">
        <f t="shared" si="31"/>
        <v>0</v>
      </c>
      <c r="AA124" s="34">
        <f t="shared" si="32"/>
        <v>-0.3819999999999999</v>
      </c>
      <c r="AB124" s="15">
        <f t="shared" si="43"/>
        <v>0.40564461209270181</v>
      </c>
      <c r="AC124" s="34">
        <f t="shared" si="33"/>
        <v>0</v>
      </c>
      <c r="AD124" s="34">
        <f t="shared" si="44"/>
        <v>-0.79680000000000006</v>
      </c>
      <c r="AE124" s="15">
        <f t="shared" si="45"/>
        <v>0.31071044569635931</v>
      </c>
      <c r="AF124" s="34">
        <f t="shared" si="34"/>
        <v>0.46606569961558353</v>
      </c>
      <c r="AG124" s="34">
        <f t="shared" si="35"/>
        <v>0.80779999999999985</v>
      </c>
      <c r="AH124" s="15">
        <f t="shared" si="46"/>
        <v>0.69164049960599694</v>
      </c>
      <c r="AI124" s="34">
        <f t="shared" si="36"/>
        <v>0</v>
      </c>
      <c r="AJ124" s="34">
        <f t="shared" si="37"/>
        <v>4.2000000000000925E-3</v>
      </c>
      <c r="AK124" s="15">
        <f t="shared" si="47"/>
        <v>0.50104999845650278</v>
      </c>
      <c r="AL124" s="34">
        <f t="shared" si="38"/>
        <v>0</v>
      </c>
      <c r="AM124" s="35">
        <f t="shared" si="48"/>
        <v>11.9000001</v>
      </c>
      <c r="AN124" s="35">
        <f t="shared" si="49"/>
        <v>3.5400395270462757</v>
      </c>
      <c r="AO124" s="35">
        <f t="shared" si="50"/>
        <v>8.3599605729537245</v>
      </c>
      <c r="AP124" s="35">
        <f t="shared" si="51"/>
        <v>1.5000001000000001</v>
      </c>
      <c r="AQ124" s="35">
        <f t="shared" si="52"/>
        <v>0.46606569961558353</v>
      </c>
      <c r="AR124" s="35">
        <f t="shared" si="53"/>
        <v>1.0339344003844166</v>
      </c>
    </row>
    <row r="125" spans="1:44" ht="15.75">
      <c r="F125">
        <v>152</v>
      </c>
      <c r="G125" s="35">
        <v>2</v>
      </c>
      <c r="H125" s="35">
        <v>3.0000002000000001</v>
      </c>
      <c r="I125" s="35">
        <v>4</v>
      </c>
      <c r="J125" s="35">
        <v>12.500000999999999</v>
      </c>
      <c r="K125" s="35">
        <v>15.000000999999999</v>
      </c>
      <c r="L125" s="35">
        <v>10</v>
      </c>
      <c r="M125" s="35"/>
      <c r="N125" s="35">
        <v>1.4000001</v>
      </c>
      <c r="O125" s="35">
        <v>2.1000000999999999</v>
      </c>
      <c r="P125" s="35">
        <v>0</v>
      </c>
      <c r="Q125" s="35"/>
      <c r="R125" s="34">
        <f t="shared" si="39"/>
        <v>2</v>
      </c>
      <c r="S125" s="34">
        <f t="shared" si="27"/>
        <v>2.5950001729999999</v>
      </c>
      <c r="T125" s="34">
        <f t="shared" si="28"/>
        <v>1.6088</v>
      </c>
      <c r="U125" s="34">
        <f t="shared" si="40"/>
        <v>-1.1068</v>
      </c>
      <c r="V125" s="15">
        <f t="shared" si="41"/>
        <v>0.24846794868262756</v>
      </c>
      <c r="W125" s="34">
        <f t="shared" si="29"/>
        <v>3.1058496070007928</v>
      </c>
      <c r="X125" s="34">
        <f t="shared" si="30"/>
        <v>1.2900000000000023E-2</v>
      </c>
      <c r="Y125" s="15">
        <f t="shared" si="42"/>
        <v>0.50322495527805666</v>
      </c>
      <c r="Z125" s="34">
        <f t="shared" si="31"/>
        <v>7.5483748323958046</v>
      </c>
      <c r="AA125" s="34">
        <f t="shared" si="32"/>
        <v>-0.3819999999999999</v>
      </c>
      <c r="AB125" s="15">
        <f t="shared" si="43"/>
        <v>0.40564461209270181</v>
      </c>
      <c r="AC125" s="34">
        <f t="shared" si="33"/>
        <v>4.056446120927018</v>
      </c>
      <c r="AD125" s="34">
        <f t="shared" si="44"/>
        <v>-0.79680000000000006</v>
      </c>
      <c r="AE125" s="15">
        <f t="shared" si="45"/>
        <v>0.31071044569635931</v>
      </c>
      <c r="AF125" s="34">
        <f t="shared" si="34"/>
        <v>0.43499465504594759</v>
      </c>
      <c r="AG125" s="34">
        <f t="shared" si="35"/>
        <v>0.80779999999999985</v>
      </c>
      <c r="AH125" s="15">
        <f t="shared" si="46"/>
        <v>0.69164049960599694</v>
      </c>
      <c r="AI125" s="34">
        <f t="shared" si="36"/>
        <v>1.4524451183366436</v>
      </c>
      <c r="AJ125" s="34">
        <f t="shared" si="37"/>
        <v>4.2000000000000925E-3</v>
      </c>
      <c r="AK125" s="15">
        <f t="shared" si="47"/>
        <v>0.50104999845650278</v>
      </c>
      <c r="AL125" s="34">
        <f t="shared" si="38"/>
        <v>0</v>
      </c>
      <c r="AM125" s="35">
        <f t="shared" si="48"/>
        <v>46.500002199999997</v>
      </c>
      <c r="AN125" s="35">
        <f t="shared" si="49"/>
        <v>20.914470733323615</v>
      </c>
      <c r="AO125" s="35">
        <f t="shared" si="50"/>
        <v>25.585531466676382</v>
      </c>
      <c r="AP125" s="35">
        <f t="shared" si="51"/>
        <v>3.5000001999999997</v>
      </c>
      <c r="AQ125" s="35">
        <f t="shared" si="52"/>
        <v>1.8874397733825912</v>
      </c>
      <c r="AR125" s="35">
        <f t="shared" si="53"/>
        <v>1.6125604266174085</v>
      </c>
    </row>
    <row r="126" spans="1:44" ht="15.75">
      <c r="F126">
        <v>154</v>
      </c>
      <c r="G126" s="35">
        <v>0.2</v>
      </c>
      <c r="H126" s="35">
        <v>0.5</v>
      </c>
      <c r="I126" s="35">
        <v>0.5</v>
      </c>
      <c r="J126" s="35">
        <v>1</v>
      </c>
      <c r="K126" s="35">
        <v>0.5</v>
      </c>
      <c r="L126" s="35">
        <v>0</v>
      </c>
      <c r="M126" s="35"/>
      <c r="N126" s="35">
        <v>0</v>
      </c>
      <c r="O126" s="35">
        <v>0</v>
      </c>
      <c r="P126" s="35">
        <v>0</v>
      </c>
      <c r="Q126" s="35"/>
      <c r="R126" s="34">
        <f t="shared" si="39"/>
        <v>0.2</v>
      </c>
      <c r="S126" s="34">
        <f t="shared" si="27"/>
        <v>0.4325</v>
      </c>
      <c r="T126" s="34">
        <f t="shared" si="28"/>
        <v>0.2011</v>
      </c>
      <c r="U126" s="34">
        <f t="shared" si="40"/>
        <v>-1.1068</v>
      </c>
      <c r="V126" s="15">
        <f t="shared" si="41"/>
        <v>0.24846794868262756</v>
      </c>
      <c r="W126" s="34">
        <f t="shared" si="29"/>
        <v>0.24846794868262756</v>
      </c>
      <c r="X126" s="34">
        <f t="shared" si="30"/>
        <v>1.2900000000000023E-2</v>
      </c>
      <c r="Y126" s="15">
        <f t="shared" si="42"/>
        <v>0.50322495527805666</v>
      </c>
      <c r="Z126" s="34">
        <f t="shared" si="31"/>
        <v>0.25161247763902833</v>
      </c>
      <c r="AA126" s="34">
        <f t="shared" si="32"/>
        <v>-0.3819999999999999</v>
      </c>
      <c r="AB126" s="15">
        <f t="shared" si="43"/>
        <v>0.40564461209270181</v>
      </c>
      <c r="AC126" s="34">
        <f t="shared" si="33"/>
        <v>0</v>
      </c>
      <c r="AD126" s="34">
        <f t="shared" si="44"/>
        <v>-0.79680000000000006</v>
      </c>
      <c r="AE126" s="15">
        <f t="shared" si="45"/>
        <v>0.31071044569635931</v>
      </c>
      <c r="AF126" s="34">
        <f t="shared" si="34"/>
        <v>0</v>
      </c>
      <c r="AG126" s="34">
        <f t="shared" si="35"/>
        <v>0.80779999999999985</v>
      </c>
      <c r="AH126" s="15">
        <f t="shared" si="46"/>
        <v>0.69164049960599694</v>
      </c>
      <c r="AI126" s="34">
        <f t="shared" si="36"/>
        <v>0</v>
      </c>
      <c r="AJ126" s="34">
        <f t="shared" si="37"/>
        <v>4.2000000000000925E-3</v>
      </c>
      <c r="AK126" s="15">
        <f t="shared" si="47"/>
        <v>0.50104999845650278</v>
      </c>
      <c r="AL126" s="34">
        <f t="shared" si="38"/>
        <v>0</v>
      </c>
      <c r="AM126" s="35">
        <f t="shared" si="48"/>
        <v>2.7</v>
      </c>
      <c r="AN126" s="35">
        <f t="shared" si="49"/>
        <v>1.333680426321656</v>
      </c>
      <c r="AO126" s="35">
        <f t="shared" si="50"/>
        <v>1.3663195736783442</v>
      </c>
      <c r="AP126" s="35">
        <f t="shared" si="51"/>
        <v>0</v>
      </c>
      <c r="AQ126" s="35">
        <f t="shared" si="52"/>
        <v>0</v>
      </c>
      <c r="AR126" s="35">
        <f t="shared" si="53"/>
        <v>0</v>
      </c>
    </row>
    <row r="127" spans="1:44" ht="15.75">
      <c r="F127">
        <v>155</v>
      </c>
      <c r="G127" s="35">
        <v>0.5</v>
      </c>
      <c r="H127" s="35">
        <v>1</v>
      </c>
      <c r="I127" s="35">
        <v>0.5</v>
      </c>
      <c r="J127" s="35">
        <v>1.5000001000000001</v>
      </c>
      <c r="K127" s="35">
        <v>0.4</v>
      </c>
      <c r="L127" s="35">
        <v>0</v>
      </c>
      <c r="M127" s="35"/>
      <c r="N127" s="35">
        <v>2</v>
      </c>
      <c r="O127" s="35">
        <v>0.75000005999999997</v>
      </c>
      <c r="P127" s="35">
        <v>0</v>
      </c>
      <c r="Q127" s="35"/>
      <c r="R127" s="34">
        <f t="shared" si="39"/>
        <v>0.5</v>
      </c>
      <c r="S127" s="34">
        <f t="shared" si="27"/>
        <v>0.86499999999999999</v>
      </c>
      <c r="T127" s="34">
        <f t="shared" si="28"/>
        <v>0.2011</v>
      </c>
      <c r="U127" s="34">
        <f t="shared" si="40"/>
        <v>-1.1068</v>
      </c>
      <c r="V127" s="15">
        <f t="shared" si="41"/>
        <v>0.24846794868262756</v>
      </c>
      <c r="W127" s="34">
        <f t="shared" si="29"/>
        <v>0.37270194787073624</v>
      </c>
      <c r="X127" s="34">
        <f t="shared" si="30"/>
        <v>1.2900000000000023E-2</v>
      </c>
      <c r="Y127" s="15">
        <f t="shared" si="42"/>
        <v>0.50322495527805666</v>
      </c>
      <c r="Z127" s="34">
        <f t="shared" si="31"/>
        <v>0.20128998211122268</v>
      </c>
      <c r="AA127" s="34">
        <f t="shared" si="32"/>
        <v>-0.3819999999999999</v>
      </c>
      <c r="AB127" s="15">
        <f t="shared" si="43"/>
        <v>0.40564461209270181</v>
      </c>
      <c r="AC127" s="34">
        <f t="shared" si="33"/>
        <v>0</v>
      </c>
      <c r="AD127" s="34">
        <f t="shared" si="44"/>
        <v>-0.79680000000000006</v>
      </c>
      <c r="AE127" s="15">
        <f t="shared" si="45"/>
        <v>0.31071044569635931</v>
      </c>
      <c r="AF127" s="34">
        <f t="shared" si="34"/>
        <v>0.62142089139271861</v>
      </c>
      <c r="AG127" s="34">
        <f t="shared" si="35"/>
        <v>0.80779999999999985</v>
      </c>
      <c r="AH127" s="15">
        <f t="shared" si="46"/>
        <v>0.69164049960599694</v>
      </c>
      <c r="AI127" s="34">
        <f t="shared" si="36"/>
        <v>0.5187304162029277</v>
      </c>
      <c r="AJ127" s="34">
        <f t="shared" si="37"/>
        <v>4.2000000000000925E-3</v>
      </c>
      <c r="AK127" s="15">
        <f t="shared" si="47"/>
        <v>0.50104999845650278</v>
      </c>
      <c r="AL127" s="34">
        <f t="shared" si="38"/>
        <v>0</v>
      </c>
      <c r="AM127" s="35">
        <f t="shared" si="48"/>
        <v>3.9000001000000002</v>
      </c>
      <c r="AN127" s="35">
        <f t="shared" si="49"/>
        <v>2.140091929981959</v>
      </c>
      <c r="AO127" s="35">
        <f t="shared" si="50"/>
        <v>1.7599081700180412</v>
      </c>
      <c r="AP127" s="35">
        <f t="shared" si="51"/>
        <v>2.7500000600000001</v>
      </c>
      <c r="AQ127" s="35">
        <f t="shared" si="52"/>
        <v>1.1401513075956462</v>
      </c>
      <c r="AR127" s="35">
        <f t="shared" si="53"/>
        <v>1.6098487524043539</v>
      </c>
    </row>
    <row r="128" spans="1:44" ht="15.75">
      <c r="F128">
        <v>156</v>
      </c>
      <c r="G128" s="35">
        <v>1.6</v>
      </c>
      <c r="H128" s="35">
        <v>0.84000003000000001</v>
      </c>
      <c r="I128" s="35">
        <v>1.5000001000000001</v>
      </c>
      <c r="J128" s="35">
        <v>2</v>
      </c>
      <c r="K128" s="35">
        <v>0</v>
      </c>
      <c r="L128" s="35">
        <v>0</v>
      </c>
      <c r="M128" s="35"/>
      <c r="N128" s="35">
        <v>7.0000000000000007E-2</v>
      </c>
      <c r="O128" s="35">
        <v>0</v>
      </c>
      <c r="P128" s="35">
        <v>0</v>
      </c>
      <c r="Q128" s="35"/>
      <c r="R128" s="34">
        <f t="shared" si="39"/>
        <v>1.6</v>
      </c>
      <c r="S128" s="34">
        <f t="shared" si="27"/>
        <v>0.72660002594999995</v>
      </c>
      <c r="T128" s="34">
        <f t="shared" si="28"/>
        <v>0.60330004022000006</v>
      </c>
      <c r="U128" s="34">
        <f t="shared" si="40"/>
        <v>-1.1068</v>
      </c>
      <c r="V128" s="15">
        <f t="shared" si="41"/>
        <v>0.24846794868262756</v>
      </c>
      <c r="W128" s="34">
        <f t="shared" si="29"/>
        <v>0.49693589736525512</v>
      </c>
      <c r="X128" s="34">
        <f t="shared" si="30"/>
        <v>1.2900000000000023E-2</v>
      </c>
      <c r="Y128" s="15">
        <f t="shared" si="42"/>
        <v>0.50322495527805666</v>
      </c>
      <c r="Z128" s="34">
        <f t="shared" si="31"/>
        <v>0</v>
      </c>
      <c r="AA128" s="34">
        <f t="shared" si="32"/>
        <v>-0.3819999999999999</v>
      </c>
      <c r="AB128" s="15">
        <f t="shared" si="43"/>
        <v>0.40564461209270181</v>
      </c>
      <c r="AC128" s="34">
        <f t="shared" si="33"/>
        <v>0</v>
      </c>
      <c r="AD128" s="34">
        <f t="shared" si="44"/>
        <v>-0.79680000000000006</v>
      </c>
      <c r="AE128" s="15">
        <f t="shared" si="45"/>
        <v>0.31071044569635931</v>
      </c>
      <c r="AF128" s="34">
        <f t="shared" si="34"/>
        <v>2.1749731198745154E-2</v>
      </c>
      <c r="AG128" s="34">
        <f t="shared" si="35"/>
        <v>0.80779999999999985</v>
      </c>
      <c r="AH128" s="15">
        <f t="shared" si="46"/>
        <v>0.69164049960599694</v>
      </c>
      <c r="AI128" s="34">
        <f t="shared" si="36"/>
        <v>0</v>
      </c>
      <c r="AJ128" s="34">
        <f t="shared" si="37"/>
        <v>4.2000000000000925E-3</v>
      </c>
      <c r="AK128" s="15">
        <f t="shared" si="47"/>
        <v>0.50104999845650278</v>
      </c>
      <c r="AL128" s="34">
        <f t="shared" si="38"/>
        <v>0</v>
      </c>
      <c r="AM128" s="35">
        <f t="shared" si="48"/>
        <v>5.9400001300000005</v>
      </c>
      <c r="AN128" s="35">
        <f t="shared" si="49"/>
        <v>3.4268359635352552</v>
      </c>
      <c r="AO128" s="35">
        <f t="shared" si="50"/>
        <v>2.5131641664647453</v>
      </c>
      <c r="AP128" s="35">
        <f t="shared" si="51"/>
        <v>7.0000000000000007E-2</v>
      </c>
      <c r="AQ128" s="35">
        <f t="shared" si="52"/>
        <v>2.1749731198745154E-2</v>
      </c>
      <c r="AR128" s="35">
        <f t="shared" si="53"/>
        <v>4.8250268801254853E-2</v>
      </c>
    </row>
    <row r="129" spans="6:44" ht="15.75">
      <c r="F129">
        <v>157</v>
      </c>
      <c r="G129" s="35">
        <v>1</v>
      </c>
      <c r="H129" s="35">
        <v>1.3000001000000001</v>
      </c>
      <c r="I129" s="35">
        <v>1.3000001000000001</v>
      </c>
      <c r="J129" s="35">
        <v>0.70000004999999998</v>
      </c>
      <c r="K129" s="35">
        <v>0.70000004999999998</v>
      </c>
      <c r="L129" s="35">
        <v>0.70000004999999998</v>
      </c>
      <c r="M129" s="35"/>
      <c r="N129" s="35">
        <v>0.90000004</v>
      </c>
      <c r="O129" s="35">
        <v>0</v>
      </c>
      <c r="P129" s="35">
        <v>0</v>
      </c>
      <c r="Q129" s="35"/>
      <c r="R129" s="34">
        <f t="shared" si="39"/>
        <v>1</v>
      </c>
      <c r="S129" s="34">
        <f t="shared" si="27"/>
        <v>1.1245000865000001</v>
      </c>
      <c r="T129" s="34">
        <f t="shared" si="28"/>
        <v>0.52286004021999999</v>
      </c>
      <c r="U129" s="34">
        <f t="shared" si="40"/>
        <v>-1.1068</v>
      </c>
      <c r="V129" s="15">
        <f t="shared" si="41"/>
        <v>0.24846794868262756</v>
      </c>
      <c r="W129" s="34">
        <f t="shared" si="29"/>
        <v>0.17392757650123672</v>
      </c>
      <c r="X129" s="34">
        <f t="shared" si="30"/>
        <v>1.2900000000000023E-2</v>
      </c>
      <c r="Y129" s="15">
        <f t="shared" si="42"/>
        <v>0.50322495527805666</v>
      </c>
      <c r="Z129" s="34">
        <f t="shared" si="31"/>
        <v>0.35225749385588739</v>
      </c>
      <c r="AA129" s="34">
        <f t="shared" si="32"/>
        <v>-0.3819999999999999</v>
      </c>
      <c r="AB129" s="15">
        <f t="shared" si="43"/>
        <v>0.40564461209270181</v>
      </c>
      <c r="AC129" s="34">
        <f t="shared" si="33"/>
        <v>0.28395124874712185</v>
      </c>
      <c r="AD129" s="34">
        <f t="shared" si="44"/>
        <v>-0.79680000000000006</v>
      </c>
      <c r="AE129" s="15">
        <f t="shared" si="45"/>
        <v>0.31071044569635931</v>
      </c>
      <c r="AF129" s="34">
        <f t="shared" si="34"/>
        <v>0.27963941355514121</v>
      </c>
      <c r="AG129" s="34">
        <f t="shared" si="35"/>
        <v>0.80779999999999985</v>
      </c>
      <c r="AH129" s="15">
        <f t="shared" si="46"/>
        <v>0.69164049960599694</v>
      </c>
      <c r="AI129" s="34">
        <f t="shared" si="36"/>
        <v>0</v>
      </c>
      <c r="AJ129" s="34">
        <f t="shared" si="37"/>
        <v>4.2000000000000925E-3</v>
      </c>
      <c r="AK129" s="15">
        <f t="shared" si="47"/>
        <v>0.50104999845650278</v>
      </c>
      <c r="AL129" s="34">
        <f t="shared" si="38"/>
        <v>0</v>
      </c>
      <c r="AM129" s="35">
        <f t="shared" si="48"/>
        <v>5.7000003499999998</v>
      </c>
      <c r="AN129" s="35">
        <f t="shared" si="49"/>
        <v>3.4574964458242468</v>
      </c>
      <c r="AO129" s="35">
        <f t="shared" si="50"/>
        <v>2.2425039041757531</v>
      </c>
      <c r="AP129" s="35">
        <f t="shared" si="51"/>
        <v>0.90000004</v>
      </c>
      <c r="AQ129" s="35">
        <f t="shared" si="52"/>
        <v>0.27963941355514121</v>
      </c>
      <c r="AR129" s="35">
        <f t="shared" si="53"/>
        <v>0.62036062644485879</v>
      </c>
    </row>
    <row r="130" spans="6:44" ht="15.75">
      <c r="F130">
        <v>158</v>
      </c>
      <c r="G130" s="35">
        <v>0.3</v>
      </c>
      <c r="H130" s="35">
        <v>1.1000000000000001</v>
      </c>
      <c r="I130" s="35">
        <v>1.9000001</v>
      </c>
      <c r="J130" s="35">
        <v>10.400001</v>
      </c>
      <c r="K130" s="35">
        <v>10</v>
      </c>
      <c r="L130" s="35">
        <v>9</v>
      </c>
      <c r="M130" s="35"/>
      <c r="N130" s="35">
        <v>7.0000004999999996</v>
      </c>
      <c r="O130" s="35">
        <v>4</v>
      </c>
      <c r="P130" s="35">
        <v>0</v>
      </c>
      <c r="Q130" s="35"/>
      <c r="R130" s="34">
        <f t="shared" si="39"/>
        <v>0.3</v>
      </c>
      <c r="S130" s="34">
        <f t="shared" si="27"/>
        <v>0.95150000000000001</v>
      </c>
      <c r="T130" s="34">
        <f t="shared" si="28"/>
        <v>0.76418004021999997</v>
      </c>
      <c r="U130" s="34">
        <f t="shared" si="40"/>
        <v>-1.1068</v>
      </c>
      <c r="V130" s="15">
        <f t="shared" si="41"/>
        <v>0.24846794868262756</v>
      </c>
      <c r="W130" s="34">
        <f t="shared" si="29"/>
        <v>2.5840669147672752</v>
      </c>
      <c r="X130" s="34">
        <f t="shared" si="30"/>
        <v>1.2900000000000023E-2</v>
      </c>
      <c r="Y130" s="15">
        <f t="shared" si="42"/>
        <v>0.50322495527805666</v>
      </c>
      <c r="Z130" s="34">
        <f t="shared" si="31"/>
        <v>5.0322495527805664</v>
      </c>
      <c r="AA130" s="34">
        <f t="shared" si="32"/>
        <v>-0.3819999999999999</v>
      </c>
      <c r="AB130" s="15">
        <f t="shared" si="43"/>
        <v>0.40564461209270181</v>
      </c>
      <c r="AC130" s="34">
        <f t="shared" si="33"/>
        <v>3.6508015088343164</v>
      </c>
      <c r="AD130" s="34">
        <f t="shared" si="44"/>
        <v>-0.79680000000000006</v>
      </c>
      <c r="AE130" s="15">
        <f t="shared" si="45"/>
        <v>0.31071044569635931</v>
      </c>
      <c r="AF130" s="34">
        <f t="shared" si="34"/>
        <v>2.1749732752297377</v>
      </c>
      <c r="AG130" s="34">
        <f t="shared" si="35"/>
        <v>0.80779999999999985</v>
      </c>
      <c r="AH130" s="15">
        <f t="shared" si="46"/>
        <v>0.69164049960599694</v>
      </c>
      <c r="AI130" s="34">
        <f t="shared" si="36"/>
        <v>2.7665619984239878</v>
      </c>
      <c r="AJ130" s="34">
        <f t="shared" si="37"/>
        <v>4.2000000000000925E-3</v>
      </c>
      <c r="AK130" s="15">
        <f t="shared" si="47"/>
        <v>0.50104999845650278</v>
      </c>
      <c r="AL130" s="34">
        <f t="shared" si="38"/>
        <v>0</v>
      </c>
      <c r="AM130" s="35">
        <f t="shared" si="48"/>
        <v>32.700001100000001</v>
      </c>
      <c r="AN130" s="35">
        <f t="shared" si="49"/>
        <v>13.282798016602158</v>
      </c>
      <c r="AO130" s="35">
        <f t="shared" si="50"/>
        <v>19.417203083397844</v>
      </c>
      <c r="AP130" s="35">
        <f t="shared" si="51"/>
        <v>11.000000499999999</v>
      </c>
      <c r="AQ130" s="35">
        <f t="shared" si="52"/>
        <v>4.9415352736537255</v>
      </c>
      <c r="AR130" s="35">
        <f t="shared" si="53"/>
        <v>6.0584652263462733</v>
      </c>
    </row>
    <row r="131" spans="6:44" ht="15.75">
      <c r="F131">
        <v>161</v>
      </c>
      <c r="G131" s="35">
        <v>1.2</v>
      </c>
      <c r="H131" s="35">
        <v>0.84000003000000001</v>
      </c>
      <c r="I131" s="35">
        <v>0.25</v>
      </c>
      <c r="J131" s="35">
        <v>0.5</v>
      </c>
      <c r="K131" s="35">
        <v>0</v>
      </c>
      <c r="L131" s="35">
        <v>0</v>
      </c>
      <c r="M131" s="35"/>
      <c r="N131" s="35">
        <v>1</v>
      </c>
      <c r="O131" s="35">
        <v>0</v>
      </c>
      <c r="P131" s="35">
        <v>0</v>
      </c>
      <c r="Q131" s="35"/>
      <c r="R131" s="34">
        <f t="shared" si="39"/>
        <v>1.2</v>
      </c>
      <c r="S131" s="34">
        <f t="shared" ref="S131:S194" si="54">H131*$C$9</f>
        <v>0.72660002594999995</v>
      </c>
      <c r="T131" s="34">
        <f t="shared" ref="T131:T194" si="55">I131*$C$10</f>
        <v>0.10055</v>
      </c>
      <c r="U131" s="34">
        <f t="shared" si="40"/>
        <v>-1.1068</v>
      </c>
      <c r="V131" s="15">
        <f t="shared" si="41"/>
        <v>0.24846794868262756</v>
      </c>
      <c r="W131" s="34">
        <f t="shared" ref="W131:W194" si="56">J131*V131</f>
        <v>0.12423397434131378</v>
      </c>
      <c r="X131" s="34">
        <f t="shared" ref="X131:X194" si="57">$D$12+($E$12*$C$5)</f>
        <v>1.2900000000000023E-2</v>
      </c>
      <c r="Y131" s="15">
        <f t="shared" si="42"/>
        <v>0.50322495527805666</v>
      </c>
      <c r="Z131" s="34">
        <f t="shared" ref="Z131:Z194" si="58">Y131*K131</f>
        <v>0</v>
      </c>
      <c r="AA131" s="34">
        <f t="shared" ref="AA131:AA194" si="59">$D$13+($E$13*$C$5)</f>
        <v>-0.3819999999999999</v>
      </c>
      <c r="AB131" s="15">
        <f t="shared" si="43"/>
        <v>0.40564461209270181</v>
      </c>
      <c r="AC131" s="34">
        <f t="shared" ref="AC131:AC194" si="60">AB131*L131</f>
        <v>0</v>
      </c>
      <c r="AD131" s="34">
        <f t="shared" si="44"/>
        <v>-0.79680000000000006</v>
      </c>
      <c r="AE131" s="15">
        <f t="shared" si="45"/>
        <v>0.31071044569635931</v>
      </c>
      <c r="AF131" s="34">
        <f t="shared" ref="AF131:AF194" si="61">AE131*N131</f>
        <v>0.31071044569635931</v>
      </c>
      <c r="AG131" s="34">
        <f t="shared" ref="AG131:AG194" si="62">$D$15+($E$15*$D$5)</f>
        <v>0.80779999999999985</v>
      </c>
      <c r="AH131" s="15">
        <f t="shared" si="46"/>
        <v>0.69164049960599694</v>
      </c>
      <c r="AI131" s="34">
        <f t="shared" ref="AI131:AI194" si="63">AH131*O131</f>
        <v>0</v>
      </c>
      <c r="AJ131" s="34">
        <f t="shared" ref="AJ131:AJ194" si="64">$D$16+($E$16*$D$5)</f>
        <v>4.2000000000000925E-3</v>
      </c>
      <c r="AK131" s="15">
        <f t="shared" si="47"/>
        <v>0.50104999845650278</v>
      </c>
      <c r="AL131" s="34">
        <f t="shared" ref="AL131:AL194" si="65">AK131*P131</f>
        <v>0</v>
      </c>
      <c r="AM131" s="35">
        <f t="shared" si="48"/>
        <v>2.7900000299999999</v>
      </c>
      <c r="AN131" s="35">
        <f t="shared" si="49"/>
        <v>2.1513840002913138</v>
      </c>
      <c r="AO131" s="35">
        <f t="shared" si="50"/>
        <v>0.63861602970868603</v>
      </c>
      <c r="AP131" s="35">
        <f t="shared" si="51"/>
        <v>1</v>
      </c>
      <c r="AQ131" s="35">
        <f t="shared" si="52"/>
        <v>0.31071044569635931</v>
      </c>
      <c r="AR131" s="35">
        <f t="shared" si="53"/>
        <v>0.68928955430364069</v>
      </c>
    </row>
    <row r="132" spans="6:44" ht="15.75">
      <c r="F132">
        <v>162</v>
      </c>
      <c r="G132" s="35">
        <v>0.5</v>
      </c>
      <c r="H132" s="35">
        <v>4.3</v>
      </c>
      <c r="I132" s="35">
        <v>3.7000003000000001</v>
      </c>
      <c r="J132" s="35">
        <v>2.7</v>
      </c>
      <c r="K132" s="35">
        <v>0</v>
      </c>
      <c r="L132" s="35">
        <v>0</v>
      </c>
      <c r="M132" s="35"/>
      <c r="N132" s="35">
        <v>1.6</v>
      </c>
      <c r="O132" s="35">
        <v>0</v>
      </c>
      <c r="P132" s="35">
        <v>0</v>
      </c>
      <c r="Q132" s="35"/>
      <c r="R132" s="34">
        <f t="shared" ref="R132:R195" si="66">G132</f>
        <v>0.5</v>
      </c>
      <c r="S132" s="34">
        <f t="shared" si="54"/>
        <v>3.7195</v>
      </c>
      <c r="T132" s="34">
        <f t="shared" si="55"/>
        <v>1.48814012066</v>
      </c>
      <c r="U132" s="34">
        <f t="shared" ref="U132:U195" si="67">$D$11-($E$11*$D$5)</f>
        <v>-1.1068</v>
      </c>
      <c r="V132" s="15">
        <f t="shared" ref="V132:V195" si="68">EXP(U132)/(1+EXP(U132))</f>
        <v>0.24846794868262756</v>
      </c>
      <c r="W132" s="34">
        <f t="shared" si="56"/>
        <v>0.6708634614430945</v>
      </c>
      <c r="X132" s="34">
        <f t="shared" si="57"/>
        <v>1.2900000000000023E-2</v>
      </c>
      <c r="Y132" s="15">
        <f t="shared" ref="Y132:Y195" si="69">EXP(X132)/(1+EXP(X132))</f>
        <v>0.50322495527805666</v>
      </c>
      <c r="Z132" s="34">
        <f t="shared" si="58"/>
        <v>0</v>
      </c>
      <c r="AA132" s="34">
        <f t="shared" si="59"/>
        <v>-0.3819999999999999</v>
      </c>
      <c r="AB132" s="15">
        <f t="shared" ref="AB132:AB195" si="70">EXP(AA132)/(1+EXP(AA132))</f>
        <v>0.40564461209270181</v>
      </c>
      <c r="AC132" s="34">
        <f t="shared" si="60"/>
        <v>0</v>
      </c>
      <c r="AD132" s="34">
        <f t="shared" ref="AD132:AD195" si="71">$D$14+($E$14*$D$5)</f>
        <v>-0.79680000000000006</v>
      </c>
      <c r="AE132" s="15">
        <f t="shared" ref="AE132:AE195" si="72">EXP(AD132)/(1+EXP(AD132))</f>
        <v>0.31071044569635931</v>
      </c>
      <c r="AF132" s="34">
        <f t="shared" si="61"/>
        <v>0.4971367131141749</v>
      </c>
      <c r="AG132" s="34">
        <f t="shared" si="62"/>
        <v>0.80779999999999985</v>
      </c>
      <c r="AH132" s="15">
        <f t="shared" ref="AH132:AH195" si="73">EXP(AG132)/(1+EXP(AG132))</f>
        <v>0.69164049960599694</v>
      </c>
      <c r="AI132" s="34">
        <f t="shared" si="63"/>
        <v>0</v>
      </c>
      <c r="AJ132" s="34">
        <f t="shared" si="64"/>
        <v>4.2000000000000925E-3</v>
      </c>
      <c r="AK132" s="15">
        <f t="shared" ref="AK132:AK195" si="74">EXP(AJ132)/(1+EXP(AJ132))</f>
        <v>0.50104999845650278</v>
      </c>
      <c r="AL132" s="34">
        <f t="shared" si="65"/>
        <v>0</v>
      </c>
      <c r="AM132" s="35">
        <f t="shared" ref="AM132:AM195" si="75">SUM(G132:L132)</f>
        <v>11.200000299999999</v>
      </c>
      <c r="AN132" s="35">
        <f t="shared" ref="AN132:AN195" si="76">SUM(R132:T132,W132,Z132,AC132)</f>
        <v>6.378503582103094</v>
      </c>
      <c r="AO132" s="35">
        <f t="shared" ref="AO132:AO195" si="77">AM132-AN132</f>
        <v>4.8214967178969053</v>
      </c>
      <c r="AP132" s="35">
        <f t="shared" ref="AP132:AP195" si="78">SUM(N132:P132)</f>
        <v>1.6</v>
      </c>
      <c r="AQ132" s="35">
        <f t="shared" ref="AQ132:AQ195" si="79">SUM(AF132,AI132,AL132)</f>
        <v>0.4971367131141749</v>
      </c>
      <c r="AR132" s="35">
        <f t="shared" ref="AR132:AR195" si="80">AP132-AQ132</f>
        <v>1.1028632868858252</v>
      </c>
    </row>
    <row r="133" spans="6:44" ht="15.75">
      <c r="F133">
        <v>164</v>
      </c>
      <c r="G133" s="35">
        <v>1.5000001000000001</v>
      </c>
      <c r="H133" s="35">
        <v>1.5000001000000001</v>
      </c>
      <c r="I133" s="35">
        <v>0.3</v>
      </c>
      <c r="J133" s="35">
        <v>1</v>
      </c>
      <c r="K133" s="35">
        <v>0.5</v>
      </c>
      <c r="L133" s="35">
        <v>0</v>
      </c>
      <c r="M133" s="35"/>
      <c r="N133" s="35">
        <v>0.1</v>
      </c>
      <c r="O133" s="35">
        <v>0</v>
      </c>
      <c r="P133" s="35">
        <v>0</v>
      </c>
      <c r="Q133" s="35"/>
      <c r="R133" s="34">
        <f t="shared" si="66"/>
        <v>1.5000001000000001</v>
      </c>
      <c r="S133" s="34">
        <f t="shared" si="54"/>
        <v>1.2975000864999999</v>
      </c>
      <c r="T133" s="34">
        <f t="shared" si="55"/>
        <v>0.12065999999999999</v>
      </c>
      <c r="U133" s="34">
        <f t="shared" si="67"/>
        <v>-1.1068</v>
      </c>
      <c r="V133" s="15">
        <f t="shared" si="68"/>
        <v>0.24846794868262756</v>
      </c>
      <c r="W133" s="34">
        <f t="shared" si="56"/>
        <v>0.24846794868262756</v>
      </c>
      <c r="X133" s="34">
        <f t="shared" si="57"/>
        <v>1.2900000000000023E-2</v>
      </c>
      <c r="Y133" s="15">
        <f t="shared" si="69"/>
        <v>0.50322495527805666</v>
      </c>
      <c r="Z133" s="34">
        <f t="shared" si="58"/>
        <v>0.25161247763902833</v>
      </c>
      <c r="AA133" s="34">
        <f t="shared" si="59"/>
        <v>-0.3819999999999999</v>
      </c>
      <c r="AB133" s="15">
        <f t="shared" si="70"/>
        <v>0.40564461209270181</v>
      </c>
      <c r="AC133" s="34">
        <f t="shared" si="60"/>
        <v>0</v>
      </c>
      <c r="AD133" s="34">
        <f t="shared" si="71"/>
        <v>-0.79680000000000006</v>
      </c>
      <c r="AE133" s="15">
        <f t="shared" si="72"/>
        <v>0.31071044569635931</v>
      </c>
      <c r="AF133" s="34">
        <f t="shared" si="61"/>
        <v>3.1071044569635931E-2</v>
      </c>
      <c r="AG133" s="34">
        <f t="shared" si="62"/>
        <v>0.80779999999999985</v>
      </c>
      <c r="AH133" s="15">
        <f t="shared" si="73"/>
        <v>0.69164049960599694</v>
      </c>
      <c r="AI133" s="34">
        <f t="shared" si="63"/>
        <v>0</v>
      </c>
      <c r="AJ133" s="34">
        <f t="shared" si="64"/>
        <v>4.2000000000000925E-3</v>
      </c>
      <c r="AK133" s="15">
        <f t="shared" si="74"/>
        <v>0.50104999845650278</v>
      </c>
      <c r="AL133" s="34">
        <f t="shared" si="65"/>
        <v>0</v>
      </c>
      <c r="AM133" s="35">
        <f t="shared" si="75"/>
        <v>4.8000001999999995</v>
      </c>
      <c r="AN133" s="35">
        <f t="shared" si="76"/>
        <v>3.4182406128216556</v>
      </c>
      <c r="AO133" s="35">
        <f t="shared" si="77"/>
        <v>1.3817595871783439</v>
      </c>
      <c r="AP133" s="35">
        <f t="shared" si="78"/>
        <v>0.1</v>
      </c>
      <c r="AQ133" s="35">
        <f t="shared" si="79"/>
        <v>3.1071044569635931E-2</v>
      </c>
      <c r="AR133" s="35">
        <f t="shared" si="80"/>
        <v>6.8928955430364078E-2</v>
      </c>
    </row>
    <row r="134" spans="6:44" ht="15.75">
      <c r="F134">
        <v>165</v>
      </c>
      <c r="G134" s="35">
        <v>0.1</v>
      </c>
      <c r="H134" s="35">
        <v>0.16000001</v>
      </c>
      <c r="I134" s="35">
        <v>0.14000000000000001</v>
      </c>
      <c r="J134" s="35">
        <v>0.2</v>
      </c>
      <c r="K134" s="35">
        <v>0.1</v>
      </c>
      <c r="L134" s="35">
        <v>0</v>
      </c>
      <c r="M134" s="35"/>
      <c r="N134" s="35"/>
      <c r="O134" s="35"/>
      <c r="P134" s="35"/>
      <c r="Q134" s="35"/>
      <c r="R134" s="34">
        <f t="shared" si="66"/>
        <v>0.1</v>
      </c>
      <c r="S134" s="34">
        <f t="shared" si="54"/>
        <v>0.13840000864999999</v>
      </c>
      <c r="T134" s="34">
        <f t="shared" si="55"/>
        <v>5.6308000000000004E-2</v>
      </c>
      <c r="U134" s="34">
        <f t="shared" si="67"/>
        <v>-1.1068</v>
      </c>
      <c r="V134" s="15">
        <f t="shared" si="68"/>
        <v>0.24846794868262756</v>
      </c>
      <c r="W134" s="34">
        <f t="shared" si="56"/>
        <v>4.9693589736525517E-2</v>
      </c>
      <c r="X134" s="34">
        <f t="shared" si="57"/>
        <v>1.2900000000000023E-2</v>
      </c>
      <c r="Y134" s="15">
        <f t="shared" si="69"/>
        <v>0.50322495527805666</v>
      </c>
      <c r="Z134" s="34">
        <f t="shared" si="58"/>
        <v>5.0322495527805669E-2</v>
      </c>
      <c r="AA134" s="34">
        <f t="shared" si="59"/>
        <v>-0.3819999999999999</v>
      </c>
      <c r="AB134" s="15">
        <f t="shared" si="70"/>
        <v>0.40564461209270181</v>
      </c>
      <c r="AC134" s="34">
        <f t="shared" si="60"/>
        <v>0</v>
      </c>
      <c r="AD134" s="34">
        <f t="shared" si="71"/>
        <v>-0.79680000000000006</v>
      </c>
      <c r="AE134" s="15">
        <f t="shared" si="72"/>
        <v>0.31071044569635931</v>
      </c>
      <c r="AF134" s="34">
        <f t="shared" si="61"/>
        <v>0</v>
      </c>
      <c r="AG134" s="34">
        <f t="shared" si="62"/>
        <v>0.80779999999999985</v>
      </c>
      <c r="AH134" s="15">
        <f t="shared" si="73"/>
        <v>0.69164049960599694</v>
      </c>
      <c r="AI134" s="34">
        <f t="shared" si="63"/>
        <v>0</v>
      </c>
      <c r="AJ134" s="34">
        <f t="shared" si="64"/>
        <v>4.2000000000000925E-3</v>
      </c>
      <c r="AK134" s="15">
        <f t="shared" si="74"/>
        <v>0.50104999845650278</v>
      </c>
      <c r="AL134" s="34">
        <f t="shared" si="65"/>
        <v>0</v>
      </c>
      <c r="AM134" s="35">
        <f t="shared" si="75"/>
        <v>0.70000001000000001</v>
      </c>
      <c r="AN134" s="35">
        <f t="shared" si="76"/>
        <v>0.39472409391433116</v>
      </c>
      <c r="AO134" s="35">
        <f t="shared" si="77"/>
        <v>0.30527591608566884</v>
      </c>
      <c r="AP134" s="35">
        <f t="shared" si="78"/>
        <v>0</v>
      </c>
      <c r="AQ134" s="35">
        <f t="shared" si="79"/>
        <v>0</v>
      </c>
      <c r="AR134" s="35">
        <f t="shared" si="80"/>
        <v>0</v>
      </c>
    </row>
    <row r="135" spans="6:44" ht="15.75">
      <c r="F135">
        <v>166</v>
      </c>
      <c r="G135" s="35">
        <v>0.2</v>
      </c>
      <c r="H135" s="35">
        <v>0.5</v>
      </c>
      <c r="I135" s="35">
        <v>0.3</v>
      </c>
      <c r="J135" s="35">
        <v>0.5</v>
      </c>
      <c r="K135" s="35">
        <v>0.2</v>
      </c>
      <c r="L135" s="35">
        <v>0</v>
      </c>
      <c r="M135" s="35"/>
      <c r="N135" s="35"/>
      <c r="O135" s="35"/>
      <c r="P135" s="35"/>
      <c r="Q135" s="35"/>
      <c r="R135" s="34">
        <f t="shared" si="66"/>
        <v>0.2</v>
      </c>
      <c r="S135" s="34">
        <f t="shared" si="54"/>
        <v>0.4325</v>
      </c>
      <c r="T135" s="34">
        <f t="shared" si="55"/>
        <v>0.12065999999999999</v>
      </c>
      <c r="U135" s="34">
        <f t="shared" si="67"/>
        <v>-1.1068</v>
      </c>
      <c r="V135" s="15">
        <f t="shared" si="68"/>
        <v>0.24846794868262756</v>
      </c>
      <c r="W135" s="34">
        <f t="shared" si="56"/>
        <v>0.12423397434131378</v>
      </c>
      <c r="X135" s="34">
        <f t="shared" si="57"/>
        <v>1.2900000000000023E-2</v>
      </c>
      <c r="Y135" s="15">
        <f t="shared" si="69"/>
        <v>0.50322495527805666</v>
      </c>
      <c r="Z135" s="34">
        <f t="shared" si="58"/>
        <v>0.10064499105561134</v>
      </c>
      <c r="AA135" s="34">
        <f t="shared" si="59"/>
        <v>-0.3819999999999999</v>
      </c>
      <c r="AB135" s="15">
        <f t="shared" si="70"/>
        <v>0.40564461209270181</v>
      </c>
      <c r="AC135" s="34">
        <f t="shared" si="60"/>
        <v>0</v>
      </c>
      <c r="AD135" s="34">
        <f t="shared" si="71"/>
        <v>-0.79680000000000006</v>
      </c>
      <c r="AE135" s="15">
        <f t="shared" si="72"/>
        <v>0.31071044569635931</v>
      </c>
      <c r="AF135" s="34">
        <f t="shared" si="61"/>
        <v>0</v>
      </c>
      <c r="AG135" s="34">
        <f t="shared" si="62"/>
        <v>0.80779999999999985</v>
      </c>
      <c r="AH135" s="15">
        <f t="shared" si="73"/>
        <v>0.69164049960599694</v>
      </c>
      <c r="AI135" s="34">
        <f t="shared" si="63"/>
        <v>0</v>
      </c>
      <c r="AJ135" s="34">
        <f t="shared" si="64"/>
        <v>4.2000000000000925E-3</v>
      </c>
      <c r="AK135" s="15">
        <f t="shared" si="74"/>
        <v>0.50104999845650278</v>
      </c>
      <c r="AL135" s="34">
        <f t="shared" si="65"/>
        <v>0</v>
      </c>
      <c r="AM135" s="35">
        <f t="shared" si="75"/>
        <v>1.7</v>
      </c>
      <c r="AN135" s="35">
        <f t="shared" si="76"/>
        <v>0.97803896539692514</v>
      </c>
      <c r="AO135" s="35">
        <f t="shared" si="77"/>
        <v>0.72196103460307481</v>
      </c>
      <c r="AP135" s="35">
        <f t="shared" si="78"/>
        <v>0</v>
      </c>
      <c r="AQ135" s="35">
        <f t="shared" si="79"/>
        <v>0</v>
      </c>
      <c r="AR135" s="35">
        <f t="shared" si="80"/>
        <v>0</v>
      </c>
    </row>
    <row r="136" spans="6:44" ht="15.75">
      <c r="F136">
        <v>168</v>
      </c>
      <c r="G136" s="35"/>
      <c r="H136" s="35"/>
      <c r="I136" s="35"/>
      <c r="J136" s="35"/>
      <c r="K136" s="35"/>
      <c r="L136" s="35"/>
      <c r="M136" s="35"/>
      <c r="N136" s="35"/>
      <c r="O136" s="35"/>
      <c r="P136" s="35"/>
      <c r="Q136" s="35"/>
      <c r="R136" s="34">
        <f t="shared" si="66"/>
        <v>0</v>
      </c>
      <c r="S136" s="34">
        <f t="shared" si="54"/>
        <v>0</v>
      </c>
      <c r="T136" s="34">
        <f t="shared" si="55"/>
        <v>0</v>
      </c>
      <c r="U136" s="34">
        <f t="shared" si="67"/>
        <v>-1.1068</v>
      </c>
      <c r="V136" s="15">
        <f t="shared" si="68"/>
        <v>0.24846794868262756</v>
      </c>
      <c r="W136" s="34">
        <f t="shared" si="56"/>
        <v>0</v>
      </c>
      <c r="X136" s="34">
        <f t="shared" si="57"/>
        <v>1.2900000000000023E-2</v>
      </c>
      <c r="Y136" s="15">
        <f t="shared" si="69"/>
        <v>0.50322495527805666</v>
      </c>
      <c r="Z136" s="34">
        <f t="shared" si="58"/>
        <v>0</v>
      </c>
      <c r="AA136" s="34">
        <f t="shared" si="59"/>
        <v>-0.3819999999999999</v>
      </c>
      <c r="AB136" s="15">
        <f t="shared" si="70"/>
        <v>0.40564461209270181</v>
      </c>
      <c r="AC136" s="34">
        <f t="shared" si="60"/>
        <v>0</v>
      </c>
      <c r="AD136" s="34">
        <f t="shared" si="71"/>
        <v>-0.79680000000000006</v>
      </c>
      <c r="AE136" s="15">
        <f t="shared" si="72"/>
        <v>0.31071044569635931</v>
      </c>
      <c r="AF136" s="34">
        <f t="shared" si="61"/>
        <v>0</v>
      </c>
      <c r="AG136" s="34">
        <f t="shared" si="62"/>
        <v>0.80779999999999985</v>
      </c>
      <c r="AH136" s="15">
        <f t="shared" si="73"/>
        <v>0.69164049960599694</v>
      </c>
      <c r="AI136" s="34">
        <f t="shared" si="63"/>
        <v>0</v>
      </c>
      <c r="AJ136" s="34">
        <f t="shared" si="64"/>
        <v>4.2000000000000925E-3</v>
      </c>
      <c r="AK136" s="15">
        <f t="shared" si="74"/>
        <v>0.50104999845650278</v>
      </c>
      <c r="AL136" s="34">
        <f t="shared" si="65"/>
        <v>0</v>
      </c>
      <c r="AM136" s="35">
        <f t="shared" si="75"/>
        <v>0</v>
      </c>
      <c r="AN136" s="35">
        <f t="shared" si="76"/>
        <v>0</v>
      </c>
      <c r="AO136" s="35">
        <f t="shared" si="77"/>
        <v>0</v>
      </c>
      <c r="AP136" s="35">
        <f t="shared" si="78"/>
        <v>0</v>
      </c>
      <c r="AQ136" s="35">
        <f t="shared" si="79"/>
        <v>0</v>
      </c>
      <c r="AR136" s="35">
        <f t="shared" si="80"/>
        <v>0</v>
      </c>
    </row>
    <row r="137" spans="6:44" ht="15.75">
      <c r="F137">
        <v>170</v>
      </c>
      <c r="G137" s="35"/>
      <c r="H137" s="35"/>
      <c r="I137" s="35"/>
      <c r="J137" s="35"/>
      <c r="K137" s="35"/>
      <c r="L137" s="35"/>
      <c r="M137" s="35"/>
      <c r="N137" s="35"/>
      <c r="O137" s="35"/>
      <c r="P137" s="35"/>
      <c r="Q137" s="35"/>
      <c r="R137" s="34">
        <f t="shared" si="66"/>
        <v>0</v>
      </c>
      <c r="S137" s="34">
        <f t="shared" si="54"/>
        <v>0</v>
      </c>
      <c r="T137" s="34">
        <f t="shared" si="55"/>
        <v>0</v>
      </c>
      <c r="U137" s="34">
        <f t="shared" si="67"/>
        <v>-1.1068</v>
      </c>
      <c r="V137" s="15">
        <f t="shared" si="68"/>
        <v>0.24846794868262756</v>
      </c>
      <c r="W137" s="34">
        <f t="shared" si="56"/>
        <v>0</v>
      </c>
      <c r="X137" s="34">
        <f t="shared" si="57"/>
        <v>1.2900000000000023E-2</v>
      </c>
      <c r="Y137" s="15">
        <f t="shared" si="69"/>
        <v>0.50322495527805666</v>
      </c>
      <c r="Z137" s="34">
        <f t="shared" si="58"/>
        <v>0</v>
      </c>
      <c r="AA137" s="34">
        <f t="shared" si="59"/>
        <v>-0.3819999999999999</v>
      </c>
      <c r="AB137" s="15">
        <f t="shared" si="70"/>
        <v>0.40564461209270181</v>
      </c>
      <c r="AC137" s="34">
        <f t="shared" si="60"/>
        <v>0</v>
      </c>
      <c r="AD137" s="34">
        <f t="shared" si="71"/>
        <v>-0.79680000000000006</v>
      </c>
      <c r="AE137" s="15">
        <f t="shared" si="72"/>
        <v>0.31071044569635931</v>
      </c>
      <c r="AF137" s="34">
        <f t="shared" si="61"/>
        <v>0</v>
      </c>
      <c r="AG137" s="34">
        <f t="shared" si="62"/>
        <v>0.80779999999999985</v>
      </c>
      <c r="AH137" s="15">
        <f t="shared" si="73"/>
        <v>0.69164049960599694</v>
      </c>
      <c r="AI137" s="34">
        <f t="shared" si="63"/>
        <v>0</v>
      </c>
      <c r="AJ137" s="34">
        <f t="shared" si="64"/>
        <v>4.2000000000000925E-3</v>
      </c>
      <c r="AK137" s="15">
        <f t="shared" si="74"/>
        <v>0.50104999845650278</v>
      </c>
      <c r="AL137" s="34">
        <f t="shared" si="65"/>
        <v>0</v>
      </c>
      <c r="AM137" s="35">
        <f t="shared" si="75"/>
        <v>0</v>
      </c>
      <c r="AN137" s="35">
        <f t="shared" si="76"/>
        <v>0</v>
      </c>
      <c r="AO137" s="35">
        <f t="shared" si="77"/>
        <v>0</v>
      </c>
      <c r="AP137" s="35">
        <f t="shared" si="78"/>
        <v>0</v>
      </c>
      <c r="AQ137" s="35">
        <f t="shared" si="79"/>
        <v>0</v>
      </c>
      <c r="AR137" s="35">
        <f t="shared" si="80"/>
        <v>0</v>
      </c>
    </row>
    <row r="138" spans="6:44" ht="15.75">
      <c r="F138">
        <v>173</v>
      </c>
      <c r="G138" s="35">
        <v>0.2</v>
      </c>
      <c r="H138" s="35">
        <v>0.2</v>
      </c>
      <c r="I138" s="35">
        <v>0.5</v>
      </c>
      <c r="J138" s="35">
        <v>0</v>
      </c>
      <c r="K138" s="35">
        <v>0</v>
      </c>
      <c r="L138" s="35">
        <v>0</v>
      </c>
      <c r="M138" s="35"/>
      <c r="N138" s="35">
        <v>0</v>
      </c>
      <c r="O138" s="35">
        <v>0</v>
      </c>
      <c r="P138" s="35">
        <v>0</v>
      </c>
      <c r="Q138" s="35"/>
      <c r="R138" s="34">
        <f t="shared" si="66"/>
        <v>0.2</v>
      </c>
      <c r="S138" s="34">
        <f t="shared" si="54"/>
        <v>0.17300000000000001</v>
      </c>
      <c r="T138" s="34">
        <f t="shared" si="55"/>
        <v>0.2011</v>
      </c>
      <c r="U138" s="34">
        <f t="shared" si="67"/>
        <v>-1.1068</v>
      </c>
      <c r="V138" s="15">
        <f t="shared" si="68"/>
        <v>0.24846794868262756</v>
      </c>
      <c r="W138" s="34">
        <f t="shared" si="56"/>
        <v>0</v>
      </c>
      <c r="X138" s="34">
        <f t="shared" si="57"/>
        <v>1.2900000000000023E-2</v>
      </c>
      <c r="Y138" s="15">
        <f t="shared" si="69"/>
        <v>0.50322495527805666</v>
      </c>
      <c r="Z138" s="34">
        <f t="shared" si="58"/>
        <v>0</v>
      </c>
      <c r="AA138" s="34">
        <f t="shared" si="59"/>
        <v>-0.3819999999999999</v>
      </c>
      <c r="AB138" s="15">
        <f t="shared" si="70"/>
        <v>0.40564461209270181</v>
      </c>
      <c r="AC138" s="34">
        <f t="shared" si="60"/>
        <v>0</v>
      </c>
      <c r="AD138" s="34">
        <f t="shared" si="71"/>
        <v>-0.79680000000000006</v>
      </c>
      <c r="AE138" s="15">
        <f t="shared" si="72"/>
        <v>0.31071044569635931</v>
      </c>
      <c r="AF138" s="34">
        <f t="shared" si="61"/>
        <v>0</v>
      </c>
      <c r="AG138" s="34">
        <f t="shared" si="62"/>
        <v>0.80779999999999985</v>
      </c>
      <c r="AH138" s="15">
        <f t="shared" si="73"/>
        <v>0.69164049960599694</v>
      </c>
      <c r="AI138" s="34">
        <f t="shared" si="63"/>
        <v>0</v>
      </c>
      <c r="AJ138" s="34">
        <f t="shared" si="64"/>
        <v>4.2000000000000925E-3</v>
      </c>
      <c r="AK138" s="15">
        <f t="shared" si="74"/>
        <v>0.50104999845650278</v>
      </c>
      <c r="AL138" s="34">
        <f t="shared" si="65"/>
        <v>0</v>
      </c>
      <c r="AM138" s="35">
        <f t="shared" si="75"/>
        <v>0.9</v>
      </c>
      <c r="AN138" s="35">
        <f t="shared" si="76"/>
        <v>0.57410000000000005</v>
      </c>
      <c r="AO138" s="35">
        <f t="shared" si="77"/>
        <v>0.32589999999999997</v>
      </c>
      <c r="AP138" s="35">
        <f t="shared" si="78"/>
        <v>0</v>
      </c>
      <c r="AQ138" s="35">
        <f t="shared" si="79"/>
        <v>0</v>
      </c>
      <c r="AR138" s="35">
        <f t="shared" si="80"/>
        <v>0</v>
      </c>
    </row>
    <row r="139" spans="6:44" ht="15.75">
      <c r="F139">
        <v>174</v>
      </c>
      <c r="G139" s="35">
        <v>0.5</v>
      </c>
      <c r="H139" s="35">
        <v>0.5</v>
      </c>
      <c r="I139" s="35">
        <v>0.5</v>
      </c>
      <c r="J139" s="35">
        <v>1.5000001000000001</v>
      </c>
      <c r="K139" s="35">
        <v>1</v>
      </c>
      <c r="L139" s="35">
        <v>0</v>
      </c>
      <c r="M139" s="35"/>
      <c r="N139" s="35"/>
      <c r="O139" s="35"/>
      <c r="P139" s="35"/>
      <c r="Q139" s="35"/>
      <c r="R139" s="34">
        <f t="shared" si="66"/>
        <v>0.5</v>
      </c>
      <c r="S139" s="34">
        <f t="shared" si="54"/>
        <v>0.4325</v>
      </c>
      <c r="T139" s="34">
        <f t="shared" si="55"/>
        <v>0.2011</v>
      </c>
      <c r="U139" s="34">
        <f t="shared" si="67"/>
        <v>-1.1068</v>
      </c>
      <c r="V139" s="15">
        <f t="shared" si="68"/>
        <v>0.24846794868262756</v>
      </c>
      <c r="W139" s="34">
        <f t="shared" si="56"/>
        <v>0.37270194787073624</v>
      </c>
      <c r="X139" s="34">
        <f t="shared" si="57"/>
        <v>1.2900000000000023E-2</v>
      </c>
      <c r="Y139" s="15">
        <f t="shared" si="69"/>
        <v>0.50322495527805666</v>
      </c>
      <c r="Z139" s="34">
        <f t="shared" si="58"/>
        <v>0.50322495527805666</v>
      </c>
      <c r="AA139" s="34">
        <f t="shared" si="59"/>
        <v>-0.3819999999999999</v>
      </c>
      <c r="AB139" s="15">
        <f t="shared" si="70"/>
        <v>0.40564461209270181</v>
      </c>
      <c r="AC139" s="34">
        <f t="shared" si="60"/>
        <v>0</v>
      </c>
      <c r="AD139" s="34">
        <f t="shared" si="71"/>
        <v>-0.79680000000000006</v>
      </c>
      <c r="AE139" s="15">
        <f t="shared" si="72"/>
        <v>0.31071044569635931</v>
      </c>
      <c r="AF139" s="34">
        <f t="shared" si="61"/>
        <v>0</v>
      </c>
      <c r="AG139" s="34">
        <f t="shared" si="62"/>
        <v>0.80779999999999985</v>
      </c>
      <c r="AH139" s="15">
        <f t="shared" si="73"/>
        <v>0.69164049960599694</v>
      </c>
      <c r="AI139" s="34">
        <f t="shared" si="63"/>
        <v>0</v>
      </c>
      <c r="AJ139" s="34">
        <f t="shared" si="64"/>
        <v>4.2000000000000925E-3</v>
      </c>
      <c r="AK139" s="15">
        <f t="shared" si="74"/>
        <v>0.50104999845650278</v>
      </c>
      <c r="AL139" s="34">
        <f t="shared" si="65"/>
        <v>0</v>
      </c>
      <c r="AM139" s="35">
        <f t="shared" si="75"/>
        <v>4.0000001000000003</v>
      </c>
      <c r="AN139" s="35">
        <f t="shared" si="76"/>
        <v>2.0095269031487928</v>
      </c>
      <c r="AO139" s="35">
        <f t="shared" si="77"/>
        <v>1.9904731968512075</v>
      </c>
      <c r="AP139" s="35">
        <f t="shared" si="78"/>
        <v>0</v>
      </c>
      <c r="AQ139" s="35">
        <f t="shared" si="79"/>
        <v>0</v>
      </c>
      <c r="AR139" s="35">
        <f t="shared" si="80"/>
        <v>0</v>
      </c>
    </row>
    <row r="140" spans="6:44" ht="15.75">
      <c r="F140">
        <v>175</v>
      </c>
      <c r="G140" s="35"/>
      <c r="H140" s="35"/>
      <c r="I140" s="35"/>
      <c r="J140" s="35"/>
      <c r="K140" s="35"/>
      <c r="L140" s="35"/>
      <c r="M140" s="35"/>
      <c r="N140" s="35"/>
      <c r="O140" s="35"/>
      <c r="P140" s="35"/>
      <c r="Q140" s="35"/>
      <c r="R140" s="34">
        <f t="shared" si="66"/>
        <v>0</v>
      </c>
      <c r="S140" s="34">
        <f t="shared" si="54"/>
        <v>0</v>
      </c>
      <c r="T140" s="34">
        <f t="shared" si="55"/>
        <v>0</v>
      </c>
      <c r="U140" s="34">
        <f t="shared" si="67"/>
        <v>-1.1068</v>
      </c>
      <c r="V140" s="15">
        <f t="shared" si="68"/>
        <v>0.24846794868262756</v>
      </c>
      <c r="W140" s="34">
        <f t="shared" si="56"/>
        <v>0</v>
      </c>
      <c r="X140" s="34">
        <f t="shared" si="57"/>
        <v>1.2900000000000023E-2</v>
      </c>
      <c r="Y140" s="15">
        <f t="shared" si="69"/>
        <v>0.50322495527805666</v>
      </c>
      <c r="Z140" s="34">
        <f t="shared" si="58"/>
        <v>0</v>
      </c>
      <c r="AA140" s="34">
        <f t="shared" si="59"/>
        <v>-0.3819999999999999</v>
      </c>
      <c r="AB140" s="15">
        <f t="shared" si="70"/>
        <v>0.40564461209270181</v>
      </c>
      <c r="AC140" s="34">
        <f t="shared" si="60"/>
        <v>0</v>
      </c>
      <c r="AD140" s="34">
        <f t="shared" si="71"/>
        <v>-0.79680000000000006</v>
      </c>
      <c r="AE140" s="15">
        <f t="shared" si="72"/>
        <v>0.31071044569635931</v>
      </c>
      <c r="AF140" s="34">
        <f t="shared" si="61"/>
        <v>0</v>
      </c>
      <c r="AG140" s="34">
        <f t="shared" si="62"/>
        <v>0.80779999999999985</v>
      </c>
      <c r="AH140" s="15">
        <f t="shared" si="73"/>
        <v>0.69164049960599694</v>
      </c>
      <c r="AI140" s="34">
        <f t="shared" si="63"/>
        <v>0</v>
      </c>
      <c r="AJ140" s="34">
        <f t="shared" si="64"/>
        <v>4.2000000000000925E-3</v>
      </c>
      <c r="AK140" s="15">
        <f t="shared" si="74"/>
        <v>0.50104999845650278</v>
      </c>
      <c r="AL140" s="34">
        <f t="shared" si="65"/>
        <v>0</v>
      </c>
      <c r="AM140" s="35">
        <f t="shared" si="75"/>
        <v>0</v>
      </c>
      <c r="AN140" s="35">
        <f t="shared" si="76"/>
        <v>0</v>
      </c>
      <c r="AO140" s="35">
        <f t="shared" si="77"/>
        <v>0</v>
      </c>
      <c r="AP140" s="35">
        <f t="shared" si="78"/>
        <v>0</v>
      </c>
      <c r="AQ140" s="35">
        <f t="shared" si="79"/>
        <v>0</v>
      </c>
      <c r="AR140" s="35">
        <f t="shared" si="80"/>
        <v>0</v>
      </c>
    </row>
    <row r="141" spans="6:44" ht="15.75">
      <c r="F141">
        <v>176</v>
      </c>
      <c r="G141" s="35"/>
      <c r="H141" s="35"/>
      <c r="I141" s="35"/>
      <c r="J141" s="35"/>
      <c r="K141" s="35"/>
      <c r="L141" s="35"/>
      <c r="M141" s="35"/>
      <c r="N141" s="35"/>
      <c r="O141" s="35"/>
      <c r="P141" s="35"/>
      <c r="Q141" s="35"/>
      <c r="R141" s="34">
        <f t="shared" si="66"/>
        <v>0</v>
      </c>
      <c r="S141" s="34">
        <f t="shared" si="54"/>
        <v>0</v>
      </c>
      <c r="T141" s="34">
        <f t="shared" si="55"/>
        <v>0</v>
      </c>
      <c r="U141" s="34">
        <f t="shared" si="67"/>
        <v>-1.1068</v>
      </c>
      <c r="V141" s="15">
        <f t="shared" si="68"/>
        <v>0.24846794868262756</v>
      </c>
      <c r="W141" s="34">
        <f t="shared" si="56"/>
        <v>0</v>
      </c>
      <c r="X141" s="34">
        <f t="shared" si="57"/>
        <v>1.2900000000000023E-2</v>
      </c>
      <c r="Y141" s="15">
        <f t="shared" si="69"/>
        <v>0.50322495527805666</v>
      </c>
      <c r="Z141" s="34">
        <f t="shared" si="58"/>
        <v>0</v>
      </c>
      <c r="AA141" s="34">
        <f t="shared" si="59"/>
        <v>-0.3819999999999999</v>
      </c>
      <c r="AB141" s="15">
        <f t="shared" si="70"/>
        <v>0.40564461209270181</v>
      </c>
      <c r="AC141" s="34">
        <f t="shared" si="60"/>
        <v>0</v>
      </c>
      <c r="AD141" s="34">
        <f t="shared" si="71"/>
        <v>-0.79680000000000006</v>
      </c>
      <c r="AE141" s="15">
        <f t="shared" si="72"/>
        <v>0.31071044569635931</v>
      </c>
      <c r="AF141" s="34">
        <f t="shared" si="61"/>
        <v>0</v>
      </c>
      <c r="AG141" s="34">
        <f t="shared" si="62"/>
        <v>0.80779999999999985</v>
      </c>
      <c r="AH141" s="15">
        <f t="shared" si="73"/>
        <v>0.69164049960599694</v>
      </c>
      <c r="AI141" s="34">
        <f t="shared" si="63"/>
        <v>0</v>
      </c>
      <c r="AJ141" s="34">
        <f t="shared" si="64"/>
        <v>4.2000000000000925E-3</v>
      </c>
      <c r="AK141" s="15">
        <f t="shared" si="74"/>
        <v>0.50104999845650278</v>
      </c>
      <c r="AL141" s="34">
        <f t="shared" si="65"/>
        <v>0</v>
      </c>
      <c r="AM141" s="35">
        <f t="shared" si="75"/>
        <v>0</v>
      </c>
      <c r="AN141" s="35">
        <f t="shared" si="76"/>
        <v>0</v>
      </c>
      <c r="AO141" s="35">
        <f t="shared" si="77"/>
        <v>0</v>
      </c>
      <c r="AP141" s="35">
        <f t="shared" si="78"/>
        <v>0</v>
      </c>
      <c r="AQ141" s="35">
        <f t="shared" si="79"/>
        <v>0</v>
      </c>
      <c r="AR141" s="35">
        <f t="shared" si="80"/>
        <v>0</v>
      </c>
    </row>
    <row r="142" spans="6:44" ht="15.75">
      <c r="F142">
        <v>178</v>
      </c>
      <c r="G142" s="35">
        <v>0.90000004</v>
      </c>
      <c r="H142" s="35">
        <v>3.6000000999999999</v>
      </c>
      <c r="I142" s="35">
        <v>6.2000003000000001</v>
      </c>
      <c r="J142" s="35">
        <v>10.6</v>
      </c>
      <c r="K142" s="35">
        <v>0</v>
      </c>
      <c r="L142" s="35">
        <v>0</v>
      </c>
      <c r="M142" s="35"/>
      <c r="N142" s="35">
        <v>4.4000000000000004</v>
      </c>
      <c r="O142" s="35">
        <v>1.4000001</v>
      </c>
      <c r="P142" s="35">
        <v>0</v>
      </c>
      <c r="Q142" s="35"/>
      <c r="R142" s="34">
        <f t="shared" si="66"/>
        <v>0.90000004</v>
      </c>
      <c r="S142" s="34">
        <f t="shared" si="54"/>
        <v>3.1140000864999999</v>
      </c>
      <c r="T142" s="34">
        <f t="shared" si="55"/>
        <v>2.4936401206599998</v>
      </c>
      <c r="U142" s="34">
        <f t="shared" si="67"/>
        <v>-1.1068</v>
      </c>
      <c r="V142" s="15">
        <f t="shared" si="68"/>
        <v>0.24846794868262756</v>
      </c>
      <c r="W142" s="34">
        <f t="shared" si="56"/>
        <v>2.6337602560358522</v>
      </c>
      <c r="X142" s="34">
        <f t="shared" si="57"/>
        <v>1.2900000000000023E-2</v>
      </c>
      <c r="Y142" s="15">
        <f t="shared" si="69"/>
        <v>0.50322495527805666</v>
      </c>
      <c r="Z142" s="34">
        <f t="shared" si="58"/>
        <v>0</v>
      </c>
      <c r="AA142" s="34">
        <f t="shared" si="59"/>
        <v>-0.3819999999999999</v>
      </c>
      <c r="AB142" s="15">
        <f t="shared" si="70"/>
        <v>0.40564461209270181</v>
      </c>
      <c r="AC142" s="34">
        <f t="shared" si="60"/>
        <v>0</v>
      </c>
      <c r="AD142" s="34">
        <f t="shared" si="71"/>
        <v>-0.79680000000000006</v>
      </c>
      <c r="AE142" s="15">
        <f t="shared" si="72"/>
        <v>0.31071044569635931</v>
      </c>
      <c r="AF142" s="34">
        <f t="shared" si="61"/>
        <v>1.367125961063981</v>
      </c>
      <c r="AG142" s="34">
        <f t="shared" si="62"/>
        <v>0.80779999999999985</v>
      </c>
      <c r="AH142" s="15">
        <f t="shared" si="73"/>
        <v>0.69164049960599694</v>
      </c>
      <c r="AI142" s="34">
        <f t="shared" si="63"/>
        <v>0.96829676861244562</v>
      </c>
      <c r="AJ142" s="34">
        <f t="shared" si="64"/>
        <v>4.2000000000000925E-3</v>
      </c>
      <c r="AK142" s="15">
        <f t="shared" si="74"/>
        <v>0.50104999845650278</v>
      </c>
      <c r="AL142" s="34">
        <f t="shared" si="65"/>
        <v>0</v>
      </c>
      <c r="AM142" s="35">
        <f t="shared" si="75"/>
        <v>21.300000439999998</v>
      </c>
      <c r="AN142" s="35">
        <f t="shared" si="76"/>
        <v>9.1414005031958521</v>
      </c>
      <c r="AO142" s="35">
        <f t="shared" si="77"/>
        <v>12.158599936804146</v>
      </c>
      <c r="AP142" s="35">
        <f t="shared" si="78"/>
        <v>5.8000001000000001</v>
      </c>
      <c r="AQ142" s="35">
        <f t="shared" si="79"/>
        <v>2.3354227296764267</v>
      </c>
      <c r="AR142" s="35">
        <f t="shared" si="80"/>
        <v>3.4645773703235734</v>
      </c>
    </row>
    <row r="143" spans="6:44" ht="15.75">
      <c r="F143">
        <v>180</v>
      </c>
      <c r="G143" s="35">
        <v>0.4</v>
      </c>
      <c r="H143" s="35">
        <v>0.70000004999999998</v>
      </c>
      <c r="I143" s="35">
        <v>1.4000001</v>
      </c>
      <c r="J143" s="35">
        <v>1.8000001000000001</v>
      </c>
      <c r="K143" s="35">
        <v>1.8000001000000001</v>
      </c>
      <c r="L143" s="35">
        <v>0</v>
      </c>
      <c r="M143" s="35"/>
      <c r="N143" s="35">
        <v>0.5</v>
      </c>
      <c r="O143" s="35">
        <v>0.70000004999999998</v>
      </c>
      <c r="P143" s="35">
        <v>0</v>
      </c>
      <c r="Q143" s="35"/>
      <c r="R143" s="34">
        <f t="shared" si="66"/>
        <v>0.4</v>
      </c>
      <c r="S143" s="34">
        <f t="shared" si="54"/>
        <v>0.60550004324999995</v>
      </c>
      <c r="T143" s="34">
        <f t="shared" si="55"/>
        <v>0.56308004022000002</v>
      </c>
      <c r="U143" s="34">
        <f t="shared" si="67"/>
        <v>-1.1068</v>
      </c>
      <c r="V143" s="15">
        <f t="shared" si="68"/>
        <v>0.24846794868262756</v>
      </c>
      <c r="W143" s="34">
        <f t="shared" si="56"/>
        <v>0.44724233247552453</v>
      </c>
      <c r="X143" s="34">
        <f t="shared" si="57"/>
        <v>1.2900000000000023E-2</v>
      </c>
      <c r="Y143" s="15">
        <f t="shared" si="69"/>
        <v>0.50322495527805666</v>
      </c>
      <c r="Z143" s="34">
        <f t="shared" si="58"/>
        <v>0.90580496982299752</v>
      </c>
      <c r="AA143" s="34">
        <f t="shared" si="59"/>
        <v>-0.3819999999999999</v>
      </c>
      <c r="AB143" s="15">
        <f t="shared" si="70"/>
        <v>0.40564461209270181</v>
      </c>
      <c r="AC143" s="34">
        <f t="shared" si="60"/>
        <v>0</v>
      </c>
      <c r="AD143" s="34">
        <f t="shared" si="71"/>
        <v>-0.79680000000000006</v>
      </c>
      <c r="AE143" s="15">
        <f t="shared" si="72"/>
        <v>0.31071044569635931</v>
      </c>
      <c r="AF143" s="34">
        <f t="shared" si="61"/>
        <v>0.15535522284817965</v>
      </c>
      <c r="AG143" s="34">
        <f t="shared" si="62"/>
        <v>0.80779999999999985</v>
      </c>
      <c r="AH143" s="15">
        <f t="shared" si="73"/>
        <v>0.69164049960599694</v>
      </c>
      <c r="AI143" s="34">
        <f t="shared" si="63"/>
        <v>0.48414838430622281</v>
      </c>
      <c r="AJ143" s="34">
        <f t="shared" si="64"/>
        <v>4.2000000000000925E-3</v>
      </c>
      <c r="AK143" s="15">
        <f t="shared" si="74"/>
        <v>0.50104999845650278</v>
      </c>
      <c r="AL143" s="34">
        <f t="shared" si="65"/>
        <v>0</v>
      </c>
      <c r="AM143" s="35">
        <f t="shared" si="75"/>
        <v>6.1000003500000002</v>
      </c>
      <c r="AN143" s="35">
        <f t="shared" si="76"/>
        <v>2.921627385768522</v>
      </c>
      <c r="AO143" s="35">
        <f t="shared" si="77"/>
        <v>3.1783729642314782</v>
      </c>
      <c r="AP143" s="35">
        <f t="shared" si="78"/>
        <v>1.2000000499999999</v>
      </c>
      <c r="AQ143" s="35">
        <f t="shared" si="79"/>
        <v>0.63950360715440246</v>
      </c>
      <c r="AR143" s="35">
        <f t="shared" si="80"/>
        <v>0.56049644284559741</v>
      </c>
    </row>
    <row r="144" spans="6:44" ht="15.75">
      <c r="F144">
        <v>181</v>
      </c>
      <c r="G144" s="35">
        <v>1</v>
      </c>
      <c r="H144" s="35">
        <v>1.5000001000000001</v>
      </c>
      <c r="I144" s="35">
        <v>1.5000001000000001</v>
      </c>
      <c r="J144" s="35">
        <v>2</v>
      </c>
      <c r="K144" s="35">
        <v>1</v>
      </c>
      <c r="L144" s="35">
        <v>0.5</v>
      </c>
      <c r="M144" s="35"/>
      <c r="N144" s="35">
        <v>0.5</v>
      </c>
      <c r="O144" s="35">
        <v>0.5</v>
      </c>
      <c r="P144" s="35">
        <v>0</v>
      </c>
      <c r="Q144" s="35"/>
      <c r="R144" s="34">
        <f t="shared" si="66"/>
        <v>1</v>
      </c>
      <c r="S144" s="34">
        <f t="shared" si="54"/>
        <v>1.2975000864999999</v>
      </c>
      <c r="T144" s="34">
        <f t="shared" si="55"/>
        <v>0.60330004022000006</v>
      </c>
      <c r="U144" s="34">
        <f t="shared" si="67"/>
        <v>-1.1068</v>
      </c>
      <c r="V144" s="15">
        <f t="shared" si="68"/>
        <v>0.24846794868262756</v>
      </c>
      <c r="W144" s="34">
        <f t="shared" si="56"/>
        <v>0.49693589736525512</v>
      </c>
      <c r="X144" s="34">
        <f t="shared" si="57"/>
        <v>1.2900000000000023E-2</v>
      </c>
      <c r="Y144" s="15">
        <f t="shared" si="69"/>
        <v>0.50322495527805666</v>
      </c>
      <c r="Z144" s="34">
        <f t="shared" si="58"/>
        <v>0.50322495527805666</v>
      </c>
      <c r="AA144" s="34">
        <f t="shared" si="59"/>
        <v>-0.3819999999999999</v>
      </c>
      <c r="AB144" s="15">
        <f t="shared" si="70"/>
        <v>0.40564461209270181</v>
      </c>
      <c r="AC144" s="34">
        <f t="shared" si="60"/>
        <v>0.2028223060463509</v>
      </c>
      <c r="AD144" s="34">
        <f t="shared" si="71"/>
        <v>-0.79680000000000006</v>
      </c>
      <c r="AE144" s="15">
        <f t="shared" si="72"/>
        <v>0.31071044569635931</v>
      </c>
      <c r="AF144" s="34">
        <f t="shared" si="61"/>
        <v>0.15535522284817965</v>
      </c>
      <c r="AG144" s="34">
        <f t="shared" si="62"/>
        <v>0.80779999999999985</v>
      </c>
      <c r="AH144" s="15">
        <f t="shared" si="73"/>
        <v>0.69164049960599694</v>
      </c>
      <c r="AI144" s="34">
        <f t="shared" si="63"/>
        <v>0.34582024980299847</v>
      </c>
      <c r="AJ144" s="34">
        <f t="shared" si="64"/>
        <v>4.2000000000000925E-3</v>
      </c>
      <c r="AK144" s="15">
        <f t="shared" si="74"/>
        <v>0.50104999845650278</v>
      </c>
      <c r="AL144" s="34">
        <f t="shared" si="65"/>
        <v>0</v>
      </c>
      <c r="AM144" s="35">
        <f t="shared" si="75"/>
        <v>7.5000002000000006</v>
      </c>
      <c r="AN144" s="35">
        <f t="shared" si="76"/>
        <v>4.103783285409663</v>
      </c>
      <c r="AO144" s="35">
        <f t="shared" si="77"/>
        <v>3.3962169145903376</v>
      </c>
      <c r="AP144" s="35">
        <f t="shared" si="78"/>
        <v>1</v>
      </c>
      <c r="AQ144" s="35">
        <f t="shared" si="79"/>
        <v>0.50117547265117812</v>
      </c>
      <c r="AR144" s="35">
        <f t="shared" si="80"/>
        <v>0.49882452734882188</v>
      </c>
    </row>
    <row r="145" spans="6:44" s="47" customFormat="1" ht="15.75">
      <c r="F145" s="47">
        <v>182</v>
      </c>
      <c r="G145" s="48">
        <v>0.1</v>
      </c>
      <c r="H145" s="48">
        <v>0.4</v>
      </c>
      <c r="I145" s="48">
        <v>0.3</v>
      </c>
      <c r="J145" s="48">
        <v>0.5</v>
      </c>
      <c r="K145" s="48">
        <v>0</v>
      </c>
      <c r="L145" s="48">
        <v>0</v>
      </c>
      <c r="M145" s="48"/>
      <c r="N145" s="48"/>
      <c r="O145" s="48"/>
      <c r="P145" s="48"/>
      <c r="Q145" s="48"/>
      <c r="R145" s="49">
        <f t="shared" si="66"/>
        <v>0.1</v>
      </c>
      <c r="S145" s="49">
        <f t="shared" si="54"/>
        <v>0.34600000000000003</v>
      </c>
      <c r="T145" s="49">
        <f t="shared" si="55"/>
        <v>0.12065999999999999</v>
      </c>
      <c r="U145" s="34">
        <f t="shared" si="67"/>
        <v>-1.1068</v>
      </c>
      <c r="V145" s="50">
        <f t="shared" si="68"/>
        <v>0.24846794868262756</v>
      </c>
      <c r="W145" s="49">
        <f t="shared" si="56"/>
        <v>0.12423397434131378</v>
      </c>
      <c r="X145" s="49">
        <f t="shared" si="57"/>
        <v>1.2900000000000023E-2</v>
      </c>
      <c r="Y145" s="50">
        <f t="shared" si="69"/>
        <v>0.50322495527805666</v>
      </c>
      <c r="Z145" s="49">
        <f t="shared" si="58"/>
        <v>0</v>
      </c>
      <c r="AA145" s="49">
        <f t="shared" si="59"/>
        <v>-0.3819999999999999</v>
      </c>
      <c r="AB145" s="50">
        <f t="shared" si="70"/>
        <v>0.40564461209270181</v>
      </c>
      <c r="AC145" s="49">
        <f t="shared" si="60"/>
        <v>0</v>
      </c>
      <c r="AD145" s="49">
        <f t="shared" si="71"/>
        <v>-0.79680000000000006</v>
      </c>
      <c r="AE145" s="50">
        <f t="shared" si="72"/>
        <v>0.31071044569635931</v>
      </c>
      <c r="AF145" s="49">
        <f t="shared" si="61"/>
        <v>0</v>
      </c>
      <c r="AG145" s="49">
        <f t="shared" si="62"/>
        <v>0.80779999999999985</v>
      </c>
      <c r="AH145" s="50">
        <f t="shared" si="73"/>
        <v>0.69164049960599694</v>
      </c>
      <c r="AI145" s="49">
        <f t="shared" si="63"/>
        <v>0</v>
      </c>
      <c r="AJ145" s="49">
        <f t="shared" si="64"/>
        <v>4.2000000000000925E-3</v>
      </c>
      <c r="AK145" s="50">
        <f t="shared" si="74"/>
        <v>0.50104999845650278</v>
      </c>
      <c r="AL145" s="49">
        <f t="shared" si="65"/>
        <v>0</v>
      </c>
      <c r="AM145" s="48">
        <f t="shared" si="75"/>
        <v>1.3</v>
      </c>
      <c r="AN145" s="48">
        <f t="shared" si="76"/>
        <v>0.69089397434131383</v>
      </c>
      <c r="AO145" s="48">
        <f t="shared" si="77"/>
        <v>0.60910602565868621</v>
      </c>
      <c r="AP145" s="48">
        <f t="shared" si="78"/>
        <v>0</v>
      </c>
      <c r="AQ145" s="48">
        <f t="shared" si="79"/>
        <v>0</v>
      </c>
      <c r="AR145" s="48">
        <f t="shared" si="80"/>
        <v>0</v>
      </c>
    </row>
    <row r="146" spans="6:44" s="43" customFormat="1" ht="15.75">
      <c r="F146" s="43">
        <v>183</v>
      </c>
      <c r="G146" s="44">
        <v>0.90000004</v>
      </c>
      <c r="H146" s="44">
        <v>4</v>
      </c>
      <c r="I146" s="44">
        <v>8.2000010000000003</v>
      </c>
      <c r="J146" s="44">
        <v>10.6</v>
      </c>
      <c r="K146" s="44">
        <v>0</v>
      </c>
      <c r="L146" s="44">
        <v>0</v>
      </c>
      <c r="M146" s="44"/>
      <c r="N146" s="44">
        <v>4.4000000000000004</v>
      </c>
      <c r="O146" s="44">
        <v>1.4000001</v>
      </c>
      <c r="P146" s="44">
        <v>0</v>
      </c>
      <c r="Q146" s="44"/>
      <c r="R146" s="45">
        <f t="shared" si="66"/>
        <v>0.90000004</v>
      </c>
      <c r="S146" s="45">
        <f t="shared" si="54"/>
        <v>3.46</v>
      </c>
      <c r="T146" s="45">
        <f t="shared" si="55"/>
        <v>3.2980404022000003</v>
      </c>
      <c r="U146" s="45">
        <f t="shared" si="67"/>
        <v>-1.1068</v>
      </c>
      <c r="V146" s="46">
        <f t="shared" si="68"/>
        <v>0.24846794868262756</v>
      </c>
      <c r="W146" s="45">
        <f>J146*V146</f>
        <v>2.6337602560358522</v>
      </c>
      <c r="X146" s="45">
        <f t="shared" si="57"/>
        <v>1.2900000000000023E-2</v>
      </c>
      <c r="Y146" s="46">
        <f t="shared" si="69"/>
        <v>0.50322495527805666</v>
      </c>
      <c r="Z146" s="45">
        <f t="shared" si="58"/>
        <v>0</v>
      </c>
      <c r="AA146" s="45">
        <f t="shared" si="59"/>
        <v>-0.3819999999999999</v>
      </c>
      <c r="AB146" s="46">
        <f t="shared" si="70"/>
        <v>0.40564461209270181</v>
      </c>
      <c r="AC146" s="45">
        <f t="shared" si="60"/>
        <v>0</v>
      </c>
      <c r="AD146" s="45">
        <f t="shared" si="71"/>
        <v>-0.79680000000000006</v>
      </c>
      <c r="AE146" s="46">
        <f t="shared" si="72"/>
        <v>0.31071044569635931</v>
      </c>
      <c r="AF146" s="45">
        <f t="shared" si="61"/>
        <v>1.367125961063981</v>
      </c>
      <c r="AG146" s="45">
        <f t="shared" si="62"/>
        <v>0.80779999999999985</v>
      </c>
      <c r="AH146" s="46">
        <f t="shared" si="73"/>
        <v>0.69164049960599694</v>
      </c>
      <c r="AI146" s="45">
        <f t="shared" si="63"/>
        <v>0.96829676861244562</v>
      </c>
      <c r="AJ146" s="45">
        <f t="shared" si="64"/>
        <v>4.2000000000000925E-3</v>
      </c>
      <c r="AK146" s="46">
        <f t="shared" si="74"/>
        <v>0.50104999845650278</v>
      </c>
      <c r="AL146" s="45">
        <f t="shared" si="65"/>
        <v>0</v>
      </c>
      <c r="AM146" s="45">
        <f t="shared" si="75"/>
        <v>23.70000104</v>
      </c>
      <c r="AN146" s="45">
        <f t="shared" si="76"/>
        <v>10.291800698235853</v>
      </c>
      <c r="AO146" s="45">
        <f t="shared" si="77"/>
        <v>13.408200341764147</v>
      </c>
      <c r="AP146" s="45">
        <f t="shared" si="78"/>
        <v>5.8000001000000001</v>
      </c>
      <c r="AQ146" s="45">
        <f t="shared" si="79"/>
        <v>2.3354227296764267</v>
      </c>
      <c r="AR146" s="45">
        <f t="shared" si="80"/>
        <v>3.4645773703235734</v>
      </c>
    </row>
    <row r="147" spans="6:44" ht="15.75">
      <c r="F147">
        <v>184</v>
      </c>
      <c r="G147" s="35">
        <v>0.1</v>
      </c>
      <c r="H147" s="35">
        <v>0.5</v>
      </c>
      <c r="I147" s="35">
        <v>1</v>
      </c>
      <c r="J147" s="35">
        <v>0.8</v>
      </c>
      <c r="K147" s="35">
        <v>0</v>
      </c>
      <c r="L147" s="35">
        <v>0</v>
      </c>
      <c r="M147" s="35"/>
      <c r="N147" s="35">
        <v>0.2</v>
      </c>
      <c r="O147" s="35">
        <v>0</v>
      </c>
      <c r="P147" s="35">
        <v>0</v>
      </c>
      <c r="Q147" s="35"/>
      <c r="R147" s="34">
        <f t="shared" si="66"/>
        <v>0.1</v>
      </c>
      <c r="S147" s="34">
        <f t="shared" si="54"/>
        <v>0.4325</v>
      </c>
      <c r="T147" s="34">
        <f t="shared" si="55"/>
        <v>0.4022</v>
      </c>
      <c r="U147" s="34">
        <f t="shared" si="67"/>
        <v>-1.1068</v>
      </c>
      <c r="V147" s="15">
        <f t="shared" si="68"/>
        <v>0.24846794868262756</v>
      </c>
      <c r="W147" s="34">
        <f t="shared" si="56"/>
        <v>0.19877435894610207</v>
      </c>
      <c r="X147" s="34">
        <f t="shared" si="57"/>
        <v>1.2900000000000023E-2</v>
      </c>
      <c r="Y147" s="15">
        <f t="shared" si="69"/>
        <v>0.50322495527805666</v>
      </c>
      <c r="Z147" s="34">
        <f t="shared" si="58"/>
        <v>0</v>
      </c>
      <c r="AA147" s="34">
        <f t="shared" si="59"/>
        <v>-0.3819999999999999</v>
      </c>
      <c r="AB147" s="15">
        <f t="shared" si="70"/>
        <v>0.40564461209270181</v>
      </c>
      <c r="AC147" s="34">
        <f t="shared" si="60"/>
        <v>0</v>
      </c>
      <c r="AD147" s="34">
        <f t="shared" si="71"/>
        <v>-0.79680000000000006</v>
      </c>
      <c r="AE147" s="15">
        <f t="shared" si="72"/>
        <v>0.31071044569635931</v>
      </c>
      <c r="AF147" s="34">
        <f t="shared" si="61"/>
        <v>6.2142089139271862E-2</v>
      </c>
      <c r="AG147" s="34">
        <f t="shared" si="62"/>
        <v>0.80779999999999985</v>
      </c>
      <c r="AH147" s="15">
        <f t="shared" si="73"/>
        <v>0.69164049960599694</v>
      </c>
      <c r="AI147" s="34">
        <f t="shared" si="63"/>
        <v>0</v>
      </c>
      <c r="AJ147" s="34">
        <f t="shared" si="64"/>
        <v>4.2000000000000925E-3</v>
      </c>
      <c r="AK147" s="15">
        <f t="shared" si="74"/>
        <v>0.50104999845650278</v>
      </c>
      <c r="AL147" s="34">
        <f t="shared" si="65"/>
        <v>0</v>
      </c>
      <c r="AM147" s="35">
        <f t="shared" si="75"/>
        <v>2.4000000000000004</v>
      </c>
      <c r="AN147" s="35">
        <f t="shared" si="76"/>
        <v>1.133474358946102</v>
      </c>
      <c r="AO147" s="35">
        <f t="shared" si="77"/>
        <v>1.2665256410538983</v>
      </c>
      <c r="AP147" s="35">
        <f t="shared" si="78"/>
        <v>0.2</v>
      </c>
      <c r="AQ147" s="35">
        <f t="shared" si="79"/>
        <v>6.2142089139271862E-2</v>
      </c>
      <c r="AR147" s="35">
        <f t="shared" si="80"/>
        <v>0.13785791086072816</v>
      </c>
    </row>
    <row r="148" spans="6:44" ht="15.75">
      <c r="F148">
        <v>185</v>
      </c>
      <c r="G148" s="35">
        <v>0.1</v>
      </c>
      <c r="H148" s="35">
        <v>0.2</v>
      </c>
      <c r="I148" s="35">
        <v>0.2</v>
      </c>
      <c r="J148" s="35">
        <v>0.1</v>
      </c>
      <c r="K148" s="35">
        <v>0</v>
      </c>
      <c r="L148" s="35">
        <v>0</v>
      </c>
      <c r="M148" s="35"/>
      <c r="N148" s="35">
        <v>0</v>
      </c>
      <c r="O148" s="35">
        <v>0</v>
      </c>
      <c r="P148" s="35">
        <v>0</v>
      </c>
      <c r="Q148" s="35"/>
      <c r="R148" s="34">
        <f t="shared" si="66"/>
        <v>0.1</v>
      </c>
      <c r="S148" s="34">
        <f t="shared" si="54"/>
        <v>0.17300000000000001</v>
      </c>
      <c r="T148" s="34">
        <f t="shared" si="55"/>
        <v>8.0440000000000011E-2</v>
      </c>
      <c r="U148" s="34">
        <f t="shared" si="67"/>
        <v>-1.1068</v>
      </c>
      <c r="V148" s="15">
        <f t="shared" si="68"/>
        <v>0.24846794868262756</v>
      </c>
      <c r="W148" s="34">
        <f t="shared" si="56"/>
        <v>2.4846794868262759E-2</v>
      </c>
      <c r="X148" s="34">
        <f t="shared" si="57"/>
        <v>1.2900000000000023E-2</v>
      </c>
      <c r="Y148" s="15">
        <f t="shared" si="69"/>
        <v>0.50322495527805666</v>
      </c>
      <c r="Z148" s="34">
        <f t="shared" si="58"/>
        <v>0</v>
      </c>
      <c r="AA148" s="34">
        <f t="shared" si="59"/>
        <v>-0.3819999999999999</v>
      </c>
      <c r="AB148" s="15">
        <f t="shared" si="70"/>
        <v>0.40564461209270181</v>
      </c>
      <c r="AC148" s="34">
        <f t="shared" si="60"/>
        <v>0</v>
      </c>
      <c r="AD148" s="34">
        <f t="shared" si="71"/>
        <v>-0.79680000000000006</v>
      </c>
      <c r="AE148" s="15">
        <f t="shared" si="72"/>
        <v>0.31071044569635931</v>
      </c>
      <c r="AF148" s="34">
        <f t="shared" si="61"/>
        <v>0</v>
      </c>
      <c r="AG148" s="34">
        <f t="shared" si="62"/>
        <v>0.80779999999999985</v>
      </c>
      <c r="AH148" s="15">
        <f t="shared" si="73"/>
        <v>0.69164049960599694</v>
      </c>
      <c r="AI148" s="34">
        <f t="shared" si="63"/>
        <v>0</v>
      </c>
      <c r="AJ148" s="34">
        <f t="shared" si="64"/>
        <v>4.2000000000000925E-3</v>
      </c>
      <c r="AK148" s="15">
        <f t="shared" si="74"/>
        <v>0.50104999845650278</v>
      </c>
      <c r="AL148" s="34">
        <f t="shared" si="65"/>
        <v>0</v>
      </c>
      <c r="AM148" s="35">
        <f t="shared" si="75"/>
        <v>0.6</v>
      </c>
      <c r="AN148" s="35">
        <f t="shared" si="76"/>
        <v>0.37828679486826278</v>
      </c>
      <c r="AO148" s="35">
        <f t="shared" si="77"/>
        <v>0.2217132051317372</v>
      </c>
      <c r="AP148" s="35">
        <f t="shared" si="78"/>
        <v>0</v>
      </c>
      <c r="AQ148" s="35">
        <f t="shared" si="79"/>
        <v>0</v>
      </c>
      <c r="AR148" s="35">
        <f t="shared" si="80"/>
        <v>0</v>
      </c>
    </row>
    <row r="149" spans="6:44" ht="15.75">
      <c r="F149">
        <v>186</v>
      </c>
      <c r="G149" s="35">
        <v>0.2</v>
      </c>
      <c r="H149" s="35">
        <v>0.5</v>
      </c>
      <c r="I149" s="35">
        <v>0.14000000000000001</v>
      </c>
      <c r="J149" s="35">
        <v>0.3</v>
      </c>
      <c r="K149" s="35">
        <v>0.5</v>
      </c>
      <c r="L149" s="35">
        <v>0</v>
      </c>
      <c r="M149" s="35"/>
      <c r="N149" s="35">
        <v>0.1</v>
      </c>
      <c r="O149" s="35">
        <v>0.1</v>
      </c>
      <c r="P149" s="35">
        <v>0</v>
      </c>
      <c r="Q149" s="35"/>
      <c r="R149" s="34">
        <f t="shared" si="66"/>
        <v>0.2</v>
      </c>
      <c r="S149" s="34">
        <f t="shared" si="54"/>
        <v>0.4325</v>
      </c>
      <c r="T149" s="34">
        <f t="shared" si="55"/>
        <v>5.6308000000000004E-2</v>
      </c>
      <c r="U149" s="34">
        <f t="shared" si="67"/>
        <v>-1.1068</v>
      </c>
      <c r="V149" s="15">
        <f t="shared" si="68"/>
        <v>0.24846794868262756</v>
      </c>
      <c r="W149" s="34">
        <f t="shared" si="56"/>
        <v>7.4540384604788262E-2</v>
      </c>
      <c r="X149" s="34">
        <f t="shared" si="57"/>
        <v>1.2900000000000023E-2</v>
      </c>
      <c r="Y149" s="15">
        <f t="shared" si="69"/>
        <v>0.50322495527805666</v>
      </c>
      <c r="Z149" s="34">
        <f t="shared" si="58"/>
        <v>0.25161247763902833</v>
      </c>
      <c r="AA149" s="34">
        <f t="shared" si="59"/>
        <v>-0.3819999999999999</v>
      </c>
      <c r="AB149" s="15">
        <f t="shared" si="70"/>
        <v>0.40564461209270181</v>
      </c>
      <c r="AC149" s="34">
        <f t="shared" si="60"/>
        <v>0</v>
      </c>
      <c r="AD149" s="34">
        <f t="shared" si="71"/>
        <v>-0.79680000000000006</v>
      </c>
      <c r="AE149" s="15">
        <f t="shared" si="72"/>
        <v>0.31071044569635931</v>
      </c>
      <c r="AF149" s="34">
        <f t="shared" si="61"/>
        <v>3.1071044569635931E-2</v>
      </c>
      <c r="AG149" s="34">
        <f t="shared" si="62"/>
        <v>0.80779999999999985</v>
      </c>
      <c r="AH149" s="15">
        <f t="shared" si="73"/>
        <v>0.69164049960599694</v>
      </c>
      <c r="AI149" s="34">
        <f t="shared" si="63"/>
        <v>6.9164049960599702E-2</v>
      </c>
      <c r="AJ149" s="34">
        <f t="shared" si="64"/>
        <v>4.2000000000000925E-3</v>
      </c>
      <c r="AK149" s="15">
        <f t="shared" si="74"/>
        <v>0.50104999845650278</v>
      </c>
      <c r="AL149" s="34">
        <f t="shared" si="65"/>
        <v>0</v>
      </c>
      <c r="AM149" s="35">
        <f t="shared" si="75"/>
        <v>1.64</v>
      </c>
      <c r="AN149" s="35">
        <f t="shared" si="76"/>
        <v>1.0149608622438167</v>
      </c>
      <c r="AO149" s="35">
        <f t="shared" si="77"/>
        <v>0.62503913775618325</v>
      </c>
      <c r="AP149" s="35">
        <f t="shared" si="78"/>
        <v>0.2</v>
      </c>
      <c r="AQ149" s="35">
        <f t="shared" si="79"/>
        <v>0.10023509453023563</v>
      </c>
      <c r="AR149" s="35">
        <f t="shared" si="80"/>
        <v>9.9764905469764381E-2</v>
      </c>
    </row>
    <row r="150" spans="6:44" ht="15.75">
      <c r="F150">
        <v>187</v>
      </c>
      <c r="G150" s="35">
        <v>0.8</v>
      </c>
      <c r="H150" s="35">
        <v>4</v>
      </c>
      <c r="I150" s="35">
        <v>6.2000003000000001</v>
      </c>
      <c r="J150" s="35">
        <v>1.2</v>
      </c>
      <c r="K150" s="35">
        <v>1.5000001000000001</v>
      </c>
      <c r="L150" s="35">
        <v>0</v>
      </c>
      <c r="M150" s="35"/>
      <c r="N150" s="35">
        <v>0.2</v>
      </c>
      <c r="O150" s="35">
        <v>0</v>
      </c>
      <c r="P150" s="35">
        <v>0</v>
      </c>
      <c r="Q150" s="35"/>
      <c r="R150" s="34">
        <f t="shared" si="66"/>
        <v>0.8</v>
      </c>
      <c r="S150" s="34">
        <f t="shared" si="54"/>
        <v>3.46</v>
      </c>
      <c r="T150" s="34">
        <f t="shared" si="55"/>
        <v>2.4936401206599998</v>
      </c>
      <c r="U150" s="34">
        <f t="shared" si="67"/>
        <v>-1.1068</v>
      </c>
      <c r="V150" s="15">
        <f t="shared" si="68"/>
        <v>0.24846794868262756</v>
      </c>
      <c r="W150" s="34">
        <f t="shared" si="56"/>
        <v>0.29816153841915305</v>
      </c>
      <c r="X150" s="34">
        <f t="shared" si="57"/>
        <v>1.2900000000000023E-2</v>
      </c>
      <c r="Y150" s="15">
        <f t="shared" si="69"/>
        <v>0.50322495527805666</v>
      </c>
      <c r="Z150" s="34">
        <f t="shared" si="58"/>
        <v>0.75483748323958055</v>
      </c>
      <c r="AA150" s="34">
        <f t="shared" si="59"/>
        <v>-0.3819999999999999</v>
      </c>
      <c r="AB150" s="15">
        <f t="shared" si="70"/>
        <v>0.40564461209270181</v>
      </c>
      <c r="AC150" s="34">
        <f t="shared" si="60"/>
        <v>0</v>
      </c>
      <c r="AD150" s="34">
        <f t="shared" si="71"/>
        <v>-0.79680000000000006</v>
      </c>
      <c r="AE150" s="15">
        <f t="shared" si="72"/>
        <v>0.31071044569635931</v>
      </c>
      <c r="AF150" s="34">
        <f t="shared" si="61"/>
        <v>6.2142089139271862E-2</v>
      </c>
      <c r="AG150" s="34">
        <f t="shared" si="62"/>
        <v>0.80779999999999985</v>
      </c>
      <c r="AH150" s="15">
        <f t="shared" si="73"/>
        <v>0.69164049960599694</v>
      </c>
      <c r="AI150" s="34">
        <f t="shared" si="63"/>
        <v>0</v>
      </c>
      <c r="AJ150" s="34">
        <f t="shared" si="64"/>
        <v>4.2000000000000925E-3</v>
      </c>
      <c r="AK150" s="15">
        <f t="shared" si="74"/>
        <v>0.50104999845650278</v>
      </c>
      <c r="AL150" s="34">
        <f t="shared" si="65"/>
        <v>0</v>
      </c>
      <c r="AM150" s="35">
        <f t="shared" si="75"/>
        <v>13.700000399999999</v>
      </c>
      <c r="AN150" s="35">
        <f t="shared" si="76"/>
        <v>7.8066391423187333</v>
      </c>
      <c r="AO150" s="35">
        <f t="shared" si="77"/>
        <v>5.8933612576812653</v>
      </c>
      <c r="AP150" s="35">
        <f t="shared" si="78"/>
        <v>0.2</v>
      </c>
      <c r="AQ150" s="35">
        <f t="shared" si="79"/>
        <v>6.2142089139271862E-2</v>
      </c>
      <c r="AR150" s="35">
        <f t="shared" si="80"/>
        <v>0.13785791086072816</v>
      </c>
    </row>
    <row r="151" spans="6:44" ht="15.75">
      <c r="F151">
        <v>188</v>
      </c>
      <c r="G151" s="35">
        <v>0.4</v>
      </c>
      <c r="H151" s="35">
        <v>0.6</v>
      </c>
      <c r="I151" s="35">
        <v>0.4</v>
      </c>
      <c r="J151" s="35">
        <v>1.1000000000000001</v>
      </c>
      <c r="K151" s="35">
        <v>0</v>
      </c>
      <c r="L151" s="35">
        <v>0</v>
      </c>
      <c r="M151" s="35"/>
      <c r="N151" s="35">
        <v>0</v>
      </c>
      <c r="O151" s="35">
        <v>0</v>
      </c>
      <c r="P151" s="35">
        <v>0</v>
      </c>
      <c r="Q151" s="35"/>
      <c r="R151" s="34">
        <f t="shared" si="66"/>
        <v>0.4</v>
      </c>
      <c r="S151" s="34">
        <f t="shared" si="54"/>
        <v>0.51900000000000002</v>
      </c>
      <c r="T151" s="34">
        <f t="shared" si="55"/>
        <v>0.16088000000000002</v>
      </c>
      <c r="U151" s="34">
        <f t="shared" si="67"/>
        <v>-1.1068</v>
      </c>
      <c r="V151" s="15">
        <f t="shared" si="68"/>
        <v>0.24846794868262756</v>
      </c>
      <c r="W151" s="34">
        <f t="shared" si="56"/>
        <v>0.27331474355089036</v>
      </c>
      <c r="X151" s="34">
        <f t="shared" si="57"/>
        <v>1.2900000000000023E-2</v>
      </c>
      <c r="Y151" s="15">
        <f t="shared" si="69"/>
        <v>0.50322495527805666</v>
      </c>
      <c r="Z151" s="34">
        <f t="shared" si="58"/>
        <v>0</v>
      </c>
      <c r="AA151" s="34">
        <f t="shared" si="59"/>
        <v>-0.3819999999999999</v>
      </c>
      <c r="AB151" s="15">
        <f t="shared" si="70"/>
        <v>0.40564461209270181</v>
      </c>
      <c r="AC151" s="34">
        <f t="shared" si="60"/>
        <v>0</v>
      </c>
      <c r="AD151" s="34">
        <f t="shared" si="71"/>
        <v>-0.79680000000000006</v>
      </c>
      <c r="AE151" s="15">
        <f t="shared" si="72"/>
        <v>0.31071044569635931</v>
      </c>
      <c r="AF151" s="34">
        <f t="shared" si="61"/>
        <v>0</v>
      </c>
      <c r="AG151" s="34">
        <f t="shared" si="62"/>
        <v>0.80779999999999985</v>
      </c>
      <c r="AH151" s="15">
        <f t="shared" si="73"/>
        <v>0.69164049960599694</v>
      </c>
      <c r="AI151" s="34">
        <f t="shared" si="63"/>
        <v>0</v>
      </c>
      <c r="AJ151" s="34">
        <f t="shared" si="64"/>
        <v>4.2000000000000925E-3</v>
      </c>
      <c r="AK151" s="15">
        <f t="shared" si="74"/>
        <v>0.50104999845650278</v>
      </c>
      <c r="AL151" s="34">
        <f t="shared" si="65"/>
        <v>0</v>
      </c>
      <c r="AM151" s="35">
        <f t="shared" si="75"/>
        <v>2.5</v>
      </c>
      <c r="AN151" s="35">
        <f t="shared" si="76"/>
        <v>1.3531947435508904</v>
      </c>
      <c r="AO151" s="35">
        <f t="shared" si="77"/>
        <v>1.1468052564491096</v>
      </c>
      <c r="AP151" s="35">
        <f t="shared" si="78"/>
        <v>0</v>
      </c>
      <c r="AQ151" s="35">
        <f t="shared" si="79"/>
        <v>0</v>
      </c>
      <c r="AR151" s="35">
        <f t="shared" si="80"/>
        <v>0</v>
      </c>
    </row>
    <row r="152" spans="6:44" ht="15.75">
      <c r="F152">
        <v>189</v>
      </c>
      <c r="G152" s="35">
        <v>0.6</v>
      </c>
      <c r="H152" s="35">
        <v>0.70000004999999998</v>
      </c>
      <c r="I152" s="35">
        <v>0.8</v>
      </c>
      <c r="J152" s="35">
        <v>4.1000003999999999</v>
      </c>
      <c r="K152" s="35">
        <v>2.1000000999999999</v>
      </c>
      <c r="L152" s="35">
        <v>0</v>
      </c>
      <c r="M152" s="35"/>
      <c r="N152" s="35">
        <v>0.2</v>
      </c>
      <c r="O152" s="35">
        <v>0.2</v>
      </c>
      <c r="P152" s="35">
        <v>0</v>
      </c>
      <c r="Q152" s="35"/>
      <c r="R152" s="34">
        <f t="shared" si="66"/>
        <v>0.6</v>
      </c>
      <c r="S152" s="34">
        <f t="shared" si="54"/>
        <v>0.60550004324999995</v>
      </c>
      <c r="T152" s="34">
        <f t="shared" si="55"/>
        <v>0.32176000000000005</v>
      </c>
      <c r="U152" s="34">
        <f t="shared" si="67"/>
        <v>-1.1068</v>
      </c>
      <c r="V152" s="15">
        <f t="shared" si="68"/>
        <v>0.24846794868262756</v>
      </c>
      <c r="W152" s="34">
        <f t="shared" si="56"/>
        <v>1.0187186889859525</v>
      </c>
      <c r="X152" s="34">
        <f t="shared" si="57"/>
        <v>1.2900000000000023E-2</v>
      </c>
      <c r="Y152" s="15">
        <f t="shared" si="69"/>
        <v>0.50322495527805666</v>
      </c>
      <c r="Z152" s="34">
        <f t="shared" si="58"/>
        <v>1.0567724564064145</v>
      </c>
      <c r="AA152" s="34">
        <f t="shared" si="59"/>
        <v>-0.3819999999999999</v>
      </c>
      <c r="AB152" s="15">
        <f t="shared" si="70"/>
        <v>0.40564461209270181</v>
      </c>
      <c r="AC152" s="34">
        <f t="shared" si="60"/>
        <v>0</v>
      </c>
      <c r="AD152" s="34">
        <f t="shared" si="71"/>
        <v>-0.79680000000000006</v>
      </c>
      <c r="AE152" s="15">
        <f t="shared" si="72"/>
        <v>0.31071044569635931</v>
      </c>
      <c r="AF152" s="34">
        <f t="shared" si="61"/>
        <v>6.2142089139271862E-2</v>
      </c>
      <c r="AG152" s="34">
        <f t="shared" si="62"/>
        <v>0.80779999999999985</v>
      </c>
      <c r="AH152" s="15">
        <f t="shared" si="73"/>
        <v>0.69164049960599694</v>
      </c>
      <c r="AI152" s="34">
        <f t="shared" si="63"/>
        <v>0.1383280999211994</v>
      </c>
      <c r="AJ152" s="34">
        <f t="shared" si="64"/>
        <v>4.2000000000000925E-3</v>
      </c>
      <c r="AK152" s="15">
        <f t="shared" si="74"/>
        <v>0.50104999845650278</v>
      </c>
      <c r="AL152" s="34">
        <f t="shared" si="65"/>
        <v>0</v>
      </c>
      <c r="AM152" s="35">
        <f t="shared" si="75"/>
        <v>8.30000055</v>
      </c>
      <c r="AN152" s="35">
        <f t="shared" si="76"/>
        <v>3.6027511886423671</v>
      </c>
      <c r="AO152" s="35">
        <f t="shared" si="77"/>
        <v>4.6972493613576329</v>
      </c>
      <c r="AP152" s="35">
        <f t="shared" si="78"/>
        <v>0.4</v>
      </c>
      <c r="AQ152" s="35">
        <f t="shared" si="79"/>
        <v>0.20047018906047126</v>
      </c>
      <c r="AR152" s="35">
        <f t="shared" si="80"/>
        <v>0.19952981093952876</v>
      </c>
    </row>
    <row r="153" spans="6:44" ht="15.75">
      <c r="F153">
        <v>190</v>
      </c>
      <c r="G153" s="35">
        <v>0.15</v>
      </c>
      <c r="H153" s="35">
        <v>0.4</v>
      </c>
      <c r="I153" s="35">
        <v>0.3</v>
      </c>
      <c r="J153" s="35">
        <v>1.2</v>
      </c>
      <c r="K153" s="35">
        <v>0</v>
      </c>
      <c r="L153" s="35">
        <v>0</v>
      </c>
      <c r="M153" s="35"/>
      <c r="N153" s="35">
        <v>0.1</v>
      </c>
      <c r="O153" s="35">
        <v>0</v>
      </c>
      <c r="P153" s="35">
        <v>0</v>
      </c>
      <c r="Q153" s="35"/>
      <c r="R153" s="34">
        <f t="shared" si="66"/>
        <v>0.15</v>
      </c>
      <c r="S153" s="34">
        <f t="shared" si="54"/>
        <v>0.34600000000000003</v>
      </c>
      <c r="T153" s="34">
        <f t="shared" si="55"/>
        <v>0.12065999999999999</v>
      </c>
      <c r="U153" s="34">
        <f t="shared" si="67"/>
        <v>-1.1068</v>
      </c>
      <c r="V153" s="15">
        <f t="shared" si="68"/>
        <v>0.24846794868262756</v>
      </c>
      <c r="W153" s="34">
        <f t="shared" si="56"/>
        <v>0.29816153841915305</v>
      </c>
      <c r="X153" s="34">
        <f t="shared" si="57"/>
        <v>1.2900000000000023E-2</v>
      </c>
      <c r="Y153" s="15">
        <f t="shared" si="69"/>
        <v>0.50322495527805666</v>
      </c>
      <c r="Z153" s="34">
        <f t="shared" si="58"/>
        <v>0</v>
      </c>
      <c r="AA153" s="34">
        <f t="shared" si="59"/>
        <v>-0.3819999999999999</v>
      </c>
      <c r="AB153" s="15">
        <f t="shared" si="70"/>
        <v>0.40564461209270181</v>
      </c>
      <c r="AC153" s="34">
        <f t="shared" si="60"/>
        <v>0</v>
      </c>
      <c r="AD153" s="34">
        <f t="shared" si="71"/>
        <v>-0.79680000000000006</v>
      </c>
      <c r="AE153" s="15">
        <f t="shared" si="72"/>
        <v>0.31071044569635931</v>
      </c>
      <c r="AF153" s="34">
        <f t="shared" si="61"/>
        <v>3.1071044569635931E-2</v>
      </c>
      <c r="AG153" s="34">
        <f t="shared" si="62"/>
        <v>0.80779999999999985</v>
      </c>
      <c r="AH153" s="15">
        <f t="shared" si="73"/>
        <v>0.69164049960599694</v>
      </c>
      <c r="AI153" s="34">
        <f t="shared" si="63"/>
        <v>0</v>
      </c>
      <c r="AJ153" s="34">
        <f t="shared" si="64"/>
        <v>4.2000000000000925E-3</v>
      </c>
      <c r="AK153" s="15">
        <f t="shared" si="74"/>
        <v>0.50104999845650278</v>
      </c>
      <c r="AL153" s="34">
        <f t="shared" si="65"/>
        <v>0</v>
      </c>
      <c r="AM153" s="35">
        <f t="shared" si="75"/>
        <v>2.0499999999999998</v>
      </c>
      <c r="AN153" s="35">
        <f t="shared" si="76"/>
        <v>0.91482153841915304</v>
      </c>
      <c r="AO153" s="35">
        <f t="shared" si="77"/>
        <v>1.1351784615808467</v>
      </c>
      <c r="AP153" s="35">
        <f t="shared" si="78"/>
        <v>0.1</v>
      </c>
      <c r="AQ153" s="35">
        <f t="shared" si="79"/>
        <v>3.1071044569635931E-2</v>
      </c>
      <c r="AR153" s="35">
        <f t="shared" si="80"/>
        <v>6.8928955430364078E-2</v>
      </c>
    </row>
    <row r="154" spans="6:44" ht="15.75">
      <c r="F154">
        <v>191</v>
      </c>
      <c r="G154" s="35">
        <v>8.0000005999999999E-2</v>
      </c>
      <c r="H154" s="35">
        <v>0.35000002000000002</v>
      </c>
      <c r="I154" s="35">
        <v>0.4</v>
      </c>
      <c r="J154" s="35">
        <v>1</v>
      </c>
      <c r="K154" s="35">
        <v>0</v>
      </c>
      <c r="L154" s="35">
        <v>0</v>
      </c>
      <c r="M154" s="35"/>
      <c r="N154" s="35">
        <v>0</v>
      </c>
      <c r="O154" s="35">
        <v>0</v>
      </c>
      <c r="P154" s="35">
        <v>0</v>
      </c>
      <c r="Q154" s="35"/>
      <c r="R154" s="34">
        <f t="shared" si="66"/>
        <v>8.0000005999999999E-2</v>
      </c>
      <c r="S154" s="34">
        <f t="shared" si="54"/>
        <v>0.30275001730000001</v>
      </c>
      <c r="T154" s="34">
        <f t="shared" si="55"/>
        <v>0.16088000000000002</v>
      </c>
      <c r="U154" s="34">
        <f t="shared" si="67"/>
        <v>-1.1068</v>
      </c>
      <c r="V154" s="15">
        <f t="shared" si="68"/>
        <v>0.24846794868262756</v>
      </c>
      <c r="W154" s="34">
        <f t="shared" si="56"/>
        <v>0.24846794868262756</v>
      </c>
      <c r="X154" s="34">
        <f t="shared" si="57"/>
        <v>1.2900000000000023E-2</v>
      </c>
      <c r="Y154" s="15">
        <f t="shared" si="69"/>
        <v>0.50322495527805666</v>
      </c>
      <c r="Z154" s="34">
        <f t="shared" si="58"/>
        <v>0</v>
      </c>
      <c r="AA154" s="34">
        <f t="shared" si="59"/>
        <v>-0.3819999999999999</v>
      </c>
      <c r="AB154" s="15">
        <f t="shared" si="70"/>
        <v>0.40564461209270181</v>
      </c>
      <c r="AC154" s="34">
        <f t="shared" si="60"/>
        <v>0</v>
      </c>
      <c r="AD154" s="34">
        <f t="shared" si="71"/>
        <v>-0.79680000000000006</v>
      </c>
      <c r="AE154" s="15">
        <f t="shared" si="72"/>
        <v>0.31071044569635931</v>
      </c>
      <c r="AF154" s="34">
        <f t="shared" si="61"/>
        <v>0</v>
      </c>
      <c r="AG154" s="34">
        <f t="shared" si="62"/>
        <v>0.80779999999999985</v>
      </c>
      <c r="AH154" s="15">
        <f t="shared" si="73"/>
        <v>0.69164049960599694</v>
      </c>
      <c r="AI154" s="34">
        <f t="shared" si="63"/>
        <v>0</v>
      </c>
      <c r="AJ154" s="34">
        <f t="shared" si="64"/>
        <v>4.2000000000000925E-3</v>
      </c>
      <c r="AK154" s="15">
        <f t="shared" si="74"/>
        <v>0.50104999845650278</v>
      </c>
      <c r="AL154" s="34">
        <f t="shared" si="65"/>
        <v>0</v>
      </c>
      <c r="AM154" s="35">
        <f t="shared" si="75"/>
        <v>1.830000026</v>
      </c>
      <c r="AN154" s="35">
        <f t="shared" si="76"/>
        <v>0.79209797198262755</v>
      </c>
      <c r="AO154" s="35">
        <f t="shared" si="77"/>
        <v>1.0379020540173725</v>
      </c>
      <c r="AP154" s="35">
        <f t="shared" si="78"/>
        <v>0</v>
      </c>
      <c r="AQ154" s="35">
        <f t="shared" si="79"/>
        <v>0</v>
      </c>
      <c r="AR154" s="35">
        <f t="shared" si="80"/>
        <v>0</v>
      </c>
    </row>
    <row r="155" spans="6:44" ht="15.75">
      <c r="F155">
        <v>196</v>
      </c>
      <c r="G155" s="35">
        <v>0.3</v>
      </c>
      <c r="H155" s="35">
        <v>0.56000000000000005</v>
      </c>
      <c r="I155" s="35">
        <v>0.15</v>
      </c>
      <c r="J155" s="35">
        <v>0.5</v>
      </c>
      <c r="K155" s="35">
        <v>0</v>
      </c>
      <c r="L155" s="35">
        <v>0</v>
      </c>
      <c r="M155" s="35"/>
      <c r="N155" s="35">
        <v>1</v>
      </c>
      <c r="O155" s="35">
        <v>0.5</v>
      </c>
      <c r="P155" s="35">
        <v>0</v>
      </c>
      <c r="Q155" s="35"/>
      <c r="R155" s="34">
        <f t="shared" si="66"/>
        <v>0.3</v>
      </c>
      <c r="S155" s="34">
        <f t="shared" si="54"/>
        <v>0.48440000000000005</v>
      </c>
      <c r="T155" s="34">
        <f t="shared" si="55"/>
        <v>6.0329999999999995E-2</v>
      </c>
      <c r="U155" s="34">
        <f t="shared" si="67"/>
        <v>-1.1068</v>
      </c>
      <c r="V155" s="15">
        <f t="shared" si="68"/>
        <v>0.24846794868262756</v>
      </c>
      <c r="W155" s="34">
        <f t="shared" si="56"/>
        <v>0.12423397434131378</v>
      </c>
      <c r="X155" s="34">
        <f t="shared" si="57"/>
        <v>1.2900000000000023E-2</v>
      </c>
      <c r="Y155" s="15">
        <f t="shared" si="69"/>
        <v>0.50322495527805666</v>
      </c>
      <c r="Z155" s="34">
        <f t="shared" si="58"/>
        <v>0</v>
      </c>
      <c r="AA155" s="34">
        <f t="shared" si="59"/>
        <v>-0.3819999999999999</v>
      </c>
      <c r="AB155" s="15">
        <f t="shared" si="70"/>
        <v>0.40564461209270181</v>
      </c>
      <c r="AC155" s="34">
        <f t="shared" si="60"/>
        <v>0</v>
      </c>
      <c r="AD155" s="34">
        <f t="shared" si="71"/>
        <v>-0.79680000000000006</v>
      </c>
      <c r="AE155" s="15">
        <f t="shared" si="72"/>
        <v>0.31071044569635931</v>
      </c>
      <c r="AF155" s="34">
        <f t="shared" si="61"/>
        <v>0.31071044569635931</v>
      </c>
      <c r="AG155" s="34">
        <f t="shared" si="62"/>
        <v>0.80779999999999985</v>
      </c>
      <c r="AH155" s="15">
        <f t="shared" si="73"/>
        <v>0.69164049960599694</v>
      </c>
      <c r="AI155" s="34">
        <f t="shared" si="63"/>
        <v>0.34582024980299847</v>
      </c>
      <c r="AJ155" s="34">
        <f t="shared" si="64"/>
        <v>4.2000000000000925E-3</v>
      </c>
      <c r="AK155" s="15">
        <f t="shared" si="74"/>
        <v>0.50104999845650278</v>
      </c>
      <c r="AL155" s="34">
        <f t="shared" si="65"/>
        <v>0</v>
      </c>
      <c r="AM155" s="35">
        <f t="shared" si="75"/>
        <v>1.51</v>
      </c>
      <c r="AN155" s="35">
        <f t="shared" si="76"/>
        <v>0.96896397434131376</v>
      </c>
      <c r="AO155" s="35">
        <f t="shared" si="77"/>
        <v>0.54103602565868625</v>
      </c>
      <c r="AP155" s="35">
        <f t="shared" si="78"/>
        <v>1.5</v>
      </c>
      <c r="AQ155" s="35">
        <f t="shared" si="79"/>
        <v>0.65653069549935772</v>
      </c>
      <c r="AR155" s="35">
        <f t="shared" si="80"/>
        <v>0.84346930450064228</v>
      </c>
    </row>
    <row r="156" spans="6:44" ht="15.75">
      <c r="F156">
        <v>203</v>
      </c>
      <c r="G156" s="35"/>
      <c r="H156" s="35"/>
      <c r="I156" s="35"/>
      <c r="J156" s="35"/>
      <c r="K156" s="35"/>
      <c r="L156" s="35"/>
      <c r="M156" s="35"/>
      <c r="N156" s="35"/>
      <c r="O156" s="35"/>
      <c r="P156" s="35"/>
      <c r="Q156" s="35"/>
      <c r="R156" s="34">
        <f t="shared" si="66"/>
        <v>0</v>
      </c>
      <c r="S156" s="34">
        <f t="shared" si="54"/>
        <v>0</v>
      </c>
      <c r="T156" s="34">
        <f t="shared" si="55"/>
        <v>0</v>
      </c>
      <c r="U156" s="34">
        <f t="shared" si="67"/>
        <v>-1.1068</v>
      </c>
      <c r="V156" s="15">
        <f t="shared" si="68"/>
        <v>0.24846794868262756</v>
      </c>
      <c r="W156" s="34">
        <f t="shared" si="56"/>
        <v>0</v>
      </c>
      <c r="X156" s="34">
        <f t="shared" si="57"/>
        <v>1.2900000000000023E-2</v>
      </c>
      <c r="Y156" s="15">
        <f t="shared" si="69"/>
        <v>0.50322495527805666</v>
      </c>
      <c r="Z156" s="34">
        <f t="shared" si="58"/>
        <v>0</v>
      </c>
      <c r="AA156" s="34">
        <f t="shared" si="59"/>
        <v>-0.3819999999999999</v>
      </c>
      <c r="AB156" s="15">
        <f t="shared" si="70"/>
        <v>0.40564461209270181</v>
      </c>
      <c r="AC156" s="34">
        <f t="shared" si="60"/>
        <v>0</v>
      </c>
      <c r="AD156" s="34">
        <f t="shared" si="71"/>
        <v>-0.79680000000000006</v>
      </c>
      <c r="AE156" s="15">
        <f t="shared" si="72"/>
        <v>0.31071044569635931</v>
      </c>
      <c r="AF156" s="34">
        <f t="shared" si="61"/>
        <v>0</v>
      </c>
      <c r="AG156" s="34">
        <f t="shared" si="62"/>
        <v>0.80779999999999985</v>
      </c>
      <c r="AH156" s="15">
        <f t="shared" si="73"/>
        <v>0.69164049960599694</v>
      </c>
      <c r="AI156" s="34">
        <f t="shared" si="63"/>
        <v>0</v>
      </c>
      <c r="AJ156" s="34">
        <f t="shared" si="64"/>
        <v>4.2000000000000925E-3</v>
      </c>
      <c r="AK156" s="15">
        <f t="shared" si="74"/>
        <v>0.50104999845650278</v>
      </c>
      <c r="AL156" s="34">
        <f t="shared" si="65"/>
        <v>0</v>
      </c>
      <c r="AM156" s="35">
        <f t="shared" si="75"/>
        <v>0</v>
      </c>
      <c r="AN156" s="35">
        <f t="shared" si="76"/>
        <v>0</v>
      </c>
      <c r="AO156" s="35">
        <f t="shared" si="77"/>
        <v>0</v>
      </c>
      <c r="AP156" s="35">
        <f t="shared" si="78"/>
        <v>0</v>
      </c>
      <c r="AQ156" s="35">
        <f t="shared" si="79"/>
        <v>0</v>
      </c>
      <c r="AR156" s="35">
        <f t="shared" si="80"/>
        <v>0</v>
      </c>
    </row>
    <row r="157" spans="6:44" ht="15.75">
      <c r="F157">
        <v>208</v>
      </c>
      <c r="G157" s="35">
        <v>0.5</v>
      </c>
      <c r="H157" s="35">
        <v>1.6</v>
      </c>
      <c r="I157" s="35">
        <v>3.3000001999999999</v>
      </c>
      <c r="J157" s="35">
        <v>4.3</v>
      </c>
      <c r="K157" s="35">
        <v>8.9000009999999996</v>
      </c>
      <c r="L157" s="35">
        <v>3.4</v>
      </c>
      <c r="M157" s="35"/>
      <c r="N157" s="35">
        <v>0.8</v>
      </c>
      <c r="O157" s="35">
        <v>1.6</v>
      </c>
      <c r="P157" s="35">
        <v>0.6</v>
      </c>
      <c r="Q157" s="35"/>
      <c r="R157" s="34">
        <f t="shared" si="66"/>
        <v>0.5</v>
      </c>
      <c r="S157" s="34">
        <f t="shared" si="54"/>
        <v>1.3840000000000001</v>
      </c>
      <c r="T157" s="34">
        <f t="shared" si="55"/>
        <v>1.3272600804399999</v>
      </c>
      <c r="U157" s="34">
        <f t="shared" si="67"/>
        <v>-1.1068</v>
      </c>
      <c r="V157" s="15">
        <f t="shared" si="68"/>
        <v>0.24846794868262756</v>
      </c>
      <c r="W157" s="34">
        <f t="shared" si="56"/>
        <v>1.0684121793352985</v>
      </c>
      <c r="X157" s="34">
        <f t="shared" si="57"/>
        <v>1.2900000000000023E-2</v>
      </c>
      <c r="Y157" s="15">
        <f t="shared" si="69"/>
        <v>0.50322495527805666</v>
      </c>
      <c r="Z157" s="34">
        <f t="shared" si="58"/>
        <v>4.4787026051996595</v>
      </c>
      <c r="AA157" s="34">
        <f t="shared" si="59"/>
        <v>-0.3819999999999999</v>
      </c>
      <c r="AB157" s="15">
        <f t="shared" si="70"/>
        <v>0.40564461209270181</v>
      </c>
      <c r="AC157" s="34">
        <f t="shared" si="60"/>
        <v>1.3791916811151861</v>
      </c>
      <c r="AD157" s="34">
        <f t="shared" si="71"/>
        <v>-0.79680000000000006</v>
      </c>
      <c r="AE157" s="15">
        <f t="shared" si="72"/>
        <v>0.31071044569635931</v>
      </c>
      <c r="AF157" s="34">
        <f t="shared" si="61"/>
        <v>0.24856835655708745</v>
      </c>
      <c r="AG157" s="34">
        <f t="shared" si="62"/>
        <v>0.80779999999999985</v>
      </c>
      <c r="AH157" s="15">
        <f t="shared" si="73"/>
        <v>0.69164049960599694</v>
      </c>
      <c r="AI157" s="34">
        <f t="shared" si="63"/>
        <v>1.1066247993695952</v>
      </c>
      <c r="AJ157" s="34">
        <f t="shared" si="64"/>
        <v>4.2000000000000925E-3</v>
      </c>
      <c r="AK157" s="15">
        <f t="shared" si="74"/>
        <v>0.50104999845650278</v>
      </c>
      <c r="AL157" s="34">
        <f t="shared" si="65"/>
        <v>0.30062999907390164</v>
      </c>
      <c r="AM157" s="35">
        <f t="shared" si="75"/>
        <v>22.0000012</v>
      </c>
      <c r="AN157" s="35">
        <f t="shared" si="76"/>
        <v>10.137566546090143</v>
      </c>
      <c r="AO157" s="35">
        <f t="shared" si="77"/>
        <v>11.862434653909856</v>
      </c>
      <c r="AP157" s="35">
        <f t="shared" si="78"/>
        <v>3.0000000000000004</v>
      </c>
      <c r="AQ157" s="35">
        <f t="shared" si="79"/>
        <v>1.6558231550005844</v>
      </c>
      <c r="AR157" s="35">
        <f t="shared" si="80"/>
        <v>1.344176844999416</v>
      </c>
    </row>
    <row r="158" spans="6:44" ht="15.75">
      <c r="F158">
        <v>210</v>
      </c>
      <c r="G158" s="35">
        <v>0.2</v>
      </c>
      <c r="H158" s="35">
        <v>0.4</v>
      </c>
      <c r="I158" s="35">
        <v>1</v>
      </c>
      <c r="J158" s="35">
        <v>0.3</v>
      </c>
      <c r="K158" s="35">
        <v>0</v>
      </c>
      <c r="L158" s="35">
        <v>0</v>
      </c>
      <c r="M158" s="35"/>
      <c r="N158" s="35">
        <v>0.2</v>
      </c>
      <c r="O158" s="35">
        <v>0.2</v>
      </c>
      <c r="P158" s="35">
        <v>0</v>
      </c>
      <c r="Q158" s="35"/>
      <c r="R158" s="34">
        <f t="shared" si="66"/>
        <v>0.2</v>
      </c>
      <c r="S158" s="34">
        <f t="shared" si="54"/>
        <v>0.34600000000000003</v>
      </c>
      <c r="T158" s="34">
        <f t="shared" si="55"/>
        <v>0.4022</v>
      </c>
      <c r="U158" s="34">
        <f t="shared" si="67"/>
        <v>-1.1068</v>
      </c>
      <c r="V158" s="15">
        <f t="shared" si="68"/>
        <v>0.24846794868262756</v>
      </c>
      <c r="W158" s="34">
        <f t="shared" si="56"/>
        <v>7.4540384604788262E-2</v>
      </c>
      <c r="X158" s="34">
        <f t="shared" si="57"/>
        <v>1.2900000000000023E-2</v>
      </c>
      <c r="Y158" s="15">
        <f t="shared" si="69"/>
        <v>0.50322495527805666</v>
      </c>
      <c r="Z158" s="34">
        <f t="shared" si="58"/>
        <v>0</v>
      </c>
      <c r="AA158" s="34">
        <f t="shared" si="59"/>
        <v>-0.3819999999999999</v>
      </c>
      <c r="AB158" s="15">
        <f t="shared" si="70"/>
        <v>0.40564461209270181</v>
      </c>
      <c r="AC158" s="34">
        <f t="shared" si="60"/>
        <v>0</v>
      </c>
      <c r="AD158" s="34">
        <f t="shared" si="71"/>
        <v>-0.79680000000000006</v>
      </c>
      <c r="AE158" s="15">
        <f t="shared" si="72"/>
        <v>0.31071044569635931</v>
      </c>
      <c r="AF158" s="34">
        <f t="shared" si="61"/>
        <v>6.2142089139271862E-2</v>
      </c>
      <c r="AG158" s="34">
        <f t="shared" si="62"/>
        <v>0.80779999999999985</v>
      </c>
      <c r="AH158" s="15">
        <f t="shared" si="73"/>
        <v>0.69164049960599694</v>
      </c>
      <c r="AI158" s="34">
        <f t="shared" si="63"/>
        <v>0.1383280999211994</v>
      </c>
      <c r="AJ158" s="34">
        <f t="shared" si="64"/>
        <v>4.2000000000000925E-3</v>
      </c>
      <c r="AK158" s="15">
        <f t="shared" si="74"/>
        <v>0.50104999845650278</v>
      </c>
      <c r="AL158" s="34">
        <f t="shared" si="65"/>
        <v>0</v>
      </c>
      <c r="AM158" s="35">
        <f t="shared" si="75"/>
        <v>1.9000000000000001</v>
      </c>
      <c r="AN158" s="35">
        <f t="shared" si="76"/>
        <v>1.0227403846047882</v>
      </c>
      <c r="AO158" s="35">
        <f t="shared" si="77"/>
        <v>0.87725961539521191</v>
      </c>
      <c r="AP158" s="35">
        <f t="shared" si="78"/>
        <v>0.4</v>
      </c>
      <c r="AQ158" s="35">
        <f t="shared" si="79"/>
        <v>0.20047018906047126</v>
      </c>
      <c r="AR158" s="35">
        <f t="shared" si="80"/>
        <v>0.19952981093952876</v>
      </c>
    </row>
    <row r="159" spans="6:44" ht="15.75">
      <c r="F159">
        <v>211</v>
      </c>
      <c r="G159" s="35">
        <v>0.1</v>
      </c>
      <c r="H159" s="35">
        <v>0.5</v>
      </c>
      <c r="I159" s="35">
        <v>0.90000004</v>
      </c>
      <c r="J159" s="35">
        <v>0.4</v>
      </c>
      <c r="K159" s="35">
        <v>1.2</v>
      </c>
      <c r="L159" s="35">
        <v>0</v>
      </c>
      <c r="M159" s="35"/>
      <c r="N159" s="35">
        <v>0.4</v>
      </c>
      <c r="O159" s="35">
        <v>0.3</v>
      </c>
      <c r="P159" s="35">
        <v>0</v>
      </c>
      <c r="Q159" s="35"/>
      <c r="R159" s="34">
        <f t="shared" si="66"/>
        <v>0.1</v>
      </c>
      <c r="S159" s="34">
        <f t="shared" si="54"/>
        <v>0.4325</v>
      </c>
      <c r="T159" s="34">
        <f t="shared" si="55"/>
        <v>0.36198001608800001</v>
      </c>
      <c r="U159" s="34">
        <f t="shared" si="67"/>
        <v>-1.1068</v>
      </c>
      <c r="V159" s="15">
        <f t="shared" si="68"/>
        <v>0.24846794868262756</v>
      </c>
      <c r="W159" s="34">
        <f t="shared" si="56"/>
        <v>9.9387179473051035E-2</v>
      </c>
      <c r="X159" s="34">
        <f t="shared" si="57"/>
        <v>1.2900000000000023E-2</v>
      </c>
      <c r="Y159" s="15">
        <f t="shared" si="69"/>
        <v>0.50322495527805666</v>
      </c>
      <c r="Z159" s="34">
        <f t="shared" si="58"/>
        <v>0.60386994633366797</v>
      </c>
      <c r="AA159" s="34">
        <f t="shared" si="59"/>
        <v>-0.3819999999999999</v>
      </c>
      <c r="AB159" s="15">
        <f t="shared" si="70"/>
        <v>0.40564461209270181</v>
      </c>
      <c r="AC159" s="34">
        <f t="shared" si="60"/>
        <v>0</v>
      </c>
      <c r="AD159" s="34">
        <f t="shared" si="71"/>
        <v>-0.79680000000000006</v>
      </c>
      <c r="AE159" s="15">
        <f t="shared" si="72"/>
        <v>0.31071044569635931</v>
      </c>
      <c r="AF159" s="34">
        <f t="shared" si="61"/>
        <v>0.12428417827854372</v>
      </c>
      <c r="AG159" s="34">
        <f t="shared" si="62"/>
        <v>0.80779999999999985</v>
      </c>
      <c r="AH159" s="15">
        <f t="shared" si="73"/>
        <v>0.69164049960599694</v>
      </c>
      <c r="AI159" s="34">
        <f t="shared" si="63"/>
        <v>0.20749214988179907</v>
      </c>
      <c r="AJ159" s="34">
        <f t="shared" si="64"/>
        <v>4.2000000000000925E-3</v>
      </c>
      <c r="AK159" s="15">
        <f t="shared" si="74"/>
        <v>0.50104999845650278</v>
      </c>
      <c r="AL159" s="34">
        <f t="shared" si="65"/>
        <v>0</v>
      </c>
      <c r="AM159" s="35">
        <f t="shared" si="75"/>
        <v>3.1000000400000003</v>
      </c>
      <c r="AN159" s="35">
        <f t="shared" si="76"/>
        <v>1.597737141894719</v>
      </c>
      <c r="AO159" s="35">
        <f t="shared" si="77"/>
        <v>1.5022628981052812</v>
      </c>
      <c r="AP159" s="35">
        <f t="shared" si="78"/>
        <v>0.7</v>
      </c>
      <c r="AQ159" s="35">
        <f t="shared" si="79"/>
        <v>0.3317763281603428</v>
      </c>
      <c r="AR159" s="35">
        <f t="shared" si="80"/>
        <v>0.36822367183965715</v>
      </c>
    </row>
    <row r="160" spans="6:44" ht="15.75">
      <c r="F160">
        <v>212</v>
      </c>
      <c r="G160" s="35">
        <v>1</v>
      </c>
      <c r="H160" s="35">
        <v>3.2</v>
      </c>
      <c r="I160" s="35">
        <v>3.0000002000000001</v>
      </c>
      <c r="J160" s="35">
        <v>40</v>
      </c>
      <c r="K160" s="35">
        <v>3.0000002000000001</v>
      </c>
      <c r="L160" s="35">
        <v>0</v>
      </c>
      <c r="M160" s="35"/>
      <c r="N160" s="35">
        <v>1.7</v>
      </c>
      <c r="O160" s="35">
        <v>1</v>
      </c>
      <c r="P160" s="35">
        <v>0</v>
      </c>
      <c r="Q160" s="35"/>
      <c r="R160" s="34">
        <f t="shared" si="66"/>
        <v>1</v>
      </c>
      <c r="S160" s="34">
        <f t="shared" si="54"/>
        <v>2.7680000000000002</v>
      </c>
      <c r="T160" s="34">
        <f t="shared" si="55"/>
        <v>1.2066000804400001</v>
      </c>
      <c r="U160" s="34">
        <f t="shared" si="67"/>
        <v>-1.1068</v>
      </c>
      <c r="V160" s="15">
        <f t="shared" si="68"/>
        <v>0.24846794868262756</v>
      </c>
      <c r="W160" s="34">
        <f t="shared" si="56"/>
        <v>9.9387179473051024</v>
      </c>
      <c r="X160" s="34">
        <f t="shared" si="57"/>
        <v>1.2900000000000023E-2</v>
      </c>
      <c r="Y160" s="15">
        <f t="shared" si="69"/>
        <v>0.50322495527805666</v>
      </c>
      <c r="Z160" s="34">
        <f t="shared" si="58"/>
        <v>1.5096749664791611</v>
      </c>
      <c r="AA160" s="34">
        <f t="shared" si="59"/>
        <v>-0.3819999999999999</v>
      </c>
      <c r="AB160" s="15">
        <f t="shared" si="70"/>
        <v>0.40564461209270181</v>
      </c>
      <c r="AC160" s="34">
        <f t="shared" si="60"/>
        <v>0</v>
      </c>
      <c r="AD160" s="34">
        <f t="shared" si="71"/>
        <v>-0.79680000000000006</v>
      </c>
      <c r="AE160" s="15">
        <f t="shared" si="72"/>
        <v>0.31071044569635931</v>
      </c>
      <c r="AF160" s="34">
        <f t="shared" si="61"/>
        <v>0.52820775768381079</v>
      </c>
      <c r="AG160" s="34">
        <f t="shared" si="62"/>
        <v>0.80779999999999985</v>
      </c>
      <c r="AH160" s="15">
        <f t="shared" si="73"/>
        <v>0.69164049960599694</v>
      </c>
      <c r="AI160" s="34">
        <f t="shared" si="63"/>
        <v>0.69164049960599694</v>
      </c>
      <c r="AJ160" s="34">
        <f t="shared" si="64"/>
        <v>4.2000000000000925E-3</v>
      </c>
      <c r="AK160" s="15">
        <f t="shared" si="74"/>
        <v>0.50104999845650278</v>
      </c>
      <c r="AL160" s="34">
        <f t="shared" si="65"/>
        <v>0</v>
      </c>
      <c r="AM160" s="35">
        <f t="shared" si="75"/>
        <v>50.2000004</v>
      </c>
      <c r="AN160" s="35">
        <f t="shared" si="76"/>
        <v>16.422992994224263</v>
      </c>
      <c r="AO160" s="35">
        <f t="shared" si="77"/>
        <v>33.777007405775734</v>
      </c>
      <c r="AP160" s="35">
        <f t="shared" si="78"/>
        <v>2.7</v>
      </c>
      <c r="AQ160" s="35">
        <f t="shared" si="79"/>
        <v>1.2198482572898077</v>
      </c>
      <c r="AR160" s="35">
        <f t="shared" si="80"/>
        <v>1.4801517427101925</v>
      </c>
    </row>
    <row r="161" spans="6:44" ht="15.75">
      <c r="F161">
        <v>213</v>
      </c>
      <c r="G161" s="35"/>
      <c r="H161" s="35"/>
      <c r="I161" s="35"/>
      <c r="J161" s="35"/>
      <c r="K161" s="35"/>
      <c r="L161" s="35"/>
      <c r="M161" s="35"/>
      <c r="N161" s="35"/>
      <c r="O161" s="35"/>
      <c r="P161" s="35"/>
      <c r="Q161" s="35"/>
      <c r="R161" s="34">
        <f t="shared" si="66"/>
        <v>0</v>
      </c>
      <c r="S161" s="34">
        <f t="shared" si="54"/>
        <v>0</v>
      </c>
      <c r="T161" s="34">
        <f t="shared" si="55"/>
        <v>0</v>
      </c>
      <c r="U161" s="34">
        <f t="shared" si="67"/>
        <v>-1.1068</v>
      </c>
      <c r="V161" s="15">
        <f t="shared" si="68"/>
        <v>0.24846794868262756</v>
      </c>
      <c r="W161" s="34">
        <f t="shared" si="56"/>
        <v>0</v>
      </c>
      <c r="X161" s="34">
        <f t="shared" si="57"/>
        <v>1.2900000000000023E-2</v>
      </c>
      <c r="Y161" s="15">
        <f t="shared" si="69"/>
        <v>0.50322495527805666</v>
      </c>
      <c r="Z161" s="34">
        <f t="shared" si="58"/>
        <v>0</v>
      </c>
      <c r="AA161" s="34">
        <f t="shared" si="59"/>
        <v>-0.3819999999999999</v>
      </c>
      <c r="AB161" s="15">
        <f t="shared" si="70"/>
        <v>0.40564461209270181</v>
      </c>
      <c r="AC161" s="34">
        <f t="shared" si="60"/>
        <v>0</v>
      </c>
      <c r="AD161" s="34">
        <f t="shared" si="71"/>
        <v>-0.79680000000000006</v>
      </c>
      <c r="AE161" s="15">
        <f t="shared" si="72"/>
        <v>0.31071044569635931</v>
      </c>
      <c r="AF161" s="34">
        <f t="shared" si="61"/>
        <v>0</v>
      </c>
      <c r="AG161" s="34">
        <f t="shared" si="62"/>
        <v>0.80779999999999985</v>
      </c>
      <c r="AH161" s="15">
        <f t="shared" si="73"/>
        <v>0.69164049960599694</v>
      </c>
      <c r="AI161" s="34">
        <f t="shared" si="63"/>
        <v>0</v>
      </c>
      <c r="AJ161" s="34">
        <f t="shared" si="64"/>
        <v>4.2000000000000925E-3</v>
      </c>
      <c r="AK161" s="15">
        <f t="shared" si="74"/>
        <v>0.50104999845650278</v>
      </c>
      <c r="AL161" s="34">
        <f t="shared" si="65"/>
        <v>0</v>
      </c>
      <c r="AM161" s="35">
        <f t="shared" si="75"/>
        <v>0</v>
      </c>
      <c r="AN161" s="35">
        <f t="shared" si="76"/>
        <v>0</v>
      </c>
      <c r="AO161" s="35">
        <f t="shared" si="77"/>
        <v>0</v>
      </c>
      <c r="AP161" s="35">
        <f t="shared" si="78"/>
        <v>0</v>
      </c>
      <c r="AQ161" s="35">
        <f t="shared" si="79"/>
        <v>0</v>
      </c>
      <c r="AR161" s="35">
        <f t="shared" si="80"/>
        <v>0</v>
      </c>
    </row>
    <row r="162" spans="6:44" ht="15.75">
      <c r="F162">
        <v>214</v>
      </c>
      <c r="G162" s="35">
        <v>0.5</v>
      </c>
      <c r="H162" s="35">
        <v>1.5000001000000001</v>
      </c>
      <c r="I162" s="35">
        <v>1.5000001000000001</v>
      </c>
      <c r="J162" s="35">
        <v>0.5</v>
      </c>
      <c r="K162" s="35">
        <v>4</v>
      </c>
      <c r="L162" s="35">
        <v>21.000001999999999</v>
      </c>
      <c r="M162" s="35"/>
      <c r="N162" s="35">
        <v>0.2</v>
      </c>
      <c r="O162" s="35">
        <v>2</v>
      </c>
      <c r="P162" s="35">
        <v>4</v>
      </c>
      <c r="Q162" s="35"/>
      <c r="R162" s="34">
        <f t="shared" si="66"/>
        <v>0.5</v>
      </c>
      <c r="S162" s="34">
        <f t="shared" si="54"/>
        <v>1.2975000864999999</v>
      </c>
      <c r="T162" s="34">
        <f t="shared" si="55"/>
        <v>0.60330004022000006</v>
      </c>
      <c r="U162" s="34">
        <f t="shared" si="67"/>
        <v>-1.1068</v>
      </c>
      <c r="V162" s="15">
        <f t="shared" si="68"/>
        <v>0.24846794868262756</v>
      </c>
      <c r="W162" s="34">
        <f t="shared" si="56"/>
        <v>0.12423397434131378</v>
      </c>
      <c r="X162" s="34">
        <f t="shared" si="57"/>
        <v>1.2900000000000023E-2</v>
      </c>
      <c r="Y162" s="15">
        <f t="shared" si="69"/>
        <v>0.50322495527805666</v>
      </c>
      <c r="Z162" s="34">
        <f t="shared" si="58"/>
        <v>2.0128998211122267</v>
      </c>
      <c r="AA162" s="34">
        <f t="shared" si="59"/>
        <v>-0.3819999999999999</v>
      </c>
      <c r="AB162" s="15">
        <f t="shared" si="70"/>
        <v>0.40564461209270181</v>
      </c>
      <c r="AC162" s="34">
        <f t="shared" si="60"/>
        <v>8.5185376652359608</v>
      </c>
      <c r="AD162" s="34">
        <f t="shared" si="71"/>
        <v>-0.79680000000000006</v>
      </c>
      <c r="AE162" s="15">
        <f t="shared" si="72"/>
        <v>0.31071044569635931</v>
      </c>
      <c r="AF162" s="34">
        <f t="shared" si="61"/>
        <v>6.2142089139271862E-2</v>
      </c>
      <c r="AG162" s="34">
        <f t="shared" si="62"/>
        <v>0.80779999999999985</v>
      </c>
      <c r="AH162" s="15">
        <f t="shared" si="73"/>
        <v>0.69164049960599694</v>
      </c>
      <c r="AI162" s="34">
        <f t="shared" si="63"/>
        <v>1.3832809992119939</v>
      </c>
      <c r="AJ162" s="34">
        <f t="shared" si="64"/>
        <v>4.2000000000000925E-3</v>
      </c>
      <c r="AK162" s="15">
        <f t="shared" si="74"/>
        <v>0.50104999845650278</v>
      </c>
      <c r="AL162" s="34">
        <f t="shared" si="65"/>
        <v>2.0041999938260111</v>
      </c>
      <c r="AM162" s="35">
        <f t="shared" si="75"/>
        <v>29.000002199999997</v>
      </c>
      <c r="AN162" s="35">
        <f t="shared" si="76"/>
        <v>13.056471587409501</v>
      </c>
      <c r="AO162" s="35">
        <f t="shared" si="77"/>
        <v>15.943530612590497</v>
      </c>
      <c r="AP162" s="35">
        <f t="shared" si="78"/>
        <v>6.2</v>
      </c>
      <c r="AQ162" s="35">
        <f t="shared" si="79"/>
        <v>3.4496230821772769</v>
      </c>
      <c r="AR162" s="35">
        <f t="shared" si="80"/>
        <v>2.7503769178227233</v>
      </c>
    </row>
    <row r="163" spans="6:44" ht="15.75">
      <c r="F163">
        <v>215</v>
      </c>
      <c r="G163" s="35">
        <v>0.8</v>
      </c>
      <c r="H163" s="35">
        <v>1.1000000000000001</v>
      </c>
      <c r="I163" s="35">
        <v>0.90000004</v>
      </c>
      <c r="J163" s="35">
        <v>2.5</v>
      </c>
      <c r="K163" s="35">
        <v>3.1000000999999999</v>
      </c>
      <c r="L163" s="35">
        <v>14.800001</v>
      </c>
      <c r="M163" s="35"/>
      <c r="N163" s="35">
        <v>1</v>
      </c>
      <c r="O163" s="35">
        <v>1</v>
      </c>
      <c r="P163" s="35">
        <v>2</v>
      </c>
      <c r="Q163" s="35"/>
      <c r="R163" s="34">
        <f t="shared" si="66"/>
        <v>0.8</v>
      </c>
      <c r="S163" s="34">
        <f t="shared" si="54"/>
        <v>0.95150000000000001</v>
      </c>
      <c r="T163" s="34">
        <f t="shared" si="55"/>
        <v>0.36198001608800001</v>
      </c>
      <c r="U163" s="34">
        <f t="shared" si="67"/>
        <v>-1.1068</v>
      </c>
      <c r="V163" s="15">
        <f t="shared" si="68"/>
        <v>0.24846794868262756</v>
      </c>
      <c r="W163" s="34">
        <f t="shared" si="56"/>
        <v>0.6211698717065689</v>
      </c>
      <c r="X163" s="34">
        <f t="shared" si="57"/>
        <v>1.2900000000000023E-2</v>
      </c>
      <c r="Y163" s="15">
        <f t="shared" si="69"/>
        <v>0.50322495527805666</v>
      </c>
      <c r="Z163" s="34">
        <f t="shared" si="58"/>
        <v>1.559997411684471</v>
      </c>
      <c r="AA163" s="34">
        <f t="shared" si="59"/>
        <v>-0.3819999999999999</v>
      </c>
      <c r="AB163" s="15">
        <f t="shared" si="70"/>
        <v>0.40564461209270181</v>
      </c>
      <c r="AC163" s="34">
        <f t="shared" si="60"/>
        <v>6.0035406646165992</v>
      </c>
      <c r="AD163" s="34">
        <f t="shared" si="71"/>
        <v>-0.79680000000000006</v>
      </c>
      <c r="AE163" s="15">
        <f t="shared" si="72"/>
        <v>0.31071044569635931</v>
      </c>
      <c r="AF163" s="34">
        <f t="shared" si="61"/>
        <v>0.31071044569635931</v>
      </c>
      <c r="AG163" s="34">
        <f t="shared" si="62"/>
        <v>0.80779999999999985</v>
      </c>
      <c r="AH163" s="15">
        <f t="shared" si="73"/>
        <v>0.69164049960599694</v>
      </c>
      <c r="AI163" s="34">
        <f t="shared" si="63"/>
        <v>0.69164049960599694</v>
      </c>
      <c r="AJ163" s="34">
        <f t="shared" si="64"/>
        <v>4.2000000000000925E-3</v>
      </c>
      <c r="AK163" s="15">
        <f t="shared" si="74"/>
        <v>0.50104999845650278</v>
      </c>
      <c r="AL163" s="34">
        <f t="shared" si="65"/>
        <v>1.0020999969130056</v>
      </c>
      <c r="AM163" s="35">
        <f t="shared" si="75"/>
        <v>23.200001139999998</v>
      </c>
      <c r="AN163" s="35">
        <f t="shared" si="76"/>
        <v>10.298187964095639</v>
      </c>
      <c r="AO163" s="35">
        <f t="shared" si="77"/>
        <v>12.901813175904358</v>
      </c>
      <c r="AP163" s="35">
        <f t="shared" si="78"/>
        <v>4</v>
      </c>
      <c r="AQ163" s="35">
        <f t="shared" si="79"/>
        <v>2.004450942215362</v>
      </c>
      <c r="AR163" s="35">
        <f t="shared" si="80"/>
        <v>1.995549057784638</v>
      </c>
    </row>
    <row r="164" spans="6:44" ht="15.75">
      <c r="F164">
        <v>216</v>
      </c>
      <c r="G164" s="35">
        <v>1</v>
      </c>
      <c r="H164" s="35">
        <v>1.1000000000000001</v>
      </c>
      <c r="I164" s="35">
        <v>1.9000001</v>
      </c>
      <c r="J164" s="35">
        <v>1.9000001</v>
      </c>
      <c r="K164" s="35">
        <v>0</v>
      </c>
      <c r="L164" s="35">
        <v>0</v>
      </c>
      <c r="M164" s="35"/>
      <c r="N164" s="35">
        <v>0</v>
      </c>
      <c r="O164" s="35">
        <v>0</v>
      </c>
      <c r="P164" s="35">
        <v>0</v>
      </c>
      <c r="Q164" s="35"/>
      <c r="R164" s="34">
        <f t="shared" si="66"/>
        <v>1</v>
      </c>
      <c r="S164" s="34">
        <f t="shared" si="54"/>
        <v>0.95150000000000001</v>
      </c>
      <c r="T164" s="34">
        <f t="shared" si="55"/>
        <v>0.76418004021999997</v>
      </c>
      <c r="U164" s="34">
        <f t="shared" si="67"/>
        <v>-1.1068</v>
      </c>
      <c r="V164" s="15">
        <f t="shared" si="68"/>
        <v>0.24846794868262756</v>
      </c>
      <c r="W164" s="34">
        <f t="shared" si="56"/>
        <v>0.47208912734378722</v>
      </c>
      <c r="X164" s="34">
        <f t="shared" si="57"/>
        <v>1.2900000000000023E-2</v>
      </c>
      <c r="Y164" s="15">
        <f t="shared" si="69"/>
        <v>0.50322495527805666</v>
      </c>
      <c r="Z164" s="34">
        <f t="shared" si="58"/>
        <v>0</v>
      </c>
      <c r="AA164" s="34">
        <f t="shared" si="59"/>
        <v>-0.3819999999999999</v>
      </c>
      <c r="AB164" s="15">
        <f t="shared" si="70"/>
        <v>0.40564461209270181</v>
      </c>
      <c r="AC164" s="34">
        <f t="shared" si="60"/>
        <v>0</v>
      </c>
      <c r="AD164" s="34">
        <f t="shared" si="71"/>
        <v>-0.79680000000000006</v>
      </c>
      <c r="AE164" s="15">
        <f t="shared" si="72"/>
        <v>0.31071044569635931</v>
      </c>
      <c r="AF164" s="34">
        <f t="shared" si="61"/>
        <v>0</v>
      </c>
      <c r="AG164" s="34">
        <f t="shared" si="62"/>
        <v>0.80779999999999985</v>
      </c>
      <c r="AH164" s="15">
        <f t="shared" si="73"/>
        <v>0.69164049960599694</v>
      </c>
      <c r="AI164" s="34">
        <f t="shared" si="63"/>
        <v>0</v>
      </c>
      <c r="AJ164" s="34">
        <f t="shared" si="64"/>
        <v>4.2000000000000925E-3</v>
      </c>
      <c r="AK164" s="15">
        <f t="shared" si="74"/>
        <v>0.50104999845650278</v>
      </c>
      <c r="AL164" s="34">
        <f t="shared" si="65"/>
        <v>0</v>
      </c>
      <c r="AM164" s="35">
        <f t="shared" si="75"/>
        <v>5.9000002</v>
      </c>
      <c r="AN164" s="35">
        <f t="shared" si="76"/>
        <v>3.1877691675637871</v>
      </c>
      <c r="AO164" s="35">
        <f t="shared" si="77"/>
        <v>2.7122310324362129</v>
      </c>
      <c r="AP164" s="35">
        <f t="shared" si="78"/>
        <v>0</v>
      </c>
      <c r="AQ164" s="35">
        <f t="shared" si="79"/>
        <v>0</v>
      </c>
      <c r="AR164" s="35">
        <f t="shared" si="80"/>
        <v>0</v>
      </c>
    </row>
    <row r="165" spans="6:44" ht="15.75">
      <c r="F165">
        <v>217</v>
      </c>
      <c r="G165" s="35">
        <v>0.1</v>
      </c>
      <c r="H165" s="35">
        <v>0.2</v>
      </c>
      <c r="I165" s="35">
        <v>1.4000001</v>
      </c>
      <c r="J165" s="35">
        <v>1.6</v>
      </c>
      <c r="K165" s="35">
        <v>0</v>
      </c>
      <c r="L165" s="35">
        <v>0</v>
      </c>
      <c r="M165" s="35"/>
      <c r="N165" s="35">
        <v>0</v>
      </c>
      <c r="O165" s="35">
        <v>0</v>
      </c>
      <c r="P165" s="35">
        <v>0</v>
      </c>
      <c r="Q165" s="35"/>
      <c r="R165" s="34">
        <f t="shared" si="66"/>
        <v>0.1</v>
      </c>
      <c r="S165" s="34">
        <f t="shared" si="54"/>
        <v>0.17300000000000001</v>
      </c>
      <c r="T165" s="34">
        <f t="shared" si="55"/>
        <v>0.56308004022000002</v>
      </c>
      <c r="U165" s="34">
        <f t="shared" si="67"/>
        <v>-1.1068</v>
      </c>
      <c r="V165" s="15">
        <f t="shared" si="68"/>
        <v>0.24846794868262756</v>
      </c>
      <c r="W165" s="34">
        <f t="shared" si="56"/>
        <v>0.39754871789220414</v>
      </c>
      <c r="X165" s="34">
        <f t="shared" si="57"/>
        <v>1.2900000000000023E-2</v>
      </c>
      <c r="Y165" s="15">
        <f t="shared" si="69"/>
        <v>0.50322495527805666</v>
      </c>
      <c r="Z165" s="34">
        <f t="shared" si="58"/>
        <v>0</v>
      </c>
      <c r="AA165" s="34">
        <f t="shared" si="59"/>
        <v>-0.3819999999999999</v>
      </c>
      <c r="AB165" s="15">
        <f t="shared" si="70"/>
        <v>0.40564461209270181</v>
      </c>
      <c r="AC165" s="34">
        <f t="shared" si="60"/>
        <v>0</v>
      </c>
      <c r="AD165" s="34">
        <f t="shared" si="71"/>
        <v>-0.79680000000000006</v>
      </c>
      <c r="AE165" s="15">
        <f t="shared" si="72"/>
        <v>0.31071044569635931</v>
      </c>
      <c r="AF165" s="34">
        <f t="shared" si="61"/>
        <v>0</v>
      </c>
      <c r="AG165" s="34">
        <f t="shared" si="62"/>
        <v>0.80779999999999985</v>
      </c>
      <c r="AH165" s="15">
        <f t="shared" si="73"/>
        <v>0.69164049960599694</v>
      </c>
      <c r="AI165" s="34">
        <f t="shared" si="63"/>
        <v>0</v>
      </c>
      <c r="AJ165" s="34">
        <f t="shared" si="64"/>
        <v>4.2000000000000925E-3</v>
      </c>
      <c r="AK165" s="15">
        <f t="shared" si="74"/>
        <v>0.50104999845650278</v>
      </c>
      <c r="AL165" s="34">
        <f t="shared" si="65"/>
        <v>0</v>
      </c>
      <c r="AM165" s="35">
        <f t="shared" si="75"/>
        <v>3.3000001000000001</v>
      </c>
      <c r="AN165" s="35">
        <f t="shared" si="76"/>
        <v>1.2336287581122041</v>
      </c>
      <c r="AO165" s="35">
        <f t="shared" si="77"/>
        <v>2.066371341887796</v>
      </c>
      <c r="AP165" s="35">
        <f t="shared" si="78"/>
        <v>0</v>
      </c>
      <c r="AQ165" s="35">
        <f t="shared" si="79"/>
        <v>0</v>
      </c>
      <c r="AR165" s="35">
        <f t="shared" si="80"/>
        <v>0</v>
      </c>
    </row>
    <row r="166" spans="6:44" ht="15.75">
      <c r="F166">
        <v>218</v>
      </c>
      <c r="G166" s="35">
        <v>0.2</v>
      </c>
      <c r="H166" s="35">
        <v>0.6</v>
      </c>
      <c r="I166" s="35">
        <v>1</v>
      </c>
      <c r="J166" s="35">
        <v>0.5</v>
      </c>
      <c r="K166" s="35">
        <v>0</v>
      </c>
      <c r="L166" s="35">
        <v>0</v>
      </c>
      <c r="M166" s="35"/>
      <c r="N166" s="35"/>
      <c r="O166" s="35"/>
      <c r="P166" s="35"/>
      <c r="Q166" s="35"/>
      <c r="R166" s="34">
        <f t="shared" si="66"/>
        <v>0.2</v>
      </c>
      <c r="S166" s="34">
        <f t="shared" si="54"/>
        <v>0.51900000000000002</v>
      </c>
      <c r="T166" s="34">
        <f t="shared" si="55"/>
        <v>0.4022</v>
      </c>
      <c r="U166" s="34">
        <f t="shared" si="67"/>
        <v>-1.1068</v>
      </c>
      <c r="V166" s="15">
        <f t="shared" si="68"/>
        <v>0.24846794868262756</v>
      </c>
      <c r="W166" s="34">
        <f t="shared" si="56"/>
        <v>0.12423397434131378</v>
      </c>
      <c r="X166" s="34">
        <f t="shared" si="57"/>
        <v>1.2900000000000023E-2</v>
      </c>
      <c r="Y166" s="15">
        <f t="shared" si="69"/>
        <v>0.50322495527805666</v>
      </c>
      <c r="Z166" s="34">
        <f t="shared" si="58"/>
        <v>0</v>
      </c>
      <c r="AA166" s="34">
        <f t="shared" si="59"/>
        <v>-0.3819999999999999</v>
      </c>
      <c r="AB166" s="15">
        <f t="shared" si="70"/>
        <v>0.40564461209270181</v>
      </c>
      <c r="AC166" s="34">
        <f t="shared" si="60"/>
        <v>0</v>
      </c>
      <c r="AD166" s="34">
        <f t="shared" si="71"/>
        <v>-0.79680000000000006</v>
      </c>
      <c r="AE166" s="15">
        <f t="shared" si="72"/>
        <v>0.31071044569635931</v>
      </c>
      <c r="AF166" s="34">
        <f t="shared" si="61"/>
        <v>0</v>
      </c>
      <c r="AG166" s="34">
        <f t="shared" si="62"/>
        <v>0.80779999999999985</v>
      </c>
      <c r="AH166" s="15">
        <f t="shared" si="73"/>
        <v>0.69164049960599694</v>
      </c>
      <c r="AI166" s="34">
        <f t="shared" si="63"/>
        <v>0</v>
      </c>
      <c r="AJ166" s="34">
        <f t="shared" si="64"/>
        <v>4.2000000000000925E-3</v>
      </c>
      <c r="AK166" s="15">
        <f t="shared" si="74"/>
        <v>0.50104999845650278</v>
      </c>
      <c r="AL166" s="34">
        <f t="shared" si="65"/>
        <v>0</v>
      </c>
      <c r="AM166" s="35">
        <f t="shared" si="75"/>
        <v>2.2999999999999998</v>
      </c>
      <c r="AN166" s="35">
        <f t="shared" si="76"/>
        <v>1.2454339743413136</v>
      </c>
      <c r="AO166" s="35">
        <f t="shared" si="77"/>
        <v>1.0545660256586862</v>
      </c>
      <c r="AP166" s="35">
        <f t="shared" si="78"/>
        <v>0</v>
      </c>
      <c r="AQ166" s="35">
        <f t="shared" si="79"/>
        <v>0</v>
      </c>
      <c r="AR166" s="35">
        <f t="shared" si="80"/>
        <v>0</v>
      </c>
    </row>
    <row r="167" spans="6:44" ht="15.75">
      <c r="F167">
        <v>219</v>
      </c>
      <c r="G167" s="35">
        <v>0.3</v>
      </c>
      <c r="H167" s="35">
        <v>1.7</v>
      </c>
      <c r="I167" s="35">
        <v>2.5</v>
      </c>
      <c r="J167" s="35">
        <v>2.7</v>
      </c>
      <c r="K167" s="35">
        <v>2.6000000999999999</v>
      </c>
      <c r="L167" s="35">
        <v>1.5000001000000001</v>
      </c>
      <c r="M167" s="35"/>
      <c r="N167" s="35">
        <v>1.2</v>
      </c>
      <c r="O167" s="35">
        <v>4.3</v>
      </c>
      <c r="P167" s="35">
        <v>1.8000001000000001</v>
      </c>
      <c r="Q167" s="35"/>
      <c r="R167" s="34">
        <f t="shared" si="66"/>
        <v>0.3</v>
      </c>
      <c r="S167" s="34">
        <f t="shared" si="54"/>
        <v>1.4704999999999999</v>
      </c>
      <c r="T167" s="34">
        <f t="shared" si="55"/>
        <v>1.0055000000000001</v>
      </c>
      <c r="U167" s="34">
        <f t="shared" si="67"/>
        <v>-1.1068</v>
      </c>
      <c r="V167" s="15">
        <f t="shared" si="68"/>
        <v>0.24846794868262756</v>
      </c>
      <c r="W167" s="34">
        <f t="shared" si="56"/>
        <v>0.6708634614430945</v>
      </c>
      <c r="X167" s="34">
        <f t="shared" si="57"/>
        <v>1.2900000000000023E-2</v>
      </c>
      <c r="Y167" s="15">
        <f t="shared" si="69"/>
        <v>0.50322495527805666</v>
      </c>
      <c r="Z167" s="34">
        <f t="shared" si="58"/>
        <v>1.3083849340454428</v>
      </c>
      <c r="AA167" s="34">
        <f t="shared" si="59"/>
        <v>-0.3819999999999999</v>
      </c>
      <c r="AB167" s="15">
        <f t="shared" si="70"/>
        <v>0.40564461209270181</v>
      </c>
      <c r="AC167" s="34">
        <f t="shared" si="60"/>
        <v>0.60846695870351397</v>
      </c>
      <c r="AD167" s="34">
        <f t="shared" si="71"/>
        <v>-0.79680000000000006</v>
      </c>
      <c r="AE167" s="15">
        <f t="shared" si="72"/>
        <v>0.31071044569635931</v>
      </c>
      <c r="AF167" s="34">
        <f t="shared" si="61"/>
        <v>0.37285253483563113</v>
      </c>
      <c r="AG167" s="34">
        <f t="shared" si="62"/>
        <v>0.80779999999999985</v>
      </c>
      <c r="AH167" s="15">
        <f t="shared" si="73"/>
        <v>0.69164049960599694</v>
      </c>
      <c r="AI167" s="34">
        <f t="shared" si="63"/>
        <v>2.9740541483057865</v>
      </c>
      <c r="AJ167" s="34">
        <f t="shared" si="64"/>
        <v>4.2000000000000925E-3</v>
      </c>
      <c r="AK167" s="15">
        <f t="shared" si="74"/>
        <v>0.50104999845650278</v>
      </c>
      <c r="AL167" s="34">
        <f t="shared" si="65"/>
        <v>0.90189004732670486</v>
      </c>
      <c r="AM167" s="35">
        <f t="shared" si="75"/>
        <v>11.300000199999999</v>
      </c>
      <c r="AN167" s="35">
        <f t="shared" si="76"/>
        <v>5.3637153541920508</v>
      </c>
      <c r="AO167" s="35">
        <f t="shared" si="77"/>
        <v>5.9362848458079487</v>
      </c>
      <c r="AP167" s="35">
        <f t="shared" si="78"/>
        <v>7.3000001000000001</v>
      </c>
      <c r="AQ167" s="35">
        <f t="shared" si="79"/>
        <v>4.2487967304681229</v>
      </c>
      <c r="AR167" s="35">
        <f t="shared" si="80"/>
        <v>3.0512033695318772</v>
      </c>
    </row>
    <row r="168" spans="6:44" ht="15.75">
      <c r="F168">
        <v>220</v>
      </c>
      <c r="G168" s="35">
        <v>0.2</v>
      </c>
      <c r="H168" s="35">
        <v>1</v>
      </c>
      <c r="I168" s="35">
        <v>0.8</v>
      </c>
      <c r="J168" s="35">
        <v>2.4</v>
      </c>
      <c r="K168" s="35">
        <v>2.1000000999999999</v>
      </c>
      <c r="L168" s="35">
        <v>1.2</v>
      </c>
      <c r="M168" s="35"/>
      <c r="N168" s="35">
        <v>1.2</v>
      </c>
      <c r="O168" s="35">
        <v>1</v>
      </c>
      <c r="P168" s="35">
        <v>0.8</v>
      </c>
      <c r="Q168" s="35"/>
      <c r="R168" s="34">
        <f t="shared" si="66"/>
        <v>0.2</v>
      </c>
      <c r="S168" s="34">
        <f t="shared" si="54"/>
        <v>0.86499999999999999</v>
      </c>
      <c r="T168" s="34">
        <f t="shared" si="55"/>
        <v>0.32176000000000005</v>
      </c>
      <c r="U168" s="34">
        <f t="shared" si="67"/>
        <v>-1.1068</v>
      </c>
      <c r="V168" s="15">
        <f t="shared" si="68"/>
        <v>0.24846794868262756</v>
      </c>
      <c r="W168" s="34">
        <f t="shared" si="56"/>
        <v>0.5963230768383061</v>
      </c>
      <c r="X168" s="34">
        <f t="shared" si="57"/>
        <v>1.2900000000000023E-2</v>
      </c>
      <c r="Y168" s="15">
        <f t="shared" si="69"/>
        <v>0.50322495527805666</v>
      </c>
      <c r="Z168" s="34">
        <f t="shared" si="58"/>
        <v>1.0567724564064145</v>
      </c>
      <c r="AA168" s="34">
        <f t="shared" si="59"/>
        <v>-0.3819999999999999</v>
      </c>
      <c r="AB168" s="15">
        <f t="shared" si="70"/>
        <v>0.40564461209270181</v>
      </c>
      <c r="AC168" s="34">
        <f t="shared" si="60"/>
        <v>0.48677353451124217</v>
      </c>
      <c r="AD168" s="34">
        <f t="shared" si="71"/>
        <v>-0.79680000000000006</v>
      </c>
      <c r="AE168" s="15">
        <f t="shared" si="72"/>
        <v>0.31071044569635931</v>
      </c>
      <c r="AF168" s="34">
        <f t="shared" si="61"/>
        <v>0.37285253483563113</v>
      </c>
      <c r="AG168" s="34">
        <f t="shared" si="62"/>
        <v>0.80779999999999985</v>
      </c>
      <c r="AH168" s="15">
        <f t="shared" si="73"/>
        <v>0.69164049960599694</v>
      </c>
      <c r="AI168" s="34">
        <f t="shared" si="63"/>
        <v>0.69164049960599694</v>
      </c>
      <c r="AJ168" s="34">
        <f t="shared" si="64"/>
        <v>4.2000000000000925E-3</v>
      </c>
      <c r="AK168" s="15">
        <f t="shared" si="74"/>
        <v>0.50104999845650278</v>
      </c>
      <c r="AL168" s="34">
        <f t="shared" si="65"/>
        <v>0.40083999876520227</v>
      </c>
      <c r="AM168" s="35">
        <f t="shared" si="75"/>
        <v>7.7000001000000005</v>
      </c>
      <c r="AN168" s="35">
        <f t="shared" si="76"/>
        <v>3.5266290677559629</v>
      </c>
      <c r="AO168" s="35">
        <f t="shared" si="77"/>
        <v>4.173371032244038</v>
      </c>
      <c r="AP168" s="35">
        <f t="shared" si="78"/>
        <v>3</v>
      </c>
      <c r="AQ168" s="35">
        <f t="shared" si="79"/>
        <v>1.4653330332068304</v>
      </c>
      <c r="AR168" s="35">
        <f t="shared" si="80"/>
        <v>1.5346669667931696</v>
      </c>
    </row>
    <row r="169" spans="6:44" ht="15.75">
      <c r="F169">
        <v>221</v>
      </c>
      <c r="G169" s="35"/>
      <c r="H169" s="35"/>
      <c r="I169" s="35"/>
      <c r="J169" s="35"/>
      <c r="K169" s="35"/>
      <c r="L169" s="35"/>
      <c r="M169" s="35"/>
      <c r="N169" s="35"/>
      <c r="O169" s="35"/>
      <c r="P169" s="35"/>
      <c r="Q169" s="35"/>
      <c r="R169" s="34">
        <f t="shared" si="66"/>
        <v>0</v>
      </c>
      <c r="S169" s="34">
        <f t="shared" si="54"/>
        <v>0</v>
      </c>
      <c r="T169" s="34">
        <f t="shared" si="55"/>
        <v>0</v>
      </c>
      <c r="U169" s="34">
        <f t="shared" si="67"/>
        <v>-1.1068</v>
      </c>
      <c r="V169" s="15">
        <f t="shared" si="68"/>
        <v>0.24846794868262756</v>
      </c>
      <c r="W169" s="34">
        <f t="shared" si="56"/>
        <v>0</v>
      </c>
      <c r="X169" s="34">
        <f t="shared" si="57"/>
        <v>1.2900000000000023E-2</v>
      </c>
      <c r="Y169" s="15">
        <f t="shared" si="69"/>
        <v>0.50322495527805666</v>
      </c>
      <c r="Z169" s="34">
        <f t="shared" si="58"/>
        <v>0</v>
      </c>
      <c r="AA169" s="34">
        <f t="shared" si="59"/>
        <v>-0.3819999999999999</v>
      </c>
      <c r="AB169" s="15">
        <f t="shared" si="70"/>
        <v>0.40564461209270181</v>
      </c>
      <c r="AC169" s="34">
        <f t="shared" si="60"/>
        <v>0</v>
      </c>
      <c r="AD169" s="34">
        <f t="shared" si="71"/>
        <v>-0.79680000000000006</v>
      </c>
      <c r="AE169" s="15">
        <f t="shared" si="72"/>
        <v>0.31071044569635931</v>
      </c>
      <c r="AF169" s="34">
        <f t="shared" si="61"/>
        <v>0</v>
      </c>
      <c r="AG169" s="34">
        <f t="shared" si="62"/>
        <v>0.80779999999999985</v>
      </c>
      <c r="AH169" s="15">
        <f t="shared" si="73"/>
        <v>0.69164049960599694</v>
      </c>
      <c r="AI169" s="34">
        <f t="shared" si="63"/>
        <v>0</v>
      </c>
      <c r="AJ169" s="34">
        <f t="shared" si="64"/>
        <v>4.2000000000000925E-3</v>
      </c>
      <c r="AK169" s="15">
        <f t="shared" si="74"/>
        <v>0.50104999845650278</v>
      </c>
      <c r="AL169" s="34">
        <f t="shared" si="65"/>
        <v>0</v>
      </c>
      <c r="AM169" s="35">
        <f t="shared" si="75"/>
        <v>0</v>
      </c>
      <c r="AN169" s="35">
        <f t="shared" si="76"/>
        <v>0</v>
      </c>
      <c r="AO169" s="35">
        <f t="shared" si="77"/>
        <v>0</v>
      </c>
      <c r="AP169" s="35">
        <f t="shared" si="78"/>
        <v>0</v>
      </c>
      <c r="AQ169" s="35">
        <f t="shared" si="79"/>
        <v>0</v>
      </c>
      <c r="AR169" s="35">
        <f t="shared" si="80"/>
        <v>0</v>
      </c>
    </row>
    <row r="170" spans="6:44" ht="15.75">
      <c r="F170">
        <v>222</v>
      </c>
      <c r="G170" s="35">
        <v>0.1</v>
      </c>
      <c r="H170" s="35">
        <v>0.3</v>
      </c>
      <c r="I170" s="35">
        <v>0.2</v>
      </c>
      <c r="J170" s="35">
        <v>0.5</v>
      </c>
      <c r="K170" s="35">
        <v>1</v>
      </c>
      <c r="L170" s="35">
        <v>0</v>
      </c>
      <c r="M170" s="35"/>
      <c r="N170" s="35">
        <v>0.3</v>
      </c>
      <c r="O170" s="35">
        <v>0</v>
      </c>
      <c r="P170" s="35">
        <v>0</v>
      </c>
      <c r="Q170" s="35"/>
      <c r="R170" s="34">
        <f t="shared" si="66"/>
        <v>0.1</v>
      </c>
      <c r="S170" s="34">
        <f t="shared" si="54"/>
        <v>0.25950000000000001</v>
      </c>
      <c r="T170" s="34">
        <f t="shared" si="55"/>
        <v>8.0440000000000011E-2</v>
      </c>
      <c r="U170" s="34">
        <f t="shared" si="67"/>
        <v>-1.1068</v>
      </c>
      <c r="V170" s="15">
        <f t="shared" si="68"/>
        <v>0.24846794868262756</v>
      </c>
      <c r="W170" s="34">
        <f t="shared" si="56"/>
        <v>0.12423397434131378</v>
      </c>
      <c r="X170" s="34">
        <f t="shared" si="57"/>
        <v>1.2900000000000023E-2</v>
      </c>
      <c r="Y170" s="15">
        <f t="shared" si="69"/>
        <v>0.50322495527805666</v>
      </c>
      <c r="Z170" s="34">
        <f t="shared" si="58"/>
        <v>0.50322495527805666</v>
      </c>
      <c r="AA170" s="34">
        <f t="shared" si="59"/>
        <v>-0.3819999999999999</v>
      </c>
      <c r="AB170" s="15">
        <f t="shared" si="70"/>
        <v>0.40564461209270181</v>
      </c>
      <c r="AC170" s="34">
        <f t="shared" si="60"/>
        <v>0</v>
      </c>
      <c r="AD170" s="34">
        <f t="shared" si="71"/>
        <v>-0.79680000000000006</v>
      </c>
      <c r="AE170" s="15">
        <f t="shared" si="72"/>
        <v>0.31071044569635931</v>
      </c>
      <c r="AF170" s="34">
        <f t="shared" si="61"/>
        <v>9.3213133708907783E-2</v>
      </c>
      <c r="AG170" s="34">
        <f t="shared" si="62"/>
        <v>0.80779999999999985</v>
      </c>
      <c r="AH170" s="15">
        <f t="shared" si="73"/>
        <v>0.69164049960599694</v>
      </c>
      <c r="AI170" s="34">
        <f t="shared" si="63"/>
        <v>0</v>
      </c>
      <c r="AJ170" s="34">
        <f t="shared" si="64"/>
        <v>4.2000000000000925E-3</v>
      </c>
      <c r="AK170" s="15">
        <f t="shared" si="74"/>
        <v>0.50104999845650278</v>
      </c>
      <c r="AL170" s="34">
        <f t="shared" si="65"/>
        <v>0</v>
      </c>
      <c r="AM170" s="35">
        <f t="shared" si="75"/>
        <v>2.1</v>
      </c>
      <c r="AN170" s="35">
        <f t="shared" si="76"/>
        <v>1.0673989296193707</v>
      </c>
      <c r="AO170" s="35">
        <f t="shared" si="77"/>
        <v>1.0326010703806294</v>
      </c>
      <c r="AP170" s="35">
        <f t="shared" si="78"/>
        <v>0.3</v>
      </c>
      <c r="AQ170" s="35">
        <f t="shared" si="79"/>
        <v>9.3213133708907783E-2</v>
      </c>
      <c r="AR170" s="35">
        <f t="shared" si="80"/>
        <v>0.20678686629109222</v>
      </c>
    </row>
    <row r="171" spans="6:44" ht="15.75">
      <c r="F171">
        <v>223</v>
      </c>
      <c r="G171" s="35">
        <v>0.1</v>
      </c>
      <c r="H171" s="35">
        <v>0.2</v>
      </c>
      <c r="I171" s="35">
        <v>0.70000004999999998</v>
      </c>
      <c r="J171" s="35">
        <v>0.6</v>
      </c>
      <c r="K171" s="35">
        <v>2.6000000999999999</v>
      </c>
      <c r="L171" s="35">
        <v>0</v>
      </c>
      <c r="M171" s="35"/>
      <c r="N171" s="35">
        <v>1.5000001000000001</v>
      </c>
      <c r="O171" s="35">
        <v>1.9000001</v>
      </c>
      <c r="P171" s="35">
        <v>0</v>
      </c>
      <c r="Q171" s="35"/>
      <c r="R171" s="34">
        <f t="shared" si="66"/>
        <v>0.1</v>
      </c>
      <c r="S171" s="34">
        <f t="shared" si="54"/>
        <v>0.17300000000000001</v>
      </c>
      <c r="T171" s="34">
        <f t="shared" si="55"/>
        <v>0.28154002011000001</v>
      </c>
      <c r="U171" s="34">
        <f t="shared" si="67"/>
        <v>-1.1068</v>
      </c>
      <c r="V171" s="15">
        <f t="shared" si="68"/>
        <v>0.24846794868262756</v>
      </c>
      <c r="W171" s="34">
        <f t="shared" si="56"/>
        <v>0.14908076920957652</v>
      </c>
      <c r="X171" s="34">
        <f t="shared" si="57"/>
        <v>1.2900000000000023E-2</v>
      </c>
      <c r="Y171" s="15">
        <f t="shared" si="69"/>
        <v>0.50322495527805666</v>
      </c>
      <c r="Z171" s="34">
        <f t="shared" si="58"/>
        <v>1.3083849340454428</v>
      </c>
      <c r="AA171" s="34">
        <f t="shared" si="59"/>
        <v>-0.3819999999999999</v>
      </c>
      <c r="AB171" s="15">
        <f t="shared" si="70"/>
        <v>0.40564461209270181</v>
      </c>
      <c r="AC171" s="34">
        <f t="shared" si="60"/>
        <v>0</v>
      </c>
      <c r="AD171" s="34">
        <f t="shared" si="71"/>
        <v>-0.79680000000000006</v>
      </c>
      <c r="AE171" s="15">
        <f t="shared" si="72"/>
        <v>0.31071044569635931</v>
      </c>
      <c r="AF171" s="34">
        <f t="shared" si="61"/>
        <v>0.46606569961558353</v>
      </c>
      <c r="AG171" s="34">
        <f t="shared" si="62"/>
        <v>0.80779999999999985</v>
      </c>
      <c r="AH171" s="15">
        <f t="shared" si="73"/>
        <v>0.69164049960599694</v>
      </c>
      <c r="AI171" s="34">
        <f t="shared" si="63"/>
        <v>1.314117018415444</v>
      </c>
      <c r="AJ171" s="34">
        <f t="shared" si="64"/>
        <v>4.2000000000000925E-3</v>
      </c>
      <c r="AK171" s="15">
        <f t="shared" si="74"/>
        <v>0.50104999845650278</v>
      </c>
      <c r="AL171" s="34">
        <f t="shared" si="65"/>
        <v>0</v>
      </c>
      <c r="AM171" s="35">
        <f t="shared" si="75"/>
        <v>4.2000001500000002</v>
      </c>
      <c r="AN171" s="35">
        <f t="shared" si="76"/>
        <v>2.0120057233650193</v>
      </c>
      <c r="AO171" s="35">
        <f t="shared" si="77"/>
        <v>2.1879944266349809</v>
      </c>
      <c r="AP171" s="35">
        <f t="shared" si="78"/>
        <v>3.4000002</v>
      </c>
      <c r="AQ171" s="35">
        <f t="shared" si="79"/>
        <v>1.7801827180310275</v>
      </c>
      <c r="AR171" s="35">
        <f t="shared" si="80"/>
        <v>1.6198174819689726</v>
      </c>
    </row>
    <row r="172" spans="6:44" ht="15.75">
      <c r="F172">
        <v>224</v>
      </c>
      <c r="G172" s="35">
        <v>0.2</v>
      </c>
      <c r="H172" s="35">
        <v>0.6</v>
      </c>
      <c r="I172" s="35">
        <v>1.8000001000000001</v>
      </c>
      <c r="J172" s="35">
        <v>5.9</v>
      </c>
      <c r="K172" s="35">
        <v>1.9000001</v>
      </c>
      <c r="L172" s="35">
        <v>0</v>
      </c>
      <c r="M172" s="35"/>
      <c r="N172" s="35">
        <v>2.8000001999999999</v>
      </c>
      <c r="O172" s="35">
        <v>0.90000004</v>
      </c>
      <c r="P172" s="35">
        <v>0</v>
      </c>
      <c r="Q172" s="35"/>
      <c r="R172" s="34">
        <f t="shared" si="66"/>
        <v>0.2</v>
      </c>
      <c r="S172" s="34">
        <f t="shared" si="54"/>
        <v>0.51900000000000002</v>
      </c>
      <c r="T172" s="34">
        <f t="shared" si="55"/>
        <v>0.72396004022000005</v>
      </c>
      <c r="U172" s="34">
        <f t="shared" si="67"/>
        <v>-1.1068</v>
      </c>
      <c r="V172" s="15">
        <f t="shared" si="68"/>
        <v>0.24846794868262756</v>
      </c>
      <c r="W172" s="34">
        <f t="shared" si="56"/>
        <v>1.4659608972275027</v>
      </c>
      <c r="X172" s="34">
        <f t="shared" si="57"/>
        <v>1.2900000000000023E-2</v>
      </c>
      <c r="Y172" s="15">
        <f t="shared" si="69"/>
        <v>0.50322495527805666</v>
      </c>
      <c r="Z172" s="34">
        <f t="shared" si="58"/>
        <v>0.95612746535080317</v>
      </c>
      <c r="AA172" s="34">
        <f t="shared" si="59"/>
        <v>-0.3819999999999999</v>
      </c>
      <c r="AB172" s="15">
        <f t="shared" si="70"/>
        <v>0.40564461209270181</v>
      </c>
      <c r="AC172" s="34">
        <f t="shared" si="60"/>
        <v>0</v>
      </c>
      <c r="AD172" s="34">
        <f t="shared" si="71"/>
        <v>-0.79680000000000006</v>
      </c>
      <c r="AE172" s="15">
        <f t="shared" si="72"/>
        <v>0.31071044569635931</v>
      </c>
      <c r="AF172" s="34">
        <f t="shared" si="61"/>
        <v>0.86998931009189517</v>
      </c>
      <c r="AG172" s="34">
        <f t="shared" si="62"/>
        <v>0.80779999999999985</v>
      </c>
      <c r="AH172" s="15">
        <f t="shared" si="73"/>
        <v>0.69164049960599694</v>
      </c>
      <c r="AI172" s="34">
        <f t="shared" si="63"/>
        <v>0.62247647731101718</v>
      </c>
      <c r="AJ172" s="34">
        <f t="shared" si="64"/>
        <v>4.2000000000000925E-3</v>
      </c>
      <c r="AK172" s="15">
        <f t="shared" si="74"/>
        <v>0.50104999845650278</v>
      </c>
      <c r="AL172" s="34">
        <f t="shared" si="65"/>
        <v>0</v>
      </c>
      <c r="AM172" s="35">
        <f t="shared" si="75"/>
        <v>10.400000200000001</v>
      </c>
      <c r="AN172" s="35">
        <f t="shared" si="76"/>
        <v>3.8650484027983061</v>
      </c>
      <c r="AO172" s="35">
        <f t="shared" si="77"/>
        <v>6.5349517972016944</v>
      </c>
      <c r="AP172" s="35">
        <f t="shared" si="78"/>
        <v>3.7000002400000001</v>
      </c>
      <c r="AQ172" s="35">
        <f t="shared" si="79"/>
        <v>1.4924657874029124</v>
      </c>
      <c r="AR172" s="35">
        <f t="shared" si="80"/>
        <v>2.2075344525970877</v>
      </c>
    </row>
    <row r="173" spans="6:44" ht="15.75">
      <c r="F173">
        <v>225</v>
      </c>
      <c r="G173" s="35">
        <v>0.1</v>
      </c>
      <c r="H173" s="35">
        <v>0.1</v>
      </c>
      <c r="I173" s="35">
        <v>1.6</v>
      </c>
      <c r="J173" s="35">
        <v>6.9</v>
      </c>
      <c r="K173" s="35">
        <v>3.3000001999999999</v>
      </c>
      <c r="L173" s="35">
        <v>2.1000000999999999</v>
      </c>
      <c r="M173" s="35"/>
      <c r="N173" s="35">
        <v>1.8000001000000001</v>
      </c>
      <c r="O173" s="35">
        <v>1</v>
      </c>
      <c r="P173" s="35">
        <v>0</v>
      </c>
      <c r="Q173" s="35"/>
      <c r="R173" s="34">
        <f t="shared" si="66"/>
        <v>0.1</v>
      </c>
      <c r="S173" s="34">
        <f t="shared" si="54"/>
        <v>8.6500000000000007E-2</v>
      </c>
      <c r="T173" s="34">
        <f t="shared" si="55"/>
        <v>0.64352000000000009</v>
      </c>
      <c r="U173" s="34">
        <f t="shared" si="67"/>
        <v>-1.1068</v>
      </c>
      <c r="V173" s="15">
        <f t="shared" si="68"/>
        <v>0.24846794868262756</v>
      </c>
      <c r="W173" s="34">
        <f t="shared" si="56"/>
        <v>1.7144288459101302</v>
      </c>
      <c r="X173" s="34">
        <f t="shared" si="57"/>
        <v>1.2900000000000023E-2</v>
      </c>
      <c r="Y173" s="15">
        <f t="shared" si="69"/>
        <v>0.50322495527805666</v>
      </c>
      <c r="Z173" s="34">
        <f t="shared" si="58"/>
        <v>1.6606424530625781</v>
      </c>
      <c r="AA173" s="34">
        <f t="shared" si="59"/>
        <v>-0.3819999999999999</v>
      </c>
      <c r="AB173" s="15">
        <f t="shared" si="70"/>
        <v>0.40564461209270181</v>
      </c>
      <c r="AC173" s="34">
        <f t="shared" si="60"/>
        <v>0.851853725959135</v>
      </c>
      <c r="AD173" s="34">
        <f t="shared" si="71"/>
        <v>-0.79680000000000006</v>
      </c>
      <c r="AE173" s="15">
        <f t="shared" si="72"/>
        <v>0.31071044569635931</v>
      </c>
      <c r="AF173" s="34">
        <f t="shared" si="61"/>
        <v>0.55927883332449135</v>
      </c>
      <c r="AG173" s="34">
        <f t="shared" si="62"/>
        <v>0.80779999999999985</v>
      </c>
      <c r="AH173" s="15">
        <f t="shared" si="73"/>
        <v>0.69164049960599694</v>
      </c>
      <c r="AI173" s="34">
        <f t="shared" si="63"/>
        <v>0.69164049960599694</v>
      </c>
      <c r="AJ173" s="34">
        <f t="shared" si="64"/>
        <v>4.2000000000000925E-3</v>
      </c>
      <c r="AK173" s="15">
        <f t="shared" si="74"/>
        <v>0.50104999845650278</v>
      </c>
      <c r="AL173" s="34">
        <f t="shared" si="65"/>
        <v>0</v>
      </c>
      <c r="AM173" s="35">
        <f t="shared" si="75"/>
        <v>14.100000300000001</v>
      </c>
      <c r="AN173" s="35">
        <f t="shared" si="76"/>
        <v>5.0569450249318431</v>
      </c>
      <c r="AO173" s="35">
        <f t="shared" si="77"/>
        <v>9.0430552750681592</v>
      </c>
      <c r="AP173" s="35">
        <f t="shared" si="78"/>
        <v>2.8000001000000001</v>
      </c>
      <c r="AQ173" s="35">
        <f t="shared" si="79"/>
        <v>1.2509193329304882</v>
      </c>
      <c r="AR173" s="35">
        <f t="shared" si="80"/>
        <v>1.5490807670695119</v>
      </c>
    </row>
    <row r="174" spans="6:44" ht="15.75">
      <c r="F174">
        <v>226</v>
      </c>
      <c r="G174" s="35">
        <v>0.6</v>
      </c>
      <c r="H174" s="35">
        <v>0.90000004</v>
      </c>
      <c r="I174" s="35">
        <v>1.2</v>
      </c>
      <c r="J174" s="35">
        <v>7.1000003999999999</v>
      </c>
      <c r="K174" s="35">
        <v>0</v>
      </c>
      <c r="L174" s="35">
        <v>0</v>
      </c>
      <c r="M174" s="35"/>
      <c r="N174" s="35">
        <v>1.5000001000000001</v>
      </c>
      <c r="O174" s="35">
        <v>0</v>
      </c>
      <c r="P174" s="35">
        <v>0</v>
      </c>
      <c r="Q174" s="35"/>
      <c r="R174" s="34">
        <f t="shared" si="66"/>
        <v>0.6</v>
      </c>
      <c r="S174" s="34">
        <f t="shared" si="54"/>
        <v>0.77850003459999995</v>
      </c>
      <c r="T174" s="34">
        <f t="shared" si="55"/>
        <v>0.48263999999999996</v>
      </c>
      <c r="U174" s="34">
        <f t="shared" si="67"/>
        <v>-1.1068</v>
      </c>
      <c r="V174" s="15">
        <f t="shared" si="68"/>
        <v>0.24846794868262756</v>
      </c>
      <c r="W174" s="34">
        <f t="shared" si="56"/>
        <v>1.7641225350338352</v>
      </c>
      <c r="X174" s="34">
        <f t="shared" si="57"/>
        <v>1.2900000000000023E-2</v>
      </c>
      <c r="Y174" s="15">
        <f t="shared" si="69"/>
        <v>0.50322495527805666</v>
      </c>
      <c r="Z174" s="34">
        <f t="shared" si="58"/>
        <v>0</v>
      </c>
      <c r="AA174" s="34">
        <f t="shared" si="59"/>
        <v>-0.3819999999999999</v>
      </c>
      <c r="AB174" s="15">
        <f t="shared" si="70"/>
        <v>0.40564461209270181</v>
      </c>
      <c r="AC174" s="34">
        <f t="shared" si="60"/>
        <v>0</v>
      </c>
      <c r="AD174" s="34">
        <f t="shared" si="71"/>
        <v>-0.79680000000000006</v>
      </c>
      <c r="AE174" s="15">
        <f t="shared" si="72"/>
        <v>0.31071044569635931</v>
      </c>
      <c r="AF174" s="34">
        <f t="shared" si="61"/>
        <v>0.46606569961558353</v>
      </c>
      <c r="AG174" s="34">
        <f t="shared" si="62"/>
        <v>0.80779999999999985</v>
      </c>
      <c r="AH174" s="15">
        <f t="shared" si="73"/>
        <v>0.69164049960599694</v>
      </c>
      <c r="AI174" s="34">
        <f t="shared" si="63"/>
        <v>0</v>
      </c>
      <c r="AJ174" s="34">
        <f t="shared" si="64"/>
        <v>4.2000000000000925E-3</v>
      </c>
      <c r="AK174" s="15">
        <f t="shared" si="74"/>
        <v>0.50104999845650278</v>
      </c>
      <c r="AL174" s="34">
        <f t="shared" si="65"/>
        <v>0</v>
      </c>
      <c r="AM174" s="35">
        <f t="shared" si="75"/>
        <v>9.8000004399999998</v>
      </c>
      <c r="AN174" s="35">
        <f t="shared" si="76"/>
        <v>3.6252625696338354</v>
      </c>
      <c r="AO174" s="35">
        <f t="shared" si="77"/>
        <v>6.1747378703661644</v>
      </c>
      <c r="AP174" s="35">
        <f t="shared" si="78"/>
        <v>1.5000001000000001</v>
      </c>
      <c r="AQ174" s="35">
        <f t="shared" si="79"/>
        <v>0.46606569961558353</v>
      </c>
      <c r="AR174" s="35">
        <f t="shared" si="80"/>
        <v>1.0339344003844166</v>
      </c>
    </row>
    <row r="175" spans="6:44" ht="15.75">
      <c r="F175">
        <v>227</v>
      </c>
      <c r="G175" s="35">
        <v>0.3</v>
      </c>
      <c r="H175" s="35">
        <v>0.4</v>
      </c>
      <c r="I175" s="35">
        <v>1</v>
      </c>
      <c r="J175" s="35">
        <v>6.7000003000000001</v>
      </c>
      <c r="K175" s="35">
        <v>0</v>
      </c>
      <c r="L175" s="35">
        <v>0</v>
      </c>
      <c r="M175" s="35"/>
      <c r="N175" s="35">
        <v>1.5000001000000001</v>
      </c>
      <c r="O175" s="35">
        <v>5.9</v>
      </c>
      <c r="P175" s="35">
        <v>0</v>
      </c>
      <c r="Q175" s="35"/>
      <c r="R175" s="34">
        <f t="shared" si="66"/>
        <v>0.3</v>
      </c>
      <c r="S175" s="34">
        <f t="shared" si="54"/>
        <v>0.34600000000000003</v>
      </c>
      <c r="T175" s="34">
        <f t="shared" si="55"/>
        <v>0.4022</v>
      </c>
      <c r="U175" s="34">
        <f t="shared" si="67"/>
        <v>-1.1068</v>
      </c>
      <c r="V175" s="15">
        <f t="shared" si="68"/>
        <v>0.24846794868262756</v>
      </c>
      <c r="W175" s="34">
        <f t="shared" si="56"/>
        <v>1.6647353307139894</v>
      </c>
      <c r="X175" s="34">
        <f t="shared" si="57"/>
        <v>1.2900000000000023E-2</v>
      </c>
      <c r="Y175" s="15">
        <f t="shared" si="69"/>
        <v>0.50322495527805666</v>
      </c>
      <c r="Z175" s="34">
        <f t="shared" si="58"/>
        <v>0</v>
      </c>
      <c r="AA175" s="34">
        <f t="shared" si="59"/>
        <v>-0.3819999999999999</v>
      </c>
      <c r="AB175" s="15">
        <f t="shared" si="70"/>
        <v>0.40564461209270181</v>
      </c>
      <c r="AC175" s="34">
        <f t="shared" si="60"/>
        <v>0</v>
      </c>
      <c r="AD175" s="34">
        <f t="shared" si="71"/>
        <v>-0.79680000000000006</v>
      </c>
      <c r="AE175" s="15">
        <f t="shared" si="72"/>
        <v>0.31071044569635931</v>
      </c>
      <c r="AF175" s="34">
        <f t="shared" si="61"/>
        <v>0.46606569961558353</v>
      </c>
      <c r="AG175" s="34">
        <f t="shared" si="62"/>
        <v>0.80779999999999985</v>
      </c>
      <c r="AH175" s="15">
        <f t="shared" si="73"/>
        <v>0.69164049960599694</v>
      </c>
      <c r="AI175" s="34">
        <f t="shared" si="63"/>
        <v>4.0806789476753824</v>
      </c>
      <c r="AJ175" s="34">
        <f t="shared" si="64"/>
        <v>4.2000000000000925E-3</v>
      </c>
      <c r="AK175" s="15">
        <f t="shared" si="74"/>
        <v>0.50104999845650278</v>
      </c>
      <c r="AL175" s="34">
        <f t="shared" si="65"/>
        <v>0</v>
      </c>
      <c r="AM175" s="35">
        <f t="shared" si="75"/>
        <v>8.4000003000000003</v>
      </c>
      <c r="AN175" s="35">
        <f t="shared" si="76"/>
        <v>2.7129353307139894</v>
      </c>
      <c r="AO175" s="35">
        <f t="shared" si="77"/>
        <v>5.6870649692860109</v>
      </c>
      <c r="AP175" s="35">
        <f t="shared" si="78"/>
        <v>7.4000001000000006</v>
      </c>
      <c r="AQ175" s="35">
        <f t="shared" si="79"/>
        <v>4.5467446472909661</v>
      </c>
      <c r="AR175" s="35">
        <f t="shared" si="80"/>
        <v>2.8532554527090346</v>
      </c>
    </row>
    <row r="176" spans="6:44" ht="15.75">
      <c r="F176">
        <v>228</v>
      </c>
      <c r="G176" s="35">
        <v>0.1</v>
      </c>
      <c r="H176" s="35">
        <v>0.6</v>
      </c>
      <c r="I176" s="35">
        <v>0.6</v>
      </c>
      <c r="J176" s="35">
        <v>0.8</v>
      </c>
      <c r="K176" s="35">
        <v>0.70000004999999998</v>
      </c>
      <c r="L176" s="35">
        <v>1</v>
      </c>
      <c r="M176" s="35"/>
      <c r="N176" s="35">
        <v>0.1</v>
      </c>
      <c r="O176" s="35">
        <v>0.90000004</v>
      </c>
      <c r="P176" s="35">
        <v>0</v>
      </c>
      <c r="Q176" s="35"/>
      <c r="R176" s="34">
        <f t="shared" si="66"/>
        <v>0.1</v>
      </c>
      <c r="S176" s="34">
        <f t="shared" si="54"/>
        <v>0.51900000000000002</v>
      </c>
      <c r="T176" s="34">
        <f t="shared" si="55"/>
        <v>0.24131999999999998</v>
      </c>
      <c r="U176" s="34">
        <f t="shared" si="67"/>
        <v>-1.1068</v>
      </c>
      <c r="V176" s="15">
        <f t="shared" si="68"/>
        <v>0.24846794868262756</v>
      </c>
      <c r="W176" s="34">
        <f t="shared" si="56"/>
        <v>0.19877435894610207</v>
      </c>
      <c r="X176" s="34">
        <f t="shared" si="57"/>
        <v>1.2900000000000023E-2</v>
      </c>
      <c r="Y176" s="15">
        <f t="shared" si="69"/>
        <v>0.50322495527805666</v>
      </c>
      <c r="Z176" s="34">
        <f t="shared" si="58"/>
        <v>0.35225749385588739</v>
      </c>
      <c r="AA176" s="34">
        <f t="shared" si="59"/>
        <v>-0.3819999999999999</v>
      </c>
      <c r="AB176" s="15">
        <f t="shared" si="70"/>
        <v>0.40564461209270181</v>
      </c>
      <c r="AC176" s="34">
        <f t="shared" si="60"/>
        <v>0.40564461209270181</v>
      </c>
      <c r="AD176" s="34">
        <f t="shared" si="71"/>
        <v>-0.79680000000000006</v>
      </c>
      <c r="AE176" s="15">
        <f t="shared" si="72"/>
        <v>0.31071044569635931</v>
      </c>
      <c r="AF176" s="34">
        <f t="shared" si="61"/>
        <v>3.1071044569635931E-2</v>
      </c>
      <c r="AG176" s="34">
        <f t="shared" si="62"/>
        <v>0.80779999999999985</v>
      </c>
      <c r="AH176" s="15">
        <f t="shared" si="73"/>
        <v>0.69164049960599694</v>
      </c>
      <c r="AI176" s="34">
        <f t="shared" si="63"/>
        <v>0.62247647731101718</v>
      </c>
      <c r="AJ176" s="34">
        <f t="shared" si="64"/>
        <v>4.2000000000000925E-3</v>
      </c>
      <c r="AK176" s="15">
        <f t="shared" si="74"/>
        <v>0.50104999845650278</v>
      </c>
      <c r="AL176" s="34">
        <f t="shared" si="65"/>
        <v>0</v>
      </c>
      <c r="AM176" s="35">
        <f t="shared" si="75"/>
        <v>3.8000000499999995</v>
      </c>
      <c r="AN176" s="35">
        <f t="shared" si="76"/>
        <v>1.8169964648946912</v>
      </c>
      <c r="AO176" s="35">
        <f t="shared" si="77"/>
        <v>1.9830035851053083</v>
      </c>
      <c r="AP176" s="35">
        <f t="shared" si="78"/>
        <v>1.00000004</v>
      </c>
      <c r="AQ176" s="35">
        <f t="shared" si="79"/>
        <v>0.65354752188065313</v>
      </c>
      <c r="AR176" s="35">
        <f t="shared" si="80"/>
        <v>0.34645251811934685</v>
      </c>
    </row>
    <row r="177" spans="6:44" ht="15.75">
      <c r="F177">
        <v>229</v>
      </c>
      <c r="G177" s="35">
        <v>0.2</v>
      </c>
      <c r="H177" s="35">
        <v>1</v>
      </c>
      <c r="I177" s="35">
        <v>1.2</v>
      </c>
      <c r="J177" s="35">
        <v>2.3000001999999999</v>
      </c>
      <c r="K177" s="35">
        <v>0</v>
      </c>
      <c r="L177" s="35">
        <v>0</v>
      </c>
      <c r="M177" s="35"/>
      <c r="N177" s="35">
        <v>0</v>
      </c>
      <c r="O177" s="35">
        <v>0</v>
      </c>
      <c r="P177" s="35">
        <v>0</v>
      </c>
      <c r="Q177" s="35"/>
      <c r="R177" s="34">
        <f t="shared" si="66"/>
        <v>0.2</v>
      </c>
      <c r="S177" s="34">
        <f t="shared" si="54"/>
        <v>0.86499999999999999</v>
      </c>
      <c r="T177" s="34">
        <f t="shared" si="55"/>
        <v>0.48263999999999996</v>
      </c>
      <c r="U177" s="34">
        <f t="shared" si="67"/>
        <v>-1.1068</v>
      </c>
      <c r="V177" s="15">
        <f t="shared" si="68"/>
        <v>0.24846794868262756</v>
      </c>
      <c r="W177" s="34">
        <f t="shared" si="56"/>
        <v>0.5714763316636331</v>
      </c>
      <c r="X177" s="34">
        <f t="shared" si="57"/>
        <v>1.2900000000000023E-2</v>
      </c>
      <c r="Y177" s="15">
        <f t="shared" si="69"/>
        <v>0.50322495527805666</v>
      </c>
      <c r="Z177" s="34">
        <f t="shared" si="58"/>
        <v>0</v>
      </c>
      <c r="AA177" s="34">
        <f t="shared" si="59"/>
        <v>-0.3819999999999999</v>
      </c>
      <c r="AB177" s="15">
        <f t="shared" si="70"/>
        <v>0.40564461209270181</v>
      </c>
      <c r="AC177" s="34">
        <f t="shared" si="60"/>
        <v>0</v>
      </c>
      <c r="AD177" s="34">
        <f t="shared" si="71"/>
        <v>-0.79680000000000006</v>
      </c>
      <c r="AE177" s="15">
        <f t="shared" si="72"/>
        <v>0.31071044569635931</v>
      </c>
      <c r="AF177" s="34">
        <f t="shared" si="61"/>
        <v>0</v>
      </c>
      <c r="AG177" s="34">
        <f t="shared" si="62"/>
        <v>0.80779999999999985</v>
      </c>
      <c r="AH177" s="15">
        <f t="shared" si="73"/>
        <v>0.69164049960599694</v>
      </c>
      <c r="AI177" s="34">
        <f t="shared" si="63"/>
        <v>0</v>
      </c>
      <c r="AJ177" s="34">
        <f t="shared" si="64"/>
        <v>4.2000000000000925E-3</v>
      </c>
      <c r="AK177" s="15">
        <f t="shared" si="74"/>
        <v>0.50104999845650278</v>
      </c>
      <c r="AL177" s="34">
        <f t="shared" si="65"/>
        <v>0</v>
      </c>
      <c r="AM177" s="35">
        <f t="shared" si="75"/>
        <v>4.7000001999999999</v>
      </c>
      <c r="AN177" s="35">
        <f t="shared" si="76"/>
        <v>2.119116331663633</v>
      </c>
      <c r="AO177" s="35">
        <f t="shared" si="77"/>
        <v>2.5808838683363668</v>
      </c>
      <c r="AP177" s="35">
        <f t="shared" si="78"/>
        <v>0</v>
      </c>
      <c r="AQ177" s="35">
        <f t="shared" si="79"/>
        <v>0</v>
      </c>
      <c r="AR177" s="35">
        <f t="shared" si="80"/>
        <v>0</v>
      </c>
    </row>
    <row r="178" spans="6:44" ht="15.75">
      <c r="F178">
        <v>230</v>
      </c>
      <c r="G178" s="35">
        <v>0.2</v>
      </c>
      <c r="H178" s="35">
        <v>0.5</v>
      </c>
      <c r="I178" s="35">
        <v>0.2</v>
      </c>
      <c r="J178" s="35">
        <v>0.5</v>
      </c>
      <c r="K178" s="35">
        <v>0.5</v>
      </c>
      <c r="L178" s="35">
        <v>0</v>
      </c>
      <c r="M178" s="35"/>
      <c r="N178" s="35"/>
      <c r="O178" s="35"/>
      <c r="P178" s="35"/>
      <c r="Q178" s="35"/>
      <c r="R178" s="34">
        <f t="shared" si="66"/>
        <v>0.2</v>
      </c>
      <c r="S178" s="34">
        <f t="shared" si="54"/>
        <v>0.4325</v>
      </c>
      <c r="T178" s="34">
        <f t="shared" si="55"/>
        <v>8.0440000000000011E-2</v>
      </c>
      <c r="U178" s="34">
        <f t="shared" si="67"/>
        <v>-1.1068</v>
      </c>
      <c r="V178" s="15">
        <f t="shared" si="68"/>
        <v>0.24846794868262756</v>
      </c>
      <c r="W178" s="34">
        <f t="shared" si="56"/>
        <v>0.12423397434131378</v>
      </c>
      <c r="X178" s="34">
        <f t="shared" si="57"/>
        <v>1.2900000000000023E-2</v>
      </c>
      <c r="Y178" s="15">
        <f t="shared" si="69"/>
        <v>0.50322495527805666</v>
      </c>
      <c r="Z178" s="34">
        <f t="shared" si="58"/>
        <v>0.25161247763902833</v>
      </c>
      <c r="AA178" s="34">
        <f t="shared" si="59"/>
        <v>-0.3819999999999999</v>
      </c>
      <c r="AB178" s="15">
        <f t="shared" si="70"/>
        <v>0.40564461209270181</v>
      </c>
      <c r="AC178" s="34">
        <f t="shared" si="60"/>
        <v>0</v>
      </c>
      <c r="AD178" s="34">
        <f t="shared" si="71"/>
        <v>-0.79680000000000006</v>
      </c>
      <c r="AE178" s="15">
        <f t="shared" si="72"/>
        <v>0.31071044569635931</v>
      </c>
      <c r="AF178" s="34">
        <f t="shared" si="61"/>
        <v>0</v>
      </c>
      <c r="AG178" s="34">
        <f t="shared" si="62"/>
        <v>0.80779999999999985</v>
      </c>
      <c r="AH178" s="15">
        <f t="shared" si="73"/>
        <v>0.69164049960599694</v>
      </c>
      <c r="AI178" s="34">
        <f t="shared" si="63"/>
        <v>0</v>
      </c>
      <c r="AJ178" s="34">
        <f t="shared" si="64"/>
        <v>4.2000000000000925E-3</v>
      </c>
      <c r="AK178" s="15">
        <f t="shared" si="74"/>
        <v>0.50104999845650278</v>
      </c>
      <c r="AL178" s="34">
        <f t="shared" si="65"/>
        <v>0</v>
      </c>
      <c r="AM178" s="35">
        <f t="shared" si="75"/>
        <v>1.9</v>
      </c>
      <c r="AN178" s="35">
        <f t="shared" si="76"/>
        <v>1.0887864519803423</v>
      </c>
      <c r="AO178" s="35">
        <f t="shared" si="77"/>
        <v>0.81121354801965762</v>
      </c>
      <c r="AP178" s="35">
        <f t="shared" si="78"/>
        <v>0</v>
      </c>
      <c r="AQ178" s="35">
        <f t="shared" si="79"/>
        <v>0</v>
      </c>
      <c r="AR178" s="35">
        <f t="shared" si="80"/>
        <v>0</v>
      </c>
    </row>
    <row r="179" spans="6:44" ht="15.75">
      <c r="F179">
        <v>231</v>
      </c>
      <c r="G179" s="35">
        <v>0.5</v>
      </c>
      <c r="H179" s="35">
        <v>0.5</v>
      </c>
      <c r="I179" s="35">
        <v>2</v>
      </c>
      <c r="J179" s="35">
        <v>5</v>
      </c>
      <c r="K179" s="35">
        <v>2</v>
      </c>
      <c r="L179" s="35">
        <v>0</v>
      </c>
      <c r="M179" s="35"/>
      <c r="N179" s="35">
        <v>1</v>
      </c>
      <c r="O179" s="35">
        <v>1</v>
      </c>
      <c r="P179" s="35">
        <v>0</v>
      </c>
      <c r="Q179" s="35"/>
      <c r="R179" s="34">
        <f t="shared" si="66"/>
        <v>0.5</v>
      </c>
      <c r="S179" s="34">
        <f t="shared" si="54"/>
        <v>0.4325</v>
      </c>
      <c r="T179" s="34">
        <f t="shared" si="55"/>
        <v>0.8044</v>
      </c>
      <c r="U179" s="34">
        <f t="shared" si="67"/>
        <v>-1.1068</v>
      </c>
      <c r="V179" s="15">
        <f t="shared" si="68"/>
        <v>0.24846794868262756</v>
      </c>
      <c r="W179" s="34">
        <f t="shared" si="56"/>
        <v>1.2423397434131378</v>
      </c>
      <c r="X179" s="34">
        <f t="shared" si="57"/>
        <v>1.2900000000000023E-2</v>
      </c>
      <c r="Y179" s="15">
        <f t="shared" si="69"/>
        <v>0.50322495527805666</v>
      </c>
      <c r="Z179" s="34">
        <f t="shared" si="58"/>
        <v>1.0064499105561133</v>
      </c>
      <c r="AA179" s="34">
        <f t="shared" si="59"/>
        <v>-0.3819999999999999</v>
      </c>
      <c r="AB179" s="15">
        <f t="shared" si="70"/>
        <v>0.40564461209270181</v>
      </c>
      <c r="AC179" s="34">
        <f t="shared" si="60"/>
        <v>0</v>
      </c>
      <c r="AD179" s="34">
        <f t="shared" si="71"/>
        <v>-0.79680000000000006</v>
      </c>
      <c r="AE179" s="15">
        <f t="shared" si="72"/>
        <v>0.31071044569635931</v>
      </c>
      <c r="AF179" s="34">
        <f t="shared" si="61"/>
        <v>0.31071044569635931</v>
      </c>
      <c r="AG179" s="34">
        <f t="shared" si="62"/>
        <v>0.80779999999999985</v>
      </c>
      <c r="AH179" s="15">
        <f t="shared" si="73"/>
        <v>0.69164049960599694</v>
      </c>
      <c r="AI179" s="34">
        <f t="shared" si="63"/>
        <v>0.69164049960599694</v>
      </c>
      <c r="AJ179" s="34">
        <f t="shared" si="64"/>
        <v>4.2000000000000925E-3</v>
      </c>
      <c r="AK179" s="15">
        <f t="shared" si="74"/>
        <v>0.50104999845650278</v>
      </c>
      <c r="AL179" s="34">
        <f t="shared" si="65"/>
        <v>0</v>
      </c>
      <c r="AM179" s="35">
        <f t="shared" si="75"/>
        <v>10</v>
      </c>
      <c r="AN179" s="35">
        <f t="shared" si="76"/>
        <v>3.985689653969251</v>
      </c>
      <c r="AO179" s="35">
        <f t="shared" si="77"/>
        <v>6.014310346030749</v>
      </c>
      <c r="AP179" s="35">
        <f t="shared" si="78"/>
        <v>2</v>
      </c>
      <c r="AQ179" s="35">
        <f t="shared" si="79"/>
        <v>1.0023509453023562</v>
      </c>
      <c r="AR179" s="35">
        <f t="shared" si="80"/>
        <v>0.99764905469764376</v>
      </c>
    </row>
    <row r="180" spans="6:44" ht="15.75">
      <c r="F180">
        <v>232</v>
      </c>
      <c r="G180" s="35"/>
      <c r="H180" s="35"/>
      <c r="I180" s="35"/>
      <c r="J180" s="35"/>
      <c r="K180" s="35"/>
      <c r="L180" s="35"/>
      <c r="M180" s="35"/>
      <c r="N180" s="35"/>
      <c r="O180" s="35"/>
      <c r="P180" s="35"/>
      <c r="Q180" s="35"/>
      <c r="R180" s="34">
        <f t="shared" si="66"/>
        <v>0</v>
      </c>
      <c r="S180" s="34">
        <f t="shared" si="54"/>
        <v>0</v>
      </c>
      <c r="T180" s="34">
        <f t="shared" si="55"/>
        <v>0</v>
      </c>
      <c r="U180" s="34">
        <f t="shared" si="67"/>
        <v>-1.1068</v>
      </c>
      <c r="V180" s="15">
        <f t="shared" si="68"/>
        <v>0.24846794868262756</v>
      </c>
      <c r="W180" s="34">
        <f t="shared" si="56"/>
        <v>0</v>
      </c>
      <c r="X180" s="34">
        <f t="shared" si="57"/>
        <v>1.2900000000000023E-2</v>
      </c>
      <c r="Y180" s="15">
        <f t="shared" si="69"/>
        <v>0.50322495527805666</v>
      </c>
      <c r="Z180" s="34">
        <f t="shared" si="58"/>
        <v>0</v>
      </c>
      <c r="AA180" s="34">
        <f t="shared" si="59"/>
        <v>-0.3819999999999999</v>
      </c>
      <c r="AB180" s="15">
        <f t="shared" si="70"/>
        <v>0.40564461209270181</v>
      </c>
      <c r="AC180" s="34">
        <f t="shared" si="60"/>
        <v>0</v>
      </c>
      <c r="AD180" s="34">
        <f t="shared" si="71"/>
        <v>-0.79680000000000006</v>
      </c>
      <c r="AE180" s="15">
        <f t="shared" si="72"/>
        <v>0.31071044569635931</v>
      </c>
      <c r="AF180" s="34">
        <f t="shared" si="61"/>
        <v>0</v>
      </c>
      <c r="AG180" s="34">
        <f t="shared" si="62"/>
        <v>0.80779999999999985</v>
      </c>
      <c r="AH180" s="15">
        <f t="shared" si="73"/>
        <v>0.69164049960599694</v>
      </c>
      <c r="AI180" s="34">
        <f t="shared" si="63"/>
        <v>0</v>
      </c>
      <c r="AJ180" s="34">
        <f t="shared" si="64"/>
        <v>4.2000000000000925E-3</v>
      </c>
      <c r="AK180" s="15">
        <f t="shared" si="74"/>
        <v>0.50104999845650278</v>
      </c>
      <c r="AL180" s="34">
        <f t="shared" si="65"/>
        <v>0</v>
      </c>
      <c r="AM180" s="35">
        <f t="shared" si="75"/>
        <v>0</v>
      </c>
      <c r="AN180" s="35">
        <f t="shared" si="76"/>
        <v>0</v>
      </c>
      <c r="AO180" s="35">
        <f t="shared" si="77"/>
        <v>0</v>
      </c>
      <c r="AP180" s="35">
        <f t="shared" si="78"/>
        <v>0</v>
      </c>
      <c r="AQ180" s="35">
        <f t="shared" si="79"/>
        <v>0</v>
      </c>
      <c r="AR180" s="35">
        <f t="shared" si="80"/>
        <v>0</v>
      </c>
    </row>
    <row r="181" spans="6:44" ht="15.75">
      <c r="F181">
        <v>233</v>
      </c>
      <c r="G181" s="35"/>
      <c r="H181" s="35"/>
      <c r="I181" s="35"/>
      <c r="J181" s="35"/>
      <c r="K181" s="35"/>
      <c r="L181" s="35"/>
      <c r="M181" s="35"/>
      <c r="N181" s="35"/>
      <c r="O181" s="35"/>
      <c r="P181" s="35"/>
      <c r="Q181" s="35"/>
      <c r="R181" s="34">
        <f t="shared" si="66"/>
        <v>0</v>
      </c>
      <c r="S181" s="34">
        <f t="shared" si="54"/>
        <v>0</v>
      </c>
      <c r="T181" s="34">
        <f t="shared" si="55"/>
        <v>0</v>
      </c>
      <c r="U181" s="34">
        <f t="shared" si="67"/>
        <v>-1.1068</v>
      </c>
      <c r="V181" s="15">
        <f t="shared" si="68"/>
        <v>0.24846794868262756</v>
      </c>
      <c r="W181" s="34">
        <f t="shared" si="56"/>
        <v>0</v>
      </c>
      <c r="X181" s="34">
        <f t="shared" si="57"/>
        <v>1.2900000000000023E-2</v>
      </c>
      <c r="Y181" s="15">
        <f t="shared" si="69"/>
        <v>0.50322495527805666</v>
      </c>
      <c r="Z181" s="34">
        <f t="shared" si="58"/>
        <v>0</v>
      </c>
      <c r="AA181" s="34">
        <f t="shared" si="59"/>
        <v>-0.3819999999999999</v>
      </c>
      <c r="AB181" s="15">
        <f t="shared" si="70"/>
        <v>0.40564461209270181</v>
      </c>
      <c r="AC181" s="34">
        <f t="shared" si="60"/>
        <v>0</v>
      </c>
      <c r="AD181" s="34">
        <f t="shared" si="71"/>
        <v>-0.79680000000000006</v>
      </c>
      <c r="AE181" s="15">
        <f t="shared" si="72"/>
        <v>0.31071044569635931</v>
      </c>
      <c r="AF181" s="34">
        <f t="shared" si="61"/>
        <v>0</v>
      </c>
      <c r="AG181" s="34">
        <f t="shared" si="62"/>
        <v>0.80779999999999985</v>
      </c>
      <c r="AH181" s="15">
        <f t="shared" si="73"/>
        <v>0.69164049960599694</v>
      </c>
      <c r="AI181" s="34">
        <f t="shared" si="63"/>
        <v>0</v>
      </c>
      <c r="AJ181" s="34">
        <f t="shared" si="64"/>
        <v>4.2000000000000925E-3</v>
      </c>
      <c r="AK181" s="15">
        <f t="shared" si="74"/>
        <v>0.50104999845650278</v>
      </c>
      <c r="AL181" s="34">
        <f t="shared" si="65"/>
        <v>0</v>
      </c>
      <c r="AM181" s="35">
        <f t="shared" si="75"/>
        <v>0</v>
      </c>
      <c r="AN181" s="35">
        <f t="shared" si="76"/>
        <v>0</v>
      </c>
      <c r="AO181" s="35">
        <f t="shared" si="77"/>
        <v>0</v>
      </c>
      <c r="AP181" s="35">
        <f t="shared" si="78"/>
        <v>0</v>
      </c>
      <c r="AQ181" s="35">
        <f t="shared" si="79"/>
        <v>0</v>
      </c>
      <c r="AR181" s="35">
        <f t="shared" si="80"/>
        <v>0</v>
      </c>
    </row>
    <row r="182" spans="6:44" ht="15.75">
      <c r="F182">
        <v>234</v>
      </c>
      <c r="G182" s="35"/>
      <c r="H182" s="35"/>
      <c r="I182" s="35"/>
      <c r="J182" s="35"/>
      <c r="K182" s="35"/>
      <c r="L182" s="35"/>
      <c r="M182" s="35"/>
      <c r="N182" s="35"/>
      <c r="O182" s="35"/>
      <c r="P182" s="35"/>
      <c r="Q182" s="35"/>
      <c r="R182" s="34">
        <f t="shared" si="66"/>
        <v>0</v>
      </c>
      <c r="S182" s="34">
        <f t="shared" si="54"/>
        <v>0</v>
      </c>
      <c r="T182" s="34">
        <f t="shared" si="55"/>
        <v>0</v>
      </c>
      <c r="U182" s="34">
        <f t="shared" si="67"/>
        <v>-1.1068</v>
      </c>
      <c r="V182" s="15">
        <f t="shared" si="68"/>
        <v>0.24846794868262756</v>
      </c>
      <c r="W182" s="34">
        <f t="shared" si="56"/>
        <v>0</v>
      </c>
      <c r="X182" s="34">
        <f t="shared" si="57"/>
        <v>1.2900000000000023E-2</v>
      </c>
      <c r="Y182" s="15">
        <f t="shared" si="69"/>
        <v>0.50322495527805666</v>
      </c>
      <c r="Z182" s="34">
        <f t="shared" si="58"/>
        <v>0</v>
      </c>
      <c r="AA182" s="34">
        <f t="shared" si="59"/>
        <v>-0.3819999999999999</v>
      </c>
      <c r="AB182" s="15">
        <f t="shared" si="70"/>
        <v>0.40564461209270181</v>
      </c>
      <c r="AC182" s="34">
        <f t="shared" si="60"/>
        <v>0</v>
      </c>
      <c r="AD182" s="34">
        <f t="shared" si="71"/>
        <v>-0.79680000000000006</v>
      </c>
      <c r="AE182" s="15">
        <f t="shared" si="72"/>
        <v>0.31071044569635931</v>
      </c>
      <c r="AF182" s="34">
        <f t="shared" si="61"/>
        <v>0</v>
      </c>
      <c r="AG182" s="34">
        <f t="shared" si="62"/>
        <v>0.80779999999999985</v>
      </c>
      <c r="AH182" s="15">
        <f t="shared" si="73"/>
        <v>0.69164049960599694</v>
      </c>
      <c r="AI182" s="34">
        <f t="shared" si="63"/>
        <v>0</v>
      </c>
      <c r="AJ182" s="34">
        <f t="shared" si="64"/>
        <v>4.2000000000000925E-3</v>
      </c>
      <c r="AK182" s="15">
        <f t="shared" si="74"/>
        <v>0.50104999845650278</v>
      </c>
      <c r="AL182" s="34">
        <f t="shared" si="65"/>
        <v>0</v>
      </c>
      <c r="AM182" s="35">
        <f t="shared" si="75"/>
        <v>0</v>
      </c>
      <c r="AN182" s="35">
        <f t="shared" si="76"/>
        <v>0</v>
      </c>
      <c r="AO182" s="35">
        <f t="shared" si="77"/>
        <v>0</v>
      </c>
      <c r="AP182" s="35">
        <f t="shared" si="78"/>
        <v>0</v>
      </c>
      <c r="AQ182" s="35">
        <f t="shared" si="79"/>
        <v>0</v>
      </c>
      <c r="AR182" s="35">
        <f t="shared" si="80"/>
        <v>0</v>
      </c>
    </row>
    <row r="183" spans="6:44" ht="15.75">
      <c r="F183">
        <v>235</v>
      </c>
      <c r="G183" s="35"/>
      <c r="H183" s="35"/>
      <c r="I183" s="35"/>
      <c r="J183" s="35"/>
      <c r="K183" s="35"/>
      <c r="L183" s="35"/>
      <c r="M183" s="35"/>
      <c r="N183" s="35"/>
      <c r="O183" s="35"/>
      <c r="P183" s="35"/>
      <c r="Q183" s="35"/>
      <c r="R183" s="34">
        <f t="shared" si="66"/>
        <v>0</v>
      </c>
      <c r="S183" s="34">
        <f t="shared" si="54"/>
        <v>0</v>
      </c>
      <c r="T183" s="34">
        <f t="shared" si="55"/>
        <v>0</v>
      </c>
      <c r="U183" s="34">
        <f t="shared" si="67"/>
        <v>-1.1068</v>
      </c>
      <c r="V183" s="15">
        <f t="shared" si="68"/>
        <v>0.24846794868262756</v>
      </c>
      <c r="W183" s="34">
        <f t="shared" si="56"/>
        <v>0</v>
      </c>
      <c r="X183" s="34">
        <f t="shared" si="57"/>
        <v>1.2900000000000023E-2</v>
      </c>
      <c r="Y183" s="15">
        <f t="shared" si="69"/>
        <v>0.50322495527805666</v>
      </c>
      <c r="Z183" s="34">
        <f t="shared" si="58"/>
        <v>0</v>
      </c>
      <c r="AA183" s="34">
        <f t="shared" si="59"/>
        <v>-0.3819999999999999</v>
      </c>
      <c r="AB183" s="15">
        <f t="shared" si="70"/>
        <v>0.40564461209270181</v>
      </c>
      <c r="AC183" s="34">
        <f t="shared" si="60"/>
        <v>0</v>
      </c>
      <c r="AD183" s="34">
        <f t="shared" si="71"/>
        <v>-0.79680000000000006</v>
      </c>
      <c r="AE183" s="15">
        <f t="shared" si="72"/>
        <v>0.31071044569635931</v>
      </c>
      <c r="AF183" s="34">
        <f t="shared" si="61"/>
        <v>0</v>
      </c>
      <c r="AG183" s="34">
        <f t="shared" si="62"/>
        <v>0.80779999999999985</v>
      </c>
      <c r="AH183" s="15">
        <f t="shared" si="73"/>
        <v>0.69164049960599694</v>
      </c>
      <c r="AI183" s="34">
        <f t="shared" si="63"/>
        <v>0</v>
      </c>
      <c r="AJ183" s="34">
        <f t="shared" si="64"/>
        <v>4.2000000000000925E-3</v>
      </c>
      <c r="AK183" s="15">
        <f t="shared" si="74"/>
        <v>0.50104999845650278</v>
      </c>
      <c r="AL183" s="34">
        <f t="shared" si="65"/>
        <v>0</v>
      </c>
      <c r="AM183" s="35">
        <f t="shared" si="75"/>
        <v>0</v>
      </c>
      <c r="AN183" s="35">
        <f t="shared" si="76"/>
        <v>0</v>
      </c>
      <c r="AO183" s="35">
        <f t="shared" si="77"/>
        <v>0</v>
      </c>
      <c r="AP183" s="35">
        <f t="shared" si="78"/>
        <v>0</v>
      </c>
      <c r="AQ183" s="35">
        <f t="shared" si="79"/>
        <v>0</v>
      </c>
      <c r="AR183" s="35">
        <f t="shared" si="80"/>
        <v>0</v>
      </c>
    </row>
    <row r="184" spans="6:44" ht="15.75">
      <c r="F184">
        <v>236</v>
      </c>
      <c r="G184" s="35"/>
      <c r="H184" s="35"/>
      <c r="I184" s="35"/>
      <c r="J184" s="35"/>
      <c r="K184" s="35"/>
      <c r="L184" s="35"/>
      <c r="M184" s="35"/>
      <c r="N184" s="35"/>
      <c r="O184" s="35"/>
      <c r="P184" s="35"/>
      <c r="Q184" s="35"/>
      <c r="R184" s="34">
        <f t="shared" si="66"/>
        <v>0</v>
      </c>
      <c r="S184" s="34">
        <f t="shared" si="54"/>
        <v>0</v>
      </c>
      <c r="T184" s="34">
        <f t="shared" si="55"/>
        <v>0</v>
      </c>
      <c r="U184" s="34">
        <f t="shared" si="67"/>
        <v>-1.1068</v>
      </c>
      <c r="V184" s="15">
        <f t="shared" si="68"/>
        <v>0.24846794868262756</v>
      </c>
      <c r="W184" s="34">
        <f t="shared" si="56"/>
        <v>0</v>
      </c>
      <c r="X184" s="34">
        <f t="shared" si="57"/>
        <v>1.2900000000000023E-2</v>
      </c>
      <c r="Y184" s="15">
        <f t="shared" si="69"/>
        <v>0.50322495527805666</v>
      </c>
      <c r="Z184" s="34">
        <f t="shared" si="58"/>
        <v>0</v>
      </c>
      <c r="AA184" s="34">
        <f t="shared" si="59"/>
        <v>-0.3819999999999999</v>
      </c>
      <c r="AB184" s="15">
        <f t="shared" si="70"/>
        <v>0.40564461209270181</v>
      </c>
      <c r="AC184" s="34">
        <f t="shared" si="60"/>
        <v>0</v>
      </c>
      <c r="AD184" s="34">
        <f t="shared" si="71"/>
        <v>-0.79680000000000006</v>
      </c>
      <c r="AE184" s="15">
        <f t="shared" si="72"/>
        <v>0.31071044569635931</v>
      </c>
      <c r="AF184" s="34">
        <f t="shared" si="61"/>
        <v>0</v>
      </c>
      <c r="AG184" s="34">
        <f t="shared" si="62"/>
        <v>0.80779999999999985</v>
      </c>
      <c r="AH184" s="15">
        <f t="shared" si="73"/>
        <v>0.69164049960599694</v>
      </c>
      <c r="AI184" s="34">
        <f t="shared" si="63"/>
        <v>0</v>
      </c>
      <c r="AJ184" s="34">
        <f t="shared" si="64"/>
        <v>4.2000000000000925E-3</v>
      </c>
      <c r="AK184" s="15">
        <f t="shared" si="74"/>
        <v>0.50104999845650278</v>
      </c>
      <c r="AL184" s="34">
        <f t="shared" si="65"/>
        <v>0</v>
      </c>
      <c r="AM184" s="35">
        <f t="shared" si="75"/>
        <v>0</v>
      </c>
      <c r="AN184" s="35">
        <f t="shared" si="76"/>
        <v>0</v>
      </c>
      <c r="AO184" s="35">
        <f t="shared" si="77"/>
        <v>0</v>
      </c>
      <c r="AP184" s="35">
        <f t="shared" si="78"/>
        <v>0</v>
      </c>
      <c r="AQ184" s="35">
        <f t="shared" si="79"/>
        <v>0</v>
      </c>
      <c r="AR184" s="35">
        <f t="shared" si="80"/>
        <v>0</v>
      </c>
    </row>
    <row r="185" spans="6:44" ht="15.75">
      <c r="F185">
        <v>237</v>
      </c>
      <c r="G185" s="35"/>
      <c r="H185" s="35"/>
      <c r="I185" s="35"/>
      <c r="J185" s="35"/>
      <c r="K185" s="35"/>
      <c r="L185" s="35"/>
      <c r="M185" s="35"/>
      <c r="N185" s="35"/>
      <c r="O185" s="35"/>
      <c r="P185" s="35"/>
      <c r="Q185" s="35"/>
      <c r="R185" s="34">
        <f t="shared" si="66"/>
        <v>0</v>
      </c>
      <c r="S185" s="34">
        <f t="shared" si="54"/>
        <v>0</v>
      </c>
      <c r="T185" s="34">
        <f t="shared" si="55"/>
        <v>0</v>
      </c>
      <c r="U185" s="34">
        <f t="shared" si="67"/>
        <v>-1.1068</v>
      </c>
      <c r="V185" s="15">
        <f t="shared" si="68"/>
        <v>0.24846794868262756</v>
      </c>
      <c r="W185" s="34">
        <f t="shared" si="56"/>
        <v>0</v>
      </c>
      <c r="X185" s="34">
        <f t="shared" si="57"/>
        <v>1.2900000000000023E-2</v>
      </c>
      <c r="Y185" s="15">
        <f t="shared" si="69"/>
        <v>0.50322495527805666</v>
      </c>
      <c r="Z185" s="34">
        <f t="shared" si="58"/>
        <v>0</v>
      </c>
      <c r="AA185" s="34">
        <f t="shared" si="59"/>
        <v>-0.3819999999999999</v>
      </c>
      <c r="AB185" s="15">
        <f t="shared" si="70"/>
        <v>0.40564461209270181</v>
      </c>
      <c r="AC185" s="34">
        <f t="shared" si="60"/>
        <v>0</v>
      </c>
      <c r="AD185" s="34">
        <f t="shared" si="71"/>
        <v>-0.79680000000000006</v>
      </c>
      <c r="AE185" s="15">
        <f t="shared" si="72"/>
        <v>0.31071044569635931</v>
      </c>
      <c r="AF185" s="34">
        <f t="shared" si="61"/>
        <v>0</v>
      </c>
      <c r="AG185" s="34">
        <f t="shared" si="62"/>
        <v>0.80779999999999985</v>
      </c>
      <c r="AH185" s="15">
        <f t="shared" si="73"/>
        <v>0.69164049960599694</v>
      </c>
      <c r="AI185" s="34">
        <f t="shared" si="63"/>
        <v>0</v>
      </c>
      <c r="AJ185" s="34">
        <f t="shared" si="64"/>
        <v>4.2000000000000925E-3</v>
      </c>
      <c r="AK185" s="15">
        <f t="shared" si="74"/>
        <v>0.50104999845650278</v>
      </c>
      <c r="AL185" s="34">
        <f t="shared" si="65"/>
        <v>0</v>
      </c>
      <c r="AM185" s="35">
        <f t="shared" si="75"/>
        <v>0</v>
      </c>
      <c r="AN185" s="35">
        <f t="shared" si="76"/>
        <v>0</v>
      </c>
      <c r="AO185" s="35">
        <f t="shared" si="77"/>
        <v>0</v>
      </c>
      <c r="AP185" s="35">
        <f t="shared" si="78"/>
        <v>0</v>
      </c>
      <c r="AQ185" s="35">
        <f t="shared" si="79"/>
        <v>0</v>
      </c>
      <c r="AR185" s="35">
        <f t="shared" si="80"/>
        <v>0</v>
      </c>
    </row>
    <row r="186" spans="6:44" ht="15.75">
      <c r="F186">
        <v>238</v>
      </c>
      <c r="G186" s="35">
        <v>0.2</v>
      </c>
      <c r="H186" s="35">
        <v>0.2</v>
      </c>
      <c r="I186" s="35">
        <v>0.4</v>
      </c>
      <c r="J186" s="35">
        <v>0.2</v>
      </c>
      <c r="K186" s="35">
        <v>6.0000004999999996</v>
      </c>
      <c r="L186" s="35">
        <v>2.5</v>
      </c>
      <c r="M186" s="35"/>
      <c r="N186" s="35">
        <v>0.5</v>
      </c>
      <c r="O186" s="35">
        <v>17</v>
      </c>
      <c r="P186" s="35">
        <v>7.0000004999999996</v>
      </c>
      <c r="Q186" s="35"/>
      <c r="R186" s="34">
        <f t="shared" si="66"/>
        <v>0.2</v>
      </c>
      <c r="S186" s="34">
        <f t="shared" si="54"/>
        <v>0.17300000000000001</v>
      </c>
      <c r="T186" s="34">
        <f t="shared" si="55"/>
        <v>0.16088000000000002</v>
      </c>
      <c r="U186" s="34">
        <f t="shared" si="67"/>
        <v>-1.1068</v>
      </c>
      <c r="V186" s="15">
        <f t="shared" si="68"/>
        <v>0.24846794868262756</v>
      </c>
      <c r="W186" s="34">
        <f t="shared" si="56"/>
        <v>4.9693589736525517E-2</v>
      </c>
      <c r="X186" s="34">
        <f t="shared" si="57"/>
        <v>1.2900000000000023E-2</v>
      </c>
      <c r="Y186" s="15">
        <f t="shared" si="69"/>
        <v>0.50322495527805666</v>
      </c>
      <c r="Z186" s="34">
        <f t="shared" si="58"/>
        <v>3.0193499832808173</v>
      </c>
      <c r="AA186" s="34">
        <f t="shared" si="59"/>
        <v>-0.3819999999999999</v>
      </c>
      <c r="AB186" s="15">
        <f t="shared" si="70"/>
        <v>0.40564461209270181</v>
      </c>
      <c r="AC186" s="34">
        <f t="shared" si="60"/>
        <v>1.0141115302317545</v>
      </c>
      <c r="AD186" s="34">
        <f t="shared" si="71"/>
        <v>-0.79680000000000006</v>
      </c>
      <c r="AE186" s="15">
        <f t="shared" si="72"/>
        <v>0.31071044569635931</v>
      </c>
      <c r="AF186" s="34">
        <f t="shared" si="61"/>
        <v>0.15535522284817965</v>
      </c>
      <c r="AG186" s="34">
        <f t="shared" si="62"/>
        <v>0.80779999999999985</v>
      </c>
      <c r="AH186" s="15">
        <f t="shared" si="73"/>
        <v>0.69164049960599694</v>
      </c>
      <c r="AI186" s="34">
        <f t="shared" si="63"/>
        <v>11.757888493301948</v>
      </c>
      <c r="AJ186" s="34">
        <f t="shared" si="64"/>
        <v>4.2000000000000925E-3</v>
      </c>
      <c r="AK186" s="15">
        <f t="shared" si="74"/>
        <v>0.50104999845650278</v>
      </c>
      <c r="AL186" s="34">
        <f t="shared" si="65"/>
        <v>3.5073502397205183</v>
      </c>
      <c r="AM186" s="35">
        <f t="shared" si="75"/>
        <v>9.5000004999999987</v>
      </c>
      <c r="AN186" s="35">
        <f t="shared" si="76"/>
        <v>4.6170351032490968</v>
      </c>
      <c r="AO186" s="35">
        <f t="shared" si="77"/>
        <v>4.8829653967509019</v>
      </c>
      <c r="AP186" s="35">
        <f t="shared" si="78"/>
        <v>24.500000499999999</v>
      </c>
      <c r="AQ186" s="35">
        <f t="shared" si="79"/>
        <v>15.420593955870645</v>
      </c>
      <c r="AR186" s="35">
        <f t="shared" si="80"/>
        <v>9.0794065441293537</v>
      </c>
    </row>
    <row r="187" spans="6:44" ht="15.75">
      <c r="F187">
        <v>239</v>
      </c>
      <c r="G187" s="35">
        <v>0.3</v>
      </c>
      <c r="H187" s="35">
        <v>0.8</v>
      </c>
      <c r="I187" s="35">
        <v>1.2</v>
      </c>
      <c r="J187" s="35">
        <v>1</v>
      </c>
      <c r="K187" s="35">
        <v>1</v>
      </c>
      <c r="L187" s="35">
        <v>0</v>
      </c>
      <c r="M187" s="35"/>
      <c r="N187" s="35">
        <v>8</v>
      </c>
      <c r="O187" s="35">
        <v>6.0000004999999996</v>
      </c>
      <c r="P187" s="35">
        <v>1</v>
      </c>
      <c r="Q187" s="35"/>
      <c r="R187" s="34">
        <f t="shared" si="66"/>
        <v>0.3</v>
      </c>
      <c r="S187" s="34">
        <f t="shared" si="54"/>
        <v>0.69200000000000006</v>
      </c>
      <c r="T187" s="34">
        <f t="shared" si="55"/>
        <v>0.48263999999999996</v>
      </c>
      <c r="U187" s="34">
        <f t="shared" si="67"/>
        <v>-1.1068</v>
      </c>
      <c r="V187" s="15">
        <f t="shared" si="68"/>
        <v>0.24846794868262756</v>
      </c>
      <c r="W187" s="34">
        <f t="shared" si="56"/>
        <v>0.24846794868262756</v>
      </c>
      <c r="X187" s="34">
        <f t="shared" si="57"/>
        <v>1.2900000000000023E-2</v>
      </c>
      <c r="Y187" s="15">
        <f t="shared" si="69"/>
        <v>0.50322495527805666</v>
      </c>
      <c r="Z187" s="34">
        <f t="shared" si="58"/>
        <v>0.50322495527805666</v>
      </c>
      <c r="AA187" s="34">
        <f t="shared" si="59"/>
        <v>-0.3819999999999999</v>
      </c>
      <c r="AB187" s="15">
        <f t="shared" si="70"/>
        <v>0.40564461209270181</v>
      </c>
      <c r="AC187" s="34">
        <f t="shared" si="60"/>
        <v>0</v>
      </c>
      <c r="AD187" s="34">
        <f t="shared" si="71"/>
        <v>-0.79680000000000006</v>
      </c>
      <c r="AE187" s="15">
        <f t="shared" si="72"/>
        <v>0.31071044569635931</v>
      </c>
      <c r="AF187" s="34">
        <f t="shared" si="61"/>
        <v>2.4856835655708744</v>
      </c>
      <c r="AG187" s="34">
        <f t="shared" si="62"/>
        <v>0.80779999999999985</v>
      </c>
      <c r="AH187" s="15">
        <f t="shared" si="73"/>
        <v>0.69164049960599694</v>
      </c>
      <c r="AI187" s="34">
        <f t="shared" si="63"/>
        <v>4.1498433434562312</v>
      </c>
      <c r="AJ187" s="34">
        <f t="shared" si="64"/>
        <v>4.2000000000000925E-3</v>
      </c>
      <c r="AK187" s="15">
        <f t="shared" si="74"/>
        <v>0.50104999845650278</v>
      </c>
      <c r="AL187" s="34">
        <f t="shared" si="65"/>
        <v>0.50104999845650278</v>
      </c>
      <c r="AM187" s="35">
        <f t="shared" si="75"/>
        <v>4.3</v>
      </c>
      <c r="AN187" s="35">
        <f t="shared" si="76"/>
        <v>2.2263329039606843</v>
      </c>
      <c r="AO187" s="35">
        <f t="shared" si="77"/>
        <v>2.0736670960393155</v>
      </c>
      <c r="AP187" s="35">
        <f t="shared" si="78"/>
        <v>15.000000499999999</v>
      </c>
      <c r="AQ187" s="35">
        <f t="shared" si="79"/>
        <v>7.1365769074836081</v>
      </c>
      <c r="AR187" s="35">
        <f t="shared" si="80"/>
        <v>7.8634235925163907</v>
      </c>
    </row>
    <row r="188" spans="6:44" ht="15.75">
      <c r="F188">
        <v>240</v>
      </c>
      <c r="G188" s="35"/>
      <c r="H188" s="35"/>
      <c r="I188" s="35"/>
      <c r="J188" s="35"/>
      <c r="K188" s="35"/>
      <c r="L188" s="35"/>
      <c r="M188" s="35"/>
      <c r="N188" s="35"/>
      <c r="O188" s="35"/>
      <c r="P188" s="35"/>
      <c r="Q188" s="35"/>
      <c r="R188" s="34">
        <f t="shared" si="66"/>
        <v>0</v>
      </c>
      <c r="S188" s="34">
        <f t="shared" si="54"/>
        <v>0</v>
      </c>
      <c r="T188" s="34">
        <f t="shared" si="55"/>
        <v>0</v>
      </c>
      <c r="U188" s="34">
        <f t="shared" si="67"/>
        <v>-1.1068</v>
      </c>
      <c r="V188" s="15">
        <f t="shared" si="68"/>
        <v>0.24846794868262756</v>
      </c>
      <c r="W188" s="34">
        <f t="shared" si="56"/>
        <v>0</v>
      </c>
      <c r="X188" s="34">
        <f t="shared" si="57"/>
        <v>1.2900000000000023E-2</v>
      </c>
      <c r="Y188" s="15">
        <f t="shared" si="69"/>
        <v>0.50322495527805666</v>
      </c>
      <c r="Z188" s="34">
        <f t="shared" si="58"/>
        <v>0</v>
      </c>
      <c r="AA188" s="34">
        <f t="shared" si="59"/>
        <v>-0.3819999999999999</v>
      </c>
      <c r="AB188" s="15">
        <f t="shared" si="70"/>
        <v>0.40564461209270181</v>
      </c>
      <c r="AC188" s="34">
        <f t="shared" si="60"/>
        <v>0</v>
      </c>
      <c r="AD188" s="34">
        <f t="shared" si="71"/>
        <v>-0.79680000000000006</v>
      </c>
      <c r="AE188" s="15">
        <f t="shared" si="72"/>
        <v>0.31071044569635931</v>
      </c>
      <c r="AF188" s="34">
        <f t="shared" si="61"/>
        <v>0</v>
      </c>
      <c r="AG188" s="34">
        <f t="shared" si="62"/>
        <v>0.80779999999999985</v>
      </c>
      <c r="AH188" s="15">
        <f t="shared" si="73"/>
        <v>0.69164049960599694</v>
      </c>
      <c r="AI188" s="34">
        <f t="shared" si="63"/>
        <v>0</v>
      </c>
      <c r="AJ188" s="34">
        <f t="shared" si="64"/>
        <v>4.2000000000000925E-3</v>
      </c>
      <c r="AK188" s="15">
        <f t="shared" si="74"/>
        <v>0.50104999845650278</v>
      </c>
      <c r="AL188" s="34">
        <f t="shared" si="65"/>
        <v>0</v>
      </c>
      <c r="AM188" s="35">
        <f t="shared" si="75"/>
        <v>0</v>
      </c>
      <c r="AN188" s="35">
        <f t="shared" si="76"/>
        <v>0</v>
      </c>
      <c r="AO188" s="35">
        <f t="shared" si="77"/>
        <v>0</v>
      </c>
      <c r="AP188" s="35">
        <f t="shared" si="78"/>
        <v>0</v>
      </c>
      <c r="AQ188" s="35">
        <f t="shared" si="79"/>
        <v>0</v>
      </c>
      <c r="AR188" s="35">
        <f t="shared" si="80"/>
        <v>0</v>
      </c>
    </row>
    <row r="189" spans="6:44" ht="15.75">
      <c r="F189">
        <v>241</v>
      </c>
      <c r="G189" s="35">
        <v>0.2</v>
      </c>
      <c r="H189" s="35">
        <v>3.5000002000000001</v>
      </c>
      <c r="I189" s="35">
        <v>6.0000004999999996</v>
      </c>
      <c r="J189" s="35">
        <v>14.500000999999999</v>
      </c>
      <c r="K189" s="35">
        <v>21.500001999999999</v>
      </c>
      <c r="L189" s="35">
        <v>0</v>
      </c>
      <c r="M189" s="35"/>
      <c r="N189" s="35">
        <v>0.4</v>
      </c>
      <c r="O189" s="35">
        <v>0.6</v>
      </c>
      <c r="P189" s="35">
        <v>0</v>
      </c>
      <c r="Q189" s="35"/>
      <c r="R189" s="34">
        <f t="shared" si="66"/>
        <v>0.2</v>
      </c>
      <c r="S189" s="34">
        <f t="shared" si="54"/>
        <v>3.027500173</v>
      </c>
      <c r="T189" s="34">
        <f t="shared" si="55"/>
        <v>2.4132002011</v>
      </c>
      <c r="U189" s="34">
        <f t="shared" si="67"/>
        <v>-1.1068</v>
      </c>
      <c r="V189" s="15">
        <f t="shared" si="68"/>
        <v>0.24846794868262756</v>
      </c>
      <c r="W189" s="34">
        <f t="shared" si="56"/>
        <v>3.6027855043660479</v>
      </c>
      <c r="X189" s="34">
        <f t="shared" si="57"/>
        <v>1.2900000000000023E-2</v>
      </c>
      <c r="Y189" s="15">
        <f t="shared" si="69"/>
        <v>0.50322495527805666</v>
      </c>
      <c r="Z189" s="34">
        <f t="shared" si="58"/>
        <v>10.819337544928128</v>
      </c>
      <c r="AA189" s="34">
        <f t="shared" si="59"/>
        <v>-0.3819999999999999</v>
      </c>
      <c r="AB189" s="15">
        <f t="shared" si="70"/>
        <v>0.40564461209270181</v>
      </c>
      <c r="AC189" s="34">
        <f t="shared" si="60"/>
        <v>0</v>
      </c>
      <c r="AD189" s="34">
        <f t="shared" si="71"/>
        <v>-0.79680000000000006</v>
      </c>
      <c r="AE189" s="15">
        <f t="shared" si="72"/>
        <v>0.31071044569635931</v>
      </c>
      <c r="AF189" s="34">
        <f t="shared" si="61"/>
        <v>0.12428417827854372</v>
      </c>
      <c r="AG189" s="34">
        <f t="shared" si="62"/>
        <v>0.80779999999999985</v>
      </c>
      <c r="AH189" s="15">
        <f t="shared" si="73"/>
        <v>0.69164049960599694</v>
      </c>
      <c r="AI189" s="34">
        <f t="shared" si="63"/>
        <v>0.41498429976359813</v>
      </c>
      <c r="AJ189" s="34">
        <f t="shared" si="64"/>
        <v>4.2000000000000925E-3</v>
      </c>
      <c r="AK189" s="15">
        <f t="shared" si="74"/>
        <v>0.50104999845650278</v>
      </c>
      <c r="AL189" s="34">
        <f t="shared" si="65"/>
        <v>0</v>
      </c>
      <c r="AM189" s="35">
        <f t="shared" si="75"/>
        <v>45.700003699999996</v>
      </c>
      <c r="AN189" s="35">
        <f t="shared" si="76"/>
        <v>20.062823423394178</v>
      </c>
      <c r="AO189" s="35">
        <f t="shared" si="77"/>
        <v>25.637180276605818</v>
      </c>
      <c r="AP189" s="35">
        <f t="shared" si="78"/>
        <v>1</v>
      </c>
      <c r="AQ189" s="35">
        <f t="shared" si="79"/>
        <v>0.53926847804214184</v>
      </c>
      <c r="AR189" s="35">
        <f t="shared" si="80"/>
        <v>0.46073152195785816</v>
      </c>
    </row>
    <row r="190" spans="6:44" ht="15.75">
      <c r="F190">
        <v>242</v>
      </c>
      <c r="G190" s="35">
        <v>2.0000001E-2</v>
      </c>
      <c r="H190" s="35">
        <v>1.5000001000000001</v>
      </c>
      <c r="I190" s="35">
        <v>3.0000002000000001</v>
      </c>
      <c r="J190" s="35">
        <v>12.000000999999999</v>
      </c>
      <c r="K190" s="35">
        <v>18</v>
      </c>
      <c r="L190" s="35">
        <v>0</v>
      </c>
      <c r="M190" s="35"/>
      <c r="N190" s="35">
        <v>0.4</v>
      </c>
      <c r="O190" s="35">
        <v>0.6</v>
      </c>
      <c r="P190" s="35">
        <v>0</v>
      </c>
      <c r="Q190" s="35"/>
      <c r="R190" s="34">
        <f t="shared" si="66"/>
        <v>2.0000001E-2</v>
      </c>
      <c r="S190" s="34">
        <f t="shared" si="54"/>
        <v>1.2975000864999999</v>
      </c>
      <c r="T190" s="34">
        <f t="shared" si="55"/>
        <v>1.2066000804400001</v>
      </c>
      <c r="U190" s="34">
        <f t="shared" si="67"/>
        <v>-1.1068</v>
      </c>
      <c r="V190" s="15">
        <f t="shared" si="68"/>
        <v>0.24846794868262756</v>
      </c>
      <c r="W190" s="34">
        <f t="shared" si="56"/>
        <v>2.9816156326594792</v>
      </c>
      <c r="X190" s="34">
        <f t="shared" si="57"/>
        <v>1.2900000000000023E-2</v>
      </c>
      <c r="Y190" s="15">
        <f t="shared" si="69"/>
        <v>0.50322495527805666</v>
      </c>
      <c r="Z190" s="34">
        <f t="shared" si="58"/>
        <v>9.0580491950050206</v>
      </c>
      <c r="AA190" s="34">
        <f t="shared" si="59"/>
        <v>-0.3819999999999999</v>
      </c>
      <c r="AB190" s="15">
        <f t="shared" si="70"/>
        <v>0.40564461209270181</v>
      </c>
      <c r="AC190" s="34">
        <f t="shared" si="60"/>
        <v>0</v>
      </c>
      <c r="AD190" s="34">
        <f t="shared" si="71"/>
        <v>-0.79680000000000006</v>
      </c>
      <c r="AE190" s="15">
        <f t="shared" si="72"/>
        <v>0.31071044569635931</v>
      </c>
      <c r="AF190" s="34">
        <f t="shared" si="61"/>
        <v>0.12428417827854372</v>
      </c>
      <c r="AG190" s="34">
        <f t="shared" si="62"/>
        <v>0.80779999999999985</v>
      </c>
      <c r="AH190" s="15">
        <f t="shared" si="73"/>
        <v>0.69164049960599694</v>
      </c>
      <c r="AI190" s="34">
        <f t="shared" si="63"/>
        <v>0.41498429976359813</v>
      </c>
      <c r="AJ190" s="34">
        <f t="shared" si="64"/>
        <v>4.2000000000000925E-3</v>
      </c>
      <c r="AK190" s="15">
        <f t="shared" si="74"/>
        <v>0.50104999845650278</v>
      </c>
      <c r="AL190" s="34">
        <f t="shared" si="65"/>
        <v>0</v>
      </c>
      <c r="AM190" s="35">
        <f t="shared" si="75"/>
        <v>34.520001301000001</v>
      </c>
      <c r="AN190" s="35">
        <f t="shared" si="76"/>
        <v>14.563764995604501</v>
      </c>
      <c r="AO190" s="35">
        <f t="shared" si="77"/>
        <v>19.9562363053955</v>
      </c>
      <c r="AP190" s="35">
        <f t="shared" si="78"/>
        <v>1</v>
      </c>
      <c r="AQ190" s="35">
        <f t="shared" si="79"/>
        <v>0.53926847804214184</v>
      </c>
      <c r="AR190" s="35">
        <f t="shared" si="80"/>
        <v>0.46073152195785816</v>
      </c>
    </row>
    <row r="191" spans="6:44" ht="15.75">
      <c r="F191">
        <v>243</v>
      </c>
      <c r="G191" s="35">
        <v>1.5000001000000001</v>
      </c>
      <c r="H191" s="35">
        <v>0.90000004</v>
      </c>
      <c r="I191" s="35">
        <v>1.4000001</v>
      </c>
      <c r="J191" s="35">
        <v>2.1000000999999999</v>
      </c>
      <c r="K191" s="35">
        <v>0.5</v>
      </c>
      <c r="L191" s="35">
        <v>0</v>
      </c>
      <c r="M191" s="35"/>
      <c r="N191" s="35"/>
      <c r="O191" s="35"/>
      <c r="P191" s="35"/>
      <c r="Q191" s="35"/>
      <c r="R191" s="34">
        <f t="shared" si="66"/>
        <v>1.5000001000000001</v>
      </c>
      <c r="S191" s="34">
        <f t="shared" si="54"/>
        <v>0.77850003459999995</v>
      </c>
      <c r="T191" s="34">
        <f t="shared" si="55"/>
        <v>0.56308004022000002</v>
      </c>
      <c r="U191" s="34">
        <f t="shared" si="67"/>
        <v>-1.1068</v>
      </c>
      <c r="V191" s="15">
        <f t="shared" si="68"/>
        <v>0.24846794868262756</v>
      </c>
      <c r="W191" s="34">
        <f t="shared" si="56"/>
        <v>0.52178271708031276</v>
      </c>
      <c r="X191" s="34">
        <f t="shared" si="57"/>
        <v>1.2900000000000023E-2</v>
      </c>
      <c r="Y191" s="15">
        <f t="shared" si="69"/>
        <v>0.50322495527805666</v>
      </c>
      <c r="Z191" s="34">
        <f t="shared" si="58"/>
        <v>0.25161247763902833</v>
      </c>
      <c r="AA191" s="34">
        <f t="shared" si="59"/>
        <v>-0.3819999999999999</v>
      </c>
      <c r="AB191" s="15">
        <f t="shared" si="70"/>
        <v>0.40564461209270181</v>
      </c>
      <c r="AC191" s="34">
        <f t="shared" si="60"/>
        <v>0</v>
      </c>
      <c r="AD191" s="34">
        <f t="shared" si="71"/>
        <v>-0.79680000000000006</v>
      </c>
      <c r="AE191" s="15">
        <f t="shared" si="72"/>
        <v>0.31071044569635931</v>
      </c>
      <c r="AF191" s="34">
        <f t="shared" si="61"/>
        <v>0</v>
      </c>
      <c r="AG191" s="34">
        <f t="shared" si="62"/>
        <v>0.80779999999999985</v>
      </c>
      <c r="AH191" s="15">
        <f t="shared" si="73"/>
        <v>0.69164049960599694</v>
      </c>
      <c r="AI191" s="34">
        <f t="shared" si="63"/>
        <v>0</v>
      </c>
      <c r="AJ191" s="34">
        <f t="shared" si="64"/>
        <v>4.2000000000000925E-3</v>
      </c>
      <c r="AK191" s="15">
        <f t="shared" si="74"/>
        <v>0.50104999845650278</v>
      </c>
      <c r="AL191" s="34">
        <f t="shared" si="65"/>
        <v>0</v>
      </c>
      <c r="AM191" s="35">
        <f t="shared" si="75"/>
        <v>6.4000003400000001</v>
      </c>
      <c r="AN191" s="35">
        <f t="shared" si="76"/>
        <v>3.6149753695393412</v>
      </c>
      <c r="AO191" s="35">
        <f t="shared" si="77"/>
        <v>2.7850249704606589</v>
      </c>
      <c r="AP191" s="35">
        <f t="shared" si="78"/>
        <v>0</v>
      </c>
      <c r="AQ191" s="35">
        <f t="shared" si="79"/>
        <v>0</v>
      </c>
      <c r="AR191" s="35">
        <f t="shared" si="80"/>
        <v>0</v>
      </c>
    </row>
    <row r="192" spans="6:44" ht="15.75">
      <c r="F192">
        <v>260</v>
      </c>
      <c r="G192" s="35">
        <v>0.1</v>
      </c>
      <c r="H192" s="35">
        <v>0.2</v>
      </c>
      <c r="I192" s="35">
        <v>0</v>
      </c>
      <c r="J192" s="35">
        <v>0</v>
      </c>
      <c r="K192" s="35">
        <v>0</v>
      </c>
      <c r="L192" s="35">
        <v>0</v>
      </c>
      <c r="M192" s="35"/>
      <c r="N192" s="35"/>
      <c r="O192" s="35"/>
      <c r="P192" s="35"/>
      <c r="Q192" s="35"/>
      <c r="R192" s="34">
        <f t="shared" si="66"/>
        <v>0.1</v>
      </c>
      <c r="S192" s="34">
        <f t="shared" si="54"/>
        <v>0.17300000000000001</v>
      </c>
      <c r="T192" s="34">
        <f t="shared" si="55"/>
        <v>0</v>
      </c>
      <c r="U192" s="34">
        <f t="shared" si="67"/>
        <v>-1.1068</v>
      </c>
      <c r="V192" s="15">
        <f t="shared" si="68"/>
        <v>0.24846794868262756</v>
      </c>
      <c r="W192" s="34">
        <f t="shared" si="56"/>
        <v>0</v>
      </c>
      <c r="X192" s="34">
        <f t="shared" si="57"/>
        <v>1.2900000000000023E-2</v>
      </c>
      <c r="Y192" s="15">
        <f t="shared" si="69"/>
        <v>0.50322495527805666</v>
      </c>
      <c r="Z192" s="34">
        <f t="shared" si="58"/>
        <v>0</v>
      </c>
      <c r="AA192" s="34">
        <f t="shared" si="59"/>
        <v>-0.3819999999999999</v>
      </c>
      <c r="AB192" s="15">
        <f t="shared" si="70"/>
        <v>0.40564461209270181</v>
      </c>
      <c r="AC192" s="34">
        <f t="shared" si="60"/>
        <v>0</v>
      </c>
      <c r="AD192" s="34">
        <f t="shared" si="71"/>
        <v>-0.79680000000000006</v>
      </c>
      <c r="AE192" s="15">
        <f t="shared" si="72"/>
        <v>0.31071044569635931</v>
      </c>
      <c r="AF192" s="34">
        <f t="shared" si="61"/>
        <v>0</v>
      </c>
      <c r="AG192" s="34">
        <f t="shared" si="62"/>
        <v>0.80779999999999985</v>
      </c>
      <c r="AH192" s="15">
        <f t="shared" si="73"/>
        <v>0.69164049960599694</v>
      </c>
      <c r="AI192" s="34">
        <f t="shared" si="63"/>
        <v>0</v>
      </c>
      <c r="AJ192" s="34">
        <f t="shared" si="64"/>
        <v>4.2000000000000925E-3</v>
      </c>
      <c r="AK192" s="15">
        <f t="shared" si="74"/>
        <v>0.50104999845650278</v>
      </c>
      <c r="AL192" s="34">
        <f t="shared" si="65"/>
        <v>0</v>
      </c>
      <c r="AM192" s="35">
        <f t="shared" si="75"/>
        <v>0.30000000000000004</v>
      </c>
      <c r="AN192" s="35">
        <f t="shared" si="76"/>
        <v>0.27300000000000002</v>
      </c>
      <c r="AO192" s="35">
        <f t="shared" si="77"/>
        <v>2.7000000000000024E-2</v>
      </c>
      <c r="AP192" s="35">
        <f t="shared" si="78"/>
        <v>0</v>
      </c>
      <c r="AQ192" s="35">
        <f t="shared" si="79"/>
        <v>0</v>
      </c>
      <c r="AR192" s="35">
        <f t="shared" si="80"/>
        <v>0</v>
      </c>
    </row>
    <row r="193" spans="6:44" ht="15.75">
      <c r="F193">
        <v>261</v>
      </c>
      <c r="G193" s="35">
        <v>0.1</v>
      </c>
      <c r="H193" s="35">
        <v>0</v>
      </c>
      <c r="I193" s="35">
        <v>0</v>
      </c>
      <c r="J193" s="35">
        <v>0</v>
      </c>
      <c r="K193" s="35">
        <v>0</v>
      </c>
      <c r="L193" s="35">
        <v>0</v>
      </c>
      <c r="M193" s="35"/>
      <c r="N193" s="35"/>
      <c r="O193" s="35"/>
      <c r="P193" s="35"/>
      <c r="Q193" s="35"/>
      <c r="R193" s="34">
        <f t="shared" si="66"/>
        <v>0.1</v>
      </c>
      <c r="S193" s="34">
        <f t="shared" si="54"/>
        <v>0</v>
      </c>
      <c r="T193" s="34">
        <f t="shared" si="55"/>
        <v>0</v>
      </c>
      <c r="U193" s="34">
        <f t="shared" si="67"/>
        <v>-1.1068</v>
      </c>
      <c r="V193" s="15">
        <f t="shared" si="68"/>
        <v>0.24846794868262756</v>
      </c>
      <c r="W193" s="34">
        <f t="shared" si="56"/>
        <v>0</v>
      </c>
      <c r="X193" s="34">
        <f t="shared" si="57"/>
        <v>1.2900000000000023E-2</v>
      </c>
      <c r="Y193" s="15">
        <f t="shared" si="69"/>
        <v>0.50322495527805666</v>
      </c>
      <c r="Z193" s="34">
        <f t="shared" si="58"/>
        <v>0</v>
      </c>
      <c r="AA193" s="34">
        <f t="shared" si="59"/>
        <v>-0.3819999999999999</v>
      </c>
      <c r="AB193" s="15">
        <f t="shared" si="70"/>
        <v>0.40564461209270181</v>
      </c>
      <c r="AC193" s="34">
        <f t="shared" si="60"/>
        <v>0</v>
      </c>
      <c r="AD193" s="34">
        <f t="shared" si="71"/>
        <v>-0.79680000000000006</v>
      </c>
      <c r="AE193" s="15">
        <f t="shared" si="72"/>
        <v>0.31071044569635931</v>
      </c>
      <c r="AF193" s="34">
        <f t="shared" si="61"/>
        <v>0</v>
      </c>
      <c r="AG193" s="34">
        <f t="shared" si="62"/>
        <v>0.80779999999999985</v>
      </c>
      <c r="AH193" s="15">
        <f t="shared" si="73"/>
        <v>0.69164049960599694</v>
      </c>
      <c r="AI193" s="34">
        <f t="shared" si="63"/>
        <v>0</v>
      </c>
      <c r="AJ193" s="34">
        <f t="shared" si="64"/>
        <v>4.2000000000000925E-3</v>
      </c>
      <c r="AK193" s="15">
        <f t="shared" si="74"/>
        <v>0.50104999845650278</v>
      </c>
      <c r="AL193" s="34">
        <f t="shared" si="65"/>
        <v>0</v>
      </c>
      <c r="AM193" s="35">
        <f t="shared" si="75"/>
        <v>0.1</v>
      </c>
      <c r="AN193" s="35">
        <f t="shared" si="76"/>
        <v>0.1</v>
      </c>
      <c r="AO193" s="35">
        <f t="shared" si="77"/>
        <v>0</v>
      </c>
      <c r="AP193" s="35">
        <f t="shared" si="78"/>
        <v>0</v>
      </c>
      <c r="AQ193" s="35">
        <f t="shared" si="79"/>
        <v>0</v>
      </c>
      <c r="AR193" s="35">
        <f t="shared" si="80"/>
        <v>0</v>
      </c>
    </row>
    <row r="194" spans="6:44" ht="15.75">
      <c r="F194">
        <v>262</v>
      </c>
      <c r="G194" s="35"/>
      <c r="H194" s="35"/>
      <c r="I194" s="35"/>
      <c r="J194" s="35"/>
      <c r="K194" s="35"/>
      <c r="L194" s="35"/>
      <c r="M194" s="35"/>
      <c r="N194" s="35"/>
      <c r="O194" s="35"/>
      <c r="P194" s="35"/>
      <c r="Q194" s="35"/>
      <c r="R194" s="34">
        <f t="shared" si="66"/>
        <v>0</v>
      </c>
      <c r="S194" s="34">
        <f t="shared" si="54"/>
        <v>0</v>
      </c>
      <c r="T194" s="34">
        <f t="shared" si="55"/>
        <v>0</v>
      </c>
      <c r="U194" s="34">
        <f t="shared" si="67"/>
        <v>-1.1068</v>
      </c>
      <c r="V194" s="15">
        <f t="shared" si="68"/>
        <v>0.24846794868262756</v>
      </c>
      <c r="W194" s="34">
        <f t="shared" si="56"/>
        <v>0</v>
      </c>
      <c r="X194" s="34">
        <f t="shared" si="57"/>
        <v>1.2900000000000023E-2</v>
      </c>
      <c r="Y194" s="15">
        <f t="shared" si="69"/>
        <v>0.50322495527805666</v>
      </c>
      <c r="Z194" s="34">
        <f t="shared" si="58"/>
        <v>0</v>
      </c>
      <c r="AA194" s="34">
        <f t="shared" si="59"/>
        <v>-0.3819999999999999</v>
      </c>
      <c r="AB194" s="15">
        <f t="shared" si="70"/>
        <v>0.40564461209270181</v>
      </c>
      <c r="AC194" s="34">
        <f t="shared" si="60"/>
        <v>0</v>
      </c>
      <c r="AD194" s="34">
        <f t="shared" si="71"/>
        <v>-0.79680000000000006</v>
      </c>
      <c r="AE194" s="15">
        <f t="shared" si="72"/>
        <v>0.31071044569635931</v>
      </c>
      <c r="AF194" s="34">
        <f t="shared" si="61"/>
        <v>0</v>
      </c>
      <c r="AG194" s="34">
        <f t="shared" si="62"/>
        <v>0.80779999999999985</v>
      </c>
      <c r="AH194" s="15">
        <f t="shared" si="73"/>
        <v>0.69164049960599694</v>
      </c>
      <c r="AI194" s="34">
        <f t="shared" si="63"/>
        <v>0</v>
      </c>
      <c r="AJ194" s="34">
        <f t="shared" si="64"/>
        <v>4.2000000000000925E-3</v>
      </c>
      <c r="AK194" s="15">
        <f t="shared" si="74"/>
        <v>0.50104999845650278</v>
      </c>
      <c r="AL194" s="34">
        <f t="shared" si="65"/>
        <v>0</v>
      </c>
      <c r="AM194" s="35">
        <f t="shared" si="75"/>
        <v>0</v>
      </c>
      <c r="AN194" s="35">
        <f t="shared" si="76"/>
        <v>0</v>
      </c>
      <c r="AO194" s="35">
        <f t="shared" si="77"/>
        <v>0</v>
      </c>
      <c r="AP194" s="35">
        <f t="shared" si="78"/>
        <v>0</v>
      </c>
      <c r="AQ194" s="35">
        <f t="shared" si="79"/>
        <v>0</v>
      </c>
      <c r="AR194" s="35">
        <f t="shared" si="80"/>
        <v>0</v>
      </c>
    </row>
    <row r="195" spans="6:44" ht="15.75">
      <c r="F195">
        <v>263</v>
      </c>
      <c r="G195" s="35">
        <v>0.1</v>
      </c>
      <c r="H195" s="35">
        <v>0.1</v>
      </c>
      <c r="I195" s="35">
        <v>0</v>
      </c>
      <c r="J195" s="35">
        <v>0</v>
      </c>
      <c r="K195" s="35">
        <v>0</v>
      </c>
      <c r="L195" s="35">
        <v>0</v>
      </c>
      <c r="M195" s="35"/>
      <c r="N195" s="35"/>
      <c r="O195" s="35"/>
      <c r="P195" s="35"/>
      <c r="Q195" s="35"/>
      <c r="R195" s="34">
        <f t="shared" si="66"/>
        <v>0.1</v>
      </c>
      <c r="S195" s="34">
        <f t="shared" ref="S195:S258" si="81">H195*$C$9</f>
        <v>8.6500000000000007E-2</v>
      </c>
      <c r="T195" s="34">
        <f t="shared" ref="T195:T258" si="82">I195*$C$10</f>
        <v>0</v>
      </c>
      <c r="U195" s="34">
        <f t="shared" si="67"/>
        <v>-1.1068</v>
      </c>
      <c r="V195" s="15">
        <f t="shared" si="68"/>
        <v>0.24846794868262756</v>
      </c>
      <c r="W195" s="34">
        <f t="shared" ref="W195:W258" si="83">J195*V195</f>
        <v>0</v>
      </c>
      <c r="X195" s="34">
        <f t="shared" ref="X195:X258" si="84">$D$12+($E$12*$C$5)</f>
        <v>1.2900000000000023E-2</v>
      </c>
      <c r="Y195" s="15">
        <f t="shared" si="69"/>
        <v>0.50322495527805666</v>
      </c>
      <c r="Z195" s="34">
        <f t="shared" ref="Z195:Z258" si="85">Y195*K195</f>
        <v>0</v>
      </c>
      <c r="AA195" s="34">
        <f t="shared" ref="AA195:AA258" si="86">$D$13+($E$13*$C$5)</f>
        <v>-0.3819999999999999</v>
      </c>
      <c r="AB195" s="15">
        <f t="shared" si="70"/>
        <v>0.40564461209270181</v>
      </c>
      <c r="AC195" s="34">
        <f t="shared" ref="AC195:AC258" si="87">AB195*L195</f>
        <v>0</v>
      </c>
      <c r="AD195" s="34">
        <f t="shared" si="71"/>
        <v>-0.79680000000000006</v>
      </c>
      <c r="AE195" s="15">
        <f t="shared" si="72"/>
        <v>0.31071044569635931</v>
      </c>
      <c r="AF195" s="34">
        <f t="shared" ref="AF195:AF258" si="88">AE195*N195</f>
        <v>0</v>
      </c>
      <c r="AG195" s="34">
        <f t="shared" ref="AG195:AG258" si="89">$D$15+($E$15*$D$5)</f>
        <v>0.80779999999999985</v>
      </c>
      <c r="AH195" s="15">
        <f t="shared" si="73"/>
        <v>0.69164049960599694</v>
      </c>
      <c r="AI195" s="34">
        <f t="shared" ref="AI195:AI258" si="90">AH195*O195</f>
        <v>0</v>
      </c>
      <c r="AJ195" s="34">
        <f t="shared" ref="AJ195:AJ258" si="91">$D$16+($E$16*$D$5)</f>
        <v>4.2000000000000925E-3</v>
      </c>
      <c r="AK195" s="15">
        <f t="shared" si="74"/>
        <v>0.50104999845650278</v>
      </c>
      <c r="AL195" s="34">
        <f t="shared" ref="AL195:AL258" si="92">AK195*P195</f>
        <v>0</v>
      </c>
      <c r="AM195" s="35">
        <f t="shared" si="75"/>
        <v>0.2</v>
      </c>
      <c r="AN195" s="35">
        <f t="shared" si="76"/>
        <v>0.1865</v>
      </c>
      <c r="AO195" s="35">
        <f t="shared" si="77"/>
        <v>1.3500000000000012E-2</v>
      </c>
      <c r="AP195" s="35">
        <f t="shared" si="78"/>
        <v>0</v>
      </c>
      <c r="AQ195" s="35">
        <f t="shared" si="79"/>
        <v>0</v>
      </c>
      <c r="AR195" s="35">
        <f t="shared" si="80"/>
        <v>0</v>
      </c>
    </row>
    <row r="196" spans="6:44" ht="15.75">
      <c r="F196">
        <v>264</v>
      </c>
      <c r="G196" s="35">
        <v>0.3</v>
      </c>
      <c r="H196" s="35">
        <v>0.70000004999999998</v>
      </c>
      <c r="I196" s="35">
        <v>1</v>
      </c>
      <c r="J196" s="35">
        <v>0</v>
      </c>
      <c r="K196" s="35">
        <v>0</v>
      </c>
      <c r="L196" s="35">
        <v>0</v>
      </c>
      <c r="M196" s="35"/>
      <c r="N196" s="35"/>
      <c r="O196" s="35"/>
      <c r="P196" s="35"/>
      <c r="Q196" s="35"/>
      <c r="R196" s="34">
        <f t="shared" ref="R196:R259" si="93">G196</f>
        <v>0.3</v>
      </c>
      <c r="S196" s="34">
        <f t="shared" si="81"/>
        <v>0.60550004324999995</v>
      </c>
      <c r="T196" s="34">
        <f t="shared" si="82"/>
        <v>0.4022</v>
      </c>
      <c r="U196" s="34">
        <f t="shared" ref="U196:U259" si="94">$D$11-($E$11*$D$5)</f>
        <v>-1.1068</v>
      </c>
      <c r="V196" s="15">
        <f t="shared" ref="V196:V259" si="95">EXP(U196)/(1+EXP(U196))</f>
        <v>0.24846794868262756</v>
      </c>
      <c r="W196" s="34">
        <f t="shared" si="83"/>
        <v>0</v>
      </c>
      <c r="X196" s="34">
        <f t="shared" si="84"/>
        <v>1.2900000000000023E-2</v>
      </c>
      <c r="Y196" s="15">
        <f t="shared" ref="Y196:Y259" si="96">EXP(X196)/(1+EXP(X196))</f>
        <v>0.50322495527805666</v>
      </c>
      <c r="Z196" s="34">
        <f t="shared" si="85"/>
        <v>0</v>
      </c>
      <c r="AA196" s="34">
        <f t="shared" si="86"/>
        <v>-0.3819999999999999</v>
      </c>
      <c r="AB196" s="15">
        <f t="shared" ref="AB196:AB259" si="97">EXP(AA196)/(1+EXP(AA196))</f>
        <v>0.40564461209270181</v>
      </c>
      <c r="AC196" s="34">
        <f t="shared" si="87"/>
        <v>0</v>
      </c>
      <c r="AD196" s="34">
        <f t="shared" ref="AD196:AD259" si="98">$D$14+($E$14*$D$5)</f>
        <v>-0.79680000000000006</v>
      </c>
      <c r="AE196" s="15">
        <f t="shared" ref="AE196:AE259" si="99">EXP(AD196)/(1+EXP(AD196))</f>
        <v>0.31071044569635931</v>
      </c>
      <c r="AF196" s="34">
        <f t="shared" si="88"/>
        <v>0</v>
      </c>
      <c r="AG196" s="34">
        <f t="shared" si="89"/>
        <v>0.80779999999999985</v>
      </c>
      <c r="AH196" s="15">
        <f t="shared" ref="AH196:AH259" si="100">EXP(AG196)/(1+EXP(AG196))</f>
        <v>0.69164049960599694</v>
      </c>
      <c r="AI196" s="34">
        <f t="shared" si="90"/>
        <v>0</v>
      </c>
      <c r="AJ196" s="34">
        <f t="shared" si="91"/>
        <v>4.2000000000000925E-3</v>
      </c>
      <c r="AK196" s="15">
        <f t="shared" ref="AK196:AK259" si="101">EXP(AJ196)/(1+EXP(AJ196))</f>
        <v>0.50104999845650278</v>
      </c>
      <c r="AL196" s="34">
        <f t="shared" si="92"/>
        <v>0</v>
      </c>
      <c r="AM196" s="35">
        <f t="shared" ref="AM196:AM259" si="102">SUM(G196:L196)</f>
        <v>2.0000000499999997</v>
      </c>
      <c r="AN196" s="35">
        <f t="shared" ref="AN196:AN259" si="103">SUM(R196:T196,W196,Z196,AC196)</f>
        <v>1.3077000432500001</v>
      </c>
      <c r="AO196" s="35">
        <f t="shared" ref="AO196:AO259" si="104">AM196-AN196</f>
        <v>0.69230000674999959</v>
      </c>
      <c r="AP196" s="35">
        <f t="shared" ref="AP196:AP259" si="105">SUM(N196:P196)</f>
        <v>0</v>
      </c>
      <c r="AQ196" s="35">
        <f t="shared" ref="AQ196:AQ259" si="106">SUM(AF196,AI196,AL196)</f>
        <v>0</v>
      </c>
      <c r="AR196" s="35">
        <f t="shared" ref="AR196:AR259" si="107">AP196-AQ196</f>
        <v>0</v>
      </c>
    </row>
    <row r="197" spans="6:44" ht="15.75">
      <c r="F197">
        <v>265</v>
      </c>
      <c r="G197" s="35">
        <v>0.5</v>
      </c>
      <c r="H197" s="35">
        <v>0.6</v>
      </c>
      <c r="I197" s="35">
        <v>1.6</v>
      </c>
      <c r="J197" s="35">
        <v>1.1000000000000001</v>
      </c>
      <c r="K197" s="35">
        <v>2</v>
      </c>
      <c r="L197" s="35">
        <v>4</v>
      </c>
      <c r="M197" s="35"/>
      <c r="N197" s="35">
        <v>0.2</v>
      </c>
      <c r="O197" s="35">
        <v>1</v>
      </c>
      <c r="P197" s="35">
        <v>1</v>
      </c>
      <c r="Q197" s="35"/>
      <c r="R197" s="34">
        <f t="shared" si="93"/>
        <v>0.5</v>
      </c>
      <c r="S197" s="34">
        <f t="shared" si="81"/>
        <v>0.51900000000000002</v>
      </c>
      <c r="T197" s="34">
        <f t="shared" si="82"/>
        <v>0.64352000000000009</v>
      </c>
      <c r="U197" s="34">
        <f t="shared" si="94"/>
        <v>-1.1068</v>
      </c>
      <c r="V197" s="15">
        <f t="shared" si="95"/>
        <v>0.24846794868262756</v>
      </c>
      <c r="W197" s="34">
        <f t="shared" si="83"/>
        <v>0.27331474355089036</v>
      </c>
      <c r="X197" s="34">
        <f t="shared" si="84"/>
        <v>1.2900000000000023E-2</v>
      </c>
      <c r="Y197" s="15">
        <f t="shared" si="96"/>
        <v>0.50322495527805666</v>
      </c>
      <c r="Z197" s="34">
        <f t="shared" si="85"/>
        <v>1.0064499105561133</v>
      </c>
      <c r="AA197" s="34">
        <f t="shared" si="86"/>
        <v>-0.3819999999999999</v>
      </c>
      <c r="AB197" s="15">
        <f t="shared" si="97"/>
        <v>0.40564461209270181</v>
      </c>
      <c r="AC197" s="34">
        <f t="shared" si="87"/>
        <v>1.6225784483708072</v>
      </c>
      <c r="AD197" s="34">
        <f t="shared" si="98"/>
        <v>-0.79680000000000006</v>
      </c>
      <c r="AE197" s="15">
        <f t="shared" si="99"/>
        <v>0.31071044569635931</v>
      </c>
      <c r="AF197" s="34">
        <f t="shared" si="88"/>
        <v>6.2142089139271862E-2</v>
      </c>
      <c r="AG197" s="34">
        <f t="shared" si="89"/>
        <v>0.80779999999999985</v>
      </c>
      <c r="AH197" s="15">
        <f t="shared" si="100"/>
        <v>0.69164049960599694</v>
      </c>
      <c r="AI197" s="34">
        <f t="shared" si="90"/>
        <v>0.69164049960599694</v>
      </c>
      <c r="AJ197" s="34">
        <f t="shared" si="91"/>
        <v>4.2000000000000925E-3</v>
      </c>
      <c r="AK197" s="15">
        <f t="shared" si="101"/>
        <v>0.50104999845650278</v>
      </c>
      <c r="AL197" s="34">
        <f t="shared" si="92"/>
        <v>0.50104999845650278</v>
      </c>
      <c r="AM197" s="35">
        <f t="shared" si="102"/>
        <v>9.8000000000000007</v>
      </c>
      <c r="AN197" s="35">
        <f t="shared" si="103"/>
        <v>4.564863102477811</v>
      </c>
      <c r="AO197" s="35">
        <f t="shared" si="104"/>
        <v>5.2351368975221897</v>
      </c>
      <c r="AP197" s="35">
        <f t="shared" si="105"/>
        <v>2.2000000000000002</v>
      </c>
      <c r="AQ197" s="35">
        <f t="shared" si="106"/>
        <v>1.2548325872017716</v>
      </c>
      <c r="AR197" s="35">
        <f t="shared" si="107"/>
        <v>0.94516741279822858</v>
      </c>
    </row>
    <row r="198" spans="6:44" ht="15.75">
      <c r="F198">
        <v>266</v>
      </c>
      <c r="G198" s="35">
        <v>0.5</v>
      </c>
      <c r="H198" s="35">
        <v>1</v>
      </c>
      <c r="I198" s="35">
        <v>1</v>
      </c>
      <c r="J198" s="35">
        <v>3.0000002000000001</v>
      </c>
      <c r="K198" s="35">
        <v>2</v>
      </c>
      <c r="L198" s="35">
        <v>0.2</v>
      </c>
      <c r="M198" s="35"/>
      <c r="N198" s="35">
        <v>0.5</v>
      </c>
      <c r="O198" s="35">
        <v>1</v>
      </c>
      <c r="P198" s="35">
        <v>0.2</v>
      </c>
      <c r="Q198" s="35"/>
      <c r="R198" s="34">
        <f t="shared" si="93"/>
        <v>0.5</v>
      </c>
      <c r="S198" s="34">
        <f t="shared" si="81"/>
        <v>0.86499999999999999</v>
      </c>
      <c r="T198" s="34">
        <f t="shared" si="82"/>
        <v>0.4022</v>
      </c>
      <c r="U198" s="34">
        <f t="shared" si="94"/>
        <v>-1.1068</v>
      </c>
      <c r="V198" s="15">
        <f t="shared" si="95"/>
        <v>0.24846794868262756</v>
      </c>
      <c r="W198" s="34">
        <f t="shared" si="83"/>
        <v>0.74540389574147248</v>
      </c>
      <c r="X198" s="34">
        <f t="shared" si="84"/>
        <v>1.2900000000000023E-2</v>
      </c>
      <c r="Y198" s="15">
        <f t="shared" si="96"/>
        <v>0.50322495527805666</v>
      </c>
      <c r="Z198" s="34">
        <f t="shared" si="85"/>
        <v>1.0064499105561133</v>
      </c>
      <c r="AA198" s="34">
        <f t="shared" si="86"/>
        <v>-0.3819999999999999</v>
      </c>
      <c r="AB198" s="15">
        <f t="shared" si="97"/>
        <v>0.40564461209270181</v>
      </c>
      <c r="AC198" s="34">
        <f t="shared" si="87"/>
        <v>8.1128922418540361E-2</v>
      </c>
      <c r="AD198" s="34">
        <f t="shared" si="98"/>
        <v>-0.79680000000000006</v>
      </c>
      <c r="AE198" s="15">
        <f t="shared" si="99"/>
        <v>0.31071044569635931</v>
      </c>
      <c r="AF198" s="34">
        <f t="shared" si="88"/>
        <v>0.15535522284817965</v>
      </c>
      <c r="AG198" s="34">
        <f t="shared" si="89"/>
        <v>0.80779999999999985</v>
      </c>
      <c r="AH198" s="15">
        <f t="shared" si="100"/>
        <v>0.69164049960599694</v>
      </c>
      <c r="AI198" s="34">
        <f t="shared" si="90"/>
        <v>0.69164049960599694</v>
      </c>
      <c r="AJ198" s="34">
        <f t="shared" si="91"/>
        <v>4.2000000000000925E-3</v>
      </c>
      <c r="AK198" s="15">
        <f t="shared" si="101"/>
        <v>0.50104999845650278</v>
      </c>
      <c r="AL198" s="34">
        <f t="shared" si="92"/>
        <v>0.10020999969130057</v>
      </c>
      <c r="AM198" s="35">
        <f t="shared" si="102"/>
        <v>7.7000002000000007</v>
      </c>
      <c r="AN198" s="35">
        <f t="shared" si="103"/>
        <v>3.6001827287161259</v>
      </c>
      <c r="AO198" s="35">
        <f t="shared" si="104"/>
        <v>4.0998174712838749</v>
      </c>
      <c r="AP198" s="35">
        <f t="shared" si="105"/>
        <v>1.7</v>
      </c>
      <c r="AQ198" s="35">
        <f t="shared" si="106"/>
        <v>0.94720572214547727</v>
      </c>
      <c r="AR198" s="35">
        <f t="shared" si="107"/>
        <v>0.75279427785452269</v>
      </c>
    </row>
    <row r="199" spans="6:44" ht="15.75">
      <c r="F199">
        <v>267</v>
      </c>
      <c r="G199" s="35">
        <v>0.5</v>
      </c>
      <c r="H199" s="35">
        <v>1</v>
      </c>
      <c r="I199" s="35">
        <v>1</v>
      </c>
      <c r="J199" s="35">
        <v>1.5000001000000001</v>
      </c>
      <c r="K199" s="35">
        <v>5</v>
      </c>
      <c r="L199" s="35">
        <v>0.2</v>
      </c>
      <c r="M199" s="35"/>
      <c r="N199" s="35">
        <v>0.5</v>
      </c>
      <c r="O199" s="35">
        <v>1</v>
      </c>
      <c r="P199" s="35">
        <v>0.2</v>
      </c>
      <c r="Q199" s="35"/>
      <c r="R199" s="34">
        <f t="shared" si="93"/>
        <v>0.5</v>
      </c>
      <c r="S199" s="34">
        <f t="shared" si="81"/>
        <v>0.86499999999999999</v>
      </c>
      <c r="T199" s="34">
        <f t="shared" si="82"/>
        <v>0.4022</v>
      </c>
      <c r="U199" s="34">
        <f t="shared" si="94"/>
        <v>-1.1068</v>
      </c>
      <c r="V199" s="15">
        <f t="shared" si="95"/>
        <v>0.24846794868262756</v>
      </c>
      <c r="W199" s="34">
        <f t="shared" si="83"/>
        <v>0.37270194787073624</v>
      </c>
      <c r="X199" s="34">
        <f t="shared" si="84"/>
        <v>1.2900000000000023E-2</v>
      </c>
      <c r="Y199" s="15">
        <f t="shared" si="96"/>
        <v>0.50322495527805666</v>
      </c>
      <c r="Z199" s="34">
        <f t="shared" si="85"/>
        <v>2.5161247763902832</v>
      </c>
      <c r="AA199" s="34">
        <f t="shared" si="86"/>
        <v>-0.3819999999999999</v>
      </c>
      <c r="AB199" s="15">
        <f t="shared" si="97"/>
        <v>0.40564461209270181</v>
      </c>
      <c r="AC199" s="34">
        <f t="shared" si="87"/>
        <v>8.1128922418540361E-2</v>
      </c>
      <c r="AD199" s="34">
        <f t="shared" si="98"/>
        <v>-0.79680000000000006</v>
      </c>
      <c r="AE199" s="15">
        <f t="shared" si="99"/>
        <v>0.31071044569635931</v>
      </c>
      <c r="AF199" s="34">
        <f t="shared" si="88"/>
        <v>0.15535522284817965</v>
      </c>
      <c r="AG199" s="34">
        <f t="shared" si="89"/>
        <v>0.80779999999999985</v>
      </c>
      <c r="AH199" s="15">
        <f t="shared" si="100"/>
        <v>0.69164049960599694</v>
      </c>
      <c r="AI199" s="34">
        <f t="shared" si="90"/>
        <v>0.69164049960599694</v>
      </c>
      <c r="AJ199" s="34">
        <f t="shared" si="91"/>
        <v>4.2000000000000925E-3</v>
      </c>
      <c r="AK199" s="15">
        <f t="shared" si="101"/>
        <v>0.50104999845650278</v>
      </c>
      <c r="AL199" s="34">
        <f t="shared" si="92"/>
        <v>0.10020999969130057</v>
      </c>
      <c r="AM199" s="35">
        <f t="shared" si="102"/>
        <v>9.2000001000000005</v>
      </c>
      <c r="AN199" s="35">
        <f t="shared" si="103"/>
        <v>4.7371556466795601</v>
      </c>
      <c r="AO199" s="35">
        <f t="shared" si="104"/>
        <v>4.4628444533204403</v>
      </c>
      <c r="AP199" s="35">
        <f t="shared" si="105"/>
        <v>1.7</v>
      </c>
      <c r="AQ199" s="35">
        <f t="shared" si="106"/>
        <v>0.94720572214547727</v>
      </c>
      <c r="AR199" s="35">
        <f t="shared" si="107"/>
        <v>0.75279427785452269</v>
      </c>
    </row>
    <row r="200" spans="6:44" ht="15.75">
      <c r="F200">
        <v>268</v>
      </c>
      <c r="G200" s="35">
        <v>0.5</v>
      </c>
      <c r="H200" s="35">
        <v>1</v>
      </c>
      <c r="I200" s="35">
        <v>1</v>
      </c>
      <c r="J200" s="35">
        <v>1.5000001000000001</v>
      </c>
      <c r="K200" s="35">
        <v>5</v>
      </c>
      <c r="L200" s="35">
        <v>0.2</v>
      </c>
      <c r="M200" s="35"/>
      <c r="N200" s="35">
        <v>0.5</v>
      </c>
      <c r="O200" s="35">
        <v>1</v>
      </c>
      <c r="P200" s="35">
        <v>0.2</v>
      </c>
      <c r="Q200" s="35"/>
      <c r="R200" s="34">
        <f t="shared" si="93"/>
        <v>0.5</v>
      </c>
      <c r="S200" s="34">
        <f t="shared" si="81"/>
        <v>0.86499999999999999</v>
      </c>
      <c r="T200" s="34">
        <f t="shared" si="82"/>
        <v>0.4022</v>
      </c>
      <c r="U200" s="34">
        <f t="shared" si="94"/>
        <v>-1.1068</v>
      </c>
      <c r="V200" s="15">
        <f t="shared" si="95"/>
        <v>0.24846794868262756</v>
      </c>
      <c r="W200" s="34">
        <f t="shared" si="83"/>
        <v>0.37270194787073624</v>
      </c>
      <c r="X200" s="34">
        <f t="shared" si="84"/>
        <v>1.2900000000000023E-2</v>
      </c>
      <c r="Y200" s="15">
        <f t="shared" si="96"/>
        <v>0.50322495527805666</v>
      </c>
      <c r="Z200" s="34">
        <f t="shared" si="85"/>
        <v>2.5161247763902832</v>
      </c>
      <c r="AA200" s="34">
        <f t="shared" si="86"/>
        <v>-0.3819999999999999</v>
      </c>
      <c r="AB200" s="15">
        <f t="shared" si="97"/>
        <v>0.40564461209270181</v>
      </c>
      <c r="AC200" s="34">
        <f t="shared" si="87"/>
        <v>8.1128922418540361E-2</v>
      </c>
      <c r="AD200" s="34">
        <f t="shared" si="98"/>
        <v>-0.79680000000000006</v>
      </c>
      <c r="AE200" s="15">
        <f t="shared" si="99"/>
        <v>0.31071044569635931</v>
      </c>
      <c r="AF200" s="34">
        <f t="shared" si="88"/>
        <v>0.15535522284817965</v>
      </c>
      <c r="AG200" s="34">
        <f t="shared" si="89"/>
        <v>0.80779999999999985</v>
      </c>
      <c r="AH200" s="15">
        <f t="shared" si="100"/>
        <v>0.69164049960599694</v>
      </c>
      <c r="AI200" s="34">
        <f t="shared" si="90"/>
        <v>0.69164049960599694</v>
      </c>
      <c r="AJ200" s="34">
        <f t="shared" si="91"/>
        <v>4.2000000000000925E-3</v>
      </c>
      <c r="AK200" s="15">
        <f t="shared" si="101"/>
        <v>0.50104999845650278</v>
      </c>
      <c r="AL200" s="34">
        <f t="shared" si="92"/>
        <v>0.10020999969130057</v>
      </c>
      <c r="AM200" s="35">
        <f t="shared" si="102"/>
        <v>9.2000001000000005</v>
      </c>
      <c r="AN200" s="35">
        <f t="shared" si="103"/>
        <v>4.7371556466795601</v>
      </c>
      <c r="AO200" s="35">
        <f t="shared" si="104"/>
        <v>4.4628444533204403</v>
      </c>
      <c r="AP200" s="35">
        <f t="shared" si="105"/>
        <v>1.7</v>
      </c>
      <c r="AQ200" s="35">
        <f t="shared" si="106"/>
        <v>0.94720572214547727</v>
      </c>
      <c r="AR200" s="35">
        <f t="shared" si="107"/>
        <v>0.75279427785452269</v>
      </c>
    </row>
    <row r="201" spans="6:44" ht="15.75">
      <c r="F201">
        <v>269</v>
      </c>
      <c r="G201" s="35">
        <v>1</v>
      </c>
      <c r="H201" s="35">
        <v>1</v>
      </c>
      <c r="I201" s="35">
        <v>2</v>
      </c>
      <c r="J201" s="35">
        <v>3.0000002000000001</v>
      </c>
      <c r="K201" s="35">
        <v>2</v>
      </c>
      <c r="L201" s="35">
        <v>0.5</v>
      </c>
      <c r="M201" s="35"/>
      <c r="N201" s="35">
        <v>2.3000001999999999</v>
      </c>
      <c r="O201" s="35">
        <v>0.5</v>
      </c>
      <c r="P201" s="35">
        <v>0</v>
      </c>
      <c r="Q201" s="35"/>
      <c r="R201" s="34">
        <f t="shared" si="93"/>
        <v>1</v>
      </c>
      <c r="S201" s="34">
        <f t="shared" si="81"/>
        <v>0.86499999999999999</v>
      </c>
      <c r="T201" s="34">
        <f t="shared" si="82"/>
        <v>0.8044</v>
      </c>
      <c r="U201" s="34">
        <f t="shared" si="94"/>
        <v>-1.1068</v>
      </c>
      <c r="V201" s="15">
        <f t="shared" si="95"/>
        <v>0.24846794868262756</v>
      </c>
      <c r="W201" s="34">
        <f t="shared" si="83"/>
        <v>0.74540389574147248</v>
      </c>
      <c r="X201" s="34">
        <f t="shared" si="84"/>
        <v>1.2900000000000023E-2</v>
      </c>
      <c r="Y201" s="15">
        <f t="shared" si="96"/>
        <v>0.50322495527805666</v>
      </c>
      <c r="Z201" s="34">
        <f t="shared" si="85"/>
        <v>1.0064499105561133</v>
      </c>
      <c r="AA201" s="34">
        <f t="shared" si="86"/>
        <v>-0.3819999999999999</v>
      </c>
      <c r="AB201" s="15">
        <f t="shared" si="97"/>
        <v>0.40564461209270181</v>
      </c>
      <c r="AC201" s="34">
        <f t="shared" si="87"/>
        <v>0.2028223060463509</v>
      </c>
      <c r="AD201" s="34">
        <f t="shared" si="98"/>
        <v>-0.79680000000000006</v>
      </c>
      <c r="AE201" s="15">
        <f t="shared" si="99"/>
        <v>0.31071044569635931</v>
      </c>
      <c r="AF201" s="34">
        <f t="shared" si="88"/>
        <v>0.71463408724371558</v>
      </c>
      <c r="AG201" s="34">
        <f t="shared" si="89"/>
        <v>0.80779999999999985</v>
      </c>
      <c r="AH201" s="15">
        <f t="shared" si="100"/>
        <v>0.69164049960599694</v>
      </c>
      <c r="AI201" s="34">
        <f t="shared" si="90"/>
        <v>0.34582024980299847</v>
      </c>
      <c r="AJ201" s="34">
        <f t="shared" si="91"/>
        <v>4.2000000000000925E-3</v>
      </c>
      <c r="AK201" s="15">
        <f t="shared" si="101"/>
        <v>0.50104999845650278</v>
      </c>
      <c r="AL201" s="34">
        <f t="shared" si="92"/>
        <v>0</v>
      </c>
      <c r="AM201" s="35">
        <f t="shared" si="102"/>
        <v>9.5000002000000006</v>
      </c>
      <c r="AN201" s="35">
        <f t="shared" si="103"/>
        <v>4.6240761123439373</v>
      </c>
      <c r="AO201" s="35">
        <f t="shared" si="104"/>
        <v>4.8759240876560632</v>
      </c>
      <c r="AP201" s="35">
        <f t="shared" si="105"/>
        <v>2.8000001999999999</v>
      </c>
      <c r="AQ201" s="35">
        <f t="shared" si="106"/>
        <v>1.0604543370467141</v>
      </c>
      <c r="AR201" s="35">
        <f t="shared" si="107"/>
        <v>1.7395458629532858</v>
      </c>
    </row>
    <row r="202" spans="6:44" ht="15.75">
      <c r="F202">
        <v>270</v>
      </c>
      <c r="G202" s="35">
        <v>0.8</v>
      </c>
      <c r="H202" s="35">
        <v>1.4000001</v>
      </c>
      <c r="I202" s="35">
        <v>1.5000001000000001</v>
      </c>
      <c r="J202" s="35">
        <v>15.000000999999999</v>
      </c>
      <c r="K202" s="35">
        <v>12.000000999999999</v>
      </c>
      <c r="L202" s="35">
        <v>0</v>
      </c>
      <c r="M202" s="35"/>
      <c r="N202" s="35">
        <v>2</v>
      </c>
      <c r="O202" s="35">
        <v>2</v>
      </c>
      <c r="P202" s="35">
        <v>0</v>
      </c>
      <c r="Q202" s="35"/>
      <c r="R202" s="34">
        <f t="shared" si="93"/>
        <v>0.8</v>
      </c>
      <c r="S202" s="34">
        <f t="shared" si="81"/>
        <v>1.2110000864999999</v>
      </c>
      <c r="T202" s="34">
        <f t="shared" si="82"/>
        <v>0.60330004022000006</v>
      </c>
      <c r="U202" s="34">
        <f t="shared" si="94"/>
        <v>-1.1068</v>
      </c>
      <c r="V202" s="15">
        <f t="shared" si="95"/>
        <v>0.24846794868262756</v>
      </c>
      <c r="W202" s="34">
        <f t="shared" si="83"/>
        <v>3.7270194787073621</v>
      </c>
      <c r="X202" s="34">
        <f t="shared" si="84"/>
        <v>1.2900000000000023E-2</v>
      </c>
      <c r="Y202" s="15">
        <f t="shared" si="96"/>
        <v>0.50322495527805666</v>
      </c>
      <c r="Z202" s="34">
        <f t="shared" si="85"/>
        <v>6.0386999665616345</v>
      </c>
      <c r="AA202" s="34">
        <f t="shared" si="86"/>
        <v>-0.3819999999999999</v>
      </c>
      <c r="AB202" s="15">
        <f t="shared" si="97"/>
        <v>0.40564461209270181</v>
      </c>
      <c r="AC202" s="34">
        <f t="shared" si="87"/>
        <v>0</v>
      </c>
      <c r="AD202" s="34">
        <f t="shared" si="98"/>
        <v>-0.79680000000000006</v>
      </c>
      <c r="AE202" s="15">
        <f t="shared" si="99"/>
        <v>0.31071044569635931</v>
      </c>
      <c r="AF202" s="34">
        <f t="shared" si="88"/>
        <v>0.62142089139271861</v>
      </c>
      <c r="AG202" s="34">
        <f t="shared" si="89"/>
        <v>0.80779999999999985</v>
      </c>
      <c r="AH202" s="15">
        <f t="shared" si="100"/>
        <v>0.69164049960599694</v>
      </c>
      <c r="AI202" s="34">
        <f t="shared" si="90"/>
        <v>1.3832809992119939</v>
      </c>
      <c r="AJ202" s="34">
        <f t="shared" si="91"/>
        <v>4.2000000000000925E-3</v>
      </c>
      <c r="AK202" s="15">
        <f t="shared" si="101"/>
        <v>0.50104999845650278</v>
      </c>
      <c r="AL202" s="34">
        <f t="shared" si="92"/>
        <v>0</v>
      </c>
      <c r="AM202" s="35">
        <f t="shared" si="102"/>
        <v>30.7000022</v>
      </c>
      <c r="AN202" s="35">
        <f t="shared" si="103"/>
        <v>12.380019571988996</v>
      </c>
      <c r="AO202" s="35">
        <f t="shared" si="104"/>
        <v>18.319982628011005</v>
      </c>
      <c r="AP202" s="35">
        <f t="shared" si="105"/>
        <v>4</v>
      </c>
      <c r="AQ202" s="35">
        <f t="shared" si="106"/>
        <v>2.0047018906047125</v>
      </c>
      <c r="AR202" s="35">
        <f t="shared" si="107"/>
        <v>1.9952981093952875</v>
      </c>
    </row>
    <row r="203" spans="6:44" ht="15.75">
      <c r="F203">
        <v>272</v>
      </c>
      <c r="G203" s="35">
        <v>0.25</v>
      </c>
      <c r="H203" s="35">
        <v>1</v>
      </c>
      <c r="I203" s="35">
        <v>4.2000003000000001</v>
      </c>
      <c r="J203" s="35">
        <v>0.2</v>
      </c>
      <c r="K203" s="35">
        <v>0</v>
      </c>
      <c r="L203" s="35">
        <v>0</v>
      </c>
      <c r="M203" s="35"/>
      <c r="N203" s="35">
        <v>3.0000002000000001</v>
      </c>
      <c r="O203" s="35">
        <v>0</v>
      </c>
      <c r="P203" s="35">
        <v>0</v>
      </c>
      <c r="Q203" s="35"/>
      <c r="R203" s="34">
        <f t="shared" si="93"/>
        <v>0.25</v>
      </c>
      <c r="S203" s="34">
        <f t="shared" si="81"/>
        <v>0.86499999999999999</v>
      </c>
      <c r="T203" s="34">
        <f t="shared" si="82"/>
        <v>1.6892401206600001</v>
      </c>
      <c r="U203" s="34">
        <f t="shared" si="94"/>
        <v>-1.1068</v>
      </c>
      <c r="V203" s="15">
        <f t="shared" si="95"/>
        <v>0.24846794868262756</v>
      </c>
      <c r="W203" s="34">
        <f t="shared" si="83"/>
        <v>4.9693589736525517E-2</v>
      </c>
      <c r="X203" s="34">
        <f t="shared" si="84"/>
        <v>1.2900000000000023E-2</v>
      </c>
      <c r="Y203" s="15">
        <f t="shared" si="96"/>
        <v>0.50322495527805666</v>
      </c>
      <c r="Z203" s="34">
        <f t="shared" si="85"/>
        <v>0</v>
      </c>
      <c r="AA203" s="34">
        <f t="shared" si="86"/>
        <v>-0.3819999999999999</v>
      </c>
      <c r="AB203" s="15">
        <f t="shared" si="97"/>
        <v>0.40564461209270181</v>
      </c>
      <c r="AC203" s="34">
        <f t="shared" si="87"/>
        <v>0</v>
      </c>
      <c r="AD203" s="34">
        <f t="shared" si="98"/>
        <v>-0.79680000000000006</v>
      </c>
      <c r="AE203" s="15">
        <f t="shared" si="99"/>
        <v>0.31071044569635931</v>
      </c>
      <c r="AF203" s="34">
        <f t="shared" si="88"/>
        <v>0.93213139923116706</v>
      </c>
      <c r="AG203" s="34">
        <f t="shared" si="89"/>
        <v>0.80779999999999985</v>
      </c>
      <c r="AH203" s="15">
        <f t="shared" si="100"/>
        <v>0.69164049960599694</v>
      </c>
      <c r="AI203" s="34">
        <f t="shared" si="90"/>
        <v>0</v>
      </c>
      <c r="AJ203" s="34">
        <f t="shared" si="91"/>
        <v>4.2000000000000925E-3</v>
      </c>
      <c r="AK203" s="15">
        <f t="shared" si="101"/>
        <v>0.50104999845650278</v>
      </c>
      <c r="AL203" s="34">
        <f t="shared" si="92"/>
        <v>0</v>
      </c>
      <c r="AM203" s="35">
        <f t="shared" si="102"/>
        <v>5.6500003000000003</v>
      </c>
      <c r="AN203" s="35">
        <f t="shared" si="103"/>
        <v>2.8539337103965257</v>
      </c>
      <c r="AO203" s="35">
        <f t="shared" si="104"/>
        <v>2.7960665896034747</v>
      </c>
      <c r="AP203" s="35">
        <f t="shared" si="105"/>
        <v>3.0000002000000001</v>
      </c>
      <c r="AQ203" s="35">
        <f t="shared" si="106"/>
        <v>0.93213139923116706</v>
      </c>
      <c r="AR203" s="35">
        <f t="shared" si="107"/>
        <v>2.0678688007688333</v>
      </c>
    </row>
    <row r="204" spans="6:44" ht="15.75">
      <c r="F204">
        <v>273</v>
      </c>
      <c r="G204" s="35">
        <v>0.25</v>
      </c>
      <c r="H204" s="35">
        <v>1.5000001000000001</v>
      </c>
      <c r="I204" s="35">
        <v>3.0000002000000001</v>
      </c>
      <c r="J204" s="35">
        <v>5</v>
      </c>
      <c r="K204" s="35">
        <v>4.5</v>
      </c>
      <c r="L204" s="35">
        <v>0</v>
      </c>
      <c r="M204" s="35"/>
      <c r="N204" s="35">
        <v>1</v>
      </c>
      <c r="O204" s="35">
        <v>1.5000001000000001</v>
      </c>
      <c r="P204" s="35">
        <v>0</v>
      </c>
      <c r="Q204" s="35"/>
      <c r="R204" s="34">
        <f t="shared" si="93"/>
        <v>0.25</v>
      </c>
      <c r="S204" s="34">
        <f t="shared" si="81"/>
        <v>1.2975000864999999</v>
      </c>
      <c r="T204" s="34">
        <f t="shared" si="82"/>
        <v>1.2066000804400001</v>
      </c>
      <c r="U204" s="34">
        <f t="shared" si="94"/>
        <v>-1.1068</v>
      </c>
      <c r="V204" s="15">
        <f t="shared" si="95"/>
        <v>0.24846794868262756</v>
      </c>
      <c r="W204" s="34">
        <f t="shared" si="83"/>
        <v>1.2423397434131378</v>
      </c>
      <c r="X204" s="34">
        <f t="shared" si="84"/>
        <v>1.2900000000000023E-2</v>
      </c>
      <c r="Y204" s="15">
        <f t="shared" si="96"/>
        <v>0.50322495527805666</v>
      </c>
      <c r="Z204" s="34">
        <f t="shared" si="85"/>
        <v>2.2645122987512551</v>
      </c>
      <c r="AA204" s="34">
        <f t="shared" si="86"/>
        <v>-0.3819999999999999</v>
      </c>
      <c r="AB204" s="15">
        <f t="shared" si="97"/>
        <v>0.40564461209270181</v>
      </c>
      <c r="AC204" s="34">
        <f t="shared" si="87"/>
        <v>0</v>
      </c>
      <c r="AD204" s="34">
        <f t="shared" si="98"/>
        <v>-0.79680000000000006</v>
      </c>
      <c r="AE204" s="15">
        <f t="shared" si="99"/>
        <v>0.31071044569635931</v>
      </c>
      <c r="AF204" s="34">
        <f t="shared" si="88"/>
        <v>0.31071044569635931</v>
      </c>
      <c r="AG204" s="34">
        <f t="shared" si="89"/>
        <v>0.80779999999999985</v>
      </c>
      <c r="AH204" s="15">
        <f t="shared" si="100"/>
        <v>0.69164049960599694</v>
      </c>
      <c r="AI204" s="34">
        <f t="shared" si="90"/>
        <v>1.0374608185730454</v>
      </c>
      <c r="AJ204" s="34">
        <f t="shared" si="91"/>
        <v>4.2000000000000925E-3</v>
      </c>
      <c r="AK204" s="15">
        <f t="shared" si="101"/>
        <v>0.50104999845650278</v>
      </c>
      <c r="AL204" s="34">
        <f t="shared" si="92"/>
        <v>0</v>
      </c>
      <c r="AM204" s="35">
        <f t="shared" si="102"/>
        <v>14.2500003</v>
      </c>
      <c r="AN204" s="35">
        <f t="shared" si="103"/>
        <v>6.2609522091043921</v>
      </c>
      <c r="AO204" s="35">
        <f t="shared" si="104"/>
        <v>7.9890480908956079</v>
      </c>
      <c r="AP204" s="35">
        <f t="shared" si="105"/>
        <v>2.5000001000000003</v>
      </c>
      <c r="AQ204" s="35">
        <f t="shared" si="106"/>
        <v>1.3481712642694048</v>
      </c>
      <c r="AR204" s="35">
        <f t="shared" si="107"/>
        <v>1.1518288357305955</v>
      </c>
    </row>
    <row r="205" spans="6:44" ht="15.75">
      <c r="F205">
        <v>274</v>
      </c>
      <c r="G205" s="35">
        <v>0.3</v>
      </c>
      <c r="H205" s="35">
        <v>0.75000005999999997</v>
      </c>
      <c r="I205" s="35">
        <v>1</v>
      </c>
      <c r="J205" s="35">
        <v>2</v>
      </c>
      <c r="K205" s="35">
        <v>2</v>
      </c>
      <c r="L205" s="35">
        <v>0.2</v>
      </c>
      <c r="M205" s="35"/>
      <c r="N205" s="35">
        <v>0.5</v>
      </c>
      <c r="O205" s="35">
        <v>1</v>
      </c>
      <c r="P205" s="35">
        <v>0.2</v>
      </c>
      <c r="Q205" s="35"/>
      <c r="R205" s="34">
        <f t="shared" si="93"/>
        <v>0.3</v>
      </c>
      <c r="S205" s="34">
        <f t="shared" si="81"/>
        <v>0.64875005190000001</v>
      </c>
      <c r="T205" s="34">
        <f t="shared" si="82"/>
        <v>0.4022</v>
      </c>
      <c r="U205" s="34">
        <f t="shared" si="94"/>
        <v>-1.1068</v>
      </c>
      <c r="V205" s="15">
        <f t="shared" si="95"/>
        <v>0.24846794868262756</v>
      </c>
      <c r="W205" s="34">
        <f t="shared" si="83"/>
        <v>0.49693589736525512</v>
      </c>
      <c r="X205" s="34">
        <f t="shared" si="84"/>
        <v>1.2900000000000023E-2</v>
      </c>
      <c r="Y205" s="15">
        <f t="shared" si="96"/>
        <v>0.50322495527805666</v>
      </c>
      <c r="Z205" s="34">
        <f t="shared" si="85"/>
        <v>1.0064499105561133</v>
      </c>
      <c r="AA205" s="34">
        <f t="shared" si="86"/>
        <v>-0.3819999999999999</v>
      </c>
      <c r="AB205" s="15">
        <f t="shared" si="97"/>
        <v>0.40564461209270181</v>
      </c>
      <c r="AC205" s="34">
        <f t="shared" si="87"/>
        <v>8.1128922418540361E-2</v>
      </c>
      <c r="AD205" s="34">
        <f t="shared" si="98"/>
        <v>-0.79680000000000006</v>
      </c>
      <c r="AE205" s="15">
        <f t="shared" si="99"/>
        <v>0.31071044569635931</v>
      </c>
      <c r="AF205" s="34">
        <f t="shared" si="88"/>
        <v>0.15535522284817965</v>
      </c>
      <c r="AG205" s="34">
        <f t="shared" si="89"/>
        <v>0.80779999999999985</v>
      </c>
      <c r="AH205" s="15">
        <f t="shared" si="100"/>
        <v>0.69164049960599694</v>
      </c>
      <c r="AI205" s="34">
        <f t="shared" si="90"/>
        <v>0.69164049960599694</v>
      </c>
      <c r="AJ205" s="34">
        <f t="shared" si="91"/>
        <v>4.2000000000000925E-3</v>
      </c>
      <c r="AK205" s="15">
        <f t="shared" si="101"/>
        <v>0.50104999845650278</v>
      </c>
      <c r="AL205" s="34">
        <f t="shared" si="92"/>
        <v>0.10020999969130057</v>
      </c>
      <c r="AM205" s="35">
        <f t="shared" si="102"/>
        <v>6.2500000600000005</v>
      </c>
      <c r="AN205" s="35">
        <f t="shared" si="103"/>
        <v>2.9354647822399089</v>
      </c>
      <c r="AO205" s="35">
        <f t="shared" si="104"/>
        <v>3.3145352777600916</v>
      </c>
      <c r="AP205" s="35">
        <f t="shared" si="105"/>
        <v>1.7</v>
      </c>
      <c r="AQ205" s="35">
        <f t="shared" si="106"/>
        <v>0.94720572214547727</v>
      </c>
      <c r="AR205" s="35">
        <f t="shared" si="107"/>
        <v>0.75279427785452269</v>
      </c>
    </row>
    <row r="206" spans="6:44" ht="15.75">
      <c r="F206">
        <v>275</v>
      </c>
      <c r="G206" s="35">
        <v>0.6</v>
      </c>
      <c r="H206" s="35">
        <v>0.90000004</v>
      </c>
      <c r="I206" s="35">
        <v>1.5000001000000001</v>
      </c>
      <c r="J206" s="35">
        <v>0.4</v>
      </c>
      <c r="K206" s="35">
        <v>0</v>
      </c>
      <c r="L206" s="35">
        <v>0</v>
      </c>
      <c r="M206" s="35"/>
      <c r="N206" s="35">
        <v>0.8</v>
      </c>
      <c r="O206" s="35">
        <v>0.2</v>
      </c>
      <c r="P206" s="35">
        <v>0</v>
      </c>
      <c r="Q206" s="35"/>
      <c r="R206" s="34">
        <f t="shared" si="93"/>
        <v>0.6</v>
      </c>
      <c r="S206" s="34">
        <f t="shared" si="81"/>
        <v>0.77850003459999995</v>
      </c>
      <c r="T206" s="34">
        <f t="shared" si="82"/>
        <v>0.60330004022000006</v>
      </c>
      <c r="U206" s="34">
        <f t="shared" si="94"/>
        <v>-1.1068</v>
      </c>
      <c r="V206" s="15">
        <f t="shared" si="95"/>
        <v>0.24846794868262756</v>
      </c>
      <c r="W206" s="34">
        <f t="shared" si="83"/>
        <v>9.9387179473051035E-2</v>
      </c>
      <c r="X206" s="34">
        <f t="shared" si="84"/>
        <v>1.2900000000000023E-2</v>
      </c>
      <c r="Y206" s="15">
        <f t="shared" si="96"/>
        <v>0.50322495527805666</v>
      </c>
      <c r="Z206" s="34">
        <f t="shared" si="85"/>
        <v>0</v>
      </c>
      <c r="AA206" s="34">
        <f t="shared" si="86"/>
        <v>-0.3819999999999999</v>
      </c>
      <c r="AB206" s="15">
        <f t="shared" si="97"/>
        <v>0.40564461209270181</v>
      </c>
      <c r="AC206" s="34">
        <f t="shared" si="87"/>
        <v>0</v>
      </c>
      <c r="AD206" s="34">
        <f t="shared" si="98"/>
        <v>-0.79680000000000006</v>
      </c>
      <c r="AE206" s="15">
        <f t="shared" si="99"/>
        <v>0.31071044569635931</v>
      </c>
      <c r="AF206" s="34">
        <f t="shared" si="88"/>
        <v>0.24856835655708745</v>
      </c>
      <c r="AG206" s="34">
        <f t="shared" si="89"/>
        <v>0.80779999999999985</v>
      </c>
      <c r="AH206" s="15">
        <f t="shared" si="100"/>
        <v>0.69164049960599694</v>
      </c>
      <c r="AI206" s="34">
        <f t="shared" si="90"/>
        <v>0.1383280999211994</v>
      </c>
      <c r="AJ206" s="34">
        <f t="shared" si="91"/>
        <v>4.2000000000000925E-3</v>
      </c>
      <c r="AK206" s="15">
        <f t="shared" si="101"/>
        <v>0.50104999845650278</v>
      </c>
      <c r="AL206" s="34">
        <f t="shared" si="92"/>
        <v>0</v>
      </c>
      <c r="AM206" s="35">
        <f t="shared" si="102"/>
        <v>3.4000001399999999</v>
      </c>
      <c r="AN206" s="35">
        <f t="shared" si="103"/>
        <v>2.0811872542930514</v>
      </c>
      <c r="AO206" s="35">
        <f t="shared" si="104"/>
        <v>1.3188128857069485</v>
      </c>
      <c r="AP206" s="35">
        <f t="shared" si="105"/>
        <v>1</v>
      </c>
      <c r="AQ206" s="35">
        <f t="shared" si="106"/>
        <v>0.38689645647828685</v>
      </c>
      <c r="AR206" s="35">
        <f t="shared" si="107"/>
        <v>0.61310354352171315</v>
      </c>
    </row>
    <row r="207" spans="6:44" ht="15.75">
      <c r="F207">
        <v>276</v>
      </c>
      <c r="G207" s="35">
        <v>0.5</v>
      </c>
      <c r="H207" s="35">
        <v>0.5</v>
      </c>
      <c r="I207" s="35">
        <v>1</v>
      </c>
      <c r="J207" s="35">
        <v>3.0000002000000001</v>
      </c>
      <c r="K207" s="35">
        <v>1</v>
      </c>
      <c r="L207" s="35">
        <v>0.5</v>
      </c>
      <c r="M207" s="35"/>
      <c r="N207" s="35"/>
      <c r="O207" s="35"/>
      <c r="P207" s="35"/>
      <c r="Q207" s="35"/>
      <c r="R207" s="34">
        <f t="shared" si="93"/>
        <v>0.5</v>
      </c>
      <c r="S207" s="34">
        <f t="shared" si="81"/>
        <v>0.4325</v>
      </c>
      <c r="T207" s="34">
        <f t="shared" si="82"/>
        <v>0.4022</v>
      </c>
      <c r="U207" s="34">
        <f t="shared" si="94"/>
        <v>-1.1068</v>
      </c>
      <c r="V207" s="15">
        <f t="shared" si="95"/>
        <v>0.24846794868262756</v>
      </c>
      <c r="W207" s="34">
        <f t="shared" si="83"/>
        <v>0.74540389574147248</v>
      </c>
      <c r="X207" s="34">
        <f t="shared" si="84"/>
        <v>1.2900000000000023E-2</v>
      </c>
      <c r="Y207" s="15">
        <f t="shared" si="96"/>
        <v>0.50322495527805666</v>
      </c>
      <c r="Z207" s="34">
        <f t="shared" si="85"/>
        <v>0.50322495527805666</v>
      </c>
      <c r="AA207" s="34">
        <f t="shared" si="86"/>
        <v>-0.3819999999999999</v>
      </c>
      <c r="AB207" s="15">
        <f t="shared" si="97"/>
        <v>0.40564461209270181</v>
      </c>
      <c r="AC207" s="34">
        <f t="shared" si="87"/>
        <v>0.2028223060463509</v>
      </c>
      <c r="AD207" s="34">
        <f t="shared" si="98"/>
        <v>-0.79680000000000006</v>
      </c>
      <c r="AE207" s="15">
        <f t="shared" si="99"/>
        <v>0.31071044569635931</v>
      </c>
      <c r="AF207" s="34">
        <f t="shared" si="88"/>
        <v>0</v>
      </c>
      <c r="AG207" s="34">
        <f t="shared" si="89"/>
        <v>0.80779999999999985</v>
      </c>
      <c r="AH207" s="15">
        <f t="shared" si="100"/>
        <v>0.69164049960599694</v>
      </c>
      <c r="AI207" s="34">
        <f t="shared" si="90"/>
        <v>0</v>
      </c>
      <c r="AJ207" s="34">
        <f t="shared" si="91"/>
        <v>4.2000000000000925E-3</v>
      </c>
      <c r="AK207" s="15">
        <f t="shared" si="101"/>
        <v>0.50104999845650278</v>
      </c>
      <c r="AL207" s="34">
        <f t="shared" si="92"/>
        <v>0</v>
      </c>
      <c r="AM207" s="35">
        <f t="shared" si="102"/>
        <v>6.5000002000000006</v>
      </c>
      <c r="AN207" s="35">
        <f t="shared" si="103"/>
        <v>2.7861511570658797</v>
      </c>
      <c r="AO207" s="35">
        <f t="shared" si="104"/>
        <v>3.7138490429341209</v>
      </c>
      <c r="AP207" s="35">
        <f t="shared" si="105"/>
        <v>0</v>
      </c>
      <c r="AQ207" s="35">
        <f t="shared" si="106"/>
        <v>0</v>
      </c>
      <c r="AR207" s="35">
        <f t="shared" si="107"/>
        <v>0</v>
      </c>
    </row>
    <row r="208" spans="6:44" ht="15.75">
      <c r="F208">
        <v>279</v>
      </c>
      <c r="G208" s="35">
        <v>0.4</v>
      </c>
      <c r="H208" s="35">
        <v>1</v>
      </c>
      <c r="I208" s="35">
        <v>2</v>
      </c>
      <c r="J208" s="35">
        <v>4</v>
      </c>
      <c r="K208" s="35">
        <v>2</v>
      </c>
      <c r="L208" s="35">
        <v>0</v>
      </c>
      <c r="M208" s="35"/>
      <c r="N208" s="35">
        <v>2</v>
      </c>
      <c r="O208" s="35">
        <v>1</v>
      </c>
      <c r="P208" s="35">
        <v>0</v>
      </c>
      <c r="Q208" s="35"/>
      <c r="R208" s="34">
        <f t="shared" si="93"/>
        <v>0.4</v>
      </c>
      <c r="S208" s="34">
        <f t="shared" si="81"/>
        <v>0.86499999999999999</v>
      </c>
      <c r="T208" s="34">
        <f t="shared" si="82"/>
        <v>0.8044</v>
      </c>
      <c r="U208" s="34">
        <f t="shared" si="94"/>
        <v>-1.1068</v>
      </c>
      <c r="V208" s="15">
        <f t="shared" si="95"/>
        <v>0.24846794868262756</v>
      </c>
      <c r="W208" s="34">
        <f t="shared" si="83"/>
        <v>0.99387179473051024</v>
      </c>
      <c r="X208" s="34">
        <f t="shared" si="84"/>
        <v>1.2900000000000023E-2</v>
      </c>
      <c r="Y208" s="15">
        <f t="shared" si="96"/>
        <v>0.50322495527805666</v>
      </c>
      <c r="Z208" s="34">
        <f t="shared" si="85"/>
        <v>1.0064499105561133</v>
      </c>
      <c r="AA208" s="34">
        <f t="shared" si="86"/>
        <v>-0.3819999999999999</v>
      </c>
      <c r="AB208" s="15">
        <f t="shared" si="97"/>
        <v>0.40564461209270181</v>
      </c>
      <c r="AC208" s="34">
        <f t="shared" si="87"/>
        <v>0</v>
      </c>
      <c r="AD208" s="34">
        <f t="shared" si="98"/>
        <v>-0.79680000000000006</v>
      </c>
      <c r="AE208" s="15">
        <f t="shared" si="99"/>
        <v>0.31071044569635931</v>
      </c>
      <c r="AF208" s="34">
        <f t="shared" si="88"/>
        <v>0.62142089139271861</v>
      </c>
      <c r="AG208" s="34">
        <f t="shared" si="89"/>
        <v>0.80779999999999985</v>
      </c>
      <c r="AH208" s="15">
        <f t="shared" si="100"/>
        <v>0.69164049960599694</v>
      </c>
      <c r="AI208" s="34">
        <f t="shared" si="90"/>
        <v>0.69164049960599694</v>
      </c>
      <c r="AJ208" s="34">
        <f t="shared" si="91"/>
        <v>4.2000000000000925E-3</v>
      </c>
      <c r="AK208" s="15">
        <f t="shared" si="101"/>
        <v>0.50104999845650278</v>
      </c>
      <c r="AL208" s="34">
        <f t="shared" si="92"/>
        <v>0</v>
      </c>
      <c r="AM208" s="35">
        <f t="shared" si="102"/>
        <v>9.4</v>
      </c>
      <c r="AN208" s="35">
        <f t="shared" si="103"/>
        <v>4.0697217052866232</v>
      </c>
      <c r="AO208" s="35">
        <f t="shared" si="104"/>
        <v>5.3302782947133771</v>
      </c>
      <c r="AP208" s="35">
        <f t="shared" si="105"/>
        <v>3</v>
      </c>
      <c r="AQ208" s="35">
        <f t="shared" si="106"/>
        <v>1.3130613909987154</v>
      </c>
      <c r="AR208" s="35">
        <f t="shared" si="107"/>
        <v>1.6869386090012846</v>
      </c>
    </row>
    <row r="209" spans="6:44" ht="15.75">
      <c r="F209">
        <v>280</v>
      </c>
      <c r="G209" s="35"/>
      <c r="H209" s="35"/>
      <c r="I209" s="35"/>
      <c r="J209" s="35"/>
      <c r="K209" s="35"/>
      <c r="L209" s="35"/>
      <c r="M209" s="35"/>
      <c r="N209" s="35"/>
      <c r="O209" s="35"/>
      <c r="P209" s="35"/>
      <c r="Q209" s="35"/>
      <c r="R209" s="34">
        <f t="shared" si="93"/>
        <v>0</v>
      </c>
      <c r="S209" s="34">
        <f t="shared" si="81"/>
        <v>0</v>
      </c>
      <c r="T209" s="34">
        <f t="shared" si="82"/>
        <v>0</v>
      </c>
      <c r="U209" s="34">
        <f t="shared" si="94"/>
        <v>-1.1068</v>
      </c>
      <c r="V209" s="15">
        <f t="shared" si="95"/>
        <v>0.24846794868262756</v>
      </c>
      <c r="W209" s="34">
        <f t="shared" si="83"/>
        <v>0</v>
      </c>
      <c r="X209" s="34">
        <f t="shared" si="84"/>
        <v>1.2900000000000023E-2</v>
      </c>
      <c r="Y209" s="15">
        <f t="shared" si="96"/>
        <v>0.50322495527805666</v>
      </c>
      <c r="Z209" s="34">
        <f t="shared" si="85"/>
        <v>0</v>
      </c>
      <c r="AA209" s="34">
        <f t="shared" si="86"/>
        <v>-0.3819999999999999</v>
      </c>
      <c r="AB209" s="15">
        <f t="shared" si="97"/>
        <v>0.40564461209270181</v>
      </c>
      <c r="AC209" s="34">
        <f t="shared" si="87"/>
        <v>0</v>
      </c>
      <c r="AD209" s="34">
        <f t="shared" si="98"/>
        <v>-0.79680000000000006</v>
      </c>
      <c r="AE209" s="15">
        <f t="shared" si="99"/>
        <v>0.31071044569635931</v>
      </c>
      <c r="AF209" s="34">
        <f t="shared" si="88"/>
        <v>0</v>
      </c>
      <c r="AG209" s="34">
        <f t="shared" si="89"/>
        <v>0.80779999999999985</v>
      </c>
      <c r="AH209" s="15">
        <f t="shared" si="100"/>
        <v>0.69164049960599694</v>
      </c>
      <c r="AI209" s="34">
        <f t="shared" si="90"/>
        <v>0</v>
      </c>
      <c r="AJ209" s="34">
        <f t="shared" si="91"/>
        <v>4.2000000000000925E-3</v>
      </c>
      <c r="AK209" s="15">
        <f t="shared" si="101"/>
        <v>0.50104999845650278</v>
      </c>
      <c r="AL209" s="34">
        <f t="shared" si="92"/>
        <v>0</v>
      </c>
      <c r="AM209" s="35">
        <f t="shared" si="102"/>
        <v>0</v>
      </c>
      <c r="AN209" s="35">
        <f t="shared" si="103"/>
        <v>0</v>
      </c>
      <c r="AO209" s="35">
        <f t="shared" si="104"/>
        <v>0</v>
      </c>
      <c r="AP209" s="35">
        <f t="shared" si="105"/>
        <v>0</v>
      </c>
      <c r="AQ209" s="35">
        <f t="shared" si="106"/>
        <v>0</v>
      </c>
      <c r="AR209" s="35">
        <f t="shared" si="107"/>
        <v>0</v>
      </c>
    </row>
    <row r="210" spans="6:44" ht="15.75">
      <c r="F210">
        <v>281</v>
      </c>
      <c r="G210" s="35">
        <v>0.6</v>
      </c>
      <c r="H210" s="35">
        <v>0.90000004</v>
      </c>
      <c r="I210" s="35">
        <v>2.3000001999999999</v>
      </c>
      <c r="J210" s="35">
        <v>3.8000001999999999</v>
      </c>
      <c r="K210" s="35">
        <v>6.1000003999999999</v>
      </c>
      <c r="L210" s="35">
        <v>0</v>
      </c>
      <c r="M210" s="35"/>
      <c r="N210" s="35">
        <v>1.1000000000000001</v>
      </c>
      <c r="O210" s="35">
        <v>0</v>
      </c>
      <c r="P210" s="35">
        <v>0</v>
      </c>
      <c r="Q210" s="35"/>
      <c r="R210" s="34">
        <f t="shared" si="93"/>
        <v>0.6</v>
      </c>
      <c r="S210" s="34">
        <f t="shared" si="81"/>
        <v>0.77850003459999995</v>
      </c>
      <c r="T210" s="34">
        <f t="shared" si="82"/>
        <v>0.92506008043999999</v>
      </c>
      <c r="U210" s="34">
        <f t="shared" si="94"/>
        <v>-1.1068</v>
      </c>
      <c r="V210" s="15">
        <f t="shared" si="95"/>
        <v>0.24846794868262756</v>
      </c>
      <c r="W210" s="34">
        <f t="shared" si="83"/>
        <v>0.94417825468757444</v>
      </c>
      <c r="X210" s="34">
        <f t="shared" si="84"/>
        <v>1.2900000000000023E-2</v>
      </c>
      <c r="Y210" s="15">
        <f t="shared" si="96"/>
        <v>0.50322495527805666</v>
      </c>
      <c r="Z210" s="34">
        <f t="shared" si="85"/>
        <v>3.0696724284861276</v>
      </c>
      <c r="AA210" s="34">
        <f t="shared" si="86"/>
        <v>-0.3819999999999999</v>
      </c>
      <c r="AB210" s="15">
        <f t="shared" si="97"/>
        <v>0.40564461209270181</v>
      </c>
      <c r="AC210" s="34">
        <f t="shared" si="87"/>
        <v>0</v>
      </c>
      <c r="AD210" s="34">
        <f t="shared" si="98"/>
        <v>-0.79680000000000006</v>
      </c>
      <c r="AE210" s="15">
        <f t="shared" si="99"/>
        <v>0.31071044569635931</v>
      </c>
      <c r="AF210" s="34">
        <f t="shared" si="88"/>
        <v>0.34178149026599525</v>
      </c>
      <c r="AG210" s="34">
        <f t="shared" si="89"/>
        <v>0.80779999999999985</v>
      </c>
      <c r="AH210" s="15">
        <f t="shared" si="100"/>
        <v>0.69164049960599694</v>
      </c>
      <c r="AI210" s="34">
        <f t="shared" si="90"/>
        <v>0</v>
      </c>
      <c r="AJ210" s="34">
        <f t="shared" si="91"/>
        <v>4.2000000000000925E-3</v>
      </c>
      <c r="AK210" s="15">
        <f t="shared" si="101"/>
        <v>0.50104999845650278</v>
      </c>
      <c r="AL210" s="34">
        <f t="shared" si="92"/>
        <v>0</v>
      </c>
      <c r="AM210" s="35">
        <f t="shared" si="102"/>
        <v>13.700000840000001</v>
      </c>
      <c r="AN210" s="35">
        <f t="shared" si="103"/>
        <v>6.317410798213702</v>
      </c>
      <c r="AO210" s="35">
        <f t="shared" si="104"/>
        <v>7.3825900417862993</v>
      </c>
      <c r="AP210" s="35">
        <f t="shared" si="105"/>
        <v>1.1000000000000001</v>
      </c>
      <c r="AQ210" s="35">
        <f t="shared" si="106"/>
        <v>0.34178149026599525</v>
      </c>
      <c r="AR210" s="35">
        <f t="shared" si="107"/>
        <v>0.75821850973400484</v>
      </c>
    </row>
    <row r="211" spans="6:44" ht="15.75">
      <c r="F211">
        <v>282</v>
      </c>
      <c r="G211" s="35">
        <v>0.6</v>
      </c>
      <c r="H211" s="35">
        <v>1.7</v>
      </c>
      <c r="I211" s="35">
        <v>2</v>
      </c>
      <c r="J211" s="35">
        <v>3.0000002000000001</v>
      </c>
      <c r="K211" s="35">
        <v>2</v>
      </c>
      <c r="L211" s="35">
        <v>0</v>
      </c>
      <c r="M211" s="35"/>
      <c r="N211" s="35">
        <v>0.2</v>
      </c>
      <c r="O211" s="35">
        <v>0</v>
      </c>
      <c r="P211" s="35">
        <v>0</v>
      </c>
      <c r="Q211" s="35"/>
      <c r="R211" s="34">
        <f t="shared" si="93"/>
        <v>0.6</v>
      </c>
      <c r="S211" s="34">
        <f t="shared" si="81"/>
        <v>1.4704999999999999</v>
      </c>
      <c r="T211" s="34">
        <f t="shared" si="82"/>
        <v>0.8044</v>
      </c>
      <c r="U211" s="34">
        <f t="shared" si="94"/>
        <v>-1.1068</v>
      </c>
      <c r="V211" s="15">
        <f t="shared" si="95"/>
        <v>0.24846794868262756</v>
      </c>
      <c r="W211" s="34">
        <f t="shared" si="83"/>
        <v>0.74540389574147248</v>
      </c>
      <c r="X211" s="34">
        <f t="shared" si="84"/>
        <v>1.2900000000000023E-2</v>
      </c>
      <c r="Y211" s="15">
        <f t="shared" si="96"/>
        <v>0.50322495527805666</v>
      </c>
      <c r="Z211" s="34">
        <f t="shared" si="85"/>
        <v>1.0064499105561133</v>
      </c>
      <c r="AA211" s="34">
        <f t="shared" si="86"/>
        <v>-0.3819999999999999</v>
      </c>
      <c r="AB211" s="15">
        <f t="shared" si="97"/>
        <v>0.40564461209270181</v>
      </c>
      <c r="AC211" s="34">
        <f t="shared" si="87"/>
        <v>0</v>
      </c>
      <c r="AD211" s="34">
        <f t="shared" si="98"/>
        <v>-0.79680000000000006</v>
      </c>
      <c r="AE211" s="15">
        <f t="shared" si="99"/>
        <v>0.31071044569635931</v>
      </c>
      <c r="AF211" s="34">
        <f t="shared" si="88"/>
        <v>6.2142089139271862E-2</v>
      </c>
      <c r="AG211" s="34">
        <f t="shared" si="89"/>
        <v>0.80779999999999985</v>
      </c>
      <c r="AH211" s="15">
        <f t="shared" si="100"/>
        <v>0.69164049960599694</v>
      </c>
      <c r="AI211" s="34">
        <f t="shared" si="90"/>
        <v>0</v>
      </c>
      <c r="AJ211" s="34">
        <f t="shared" si="91"/>
        <v>4.2000000000000925E-3</v>
      </c>
      <c r="AK211" s="15">
        <f t="shared" si="101"/>
        <v>0.50104999845650278</v>
      </c>
      <c r="AL211" s="34">
        <f t="shared" si="92"/>
        <v>0</v>
      </c>
      <c r="AM211" s="35">
        <f t="shared" si="102"/>
        <v>9.3000001999999995</v>
      </c>
      <c r="AN211" s="35">
        <f t="shared" si="103"/>
        <v>4.6267538062975859</v>
      </c>
      <c r="AO211" s="35">
        <f t="shared" si="104"/>
        <v>4.6732463937024136</v>
      </c>
      <c r="AP211" s="35">
        <f t="shared" si="105"/>
        <v>0.2</v>
      </c>
      <c r="AQ211" s="35">
        <f t="shared" si="106"/>
        <v>6.2142089139271862E-2</v>
      </c>
      <c r="AR211" s="35">
        <f t="shared" si="107"/>
        <v>0.13785791086072816</v>
      </c>
    </row>
    <row r="212" spans="6:44" ht="15.75">
      <c r="F212">
        <v>283</v>
      </c>
      <c r="G212" s="35">
        <v>0.1</v>
      </c>
      <c r="H212" s="35">
        <v>0.2</v>
      </c>
      <c r="I212" s="35">
        <v>1.5000001000000001</v>
      </c>
      <c r="J212" s="35">
        <v>1.5000001000000001</v>
      </c>
      <c r="K212" s="35">
        <v>1.5000001000000001</v>
      </c>
      <c r="L212" s="35">
        <v>0</v>
      </c>
      <c r="M212" s="35"/>
      <c r="N212" s="35">
        <v>0.5</v>
      </c>
      <c r="O212" s="35">
        <v>0.5</v>
      </c>
      <c r="P212" s="35">
        <v>0</v>
      </c>
      <c r="Q212" s="35"/>
      <c r="R212" s="34">
        <f t="shared" si="93"/>
        <v>0.1</v>
      </c>
      <c r="S212" s="34">
        <f t="shared" si="81"/>
        <v>0.17300000000000001</v>
      </c>
      <c r="T212" s="34">
        <f t="shared" si="82"/>
        <v>0.60330004022000006</v>
      </c>
      <c r="U212" s="34">
        <f t="shared" si="94"/>
        <v>-1.1068</v>
      </c>
      <c r="V212" s="15">
        <f t="shared" si="95"/>
        <v>0.24846794868262756</v>
      </c>
      <c r="W212" s="34">
        <f t="shared" si="83"/>
        <v>0.37270194787073624</v>
      </c>
      <c r="X212" s="34">
        <f t="shared" si="84"/>
        <v>1.2900000000000023E-2</v>
      </c>
      <c r="Y212" s="15">
        <f t="shared" si="96"/>
        <v>0.50322495527805666</v>
      </c>
      <c r="Z212" s="34">
        <f t="shared" si="85"/>
        <v>0.75483748323958055</v>
      </c>
      <c r="AA212" s="34">
        <f t="shared" si="86"/>
        <v>-0.3819999999999999</v>
      </c>
      <c r="AB212" s="15">
        <f t="shared" si="97"/>
        <v>0.40564461209270181</v>
      </c>
      <c r="AC212" s="34">
        <f t="shared" si="87"/>
        <v>0</v>
      </c>
      <c r="AD212" s="34">
        <f t="shared" si="98"/>
        <v>-0.79680000000000006</v>
      </c>
      <c r="AE212" s="15">
        <f t="shared" si="99"/>
        <v>0.31071044569635931</v>
      </c>
      <c r="AF212" s="34">
        <f t="shared" si="88"/>
        <v>0.15535522284817965</v>
      </c>
      <c r="AG212" s="34">
        <f t="shared" si="89"/>
        <v>0.80779999999999985</v>
      </c>
      <c r="AH212" s="15">
        <f t="shared" si="100"/>
        <v>0.69164049960599694</v>
      </c>
      <c r="AI212" s="34">
        <f t="shared" si="90"/>
        <v>0.34582024980299847</v>
      </c>
      <c r="AJ212" s="34">
        <f t="shared" si="91"/>
        <v>4.2000000000000925E-3</v>
      </c>
      <c r="AK212" s="15">
        <f t="shared" si="101"/>
        <v>0.50104999845650278</v>
      </c>
      <c r="AL212" s="34">
        <f t="shared" si="92"/>
        <v>0</v>
      </c>
      <c r="AM212" s="35">
        <f t="shared" si="102"/>
        <v>4.8000003000000007</v>
      </c>
      <c r="AN212" s="35">
        <f t="shared" si="103"/>
        <v>2.0038394713303171</v>
      </c>
      <c r="AO212" s="35">
        <f t="shared" si="104"/>
        <v>2.7961608286696835</v>
      </c>
      <c r="AP212" s="35">
        <f t="shared" si="105"/>
        <v>1</v>
      </c>
      <c r="AQ212" s="35">
        <f t="shared" si="106"/>
        <v>0.50117547265117812</v>
      </c>
      <c r="AR212" s="35">
        <f t="shared" si="107"/>
        <v>0.49882452734882188</v>
      </c>
    </row>
    <row r="213" spans="6:44" ht="15.75">
      <c r="F213">
        <v>284</v>
      </c>
      <c r="G213" s="35">
        <v>0</v>
      </c>
      <c r="H213" s="35">
        <v>0.2</v>
      </c>
      <c r="I213" s="35">
        <v>1.5000001000000001</v>
      </c>
      <c r="J213" s="35">
        <v>1.5000001000000001</v>
      </c>
      <c r="K213" s="35">
        <v>1.5000001000000001</v>
      </c>
      <c r="L213" s="35">
        <v>0</v>
      </c>
      <c r="M213" s="35"/>
      <c r="N213" s="35">
        <v>0.5</v>
      </c>
      <c r="O213" s="35">
        <v>0.5</v>
      </c>
      <c r="P213" s="35">
        <v>0</v>
      </c>
      <c r="Q213" s="35"/>
      <c r="R213" s="34">
        <f t="shared" si="93"/>
        <v>0</v>
      </c>
      <c r="S213" s="34">
        <f t="shared" si="81"/>
        <v>0.17300000000000001</v>
      </c>
      <c r="T213" s="34">
        <f t="shared" si="82"/>
        <v>0.60330004022000006</v>
      </c>
      <c r="U213" s="34">
        <f t="shared" si="94"/>
        <v>-1.1068</v>
      </c>
      <c r="V213" s="15">
        <f t="shared" si="95"/>
        <v>0.24846794868262756</v>
      </c>
      <c r="W213" s="34">
        <f t="shared" si="83"/>
        <v>0.37270194787073624</v>
      </c>
      <c r="X213" s="34">
        <f t="shared" si="84"/>
        <v>1.2900000000000023E-2</v>
      </c>
      <c r="Y213" s="15">
        <f t="shared" si="96"/>
        <v>0.50322495527805666</v>
      </c>
      <c r="Z213" s="34">
        <f t="shared" si="85"/>
        <v>0.75483748323958055</v>
      </c>
      <c r="AA213" s="34">
        <f t="shared" si="86"/>
        <v>-0.3819999999999999</v>
      </c>
      <c r="AB213" s="15">
        <f t="shared" si="97"/>
        <v>0.40564461209270181</v>
      </c>
      <c r="AC213" s="34">
        <f t="shared" si="87"/>
        <v>0</v>
      </c>
      <c r="AD213" s="34">
        <f t="shared" si="98"/>
        <v>-0.79680000000000006</v>
      </c>
      <c r="AE213" s="15">
        <f t="shared" si="99"/>
        <v>0.31071044569635931</v>
      </c>
      <c r="AF213" s="34">
        <f t="shared" si="88"/>
        <v>0.15535522284817965</v>
      </c>
      <c r="AG213" s="34">
        <f t="shared" si="89"/>
        <v>0.80779999999999985</v>
      </c>
      <c r="AH213" s="15">
        <f t="shared" si="100"/>
        <v>0.69164049960599694</v>
      </c>
      <c r="AI213" s="34">
        <f t="shared" si="90"/>
        <v>0.34582024980299847</v>
      </c>
      <c r="AJ213" s="34">
        <f t="shared" si="91"/>
        <v>4.2000000000000925E-3</v>
      </c>
      <c r="AK213" s="15">
        <f t="shared" si="101"/>
        <v>0.50104999845650278</v>
      </c>
      <c r="AL213" s="34">
        <f t="shared" si="92"/>
        <v>0</v>
      </c>
      <c r="AM213" s="35">
        <f t="shared" si="102"/>
        <v>4.7000003000000001</v>
      </c>
      <c r="AN213" s="35">
        <f t="shared" si="103"/>
        <v>1.9038394713303168</v>
      </c>
      <c r="AO213" s="35">
        <f t="shared" si="104"/>
        <v>2.7961608286696835</v>
      </c>
      <c r="AP213" s="35">
        <f t="shared" si="105"/>
        <v>1</v>
      </c>
      <c r="AQ213" s="35">
        <f t="shared" si="106"/>
        <v>0.50117547265117812</v>
      </c>
      <c r="AR213" s="35">
        <f t="shared" si="107"/>
        <v>0.49882452734882188</v>
      </c>
    </row>
    <row r="214" spans="6:44" ht="15.75">
      <c r="F214">
        <v>286</v>
      </c>
      <c r="G214" s="35">
        <v>0.2</v>
      </c>
      <c r="H214" s="35">
        <v>1</v>
      </c>
      <c r="I214" s="35">
        <v>1</v>
      </c>
      <c r="J214" s="35">
        <v>1</v>
      </c>
      <c r="K214" s="35">
        <v>6.0000004999999996</v>
      </c>
      <c r="L214" s="35">
        <v>2</v>
      </c>
      <c r="M214" s="35"/>
      <c r="N214" s="35">
        <v>2</v>
      </c>
      <c r="O214" s="35">
        <v>5</v>
      </c>
      <c r="P214" s="35">
        <v>10</v>
      </c>
      <c r="Q214" s="35"/>
      <c r="R214" s="34">
        <f t="shared" si="93"/>
        <v>0.2</v>
      </c>
      <c r="S214" s="34">
        <f t="shared" si="81"/>
        <v>0.86499999999999999</v>
      </c>
      <c r="T214" s="34">
        <f t="shared" si="82"/>
        <v>0.4022</v>
      </c>
      <c r="U214" s="34">
        <f t="shared" si="94"/>
        <v>-1.1068</v>
      </c>
      <c r="V214" s="15">
        <f t="shared" si="95"/>
        <v>0.24846794868262756</v>
      </c>
      <c r="W214" s="34">
        <f t="shared" si="83"/>
        <v>0.24846794868262756</v>
      </c>
      <c r="X214" s="34">
        <f t="shared" si="84"/>
        <v>1.2900000000000023E-2</v>
      </c>
      <c r="Y214" s="15">
        <f t="shared" si="96"/>
        <v>0.50322495527805666</v>
      </c>
      <c r="Z214" s="34">
        <f t="shared" si="85"/>
        <v>3.0193499832808173</v>
      </c>
      <c r="AA214" s="34">
        <f t="shared" si="86"/>
        <v>-0.3819999999999999</v>
      </c>
      <c r="AB214" s="15">
        <f t="shared" si="97"/>
        <v>0.40564461209270181</v>
      </c>
      <c r="AC214" s="34">
        <f t="shared" si="87"/>
        <v>0.81128922418540361</v>
      </c>
      <c r="AD214" s="34">
        <f t="shared" si="98"/>
        <v>-0.79680000000000006</v>
      </c>
      <c r="AE214" s="15">
        <f t="shared" si="99"/>
        <v>0.31071044569635931</v>
      </c>
      <c r="AF214" s="34">
        <f t="shared" si="88"/>
        <v>0.62142089139271861</v>
      </c>
      <c r="AG214" s="34">
        <f t="shared" si="89"/>
        <v>0.80779999999999985</v>
      </c>
      <c r="AH214" s="15">
        <f t="shared" si="100"/>
        <v>0.69164049960599694</v>
      </c>
      <c r="AI214" s="34">
        <f t="shared" si="90"/>
        <v>3.4582024980299848</v>
      </c>
      <c r="AJ214" s="34">
        <f t="shared" si="91"/>
        <v>4.2000000000000925E-3</v>
      </c>
      <c r="AK214" s="15">
        <f t="shared" si="101"/>
        <v>0.50104999845650278</v>
      </c>
      <c r="AL214" s="34">
        <f t="shared" si="92"/>
        <v>5.010499984565028</v>
      </c>
      <c r="AM214" s="35">
        <f t="shared" si="102"/>
        <v>11.2000005</v>
      </c>
      <c r="AN214" s="35">
        <f t="shared" si="103"/>
        <v>5.5463071561488491</v>
      </c>
      <c r="AO214" s="35">
        <f t="shared" si="104"/>
        <v>5.6536933438511507</v>
      </c>
      <c r="AP214" s="35">
        <f t="shared" si="105"/>
        <v>17</v>
      </c>
      <c r="AQ214" s="35">
        <f t="shared" si="106"/>
        <v>9.0901233739877316</v>
      </c>
      <c r="AR214" s="35">
        <f t="shared" si="107"/>
        <v>7.9098766260122684</v>
      </c>
    </row>
    <row r="215" spans="6:44" ht="15.75">
      <c r="F215">
        <v>287</v>
      </c>
      <c r="G215" s="35">
        <v>0.2</v>
      </c>
      <c r="H215" s="35">
        <v>0.4</v>
      </c>
      <c r="I215" s="35">
        <v>0.90000004</v>
      </c>
      <c r="J215" s="35">
        <v>0.3</v>
      </c>
      <c r="K215" s="35">
        <v>0</v>
      </c>
      <c r="L215" s="35">
        <v>0</v>
      </c>
      <c r="M215" s="35"/>
      <c r="N215" s="35">
        <v>0.6</v>
      </c>
      <c r="O215" s="35">
        <v>0.3</v>
      </c>
      <c r="P215" s="35">
        <v>0</v>
      </c>
      <c r="Q215" s="35"/>
      <c r="R215" s="34">
        <f t="shared" si="93"/>
        <v>0.2</v>
      </c>
      <c r="S215" s="34">
        <f t="shared" si="81"/>
        <v>0.34600000000000003</v>
      </c>
      <c r="T215" s="34">
        <f t="shared" si="82"/>
        <v>0.36198001608800001</v>
      </c>
      <c r="U215" s="34">
        <f t="shared" si="94"/>
        <v>-1.1068</v>
      </c>
      <c r="V215" s="15">
        <f t="shared" si="95"/>
        <v>0.24846794868262756</v>
      </c>
      <c r="W215" s="34">
        <f t="shared" si="83"/>
        <v>7.4540384604788262E-2</v>
      </c>
      <c r="X215" s="34">
        <f t="shared" si="84"/>
        <v>1.2900000000000023E-2</v>
      </c>
      <c r="Y215" s="15">
        <f t="shared" si="96"/>
        <v>0.50322495527805666</v>
      </c>
      <c r="Z215" s="34">
        <f t="shared" si="85"/>
        <v>0</v>
      </c>
      <c r="AA215" s="34">
        <f t="shared" si="86"/>
        <v>-0.3819999999999999</v>
      </c>
      <c r="AB215" s="15">
        <f t="shared" si="97"/>
        <v>0.40564461209270181</v>
      </c>
      <c r="AC215" s="34">
        <f t="shared" si="87"/>
        <v>0</v>
      </c>
      <c r="AD215" s="34">
        <f t="shared" si="98"/>
        <v>-0.79680000000000006</v>
      </c>
      <c r="AE215" s="15">
        <f t="shared" si="99"/>
        <v>0.31071044569635931</v>
      </c>
      <c r="AF215" s="34">
        <f t="shared" si="88"/>
        <v>0.18642626741781557</v>
      </c>
      <c r="AG215" s="34">
        <f t="shared" si="89"/>
        <v>0.80779999999999985</v>
      </c>
      <c r="AH215" s="15">
        <f t="shared" si="100"/>
        <v>0.69164049960599694</v>
      </c>
      <c r="AI215" s="34">
        <f t="shared" si="90"/>
        <v>0.20749214988179907</v>
      </c>
      <c r="AJ215" s="34">
        <f t="shared" si="91"/>
        <v>4.2000000000000925E-3</v>
      </c>
      <c r="AK215" s="15">
        <f t="shared" si="101"/>
        <v>0.50104999845650278</v>
      </c>
      <c r="AL215" s="34">
        <f t="shared" si="92"/>
        <v>0</v>
      </c>
      <c r="AM215" s="35">
        <f t="shared" si="102"/>
        <v>1.8000000400000002</v>
      </c>
      <c r="AN215" s="35">
        <f t="shared" si="103"/>
        <v>0.98252040069278834</v>
      </c>
      <c r="AO215" s="35">
        <f t="shared" si="104"/>
        <v>0.8174796393072119</v>
      </c>
      <c r="AP215" s="35">
        <f t="shared" si="105"/>
        <v>0.89999999999999991</v>
      </c>
      <c r="AQ215" s="35">
        <f t="shared" si="106"/>
        <v>0.39391841729961463</v>
      </c>
      <c r="AR215" s="35">
        <f t="shared" si="107"/>
        <v>0.50608158270038528</v>
      </c>
    </row>
    <row r="216" spans="6:44" ht="15.75">
      <c r="F216">
        <v>288</v>
      </c>
      <c r="G216" s="35">
        <v>0.2</v>
      </c>
      <c r="H216" s="35">
        <v>0.2</v>
      </c>
      <c r="I216" s="35">
        <v>0.5</v>
      </c>
      <c r="J216" s="35">
        <v>1</v>
      </c>
      <c r="K216" s="35">
        <v>1</v>
      </c>
      <c r="L216" s="35">
        <v>1</v>
      </c>
      <c r="M216" s="35"/>
      <c r="N216" s="35">
        <v>1</v>
      </c>
      <c r="O216" s="35">
        <v>2</v>
      </c>
      <c r="P216" s="35">
        <v>2</v>
      </c>
      <c r="Q216" s="35"/>
      <c r="R216" s="34">
        <f t="shared" si="93"/>
        <v>0.2</v>
      </c>
      <c r="S216" s="34">
        <f t="shared" si="81"/>
        <v>0.17300000000000001</v>
      </c>
      <c r="T216" s="34">
        <f t="shared" si="82"/>
        <v>0.2011</v>
      </c>
      <c r="U216" s="34">
        <f t="shared" si="94"/>
        <v>-1.1068</v>
      </c>
      <c r="V216" s="15">
        <f t="shared" si="95"/>
        <v>0.24846794868262756</v>
      </c>
      <c r="W216" s="34">
        <f t="shared" si="83"/>
        <v>0.24846794868262756</v>
      </c>
      <c r="X216" s="34">
        <f t="shared" si="84"/>
        <v>1.2900000000000023E-2</v>
      </c>
      <c r="Y216" s="15">
        <f t="shared" si="96"/>
        <v>0.50322495527805666</v>
      </c>
      <c r="Z216" s="34">
        <f t="shared" si="85"/>
        <v>0.50322495527805666</v>
      </c>
      <c r="AA216" s="34">
        <f t="shared" si="86"/>
        <v>-0.3819999999999999</v>
      </c>
      <c r="AB216" s="15">
        <f t="shared" si="97"/>
        <v>0.40564461209270181</v>
      </c>
      <c r="AC216" s="34">
        <f t="shared" si="87"/>
        <v>0.40564461209270181</v>
      </c>
      <c r="AD216" s="34">
        <f t="shared" si="98"/>
        <v>-0.79680000000000006</v>
      </c>
      <c r="AE216" s="15">
        <f t="shared" si="99"/>
        <v>0.31071044569635931</v>
      </c>
      <c r="AF216" s="34">
        <f t="shared" si="88"/>
        <v>0.31071044569635931</v>
      </c>
      <c r="AG216" s="34">
        <f t="shared" si="89"/>
        <v>0.80779999999999985</v>
      </c>
      <c r="AH216" s="15">
        <f t="shared" si="100"/>
        <v>0.69164049960599694</v>
      </c>
      <c r="AI216" s="34">
        <f t="shared" si="90"/>
        <v>1.3832809992119939</v>
      </c>
      <c r="AJ216" s="34">
        <f t="shared" si="91"/>
        <v>4.2000000000000925E-3</v>
      </c>
      <c r="AK216" s="15">
        <f t="shared" si="101"/>
        <v>0.50104999845650278</v>
      </c>
      <c r="AL216" s="34">
        <f t="shared" si="92"/>
        <v>1.0020999969130056</v>
      </c>
      <c r="AM216" s="35">
        <f t="shared" si="102"/>
        <v>3.9</v>
      </c>
      <c r="AN216" s="35">
        <f t="shared" si="103"/>
        <v>1.7314375160533861</v>
      </c>
      <c r="AO216" s="35">
        <f t="shared" si="104"/>
        <v>2.168562483946614</v>
      </c>
      <c r="AP216" s="35">
        <f t="shared" si="105"/>
        <v>5</v>
      </c>
      <c r="AQ216" s="35">
        <f t="shared" si="106"/>
        <v>2.6960914418213591</v>
      </c>
      <c r="AR216" s="35">
        <f t="shared" si="107"/>
        <v>2.3039085581786409</v>
      </c>
    </row>
    <row r="217" spans="6:44" ht="15.75">
      <c r="F217">
        <v>289</v>
      </c>
      <c r="G217" s="35">
        <v>0.1</v>
      </c>
      <c r="H217" s="35">
        <v>0.1</v>
      </c>
      <c r="I217" s="35">
        <v>0.1</v>
      </c>
      <c r="J217" s="35">
        <v>0</v>
      </c>
      <c r="K217" s="35">
        <v>0</v>
      </c>
      <c r="L217" s="35">
        <v>0</v>
      </c>
      <c r="M217" s="35"/>
      <c r="N217" s="35"/>
      <c r="O217" s="35"/>
      <c r="P217" s="35"/>
      <c r="Q217" s="35"/>
      <c r="R217" s="34">
        <f t="shared" si="93"/>
        <v>0.1</v>
      </c>
      <c r="S217" s="34">
        <f t="shared" si="81"/>
        <v>8.6500000000000007E-2</v>
      </c>
      <c r="T217" s="34">
        <f t="shared" si="82"/>
        <v>4.0220000000000006E-2</v>
      </c>
      <c r="U217" s="34">
        <f t="shared" si="94"/>
        <v>-1.1068</v>
      </c>
      <c r="V217" s="15">
        <f t="shared" si="95"/>
        <v>0.24846794868262756</v>
      </c>
      <c r="W217" s="34">
        <f t="shared" si="83"/>
        <v>0</v>
      </c>
      <c r="X217" s="34">
        <f t="shared" si="84"/>
        <v>1.2900000000000023E-2</v>
      </c>
      <c r="Y217" s="15">
        <f t="shared" si="96"/>
        <v>0.50322495527805666</v>
      </c>
      <c r="Z217" s="34">
        <f t="shared" si="85"/>
        <v>0</v>
      </c>
      <c r="AA217" s="34">
        <f t="shared" si="86"/>
        <v>-0.3819999999999999</v>
      </c>
      <c r="AB217" s="15">
        <f t="shared" si="97"/>
        <v>0.40564461209270181</v>
      </c>
      <c r="AC217" s="34">
        <f t="shared" si="87"/>
        <v>0</v>
      </c>
      <c r="AD217" s="34">
        <f t="shared" si="98"/>
        <v>-0.79680000000000006</v>
      </c>
      <c r="AE217" s="15">
        <f t="shared" si="99"/>
        <v>0.31071044569635931</v>
      </c>
      <c r="AF217" s="34">
        <f t="shared" si="88"/>
        <v>0</v>
      </c>
      <c r="AG217" s="34">
        <f t="shared" si="89"/>
        <v>0.80779999999999985</v>
      </c>
      <c r="AH217" s="15">
        <f t="shared" si="100"/>
        <v>0.69164049960599694</v>
      </c>
      <c r="AI217" s="34">
        <f t="shared" si="90"/>
        <v>0</v>
      </c>
      <c r="AJ217" s="34">
        <f t="shared" si="91"/>
        <v>4.2000000000000925E-3</v>
      </c>
      <c r="AK217" s="15">
        <f t="shared" si="101"/>
        <v>0.50104999845650278</v>
      </c>
      <c r="AL217" s="34">
        <f t="shared" si="92"/>
        <v>0</v>
      </c>
      <c r="AM217" s="35">
        <f t="shared" si="102"/>
        <v>0.30000000000000004</v>
      </c>
      <c r="AN217" s="35">
        <f t="shared" si="103"/>
        <v>0.22672</v>
      </c>
      <c r="AO217" s="35">
        <f t="shared" si="104"/>
        <v>7.328000000000004E-2</v>
      </c>
      <c r="AP217" s="35">
        <f t="shared" si="105"/>
        <v>0</v>
      </c>
      <c r="AQ217" s="35">
        <f t="shared" si="106"/>
        <v>0</v>
      </c>
      <c r="AR217" s="35">
        <f t="shared" si="107"/>
        <v>0</v>
      </c>
    </row>
    <row r="218" spans="6:44" ht="15.75">
      <c r="F218">
        <v>291</v>
      </c>
      <c r="G218" s="35">
        <v>2.0000001E-2</v>
      </c>
      <c r="H218" s="35">
        <v>0.4</v>
      </c>
      <c r="I218" s="35">
        <v>0.3</v>
      </c>
      <c r="J218" s="35">
        <v>0.5</v>
      </c>
      <c r="K218" s="35">
        <v>0</v>
      </c>
      <c r="L218" s="35">
        <v>0</v>
      </c>
      <c r="M218" s="35"/>
      <c r="N218" s="35"/>
      <c r="O218" s="35"/>
      <c r="P218" s="35"/>
      <c r="Q218" s="35"/>
      <c r="R218" s="34">
        <f t="shared" si="93"/>
        <v>2.0000001E-2</v>
      </c>
      <c r="S218" s="34">
        <f t="shared" si="81"/>
        <v>0.34600000000000003</v>
      </c>
      <c r="T218" s="34">
        <f t="shared" si="82"/>
        <v>0.12065999999999999</v>
      </c>
      <c r="U218" s="34">
        <f t="shared" si="94"/>
        <v>-1.1068</v>
      </c>
      <c r="V218" s="15">
        <f t="shared" si="95"/>
        <v>0.24846794868262756</v>
      </c>
      <c r="W218" s="34">
        <f t="shared" si="83"/>
        <v>0.12423397434131378</v>
      </c>
      <c r="X218" s="34">
        <f t="shared" si="84"/>
        <v>1.2900000000000023E-2</v>
      </c>
      <c r="Y218" s="15">
        <f t="shared" si="96"/>
        <v>0.50322495527805666</v>
      </c>
      <c r="Z218" s="34">
        <f t="shared" si="85"/>
        <v>0</v>
      </c>
      <c r="AA218" s="34">
        <f t="shared" si="86"/>
        <v>-0.3819999999999999</v>
      </c>
      <c r="AB218" s="15">
        <f t="shared" si="97"/>
        <v>0.40564461209270181</v>
      </c>
      <c r="AC218" s="34">
        <f t="shared" si="87"/>
        <v>0</v>
      </c>
      <c r="AD218" s="34">
        <f t="shared" si="98"/>
        <v>-0.79680000000000006</v>
      </c>
      <c r="AE218" s="15">
        <f t="shared" si="99"/>
        <v>0.31071044569635931</v>
      </c>
      <c r="AF218" s="34">
        <f t="shared" si="88"/>
        <v>0</v>
      </c>
      <c r="AG218" s="34">
        <f t="shared" si="89"/>
        <v>0.80779999999999985</v>
      </c>
      <c r="AH218" s="15">
        <f t="shared" si="100"/>
        <v>0.69164049960599694</v>
      </c>
      <c r="AI218" s="34">
        <f t="shared" si="90"/>
        <v>0</v>
      </c>
      <c r="AJ218" s="34">
        <f t="shared" si="91"/>
        <v>4.2000000000000925E-3</v>
      </c>
      <c r="AK218" s="15">
        <f t="shared" si="101"/>
        <v>0.50104999845650278</v>
      </c>
      <c r="AL218" s="34">
        <f t="shared" si="92"/>
        <v>0</v>
      </c>
      <c r="AM218" s="35">
        <f t="shared" si="102"/>
        <v>1.2200000010000001</v>
      </c>
      <c r="AN218" s="35">
        <f t="shared" si="103"/>
        <v>0.61089397534131384</v>
      </c>
      <c r="AO218" s="35">
        <f t="shared" si="104"/>
        <v>0.60910602565868621</v>
      </c>
      <c r="AP218" s="35">
        <f t="shared" si="105"/>
        <v>0</v>
      </c>
      <c r="AQ218" s="35">
        <f t="shared" si="106"/>
        <v>0</v>
      </c>
      <c r="AR218" s="35">
        <f t="shared" si="107"/>
        <v>0</v>
      </c>
    </row>
    <row r="219" spans="6:44" ht="15.75">
      <c r="F219">
        <v>301</v>
      </c>
      <c r="G219" s="35">
        <v>0.2</v>
      </c>
      <c r="H219" s="35">
        <v>0.3</v>
      </c>
      <c r="I219" s="35">
        <v>0.1</v>
      </c>
      <c r="J219" s="35">
        <v>0</v>
      </c>
      <c r="K219" s="35">
        <v>0</v>
      </c>
      <c r="L219" s="35">
        <v>0</v>
      </c>
      <c r="M219" s="35"/>
      <c r="N219" s="35">
        <v>0.1</v>
      </c>
      <c r="O219" s="35">
        <v>0</v>
      </c>
      <c r="P219" s="35">
        <v>0</v>
      </c>
      <c r="Q219" s="35"/>
      <c r="R219" s="34">
        <f t="shared" si="93"/>
        <v>0.2</v>
      </c>
      <c r="S219" s="34">
        <f t="shared" si="81"/>
        <v>0.25950000000000001</v>
      </c>
      <c r="T219" s="34">
        <f t="shared" si="82"/>
        <v>4.0220000000000006E-2</v>
      </c>
      <c r="U219" s="34">
        <f t="shared" si="94"/>
        <v>-1.1068</v>
      </c>
      <c r="V219" s="15">
        <f t="shared" si="95"/>
        <v>0.24846794868262756</v>
      </c>
      <c r="W219" s="34">
        <f t="shared" si="83"/>
        <v>0</v>
      </c>
      <c r="X219" s="34">
        <f t="shared" si="84"/>
        <v>1.2900000000000023E-2</v>
      </c>
      <c r="Y219" s="15">
        <f t="shared" si="96"/>
        <v>0.50322495527805666</v>
      </c>
      <c r="Z219" s="34">
        <f t="shared" si="85"/>
        <v>0</v>
      </c>
      <c r="AA219" s="34">
        <f t="shared" si="86"/>
        <v>-0.3819999999999999</v>
      </c>
      <c r="AB219" s="15">
        <f t="shared" si="97"/>
        <v>0.40564461209270181</v>
      </c>
      <c r="AC219" s="34">
        <f t="shared" si="87"/>
        <v>0</v>
      </c>
      <c r="AD219" s="34">
        <f t="shared" si="98"/>
        <v>-0.79680000000000006</v>
      </c>
      <c r="AE219" s="15">
        <f t="shared" si="99"/>
        <v>0.31071044569635931</v>
      </c>
      <c r="AF219" s="34">
        <f t="shared" si="88"/>
        <v>3.1071044569635931E-2</v>
      </c>
      <c r="AG219" s="34">
        <f t="shared" si="89"/>
        <v>0.80779999999999985</v>
      </c>
      <c r="AH219" s="15">
        <f t="shared" si="100"/>
        <v>0.69164049960599694</v>
      </c>
      <c r="AI219" s="34">
        <f t="shared" si="90"/>
        <v>0</v>
      </c>
      <c r="AJ219" s="34">
        <f t="shared" si="91"/>
        <v>4.2000000000000925E-3</v>
      </c>
      <c r="AK219" s="15">
        <f t="shared" si="101"/>
        <v>0.50104999845650278</v>
      </c>
      <c r="AL219" s="34">
        <f t="shared" si="92"/>
        <v>0</v>
      </c>
      <c r="AM219" s="35">
        <f t="shared" si="102"/>
        <v>0.6</v>
      </c>
      <c r="AN219" s="35">
        <f t="shared" si="103"/>
        <v>0.49972000000000005</v>
      </c>
      <c r="AO219" s="35">
        <f t="shared" si="104"/>
        <v>0.10027999999999992</v>
      </c>
      <c r="AP219" s="35">
        <f t="shared" si="105"/>
        <v>0.1</v>
      </c>
      <c r="AQ219" s="35">
        <f t="shared" si="106"/>
        <v>3.1071044569635931E-2</v>
      </c>
      <c r="AR219" s="35">
        <f t="shared" si="107"/>
        <v>6.8928955430364078E-2</v>
      </c>
    </row>
    <row r="220" spans="6:44" ht="15.75">
      <c r="F220">
        <v>302</v>
      </c>
      <c r="G220" s="35"/>
      <c r="H220" s="35"/>
      <c r="I220" s="35"/>
      <c r="J220" s="35"/>
      <c r="K220" s="35"/>
      <c r="L220" s="35"/>
      <c r="M220" s="35"/>
      <c r="N220" s="35"/>
      <c r="O220" s="35"/>
      <c r="P220" s="35"/>
      <c r="Q220" s="35"/>
      <c r="R220" s="34">
        <f t="shared" si="93"/>
        <v>0</v>
      </c>
      <c r="S220" s="34">
        <f t="shared" si="81"/>
        <v>0</v>
      </c>
      <c r="T220" s="34">
        <f t="shared" si="82"/>
        <v>0</v>
      </c>
      <c r="U220" s="34">
        <f t="shared" si="94"/>
        <v>-1.1068</v>
      </c>
      <c r="V220" s="15">
        <f t="shared" si="95"/>
        <v>0.24846794868262756</v>
      </c>
      <c r="W220" s="34">
        <f t="shared" si="83"/>
        <v>0</v>
      </c>
      <c r="X220" s="34">
        <f t="shared" si="84"/>
        <v>1.2900000000000023E-2</v>
      </c>
      <c r="Y220" s="15">
        <f t="shared" si="96"/>
        <v>0.50322495527805666</v>
      </c>
      <c r="Z220" s="34">
        <f t="shared" si="85"/>
        <v>0</v>
      </c>
      <c r="AA220" s="34">
        <f t="shared" si="86"/>
        <v>-0.3819999999999999</v>
      </c>
      <c r="AB220" s="15">
        <f t="shared" si="97"/>
        <v>0.40564461209270181</v>
      </c>
      <c r="AC220" s="34">
        <f t="shared" si="87"/>
        <v>0</v>
      </c>
      <c r="AD220" s="34">
        <f t="shared" si="98"/>
        <v>-0.79680000000000006</v>
      </c>
      <c r="AE220" s="15">
        <f t="shared" si="99"/>
        <v>0.31071044569635931</v>
      </c>
      <c r="AF220" s="34">
        <f t="shared" si="88"/>
        <v>0</v>
      </c>
      <c r="AG220" s="34">
        <f t="shared" si="89"/>
        <v>0.80779999999999985</v>
      </c>
      <c r="AH220" s="15">
        <f t="shared" si="100"/>
        <v>0.69164049960599694</v>
      </c>
      <c r="AI220" s="34">
        <f t="shared" si="90"/>
        <v>0</v>
      </c>
      <c r="AJ220" s="34">
        <f t="shared" si="91"/>
        <v>4.2000000000000925E-3</v>
      </c>
      <c r="AK220" s="15">
        <f t="shared" si="101"/>
        <v>0.50104999845650278</v>
      </c>
      <c r="AL220" s="34">
        <f t="shared" si="92"/>
        <v>0</v>
      </c>
      <c r="AM220" s="35">
        <f t="shared" si="102"/>
        <v>0</v>
      </c>
      <c r="AN220" s="35">
        <f t="shared" si="103"/>
        <v>0</v>
      </c>
      <c r="AO220" s="35">
        <f t="shared" si="104"/>
        <v>0</v>
      </c>
      <c r="AP220" s="35">
        <f t="shared" si="105"/>
        <v>0</v>
      </c>
      <c r="AQ220" s="35">
        <f t="shared" si="106"/>
        <v>0</v>
      </c>
      <c r="AR220" s="35">
        <f t="shared" si="107"/>
        <v>0</v>
      </c>
    </row>
    <row r="221" spans="6:44" ht="15.75">
      <c r="F221">
        <v>303</v>
      </c>
      <c r="G221" s="35">
        <v>0.2</v>
      </c>
      <c r="H221" s="35">
        <v>0.3</v>
      </c>
      <c r="I221" s="35">
        <v>0.1</v>
      </c>
      <c r="J221" s="35">
        <v>0</v>
      </c>
      <c r="K221" s="35">
        <v>0</v>
      </c>
      <c r="L221" s="35">
        <v>0</v>
      </c>
      <c r="M221" s="35"/>
      <c r="N221" s="35"/>
      <c r="O221" s="35"/>
      <c r="P221" s="35"/>
      <c r="Q221" s="35"/>
      <c r="R221" s="34">
        <f t="shared" si="93"/>
        <v>0.2</v>
      </c>
      <c r="S221" s="34">
        <f t="shared" si="81"/>
        <v>0.25950000000000001</v>
      </c>
      <c r="T221" s="34">
        <f t="shared" si="82"/>
        <v>4.0220000000000006E-2</v>
      </c>
      <c r="U221" s="34">
        <f t="shared" si="94"/>
        <v>-1.1068</v>
      </c>
      <c r="V221" s="15">
        <f t="shared" si="95"/>
        <v>0.24846794868262756</v>
      </c>
      <c r="W221" s="34">
        <f t="shared" si="83"/>
        <v>0</v>
      </c>
      <c r="X221" s="34">
        <f t="shared" si="84"/>
        <v>1.2900000000000023E-2</v>
      </c>
      <c r="Y221" s="15">
        <f t="shared" si="96"/>
        <v>0.50322495527805666</v>
      </c>
      <c r="Z221" s="34">
        <f t="shared" si="85"/>
        <v>0</v>
      </c>
      <c r="AA221" s="34">
        <f t="shared" si="86"/>
        <v>-0.3819999999999999</v>
      </c>
      <c r="AB221" s="15">
        <f t="shared" si="97"/>
        <v>0.40564461209270181</v>
      </c>
      <c r="AC221" s="34">
        <f t="shared" si="87"/>
        <v>0</v>
      </c>
      <c r="AD221" s="34">
        <f t="shared" si="98"/>
        <v>-0.79680000000000006</v>
      </c>
      <c r="AE221" s="15">
        <f t="shared" si="99"/>
        <v>0.31071044569635931</v>
      </c>
      <c r="AF221" s="34">
        <f t="shared" si="88"/>
        <v>0</v>
      </c>
      <c r="AG221" s="34">
        <f t="shared" si="89"/>
        <v>0.80779999999999985</v>
      </c>
      <c r="AH221" s="15">
        <f t="shared" si="100"/>
        <v>0.69164049960599694</v>
      </c>
      <c r="AI221" s="34">
        <f t="shared" si="90"/>
        <v>0</v>
      </c>
      <c r="AJ221" s="34">
        <f t="shared" si="91"/>
        <v>4.2000000000000925E-3</v>
      </c>
      <c r="AK221" s="15">
        <f t="shared" si="101"/>
        <v>0.50104999845650278</v>
      </c>
      <c r="AL221" s="34">
        <f t="shared" si="92"/>
        <v>0</v>
      </c>
      <c r="AM221" s="35">
        <f t="shared" si="102"/>
        <v>0.6</v>
      </c>
      <c r="AN221" s="35">
        <f t="shared" si="103"/>
        <v>0.49972000000000005</v>
      </c>
      <c r="AO221" s="35">
        <f t="shared" si="104"/>
        <v>0.10027999999999992</v>
      </c>
      <c r="AP221" s="35">
        <f t="shared" si="105"/>
        <v>0</v>
      </c>
      <c r="AQ221" s="35">
        <f t="shared" si="106"/>
        <v>0</v>
      </c>
      <c r="AR221" s="35">
        <f t="shared" si="107"/>
        <v>0</v>
      </c>
    </row>
    <row r="222" spans="6:44" ht="15.75">
      <c r="F222">
        <v>304</v>
      </c>
      <c r="G222" s="35">
        <v>0.4</v>
      </c>
      <c r="H222" s="35">
        <v>1</v>
      </c>
      <c r="I222" s="35">
        <v>2</v>
      </c>
      <c r="J222" s="35">
        <v>4</v>
      </c>
      <c r="K222" s="35">
        <v>2</v>
      </c>
      <c r="L222" s="35">
        <v>0</v>
      </c>
      <c r="M222" s="35"/>
      <c r="N222" s="35">
        <v>2</v>
      </c>
      <c r="O222" s="35">
        <v>1</v>
      </c>
      <c r="P222" s="35">
        <v>0</v>
      </c>
      <c r="Q222" s="35"/>
      <c r="R222" s="34">
        <f t="shared" si="93"/>
        <v>0.4</v>
      </c>
      <c r="S222" s="34">
        <f t="shared" si="81"/>
        <v>0.86499999999999999</v>
      </c>
      <c r="T222" s="34">
        <f t="shared" si="82"/>
        <v>0.8044</v>
      </c>
      <c r="U222" s="34">
        <f t="shared" si="94"/>
        <v>-1.1068</v>
      </c>
      <c r="V222" s="15">
        <f t="shared" si="95"/>
        <v>0.24846794868262756</v>
      </c>
      <c r="W222" s="34">
        <f t="shared" si="83"/>
        <v>0.99387179473051024</v>
      </c>
      <c r="X222" s="34">
        <f t="shared" si="84"/>
        <v>1.2900000000000023E-2</v>
      </c>
      <c r="Y222" s="15">
        <f t="shared" si="96"/>
        <v>0.50322495527805666</v>
      </c>
      <c r="Z222" s="34">
        <f t="shared" si="85"/>
        <v>1.0064499105561133</v>
      </c>
      <c r="AA222" s="34">
        <f t="shared" si="86"/>
        <v>-0.3819999999999999</v>
      </c>
      <c r="AB222" s="15">
        <f t="shared" si="97"/>
        <v>0.40564461209270181</v>
      </c>
      <c r="AC222" s="34">
        <f t="shared" si="87"/>
        <v>0</v>
      </c>
      <c r="AD222" s="34">
        <f t="shared" si="98"/>
        <v>-0.79680000000000006</v>
      </c>
      <c r="AE222" s="15">
        <f t="shared" si="99"/>
        <v>0.31071044569635931</v>
      </c>
      <c r="AF222" s="34">
        <f t="shared" si="88"/>
        <v>0.62142089139271861</v>
      </c>
      <c r="AG222" s="34">
        <f t="shared" si="89"/>
        <v>0.80779999999999985</v>
      </c>
      <c r="AH222" s="15">
        <f t="shared" si="100"/>
        <v>0.69164049960599694</v>
      </c>
      <c r="AI222" s="34">
        <f t="shared" si="90"/>
        <v>0.69164049960599694</v>
      </c>
      <c r="AJ222" s="34">
        <f t="shared" si="91"/>
        <v>4.2000000000000925E-3</v>
      </c>
      <c r="AK222" s="15">
        <f t="shared" si="101"/>
        <v>0.50104999845650278</v>
      </c>
      <c r="AL222" s="34">
        <f t="shared" si="92"/>
        <v>0</v>
      </c>
      <c r="AM222" s="35">
        <f t="shared" si="102"/>
        <v>9.4</v>
      </c>
      <c r="AN222" s="35">
        <f t="shared" si="103"/>
        <v>4.0697217052866232</v>
      </c>
      <c r="AO222" s="35">
        <f t="shared" si="104"/>
        <v>5.3302782947133771</v>
      </c>
      <c r="AP222" s="35">
        <f t="shared" si="105"/>
        <v>3</v>
      </c>
      <c r="AQ222" s="35">
        <f t="shared" si="106"/>
        <v>1.3130613909987154</v>
      </c>
      <c r="AR222" s="35">
        <f t="shared" si="107"/>
        <v>1.6869386090012846</v>
      </c>
    </row>
    <row r="223" spans="6:44" ht="15.75">
      <c r="F223">
        <v>305</v>
      </c>
      <c r="G223" s="35">
        <v>0.2</v>
      </c>
      <c r="H223" s="35">
        <v>0.8</v>
      </c>
      <c r="I223" s="35">
        <v>1.3000001000000001</v>
      </c>
      <c r="J223" s="35">
        <v>0.5</v>
      </c>
      <c r="K223" s="35">
        <v>0.5</v>
      </c>
      <c r="L223" s="35">
        <v>0</v>
      </c>
      <c r="M223" s="35"/>
      <c r="N223" s="35">
        <v>3.0000002000000001</v>
      </c>
      <c r="O223" s="35">
        <v>2</v>
      </c>
      <c r="P223" s="35">
        <v>0</v>
      </c>
      <c r="Q223" s="35"/>
      <c r="R223" s="34">
        <f t="shared" si="93"/>
        <v>0.2</v>
      </c>
      <c r="S223" s="34">
        <f t="shared" si="81"/>
        <v>0.69200000000000006</v>
      </c>
      <c r="T223" s="34">
        <f t="shared" si="82"/>
        <v>0.52286004021999999</v>
      </c>
      <c r="U223" s="34">
        <f t="shared" si="94"/>
        <v>-1.1068</v>
      </c>
      <c r="V223" s="15">
        <f t="shared" si="95"/>
        <v>0.24846794868262756</v>
      </c>
      <c r="W223" s="34">
        <f t="shared" si="83"/>
        <v>0.12423397434131378</v>
      </c>
      <c r="X223" s="34">
        <f t="shared" si="84"/>
        <v>1.2900000000000023E-2</v>
      </c>
      <c r="Y223" s="15">
        <f t="shared" si="96"/>
        <v>0.50322495527805666</v>
      </c>
      <c r="Z223" s="34">
        <f t="shared" si="85"/>
        <v>0.25161247763902833</v>
      </c>
      <c r="AA223" s="34">
        <f t="shared" si="86"/>
        <v>-0.3819999999999999</v>
      </c>
      <c r="AB223" s="15">
        <f t="shared" si="97"/>
        <v>0.40564461209270181</v>
      </c>
      <c r="AC223" s="34">
        <f t="shared" si="87"/>
        <v>0</v>
      </c>
      <c r="AD223" s="34">
        <f t="shared" si="98"/>
        <v>-0.79680000000000006</v>
      </c>
      <c r="AE223" s="15">
        <f t="shared" si="99"/>
        <v>0.31071044569635931</v>
      </c>
      <c r="AF223" s="34">
        <f t="shared" si="88"/>
        <v>0.93213139923116706</v>
      </c>
      <c r="AG223" s="34">
        <f t="shared" si="89"/>
        <v>0.80779999999999985</v>
      </c>
      <c r="AH223" s="15">
        <f t="shared" si="100"/>
        <v>0.69164049960599694</v>
      </c>
      <c r="AI223" s="34">
        <f t="shared" si="90"/>
        <v>1.3832809992119939</v>
      </c>
      <c r="AJ223" s="34">
        <f t="shared" si="91"/>
        <v>4.2000000000000925E-3</v>
      </c>
      <c r="AK223" s="15">
        <f t="shared" si="101"/>
        <v>0.50104999845650278</v>
      </c>
      <c r="AL223" s="34">
        <f t="shared" si="92"/>
        <v>0</v>
      </c>
      <c r="AM223" s="35">
        <f t="shared" si="102"/>
        <v>3.3000001000000001</v>
      </c>
      <c r="AN223" s="35">
        <f t="shared" si="103"/>
        <v>1.7907064922003422</v>
      </c>
      <c r="AO223" s="35">
        <f t="shared" si="104"/>
        <v>1.5092936077996579</v>
      </c>
      <c r="AP223" s="35">
        <f t="shared" si="105"/>
        <v>5.0000002000000006</v>
      </c>
      <c r="AQ223" s="35">
        <f t="shared" si="106"/>
        <v>2.3154123984431609</v>
      </c>
      <c r="AR223" s="35">
        <f t="shared" si="107"/>
        <v>2.6845878015568396</v>
      </c>
    </row>
    <row r="224" spans="6:44" ht="15.75">
      <c r="F224">
        <v>306</v>
      </c>
      <c r="G224" s="35">
        <v>0.2</v>
      </c>
      <c r="H224" s="35">
        <v>1</v>
      </c>
      <c r="I224" s="35">
        <v>1</v>
      </c>
      <c r="J224" s="35">
        <v>1</v>
      </c>
      <c r="K224" s="35">
        <v>6.0000004999999996</v>
      </c>
      <c r="L224" s="35">
        <v>2</v>
      </c>
      <c r="M224" s="35"/>
      <c r="N224" s="35">
        <v>2</v>
      </c>
      <c r="O224" s="35">
        <v>5</v>
      </c>
      <c r="P224" s="35">
        <v>10</v>
      </c>
      <c r="Q224" s="35"/>
      <c r="R224" s="34">
        <f t="shared" si="93"/>
        <v>0.2</v>
      </c>
      <c r="S224" s="34">
        <f t="shared" si="81"/>
        <v>0.86499999999999999</v>
      </c>
      <c r="T224" s="34">
        <f t="shared" si="82"/>
        <v>0.4022</v>
      </c>
      <c r="U224" s="34">
        <f t="shared" si="94"/>
        <v>-1.1068</v>
      </c>
      <c r="V224" s="15">
        <f t="shared" si="95"/>
        <v>0.24846794868262756</v>
      </c>
      <c r="W224" s="34">
        <f t="shared" si="83"/>
        <v>0.24846794868262756</v>
      </c>
      <c r="X224" s="34">
        <f t="shared" si="84"/>
        <v>1.2900000000000023E-2</v>
      </c>
      <c r="Y224" s="15">
        <f t="shared" si="96"/>
        <v>0.50322495527805666</v>
      </c>
      <c r="Z224" s="34">
        <f t="shared" si="85"/>
        <v>3.0193499832808173</v>
      </c>
      <c r="AA224" s="34">
        <f t="shared" si="86"/>
        <v>-0.3819999999999999</v>
      </c>
      <c r="AB224" s="15">
        <f t="shared" si="97"/>
        <v>0.40564461209270181</v>
      </c>
      <c r="AC224" s="34">
        <f t="shared" si="87"/>
        <v>0.81128922418540361</v>
      </c>
      <c r="AD224" s="34">
        <f t="shared" si="98"/>
        <v>-0.79680000000000006</v>
      </c>
      <c r="AE224" s="15">
        <f t="shared" si="99"/>
        <v>0.31071044569635931</v>
      </c>
      <c r="AF224" s="34">
        <f t="shared" si="88"/>
        <v>0.62142089139271861</v>
      </c>
      <c r="AG224" s="34">
        <f t="shared" si="89"/>
        <v>0.80779999999999985</v>
      </c>
      <c r="AH224" s="15">
        <f t="shared" si="100"/>
        <v>0.69164049960599694</v>
      </c>
      <c r="AI224" s="34">
        <f t="shared" si="90"/>
        <v>3.4582024980299848</v>
      </c>
      <c r="AJ224" s="34">
        <f t="shared" si="91"/>
        <v>4.2000000000000925E-3</v>
      </c>
      <c r="AK224" s="15">
        <f t="shared" si="101"/>
        <v>0.50104999845650278</v>
      </c>
      <c r="AL224" s="34">
        <f t="shared" si="92"/>
        <v>5.010499984565028</v>
      </c>
      <c r="AM224" s="35">
        <f t="shared" si="102"/>
        <v>11.2000005</v>
      </c>
      <c r="AN224" s="35">
        <f t="shared" si="103"/>
        <v>5.5463071561488491</v>
      </c>
      <c r="AO224" s="35">
        <f t="shared" si="104"/>
        <v>5.6536933438511507</v>
      </c>
      <c r="AP224" s="35">
        <f t="shared" si="105"/>
        <v>17</v>
      </c>
      <c r="AQ224" s="35">
        <f t="shared" si="106"/>
        <v>9.0901233739877316</v>
      </c>
      <c r="AR224" s="35">
        <f t="shared" si="107"/>
        <v>7.9098766260122684</v>
      </c>
    </row>
    <row r="225" spans="6:44" ht="15.75">
      <c r="F225">
        <v>307</v>
      </c>
      <c r="G225" s="35"/>
      <c r="H225" s="35"/>
      <c r="I225" s="35"/>
      <c r="J225" s="35"/>
      <c r="K225" s="35"/>
      <c r="L225" s="35"/>
      <c r="M225" s="35"/>
      <c r="N225" s="35"/>
      <c r="O225" s="35"/>
      <c r="P225" s="35"/>
      <c r="Q225" s="35"/>
      <c r="R225" s="34">
        <f t="shared" si="93"/>
        <v>0</v>
      </c>
      <c r="S225" s="34">
        <f t="shared" si="81"/>
        <v>0</v>
      </c>
      <c r="T225" s="34">
        <f t="shared" si="82"/>
        <v>0</v>
      </c>
      <c r="U225" s="34">
        <f t="shared" si="94"/>
        <v>-1.1068</v>
      </c>
      <c r="V225" s="15">
        <f t="shared" si="95"/>
        <v>0.24846794868262756</v>
      </c>
      <c r="W225" s="34">
        <f t="shared" si="83"/>
        <v>0</v>
      </c>
      <c r="X225" s="34">
        <f t="shared" si="84"/>
        <v>1.2900000000000023E-2</v>
      </c>
      <c r="Y225" s="15">
        <f t="shared" si="96"/>
        <v>0.50322495527805666</v>
      </c>
      <c r="Z225" s="34">
        <f t="shared" si="85"/>
        <v>0</v>
      </c>
      <c r="AA225" s="34">
        <f t="shared" si="86"/>
        <v>-0.3819999999999999</v>
      </c>
      <c r="AB225" s="15">
        <f t="shared" si="97"/>
        <v>0.40564461209270181</v>
      </c>
      <c r="AC225" s="34">
        <f t="shared" si="87"/>
        <v>0</v>
      </c>
      <c r="AD225" s="34">
        <f t="shared" si="98"/>
        <v>-0.79680000000000006</v>
      </c>
      <c r="AE225" s="15">
        <f t="shared" si="99"/>
        <v>0.31071044569635931</v>
      </c>
      <c r="AF225" s="34">
        <f t="shared" si="88"/>
        <v>0</v>
      </c>
      <c r="AG225" s="34">
        <f t="shared" si="89"/>
        <v>0.80779999999999985</v>
      </c>
      <c r="AH225" s="15">
        <f t="shared" si="100"/>
        <v>0.69164049960599694</v>
      </c>
      <c r="AI225" s="34">
        <f t="shared" si="90"/>
        <v>0</v>
      </c>
      <c r="AJ225" s="34">
        <f t="shared" si="91"/>
        <v>4.2000000000000925E-3</v>
      </c>
      <c r="AK225" s="15">
        <f t="shared" si="101"/>
        <v>0.50104999845650278</v>
      </c>
      <c r="AL225" s="34">
        <f t="shared" si="92"/>
        <v>0</v>
      </c>
      <c r="AM225" s="35">
        <f t="shared" si="102"/>
        <v>0</v>
      </c>
      <c r="AN225" s="35">
        <f t="shared" si="103"/>
        <v>0</v>
      </c>
      <c r="AO225" s="35">
        <f t="shared" si="104"/>
        <v>0</v>
      </c>
      <c r="AP225" s="35">
        <f t="shared" si="105"/>
        <v>0</v>
      </c>
      <c r="AQ225" s="35">
        <f t="shared" si="106"/>
        <v>0</v>
      </c>
      <c r="AR225" s="35">
        <f t="shared" si="107"/>
        <v>0</v>
      </c>
    </row>
    <row r="226" spans="6:44" ht="15.75">
      <c r="F226">
        <v>308</v>
      </c>
      <c r="G226" s="35">
        <v>6.0000001999999997E-2</v>
      </c>
      <c r="H226" s="35">
        <v>2.0000001E-2</v>
      </c>
      <c r="I226" s="35">
        <v>0</v>
      </c>
      <c r="J226" s="35">
        <v>0</v>
      </c>
      <c r="K226" s="35">
        <v>0</v>
      </c>
      <c r="L226" s="35">
        <v>0</v>
      </c>
      <c r="M226" s="35"/>
      <c r="N226" s="35"/>
      <c r="O226" s="35"/>
      <c r="P226" s="35"/>
      <c r="Q226" s="35"/>
      <c r="R226" s="34">
        <f t="shared" si="93"/>
        <v>6.0000001999999997E-2</v>
      </c>
      <c r="S226" s="34">
        <f t="shared" si="81"/>
        <v>1.7300000864999998E-2</v>
      </c>
      <c r="T226" s="34">
        <f t="shared" si="82"/>
        <v>0</v>
      </c>
      <c r="U226" s="34">
        <f t="shared" si="94"/>
        <v>-1.1068</v>
      </c>
      <c r="V226" s="15">
        <f t="shared" si="95"/>
        <v>0.24846794868262756</v>
      </c>
      <c r="W226" s="34">
        <f t="shared" si="83"/>
        <v>0</v>
      </c>
      <c r="X226" s="34">
        <f t="shared" si="84"/>
        <v>1.2900000000000023E-2</v>
      </c>
      <c r="Y226" s="15">
        <f t="shared" si="96"/>
        <v>0.50322495527805666</v>
      </c>
      <c r="Z226" s="34">
        <f t="shared" si="85"/>
        <v>0</v>
      </c>
      <c r="AA226" s="34">
        <f t="shared" si="86"/>
        <v>-0.3819999999999999</v>
      </c>
      <c r="AB226" s="15">
        <f t="shared" si="97"/>
        <v>0.40564461209270181</v>
      </c>
      <c r="AC226" s="34">
        <f t="shared" si="87"/>
        <v>0</v>
      </c>
      <c r="AD226" s="34">
        <f t="shared" si="98"/>
        <v>-0.79680000000000006</v>
      </c>
      <c r="AE226" s="15">
        <f t="shared" si="99"/>
        <v>0.31071044569635931</v>
      </c>
      <c r="AF226" s="34">
        <f t="shared" si="88"/>
        <v>0</v>
      </c>
      <c r="AG226" s="34">
        <f t="shared" si="89"/>
        <v>0.80779999999999985</v>
      </c>
      <c r="AH226" s="15">
        <f t="shared" si="100"/>
        <v>0.69164049960599694</v>
      </c>
      <c r="AI226" s="34">
        <f t="shared" si="90"/>
        <v>0</v>
      </c>
      <c r="AJ226" s="34">
        <f t="shared" si="91"/>
        <v>4.2000000000000925E-3</v>
      </c>
      <c r="AK226" s="15">
        <f t="shared" si="101"/>
        <v>0.50104999845650278</v>
      </c>
      <c r="AL226" s="34">
        <f t="shared" si="92"/>
        <v>0</v>
      </c>
      <c r="AM226" s="35">
        <f t="shared" si="102"/>
        <v>8.0000003E-2</v>
      </c>
      <c r="AN226" s="35">
        <f t="shared" si="103"/>
        <v>7.7300002864999995E-2</v>
      </c>
      <c r="AO226" s="35">
        <f t="shared" si="104"/>
        <v>2.7000001350000052E-3</v>
      </c>
      <c r="AP226" s="35">
        <f t="shared" si="105"/>
        <v>0</v>
      </c>
      <c r="AQ226" s="35">
        <f t="shared" si="106"/>
        <v>0</v>
      </c>
      <c r="AR226" s="35">
        <f t="shared" si="107"/>
        <v>0</v>
      </c>
    </row>
    <row r="227" spans="6:44" ht="15.75">
      <c r="F227">
        <v>309</v>
      </c>
      <c r="G227" s="35"/>
      <c r="H227" s="35"/>
      <c r="I227" s="35"/>
      <c r="J227" s="35"/>
      <c r="K227" s="35"/>
      <c r="L227" s="35"/>
      <c r="M227" s="35"/>
      <c r="N227" s="35"/>
      <c r="O227" s="35"/>
      <c r="P227" s="35"/>
      <c r="Q227" s="35"/>
      <c r="R227" s="34">
        <f t="shared" si="93"/>
        <v>0</v>
      </c>
      <c r="S227" s="34">
        <f t="shared" si="81"/>
        <v>0</v>
      </c>
      <c r="T227" s="34">
        <f t="shared" si="82"/>
        <v>0</v>
      </c>
      <c r="U227" s="34">
        <f t="shared" si="94"/>
        <v>-1.1068</v>
      </c>
      <c r="V227" s="15">
        <f t="shared" si="95"/>
        <v>0.24846794868262756</v>
      </c>
      <c r="W227" s="34">
        <f t="shared" si="83"/>
        <v>0</v>
      </c>
      <c r="X227" s="34">
        <f t="shared" si="84"/>
        <v>1.2900000000000023E-2</v>
      </c>
      <c r="Y227" s="15">
        <f t="shared" si="96"/>
        <v>0.50322495527805666</v>
      </c>
      <c r="Z227" s="34">
        <f t="shared" si="85"/>
        <v>0</v>
      </c>
      <c r="AA227" s="34">
        <f t="shared" si="86"/>
        <v>-0.3819999999999999</v>
      </c>
      <c r="AB227" s="15">
        <f t="shared" si="97"/>
        <v>0.40564461209270181</v>
      </c>
      <c r="AC227" s="34">
        <f t="shared" si="87"/>
        <v>0</v>
      </c>
      <c r="AD227" s="34">
        <f t="shared" si="98"/>
        <v>-0.79680000000000006</v>
      </c>
      <c r="AE227" s="15">
        <f t="shared" si="99"/>
        <v>0.31071044569635931</v>
      </c>
      <c r="AF227" s="34">
        <f t="shared" si="88"/>
        <v>0</v>
      </c>
      <c r="AG227" s="34">
        <f t="shared" si="89"/>
        <v>0.80779999999999985</v>
      </c>
      <c r="AH227" s="15">
        <f t="shared" si="100"/>
        <v>0.69164049960599694</v>
      </c>
      <c r="AI227" s="34">
        <f t="shared" si="90"/>
        <v>0</v>
      </c>
      <c r="AJ227" s="34">
        <f t="shared" si="91"/>
        <v>4.2000000000000925E-3</v>
      </c>
      <c r="AK227" s="15">
        <f t="shared" si="101"/>
        <v>0.50104999845650278</v>
      </c>
      <c r="AL227" s="34">
        <f t="shared" si="92"/>
        <v>0</v>
      </c>
      <c r="AM227" s="35">
        <f t="shared" si="102"/>
        <v>0</v>
      </c>
      <c r="AN227" s="35">
        <f t="shared" si="103"/>
        <v>0</v>
      </c>
      <c r="AO227" s="35">
        <f t="shared" si="104"/>
        <v>0</v>
      </c>
      <c r="AP227" s="35">
        <f t="shared" si="105"/>
        <v>0</v>
      </c>
      <c r="AQ227" s="35">
        <f t="shared" si="106"/>
        <v>0</v>
      </c>
      <c r="AR227" s="35">
        <f t="shared" si="107"/>
        <v>0</v>
      </c>
    </row>
    <row r="228" spans="6:44" ht="15.75">
      <c r="F228">
        <v>310</v>
      </c>
      <c r="G228" s="35">
        <v>0.1</v>
      </c>
      <c r="H228" s="35">
        <v>0.2</v>
      </c>
      <c r="I228" s="35">
        <v>0</v>
      </c>
      <c r="J228" s="35">
        <v>0</v>
      </c>
      <c r="K228" s="35">
        <v>0</v>
      </c>
      <c r="L228" s="35">
        <v>0</v>
      </c>
      <c r="M228" s="35"/>
      <c r="N228" s="35"/>
      <c r="O228" s="35"/>
      <c r="P228" s="35"/>
      <c r="Q228" s="35"/>
      <c r="R228" s="34">
        <f t="shared" si="93"/>
        <v>0.1</v>
      </c>
      <c r="S228" s="34">
        <f t="shared" si="81"/>
        <v>0.17300000000000001</v>
      </c>
      <c r="T228" s="34">
        <f t="shared" si="82"/>
        <v>0</v>
      </c>
      <c r="U228" s="34">
        <f t="shared" si="94"/>
        <v>-1.1068</v>
      </c>
      <c r="V228" s="15">
        <f t="shared" si="95"/>
        <v>0.24846794868262756</v>
      </c>
      <c r="W228" s="34">
        <f t="shared" si="83"/>
        <v>0</v>
      </c>
      <c r="X228" s="34">
        <f t="shared" si="84"/>
        <v>1.2900000000000023E-2</v>
      </c>
      <c r="Y228" s="15">
        <f t="shared" si="96"/>
        <v>0.50322495527805666</v>
      </c>
      <c r="Z228" s="34">
        <f t="shared" si="85"/>
        <v>0</v>
      </c>
      <c r="AA228" s="34">
        <f t="shared" si="86"/>
        <v>-0.3819999999999999</v>
      </c>
      <c r="AB228" s="15">
        <f t="shared" si="97"/>
        <v>0.40564461209270181</v>
      </c>
      <c r="AC228" s="34">
        <f t="shared" si="87"/>
        <v>0</v>
      </c>
      <c r="AD228" s="34">
        <f t="shared" si="98"/>
        <v>-0.79680000000000006</v>
      </c>
      <c r="AE228" s="15">
        <f t="shared" si="99"/>
        <v>0.31071044569635931</v>
      </c>
      <c r="AF228" s="34">
        <f t="shared" si="88"/>
        <v>0</v>
      </c>
      <c r="AG228" s="34">
        <f t="shared" si="89"/>
        <v>0.80779999999999985</v>
      </c>
      <c r="AH228" s="15">
        <f t="shared" si="100"/>
        <v>0.69164049960599694</v>
      </c>
      <c r="AI228" s="34">
        <f t="shared" si="90"/>
        <v>0</v>
      </c>
      <c r="AJ228" s="34">
        <f t="shared" si="91"/>
        <v>4.2000000000000925E-3</v>
      </c>
      <c r="AK228" s="15">
        <f t="shared" si="101"/>
        <v>0.50104999845650278</v>
      </c>
      <c r="AL228" s="34">
        <f t="shared" si="92"/>
        <v>0</v>
      </c>
      <c r="AM228" s="35">
        <f t="shared" si="102"/>
        <v>0.30000000000000004</v>
      </c>
      <c r="AN228" s="35">
        <f t="shared" si="103"/>
        <v>0.27300000000000002</v>
      </c>
      <c r="AO228" s="35">
        <f t="shared" si="104"/>
        <v>2.7000000000000024E-2</v>
      </c>
      <c r="AP228" s="35">
        <f t="shared" si="105"/>
        <v>0</v>
      </c>
      <c r="AQ228" s="35">
        <f t="shared" si="106"/>
        <v>0</v>
      </c>
      <c r="AR228" s="35">
        <f t="shared" si="107"/>
        <v>0</v>
      </c>
    </row>
    <row r="229" spans="6:44" ht="15.75">
      <c r="F229">
        <v>311</v>
      </c>
      <c r="G229" s="35">
        <v>0.1</v>
      </c>
      <c r="H229" s="35">
        <v>0.2</v>
      </c>
      <c r="I229" s="35">
        <v>0</v>
      </c>
      <c r="J229" s="35">
        <v>0</v>
      </c>
      <c r="K229" s="35">
        <v>0</v>
      </c>
      <c r="L229" s="35">
        <v>0</v>
      </c>
      <c r="M229" s="35"/>
      <c r="N229" s="35"/>
      <c r="O229" s="35"/>
      <c r="P229" s="35"/>
      <c r="Q229" s="35"/>
      <c r="R229" s="34">
        <f t="shared" si="93"/>
        <v>0.1</v>
      </c>
      <c r="S229" s="34">
        <f t="shared" si="81"/>
        <v>0.17300000000000001</v>
      </c>
      <c r="T229" s="34">
        <f t="shared" si="82"/>
        <v>0</v>
      </c>
      <c r="U229" s="34">
        <f t="shared" si="94"/>
        <v>-1.1068</v>
      </c>
      <c r="V229" s="15">
        <f t="shared" si="95"/>
        <v>0.24846794868262756</v>
      </c>
      <c r="W229" s="34">
        <f t="shared" si="83"/>
        <v>0</v>
      </c>
      <c r="X229" s="34">
        <f t="shared" si="84"/>
        <v>1.2900000000000023E-2</v>
      </c>
      <c r="Y229" s="15">
        <f t="shared" si="96"/>
        <v>0.50322495527805666</v>
      </c>
      <c r="Z229" s="34">
        <f t="shared" si="85"/>
        <v>0</v>
      </c>
      <c r="AA229" s="34">
        <f t="shared" si="86"/>
        <v>-0.3819999999999999</v>
      </c>
      <c r="AB229" s="15">
        <f t="shared" si="97"/>
        <v>0.40564461209270181</v>
      </c>
      <c r="AC229" s="34">
        <f t="shared" si="87"/>
        <v>0</v>
      </c>
      <c r="AD229" s="34">
        <f t="shared" si="98"/>
        <v>-0.79680000000000006</v>
      </c>
      <c r="AE229" s="15">
        <f t="shared" si="99"/>
        <v>0.31071044569635931</v>
      </c>
      <c r="AF229" s="34">
        <f t="shared" si="88"/>
        <v>0</v>
      </c>
      <c r="AG229" s="34">
        <f t="shared" si="89"/>
        <v>0.80779999999999985</v>
      </c>
      <c r="AH229" s="15">
        <f t="shared" si="100"/>
        <v>0.69164049960599694</v>
      </c>
      <c r="AI229" s="34">
        <f t="shared" si="90"/>
        <v>0</v>
      </c>
      <c r="AJ229" s="34">
        <f t="shared" si="91"/>
        <v>4.2000000000000925E-3</v>
      </c>
      <c r="AK229" s="15">
        <f t="shared" si="101"/>
        <v>0.50104999845650278</v>
      </c>
      <c r="AL229" s="34">
        <f t="shared" si="92"/>
        <v>0</v>
      </c>
      <c r="AM229" s="35">
        <f t="shared" si="102"/>
        <v>0.30000000000000004</v>
      </c>
      <c r="AN229" s="35">
        <f t="shared" si="103"/>
        <v>0.27300000000000002</v>
      </c>
      <c r="AO229" s="35">
        <f t="shared" si="104"/>
        <v>2.7000000000000024E-2</v>
      </c>
      <c r="AP229" s="35">
        <f t="shared" si="105"/>
        <v>0</v>
      </c>
      <c r="AQ229" s="35">
        <f t="shared" si="106"/>
        <v>0</v>
      </c>
      <c r="AR229" s="35">
        <f t="shared" si="107"/>
        <v>0</v>
      </c>
    </row>
    <row r="230" spans="6:44" ht="15.75">
      <c r="F230">
        <v>312</v>
      </c>
      <c r="G230" s="35">
        <v>0.2</v>
      </c>
      <c r="H230" s="35">
        <v>0.2</v>
      </c>
      <c r="I230" s="35">
        <v>1</v>
      </c>
      <c r="J230" s="35">
        <v>0.5</v>
      </c>
      <c r="K230" s="35">
        <v>0</v>
      </c>
      <c r="L230" s="35">
        <v>0</v>
      </c>
      <c r="M230" s="35"/>
      <c r="N230" s="35"/>
      <c r="O230" s="35"/>
      <c r="P230" s="35"/>
      <c r="Q230" s="35"/>
      <c r="R230" s="34">
        <f t="shared" si="93"/>
        <v>0.2</v>
      </c>
      <c r="S230" s="34">
        <f t="shared" si="81"/>
        <v>0.17300000000000001</v>
      </c>
      <c r="T230" s="34">
        <f t="shared" si="82"/>
        <v>0.4022</v>
      </c>
      <c r="U230" s="34">
        <f t="shared" si="94"/>
        <v>-1.1068</v>
      </c>
      <c r="V230" s="15">
        <f t="shared" si="95"/>
        <v>0.24846794868262756</v>
      </c>
      <c r="W230" s="34">
        <f t="shared" si="83"/>
        <v>0.12423397434131378</v>
      </c>
      <c r="X230" s="34">
        <f t="shared" si="84"/>
        <v>1.2900000000000023E-2</v>
      </c>
      <c r="Y230" s="15">
        <f t="shared" si="96"/>
        <v>0.50322495527805666</v>
      </c>
      <c r="Z230" s="34">
        <f t="shared" si="85"/>
        <v>0</v>
      </c>
      <c r="AA230" s="34">
        <f t="shared" si="86"/>
        <v>-0.3819999999999999</v>
      </c>
      <c r="AB230" s="15">
        <f t="shared" si="97"/>
        <v>0.40564461209270181</v>
      </c>
      <c r="AC230" s="34">
        <f t="shared" si="87"/>
        <v>0</v>
      </c>
      <c r="AD230" s="34">
        <f t="shared" si="98"/>
        <v>-0.79680000000000006</v>
      </c>
      <c r="AE230" s="15">
        <f t="shared" si="99"/>
        <v>0.31071044569635931</v>
      </c>
      <c r="AF230" s="34">
        <f t="shared" si="88"/>
        <v>0</v>
      </c>
      <c r="AG230" s="34">
        <f t="shared" si="89"/>
        <v>0.80779999999999985</v>
      </c>
      <c r="AH230" s="15">
        <f t="shared" si="100"/>
        <v>0.69164049960599694</v>
      </c>
      <c r="AI230" s="34">
        <f t="shared" si="90"/>
        <v>0</v>
      </c>
      <c r="AJ230" s="34">
        <f t="shared" si="91"/>
        <v>4.2000000000000925E-3</v>
      </c>
      <c r="AK230" s="15">
        <f t="shared" si="101"/>
        <v>0.50104999845650278</v>
      </c>
      <c r="AL230" s="34">
        <f t="shared" si="92"/>
        <v>0</v>
      </c>
      <c r="AM230" s="35">
        <f t="shared" si="102"/>
        <v>1.9</v>
      </c>
      <c r="AN230" s="35">
        <f t="shared" si="103"/>
        <v>0.89943397434131378</v>
      </c>
      <c r="AO230" s="35">
        <f t="shared" si="104"/>
        <v>1.0005660256586861</v>
      </c>
      <c r="AP230" s="35">
        <f t="shared" si="105"/>
        <v>0</v>
      </c>
      <c r="AQ230" s="35">
        <f t="shared" si="106"/>
        <v>0</v>
      </c>
      <c r="AR230" s="35">
        <f t="shared" si="107"/>
        <v>0</v>
      </c>
    </row>
    <row r="231" spans="6:44" ht="15.75">
      <c r="F231">
        <v>313</v>
      </c>
      <c r="G231" s="35">
        <v>0.2</v>
      </c>
      <c r="H231" s="35">
        <v>0.2</v>
      </c>
      <c r="I231" s="35">
        <v>1</v>
      </c>
      <c r="J231" s="35">
        <v>0.5</v>
      </c>
      <c r="K231" s="35">
        <v>0</v>
      </c>
      <c r="L231" s="35">
        <v>0</v>
      </c>
      <c r="M231" s="35"/>
      <c r="N231" s="35"/>
      <c r="O231" s="35"/>
      <c r="P231" s="35"/>
      <c r="Q231" s="35"/>
      <c r="R231" s="34">
        <f t="shared" si="93"/>
        <v>0.2</v>
      </c>
      <c r="S231" s="34">
        <f t="shared" si="81"/>
        <v>0.17300000000000001</v>
      </c>
      <c r="T231" s="34">
        <f t="shared" si="82"/>
        <v>0.4022</v>
      </c>
      <c r="U231" s="34">
        <f t="shared" si="94"/>
        <v>-1.1068</v>
      </c>
      <c r="V231" s="15">
        <f t="shared" si="95"/>
        <v>0.24846794868262756</v>
      </c>
      <c r="W231" s="34">
        <f t="shared" si="83"/>
        <v>0.12423397434131378</v>
      </c>
      <c r="X231" s="34">
        <f t="shared" si="84"/>
        <v>1.2900000000000023E-2</v>
      </c>
      <c r="Y231" s="15">
        <f t="shared" si="96"/>
        <v>0.50322495527805666</v>
      </c>
      <c r="Z231" s="34">
        <f t="shared" si="85"/>
        <v>0</v>
      </c>
      <c r="AA231" s="34">
        <f t="shared" si="86"/>
        <v>-0.3819999999999999</v>
      </c>
      <c r="AB231" s="15">
        <f t="shared" si="97"/>
        <v>0.40564461209270181</v>
      </c>
      <c r="AC231" s="34">
        <f t="shared" si="87"/>
        <v>0</v>
      </c>
      <c r="AD231" s="34">
        <f t="shared" si="98"/>
        <v>-0.79680000000000006</v>
      </c>
      <c r="AE231" s="15">
        <f t="shared" si="99"/>
        <v>0.31071044569635931</v>
      </c>
      <c r="AF231" s="34">
        <f t="shared" si="88"/>
        <v>0</v>
      </c>
      <c r="AG231" s="34">
        <f t="shared" si="89"/>
        <v>0.80779999999999985</v>
      </c>
      <c r="AH231" s="15">
        <f t="shared" si="100"/>
        <v>0.69164049960599694</v>
      </c>
      <c r="AI231" s="34">
        <f t="shared" si="90"/>
        <v>0</v>
      </c>
      <c r="AJ231" s="34">
        <f t="shared" si="91"/>
        <v>4.2000000000000925E-3</v>
      </c>
      <c r="AK231" s="15">
        <f t="shared" si="101"/>
        <v>0.50104999845650278</v>
      </c>
      <c r="AL231" s="34">
        <f t="shared" si="92"/>
        <v>0</v>
      </c>
      <c r="AM231" s="35">
        <f t="shared" si="102"/>
        <v>1.9</v>
      </c>
      <c r="AN231" s="35">
        <f t="shared" si="103"/>
        <v>0.89943397434131378</v>
      </c>
      <c r="AO231" s="35">
        <f t="shared" si="104"/>
        <v>1.0005660256586861</v>
      </c>
      <c r="AP231" s="35">
        <f t="shared" si="105"/>
        <v>0</v>
      </c>
      <c r="AQ231" s="35">
        <f t="shared" si="106"/>
        <v>0</v>
      </c>
      <c r="AR231" s="35">
        <f t="shared" si="107"/>
        <v>0</v>
      </c>
    </row>
    <row r="232" spans="6:44" ht="15.75">
      <c r="F232">
        <v>314</v>
      </c>
      <c r="G232" s="35">
        <v>0.1</v>
      </c>
      <c r="H232" s="35">
        <v>0.4</v>
      </c>
      <c r="I232" s="35">
        <v>1.7</v>
      </c>
      <c r="J232" s="35">
        <v>4.4000000000000004</v>
      </c>
      <c r="K232" s="35">
        <v>13.6</v>
      </c>
      <c r="L232" s="35">
        <v>0</v>
      </c>
      <c r="M232" s="35"/>
      <c r="N232" s="35">
        <v>1</v>
      </c>
      <c r="O232" s="35">
        <v>0.5</v>
      </c>
      <c r="P232" s="35">
        <v>0</v>
      </c>
      <c r="Q232" s="35"/>
      <c r="R232" s="34">
        <f t="shared" si="93"/>
        <v>0.1</v>
      </c>
      <c r="S232" s="34">
        <f t="shared" si="81"/>
        <v>0.34600000000000003</v>
      </c>
      <c r="T232" s="34">
        <f t="shared" si="82"/>
        <v>0.68374000000000001</v>
      </c>
      <c r="U232" s="34">
        <f t="shared" si="94"/>
        <v>-1.1068</v>
      </c>
      <c r="V232" s="15">
        <f t="shared" si="95"/>
        <v>0.24846794868262756</v>
      </c>
      <c r="W232" s="34">
        <f t="shared" si="83"/>
        <v>1.0932589742035614</v>
      </c>
      <c r="X232" s="34">
        <f t="shared" si="84"/>
        <v>1.2900000000000023E-2</v>
      </c>
      <c r="Y232" s="15">
        <f t="shared" si="96"/>
        <v>0.50322495527805666</v>
      </c>
      <c r="Z232" s="34">
        <f t="shared" si="85"/>
        <v>6.84385939178157</v>
      </c>
      <c r="AA232" s="34">
        <f t="shared" si="86"/>
        <v>-0.3819999999999999</v>
      </c>
      <c r="AB232" s="15">
        <f t="shared" si="97"/>
        <v>0.40564461209270181</v>
      </c>
      <c r="AC232" s="34">
        <f t="shared" si="87"/>
        <v>0</v>
      </c>
      <c r="AD232" s="34">
        <f t="shared" si="98"/>
        <v>-0.79680000000000006</v>
      </c>
      <c r="AE232" s="15">
        <f t="shared" si="99"/>
        <v>0.31071044569635931</v>
      </c>
      <c r="AF232" s="34">
        <f t="shared" si="88"/>
        <v>0.31071044569635931</v>
      </c>
      <c r="AG232" s="34">
        <f t="shared" si="89"/>
        <v>0.80779999999999985</v>
      </c>
      <c r="AH232" s="15">
        <f t="shared" si="100"/>
        <v>0.69164049960599694</v>
      </c>
      <c r="AI232" s="34">
        <f t="shared" si="90"/>
        <v>0.34582024980299847</v>
      </c>
      <c r="AJ232" s="34">
        <f t="shared" si="91"/>
        <v>4.2000000000000925E-3</v>
      </c>
      <c r="AK232" s="15">
        <f t="shared" si="101"/>
        <v>0.50104999845650278</v>
      </c>
      <c r="AL232" s="34">
        <f t="shared" si="92"/>
        <v>0</v>
      </c>
      <c r="AM232" s="35">
        <f t="shared" si="102"/>
        <v>20.2</v>
      </c>
      <c r="AN232" s="35">
        <f t="shared" si="103"/>
        <v>9.0668583659851318</v>
      </c>
      <c r="AO232" s="35">
        <f t="shared" si="104"/>
        <v>11.133141634014867</v>
      </c>
      <c r="AP232" s="35">
        <f t="shared" si="105"/>
        <v>1.5</v>
      </c>
      <c r="AQ232" s="35">
        <f t="shared" si="106"/>
        <v>0.65653069549935772</v>
      </c>
      <c r="AR232" s="35">
        <f t="shared" si="107"/>
        <v>0.84346930450064228</v>
      </c>
    </row>
    <row r="233" spans="6:44" ht="15.75">
      <c r="F233">
        <v>315</v>
      </c>
      <c r="G233" s="35"/>
      <c r="H233" s="35"/>
      <c r="I233" s="35"/>
      <c r="J233" s="35"/>
      <c r="K233" s="35"/>
      <c r="L233" s="35"/>
      <c r="M233" s="35"/>
      <c r="N233" s="35"/>
      <c r="O233" s="35"/>
      <c r="P233" s="35"/>
      <c r="Q233" s="35"/>
      <c r="R233" s="34">
        <f t="shared" si="93"/>
        <v>0</v>
      </c>
      <c r="S233" s="34">
        <f t="shared" si="81"/>
        <v>0</v>
      </c>
      <c r="T233" s="34">
        <f t="shared" si="82"/>
        <v>0</v>
      </c>
      <c r="U233" s="34">
        <f t="shared" si="94"/>
        <v>-1.1068</v>
      </c>
      <c r="V233" s="15">
        <f t="shared" si="95"/>
        <v>0.24846794868262756</v>
      </c>
      <c r="W233" s="34">
        <f t="shared" si="83"/>
        <v>0</v>
      </c>
      <c r="X233" s="34">
        <f t="shared" si="84"/>
        <v>1.2900000000000023E-2</v>
      </c>
      <c r="Y233" s="15">
        <f t="shared" si="96"/>
        <v>0.50322495527805666</v>
      </c>
      <c r="Z233" s="34">
        <f t="shared" si="85"/>
        <v>0</v>
      </c>
      <c r="AA233" s="34">
        <f t="shared" si="86"/>
        <v>-0.3819999999999999</v>
      </c>
      <c r="AB233" s="15">
        <f t="shared" si="97"/>
        <v>0.40564461209270181</v>
      </c>
      <c r="AC233" s="34">
        <f t="shared" si="87"/>
        <v>0</v>
      </c>
      <c r="AD233" s="34">
        <f t="shared" si="98"/>
        <v>-0.79680000000000006</v>
      </c>
      <c r="AE233" s="15">
        <f t="shared" si="99"/>
        <v>0.31071044569635931</v>
      </c>
      <c r="AF233" s="34">
        <f t="shared" si="88"/>
        <v>0</v>
      </c>
      <c r="AG233" s="34">
        <f t="shared" si="89"/>
        <v>0.80779999999999985</v>
      </c>
      <c r="AH233" s="15">
        <f t="shared" si="100"/>
        <v>0.69164049960599694</v>
      </c>
      <c r="AI233" s="34">
        <f t="shared" si="90"/>
        <v>0</v>
      </c>
      <c r="AJ233" s="34">
        <f t="shared" si="91"/>
        <v>4.2000000000000925E-3</v>
      </c>
      <c r="AK233" s="15">
        <f t="shared" si="101"/>
        <v>0.50104999845650278</v>
      </c>
      <c r="AL233" s="34">
        <f t="shared" si="92"/>
        <v>0</v>
      </c>
      <c r="AM233" s="35">
        <f t="shared" si="102"/>
        <v>0</v>
      </c>
      <c r="AN233" s="35">
        <f t="shared" si="103"/>
        <v>0</v>
      </c>
      <c r="AO233" s="35">
        <f t="shared" si="104"/>
        <v>0</v>
      </c>
      <c r="AP233" s="35">
        <f t="shared" si="105"/>
        <v>0</v>
      </c>
      <c r="AQ233" s="35">
        <f t="shared" si="106"/>
        <v>0</v>
      </c>
      <c r="AR233" s="35">
        <f t="shared" si="107"/>
        <v>0</v>
      </c>
    </row>
    <row r="234" spans="6:44" ht="15.75">
      <c r="F234">
        <v>316</v>
      </c>
      <c r="G234" s="35">
        <v>0.1</v>
      </c>
      <c r="H234" s="35">
        <v>0.1</v>
      </c>
      <c r="I234" s="35">
        <v>0</v>
      </c>
      <c r="J234" s="35">
        <v>0</v>
      </c>
      <c r="K234" s="35">
        <v>0</v>
      </c>
      <c r="L234" s="35">
        <v>0</v>
      </c>
      <c r="M234" s="35"/>
      <c r="N234" s="35">
        <v>0</v>
      </c>
      <c r="O234" s="35">
        <v>0</v>
      </c>
      <c r="P234" s="35">
        <v>0</v>
      </c>
      <c r="Q234" s="35"/>
      <c r="R234" s="34">
        <f t="shared" si="93"/>
        <v>0.1</v>
      </c>
      <c r="S234" s="34">
        <f t="shared" si="81"/>
        <v>8.6500000000000007E-2</v>
      </c>
      <c r="T234" s="34">
        <f t="shared" si="82"/>
        <v>0</v>
      </c>
      <c r="U234" s="34">
        <f t="shared" si="94"/>
        <v>-1.1068</v>
      </c>
      <c r="V234" s="15">
        <f t="shared" si="95"/>
        <v>0.24846794868262756</v>
      </c>
      <c r="W234" s="34">
        <f t="shared" si="83"/>
        <v>0</v>
      </c>
      <c r="X234" s="34">
        <f t="shared" si="84"/>
        <v>1.2900000000000023E-2</v>
      </c>
      <c r="Y234" s="15">
        <f t="shared" si="96"/>
        <v>0.50322495527805666</v>
      </c>
      <c r="Z234" s="34">
        <f t="shared" si="85"/>
        <v>0</v>
      </c>
      <c r="AA234" s="34">
        <f t="shared" si="86"/>
        <v>-0.3819999999999999</v>
      </c>
      <c r="AB234" s="15">
        <f t="shared" si="97"/>
        <v>0.40564461209270181</v>
      </c>
      <c r="AC234" s="34">
        <f t="shared" si="87"/>
        <v>0</v>
      </c>
      <c r="AD234" s="34">
        <f t="shared" si="98"/>
        <v>-0.79680000000000006</v>
      </c>
      <c r="AE234" s="15">
        <f t="shared" si="99"/>
        <v>0.31071044569635931</v>
      </c>
      <c r="AF234" s="34">
        <f t="shared" si="88"/>
        <v>0</v>
      </c>
      <c r="AG234" s="34">
        <f t="shared" si="89"/>
        <v>0.80779999999999985</v>
      </c>
      <c r="AH234" s="15">
        <f t="shared" si="100"/>
        <v>0.69164049960599694</v>
      </c>
      <c r="AI234" s="34">
        <f t="shared" si="90"/>
        <v>0</v>
      </c>
      <c r="AJ234" s="34">
        <f t="shared" si="91"/>
        <v>4.2000000000000925E-3</v>
      </c>
      <c r="AK234" s="15">
        <f t="shared" si="101"/>
        <v>0.50104999845650278</v>
      </c>
      <c r="AL234" s="34">
        <f t="shared" si="92"/>
        <v>0</v>
      </c>
      <c r="AM234" s="35">
        <f t="shared" si="102"/>
        <v>0.2</v>
      </c>
      <c r="AN234" s="35">
        <f t="shared" si="103"/>
        <v>0.1865</v>
      </c>
      <c r="AO234" s="35">
        <f t="shared" si="104"/>
        <v>1.3500000000000012E-2</v>
      </c>
      <c r="AP234" s="35">
        <f t="shared" si="105"/>
        <v>0</v>
      </c>
      <c r="AQ234" s="35">
        <f t="shared" si="106"/>
        <v>0</v>
      </c>
      <c r="AR234" s="35">
        <f t="shared" si="107"/>
        <v>0</v>
      </c>
    </row>
    <row r="235" spans="6:44" ht="15.75">
      <c r="F235">
        <v>317</v>
      </c>
      <c r="G235" s="35">
        <v>0.2</v>
      </c>
      <c r="H235" s="35">
        <v>0.8</v>
      </c>
      <c r="I235" s="35">
        <v>1.3000001000000001</v>
      </c>
      <c r="J235" s="35">
        <v>0.5</v>
      </c>
      <c r="K235" s="35">
        <v>0.5</v>
      </c>
      <c r="L235" s="35">
        <v>0</v>
      </c>
      <c r="M235" s="35"/>
      <c r="N235" s="35">
        <v>3.0000002000000001</v>
      </c>
      <c r="O235" s="35">
        <v>2</v>
      </c>
      <c r="P235" s="35">
        <v>0</v>
      </c>
      <c r="Q235" s="35"/>
      <c r="R235" s="34">
        <f t="shared" si="93"/>
        <v>0.2</v>
      </c>
      <c r="S235" s="34">
        <f t="shared" si="81"/>
        <v>0.69200000000000006</v>
      </c>
      <c r="T235" s="34">
        <f t="shared" si="82"/>
        <v>0.52286004021999999</v>
      </c>
      <c r="U235" s="34">
        <f t="shared" si="94"/>
        <v>-1.1068</v>
      </c>
      <c r="V235" s="15">
        <f t="shared" si="95"/>
        <v>0.24846794868262756</v>
      </c>
      <c r="W235" s="34">
        <f t="shared" si="83"/>
        <v>0.12423397434131378</v>
      </c>
      <c r="X235" s="34">
        <f t="shared" si="84"/>
        <v>1.2900000000000023E-2</v>
      </c>
      <c r="Y235" s="15">
        <f t="shared" si="96"/>
        <v>0.50322495527805666</v>
      </c>
      <c r="Z235" s="34">
        <f t="shared" si="85"/>
        <v>0.25161247763902833</v>
      </c>
      <c r="AA235" s="34">
        <f t="shared" si="86"/>
        <v>-0.3819999999999999</v>
      </c>
      <c r="AB235" s="15">
        <f t="shared" si="97"/>
        <v>0.40564461209270181</v>
      </c>
      <c r="AC235" s="34">
        <f t="shared" si="87"/>
        <v>0</v>
      </c>
      <c r="AD235" s="34">
        <f t="shared" si="98"/>
        <v>-0.79680000000000006</v>
      </c>
      <c r="AE235" s="15">
        <f t="shared" si="99"/>
        <v>0.31071044569635931</v>
      </c>
      <c r="AF235" s="34">
        <f t="shared" si="88"/>
        <v>0.93213139923116706</v>
      </c>
      <c r="AG235" s="34">
        <f t="shared" si="89"/>
        <v>0.80779999999999985</v>
      </c>
      <c r="AH235" s="15">
        <f t="shared" si="100"/>
        <v>0.69164049960599694</v>
      </c>
      <c r="AI235" s="34">
        <f t="shared" si="90"/>
        <v>1.3832809992119939</v>
      </c>
      <c r="AJ235" s="34">
        <f t="shared" si="91"/>
        <v>4.2000000000000925E-3</v>
      </c>
      <c r="AK235" s="15">
        <f t="shared" si="101"/>
        <v>0.50104999845650278</v>
      </c>
      <c r="AL235" s="34">
        <f t="shared" si="92"/>
        <v>0</v>
      </c>
      <c r="AM235" s="35">
        <f t="shared" si="102"/>
        <v>3.3000001000000001</v>
      </c>
      <c r="AN235" s="35">
        <f t="shared" si="103"/>
        <v>1.7907064922003422</v>
      </c>
      <c r="AO235" s="35">
        <f t="shared" si="104"/>
        <v>1.5092936077996579</v>
      </c>
      <c r="AP235" s="35">
        <f t="shared" si="105"/>
        <v>5.0000002000000006</v>
      </c>
      <c r="AQ235" s="35">
        <f t="shared" si="106"/>
        <v>2.3154123984431609</v>
      </c>
      <c r="AR235" s="35">
        <f t="shared" si="107"/>
        <v>2.6845878015568396</v>
      </c>
    </row>
    <row r="236" spans="6:44" ht="15.75">
      <c r="F236">
        <v>318</v>
      </c>
      <c r="G236" s="35"/>
      <c r="H236" s="35"/>
      <c r="I236" s="35"/>
      <c r="J236" s="35"/>
      <c r="K236" s="35"/>
      <c r="L236" s="35"/>
      <c r="M236" s="35"/>
      <c r="N236" s="35"/>
      <c r="O236" s="35"/>
      <c r="P236" s="35"/>
      <c r="Q236" s="35"/>
      <c r="R236" s="34">
        <f t="shared" si="93"/>
        <v>0</v>
      </c>
      <c r="S236" s="34">
        <f t="shared" si="81"/>
        <v>0</v>
      </c>
      <c r="T236" s="34">
        <f t="shared" si="82"/>
        <v>0</v>
      </c>
      <c r="U236" s="34">
        <f t="shared" si="94"/>
        <v>-1.1068</v>
      </c>
      <c r="V236" s="15">
        <f t="shared" si="95"/>
        <v>0.24846794868262756</v>
      </c>
      <c r="W236" s="34">
        <f t="shared" si="83"/>
        <v>0</v>
      </c>
      <c r="X236" s="34">
        <f t="shared" si="84"/>
        <v>1.2900000000000023E-2</v>
      </c>
      <c r="Y236" s="15">
        <f t="shared" si="96"/>
        <v>0.50322495527805666</v>
      </c>
      <c r="Z236" s="34">
        <f t="shared" si="85"/>
        <v>0</v>
      </c>
      <c r="AA236" s="34">
        <f t="shared" si="86"/>
        <v>-0.3819999999999999</v>
      </c>
      <c r="AB236" s="15">
        <f t="shared" si="97"/>
        <v>0.40564461209270181</v>
      </c>
      <c r="AC236" s="34">
        <f t="shared" si="87"/>
        <v>0</v>
      </c>
      <c r="AD236" s="34">
        <f t="shared" si="98"/>
        <v>-0.79680000000000006</v>
      </c>
      <c r="AE236" s="15">
        <f t="shared" si="99"/>
        <v>0.31071044569635931</v>
      </c>
      <c r="AF236" s="34">
        <f t="shared" si="88"/>
        <v>0</v>
      </c>
      <c r="AG236" s="34">
        <f t="shared" si="89"/>
        <v>0.80779999999999985</v>
      </c>
      <c r="AH236" s="15">
        <f t="shared" si="100"/>
        <v>0.69164049960599694</v>
      </c>
      <c r="AI236" s="34">
        <f t="shared" si="90"/>
        <v>0</v>
      </c>
      <c r="AJ236" s="34">
        <f t="shared" si="91"/>
        <v>4.2000000000000925E-3</v>
      </c>
      <c r="AK236" s="15">
        <f t="shared" si="101"/>
        <v>0.50104999845650278</v>
      </c>
      <c r="AL236" s="34">
        <f t="shared" si="92"/>
        <v>0</v>
      </c>
      <c r="AM236" s="35">
        <f t="shared" si="102"/>
        <v>0</v>
      </c>
      <c r="AN236" s="35">
        <f t="shared" si="103"/>
        <v>0</v>
      </c>
      <c r="AO236" s="35">
        <f t="shared" si="104"/>
        <v>0</v>
      </c>
      <c r="AP236" s="35">
        <f t="shared" si="105"/>
        <v>0</v>
      </c>
      <c r="AQ236" s="35">
        <f t="shared" si="106"/>
        <v>0</v>
      </c>
      <c r="AR236" s="35">
        <f t="shared" si="107"/>
        <v>0</v>
      </c>
    </row>
    <row r="237" spans="6:44" ht="15.75">
      <c r="F237">
        <v>319</v>
      </c>
      <c r="G237" s="35">
        <v>0.3</v>
      </c>
      <c r="H237" s="35">
        <v>0.4</v>
      </c>
      <c r="I237" s="35">
        <v>0.90000004</v>
      </c>
      <c r="J237" s="35">
        <v>1.1000000000000001</v>
      </c>
      <c r="K237" s="35">
        <v>0</v>
      </c>
      <c r="L237" s="35">
        <v>0</v>
      </c>
      <c r="M237" s="35"/>
      <c r="N237" s="35">
        <v>0.1</v>
      </c>
      <c r="O237" s="35">
        <v>0</v>
      </c>
      <c r="P237" s="35">
        <v>0</v>
      </c>
      <c r="Q237" s="35"/>
      <c r="R237" s="34">
        <f t="shared" si="93"/>
        <v>0.3</v>
      </c>
      <c r="S237" s="34">
        <f t="shared" si="81"/>
        <v>0.34600000000000003</v>
      </c>
      <c r="T237" s="34">
        <f t="shared" si="82"/>
        <v>0.36198001608800001</v>
      </c>
      <c r="U237" s="34">
        <f t="shared" si="94"/>
        <v>-1.1068</v>
      </c>
      <c r="V237" s="15">
        <f t="shared" si="95"/>
        <v>0.24846794868262756</v>
      </c>
      <c r="W237" s="34">
        <f t="shared" si="83"/>
        <v>0.27331474355089036</v>
      </c>
      <c r="X237" s="34">
        <f t="shared" si="84"/>
        <v>1.2900000000000023E-2</v>
      </c>
      <c r="Y237" s="15">
        <f t="shared" si="96"/>
        <v>0.50322495527805666</v>
      </c>
      <c r="Z237" s="34">
        <f t="shared" si="85"/>
        <v>0</v>
      </c>
      <c r="AA237" s="34">
        <f t="shared" si="86"/>
        <v>-0.3819999999999999</v>
      </c>
      <c r="AB237" s="15">
        <f t="shared" si="97"/>
        <v>0.40564461209270181</v>
      </c>
      <c r="AC237" s="34">
        <f t="shared" si="87"/>
        <v>0</v>
      </c>
      <c r="AD237" s="34">
        <f t="shared" si="98"/>
        <v>-0.79680000000000006</v>
      </c>
      <c r="AE237" s="15">
        <f t="shared" si="99"/>
        <v>0.31071044569635931</v>
      </c>
      <c r="AF237" s="34">
        <f t="shared" si="88"/>
        <v>3.1071044569635931E-2</v>
      </c>
      <c r="AG237" s="34">
        <f t="shared" si="89"/>
        <v>0.80779999999999985</v>
      </c>
      <c r="AH237" s="15">
        <f t="shared" si="100"/>
        <v>0.69164049960599694</v>
      </c>
      <c r="AI237" s="34">
        <f t="shared" si="90"/>
        <v>0</v>
      </c>
      <c r="AJ237" s="34">
        <f t="shared" si="91"/>
        <v>4.2000000000000925E-3</v>
      </c>
      <c r="AK237" s="15">
        <f t="shared" si="101"/>
        <v>0.50104999845650278</v>
      </c>
      <c r="AL237" s="34">
        <f t="shared" si="92"/>
        <v>0</v>
      </c>
      <c r="AM237" s="35">
        <f t="shared" si="102"/>
        <v>2.7000000399999999</v>
      </c>
      <c r="AN237" s="35">
        <f t="shared" si="103"/>
        <v>1.2812947596388904</v>
      </c>
      <c r="AO237" s="35">
        <f t="shared" si="104"/>
        <v>1.4187052803611095</v>
      </c>
      <c r="AP237" s="35">
        <f t="shared" si="105"/>
        <v>0.1</v>
      </c>
      <c r="AQ237" s="35">
        <f t="shared" si="106"/>
        <v>3.1071044569635931E-2</v>
      </c>
      <c r="AR237" s="35">
        <f t="shared" si="107"/>
        <v>6.8928955430364078E-2</v>
      </c>
    </row>
    <row r="238" spans="6:44" ht="15.75">
      <c r="F238">
        <v>320</v>
      </c>
      <c r="G238" s="35">
        <v>0.70000004999999998</v>
      </c>
      <c r="H238" s="35">
        <v>2.1000000999999999</v>
      </c>
      <c r="I238" s="35">
        <v>4.4000000000000004</v>
      </c>
      <c r="J238" s="35">
        <v>0.70000004999999998</v>
      </c>
      <c r="K238" s="35">
        <v>3.5000002000000001</v>
      </c>
      <c r="L238" s="35">
        <v>0</v>
      </c>
      <c r="M238" s="35"/>
      <c r="N238" s="35">
        <v>0.70000004999999998</v>
      </c>
      <c r="O238" s="35">
        <v>8</v>
      </c>
      <c r="P238" s="35">
        <v>1</v>
      </c>
      <c r="Q238" s="35"/>
      <c r="R238" s="34">
        <f t="shared" si="93"/>
        <v>0.70000004999999998</v>
      </c>
      <c r="S238" s="34">
        <f t="shared" si="81"/>
        <v>1.8165000864999998</v>
      </c>
      <c r="T238" s="34">
        <f t="shared" si="82"/>
        <v>1.7696800000000001</v>
      </c>
      <c r="U238" s="34">
        <f t="shared" si="94"/>
        <v>-1.1068</v>
      </c>
      <c r="V238" s="15">
        <f t="shared" si="95"/>
        <v>0.24846794868262756</v>
      </c>
      <c r="W238" s="34">
        <f t="shared" si="83"/>
        <v>0.17392757650123672</v>
      </c>
      <c r="X238" s="34">
        <f t="shared" si="84"/>
        <v>1.2900000000000023E-2</v>
      </c>
      <c r="Y238" s="15">
        <f t="shared" si="96"/>
        <v>0.50322495527805666</v>
      </c>
      <c r="Z238" s="34">
        <f t="shared" si="85"/>
        <v>1.7612874441181894</v>
      </c>
      <c r="AA238" s="34">
        <f t="shared" si="86"/>
        <v>-0.3819999999999999</v>
      </c>
      <c r="AB238" s="15">
        <f t="shared" si="97"/>
        <v>0.40564461209270181</v>
      </c>
      <c r="AC238" s="34">
        <f t="shared" si="87"/>
        <v>0</v>
      </c>
      <c r="AD238" s="34">
        <f t="shared" si="98"/>
        <v>-0.79680000000000006</v>
      </c>
      <c r="AE238" s="15">
        <f t="shared" si="99"/>
        <v>0.31071044569635931</v>
      </c>
      <c r="AF238" s="34">
        <f t="shared" si="88"/>
        <v>0.21749732752297379</v>
      </c>
      <c r="AG238" s="34">
        <f t="shared" si="89"/>
        <v>0.80779999999999985</v>
      </c>
      <c r="AH238" s="15">
        <f t="shared" si="100"/>
        <v>0.69164049960599694</v>
      </c>
      <c r="AI238" s="34">
        <f t="shared" si="90"/>
        <v>5.5331239968479755</v>
      </c>
      <c r="AJ238" s="34">
        <f t="shared" si="91"/>
        <v>4.2000000000000925E-3</v>
      </c>
      <c r="AK238" s="15">
        <f t="shared" si="101"/>
        <v>0.50104999845650278</v>
      </c>
      <c r="AL238" s="34">
        <f t="shared" si="92"/>
        <v>0.50104999845650278</v>
      </c>
      <c r="AM238" s="35">
        <f t="shared" si="102"/>
        <v>11.4000004</v>
      </c>
      <c r="AN238" s="35">
        <f t="shared" si="103"/>
        <v>6.221395157119427</v>
      </c>
      <c r="AO238" s="35">
        <f t="shared" si="104"/>
        <v>5.1786052428805727</v>
      </c>
      <c r="AP238" s="35">
        <f t="shared" si="105"/>
        <v>9.7000000499999999</v>
      </c>
      <c r="AQ238" s="35">
        <f t="shared" si="106"/>
        <v>6.2516713228274519</v>
      </c>
      <c r="AR238" s="35">
        <f t="shared" si="107"/>
        <v>3.448328727172548</v>
      </c>
    </row>
    <row r="239" spans="6:44" ht="15.75">
      <c r="F239">
        <v>401</v>
      </c>
      <c r="G239" s="35">
        <v>0.2</v>
      </c>
      <c r="H239" s="35">
        <v>1</v>
      </c>
      <c r="I239" s="35">
        <v>2</v>
      </c>
      <c r="J239" s="35">
        <v>2</v>
      </c>
      <c r="K239" s="35">
        <v>0</v>
      </c>
      <c r="L239" s="35">
        <v>0</v>
      </c>
      <c r="M239" s="35"/>
      <c r="N239" s="35">
        <v>4.4000000000000004</v>
      </c>
      <c r="O239" s="35">
        <v>1.4000001</v>
      </c>
      <c r="P239" s="35">
        <v>0</v>
      </c>
      <c r="Q239" s="35"/>
      <c r="R239" s="34">
        <f t="shared" si="93"/>
        <v>0.2</v>
      </c>
      <c r="S239" s="34">
        <f t="shared" si="81"/>
        <v>0.86499999999999999</v>
      </c>
      <c r="T239" s="34">
        <f t="shared" si="82"/>
        <v>0.8044</v>
      </c>
      <c r="U239" s="34">
        <f t="shared" si="94"/>
        <v>-1.1068</v>
      </c>
      <c r="V239" s="15">
        <f t="shared" si="95"/>
        <v>0.24846794868262756</v>
      </c>
      <c r="W239" s="34">
        <f t="shared" si="83"/>
        <v>0.49693589736525512</v>
      </c>
      <c r="X239" s="34">
        <f t="shared" si="84"/>
        <v>1.2900000000000023E-2</v>
      </c>
      <c r="Y239" s="15">
        <f t="shared" si="96"/>
        <v>0.50322495527805666</v>
      </c>
      <c r="Z239" s="34">
        <f t="shared" si="85"/>
        <v>0</v>
      </c>
      <c r="AA239" s="34">
        <f t="shared" si="86"/>
        <v>-0.3819999999999999</v>
      </c>
      <c r="AB239" s="15">
        <f t="shared" si="97"/>
        <v>0.40564461209270181</v>
      </c>
      <c r="AC239" s="34">
        <f t="shared" si="87"/>
        <v>0</v>
      </c>
      <c r="AD239" s="34">
        <f t="shared" si="98"/>
        <v>-0.79680000000000006</v>
      </c>
      <c r="AE239" s="15">
        <f t="shared" si="99"/>
        <v>0.31071044569635931</v>
      </c>
      <c r="AF239" s="34">
        <f t="shared" si="88"/>
        <v>1.367125961063981</v>
      </c>
      <c r="AG239" s="34">
        <f t="shared" si="89"/>
        <v>0.80779999999999985</v>
      </c>
      <c r="AH239" s="15">
        <f t="shared" si="100"/>
        <v>0.69164049960599694</v>
      </c>
      <c r="AI239" s="34">
        <f t="shared" si="90"/>
        <v>0.96829676861244562</v>
      </c>
      <c r="AJ239" s="34">
        <f t="shared" si="91"/>
        <v>4.2000000000000925E-3</v>
      </c>
      <c r="AK239" s="15">
        <f t="shared" si="101"/>
        <v>0.50104999845650278</v>
      </c>
      <c r="AL239" s="34">
        <f t="shared" si="92"/>
        <v>0</v>
      </c>
      <c r="AM239" s="35">
        <f t="shared" si="102"/>
        <v>5.2</v>
      </c>
      <c r="AN239" s="35">
        <f t="shared" si="103"/>
        <v>2.3663358973652553</v>
      </c>
      <c r="AO239" s="35">
        <f t="shared" si="104"/>
        <v>2.8336641026347449</v>
      </c>
      <c r="AP239" s="35">
        <f t="shared" si="105"/>
        <v>5.8000001000000001</v>
      </c>
      <c r="AQ239" s="35">
        <f t="shared" si="106"/>
        <v>2.3354227296764267</v>
      </c>
      <c r="AR239" s="35">
        <f t="shared" si="107"/>
        <v>3.4645773703235734</v>
      </c>
    </row>
    <row r="240" spans="6:44" ht="15.75">
      <c r="F240">
        <v>402</v>
      </c>
      <c r="G240" s="35">
        <v>0.90000004</v>
      </c>
      <c r="H240" s="35">
        <v>3.6000000999999999</v>
      </c>
      <c r="I240" s="35">
        <v>6.2000003000000001</v>
      </c>
      <c r="J240" s="35">
        <v>10.6</v>
      </c>
      <c r="K240" s="35">
        <v>0</v>
      </c>
      <c r="L240" s="35">
        <v>0</v>
      </c>
      <c r="M240" s="35"/>
      <c r="N240" s="35">
        <v>4.4000000000000004</v>
      </c>
      <c r="O240" s="35">
        <v>1.4000001</v>
      </c>
      <c r="P240" s="35">
        <v>0</v>
      </c>
      <c r="Q240" s="35"/>
      <c r="R240" s="34">
        <f t="shared" si="93"/>
        <v>0.90000004</v>
      </c>
      <c r="S240" s="34">
        <f t="shared" si="81"/>
        <v>3.1140000864999999</v>
      </c>
      <c r="T240" s="34">
        <f t="shared" si="82"/>
        <v>2.4936401206599998</v>
      </c>
      <c r="U240" s="34">
        <f t="shared" si="94"/>
        <v>-1.1068</v>
      </c>
      <c r="V240" s="15">
        <f t="shared" si="95"/>
        <v>0.24846794868262756</v>
      </c>
      <c r="W240" s="34">
        <f t="shared" si="83"/>
        <v>2.6337602560358522</v>
      </c>
      <c r="X240" s="34">
        <f t="shared" si="84"/>
        <v>1.2900000000000023E-2</v>
      </c>
      <c r="Y240" s="15">
        <f t="shared" si="96"/>
        <v>0.50322495527805666</v>
      </c>
      <c r="Z240" s="34">
        <f t="shared" si="85"/>
        <v>0</v>
      </c>
      <c r="AA240" s="34">
        <f t="shared" si="86"/>
        <v>-0.3819999999999999</v>
      </c>
      <c r="AB240" s="15">
        <f t="shared" si="97"/>
        <v>0.40564461209270181</v>
      </c>
      <c r="AC240" s="34">
        <f t="shared" si="87"/>
        <v>0</v>
      </c>
      <c r="AD240" s="34">
        <f t="shared" si="98"/>
        <v>-0.79680000000000006</v>
      </c>
      <c r="AE240" s="15">
        <f t="shared" si="99"/>
        <v>0.31071044569635931</v>
      </c>
      <c r="AF240" s="34">
        <f t="shared" si="88"/>
        <v>1.367125961063981</v>
      </c>
      <c r="AG240" s="34">
        <f t="shared" si="89"/>
        <v>0.80779999999999985</v>
      </c>
      <c r="AH240" s="15">
        <f t="shared" si="100"/>
        <v>0.69164049960599694</v>
      </c>
      <c r="AI240" s="34">
        <f t="shared" si="90"/>
        <v>0.96829676861244562</v>
      </c>
      <c r="AJ240" s="34">
        <f t="shared" si="91"/>
        <v>4.2000000000000925E-3</v>
      </c>
      <c r="AK240" s="15">
        <f t="shared" si="101"/>
        <v>0.50104999845650278</v>
      </c>
      <c r="AL240" s="34">
        <f t="shared" si="92"/>
        <v>0</v>
      </c>
      <c r="AM240" s="35">
        <f t="shared" si="102"/>
        <v>21.300000439999998</v>
      </c>
      <c r="AN240" s="35">
        <f t="shared" si="103"/>
        <v>9.1414005031958521</v>
      </c>
      <c r="AO240" s="35">
        <f t="shared" si="104"/>
        <v>12.158599936804146</v>
      </c>
      <c r="AP240" s="35">
        <f t="shared" si="105"/>
        <v>5.8000001000000001</v>
      </c>
      <c r="AQ240" s="35">
        <f t="shared" si="106"/>
        <v>2.3354227296764267</v>
      </c>
      <c r="AR240" s="35">
        <f t="shared" si="107"/>
        <v>3.4645773703235734</v>
      </c>
    </row>
    <row r="241" spans="6:44" ht="15.75">
      <c r="F241">
        <v>403</v>
      </c>
      <c r="G241" s="35">
        <v>0.3</v>
      </c>
      <c r="H241" s="35">
        <v>0.70000004999999998</v>
      </c>
      <c r="I241" s="35">
        <v>1</v>
      </c>
      <c r="J241" s="35">
        <v>0</v>
      </c>
      <c r="K241" s="35">
        <v>0</v>
      </c>
      <c r="L241" s="35">
        <v>0</v>
      </c>
      <c r="M241" s="35"/>
      <c r="N241" s="35"/>
      <c r="O241" s="35"/>
      <c r="P241" s="35"/>
      <c r="Q241" s="35"/>
      <c r="R241" s="34">
        <f t="shared" si="93"/>
        <v>0.3</v>
      </c>
      <c r="S241" s="34">
        <f t="shared" si="81"/>
        <v>0.60550004324999995</v>
      </c>
      <c r="T241" s="34">
        <f t="shared" si="82"/>
        <v>0.4022</v>
      </c>
      <c r="U241" s="34">
        <f t="shared" si="94"/>
        <v>-1.1068</v>
      </c>
      <c r="V241" s="15">
        <f t="shared" si="95"/>
        <v>0.24846794868262756</v>
      </c>
      <c r="W241" s="34">
        <f t="shared" si="83"/>
        <v>0</v>
      </c>
      <c r="X241" s="34">
        <f t="shared" si="84"/>
        <v>1.2900000000000023E-2</v>
      </c>
      <c r="Y241" s="15">
        <f t="shared" si="96"/>
        <v>0.50322495527805666</v>
      </c>
      <c r="Z241" s="34">
        <f t="shared" si="85"/>
        <v>0</v>
      </c>
      <c r="AA241" s="34">
        <f t="shared" si="86"/>
        <v>-0.3819999999999999</v>
      </c>
      <c r="AB241" s="15">
        <f t="shared" si="97"/>
        <v>0.40564461209270181</v>
      </c>
      <c r="AC241" s="34">
        <f t="shared" si="87"/>
        <v>0</v>
      </c>
      <c r="AD241" s="34">
        <f t="shared" si="98"/>
        <v>-0.79680000000000006</v>
      </c>
      <c r="AE241" s="15">
        <f t="shared" si="99"/>
        <v>0.31071044569635931</v>
      </c>
      <c r="AF241" s="34">
        <f t="shared" si="88"/>
        <v>0</v>
      </c>
      <c r="AG241" s="34">
        <f t="shared" si="89"/>
        <v>0.80779999999999985</v>
      </c>
      <c r="AH241" s="15">
        <f t="shared" si="100"/>
        <v>0.69164049960599694</v>
      </c>
      <c r="AI241" s="34">
        <f t="shared" si="90"/>
        <v>0</v>
      </c>
      <c r="AJ241" s="34">
        <f t="shared" si="91"/>
        <v>4.2000000000000925E-3</v>
      </c>
      <c r="AK241" s="15">
        <f t="shared" si="101"/>
        <v>0.50104999845650278</v>
      </c>
      <c r="AL241" s="34">
        <f t="shared" si="92"/>
        <v>0</v>
      </c>
      <c r="AM241" s="35">
        <f t="shared" si="102"/>
        <v>2.0000000499999997</v>
      </c>
      <c r="AN241" s="35">
        <f t="shared" si="103"/>
        <v>1.3077000432500001</v>
      </c>
      <c r="AO241" s="35">
        <f t="shared" si="104"/>
        <v>0.69230000674999959</v>
      </c>
      <c r="AP241" s="35">
        <f t="shared" si="105"/>
        <v>0</v>
      </c>
      <c r="AQ241" s="35">
        <f t="shared" si="106"/>
        <v>0</v>
      </c>
      <c r="AR241" s="35">
        <f t="shared" si="107"/>
        <v>0</v>
      </c>
    </row>
    <row r="242" spans="6:44" ht="15.75">
      <c r="F242">
        <v>404</v>
      </c>
      <c r="G242" s="35">
        <v>1</v>
      </c>
      <c r="H242" s="35">
        <v>1</v>
      </c>
      <c r="I242" s="35">
        <v>2</v>
      </c>
      <c r="J242" s="35">
        <v>3.0000002000000001</v>
      </c>
      <c r="K242" s="35">
        <v>2</v>
      </c>
      <c r="L242" s="35">
        <v>0.5</v>
      </c>
      <c r="M242" s="35"/>
      <c r="N242" s="35">
        <v>2.3000001999999999</v>
      </c>
      <c r="O242" s="35">
        <v>0.5</v>
      </c>
      <c r="P242" s="35">
        <v>0</v>
      </c>
      <c r="Q242" s="35"/>
      <c r="R242" s="34">
        <f t="shared" si="93"/>
        <v>1</v>
      </c>
      <c r="S242" s="34">
        <f t="shared" si="81"/>
        <v>0.86499999999999999</v>
      </c>
      <c r="T242" s="34">
        <f t="shared" si="82"/>
        <v>0.8044</v>
      </c>
      <c r="U242" s="34">
        <f t="shared" si="94"/>
        <v>-1.1068</v>
      </c>
      <c r="V242" s="15">
        <f t="shared" si="95"/>
        <v>0.24846794868262756</v>
      </c>
      <c r="W242" s="34">
        <f t="shared" si="83"/>
        <v>0.74540389574147248</v>
      </c>
      <c r="X242" s="34">
        <f t="shared" si="84"/>
        <v>1.2900000000000023E-2</v>
      </c>
      <c r="Y242" s="15">
        <f t="shared" si="96"/>
        <v>0.50322495527805666</v>
      </c>
      <c r="Z242" s="34">
        <f t="shared" si="85"/>
        <v>1.0064499105561133</v>
      </c>
      <c r="AA242" s="34">
        <f t="shared" si="86"/>
        <v>-0.3819999999999999</v>
      </c>
      <c r="AB242" s="15">
        <f t="shared" si="97"/>
        <v>0.40564461209270181</v>
      </c>
      <c r="AC242" s="34">
        <f t="shared" si="87"/>
        <v>0.2028223060463509</v>
      </c>
      <c r="AD242" s="34">
        <f t="shared" si="98"/>
        <v>-0.79680000000000006</v>
      </c>
      <c r="AE242" s="15">
        <f t="shared" si="99"/>
        <v>0.31071044569635931</v>
      </c>
      <c r="AF242" s="34">
        <f t="shared" si="88"/>
        <v>0.71463408724371558</v>
      </c>
      <c r="AG242" s="34">
        <f t="shared" si="89"/>
        <v>0.80779999999999985</v>
      </c>
      <c r="AH242" s="15">
        <f t="shared" si="100"/>
        <v>0.69164049960599694</v>
      </c>
      <c r="AI242" s="34">
        <f t="shared" si="90"/>
        <v>0.34582024980299847</v>
      </c>
      <c r="AJ242" s="34">
        <f t="shared" si="91"/>
        <v>4.2000000000000925E-3</v>
      </c>
      <c r="AK242" s="15">
        <f t="shared" si="101"/>
        <v>0.50104999845650278</v>
      </c>
      <c r="AL242" s="34">
        <f t="shared" si="92"/>
        <v>0</v>
      </c>
      <c r="AM242" s="35">
        <f t="shared" si="102"/>
        <v>9.5000002000000006</v>
      </c>
      <c r="AN242" s="35">
        <f t="shared" si="103"/>
        <v>4.6240761123439373</v>
      </c>
      <c r="AO242" s="35">
        <f t="shared" si="104"/>
        <v>4.8759240876560632</v>
      </c>
      <c r="AP242" s="35">
        <f t="shared" si="105"/>
        <v>2.8000001999999999</v>
      </c>
      <c r="AQ242" s="35">
        <f t="shared" si="106"/>
        <v>1.0604543370467141</v>
      </c>
      <c r="AR242" s="35">
        <f t="shared" si="107"/>
        <v>1.7395458629532858</v>
      </c>
    </row>
    <row r="243" spans="6:44" ht="15.75">
      <c r="F243">
        <v>405</v>
      </c>
      <c r="G243" s="35">
        <v>0.3</v>
      </c>
      <c r="H243" s="35">
        <v>0.70000004999999998</v>
      </c>
      <c r="I243" s="35">
        <v>1</v>
      </c>
      <c r="J243" s="35">
        <v>0</v>
      </c>
      <c r="K243" s="35">
        <v>0</v>
      </c>
      <c r="L243" s="35">
        <v>0</v>
      </c>
      <c r="M243" s="35"/>
      <c r="N243" s="35"/>
      <c r="O243" s="35"/>
      <c r="P243" s="35"/>
      <c r="Q243" s="35"/>
      <c r="R243" s="34">
        <f t="shared" si="93"/>
        <v>0.3</v>
      </c>
      <c r="S243" s="34">
        <f t="shared" si="81"/>
        <v>0.60550004324999995</v>
      </c>
      <c r="T243" s="34">
        <f t="shared" si="82"/>
        <v>0.4022</v>
      </c>
      <c r="U243" s="34">
        <f t="shared" si="94"/>
        <v>-1.1068</v>
      </c>
      <c r="V243" s="15">
        <f t="shared" si="95"/>
        <v>0.24846794868262756</v>
      </c>
      <c r="W243" s="34">
        <f t="shared" si="83"/>
        <v>0</v>
      </c>
      <c r="X243" s="34">
        <f t="shared" si="84"/>
        <v>1.2900000000000023E-2</v>
      </c>
      <c r="Y243" s="15">
        <f t="shared" si="96"/>
        <v>0.50322495527805666</v>
      </c>
      <c r="Z243" s="34">
        <f t="shared" si="85"/>
        <v>0</v>
      </c>
      <c r="AA243" s="34">
        <f t="shared" si="86"/>
        <v>-0.3819999999999999</v>
      </c>
      <c r="AB243" s="15">
        <f t="shared" si="97"/>
        <v>0.40564461209270181</v>
      </c>
      <c r="AC243" s="34">
        <f t="shared" si="87"/>
        <v>0</v>
      </c>
      <c r="AD243" s="34">
        <f t="shared" si="98"/>
        <v>-0.79680000000000006</v>
      </c>
      <c r="AE243" s="15">
        <f t="shared" si="99"/>
        <v>0.31071044569635931</v>
      </c>
      <c r="AF243" s="34">
        <f t="shared" si="88"/>
        <v>0</v>
      </c>
      <c r="AG243" s="34">
        <f t="shared" si="89"/>
        <v>0.80779999999999985</v>
      </c>
      <c r="AH243" s="15">
        <f t="shared" si="100"/>
        <v>0.69164049960599694</v>
      </c>
      <c r="AI243" s="34">
        <f t="shared" si="90"/>
        <v>0</v>
      </c>
      <c r="AJ243" s="34">
        <f t="shared" si="91"/>
        <v>4.2000000000000925E-3</v>
      </c>
      <c r="AK243" s="15">
        <f t="shared" si="101"/>
        <v>0.50104999845650278</v>
      </c>
      <c r="AL243" s="34">
        <f t="shared" si="92"/>
        <v>0</v>
      </c>
      <c r="AM243" s="35">
        <f t="shared" si="102"/>
        <v>2.0000000499999997</v>
      </c>
      <c r="AN243" s="35">
        <f t="shared" si="103"/>
        <v>1.3077000432500001</v>
      </c>
      <c r="AO243" s="35">
        <f t="shared" si="104"/>
        <v>0.69230000674999959</v>
      </c>
      <c r="AP243" s="35">
        <f t="shared" si="105"/>
        <v>0</v>
      </c>
      <c r="AQ243" s="35">
        <f t="shared" si="106"/>
        <v>0</v>
      </c>
      <c r="AR243" s="35">
        <f t="shared" si="107"/>
        <v>0</v>
      </c>
    </row>
    <row r="244" spans="6:44" ht="15.75">
      <c r="F244">
        <v>406</v>
      </c>
      <c r="G244" s="35">
        <v>0.5</v>
      </c>
      <c r="H244" s="35">
        <v>0.5</v>
      </c>
      <c r="I244" s="35">
        <v>1</v>
      </c>
      <c r="J244" s="35">
        <v>3.0000002000000001</v>
      </c>
      <c r="K244" s="35">
        <v>1</v>
      </c>
      <c r="L244" s="35">
        <v>0.5</v>
      </c>
      <c r="M244" s="35"/>
      <c r="N244" s="35"/>
      <c r="O244" s="35"/>
      <c r="P244" s="35"/>
      <c r="Q244" s="35"/>
      <c r="R244" s="34">
        <f t="shared" si="93"/>
        <v>0.5</v>
      </c>
      <c r="S244" s="34">
        <f t="shared" si="81"/>
        <v>0.4325</v>
      </c>
      <c r="T244" s="34">
        <f t="shared" si="82"/>
        <v>0.4022</v>
      </c>
      <c r="U244" s="34">
        <f t="shared" si="94"/>
        <v>-1.1068</v>
      </c>
      <c r="V244" s="15">
        <f t="shared" si="95"/>
        <v>0.24846794868262756</v>
      </c>
      <c r="W244" s="34">
        <f t="shared" si="83"/>
        <v>0.74540389574147248</v>
      </c>
      <c r="X244" s="34">
        <f t="shared" si="84"/>
        <v>1.2900000000000023E-2</v>
      </c>
      <c r="Y244" s="15">
        <f t="shared" si="96"/>
        <v>0.50322495527805666</v>
      </c>
      <c r="Z244" s="34">
        <f t="shared" si="85"/>
        <v>0.50322495527805666</v>
      </c>
      <c r="AA244" s="34">
        <f t="shared" si="86"/>
        <v>-0.3819999999999999</v>
      </c>
      <c r="AB244" s="15">
        <f t="shared" si="97"/>
        <v>0.40564461209270181</v>
      </c>
      <c r="AC244" s="34">
        <f t="shared" si="87"/>
        <v>0.2028223060463509</v>
      </c>
      <c r="AD244" s="34">
        <f t="shared" si="98"/>
        <v>-0.79680000000000006</v>
      </c>
      <c r="AE244" s="15">
        <f t="shared" si="99"/>
        <v>0.31071044569635931</v>
      </c>
      <c r="AF244" s="34">
        <f t="shared" si="88"/>
        <v>0</v>
      </c>
      <c r="AG244" s="34">
        <f t="shared" si="89"/>
        <v>0.80779999999999985</v>
      </c>
      <c r="AH244" s="15">
        <f t="shared" si="100"/>
        <v>0.69164049960599694</v>
      </c>
      <c r="AI244" s="34">
        <f t="shared" si="90"/>
        <v>0</v>
      </c>
      <c r="AJ244" s="34">
        <f t="shared" si="91"/>
        <v>4.2000000000000925E-3</v>
      </c>
      <c r="AK244" s="15">
        <f t="shared" si="101"/>
        <v>0.50104999845650278</v>
      </c>
      <c r="AL244" s="34">
        <f t="shared" si="92"/>
        <v>0</v>
      </c>
      <c r="AM244" s="35">
        <f t="shared" si="102"/>
        <v>6.5000002000000006</v>
      </c>
      <c r="AN244" s="35">
        <f t="shared" si="103"/>
        <v>2.7861511570658797</v>
      </c>
      <c r="AO244" s="35">
        <f t="shared" si="104"/>
        <v>3.7138490429341209</v>
      </c>
      <c r="AP244" s="35">
        <f t="shared" si="105"/>
        <v>0</v>
      </c>
      <c r="AQ244" s="35">
        <f t="shared" si="106"/>
        <v>0</v>
      </c>
      <c r="AR244" s="35">
        <f t="shared" si="107"/>
        <v>0</v>
      </c>
    </row>
    <row r="245" spans="6:44" ht="15.75">
      <c r="F245">
        <v>407</v>
      </c>
      <c r="G245" s="35">
        <v>0.6</v>
      </c>
      <c r="H245" s="35">
        <v>1.2</v>
      </c>
      <c r="I245" s="35">
        <v>1.6</v>
      </c>
      <c r="J245" s="35">
        <v>1.5000001000000001</v>
      </c>
      <c r="K245" s="35">
        <v>1.8000001000000001</v>
      </c>
      <c r="L245" s="35">
        <v>0</v>
      </c>
      <c r="M245" s="35"/>
      <c r="N245" s="35">
        <v>0.8</v>
      </c>
      <c r="O245" s="35">
        <v>0</v>
      </c>
      <c r="P245" s="35">
        <v>0</v>
      </c>
      <c r="Q245" s="35"/>
      <c r="R245" s="34">
        <f t="shared" si="93"/>
        <v>0.6</v>
      </c>
      <c r="S245" s="34">
        <f t="shared" si="81"/>
        <v>1.038</v>
      </c>
      <c r="T245" s="34">
        <f t="shared" si="82"/>
        <v>0.64352000000000009</v>
      </c>
      <c r="U245" s="34">
        <f t="shared" si="94"/>
        <v>-1.1068</v>
      </c>
      <c r="V245" s="15">
        <f t="shared" si="95"/>
        <v>0.24846794868262756</v>
      </c>
      <c r="W245" s="34">
        <f t="shared" si="83"/>
        <v>0.37270194787073624</v>
      </c>
      <c r="X245" s="34">
        <f t="shared" si="84"/>
        <v>1.2900000000000023E-2</v>
      </c>
      <c r="Y245" s="15">
        <f t="shared" si="96"/>
        <v>0.50322495527805666</v>
      </c>
      <c r="Z245" s="34">
        <f t="shared" si="85"/>
        <v>0.90580496982299752</v>
      </c>
      <c r="AA245" s="34">
        <f t="shared" si="86"/>
        <v>-0.3819999999999999</v>
      </c>
      <c r="AB245" s="15">
        <f t="shared" si="97"/>
        <v>0.40564461209270181</v>
      </c>
      <c r="AC245" s="34">
        <f t="shared" si="87"/>
        <v>0</v>
      </c>
      <c r="AD245" s="34">
        <f t="shared" si="98"/>
        <v>-0.79680000000000006</v>
      </c>
      <c r="AE245" s="15">
        <f t="shared" si="99"/>
        <v>0.31071044569635931</v>
      </c>
      <c r="AF245" s="34">
        <f t="shared" si="88"/>
        <v>0.24856835655708745</v>
      </c>
      <c r="AG245" s="34">
        <f t="shared" si="89"/>
        <v>0.80779999999999985</v>
      </c>
      <c r="AH245" s="15">
        <f t="shared" si="100"/>
        <v>0.69164049960599694</v>
      </c>
      <c r="AI245" s="34">
        <f t="shared" si="90"/>
        <v>0</v>
      </c>
      <c r="AJ245" s="34">
        <f t="shared" si="91"/>
        <v>4.2000000000000925E-3</v>
      </c>
      <c r="AK245" s="15">
        <f t="shared" si="101"/>
        <v>0.50104999845650278</v>
      </c>
      <c r="AL245" s="34">
        <f t="shared" si="92"/>
        <v>0</v>
      </c>
      <c r="AM245" s="35">
        <f t="shared" si="102"/>
        <v>6.7000001999999999</v>
      </c>
      <c r="AN245" s="35">
        <f t="shared" si="103"/>
        <v>3.560026917693734</v>
      </c>
      <c r="AO245" s="35">
        <f t="shared" si="104"/>
        <v>3.1399732823062658</v>
      </c>
      <c r="AP245" s="35">
        <f t="shared" si="105"/>
        <v>0.8</v>
      </c>
      <c r="AQ245" s="35">
        <f t="shared" si="106"/>
        <v>0.24856835655708745</v>
      </c>
      <c r="AR245" s="35">
        <f t="shared" si="107"/>
        <v>0.55143164344291262</v>
      </c>
    </row>
    <row r="246" spans="6:44" ht="15.75">
      <c r="F246">
        <v>408</v>
      </c>
      <c r="G246" s="35">
        <v>0.2</v>
      </c>
      <c r="H246" s="35">
        <v>0.5</v>
      </c>
      <c r="I246" s="35">
        <v>1</v>
      </c>
      <c r="J246" s="35">
        <v>1.5000001000000001</v>
      </c>
      <c r="K246" s="35">
        <v>0</v>
      </c>
      <c r="L246" s="35">
        <v>0</v>
      </c>
      <c r="M246" s="35"/>
      <c r="N246" s="35">
        <v>1</v>
      </c>
      <c r="O246" s="35">
        <v>0</v>
      </c>
      <c r="P246" s="35">
        <v>0</v>
      </c>
      <c r="Q246" s="35"/>
      <c r="R246" s="34">
        <f t="shared" si="93"/>
        <v>0.2</v>
      </c>
      <c r="S246" s="34">
        <f t="shared" si="81"/>
        <v>0.4325</v>
      </c>
      <c r="T246" s="34">
        <f t="shared" si="82"/>
        <v>0.4022</v>
      </c>
      <c r="U246" s="34">
        <f t="shared" si="94"/>
        <v>-1.1068</v>
      </c>
      <c r="V246" s="15">
        <f t="shared" si="95"/>
        <v>0.24846794868262756</v>
      </c>
      <c r="W246" s="34">
        <f t="shared" si="83"/>
        <v>0.37270194787073624</v>
      </c>
      <c r="X246" s="34">
        <f t="shared" si="84"/>
        <v>1.2900000000000023E-2</v>
      </c>
      <c r="Y246" s="15">
        <f t="shared" si="96"/>
        <v>0.50322495527805666</v>
      </c>
      <c r="Z246" s="34">
        <f t="shared" si="85"/>
        <v>0</v>
      </c>
      <c r="AA246" s="34">
        <f t="shared" si="86"/>
        <v>-0.3819999999999999</v>
      </c>
      <c r="AB246" s="15">
        <f t="shared" si="97"/>
        <v>0.40564461209270181</v>
      </c>
      <c r="AC246" s="34">
        <f t="shared" si="87"/>
        <v>0</v>
      </c>
      <c r="AD246" s="34">
        <f t="shared" si="98"/>
        <v>-0.79680000000000006</v>
      </c>
      <c r="AE246" s="15">
        <f t="shared" si="99"/>
        <v>0.31071044569635931</v>
      </c>
      <c r="AF246" s="34">
        <f t="shared" si="88"/>
        <v>0.31071044569635931</v>
      </c>
      <c r="AG246" s="34">
        <f t="shared" si="89"/>
        <v>0.80779999999999985</v>
      </c>
      <c r="AH246" s="15">
        <f t="shared" si="100"/>
        <v>0.69164049960599694</v>
      </c>
      <c r="AI246" s="34">
        <f t="shared" si="90"/>
        <v>0</v>
      </c>
      <c r="AJ246" s="34">
        <f t="shared" si="91"/>
        <v>4.2000000000000925E-3</v>
      </c>
      <c r="AK246" s="15">
        <f t="shared" si="101"/>
        <v>0.50104999845650278</v>
      </c>
      <c r="AL246" s="34">
        <f t="shared" si="92"/>
        <v>0</v>
      </c>
      <c r="AM246" s="35">
        <f t="shared" si="102"/>
        <v>3.2000001</v>
      </c>
      <c r="AN246" s="35">
        <f t="shared" si="103"/>
        <v>1.4074019478707362</v>
      </c>
      <c r="AO246" s="35">
        <f t="shared" si="104"/>
        <v>1.7925981521292638</v>
      </c>
      <c r="AP246" s="35">
        <f t="shared" si="105"/>
        <v>1</v>
      </c>
      <c r="AQ246" s="35">
        <f t="shared" si="106"/>
        <v>0.31071044569635931</v>
      </c>
      <c r="AR246" s="35">
        <f t="shared" si="107"/>
        <v>0.68928955430364069</v>
      </c>
    </row>
    <row r="247" spans="6:44" ht="15.75">
      <c r="F247">
        <v>409</v>
      </c>
      <c r="G247" s="35">
        <v>0.1</v>
      </c>
      <c r="H247" s="35">
        <v>0.2</v>
      </c>
      <c r="I247" s="35">
        <v>0.2</v>
      </c>
      <c r="J247" s="35">
        <v>0.1</v>
      </c>
      <c r="K247" s="35">
        <v>0</v>
      </c>
      <c r="L247" s="35">
        <v>0</v>
      </c>
      <c r="M247" s="35"/>
      <c r="N247" s="35"/>
      <c r="O247" s="35"/>
      <c r="P247" s="35"/>
      <c r="Q247" s="35"/>
      <c r="R247" s="34">
        <f t="shared" si="93"/>
        <v>0.1</v>
      </c>
      <c r="S247" s="34">
        <f t="shared" si="81"/>
        <v>0.17300000000000001</v>
      </c>
      <c r="T247" s="34">
        <f t="shared" si="82"/>
        <v>8.0440000000000011E-2</v>
      </c>
      <c r="U247" s="34">
        <f t="shared" si="94"/>
        <v>-1.1068</v>
      </c>
      <c r="V247" s="15">
        <f t="shared" si="95"/>
        <v>0.24846794868262756</v>
      </c>
      <c r="W247" s="34">
        <f t="shared" si="83"/>
        <v>2.4846794868262759E-2</v>
      </c>
      <c r="X247" s="34">
        <f t="shared" si="84"/>
        <v>1.2900000000000023E-2</v>
      </c>
      <c r="Y247" s="15">
        <f t="shared" si="96"/>
        <v>0.50322495527805666</v>
      </c>
      <c r="Z247" s="34">
        <f t="shared" si="85"/>
        <v>0</v>
      </c>
      <c r="AA247" s="34">
        <f t="shared" si="86"/>
        <v>-0.3819999999999999</v>
      </c>
      <c r="AB247" s="15">
        <f t="shared" si="97"/>
        <v>0.40564461209270181</v>
      </c>
      <c r="AC247" s="34">
        <f t="shared" si="87"/>
        <v>0</v>
      </c>
      <c r="AD247" s="34">
        <f t="shared" si="98"/>
        <v>-0.79680000000000006</v>
      </c>
      <c r="AE247" s="15">
        <f t="shared" si="99"/>
        <v>0.31071044569635931</v>
      </c>
      <c r="AF247" s="34">
        <f t="shared" si="88"/>
        <v>0</v>
      </c>
      <c r="AG247" s="34">
        <f t="shared" si="89"/>
        <v>0.80779999999999985</v>
      </c>
      <c r="AH247" s="15">
        <f t="shared" si="100"/>
        <v>0.69164049960599694</v>
      </c>
      <c r="AI247" s="34">
        <f t="shared" si="90"/>
        <v>0</v>
      </c>
      <c r="AJ247" s="34">
        <f t="shared" si="91"/>
        <v>4.2000000000000925E-3</v>
      </c>
      <c r="AK247" s="15">
        <f t="shared" si="101"/>
        <v>0.50104999845650278</v>
      </c>
      <c r="AL247" s="34">
        <f t="shared" si="92"/>
        <v>0</v>
      </c>
      <c r="AM247" s="35">
        <f t="shared" si="102"/>
        <v>0.6</v>
      </c>
      <c r="AN247" s="35">
        <f t="shared" si="103"/>
        <v>0.37828679486826278</v>
      </c>
      <c r="AO247" s="35">
        <f t="shared" si="104"/>
        <v>0.2217132051317372</v>
      </c>
      <c r="AP247" s="35">
        <f t="shared" si="105"/>
        <v>0</v>
      </c>
      <c r="AQ247" s="35">
        <f t="shared" si="106"/>
        <v>0</v>
      </c>
      <c r="AR247" s="35">
        <f t="shared" si="107"/>
        <v>0</v>
      </c>
    </row>
    <row r="248" spans="6:44" ht="15.75">
      <c r="F248">
        <v>410</v>
      </c>
      <c r="G248" s="35">
        <v>0.1</v>
      </c>
      <c r="H248" s="35">
        <v>0.5</v>
      </c>
      <c r="I248" s="35">
        <v>0.5</v>
      </c>
      <c r="J248" s="35">
        <v>0.1</v>
      </c>
      <c r="K248" s="35">
        <v>0</v>
      </c>
      <c r="L248" s="35">
        <v>0</v>
      </c>
      <c r="M248" s="35"/>
      <c r="N248" s="35">
        <v>0.2</v>
      </c>
      <c r="O248" s="35">
        <v>0</v>
      </c>
      <c r="P248" s="35">
        <v>0</v>
      </c>
      <c r="Q248" s="35"/>
      <c r="R248" s="34">
        <f t="shared" si="93"/>
        <v>0.1</v>
      </c>
      <c r="S248" s="34">
        <f t="shared" si="81"/>
        <v>0.4325</v>
      </c>
      <c r="T248" s="34">
        <f t="shared" si="82"/>
        <v>0.2011</v>
      </c>
      <c r="U248" s="34">
        <f t="shared" si="94"/>
        <v>-1.1068</v>
      </c>
      <c r="V248" s="15">
        <f t="shared" si="95"/>
        <v>0.24846794868262756</v>
      </c>
      <c r="W248" s="34">
        <f t="shared" si="83"/>
        <v>2.4846794868262759E-2</v>
      </c>
      <c r="X248" s="34">
        <f t="shared" si="84"/>
        <v>1.2900000000000023E-2</v>
      </c>
      <c r="Y248" s="15">
        <f t="shared" si="96"/>
        <v>0.50322495527805666</v>
      </c>
      <c r="Z248" s="34">
        <f t="shared" si="85"/>
        <v>0</v>
      </c>
      <c r="AA248" s="34">
        <f t="shared" si="86"/>
        <v>-0.3819999999999999</v>
      </c>
      <c r="AB248" s="15">
        <f t="shared" si="97"/>
        <v>0.40564461209270181</v>
      </c>
      <c r="AC248" s="34">
        <f t="shared" si="87"/>
        <v>0</v>
      </c>
      <c r="AD248" s="34">
        <f t="shared" si="98"/>
        <v>-0.79680000000000006</v>
      </c>
      <c r="AE248" s="15">
        <f t="shared" si="99"/>
        <v>0.31071044569635931</v>
      </c>
      <c r="AF248" s="34">
        <f t="shared" si="88"/>
        <v>6.2142089139271862E-2</v>
      </c>
      <c r="AG248" s="34">
        <f t="shared" si="89"/>
        <v>0.80779999999999985</v>
      </c>
      <c r="AH248" s="15">
        <f t="shared" si="100"/>
        <v>0.69164049960599694</v>
      </c>
      <c r="AI248" s="34">
        <f t="shared" si="90"/>
        <v>0</v>
      </c>
      <c r="AJ248" s="34">
        <f t="shared" si="91"/>
        <v>4.2000000000000925E-3</v>
      </c>
      <c r="AK248" s="15">
        <f t="shared" si="101"/>
        <v>0.50104999845650278</v>
      </c>
      <c r="AL248" s="34">
        <f t="shared" si="92"/>
        <v>0</v>
      </c>
      <c r="AM248" s="35">
        <f t="shared" si="102"/>
        <v>1.2000000000000002</v>
      </c>
      <c r="AN248" s="35">
        <f t="shared" si="103"/>
        <v>0.75844679486826283</v>
      </c>
      <c r="AO248" s="35">
        <f t="shared" si="104"/>
        <v>0.44155320513173735</v>
      </c>
      <c r="AP248" s="35">
        <f t="shared" si="105"/>
        <v>0.2</v>
      </c>
      <c r="AQ248" s="35">
        <f t="shared" si="106"/>
        <v>6.2142089139271862E-2</v>
      </c>
      <c r="AR248" s="35">
        <f t="shared" si="107"/>
        <v>0.13785791086072816</v>
      </c>
    </row>
    <row r="249" spans="6:44" ht="15.75">
      <c r="F249">
        <v>411</v>
      </c>
      <c r="G249" s="35">
        <v>0.2</v>
      </c>
      <c r="H249" s="35">
        <v>0.4</v>
      </c>
      <c r="I249" s="35">
        <v>0.8</v>
      </c>
      <c r="J249" s="35">
        <v>0.2</v>
      </c>
      <c r="K249" s="35">
        <v>0</v>
      </c>
      <c r="L249" s="35">
        <v>0</v>
      </c>
      <c r="M249" s="35"/>
      <c r="N249" s="35"/>
      <c r="O249" s="35"/>
      <c r="P249" s="35"/>
      <c r="Q249" s="35"/>
      <c r="R249" s="34">
        <f t="shared" si="93"/>
        <v>0.2</v>
      </c>
      <c r="S249" s="34">
        <f t="shared" si="81"/>
        <v>0.34600000000000003</v>
      </c>
      <c r="T249" s="34">
        <f t="shared" si="82"/>
        <v>0.32176000000000005</v>
      </c>
      <c r="U249" s="34">
        <f t="shared" si="94"/>
        <v>-1.1068</v>
      </c>
      <c r="V249" s="15">
        <f t="shared" si="95"/>
        <v>0.24846794868262756</v>
      </c>
      <c r="W249" s="34">
        <f t="shared" si="83"/>
        <v>4.9693589736525517E-2</v>
      </c>
      <c r="X249" s="34">
        <f t="shared" si="84"/>
        <v>1.2900000000000023E-2</v>
      </c>
      <c r="Y249" s="15">
        <f t="shared" si="96"/>
        <v>0.50322495527805666</v>
      </c>
      <c r="Z249" s="34">
        <f t="shared" si="85"/>
        <v>0</v>
      </c>
      <c r="AA249" s="34">
        <f t="shared" si="86"/>
        <v>-0.3819999999999999</v>
      </c>
      <c r="AB249" s="15">
        <f t="shared" si="97"/>
        <v>0.40564461209270181</v>
      </c>
      <c r="AC249" s="34">
        <f t="shared" si="87"/>
        <v>0</v>
      </c>
      <c r="AD249" s="34">
        <f t="shared" si="98"/>
        <v>-0.79680000000000006</v>
      </c>
      <c r="AE249" s="15">
        <f t="shared" si="99"/>
        <v>0.31071044569635931</v>
      </c>
      <c r="AF249" s="34">
        <f t="shared" si="88"/>
        <v>0</v>
      </c>
      <c r="AG249" s="34">
        <f t="shared" si="89"/>
        <v>0.80779999999999985</v>
      </c>
      <c r="AH249" s="15">
        <f t="shared" si="100"/>
        <v>0.69164049960599694</v>
      </c>
      <c r="AI249" s="34">
        <f t="shared" si="90"/>
        <v>0</v>
      </c>
      <c r="AJ249" s="34">
        <f t="shared" si="91"/>
        <v>4.2000000000000925E-3</v>
      </c>
      <c r="AK249" s="15">
        <f t="shared" si="101"/>
        <v>0.50104999845650278</v>
      </c>
      <c r="AL249" s="34">
        <f t="shared" si="92"/>
        <v>0</v>
      </c>
      <c r="AM249" s="35">
        <f t="shared" si="102"/>
        <v>1.6</v>
      </c>
      <c r="AN249" s="35">
        <f t="shared" si="103"/>
        <v>0.91745358973652558</v>
      </c>
      <c r="AO249" s="35">
        <f t="shared" si="104"/>
        <v>0.68254641026347451</v>
      </c>
      <c r="AP249" s="35">
        <f t="shared" si="105"/>
        <v>0</v>
      </c>
      <c r="AQ249" s="35">
        <f t="shared" si="106"/>
        <v>0</v>
      </c>
      <c r="AR249" s="35">
        <f t="shared" si="107"/>
        <v>0</v>
      </c>
    </row>
    <row r="250" spans="6:44" ht="15.75">
      <c r="F250">
        <v>412</v>
      </c>
      <c r="G250" s="35">
        <v>0.2</v>
      </c>
      <c r="H250" s="35">
        <v>0.70000004999999998</v>
      </c>
      <c r="I250" s="35">
        <v>0.70000004999999998</v>
      </c>
      <c r="J250" s="35">
        <v>0</v>
      </c>
      <c r="K250" s="35">
        <v>0</v>
      </c>
      <c r="L250" s="35">
        <v>0</v>
      </c>
      <c r="M250" s="35"/>
      <c r="N250" s="35">
        <v>0</v>
      </c>
      <c r="O250" s="35">
        <v>0</v>
      </c>
      <c r="P250" s="35">
        <v>0</v>
      </c>
      <c r="Q250" s="35"/>
      <c r="R250" s="34">
        <f t="shared" si="93"/>
        <v>0.2</v>
      </c>
      <c r="S250" s="34">
        <f t="shared" si="81"/>
        <v>0.60550004324999995</v>
      </c>
      <c r="T250" s="34">
        <f t="shared" si="82"/>
        <v>0.28154002011000001</v>
      </c>
      <c r="U250" s="34">
        <f t="shared" si="94"/>
        <v>-1.1068</v>
      </c>
      <c r="V250" s="15">
        <f t="shared" si="95"/>
        <v>0.24846794868262756</v>
      </c>
      <c r="W250" s="34">
        <f t="shared" si="83"/>
        <v>0</v>
      </c>
      <c r="X250" s="34">
        <f t="shared" si="84"/>
        <v>1.2900000000000023E-2</v>
      </c>
      <c r="Y250" s="15">
        <f t="shared" si="96"/>
        <v>0.50322495527805666</v>
      </c>
      <c r="Z250" s="34">
        <f t="shared" si="85"/>
        <v>0</v>
      </c>
      <c r="AA250" s="34">
        <f t="shared" si="86"/>
        <v>-0.3819999999999999</v>
      </c>
      <c r="AB250" s="15">
        <f t="shared" si="97"/>
        <v>0.40564461209270181</v>
      </c>
      <c r="AC250" s="34">
        <f t="shared" si="87"/>
        <v>0</v>
      </c>
      <c r="AD250" s="34">
        <f t="shared" si="98"/>
        <v>-0.79680000000000006</v>
      </c>
      <c r="AE250" s="15">
        <f t="shared" si="99"/>
        <v>0.31071044569635931</v>
      </c>
      <c r="AF250" s="34">
        <f t="shared" si="88"/>
        <v>0</v>
      </c>
      <c r="AG250" s="34">
        <f t="shared" si="89"/>
        <v>0.80779999999999985</v>
      </c>
      <c r="AH250" s="15">
        <f t="shared" si="100"/>
        <v>0.69164049960599694</v>
      </c>
      <c r="AI250" s="34">
        <f t="shared" si="90"/>
        <v>0</v>
      </c>
      <c r="AJ250" s="34">
        <f t="shared" si="91"/>
        <v>4.2000000000000925E-3</v>
      </c>
      <c r="AK250" s="15">
        <f t="shared" si="101"/>
        <v>0.50104999845650278</v>
      </c>
      <c r="AL250" s="34">
        <f t="shared" si="92"/>
        <v>0</v>
      </c>
      <c r="AM250" s="35">
        <f t="shared" si="102"/>
        <v>1.6000000999999999</v>
      </c>
      <c r="AN250" s="35">
        <f t="shared" si="103"/>
        <v>1.0870400633599999</v>
      </c>
      <c r="AO250" s="35">
        <f t="shared" si="104"/>
        <v>0.51296003664000001</v>
      </c>
      <c r="AP250" s="35">
        <f t="shared" si="105"/>
        <v>0</v>
      </c>
      <c r="AQ250" s="35">
        <f t="shared" si="106"/>
        <v>0</v>
      </c>
      <c r="AR250" s="35">
        <f t="shared" si="107"/>
        <v>0</v>
      </c>
    </row>
    <row r="251" spans="6:44" ht="15.75">
      <c r="F251">
        <v>413</v>
      </c>
      <c r="G251" s="35">
        <v>0.2</v>
      </c>
      <c r="H251" s="35">
        <v>0.5</v>
      </c>
      <c r="I251" s="35">
        <v>0.5</v>
      </c>
      <c r="J251" s="35">
        <v>1</v>
      </c>
      <c r="K251" s="35">
        <v>0.5</v>
      </c>
      <c r="L251" s="35">
        <v>0</v>
      </c>
      <c r="M251" s="35"/>
      <c r="N251" s="35">
        <v>0.2</v>
      </c>
      <c r="O251" s="35">
        <v>0</v>
      </c>
      <c r="P251" s="35">
        <v>0</v>
      </c>
      <c r="Q251" s="35"/>
      <c r="R251" s="34">
        <f t="shared" si="93"/>
        <v>0.2</v>
      </c>
      <c r="S251" s="34">
        <f t="shared" si="81"/>
        <v>0.4325</v>
      </c>
      <c r="T251" s="34">
        <f t="shared" si="82"/>
        <v>0.2011</v>
      </c>
      <c r="U251" s="34">
        <f t="shared" si="94"/>
        <v>-1.1068</v>
      </c>
      <c r="V251" s="15">
        <f t="shared" si="95"/>
        <v>0.24846794868262756</v>
      </c>
      <c r="W251" s="34">
        <f t="shared" si="83"/>
        <v>0.24846794868262756</v>
      </c>
      <c r="X251" s="34">
        <f t="shared" si="84"/>
        <v>1.2900000000000023E-2</v>
      </c>
      <c r="Y251" s="15">
        <f t="shared" si="96"/>
        <v>0.50322495527805666</v>
      </c>
      <c r="Z251" s="34">
        <f t="shared" si="85"/>
        <v>0.25161247763902833</v>
      </c>
      <c r="AA251" s="34">
        <f t="shared" si="86"/>
        <v>-0.3819999999999999</v>
      </c>
      <c r="AB251" s="15">
        <f t="shared" si="97"/>
        <v>0.40564461209270181</v>
      </c>
      <c r="AC251" s="34">
        <f t="shared" si="87"/>
        <v>0</v>
      </c>
      <c r="AD251" s="34">
        <f t="shared" si="98"/>
        <v>-0.79680000000000006</v>
      </c>
      <c r="AE251" s="15">
        <f t="shared" si="99"/>
        <v>0.31071044569635931</v>
      </c>
      <c r="AF251" s="34">
        <f t="shared" si="88"/>
        <v>6.2142089139271862E-2</v>
      </c>
      <c r="AG251" s="34">
        <f t="shared" si="89"/>
        <v>0.80779999999999985</v>
      </c>
      <c r="AH251" s="15">
        <f t="shared" si="100"/>
        <v>0.69164049960599694</v>
      </c>
      <c r="AI251" s="34">
        <f t="shared" si="90"/>
        <v>0</v>
      </c>
      <c r="AJ251" s="34">
        <f t="shared" si="91"/>
        <v>4.2000000000000925E-3</v>
      </c>
      <c r="AK251" s="15">
        <f t="shared" si="101"/>
        <v>0.50104999845650278</v>
      </c>
      <c r="AL251" s="34">
        <f t="shared" si="92"/>
        <v>0</v>
      </c>
      <c r="AM251" s="35">
        <f t="shared" si="102"/>
        <v>2.7</v>
      </c>
      <c r="AN251" s="35">
        <f t="shared" si="103"/>
        <v>1.333680426321656</v>
      </c>
      <c r="AO251" s="35">
        <f t="shared" si="104"/>
        <v>1.3663195736783442</v>
      </c>
      <c r="AP251" s="35">
        <f t="shared" si="105"/>
        <v>0.2</v>
      </c>
      <c r="AQ251" s="35">
        <f t="shared" si="106"/>
        <v>6.2142089139271862E-2</v>
      </c>
      <c r="AR251" s="35">
        <f t="shared" si="107"/>
        <v>0.13785791086072816</v>
      </c>
    </row>
    <row r="252" spans="6:44" ht="15.75">
      <c r="F252">
        <v>414</v>
      </c>
      <c r="G252" s="35">
        <v>0.2</v>
      </c>
      <c r="H252" s="35">
        <v>0.4</v>
      </c>
      <c r="I252" s="35">
        <v>0.8</v>
      </c>
      <c r="J252" s="35">
        <v>0</v>
      </c>
      <c r="K252" s="35">
        <v>0</v>
      </c>
      <c r="L252" s="35">
        <v>0</v>
      </c>
      <c r="M252" s="35"/>
      <c r="N252" s="35">
        <v>0</v>
      </c>
      <c r="O252" s="35">
        <v>0</v>
      </c>
      <c r="P252" s="35">
        <v>0</v>
      </c>
      <c r="Q252" s="35"/>
      <c r="R252" s="34">
        <f t="shared" si="93"/>
        <v>0.2</v>
      </c>
      <c r="S252" s="34">
        <f t="shared" si="81"/>
        <v>0.34600000000000003</v>
      </c>
      <c r="T252" s="34">
        <f t="shared" si="82"/>
        <v>0.32176000000000005</v>
      </c>
      <c r="U252" s="34">
        <f t="shared" si="94"/>
        <v>-1.1068</v>
      </c>
      <c r="V252" s="15">
        <f t="shared" si="95"/>
        <v>0.24846794868262756</v>
      </c>
      <c r="W252" s="34">
        <f t="shared" si="83"/>
        <v>0</v>
      </c>
      <c r="X252" s="34">
        <f t="shared" si="84"/>
        <v>1.2900000000000023E-2</v>
      </c>
      <c r="Y252" s="15">
        <f t="shared" si="96"/>
        <v>0.50322495527805666</v>
      </c>
      <c r="Z252" s="34">
        <f t="shared" si="85"/>
        <v>0</v>
      </c>
      <c r="AA252" s="34">
        <f t="shared" si="86"/>
        <v>-0.3819999999999999</v>
      </c>
      <c r="AB252" s="15">
        <f t="shared" si="97"/>
        <v>0.40564461209270181</v>
      </c>
      <c r="AC252" s="34">
        <f t="shared" si="87"/>
        <v>0</v>
      </c>
      <c r="AD252" s="34">
        <f t="shared" si="98"/>
        <v>-0.79680000000000006</v>
      </c>
      <c r="AE252" s="15">
        <f t="shared" si="99"/>
        <v>0.31071044569635931</v>
      </c>
      <c r="AF252" s="34">
        <f t="shared" si="88"/>
        <v>0</v>
      </c>
      <c r="AG252" s="34">
        <f t="shared" si="89"/>
        <v>0.80779999999999985</v>
      </c>
      <c r="AH252" s="15">
        <f t="shared" si="100"/>
        <v>0.69164049960599694</v>
      </c>
      <c r="AI252" s="34">
        <f t="shared" si="90"/>
        <v>0</v>
      </c>
      <c r="AJ252" s="34">
        <f t="shared" si="91"/>
        <v>4.2000000000000925E-3</v>
      </c>
      <c r="AK252" s="15">
        <f t="shared" si="101"/>
        <v>0.50104999845650278</v>
      </c>
      <c r="AL252" s="34">
        <f t="shared" si="92"/>
        <v>0</v>
      </c>
      <c r="AM252" s="35">
        <f t="shared" si="102"/>
        <v>1.4000000000000001</v>
      </c>
      <c r="AN252" s="35">
        <f t="shared" si="103"/>
        <v>0.86776000000000009</v>
      </c>
      <c r="AO252" s="35">
        <f t="shared" si="104"/>
        <v>0.53224000000000005</v>
      </c>
      <c r="AP252" s="35">
        <f t="shared" si="105"/>
        <v>0</v>
      </c>
      <c r="AQ252" s="35">
        <f t="shared" si="106"/>
        <v>0</v>
      </c>
      <c r="AR252" s="35">
        <f t="shared" si="107"/>
        <v>0</v>
      </c>
    </row>
    <row r="253" spans="6:44" ht="15.75">
      <c r="F253">
        <v>415</v>
      </c>
      <c r="G253" s="35"/>
      <c r="H253" s="35"/>
      <c r="I253" s="35"/>
      <c r="J253" s="35"/>
      <c r="K253" s="35"/>
      <c r="L253" s="35"/>
      <c r="M253" s="35"/>
      <c r="N253" s="35"/>
      <c r="O253" s="35"/>
      <c r="P253" s="35"/>
      <c r="Q253" s="35"/>
      <c r="R253" s="34">
        <f t="shared" si="93"/>
        <v>0</v>
      </c>
      <c r="S253" s="34">
        <f t="shared" si="81"/>
        <v>0</v>
      </c>
      <c r="T253" s="34">
        <f t="shared" si="82"/>
        <v>0</v>
      </c>
      <c r="U253" s="34">
        <f t="shared" si="94"/>
        <v>-1.1068</v>
      </c>
      <c r="V253" s="15">
        <f t="shared" si="95"/>
        <v>0.24846794868262756</v>
      </c>
      <c r="W253" s="34">
        <f t="shared" si="83"/>
        <v>0</v>
      </c>
      <c r="X253" s="34">
        <f t="shared" si="84"/>
        <v>1.2900000000000023E-2</v>
      </c>
      <c r="Y253" s="15">
        <f t="shared" si="96"/>
        <v>0.50322495527805666</v>
      </c>
      <c r="Z253" s="34">
        <f t="shared" si="85"/>
        <v>0</v>
      </c>
      <c r="AA253" s="34">
        <f t="shared" si="86"/>
        <v>-0.3819999999999999</v>
      </c>
      <c r="AB253" s="15">
        <f t="shared" si="97"/>
        <v>0.40564461209270181</v>
      </c>
      <c r="AC253" s="34">
        <f t="shared" si="87"/>
        <v>0</v>
      </c>
      <c r="AD253" s="34">
        <f t="shared" si="98"/>
        <v>-0.79680000000000006</v>
      </c>
      <c r="AE253" s="15">
        <f t="shared" si="99"/>
        <v>0.31071044569635931</v>
      </c>
      <c r="AF253" s="34">
        <f t="shared" si="88"/>
        <v>0</v>
      </c>
      <c r="AG253" s="34">
        <f t="shared" si="89"/>
        <v>0.80779999999999985</v>
      </c>
      <c r="AH253" s="15">
        <f t="shared" si="100"/>
        <v>0.69164049960599694</v>
      </c>
      <c r="AI253" s="34">
        <f t="shared" si="90"/>
        <v>0</v>
      </c>
      <c r="AJ253" s="34">
        <f t="shared" si="91"/>
        <v>4.2000000000000925E-3</v>
      </c>
      <c r="AK253" s="15">
        <f t="shared" si="101"/>
        <v>0.50104999845650278</v>
      </c>
      <c r="AL253" s="34">
        <f t="shared" si="92"/>
        <v>0</v>
      </c>
      <c r="AM253" s="35">
        <f t="shared" si="102"/>
        <v>0</v>
      </c>
      <c r="AN253" s="35">
        <f t="shared" si="103"/>
        <v>0</v>
      </c>
      <c r="AO253" s="35">
        <f t="shared" si="104"/>
        <v>0</v>
      </c>
      <c r="AP253" s="35">
        <f t="shared" si="105"/>
        <v>0</v>
      </c>
      <c r="AQ253" s="35">
        <f t="shared" si="106"/>
        <v>0</v>
      </c>
      <c r="AR253" s="35">
        <f t="shared" si="107"/>
        <v>0</v>
      </c>
    </row>
    <row r="254" spans="6:44" ht="15.75">
      <c r="F254">
        <v>416</v>
      </c>
      <c r="G254" s="35">
        <v>0.1</v>
      </c>
      <c r="H254" s="35">
        <v>0.1</v>
      </c>
      <c r="I254" s="35">
        <v>0.1</v>
      </c>
      <c r="J254" s="35">
        <v>0.1</v>
      </c>
      <c r="K254" s="35">
        <v>0</v>
      </c>
      <c r="L254" s="35">
        <v>0</v>
      </c>
      <c r="M254" s="35"/>
      <c r="N254" s="35"/>
      <c r="O254" s="35"/>
      <c r="P254" s="35"/>
      <c r="Q254" s="35"/>
      <c r="R254" s="34">
        <f t="shared" si="93"/>
        <v>0.1</v>
      </c>
      <c r="S254" s="34">
        <f t="shared" si="81"/>
        <v>8.6500000000000007E-2</v>
      </c>
      <c r="T254" s="34">
        <f t="shared" si="82"/>
        <v>4.0220000000000006E-2</v>
      </c>
      <c r="U254" s="34">
        <f t="shared" si="94"/>
        <v>-1.1068</v>
      </c>
      <c r="V254" s="15">
        <f t="shared" si="95"/>
        <v>0.24846794868262756</v>
      </c>
      <c r="W254" s="34">
        <f t="shared" si="83"/>
        <v>2.4846794868262759E-2</v>
      </c>
      <c r="X254" s="34">
        <f t="shared" si="84"/>
        <v>1.2900000000000023E-2</v>
      </c>
      <c r="Y254" s="15">
        <f t="shared" si="96"/>
        <v>0.50322495527805666</v>
      </c>
      <c r="Z254" s="34">
        <f t="shared" si="85"/>
        <v>0</v>
      </c>
      <c r="AA254" s="34">
        <f t="shared" si="86"/>
        <v>-0.3819999999999999</v>
      </c>
      <c r="AB254" s="15">
        <f t="shared" si="97"/>
        <v>0.40564461209270181</v>
      </c>
      <c r="AC254" s="34">
        <f t="shared" si="87"/>
        <v>0</v>
      </c>
      <c r="AD254" s="34">
        <f t="shared" si="98"/>
        <v>-0.79680000000000006</v>
      </c>
      <c r="AE254" s="15">
        <f t="shared" si="99"/>
        <v>0.31071044569635931</v>
      </c>
      <c r="AF254" s="34">
        <f t="shared" si="88"/>
        <v>0</v>
      </c>
      <c r="AG254" s="34">
        <f t="shared" si="89"/>
        <v>0.80779999999999985</v>
      </c>
      <c r="AH254" s="15">
        <f t="shared" si="100"/>
        <v>0.69164049960599694</v>
      </c>
      <c r="AI254" s="34">
        <f t="shared" si="90"/>
        <v>0</v>
      </c>
      <c r="AJ254" s="34">
        <f t="shared" si="91"/>
        <v>4.2000000000000925E-3</v>
      </c>
      <c r="AK254" s="15">
        <f t="shared" si="101"/>
        <v>0.50104999845650278</v>
      </c>
      <c r="AL254" s="34">
        <f t="shared" si="92"/>
        <v>0</v>
      </c>
      <c r="AM254" s="35">
        <f t="shared" si="102"/>
        <v>0.4</v>
      </c>
      <c r="AN254" s="35">
        <f t="shared" si="103"/>
        <v>0.25156679486826278</v>
      </c>
      <c r="AO254" s="35">
        <f t="shared" si="104"/>
        <v>0.14843320513173724</v>
      </c>
      <c r="AP254" s="35">
        <f t="shared" si="105"/>
        <v>0</v>
      </c>
      <c r="AQ254" s="35">
        <f t="shared" si="106"/>
        <v>0</v>
      </c>
      <c r="AR254" s="35">
        <f t="shared" si="107"/>
        <v>0</v>
      </c>
    </row>
    <row r="255" spans="6:44" ht="15.75">
      <c r="F255">
        <v>417</v>
      </c>
      <c r="G255" s="35"/>
      <c r="H255" s="35"/>
      <c r="I255" s="35"/>
      <c r="J255" s="35"/>
      <c r="K255" s="35"/>
      <c r="L255" s="35"/>
      <c r="M255" s="35"/>
      <c r="N255" s="35"/>
      <c r="O255" s="35"/>
      <c r="P255" s="35"/>
      <c r="Q255" s="35"/>
      <c r="R255" s="34">
        <f t="shared" si="93"/>
        <v>0</v>
      </c>
      <c r="S255" s="34">
        <f t="shared" si="81"/>
        <v>0</v>
      </c>
      <c r="T255" s="34">
        <f t="shared" si="82"/>
        <v>0</v>
      </c>
      <c r="U255" s="34">
        <f t="shared" si="94"/>
        <v>-1.1068</v>
      </c>
      <c r="V255" s="15">
        <f t="shared" si="95"/>
        <v>0.24846794868262756</v>
      </c>
      <c r="W255" s="34">
        <f t="shared" si="83"/>
        <v>0</v>
      </c>
      <c r="X255" s="34">
        <f t="shared" si="84"/>
        <v>1.2900000000000023E-2</v>
      </c>
      <c r="Y255" s="15">
        <f t="shared" si="96"/>
        <v>0.50322495527805666</v>
      </c>
      <c r="Z255" s="34">
        <f t="shared" si="85"/>
        <v>0</v>
      </c>
      <c r="AA255" s="34">
        <f t="shared" si="86"/>
        <v>-0.3819999999999999</v>
      </c>
      <c r="AB255" s="15">
        <f t="shared" si="97"/>
        <v>0.40564461209270181</v>
      </c>
      <c r="AC255" s="34">
        <f t="shared" si="87"/>
        <v>0</v>
      </c>
      <c r="AD255" s="34">
        <f t="shared" si="98"/>
        <v>-0.79680000000000006</v>
      </c>
      <c r="AE255" s="15">
        <f t="shared" si="99"/>
        <v>0.31071044569635931</v>
      </c>
      <c r="AF255" s="34">
        <f t="shared" si="88"/>
        <v>0</v>
      </c>
      <c r="AG255" s="34">
        <f t="shared" si="89"/>
        <v>0.80779999999999985</v>
      </c>
      <c r="AH255" s="15">
        <f t="shared" si="100"/>
        <v>0.69164049960599694</v>
      </c>
      <c r="AI255" s="34">
        <f t="shared" si="90"/>
        <v>0</v>
      </c>
      <c r="AJ255" s="34">
        <f t="shared" si="91"/>
        <v>4.2000000000000925E-3</v>
      </c>
      <c r="AK255" s="15">
        <f t="shared" si="101"/>
        <v>0.50104999845650278</v>
      </c>
      <c r="AL255" s="34">
        <f t="shared" si="92"/>
        <v>0</v>
      </c>
      <c r="AM255" s="35">
        <f t="shared" si="102"/>
        <v>0</v>
      </c>
      <c r="AN255" s="35">
        <f t="shared" si="103"/>
        <v>0</v>
      </c>
      <c r="AO255" s="35">
        <f t="shared" si="104"/>
        <v>0</v>
      </c>
      <c r="AP255" s="35">
        <f t="shared" si="105"/>
        <v>0</v>
      </c>
      <c r="AQ255" s="35">
        <f t="shared" si="106"/>
        <v>0</v>
      </c>
      <c r="AR255" s="35">
        <f t="shared" si="107"/>
        <v>0</v>
      </c>
    </row>
    <row r="256" spans="6:44" ht="15.75">
      <c r="F256">
        <v>418</v>
      </c>
      <c r="G256" s="35">
        <v>0.1</v>
      </c>
      <c r="H256" s="35">
        <v>0.1</v>
      </c>
      <c r="I256" s="35">
        <v>0.1</v>
      </c>
      <c r="J256" s="35">
        <v>0.1</v>
      </c>
      <c r="K256" s="35">
        <v>0</v>
      </c>
      <c r="L256" s="35">
        <v>0</v>
      </c>
      <c r="M256" s="35"/>
      <c r="N256" s="35"/>
      <c r="O256" s="35"/>
      <c r="P256" s="35"/>
      <c r="Q256" s="35"/>
      <c r="R256" s="34">
        <f t="shared" si="93"/>
        <v>0.1</v>
      </c>
      <c r="S256" s="34">
        <f t="shared" si="81"/>
        <v>8.6500000000000007E-2</v>
      </c>
      <c r="T256" s="34">
        <f t="shared" si="82"/>
        <v>4.0220000000000006E-2</v>
      </c>
      <c r="U256" s="34">
        <f t="shared" si="94"/>
        <v>-1.1068</v>
      </c>
      <c r="V256" s="15">
        <f t="shared" si="95"/>
        <v>0.24846794868262756</v>
      </c>
      <c r="W256" s="34">
        <f t="shared" si="83"/>
        <v>2.4846794868262759E-2</v>
      </c>
      <c r="X256" s="34">
        <f t="shared" si="84"/>
        <v>1.2900000000000023E-2</v>
      </c>
      <c r="Y256" s="15">
        <f t="shared" si="96"/>
        <v>0.50322495527805666</v>
      </c>
      <c r="Z256" s="34">
        <f t="shared" si="85"/>
        <v>0</v>
      </c>
      <c r="AA256" s="34">
        <f t="shared" si="86"/>
        <v>-0.3819999999999999</v>
      </c>
      <c r="AB256" s="15">
        <f t="shared" si="97"/>
        <v>0.40564461209270181</v>
      </c>
      <c r="AC256" s="34">
        <f t="shared" si="87"/>
        <v>0</v>
      </c>
      <c r="AD256" s="34">
        <f t="shared" si="98"/>
        <v>-0.79680000000000006</v>
      </c>
      <c r="AE256" s="15">
        <f t="shared" si="99"/>
        <v>0.31071044569635931</v>
      </c>
      <c r="AF256" s="34">
        <f t="shared" si="88"/>
        <v>0</v>
      </c>
      <c r="AG256" s="34">
        <f t="shared" si="89"/>
        <v>0.80779999999999985</v>
      </c>
      <c r="AH256" s="15">
        <f t="shared" si="100"/>
        <v>0.69164049960599694</v>
      </c>
      <c r="AI256" s="34">
        <f t="shared" si="90"/>
        <v>0</v>
      </c>
      <c r="AJ256" s="34">
        <f t="shared" si="91"/>
        <v>4.2000000000000925E-3</v>
      </c>
      <c r="AK256" s="15">
        <f t="shared" si="101"/>
        <v>0.50104999845650278</v>
      </c>
      <c r="AL256" s="34">
        <f t="shared" si="92"/>
        <v>0</v>
      </c>
      <c r="AM256" s="35">
        <f t="shared" si="102"/>
        <v>0.4</v>
      </c>
      <c r="AN256" s="35">
        <f t="shared" si="103"/>
        <v>0.25156679486826278</v>
      </c>
      <c r="AO256" s="35">
        <f t="shared" si="104"/>
        <v>0.14843320513173724</v>
      </c>
      <c r="AP256" s="35">
        <f t="shared" si="105"/>
        <v>0</v>
      </c>
      <c r="AQ256" s="35">
        <f t="shared" si="106"/>
        <v>0</v>
      </c>
      <c r="AR256" s="35">
        <f t="shared" si="107"/>
        <v>0</v>
      </c>
    </row>
    <row r="257" spans="6:44" ht="15.75">
      <c r="F257">
        <v>419</v>
      </c>
      <c r="G257" s="35">
        <v>0.2</v>
      </c>
      <c r="H257" s="35">
        <v>0.4</v>
      </c>
      <c r="I257" s="35">
        <v>0.8</v>
      </c>
      <c r="J257" s="35">
        <v>0.2</v>
      </c>
      <c r="K257" s="35">
        <v>0</v>
      </c>
      <c r="L257" s="35">
        <v>0</v>
      </c>
      <c r="M257" s="35"/>
      <c r="N257" s="35"/>
      <c r="O257" s="35"/>
      <c r="P257" s="35"/>
      <c r="Q257" s="35"/>
      <c r="R257" s="34">
        <f t="shared" si="93"/>
        <v>0.2</v>
      </c>
      <c r="S257" s="34">
        <f t="shared" si="81"/>
        <v>0.34600000000000003</v>
      </c>
      <c r="T257" s="34">
        <f t="shared" si="82"/>
        <v>0.32176000000000005</v>
      </c>
      <c r="U257" s="34">
        <f t="shared" si="94"/>
        <v>-1.1068</v>
      </c>
      <c r="V257" s="15">
        <f t="shared" si="95"/>
        <v>0.24846794868262756</v>
      </c>
      <c r="W257" s="34">
        <f t="shared" si="83"/>
        <v>4.9693589736525517E-2</v>
      </c>
      <c r="X257" s="34">
        <f t="shared" si="84"/>
        <v>1.2900000000000023E-2</v>
      </c>
      <c r="Y257" s="15">
        <f t="shared" si="96"/>
        <v>0.50322495527805666</v>
      </c>
      <c r="Z257" s="34">
        <f t="shared" si="85"/>
        <v>0</v>
      </c>
      <c r="AA257" s="34">
        <f t="shared" si="86"/>
        <v>-0.3819999999999999</v>
      </c>
      <c r="AB257" s="15">
        <f t="shared" si="97"/>
        <v>0.40564461209270181</v>
      </c>
      <c r="AC257" s="34">
        <f t="shared" si="87"/>
        <v>0</v>
      </c>
      <c r="AD257" s="34">
        <f t="shared" si="98"/>
        <v>-0.79680000000000006</v>
      </c>
      <c r="AE257" s="15">
        <f t="shared" si="99"/>
        <v>0.31071044569635931</v>
      </c>
      <c r="AF257" s="34">
        <f t="shared" si="88"/>
        <v>0</v>
      </c>
      <c r="AG257" s="34">
        <f t="shared" si="89"/>
        <v>0.80779999999999985</v>
      </c>
      <c r="AH257" s="15">
        <f t="shared" si="100"/>
        <v>0.69164049960599694</v>
      </c>
      <c r="AI257" s="34">
        <f t="shared" si="90"/>
        <v>0</v>
      </c>
      <c r="AJ257" s="34">
        <f t="shared" si="91"/>
        <v>4.2000000000000925E-3</v>
      </c>
      <c r="AK257" s="15">
        <f t="shared" si="101"/>
        <v>0.50104999845650278</v>
      </c>
      <c r="AL257" s="34">
        <f t="shared" si="92"/>
        <v>0</v>
      </c>
      <c r="AM257" s="35">
        <f t="shared" si="102"/>
        <v>1.6</v>
      </c>
      <c r="AN257" s="35">
        <f t="shared" si="103"/>
        <v>0.91745358973652558</v>
      </c>
      <c r="AO257" s="35">
        <f t="shared" si="104"/>
        <v>0.68254641026347451</v>
      </c>
      <c r="AP257" s="35">
        <f t="shared" si="105"/>
        <v>0</v>
      </c>
      <c r="AQ257" s="35">
        <f t="shared" si="106"/>
        <v>0</v>
      </c>
      <c r="AR257" s="35">
        <f t="shared" si="107"/>
        <v>0</v>
      </c>
    </row>
    <row r="258" spans="6:44" ht="15.75">
      <c r="F258">
        <v>420</v>
      </c>
      <c r="G258" s="35"/>
      <c r="H258" s="35"/>
      <c r="I258" s="35"/>
      <c r="J258" s="35"/>
      <c r="K258" s="35"/>
      <c r="L258" s="35"/>
      <c r="M258" s="35"/>
      <c r="N258" s="35"/>
      <c r="O258" s="35"/>
      <c r="P258" s="35"/>
      <c r="Q258" s="35"/>
      <c r="R258" s="34">
        <f t="shared" si="93"/>
        <v>0</v>
      </c>
      <c r="S258" s="34">
        <f t="shared" si="81"/>
        <v>0</v>
      </c>
      <c r="T258" s="34">
        <f t="shared" si="82"/>
        <v>0</v>
      </c>
      <c r="U258" s="34">
        <f t="shared" si="94"/>
        <v>-1.1068</v>
      </c>
      <c r="V258" s="15">
        <f t="shared" si="95"/>
        <v>0.24846794868262756</v>
      </c>
      <c r="W258" s="34">
        <f t="shared" si="83"/>
        <v>0</v>
      </c>
      <c r="X258" s="34">
        <f t="shared" si="84"/>
        <v>1.2900000000000023E-2</v>
      </c>
      <c r="Y258" s="15">
        <f t="shared" si="96"/>
        <v>0.50322495527805666</v>
      </c>
      <c r="Z258" s="34">
        <f t="shared" si="85"/>
        <v>0</v>
      </c>
      <c r="AA258" s="34">
        <f t="shared" si="86"/>
        <v>-0.3819999999999999</v>
      </c>
      <c r="AB258" s="15">
        <f t="shared" si="97"/>
        <v>0.40564461209270181</v>
      </c>
      <c r="AC258" s="34">
        <f t="shared" si="87"/>
        <v>0</v>
      </c>
      <c r="AD258" s="34">
        <f t="shared" si="98"/>
        <v>-0.79680000000000006</v>
      </c>
      <c r="AE258" s="15">
        <f t="shared" si="99"/>
        <v>0.31071044569635931</v>
      </c>
      <c r="AF258" s="34">
        <f t="shared" si="88"/>
        <v>0</v>
      </c>
      <c r="AG258" s="34">
        <f t="shared" si="89"/>
        <v>0.80779999999999985</v>
      </c>
      <c r="AH258" s="15">
        <f t="shared" si="100"/>
        <v>0.69164049960599694</v>
      </c>
      <c r="AI258" s="34">
        <f t="shared" si="90"/>
        <v>0</v>
      </c>
      <c r="AJ258" s="34">
        <f t="shared" si="91"/>
        <v>4.2000000000000925E-3</v>
      </c>
      <c r="AK258" s="15">
        <f t="shared" si="101"/>
        <v>0.50104999845650278</v>
      </c>
      <c r="AL258" s="34">
        <f t="shared" si="92"/>
        <v>0</v>
      </c>
      <c r="AM258" s="35">
        <f t="shared" si="102"/>
        <v>0</v>
      </c>
      <c r="AN258" s="35">
        <f t="shared" si="103"/>
        <v>0</v>
      </c>
      <c r="AO258" s="35">
        <f t="shared" si="104"/>
        <v>0</v>
      </c>
      <c r="AP258" s="35">
        <f t="shared" si="105"/>
        <v>0</v>
      </c>
      <c r="AQ258" s="35">
        <f t="shared" si="106"/>
        <v>0</v>
      </c>
      <c r="AR258" s="35">
        <f t="shared" si="107"/>
        <v>0</v>
      </c>
    </row>
    <row r="259" spans="6:44" ht="15.75">
      <c r="F259">
        <v>421</v>
      </c>
      <c r="G259" s="35">
        <v>0.2</v>
      </c>
      <c r="H259" s="35">
        <v>0.4</v>
      </c>
      <c r="I259" s="35">
        <v>0.8</v>
      </c>
      <c r="J259" s="35">
        <v>0</v>
      </c>
      <c r="K259" s="35">
        <v>0</v>
      </c>
      <c r="L259" s="35">
        <v>0</v>
      </c>
      <c r="M259" s="35"/>
      <c r="N259" s="35">
        <v>0</v>
      </c>
      <c r="O259" s="35">
        <v>0</v>
      </c>
      <c r="P259" s="35">
        <v>0</v>
      </c>
      <c r="Q259" s="35"/>
      <c r="R259" s="34">
        <f t="shared" si="93"/>
        <v>0.2</v>
      </c>
      <c r="S259" s="34">
        <f t="shared" ref="S259:S322" si="108">H259*$C$9</f>
        <v>0.34600000000000003</v>
      </c>
      <c r="T259" s="34">
        <f t="shared" ref="T259:T322" si="109">I259*$C$10</f>
        <v>0.32176000000000005</v>
      </c>
      <c r="U259" s="34">
        <f t="shared" si="94"/>
        <v>-1.1068</v>
      </c>
      <c r="V259" s="15">
        <f t="shared" si="95"/>
        <v>0.24846794868262756</v>
      </c>
      <c r="W259" s="34">
        <f t="shared" ref="W259:W322" si="110">J259*V259</f>
        <v>0</v>
      </c>
      <c r="X259" s="34">
        <f t="shared" ref="X259:X322" si="111">$D$12+($E$12*$C$5)</f>
        <v>1.2900000000000023E-2</v>
      </c>
      <c r="Y259" s="15">
        <f t="shared" si="96"/>
        <v>0.50322495527805666</v>
      </c>
      <c r="Z259" s="34">
        <f t="shared" ref="Z259:Z322" si="112">Y259*K259</f>
        <v>0</v>
      </c>
      <c r="AA259" s="34">
        <f t="shared" ref="AA259:AA322" si="113">$D$13+($E$13*$C$5)</f>
        <v>-0.3819999999999999</v>
      </c>
      <c r="AB259" s="15">
        <f t="shared" si="97"/>
        <v>0.40564461209270181</v>
      </c>
      <c r="AC259" s="34">
        <f t="shared" ref="AC259:AC322" si="114">AB259*L259</f>
        <v>0</v>
      </c>
      <c r="AD259" s="34">
        <f t="shared" si="98"/>
        <v>-0.79680000000000006</v>
      </c>
      <c r="AE259" s="15">
        <f t="shared" si="99"/>
        <v>0.31071044569635931</v>
      </c>
      <c r="AF259" s="34">
        <f t="shared" ref="AF259:AF322" si="115">AE259*N259</f>
        <v>0</v>
      </c>
      <c r="AG259" s="34">
        <f t="shared" ref="AG259:AG322" si="116">$D$15+($E$15*$D$5)</f>
        <v>0.80779999999999985</v>
      </c>
      <c r="AH259" s="15">
        <f t="shared" si="100"/>
        <v>0.69164049960599694</v>
      </c>
      <c r="AI259" s="34">
        <f t="shared" ref="AI259:AI322" si="117">AH259*O259</f>
        <v>0</v>
      </c>
      <c r="AJ259" s="34">
        <f t="shared" ref="AJ259:AJ322" si="118">$D$16+($E$16*$D$5)</f>
        <v>4.2000000000000925E-3</v>
      </c>
      <c r="AK259" s="15">
        <f t="shared" si="101"/>
        <v>0.50104999845650278</v>
      </c>
      <c r="AL259" s="34">
        <f t="shared" ref="AL259:AL322" si="119">AK259*P259</f>
        <v>0</v>
      </c>
      <c r="AM259" s="35">
        <f t="shared" si="102"/>
        <v>1.4000000000000001</v>
      </c>
      <c r="AN259" s="35">
        <f t="shared" si="103"/>
        <v>0.86776000000000009</v>
      </c>
      <c r="AO259" s="35">
        <f t="shared" si="104"/>
        <v>0.53224000000000005</v>
      </c>
      <c r="AP259" s="35">
        <f t="shared" si="105"/>
        <v>0</v>
      </c>
      <c r="AQ259" s="35">
        <f t="shared" si="106"/>
        <v>0</v>
      </c>
      <c r="AR259" s="35">
        <f t="shared" si="107"/>
        <v>0</v>
      </c>
    </row>
    <row r="260" spans="6:44" ht="15.75">
      <c r="F260">
        <v>422</v>
      </c>
      <c r="G260" s="35"/>
      <c r="H260" s="35"/>
      <c r="I260" s="35"/>
      <c r="J260" s="35"/>
      <c r="K260" s="35"/>
      <c r="L260" s="35"/>
      <c r="M260" s="35"/>
      <c r="N260" s="35"/>
      <c r="O260" s="35"/>
      <c r="P260" s="35"/>
      <c r="Q260" s="35"/>
      <c r="R260" s="34">
        <f t="shared" ref="R260:R323" si="120">G260</f>
        <v>0</v>
      </c>
      <c r="S260" s="34">
        <f t="shared" si="108"/>
        <v>0</v>
      </c>
      <c r="T260" s="34">
        <f t="shared" si="109"/>
        <v>0</v>
      </c>
      <c r="U260" s="34">
        <f t="shared" ref="U260:U323" si="121">$D$11-($E$11*$D$5)</f>
        <v>-1.1068</v>
      </c>
      <c r="V260" s="15">
        <f t="shared" ref="V260:V323" si="122">EXP(U260)/(1+EXP(U260))</f>
        <v>0.24846794868262756</v>
      </c>
      <c r="W260" s="34">
        <f t="shared" si="110"/>
        <v>0</v>
      </c>
      <c r="X260" s="34">
        <f t="shared" si="111"/>
        <v>1.2900000000000023E-2</v>
      </c>
      <c r="Y260" s="15">
        <f t="shared" ref="Y260:Y323" si="123">EXP(X260)/(1+EXP(X260))</f>
        <v>0.50322495527805666</v>
      </c>
      <c r="Z260" s="34">
        <f t="shared" si="112"/>
        <v>0</v>
      </c>
      <c r="AA260" s="34">
        <f t="shared" si="113"/>
        <v>-0.3819999999999999</v>
      </c>
      <c r="AB260" s="15">
        <f t="shared" ref="AB260:AB323" si="124">EXP(AA260)/(1+EXP(AA260))</f>
        <v>0.40564461209270181</v>
      </c>
      <c r="AC260" s="34">
        <f t="shared" si="114"/>
        <v>0</v>
      </c>
      <c r="AD260" s="34">
        <f t="shared" ref="AD260:AD323" si="125">$D$14+($E$14*$D$5)</f>
        <v>-0.79680000000000006</v>
      </c>
      <c r="AE260" s="15">
        <f t="shared" ref="AE260:AE323" si="126">EXP(AD260)/(1+EXP(AD260))</f>
        <v>0.31071044569635931</v>
      </c>
      <c r="AF260" s="34">
        <f t="shared" si="115"/>
        <v>0</v>
      </c>
      <c r="AG260" s="34">
        <f t="shared" si="116"/>
        <v>0.80779999999999985</v>
      </c>
      <c r="AH260" s="15">
        <f t="shared" ref="AH260:AH323" si="127">EXP(AG260)/(1+EXP(AG260))</f>
        <v>0.69164049960599694</v>
      </c>
      <c r="AI260" s="34">
        <f t="shared" si="117"/>
        <v>0</v>
      </c>
      <c r="AJ260" s="34">
        <f t="shared" si="118"/>
        <v>4.2000000000000925E-3</v>
      </c>
      <c r="AK260" s="15">
        <f t="shared" ref="AK260:AK323" si="128">EXP(AJ260)/(1+EXP(AJ260))</f>
        <v>0.50104999845650278</v>
      </c>
      <c r="AL260" s="34">
        <f t="shared" si="119"/>
        <v>0</v>
      </c>
      <c r="AM260" s="35">
        <f t="shared" ref="AM260:AM323" si="129">SUM(G260:L260)</f>
        <v>0</v>
      </c>
      <c r="AN260" s="35">
        <f t="shared" ref="AN260:AN323" si="130">SUM(R260:T260,W260,Z260,AC260)</f>
        <v>0</v>
      </c>
      <c r="AO260" s="35">
        <f t="shared" ref="AO260:AO323" si="131">AM260-AN260</f>
        <v>0</v>
      </c>
      <c r="AP260" s="35">
        <f t="shared" ref="AP260:AP323" si="132">SUM(N260:P260)</f>
        <v>0</v>
      </c>
      <c r="AQ260" s="35">
        <f t="shared" ref="AQ260:AQ323" si="133">SUM(AF260,AI260,AL260)</f>
        <v>0</v>
      </c>
      <c r="AR260" s="35">
        <f t="shared" ref="AR260:AR323" si="134">AP260-AQ260</f>
        <v>0</v>
      </c>
    </row>
    <row r="261" spans="6:44" ht="15.75">
      <c r="F261">
        <v>423</v>
      </c>
      <c r="G261" s="35"/>
      <c r="H261" s="35"/>
      <c r="I261" s="35"/>
      <c r="J261" s="35"/>
      <c r="K261" s="35"/>
      <c r="L261" s="35"/>
      <c r="M261" s="35"/>
      <c r="N261" s="35"/>
      <c r="O261" s="35"/>
      <c r="P261" s="35"/>
      <c r="Q261" s="35"/>
      <c r="R261" s="34">
        <f t="shared" si="120"/>
        <v>0</v>
      </c>
      <c r="S261" s="34">
        <f t="shared" si="108"/>
        <v>0</v>
      </c>
      <c r="T261" s="34">
        <f t="shared" si="109"/>
        <v>0</v>
      </c>
      <c r="U261" s="34">
        <f t="shared" si="121"/>
        <v>-1.1068</v>
      </c>
      <c r="V261" s="15">
        <f t="shared" si="122"/>
        <v>0.24846794868262756</v>
      </c>
      <c r="W261" s="34">
        <f t="shared" si="110"/>
        <v>0</v>
      </c>
      <c r="X261" s="34">
        <f t="shared" si="111"/>
        <v>1.2900000000000023E-2</v>
      </c>
      <c r="Y261" s="15">
        <f t="shared" si="123"/>
        <v>0.50322495527805666</v>
      </c>
      <c r="Z261" s="34">
        <f t="shared" si="112"/>
        <v>0</v>
      </c>
      <c r="AA261" s="34">
        <f t="shared" si="113"/>
        <v>-0.3819999999999999</v>
      </c>
      <c r="AB261" s="15">
        <f t="shared" si="124"/>
        <v>0.40564461209270181</v>
      </c>
      <c r="AC261" s="34">
        <f t="shared" si="114"/>
        <v>0</v>
      </c>
      <c r="AD261" s="34">
        <f t="shared" si="125"/>
        <v>-0.79680000000000006</v>
      </c>
      <c r="AE261" s="15">
        <f t="shared" si="126"/>
        <v>0.31071044569635931</v>
      </c>
      <c r="AF261" s="34">
        <f t="shared" si="115"/>
        <v>0</v>
      </c>
      <c r="AG261" s="34">
        <f t="shared" si="116"/>
        <v>0.80779999999999985</v>
      </c>
      <c r="AH261" s="15">
        <f t="shared" si="127"/>
        <v>0.69164049960599694</v>
      </c>
      <c r="AI261" s="34">
        <f t="shared" si="117"/>
        <v>0</v>
      </c>
      <c r="AJ261" s="34">
        <f t="shared" si="118"/>
        <v>4.2000000000000925E-3</v>
      </c>
      <c r="AK261" s="15">
        <f t="shared" si="128"/>
        <v>0.50104999845650278</v>
      </c>
      <c r="AL261" s="34">
        <f t="shared" si="119"/>
        <v>0</v>
      </c>
      <c r="AM261" s="35">
        <f t="shared" si="129"/>
        <v>0</v>
      </c>
      <c r="AN261" s="35">
        <f t="shared" si="130"/>
        <v>0</v>
      </c>
      <c r="AO261" s="35">
        <f t="shared" si="131"/>
        <v>0</v>
      </c>
      <c r="AP261" s="35">
        <f t="shared" si="132"/>
        <v>0</v>
      </c>
      <c r="AQ261" s="35">
        <f t="shared" si="133"/>
        <v>0</v>
      </c>
      <c r="AR261" s="35">
        <f t="shared" si="134"/>
        <v>0</v>
      </c>
    </row>
    <row r="262" spans="6:44" ht="15.75">
      <c r="F262">
        <v>424</v>
      </c>
      <c r="G262" s="35">
        <v>0.2</v>
      </c>
      <c r="H262" s="35">
        <v>0.2</v>
      </c>
      <c r="I262" s="35">
        <v>0.5</v>
      </c>
      <c r="J262" s="35">
        <v>0.5</v>
      </c>
      <c r="K262" s="35">
        <v>0.5</v>
      </c>
      <c r="L262" s="35">
        <v>0</v>
      </c>
      <c r="M262" s="35"/>
      <c r="N262" s="35">
        <v>0.5</v>
      </c>
      <c r="O262" s="35">
        <v>0.5</v>
      </c>
      <c r="P262" s="35">
        <v>0</v>
      </c>
      <c r="Q262" s="35"/>
      <c r="R262" s="34">
        <f t="shared" si="120"/>
        <v>0.2</v>
      </c>
      <c r="S262" s="34">
        <f t="shared" si="108"/>
        <v>0.17300000000000001</v>
      </c>
      <c r="T262" s="34">
        <f t="shared" si="109"/>
        <v>0.2011</v>
      </c>
      <c r="U262" s="34">
        <f t="shared" si="121"/>
        <v>-1.1068</v>
      </c>
      <c r="V262" s="15">
        <f t="shared" si="122"/>
        <v>0.24846794868262756</v>
      </c>
      <c r="W262" s="34">
        <f t="shared" si="110"/>
        <v>0.12423397434131378</v>
      </c>
      <c r="X262" s="34">
        <f t="shared" si="111"/>
        <v>1.2900000000000023E-2</v>
      </c>
      <c r="Y262" s="15">
        <f t="shared" si="123"/>
        <v>0.50322495527805666</v>
      </c>
      <c r="Z262" s="34">
        <f t="shared" si="112"/>
        <v>0.25161247763902833</v>
      </c>
      <c r="AA262" s="34">
        <f t="shared" si="113"/>
        <v>-0.3819999999999999</v>
      </c>
      <c r="AB262" s="15">
        <f t="shared" si="124"/>
        <v>0.40564461209270181</v>
      </c>
      <c r="AC262" s="34">
        <f t="shared" si="114"/>
        <v>0</v>
      </c>
      <c r="AD262" s="34">
        <f t="shared" si="125"/>
        <v>-0.79680000000000006</v>
      </c>
      <c r="AE262" s="15">
        <f t="shared" si="126"/>
        <v>0.31071044569635931</v>
      </c>
      <c r="AF262" s="34">
        <f t="shared" si="115"/>
        <v>0.15535522284817965</v>
      </c>
      <c r="AG262" s="34">
        <f t="shared" si="116"/>
        <v>0.80779999999999985</v>
      </c>
      <c r="AH262" s="15">
        <f t="shared" si="127"/>
        <v>0.69164049960599694</v>
      </c>
      <c r="AI262" s="34">
        <f t="shared" si="117"/>
        <v>0.34582024980299847</v>
      </c>
      <c r="AJ262" s="34">
        <f t="shared" si="118"/>
        <v>4.2000000000000925E-3</v>
      </c>
      <c r="AK262" s="15">
        <f t="shared" si="128"/>
        <v>0.50104999845650278</v>
      </c>
      <c r="AL262" s="34">
        <f t="shared" si="119"/>
        <v>0</v>
      </c>
      <c r="AM262" s="35">
        <f t="shared" si="129"/>
        <v>1.9</v>
      </c>
      <c r="AN262" s="35">
        <f t="shared" si="130"/>
        <v>0.94994645198034222</v>
      </c>
      <c r="AO262" s="35">
        <f t="shared" si="131"/>
        <v>0.95005354801965769</v>
      </c>
      <c r="AP262" s="35">
        <f t="shared" si="132"/>
        <v>1</v>
      </c>
      <c r="AQ262" s="35">
        <f t="shared" si="133"/>
        <v>0.50117547265117812</v>
      </c>
      <c r="AR262" s="35">
        <f t="shared" si="134"/>
        <v>0.49882452734882188</v>
      </c>
    </row>
    <row r="263" spans="6:44" ht="15.75">
      <c r="F263">
        <v>425</v>
      </c>
      <c r="G263" s="35">
        <v>0.5</v>
      </c>
      <c r="H263" s="35">
        <v>0.5</v>
      </c>
      <c r="I263" s="35">
        <v>1</v>
      </c>
      <c r="J263" s="35">
        <v>1.5000001000000001</v>
      </c>
      <c r="K263" s="35">
        <v>0.5</v>
      </c>
      <c r="L263" s="35">
        <v>0</v>
      </c>
      <c r="M263" s="35"/>
      <c r="N263" s="35">
        <v>1.5000001000000001</v>
      </c>
      <c r="O263" s="35">
        <v>0.5</v>
      </c>
      <c r="P263" s="35">
        <v>0</v>
      </c>
      <c r="Q263" s="35"/>
      <c r="R263" s="34">
        <f t="shared" si="120"/>
        <v>0.5</v>
      </c>
      <c r="S263" s="34">
        <f t="shared" si="108"/>
        <v>0.4325</v>
      </c>
      <c r="T263" s="34">
        <f t="shared" si="109"/>
        <v>0.4022</v>
      </c>
      <c r="U263" s="34">
        <f t="shared" si="121"/>
        <v>-1.1068</v>
      </c>
      <c r="V263" s="15">
        <f t="shared" si="122"/>
        <v>0.24846794868262756</v>
      </c>
      <c r="W263" s="34">
        <f t="shared" si="110"/>
        <v>0.37270194787073624</v>
      </c>
      <c r="X263" s="34">
        <f t="shared" si="111"/>
        <v>1.2900000000000023E-2</v>
      </c>
      <c r="Y263" s="15">
        <f t="shared" si="123"/>
        <v>0.50322495527805666</v>
      </c>
      <c r="Z263" s="34">
        <f t="shared" si="112"/>
        <v>0.25161247763902833</v>
      </c>
      <c r="AA263" s="34">
        <f t="shared" si="113"/>
        <v>-0.3819999999999999</v>
      </c>
      <c r="AB263" s="15">
        <f t="shared" si="124"/>
        <v>0.40564461209270181</v>
      </c>
      <c r="AC263" s="34">
        <f t="shared" si="114"/>
        <v>0</v>
      </c>
      <c r="AD263" s="34">
        <f t="shared" si="125"/>
        <v>-0.79680000000000006</v>
      </c>
      <c r="AE263" s="15">
        <f t="shared" si="126"/>
        <v>0.31071044569635931</v>
      </c>
      <c r="AF263" s="34">
        <f t="shared" si="115"/>
        <v>0.46606569961558353</v>
      </c>
      <c r="AG263" s="34">
        <f t="shared" si="116"/>
        <v>0.80779999999999985</v>
      </c>
      <c r="AH263" s="15">
        <f t="shared" si="127"/>
        <v>0.69164049960599694</v>
      </c>
      <c r="AI263" s="34">
        <f t="shared" si="117"/>
        <v>0.34582024980299847</v>
      </c>
      <c r="AJ263" s="34">
        <f t="shared" si="118"/>
        <v>4.2000000000000925E-3</v>
      </c>
      <c r="AK263" s="15">
        <f t="shared" si="128"/>
        <v>0.50104999845650278</v>
      </c>
      <c r="AL263" s="34">
        <f t="shared" si="119"/>
        <v>0</v>
      </c>
      <c r="AM263" s="35">
        <f t="shared" si="129"/>
        <v>4.0000001000000003</v>
      </c>
      <c r="AN263" s="35">
        <f t="shared" si="130"/>
        <v>1.9590144255097646</v>
      </c>
      <c r="AO263" s="35">
        <f t="shared" si="131"/>
        <v>2.0409856744902357</v>
      </c>
      <c r="AP263" s="35">
        <f t="shared" si="132"/>
        <v>2.0000001000000003</v>
      </c>
      <c r="AQ263" s="35">
        <f t="shared" si="133"/>
        <v>0.81188594941858194</v>
      </c>
      <c r="AR263" s="35">
        <f t="shared" si="134"/>
        <v>1.1881141505814183</v>
      </c>
    </row>
    <row r="264" spans="6:44" ht="15.75">
      <c r="F264">
        <v>426</v>
      </c>
      <c r="G264" s="35">
        <v>0.2</v>
      </c>
      <c r="H264" s="35">
        <v>0.4</v>
      </c>
      <c r="I264" s="35">
        <v>0.8</v>
      </c>
      <c r="J264" s="35">
        <v>0.2</v>
      </c>
      <c r="K264" s="35">
        <v>0.5</v>
      </c>
      <c r="L264" s="35">
        <v>0</v>
      </c>
      <c r="M264" s="35"/>
      <c r="N264" s="35">
        <v>0.2</v>
      </c>
      <c r="O264" s="35">
        <v>0.5</v>
      </c>
      <c r="P264" s="35">
        <v>0</v>
      </c>
      <c r="Q264" s="35"/>
      <c r="R264" s="34">
        <f t="shared" si="120"/>
        <v>0.2</v>
      </c>
      <c r="S264" s="34">
        <f t="shared" si="108"/>
        <v>0.34600000000000003</v>
      </c>
      <c r="T264" s="34">
        <f t="shared" si="109"/>
        <v>0.32176000000000005</v>
      </c>
      <c r="U264" s="34">
        <f t="shared" si="121"/>
        <v>-1.1068</v>
      </c>
      <c r="V264" s="15">
        <f t="shared" si="122"/>
        <v>0.24846794868262756</v>
      </c>
      <c r="W264" s="34">
        <f t="shared" si="110"/>
        <v>4.9693589736525517E-2</v>
      </c>
      <c r="X264" s="34">
        <f t="shared" si="111"/>
        <v>1.2900000000000023E-2</v>
      </c>
      <c r="Y264" s="15">
        <f t="shared" si="123"/>
        <v>0.50322495527805666</v>
      </c>
      <c r="Z264" s="34">
        <f t="shared" si="112"/>
        <v>0.25161247763902833</v>
      </c>
      <c r="AA264" s="34">
        <f t="shared" si="113"/>
        <v>-0.3819999999999999</v>
      </c>
      <c r="AB264" s="15">
        <f t="shared" si="124"/>
        <v>0.40564461209270181</v>
      </c>
      <c r="AC264" s="34">
        <f t="shared" si="114"/>
        <v>0</v>
      </c>
      <c r="AD264" s="34">
        <f t="shared" si="125"/>
        <v>-0.79680000000000006</v>
      </c>
      <c r="AE264" s="15">
        <f t="shared" si="126"/>
        <v>0.31071044569635931</v>
      </c>
      <c r="AF264" s="34">
        <f t="shared" si="115"/>
        <v>6.2142089139271862E-2</v>
      </c>
      <c r="AG264" s="34">
        <f t="shared" si="116"/>
        <v>0.80779999999999985</v>
      </c>
      <c r="AH264" s="15">
        <f t="shared" si="127"/>
        <v>0.69164049960599694</v>
      </c>
      <c r="AI264" s="34">
        <f t="shared" si="117"/>
        <v>0.34582024980299847</v>
      </c>
      <c r="AJ264" s="34">
        <f t="shared" si="118"/>
        <v>4.2000000000000925E-3</v>
      </c>
      <c r="AK264" s="15">
        <f t="shared" si="128"/>
        <v>0.50104999845650278</v>
      </c>
      <c r="AL264" s="34">
        <f t="shared" si="119"/>
        <v>0</v>
      </c>
      <c r="AM264" s="35">
        <f t="shared" si="129"/>
        <v>2.1</v>
      </c>
      <c r="AN264" s="35">
        <f t="shared" si="130"/>
        <v>1.169066067375554</v>
      </c>
      <c r="AO264" s="35">
        <f t="shared" si="131"/>
        <v>0.93093393262444613</v>
      </c>
      <c r="AP264" s="35">
        <f t="shared" si="132"/>
        <v>0.7</v>
      </c>
      <c r="AQ264" s="35">
        <f t="shared" si="133"/>
        <v>0.40796233894227035</v>
      </c>
      <c r="AR264" s="35">
        <f t="shared" si="134"/>
        <v>0.2920376610577296</v>
      </c>
    </row>
    <row r="265" spans="6:44" ht="15.75">
      <c r="F265">
        <v>427</v>
      </c>
      <c r="G265" s="35">
        <v>0.4</v>
      </c>
      <c r="H265" s="35">
        <v>1</v>
      </c>
      <c r="I265" s="35">
        <v>2</v>
      </c>
      <c r="J265" s="35">
        <v>4</v>
      </c>
      <c r="K265" s="35">
        <v>2</v>
      </c>
      <c r="L265" s="35">
        <v>0</v>
      </c>
      <c r="M265" s="35"/>
      <c r="N265" s="35">
        <v>2</v>
      </c>
      <c r="O265" s="35">
        <v>1</v>
      </c>
      <c r="P265" s="35">
        <v>0</v>
      </c>
      <c r="Q265" s="35"/>
      <c r="R265" s="34">
        <f t="shared" si="120"/>
        <v>0.4</v>
      </c>
      <c r="S265" s="34">
        <f t="shared" si="108"/>
        <v>0.86499999999999999</v>
      </c>
      <c r="T265" s="34">
        <f t="shared" si="109"/>
        <v>0.8044</v>
      </c>
      <c r="U265" s="34">
        <f t="shared" si="121"/>
        <v>-1.1068</v>
      </c>
      <c r="V265" s="15">
        <f t="shared" si="122"/>
        <v>0.24846794868262756</v>
      </c>
      <c r="W265" s="34">
        <f t="shared" si="110"/>
        <v>0.99387179473051024</v>
      </c>
      <c r="X265" s="34">
        <f t="shared" si="111"/>
        <v>1.2900000000000023E-2</v>
      </c>
      <c r="Y265" s="15">
        <f t="shared" si="123"/>
        <v>0.50322495527805666</v>
      </c>
      <c r="Z265" s="34">
        <f t="shared" si="112"/>
        <v>1.0064499105561133</v>
      </c>
      <c r="AA265" s="34">
        <f t="shared" si="113"/>
        <v>-0.3819999999999999</v>
      </c>
      <c r="AB265" s="15">
        <f t="shared" si="124"/>
        <v>0.40564461209270181</v>
      </c>
      <c r="AC265" s="34">
        <f t="shared" si="114"/>
        <v>0</v>
      </c>
      <c r="AD265" s="34">
        <f t="shared" si="125"/>
        <v>-0.79680000000000006</v>
      </c>
      <c r="AE265" s="15">
        <f t="shared" si="126"/>
        <v>0.31071044569635931</v>
      </c>
      <c r="AF265" s="34">
        <f t="shared" si="115"/>
        <v>0.62142089139271861</v>
      </c>
      <c r="AG265" s="34">
        <f t="shared" si="116"/>
        <v>0.80779999999999985</v>
      </c>
      <c r="AH265" s="15">
        <f t="shared" si="127"/>
        <v>0.69164049960599694</v>
      </c>
      <c r="AI265" s="34">
        <f t="shared" si="117"/>
        <v>0.69164049960599694</v>
      </c>
      <c r="AJ265" s="34">
        <f t="shared" si="118"/>
        <v>4.2000000000000925E-3</v>
      </c>
      <c r="AK265" s="15">
        <f t="shared" si="128"/>
        <v>0.50104999845650278</v>
      </c>
      <c r="AL265" s="34">
        <f t="shared" si="119"/>
        <v>0</v>
      </c>
      <c r="AM265" s="35">
        <f t="shared" si="129"/>
        <v>9.4</v>
      </c>
      <c r="AN265" s="35">
        <f t="shared" si="130"/>
        <v>4.0697217052866232</v>
      </c>
      <c r="AO265" s="35">
        <f t="shared" si="131"/>
        <v>5.3302782947133771</v>
      </c>
      <c r="AP265" s="35">
        <f t="shared" si="132"/>
        <v>3</v>
      </c>
      <c r="AQ265" s="35">
        <f t="shared" si="133"/>
        <v>1.3130613909987154</v>
      </c>
      <c r="AR265" s="35">
        <f t="shared" si="134"/>
        <v>1.6869386090012846</v>
      </c>
    </row>
    <row r="266" spans="6:44" ht="15.75">
      <c r="F266">
        <v>428</v>
      </c>
      <c r="G266" s="35">
        <v>0.3</v>
      </c>
      <c r="H266" s="35">
        <v>0.3</v>
      </c>
      <c r="I266" s="35">
        <v>0.5</v>
      </c>
      <c r="J266" s="35">
        <v>0.5</v>
      </c>
      <c r="K266" s="35">
        <v>0</v>
      </c>
      <c r="L266" s="35">
        <v>0</v>
      </c>
      <c r="M266" s="35"/>
      <c r="N266" s="35"/>
      <c r="O266" s="35"/>
      <c r="P266" s="35"/>
      <c r="Q266" s="35"/>
      <c r="R266" s="34">
        <f t="shared" si="120"/>
        <v>0.3</v>
      </c>
      <c r="S266" s="34">
        <f t="shared" si="108"/>
        <v>0.25950000000000001</v>
      </c>
      <c r="T266" s="34">
        <f t="shared" si="109"/>
        <v>0.2011</v>
      </c>
      <c r="U266" s="34">
        <f t="shared" si="121"/>
        <v>-1.1068</v>
      </c>
      <c r="V266" s="15">
        <f t="shared" si="122"/>
        <v>0.24846794868262756</v>
      </c>
      <c r="W266" s="34">
        <f t="shared" si="110"/>
        <v>0.12423397434131378</v>
      </c>
      <c r="X266" s="34">
        <f t="shared" si="111"/>
        <v>1.2900000000000023E-2</v>
      </c>
      <c r="Y266" s="15">
        <f t="shared" si="123"/>
        <v>0.50322495527805666</v>
      </c>
      <c r="Z266" s="34">
        <f t="shared" si="112"/>
        <v>0</v>
      </c>
      <c r="AA266" s="34">
        <f t="shared" si="113"/>
        <v>-0.3819999999999999</v>
      </c>
      <c r="AB266" s="15">
        <f t="shared" si="124"/>
        <v>0.40564461209270181</v>
      </c>
      <c r="AC266" s="34">
        <f t="shared" si="114"/>
        <v>0</v>
      </c>
      <c r="AD266" s="34">
        <f t="shared" si="125"/>
        <v>-0.79680000000000006</v>
      </c>
      <c r="AE266" s="15">
        <f t="shared" si="126"/>
        <v>0.31071044569635931</v>
      </c>
      <c r="AF266" s="34">
        <f t="shared" si="115"/>
        <v>0</v>
      </c>
      <c r="AG266" s="34">
        <f t="shared" si="116"/>
        <v>0.80779999999999985</v>
      </c>
      <c r="AH266" s="15">
        <f t="shared" si="127"/>
        <v>0.69164049960599694</v>
      </c>
      <c r="AI266" s="34">
        <f t="shared" si="117"/>
        <v>0</v>
      </c>
      <c r="AJ266" s="34">
        <f t="shared" si="118"/>
        <v>4.2000000000000925E-3</v>
      </c>
      <c r="AK266" s="15">
        <f t="shared" si="128"/>
        <v>0.50104999845650278</v>
      </c>
      <c r="AL266" s="34">
        <f t="shared" si="119"/>
        <v>0</v>
      </c>
      <c r="AM266" s="35">
        <f t="shared" si="129"/>
        <v>1.6</v>
      </c>
      <c r="AN266" s="35">
        <f t="shared" si="130"/>
        <v>0.88483397434131372</v>
      </c>
      <c r="AO266" s="35">
        <f t="shared" si="131"/>
        <v>0.71516602565868637</v>
      </c>
      <c r="AP266" s="35">
        <f t="shared" si="132"/>
        <v>0</v>
      </c>
      <c r="AQ266" s="35">
        <f t="shared" si="133"/>
        <v>0</v>
      </c>
      <c r="AR266" s="35">
        <f t="shared" si="134"/>
        <v>0</v>
      </c>
    </row>
    <row r="267" spans="6:44" ht="15.75">
      <c r="F267">
        <v>429</v>
      </c>
      <c r="G267" s="35">
        <v>0.4</v>
      </c>
      <c r="H267" s="35">
        <v>0.70000004999999998</v>
      </c>
      <c r="I267" s="35">
        <v>1.4000001</v>
      </c>
      <c r="J267" s="35">
        <v>1.8000001000000001</v>
      </c>
      <c r="K267" s="35">
        <v>1.8000001000000001</v>
      </c>
      <c r="L267" s="35">
        <v>0</v>
      </c>
      <c r="M267" s="35"/>
      <c r="N267" s="35">
        <v>0.5</v>
      </c>
      <c r="O267" s="35">
        <v>0.70000004999999998</v>
      </c>
      <c r="P267" s="35">
        <v>0</v>
      </c>
      <c r="Q267" s="35"/>
      <c r="R267" s="34">
        <f t="shared" si="120"/>
        <v>0.4</v>
      </c>
      <c r="S267" s="34">
        <f t="shared" si="108"/>
        <v>0.60550004324999995</v>
      </c>
      <c r="T267" s="34">
        <f t="shared" si="109"/>
        <v>0.56308004022000002</v>
      </c>
      <c r="U267" s="34">
        <f t="shared" si="121"/>
        <v>-1.1068</v>
      </c>
      <c r="V267" s="15">
        <f t="shared" si="122"/>
        <v>0.24846794868262756</v>
      </c>
      <c r="W267" s="34">
        <f t="shared" si="110"/>
        <v>0.44724233247552453</v>
      </c>
      <c r="X267" s="34">
        <f t="shared" si="111"/>
        <v>1.2900000000000023E-2</v>
      </c>
      <c r="Y267" s="15">
        <f t="shared" si="123"/>
        <v>0.50322495527805666</v>
      </c>
      <c r="Z267" s="34">
        <f t="shared" si="112"/>
        <v>0.90580496982299752</v>
      </c>
      <c r="AA267" s="34">
        <f t="shared" si="113"/>
        <v>-0.3819999999999999</v>
      </c>
      <c r="AB267" s="15">
        <f t="shared" si="124"/>
        <v>0.40564461209270181</v>
      </c>
      <c r="AC267" s="34">
        <f t="shared" si="114"/>
        <v>0</v>
      </c>
      <c r="AD267" s="34">
        <f t="shared" si="125"/>
        <v>-0.79680000000000006</v>
      </c>
      <c r="AE267" s="15">
        <f t="shared" si="126"/>
        <v>0.31071044569635931</v>
      </c>
      <c r="AF267" s="34">
        <f t="shared" si="115"/>
        <v>0.15535522284817965</v>
      </c>
      <c r="AG267" s="34">
        <f t="shared" si="116"/>
        <v>0.80779999999999985</v>
      </c>
      <c r="AH267" s="15">
        <f t="shared" si="127"/>
        <v>0.69164049960599694</v>
      </c>
      <c r="AI267" s="34">
        <f t="shared" si="117"/>
        <v>0.48414838430622281</v>
      </c>
      <c r="AJ267" s="34">
        <f t="shared" si="118"/>
        <v>4.2000000000000925E-3</v>
      </c>
      <c r="AK267" s="15">
        <f t="shared" si="128"/>
        <v>0.50104999845650278</v>
      </c>
      <c r="AL267" s="34">
        <f t="shared" si="119"/>
        <v>0</v>
      </c>
      <c r="AM267" s="35">
        <f t="shared" si="129"/>
        <v>6.1000003500000002</v>
      </c>
      <c r="AN267" s="35">
        <f t="shared" si="130"/>
        <v>2.921627385768522</v>
      </c>
      <c r="AO267" s="35">
        <f t="shared" si="131"/>
        <v>3.1783729642314782</v>
      </c>
      <c r="AP267" s="35">
        <f t="shared" si="132"/>
        <v>1.2000000499999999</v>
      </c>
      <c r="AQ267" s="35">
        <f t="shared" si="133"/>
        <v>0.63950360715440246</v>
      </c>
      <c r="AR267" s="35">
        <f t="shared" si="134"/>
        <v>0.56049644284559741</v>
      </c>
    </row>
    <row r="268" spans="6:44" ht="15.75">
      <c r="F268">
        <v>430</v>
      </c>
      <c r="G268" s="35">
        <v>0.6</v>
      </c>
      <c r="H268" s="35">
        <v>1.2</v>
      </c>
      <c r="I268" s="35">
        <v>1.6</v>
      </c>
      <c r="J268" s="35">
        <v>1.5000001000000001</v>
      </c>
      <c r="K268" s="35">
        <v>1.8000001000000001</v>
      </c>
      <c r="L268" s="35">
        <v>0</v>
      </c>
      <c r="M268" s="35"/>
      <c r="N268" s="35">
        <v>0.8</v>
      </c>
      <c r="O268" s="35">
        <v>0.8</v>
      </c>
      <c r="P268" s="35">
        <v>0</v>
      </c>
      <c r="Q268" s="35"/>
      <c r="R268" s="34">
        <f t="shared" si="120"/>
        <v>0.6</v>
      </c>
      <c r="S268" s="34">
        <f t="shared" si="108"/>
        <v>1.038</v>
      </c>
      <c r="T268" s="34">
        <f t="shared" si="109"/>
        <v>0.64352000000000009</v>
      </c>
      <c r="U268" s="34">
        <f t="shared" si="121"/>
        <v>-1.1068</v>
      </c>
      <c r="V268" s="15">
        <f t="shared" si="122"/>
        <v>0.24846794868262756</v>
      </c>
      <c r="W268" s="34">
        <f t="shared" si="110"/>
        <v>0.37270194787073624</v>
      </c>
      <c r="X268" s="34">
        <f t="shared" si="111"/>
        <v>1.2900000000000023E-2</v>
      </c>
      <c r="Y268" s="15">
        <f t="shared" si="123"/>
        <v>0.50322495527805666</v>
      </c>
      <c r="Z268" s="34">
        <f t="shared" si="112"/>
        <v>0.90580496982299752</v>
      </c>
      <c r="AA268" s="34">
        <f t="shared" si="113"/>
        <v>-0.3819999999999999</v>
      </c>
      <c r="AB268" s="15">
        <f t="shared" si="124"/>
        <v>0.40564461209270181</v>
      </c>
      <c r="AC268" s="34">
        <f t="shared" si="114"/>
        <v>0</v>
      </c>
      <c r="AD268" s="34">
        <f t="shared" si="125"/>
        <v>-0.79680000000000006</v>
      </c>
      <c r="AE268" s="15">
        <f t="shared" si="126"/>
        <v>0.31071044569635931</v>
      </c>
      <c r="AF268" s="34">
        <f t="shared" si="115"/>
        <v>0.24856835655708745</v>
      </c>
      <c r="AG268" s="34">
        <f t="shared" si="116"/>
        <v>0.80779999999999985</v>
      </c>
      <c r="AH268" s="15">
        <f t="shared" si="127"/>
        <v>0.69164049960599694</v>
      </c>
      <c r="AI268" s="34">
        <f t="shared" si="117"/>
        <v>0.55331239968479762</v>
      </c>
      <c r="AJ268" s="34">
        <f t="shared" si="118"/>
        <v>4.2000000000000925E-3</v>
      </c>
      <c r="AK268" s="15">
        <f t="shared" si="128"/>
        <v>0.50104999845650278</v>
      </c>
      <c r="AL268" s="34">
        <f t="shared" si="119"/>
        <v>0</v>
      </c>
      <c r="AM268" s="35">
        <f t="shared" si="129"/>
        <v>6.7000001999999999</v>
      </c>
      <c r="AN268" s="35">
        <f t="shared" si="130"/>
        <v>3.560026917693734</v>
      </c>
      <c r="AO268" s="35">
        <f t="shared" si="131"/>
        <v>3.1399732823062658</v>
      </c>
      <c r="AP268" s="35">
        <f t="shared" si="132"/>
        <v>1.6</v>
      </c>
      <c r="AQ268" s="35">
        <f t="shared" si="133"/>
        <v>0.80188075624188504</v>
      </c>
      <c r="AR268" s="35">
        <f t="shared" si="134"/>
        <v>0.79811924375811505</v>
      </c>
    </row>
    <row r="269" spans="6:44" ht="15.75">
      <c r="F269">
        <v>431</v>
      </c>
      <c r="G269" s="35">
        <v>0.6</v>
      </c>
      <c r="H269" s="35">
        <v>1</v>
      </c>
      <c r="I269" s="35">
        <v>1.2</v>
      </c>
      <c r="J269" s="35">
        <v>1.2</v>
      </c>
      <c r="K269" s="35">
        <v>1</v>
      </c>
      <c r="L269" s="35">
        <v>0</v>
      </c>
      <c r="M269" s="35"/>
      <c r="N269" s="35">
        <v>0.8</v>
      </c>
      <c r="O269" s="35">
        <v>0</v>
      </c>
      <c r="P269" s="35">
        <v>0</v>
      </c>
      <c r="Q269" s="35"/>
      <c r="R269" s="34">
        <f t="shared" si="120"/>
        <v>0.6</v>
      </c>
      <c r="S269" s="34">
        <f t="shared" si="108"/>
        <v>0.86499999999999999</v>
      </c>
      <c r="T269" s="34">
        <f t="shared" si="109"/>
        <v>0.48263999999999996</v>
      </c>
      <c r="U269" s="34">
        <f t="shared" si="121"/>
        <v>-1.1068</v>
      </c>
      <c r="V269" s="15">
        <f t="shared" si="122"/>
        <v>0.24846794868262756</v>
      </c>
      <c r="W269" s="34">
        <f t="shared" si="110"/>
        <v>0.29816153841915305</v>
      </c>
      <c r="X269" s="34">
        <f t="shared" si="111"/>
        <v>1.2900000000000023E-2</v>
      </c>
      <c r="Y269" s="15">
        <f t="shared" si="123"/>
        <v>0.50322495527805666</v>
      </c>
      <c r="Z269" s="34">
        <f t="shared" si="112"/>
        <v>0.50322495527805666</v>
      </c>
      <c r="AA269" s="34">
        <f t="shared" si="113"/>
        <v>-0.3819999999999999</v>
      </c>
      <c r="AB269" s="15">
        <f t="shared" si="124"/>
        <v>0.40564461209270181</v>
      </c>
      <c r="AC269" s="34">
        <f t="shared" si="114"/>
        <v>0</v>
      </c>
      <c r="AD269" s="34">
        <f t="shared" si="125"/>
        <v>-0.79680000000000006</v>
      </c>
      <c r="AE269" s="15">
        <f t="shared" si="126"/>
        <v>0.31071044569635931</v>
      </c>
      <c r="AF269" s="34">
        <f t="shared" si="115"/>
        <v>0.24856835655708745</v>
      </c>
      <c r="AG269" s="34">
        <f t="shared" si="116"/>
        <v>0.80779999999999985</v>
      </c>
      <c r="AH269" s="15">
        <f t="shared" si="127"/>
        <v>0.69164049960599694</v>
      </c>
      <c r="AI269" s="34">
        <f t="shared" si="117"/>
        <v>0</v>
      </c>
      <c r="AJ269" s="34">
        <f t="shared" si="118"/>
        <v>4.2000000000000925E-3</v>
      </c>
      <c r="AK269" s="15">
        <f t="shared" si="128"/>
        <v>0.50104999845650278</v>
      </c>
      <c r="AL269" s="34">
        <f t="shared" si="119"/>
        <v>0</v>
      </c>
      <c r="AM269" s="35">
        <f t="shared" si="129"/>
        <v>5</v>
      </c>
      <c r="AN269" s="35">
        <f t="shared" si="130"/>
        <v>2.7490264936972095</v>
      </c>
      <c r="AO269" s="35">
        <f t="shared" si="131"/>
        <v>2.2509735063027905</v>
      </c>
      <c r="AP269" s="35">
        <f t="shared" si="132"/>
        <v>0.8</v>
      </c>
      <c r="AQ269" s="35">
        <f t="shared" si="133"/>
        <v>0.24856835655708745</v>
      </c>
      <c r="AR269" s="35">
        <f t="shared" si="134"/>
        <v>0.55143164344291262</v>
      </c>
    </row>
    <row r="270" spans="6:44" ht="15.75">
      <c r="F270">
        <v>432</v>
      </c>
      <c r="G270" s="35">
        <v>0.1</v>
      </c>
      <c r="H270" s="35">
        <v>0.2</v>
      </c>
      <c r="I270" s="35">
        <v>1.5000001000000001</v>
      </c>
      <c r="J270" s="35">
        <v>1.5000001000000001</v>
      </c>
      <c r="K270" s="35">
        <v>1.5000001000000001</v>
      </c>
      <c r="L270" s="35">
        <v>0</v>
      </c>
      <c r="M270" s="35"/>
      <c r="N270" s="35">
        <v>0.5</v>
      </c>
      <c r="O270" s="35">
        <v>0.5</v>
      </c>
      <c r="P270" s="35">
        <v>0</v>
      </c>
      <c r="Q270" s="35"/>
      <c r="R270" s="34">
        <f t="shared" si="120"/>
        <v>0.1</v>
      </c>
      <c r="S270" s="34">
        <f t="shared" si="108"/>
        <v>0.17300000000000001</v>
      </c>
      <c r="T270" s="34">
        <f t="shared" si="109"/>
        <v>0.60330004022000006</v>
      </c>
      <c r="U270" s="34">
        <f t="shared" si="121"/>
        <v>-1.1068</v>
      </c>
      <c r="V270" s="15">
        <f t="shared" si="122"/>
        <v>0.24846794868262756</v>
      </c>
      <c r="W270" s="34">
        <f t="shared" si="110"/>
        <v>0.37270194787073624</v>
      </c>
      <c r="X270" s="34">
        <f t="shared" si="111"/>
        <v>1.2900000000000023E-2</v>
      </c>
      <c r="Y270" s="15">
        <f t="shared" si="123"/>
        <v>0.50322495527805666</v>
      </c>
      <c r="Z270" s="34">
        <f t="shared" si="112"/>
        <v>0.75483748323958055</v>
      </c>
      <c r="AA270" s="34">
        <f t="shared" si="113"/>
        <v>-0.3819999999999999</v>
      </c>
      <c r="AB270" s="15">
        <f t="shared" si="124"/>
        <v>0.40564461209270181</v>
      </c>
      <c r="AC270" s="34">
        <f t="shared" si="114"/>
        <v>0</v>
      </c>
      <c r="AD270" s="34">
        <f t="shared" si="125"/>
        <v>-0.79680000000000006</v>
      </c>
      <c r="AE270" s="15">
        <f t="shared" si="126"/>
        <v>0.31071044569635931</v>
      </c>
      <c r="AF270" s="34">
        <f t="shared" si="115"/>
        <v>0.15535522284817965</v>
      </c>
      <c r="AG270" s="34">
        <f t="shared" si="116"/>
        <v>0.80779999999999985</v>
      </c>
      <c r="AH270" s="15">
        <f t="shared" si="127"/>
        <v>0.69164049960599694</v>
      </c>
      <c r="AI270" s="34">
        <f t="shared" si="117"/>
        <v>0.34582024980299847</v>
      </c>
      <c r="AJ270" s="34">
        <f t="shared" si="118"/>
        <v>4.2000000000000925E-3</v>
      </c>
      <c r="AK270" s="15">
        <f t="shared" si="128"/>
        <v>0.50104999845650278</v>
      </c>
      <c r="AL270" s="34">
        <f t="shared" si="119"/>
        <v>0</v>
      </c>
      <c r="AM270" s="35">
        <f t="shared" si="129"/>
        <v>4.8000003000000007</v>
      </c>
      <c r="AN270" s="35">
        <f t="shared" si="130"/>
        <v>2.0038394713303171</v>
      </c>
      <c r="AO270" s="35">
        <f t="shared" si="131"/>
        <v>2.7961608286696835</v>
      </c>
      <c r="AP270" s="35">
        <f t="shared" si="132"/>
        <v>1</v>
      </c>
      <c r="AQ270" s="35">
        <f t="shared" si="133"/>
        <v>0.50117547265117812</v>
      </c>
      <c r="AR270" s="35">
        <f t="shared" si="134"/>
        <v>0.49882452734882188</v>
      </c>
    </row>
    <row r="271" spans="6:44" ht="15.75">
      <c r="F271">
        <v>433</v>
      </c>
      <c r="G271" s="35">
        <v>0.2</v>
      </c>
      <c r="H271" s="35">
        <v>0.4</v>
      </c>
      <c r="I271" s="35">
        <v>0.8</v>
      </c>
      <c r="J271" s="35">
        <v>0.2</v>
      </c>
      <c r="K271" s="35">
        <v>0</v>
      </c>
      <c r="L271" s="35">
        <v>0</v>
      </c>
      <c r="M271" s="35"/>
      <c r="N271" s="35">
        <v>0</v>
      </c>
      <c r="O271" s="35">
        <v>0</v>
      </c>
      <c r="P271" s="35">
        <v>0</v>
      </c>
      <c r="Q271" s="35"/>
      <c r="R271" s="34">
        <f t="shared" si="120"/>
        <v>0.2</v>
      </c>
      <c r="S271" s="34">
        <f t="shared" si="108"/>
        <v>0.34600000000000003</v>
      </c>
      <c r="T271" s="34">
        <f t="shared" si="109"/>
        <v>0.32176000000000005</v>
      </c>
      <c r="U271" s="34">
        <f t="shared" si="121"/>
        <v>-1.1068</v>
      </c>
      <c r="V271" s="15">
        <f t="shared" si="122"/>
        <v>0.24846794868262756</v>
      </c>
      <c r="W271" s="34">
        <f t="shared" si="110"/>
        <v>4.9693589736525517E-2</v>
      </c>
      <c r="X271" s="34">
        <f t="shared" si="111"/>
        <v>1.2900000000000023E-2</v>
      </c>
      <c r="Y271" s="15">
        <f t="shared" si="123"/>
        <v>0.50322495527805666</v>
      </c>
      <c r="Z271" s="34">
        <f t="shared" si="112"/>
        <v>0</v>
      </c>
      <c r="AA271" s="34">
        <f t="shared" si="113"/>
        <v>-0.3819999999999999</v>
      </c>
      <c r="AB271" s="15">
        <f t="shared" si="124"/>
        <v>0.40564461209270181</v>
      </c>
      <c r="AC271" s="34">
        <f t="shared" si="114"/>
        <v>0</v>
      </c>
      <c r="AD271" s="34">
        <f t="shared" si="125"/>
        <v>-0.79680000000000006</v>
      </c>
      <c r="AE271" s="15">
        <f t="shared" si="126"/>
        <v>0.31071044569635931</v>
      </c>
      <c r="AF271" s="34">
        <f t="shared" si="115"/>
        <v>0</v>
      </c>
      <c r="AG271" s="34">
        <f t="shared" si="116"/>
        <v>0.80779999999999985</v>
      </c>
      <c r="AH271" s="15">
        <f t="shared" si="127"/>
        <v>0.69164049960599694</v>
      </c>
      <c r="AI271" s="34">
        <f t="shared" si="117"/>
        <v>0</v>
      </c>
      <c r="AJ271" s="34">
        <f t="shared" si="118"/>
        <v>4.2000000000000925E-3</v>
      </c>
      <c r="AK271" s="15">
        <f t="shared" si="128"/>
        <v>0.50104999845650278</v>
      </c>
      <c r="AL271" s="34">
        <f t="shared" si="119"/>
        <v>0</v>
      </c>
      <c r="AM271" s="35">
        <f t="shared" si="129"/>
        <v>1.6</v>
      </c>
      <c r="AN271" s="35">
        <f t="shared" si="130"/>
        <v>0.91745358973652558</v>
      </c>
      <c r="AO271" s="35">
        <f t="shared" si="131"/>
        <v>0.68254641026347451</v>
      </c>
      <c r="AP271" s="35">
        <f t="shared" si="132"/>
        <v>0</v>
      </c>
      <c r="AQ271" s="35">
        <f t="shared" si="133"/>
        <v>0</v>
      </c>
      <c r="AR271" s="35">
        <f t="shared" si="134"/>
        <v>0</v>
      </c>
    </row>
    <row r="272" spans="6:44" ht="15.75">
      <c r="F272">
        <v>434</v>
      </c>
      <c r="G272" s="35">
        <v>0.2</v>
      </c>
      <c r="H272" s="35">
        <v>0.5</v>
      </c>
      <c r="I272" s="35">
        <v>0.5</v>
      </c>
      <c r="J272" s="35">
        <v>0.5</v>
      </c>
      <c r="K272" s="35">
        <v>0.2</v>
      </c>
      <c r="L272" s="35">
        <v>0</v>
      </c>
      <c r="M272" s="35"/>
      <c r="N272" s="35">
        <v>0.2</v>
      </c>
      <c r="O272" s="35">
        <v>0</v>
      </c>
      <c r="P272" s="35">
        <v>0</v>
      </c>
      <c r="Q272" s="35"/>
      <c r="R272" s="34">
        <f t="shared" si="120"/>
        <v>0.2</v>
      </c>
      <c r="S272" s="34">
        <f t="shared" si="108"/>
        <v>0.4325</v>
      </c>
      <c r="T272" s="34">
        <f t="shared" si="109"/>
        <v>0.2011</v>
      </c>
      <c r="U272" s="34">
        <f t="shared" si="121"/>
        <v>-1.1068</v>
      </c>
      <c r="V272" s="15">
        <f t="shared" si="122"/>
        <v>0.24846794868262756</v>
      </c>
      <c r="W272" s="34">
        <f t="shared" si="110"/>
        <v>0.12423397434131378</v>
      </c>
      <c r="X272" s="34">
        <f t="shared" si="111"/>
        <v>1.2900000000000023E-2</v>
      </c>
      <c r="Y272" s="15">
        <f t="shared" si="123"/>
        <v>0.50322495527805666</v>
      </c>
      <c r="Z272" s="34">
        <f t="shared" si="112"/>
        <v>0.10064499105561134</v>
      </c>
      <c r="AA272" s="34">
        <f t="shared" si="113"/>
        <v>-0.3819999999999999</v>
      </c>
      <c r="AB272" s="15">
        <f t="shared" si="124"/>
        <v>0.40564461209270181</v>
      </c>
      <c r="AC272" s="34">
        <f t="shared" si="114"/>
        <v>0</v>
      </c>
      <c r="AD272" s="34">
        <f t="shared" si="125"/>
        <v>-0.79680000000000006</v>
      </c>
      <c r="AE272" s="15">
        <f t="shared" si="126"/>
        <v>0.31071044569635931</v>
      </c>
      <c r="AF272" s="34">
        <f t="shared" si="115"/>
        <v>6.2142089139271862E-2</v>
      </c>
      <c r="AG272" s="34">
        <f t="shared" si="116"/>
        <v>0.80779999999999985</v>
      </c>
      <c r="AH272" s="15">
        <f t="shared" si="127"/>
        <v>0.69164049960599694</v>
      </c>
      <c r="AI272" s="34">
        <f t="shared" si="117"/>
        <v>0</v>
      </c>
      <c r="AJ272" s="34">
        <f t="shared" si="118"/>
        <v>4.2000000000000925E-3</v>
      </c>
      <c r="AK272" s="15">
        <f t="shared" si="128"/>
        <v>0.50104999845650278</v>
      </c>
      <c r="AL272" s="34">
        <f t="shared" si="119"/>
        <v>0</v>
      </c>
      <c r="AM272" s="35">
        <f t="shared" si="129"/>
        <v>1.9</v>
      </c>
      <c r="AN272" s="35">
        <f t="shared" si="130"/>
        <v>1.0584789653969253</v>
      </c>
      <c r="AO272" s="35">
        <f t="shared" si="131"/>
        <v>0.84152103460307459</v>
      </c>
      <c r="AP272" s="35">
        <f t="shared" si="132"/>
        <v>0.2</v>
      </c>
      <c r="AQ272" s="35">
        <f t="shared" si="133"/>
        <v>6.2142089139271862E-2</v>
      </c>
      <c r="AR272" s="35">
        <f t="shared" si="134"/>
        <v>0.13785791086072816</v>
      </c>
    </row>
    <row r="273" spans="6:44" ht="15.75">
      <c r="F273">
        <v>435</v>
      </c>
      <c r="G273" s="35"/>
      <c r="H273" s="35"/>
      <c r="I273" s="35"/>
      <c r="J273" s="35"/>
      <c r="K273" s="35"/>
      <c r="L273" s="35"/>
      <c r="M273" s="35"/>
      <c r="N273" s="35"/>
      <c r="O273" s="35"/>
      <c r="P273" s="35"/>
      <c r="Q273" s="35"/>
      <c r="R273" s="34">
        <f t="shared" si="120"/>
        <v>0</v>
      </c>
      <c r="S273" s="34">
        <f t="shared" si="108"/>
        <v>0</v>
      </c>
      <c r="T273" s="34">
        <f t="shared" si="109"/>
        <v>0</v>
      </c>
      <c r="U273" s="34">
        <f t="shared" si="121"/>
        <v>-1.1068</v>
      </c>
      <c r="V273" s="15">
        <f t="shared" si="122"/>
        <v>0.24846794868262756</v>
      </c>
      <c r="W273" s="34">
        <f t="shared" si="110"/>
        <v>0</v>
      </c>
      <c r="X273" s="34">
        <f t="shared" si="111"/>
        <v>1.2900000000000023E-2</v>
      </c>
      <c r="Y273" s="15">
        <f t="shared" si="123"/>
        <v>0.50322495527805666</v>
      </c>
      <c r="Z273" s="34">
        <f t="shared" si="112"/>
        <v>0</v>
      </c>
      <c r="AA273" s="34">
        <f t="shared" si="113"/>
        <v>-0.3819999999999999</v>
      </c>
      <c r="AB273" s="15">
        <f t="shared" si="124"/>
        <v>0.40564461209270181</v>
      </c>
      <c r="AC273" s="34">
        <f t="shared" si="114"/>
        <v>0</v>
      </c>
      <c r="AD273" s="34">
        <f t="shared" si="125"/>
        <v>-0.79680000000000006</v>
      </c>
      <c r="AE273" s="15">
        <f t="shared" si="126"/>
        <v>0.31071044569635931</v>
      </c>
      <c r="AF273" s="34">
        <f t="shared" si="115"/>
        <v>0</v>
      </c>
      <c r="AG273" s="34">
        <f t="shared" si="116"/>
        <v>0.80779999999999985</v>
      </c>
      <c r="AH273" s="15">
        <f t="shared" si="127"/>
        <v>0.69164049960599694</v>
      </c>
      <c r="AI273" s="34">
        <f t="shared" si="117"/>
        <v>0</v>
      </c>
      <c r="AJ273" s="34">
        <f t="shared" si="118"/>
        <v>4.2000000000000925E-3</v>
      </c>
      <c r="AK273" s="15">
        <f t="shared" si="128"/>
        <v>0.50104999845650278</v>
      </c>
      <c r="AL273" s="34">
        <f t="shared" si="119"/>
        <v>0</v>
      </c>
      <c r="AM273" s="35">
        <f t="shared" si="129"/>
        <v>0</v>
      </c>
      <c r="AN273" s="35">
        <f t="shared" si="130"/>
        <v>0</v>
      </c>
      <c r="AO273" s="35">
        <f t="shared" si="131"/>
        <v>0</v>
      </c>
      <c r="AP273" s="35">
        <f t="shared" si="132"/>
        <v>0</v>
      </c>
      <c r="AQ273" s="35">
        <f t="shared" si="133"/>
        <v>0</v>
      </c>
      <c r="AR273" s="35">
        <f t="shared" si="134"/>
        <v>0</v>
      </c>
    </row>
    <row r="274" spans="6:44" ht="15.75">
      <c r="F274">
        <v>436</v>
      </c>
      <c r="G274" s="35"/>
      <c r="H274" s="35"/>
      <c r="I274" s="35"/>
      <c r="J274" s="35"/>
      <c r="K274" s="35"/>
      <c r="L274" s="35"/>
      <c r="M274" s="35"/>
      <c r="N274" s="35"/>
      <c r="O274" s="35"/>
      <c r="P274" s="35"/>
      <c r="Q274" s="35"/>
      <c r="R274" s="34">
        <f t="shared" si="120"/>
        <v>0</v>
      </c>
      <c r="S274" s="34">
        <f t="shared" si="108"/>
        <v>0</v>
      </c>
      <c r="T274" s="34">
        <f t="shared" si="109"/>
        <v>0</v>
      </c>
      <c r="U274" s="34">
        <f t="shared" si="121"/>
        <v>-1.1068</v>
      </c>
      <c r="V274" s="15">
        <f t="shared" si="122"/>
        <v>0.24846794868262756</v>
      </c>
      <c r="W274" s="34">
        <f t="shared" si="110"/>
        <v>0</v>
      </c>
      <c r="X274" s="34">
        <f t="shared" si="111"/>
        <v>1.2900000000000023E-2</v>
      </c>
      <c r="Y274" s="15">
        <f t="shared" si="123"/>
        <v>0.50322495527805666</v>
      </c>
      <c r="Z274" s="34">
        <f t="shared" si="112"/>
        <v>0</v>
      </c>
      <c r="AA274" s="34">
        <f t="shared" si="113"/>
        <v>-0.3819999999999999</v>
      </c>
      <c r="AB274" s="15">
        <f t="shared" si="124"/>
        <v>0.40564461209270181</v>
      </c>
      <c r="AC274" s="34">
        <f t="shared" si="114"/>
        <v>0</v>
      </c>
      <c r="AD274" s="34">
        <f t="shared" si="125"/>
        <v>-0.79680000000000006</v>
      </c>
      <c r="AE274" s="15">
        <f t="shared" si="126"/>
        <v>0.31071044569635931</v>
      </c>
      <c r="AF274" s="34">
        <f t="shared" si="115"/>
        <v>0</v>
      </c>
      <c r="AG274" s="34">
        <f t="shared" si="116"/>
        <v>0.80779999999999985</v>
      </c>
      <c r="AH274" s="15">
        <f t="shared" si="127"/>
        <v>0.69164049960599694</v>
      </c>
      <c r="AI274" s="34">
        <f t="shared" si="117"/>
        <v>0</v>
      </c>
      <c r="AJ274" s="34">
        <f t="shared" si="118"/>
        <v>4.2000000000000925E-3</v>
      </c>
      <c r="AK274" s="15">
        <f t="shared" si="128"/>
        <v>0.50104999845650278</v>
      </c>
      <c r="AL274" s="34">
        <f t="shared" si="119"/>
        <v>0</v>
      </c>
      <c r="AM274" s="35">
        <f t="shared" si="129"/>
        <v>0</v>
      </c>
      <c r="AN274" s="35">
        <f t="shared" si="130"/>
        <v>0</v>
      </c>
      <c r="AO274" s="35">
        <f t="shared" si="131"/>
        <v>0</v>
      </c>
      <c r="AP274" s="35">
        <f t="shared" si="132"/>
        <v>0</v>
      </c>
      <c r="AQ274" s="35">
        <f t="shared" si="133"/>
        <v>0</v>
      </c>
      <c r="AR274" s="35">
        <f t="shared" si="134"/>
        <v>0</v>
      </c>
    </row>
    <row r="275" spans="6:44" ht="15.75">
      <c r="F275">
        <v>437</v>
      </c>
      <c r="G275" s="35"/>
      <c r="H275" s="35"/>
      <c r="I275" s="35"/>
      <c r="J275" s="35"/>
      <c r="K275" s="35"/>
      <c r="L275" s="35"/>
      <c r="M275" s="35"/>
      <c r="N275" s="35"/>
      <c r="O275" s="35"/>
      <c r="P275" s="35"/>
      <c r="Q275" s="35"/>
      <c r="R275" s="34">
        <f t="shared" si="120"/>
        <v>0</v>
      </c>
      <c r="S275" s="34">
        <f t="shared" si="108"/>
        <v>0</v>
      </c>
      <c r="T275" s="34">
        <f t="shared" si="109"/>
        <v>0</v>
      </c>
      <c r="U275" s="34">
        <f t="shared" si="121"/>
        <v>-1.1068</v>
      </c>
      <c r="V275" s="15">
        <f t="shared" si="122"/>
        <v>0.24846794868262756</v>
      </c>
      <c r="W275" s="34">
        <f t="shared" si="110"/>
        <v>0</v>
      </c>
      <c r="X275" s="34">
        <f t="shared" si="111"/>
        <v>1.2900000000000023E-2</v>
      </c>
      <c r="Y275" s="15">
        <f t="shared" si="123"/>
        <v>0.50322495527805666</v>
      </c>
      <c r="Z275" s="34">
        <f t="shared" si="112"/>
        <v>0</v>
      </c>
      <c r="AA275" s="34">
        <f t="shared" si="113"/>
        <v>-0.3819999999999999</v>
      </c>
      <c r="AB275" s="15">
        <f t="shared" si="124"/>
        <v>0.40564461209270181</v>
      </c>
      <c r="AC275" s="34">
        <f t="shared" si="114"/>
        <v>0</v>
      </c>
      <c r="AD275" s="34">
        <f t="shared" si="125"/>
        <v>-0.79680000000000006</v>
      </c>
      <c r="AE275" s="15">
        <f t="shared" si="126"/>
        <v>0.31071044569635931</v>
      </c>
      <c r="AF275" s="34">
        <f t="shared" si="115"/>
        <v>0</v>
      </c>
      <c r="AG275" s="34">
        <f t="shared" si="116"/>
        <v>0.80779999999999985</v>
      </c>
      <c r="AH275" s="15">
        <f t="shared" si="127"/>
        <v>0.69164049960599694</v>
      </c>
      <c r="AI275" s="34">
        <f t="shared" si="117"/>
        <v>0</v>
      </c>
      <c r="AJ275" s="34">
        <f t="shared" si="118"/>
        <v>4.2000000000000925E-3</v>
      </c>
      <c r="AK275" s="15">
        <f t="shared" si="128"/>
        <v>0.50104999845650278</v>
      </c>
      <c r="AL275" s="34">
        <f t="shared" si="119"/>
        <v>0</v>
      </c>
      <c r="AM275" s="35">
        <f t="shared" si="129"/>
        <v>0</v>
      </c>
      <c r="AN275" s="35">
        <f t="shared" si="130"/>
        <v>0</v>
      </c>
      <c r="AO275" s="35">
        <f t="shared" si="131"/>
        <v>0</v>
      </c>
      <c r="AP275" s="35">
        <f t="shared" si="132"/>
        <v>0</v>
      </c>
      <c r="AQ275" s="35">
        <f t="shared" si="133"/>
        <v>0</v>
      </c>
      <c r="AR275" s="35">
        <f t="shared" si="134"/>
        <v>0</v>
      </c>
    </row>
    <row r="276" spans="6:44" ht="15.75">
      <c r="F276">
        <v>438</v>
      </c>
      <c r="G276" s="35">
        <v>0.2</v>
      </c>
      <c r="H276" s="35">
        <v>0.2</v>
      </c>
      <c r="I276" s="35">
        <v>0.5</v>
      </c>
      <c r="J276" s="35">
        <v>0.5</v>
      </c>
      <c r="K276" s="35">
        <v>0.5</v>
      </c>
      <c r="L276" s="35">
        <v>0</v>
      </c>
      <c r="M276" s="35"/>
      <c r="N276" s="35">
        <v>0.5</v>
      </c>
      <c r="O276" s="35">
        <v>0.5</v>
      </c>
      <c r="P276" s="35">
        <v>0</v>
      </c>
      <c r="Q276" s="35"/>
      <c r="R276" s="34">
        <f t="shared" si="120"/>
        <v>0.2</v>
      </c>
      <c r="S276" s="34">
        <f t="shared" si="108"/>
        <v>0.17300000000000001</v>
      </c>
      <c r="T276" s="34">
        <f t="shared" si="109"/>
        <v>0.2011</v>
      </c>
      <c r="U276" s="34">
        <f t="shared" si="121"/>
        <v>-1.1068</v>
      </c>
      <c r="V276" s="15">
        <f t="shared" si="122"/>
        <v>0.24846794868262756</v>
      </c>
      <c r="W276" s="34">
        <f t="shared" si="110"/>
        <v>0.12423397434131378</v>
      </c>
      <c r="X276" s="34">
        <f t="shared" si="111"/>
        <v>1.2900000000000023E-2</v>
      </c>
      <c r="Y276" s="15">
        <f t="shared" si="123"/>
        <v>0.50322495527805666</v>
      </c>
      <c r="Z276" s="34">
        <f t="shared" si="112"/>
        <v>0.25161247763902833</v>
      </c>
      <c r="AA276" s="34">
        <f t="shared" si="113"/>
        <v>-0.3819999999999999</v>
      </c>
      <c r="AB276" s="15">
        <f t="shared" si="124"/>
        <v>0.40564461209270181</v>
      </c>
      <c r="AC276" s="34">
        <f t="shared" si="114"/>
        <v>0</v>
      </c>
      <c r="AD276" s="34">
        <f t="shared" si="125"/>
        <v>-0.79680000000000006</v>
      </c>
      <c r="AE276" s="15">
        <f t="shared" si="126"/>
        <v>0.31071044569635931</v>
      </c>
      <c r="AF276" s="34">
        <f t="shared" si="115"/>
        <v>0.15535522284817965</v>
      </c>
      <c r="AG276" s="34">
        <f t="shared" si="116"/>
        <v>0.80779999999999985</v>
      </c>
      <c r="AH276" s="15">
        <f t="shared" si="127"/>
        <v>0.69164049960599694</v>
      </c>
      <c r="AI276" s="34">
        <f t="shared" si="117"/>
        <v>0.34582024980299847</v>
      </c>
      <c r="AJ276" s="34">
        <f t="shared" si="118"/>
        <v>4.2000000000000925E-3</v>
      </c>
      <c r="AK276" s="15">
        <f t="shared" si="128"/>
        <v>0.50104999845650278</v>
      </c>
      <c r="AL276" s="34">
        <f t="shared" si="119"/>
        <v>0</v>
      </c>
      <c r="AM276" s="35">
        <f t="shared" si="129"/>
        <v>1.9</v>
      </c>
      <c r="AN276" s="35">
        <f t="shared" si="130"/>
        <v>0.94994645198034222</v>
      </c>
      <c r="AO276" s="35">
        <f t="shared" si="131"/>
        <v>0.95005354801965769</v>
      </c>
      <c r="AP276" s="35">
        <f t="shared" si="132"/>
        <v>1</v>
      </c>
      <c r="AQ276" s="35">
        <f t="shared" si="133"/>
        <v>0.50117547265117812</v>
      </c>
      <c r="AR276" s="35">
        <f t="shared" si="134"/>
        <v>0.49882452734882188</v>
      </c>
    </row>
    <row r="277" spans="6:44" ht="15.75">
      <c r="F277">
        <v>439</v>
      </c>
      <c r="G277" s="35">
        <v>0.1</v>
      </c>
      <c r="H277" s="35">
        <v>0.16000001</v>
      </c>
      <c r="I277" s="35">
        <v>0.14000000000000001</v>
      </c>
      <c r="J277" s="35">
        <v>0.2</v>
      </c>
      <c r="K277" s="35">
        <v>0</v>
      </c>
      <c r="L277" s="35">
        <v>0</v>
      </c>
      <c r="M277" s="35"/>
      <c r="N277" s="35"/>
      <c r="O277" s="35"/>
      <c r="P277" s="35"/>
      <c r="Q277" s="35"/>
      <c r="R277" s="34">
        <f t="shared" si="120"/>
        <v>0.1</v>
      </c>
      <c r="S277" s="34">
        <f t="shared" si="108"/>
        <v>0.13840000864999999</v>
      </c>
      <c r="T277" s="34">
        <f t="shared" si="109"/>
        <v>5.6308000000000004E-2</v>
      </c>
      <c r="U277" s="34">
        <f t="shared" si="121"/>
        <v>-1.1068</v>
      </c>
      <c r="V277" s="15">
        <f t="shared" si="122"/>
        <v>0.24846794868262756</v>
      </c>
      <c r="W277" s="34">
        <f t="shared" si="110"/>
        <v>4.9693589736525517E-2</v>
      </c>
      <c r="X277" s="34">
        <f t="shared" si="111"/>
        <v>1.2900000000000023E-2</v>
      </c>
      <c r="Y277" s="15">
        <f t="shared" si="123"/>
        <v>0.50322495527805666</v>
      </c>
      <c r="Z277" s="34">
        <f t="shared" si="112"/>
        <v>0</v>
      </c>
      <c r="AA277" s="34">
        <f t="shared" si="113"/>
        <v>-0.3819999999999999</v>
      </c>
      <c r="AB277" s="15">
        <f t="shared" si="124"/>
        <v>0.40564461209270181</v>
      </c>
      <c r="AC277" s="34">
        <f t="shared" si="114"/>
        <v>0</v>
      </c>
      <c r="AD277" s="34">
        <f t="shared" si="125"/>
        <v>-0.79680000000000006</v>
      </c>
      <c r="AE277" s="15">
        <f t="shared" si="126"/>
        <v>0.31071044569635931</v>
      </c>
      <c r="AF277" s="34">
        <f t="shared" si="115"/>
        <v>0</v>
      </c>
      <c r="AG277" s="34">
        <f t="shared" si="116"/>
        <v>0.80779999999999985</v>
      </c>
      <c r="AH277" s="15">
        <f t="shared" si="127"/>
        <v>0.69164049960599694</v>
      </c>
      <c r="AI277" s="34">
        <f t="shared" si="117"/>
        <v>0</v>
      </c>
      <c r="AJ277" s="34">
        <f t="shared" si="118"/>
        <v>4.2000000000000925E-3</v>
      </c>
      <c r="AK277" s="15">
        <f t="shared" si="128"/>
        <v>0.50104999845650278</v>
      </c>
      <c r="AL277" s="34">
        <f t="shared" si="119"/>
        <v>0</v>
      </c>
      <c r="AM277" s="35">
        <f t="shared" si="129"/>
        <v>0.60000001000000003</v>
      </c>
      <c r="AN277" s="35">
        <f t="shared" si="130"/>
        <v>0.34440159838652551</v>
      </c>
      <c r="AO277" s="35">
        <f t="shared" si="131"/>
        <v>0.25559841161347452</v>
      </c>
      <c r="AP277" s="35">
        <f t="shared" si="132"/>
        <v>0</v>
      </c>
      <c r="AQ277" s="35">
        <f t="shared" si="133"/>
        <v>0</v>
      </c>
      <c r="AR277" s="35">
        <f t="shared" si="134"/>
        <v>0</v>
      </c>
    </row>
    <row r="278" spans="6:44" ht="15.75">
      <c r="F278">
        <v>440</v>
      </c>
      <c r="G278" s="35">
        <v>0.2</v>
      </c>
      <c r="H278" s="35">
        <v>0.2</v>
      </c>
      <c r="I278" s="35">
        <v>0.5</v>
      </c>
      <c r="J278" s="35">
        <v>0.5</v>
      </c>
      <c r="K278" s="35">
        <v>0.5</v>
      </c>
      <c r="L278" s="35">
        <v>0</v>
      </c>
      <c r="M278" s="35"/>
      <c r="N278" s="35">
        <v>0.5</v>
      </c>
      <c r="O278" s="35">
        <v>0.5</v>
      </c>
      <c r="P278" s="35">
        <v>0</v>
      </c>
      <c r="Q278" s="35"/>
      <c r="R278" s="34">
        <f t="shared" si="120"/>
        <v>0.2</v>
      </c>
      <c r="S278" s="34">
        <f t="shared" si="108"/>
        <v>0.17300000000000001</v>
      </c>
      <c r="T278" s="34">
        <f t="shared" si="109"/>
        <v>0.2011</v>
      </c>
      <c r="U278" s="34">
        <f t="shared" si="121"/>
        <v>-1.1068</v>
      </c>
      <c r="V278" s="15">
        <f t="shared" si="122"/>
        <v>0.24846794868262756</v>
      </c>
      <c r="W278" s="34">
        <f t="shared" si="110"/>
        <v>0.12423397434131378</v>
      </c>
      <c r="X278" s="34">
        <f t="shared" si="111"/>
        <v>1.2900000000000023E-2</v>
      </c>
      <c r="Y278" s="15">
        <f t="shared" si="123"/>
        <v>0.50322495527805666</v>
      </c>
      <c r="Z278" s="34">
        <f t="shared" si="112"/>
        <v>0.25161247763902833</v>
      </c>
      <c r="AA278" s="34">
        <f t="shared" si="113"/>
        <v>-0.3819999999999999</v>
      </c>
      <c r="AB278" s="15">
        <f t="shared" si="124"/>
        <v>0.40564461209270181</v>
      </c>
      <c r="AC278" s="34">
        <f t="shared" si="114"/>
        <v>0</v>
      </c>
      <c r="AD278" s="34">
        <f t="shared" si="125"/>
        <v>-0.79680000000000006</v>
      </c>
      <c r="AE278" s="15">
        <f t="shared" si="126"/>
        <v>0.31071044569635931</v>
      </c>
      <c r="AF278" s="34">
        <f t="shared" si="115"/>
        <v>0.15535522284817965</v>
      </c>
      <c r="AG278" s="34">
        <f t="shared" si="116"/>
        <v>0.80779999999999985</v>
      </c>
      <c r="AH278" s="15">
        <f t="shared" si="127"/>
        <v>0.69164049960599694</v>
      </c>
      <c r="AI278" s="34">
        <f t="shared" si="117"/>
        <v>0.34582024980299847</v>
      </c>
      <c r="AJ278" s="34">
        <f t="shared" si="118"/>
        <v>4.2000000000000925E-3</v>
      </c>
      <c r="AK278" s="15">
        <f t="shared" si="128"/>
        <v>0.50104999845650278</v>
      </c>
      <c r="AL278" s="34">
        <f t="shared" si="119"/>
        <v>0</v>
      </c>
      <c r="AM278" s="35">
        <f t="shared" si="129"/>
        <v>1.9</v>
      </c>
      <c r="AN278" s="35">
        <f t="shared" si="130"/>
        <v>0.94994645198034222</v>
      </c>
      <c r="AO278" s="35">
        <f t="shared" si="131"/>
        <v>0.95005354801965769</v>
      </c>
      <c r="AP278" s="35">
        <f t="shared" si="132"/>
        <v>1</v>
      </c>
      <c r="AQ278" s="35">
        <f t="shared" si="133"/>
        <v>0.50117547265117812</v>
      </c>
      <c r="AR278" s="35">
        <f t="shared" si="134"/>
        <v>0.49882452734882188</v>
      </c>
    </row>
    <row r="279" spans="6:44" ht="15.75">
      <c r="F279">
        <v>441</v>
      </c>
      <c r="G279" s="35">
        <v>0.2</v>
      </c>
      <c r="H279" s="35">
        <v>0.2</v>
      </c>
      <c r="I279" s="35">
        <v>1.5000001000000001</v>
      </c>
      <c r="J279" s="35">
        <v>1.5000001000000001</v>
      </c>
      <c r="K279" s="35">
        <v>1.5000001000000001</v>
      </c>
      <c r="L279" s="35">
        <v>0</v>
      </c>
      <c r="M279" s="35"/>
      <c r="N279" s="35">
        <v>0.5</v>
      </c>
      <c r="O279" s="35">
        <v>0.5</v>
      </c>
      <c r="P279" s="35">
        <v>0</v>
      </c>
      <c r="Q279" s="35"/>
      <c r="R279" s="34">
        <f t="shared" si="120"/>
        <v>0.2</v>
      </c>
      <c r="S279" s="34">
        <f t="shared" si="108"/>
        <v>0.17300000000000001</v>
      </c>
      <c r="T279" s="34">
        <f t="shared" si="109"/>
        <v>0.60330004022000006</v>
      </c>
      <c r="U279" s="34">
        <f t="shared" si="121"/>
        <v>-1.1068</v>
      </c>
      <c r="V279" s="15">
        <f t="shared" si="122"/>
        <v>0.24846794868262756</v>
      </c>
      <c r="W279" s="34">
        <f t="shared" si="110"/>
        <v>0.37270194787073624</v>
      </c>
      <c r="X279" s="34">
        <f t="shared" si="111"/>
        <v>1.2900000000000023E-2</v>
      </c>
      <c r="Y279" s="15">
        <f t="shared" si="123"/>
        <v>0.50322495527805666</v>
      </c>
      <c r="Z279" s="34">
        <f t="shared" si="112"/>
        <v>0.75483748323958055</v>
      </c>
      <c r="AA279" s="34">
        <f t="shared" si="113"/>
        <v>-0.3819999999999999</v>
      </c>
      <c r="AB279" s="15">
        <f t="shared" si="124"/>
        <v>0.40564461209270181</v>
      </c>
      <c r="AC279" s="34">
        <f t="shared" si="114"/>
        <v>0</v>
      </c>
      <c r="AD279" s="34">
        <f t="shared" si="125"/>
        <v>-0.79680000000000006</v>
      </c>
      <c r="AE279" s="15">
        <f t="shared" si="126"/>
        <v>0.31071044569635931</v>
      </c>
      <c r="AF279" s="34">
        <f t="shared" si="115"/>
        <v>0.15535522284817965</v>
      </c>
      <c r="AG279" s="34">
        <f t="shared" si="116"/>
        <v>0.80779999999999985</v>
      </c>
      <c r="AH279" s="15">
        <f t="shared" si="127"/>
        <v>0.69164049960599694</v>
      </c>
      <c r="AI279" s="34">
        <f t="shared" si="117"/>
        <v>0.34582024980299847</v>
      </c>
      <c r="AJ279" s="34">
        <f t="shared" si="118"/>
        <v>4.2000000000000925E-3</v>
      </c>
      <c r="AK279" s="15">
        <f t="shared" si="128"/>
        <v>0.50104999845650278</v>
      </c>
      <c r="AL279" s="34">
        <f t="shared" si="119"/>
        <v>0</v>
      </c>
      <c r="AM279" s="35">
        <f t="shared" si="129"/>
        <v>4.9000003000000003</v>
      </c>
      <c r="AN279" s="35">
        <f t="shared" si="130"/>
        <v>2.1038394713303168</v>
      </c>
      <c r="AO279" s="35">
        <f t="shared" si="131"/>
        <v>2.7961608286696835</v>
      </c>
      <c r="AP279" s="35">
        <f t="shared" si="132"/>
        <v>1</v>
      </c>
      <c r="AQ279" s="35">
        <f t="shared" si="133"/>
        <v>0.50117547265117812</v>
      </c>
      <c r="AR279" s="35">
        <f t="shared" si="134"/>
        <v>0.49882452734882188</v>
      </c>
    </row>
    <row r="280" spans="6:44" ht="15.75">
      <c r="F280">
        <v>442</v>
      </c>
      <c r="G280" s="35"/>
      <c r="H280" s="35"/>
      <c r="I280" s="35"/>
      <c r="J280" s="35"/>
      <c r="K280" s="35"/>
      <c r="L280" s="35"/>
      <c r="M280" s="35"/>
      <c r="N280" s="35"/>
      <c r="O280" s="35"/>
      <c r="P280" s="35"/>
      <c r="Q280" s="35"/>
      <c r="R280" s="34">
        <f t="shared" si="120"/>
        <v>0</v>
      </c>
      <c r="S280" s="34">
        <f t="shared" si="108"/>
        <v>0</v>
      </c>
      <c r="T280" s="34">
        <f t="shared" si="109"/>
        <v>0</v>
      </c>
      <c r="U280" s="34">
        <f t="shared" si="121"/>
        <v>-1.1068</v>
      </c>
      <c r="V280" s="15">
        <f t="shared" si="122"/>
        <v>0.24846794868262756</v>
      </c>
      <c r="W280" s="34">
        <f t="shared" si="110"/>
        <v>0</v>
      </c>
      <c r="X280" s="34">
        <f t="shared" si="111"/>
        <v>1.2900000000000023E-2</v>
      </c>
      <c r="Y280" s="15">
        <f t="shared" si="123"/>
        <v>0.50322495527805666</v>
      </c>
      <c r="Z280" s="34">
        <f t="shared" si="112"/>
        <v>0</v>
      </c>
      <c r="AA280" s="34">
        <f t="shared" si="113"/>
        <v>-0.3819999999999999</v>
      </c>
      <c r="AB280" s="15">
        <f t="shared" si="124"/>
        <v>0.40564461209270181</v>
      </c>
      <c r="AC280" s="34">
        <f t="shared" si="114"/>
        <v>0</v>
      </c>
      <c r="AD280" s="34">
        <f t="shared" si="125"/>
        <v>-0.79680000000000006</v>
      </c>
      <c r="AE280" s="15">
        <f t="shared" si="126"/>
        <v>0.31071044569635931</v>
      </c>
      <c r="AF280" s="34">
        <f t="shared" si="115"/>
        <v>0</v>
      </c>
      <c r="AG280" s="34">
        <f t="shared" si="116"/>
        <v>0.80779999999999985</v>
      </c>
      <c r="AH280" s="15">
        <f t="shared" si="127"/>
        <v>0.69164049960599694</v>
      </c>
      <c r="AI280" s="34">
        <f t="shared" si="117"/>
        <v>0</v>
      </c>
      <c r="AJ280" s="34">
        <f t="shared" si="118"/>
        <v>4.2000000000000925E-3</v>
      </c>
      <c r="AK280" s="15">
        <f t="shared" si="128"/>
        <v>0.50104999845650278</v>
      </c>
      <c r="AL280" s="34">
        <f t="shared" si="119"/>
        <v>0</v>
      </c>
      <c r="AM280" s="35">
        <f t="shared" si="129"/>
        <v>0</v>
      </c>
      <c r="AN280" s="35">
        <f t="shared" si="130"/>
        <v>0</v>
      </c>
      <c r="AO280" s="35">
        <f t="shared" si="131"/>
        <v>0</v>
      </c>
      <c r="AP280" s="35">
        <f t="shared" si="132"/>
        <v>0</v>
      </c>
      <c r="AQ280" s="35">
        <f t="shared" si="133"/>
        <v>0</v>
      </c>
      <c r="AR280" s="35">
        <f t="shared" si="134"/>
        <v>0</v>
      </c>
    </row>
    <row r="281" spans="6:44" ht="15.75">
      <c r="F281">
        <v>443</v>
      </c>
      <c r="G281" s="35"/>
      <c r="H281" s="35"/>
      <c r="I281" s="35"/>
      <c r="J281" s="35"/>
      <c r="K281" s="35"/>
      <c r="L281" s="35"/>
      <c r="M281" s="35"/>
      <c r="N281" s="35"/>
      <c r="O281" s="35"/>
      <c r="P281" s="35"/>
      <c r="Q281" s="35"/>
      <c r="R281" s="34">
        <f t="shared" si="120"/>
        <v>0</v>
      </c>
      <c r="S281" s="34">
        <f t="shared" si="108"/>
        <v>0</v>
      </c>
      <c r="T281" s="34">
        <f t="shared" si="109"/>
        <v>0</v>
      </c>
      <c r="U281" s="34">
        <f t="shared" si="121"/>
        <v>-1.1068</v>
      </c>
      <c r="V281" s="15">
        <f t="shared" si="122"/>
        <v>0.24846794868262756</v>
      </c>
      <c r="W281" s="34">
        <f t="shared" si="110"/>
        <v>0</v>
      </c>
      <c r="X281" s="34">
        <f t="shared" si="111"/>
        <v>1.2900000000000023E-2</v>
      </c>
      <c r="Y281" s="15">
        <f t="shared" si="123"/>
        <v>0.50322495527805666</v>
      </c>
      <c r="Z281" s="34">
        <f t="shared" si="112"/>
        <v>0</v>
      </c>
      <c r="AA281" s="34">
        <f t="shared" si="113"/>
        <v>-0.3819999999999999</v>
      </c>
      <c r="AB281" s="15">
        <f t="shared" si="124"/>
        <v>0.40564461209270181</v>
      </c>
      <c r="AC281" s="34">
        <f t="shared" si="114"/>
        <v>0</v>
      </c>
      <c r="AD281" s="34">
        <f t="shared" si="125"/>
        <v>-0.79680000000000006</v>
      </c>
      <c r="AE281" s="15">
        <f t="shared" si="126"/>
        <v>0.31071044569635931</v>
      </c>
      <c r="AF281" s="34">
        <f t="shared" si="115"/>
        <v>0</v>
      </c>
      <c r="AG281" s="34">
        <f t="shared" si="116"/>
        <v>0.80779999999999985</v>
      </c>
      <c r="AH281" s="15">
        <f t="shared" si="127"/>
        <v>0.69164049960599694</v>
      </c>
      <c r="AI281" s="34">
        <f t="shared" si="117"/>
        <v>0</v>
      </c>
      <c r="AJ281" s="34">
        <f t="shared" si="118"/>
        <v>4.2000000000000925E-3</v>
      </c>
      <c r="AK281" s="15">
        <f t="shared" si="128"/>
        <v>0.50104999845650278</v>
      </c>
      <c r="AL281" s="34">
        <f t="shared" si="119"/>
        <v>0</v>
      </c>
      <c r="AM281" s="35">
        <f t="shared" si="129"/>
        <v>0</v>
      </c>
      <c r="AN281" s="35">
        <f t="shared" si="130"/>
        <v>0</v>
      </c>
      <c r="AO281" s="35">
        <f t="shared" si="131"/>
        <v>0</v>
      </c>
      <c r="AP281" s="35">
        <f t="shared" si="132"/>
        <v>0</v>
      </c>
      <c r="AQ281" s="35">
        <f t="shared" si="133"/>
        <v>0</v>
      </c>
      <c r="AR281" s="35">
        <f t="shared" si="134"/>
        <v>0</v>
      </c>
    </row>
    <row r="282" spans="6:44" ht="15.75">
      <c r="F282">
        <v>445</v>
      </c>
      <c r="G282" s="35"/>
      <c r="H282" s="35"/>
      <c r="I282" s="35"/>
      <c r="J282" s="35"/>
      <c r="K282" s="35"/>
      <c r="L282" s="35"/>
      <c r="M282" s="35"/>
      <c r="N282" s="35"/>
      <c r="O282" s="35"/>
      <c r="P282" s="35"/>
      <c r="Q282" s="35"/>
      <c r="R282" s="34">
        <f t="shared" si="120"/>
        <v>0</v>
      </c>
      <c r="S282" s="34">
        <f t="shared" si="108"/>
        <v>0</v>
      </c>
      <c r="T282" s="34">
        <f t="shared" si="109"/>
        <v>0</v>
      </c>
      <c r="U282" s="34">
        <f t="shared" si="121"/>
        <v>-1.1068</v>
      </c>
      <c r="V282" s="15">
        <f t="shared" si="122"/>
        <v>0.24846794868262756</v>
      </c>
      <c r="W282" s="34">
        <f t="shared" si="110"/>
        <v>0</v>
      </c>
      <c r="X282" s="34">
        <f t="shared" si="111"/>
        <v>1.2900000000000023E-2</v>
      </c>
      <c r="Y282" s="15">
        <f t="shared" si="123"/>
        <v>0.50322495527805666</v>
      </c>
      <c r="Z282" s="34">
        <f t="shared" si="112"/>
        <v>0</v>
      </c>
      <c r="AA282" s="34">
        <f t="shared" si="113"/>
        <v>-0.3819999999999999</v>
      </c>
      <c r="AB282" s="15">
        <f t="shared" si="124"/>
        <v>0.40564461209270181</v>
      </c>
      <c r="AC282" s="34">
        <f t="shared" si="114"/>
        <v>0</v>
      </c>
      <c r="AD282" s="34">
        <f t="shared" si="125"/>
        <v>-0.79680000000000006</v>
      </c>
      <c r="AE282" s="15">
        <f t="shared" si="126"/>
        <v>0.31071044569635931</v>
      </c>
      <c r="AF282" s="34">
        <f t="shared" si="115"/>
        <v>0</v>
      </c>
      <c r="AG282" s="34">
        <f t="shared" si="116"/>
        <v>0.80779999999999985</v>
      </c>
      <c r="AH282" s="15">
        <f t="shared" si="127"/>
        <v>0.69164049960599694</v>
      </c>
      <c r="AI282" s="34">
        <f t="shared" si="117"/>
        <v>0</v>
      </c>
      <c r="AJ282" s="34">
        <f t="shared" si="118"/>
        <v>4.2000000000000925E-3</v>
      </c>
      <c r="AK282" s="15">
        <f t="shared" si="128"/>
        <v>0.50104999845650278</v>
      </c>
      <c r="AL282" s="34">
        <f t="shared" si="119"/>
        <v>0</v>
      </c>
      <c r="AM282" s="35">
        <f t="shared" si="129"/>
        <v>0</v>
      </c>
      <c r="AN282" s="35">
        <f t="shared" si="130"/>
        <v>0</v>
      </c>
      <c r="AO282" s="35">
        <f t="shared" si="131"/>
        <v>0</v>
      </c>
      <c r="AP282" s="35">
        <f t="shared" si="132"/>
        <v>0</v>
      </c>
      <c r="AQ282" s="35">
        <f t="shared" si="133"/>
        <v>0</v>
      </c>
      <c r="AR282" s="35">
        <f t="shared" si="134"/>
        <v>0</v>
      </c>
    </row>
    <row r="283" spans="6:44" ht="15.75">
      <c r="F283">
        <v>448</v>
      </c>
      <c r="G283" s="35">
        <v>0.2</v>
      </c>
      <c r="H283" s="35">
        <v>0.2</v>
      </c>
      <c r="I283" s="35">
        <v>0.5</v>
      </c>
      <c r="J283" s="35">
        <v>1</v>
      </c>
      <c r="K283" s="35">
        <v>1</v>
      </c>
      <c r="L283" s="35">
        <v>1</v>
      </c>
      <c r="M283" s="35"/>
      <c r="N283" s="35">
        <v>1</v>
      </c>
      <c r="O283" s="35">
        <v>2</v>
      </c>
      <c r="P283" s="35">
        <v>2</v>
      </c>
      <c r="Q283" s="35"/>
      <c r="R283" s="34">
        <f t="shared" si="120"/>
        <v>0.2</v>
      </c>
      <c r="S283" s="34">
        <f t="shared" si="108"/>
        <v>0.17300000000000001</v>
      </c>
      <c r="T283" s="34">
        <f t="shared" si="109"/>
        <v>0.2011</v>
      </c>
      <c r="U283" s="34">
        <f t="shared" si="121"/>
        <v>-1.1068</v>
      </c>
      <c r="V283" s="15">
        <f t="shared" si="122"/>
        <v>0.24846794868262756</v>
      </c>
      <c r="W283" s="34">
        <f t="shared" si="110"/>
        <v>0.24846794868262756</v>
      </c>
      <c r="X283" s="34">
        <f t="shared" si="111"/>
        <v>1.2900000000000023E-2</v>
      </c>
      <c r="Y283" s="15">
        <f t="shared" si="123"/>
        <v>0.50322495527805666</v>
      </c>
      <c r="Z283" s="34">
        <f t="shared" si="112"/>
        <v>0.50322495527805666</v>
      </c>
      <c r="AA283" s="34">
        <f t="shared" si="113"/>
        <v>-0.3819999999999999</v>
      </c>
      <c r="AB283" s="15">
        <f t="shared" si="124"/>
        <v>0.40564461209270181</v>
      </c>
      <c r="AC283" s="34">
        <f t="shared" si="114"/>
        <v>0.40564461209270181</v>
      </c>
      <c r="AD283" s="34">
        <f t="shared" si="125"/>
        <v>-0.79680000000000006</v>
      </c>
      <c r="AE283" s="15">
        <f t="shared" si="126"/>
        <v>0.31071044569635931</v>
      </c>
      <c r="AF283" s="34">
        <f t="shared" si="115"/>
        <v>0.31071044569635931</v>
      </c>
      <c r="AG283" s="34">
        <f t="shared" si="116"/>
        <v>0.80779999999999985</v>
      </c>
      <c r="AH283" s="15">
        <f t="shared" si="127"/>
        <v>0.69164049960599694</v>
      </c>
      <c r="AI283" s="34">
        <f t="shared" si="117"/>
        <v>1.3832809992119939</v>
      </c>
      <c r="AJ283" s="34">
        <f t="shared" si="118"/>
        <v>4.2000000000000925E-3</v>
      </c>
      <c r="AK283" s="15">
        <f t="shared" si="128"/>
        <v>0.50104999845650278</v>
      </c>
      <c r="AL283" s="34">
        <f t="shared" si="119"/>
        <v>1.0020999969130056</v>
      </c>
      <c r="AM283" s="35">
        <f t="shared" si="129"/>
        <v>3.9</v>
      </c>
      <c r="AN283" s="35">
        <f t="shared" si="130"/>
        <v>1.7314375160533861</v>
      </c>
      <c r="AO283" s="35">
        <f t="shared" si="131"/>
        <v>2.168562483946614</v>
      </c>
      <c r="AP283" s="35">
        <f t="shared" si="132"/>
        <v>5</v>
      </c>
      <c r="AQ283" s="35">
        <f t="shared" si="133"/>
        <v>2.6960914418213591</v>
      </c>
      <c r="AR283" s="35">
        <f t="shared" si="134"/>
        <v>2.3039085581786409</v>
      </c>
    </row>
    <row r="284" spans="6:44" ht="15.75">
      <c r="F284">
        <v>449</v>
      </c>
      <c r="G284" s="35">
        <v>0.1</v>
      </c>
      <c r="H284" s="35">
        <v>0.2</v>
      </c>
      <c r="I284" s="35">
        <v>1.5000001000000001</v>
      </c>
      <c r="J284" s="35">
        <v>1.5000001000000001</v>
      </c>
      <c r="K284" s="35">
        <v>1.5000001000000001</v>
      </c>
      <c r="L284" s="35">
        <v>0</v>
      </c>
      <c r="M284" s="35"/>
      <c r="N284" s="35">
        <v>0.5</v>
      </c>
      <c r="O284" s="35">
        <v>0.5</v>
      </c>
      <c r="P284" s="35">
        <v>0</v>
      </c>
      <c r="Q284" s="35"/>
      <c r="R284" s="34">
        <f t="shared" si="120"/>
        <v>0.1</v>
      </c>
      <c r="S284" s="34">
        <f t="shared" si="108"/>
        <v>0.17300000000000001</v>
      </c>
      <c r="T284" s="34">
        <f t="shared" si="109"/>
        <v>0.60330004022000006</v>
      </c>
      <c r="U284" s="34">
        <f t="shared" si="121"/>
        <v>-1.1068</v>
      </c>
      <c r="V284" s="15">
        <f t="shared" si="122"/>
        <v>0.24846794868262756</v>
      </c>
      <c r="W284" s="34">
        <f t="shared" si="110"/>
        <v>0.37270194787073624</v>
      </c>
      <c r="X284" s="34">
        <f t="shared" si="111"/>
        <v>1.2900000000000023E-2</v>
      </c>
      <c r="Y284" s="15">
        <f t="shared" si="123"/>
        <v>0.50322495527805666</v>
      </c>
      <c r="Z284" s="34">
        <f t="shared" si="112"/>
        <v>0.75483748323958055</v>
      </c>
      <c r="AA284" s="34">
        <f t="shared" si="113"/>
        <v>-0.3819999999999999</v>
      </c>
      <c r="AB284" s="15">
        <f t="shared" si="124"/>
        <v>0.40564461209270181</v>
      </c>
      <c r="AC284" s="34">
        <f t="shared" si="114"/>
        <v>0</v>
      </c>
      <c r="AD284" s="34">
        <f t="shared" si="125"/>
        <v>-0.79680000000000006</v>
      </c>
      <c r="AE284" s="15">
        <f t="shared" si="126"/>
        <v>0.31071044569635931</v>
      </c>
      <c r="AF284" s="34">
        <f t="shared" si="115"/>
        <v>0.15535522284817965</v>
      </c>
      <c r="AG284" s="34">
        <f t="shared" si="116"/>
        <v>0.80779999999999985</v>
      </c>
      <c r="AH284" s="15">
        <f t="shared" si="127"/>
        <v>0.69164049960599694</v>
      </c>
      <c r="AI284" s="34">
        <f t="shared" si="117"/>
        <v>0.34582024980299847</v>
      </c>
      <c r="AJ284" s="34">
        <f t="shared" si="118"/>
        <v>4.2000000000000925E-3</v>
      </c>
      <c r="AK284" s="15">
        <f t="shared" si="128"/>
        <v>0.50104999845650278</v>
      </c>
      <c r="AL284" s="34">
        <f t="shared" si="119"/>
        <v>0</v>
      </c>
      <c r="AM284" s="35">
        <f t="shared" si="129"/>
        <v>4.8000003000000007</v>
      </c>
      <c r="AN284" s="35">
        <f t="shared" si="130"/>
        <v>2.0038394713303171</v>
      </c>
      <c r="AO284" s="35">
        <f t="shared" si="131"/>
        <v>2.7961608286696835</v>
      </c>
      <c r="AP284" s="35">
        <f t="shared" si="132"/>
        <v>1</v>
      </c>
      <c r="AQ284" s="35">
        <f t="shared" si="133"/>
        <v>0.50117547265117812</v>
      </c>
      <c r="AR284" s="35">
        <f t="shared" si="134"/>
        <v>0.49882452734882188</v>
      </c>
    </row>
    <row r="285" spans="6:44" ht="15.75">
      <c r="F285">
        <v>450</v>
      </c>
      <c r="G285" s="35">
        <v>0.3</v>
      </c>
      <c r="H285" s="35">
        <v>0.6</v>
      </c>
      <c r="I285" s="35">
        <v>1.2</v>
      </c>
      <c r="J285" s="35">
        <v>0.4</v>
      </c>
      <c r="K285" s="35">
        <v>0.2</v>
      </c>
      <c r="L285" s="35">
        <v>0</v>
      </c>
      <c r="M285" s="35"/>
      <c r="N285" s="35">
        <v>0.2</v>
      </c>
      <c r="O285" s="35">
        <v>0.1</v>
      </c>
      <c r="P285" s="35">
        <v>0</v>
      </c>
      <c r="Q285" s="35"/>
      <c r="R285" s="34">
        <f t="shared" si="120"/>
        <v>0.3</v>
      </c>
      <c r="S285" s="34">
        <f t="shared" si="108"/>
        <v>0.51900000000000002</v>
      </c>
      <c r="T285" s="34">
        <f t="shared" si="109"/>
        <v>0.48263999999999996</v>
      </c>
      <c r="U285" s="34">
        <f t="shared" si="121"/>
        <v>-1.1068</v>
      </c>
      <c r="V285" s="15">
        <f t="shared" si="122"/>
        <v>0.24846794868262756</v>
      </c>
      <c r="W285" s="34">
        <f t="shared" si="110"/>
        <v>9.9387179473051035E-2</v>
      </c>
      <c r="X285" s="34">
        <f t="shared" si="111"/>
        <v>1.2900000000000023E-2</v>
      </c>
      <c r="Y285" s="15">
        <f t="shared" si="123"/>
        <v>0.50322495527805666</v>
      </c>
      <c r="Z285" s="34">
        <f t="shared" si="112"/>
        <v>0.10064499105561134</v>
      </c>
      <c r="AA285" s="34">
        <f t="shared" si="113"/>
        <v>-0.3819999999999999</v>
      </c>
      <c r="AB285" s="15">
        <f t="shared" si="124"/>
        <v>0.40564461209270181</v>
      </c>
      <c r="AC285" s="34">
        <f t="shared" si="114"/>
        <v>0</v>
      </c>
      <c r="AD285" s="34">
        <f t="shared" si="125"/>
        <v>-0.79680000000000006</v>
      </c>
      <c r="AE285" s="15">
        <f t="shared" si="126"/>
        <v>0.31071044569635931</v>
      </c>
      <c r="AF285" s="34">
        <f t="shared" si="115"/>
        <v>6.2142089139271862E-2</v>
      </c>
      <c r="AG285" s="34">
        <f t="shared" si="116"/>
        <v>0.80779999999999985</v>
      </c>
      <c r="AH285" s="15">
        <f t="shared" si="127"/>
        <v>0.69164049960599694</v>
      </c>
      <c r="AI285" s="34">
        <f t="shared" si="117"/>
        <v>6.9164049960599702E-2</v>
      </c>
      <c r="AJ285" s="34">
        <f t="shared" si="118"/>
        <v>4.2000000000000925E-3</v>
      </c>
      <c r="AK285" s="15">
        <f t="shared" si="128"/>
        <v>0.50104999845650278</v>
      </c>
      <c r="AL285" s="34">
        <f t="shared" si="119"/>
        <v>0</v>
      </c>
      <c r="AM285" s="35">
        <f t="shared" si="129"/>
        <v>2.6999999999999997</v>
      </c>
      <c r="AN285" s="35">
        <f t="shared" si="130"/>
        <v>1.5016721705286622</v>
      </c>
      <c r="AO285" s="35">
        <f t="shared" si="131"/>
        <v>1.1983278294713375</v>
      </c>
      <c r="AP285" s="35">
        <f t="shared" si="132"/>
        <v>0.30000000000000004</v>
      </c>
      <c r="AQ285" s="35">
        <f t="shared" si="133"/>
        <v>0.13130613909987157</v>
      </c>
      <c r="AR285" s="35">
        <f t="shared" si="134"/>
        <v>0.16869386090012847</v>
      </c>
    </row>
    <row r="286" spans="6:44" ht="15.75">
      <c r="F286">
        <v>451</v>
      </c>
      <c r="G286" s="35">
        <v>0.3</v>
      </c>
      <c r="H286" s="35">
        <v>0.6</v>
      </c>
      <c r="I286" s="35">
        <v>1.2</v>
      </c>
      <c r="J286" s="35">
        <v>0.4</v>
      </c>
      <c r="K286" s="35">
        <v>0.2</v>
      </c>
      <c r="L286" s="35">
        <v>0</v>
      </c>
      <c r="M286" s="35"/>
      <c r="N286" s="35">
        <v>0.2</v>
      </c>
      <c r="O286" s="35">
        <v>0.1</v>
      </c>
      <c r="P286" s="35">
        <v>0</v>
      </c>
      <c r="Q286" s="35"/>
      <c r="R286" s="34">
        <f t="shared" si="120"/>
        <v>0.3</v>
      </c>
      <c r="S286" s="34">
        <f t="shared" si="108"/>
        <v>0.51900000000000002</v>
      </c>
      <c r="T286" s="34">
        <f t="shared" si="109"/>
        <v>0.48263999999999996</v>
      </c>
      <c r="U286" s="34">
        <f t="shared" si="121"/>
        <v>-1.1068</v>
      </c>
      <c r="V286" s="15">
        <f t="shared" si="122"/>
        <v>0.24846794868262756</v>
      </c>
      <c r="W286" s="34">
        <f t="shared" si="110"/>
        <v>9.9387179473051035E-2</v>
      </c>
      <c r="X286" s="34">
        <f t="shared" si="111"/>
        <v>1.2900000000000023E-2</v>
      </c>
      <c r="Y286" s="15">
        <f t="shared" si="123"/>
        <v>0.50322495527805666</v>
      </c>
      <c r="Z286" s="34">
        <f t="shared" si="112"/>
        <v>0.10064499105561134</v>
      </c>
      <c r="AA286" s="34">
        <f t="shared" si="113"/>
        <v>-0.3819999999999999</v>
      </c>
      <c r="AB286" s="15">
        <f t="shared" si="124"/>
        <v>0.40564461209270181</v>
      </c>
      <c r="AC286" s="34">
        <f t="shared" si="114"/>
        <v>0</v>
      </c>
      <c r="AD286" s="34">
        <f t="shared" si="125"/>
        <v>-0.79680000000000006</v>
      </c>
      <c r="AE286" s="15">
        <f t="shared" si="126"/>
        <v>0.31071044569635931</v>
      </c>
      <c r="AF286" s="34">
        <f t="shared" si="115"/>
        <v>6.2142089139271862E-2</v>
      </c>
      <c r="AG286" s="34">
        <f t="shared" si="116"/>
        <v>0.80779999999999985</v>
      </c>
      <c r="AH286" s="15">
        <f t="shared" si="127"/>
        <v>0.69164049960599694</v>
      </c>
      <c r="AI286" s="34">
        <f t="shared" si="117"/>
        <v>6.9164049960599702E-2</v>
      </c>
      <c r="AJ286" s="34">
        <f t="shared" si="118"/>
        <v>4.2000000000000925E-3</v>
      </c>
      <c r="AK286" s="15">
        <f t="shared" si="128"/>
        <v>0.50104999845650278</v>
      </c>
      <c r="AL286" s="34">
        <f t="shared" si="119"/>
        <v>0</v>
      </c>
      <c r="AM286" s="35">
        <f t="shared" si="129"/>
        <v>2.6999999999999997</v>
      </c>
      <c r="AN286" s="35">
        <f t="shared" si="130"/>
        <v>1.5016721705286622</v>
      </c>
      <c r="AO286" s="35">
        <f t="shared" si="131"/>
        <v>1.1983278294713375</v>
      </c>
      <c r="AP286" s="35">
        <f t="shared" si="132"/>
        <v>0.30000000000000004</v>
      </c>
      <c r="AQ286" s="35">
        <f t="shared" si="133"/>
        <v>0.13130613909987157</v>
      </c>
      <c r="AR286" s="35">
        <f t="shared" si="134"/>
        <v>0.16869386090012847</v>
      </c>
    </row>
    <row r="287" spans="6:44" ht="15.75">
      <c r="F287">
        <v>453</v>
      </c>
      <c r="G287" s="35"/>
      <c r="H287" s="35"/>
      <c r="I287" s="35"/>
      <c r="J287" s="35"/>
      <c r="K287" s="35"/>
      <c r="L287" s="35"/>
      <c r="M287" s="35"/>
      <c r="N287" s="35"/>
      <c r="O287" s="35"/>
      <c r="P287" s="35"/>
      <c r="Q287" s="35"/>
      <c r="R287" s="34">
        <f t="shared" si="120"/>
        <v>0</v>
      </c>
      <c r="S287" s="34">
        <f t="shared" si="108"/>
        <v>0</v>
      </c>
      <c r="T287" s="34">
        <f t="shared" si="109"/>
        <v>0</v>
      </c>
      <c r="U287" s="34">
        <f t="shared" si="121"/>
        <v>-1.1068</v>
      </c>
      <c r="V287" s="15">
        <f t="shared" si="122"/>
        <v>0.24846794868262756</v>
      </c>
      <c r="W287" s="34">
        <f t="shared" si="110"/>
        <v>0</v>
      </c>
      <c r="X287" s="34">
        <f t="shared" si="111"/>
        <v>1.2900000000000023E-2</v>
      </c>
      <c r="Y287" s="15">
        <f t="shared" si="123"/>
        <v>0.50322495527805666</v>
      </c>
      <c r="Z287" s="34">
        <f t="shared" si="112"/>
        <v>0</v>
      </c>
      <c r="AA287" s="34">
        <f t="shared" si="113"/>
        <v>-0.3819999999999999</v>
      </c>
      <c r="AB287" s="15">
        <f t="shared" si="124"/>
        <v>0.40564461209270181</v>
      </c>
      <c r="AC287" s="34">
        <f t="shared" si="114"/>
        <v>0</v>
      </c>
      <c r="AD287" s="34">
        <f t="shared" si="125"/>
        <v>-0.79680000000000006</v>
      </c>
      <c r="AE287" s="15">
        <f t="shared" si="126"/>
        <v>0.31071044569635931</v>
      </c>
      <c r="AF287" s="34">
        <f t="shared" si="115"/>
        <v>0</v>
      </c>
      <c r="AG287" s="34">
        <f t="shared" si="116"/>
        <v>0.80779999999999985</v>
      </c>
      <c r="AH287" s="15">
        <f t="shared" si="127"/>
        <v>0.69164049960599694</v>
      </c>
      <c r="AI287" s="34">
        <f t="shared" si="117"/>
        <v>0</v>
      </c>
      <c r="AJ287" s="34">
        <f t="shared" si="118"/>
        <v>4.2000000000000925E-3</v>
      </c>
      <c r="AK287" s="15">
        <f t="shared" si="128"/>
        <v>0.50104999845650278</v>
      </c>
      <c r="AL287" s="34">
        <f t="shared" si="119"/>
        <v>0</v>
      </c>
      <c r="AM287" s="35">
        <f t="shared" si="129"/>
        <v>0</v>
      </c>
      <c r="AN287" s="35">
        <f t="shared" si="130"/>
        <v>0</v>
      </c>
      <c r="AO287" s="35">
        <f t="shared" si="131"/>
        <v>0</v>
      </c>
      <c r="AP287" s="35">
        <f t="shared" si="132"/>
        <v>0</v>
      </c>
      <c r="AQ287" s="35">
        <f t="shared" si="133"/>
        <v>0</v>
      </c>
      <c r="AR287" s="35">
        <f t="shared" si="134"/>
        <v>0</v>
      </c>
    </row>
    <row r="288" spans="6:44" ht="15.75">
      <c r="F288">
        <v>454</v>
      </c>
      <c r="G288" s="35">
        <v>0.4</v>
      </c>
      <c r="H288" s="35">
        <v>0.5</v>
      </c>
      <c r="I288" s="35">
        <v>1</v>
      </c>
      <c r="J288" s="35">
        <v>1</v>
      </c>
      <c r="K288" s="35">
        <v>2</v>
      </c>
      <c r="L288" s="35">
        <v>0</v>
      </c>
      <c r="M288" s="35"/>
      <c r="N288" s="35">
        <v>0.5</v>
      </c>
      <c r="O288" s="35">
        <v>1</v>
      </c>
      <c r="P288" s="35">
        <v>0</v>
      </c>
      <c r="Q288" s="35"/>
      <c r="R288" s="34">
        <f t="shared" si="120"/>
        <v>0.4</v>
      </c>
      <c r="S288" s="34">
        <f t="shared" si="108"/>
        <v>0.4325</v>
      </c>
      <c r="T288" s="34">
        <f t="shared" si="109"/>
        <v>0.4022</v>
      </c>
      <c r="U288" s="34">
        <f t="shared" si="121"/>
        <v>-1.1068</v>
      </c>
      <c r="V288" s="15">
        <f t="shared" si="122"/>
        <v>0.24846794868262756</v>
      </c>
      <c r="W288" s="34">
        <f t="shared" si="110"/>
        <v>0.24846794868262756</v>
      </c>
      <c r="X288" s="34">
        <f t="shared" si="111"/>
        <v>1.2900000000000023E-2</v>
      </c>
      <c r="Y288" s="15">
        <f t="shared" si="123"/>
        <v>0.50322495527805666</v>
      </c>
      <c r="Z288" s="34">
        <f t="shared" si="112"/>
        <v>1.0064499105561133</v>
      </c>
      <c r="AA288" s="34">
        <f t="shared" si="113"/>
        <v>-0.3819999999999999</v>
      </c>
      <c r="AB288" s="15">
        <f t="shared" si="124"/>
        <v>0.40564461209270181</v>
      </c>
      <c r="AC288" s="34">
        <f t="shared" si="114"/>
        <v>0</v>
      </c>
      <c r="AD288" s="34">
        <f t="shared" si="125"/>
        <v>-0.79680000000000006</v>
      </c>
      <c r="AE288" s="15">
        <f t="shared" si="126"/>
        <v>0.31071044569635931</v>
      </c>
      <c r="AF288" s="34">
        <f t="shared" si="115"/>
        <v>0.15535522284817965</v>
      </c>
      <c r="AG288" s="34">
        <f t="shared" si="116"/>
        <v>0.80779999999999985</v>
      </c>
      <c r="AH288" s="15">
        <f t="shared" si="127"/>
        <v>0.69164049960599694</v>
      </c>
      <c r="AI288" s="34">
        <f t="shared" si="117"/>
        <v>0.69164049960599694</v>
      </c>
      <c r="AJ288" s="34">
        <f t="shared" si="118"/>
        <v>4.2000000000000925E-3</v>
      </c>
      <c r="AK288" s="15">
        <f t="shared" si="128"/>
        <v>0.50104999845650278</v>
      </c>
      <c r="AL288" s="34">
        <f t="shared" si="119"/>
        <v>0</v>
      </c>
      <c r="AM288" s="35">
        <f t="shared" si="129"/>
        <v>4.9000000000000004</v>
      </c>
      <c r="AN288" s="35">
        <f t="shared" si="130"/>
        <v>2.489617859238741</v>
      </c>
      <c r="AO288" s="35">
        <f t="shared" si="131"/>
        <v>2.4103821407612593</v>
      </c>
      <c r="AP288" s="35">
        <f t="shared" si="132"/>
        <v>1.5</v>
      </c>
      <c r="AQ288" s="35">
        <f t="shared" si="133"/>
        <v>0.84699572245417665</v>
      </c>
      <c r="AR288" s="35">
        <f t="shared" si="134"/>
        <v>0.65300427754582335</v>
      </c>
    </row>
    <row r="289" spans="6:44" ht="15.75">
      <c r="F289">
        <v>455</v>
      </c>
      <c r="G289" s="35">
        <v>0.5</v>
      </c>
      <c r="H289" s="35">
        <v>0.5</v>
      </c>
      <c r="I289" s="35">
        <v>1</v>
      </c>
      <c r="J289" s="35">
        <v>1</v>
      </c>
      <c r="K289" s="35">
        <v>1.5000001000000001</v>
      </c>
      <c r="L289" s="35">
        <v>0</v>
      </c>
      <c r="M289" s="35"/>
      <c r="N289" s="35">
        <v>2.5</v>
      </c>
      <c r="O289" s="35">
        <v>3.0000002000000001</v>
      </c>
      <c r="P289" s="35">
        <v>0</v>
      </c>
      <c r="Q289" s="35"/>
      <c r="R289" s="34">
        <f t="shared" si="120"/>
        <v>0.5</v>
      </c>
      <c r="S289" s="34">
        <f t="shared" si="108"/>
        <v>0.4325</v>
      </c>
      <c r="T289" s="34">
        <f t="shared" si="109"/>
        <v>0.4022</v>
      </c>
      <c r="U289" s="34">
        <f t="shared" si="121"/>
        <v>-1.1068</v>
      </c>
      <c r="V289" s="15">
        <f t="shared" si="122"/>
        <v>0.24846794868262756</v>
      </c>
      <c r="W289" s="34">
        <f t="shared" si="110"/>
        <v>0.24846794868262756</v>
      </c>
      <c r="X289" s="34">
        <f t="shared" si="111"/>
        <v>1.2900000000000023E-2</v>
      </c>
      <c r="Y289" s="15">
        <f t="shared" si="123"/>
        <v>0.50322495527805666</v>
      </c>
      <c r="Z289" s="34">
        <f t="shared" si="112"/>
        <v>0.75483748323958055</v>
      </c>
      <c r="AA289" s="34">
        <f t="shared" si="113"/>
        <v>-0.3819999999999999</v>
      </c>
      <c r="AB289" s="15">
        <f t="shared" si="124"/>
        <v>0.40564461209270181</v>
      </c>
      <c r="AC289" s="34">
        <f t="shared" si="114"/>
        <v>0</v>
      </c>
      <c r="AD289" s="34">
        <f t="shared" si="125"/>
        <v>-0.79680000000000006</v>
      </c>
      <c r="AE289" s="15">
        <f t="shared" si="126"/>
        <v>0.31071044569635931</v>
      </c>
      <c r="AF289" s="34">
        <f t="shared" si="115"/>
        <v>0.77677611424089821</v>
      </c>
      <c r="AG289" s="34">
        <f t="shared" si="116"/>
        <v>0.80779999999999985</v>
      </c>
      <c r="AH289" s="15">
        <f t="shared" si="127"/>
        <v>0.69164049960599694</v>
      </c>
      <c r="AI289" s="34">
        <f t="shared" si="117"/>
        <v>2.0749216371460908</v>
      </c>
      <c r="AJ289" s="34">
        <f t="shared" si="118"/>
        <v>4.2000000000000925E-3</v>
      </c>
      <c r="AK289" s="15">
        <f t="shared" si="128"/>
        <v>0.50104999845650278</v>
      </c>
      <c r="AL289" s="34">
        <f t="shared" si="119"/>
        <v>0</v>
      </c>
      <c r="AM289" s="35">
        <f t="shared" si="129"/>
        <v>4.5000001000000003</v>
      </c>
      <c r="AN289" s="35">
        <f t="shared" si="130"/>
        <v>2.3380054319222081</v>
      </c>
      <c r="AO289" s="35">
        <f t="shared" si="131"/>
        <v>2.1619946680777922</v>
      </c>
      <c r="AP289" s="35">
        <f t="shared" si="132"/>
        <v>5.5000002000000006</v>
      </c>
      <c r="AQ289" s="35">
        <f t="shared" si="133"/>
        <v>2.8516977513869888</v>
      </c>
      <c r="AR289" s="35">
        <f t="shared" si="134"/>
        <v>2.6483024486130118</v>
      </c>
    </row>
    <row r="290" spans="6:44" ht="15.75">
      <c r="F290">
        <v>456</v>
      </c>
      <c r="G290" s="35">
        <v>0.5</v>
      </c>
      <c r="H290" s="35">
        <v>1</v>
      </c>
      <c r="I290" s="35">
        <v>3.0000002000000001</v>
      </c>
      <c r="J290" s="35">
        <v>3.0000002000000001</v>
      </c>
      <c r="K290" s="35">
        <v>0</v>
      </c>
      <c r="L290" s="35">
        <v>0</v>
      </c>
      <c r="M290" s="35"/>
      <c r="N290" s="35">
        <v>1</v>
      </c>
      <c r="O290" s="35">
        <v>0</v>
      </c>
      <c r="P290" s="35">
        <v>0</v>
      </c>
      <c r="Q290" s="35"/>
      <c r="R290" s="34">
        <f t="shared" si="120"/>
        <v>0.5</v>
      </c>
      <c r="S290" s="34">
        <f t="shared" si="108"/>
        <v>0.86499999999999999</v>
      </c>
      <c r="T290" s="34">
        <f t="shared" si="109"/>
        <v>1.2066000804400001</v>
      </c>
      <c r="U290" s="34">
        <f t="shared" si="121"/>
        <v>-1.1068</v>
      </c>
      <c r="V290" s="15">
        <f t="shared" si="122"/>
        <v>0.24846794868262756</v>
      </c>
      <c r="W290" s="34">
        <f t="shared" si="110"/>
        <v>0.74540389574147248</v>
      </c>
      <c r="X290" s="34">
        <f t="shared" si="111"/>
        <v>1.2900000000000023E-2</v>
      </c>
      <c r="Y290" s="15">
        <f t="shared" si="123"/>
        <v>0.50322495527805666</v>
      </c>
      <c r="Z290" s="34">
        <f t="shared" si="112"/>
        <v>0</v>
      </c>
      <c r="AA290" s="34">
        <f t="shared" si="113"/>
        <v>-0.3819999999999999</v>
      </c>
      <c r="AB290" s="15">
        <f t="shared" si="124"/>
        <v>0.40564461209270181</v>
      </c>
      <c r="AC290" s="34">
        <f t="shared" si="114"/>
        <v>0</v>
      </c>
      <c r="AD290" s="34">
        <f t="shared" si="125"/>
        <v>-0.79680000000000006</v>
      </c>
      <c r="AE290" s="15">
        <f t="shared" si="126"/>
        <v>0.31071044569635931</v>
      </c>
      <c r="AF290" s="34">
        <f t="shared" si="115"/>
        <v>0.31071044569635931</v>
      </c>
      <c r="AG290" s="34">
        <f t="shared" si="116"/>
        <v>0.80779999999999985</v>
      </c>
      <c r="AH290" s="15">
        <f t="shared" si="127"/>
        <v>0.69164049960599694</v>
      </c>
      <c r="AI290" s="34">
        <f t="shared" si="117"/>
        <v>0</v>
      </c>
      <c r="AJ290" s="34">
        <f t="shared" si="118"/>
        <v>4.2000000000000925E-3</v>
      </c>
      <c r="AK290" s="15">
        <f t="shared" si="128"/>
        <v>0.50104999845650278</v>
      </c>
      <c r="AL290" s="34">
        <f t="shared" si="119"/>
        <v>0</v>
      </c>
      <c r="AM290" s="35">
        <f t="shared" si="129"/>
        <v>7.5000004000000011</v>
      </c>
      <c r="AN290" s="35">
        <f t="shared" si="130"/>
        <v>3.3170039761814727</v>
      </c>
      <c r="AO290" s="35">
        <f t="shared" si="131"/>
        <v>4.182996423818528</v>
      </c>
      <c r="AP290" s="35">
        <f t="shared" si="132"/>
        <v>1</v>
      </c>
      <c r="AQ290" s="35">
        <f t="shared" si="133"/>
        <v>0.31071044569635931</v>
      </c>
      <c r="AR290" s="35">
        <f t="shared" si="134"/>
        <v>0.68928955430364069</v>
      </c>
    </row>
    <row r="291" spans="6:44" ht="15.75">
      <c r="F291">
        <v>457</v>
      </c>
      <c r="G291" s="35">
        <v>0.5</v>
      </c>
      <c r="H291" s="35">
        <v>0.5</v>
      </c>
      <c r="I291" s="35">
        <v>0.5</v>
      </c>
      <c r="J291" s="35">
        <v>1.5000001000000001</v>
      </c>
      <c r="K291" s="35">
        <v>1</v>
      </c>
      <c r="L291" s="35">
        <v>0</v>
      </c>
      <c r="M291" s="35"/>
      <c r="N291" s="35">
        <v>1.5000001000000001</v>
      </c>
      <c r="O291" s="35">
        <v>1</v>
      </c>
      <c r="P291" s="35">
        <v>0</v>
      </c>
      <c r="Q291" s="35"/>
      <c r="R291" s="34">
        <f t="shared" si="120"/>
        <v>0.5</v>
      </c>
      <c r="S291" s="34">
        <f t="shared" si="108"/>
        <v>0.4325</v>
      </c>
      <c r="T291" s="34">
        <f t="shared" si="109"/>
        <v>0.2011</v>
      </c>
      <c r="U291" s="34">
        <f t="shared" si="121"/>
        <v>-1.1068</v>
      </c>
      <c r="V291" s="15">
        <f t="shared" si="122"/>
        <v>0.24846794868262756</v>
      </c>
      <c r="W291" s="34">
        <f t="shared" si="110"/>
        <v>0.37270194787073624</v>
      </c>
      <c r="X291" s="34">
        <f t="shared" si="111"/>
        <v>1.2900000000000023E-2</v>
      </c>
      <c r="Y291" s="15">
        <f t="shared" si="123"/>
        <v>0.50322495527805666</v>
      </c>
      <c r="Z291" s="34">
        <f t="shared" si="112"/>
        <v>0.50322495527805666</v>
      </c>
      <c r="AA291" s="34">
        <f t="shared" si="113"/>
        <v>-0.3819999999999999</v>
      </c>
      <c r="AB291" s="15">
        <f t="shared" si="124"/>
        <v>0.40564461209270181</v>
      </c>
      <c r="AC291" s="34">
        <f t="shared" si="114"/>
        <v>0</v>
      </c>
      <c r="AD291" s="34">
        <f t="shared" si="125"/>
        <v>-0.79680000000000006</v>
      </c>
      <c r="AE291" s="15">
        <f t="shared" si="126"/>
        <v>0.31071044569635931</v>
      </c>
      <c r="AF291" s="34">
        <f t="shared" si="115"/>
        <v>0.46606569961558353</v>
      </c>
      <c r="AG291" s="34">
        <f t="shared" si="116"/>
        <v>0.80779999999999985</v>
      </c>
      <c r="AH291" s="15">
        <f t="shared" si="127"/>
        <v>0.69164049960599694</v>
      </c>
      <c r="AI291" s="34">
        <f t="shared" si="117"/>
        <v>0.69164049960599694</v>
      </c>
      <c r="AJ291" s="34">
        <f t="shared" si="118"/>
        <v>4.2000000000000925E-3</v>
      </c>
      <c r="AK291" s="15">
        <f t="shared" si="128"/>
        <v>0.50104999845650278</v>
      </c>
      <c r="AL291" s="34">
        <f t="shared" si="119"/>
        <v>0</v>
      </c>
      <c r="AM291" s="35">
        <f t="shared" si="129"/>
        <v>4.0000001000000003</v>
      </c>
      <c r="AN291" s="35">
        <f t="shared" si="130"/>
        <v>2.0095269031487928</v>
      </c>
      <c r="AO291" s="35">
        <f t="shared" si="131"/>
        <v>1.9904731968512075</v>
      </c>
      <c r="AP291" s="35">
        <f t="shared" si="132"/>
        <v>2.5000001000000003</v>
      </c>
      <c r="AQ291" s="35">
        <f t="shared" si="133"/>
        <v>1.1577061992215805</v>
      </c>
      <c r="AR291" s="35">
        <f t="shared" si="134"/>
        <v>1.3422939007784198</v>
      </c>
    </row>
    <row r="292" spans="6:44" ht="15.75">
      <c r="F292">
        <v>458</v>
      </c>
      <c r="G292" s="35"/>
      <c r="H292" s="35"/>
      <c r="I292" s="35"/>
      <c r="J292" s="35"/>
      <c r="K292" s="35"/>
      <c r="L292" s="35"/>
      <c r="M292" s="35"/>
      <c r="N292" s="35"/>
      <c r="O292" s="35"/>
      <c r="P292" s="35"/>
      <c r="Q292" s="35"/>
      <c r="R292" s="34">
        <f t="shared" si="120"/>
        <v>0</v>
      </c>
      <c r="S292" s="34">
        <f t="shared" si="108"/>
        <v>0</v>
      </c>
      <c r="T292" s="34">
        <f t="shared" si="109"/>
        <v>0</v>
      </c>
      <c r="U292" s="34">
        <f t="shared" si="121"/>
        <v>-1.1068</v>
      </c>
      <c r="V292" s="15">
        <f t="shared" si="122"/>
        <v>0.24846794868262756</v>
      </c>
      <c r="W292" s="34">
        <f t="shared" si="110"/>
        <v>0</v>
      </c>
      <c r="X292" s="34">
        <f t="shared" si="111"/>
        <v>1.2900000000000023E-2</v>
      </c>
      <c r="Y292" s="15">
        <f t="shared" si="123"/>
        <v>0.50322495527805666</v>
      </c>
      <c r="Z292" s="34">
        <f t="shared" si="112"/>
        <v>0</v>
      </c>
      <c r="AA292" s="34">
        <f t="shared" si="113"/>
        <v>-0.3819999999999999</v>
      </c>
      <c r="AB292" s="15">
        <f t="shared" si="124"/>
        <v>0.40564461209270181</v>
      </c>
      <c r="AC292" s="34">
        <f t="shared" si="114"/>
        <v>0</v>
      </c>
      <c r="AD292" s="34">
        <f t="shared" si="125"/>
        <v>-0.79680000000000006</v>
      </c>
      <c r="AE292" s="15">
        <f t="shared" si="126"/>
        <v>0.31071044569635931</v>
      </c>
      <c r="AF292" s="34">
        <f t="shared" si="115"/>
        <v>0</v>
      </c>
      <c r="AG292" s="34">
        <f t="shared" si="116"/>
        <v>0.80779999999999985</v>
      </c>
      <c r="AH292" s="15">
        <f t="shared" si="127"/>
        <v>0.69164049960599694</v>
      </c>
      <c r="AI292" s="34">
        <f t="shared" si="117"/>
        <v>0</v>
      </c>
      <c r="AJ292" s="34">
        <f t="shared" si="118"/>
        <v>4.2000000000000925E-3</v>
      </c>
      <c r="AK292" s="15">
        <f t="shared" si="128"/>
        <v>0.50104999845650278</v>
      </c>
      <c r="AL292" s="34">
        <f t="shared" si="119"/>
        <v>0</v>
      </c>
      <c r="AM292" s="35">
        <f t="shared" si="129"/>
        <v>0</v>
      </c>
      <c r="AN292" s="35">
        <f t="shared" si="130"/>
        <v>0</v>
      </c>
      <c r="AO292" s="35">
        <f t="shared" si="131"/>
        <v>0</v>
      </c>
      <c r="AP292" s="35">
        <f t="shared" si="132"/>
        <v>0</v>
      </c>
      <c r="AQ292" s="35">
        <f t="shared" si="133"/>
        <v>0</v>
      </c>
      <c r="AR292" s="35">
        <f t="shared" si="134"/>
        <v>0</v>
      </c>
    </row>
    <row r="293" spans="6:44" ht="15.75">
      <c r="F293">
        <v>501</v>
      </c>
      <c r="G293" s="35">
        <v>0.8</v>
      </c>
      <c r="H293" s="35">
        <v>1.7</v>
      </c>
      <c r="I293" s="35">
        <v>2.2000000000000002</v>
      </c>
      <c r="J293" s="35">
        <v>12.8</v>
      </c>
      <c r="K293" s="35">
        <v>5.7000003000000001</v>
      </c>
      <c r="L293" s="35">
        <v>4</v>
      </c>
      <c r="M293" s="35"/>
      <c r="N293" s="35">
        <v>1</v>
      </c>
      <c r="O293" s="35">
        <v>2</v>
      </c>
      <c r="P293" s="35">
        <v>0</v>
      </c>
      <c r="Q293" s="35"/>
      <c r="R293" s="34">
        <f t="shared" si="120"/>
        <v>0.8</v>
      </c>
      <c r="S293" s="34">
        <f t="shared" si="108"/>
        <v>1.4704999999999999</v>
      </c>
      <c r="T293" s="34">
        <f t="shared" si="109"/>
        <v>0.88484000000000007</v>
      </c>
      <c r="U293" s="34">
        <f t="shared" si="121"/>
        <v>-1.1068</v>
      </c>
      <c r="V293" s="15">
        <f t="shared" si="122"/>
        <v>0.24846794868262756</v>
      </c>
      <c r="W293" s="34">
        <f t="shared" si="110"/>
        <v>3.1803897431376331</v>
      </c>
      <c r="X293" s="34">
        <f t="shared" si="111"/>
        <v>1.2900000000000023E-2</v>
      </c>
      <c r="Y293" s="15">
        <f t="shared" si="123"/>
        <v>0.50322495527805666</v>
      </c>
      <c r="Z293" s="34">
        <f t="shared" si="112"/>
        <v>2.8683823960524095</v>
      </c>
      <c r="AA293" s="34">
        <f t="shared" si="113"/>
        <v>-0.3819999999999999</v>
      </c>
      <c r="AB293" s="15">
        <f t="shared" si="124"/>
        <v>0.40564461209270181</v>
      </c>
      <c r="AC293" s="34">
        <f t="shared" si="114"/>
        <v>1.6225784483708072</v>
      </c>
      <c r="AD293" s="34">
        <f t="shared" si="125"/>
        <v>-0.79680000000000006</v>
      </c>
      <c r="AE293" s="15">
        <f t="shared" si="126"/>
        <v>0.31071044569635931</v>
      </c>
      <c r="AF293" s="34">
        <f t="shared" si="115"/>
        <v>0.31071044569635931</v>
      </c>
      <c r="AG293" s="34">
        <f t="shared" si="116"/>
        <v>0.80779999999999985</v>
      </c>
      <c r="AH293" s="15">
        <f t="shared" si="127"/>
        <v>0.69164049960599694</v>
      </c>
      <c r="AI293" s="34">
        <f t="shared" si="117"/>
        <v>1.3832809992119939</v>
      </c>
      <c r="AJ293" s="34">
        <f t="shared" si="118"/>
        <v>4.2000000000000925E-3</v>
      </c>
      <c r="AK293" s="15">
        <f t="shared" si="128"/>
        <v>0.50104999845650278</v>
      </c>
      <c r="AL293" s="34">
        <f t="shared" si="119"/>
        <v>0</v>
      </c>
      <c r="AM293" s="35">
        <f t="shared" si="129"/>
        <v>27.200000299999999</v>
      </c>
      <c r="AN293" s="35">
        <f t="shared" si="130"/>
        <v>10.826690587560851</v>
      </c>
      <c r="AO293" s="35">
        <f t="shared" si="131"/>
        <v>16.373309712439148</v>
      </c>
      <c r="AP293" s="35">
        <f t="shared" si="132"/>
        <v>3</v>
      </c>
      <c r="AQ293" s="35">
        <f t="shared" si="133"/>
        <v>1.6939914449083533</v>
      </c>
      <c r="AR293" s="35">
        <f t="shared" si="134"/>
        <v>1.3060085550916467</v>
      </c>
    </row>
    <row r="294" spans="6:44" ht="15.75">
      <c r="F294">
        <v>502</v>
      </c>
      <c r="G294" s="35">
        <v>0.8</v>
      </c>
      <c r="H294" s="35">
        <v>1.7</v>
      </c>
      <c r="I294" s="35">
        <v>2.2000000000000002</v>
      </c>
      <c r="J294" s="35">
        <v>12.8</v>
      </c>
      <c r="K294" s="35">
        <v>5.7000003000000001</v>
      </c>
      <c r="L294" s="35">
        <v>4</v>
      </c>
      <c r="M294" s="35"/>
      <c r="N294" s="35">
        <v>1</v>
      </c>
      <c r="O294" s="35">
        <v>2</v>
      </c>
      <c r="P294" s="35">
        <v>0</v>
      </c>
      <c r="Q294" s="35"/>
      <c r="R294" s="34">
        <f t="shared" si="120"/>
        <v>0.8</v>
      </c>
      <c r="S294" s="34">
        <f t="shared" si="108"/>
        <v>1.4704999999999999</v>
      </c>
      <c r="T294" s="34">
        <f t="shared" si="109"/>
        <v>0.88484000000000007</v>
      </c>
      <c r="U294" s="34">
        <f t="shared" si="121"/>
        <v>-1.1068</v>
      </c>
      <c r="V294" s="15">
        <f t="shared" si="122"/>
        <v>0.24846794868262756</v>
      </c>
      <c r="W294" s="34">
        <f t="shared" si="110"/>
        <v>3.1803897431376331</v>
      </c>
      <c r="X294" s="34">
        <f t="shared" si="111"/>
        <v>1.2900000000000023E-2</v>
      </c>
      <c r="Y294" s="15">
        <f t="shared" si="123"/>
        <v>0.50322495527805666</v>
      </c>
      <c r="Z294" s="34">
        <f t="shared" si="112"/>
        <v>2.8683823960524095</v>
      </c>
      <c r="AA294" s="34">
        <f t="shared" si="113"/>
        <v>-0.3819999999999999</v>
      </c>
      <c r="AB294" s="15">
        <f t="shared" si="124"/>
        <v>0.40564461209270181</v>
      </c>
      <c r="AC294" s="34">
        <f t="shared" si="114"/>
        <v>1.6225784483708072</v>
      </c>
      <c r="AD294" s="34">
        <f t="shared" si="125"/>
        <v>-0.79680000000000006</v>
      </c>
      <c r="AE294" s="15">
        <f t="shared" si="126"/>
        <v>0.31071044569635931</v>
      </c>
      <c r="AF294" s="34">
        <f t="shared" si="115"/>
        <v>0.31071044569635931</v>
      </c>
      <c r="AG294" s="34">
        <f t="shared" si="116"/>
        <v>0.80779999999999985</v>
      </c>
      <c r="AH294" s="15">
        <f t="shared" si="127"/>
        <v>0.69164049960599694</v>
      </c>
      <c r="AI294" s="34">
        <f t="shared" si="117"/>
        <v>1.3832809992119939</v>
      </c>
      <c r="AJ294" s="34">
        <f t="shared" si="118"/>
        <v>4.2000000000000925E-3</v>
      </c>
      <c r="AK294" s="15">
        <f t="shared" si="128"/>
        <v>0.50104999845650278</v>
      </c>
      <c r="AL294" s="34">
        <f t="shared" si="119"/>
        <v>0</v>
      </c>
      <c r="AM294" s="35">
        <f t="shared" si="129"/>
        <v>27.200000299999999</v>
      </c>
      <c r="AN294" s="35">
        <f t="shared" si="130"/>
        <v>10.826690587560851</v>
      </c>
      <c r="AO294" s="35">
        <f t="shared" si="131"/>
        <v>16.373309712439148</v>
      </c>
      <c r="AP294" s="35">
        <f t="shared" si="132"/>
        <v>3</v>
      </c>
      <c r="AQ294" s="35">
        <f t="shared" si="133"/>
        <v>1.6939914449083533</v>
      </c>
      <c r="AR294" s="35">
        <f t="shared" si="134"/>
        <v>1.3060085550916467</v>
      </c>
    </row>
    <row r="295" spans="6:44" ht="15.75">
      <c r="F295">
        <v>503</v>
      </c>
      <c r="G295" s="35">
        <v>0.2</v>
      </c>
      <c r="H295" s="35">
        <v>0.3</v>
      </c>
      <c r="I295" s="35">
        <v>3.8000001999999999</v>
      </c>
      <c r="J295" s="35">
        <v>1</v>
      </c>
      <c r="K295" s="35">
        <v>0</v>
      </c>
      <c r="L295" s="35">
        <v>0</v>
      </c>
      <c r="M295" s="35"/>
      <c r="N295" s="35">
        <v>1</v>
      </c>
      <c r="O295" s="35">
        <v>1</v>
      </c>
      <c r="P295" s="35">
        <v>0.5</v>
      </c>
      <c r="Q295" s="35"/>
      <c r="R295" s="34">
        <f t="shared" si="120"/>
        <v>0.2</v>
      </c>
      <c r="S295" s="34">
        <f t="shared" si="108"/>
        <v>0.25950000000000001</v>
      </c>
      <c r="T295" s="34">
        <f t="shared" si="109"/>
        <v>1.5283600804399999</v>
      </c>
      <c r="U295" s="34">
        <f t="shared" si="121"/>
        <v>-1.1068</v>
      </c>
      <c r="V295" s="15">
        <f t="shared" si="122"/>
        <v>0.24846794868262756</v>
      </c>
      <c r="W295" s="34">
        <f t="shared" si="110"/>
        <v>0.24846794868262756</v>
      </c>
      <c r="X295" s="34">
        <f t="shared" si="111"/>
        <v>1.2900000000000023E-2</v>
      </c>
      <c r="Y295" s="15">
        <f t="shared" si="123"/>
        <v>0.50322495527805666</v>
      </c>
      <c r="Z295" s="34">
        <f t="shared" si="112"/>
        <v>0</v>
      </c>
      <c r="AA295" s="34">
        <f t="shared" si="113"/>
        <v>-0.3819999999999999</v>
      </c>
      <c r="AB295" s="15">
        <f t="shared" si="124"/>
        <v>0.40564461209270181</v>
      </c>
      <c r="AC295" s="34">
        <f t="shared" si="114"/>
        <v>0</v>
      </c>
      <c r="AD295" s="34">
        <f t="shared" si="125"/>
        <v>-0.79680000000000006</v>
      </c>
      <c r="AE295" s="15">
        <f t="shared" si="126"/>
        <v>0.31071044569635931</v>
      </c>
      <c r="AF295" s="34">
        <f t="shared" si="115"/>
        <v>0.31071044569635931</v>
      </c>
      <c r="AG295" s="34">
        <f t="shared" si="116"/>
        <v>0.80779999999999985</v>
      </c>
      <c r="AH295" s="15">
        <f t="shared" si="127"/>
        <v>0.69164049960599694</v>
      </c>
      <c r="AI295" s="34">
        <f t="shared" si="117"/>
        <v>0.69164049960599694</v>
      </c>
      <c r="AJ295" s="34">
        <f t="shared" si="118"/>
        <v>4.2000000000000925E-3</v>
      </c>
      <c r="AK295" s="15">
        <f t="shared" si="128"/>
        <v>0.50104999845650278</v>
      </c>
      <c r="AL295" s="34">
        <f t="shared" si="119"/>
        <v>0.25052499922825139</v>
      </c>
      <c r="AM295" s="35">
        <f t="shared" si="129"/>
        <v>5.3000001999999995</v>
      </c>
      <c r="AN295" s="35">
        <f t="shared" si="130"/>
        <v>2.2363280291226273</v>
      </c>
      <c r="AO295" s="35">
        <f t="shared" si="131"/>
        <v>3.0636721708773722</v>
      </c>
      <c r="AP295" s="35">
        <f t="shared" si="132"/>
        <v>2.5</v>
      </c>
      <c r="AQ295" s="35">
        <f t="shared" si="133"/>
        <v>1.2528759445306077</v>
      </c>
      <c r="AR295" s="35">
        <f t="shared" si="134"/>
        <v>1.2471240554693923</v>
      </c>
    </row>
    <row r="296" spans="6:44" ht="15.75">
      <c r="F296">
        <v>504</v>
      </c>
      <c r="G296" s="35">
        <v>0.8</v>
      </c>
      <c r="H296" s="35">
        <v>1.7</v>
      </c>
      <c r="I296" s="35">
        <v>2.2000000000000002</v>
      </c>
      <c r="J296" s="35">
        <v>12.8</v>
      </c>
      <c r="K296" s="35">
        <v>5.7000003000000001</v>
      </c>
      <c r="L296" s="35">
        <v>4</v>
      </c>
      <c r="M296" s="35"/>
      <c r="N296" s="35">
        <v>1</v>
      </c>
      <c r="O296" s="35">
        <v>2</v>
      </c>
      <c r="P296" s="35">
        <v>0</v>
      </c>
      <c r="Q296" s="35"/>
      <c r="R296" s="34">
        <f t="shared" si="120"/>
        <v>0.8</v>
      </c>
      <c r="S296" s="34">
        <f t="shared" si="108"/>
        <v>1.4704999999999999</v>
      </c>
      <c r="T296" s="34">
        <f t="shared" si="109"/>
        <v>0.88484000000000007</v>
      </c>
      <c r="U296" s="34">
        <f t="shared" si="121"/>
        <v>-1.1068</v>
      </c>
      <c r="V296" s="15">
        <f t="shared" si="122"/>
        <v>0.24846794868262756</v>
      </c>
      <c r="W296" s="34">
        <f t="shared" si="110"/>
        <v>3.1803897431376331</v>
      </c>
      <c r="X296" s="34">
        <f t="shared" si="111"/>
        <v>1.2900000000000023E-2</v>
      </c>
      <c r="Y296" s="15">
        <f t="shared" si="123"/>
        <v>0.50322495527805666</v>
      </c>
      <c r="Z296" s="34">
        <f t="shared" si="112"/>
        <v>2.8683823960524095</v>
      </c>
      <c r="AA296" s="34">
        <f t="shared" si="113"/>
        <v>-0.3819999999999999</v>
      </c>
      <c r="AB296" s="15">
        <f t="shared" si="124"/>
        <v>0.40564461209270181</v>
      </c>
      <c r="AC296" s="34">
        <f t="shared" si="114"/>
        <v>1.6225784483708072</v>
      </c>
      <c r="AD296" s="34">
        <f t="shared" si="125"/>
        <v>-0.79680000000000006</v>
      </c>
      <c r="AE296" s="15">
        <f t="shared" si="126"/>
        <v>0.31071044569635931</v>
      </c>
      <c r="AF296" s="34">
        <f t="shared" si="115"/>
        <v>0.31071044569635931</v>
      </c>
      <c r="AG296" s="34">
        <f t="shared" si="116"/>
        <v>0.80779999999999985</v>
      </c>
      <c r="AH296" s="15">
        <f t="shared" si="127"/>
        <v>0.69164049960599694</v>
      </c>
      <c r="AI296" s="34">
        <f t="shared" si="117"/>
        <v>1.3832809992119939</v>
      </c>
      <c r="AJ296" s="34">
        <f t="shared" si="118"/>
        <v>4.2000000000000925E-3</v>
      </c>
      <c r="AK296" s="15">
        <f t="shared" si="128"/>
        <v>0.50104999845650278</v>
      </c>
      <c r="AL296" s="34">
        <f t="shared" si="119"/>
        <v>0</v>
      </c>
      <c r="AM296" s="35">
        <f t="shared" si="129"/>
        <v>27.200000299999999</v>
      </c>
      <c r="AN296" s="35">
        <f t="shared" si="130"/>
        <v>10.826690587560851</v>
      </c>
      <c r="AO296" s="35">
        <f t="shared" si="131"/>
        <v>16.373309712439148</v>
      </c>
      <c r="AP296" s="35">
        <f t="shared" si="132"/>
        <v>3</v>
      </c>
      <c r="AQ296" s="35">
        <f t="shared" si="133"/>
        <v>1.6939914449083533</v>
      </c>
      <c r="AR296" s="35">
        <f t="shared" si="134"/>
        <v>1.3060085550916467</v>
      </c>
    </row>
    <row r="297" spans="6:44" ht="15.75">
      <c r="F297">
        <v>505</v>
      </c>
      <c r="G297" s="35">
        <v>0.4</v>
      </c>
      <c r="H297" s="35">
        <v>0.3</v>
      </c>
      <c r="I297" s="35">
        <v>2</v>
      </c>
      <c r="J297" s="35">
        <v>2.7</v>
      </c>
      <c r="K297" s="35">
        <v>4.2000003000000001</v>
      </c>
      <c r="L297" s="35">
        <v>8.4000009999999996</v>
      </c>
      <c r="M297" s="35"/>
      <c r="N297" s="35">
        <v>1</v>
      </c>
      <c r="O297" s="35">
        <v>1</v>
      </c>
      <c r="P297" s="35">
        <v>0.5</v>
      </c>
      <c r="Q297" s="35"/>
      <c r="R297" s="34">
        <f t="shared" si="120"/>
        <v>0.4</v>
      </c>
      <c r="S297" s="34">
        <f t="shared" si="108"/>
        <v>0.25950000000000001</v>
      </c>
      <c r="T297" s="34">
        <f t="shared" si="109"/>
        <v>0.8044</v>
      </c>
      <c r="U297" s="34">
        <f t="shared" si="121"/>
        <v>-1.1068</v>
      </c>
      <c r="V297" s="15">
        <f t="shared" si="122"/>
        <v>0.24846794868262756</v>
      </c>
      <c r="W297" s="34">
        <f t="shared" si="110"/>
        <v>0.6708634614430945</v>
      </c>
      <c r="X297" s="34">
        <f t="shared" si="111"/>
        <v>1.2900000000000023E-2</v>
      </c>
      <c r="Y297" s="15">
        <f t="shared" si="123"/>
        <v>0.50322495527805666</v>
      </c>
      <c r="Z297" s="34">
        <f t="shared" si="112"/>
        <v>2.1135449631353245</v>
      </c>
      <c r="AA297" s="34">
        <f t="shared" si="113"/>
        <v>-0.3819999999999999</v>
      </c>
      <c r="AB297" s="15">
        <f t="shared" si="124"/>
        <v>0.40564461209270181</v>
      </c>
      <c r="AC297" s="34">
        <f t="shared" si="114"/>
        <v>3.4074151472233072</v>
      </c>
      <c r="AD297" s="34">
        <f t="shared" si="125"/>
        <v>-0.79680000000000006</v>
      </c>
      <c r="AE297" s="15">
        <f t="shared" si="126"/>
        <v>0.31071044569635931</v>
      </c>
      <c r="AF297" s="34">
        <f t="shared" si="115"/>
        <v>0.31071044569635931</v>
      </c>
      <c r="AG297" s="34">
        <f t="shared" si="116"/>
        <v>0.80779999999999985</v>
      </c>
      <c r="AH297" s="15">
        <f t="shared" si="127"/>
        <v>0.69164049960599694</v>
      </c>
      <c r="AI297" s="34">
        <f t="shared" si="117"/>
        <v>0.69164049960599694</v>
      </c>
      <c r="AJ297" s="34">
        <f t="shared" si="118"/>
        <v>4.2000000000000925E-3</v>
      </c>
      <c r="AK297" s="15">
        <f t="shared" si="128"/>
        <v>0.50104999845650278</v>
      </c>
      <c r="AL297" s="34">
        <f t="shared" si="119"/>
        <v>0.25052499922825139</v>
      </c>
      <c r="AM297" s="35">
        <f t="shared" si="129"/>
        <v>18.000001300000001</v>
      </c>
      <c r="AN297" s="35">
        <f t="shared" si="130"/>
        <v>7.655723571801726</v>
      </c>
      <c r="AO297" s="35">
        <f t="shared" si="131"/>
        <v>10.344277728198275</v>
      </c>
      <c r="AP297" s="35">
        <f t="shared" si="132"/>
        <v>2.5</v>
      </c>
      <c r="AQ297" s="35">
        <f t="shared" si="133"/>
        <v>1.2528759445306077</v>
      </c>
      <c r="AR297" s="35">
        <f t="shared" si="134"/>
        <v>1.2471240554693923</v>
      </c>
    </row>
    <row r="298" spans="6:44" ht="15.75">
      <c r="F298">
        <v>506</v>
      </c>
      <c r="G298" s="35">
        <v>0.4</v>
      </c>
      <c r="H298" s="35">
        <v>0.3</v>
      </c>
      <c r="I298" s="35">
        <v>2</v>
      </c>
      <c r="J298" s="35">
        <v>2.7</v>
      </c>
      <c r="K298" s="35">
        <v>4.2000003000000001</v>
      </c>
      <c r="L298" s="35">
        <v>8.4000009999999996</v>
      </c>
      <c r="M298" s="35"/>
      <c r="N298" s="35"/>
      <c r="O298" s="35"/>
      <c r="P298" s="35"/>
      <c r="Q298" s="35"/>
      <c r="R298" s="34">
        <f t="shared" si="120"/>
        <v>0.4</v>
      </c>
      <c r="S298" s="34">
        <f t="shared" si="108"/>
        <v>0.25950000000000001</v>
      </c>
      <c r="T298" s="34">
        <f t="shared" si="109"/>
        <v>0.8044</v>
      </c>
      <c r="U298" s="34">
        <f t="shared" si="121"/>
        <v>-1.1068</v>
      </c>
      <c r="V298" s="15">
        <f t="shared" si="122"/>
        <v>0.24846794868262756</v>
      </c>
      <c r="W298" s="34">
        <f t="shared" si="110"/>
        <v>0.6708634614430945</v>
      </c>
      <c r="X298" s="34">
        <f t="shared" si="111"/>
        <v>1.2900000000000023E-2</v>
      </c>
      <c r="Y298" s="15">
        <f t="shared" si="123"/>
        <v>0.50322495527805666</v>
      </c>
      <c r="Z298" s="34">
        <f t="shared" si="112"/>
        <v>2.1135449631353245</v>
      </c>
      <c r="AA298" s="34">
        <f t="shared" si="113"/>
        <v>-0.3819999999999999</v>
      </c>
      <c r="AB298" s="15">
        <f t="shared" si="124"/>
        <v>0.40564461209270181</v>
      </c>
      <c r="AC298" s="34">
        <f t="shared" si="114"/>
        <v>3.4074151472233072</v>
      </c>
      <c r="AD298" s="34">
        <f t="shared" si="125"/>
        <v>-0.79680000000000006</v>
      </c>
      <c r="AE298" s="15">
        <f t="shared" si="126"/>
        <v>0.31071044569635931</v>
      </c>
      <c r="AF298" s="34">
        <f t="shared" si="115"/>
        <v>0</v>
      </c>
      <c r="AG298" s="34">
        <f t="shared" si="116"/>
        <v>0.80779999999999985</v>
      </c>
      <c r="AH298" s="15">
        <f t="shared" si="127"/>
        <v>0.69164049960599694</v>
      </c>
      <c r="AI298" s="34">
        <f t="shared" si="117"/>
        <v>0</v>
      </c>
      <c r="AJ298" s="34">
        <f t="shared" si="118"/>
        <v>4.2000000000000925E-3</v>
      </c>
      <c r="AK298" s="15">
        <f t="shared" si="128"/>
        <v>0.50104999845650278</v>
      </c>
      <c r="AL298" s="34">
        <f t="shared" si="119"/>
        <v>0</v>
      </c>
      <c r="AM298" s="35">
        <f t="shared" si="129"/>
        <v>18.000001300000001</v>
      </c>
      <c r="AN298" s="35">
        <f t="shared" si="130"/>
        <v>7.655723571801726</v>
      </c>
      <c r="AO298" s="35">
        <f t="shared" si="131"/>
        <v>10.344277728198275</v>
      </c>
      <c r="AP298" s="35">
        <f t="shared" si="132"/>
        <v>0</v>
      </c>
      <c r="AQ298" s="35">
        <f t="shared" si="133"/>
        <v>0</v>
      </c>
      <c r="AR298" s="35">
        <f t="shared" si="134"/>
        <v>0</v>
      </c>
    </row>
    <row r="299" spans="6:44" ht="15.75">
      <c r="F299">
        <v>507</v>
      </c>
      <c r="G299" s="35">
        <v>0.1</v>
      </c>
      <c r="H299" s="35">
        <v>0.5</v>
      </c>
      <c r="I299" s="35">
        <v>0.70000004999999998</v>
      </c>
      <c r="J299" s="35">
        <v>9.3000000000000007</v>
      </c>
      <c r="K299" s="35">
        <v>8.3000000000000007</v>
      </c>
      <c r="L299" s="35">
        <v>3.0000002000000001</v>
      </c>
      <c r="M299" s="35"/>
      <c r="N299" s="35">
        <v>0.5</v>
      </c>
      <c r="O299" s="35">
        <v>2.3000001999999999</v>
      </c>
      <c r="P299" s="35">
        <v>3.0000002000000001</v>
      </c>
      <c r="Q299" s="35"/>
      <c r="R299" s="34">
        <f t="shared" si="120"/>
        <v>0.1</v>
      </c>
      <c r="S299" s="34">
        <f t="shared" si="108"/>
        <v>0.4325</v>
      </c>
      <c r="T299" s="34">
        <f t="shared" si="109"/>
        <v>0.28154002011000001</v>
      </c>
      <c r="U299" s="34">
        <f t="shared" si="121"/>
        <v>-1.1068</v>
      </c>
      <c r="V299" s="15">
        <f t="shared" si="122"/>
        <v>0.24846794868262756</v>
      </c>
      <c r="W299" s="34">
        <f t="shared" si="110"/>
        <v>2.3107519227484365</v>
      </c>
      <c r="X299" s="34">
        <f t="shared" si="111"/>
        <v>1.2900000000000023E-2</v>
      </c>
      <c r="Y299" s="15">
        <f t="shared" si="123"/>
        <v>0.50322495527805666</v>
      </c>
      <c r="Z299" s="34">
        <f t="shared" si="112"/>
        <v>4.1767671288078709</v>
      </c>
      <c r="AA299" s="34">
        <f t="shared" si="113"/>
        <v>-0.3819999999999999</v>
      </c>
      <c r="AB299" s="15">
        <f t="shared" si="124"/>
        <v>0.40564461209270181</v>
      </c>
      <c r="AC299" s="34">
        <f t="shared" si="114"/>
        <v>1.2169339174070279</v>
      </c>
      <c r="AD299" s="34">
        <f t="shared" si="125"/>
        <v>-0.79680000000000006</v>
      </c>
      <c r="AE299" s="15">
        <f t="shared" si="126"/>
        <v>0.31071044569635931</v>
      </c>
      <c r="AF299" s="34">
        <f t="shared" si="115"/>
        <v>0.15535522284817965</v>
      </c>
      <c r="AG299" s="34">
        <f t="shared" si="116"/>
        <v>0.80779999999999985</v>
      </c>
      <c r="AH299" s="15">
        <f t="shared" si="127"/>
        <v>0.69164049960599694</v>
      </c>
      <c r="AI299" s="34">
        <f t="shared" si="117"/>
        <v>1.5907732874218929</v>
      </c>
      <c r="AJ299" s="34">
        <f t="shared" si="118"/>
        <v>4.2000000000000925E-3</v>
      </c>
      <c r="AK299" s="15">
        <f t="shared" si="128"/>
        <v>0.50104999845650278</v>
      </c>
      <c r="AL299" s="34">
        <f t="shared" si="119"/>
        <v>1.5031500955795081</v>
      </c>
      <c r="AM299" s="35">
        <f t="shared" si="129"/>
        <v>21.900000250000002</v>
      </c>
      <c r="AN299" s="35">
        <f t="shared" si="130"/>
        <v>8.5184929890733354</v>
      </c>
      <c r="AO299" s="35">
        <f t="shared" si="131"/>
        <v>13.381507260926666</v>
      </c>
      <c r="AP299" s="35">
        <f t="shared" si="132"/>
        <v>5.8000004000000001</v>
      </c>
      <c r="AQ299" s="35">
        <f t="shared" si="133"/>
        <v>3.2492786058495806</v>
      </c>
      <c r="AR299" s="35">
        <f t="shared" si="134"/>
        <v>2.5507217941504194</v>
      </c>
    </row>
    <row r="300" spans="6:44" ht="15.75">
      <c r="F300">
        <v>508</v>
      </c>
      <c r="G300" s="35">
        <v>0.1</v>
      </c>
      <c r="H300" s="35">
        <v>0.5</v>
      </c>
      <c r="I300" s="35">
        <v>0.70000004999999998</v>
      </c>
      <c r="J300" s="35">
        <v>0.5</v>
      </c>
      <c r="K300" s="35">
        <v>2.6000000999999999</v>
      </c>
      <c r="L300" s="35">
        <v>0</v>
      </c>
      <c r="M300" s="35"/>
      <c r="N300" s="35">
        <v>0.4</v>
      </c>
      <c r="O300" s="35">
        <v>1.9000001</v>
      </c>
      <c r="P300" s="35">
        <v>0</v>
      </c>
      <c r="Q300" s="35"/>
      <c r="R300" s="34">
        <f t="shared" si="120"/>
        <v>0.1</v>
      </c>
      <c r="S300" s="34">
        <f t="shared" si="108"/>
        <v>0.4325</v>
      </c>
      <c r="T300" s="34">
        <f t="shared" si="109"/>
        <v>0.28154002011000001</v>
      </c>
      <c r="U300" s="34">
        <f t="shared" si="121"/>
        <v>-1.1068</v>
      </c>
      <c r="V300" s="15">
        <f t="shared" si="122"/>
        <v>0.24846794868262756</v>
      </c>
      <c r="W300" s="34">
        <f t="shared" si="110"/>
        <v>0.12423397434131378</v>
      </c>
      <c r="X300" s="34">
        <f t="shared" si="111"/>
        <v>1.2900000000000023E-2</v>
      </c>
      <c r="Y300" s="15">
        <f t="shared" si="123"/>
        <v>0.50322495527805666</v>
      </c>
      <c r="Z300" s="34">
        <f t="shared" si="112"/>
        <v>1.3083849340454428</v>
      </c>
      <c r="AA300" s="34">
        <f t="shared" si="113"/>
        <v>-0.3819999999999999</v>
      </c>
      <c r="AB300" s="15">
        <f t="shared" si="124"/>
        <v>0.40564461209270181</v>
      </c>
      <c r="AC300" s="34">
        <f t="shared" si="114"/>
        <v>0</v>
      </c>
      <c r="AD300" s="34">
        <f t="shared" si="125"/>
        <v>-0.79680000000000006</v>
      </c>
      <c r="AE300" s="15">
        <f t="shared" si="126"/>
        <v>0.31071044569635931</v>
      </c>
      <c r="AF300" s="34">
        <f t="shared" si="115"/>
        <v>0.12428417827854372</v>
      </c>
      <c r="AG300" s="34">
        <f t="shared" si="116"/>
        <v>0.80779999999999985</v>
      </c>
      <c r="AH300" s="15">
        <f t="shared" si="127"/>
        <v>0.69164049960599694</v>
      </c>
      <c r="AI300" s="34">
        <f t="shared" si="117"/>
        <v>1.314117018415444</v>
      </c>
      <c r="AJ300" s="34">
        <f t="shared" si="118"/>
        <v>4.2000000000000925E-3</v>
      </c>
      <c r="AK300" s="15">
        <f t="shared" si="128"/>
        <v>0.50104999845650278</v>
      </c>
      <c r="AL300" s="34">
        <f t="shared" si="119"/>
        <v>0</v>
      </c>
      <c r="AM300" s="35">
        <f t="shared" si="129"/>
        <v>4.4000001500000003</v>
      </c>
      <c r="AN300" s="35">
        <f t="shared" si="130"/>
        <v>2.2466589284967564</v>
      </c>
      <c r="AO300" s="35">
        <f t="shared" si="131"/>
        <v>2.1533412215032439</v>
      </c>
      <c r="AP300" s="35">
        <f t="shared" si="132"/>
        <v>2.3000001000000001</v>
      </c>
      <c r="AQ300" s="35">
        <f t="shared" si="133"/>
        <v>1.4384011966939878</v>
      </c>
      <c r="AR300" s="35">
        <f t="shared" si="134"/>
        <v>0.8615989033060123</v>
      </c>
    </row>
    <row r="301" spans="6:44" ht="15.75">
      <c r="F301">
        <v>509</v>
      </c>
      <c r="G301" s="35">
        <v>0.1</v>
      </c>
      <c r="H301" s="35">
        <v>0.5</v>
      </c>
      <c r="I301" s="35">
        <v>0.70000004999999998</v>
      </c>
      <c r="J301" s="35">
        <v>0.90000004</v>
      </c>
      <c r="K301" s="35">
        <v>4</v>
      </c>
      <c r="L301" s="35">
        <v>0</v>
      </c>
      <c r="M301" s="35"/>
      <c r="N301" s="35">
        <v>0.5</v>
      </c>
      <c r="O301" s="35">
        <v>0.5</v>
      </c>
      <c r="P301" s="35">
        <v>7.0000004999999996</v>
      </c>
      <c r="Q301" s="35"/>
      <c r="R301" s="34">
        <f t="shared" si="120"/>
        <v>0.1</v>
      </c>
      <c r="S301" s="34">
        <f t="shared" si="108"/>
        <v>0.4325</v>
      </c>
      <c r="T301" s="34">
        <f t="shared" si="109"/>
        <v>0.28154002011000001</v>
      </c>
      <c r="U301" s="34">
        <f t="shared" si="121"/>
        <v>-1.1068</v>
      </c>
      <c r="V301" s="15">
        <f t="shared" si="122"/>
        <v>0.24846794868262756</v>
      </c>
      <c r="W301" s="34">
        <f t="shared" si="110"/>
        <v>0.22362116375308275</v>
      </c>
      <c r="X301" s="34">
        <f t="shared" si="111"/>
        <v>1.2900000000000023E-2</v>
      </c>
      <c r="Y301" s="15">
        <f t="shared" si="123"/>
        <v>0.50322495527805666</v>
      </c>
      <c r="Z301" s="34">
        <f t="shared" si="112"/>
        <v>2.0128998211122267</v>
      </c>
      <c r="AA301" s="34">
        <f t="shared" si="113"/>
        <v>-0.3819999999999999</v>
      </c>
      <c r="AB301" s="15">
        <f t="shared" si="124"/>
        <v>0.40564461209270181</v>
      </c>
      <c r="AC301" s="34">
        <f t="shared" si="114"/>
        <v>0</v>
      </c>
      <c r="AD301" s="34">
        <f t="shared" si="125"/>
        <v>-0.79680000000000006</v>
      </c>
      <c r="AE301" s="15">
        <f t="shared" si="126"/>
        <v>0.31071044569635931</v>
      </c>
      <c r="AF301" s="34">
        <f t="shared" si="115"/>
        <v>0.15535522284817965</v>
      </c>
      <c r="AG301" s="34">
        <f t="shared" si="116"/>
        <v>0.80779999999999985</v>
      </c>
      <c r="AH301" s="15">
        <f t="shared" si="127"/>
        <v>0.69164049960599694</v>
      </c>
      <c r="AI301" s="34">
        <f t="shared" si="117"/>
        <v>0.34582024980299847</v>
      </c>
      <c r="AJ301" s="34">
        <f t="shared" si="118"/>
        <v>4.2000000000000925E-3</v>
      </c>
      <c r="AK301" s="15">
        <f t="shared" si="128"/>
        <v>0.50104999845650278</v>
      </c>
      <c r="AL301" s="34">
        <f t="shared" si="119"/>
        <v>3.5073502397205183</v>
      </c>
      <c r="AM301" s="35">
        <f t="shared" si="129"/>
        <v>6.2000000899999996</v>
      </c>
      <c r="AN301" s="35">
        <f t="shared" si="130"/>
        <v>3.0505610049753091</v>
      </c>
      <c r="AO301" s="35">
        <f t="shared" si="131"/>
        <v>3.1494390850246905</v>
      </c>
      <c r="AP301" s="35">
        <f t="shared" si="132"/>
        <v>8.0000004999999987</v>
      </c>
      <c r="AQ301" s="35">
        <f t="shared" si="133"/>
        <v>4.0085257123716964</v>
      </c>
      <c r="AR301" s="35">
        <f t="shared" si="134"/>
        <v>3.9914747876283023</v>
      </c>
    </row>
    <row r="302" spans="6:44" ht="15.75">
      <c r="F302">
        <v>510</v>
      </c>
      <c r="G302" s="35">
        <v>0.1</v>
      </c>
      <c r="H302" s="35">
        <v>0.5</v>
      </c>
      <c r="I302" s="35">
        <v>0.70000004999999998</v>
      </c>
      <c r="J302" s="35">
        <v>9.3000000000000007</v>
      </c>
      <c r="K302" s="35">
        <v>8.3000000000000007</v>
      </c>
      <c r="L302" s="35">
        <v>3.0000002000000001</v>
      </c>
      <c r="M302" s="35"/>
      <c r="N302" s="35">
        <v>0.5</v>
      </c>
      <c r="O302" s="35">
        <v>2.3000001999999999</v>
      </c>
      <c r="P302" s="35">
        <v>3.0000002000000001</v>
      </c>
      <c r="Q302" s="35"/>
      <c r="R302" s="34">
        <f t="shared" si="120"/>
        <v>0.1</v>
      </c>
      <c r="S302" s="34">
        <f t="shared" si="108"/>
        <v>0.4325</v>
      </c>
      <c r="T302" s="34">
        <f t="shared" si="109"/>
        <v>0.28154002011000001</v>
      </c>
      <c r="U302" s="34">
        <f t="shared" si="121"/>
        <v>-1.1068</v>
      </c>
      <c r="V302" s="15">
        <f t="shared" si="122"/>
        <v>0.24846794868262756</v>
      </c>
      <c r="W302" s="34">
        <f t="shared" si="110"/>
        <v>2.3107519227484365</v>
      </c>
      <c r="X302" s="34">
        <f t="shared" si="111"/>
        <v>1.2900000000000023E-2</v>
      </c>
      <c r="Y302" s="15">
        <f t="shared" si="123"/>
        <v>0.50322495527805666</v>
      </c>
      <c r="Z302" s="34">
        <f t="shared" si="112"/>
        <v>4.1767671288078709</v>
      </c>
      <c r="AA302" s="34">
        <f t="shared" si="113"/>
        <v>-0.3819999999999999</v>
      </c>
      <c r="AB302" s="15">
        <f t="shared" si="124"/>
        <v>0.40564461209270181</v>
      </c>
      <c r="AC302" s="34">
        <f t="shared" si="114"/>
        <v>1.2169339174070279</v>
      </c>
      <c r="AD302" s="34">
        <f t="shared" si="125"/>
        <v>-0.79680000000000006</v>
      </c>
      <c r="AE302" s="15">
        <f t="shared" si="126"/>
        <v>0.31071044569635931</v>
      </c>
      <c r="AF302" s="34">
        <f t="shared" si="115"/>
        <v>0.15535522284817965</v>
      </c>
      <c r="AG302" s="34">
        <f t="shared" si="116"/>
        <v>0.80779999999999985</v>
      </c>
      <c r="AH302" s="15">
        <f t="shared" si="127"/>
        <v>0.69164049960599694</v>
      </c>
      <c r="AI302" s="34">
        <f t="shared" si="117"/>
        <v>1.5907732874218929</v>
      </c>
      <c r="AJ302" s="34">
        <f t="shared" si="118"/>
        <v>4.2000000000000925E-3</v>
      </c>
      <c r="AK302" s="15">
        <f t="shared" si="128"/>
        <v>0.50104999845650278</v>
      </c>
      <c r="AL302" s="34">
        <f t="shared" si="119"/>
        <v>1.5031500955795081</v>
      </c>
      <c r="AM302" s="35">
        <f t="shared" si="129"/>
        <v>21.900000250000002</v>
      </c>
      <c r="AN302" s="35">
        <f t="shared" si="130"/>
        <v>8.5184929890733354</v>
      </c>
      <c r="AO302" s="35">
        <f t="shared" si="131"/>
        <v>13.381507260926666</v>
      </c>
      <c r="AP302" s="35">
        <f t="shared" si="132"/>
        <v>5.8000004000000001</v>
      </c>
      <c r="AQ302" s="35">
        <f t="shared" si="133"/>
        <v>3.2492786058495806</v>
      </c>
      <c r="AR302" s="35">
        <f t="shared" si="134"/>
        <v>2.5507217941504194</v>
      </c>
    </row>
    <row r="303" spans="6:44" ht="15.75">
      <c r="F303">
        <v>511</v>
      </c>
      <c r="G303" s="35">
        <v>1.4000001</v>
      </c>
      <c r="H303" s="35">
        <v>2.6000000999999999</v>
      </c>
      <c r="I303" s="35">
        <v>1.8000001000000001</v>
      </c>
      <c r="J303" s="35">
        <v>7.1000003999999999</v>
      </c>
      <c r="K303" s="35">
        <v>0</v>
      </c>
      <c r="L303" s="35">
        <v>0</v>
      </c>
      <c r="M303" s="35"/>
      <c r="N303" s="35">
        <v>0.1</v>
      </c>
      <c r="O303" s="35">
        <v>0</v>
      </c>
      <c r="P303" s="35">
        <v>0</v>
      </c>
      <c r="Q303" s="35"/>
      <c r="R303" s="34">
        <f t="shared" si="120"/>
        <v>1.4000001</v>
      </c>
      <c r="S303" s="34">
        <f t="shared" si="108"/>
        <v>2.2490000864999997</v>
      </c>
      <c r="T303" s="34">
        <f t="shared" si="109"/>
        <v>0.72396004022000005</v>
      </c>
      <c r="U303" s="34">
        <f t="shared" si="121"/>
        <v>-1.1068</v>
      </c>
      <c r="V303" s="15">
        <f t="shared" si="122"/>
        <v>0.24846794868262756</v>
      </c>
      <c r="W303" s="34">
        <f t="shared" si="110"/>
        <v>1.7641225350338352</v>
      </c>
      <c r="X303" s="34">
        <f t="shared" si="111"/>
        <v>1.2900000000000023E-2</v>
      </c>
      <c r="Y303" s="15">
        <f t="shared" si="123"/>
        <v>0.50322495527805666</v>
      </c>
      <c r="Z303" s="34">
        <f t="shared" si="112"/>
        <v>0</v>
      </c>
      <c r="AA303" s="34">
        <f t="shared" si="113"/>
        <v>-0.3819999999999999</v>
      </c>
      <c r="AB303" s="15">
        <f t="shared" si="124"/>
        <v>0.40564461209270181</v>
      </c>
      <c r="AC303" s="34">
        <f t="shared" si="114"/>
        <v>0</v>
      </c>
      <c r="AD303" s="34">
        <f t="shared" si="125"/>
        <v>-0.79680000000000006</v>
      </c>
      <c r="AE303" s="15">
        <f t="shared" si="126"/>
        <v>0.31071044569635931</v>
      </c>
      <c r="AF303" s="34">
        <f t="shared" si="115"/>
        <v>3.1071044569635931E-2</v>
      </c>
      <c r="AG303" s="34">
        <f t="shared" si="116"/>
        <v>0.80779999999999985</v>
      </c>
      <c r="AH303" s="15">
        <f t="shared" si="127"/>
        <v>0.69164049960599694</v>
      </c>
      <c r="AI303" s="34">
        <f t="shared" si="117"/>
        <v>0</v>
      </c>
      <c r="AJ303" s="34">
        <f t="shared" si="118"/>
        <v>4.2000000000000925E-3</v>
      </c>
      <c r="AK303" s="15">
        <f t="shared" si="128"/>
        <v>0.50104999845650278</v>
      </c>
      <c r="AL303" s="34">
        <f t="shared" si="119"/>
        <v>0</v>
      </c>
      <c r="AM303" s="35">
        <f t="shared" si="129"/>
        <v>12.9000007</v>
      </c>
      <c r="AN303" s="35">
        <f t="shared" si="130"/>
        <v>6.1370827617538346</v>
      </c>
      <c r="AO303" s="35">
        <f t="shared" si="131"/>
        <v>6.7629179382461651</v>
      </c>
      <c r="AP303" s="35">
        <f t="shared" si="132"/>
        <v>0.1</v>
      </c>
      <c r="AQ303" s="35">
        <f t="shared" si="133"/>
        <v>3.1071044569635931E-2</v>
      </c>
      <c r="AR303" s="35">
        <f t="shared" si="134"/>
        <v>6.8928955430364078E-2</v>
      </c>
    </row>
    <row r="304" spans="6:44" ht="15.75">
      <c r="F304">
        <v>512</v>
      </c>
      <c r="G304" s="35">
        <v>0.3</v>
      </c>
      <c r="H304" s="35">
        <v>0.3</v>
      </c>
      <c r="I304" s="35">
        <v>0.70000004999999998</v>
      </c>
      <c r="J304" s="35">
        <v>1.9000001</v>
      </c>
      <c r="K304" s="35">
        <v>1.9000001</v>
      </c>
      <c r="L304" s="35">
        <v>1.1000000000000001</v>
      </c>
      <c r="M304" s="35"/>
      <c r="N304" s="35"/>
      <c r="O304" s="35"/>
      <c r="P304" s="35"/>
      <c r="Q304" s="35"/>
      <c r="R304" s="34">
        <f t="shared" si="120"/>
        <v>0.3</v>
      </c>
      <c r="S304" s="34">
        <f t="shared" si="108"/>
        <v>0.25950000000000001</v>
      </c>
      <c r="T304" s="34">
        <f t="shared" si="109"/>
        <v>0.28154002011000001</v>
      </c>
      <c r="U304" s="34">
        <f t="shared" si="121"/>
        <v>-1.1068</v>
      </c>
      <c r="V304" s="15">
        <f t="shared" si="122"/>
        <v>0.24846794868262756</v>
      </c>
      <c r="W304" s="34">
        <f t="shared" si="110"/>
        <v>0.47208912734378722</v>
      </c>
      <c r="X304" s="34">
        <f t="shared" si="111"/>
        <v>1.2900000000000023E-2</v>
      </c>
      <c r="Y304" s="15">
        <f t="shared" si="123"/>
        <v>0.50322495527805666</v>
      </c>
      <c r="Z304" s="34">
        <f t="shared" si="112"/>
        <v>0.95612746535080317</v>
      </c>
      <c r="AA304" s="34">
        <f t="shared" si="113"/>
        <v>-0.3819999999999999</v>
      </c>
      <c r="AB304" s="15">
        <f t="shared" si="124"/>
        <v>0.40564461209270181</v>
      </c>
      <c r="AC304" s="34">
        <f t="shared" si="114"/>
        <v>0.44620907330197201</v>
      </c>
      <c r="AD304" s="34">
        <f t="shared" si="125"/>
        <v>-0.79680000000000006</v>
      </c>
      <c r="AE304" s="15">
        <f t="shared" si="126"/>
        <v>0.31071044569635931</v>
      </c>
      <c r="AF304" s="34">
        <f t="shared" si="115"/>
        <v>0</v>
      </c>
      <c r="AG304" s="34">
        <f t="shared" si="116"/>
        <v>0.80779999999999985</v>
      </c>
      <c r="AH304" s="15">
        <f t="shared" si="127"/>
        <v>0.69164049960599694</v>
      </c>
      <c r="AI304" s="34">
        <f t="shared" si="117"/>
        <v>0</v>
      </c>
      <c r="AJ304" s="34">
        <f t="shared" si="118"/>
        <v>4.2000000000000925E-3</v>
      </c>
      <c r="AK304" s="15">
        <f t="shared" si="128"/>
        <v>0.50104999845650278</v>
      </c>
      <c r="AL304" s="34">
        <f t="shared" si="119"/>
        <v>0</v>
      </c>
      <c r="AM304" s="35">
        <f t="shared" si="129"/>
        <v>6.2000002500000004</v>
      </c>
      <c r="AN304" s="35">
        <f t="shared" si="130"/>
        <v>2.7154656861065627</v>
      </c>
      <c r="AO304" s="35">
        <f t="shared" si="131"/>
        <v>3.4845345638934377</v>
      </c>
      <c r="AP304" s="35">
        <f t="shared" si="132"/>
        <v>0</v>
      </c>
      <c r="AQ304" s="35">
        <f t="shared" si="133"/>
        <v>0</v>
      </c>
      <c r="AR304" s="35">
        <f t="shared" si="134"/>
        <v>0</v>
      </c>
    </row>
    <row r="305" spans="6:44" ht="15.75">
      <c r="F305">
        <v>513</v>
      </c>
      <c r="G305" s="35">
        <v>0.1</v>
      </c>
      <c r="H305" s="35">
        <v>0.8</v>
      </c>
      <c r="I305" s="35">
        <v>0.8</v>
      </c>
      <c r="J305" s="35">
        <v>1.6</v>
      </c>
      <c r="K305" s="35">
        <v>5.2000003000000001</v>
      </c>
      <c r="L305" s="35">
        <v>0</v>
      </c>
      <c r="M305" s="35"/>
      <c r="N305" s="35">
        <v>0.8</v>
      </c>
      <c r="O305" s="35">
        <v>2.5</v>
      </c>
      <c r="P305" s="35">
        <v>0</v>
      </c>
      <c r="Q305" s="35"/>
      <c r="R305" s="34">
        <f t="shared" si="120"/>
        <v>0.1</v>
      </c>
      <c r="S305" s="34">
        <f t="shared" si="108"/>
        <v>0.69200000000000006</v>
      </c>
      <c r="T305" s="34">
        <f t="shared" si="109"/>
        <v>0.32176000000000005</v>
      </c>
      <c r="U305" s="34">
        <f t="shared" si="121"/>
        <v>-1.1068</v>
      </c>
      <c r="V305" s="15">
        <f t="shared" si="122"/>
        <v>0.24846794868262756</v>
      </c>
      <c r="W305" s="34">
        <f t="shared" si="110"/>
        <v>0.39754871789220414</v>
      </c>
      <c r="X305" s="34">
        <f t="shared" si="111"/>
        <v>1.2900000000000023E-2</v>
      </c>
      <c r="Y305" s="15">
        <f t="shared" si="123"/>
        <v>0.50322495527805666</v>
      </c>
      <c r="Z305" s="34">
        <f t="shared" si="112"/>
        <v>2.6167699184133815</v>
      </c>
      <c r="AA305" s="34">
        <f t="shared" si="113"/>
        <v>-0.3819999999999999</v>
      </c>
      <c r="AB305" s="15">
        <f t="shared" si="124"/>
        <v>0.40564461209270181</v>
      </c>
      <c r="AC305" s="34">
        <f t="shared" si="114"/>
        <v>0</v>
      </c>
      <c r="AD305" s="34">
        <f t="shared" si="125"/>
        <v>-0.79680000000000006</v>
      </c>
      <c r="AE305" s="15">
        <f t="shared" si="126"/>
        <v>0.31071044569635931</v>
      </c>
      <c r="AF305" s="34">
        <f t="shared" si="115"/>
        <v>0.24856835655708745</v>
      </c>
      <c r="AG305" s="34">
        <f t="shared" si="116"/>
        <v>0.80779999999999985</v>
      </c>
      <c r="AH305" s="15">
        <f t="shared" si="127"/>
        <v>0.69164049960599694</v>
      </c>
      <c r="AI305" s="34">
        <f t="shared" si="117"/>
        <v>1.7291012490149924</v>
      </c>
      <c r="AJ305" s="34">
        <f t="shared" si="118"/>
        <v>4.2000000000000925E-3</v>
      </c>
      <c r="AK305" s="15">
        <f t="shared" si="128"/>
        <v>0.50104999845650278</v>
      </c>
      <c r="AL305" s="34">
        <f t="shared" si="119"/>
        <v>0</v>
      </c>
      <c r="AM305" s="35">
        <f t="shared" si="129"/>
        <v>8.5000003</v>
      </c>
      <c r="AN305" s="35">
        <f t="shared" si="130"/>
        <v>4.1280786363055855</v>
      </c>
      <c r="AO305" s="35">
        <f t="shared" si="131"/>
        <v>4.3719216636944145</v>
      </c>
      <c r="AP305" s="35">
        <f t="shared" si="132"/>
        <v>3.3</v>
      </c>
      <c r="AQ305" s="35">
        <f t="shared" si="133"/>
        <v>1.9776696055720799</v>
      </c>
      <c r="AR305" s="35">
        <f t="shared" si="134"/>
        <v>1.3223303944279199</v>
      </c>
    </row>
    <row r="306" spans="6:44" ht="15.75">
      <c r="F306">
        <v>514</v>
      </c>
      <c r="G306" s="35">
        <v>0.1</v>
      </c>
      <c r="H306" s="35">
        <v>0.5</v>
      </c>
      <c r="I306" s="35">
        <v>0.8</v>
      </c>
      <c r="J306" s="35">
        <v>0.4</v>
      </c>
      <c r="K306" s="35">
        <v>1.7</v>
      </c>
      <c r="L306" s="35">
        <v>0</v>
      </c>
      <c r="M306" s="35"/>
      <c r="N306" s="35">
        <v>1.7</v>
      </c>
      <c r="O306" s="35">
        <v>7.1000003999999999</v>
      </c>
      <c r="P306" s="35">
        <v>0</v>
      </c>
      <c r="Q306" s="35"/>
      <c r="R306" s="34">
        <f t="shared" si="120"/>
        <v>0.1</v>
      </c>
      <c r="S306" s="34">
        <f t="shared" si="108"/>
        <v>0.4325</v>
      </c>
      <c r="T306" s="34">
        <f t="shared" si="109"/>
        <v>0.32176000000000005</v>
      </c>
      <c r="U306" s="34">
        <f t="shared" si="121"/>
        <v>-1.1068</v>
      </c>
      <c r="V306" s="15">
        <f t="shared" si="122"/>
        <v>0.24846794868262756</v>
      </c>
      <c r="W306" s="34">
        <f t="shared" si="110"/>
        <v>9.9387179473051035E-2</v>
      </c>
      <c r="X306" s="34">
        <f t="shared" si="111"/>
        <v>1.2900000000000023E-2</v>
      </c>
      <c r="Y306" s="15">
        <f t="shared" si="123"/>
        <v>0.50322495527805666</v>
      </c>
      <c r="Z306" s="34">
        <f t="shared" si="112"/>
        <v>0.85548242397269625</v>
      </c>
      <c r="AA306" s="34">
        <f t="shared" si="113"/>
        <v>-0.3819999999999999</v>
      </c>
      <c r="AB306" s="15">
        <f t="shared" si="124"/>
        <v>0.40564461209270181</v>
      </c>
      <c r="AC306" s="34">
        <f t="shared" si="114"/>
        <v>0</v>
      </c>
      <c r="AD306" s="34">
        <f t="shared" si="125"/>
        <v>-0.79680000000000006</v>
      </c>
      <c r="AE306" s="15">
        <f t="shared" si="126"/>
        <v>0.31071044569635931</v>
      </c>
      <c r="AF306" s="34">
        <f t="shared" si="115"/>
        <v>0.52820775768381079</v>
      </c>
      <c r="AG306" s="34">
        <f t="shared" si="116"/>
        <v>0.80779999999999985</v>
      </c>
      <c r="AH306" s="15">
        <f t="shared" si="127"/>
        <v>0.69164049960599694</v>
      </c>
      <c r="AI306" s="34">
        <f t="shared" si="117"/>
        <v>4.9106478238587776</v>
      </c>
      <c r="AJ306" s="34">
        <f t="shared" si="118"/>
        <v>4.2000000000000925E-3</v>
      </c>
      <c r="AK306" s="15">
        <f t="shared" si="128"/>
        <v>0.50104999845650278</v>
      </c>
      <c r="AL306" s="34">
        <f t="shared" si="119"/>
        <v>0</v>
      </c>
      <c r="AM306" s="35">
        <f t="shared" si="129"/>
        <v>3.5</v>
      </c>
      <c r="AN306" s="35">
        <f t="shared" si="130"/>
        <v>1.8091296034457471</v>
      </c>
      <c r="AO306" s="35">
        <f t="shared" si="131"/>
        <v>1.6908703965542529</v>
      </c>
      <c r="AP306" s="35">
        <f t="shared" si="132"/>
        <v>8.8000004000000001</v>
      </c>
      <c r="AQ306" s="35">
        <f t="shared" si="133"/>
        <v>5.4388555815425885</v>
      </c>
      <c r="AR306" s="35">
        <f t="shared" si="134"/>
        <v>3.3611448184574115</v>
      </c>
    </row>
    <row r="307" spans="6:44" ht="15.75">
      <c r="F307">
        <v>515</v>
      </c>
      <c r="G307" s="35">
        <v>0.1</v>
      </c>
      <c r="H307" s="35">
        <v>0.5</v>
      </c>
      <c r="I307" s="35">
        <v>0.8</v>
      </c>
      <c r="J307" s="35">
        <v>0.4</v>
      </c>
      <c r="K307" s="35">
        <v>1.7</v>
      </c>
      <c r="L307" s="35">
        <v>0</v>
      </c>
      <c r="M307" s="35"/>
      <c r="N307" s="35">
        <v>1.7</v>
      </c>
      <c r="O307" s="35">
        <v>7.1000003999999999</v>
      </c>
      <c r="P307" s="35">
        <v>3.2</v>
      </c>
      <c r="Q307" s="35"/>
      <c r="R307" s="34">
        <f t="shared" si="120"/>
        <v>0.1</v>
      </c>
      <c r="S307" s="34">
        <f t="shared" si="108"/>
        <v>0.4325</v>
      </c>
      <c r="T307" s="34">
        <f t="shared" si="109"/>
        <v>0.32176000000000005</v>
      </c>
      <c r="U307" s="34">
        <f t="shared" si="121"/>
        <v>-1.1068</v>
      </c>
      <c r="V307" s="15">
        <f t="shared" si="122"/>
        <v>0.24846794868262756</v>
      </c>
      <c r="W307" s="34">
        <f t="shared" si="110"/>
        <v>9.9387179473051035E-2</v>
      </c>
      <c r="X307" s="34">
        <f t="shared" si="111"/>
        <v>1.2900000000000023E-2</v>
      </c>
      <c r="Y307" s="15">
        <f t="shared" si="123"/>
        <v>0.50322495527805666</v>
      </c>
      <c r="Z307" s="34">
        <f t="shared" si="112"/>
        <v>0.85548242397269625</v>
      </c>
      <c r="AA307" s="34">
        <f t="shared" si="113"/>
        <v>-0.3819999999999999</v>
      </c>
      <c r="AB307" s="15">
        <f t="shared" si="124"/>
        <v>0.40564461209270181</v>
      </c>
      <c r="AC307" s="34">
        <f t="shared" si="114"/>
        <v>0</v>
      </c>
      <c r="AD307" s="34">
        <f t="shared" si="125"/>
        <v>-0.79680000000000006</v>
      </c>
      <c r="AE307" s="15">
        <f t="shared" si="126"/>
        <v>0.31071044569635931</v>
      </c>
      <c r="AF307" s="34">
        <f t="shared" si="115"/>
        <v>0.52820775768381079</v>
      </c>
      <c r="AG307" s="34">
        <f t="shared" si="116"/>
        <v>0.80779999999999985</v>
      </c>
      <c r="AH307" s="15">
        <f t="shared" si="127"/>
        <v>0.69164049960599694</v>
      </c>
      <c r="AI307" s="34">
        <f t="shared" si="117"/>
        <v>4.9106478238587776</v>
      </c>
      <c r="AJ307" s="34">
        <f t="shared" si="118"/>
        <v>4.2000000000000925E-3</v>
      </c>
      <c r="AK307" s="15">
        <f t="shared" si="128"/>
        <v>0.50104999845650278</v>
      </c>
      <c r="AL307" s="34">
        <f t="shared" si="119"/>
        <v>1.6033599950608091</v>
      </c>
      <c r="AM307" s="35">
        <f t="shared" si="129"/>
        <v>3.5</v>
      </c>
      <c r="AN307" s="35">
        <f t="shared" si="130"/>
        <v>1.8091296034457471</v>
      </c>
      <c r="AO307" s="35">
        <f t="shared" si="131"/>
        <v>1.6908703965542529</v>
      </c>
      <c r="AP307" s="35">
        <f t="shared" si="132"/>
        <v>12.000000400000001</v>
      </c>
      <c r="AQ307" s="35">
        <f t="shared" si="133"/>
        <v>7.0422155766033976</v>
      </c>
      <c r="AR307" s="35">
        <f t="shared" si="134"/>
        <v>4.9577848233966035</v>
      </c>
    </row>
    <row r="308" spans="6:44" ht="15.75">
      <c r="F308">
        <v>516</v>
      </c>
      <c r="G308" s="35">
        <v>1.8000001000000001</v>
      </c>
      <c r="H308" s="35">
        <v>2.7</v>
      </c>
      <c r="I308" s="35">
        <v>5.5000004999999996</v>
      </c>
      <c r="J308" s="35">
        <v>10</v>
      </c>
      <c r="K308" s="35">
        <v>6.0000004999999996</v>
      </c>
      <c r="L308" s="35">
        <v>1.5000001000000001</v>
      </c>
      <c r="M308" s="35"/>
      <c r="N308" s="35">
        <v>1.7</v>
      </c>
      <c r="O308" s="35">
        <v>7.1000003999999999</v>
      </c>
      <c r="P308" s="35">
        <v>1</v>
      </c>
      <c r="Q308" s="35"/>
      <c r="R308" s="34">
        <f t="shared" si="120"/>
        <v>1.8000001000000001</v>
      </c>
      <c r="S308" s="34">
        <f t="shared" si="108"/>
        <v>2.3355000000000001</v>
      </c>
      <c r="T308" s="34">
        <f t="shared" si="109"/>
        <v>2.2121002010999997</v>
      </c>
      <c r="U308" s="34">
        <f t="shared" si="121"/>
        <v>-1.1068</v>
      </c>
      <c r="V308" s="15">
        <f t="shared" si="122"/>
        <v>0.24846794868262756</v>
      </c>
      <c r="W308" s="34">
        <f t="shared" si="110"/>
        <v>2.4846794868262756</v>
      </c>
      <c r="X308" s="34">
        <f t="shared" si="111"/>
        <v>1.2900000000000023E-2</v>
      </c>
      <c r="Y308" s="15">
        <f t="shared" si="123"/>
        <v>0.50322495527805666</v>
      </c>
      <c r="Z308" s="34">
        <f t="shared" si="112"/>
        <v>3.0193499832808173</v>
      </c>
      <c r="AA308" s="34">
        <f t="shared" si="113"/>
        <v>-0.3819999999999999</v>
      </c>
      <c r="AB308" s="15">
        <f t="shared" si="124"/>
        <v>0.40564461209270181</v>
      </c>
      <c r="AC308" s="34">
        <f t="shared" si="114"/>
        <v>0.60846695870351397</v>
      </c>
      <c r="AD308" s="34">
        <f t="shared" si="125"/>
        <v>-0.79680000000000006</v>
      </c>
      <c r="AE308" s="15">
        <f t="shared" si="126"/>
        <v>0.31071044569635931</v>
      </c>
      <c r="AF308" s="34">
        <f t="shared" si="115"/>
        <v>0.52820775768381079</v>
      </c>
      <c r="AG308" s="34">
        <f t="shared" si="116"/>
        <v>0.80779999999999985</v>
      </c>
      <c r="AH308" s="15">
        <f t="shared" si="127"/>
        <v>0.69164049960599694</v>
      </c>
      <c r="AI308" s="34">
        <f t="shared" si="117"/>
        <v>4.9106478238587776</v>
      </c>
      <c r="AJ308" s="34">
        <f t="shared" si="118"/>
        <v>4.2000000000000925E-3</v>
      </c>
      <c r="AK308" s="15">
        <f t="shared" si="128"/>
        <v>0.50104999845650278</v>
      </c>
      <c r="AL308" s="34">
        <f t="shared" si="119"/>
        <v>0.50104999845650278</v>
      </c>
      <c r="AM308" s="35">
        <f t="shared" si="129"/>
        <v>27.5000012</v>
      </c>
      <c r="AN308" s="35">
        <f t="shared" si="130"/>
        <v>12.460096729910607</v>
      </c>
      <c r="AO308" s="35">
        <f t="shared" si="131"/>
        <v>15.039904470089393</v>
      </c>
      <c r="AP308" s="35">
        <f t="shared" si="132"/>
        <v>9.8000004000000001</v>
      </c>
      <c r="AQ308" s="35">
        <f t="shared" si="133"/>
        <v>5.939905579999091</v>
      </c>
      <c r="AR308" s="35">
        <f t="shared" si="134"/>
        <v>3.8600948200009091</v>
      </c>
    </row>
    <row r="309" spans="6:44" ht="15.75">
      <c r="F309">
        <v>517</v>
      </c>
      <c r="G309" s="35">
        <v>0.70000004999999998</v>
      </c>
      <c r="H309" s="35">
        <v>1.6</v>
      </c>
      <c r="I309" s="35">
        <v>3.8000001999999999</v>
      </c>
      <c r="J309" s="35">
        <v>8.7000010000000003</v>
      </c>
      <c r="K309" s="35">
        <v>1.9000001</v>
      </c>
      <c r="L309" s="35">
        <v>0</v>
      </c>
      <c r="M309" s="35"/>
      <c r="N309" s="35">
        <v>2</v>
      </c>
      <c r="O309" s="35">
        <v>3.0000002000000001</v>
      </c>
      <c r="P309" s="35">
        <v>4</v>
      </c>
      <c r="Q309" s="35"/>
      <c r="R309" s="34">
        <f t="shared" si="120"/>
        <v>0.70000004999999998</v>
      </c>
      <c r="S309" s="34">
        <f t="shared" si="108"/>
        <v>1.3840000000000001</v>
      </c>
      <c r="T309" s="34">
        <f t="shared" si="109"/>
        <v>1.5283600804399999</v>
      </c>
      <c r="U309" s="34">
        <f t="shared" si="121"/>
        <v>-1.1068</v>
      </c>
      <c r="V309" s="15">
        <f t="shared" si="122"/>
        <v>0.24846794868262756</v>
      </c>
      <c r="W309" s="34">
        <f t="shared" si="110"/>
        <v>2.1616714020068084</v>
      </c>
      <c r="X309" s="34">
        <f t="shared" si="111"/>
        <v>1.2900000000000023E-2</v>
      </c>
      <c r="Y309" s="15">
        <f t="shared" si="123"/>
        <v>0.50322495527805666</v>
      </c>
      <c r="Z309" s="34">
        <f t="shared" si="112"/>
        <v>0.95612746535080317</v>
      </c>
      <c r="AA309" s="34">
        <f t="shared" si="113"/>
        <v>-0.3819999999999999</v>
      </c>
      <c r="AB309" s="15">
        <f t="shared" si="124"/>
        <v>0.40564461209270181</v>
      </c>
      <c r="AC309" s="34">
        <f t="shared" si="114"/>
        <v>0</v>
      </c>
      <c r="AD309" s="34">
        <f t="shared" si="125"/>
        <v>-0.79680000000000006</v>
      </c>
      <c r="AE309" s="15">
        <f t="shared" si="126"/>
        <v>0.31071044569635931</v>
      </c>
      <c r="AF309" s="34">
        <f t="shared" si="115"/>
        <v>0.62142089139271861</v>
      </c>
      <c r="AG309" s="34">
        <f t="shared" si="116"/>
        <v>0.80779999999999985</v>
      </c>
      <c r="AH309" s="15">
        <f t="shared" si="127"/>
        <v>0.69164049960599694</v>
      </c>
      <c r="AI309" s="34">
        <f t="shared" si="117"/>
        <v>2.0749216371460908</v>
      </c>
      <c r="AJ309" s="34">
        <f t="shared" si="118"/>
        <v>4.2000000000000925E-3</v>
      </c>
      <c r="AK309" s="15">
        <f t="shared" si="128"/>
        <v>0.50104999845650278</v>
      </c>
      <c r="AL309" s="34">
        <f t="shared" si="119"/>
        <v>2.0041999938260111</v>
      </c>
      <c r="AM309" s="35">
        <f t="shared" si="129"/>
        <v>16.700001350000001</v>
      </c>
      <c r="AN309" s="35">
        <f t="shared" si="130"/>
        <v>6.7301589977976111</v>
      </c>
      <c r="AO309" s="35">
        <f t="shared" si="131"/>
        <v>9.9698423522023898</v>
      </c>
      <c r="AP309" s="35">
        <f t="shared" si="132"/>
        <v>9.0000002000000006</v>
      </c>
      <c r="AQ309" s="35">
        <f t="shared" si="133"/>
        <v>4.7005425223648203</v>
      </c>
      <c r="AR309" s="35">
        <f t="shared" si="134"/>
        <v>4.2994576776351803</v>
      </c>
    </row>
    <row r="310" spans="6:44" ht="15.75">
      <c r="F310">
        <v>518</v>
      </c>
      <c r="G310" s="35">
        <v>0.70000004999999998</v>
      </c>
      <c r="H310" s="35">
        <v>1.1000000000000001</v>
      </c>
      <c r="I310" s="35">
        <v>1.5000001000000001</v>
      </c>
      <c r="J310" s="35">
        <v>3.1000000999999999</v>
      </c>
      <c r="K310" s="35">
        <v>4.7000003000000001</v>
      </c>
      <c r="L310" s="35">
        <v>0</v>
      </c>
      <c r="M310" s="35"/>
      <c r="N310" s="35"/>
      <c r="O310" s="35"/>
      <c r="P310" s="35"/>
      <c r="Q310" s="35"/>
      <c r="R310" s="34">
        <f t="shared" si="120"/>
        <v>0.70000004999999998</v>
      </c>
      <c r="S310" s="34">
        <f t="shared" si="108"/>
        <v>0.95150000000000001</v>
      </c>
      <c r="T310" s="34">
        <f t="shared" si="109"/>
        <v>0.60330004022000006</v>
      </c>
      <c r="U310" s="34">
        <f t="shared" si="121"/>
        <v>-1.1068</v>
      </c>
      <c r="V310" s="15">
        <f t="shared" si="122"/>
        <v>0.24846794868262756</v>
      </c>
      <c r="W310" s="34">
        <f t="shared" si="110"/>
        <v>0.77025066576294032</v>
      </c>
      <c r="X310" s="34">
        <f t="shared" si="111"/>
        <v>1.2900000000000023E-2</v>
      </c>
      <c r="Y310" s="15">
        <f t="shared" si="123"/>
        <v>0.50322495527805666</v>
      </c>
      <c r="Z310" s="34">
        <f t="shared" si="112"/>
        <v>2.365157440774353</v>
      </c>
      <c r="AA310" s="34">
        <f t="shared" si="113"/>
        <v>-0.3819999999999999</v>
      </c>
      <c r="AB310" s="15">
        <f t="shared" si="124"/>
        <v>0.40564461209270181</v>
      </c>
      <c r="AC310" s="34">
        <f t="shared" si="114"/>
        <v>0</v>
      </c>
      <c r="AD310" s="34">
        <f t="shared" si="125"/>
        <v>-0.79680000000000006</v>
      </c>
      <c r="AE310" s="15">
        <f t="shared" si="126"/>
        <v>0.31071044569635931</v>
      </c>
      <c r="AF310" s="34">
        <f t="shared" si="115"/>
        <v>0</v>
      </c>
      <c r="AG310" s="34">
        <f t="shared" si="116"/>
        <v>0.80779999999999985</v>
      </c>
      <c r="AH310" s="15">
        <f t="shared" si="127"/>
        <v>0.69164049960599694</v>
      </c>
      <c r="AI310" s="34">
        <f t="shared" si="117"/>
        <v>0</v>
      </c>
      <c r="AJ310" s="34">
        <f t="shared" si="118"/>
        <v>4.2000000000000925E-3</v>
      </c>
      <c r="AK310" s="15">
        <f t="shared" si="128"/>
        <v>0.50104999845650278</v>
      </c>
      <c r="AL310" s="34">
        <f t="shared" si="119"/>
        <v>0</v>
      </c>
      <c r="AM310" s="35">
        <f t="shared" si="129"/>
        <v>11.100000550000001</v>
      </c>
      <c r="AN310" s="35">
        <f t="shared" si="130"/>
        <v>5.3902081967572935</v>
      </c>
      <c r="AO310" s="35">
        <f t="shared" si="131"/>
        <v>5.7097923532427073</v>
      </c>
      <c r="AP310" s="35">
        <f t="shared" si="132"/>
        <v>0</v>
      </c>
      <c r="AQ310" s="35">
        <f t="shared" si="133"/>
        <v>0</v>
      </c>
      <c r="AR310" s="35">
        <f t="shared" si="134"/>
        <v>0</v>
      </c>
    </row>
    <row r="311" spans="6:44" ht="15.75">
      <c r="F311">
        <v>519</v>
      </c>
      <c r="G311" s="35">
        <v>0.70000004999999998</v>
      </c>
      <c r="H311" s="35">
        <v>1.3000001000000001</v>
      </c>
      <c r="I311" s="35">
        <v>3.1000000999999999</v>
      </c>
      <c r="J311" s="35">
        <v>7.5000004999999996</v>
      </c>
      <c r="K311" s="35">
        <v>0</v>
      </c>
      <c r="L311" s="35">
        <v>0</v>
      </c>
      <c r="M311" s="35"/>
      <c r="N311" s="35">
        <v>3.6000000999999999</v>
      </c>
      <c r="O311" s="35">
        <v>0</v>
      </c>
      <c r="P311" s="35">
        <v>0</v>
      </c>
      <c r="Q311" s="35"/>
      <c r="R311" s="34">
        <f t="shared" si="120"/>
        <v>0.70000004999999998</v>
      </c>
      <c r="S311" s="34">
        <f t="shared" si="108"/>
        <v>1.1245000865000001</v>
      </c>
      <c r="T311" s="34">
        <f t="shared" si="109"/>
        <v>1.24682004022</v>
      </c>
      <c r="U311" s="34">
        <f t="shared" si="121"/>
        <v>-1.1068</v>
      </c>
      <c r="V311" s="15">
        <f t="shared" si="122"/>
        <v>0.24846794868262756</v>
      </c>
      <c r="W311" s="34">
        <f t="shared" si="110"/>
        <v>1.863509739353681</v>
      </c>
      <c r="X311" s="34">
        <f t="shared" si="111"/>
        <v>1.2900000000000023E-2</v>
      </c>
      <c r="Y311" s="15">
        <f t="shared" si="123"/>
        <v>0.50322495527805666</v>
      </c>
      <c r="Z311" s="34">
        <f t="shared" si="112"/>
        <v>0</v>
      </c>
      <c r="AA311" s="34">
        <f t="shared" si="113"/>
        <v>-0.3819999999999999</v>
      </c>
      <c r="AB311" s="15">
        <f t="shared" si="124"/>
        <v>0.40564461209270181</v>
      </c>
      <c r="AC311" s="34">
        <f t="shared" si="114"/>
        <v>0</v>
      </c>
      <c r="AD311" s="34">
        <f t="shared" si="125"/>
        <v>-0.79680000000000006</v>
      </c>
      <c r="AE311" s="15">
        <f t="shared" si="126"/>
        <v>0.31071044569635931</v>
      </c>
      <c r="AF311" s="34">
        <f t="shared" si="115"/>
        <v>1.1185576355779381</v>
      </c>
      <c r="AG311" s="34">
        <f t="shared" si="116"/>
        <v>0.80779999999999985</v>
      </c>
      <c r="AH311" s="15">
        <f t="shared" si="127"/>
        <v>0.69164049960599694</v>
      </c>
      <c r="AI311" s="34">
        <f t="shared" si="117"/>
        <v>0</v>
      </c>
      <c r="AJ311" s="34">
        <f t="shared" si="118"/>
        <v>4.2000000000000925E-3</v>
      </c>
      <c r="AK311" s="15">
        <f t="shared" si="128"/>
        <v>0.50104999845650278</v>
      </c>
      <c r="AL311" s="34">
        <f t="shared" si="119"/>
        <v>0</v>
      </c>
      <c r="AM311" s="35">
        <f t="shared" si="129"/>
        <v>12.60000075</v>
      </c>
      <c r="AN311" s="35">
        <f t="shared" si="130"/>
        <v>4.9348299160736815</v>
      </c>
      <c r="AO311" s="35">
        <f t="shared" si="131"/>
        <v>7.665170833926318</v>
      </c>
      <c r="AP311" s="35">
        <f t="shared" si="132"/>
        <v>3.6000000999999999</v>
      </c>
      <c r="AQ311" s="35">
        <f t="shared" si="133"/>
        <v>1.1185576355779381</v>
      </c>
      <c r="AR311" s="35">
        <f t="shared" si="134"/>
        <v>2.4814424644220621</v>
      </c>
    </row>
    <row r="312" spans="6:44" ht="15.75">
      <c r="F312">
        <v>520</v>
      </c>
      <c r="G312" s="35">
        <v>0.2</v>
      </c>
      <c r="H312" s="35">
        <v>1.9000001</v>
      </c>
      <c r="I312" s="35">
        <v>0.8</v>
      </c>
      <c r="J312" s="35">
        <v>0.4</v>
      </c>
      <c r="K312" s="35">
        <v>1.1000000000000001</v>
      </c>
      <c r="L312" s="35">
        <v>0</v>
      </c>
      <c r="M312" s="35"/>
      <c r="N312" s="35"/>
      <c r="O312" s="35"/>
      <c r="P312" s="35"/>
      <c r="Q312" s="35"/>
      <c r="R312" s="34">
        <f t="shared" si="120"/>
        <v>0.2</v>
      </c>
      <c r="S312" s="34">
        <f t="shared" si="108"/>
        <v>1.6435000865</v>
      </c>
      <c r="T312" s="34">
        <f t="shared" si="109"/>
        <v>0.32176000000000005</v>
      </c>
      <c r="U312" s="34">
        <f t="shared" si="121"/>
        <v>-1.1068</v>
      </c>
      <c r="V312" s="15">
        <f t="shared" si="122"/>
        <v>0.24846794868262756</v>
      </c>
      <c r="W312" s="34">
        <f t="shared" si="110"/>
        <v>9.9387179473051035E-2</v>
      </c>
      <c r="X312" s="34">
        <f t="shared" si="111"/>
        <v>1.2900000000000023E-2</v>
      </c>
      <c r="Y312" s="15">
        <f t="shared" si="123"/>
        <v>0.50322495527805666</v>
      </c>
      <c r="Z312" s="34">
        <f t="shared" si="112"/>
        <v>0.55354745080586243</v>
      </c>
      <c r="AA312" s="34">
        <f t="shared" si="113"/>
        <v>-0.3819999999999999</v>
      </c>
      <c r="AB312" s="15">
        <f t="shared" si="124"/>
        <v>0.40564461209270181</v>
      </c>
      <c r="AC312" s="34">
        <f t="shared" si="114"/>
        <v>0</v>
      </c>
      <c r="AD312" s="34">
        <f t="shared" si="125"/>
        <v>-0.79680000000000006</v>
      </c>
      <c r="AE312" s="15">
        <f t="shared" si="126"/>
        <v>0.31071044569635931</v>
      </c>
      <c r="AF312" s="34">
        <f t="shared" si="115"/>
        <v>0</v>
      </c>
      <c r="AG312" s="34">
        <f t="shared" si="116"/>
        <v>0.80779999999999985</v>
      </c>
      <c r="AH312" s="15">
        <f t="shared" si="127"/>
        <v>0.69164049960599694</v>
      </c>
      <c r="AI312" s="34">
        <f t="shared" si="117"/>
        <v>0</v>
      </c>
      <c r="AJ312" s="34">
        <f t="shared" si="118"/>
        <v>4.2000000000000925E-3</v>
      </c>
      <c r="AK312" s="15">
        <f t="shared" si="128"/>
        <v>0.50104999845650278</v>
      </c>
      <c r="AL312" s="34">
        <f t="shared" si="119"/>
        <v>0</v>
      </c>
      <c r="AM312" s="35">
        <f t="shared" si="129"/>
        <v>4.4000000999999997</v>
      </c>
      <c r="AN312" s="35">
        <f t="shared" si="130"/>
        <v>2.8181947167789136</v>
      </c>
      <c r="AO312" s="35">
        <f t="shared" si="131"/>
        <v>1.5818053832210861</v>
      </c>
      <c r="AP312" s="35">
        <f t="shared" si="132"/>
        <v>0</v>
      </c>
      <c r="AQ312" s="35">
        <f t="shared" si="133"/>
        <v>0</v>
      </c>
      <c r="AR312" s="35">
        <f t="shared" si="134"/>
        <v>0</v>
      </c>
    </row>
    <row r="313" spans="6:44" ht="15.75">
      <c r="F313">
        <v>521</v>
      </c>
      <c r="G313" s="35">
        <v>1.8000001000000001</v>
      </c>
      <c r="H313" s="35">
        <v>2.7</v>
      </c>
      <c r="I313" s="35">
        <v>5.5000004999999996</v>
      </c>
      <c r="J313" s="35">
        <v>10</v>
      </c>
      <c r="K313" s="35">
        <v>6.0000004999999996</v>
      </c>
      <c r="L313" s="35">
        <v>1.5000001000000001</v>
      </c>
      <c r="M313" s="35"/>
      <c r="N313" s="35">
        <v>1.5000001000000001</v>
      </c>
      <c r="O313" s="35">
        <v>5.5000004999999996</v>
      </c>
      <c r="P313" s="35">
        <v>0.5</v>
      </c>
      <c r="Q313" s="35"/>
      <c r="R313" s="34">
        <f t="shared" si="120"/>
        <v>1.8000001000000001</v>
      </c>
      <c r="S313" s="34">
        <f t="shared" si="108"/>
        <v>2.3355000000000001</v>
      </c>
      <c r="T313" s="34">
        <f t="shared" si="109"/>
        <v>2.2121002010999997</v>
      </c>
      <c r="U313" s="34">
        <f t="shared" si="121"/>
        <v>-1.1068</v>
      </c>
      <c r="V313" s="15">
        <f t="shared" si="122"/>
        <v>0.24846794868262756</v>
      </c>
      <c r="W313" s="34">
        <f t="shared" si="110"/>
        <v>2.4846794868262756</v>
      </c>
      <c r="X313" s="34">
        <f t="shared" si="111"/>
        <v>1.2900000000000023E-2</v>
      </c>
      <c r="Y313" s="15">
        <f t="shared" si="123"/>
        <v>0.50322495527805666</v>
      </c>
      <c r="Z313" s="34">
        <f t="shared" si="112"/>
        <v>3.0193499832808173</v>
      </c>
      <c r="AA313" s="34">
        <f t="shared" si="113"/>
        <v>-0.3819999999999999</v>
      </c>
      <c r="AB313" s="15">
        <f t="shared" si="124"/>
        <v>0.40564461209270181</v>
      </c>
      <c r="AC313" s="34">
        <f t="shared" si="114"/>
        <v>0.60846695870351397</v>
      </c>
      <c r="AD313" s="34">
        <f t="shared" si="125"/>
        <v>-0.79680000000000006</v>
      </c>
      <c r="AE313" s="15">
        <f t="shared" si="126"/>
        <v>0.31071044569635931</v>
      </c>
      <c r="AF313" s="34">
        <f t="shared" si="115"/>
        <v>0.46606569961558353</v>
      </c>
      <c r="AG313" s="34">
        <f t="shared" si="116"/>
        <v>0.80779999999999985</v>
      </c>
      <c r="AH313" s="15">
        <f t="shared" si="127"/>
        <v>0.69164049960599694</v>
      </c>
      <c r="AI313" s="34">
        <f t="shared" si="117"/>
        <v>3.8040230936532327</v>
      </c>
      <c r="AJ313" s="34">
        <f t="shared" si="118"/>
        <v>4.2000000000000925E-3</v>
      </c>
      <c r="AK313" s="15">
        <f t="shared" si="128"/>
        <v>0.50104999845650278</v>
      </c>
      <c r="AL313" s="34">
        <f t="shared" si="119"/>
        <v>0.25052499922825139</v>
      </c>
      <c r="AM313" s="35">
        <f t="shared" si="129"/>
        <v>27.5000012</v>
      </c>
      <c r="AN313" s="35">
        <f t="shared" si="130"/>
        <v>12.460096729910607</v>
      </c>
      <c r="AO313" s="35">
        <f t="shared" si="131"/>
        <v>15.039904470089393</v>
      </c>
      <c r="AP313" s="35">
        <f t="shared" si="132"/>
        <v>7.5000005999999999</v>
      </c>
      <c r="AQ313" s="35">
        <f t="shared" si="133"/>
        <v>4.520613792497068</v>
      </c>
      <c r="AR313" s="35">
        <f t="shared" si="134"/>
        <v>2.9793868075029319</v>
      </c>
    </row>
    <row r="314" spans="6:44" ht="15.75">
      <c r="F314">
        <v>522</v>
      </c>
      <c r="G314" s="35">
        <v>0.5</v>
      </c>
      <c r="H314" s="35">
        <v>1.7</v>
      </c>
      <c r="I314" s="35">
        <v>3.3000001999999999</v>
      </c>
      <c r="J314" s="35">
        <v>11.400001</v>
      </c>
      <c r="K314" s="35">
        <v>2.1000000999999999</v>
      </c>
      <c r="L314" s="35">
        <v>0</v>
      </c>
      <c r="M314" s="35"/>
      <c r="N314" s="35"/>
      <c r="O314" s="35"/>
      <c r="P314" s="35"/>
      <c r="Q314" s="35"/>
      <c r="R314" s="34">
        <f t="shared" si="120"/>
        <v>0.5</v>
      </c>
      <c r="S314" s="34">
        <f t="shared" si="108"/>
        <v>1.4704999999999999</v>
      </c>
      <c r="T314" s="34">
        <f t="shared" si="109"/>
        <v>1.3272600804399999</v>
      </c>
      <c r="U314" s="34">
        <f t="shared" si="121"/>
        <v>-1.1068</v>
      </c>
      <c r="V314" s="15">
        <f t="shared" si="122"/>
        <v>0.24846794868262756</v>
      </c>
      <c r="W314" s="34">
        <f t="shared" si="110"/>
        <v>2.8325348634499026</v>
      </c>
      <c r="X314" s="34">
        <f t="shared" si="111"/>
        <v>1.2900000000000023E-2</v>
      </c>
      <c r="Y314" s="15">
        <f t="shared" si="123"/>
        <v>0.50322495527805666</v>
      </c>
      <c r="Z314" s="34">
        <f t="shared" si="112"/>
        <v>1.0567724564064145</v>
      </c>
      <c r="AA314" s="34">
        <f t="shared" si="113"/>
        <v>-0.3819999999999999</v>
      </c>
      <c r="AB314" s="15">
        <f t="shared" si="124"/>
        <v>0.40564461209270181</v>
      </c>
      <c r="AC314" s="34">
        <f t="shared" si="114"/>
        <v>0</v>
      </c>
      <c r="AD314" s="34">
        <f t="shared" si="125"/>
        <v>-0.79680000000000006</v>
      </c>
      <c r="AE314" s="15">
        <f t="shared" si="126"/>
        <v>0.31071044569635931</v>
      </c>
      <c r="AF314" s="34">
        <f t="shared" si="115"/>
        <v>0</v>
      </c>
      <c r="AG314" s="34">
        <f t="shared" si="116"/>
        <v>0.80779999999999985</v>
      </c>
      <c r="AH314" s="15">
        <f t="shared" si="127"/>
        <v>0.69164049960599694</v>
      </c>
      <c r="AI314" s="34">
        <f t="shared" si="117"/>
        <v>0</v>
      </c>
      <c r="AJ314" s="34">
        <f t="shared" si="118"/>
        <v>4.2000000000000925E-3</v>
      </c>
      <c r="AK314" s="15">
        <f t="shared" si="128"/>
        <v>0.50104999845650278</v>
      </c>
      <c r="AL314" s="34">
        <f t="shared" si="119"/>
        <v>0</v>
      </c>
      <c r="AM314" s="35">
        <f t="shared" si="129"/>
        <v>19.000001299999997</v>
      </c>
      <c r="AN314" s="35">
        <f t="shared" si="130"/>
        <v>7.1870674002963169</v>
      </c>
      <c r="AO314" s="35">
        <f t="shared" si="131"/>
        <v>11.81293389970368</v>
      </c>
      <c r="AP314" s="35">
        <f t="shared" si="132"/>
        <v>0</v>
      </c>
      <c r="AQ314" s="35">
        <f t="shared" si="133"/>
        <v>0</v>
      </c>
      <c r="AR314" s="35">
        <f t="shared" si="134"/>
        <v>0</v>
      </c>
    </row>
    <row r="315" spans="6:44" ht="15.75">
      <c r="F315">
        <v>523</v>
      </c>
      <c r="G315" s="35">
        <v>0.70000004999999998</v>
      </c>
      <c r="H315" s="35">
        <v>1.6</v>
      </c>
      <c r="I315" s="35">
        <v>1.9000001</v>
      </c>
      <c r="J315" s="35">
        <v>11.700001</v>
      </c>
      <c r="K315" s="35">
        <v>11.500000999999999</v>
      </c>
      <c r="L315" s="35">
        <v>0</v>
      </c>
      <c r="M315" s="35"/>
      <c r="N315" s="35">
        <v>2.2000000000000002</v>
      </c>
      <c r="O315" s="35">
        <v>2.2000000000000002</v>
      </c>
      <c r="P315" s="35">
        <v>0</v>
      </c>
      <c r="Q315" s="35"/>
      <c r="R315" s="34">
        <f t="shared" si="120"/>
        <v>0.70000004999999998</v>
      </c>
      <c r="S315" s="34">
        <f t="shared" si="108"/>
        <v>1.3840000000000001</v>
      </c>
      <c r="T315" s="34">
        <f t="shared" si="109"/>
        <v>0.76418004021999997</v>
      </c>
      <c r="U315" s="34">
        <f t="shared" si="121"/>
        <v>-1.1068</v>
      </c>
      <c r="V315" s="15">
        <f t="shared" si="122"/>
        <v>0.24846794868262756</v>
      </c>
      <c r="W315" s="34">
        <f t="shared" si="110"/>
        <v>2.9070752480546913</v>
      </c>
      <c r="X315" s="34">
        <f t="shared" si="111"/>
        <v>1.2900000000000023E-2</v>
      </c>
      <c r="Y315" s="15">
        <f t="shared" si="123"/>
        <v>0.50322495527805666</v>
      </c>
      <c r="Z315" s="34">
        <f t="shared" si="112"/>
        <v>5.7870874889226069</v>
      </c>
      <c r="AA315" s="34">
        <f t="shared" si="113"/>
        <v>-0.3819999999999999</v>
      </c>
      <c r="AB315" s="15">
        <f t="shared" si="124"/>
        <v>0.40564461209270181</v>
      </c>
      <c r="AC315" s="34">
        <f t="shared" si="114"/>
        <v>0</v>
      </c>
      <c r="AD315" s="34">
        <f t="shared" si="125"/>
        <v>-0.79680000000000006</v>
      </c>
      <c r="AE315" s="15">
        <f t="shared" si="126"/>
        <v>0.31071044569635931</v>
      </c>
      <c r="AF315" s="34">
        <f t="shared" si="115"/>
        <v>0.68356298053199049</v>
      </c>
      <c r="AG315" s="34">
        <f t="shared" si="116"/>
        <v>0.80779999999999985</v>
      </c>
      <c r="AH315" s="15">
        <f t="shared" si="127"/>
        <v>0.69164049960599694</v>
      </c>
      <c r="AI315" s="34">
        <f t="shared" si="117"/>
        <v>1.5216090991331934</v>
      </c>
      <c r="AJ315" s="34">
        <f t="shared" si="118"/>
        <v>4.2000000000000925E-3</v>
      </c>
      <c r="AK315" s="15">
        <f t="shared" si="128"/>
        <v>0.50104999845650278</v>
      </c>
      <c r="AL315" s="34">
        <f t="shared" si="119"/>
        <v>0</v>
      </c>
      <c r="AM315" s="35">
        <f t="shared" si="129"/>
        <v>27.400002149999999</v>
      </c>
      <c r="AN315" s="35">
        <f t="shared" si="130"/>
        <v>11.542342827197299</v>
      </c>
      <c r="AO315" s="35">
        <f t="shared" si="131"/>
        <v>15.8576593228027</v>
      </c>
      <c r="AP315" s="35">
        <f t="shared" si="132"/>
        <v>4.4000000000000004</v>
      </c>
      <c r="AQ315" s="35">
        <f t="shared" si="133"/>
        <v>2.2051720796651839</v>
      </c>
      <c r="AR315" s="35">
        <f t="shared" si="134"/>
        <v>2.1948279203348164</v>
      </c>
    </row>
    <row r="316" spans="6:44" ht="15.75">
      <c r="F316">
        <v>524</v>
      </c>
      <c r="G316" s="35">
        <v>4.0000002999999999E-2</v>
      </c>
      <c r="H316" s="35">
        <v>0.2</v>
      </c>
      <c r="I316" s="35">
        <v>0.5</v>
      </c>
      <c r="J316" s="35">
        <v>1</v>
      </c>
      <c r="K316" s="35">
        <v>1</v>
      </c>
      <c r="L316" s="35">
        <v>0</v>
      </c>
      <c r="M316" s="35"/>
      <c r="N316" s="35"/>
      <c r="O316" s="35"/>
      <c r="P316" s="35"/>
      <c r="Q316" s="35"/>
      <c r="R316" s="34">
        <f t="shared" si="120"/>
        <v>4.0000002999999999E-2</v>
      </c>
      <c r="S316" s="34">
        <f t="shared" si="108"/>
        <v>0.17300000000000001</v>
      </c>
      <c r="T316" s="34">
        <f t="shared" si="109"/>
        <v>0.2011</v>
      </c>
      <c r="U316" s="34">
        <f t="shared" si="121"/>
        <v>-1.1068</v>
      </c>
      <c r="V316" s="15">
        <f t="shared" si="122"/>
        <v>0.24846794868262756</v>
      </c>
      <c r="W316" s="34">
        <f t="shared" si="110"/>
        <v>0.24846794868262756</v>
      </c>
      <c r="X316" s="34">
        <f t="shared" si="111"/>
        <v>1.2900000000000023E-2</v>
      </c>
      <c r="Y316" s="15">
        <f t="shared" si="123"/>
        <v>0.50322495527805666</v>
      </c>
      <c r="Z316" s="34">
        <f t="shared" si="112"/>
        <v>0.50322495527805666</v>
      </c>
      <c r="AA316" s="34">
        <f t="shared" si="113"/>
        <v>-0.3819999999999999</v>
      </c>
      <c r="AB316" s="15">
        <f t="shared" si="124"/>
        <v>0.40564461209270181</v>
      </c>
      <c r="AC316" s="34">
        <f t="shared" si="114"/>
        <v>0</v>
      </c>
      <c r="AD316" s="34">
        <f t="shared" si="125"/>
        <v>-0.79680000000000006</v>
      </c>
      <c r="AE316" s="15">
        <f t="shared" si="126"/>
        <v>0.31071044569635931</v>
      </c>
      <c r="AF316" s="34">
        <f t="shared" si="115"/>
        <v>0</v>
      </c>
      <c r="AG316" s="34">
        <f t="shared" si="116"/>
        <v>0.80779999999999985</v>
      </c>
      <c r="AH316" s="15">
        <f t="shared" si="127"/>
        <v>0.69164049960599694</v>
      </c>
      <c r="AI316" s="34">
        <f t="shared" si="117"/>
        <v>0</v>
      </c>
      <c r="AJ316" s="34">
        <f t="shared" si="118"/>
        <v>4.2000000000000925E-3</v>
      </c>
      <c r="AK316" s="15">
        <f t="shared" si="128"/>
        <v>0.50104999845650278</v>
      </c>
      <c r="AL316" s="34">
        <f t="shared" si="119"/>
        <v>0</v>
      </c>
      <c r="AM316" s="35">
        <f t="shared" si="129"/>
        <v>2.740000003</v>
      </c>
      <c r="AN316" s="35">
        <f t="shared" si="130"/>
        <v>1.1657929069606843</v>
      </c>
      <c r="AO316" s="35">
        <f t="shared" si="131"/>
        <v>1.5742070960393157</v>
      </c>
      <c r="AP316" s="35">
        <f t="shared" si="132"/>
        <v>0</v>
      </c>
      <c r="AQ316" s="35">
        <f t="shared" si="133"/>
        <v>0</v>
      </c>
      <c r="AR316" s="35">
        <f t="shared" si="134"/>
        <v>0</v>
      </c>
    </row>
    <row r="317" spans="6:44" ht="15.75">
      <c r="F317">
        <v>525</v>
      </c>
      <c r="G317" s="35">
        <v>0.3</v>
      </c>
      <c r="H317" s="35">
        <v>0.2</v>
      </c>
      <c r="I317" s="35">
        <v>0.24000001000000001</v>
      </c>
      <c r="J317" s="35">
        <v>0.5</v>
      </c>
      <c r="K317" s="35">
        <v>0.3</v>
      </c>
      <c r="L317" s="35">
        <v>0.2</v>
      </c>
      <c r="M317" s="35"/>
      <c r="N317" s="35">
        <v>0.5</v>
      </c>
      <c r="O317" s="35">
        <v>0.70000004999999998</v>
      </c>
      <c r="P317" s="35">
        <v>0.8</v>
      </c>
      <c r="Q317" s="35"/>
      <c r="R317" s="34">
        <f t="shared" si="120"/>
        <v>0.3</v>
      </c>
      <c r="S317" s="34">
        <f t="shared" si="108"/>
        <v>0.17300000000000001</v>
      </c>
      <c r="T317" s="34">
        <f t="shared" si="109"/>
        <v>9.6528004022E-2</v>
      </c>
      <c r="U317" s="34">
        <f t="shared" si="121"/>
        <v>-1.1068</v>
      </c>
      <c r="V317" s="15">
        <f t="shared" si="122"/>
        <v>0.24846794868262756</v>
      </c>
      <c r="W317" s="34">
        <f t="shared" si="110"/>
        <v>0.12423397434131378</v>
      </c>
      <c r="X317" s="34">
        <f t="shared" si="111"/>
        <v>1.2900000000000023E-2</v>
      </c>
      <c r="Y317" s="15">
        <f t="shared" si="123"/>
        <v>0.50322495527805666</v>
      </c>
      <c r="Z317" s="34">
        <f t="shared" si="112"/>
        <v>0.15096748658341699</v>
      </c>
      <c r="AA317" s="34">
        <f t="shared" si="113"/>
        <v>-0.3819999999999999</v>
      </c>
      <c r="AB317" s="15">
        <f t="shared" si="124"/>
        <v>0.40564461209270181</v>
      </c>
      <c r="AC317" s="34">
        <f t="shared" si="114"/>
        <v>8.1128922418540361E-2</v>
      </c>
      <c r="AD317" s="34">
        <f t="shared" si="125"/>
        <v>-0.79680000000000006</v>
      </c>
      <c r="AE317" s="15">
        <f t="shared" si="126"/>
        <v>0.31071044569635931</v>
      </c>
      <c r="AF317" s="34">
        <f t="shared" si="115"/>
        <v>0.15535522284817965</v>
      </c>
      <c r="AG317" s="34">
        <f t="shared" si="116"/>
        <v>0.80779999999999985</v>
      </c>
      <c r="AH317" s="15">
        <f t="shared" si="127"/>
        <v>0.69164049960599694</v>
      </c>
      <c r="AI317" s="34">
        <f t="shared" si="117"/>
        <v>0.48414838430622281</v>
      </c>
      <c r="AJ317" s="34">
        <f t="shared" si="118"/>
        <v>4.2000000000000925E-3</v>
      </c>
      <c r="AK317" s="15">
        <f t="shared" si="128"/>
        <v>0.50104999845650278</v>
      </c>
      <c r="AL317" s="34">
        <f t="shared" si="119"/>
        <v>0.40083999876520227</v>
      </c>
      <c r="AM317" s="35">
        <f t="shared" si="129"/>
        <v>1.7400000100000002</v>
      </c>
      <c r="AN317" s="35">
        <f t="shared" si="130"/>
        <v>0.92585838736527104</v>
      </c>
      <c r="AO317" s="35">
        <f t="shared" si="131"/>
        <v>0.81414162263472911</v>
      </c>
      <c r="AP317" s="35">
        <f t="shared" si="132"/>
        <v>2.0000000499999997</v>
      </c>
      <c r="AQ317" s="35">
        <f t="shared" si="133"/>
        <v>1.0403436059196047</v>
      </c>
      <c r="AR317" s="35">
        <f t="shared" si="134"/>
        <v>0.95965644408039497</v>
      </c>
    </row>
    <row r="318" spans="6:44" ht="15.75">
      <c r="F318">
        <v>526</v>
      </c>
      <c r="G318" s="35">
        <v>2</v>
      </c>
      <c r="H318" s="35">
        <v>3.1000000999999999</v>
      </c>
      <c r="I318" s="35">
        <v>6.5000004999999996</v>
      </c>
      <c r="J318" s="35">
        <v>10</v>
      </c>
      <c r="K318" s="35">
        <v>8</v>
      </c>
      <c r="L318" s="35">
        <v>1</v>
      </c>
      <c r="M318" s="35"/>
      <c r="N318" s="35">
        <v>1.5000001000000001</v>
      </c>
      <c r="O318" s="35">
        <v>5.5000004999999996</v>
      </c>
      <c r="P318" s="35">
        <v>0.5</v>
      </c>
      <c r="Q318" s="35"/>
      <c r="R318" s="34">
        <f t="shared" si="120"/>
        <v>2</v>
      </c>
      <c r="S318" s="34">
        <f t="shared" si="108"/>
        <v>2.6815000864999998</v>
      </c>
      <c r="T318" s="34">
        <f t="shared" si="109"/>
        <v>2.6143002010999998</v>
      </c>
      <c r="U318" s="34">
        <f t="shared" si="121"/>
        <v>-1.1068</v>
      </c>
      <c r="V318" s="15">
        <f t="shared" si="122"/>
        <v>0.24846794868262756</v>
      </c>
      <c r="W318" s="34">
        <f t="shared" si="110"/>
        <v>2.4846794868262756</v>
      </c>
      <c r="X318" s="34">
        <f t="shared" si="111"/>
        <v>1.2900000000000023E-2</v>
      </c>
      <c r="Y318" s="15">
        <f t="shared" si="123"/>
        <v>0.50322495527805666</v>
      </c>
      <c r="Z318" s="34">
        <f t="shared" si="112"/>
        <v>4.0257996422244533</v>
      </c>
      <c r="AA318" s="34">
        <f t="shared" si="113"/>
        <v>-0.3819999999999999</v>
      </c>
      <c r="AB318" s="15">
        <f t="shared" si="124"/>
        <v>0.40564461209270181</v>
      </c>
      <c r="AC318" s="34">
        <f t="shared" si="114"/>
        <v>0.40564461209270181</v>
      </c>
      <c r="AD318" s="34">
        <f t="shared" si="125"/>
        <v>-0.79680000000000006</v>
      </c>
      <c r="AE318" s="15">
        <f t="shared" si="126"/>
        <v>0.31071044569635931</v>
      </c>
      <c r="AF318" s="34">
        <f t="shared" si="115"/>
        <v>0.46606569961558353</v>
      </c>
      <c r="AG318" s="34">
        <f t="shared" si="116"/>
        <v>0.80779999999999985</v>
      </c>
      <c r="AH318" s="15">
        <f t="shared" si="127"/>
        <v>0.69164049960599694</v>
      </c>
      <c r="AI318" s="34">
        <f t="shared" si="117"/>
        <v>3.8040230936532327</v>
      </c>
      <c r="AJ318" s="34">
        <f t="shared" si="118"/>
        <v>4.2000000000000925E-3</v>
      </c>
      <c r="AK318" s="15">
        <f t="shared" si="128"/>
        <v>0.50104999845650278</v>
      </c>
      <c r="AL318" s="34">
        <f t="shared" si="119"/>
        <v>0.25052499922825139</v>
      </c>
      <c r="AM318" s="35">
        <f t="shared" si="129"/>
        <v>30.600000600000001</v>
      </c>
      <c r="AN318" s="35">
        <f t="shared" si="130"/>
        <v>14.211924028743431</v>
      </c>
      <c r="AO318" s="35">
        <f t="shared" si="131"/>
        <v>16.388076571256569</v>
      </c>
      <c r="AP318" s="35">
        <f t="shared" si="132"/>
        <v>7.5000005999999999</v>
      </c>
      <c r="AQ318" s="35">
        <f t="shared" si="133"/>
        <v>4.520613792497068</v>
      </c>
      <c r="AR318" s="35">
        <f t="shared" si="134"/>
        <v>2.9793868075029319</v>
      </c>
    </row>
    <row r="319" spans="6:44" ht="15.75">
      <c r="F319">
        <v>527</v>
      </c>
      <c r="G319" s="35">
        <v>1</v>
      </c>
      <c r="H319" s="35">
        <v>1.5000001000000001</v>
      </c>
      <c r="I319" s="35">
        <v>1.1000000000000001</v>
      </c>
      <c r="J319" s="35">
        <v>7.4000006000000003</v>
      </c>
      <c r="K319" s="35">
        <v>1.5000001000000001</v>
      </c>
      <c r="L319" s="35">
        <v>0</v>
      </c>
      <c r="M319" s="35"/>
      <c r="N319" s="35"/>
      <c r="O319" s="35"/>
      <c r="P319" s="35"/>
      <c r="Q319" s="35"/>
      <c r="R319" s="34">
        <f t="shared" si="120"/>
        <v>1</v>
      </c>
      <c r="S319" s="34">
        <f t="shared" si="108"/>
        <v>1.2975000864999999</v>
      </c>
      <c r="T319" s="34">
        <f t="shared" si="109"/>
        <v>0.44242000000000004</v>
      </c>
      <c r="U319" s="34">
        <f t="shared" si="121"/>
        <v>-1.1068</v>
      </c>
      <c r="V319" s="15">
        <f t="shared" si="122"/>
        <v>0.24846794868262756</v>
      </c>
      <c r="W319" s="34">
        <f t="shared" si="110"/>
        <v>1.8386629693322132</v>
      </c>
      <c r="X319" s="34">
        <f t="shared" si="111"/>
        <v>1.2900000000000023E-2</v>
      </c>
      <c r="Y319" s="15">
        <f t="shared" si="123"/>
        <v>0.50322495527805666</v>
      </c>
      <c r="Z319" s="34">
        <f t="shared" si="112"/>
        <v>0.75483748323958055</v>
      </c>
      <c r="AA319" s="34">
        <f t="shared" si="113"/>
        <v>-0.3819999999999999</v>
      </c>
      <c r="AB319" s="15">
        <f t="shared" si="124"/>
        <v>0.40564461209270181</v>
      </c>
      <c r="AC319" s="34">
        <f t="shared" si="114"/>
        <v>0</v>
      </c>
      <c r="AD319" s="34">
        <f t="shared" si="125"/>
        <v>-0.79680000000000006</v>
      </c>
      <c r="AE319" s="15">
        <f t="shared" si="126"/>
        <v>0.31071044569635931</v>
      </c>
      <c r="AF319" s="34">
        <f t="shared" si="115"/>
        <v>0</v>
      </c>
      <c r="AG319" s="34">
        <f t="shared" si="116"/>
        <v>0.80779999999999985</v>
      </c>
      <c r="AH319" s="15">
        <f t="shared" si="127"/>
        <v>0.69164049960599694</v>
      </c>
      <c r="AI319" s="34">
        <f t="shared" si="117"/>
        <v>0</v>
      </c>
      <c r="AJ319" s="34">
        <f t="shared" si="118"/>
        <v>4.2000000000000925E-3</v>
      </c>
      <c r="AK319" s="15">
        <f t="shared" si="128"/>
        <v>0.50104999845650278</v>
      </c>
      <c r="AL319" s="34">
        <f t="shared" si="119"/>
        <v>0</v>
      </c>
      <c r="AM319" s="35">
        <f t="shared" si="129"/>
        <v>12.5000008</v>
      </c>
      <c r="AN319" s="35">
        <f t="shared" si="130"/>
        <v>5.3334205390717937</v>
      </c>
      <c r="AO319" s="35">
        <f t="shared" si="131"/>
        <v>7.1665802609282068</v>
      </c>
      <c r="AP319" s="35">
        <f t="shared" si="132"/>
        <v>0</v>
      </c>
      <c r="AQ319" s="35">
        <f t="shared" si="133"/>
        <v>0</v>
      </c>
      <c r="AR319" s="35">
        <f t="shared" si="134"/>
        <v>0</v>
      </c>
    </row>
    <row r="320" spans="6:44" ht="15.75">
      <c r="F320">
        <v>528</v>
      </c>
      <c r="G320" s="35">
        <v>0.70000004999999998</v>
      </c>
      <c r="H320" s="35">
        <v>1.6</v>
      </c>
      <c r="I320" s="35">
        <v>1.9000001</v>
      </c>
      <c r="J320" s="35">
        <v>11.700001</v>
      </c>
      <c r="K320" s="35">
        <v>11.500000999999999</v>
      </c>
      <c r="L320" s="35">
        <v>1.8000001000000001</v>
      </c>
      <c r="M320" s="35"/>
      <c r="N320" s="35"/>
      <c r="O320" s="35"/>
      <c r="P320" s="35"/>
      <c r="Q320" s="35"/>
      <c r="R320" s="34">
        <f t="shared" si="120"/>
        <v>0.70000004999999998</v>
      </c>
      <c r="S320" s="34">
        <f t="shared" si="108"/>
        <v>1.3840000000000001</v>
      </c>
      <c r="T320" s="34">
        <f t="shared" si="109"/>
        <v>0.76418004021999997</v>
      </c>
      <c r="U320" s="34">
        <f t="shared" si="121"/>
        <v>-1.1068</v>
      </c>
      <c r="V320" s="15">
        <f t="shared" si="122"/>
        <v>0.24846794868262756</v>
      </c>
      <c r="W320" s="34">
        <f t="shared" si="110"/>
        <v>2.9070752480546913</v>
      </c>
      <c r="X320" s="34">
        <f t="shared" si="111"/>
        <v>1.2900000000000023E-2</v>
      </c>
      <c r="Y320" s="15">
        <f t="shared" si="123"/>
        <v>0.50322495527805666</v>
      </c>
      <c r="Z320" s="34">
        <f t="shared" si="112"/>
        <v>5.7870874889226069</v>
      </c>
      <c r="AA320" s="34">
        <f t="shared" si="113"/>
        <v>-0.3819999999999999</v>
      </c>
      <c r="AB320" s="15">
        <f t="shared" si="124"/>
        <v>0.40564461209270181</v>
      </c>
      <c r="AC320" s="34">
        <f t="shared" si="114"/>
        <v>0.73016034233132454</v>
      </c>
      <c r="AD320" s="34">
        <f t="shared" si="125"/>
        <v>-0.79680000000000006</v>
      </c>
      <c r="AE320" s="15">
        <f t="shared" si="126"/>
        <v>0.31071044569635931</v>
      </c>
      <c r="AF320" s="34">
        <f t="shared" si="115"/>
        <v>0</v>
      </c>
      <c r="AG320" s="34">
        <f t="shared" si="116"/>
        <v>0.80779999999999985</v>
      </c>
      <c r="AH320" s="15">
        <f t="shared" si="127"/>
        <v>0.69164049960599694</v>
      </c>
      <c r="AI320" s="34">
        <f t="shared" si="117"/>
        <v>0</v>
      </c>
      <c r="AJ320" s="34">
        <f t="shared" si="118"/>
        <v>4.2000000000000925E-3</v>
      </c>
      <c r="AK320" s="15">
        <f t="shared" si="128"/>
        <v>0.50104999845650278</v>
      </c>
      <c r="AL320" s="34">
        <f t="shared" si="119"/>
        <v>0</v>
      </c>
      <c r="AM320" s="35">
        <f t="shared" si="129"/>
        <v>29.200002249999997</v>
      </c>
      <c r="AN320" s="35">
        <f t="shared" si="130"/>
        <v>12.272503169528623</v>
      </c>
      <c r="AO320" s="35">
        <f t="shared" si="131"/>
        <v>16.927499080471375</v>
      </c>
      <c r="AP320" s="35">
        <f t="shared" si="132"/>
        <v>0</v>
      </c>
      <c r="AQ320" s="35">
        <f t="shared" si="133"/>
        <v>0</v>
      </c>
      <c r="AR320" s="35">
        <f t="shared" si="134"/>
        <v>0</v>
      </c>
    </row>
    <row r="321" spans="6:44" ht="15.75">
      <c r="F321">
        <v>529</v>
      </c>
      <c r="G321" s="35">
        <v>0.1</v>
      </c>
      <c r="H321" s="35">
        <v>0.5</v>
      </c>
      <c r="I321" s="35">
        <v>0.5</v>
      </c>
      <c r="J321" s="35">
        <v>4</v>
      </c>
      <c r="K321" s="35">
        <v>1.5000001000000001</v>
      </c>
      <c r="L321" s="35">
        <v>0</v>
      </c>
      <c r="M321" s="35"/>
      <c r="N321" s="35"/>
      <c r="O321" s="35"/>
      <c r="P321" s="35"/>
      <c r="Q321" s="35"/>
      <c r="R321" s="34">
        <f t="shared" si="120"/>
        <v>0.1</v>
      </c>
      <c r="S321" s="34">
        <f t="shared" si="108"/>
        <v>0.4325</v>
      </c>
      <c r="T321" s="34">
        <f t="shared" si="109"/>
        <v>0.2011</v>
      </c>
      <c r="U321" s="34">
        <f t="shared" si="121"/>
        <v>-1.1068</v>
      </c>
      <c r="V321" s="15">
        <f t="shared" si="122"/>
        <v>0.24846794868262756</v>
      </c>
      <c r="W321" s="34">
        <f t="shared" si="110"/>
        <v>0.99387179473051024</v>
      </c>
      <c r="X321" s="34">
        <f t="shared" si="111"/>
        <v>1.2900000000000023E-2</v>
      </c>
      <c r="Y321" s="15">
        <f t="shared" si="123"/>
        <v>0.50322495527805666</v>
      </c>
      <c r="Z321" s="34">
        <f t="shared" si="112"/>
        <v>0.75483748323958055</v>
      </c>
      <c r="AA321" s="34">
        <f t="shared" si="113"/>
        <v>-0.3819999999999999</v>
      </c>
      <c r="AB321" s="15">
        <f t="shared" si="124"/>
        <v>0.40564461209270181</v>
      </c>
      <c r="AC321" s="34">
        <f t="shared" si="114"/>
        <v>0</v>
      </c>
      <c r="AD321" s="34">
        <f t="shared" si="125"/>
        <v>-0.79680000000000006</v>
      </c>
      <c r="AE321" s="15">
        <f t="shared" si="126"/>
        <v>0.31071044569635931</v>
      </c>
      <c r="AF321" s="34">
        <f t="shared" si="115"/>
        <v>0</v>
      </c>
      <c r="AG321" s="34">
        <f t="shared" si="116"/>
        <v>0.80779999999999985</v>
      </c>
      <c r="AH321" s="15">
        <f t="shared" si="127"/>
        <v>0.69164049960599694</v>
      </c>
      <c r="AI321" s="34">
        <f t="shared" si="117"/>
        <v>0</v>
      </c>
      <c r="AJ321" s="34">
        <f t="shared" si="118"/>
        <v>4.2000000000000925E-3</v>
      </c>
      <c r="AK321" s="15">
        <f t="shared" si="128"/>
        <v>0.50104999845650278</v>
      </c>
      <c r="AL321" s="34">
        <f t="shared" si="119"/>
        <v>0</v>
      </c>
      <c r="AM321" s="35">
        <f t="shared" si="129"/>
        <v>6.6000000999999999</v>
      </c>
      <c r="AN321" s="35">
        <f t="shared" si="130"/>
        <v>2.4823092779700908</v>
      </c>
      <c r="AO321" s="35">
        <f t="shared" si="131"/>
        <v>4.1176908220299087</v>
      </c>
      <c r="AP321" s="35">
        <f t="shared" si="132"/>
        <v>0</v>
      </c>
      <c r="AQ321" s="35">
        <f t="shared" si="133"/>
        <v>0</v>
      </c>
      <c r="AR321" s="35">
        <f t="shared" si="134"/>
        <v>0</v>
      </c>
    </row>
    <row r="322" spans="6:44" ht="15.75">
      <c r="F322">
        <v>530</v>
      </c>
      <c r="G322" s="35">
        <v>0.70000004999999998</v>
      </c>
      <c r="H322" s="35">
        <v>1.6</v>
      </c>
      <c r="I322" s="35">
        <v>1.9000001</v>
      </c>
      <c r="J322" s="35">
        <v>13.000000999999999</v>
      </c>
      <c r="K322" s="35">
        <v>15.000000999999999</v>
      </c>
      <c r="L322" s="35">
        <v>2</v>
      </c>
      <c r="M322" s="35"/>
      <c r="N322" s="35"/>
      <c r="O322" s="35"/>
      <c r="P322" s="35"/>
      <c r="Q322" s="35"/>
      <c r="R322" s="34">
        <f t="shared" si="120"/>
        <v>0.70000004999999998</v>
      </c>
      <c r="S322" s="34">
        <f t="shared" si="108"/>
        <v>1.3840000000000001</v>
      </c>
      <c r="T322" s="34">
        <f t="shared" si="109"/>
        <v>0.76418004021999997</v>
      </c>
      <c r="U322" s="34">
        <f t="shared" si="121"/>
        <v>-1.1068</v>
      </c>
      <c r="V322" s="15">
        <f t="shared" si="122"/>
        <v>0.24846794868262756</v>
      </c>
      <c r="W322" s="34">
        <f t="shared" si="110"/>
        <v>3.2300835813421069</v>
      </c>
      <c r="X322" s="34">
        <f t="shared" si="111"/>
        <v>1.2900000000000023E-2</v>
      </c>
      <c r="Y322" s="15">
        <f t="shared" si="123"/>
        <v>0.50322495527805666</v>
      </c>
      <c r="Z322" s="34">
        <f t="shared" si="112"/>
        <v>7.5483748323958046</v>
      </c>
      <c r="AA322" s="34">
        <f t="shared" si="113"/>
        <v>-0.3819999999999999</v>
      </c>
      <c r="AB322" s="15">
        <f t="shared" si="124"/>
        <v>0.40564461209270181</v>
      </c>
      <c r="AC322" s="34">
        <f t="shared" si="114"/>
        <v>0.81128922418540361</v>
      </c>
      <c r="AD322" s="34">
        <f t="shared" si="125"/>
        <v>-0.79680000000000006</v>
      </c>
      <c r="AE322" s="15">
        <f t="shared" si="126"/>
        <v>0.31071044569635931</v>
      </c>
      <c r="AF322" s="34">
        <f t="shared" si="115"/>
        <v>0</v>
      </c>
      <c r="AG322" s="34">
        <f t="shared" si="116"/>
        <v>0.80779999999999985</v>
      </c>
      <c r="AH322" s="15">
        <f t="shared" si="127"/>
        <v>0.69164049960599694</v>
      </c>
      <c r="AI322" s="34">
        <f t="shared" si="117"/>
        <v>0</v>
      </c>
      <c r="AJ322" s="34">
        <f t="shared" si="118"/>
        <v>4.2000000000000925E-3</v>
      </c>
      <c r="AK322" s="15">
        <f t="shared" si="128"/>
        <v>0.50104999845650278</v>
      </c>
      <c r="AL322" s="34">
        <f t="shared" si="119"/>
        <v>0</v>
      </c>
      <c r="AM322" s="35">
        <f t="shared" si="129"/>
        <v>34.200002149999996</v>
      </c>
      <c r="AN322" s="35">
        <f t="shared" si="130"/>
        <v>14.437927728143315</v>
      </c>
      <c r="AO322" s="35">
        <f t="shared" si="131"/>
        <v>19.762074421856681</v>
      </c>
      <c r="AP322" s="35">
        <f t="shared" si="132"/>
        <v>0</v>
      </c>
      <c r="AQ322" s="35">
        <f t="shared" si="133"/>
        <v>0</v>
      </c>
      <c r="AR322" s="35">
        <f t="shared" si="134"/>
        <v>0</v>
      </c>
    </row>
    <row r="323" spans="6:44" ht="15.75">
      <c r="F323">
        <v>531</v>
      </c>
      <c r="G323" s="35">
        <v>0.8</v>
      </c>
      <c r="H323" s="35">
        <v>2.2000000000000002</v>
      </c>
      <c r="I323" s="35">
        <v>3.5000002000000001</v>
      </c>
      <c r="J323" s="35">
        <v>6.0000004999999996</v>
      </c>
      <c r="K323" s="35">
        <v>4</v>
      </c>
      <c r="L323" s="35">
        <v>1</v>
      </c>
      <c r="M323" s="35"/>
      <c r="N323" s="35">
        <v>6.0000004999999996</v>
      </c>
      <c r="O323" s="35">
        <v>4</v>
      </c>
      <c r="P323" s="35">
        <v>0</v>
      </c>
      <c r="Q323" s="35"/>
      <c r="R323" s="34">
        <f t="shared" si="120"/>
        <v>0.8</v>
      </c>
      <c r="S323" s="34">
        <f t="shared" ref="S323:S386" si="135">H323*$C$9</f>
        <v>1.903</v>
      </c>
      <c r="T323" s="34">
        <f t="shared" ref="T323:T386" si="136">I323*$C$10</f>
        <v>1.4077000804399999</v>
      </c>
      <c r="U323" s="34">
        <f t="shared" si="121"/>
        <v>-1.1068</v>
      </c>
      <c r="V323" s="15">
        <f t="shared" si="122"/>
        <v>0.24846794868262756</v>
      </c>
      <c r="W323" s="34">
        <f t="shared" ref="W323:W386" si="137">J323*V323</f>
        <v>1.4908078163297396</v>
      </c>
      <c r="X323" s="34">
        <f t="shared" ref="X323:X386" si="138">$D$12+($E$12*$C$5)</f>
        <v>1.2900000000000023E-2</v>
      </c>
      <c r="Y323" s="15">
        <f t="shared" si="123"/>
        <v>0.50322495527805666</v>
      </c>
      <c r="Z323" s="34">
        <f t="shared" ref="Z323:Z386" si="139">Y323*K323</f>
        <v>2.0128998211122267</v>
      </c>
      <c r="AA323" s="34">
        <f t="shared" ref="AA323:AA386" si="140">$D$13+($E$13*$C$5)</f>
        <v>-0.3819999999999999</v>
      </c>
      <c r="AB323" s="15">
        <f t="shared" si="124"/>
        <v>0.40564461209270181</v>
      </c>
      <c r="AC323" s="34">
        <f t="shared" ref="AC323:AC386" si="141">AB323*L323</f>
        <v>0.40564461209270181</v>
      </c>
      <c r="AD323" s="34">
        <f t="shared" si="125"/>
        <v>-0.79680000000000006</v>
      </c>
      <c r="AE323" s="15">
        <f t="shared" si="126"/>
        <v>0.31071044569635931</v>
      </c>
      <c r="AF323" s="34">
        <f t="shared" ref="AF323:AF386" si="142">AE323*N323</f>
        <v>1.8642628295333785</v>
      </c>
      <c r="AG323" s="34">
        <f t="shared" ref="AG323:AG386" si="143">$D$15+($E$15*$D$5)</f>
        <v>0.80779999999999985</v>
      </c>
      <c r="AH323" s="15">
        <f t="shared" si="127"/>
        <v>0.69164049960599694</v>
      </c>
      <c r="AI323" s="34">
        <f t="shared" ref="AI323:AI386" si="144">AH323*O323</f>
        <v>2.7665619984239878</v>
      </c>
      <c r="AJ323" s="34">
        <f t="shared" ref="AJ323:AJ386" si="145">$D$16+($E$16*$D$5)</f>
        <v>4.2000000000000925E-3</v>
      </c>
      <c r="AK323" s="15">
        <f t="shared" si="128"/>
        <v>0.50104999845650278</v>
      </c>
      <c r="AL323" s="34">
        <f t="shared" ref="AL323:AL386" si="146">AK323*P323</f>
        <v>0</v>
      </c>
      <c r="AM323" s="35">
        <f t="shared" si="129"/>
        <v>17.500000700000001</v>
      </c>
      <c r="AN323" s="35">
        <f t="shared" si="130"/>
        <v>8.0200523299746678</v>
      </c>
      <c r="AO323" s="35">
        <f t="shared" si="131"/>
        <v>9.4799483700253333</v>
      </c>
      <c r="AP323" s="35">
        <f t="shared" si="132"/>
        <v>10.000000499999999</v>
      </c>
      <c r="AQ323" s="35">
        <f t="shared" si="133"/>
        <v>4.6308248279573663</v>
      </c>
      <c r="AR323" s="35">
        <f t="shared" si="134"/>
        <v>5.3691756720426325</v>
      </c>
    </row>
    <row r="324" spans="6:44" ht="15.75">
      <c r="F324">
        <v>532</v>
      </c>
      <c r="G324" s="35">
        <v>0.4</v>
      </c>
      <c r="H324" s="35">
        <v>3.0000002000000001</v>
      </c>
      <c r="I324" s="35">
        <v>5.1000003999999999</v>
      </c>
      <c r="J324" s="35">
        <v>10</v>
      </c>
      <c r="K324" s="35">
        <v>4</v>
      </c>
      <c r="L324" s="35">
        <v>2</v>
      </c>
      <c r="M324" s="35"/>
      <c r="N324" s="35">
        <v>3.7000003000000001</v>
      </c>
      <c r="O324" s="35">
        <v>3.5000002000000001</v>
      </c>
      <c r="P324" s="35">
        <v>1.7</v>
      </c>
      <c r="Q324" s="35"/>
      <c r="R324" s="34">
        <f t="shared" ref="R324:R387" si="147">G324</f>
        <v>0.4</v>
      </c>
      <c r="S324" s="34">
        <f t="shared" si="135"/>
        <v>2.5950001729999999</v>
      </c>
      <c r="T324" s="34">
        <f t="shared" si="136"/>
        <v>2.0512201608799998</v>
      </c>
      <c r="U324" s="34">
        <f t="shared" ref="U324:U387" si="148">$D$11-($E$11*$D$5)</f>
        <v>-1.1068</v>
      </c>
      <c r="V324" s="15">
        <f t="shared" ref="V324:V387" si="149">EXP(U324)/(1+EXP(U324))</f>
        <v>0.24846794868262756</v>
      </c>
      <c r="W324" s="34">
        <f t="shared" si="137"/>
        <v>2.4846794868262756</v>
      </c>
      <c r="X324" s="34">
        <f t="shared" si="138"/>
        <v>1.2900000000000023E-2</v>
      </c>
      <c r="Y324" s="15">
        <f t="shared" ref="Y324:Y387" si="150">EXP(X324)/(1+EXP(X324))</f>
        <v>0.50322495527805666</v>
      </c>
      <c r="Z324" s="34">
        <f t="shared" si="139"/>
        <v>2.0128998211122267</v>
      </c>
      <c r="AA324" s="34">
        <f t="shared" si="140"/>
        <v>-0.3819999999999999</v>
      </c>
      <c r="AB324" s="15">
        <f t="shared" ref="AB324:AB387" si="151">EXP(AA324)/(1+EXP(AA324))</f>
        <v>0.40564461209270181</v>
      </c>
      <c r="AC324" s="34">
        <f t="shared" si="141"/>
        <v>0.81128922418540361</v>
      </c>
      <c r="AD324" s="34">
        <f t="shared" ref="AD324:AD387" si="152">$D$14+($E$14*$D$5)</f>
        <v>-0.79680000000000006</v>
      </c>
      <c r="AE324" s="15">
        <f t="shared" ref="AE324:AE387" si="153">EXP(AD324)/(1+EXP(AD324))</f>
        <v>0.31071044569635931</v>
      </c>
      <c r="AF324" s="34">
        <f t="shared" si="142"/>
        <v>1.1496287422896632</v>
      </c>
      <c r="AG324" s="34">
        <f t="shared" si="143"/>
        <v>0.80779999999999985</v>
      </c>
      <c r="AH324" s="15">
        <f t="shared" ref="AH324:AH387" si="154">EXP(AG324)/(1+EXP(AG324))</f>
        <v>0.69164049960599694</v>
      </c>
      <c r="AI324" s="34">
        <f t="shared" si="144"/>
        <v>2.4207418869490893</v>
      </c>
      <c r="AJ324" s="34">
        <f t="shared" si="145"/>
        <v>4.2000000000000925E-3</v>
      </c>
      <c r="AK324" s="15">
        <f t="shared" ref="AK324:AK387" si="155">EXP(AJ324)/(1+EXP(AJ324))</f>
        <v>0.50104999845650278</v>
      </c>
      <c r="AL324" s="34">
        <f t="shared" si="146"/>
        <v>0.85178499737605473</v>
      </c>
      <c r="AM324" s="35">
        <f t="shared" ref="AM324:AM387" si="156">SUM(G324:L324)</f>
        <v>24.5000006</v>
      </c>
      <c r="AN324" s="35">
        <f t="shared" ref="AN324:AN387" si="157">SUM(R324:T324,W324,Z324,AC324)</f>
        <v>10.355088866003904</v>
      </c>
      <c r="AO324" s="35">
        <f t="shared" ref="AO324:AO387" si="158">AM324-AN324</f>
        <v>14.144911733996096</v>
      </c>
      <c r="AP324" s="35">
        <f t="shared" ref="AP324:AP387" si="159">SUM(N324:P324)</f>
        <v>8.9000004999999991</v>
      </c>
      <c r="AQ324" s="35">
        <f t="shared" ref="AQ324:AQ387" si="160">SUM(AF324,AI324,AL324)</f>
        <v>4.4221556266148072</v>
      </c>
      <c r="AR324" s="35">
        <f t="shared" ref="AR324:AR387" si="161">AP324-AQ324</f>
        <v>4.4778448733851919</v>
      </c>
    </row>
    <row r="325" spans="6:44" ht="15.75">
      <c r="F325">
        <v>533</v>
      </c>
      <c r="G325" s="35">
        <v>0.4</v>
      </c>
      <c r="H325" s="35">
        <v>0.70000004999999998</v>
      </c>
      <c r="I325" s="35">
        <v>1</v>
      </c>
      <c r="J325" s="35">
        <v>10</v>
      </c>
      <c r="K325" s="35">
        <v>4.5</v>
      </c>
      <c r="L325" s="35">
        <v>1.5000001000000001</v>
      </c>
      <c r="M325" s="35"/>
      <c r="N325" s="35">
        <v>0.70000004999999998</v>
      </c>
      <c r="O325" s="35">
        <v>0</v>
      </c>
      <c r="P325" s="35">
        <v>0</v>
      </c>
      <c r="Q325" s="35"/>
      <c r="R325" s="34">
        <f t="shared" si="147"/>
        <v>0.4</v>
      </c>
      <c r="S325" s="34">
        <f t="shared" si="135"/>
        <v>0.60550004324999995</v>
      </c>
      <c r="T325" s="34">
        <f t="shared" si="136"/>
        <v>0.4022</v>
      </c>
      <c r="U325" s="34">
        <f t="shared" si="148"/>
        <v>-1.1068</v>
      </c>
      <c r="V325" s="15">
        <f t="shared" si="149"/>
        <v>0.24846794868262756</v>
      </c>
      <c r="W325" s="34">
        <f t="shared" si="137"/>
        <v>2.4846794868262756</v>
      </c>
      <c r="X325" s="34">
        <f t="shared" si="138"/>
        <v>1.2900000000000023E-2</v>
      </c>
      <c r="Y325" s="15">
        <f t="shared" si="150"/>
        <v>0.50322495527805666</v>
      </c>
      <c r="Z325" s="34">
        <f t="shared" si="139"/>
        <v>2.2645122987512551</v>
      </c>
      <c r="AA325" s="34">
        <f t="shared" si="140"/>
        <v>-0.3819999999999999</v>
      </c>
      <c r="AB325" s="15">
        <f t="shared" si="151"/>
        <v>0.40564461209270181</v>
      </c>
      <c r="AC325" s="34">
        <f t="shared" si="141"/>
        <v>0.60846695870351397</v>
      </c>
      <c r="AD325" s="34">
        <f t="shared" si="152"/>
        <v>-0.79680000000000006</v>
      </c>
      <c r="AE325" s="15">
        <f t="shared" si="153"/>
        <v>0.31071044569635931</v>
      </c>
      <c r="AF325" s="34">
        <f t="shared" si="142"/>
        <v>0.21749732752297379</v>
      </c>
      <c r="AG325" s="34">
        <f t="shared" si="143"/>
        <v>0.80779999999999985</v>
      </c>
      <c r="AH325" s="15">
        <f t="shared" si="154"/>
        <v>0.69164049960599694</v>
      </c>
      <c r="AI325" s="34">
        <f t="shared" si="144"/>
        <v>0</v>
      </c>
      <c r="AJ325" s="34">
        <f t="shared" si="145"/>
        <v>4.2000000000000925E-3</v>
      </c>
      <c r="AK325" s="15">
        <f t="shared" si="155"/>
        <v>0.50104999845650278</v>
      </c>
      <c r="AL325" s="34">
        <f t="shared" si="146"/>
        <v>0</v>
      </c>
      <c r="AM325" s="35">
        <f t="shared" si="156"/>
        <v>18.10000015</v>
      </c>
      <c r="AN325" s="35">
        <f t="shared" si="157"/>
        <v>6.7653587875310448</v>
      </c>
      <c r="AO325" s="35">
        <f t="shared" si="158"/>
        <v>11.334641362468954</v>
      </c>
      <c r="AP325" s="35">
        <f t="shared" si="159"/>
        <v>0.70000004999999998</v>
      </c>
      <c r="AQ325" s="35">
        <f t="shared" si="160"/>
        <v>0.21749732752297379</v>
      </c>
      <c r="AR325" s="35">
        <f t="shared" si="161"/>
        <v>0.48250272247702619</v>
      </c>
    </row>
    <row r="326" spans="6:44" ht="15.75">
      <c r="F326">
        <v>534</v>
      </c>
      <c r="G326" s="35">
        <v>0.4</v>
      </c>
      <c r="H326" s="35">
        <v>0.70000004999999998</v>
      </c>
      <c r="I326" s="35">
        <v>1</v>
      </c>
      <c r="J326" s="35">
        <v>5</v>
      </c>
      <c r="K326" s="35">
        <v>4.5</v>
      </c>
      <c r="L326" s="35">
        <v>1.5000001000000001</v>
      </c>
      <c r="M326" s="35"/>
      <c r="N326" s="35">
        <v>0.70000004999999998</v>
      </c>
      <c r="O326" s="35">
        <v>0</v>
      </c>
      <c r="P326" s="35">
        <v>0</v>
      </c>
      <c r="Q326" s="35"/>
      <c r="R326" s="34">
        <f t="shared" si="147"/>
        <v>0.4</v>
      </c>
      <c r="S326" s="34">
        <f t="shared" si="135"/>
        <v>0.60550004324999995</v>
      </c>
      <c r="T326" s="34">
        <f t="shared" si="136"/>
        <v>0.4022</v>
      </c>
      <c r="U326" s="34">
        <f t="shared" si="148"/>
        <v>-1.1068</v>
      </c>
      <c r="V326" s="15">
        <f t="shared" si="149"/>
        <v>0.24846794868262756</v>
      </c>
      <c r="W326" s="34">
        <f t="shared" si="137"/>
        <v>1.2423397434131378</v>
      </c>
      <c r="X326" s="34">
        <f t="shared" si="138"/>
        <v>1.2900000000000023E-2</v>
      </c>
      <c r="Y326" s="15">
        <f t="shared" si="150"/>
        <v>0.50322495527805666</v>
      </c>
      <c r="Z326" s="34">
        <f t="shared" si="139"/>
        <v>2.2645122987512551</v>
      </c>
      <c r="AA326" s="34">
        <f t="shared" si="140"/>
        <v>-0.3819999999999999</v>
      </c>
      <c r="AB326" s="15">
        <f t="shared" si="151"/>
        <v>0.40564461209270181</v>
      </c>
      <c r="AC326" s="34">
        <f t="shared" si="141"/>
        <v>0.60846695870351397</v>
      </c>
      <c r="AD326" s="34">
        <f t="shared" si="152"/>
        <v>-0.79680000000000006</v>
      </c>
      <c r="AE326" s="15">
        <f t="shared" si="153"/>
        <v>0.31071044569635931</v>
      </c>
      <c r="AF326" s="34">
        <f t="shared" si="142"/>
        <v>0.21749732752297379</v>
      </c>
      <c r="AG326" s="34">
        <f t="shared" si="143"/>
        <v>0.80779999999999985</v>
      </c>
      <c r="AH326" s="15">
        <f t="shared" si="154"/>
        <v>0.69164049960599694</v>
      </c>
      <c r="AI326" s="34">
        <f t="shared" si="144"/>
        <v>0</v>
      </c>
      <c r="AJ326" s="34">
        <f t="shared" si="145"/>
        <v>4.2000000000000925E-3</v>
      </c>
      <c r="AK326" s="15">
        <f t="shared" si="155"/>
        <v>0.50104999845650278</v>
      </c>
      <c r="AL326" s="34">
        <f t="shared" si="146"/>
        <v>0</v>
      </c>
      <c r="AM326" s="35">
        <f t="shared" si="156"/>
        <v>13.10000015</v>
      </c>
      <c r="AN326" s="35">
        <f t="shared" si="157"/>
        <v>5.5230190441179063</v>
      </c>
      <c r="AO326" s="35">
        <f t="shared" si="158"/>
        <v>7.5769811058820933</v>
      </c>
      <c r="AP326" s="35">
        <f t="shared" si="159"/>
        <v>0.70000004999999998</v>
      </c>
      <c r="AQ326" s="35">
        <f t="shared" si="160"/>
        <v>0.21749732752297379</v>
      </c>
      <c r="AR326" s="35">
        <f t="shared" si="161"/>
        <v>0.48250272247702619</v>
      </c>
    </row>
    <row r="327" spans="6:44" ht="15.75">
      <c r="F327">
        <v>535</v>
      </c>
      <c r="G327" s="35">
        <v>2</v>
      </c>
      <c r="H327" s="35">
        <v>4</v>
      </c>
      <c r="I327" s="35">
        <v>6.7000003000000001</v>
      </c>
      <c r="J327" s="35">
        <v>12.000000999999999</v>
      </c>
      <c r="K327" s="35">
        <v>0.70000004999999998</v>
      </c>
      <c r="L327" s="35">
        <v>0</v>
      </c>
      <c r="M327" s="35"/>
      <c r="N327" s="35">
        <v>2</v>
      </c>
      <c r="O327" s="35">
        <v>2</v>
      </c>
      <c r="P327" s="35">
        <v>0</v>
      </c>
      <c r="Q327" s="35"/>
      <c r="R327" s="34">
        <f t="shared" si="147"/>
        <v>2</v>
      </c>
      <c r="S327" s="34">
        <f t="shared" si="135"/>
        <v>3.46</v>
      </c>
      <c r="T327" s="34">
        <f t="shared" si="136"/>
        <v>2.6947401206600001</v>
      </c>
      <c r="U327" s="34">
        <f t="shared" si="148"/>
        <v>-1.1068</v>
      </c>
      <c r="V327" s="15">
        <f t="shared" si="149"/>
        <v>0.24846794868262756</v>
      </c>
      <c r="W327" s="34">
        <f t="shared" si="137"/>
        <v>2.9816156326594792</v>
      </c>
      <c r="X327" s="34">
        <f t="shared" si="138"/>
        <v>1.2900000000000023E-2</v>
      </c>
      <c r="Y327" s="15">
        <f t="shared" si="150"/>
        <v>0.50322495527805666</v>
      </c>
      <c r="Z327" s="34">
        <f t="shared" si="139"/>
        <v>0.35225749385588739</v>
      </c>
      <c r="AA327" s="34">
        <f t="shared" si="140"/>
        <v>-0.3819999999999999</v>
      </c>
      <c r="AB327" s="15">
        <f t="shared" si="151"/>
        <v>0.40564461209270181</v>
      </c>
      <c r="AC327" s="34">
        <f t="shared" si="141"/>
        <v>0</v>
      </c>
      <c r="AD327" s="34">
        <f t="shared" si="152"/>
        <v>-0.79680000000000006</v>
      </c>
      <c r="AE327" s="15">
        <f t="shared" si="153"/>
        <v>0.31071044569635931</v>
      </c>
      <c r="AF327" s="34">
        <f t="shared" si="142"/>
        <v>0.62142089139271861</v>
      </c>
      <c r="AG327" s="34">
        <f t="shared" si="143"/>
        <v>0.80779999999999985</v>
      </c>
      <c r="AH327" s="15">
        <f t="shared" si="154"/>
        <v>0.69164049960599694</v>
      </c>
      <c r="AI327" s="34">
        <f t="shared" si="144"/>
        <v>1.3832809992119939</v>
      </c>
      <c r="AJ327" s="34">
        <f t="shared" si="145"/>
        <v>4.2000000000000925E-3</v>
      </c>
      <c r="AK327" s="15">
        <f t="shared" si="155"/>
        <v>0.50104999845650278</v>
      </c>
      <c r="AL327" s="34">
        <f t="shared" si="146"/>
        <v>0</v>
      </c>
      <c r="AM327" s="35">
        <f t="shared" si="156"/>
        <v>25.400001349999997</v>
      </c>
      <c r="AN327" s="35">
        <f t="shared" si="157"/>
        <v>11.488613247175365</v>
      </c>
      <c r="AO327" s="35">
        <f t="shared" si="158"/>
        <v>13.911388102824631</v>
      </c>
      <c r="AP327" s="35">
        <f t="shared" si="159"/>
        <v>4</v>
      </c>
      <c r="AQ327" s="35">
        <f t="shared" si="160"/>
        <v>2.0047018906047125</v>
      </c>
      <c r="AR327" s="35">
        <f t="shared" si="161"/>
        <v>1.9952981093952875</v>
      </c>
    </row>
    <row r="328" spans="6:44" ht="15.75">
      <c r="F328">
        <v>536</v>
      </c>
      <c r="G328" s="35">
        <v>0.4</v>
      </c>
      <c r="H328" s="35">
        <v>0.70000004999999998</v>
      </c>
      <c r="I328" s="35">
        <v>1</v>
      </c>
      <c r="J328" s="35">
        <v>1.7</v>
      </c>
      <c r="K328" s="35">
        <v>0.70000004999999998</v>
      </c>
      <c r="L328" s="35">
        <v>0</v>
      </c>
      <c r="M328" s="35"/>
      <c r="N328" s="35">
        <v>2</v>
      </c>
      <c r="O328" s="35">
        <v>1</v>
      </c>
      <c r="P328" s="35">
        <v>0</v>
      </c>
      <c r="Q328" s="35"/>
      <c r="R328" s="34">
        <f t="shared" si="147"/>
        <v>0.4</v>
      </c>
      <c r="S328" s="34">
        <f t="shared" si="135"/>
        <v>0.60550004324999995</v>
      </c>
      <c r="T328" s="34">
        <f t="shared" si="136"/>
        <v>0.4022</v>
      </c>
      <c r="U328" s="34">
        <f t="shared" si="148"/>
        <v>-1.1068</v>
      </c>
      <c r="V328" s="15">
        <f t="shared" si="149"/>
        <v>0.24846794868262756</v>
      </c>
      <c r="W328" s="34">
        <f t="shared" si="137"/>
        <v>0.42239551276046683</v>
      </c>
      <c r="X328" s="34">
        <f t="shared" si="138"/>
        <v>1.2900000000000023E-2</v>
      </c>
      <c r="Y328" s="15">
        <f t="shared" si="150"/>
        <v>0.50322495527805666</v>
      </c>
      <c r="Z328" s="34">
        <f t="shared" si="139"/>
        <v>0.35225749385588739</v>
      </c>
      <c r="AA328" s="34">
        <f t="shared" si="140"/>
        <v>-0.3819999999999999</v>
      </c>
      <c r="AB328" s="15">
        <f t="shared" si="151"/>
        <v>0.40564461209270181</v>
      </c>
      <c r="AC328" s="34">
        <f t="shared" si="141"/>
        <v>0</v>
      </c>
      <c r="AD328" s="34">
        <f t="shared" si="152"/>
        <v>-0.79680000000000006</v>
      </c>
      <c r="AE328" s="15">
        <f t="shared" si="153"/>
        <v>0.31071044569635931</v>
      </c>
      <c r="AF328" s="34">
        <f t="shared" si="142"/>
        <v>0.62142089139271861</v>
      </c>
      <c r="AG328" s="34">
        <f t="shared" si="143"/>
        <v>0.80779999999999985</v>
      </c>
      <c r="AH328" s="15">
        <f t="shared" si="154"/>
        <v>0.69164049960599694</v>
      </c>
      <c r="AI328" s="34">
        <f t="shared" si="144"/>
        <v>0.69164049960599694</v>
      </c>
      <c r="AJ328" s="34">
        <f t="shared" si="145"/>
        <v>4.2000000000000925E-3</v>
      </c>
      <c r="AK328" s="15">
        <f t="shared" si="155"/>
        <v>0.50104999845650278</v>
      </c>
      <c r="AL328" s="34">
        <f t="shared" si="146"/>
        <v>0</v>
      </c>
      <c r="AM328" s="35">
        <f t="shared" si="156"/>
        <v>4.5000001000000003</v>
      </c>
      <c r="AN328" s="35">
        <f t="shared" si="157"/>
        <v>2.1823530498663546</v>
      </c>
      <c r="AO328" s="35">
        <f t="shared" si="158"/>
        <v>2.3176470501336457</v>
      </c>
      <c r="AP328" s="35">
        <f t="shared" si="159"/>
        <v>3</v>
      </c>
      <c r="AQ328" s="35">
        <f t="shared" si="160"/>
        <v>1.3130613909987154</v>
      </c>
      <c r="AR328" s="35">
        <f t="shared" si="161"/>
        <v>1.6869386090012846</v>
      </c>
    </row>
    <row r="329" spans="6:44" ht="15.75">
      <c r="F329">
        <v>537</v>
      </c>
      <c r="G329" s="35">
        <v>0.5</v>
      </c>
      <c r="H329" s="35">
        <v>1.3000001000000001</v>
      </c>
      <c r="I329" s="35">
        <v>3.0000002000000001</v>
      </c>
      <c r="J329" s="35">
        <v>4.5</v>
      </c>
      <c r="K329" s="35">
        <v>1.5000001000000001</v>
      </c>
      <c r="L329" s="35">
        <v>0</v>
      </c>
      <c r="M329" s="35"/>
      <c r="N329" s="35">
        <v>2</v>
      </c>
      <c r="O329" s="35">
        <v>2</v>
      </c>
      <c r="P329" s="35">
        <v>0</v>
      </c>
      <c r="Q329" s="35"/>
      <c r="R329" s="34">
        <f t="shared" si="147"/>
        <v>0.5</v>
      </c>
      <c r="S329" s="34">
        <f t="shared" si="135"/>
        <v>1.1245000865000001</v>
      </c>
      <c r="T329" s="34">
        <f t="shared" si="136"/>
        <v>1.2066000804400001</v>
      </c>
      <c r="U329" s="34">
        <f t="shared" si="148"/>
        <v>-1.1068</v>
      </c>
      <c r="V329" s="15">
        <f t="shared" si="149"/>
        <v>0.24846794868262756</v>
      </c>
      <c r="W329" s="34">
        <f t="shared" si="137"/>
        <v>1.1181057690718239</v>
      </c>
      <c r="X329" s="34">
        <f t="shared" si="138"/>
        <v>1.2900000000000023E-2</v>
      </c>
      <c r="Y329" s="15">
        <f t="shared" si="150"/>
        <v>0.50322495527805666</v>
      </c>
      <c r="Z329" s="34">
        <f t="shared" si="139"/>
        <v>0.75483748323958055</v>
      </c>
      <c r="AA329" s="34">
        <f t="shared" si="140"/>
        <v>-0.3819999999999999</v>
      </c>
      <c r="AB329" s="15">
        <f t="shared" si="151"/>
        <v>0.40564461209270181</v>
      </c>
      <c r="AC329" s="34">
        <f t="shared" si="141"/>
        <v>0</v>
      </c>
      <c r="AD329" s="34">
        <f t="shared" si="152"/>
        <v>-0.79680000000000006</v>
      </c>
      <c r="AE329" s="15">
        <f t="shared" si="153"/>
        <v>0.31071044569635931</v>
      </c>
      <c r="AF329" s="34">
        <f t="shared" si="142"/>
        <v>0.62142089139271861</v>
      </c>
      <c r="AG329" s="34">
        <f t="shared" si="143"/>
        <v>0.80779999999999985</v>
      </c>
      <c r="AH329" s="15">
        <f t="shared" si="154"/>
        <v>0.69164049960599694</v>
      </c>
      <c r="AI329" s="34">
        <f t="shared" si="144"/>
        <v>1.3832809992119939</v>
      </c>
      <c r="AJ329" s="34">
        <f t="shared" si="145"/>
        <v>4.2000000000000925E-3</v>
      </c>
      <c r="AK329" s="15">
        <f t="shared" si="155"/>
        <v>0.50104999845650278</v>
      </c>
      <c r="AL329" s="34">
        <f t="shared" si="146"/>
        <v>0</v>
      </c>
      <c r="AM329" s="35">
        <f t="shared" si="156"/>
        <v>10.8000004</v>
      </c>
      <c r="AN329" s="35">
        <f t="shared" si="157"/>
        <v>4.7040434192514047</v>
      </c>
      <c r="AO329" s="35">
        <f t="shared" si="158"/>
        <v>6.0959569807485954</v>
      </c>
      <c r="AP329" s="35">
        <f t="shared" si="159"/>
        <v>4</v>
      </c>
      <c r="AQ329" s="35">
        <f t="shared" si="160"/>
        <v>2.0047018906047125</v>
      </c>
      <c r="AR329" s="35">
        <f t="shared" si="161"/>
        <v>1.9952981093952875</v>
      </c>
    </row>
    <row r="330" spans="6:44" ht="15.75">
      <c r="F330">
        <v>538</v>
      </c>
      <c r="G330" s="35">
        <v>0.90000004</v>
      </c>
      <c r="H330" s="35">
        <v>0.70000004999999998</v>
      </c>
      <c r="I330" s="35">
        <v>0.5</v>
      </c>
      <c r="J330" s="35">
        <v>3.0000002000000001</v>
      </c>
      <c r="K330" s="35">
        <v>2</v>
      </c>
      <c r="L330" s="35">
        <v>1</v>
      </c>
      <c r="M330" s="35"/>
      <c r="N330" s="35">
        <v>1.5000001000000001</v>
      </c>
      <c r="O330" s="35">
        <v>2.5</v>
      </c>
      <c r="P330" s="35">
        <v>0</v>
      </c>
      <c r="Q330" s="35"/>
      <c r="R330" s="34">
        <f t="shared" si="147"/>
        <v>0.90000004</v>
      </c>
      <c r="S330" s="34">
        <f t="shared" si="135"/>
        <v>0.60550004324999995</v>
      </c>
      <c r="T330" s="34">
        <f t="shared" si="136"/>
        <v>0.2011</v>
      </c>
      <c r="U330" s="34">
        <f t="shared" si="148"/>
        <v>-1.1068</v>
      </c>
      <c r="V330" s="15">
        <f t="shared" si="149"/>
        <v>0.24846794868262756</v>
      </c>
      <c r="W330" s="34">
        <f t="shared" si="137"/>
        <v>0.74540389574147248</v>
      </c>
      <c r="X330" s="34">
        <f t="shared" si="138"/>
        <v>1.2900000000000023E-2</v>
      </c>
      <c r="Y330" s="15">
        <f t="shared" si="150"/>
        <v>0.50322495527805666</v>
      </c>
      <c r="Z330" s="34">
        <f t="shared" si="139"/>
        <v>1.0064499105561133</v>
      </c>
      <c r="AA330" s="34">
        <f t="shared" si="140"/>
        <v>-0.3819999999999999</v>
      </c>
      <c r="AB330" s="15">
        <f t="shared" si="151"/>
        <v>0.40564461209270181</v>
      </c>
      <c r="AC330" s="34">
        <f t="shared" si="141"/>
        <v>0.40564461209270181</v>
      </c>
      <c r="AD330" s="34">
        <f t="shared" si="152"/>
        <v>-0.79680000000000006</v>
      </c>
      <c r="AE330" s="15">
        <f t="shared" si="153"/>
        <v>0.31071044569635931</v>
      </c>
      <c r="AF330" s="34">
        <f t="shared" si="142"/>
        <v>0.46606569961558353</v>
      </c>
      <c r="AG330" s="34">
        <f t="shared" si="143"/>
        <v>0.80779999999999985</v>
      </c>
      <c r="AH330" s="15">
        <f t="shared" si="154"/>
        <v>0.69164049960599694</v>
      </c>
      <c r="AI330" s="34">
        <f t="shared" si="144"/>
        <v>1.7291012490149924</v>
      </c>
      <c r="AJ330" s="34">
        <f t="shared" si="145"/>
        <v>4.2000000000000925E-3</v>
      </c>
      <c r="AK330" s="15">
        <f t="shared" si="155"/>
        <v>0.50104999845650278</v>
      </c>
      <c r="AL330" s="34">
        <f t="shared" si="146"/>
        <v>0</v>
      </c>
      <c r="AM330" s="35">
        <f t="shared" si="156"/>
        <v>8.1000002900000005</v>
      </c>
      <c r="AN330" s="35">
        <f t="shared" si="157"/>
        <v>3.8640985016402873</v>
      </c>
      <c r="AO330" s="35">
        <f t="shared" si="158"/>
        <v>4.2359017883597136</v>
      </c>
      <c r="AP330" s="35">
        <f t="shared" si="159"/>
        <v>4.0000001000000003</v>
      </c>
      <c r="AQ330" s="35">
        <f t="shared" si="160"/>
        <v>2.1951669486305758</v>
      </c>
      <c r="AR330" s="35">
        <f t="shared" si="161"/>
        <v>1.8048331513694245</v>
      </c>
    </row>
    <row r="331" spans="6:44" ht="15.75">
      <c r="F331">
        <v>539</v>
      </c>
      <c r="G331" s="35">
        <v>0.2</v>
      </c>
      <c r="H331" s="35">
        <v>1.6</v>
      </c>
      <c r="I331" s="35">
        <v>0.3</v>
      </c>
      <c r="J331" s="35">
        <v>1</v>
      </c>
      <c r="K331" s="35">
        <v>1</v>
      </c>
      <c r="L331" s="35">
        <v>0.4</v>
      </c>
      <c r="M331" s="35"/>
      <c r="N331" s="35">
        <v>2</v>
      </c>
      <c r="O331" s="35">
        <v>2</v>
      </c>
      <c r="P331" s="35">
        <v>0</v>
      </c>
      <c r="Q331" s="35"/>
      <c r="R331" s="34">
        <f t="shared" si="147"/>
        <v>0.2</v>
      </c>
      <c r="S331" s="34">
        <f t="shared" si="135"/>
        <v>1.3840000000000001</v>
      </c>
      <c r="T331" s="34">
        <f t="shared" si="136"/>
        <v>0.12065999999999999</v>
      </c>
      <c r="U331" s="34">
        <f t="shared" si="148"/>
        <v>-1.1068</v>
      </c>
      <c r="V331" s="15">
        <f t="shared" si="149"/>
        <v>0.24846794868262756</v>
      </c>
      <c r="W331" s="34">
        <f t="shared" si="137"/>
        <v>0.24846794868262756</v>
      </c>
      <c r="X331" s="34">
        <f t="shared" si="138"/>
        <v>1.2900000000000023E-2</v>
      </c>
      <c r="Y331" s="15">
        <f t="shared" si="150"/>
        <v>0.50322495527805666</v>
      </c>
      <c r="Z331" s="34">
        <f t="shared" si="139"/>
        <v>0.50322495527805666</v>
      </c>
      <c r="AA331" s="34">
        <f t="shared" si="140"/>
        <v>-0.3819999999999999</v>
      </c>
      <c r="AB331" s="15">
        <f t="shared" si="151"/>
        <v>0.40564461209270181</v>
      </c>
      <c r="AC331" s="34">
        <f t="shared" si="141"/>
        <v>0.16225784483708072</v>
      </c>
      <c r="AD331" s="34">
        <f t="shared" si="152"/>
        <v>-0.79680000000000006</v>
      </c>
      <c r="AE331" s="15">
        <f t="shared" si="153"/>
        <v>0.31071044569635931</v>
      </c>
      <c r="AF331" s="34">
        <f t="shared" si="142"/>
        <v>0.62142089139271861</v>
      </c>
      <c r="AG331" s="34">
        <f t="shared" si="143"/>
        <v>0.80779999999999985</v>
      </c>
      <c r="AH331" s="15">
        <f t="shared" si="154"/>
        <v>0.69164049960599694</v>
      </c>
      <c r="AI331" s="34">
        <f t="shared" si="144"/>
        <v>1.3832809992119939</v>
      </c>
      <c r="AJ331" s="34">
        <f t="shared" si="145"/>
        <v>4.2000000000000925E-3</v>
      </c>
      <c r="AK331" s="15">
        <f t="shared" si="155"/>
        <v>0.50104999845650278</v>
      </c>
      <c r="AL331" s="34">
        <f t="shared" si="146"/>
        <v>0</v>
      </c>
      <c r="AM331" s="35">
        <f t="shared" si="156"/>
        <v>4.5</v>
      </c>
      <c r="AN331" s="35">
        <f t="shared" si="157"/>
        <v>2.618610748797765</v>
      </c>
      <c r="AO331" s="35">
        <f t="shared" si="158"/>
        <v>1.881389251202235</v>
      </c>
      <c r="AP331" s="35">
        <f t="shared" si="159"/>
        <v>4</v>
      </c>
      <c r="AQ331" s="35">
        <f t="shared" si="160"/>
        <v>2.0047018906047125</v>
      </c>
      <c r="AR331" s="35">
        <f t="shared" si="161"/>
        <v>1.9952981093952875</v>
      </c>
    </row>
    <row r="332" spans="6:44" ht="15.75">
      <c r="F332">
        <v>540</v>
      </c>
      <c r="G332" s="35">
        <v>2.1000000999999999</v>
      </c>
      <c r="H332" s="35">
        <v>4.2000003000000001</v>
      </c>
      <c r="I332" s="35">
        <v>6.8</v>
      </c>
      <c r="J332" s="35">
        <v>12.3</v>
      </c>
      <c r="K332" s="35">
        <v>0.70000004999999998</v>
      </c>
      <c r="L332" s="35">
        <v>0</v>
      </c>
      <c r="M332" s="35"/>
      <c r="N332" s="35">
        <v>2</v>
      </c>
      <c r="O332" s="35">
        <v>2</v>
      </c>
      <c r="P332" s="35">
        <v>0</v>
      </c>
      <c r="Q332" s="35"/>
      <c r="R332" s="34">
        <f t="shared" si="147"/>
        <v>2.1000000999999999</v>
      </c>
      <c r="S332" s="34">
        <f t="shared" si="135"/>
        <v>3.6330002595000002</v>
      </c>
      <c r="T332" s="34">
        <f t="shared" si="136"/>
        <v>2.7349600000000001</v>
      </c>
      <c r="U332" s="34">
        <f t="shared" si="148"/>
        <v>-1.1068</v>
      </c>
      <c r="V332" s="15">
        <f t="shared" si="149"/>
        <v>0.24846794868262756</v>
      </c>
      <c r="W332" s="34">
        <f t="shared" si="137"/>
        <v>3.056155768796319</v>
      </c>
      <c r="X332" s="34">
        <f t="shared" si="138"/>
        <v>1.2900000000000023E-2</v>
      </c>
      <c r="Y332" s="15">
        <f t="shared" si="150"/>
        <v>0.50322495527805666</v>
      </c>
      <c r="Z332" s="34">
        <f t="shared" si="139"/>
        <v>0.35225749385588739</v>
      </c>
      <c r="AA332" s="34">
        <f t="shared" si="140"/>
        <v>-0.3819999999999999</v>
      </c>
      <c r="AB332" s="15">
        <f t="shared" si="151"/>
        <v>0.40564461209270181</v>
      </c>
      <c r="AC332" s="34">
        <f t="shared" si="141"/>
        <v>0</v>
      </c>
      <c r="AD332" s="34">
        <f t="shared" si="152"/>
        <v>-0.79680000000000006</v>
      </c>
      <c r="AE332" s="15">
        <f t="shared" si="153"/>
        <v>0.31071044569635931</v>
      </c>
      <c r="AF332" s="34">
        <f t="shared" si="142"/>
        <v>0.62142089139271861</v>
      </c>
      <c r="AG332" s="34">
        <f t="shared" si="143"/>
        <v>0.80779999999999985</v>
      </c>
      <c r="AH332" s="15">
        <f t="shared" si="154"/>
        <v>0.69164049960599694</v>
      </c>
      <c r="AI332" s="34">
        <f t="shared" si="144"/>
        <v>1.3832809992119939</v>
      </c>
      <c r="AJ332" s="34">
        <f t="shared" si="145"/>
        <v>4.2000000000000925E-3</v>
      </c>
      <c r="AK332" s="15">
        <f t="shared" si="155"/>
        <v>0.50104999845650278</v>
      </c>
      <c r="AL332" s="34">
        <f t="shared" si="146"/>
        <v>0</v>
      </c>
      <c r="AM332" s="35">
        <f t="shared" si="156"/>
        <v>26.10000045</v>
      </c>
      <c r="AN332" s="35">
        <f t="shared" si="157"/>
        <v>11.876373622152208</v>
      </c>
      <c r="AO332" s="35">
        <f t="shared" si="158"/>
        <v>14.223626827847792</v>
      </c>
      <c r="AP332" s="35">
        <f t="shared" si="159"/>
        <v>4</v>
      </c>
      <c r="AQ332" s="35">
        <f t="shared" si="160"/>
        <v>2.0047018906047125</v>
      </c>
      <c r="AR332" s="35">
        <f t="shared" si="161"/>
        <v>1.9952981093952875</v>
      </c>
    </row>
    <row r="333" spans="6:44" ht="15.75">
      <c r="F333">
        <v>541</v>
      </c>
      <c r="G333" s="35">
        <v>0.6</v>
      </c>
      <c r="H333" s="35">
        <v>3.1000000999999999</v>
      </c>
      <c r="I333" s="35">
        <v>1.8000001000000001</v>
      </c>
      <c r="J333" s="35">
        <v>5</v>
      </c>
      <c r="K333" s="35">
        <v>1.9000001</v>
      </c>
      <c r="L333" s="35">
        <v>4.6000003999999999</v>
      </c>
      <c r="M333" s="35"/>
      <c r="N333" s="35">
        <v>3.0000002000000001</v>
      </c>
      <c r="O333" s="35">
        <v>4</v>
      </c>
      <c r="P333" s="35">
        <v>0</v>
      </c>
      <c r="Q333" s="35"/>
      <c r="R333" s="34">
        <f t="shared" si="147"/>
        <v>0.6</v>
      </c>
      <c r="S333" s="34">
        <f t="shared" si="135"/>
        <v>2.6815000864999998</v>
      </c>
      <c r="T333" s="34">
        <f t="shared" si="136"/>
        <v>0.72396004022000005</v>
      </c>
      <c r="U333" s="34">
        <f t="shared" si="148"/>
        <v>-1.1068</v>
      </c>
      <c r="V333" s="15">
        <f t="shared" si="149"/>
        <v>0.24846794868262756</v>
      </c>
      <c r="W333" s="34">
        <f t="shared" si="137"/>
        <v>1.2423397434131378</v>
      </c>
      <c r="X333" s="34">
        <f t="shared" si="138"/>
        <v>1.2900000000000023E-2</v>
      </c>
      <c r="Y333" s="15">
        <f t="shared" si="150"/>
        <v>0.50322495527805666</v>
      </c>
      <c r="Z333" s="34">
        <f t="shared" si="139"/>
        <v>0.95612746535080317</v>
      </c>
      <c r="AA333" s="34">
        <f t="shared" si="140"/>
        <v>-0.3819999999999999</v>
      </c>
      <c r="AB333" s="15">
        <f t="shared" si="151"/>
        <v>0.40564461209270181</v>
      </c>
      <c r="AC333" s="34">
        <f t="shared" si="141"/>
        <v>1.8659653778842731</v>
      </c>
      <c r="AD333" s="34">
        <f t="shared" si="152"/>
        <v>-0.79680000000000006</v>
      </c>
      <c r="AE333" s="15">
        <f t="shared" si="153"/>
        <v>0.31071044569635931</v>
      </c>
      <c r="AF333" s="34">
        <f t="shared" si="142"/>
        <v>0.93213139923116706</v>
      </c>
      <c r="AG333" s="34">
        <f t="shared" si="143"/>
        <v>0.80779999999999985</v>
      </c>
      <c r="AH333" s="15">
        <f t="shared" si="154"/>
        <v>0.69164049960599694</v>
      </c>
      <c r="AI333" s="34">
        <f t="shared" si="144"/>
        <v>2.7665619984239878</v>
      </c>
      <c r="AJ333" s="34">
        <f t="shared" si="145"/>
        <v>4.2000000000000925E-3</v>
      </c>
      <c r="AK333" s="15">
        <f t="shared" si="155"/>
        <v>0.50104999845650278</v>
      </c>
      <c r="AL333" s="34">
        <f t="shared" si="146"/>
        <v>0</v>
      </c>
      <c r="AM333" s="35">
        <f t="shared" si="156"/>
        <v>17.000000700000001</v>
      </c>
      <c r="AN333" s="35">
        <f t="shared" si="157"/>
        <v>8.0698927133682137</v>
      </c>
      <c r="AO333" s="35">
        <f t="shared" si="158"/>
        <v>8.9301079866317874</v>
      </c>
      <c r="AP333" s="35">
        <f t="shared" si="159"/>
        <v>7.0000002000000006</v>
      </c>
      <c r="AQ333" s="35">
        <f t="shared" si="160"/>
        <v>3.6986933976551546</v>
      </c>
      <c r="AR333" s="35">
        <f t="shared" si="161"/>
        <v>3.301306802344846</v>
      </c>
    </row>
    <row r="334" spans="6:44" ht="15.75">
      <c r="F334">
        <v>542</v>
      </c>
      <c r="G334" s="35">
        <v>0.4</v>
      </c>
      <c r="H334" s="35">
        <v>1.1000000000000001</v>
      </c>
      <c r="I334" s="35">
        <v>0.6</v>
      </c>
      <c r="J334" s="35">
        <v>1</v>
      </c>
      <c r="K334" s="35">
        <v>1</v>
      </c>
      <c r="L334" s="35">
        <v>0.4</v>
      </c>
      <c r="M334" s="35"/>
      <c r="N334" s="35">
        <v>1.5000001000000001</v>
      </c>
      <c r="O334" s="35">
        <v>1.5000001000000001</v>
      </c>
      <c r="P334" s="35">
        <v>1</v>
      </c>
      <c r="Q334" s="35"/>
      <c r="R334" s="34">
        <f t="shared" si="147"/>
        <v>0.4</v>
      </c>
      <c r="S334" s="34">
        <f t="shared" si="135"/>
        <v>0.95150000000000001</v>
      </c>
      <c r="T334" s="34">
        <f t="shared" si="136"/>
        <v>0.24131999999999998</v>
      </c>
      <c r="U334" s="34">
        <f t="shared" si="148"/>
        <v>-1.1068</v>
      </c>
      <c r="V334" s="15">
        <f t="shared" si="149"/>
        <v>0.24846794868262756</v>
      </c>
      <c r="W334" s="34">
        <f t="shared" si="137"/>
        <v>0.24846794868262756</v>
      </c>
      <c r="X334" s="34">
        <f t="shared" si="138"/>
        <v>1.2900000000000023E-2</v>
      </c>
      <c r="Y334" s="15">
        <f t="shared" si="150"/>
        <v>0.50322495527805666</v>
      </c>
      <c r="Z334" s="34">
        <f t="shared" si="139"/>
        <v>0.50322495527805666</v>
      </c>
      <c r="AA334" s="34">
        <f t="shared" si="140"/>
        <v>-0.3819999999999999</v>
      </c>
      <c r="AB334" s="15">
        <f t="shared" si="151"/>
        <v>0.40564461209270181</v>
      </c>
      <c r="AC334" s="34">
        <f t="shared" si="141"/>
        <v>0.16225784483708072</v>
      </c>
      <c r="AD334" s="34">
        <f t="shared" si="152"/>
        <v>-0.79680000000000006</v>
      </c>
      <c r="AE334" s="15">
        <f t="shared" si="153"/>
        <v>0.31071044569635931</v>
      </c>
      <c r="AF334" s="34">
        <f t="shared" si="142"/>
        <v>0.46606569961558353</v>
      </c>
      <c r="AG334" s="34">
        <f t="shared" si="143"/>
        <v>0.80779999999999985</v>
      </c>
      <c r="AH334" s="15">
        <f t="shared" si="154"/>
        <v>0.69164049960599694</v>
      </c>
      <c r="AI334" s="34">
        <f t="shared" si="144"/>
        <v>1.0374608185730454</v>
      </c>
      <c r="AJ334" s="34">
        <f t="shared" si="145"/>
        <v>4.2000000000000925E-3</v>
      </c>
      <c r="AK334" s="15">
        <f t="shared" si="155"/>
        <v>0.50104999845650278</v>
      </c>
      <c r="AL334" s="34">
        <f t="shared" si="146"/>
        <v>0.50104999845650278</v>
      </c>
      <c r="AM334" s="35">
        <f t="shared" si="156"/>
        <v>4.5</v>
      </c>
      <c r="AN334" s="35">
        <f t="shared" si="157"/>
        <v>2.5067707487977651</v>
      </c>
      <c r="AO334" s="35">
        <f t="shared" si="158"/>
        <v>1.9932292512022349</v>
      </c>
      <c r="AP334" s="35">
        <f t="shared" si="159"/>
        <v>4.0000002000000006</v>
      </c>
      <c r="AQ334" s="35">
        <f t="shared" si="160"/>
        <v>2.0045765166451317</v>
      </c>
      <c r="AR334" s="35">
        <f t="shared" si="161"/>
        <v>1.9954236833548689</v>
      </c>
    </row>
    <row r="335" spans="6:44" ht="15.75">
      <c r="F335">
        <v>543</v>
      </c>
      <c r="G335" s="35">
        <v>0.6</v>
      </c>
      <c r="H335" s="35">
        <v>1.7</v>
      </c>
      <c r="I335" s="35">
        <v>0.8</v>
      </c>
      <c r="J335" s="35">
        <v>2</v>
      </c>
      <c r="K335" s="35">
        <v>2</v>
      </c>
      <c r="L335" s="35">
        <v>0.4</v>
      </c>
      <c r="M335" s="35"/>
      <c r="N335" s="35">
        <v>2</v>
      </c>
      <c r="O335" s="35">
        <v>2</v>
      </c>
      <c r="P335" s="35">
        <v>1</v>
      </c>
      <c r="Q335" s="35"/>
      <c r="R335" s="34">
        <f t="shared" si="147"/>
        <v>0.6</v>
      </c>
      <c r="S335" s="34">
        <f t="shared" si="135"/>
        <v>1.4704999999999999</v>
      </c>
      <c r="T335" s="34">
        <f t="shared" si="136"/>
        <v>0.32176000000000005</v>
      </c>
      <c r="U335" s="34">
        <f t="shared" si="148"/>
        <v>-1.1068</v>
      </c>
      <c r="V335" s="15">
        <f t="shared" si="149"/>
        <v>0.24846794868262756</v>
      </c>
      <c r="W335" s="34">
        <f t="shared" si="137"/>
        <v>0.49693589736525512</v>
      </c>
      <c r="X335" s="34">
        <f t="shared" si="138"/>
        <v>1.2900000000000023E-2</v>
      </c>
      <c r="Y335" s="15">
        <f t="shared" si="150"/>
        <v>0.50322495527805666</v>
      </c>
      <c r="Z335" s="34">
        <f t="shared" si="139"/>
        <v>1.0064499105561133</v>
      </c>
      <c r="AA335" s="34">
        <f t="shared" si="140"/>
        <v>-0.3819999999999999</v>
      </c>
      <c r="AB335" s="15">
        <f t="shared" si="151"/>
        <v>0.40564461209270181</v>
      </c>
      <c r="AC335" s="34">
        <f t="shared" si="141"/>
        <v>0.16225784483708072</v>
      </c>
      <c r="AD335" s="34">
        <f t="shared" si="152"/>
        <v>-0.79680000000000006</v>
      </c>
      <c r="AE335" s="15">
        <f t="shared" si="153"/>
        <v>0.31071044569635931</v>
      </c>
      <c r="AF335" s="34">
        <f t="shared" si="142"/>
        <v>0.62142089139271861</v>
      </c>
      <c r="AG335" s="34">
        <f t="shared" si="143"/>
        <v>0.80779999999999985</v>
      </c>
      <c r="AH335" s="15">
        <f t="shared" si="154"/>
        <v>0.69164049960599694</v>
      </c>
      <c r="AI335" s="34">
        <f t="shared" si="144"/>
        <v>1.3832809992119939</v>
      </c>
      <c r="AJ335" s="34">
        <f t="shared" si="145"/>
        <v>4.2000000000000925E-3</v>
      </c>
      <c r="AK335" s="15">
        <f t="shared" si="155"/>
        <v>0.50104999845650278</v>
      </c>
      <c r="AL335" s="34">
        <f t="shared" si="146"/>
        <v>0.50104999845650278</v>
      </c>
      <c r="AM335" s="35">
        <f t="shared" si="156"/>
        <v>7.5</v>
      </c>
      <c r="AN335" s="35">
        <f t="shared" si="157"/>
        <v>4.0579036527584496</v>
      </c>
      <c r="AO335" s="35">
        <f t="shared" si="158"/>
        <v>3.4420963472415504</v>
      </c>
      <c r="AP335" s="35">
        <f t="shared" si="159"/>
        <v>5</v>
      </c>
      <c r="AQ335" s="35">
        <f t="shared" si="160"/>
        <v>2.5057518890612154</v>
      </c>
      <c r="AR335" s="35">
        <f t="shared" si="161"/>
        <v>2.4942481109387846</v>
      </c>
    </row>
    <row r="336" spans="6:44" ht="15.75">
      <c r="F336">
        <v>544</v>
      </c>
      <c r="G336" s="35">
        <v>0.3</v>
      </c>
      <c r="H336" s="35">
        <v>2.4</v>
      </c>
      <c r="I336" s="35">
        <v>3.9</v>
      </c>
      <c r="J336" s="35">
        <v>10.3</v>
      </c>
      <c r="K336" s="35">
        <v>1.2</v>
      </c>
      <c r="L336" s="35">
        <v>0</v>
      </c>
      <c r="M336" s="35"/>
      <c r="N336" s="35">
        <v>2.2000000000000002</v>
      </c>
      <c r="O336" s="35">
        <v>16.3</v>
      </c>
      <c r="P336" s="35">
        <v>2</v>
      </c>
      <c r="Q336" s="35"/>
      <c r="R336" s="34">
        <f t="shared" si="147"/>
        <v>0.3</v>
      </c>
      <c r="S336" s="34">
        <f t="shared" si="135"/>
        <v>2.0760000000000001</v>
      </c>
      <c r="T336" s="34">
        <f t="shared" si="136"/>
        <v>1.5685799999999999</v>
      </c>
      <c r="U336" s="34">
        <f t="shared" si="148"/>
        <v>-1.1068</v>
      </c>
      <c r="V336" s="15">
        <f t="shared" si="149"/>
        <v>0.24846794868262756</v>
      </c>
      <c r="W336" s="34">
        <f t="shared" si="137"/>
        <v>2.5592198714310639</v>
      </c>
      <c r="X336" s="34">
        <f t="shared" si="138"/>
        <v>1.2900000000000023E-2</v>
      </c>
      <c r="Y336" s="15">
        <f t="shared" si="150"/>
        <v>0.50322495527805666</v>
      </c>
      <c r="Z336" s="34">
        <f t="shared" si="139"/>
        <v>0.60386994633366797</v>
      </c>
      <c r="AA336" s="34">
        <f t="shared" si="140"/>
        <v>-0.3819999999999999</v>
      </c>
      <c r="AB336" s="15">
        <f t="shared" si="151"/>
        <v>0.40564461209270181</v>
      </c>
      <c r="AC336" s="34">
        <f t="shared" si="141"/>
        <v>0</v>
      </c>
      <c r="AD336" s="34">
        <f t="shared" si="152"/>
        <v>-0.79680000000000006</v>
      </c>
      <c r="AE336" s="15">
        <f t="shared" si="153"/>
        <v>0.31071044569635931</v>
      </c>
      <c r="AF336" s="34">
        <f t="shared" si="142"/>
        <v>0.68356298053199049</v>
      </c>
      <c r="AG336" s="34">
        <f t="shared" si="143"/>
        <v>0.80779999999999985</v>
      </c>
      <c r="AH336" s="15">
        <f t="shared" si="154"/>
        <v>0.69164049960599694</v>
      </c>
      <c r="AI336" s="34">
        <f t="shared" si="144"/>
        <v>11.273740143577751</v>
      </c>
      <c r="AJ336" s="34">
        <f t="shared" si="145"/>
        <v>4.2000000000000925E-3</v>
      </c>
      <c r="AK336" s="15">
        <f t="shared" si="155"/>
        <v>0.50104999845650278</v>
      </c>
      <c r="AL336" s="34">
        <f t="shared" si="146"/>
        <v>1.0020999969130056</v>
      </c>
      <c r="AM336" s="35">
        <f t="shared" si="156"/>
        <v>18.099999999999998</v>
      </c>
      <c r="AN336" s="35">
        <f t="shared" si="157"/>
        <v>7.1076698177647311</v>
      </c>
      <c r="AO336" s="35">
        <f t="shared" si="158"/>
        <v>10.992330182235268</v>
      </c>
      <c r="AP336" s="35">
        <f t="shared" si="159"/>
        <v>20.5</v>
      </c>
      <c r="AQ336" s="35">
        <f t="shared" si="160"/>
        <v>12.959403121022746</v>
      </c>
      <c r="AR336" s="35">
        <f t="shared" si="161"/>
        <v>7.5405968789772544</v>
      </c>
    </row>
    <row r="337" spans="6:44" ht="15.75">
      <c r="F337">
        <v>545</v>
      </c>
      <c r="G337" s="35">
        <v>0.5</v>
      </c>
      <c r="H337" s="35">
        <v>1.6</v>
      </c>
      <c r="I337" s="35">
        <v>3.3000001999999999</v>
      </c>
      <c r="J337" s="35">
        <v>3.0000002000000001</v>
      </c>
      <c r="K337" s="35">
        <v>2.5</v>
      </c>
      <c r="L337" s="35">
        <v>1.1000000000000001</v>
      </c>
      <c r="M337" s="35"/>
      <c r="N337" s="35">
        <v>0.8</v>
      </c>
      <c r="O337" s="35">
        <v>1.6</v>
      </c>
      <c r="P337" s="35">
        <v>0.6</v>
      </c>
      <c r="Q337" s="35"/>
      <c r="R337" s="34">
        <f t="shared" si="147"/>
        <v>0.5</v>
      </c>
      <c r="S337" s="34">
        <f t="shared" si="135"/>
        <v>1.3840000000000001</v>
      </c>
      <c r="T337" s="34">
        <f t="shared" si="136"/>
        <v>1.3272600804399999</v>
      </c>
      <c r="U337" s="34">
        <f t="shared" si="148"/>
        <v>-1.1068</v>
      </c>
      <c r="V337" s="15">
        <f t="shared" si="149"/>
        <v>0.24846794868262756</v>
      </c>
      <c r="W337" s="34">
        <f t="shared" si="137"/>
        <v>0.74540389574147248</v>
      </c>
      <c r="X337" s="34">
        <f t="shared" si="138"/>
        <v>1.2900000000000023E-2</v>
      </c>
      <c r="Y337" s="15">
        <f t="shared" si="150"/>
        <v>0.50322495527805666</v>
      </c>
      <c r="Z337" s="34">
        <f t="shared" si="139"/>
        <v>1.2580623881951416</v>
      </c>
      <c r="AA337" s="34">
        <f t="shared" si="140"/>
        <v>-0.3819999999999999</v>
      </c>
      <c r="AB337" s="15">
        <f t="shared" si="151"/>
        <v>0.40564461209270181</v>
      </c>
      <c r="AC337" s="34">
        <f t="shared" si="141"/>
        <v>0.44620907330197201</v>
      </c>
      <c r="AD337" s="34">
        <f t="shared" si="152"/>
        <v>-0.79680000000000006</v>
      </c>
      <c r="AE337" s="15">
        <f t="shared" si="153"/>
        <v>0.31071044569635931</v>
      </c>
      <c r="AF337" s="34">
        <f t="shared" si="142"/>
        <v>0.24856835655708745</v>
      </c>
      <c r="AG337" s="34">
        <f t="shared" si="143"/>
        <v>0.80779999999999985</v>
      </c>
      <c r="AH337" s="15">
        <f t="shared" si="154"/>
        <v>0.69164049960599694</v>
      </c>
      <c r="AI337" s="34">
        <f t="shared" si="144"/>
        <v>1.1066247993695952</v>
      </c>
      <c r="AJ337" s="34">
        <f t="shared" si="145"/>
        <v>4.2000000000000925E-3</v>
      </c>
      <c r="AK337" s="15">
        <f t="shared" si="155"/>
        <v>0.50104999845650278</v>
      </c>
      <c r="AL337" s="34">
        <f t="shared" si="146"/>
        <v>0.30062999907390164</v>
      </c>
      <c r="AM337" s="35">
        <f t="shared" si="156"/>
        <v>12.000000399999999</v>
      </c>
      <c r="AN337" s="35">
        <f t="shared" si="157"/>
        <v>5.6609354376785861</v>
      </c>
      <c r="AO337" s="35">
        <f t="shared" si="158"/>
        <v>6.3390649623214133</v>
      </c>
      <c r="AP337" s="35">
        <f t="shared" si="159"/>
        <v>3.0000000000000004</v>
      </c>
      <c r="AQ337" s="35">
        <f t="shared" si="160"/>
        <v>1.6558231550005844</v>
      </c>
      <c r="AR337" s="35">
        <f t="shared" si="161"/>
        <v>1.344176844999416</v>
      </c>
    </row>
    <row r="338" spans="6:44" ht="15.75">
      <c r="F338">
        <v>546</v>
      </c>
      <c r="G338" s="35">
        <v>0.5</v>
      </c>
      <c r="H338" s="35">
        <v>1.6</v>
      </c>
      <c r="I338" s="35">
        <v>3.3000001999999999</v>
      </c>
      <c r="J338" s="35">
        <v>12.1</v>
      </c>
      <c r="K338" s="35">
        <v>20.100000000000001</v>
      </c>
      <c r="L338" s="35">
        <v>5.4</v>
      </c>
      <c r="M338" s="35"/>
      <c r="N338" s="35">
        <v>5</v>
      </c>
      <c r="O338" s="35">
        <v>7.0000004999999996</v>
      </c>
      <c r="P338" s="35">
        <v>3.0000002000000001</v>
      </c>
      <c r="Q338" s="35"/>
      <c r="R338" s="34">
        <f t="shared" si="147"/>
        <v>0.5</v>
      </c>
      <c r="S338" s="34">
        <f t="shared" si="135"/>
        <v>1.3840000000000001</v>
      </c>
      <c r="T338" s="34">
        <f t="shared" si="136"/>
        <v>1.3272600804399999</v>
      </c>
      <c r="U338" s="34">
        <f t="shared" si="148"/>
        <v>-1.1068</v>
      </c>
      <c r="V338" s="15">
        <f t="shared" si="149"/>
        <v>0.24846794868262756</v>
      </c>
      <c r="W338" s="34">
        <f t="shared" si="137"/>
        <v>3.0064621790597932</v>
      </c>
      <c r="X338" s="34">
        <f t="shared" si="138"/>
        <v>1.2900000000000023E-2</v>
      </c>
      <c r="Y338" s="15">
        <f t="shared" si="150"/>
        <v>0.50322495527805666</v>
      </c>
      <c r="Z338" s="34">
        <f t="shared" si="139"/>
        <v>10.11482160108894</v>
      </c>
      <c r="AA338" s="34">
        <f t="shared" si="140"/>
        <v>-0.3819999999999999</v>
      </c>
      <c r="AB338" s="15">
        <f t="shared" si="151"/>
        <v>0.40564461209270181</v>
      </c>
      <c r="AC338" s="34">
        <f t="shared" si="141"/>
        <v>2.19048090530059</v>
      </c>
      <c r="AD338" s="34">
        <f t="shared" si="152"/>
        <v>-0.79680000000000006</v>
      </c>
      <c r="AE338" s="15">
        <f t="shared" si="153"/>
        <v>0.31071044569635931</v>
      </c>
      <c r="AF338" s="34">
        <f t="shared" si="142"/>
        <v>1.5535522284817964</v>
      </c>
      <c r="AG338" s="34">
        <f t="shared" si="143"/>
        <v>0.80779999999999985</v>
      </c>
      <c r="AH338" s="15">
        <f t="shared" si="154"/>
        <v>0.69164049960599694</v>
      </c>
      <c r="AI338" s="34">
        <f t="shared" si="144"/>
        <v>4.8414838430622282</v>
      </c>
      <c r="AJ338" s="34">
        <f t="shared" si="145"/>
        <v>4.2000000000000925E-3</v>
      </c>
      <c r="AK338" s="15">
        <f t="shared" si="155"/>
        <v>0.50104999845650278</v>
      </c>
      <c r="AL338" s="34">
        <f t="shared" si="146"/>
        <v>1.5031500955795081</v>
      </c>
      <c r="AM338" s="35">
        <f t="shared" si="156"/>
        <v>43.000000199999995</v>
      </c>
      <c r="AN338" s="35">
        <f t="shared" si="157"/>
        <v>18.523024765889321</v>
      </c>
      <c r="AO338" s="35">
        <f t="shared" si="158"/>
        <v>24.476975434110674</v>
      </c>
      <c r="AP338" s="35">
        <f t="shared" si="159"/>
        <v>15.000000699999999</v>
      </c>
      <c r="AQ338" s="35">
        <f t="shared" si="160"/>
        <v>7.8981861671235336</v>
      </c>
      <c r="AR338" s="35">
        <f t="shared" si="161"/>
        <v>7.1018145328764657</v>
      </c>
    </row>
    <row r="339" spans="6:44" ht="15.75">
      <c r="F339">
        <v>547</v>
      </c>
      <c r="G339" s="35">
        <v>0.2</v>
      </c>
      <c r="H339" s="35">
        <v>0.35000002000000002</v>
      </c>
      <c r="I339" s="35">
        <v>0.5</v>
      </c>
      <c r="J339" s="35">
        <v>5</v>
      </c>
      <c r="K339" s="35">
        <v>2.25</v>
      </c>
      <c r="L339" s="35">
        <v>0.75000005999999997</v>
      </c>
      <c r="M339" s="35"/>
      <c r="N339" s="35">
        <v>0.35000002000000002</v>
      </c>
      <c r="O339" s="35">
        <v>0</v>
      </c>
      <c r="P339" s="35">
        <v>0</v>
      </c>
      <c r="Q339" s="35"/>
      <c r="R339" s="34">
        <f t="shared" si="147"/>
        <v>0.2</v>
      </c>
      <c r="S339" s="34">
        <f t="shared" si="135"/>
        <v>0.30275001730000001</v>
      </c>
      <c r="T339" s="34">
        <f t="shared" si="136"/>
        <v>0.2011</v>
      </c>
      <c r="U339" s="34">
        <f t="shared" si="148"/>
        <v>-1.1068</v>
      </c>
      <c r="V339" s="15">
        <f t="shared" si="149"/>
        <v>0.24846794868262756</v>
      </c>
      <c r="W339" s="34">
        <f t="shared" si="137"/>
        <v>1.2423397434131378</v>
      </c>
      <c r="X339" s="34">
        <f t="shared" si="138"/>
        <v>1.2900000000000023E-2</v>
      </c>
      <c r="Y339" s="15">
        <f t="shared" si="150"/>
        <v>0.50322495527805666</v>
      </c>
      <c r="Z339" s="34">
        <f t="shared" si="139"/>
        <v>1.1322561493756276</v>
      </c>
      <c r="AA339" s="34">
        <f t="shared" si="140"/>
        <v>-0.3819999999999999</v>
      </c>
      <c r="AB339" s="15">
        <f t="shared" si="151"/>
        <v>0.40564461209270181</v>
      </c>
      <c r="AC339" s="34">
        <f t="shared" si="141"/>
        <v>0.30423348340820305</v>
      </c>
      <c r="AD339" s="34">
        <f t="shared" si="152"/>
        <v>-0.79680000000000006</v>
      </c>
      <c r="AE339" s="15">
        <f t="shared" si="153"/>
        <v>0.31071044569635931</v>
      </c>
      <c r="AF339" s="34">
        <f t="shared" si="142"/>
        <v>0.10874866220793468</v>
      </c>
      <c r="AG339" s="34">
        <f t="shared" si="143"/>
        <v>0.80779999999999985</v>
      </c>
      <c r="AH339" s="15">
        <f t="shared" si="154"/>
        <v>0.69164049960599694</v>
      </c>
      <c r="AI339" s="34">
        <f t="shared" si="144"/>
        <v>0</v>
      </c>
      <c r="AJ339" s="34">
        <f t="shared" si="145"/>
        <v>4.2000000000000925E-3</v>
      </c>
      <c r="AK339" s="15">
        <f t="shared" si="155"/>
        <v>0.50104999845650278</v>
      </c>
      <c r="AL339" s="34">
        <f t="shared" si="146"/>
        <v>0</v>
      </c>
      <c r="AM339" s="35">
        <f t="shared" si="156"/>
        <v>9.0500000800000002</v>
      </c>
      <c r="AN339" s="35">
        <f t="shared" si="157"/>
        <v>3.3826793934969688</v>
      </c>
      <c r="AO339" s="35">
        <f t="shared" si="158"/>
        <v>5.6673206865030314</v>
      </c>
      <c r="AP339" s="35">
        <f t="shared" si="159"/>
        <v>0.35000002000000002</v>
      </c>
      <c r="AQ339" s="35">
        <f t="shared" si="160"/>
        <v>0.10874866220793468</v>
      </c>
      <c r="AR339" s="35">
        <f t="shared" si="161"/>
        <v>0.24125135779206536</v>
      </c>
    </row>
    <row r="340" spans="6:44" ht="15.75">
      <c r="F340">
        <v>548</v>
      </c>
      <c r="G340" s="35">
        <v>0.4</v>
      </c>
      <c r="H340" s="35">
        <v>0.70000004999999998</v>
      </c>
      <c r="I340" s="35">
        <v>1</v>
      </c>
      <c r="J340" s="35">
        <v>10</v>
      </c>
      <c r="K340" s="35">
        <v>4.5</v>
      </c>
      <c r="L340" s="35">
        <v>1.5000001000000001</v>
      </c>
      <c r="M340" s="35"/>
      <c r="N340" s="35">
        <v>0.70000004999999998</v>
      </c>
      <c r="O340" s="35">
        <v>0</v>
      </c>
      <c r="P340" s="35">
        <v>0</v>
      </c>
      <c r="Q340" s="35"/>
      <c r="R340" s="34">
        <f t="shared" si="147"/>
        <v>0.4</v>
      </c>
      <c r="S340" s="34">
        <f t="shared" si="135"/>
        <v>0.60550004324999995</v>
      </c>
      <c r="T340" s="34">
        <f t="shared" si="136"/>
        <v>0.4022</v>
      </c>
      <c r="U340" s="34">
        <f t="shared" si="148"/>
        <v>-1.1068</v>
      </c>
      <c r="V340" s="15">
        <f t="shared" si="149"/>
        <v>0.24846794868262756</v>
      </c>
      <c r="W340" s="34">
        <f t="shared" si="137"/>
        <v>2.4846794868262756</v>
      </c>
      <c r="X340" s="34">
        <f t="shared" si="138"/>
        <v>1.2900000000000023E-2</v>
      </c>
      <c r="Y340" s="15">
        <f t="shared" si="150"/>
        <v>0.50322495527805666</v>
      </c>
      <c r="Z340" s="34">
        <f t="shared" si="139"/>
        <v>2.2645122987512551</v>
      </c>
      <c r="AA340" s="34">
        <f t="shared" si="140"/>
        <v>-0.3819999999999999</v>
      </c>
      <c r="AB340" s="15">
        <f t="shared" si="151"/>
        <v>0.40564461209270181</v>
      </c>
      <c r="AC340" s="34">
        <f t="shared" si="141"/>
        <v>0.60846695870351397</v>
      </c>
      <c r="AD340" s="34">
        <f t="shared" si="152"/>
        <v>-0.79680000000000006</v>
      </c>
      <c r="AE340" s="15">
        <f t="shared" si="153"/>
        <v>0.31071044569635931</v>
      </c>
      <c r="AF340" s="34">
        <f t="shared" si="142"/>
        <v>0.21749732752297379</v>
      </c>
      <c r="AG340" s="34">
        <f t="shared" si="143"/>
        <v>0.80779999999999985</v>
      </c>
      <c r="AH340" s="15">
        <f t="shared" si="154"/>
        <v>0.69164049960599694</v>
      </c>
      <c r="AI340" s="34">
        <f t="shared" si="144"/>
        <v>0</v>
      </c>
      <c r="AJ340" s="34">
        <f t="shared" si="145"/>
        <v>4.2000000000000925E-3</v>
      </c>
      <c r="AK340" s="15">
        <f t="shared" si="155"/>
        <v>0.50104999845650278</v>
      </c>
      <c r="AL340" s="34">
        <f t="shared" si="146"/>
        <v>0</v>
      </c>
      <c r="AM340" s="35">
        <f t="shared" si="156"/>
        <v>18.10000015</v>
      </c>
      <c r="AN340" s="35">
        <f t="shared" si="157"/>
        <v>6.7653587875310448</v>
      </c>
      <c r="AO340" s="35">
        <f t="shared" si="158"/>
        <v>11.334641362468954</v>
      </c>
      <c r="AP340" s="35">
        <f t="shared" si="159"/>
        <v>0.70000004999999998</v>
      </c>
      <c r="AQ340" s="35">
        <f t="shared" si="160"/>
        <v>0.21749732752297379</v>
      </c>
      <c r="AR340" s="35">
        <f t="shared" si="161"/>
        <v>0.48250272247702619</v>
      </c>
    </row>
    <row r="341" spans="6:44" ht="15.75">
      <c r="F341">
        <v>549</v>
      </c>
      <c r="G341" s="35">
        <v>2</v>
      </c>
      <c r="H341" s="35">
        <v>4</v>
      </c>
      <c r="I341" s="35">
        <v>6.7000003000000001</v>
      </c>
      <c r="J341" s="35">
        <v>12.000000999999999</v>
      </c>
      <c r="K341" s="35">
        <v>0.70000004999999998</v>
      </c>
      <c r="L341" s="35">
        <v>0</v>
      </c>
      <c r="M341" s="35"/>
      <c r="N341" s="35">
        <v>2</v>
      </c>
      <c r="O341" s="35">
        <v>2</v>
      </c>
      <c r="P341" s="35">
        <v>0</v>
      </c>
      <c r="Q341" s="35"/>
      <c r="R341" s="34">
        <f t="shared" si="147"/>
        <v>2</v>
      </c>
      <c r="S341" s="34">
        <f t="shared" si="135"/>
        <v>3.46</v>
      </c>
      <c r="T341" s="34">
        <f t="shared" si="136"/>
        <v>2.6947401206600001</v>
      </c>
      <c r="U341" s="34">
        <f t="shared" si="148"/>
        <v>-1.1068</v>
      </c>
      <c r="V341" s="15">
        <f t="shared" si="149"/>
        <v>0.24846794868262756</v>
      </c>
      <c r="W341" s="34">
        <f t="shared" si="137"/>
        <v>2.9816156326594792</v>
      </c>
      <c r="X341" s="34">
        <f t="shared" si="138"/>
        <v>1.2900000000000023E-2</v>
      </c>
      <c r="Y341" s="15">
        <f t="shared" si="150"/>
        <v>0.50322495527805666</v>
      </c>
      <c r="Z341" s="34">
        <f t="shared" si="139"/>
        <v>0.35225749385588739</v>
      </c>
      <c r="AA341" s="34">
        <f t="shared" si="140"/>
        <v>-0.3819999999999999</v>
      </c>
      <c r="AB341" s="15">
        <f t="shared" si="151"/>
        <v>0.40564461209270181</v>
      </c>
      <c r="AC341" s="34">
        <f t="shared" si="141"/>
        <v>0</v>
      </c>
      <c r="AD341" s="34">
        <f t="shared" si="152"/>
        <v>-0.79680000000000006</v>
      </c>
      <c r="AE341" s="15">
        <f t="shared" si="153"/>
        <v>0.31071044569635931</v>
      </c>
      <c r="AF341" s="34">
        <f t="shared" si="142"/>
        <v>0.62142089139271861</v>
      </c>
      <c r="AG341" s="34">
        <f t="shared" si="143"/>
        <v>0.80779999999999985</v>
      </c>
      <c r="AH341" s="15">
        <f t="shared" si="154"/>
        <v>0.69164049960599694</v>
      </c>
      <c r="AI341" s="34">
        <f t="shared" si="144"/>
        <v>1.3832809992119939</v>
      </c>
      <c r="AJ341" s="34">
        <f t="shared" si="145"/>
        <v>4.2000000000000925E-3</v>
      </c>
      <c r="AK341" s="15">
        <f t="shared" si="155"/>
        <v>0.50104999845650278</v>
      </c>
      <c r="AL341" s="34">
        <f t="shared" si="146"/>
        <v>0</v>
      </c>
      <c r="AM341" s="35">
        <f t="shared" si="156"/>
        <v>25.400001349999997</v>
      </c>
      <c r="AN341" s="35">
        <f t="shared" si="157"/>
        <v>11.488613247175365</v>
      </c>
      <c r="AO341" s="35">
        <f t="shared" si="158"/>
        <v>13.911388102824631</v>
      </c>
      <c r="AP341" s="35">
        <f t="shared" si="159"/>
        <v>4</v>
      </c>
      <c r="AQ341" s="35">
        <f t="shared" si="160"/>
        <v>2.0047018906047125</v>
      </c>
      <c r="AR341" s="35">
        <f t="shared" si="161"/>
        <v>1.9952981093952875</v>
      </c>
    </row>
    <row r="342" spans="6:44" ht="15.75">
      <c r="F342">
        <v>550</v>
      </c>
      <c r="G342" s="35">
        <v>0.4</v>
      </c>
      <c r="H342" s="35">
        <v>0.70000004999999998</v>
      </c>
      <c r="I342" s="35">
        <v>1</v>
      </c>
      <c r="J342" s="35">
        <v>7.5000004999999996</v>
      </c>
      <c r="K342" s="35">
        <v>3.4</v>
      </c>
      <c r="L342" s="35">
        <v>1.1000000000000001</v>
      </c>
      <c r="M342" s="35"/>
      <c r="N342" s="35">
        <v>3.0000002000000001</v>
      </c>
      <c r="O342" s="35">
        <v>4</v>
      </c>
      <c r="P342" s="35">
        <v>0</v>
      </c>
      <c r="Q342" s="35"/>
      <c r="R342" s="34">
        <f t="shared" si="147"/>
        <v>0.4</v>
      </c>
      <c r="S342" s="34">
        <f t="shared" si="135"/>
        <v>0.60550004324999995</v>
      </c>
      <c r="T342" s="34">
        <f t="shared" si="136"/>
        <v>0.4022</v>
      </c>
      <c r="U342" s="34">
        <f t="shared" si="148"/>
        <v>-1.1068</v>
      </c>
      <c r="V342" s="15">
        <f t="shared" si="149"/>
        <v>0.24846794868262756</v>
      </c>
      <c r="W342" s="34">
        <f t="shared" si="137"/>
        <v>1.863509739353681</v>
      </c>
      <c r="X342" s="34">
        <f t="shared" si="138"/>
        <v>1.2900000000000023E-2</v>
      </c>
      <c r="Y342" s="15">
        <f t="shared" si="150"/>
        <v>0.50322495527805666</v>
      </c>
      <c r="Z342" s="34">
        <f t="shared" si="139"/>
        <v>1.7109648479453925</v>
      </c>
      <c r="AA342" s="34">
        <f t="shared" si="140"/>
        <v>-0.3819999999999999</v>
      </c>
      <c r="AB342" s="15">
        <f t="shared" si="151"/>
        <v>0.40564461209270181</v>
      </c>
      <c r="AC342" s="34">
        <f t="shared" si="141"/>
        <v>0.44620907330197201</v>
      </c>
      <c r="AD342" s="34">
        <f t="shared" si="152"/>
        <v>-0.79680000000000006</v>
      </c>
      <c r="AE342" s="15">
        <f t="shared" si="153"/>
        <v>0.31071044569635931</v>
      </c>
      <c r="AF342" s="34">
        <f t="shared" si="142"/>
        <v>0.93213139923116706</v>
      </c>
      <c r="AG342" s="34">
        <f t="shared" si="143"/>
        <v>0.80779999999999985</v>
      </c>
      <c r="AH342" s="15">
        <f t="shared" si="154"/>
        <v>0.69164049960599694</v>
      </c>
      <c r="AI342" s="34">
        <f t="shared" si="144"/>
        <v>2.7665619984239878</v>
      </c>
      <c r="AJ342" s="34">
        <f t="shared" si="145"/>
        <v>4.2000000000000925E-3</v>
      </c>
      <c r="AK342" s="15">
        <f t="shared" si="155"/>
        <v>0.50104999845650278</v>
      </c>
      <c r="AL342" s="34">
        <f t="shared" si="146"/>
        <v>0</v>
      </c>
      <c r="AM342" s="35">
        <f t="shared" si="156"/>
        <v>14.100000550000001</v>
      </c>
      <c r="AN342" s="35">
        <f t="shared" si="157"/>
        <v>5.4283837038510461</v>
      </c>
      <c r="AO342" s="35">
        <f t="shared" si="158"/>
        <v>8.6716168461489538</v>
      </c>
      <c r="AP342" s="35">
        <f t="shared" si="159"/>
        <v>7.0000002000000006</v>
      </c>
      <c r="AQ342" s="35">
        <f t="shared" si="160"/>
        <v>3.6986933976551546</v>
      </c>
      <c r="AR342" s="35">
        <f t="shared" si="161"/>
        <v>3.301306802344846</v>
      </c>
    </row>
    <row r="343" spans="6:44" ht="15.75">
      <c r="F343">
        <v>551</v>
      </c>
      <c r="G343" s="35">
        <v>0.5</v>
      </c>
      <c r="H343" s="35">
        <v>1.3000001000000001</v>
      </c>
      <c r="I343" s="35">
        <v>3.0000002000000001</v>
      </c>
      <c r="J343" s="35">
        <v>4.5</v>
      </c>
      <c r="K343" s="35">
        <v>1.5000001000000001</v>
      </c>
      <c r="L343" s="35">
        <v>0</v>
      </c>
      <c r="M343" s="35"/>
      <c r="N343" s="35">
        <v>3.0000002000000001</v>
      </c>
      <c r="O343" s="35">
        <v>5</v>
      </c>
      <c r="P343" s="35">
        <v>0</v>
      </c>
      <c r="Q343" s="35"/>
      <c r="R343" s="34">
        <f t="shared" si="147"/>
        <v>0.5</v>
      </c>
      <c r="S343" s="34">
        <f t="shared" si="135"/>
        <v>1.1245000865000001</v>
      </c>
      <c r="T343" s="34">
        <f t="shared" si="136"/>
        <v>1.2066000804400001</v>
      </c>
      <c r="U343" s="34">
        <f t="shared" si="148"/>
        <v>-1.1068</v>
      </c>
      <c r="V343" s="15">
        <f t="shared" si="149"/>
        <v>0.24846794868262756</v>
      </c>
      <c r="W343" s="34">
        <f t="shared" si="137"/>
        <v>1.1181057690718239</v>
      </c>
      <c r="X343" s="34">
        <f t="shared" si="138"/>
        <v>1.2900000000000023E-2</v>
      </c>
      <c r="Y343" s="15">
        <f t="shared" si="150"/>
        <v>0.50322495527805666</v>
      </c>
      <c r="Z343" s="34">
        <f t="shared" si="139"/>
        <v>0.75483748323958055</v>
      </c>
      <c r="AA343" s="34">
        <f t="shared" si="140"/>
        <v>-0.3819999999999999</v>
      </c>
      <c r="AB343" s="15">
        <f t="shared" si="151"/>
        <v>0.40564461209270181</v>
      </c>
      <c r="AC343" s="34">
        <f t="shared" si="141"/>
        <v>0</v>
      </c>
      <c r="AD343" s="34">
        <f t="shared" si="152"/>
        <v>-0.79680000000000006</v>
      </c>
      <c r="AE343" s="15">
        <f t="shared" si="153"/>
        <v>0.31071044569635931</v>
      </c>
      <c r="AF343" s="34">
        <f t="shared" si="142"/>
        <v>0.93213139923116706</v>
      </c>
      <c r="AG343" s="34">
        <f t="shared" si="143"/>
        <v>0.80779999999999985</v>
      </c>
      <c r="AH343" s="15">
        <f t="shared" si="154"/>
        <v>0.69164049960599694</v>
      </c>
      <c r="AI343" s="34">
        <f t="shared" si="144"/>
        <v>3.4582024980299848</v>
      </c>
      <c r="AJ343" s="34">
        <f t="shared" si="145"/>
        <v>4.2000000000000925E-3</v>
      </c>
      <c r="AK343" s="15">
        <f t="shared" si="155"/>
        <v>0.50104999845650278</v>
      </c>
      <c r="AL343" s="34">
        <f t="shared" si="146"/>
        <v>0</v>
      </c>
      <c r="AM343" s="35">
        <f t="shared" si="156"/>
        <v>10.8000004</v>
      </c>
      <c r="AN343" s="35">
        <f t="shared" si="157"/>
        <v>4.7040434192514047</v>
      </c>
      <c r="AO343" s="35">
        <f t="shared" si="158"/>
        <v>6.0959569807485954</v>
      </c>
      <c r="AP343" s="35">
        <f t="shared" si="159"/>
        <v>8.0000002000000006</v>
      </c>
      <c r="AQ343" s="35">
        <f t="shared" si="160"/>
        <v>4.3903338972611516</v>
      </c>
      <c r="AR343" s="35">
        <f t="shared" si="161"/>
        <v>3.6096663027388489</v>
      </c>
    </row>
    <row r="344" spans="6:44" ht="15.75">
      <c r="F344">
        <v>552</v>
      </c>
      <c r="G344" s="35">
        <v>1.5000001000000001</v>
      </c>
      <c r="H344" s="35">
        <v>3.0000002000000001</v>
      </c>
      <c r="I344" s="35">
        <v>3.0000002000000001</v>
      </c>
      <c r="J344" s="35">
        <v>2</v>
      </c>
      <c r="K344" s="35">
        <v>1.1000000000000001</v>
      </c>
      <c r="L344" s="35">
        <v>0.90000004</v>
      </c>
      <c r="M344" s="35"/>
      <c r="N344" s="35">
        <v>2</v>
      </c>
      <c r="O344" s="35">
        <v>1.5000001000000001</v>
      </c>
      <c r="P344" s="35">
        <v>0.5</v>
      </c>
      <c r="Q344" s="35"/>
      <c r="R344" s="34">
        <f t="shared" si="147"/>
        <v>1.5000001000000001</v>
      </c>
      <c r="S344" s="34">
        <f t="shared" si="135"/>
        <v>2.5950001729999999</v>
      </c>
      <c r="T344" s="34">
        <f t="shared" si="136"/>
        <v>1.2066000804400001</v>
      </c>
      <c r="U344" s="34">
        <f t="shared" si="148"/>
        <v>-1.1068</v>
      </c>
      <c r="V344" s="15">
        <f t="shared" si="149"/>
        <v>0.24846794868262756</v>
      </c>
      <c r="W344" s="34">
        <f t="shared" si="137"/>
        <v>0.49693589736525512</v>
      </c>
      <c r="X344" s="34">
        <f t="shared" si="138"/>
        <v>1.2900000000000023E-2</v>
      </c>
      <c r="Y344" s="15">
        <f t="shared" si="150"/>
        <v>0.50322495527805666</v>
      </c>
      <c r="Z344" s="34">
        <f t="shared" si="139"/>
        <v>0.55354745080586243</v>
      </c>
      <c r="AA344" s="34">
        <f t="shared" si="140"/>
        <v>-0.3819999999999999</v>
      </c>
      <c r="AB344" s="15">
        <f t="shared" si="151"/>
        <v>0.40564461209270181</v>
      </c>
      <c r="AC344" s="34">
        <f t="shared" si="141"/>
        <v>0.36508016710921609</v>
      </c>
      <c r="AD344" s="34">
        <f t="shared" si="152"/>
        <v>-0.79680000000000006</v>
      </c>
      <c r="AE344" s="15">
        <f t="shared" si="153"/>
        <v>0.31071044569635931</v>
      </c>
      <c r="AF344" s="34">
        <f t="shared" si="142"/>
        <v>0.62142089139271861</v>
      </c>
      <c r="AG344" s="34">
        <f t="shared" si="143"/>
        <v>0.80779999999999985</v>
      </c>
      <c r="AH344" s="15">
        <f t="shared" si="154"/>
        <v>0.69164049960599694</v>
      </c>
      <c r="AI344" s="34">
        <f t="shared" si="144"/>
        <v>1.0374608185730454</v>
      </c>
      <c r="AJ344" s="34">
        <f t="shared" si="145"/>
        <v>4.2000000000000925E-3</v>
      </c>
      <c r="AK344" s="15">
        <f t="shared" si="155"/>
        <v>0.50104999845650278</v>
      </c>
      <c r="AL344" s="34">
        <f t="shared" si="146"/>
        <v>0.25052499922825139</v>
      </c>
      <c r="AM344" s="35">
        <f t="shared" si="156"/>
        <v>11.50000054</v>
      </c>
      <c r="AN344" s="35">
        <f t="shared" si="157"/>
        <v>6.7171638687203341</v>
      </c>
      <c r="AO344" s="35">
        <f t="shared" si="158"/>
        <v>4.7828366712796662</v>
      </c>
      <c r="AP344" s="35">
        <f t="shared" si="159"/>
        <v>4.0000001000000003</v>
      </c>
      <c r="AQ344" s="35">
        <f t="shared" si="160"/>
        <v>1.9094067091940155</v>
      </c>
      <c r="AR344" s="35">
        <f t="shared" si="161"/>
        <v>2.0905933908059851</v>
      </c>
    </row>
    <row r="345" spans="6:44" ht="15.75">
      <c r="F345">
        <v>553</v>
      </c>
      <c r="G345" s="35">
        <v>1</v>
      </c>
      <c r="H345" s="35">
        <v>1</v>
      </c>
      <c r="I345" s="35">
        <v>2</v>
      </c>
      <c r="J345" s="35">
        <v>3.0000002000000001</v>
      </c>
      <c r="K345" s="35">
        <v>0.70000004999999998</v>
      </c>
      <c r="L345" s="35">
        <v>0</v>
      </c>
      <c r="M345" s="35"/>
      <c r="N345" s="35">
        <v>2</v>
      </c>
      <c r="O345" s="35">
        <v>2</v>
      </c>
      <c r="P345" s="35">
        <v>0</v>
      </c>
      <c r="Q345" s="35"/>
      <c r="R345" s="34">
        <f t="shared" si="147"/>
        <v>1</v>
      </c>
      <c r="S345" s="34">
        <f t="shared" si="135"/>
        <v>0.86499999999999999</v>
      </c>
      <c r="T345" s="34">
        <f t="shared" si="136"/>
        <v>0.8044</v>
      </c>
      <c r="U345" s="34">
        <f t="shared" si="148"/>
        <v>-1.1068</v>
      </c>
      <c r="V345" s="15">
        <f t="shared" si="149"/>
        <v>0.24846794868262756</v>
      </c>
      <c r="W345" s="34">
        <f t="shared" si="137"/>
        <v>0.74540389574147248</v>
      </c>
      <c r="X345" s="34">
        <f t="shared" si="138"/>
        <v>1.2900000000000023E-2</v>
      </c>
      <c r="Y345" s="15">
        <f t="shared" si="150"/>
        <v>0.50322495527805666</v>
      </c>
      <c r="Z345" s="34">
        <f t="shared" si="139"/>
        <v>0.35225749385588739</v>
      </c>
      <c r="AA345" s="34">
        <f t="shared" si="140"/>
        <v>-0.3819999999999999</v>
      </c>
      <c r="AB345" s="15">
        <f t="shared" si="151"/>
        <v>0.40564461209270181</v>
      </c>
      <c r="AC345" s="34">
        <f t="shared" si="141"/>
        <v>0</v>
      </c>
      <c r="AD345" s="34">
        <f t="shared" si="152"/>
        <v>-0.79680000000000006</v>
      </c>
      <c r="AE345" s="15">
        <f t="shared" si="153"/>
        <v>0.31071044569635931</v>
      </c>
      <c r="AF345" s="34">
        <f t="shared" si="142"/>
        <v>0.62142089139271861</v>
      </c>
      <c r="AG345" s="34">
        <f t="shared" si="143"/>
        <v>0.80779999999999985</v>
      </c>
      <c r="AH345" s="15">
        <f t="shared" si="154"/>
        <v>0.69164049960599694</v>
      </c>
      <c r="AI345" s="34">
        <f t="shared" si="144"/>
        <v>1.3832809992119939</v>
      </c>
      <c r="AJ345" s="34">
        <f t="shared" si="145"/>
        <v>4.2000000000000925E-3</v>
      </c>
      <c r="AK345" s="15">
        <f t="shared" si="155"/>
        <v>0.50104999845650278</v>
      </c>
      <c r="AL345" s="34">
        <f t="shared" si="146"/>
        <v>0</v>
      </c>
      <c r="AM345" s="35">
        <f t="shared" si="156"/>
        <v>7.7000002500000004</v>
      </c>
      <c r="AN345" s="35">
        <f t="shared" si="157"/>
        <v>3.7670613895973601</v>
      </c>
      <c r="AO345" s="35">
        <f t="shared" si="158"/>
        <v>3.9329388604026403</v>
      </c>
      <c r="AP345" s="35">
        <f t="shared" si="159"/>
        <v>4</v>
      </c>
      <c r="AQ345" s="35">
        <f t="shared" si="160"/>
        <v>2.0047018906047125</v>
      </c>
      <c r="AR345" s="35">
        <f t="shared" si="161"/>
        <v>1.9952981093952875</v>
      </c>
    </row>
    <row r="346" spans="6:44" ht="15.75">
      <c r="F346">
        <v>554</v>
      </c>
      <c r="G346" s="35">
        <v>0.5</v>
      </c>
      <c r="H346" s="35">
        <v>0.4</v>
      </c>
      <c r="I346" s="35">
        <v>1.2</v>
      </c>
      <c r="J346" s="35">
        <v>4</v>
      </c>
      <c r="K346" s="35">
        <v>5</v>
      </c>
      <c r="L346" s="35">
        <v>3.0000002000000001</v>
      </c>
      <c r="M346" s="35"/>
      <c r="N346" s="35">
        <v>2</v>
      </c>
      <c r="O346" s="35">
        <v>5</v>
      </c>
      <c r="P346" s="35">
        <v>0</v>
      </c>
      <c r="Q346" s="35"/>
      <c r="R346" s="34">
        <f t="shared" si="147"/>
        <v>0.5</v>
      </c>
      <c r="S346" s="34">
        <f t="shared" si="135"/>
        <v>0.34600000000000003</v>
      </c>
      <c r="T346" s="34">
        <f t="shared" si="136"/>
        <v>0.48263999999999996</v>
      </c>
      <c r="U346" s="34">
        <f t="shared" si="148"/>
        <v>-1.1068</v>
      </c>
      <c r="V346" s="15">
        <f t="shared" si="149"/>
        <v>0.24846794868262756</v>
      </c>
      <c r="W346" s="34">
        <f t="shared" si="137"/>
        <v>0.99387179473051024</v>
      </c>
      <c r="X346" s="34">
        <f t="shared" si="138"/>
        <v>1.2900000000000023E-2</v>
      </c>
      <c r="Y346" s="15">
        <f t="shared" si="150"/>
        <v>0.50322495527805666</v>
      </c>
      <c r="Z346" s="34">
        <f t="shared" si="139"/>
        <v>2.5161247763902832</v>
      </c>
      <c r="AA346" s="34">
        <f t="shared" si="140"/>
        <v>-0.3819999999999999</v>
      </c>
      <c r="AB346" s="15">
        <f t="shared" si="151"/>
        <v>0.40564461209270181</v>
      </c>
      <c r="AC346" s="34">
        <f t="shared" si="141"/>
        <v>1.2169339174070279</v>
      </c>
      <c r="AD346" s="34">
        <f t="shared" si="152"/>
        <v>-0.79680000000000006</v>
      </c>
      <c r="AE346" s="15">
        <f t="shared" si="153"/>
        <v>0.31071044569635931</v>
      </c>
      <c r="AF346" s="34">
        <f t="shared" si="142"/>
        <v>0.62142089139271861</v>
      </c>
      <c r="AG346" s="34">
        <f t="shared" si="143"/>
        <v>0.80779999999999985</v>
      </c>
      <c r="AH346" s="15">
        <f t="shared" si="154"/>
        <v>0.69164049960599694</v>
      </c>
      <c r="AI346" s="34">
        <f t="shared" si="144"/>
        <v>3.4582024980299848</v>
      </c>
      <c r="AJ346" s="34">
        <f t="shared" si="145"/>
        <v>4.2000000000000925E-3</v>
      </c>
      <c r="AK346" s="15">
        <f t="shared" si="155"/>
        <v>0.50104999845650278</v>
      </c>
      <c r="AL346" s="34">
        <f t="shared" si="146"/>
        <v>0</v>
      </c>
      <c r="AM346" s="35">
        <f t="shared" si="156"/>
        <v>14.1000002</v>
      </c>
      <c r="AN346" s="35">
        <f t="shared" si="157"/>
        <v>6.0555704885278212</v>
      </c>
      <c r="AO346" s="35">
        <f t="shared" si="158"/>
        <v>8.0444297114721799</v>
      </c>
      <c r="AP346" s="35">
        <f t="shared" si="159"/>
        <v>7</v>
      </c>
      <c r="AQ346" s="35">
        <f t="shared" si="160"/>
        <v>4.0796233894227036</v>
      </c>
      <c r="AR346" s="35">
        <f t="shared" si="161"/>
        <v>2.9203766105772964</v>
      </c>
    </row>
    <row r="347" spans="6:44" ht="15.75">
      <c r="F347">
        <v>555</v>
      </c>
      <c r="G347" s="35">
        <v>0.6</v>
      </c>
      <c r="H347" s="35">
        <v>3.1000000999999999</v>
      </c>
      <c r="I347" s="35">
        <v>1.8000001000000001</v>
      </c>
      <c r="J347" s="35">
        <v>5</v>
      </c>
      <c r="K347" s="35">
        <v>1.9000001</v>
      </c>
      <c r="L347" s="35">
        <v>4.6000003999999999</v>
      </c>
      <c r="M347" s="35"/>
      <c r="N347" s="35">
        <v>3.0000002000000001</v>
      </c>
      <c r="O347" s="35">
        <v>4</v>
      </c>
      <c r="P347" s="35">
        <v>0</v>
      </c>
      <c r="Q347" s="35"/>
      <c r="R347" s="34">
        <f t="shared" si="147"/>
        <v>0.6</v>
      </c>
      <c r="S347" s="34">
        <f t="shared" si="135"/>
        <v>2.6815000864999998</v>
      </c>
      <c r="T347" s="34">
        <f t="shared" si="136"/>
        <v>0.72396004022000005</v>
      </c>
      <c r="U347" s="34">
        <f t="shared" si="148"/>
        <v>-1.1068</v>
      </c>
      <c r="V347" s="15">
        <f t="shared" si="149"/>
        <v>0.24846794868262756</v>
      </c>
      <c r="W347" s="34">
        <f t="shared" si="137"/>
        <v>1.2423397434131378</v>
      </c>
      <c r="X347" s="34">
        <f t="shared" si="138"/>
        <v>1.2900000000000023E-2</v>
      </c>
      <c r="Y347" s="15">
        <f t="shared" si="150"/>
        <v>0.50322495527805666</v>
      </c>
      <c r="Z347" s="34">
        <f t="shared" si="139"/>
        <v>0.95612746535080317</v>
      </c>
      <c r="AA347" s="34">
        <f t="shared" si="140"/>
        <v>-0.3819999999999999</v>
      </c>
      <c r="AB347" s="15">
        <f t="shared" si="151"/>
        <v>0.40564461209270181</v>
      </c>
      <c r="AC347" s="34">
        <f t="shared" si="141"/>
        <v>1.8659653778842731</v>
      </c>
      <c r="AD347" s="34">
        <f t="shared" si="152"/>
        <v>-0.79680000000000006</v>
      </c>
      <c r="AE347" s="15">
        <f t="shared" si="153"/>
        <v>0.31071044569635931</v>
      </c>
      <c r="AF347" s="34">
        <f t="shared" si="142"/>
        <v>0.93213139923116706</v>
      </c>
      <c r="AG347" s="34">
        <f t="shared" si="143"/>
        <v>0.80779999999999985</v>
      </c>
      <c r="AH347" s="15">
        <f t="shared" si="154"/>
        <v>0.69164049960599694</v>
      </c>
      <c r="AI347" s="34">
        <f t="shared" si="144"/>
        <v>2.7665619984239878</v>
      </c>
      <c r="AJ347" s="34">
        <f t="shared" si="145"/>
        <v>4.2000000000000925E-3</v>
      </c>
      <c r="AK347" s="15">
        <f t="shared" si="155"/>
        <v>0.50104999845650278</v>
      </c>
      <c r="AL347" s="34">
        <f t="shared" si="146"/>
        <v>0</v>
      </c>
      <c r="AM347" s="35">
        <f t="shared" si="156"/>
        <v>17.000000700000001</v>
      </c>
      <c r="AN347" s="35">
        <f t="shared" si="157"/>
        <v>8.0698927133682137</v>
      </c>
      <c r="AO347" s="35">
        <f t="shared" si="158"/>
        <v>8.9301079866317874</v>
      </c>
      <c r="AP347" s="35">
        <f t="shared" si="159"/>
        <v>7.0000002000000006</v>
      </c>
      <c r="AQ347" s="35">
        <f t="shared" si="160"/>
        <v>3.6986933976551546</v>
      </c>
      <c r="AR347" s="35">
        <f t="shared" si="161"/>
        <v>3.301306802344846</v>
      </c>
    </row>
    <row r="348" spans="6:44" ht="15.75">
      <c r="F348">
        <v>556</v>
      </c>
      <c r="G348" s="35">
        <v>0.4</v>
      </c>
      <c r="H348" s="35">
        <v>1</v>
      </c>
      <c r="I348" s="35">
        <v>1</v>
      </c>
      <c r="J348" s="35">
        <v>6.0000004999999996</v>
      </c>
      <c r="K348" s="35">
        <v>3.0000002000000001</v>
      </c>
      <c r="L348" s="35">
        <v>1</v>
      </c>
      <c r="M348" s="35"/>
      <c r="N348" s="35">
        <v>3.0000002000000001</v>
      </c>
      <c r="O348" s="35">
        <v>3.0000002000000001</v>
      </c>
      <c r="P348" s="35">
        <v>0</v>
      </c>
      <c r="Q348" s="35"/>
      <c r="R348" s="34">
        <f t="shared" si="147"/>
        <v>0.4</v>
      </c>
      <c r="S348" s="34">
        <f t="shared" si="135"/>
        <v>0.86499999999999999</v>
      </c>
      <c r="T348" s="34">
        <f t="shared" si="136"/>
        <v>0.4022</v>
      </c>
      <c r="U348" s="34">
        <f t="shared" si="148"/>
        <v>-1.1068</v>
      </c>
      <c r="V348" s="15">
        <f t="shared" si="149"/>
        <v>0.24846794868262756</v>
      </c>
      <c r="W348" s="34">
        <f t="shared" si="137"/>
        <v>1.4908078163297396</v>
      </c>
      <c r="X348" s="34">
        <f t="shared" si="138"/>
        <v>1.2900000000000023E-2</v>
      </c>
      <c r="Y348" s="15">
        <f t="shared" si="150"/>
        <v>0.50322495527805666</v>
      </c>
      <c r="Z348" s="34">
        <f t="shared" si="139"/>
        <v>1.5096749664791611</v>
      </c>
      <c r="AA348" s="34">
        <f t="shared" si="140"/>
        <v>-0.3819999999999999</v>
      </c>
      <c r="AB348" s="15">
        <f t="shared" si="151"/>
        <v>0.40564461209270181</v>
      </c>
      <c r="AC348" s="34">
        <f t="shared" si="141"/>
        <v>0.40564461209270181</v>
      </c>
      <c r="AD348" s="34">
        <f t="shared" si="152"/>
        <v>-0.79680000000000006</v>
      </c>
      <c r="AE348" s="15">
        <f t="shared" si="153"/>
        <v>0.31071044569635931</v>
      </c>
      <c r="AF348" s="34">
        <f t="shared" si="142"/>
        <v>0.93213139923116706</v>
      </c>
      <c r="AG348" s="34">
        <f t="shared" si="143"/>
        <v>0.80779999999999985</v>
      </c>
      <c r="AH348" s="15">
        <f t="shared" si="154"/>
        <v>0.69164049960599694</v>
      </c>
      <c r="AI348" s="34">
        <f t="shared" si="144"/>
        <v>2.0749216371460908</v>
      </c>
      <c r="AJ348" s="34">
        <f t="shared" si="145"/>
        <v>4.2000000000000925E-3</v>
      </c>
      <c r="AK348" s="15">
        <f t="shared" si="155"/>
        <v>0.50104999845650278</v>
      </c>
      <c r="AL348" s="34">
        <f t="shared" si="146"/>
        <v>0</v>
      </c>
      <c r="AM348" s="35">
        <f t="shared" si="156"/>
        <v>12.4000007</v>
      </c>
      <c r="AN348" s="35">
        <f t="shared" si="157"/>
        <v>5.0733273949016029</v>
      </c>
      <c r="AO348" s="35">
        <f t="shared" si="158"/>
        <v>7.3266733050983968</v>
      </c>
      <c r="AP348" s="35">
        <f t="shared" si="159"/>
        <v>6.0000004000000002</v>
      </c>
      <c r="AQ348" s="35">
        <f t="shared" si="160"/>
        <v>3.0070530363772576</v>
      </c>
      <c r="AR348" s="35">
        <f t="shared" si="161"/>
        <v>2.9929473636227426</v>
      </c>
    </row>
    <row r="349" spans="6:44" ht="15.75">
      <c r="F349">
        <v>557</v>
      </c>
      <c r="G349" s="35">
        <v>0.4</v>
      </c>
      <c r="H349" s="35">
        <v>1</v>
      </c>
      <c r="I349" s="35">
        <v>1</v>
      </c>
      <c r="J349" s="35">
        <v>2</v>
      </c>
      <c r="K349" s="35">
        <v>2</v>
      </c>
      <c r="L349" s="35">
        <v>1</v>
      </c>
      <c r="M349" s="35"/>
      <c r="N349" s="35">
        <v>2</v>
      </c>
      <c r="O349" s="35">
        <v>1</v>
      </c>
      <c r="P349" s="35">
        <v>1</v>
      </c>
      <c r="Q349" s="35"/>
      <c r="R349" s="34">
        <f t="shared" si="147"/>
        <v>0.4</v>
      </c>
      <c r="S349" s="34">
        <f t="shared" si="135"/>
        <v>0.86499999999999999</v>
      </c>
      <c r="T349" s="34">
        <f t="shared" si="136"/>
        <v>0.4022</v>
      </c>
      <c r="U349" s="34">
        <f t="shared" si="148"/>
        <v>-1.1068</v>
      </c>
      <c r="V349" s="15">
        <f t="shared" si="149"/>
        <v>0.24846794868262756</v>
      </c>
      <c r="W349" s="34">
        <f t="shared" si="137"/>
        <v>0.49693589736525512</v>
      </c>
      <c r="X349" s="34">
        <f t="shared" si="138"/>
        <v>1.2900000000000023E-2</v>
      </c>
      <c r="Y349" s="15">
        <f t="shared" si="150"/>
        <v>0.50322495527805666</v>
      </c>
      <c r="Z349" s="34">
        <f t="shared" si="139"/>
        <v>1.0064499105561133</v>
      </c>
      <c r="AA349" s="34">
        <f t="shared" si="140"/>
        <v>-0.3819999999999999</v>
      </c>
      <c r="AB349" s="15">
        <f t="shared" si="151"/>
        <v>0.40564461209270181</v>
      </c>
      <c r="AC349" s="34">
        <f t="shared" si="141"/>
        <v>0.40564461209270181</v>
      </c>
      <c r="AD349" s="34">
        <f t="shared" si="152"/>
        <v>-0.79680000000000006</v>
      </c>
      <c r="AE349" s="15">
        <f t="shared" si="153"/>
        <v>0.31071044569635931</v>
      </c>
      <c r="AF349" s="34">
        <f t="shared" si="142"/>
        <v>0.62142089139271861</v>
      </c>
      <c r="AG349" s="34">
        <f t="shared" si="143"/>
        <v>0.80779999999999985</v>
      </c>
      <c r="AH349" s="15">
        <f t="shared" si="154"/>
        <v>0.69164049960599694</v>
      </c>
      <c r="AI349" s="34">
        <f t="shared" si="144"/>
        <v>0.69164049960599694</v>
      </c>
      <c r="AJ349" s="34">
        <f t="shared" si="145"/>
        <v>4.2000000000000925E-3</v>
      </c>
      <c r="AK349" s="15">
        <f t="shared" si="155"/>
        <v>0.50104999845650278</v>
      </c>
      <c r="AL349" s="34">
        <f t="shared" si="146"/>
        <v>0.50104999845650278</v>
      </c>
      <c r="AM349" s="35">
        <f t="shared" si="156"/>
        <v>7.4</v>
      </c>
      <c r="AN349" s="35">
        <f t="shared" si="157"/>
        <v>3.5762304200140709</v>
      </c>
      <c r="AO349" s="35">
        <f t="shared" si="158"/>
        <v>3.8237695799859295</v>
      </c>
      <c r="AP349" s="35">
        <f t="shared" si="159"/>
        <v>4</v>
      </c>
      <c r="AQ349" s="35">
        <f t="shared" si="160"/>
        <v>1.8141113894552183</v>
      </c>
      <c r="AR349" s="35">
        <f t="shared" si="161"/>
        <v>2.1858886105447817</v>
      </c>
    </row>
    <row r="350" spans="6:44" ht="15.75">
      <c r="F350">
        <v>558</v>
      </c>
      <c r="G350" s="35">
        <v>1.2</v>
      </c>
      <c r="H350" s="35">
        <v>3.2</v>
      </c>
      <c r="I350" s="35">
        <v>4.8</v>
      </c>
      <c r="J350" s="35">
        <v>12.3</v>
      </c>
      <c r="K350" s="35">
        <v>5.4</v>
      </c>
      <c r="L350" s="35">
        <v>1</v>
      </c>
      <c r="M350" s="35"/>
      <c r="N350" s="35">
        <v>2</v>
      </c>
      <c r="O350" s="35">
        <v>2</v>
      </c>
      <c r="P350" s="35">
        <v>1</v>
      </c>
      <c r="Q350" s="35"/>
      <c r="R350" s="34">
        <f t="shared" si="147"/>
        <v>1.2</v>
      </c>
      <c r="S350" s="34">
        <f t="shared" si="135"/>
        <v>2.7680000000000002</v>
      </c>
      <c r="T350" s="34">
        <f t="shared" si="136"/>
        <v>1.9305599999999998</v>
      </c>
      <c r="U350" s="34">
        <f t="shared" si="148"/>
        <v>-1.1068</v>
      </c>
      <c r="V350" s="15">
        <f t="shared" si="149"/>
        <v>0.24846794868262756</v>
      </c>
      <c r="W350" s="34">
        <f t="shared" si="137"/>
        <v>3.056155768796319</v>
      </c>
      <c r="X350" s="34">
        <f t="shared" si="138"/>
        <v>1.2900000000000023E-2</v>
      </c>
      <c r="Y350" s="15">
        <f t="shared" si="150"/>
        <v>0.50322495527805666</v>
      </c>
      <c r="Z350" s="34">
        <f t="shared" si="139"/>
        <v>2.7174147585015063</v>
      </c>
      <c r="AA350" s="34">
        <f t="shared" si="140"/>
        <v>-0.3819999999999999</v>
      </c>
      <c r="AB350" s="15">
        <f t="shared" si="151"/>
        <v>0.40564461209270181</v>
      </c>
      <c r="AC350" s="34">
        <f t="shared" si="141"/>
        <v>0.40564461209270181</v>
      </c>
      <c r="AD350" s="34">
        <f t="shared" si="152"/>
        <v>-0.79680000000000006</v>
      </c>
      <c r="AE350" s="15">
        <f t="shared" si="153"/>
        <v>0.31071044569635931</v>
      </c>
      <c r="AF350" s="34">
        <f t="shared" si="142"/>
        <v>0.62142089139271861</v>
      </c>
      <c r="AG350" s="34">
        <f t="shared" si="143"/>
        <v>0.80779999999999985</v>
      </c>
      <c r="AH350" s="15">
        <f t="shared" si="154"/>
        <v>0.69164049960599694</v>
      </c>
      <c r="AI350" s="34">
        <f t="shared" si="144"/>
        <v>1.3832809992119939</v>
      </c>
      <c r="AJ350" s="34">
        <f t="shared" si="145"/>
        <v>4.2000000000000925E-3</v>
      </c>
      <c r="AK350" s="15">
        <f t="shared" si="155"/>
        <v>0.50104999845650278</v>
      </c>
      <c r="AL350" s="34">
        <f t="shared" si="146"/>
        <v>0.50104999845650278</v>
      </c>
      <c r="AM350" s="35">
        <f t="shared" si="156"/>
        <v>27.9</v>
      </c>
      <c r="AN350" s="35">
        <f t="shared" si="157"/>
        <v>12.077775139390528</v>
      </c>
      <c r="AO350" s="35">
        <f t="shared" si="158"/>
        <v>15.82222486060947</v>
      </c>
      <c r="AP350" s="35">
        <f t="shared" si="159"/>
        <v>5</v>
      </c>
      <c r="AQ350" s="35">
        <f t="shared" si="160"/>
        <v>2.5057518890612154</v>
      </c>
      <c r="AR350" s="35">
        <f t="shared" si="161"/>
        <v>2.4942481109387846</v>
      </c>
    </row>
    <row r="351" spans="6:44" ht="15.75">
      <c r="F351">
        <v>559</v>
      </c>
      <c r="G351" s="35">
        <v>0.3</v>
      </c>
      <c r="H351" s="35">
        <v>2.4</v>
      </c>
      <c r="I351" s="35">
        <v>3.9</v>
      </c>
      <c r="J351" s="35">
        <v>10.3</v>
      </c>
      <c r="K351" s="35">
        <v>1.2</v>
      </c>
      <c r="L351" s="35">
        <v>0</v>
      </c>
      <c r="M351" s="35"/>
      <c r="N351" s="35">
        <v>2.2000000000000002</v>
      </c>
      <c r="O351" s="35">
        <v>16.3</v>
      </c>
      <c r="P351" s="35">
        <v>2</v>
      </c>
      <c r="Q351" s="35"/>
      <c r="R351" s="34">
        <f t="shared" si="147"/>
        <v>0.3</v>
      </c>
      <c r="S351" s="34">
        <f t="shared" si="135"/>
        <v>2.0760000000000001</v>
      </c>
      <c r="T351" s="34">
        <f t="shared" si="136"/>
        <v>1.5685799999999999</v>
      </c>
      <c r="U351" s="34">
        <f t="shared" si="148"/>
        <v>-1.1068</v>
      </c>
      <c r="V351" s="15">
        <f t="shared" si="149"/>
        <v>0.24846794868262756</v>
      </c>
      <c r="W351" s="34">
        <f t="shared" si="137"/>
        <v>2.5592198714310639</v>
      </c>
      <c r="X351" s="34">
        <f t="shared" si="138"/>
        <v>1.2900000000000023E-2</v>
      </c>
      <c r="Y351" s="15">
        <f t="shared" si="150"/>
        <v>0.50322495527805666</v>
      </c>
      <c r="Z351" s="34">
        <f t="shared" si="139"/>
        <v>0.60386994633366797</v>
      </c>
      <c r="AA351" s="34">
        <f t="shared" si="140"/>
        <v>-0.3819999999999999</v>
      </c>
      <c r="AB351" s="15">
        <f t="shared" si="151"/>
        <v>0.40564461209270181</v>
      </c>
      <c r="AC351" s="34">
        <f t="shared" si="141"/>
        <v>0</v>
      </c>
      <c r="AD351" s="34">
        <f t="shared" si="152"/>
        <v>-0.79680000000000006</v>
      </c>
      <c r="AE351" s="15">
        <f t="shared" si="153"/>
        <v>0.31071044569635931</v>
      </c>
      <c r="AF351" s="34">
        <f t="shared" si="142"/>
        <v>0.68356298053199049</v>
      </c>
      <c r="AG351" s="34">
        <f t="shared" si="143"/>
        <v>0.80779999999999985</v>
      </c>
      <c r="AH351" s="15">
        <f t="shared" si="154"/>
        <v>0.69164049960599694</v>
      </c>
      <c r="AI351" s="34">
        <f t="shared" si="144"/>
        <v>11.273740143577751</v>
      </c>
      <c r="AJ351" s="34">
        <f t="shared" si="145"/>
        <v>4.2000000000000925E-3</v>
      </c>
      <c r="AK351" s="15">
        <f t="shared" si="155"/>
        <v>0.50104999845650278</v>
      </c>
      <c r="AL351" s="34">
        <f t="shared" si="146"/>
        <v>1.0020999969130056</v>
      </c>
      <c r="AM351" s="35">
        <f t="shared" si="156"/>
        <v>18.099999999999998</v>
      </c>
      <c r="AN351" s="35">
        <f t="shared" si="157"/>
        <v>7.1076698177647311</v>
      </c>
      <c r="AO351" s="35">
        <f t="shared" si="158"/>
        <v>10.992330182235268</v>
      </c>
      <c r="AP351" s="35">
        <f t="shared" si="159"/>
        <v>20.5</v>
      </c>
      <c r="AQ351" s="35">
        <f t="shared" si="160"/>
        <v>12.959403121022746</v>
      </c>
      <c r="AR351" s="35">
        <f t="shared" si="161"/>
        <v>7.5405968789772544</v>
      </c>
    </row>
    <row r="352" spans="6:44" ht="15.75">
      <c r="F352">
        <v>560</v>
      </c>
      <c r="G352" s="35">
        <v>0.5</v>
      </c>
      <c r="H352" s="35">
        <v>1.6</v>
      </c>
      <c r="I352" s="35">
        <v>3.3000001999999999</v>
      </c>
      <c r="J352" s="35">
        <v>4.3</v>
      </c>
      <c r="K352" s="35">
        <v>5</v>
      </c>
      <c r="L352" s="35">
        <v>3.4</v>
      </c>
      <c r="M352" s="35"/>
      <c r="N352" s="35">
        <v>0.8</v>
      </c>
      <c r="O352" s="35">
        <v>1.6</v>
      </c>
      <c r="P352" s="35">
        <v>0.6</v>
      </c>
      <c r="Q352" s="35"/>
      <c r="R352" s="34">
        <f t="shared" si="147"/>
        <v>0.5</v>
      </c>
      <c r="S352" s="34">
        <f t="shared" si="135"/>
        <v>1.3840000000000001</v>
      </c>
      <c r="T352" s="34">
        <f t="shared" si="136"/>
        <v>1.3272600804399999</v>
      </c>
      <c r="U352" s="34">
        <f t="shared" si="148"/>
        <v>-1.1068</v>
      </c>
      <c r="V352" s="15">
        <f t="shared" si="149"/>
        <v>0.24846794868262756</v>
      </c>
      <c r="W352" s="34">
        <f t="shared" si="137"/>
        <v>1.0684121793352985</v>
      </c>
      <c r="X352" s="34">
        <f t="shared" si="138"/>
        <v>1.2900000000000023E-2</v>
      </c>
      <c r="Y352" s="15">
        <f t="shared" si="150"/>
        <v>0.50322495527805666</v>
      </c>
      <c r="Z352" s="34">
        <f t="shared" si="139"/>
        <v>2.5161247763902832</v>
      </c>
      <c r="AA352" s="34">
        <f t="shared" si="140"/>
        <v>-0.3819999999999999</v>
      </c>
      <c r="AB352" s="15">
        <f t="shared" si="151"/>
        <v>0.40564461209270181</v>
      </c>
      <c r="AC352" s="34">
        <f t="shared" si="141"/>
        <v>1.3791916811151861</v>
      </c>
      <c r="AD352" s="34">
        <f t="shared" si="152"/>
        <v>-0.79680000000000006</v>
      </c>
      <c r="AE352" s="15">
        <f t="shared" si="153"/>
        <v>0.31071044569635931</v>
      </c>
      <c r="AF352" s="34">
        <f t="shared" si="142"/>
        <v>0.24856835655708745</v>
      </c>
      <c r="AG352" s="34">
        <f t="shared" si="143"/>
        <v>0.80779999999999985</v>
      </c>
      <c r="AH352" s="15">
        <f t="shared" si="154"/>
        <v>0.69164049960599694</v>
      </c>
      <c r="AI352" s="34">
        <f t="shared" si="144"/>
        <v>1.1066247993695952</v>
      </c>
      <c r="AJ352" s="34">
        <f t="shared" si="145"/>
        <v>4.2000000000000925E-3</v>
      </c>
      <c r="AK352" s="15">
        <f t="shared" si="155"/>
        <v>0.50104999845650278</v>
      </c>
      <c r="AL352" s="34">
        <f t="shared" si="146"/>
        <v>0.30062999907390164</v>
      </c>
      <c r="AM352" s="35">
        <f t="shared" si="156"/>
        <v>18.1000002</v>
      </c>
      <c r="AN352" s="35">
        <f t="shared" si="157"/>
        <v>8.1749887172807671</v>
      </c>
      <c r="AO352" s="35">
        <f t="shared" si="158"/>
        <v>9.9250114827192331</v>
      </c>
      <c r="AP352" s="35">
        <f t="shared" si="159"/>
        <v>3.0000000000000004</v>
      </c>
      <c r="AQ352" s="35">
        <f t="shared" si="160"/>
        <v>1.6558231550005844</v>
      </c>
      <c r="AR352" s="35">
        <f t="shared" si="161"/>
        <v>1.344176844999416</v>
      </c>
    </row>
    <row r="353" spans="6:44" ht="15.75">
      <c r="F353">
        <v>561</v>
      </c>
      <c r="G353" s="35">
        <v>0.5</v>
      </c>
      <c r="H353" s="35">
        <v>1.6</v>
      </c>
      <c r="I353" s="35">
        <v>3.3000001999999999</v>
      </c>
      <c r="J353" s="35">
        <v>12.1</v>
      </c>
      <c r="K353" s="35">
        <v>15.000000999999999</v>
      </c>
      <c r="L353" s="35">
        <v>3.0000002000000001</v>
      </c>
      <c r="M353" s="35"/>
      <c r="N353" s="35">
        <v>0.8</v>
      </c>
      <c r="O353" s="35">
        <v>7.0000004999999996</v>
      </c>
      <c r="P353" s="35">
        <v>3.0000002000000001</v>
      </c>
      <c r="Q353" s="35"/>
      <c r="R353" s="34">
        <f t="shared" si="147"/>
        <v>0.5</v>
      </c>
      <c r="S353" s="34">
        <f t="shared" si="135"/>
        <v>1.3840000000000001</v>
      </c>
      <c r="T353" s="34">
        <f t="shared" si="136"/>
        <v>1.3272600804399999</v>
      </c>
      <c r="U353" s="34">
        <f t="shared" si="148"/>
        <v>-1.1068</v>
      </c>
      <c r="V353" s="15">
        <f t="shared" si="149"/>
        <v>0.24846794868262756</v>
      </c>
      <c r="W353" s="34">
        <f t="shared" si="137"/>
        <v>3.0064621790597932</v>
      </c>
      <c r="X353" s="34">
        <f t="shared" si="138"/>
        <v>1.2900000000000023E-2</v>
      </c>
      <c r="Y353" s="15">
        <f t="shared" si="150"/>
        <v>0.50322495527805666</v>
      </c>
      <c r="Z353" s="34">
        <f t="shared" si="139"/>
        <v>7.5483748323958046</v>
      </c>
      <c r="AA353" s="34">
        <f t="shared" si="140"/>
        <v>-0.3819999999999999</v>
      </c>
      <c r="AB353" s="15">
        <f t="shared" si="151"/>
        <v>0.40564461209270181</v>
      </c>
      <c r="AC353" s="34">
        <f t="shared" si="141"/>
        <v>1.2169339174070279</v>
      </c>
      <c r="AD353" s="34">
        <f t="shared" si="152"/>
        <v>-0.79680000000000006</v>
      </c>
      <c r="AE353" s="15">
        <f t="shared" si="153"/>
        <v>0.31071044569635931</v>
      </c>
      <c r="AF353" s="34">
        <f t="shared" si="142"/>
        <v>0.24856835655708745</v>
      </c>
      <c r="AG353" s="34">
        <f t="shared" si="143"/>
        <v>0.80779999999999985</v>
      </c>
      <c r="AH353" s="15">
        <f t="shared" si="154"/>
        <v>0.69164049960599694</v>
      </c>
      <c r="AI353" s="34">
        <f t="shared" si="144"/>
        <v>4.8414838430622282</v>
      </c>
      <c r="AJ353" s="34">
        <f t="shared" si="145"/>
        <v>4.2000000000000925E-3</v>
      </c>
      <c r="AK353" s="15">
        <f t="shared" si="155"/>
        <v>0.50104999845650278</v>
      </c>
      <c r="AL353" s="34">
        <f t="shared" si="146"/>
        <v>1.5031500955795081</v>
      </c>
      <c r="AM353" s="35">
        <f t="shared" si="156"/>
        <v>35.500001400000002</v>
      </c>
      <c r="AN353" s="35">
        <f t="shared" si="157"/>
        <v>14.983031009302625</v>
      </c>
      <c r="AO353" s="35">
        <f t="shared" si="158"/>
        <v>20.516970390697377</v>
      </c>
      <c r="AP353" s="35">
        <f t="shared" si="159"/>
        <v>10.8000007</v>
      </c>
      <c r="AQ353" s="35">
        <f t="shared" si="160"/>
        <v>6.5932022951988234</v>
      </c>
      <c r="AR353" s="35">
        <f t="shared" si="161"/>
        <v>4.2067984048011766</v>
      </c>
    </row>
    <row r="354" spans="6:44" ht="15.75">
      <c r="F354">
        <v>562</v>
      </c>
      <c r="G354" s="35">
        <v>0.3</v>
      </c>
      <c r="H354" s="35">
        <v>0.4</v>
      </c>
      <c r="I354" s="35">
        <v>0.90000004</v>
      </c>
      <c r="J354" s="35">
        <v>1.1000000000000001</v>
      </c>
      <c r="K354" s="35">
        <v>0</v>
      </c>
      <c r="L354" s="35">
        <v>0</v>
      </c>
      <c r="M354" s="35"/>
      <c r="N354" s="35">
        <v>0.1</v>
      </c>
      <c r="O354" s="35">
        <v>0</v>
      </c>
      <c r="P354" s="35">
        <v>0</v>
      </c>
      <c r="Q354" s="35"/>
      <c r="R354" s="34">
        <f t="shared" si="147"/>
        <v>0.3</v>
      </c>
      <c r="S354" s="34">
        <f t="shared" si="135"/>
        <v>0.34600000000000003</v>
      </c>
      <c r="T354" s="34">
        <f t="shared" si="136"/>
        <v>0.36198001608800001</v>
      </c>
      <c r="U354" s="34">
        <f t="shared" si="148"/>
        <v>-1.1068</v>
      </c>
      <c r="V354" s="15">
        <f t="shared" si="149"/>
        <v>0.24846794868262756</v>
      </c>
      <c r="W354" s="34">
        <f t="shared" si="137"/>
        <v>0.27331474355089036</v>
      </c>
      <c r="X354" s="34">
        <f t="shared" si="138"/>
        <v>1.2900000000000023E-2</v>
      </c>
      <c r="Y354" s="15">
        <f t="shared" si="150"/>
        <v>0.50322495527805666</v>
      </c>
      <c r="Z354" s="34">
        <f t="shared" si="139"/>
        <v>0</v>
      </c>
      <c r="AA354" s="34">
        <f t="shared" si="140"/>
        <v>-0.3819999999999999</v>
      </c>
      <c r="AB354" s="15">
        <f t="shared" si="151"/>
        <v>0.40564461209270181</v>
      </c>
      <c r="AC354" s="34">
        <f t="shared" si="141"/>
        <v>0</v>
      </c>
      <c r="AD354" s="34">
        <f t="shared" si="152"/>
        <v>-0.79680000000000006</v>
      </c>
      <c r="AE354" s="15">
        <f t="shared" si="153"/>
        <v>0.31071044569635931</v>
      </c>
      <c r="AF354" s="34">
        <f t="shared" si="142"/>
        <v>3.1071044569635931E-2</v>
      </c>
      <c r="AG354" s="34">
        <f t="shared" si="143"/>
        <v>0.80779999999999985</v>
      </c>
      <c r="AH354" s="15">
        <f t="shared" si="154"/>
        <v>0.69164049960599694</v>
      </c>
      <c r="AI354" s="34">
        <f t="shared" si="144"/>
        <v>0</v>
      </c>
      <c r="AJ354" s="34">
        <f t="shared" si="145"/>
        <v>4.2000000000000925E-3</v>
      </c>
      <c r="AK354" s="15">
        <f t="shared" si="155"/>
        <v>0.50104999845650278</v>
      </c>
      <c r="AL354" s="34">
        <f t="shared" si="146"/>
        <v>0</v>
      </c>
      <c r="AM354" s="35">
        <f t="shared" si="156"/>
        <v>2.7000000399999999</v>
      </c>
      <c r="AN354" s="35">
        <f t="shared" si="157"/>
        <v>1.2812947596388904</v>
      </c>
      <c r="AO354" s="35">
        <f t="shared" si="158"/>
        <v>1.4187052803611095</v>
      </c>
      <c r="AP354" s="35">
        <f t="shared" si="159"/>
        <v>0.1</v>
      </c>
      <c r="AQ354" s="35">
        <f t="shared" si="160"/>
        <v>3.1071044569635931E-2</v>
      </c>
      <c r="AR354" s="35">
        <f t="shared" si="161"/>
        <v>6.8928955430364078E-2</v>
      </c>
    </row>
    <row r="355" spans="6:44" ht="15.75">
      <c r="F355">
        <v>563</v>
      </c>
      <c r="G355" s="35">
        <v>0.2</v>
      </c>
      <c r="H355" s="35">
        <v>0.8</v>
      </c>
      <c r="I355" s="35">
        <v>1.9000001</v>
      </c>
      <c r="J355" s="35">
        <v>2.2000000000000002</v>
      </c>
      <c r="K355" s="35">
        <v>0.4</v>
      </c>
      <c r="L355" s="35">
        <v>0</v>
      </c>
      <c r="M355" s="35"/>
      <c r="N355" s="35">
        <v>0.8</v>
      </c>
      <c r="O355" s="35">
        <v>0</v>
      </c>
      <c r="P355" s="35">
        <v>0</v>
      </c>
      <c r="Q355" s="35"/>
      <c r="R355" s="34">
        <f t="shared" si="147"/>
        <v>0.2</v>
      </c>
      <c r="S355" s="34">
        <f t="shared" si="135"/>
        <v>0.69200000000000006</v>
      </c>
      <c r="T355" s="34">
        <f t="shared" si="136"/>
        <v>0.76418004021999997</v>
      </c>
      <c r="U355" s="34">
        <f t="shared" si="148"/>
        <v>-1.1068</v>
      </c>
      <c r="V355" s="15">
        <f t="shared" si="149"/>
        <v>0.24846794868262756</v>
      </c>
      <c r="W355" s="34">
        <f t="shared" si="137"/>
        <v>0.54662948710178072</v>
      </c>
      <c r="X355" s="34">
        <f t="shared" si="138"/>
        <v>1.2900000000000023E-2</v>
      </c>
      <c r="Y355" s="15">
        <f t="shared" si="150"/>
        <v>0.50322495527805666</v>
      </c>
      <c r="Z355" s="34">
        <f t="shared" si="139"/>
        <v>0.20128998211122268</v>
      </c>
      <c r="AA355" s="34">
        <f t="shared" si="140"/>
        <v>-0.3819999999999999</v>
      </c>
      <c r="AB355" s="15">
        <f t="shared" si="151"/>
        <v>0.40564461209270181</v>
      </c>
      <c r="AC355" s="34">
        <f t="shared" si="141"/>
        <v>0</v>
      </c>
      <c r="AD355" s="34">
        <f t="shared" si="152"/>
        <v>-0.79680000000000006</v>
      </c>
      <c r="AE355" s="15">
        <f t="shared" si="153"/>
        <v>0.31071044569635931</v>
      </c>
      <c r="AF355" s="34">
        <f t="shared" si="142"/>
        <v>0.24856835655708745</v>
      </c>
      <c r="AG355" s="34">
        <f t="shared" si="143"/>
        <v>0.80779999999999985</v>
      </c>
      <c r="AH355" s="15">
        <f t="shared" si="154"/>
        <v>0.69164049960599694</v>
      </c>
      <c r="AI355" s="34">
        <f t="shared" si="144"/>
        <v>0</v>
      </c>
      <c r="AJ355" s="34">
        <f t="shared" si="145"/>
        <v>4.2000000000000925E-3</v>
      </c>
      <c r="AK355" s="15">
        <f t="shared" si="155"/>
        <v>0.50104999845650278</v>
      </c>
      <c r="AL355" s="34">
        <f t="shared" si="146"/>
        <v>0</v>
      </c>
      <c r="AM355" s="35">
        <f t="shared" si="156"/>
        <v>5.5000001000000003</v>
      </c>
      <c r="AN355" s="35">
        <f t="shared" si="157"/>
        <v>2.4040995094330038</v>
      </c>
      <c r="AO355" s="35">
        <f t="shared" si="158"/>
        <v>3.0959005905669965</v>
      </c>
      <c r="AP355" s="35">
        <f t="shared" si="159"/>
        <v>0.8</v>
      </c>
      <c r="AQ355" s="35">
        <f t="shared" si="160"/>
        <v>0.24856835655708745</v>
      </c>
      <c r="AR355" s="35">
        <f t="shared" si="161"/>
        <v>0.55143164344291262</v>
      </c>
    </row>
    <row r="356" spans="6:44" ht="15.75">
      <c r="F356">
        <v>564</v>
      </c>
      <c r="G356" s="35">
        <v>0</v>
      </c>
      <c r="H356" s="35">
        <v>0.70000004999999998</v>
      </c>
      <c r="I356" s="35">
        <v>0.90000004</v>
      </c>
      <c r="J356" s="35">
        <v>6.0000004999999996</v>
      </c>
      <c r="K356" s="35">
        <v>8</v>
      </c>
      <c r="L356" s="35">
        <v>3.0000002000000001</v>
      </c>
      <c r="M356" s="35"/>
      <c r="N356" s="35">
        <v>1</v>
      </c>
      <c r="O356" s="35">
        <v>1</v>
      </c>
      <c r="P356" s="35">
        <v>0.5</v>
      </c>
      <c r="Q356" s="35"/>
      <c r="R356" s="34">
        <f t="shared" si="147"/>
        <v>0</v>
      </c>
      <c r="S356" s="34">
        <f t="shared" si="135"/>
        <v>0.60550004324999995</v>
      </c>
      <c r="T356" s="34">
        <f t="shared" si="136"/>
        <v>0.36198001608800001</v>
      </c>
      <c r="U356" s="34">
        <f t="shared" si="148"/>
        <v>-1.1068</v>
      </c>
      <c r="V356" s="15">
        <f t="shared" si="149"/>
        <v>0.24846794868262756</v>
      </c>
      <c r="W356" s="34">
        <f t="shared" si="137"/>
        <v>1.4908078163297396</v>
      </c>
      <c r="X356" s="34">
        <f t="shared" si="138"/>
        <v>1.2900000000000023E-2</v>
      </c>
      <c r="Y356" s="15">
        <f t="shared" si="150"/>
        <v>0.50322495527805666</v>
      </c>
      <c r="Z356" s="34">
        <f t="shared" si="139"/>
        <v>4.0257996422244533</v>
      </c>
      <c r="AA356" s="34">
        <f t="shared" si="140"/>
        <v>-0.3819999999999999</v>
      </c>
      <c r="AB356" s="15">
        <f t="shared" si="151"/>
        <v>0.40564461209270181</v>
      </c>
      <c r="AC356" s="34">
        <f t="shared" si="141"/>
        <v>1.2169339174070279</v>
      </c>
      <c r="AD356" s="34">
        <f t="shared" si="152"/>
        <v>-0.79680000000000006</v>
      </c>
      <c r="AE356" s="15">
        <f t="shared" si="153"/>
        <v>0.31071044569635931</v>
      </c>
      <c r="AF356" s="34">
        <f t="shared" si="142"/>
        <v>0.31071044569635931</v>
      </c>
      <c r="AG356" s="34">
        <f t="shared" si="143"/>
        <v>0.80779999999999985</v>
      </c>
      <c r="AH356" s="15">
        <f t="shared" si="154"/>
        <v>0.69164049960599694</v>
      </c>
      <c r="AI356" s="34">
        <f t="shared" si="144"/>
        <v>0.69164049960599694</v>
      </c>
      <c r="AJ356" s="34">
        <f t="shared" si="145"/>
        <v>4.2000000000000925E-3</v>
      </c>
      <c r="AK356" s="15">
        <f t="shared" si="155"/>
        <v>0.50104999845650278</v>
      </c>
      <c r="AL356" s="34">
        <f t="shared" si="146"/>
        <v>0.25052499922825139</v>
      </c>
      <c r="AM356" s="35">
        <f t="shared" si="156"/>
        <v>18.600000789999999</v>
      </c>
      <c r="AN356" s="35">
        <f t="shared" si="157"/>
        <v>7.7010214352992206</v>
      </c>
      <c r="AO356" s="35">
        <f t="shared" si="158"/>
        <v>10.898979354700778</v>
      </c>
      <c r="AP356" s="35">
        <f t="shared" si="159"/>
        <v>2.5</v>
      </c>
      <c r="AQ356" s="35">
        <f t="shared" si="160"/>
        <v>1.2528759445306077</v>
      </c>
      <c r="AR356" s="35">
        <f t="shared" si="161"/>
        <v>1.2471240554693923</v>
      </c>
    </row>
    <row r="357" spans="6:44" ht="15.75">
      <c r="F357">
        <v>565</v>
      </c>
      <c r="G357" s="35">
        <v>0</v>
      </c>
      <c r="H357" s="35">
        <v>0.70000004999999998</v>
      </c>
      <c r="I357" s="35">
        <v>0.90000004</v>
      </c>
      <c r="J357" s="35">
        <v>7.0000004999999996</v>
      </c>
      <c r="K357" s="35">
        <v>12.000000999999999</v>
      </c>
      <c r="L357" s="35">
        <v>12.000000999999999</v>
      </c>
      <c r="M357" s="35"/>
      <c r="N357" s="35">
        <v>3.0000002000000001</v>
      </c>
      <c r="O357" s="35">
        <v>5</v>
      </c>
      <c r="P357" s="35">
        <v>15.000000999999999</v>
      </c>
      <c r="Q357" s="35"/>
      <c r="R357" s="34">
        <f t="shared" si="147"/>
        <v>0</v>
      </c>
      <c r="S357" s="34">
        <f t="shared" si="135"/>
        <v>0.60550004324999995</v>
      </c>
      <c r="T357" s="34">
        <f t="shared" si="136"/>
        <v>0.36198001608800001</v>
      </c>
      <c r="U357" s="34">
        <f t="shared" si="148"/>
        <v>-1.1068</v>
      </c>
      <c r="V357" s="15">
        <f t="shared" si="149"/>
        <v>0.24846794868262756</v>
      </c>
      <c r="W357" s="34">
        <f t="shared" si="137"/>
        <v>1.7392757650123671</v>
      </c>
      <c r="X357" s="34">
        <f t="shared" si="138"/>
        <v>1.2900000000000023E-2</v>
      </c>
      <c r="Y357" s="15">
        <f t="shared" si="150"/>
        <v>0.50322495527805666</v>
      </c>
      <c r="Z357" s="34">
        <f t="shared" si="139"/>
        <v>6.0386999665616345</v>
      </c>
      <c r="AA357" s="34">
        <f t="shared" si="140"/>
        <v>-0.3819999999999999</v>
      </c>
      <c r="AB357" s="15">
        <f t="shared" si="151"/>
        <v>0.40564461209270181</v>
      </c>
      <c r="AC357" s="34">
        <f t="shared" si="141"/>
        <v>4.8677357507570331</v>
      </c>
      <c r="AD357" s="34">
        <f t="shared" si="152"/>
        <v>-0.79680000000000006</v>
      </c>
      <c r="AE357" s="15">
        <f t="shared" si="153"/>
        <v>0.31071044569635931</v>
      </c>
      <c r="AF357" s="34">
        <f t="shared" si="142"/>
        <v>0.93213139923116706</v>
      </c>
      <c r="AG357" s="34">
        <f t="shared" si="143"/>
        <v>0.80779999999999985</v>
      </c>
      <c r="AH357" s="15">
        <f t="shared" si="154"/>
        <v>0.69164049960599694</v>
      </c>
      <c r="AI357" s="34">
        <f t="shared" si="144"/>
        <v>3.4582024980299848</v>
      </c>
      <c r="AJ357" s="34">
        <f t="shared" si="145"/>
        <v>4.2000000000000925E-3</v>
      </c>
      <c r="AK357" s="15">
        <f t="shared" si="155"/>
        <v>0.50104999845650278</v>
      </c>
      <c r="AL357" s="34">
        <f t="shared" si="146"/>
        <v>7.5157504778975399</v>
      </c>
      <c r="AM357" s="35">
        <f t="shared" si="156"/>
        <v>32.600002589999995</v>
      </c>
      <c r="AN357" s="35">
        <f t="shared" si="157"/>
        <v>13.613191541669034</v>
      </c>
      <c r="AO357" s="35">
        <f t="shared" si="158"/>
        <v>18.986811048330964</v>
      </c>
      <c r="AP357" s="35">
        <f t="shared" si="159"/>
        <v>23.0000012</v>
      </c>
      <c r="AQ357" s="35">
        <f t="shared" si="160"/>
        <v>11.906084375158692</v>
      </c>
      <c r="AR357" s="35">
        <f t="shared" si="161"/>
        <v>11.093916824841308</v>
      </c>
    </row>
    <row r="358" spans="6:44" ht="15.75">
      <c r="F358">
        <v>566</v>
      </c>
      <c r="G358" s="35">
        <v>0.5</v>
      </c>
      <c r="H358" s="35">
        <v>1.1000000000000001</v>
      </c>
      <c r="I358" s="35">
        <v>0.8</v>
      </c>
      <c r="J358" s="35">
        <v>3.18</v>
      </c>
      <c r="K358" s="35">
        <v>12.730000499999999</v>
      </c>
      <c r="L358" s="35">
        <v>0</v>
      </c>
      <c r="M358" s="35"/>
      <c r="N358" s="35">
        <v>8</v>
      </c>
      <c r="O358" s="35">
        <v>15.000000999999999</v>
      </c>
      <c r="P358" s="35">
        <v>20</v>
      </c>
      <c r="Q358" s="35"/>
      <c r="R358" s="34">
        <f t="shared" si="147"/>
        <v>0.5</v>
      </c>
      <c r="S358" s="34">
        <f t="shared" si="135"/>
        <v>0.95150000000000001</v>
      </c>
      <c r="T358" s="34">
        <f t="shared" si="136"/>
        <v>0.32176000000000005</v>
      </c>
      <c r="U358" s="34">
        <f t="shared" si="148"/>
        <v>-1.1068</v>
      </c>
      <c r="V358" s="15">
        <f t="shared" si="149"/>
        <v>0.24846794868262756</v>
      </c>
      <c r="W358" s="34">
        <f t="shared" si="137"/>
        <v>0.7901280768107557</v>
      </c>
      <c r="X358" s="34">
        <f t="shared" si="138"/>
        <v>1.2900000000000023E-2</v>
      </c>
      <c r="Y358" s="15">
        <f t="shared" si="150"/>
        <v>0.50322495527805666</v>
      </c>
      <c r="Z358" s="34">
        <f t="shared" si="139"/>
        <v>6.4060539323021386</v>
      </c>
      <c r="AA358" s="34">
        <f t="shared" si="140"/>
        <v>-0.3819999999999999</v>
      </c>
      <c r="AB358" s="15">
        <f t="shared" si="151"/>
        <v>0.40564461209270181</v>
      </c>
      <c r="AC358" s="34">
        <f t="shared" si="141"/>
        <v>0</v>
      </c>
      <c r="AD358" s="34">
        <f t="shared" si="152"/>
        <v>-0.79680000000000006</v>
      </c>
      <c r="AE358" s="15">
        <f t="shared" si="153"/>
        <v>0.31071044569635931</v>
      </c>
      <c r="AF358" s="34">
        <f t="shared" si="142"/>
        <v>2.4856835655708744</v>
      </c>
      <c r="AG358" s="34">
        <f t="shared" si="143"/>
        <v>0.80779999999999985</v>
      </c>
      <c r="AH358" s="15">
        <f t="shared" si="154"/>
        <v>0.69164049960599694</v>
      </c>
      <c r="AI358" s="34">
        <f t="shared" si="144"/>
        <v>10.374608185730454</v>
      </c>
      <c r="AJ358" s="34">
        <f t="shared" si="145"/>
        <v>4.2000000000000925E-3</v>
      </c>
      <c r="AK358" s="15">
        <f t="shared" si="155"/>
        <v>0.50104999845650278</v>
      </c>
      <c r="AL358" s="34">
        <f t="shared" si="146"/>
        <v>10.020999969130056</v>
      </c>
      <c r="AM358" s="35">
        <f t="shared" si="156"/>
        <v>18.310000500000001</v>
      </c>
      <c r="AN358" s="35">
        <f t="shared" si="157"/>
        <v>8.9694420091128944</v>
      </c>
      <c r="AO358" s="35">
        <f t="shared" si="158"/>
        <v>9.3405584908871067</v>
      </c>
      <c r="AP358" s="35">
        <f t="shared" si="159"/>
        <v>43.000000999999997</v>
      </c>
      <c r="AQ358" s="35">
        <f t="shared" si="160"/>
        <v>22.881291720431385</v>
      </c>
      <c r="AR358" s="35">
        <f t="shared" si="161"/>
        <v>20.118709279568613</v>
      </c>
    </row>
    <row r="359" spans="6:44" ht="15.75">
      <c r="F359">
        <v>567</v>
      </c>
      <c r="G359" s="35">
        <v>0.5</v>
      </c>
      <c r="H359" s="35">
        <v>1.1000000000000001</v>
      </c>
      <c r="I359" s="35">
        <v>0.8</v>
      </c>
      <c r="J359" s="35">
        <v>5.2000003000000001</v>
      </c>
      <c r="K359" s="35">
        <v>14.800001</v>
      </c>
      <c r="L359" s="35">
        <v>0</v>
      </c>
      <c r="M359" s="35"/>
      <c r="N359" s="35">
        <v>3.0000002000000001</v>
      </c>
      <c r="O359" s="35">
        <v>5</v>
      </c>
      <c r="P359" s="35">
        <v>4</v>
      </c>
      <c r="Q359" s="35"/>
      <c r="R359" s="34">
        <f t="shared" si="147"/>
        <v>0.5</v>
      </c>
      <c r="S359" s="34">
        <f t="shared" si="135"/>
        <v>0.95150000000000001</v>
      </c>
      <c r="T359" s="34">
        <f t="shared" si="136"/>
        <v>0.32176000000000005</v>
      </c>
      <c r="U359" s="34">
        <f t="shared" si="148"/>
        <v>-1.1068</v>
      </c>
      <c r="V359" s="15">
        <f t="shared" si="149"/>
        <v>0.24846794868262756</v>
      </c>
      <c r="W359" s="34">
        <f t="shared" si="137"/>
        <v>1.2920334076900479</v>
      </c>
      <c r="X359" s="34">
        <f t="shared" si="138"/>
        <v>1.2900000000000023E-2</v>
      </c>
      <c r="Y359" s="15">
        <f t="shared" si="150"/>
        <v>0.50322495527805666</v>
      </c>
      <c r="Z359" s="34">
        <f t="shared" si="139"/>
        <v>7.4477298413401938</v>
      </c>
      <c r="AA359" s="34">
        <f t="shared" si="140"/>
        <v>-0.3819999999999999</v>
      </c>
      <c r="AB359" s="15">
        <f t="shared" si="151"/>
        <v>0.40564461209270181</v>
      </c>
      <c r="AC359" s="34">
        <f t="shared" si="141"/>
        <v>0</v>
      </c>
      <c r="AD359" s="34">
        <f t="shared" si="152"/>
        <v>-0.79680000000000006</v>
      </c>
      <c r="AE359" s="15">
        <f t="shared" si="153"/>
        <v>0.31071044569635931</v>
      </c>
      <c r="AF359" s="34">
        <f t="shared" si="142"/>
        <v>0.93213139923116706</v>
      </c>
      <c r="AG359" s="34">
        <f t="shared" si="143"/>
        <v>0.80779999999999985</v>
      </c>
      <c r="AH359" s="15">
        <f t="shared" si="154"/>
        <v>0.69164049960599694</v>
      </c>
      <c r="AI359" s="34">
        <f t="shared" si="144"/>
        <v>3.4582024980299848</v>
      </c>
      <c r="AJ359" s="34">
        <f t="shared" si="145"/>
        <v>4.2000000000000925E-3</v>
      </c>
      <c r="AK359" s="15">
        <f t="shared" si="155"/>
        <v>0.50104999845650278</v>
      </c>
      <c r="AL359" s="34">
        <f t="shared" si="146"/>
        <v>2.0041999938260111</v>
      </c>
      <c r="AM359" s="35">
        <f t="shared" si="156"/>
        <v>22.4000013</v>
      </c>
      <c r="AN359" s="35">
        <f t="shared" si="157"/>
        <v>10.513023249030242</v>
      </c>
      <c r="AO359" s="35">
        <f t="shared" si="158"/>
        <v>11.886978050969757</v>
      </c>
      <c r="AP359" s="35">
        <f t="shared" si="159"/>
        <v>12.000000200000001</v>
      </c>
      <c r="AQ359" s="35">
        <f t="shared" si="160"/>
        <v>6.3945338910871623</v>
      </c>
      <c r="AR359" s="35">
        <f t="shared" si="161"/>
        <v>5.6054663089128383</v>
      </c>
    </row>
    <row r="360" spans="6:44" ht="15.75">
      <c r="F360">
        <v>568</v>
      </c>
      <c r="G360" s="35">
        <v>1.2</v>
      </c>
      <c r="H360" s="35">
        <v>2.2000000000000002</v>
      </c>
      <c r="I360" s="35">
        <v>5.5000004999999996</v>
      </c>
      <c r="J360" s="35">
        <v>8.4500010000000003</v>
      </c>
      <c r="K360" s="35">
        <v>4.42</v>
      </c>
      <c r="L360" s="35">
        <v>3.7900002000000002</v>
      </c>
      <c r="M360" s="35"/>
      <c r="N360" s="35">
        <v>2.25</v>
      </c>
      <c r="O360" s="35">
        <v>4</v>
      </c>
      <c r="P360" s="35">
        <v>7.0000004999999996</v>
      </c>
      <c r="Q360" s="35"/>
      <c r="R360" s="34">
        <f t="shared" si="147"/>
        <v>1.2</v>
      </c>
      <c r="S360" s="34">
        <f t="shared" si="135"/>
        <v>1.903</v>
      </c>
      <c r="T360" s="34">
        <f t="shared" si="136"/>
        <v>2.2121002010999997</v>
      </c>
      <c r="U360" s="34">
        <f t="shared" si="148"/>
        <v>-1.1068</v>
      </c>
      <c r="V360" s="15">
        <f t="shared" si="149"/>
        <v>0.24846794868262756</v>
      </c>
      <c r="W360" s="34">
        <f t="shared" si="137"/>
        <v>2.0995544148361516</v>
      </c>
      <c r="X360" s="34">
        <f t="shared" si="138"/>
        <v>1.2900000000000023E-2</v>
      </c>
      <c r="Y360" s="15">
        <f t="shared" si="150"/>
        <v>0.50322495527805666</v>
      </c>
      <c r="Z360" s="34">
        <f t="shared" si="139"/>
        <v>2.2242543023290104</v>
      </c>
      <c r="AA360" s="34">
        <f t="shared" si="140"/>
        <v>-0.3819999999999999</v>
      </c>
      <c r="AB360" s="15">
        <f t="shared" si="151"/>
        <v>0.40564461209270181</v>
      </c>
      <c r="AC360" s="34">
        <f t="shared" si="141"/>
        <v>1.5373931609602622</v>
      </c>
      <c r="AD360" s="34">
        <f t="shared" si="152"/>
        <v>-0.79680000000000006</v>
      </c>
      <c r="AE360" s="15">
        <f t="shared" si="153"/>
        <v>0.31071044569635931</v>
      </c>
      <c r="AF360" s="34">
        <f t="shared" si="142"/>
        <v>0.69909850281680841</v>
      </c>
      <c r="AG360" s="34">
        <f t="shared" si="143"/>
        <v>0.80779999999999985</v>
      </c>
      <c r="AH360" s="15">
        <f t="shared" si="154"/>
        <v>0.69164049960599694</v>
      </c>
      <c r="AI360" s="34">
        <f t="shared" si="144"/>
        <v>2.7665619984239878</v>
      </c>
      <c r="AJ360" s="34">
        <f t="shared" si="145"/>
        <v>4.2000000000000925E-3</v>
      </c>
      <c r="AK360" s="15">
        <f t="shared" si="155"/>
        <v>0.50104999845650278</v>
      </c>
      <c r="AL360" s="34">
        <f t="shared" si="146"/>
        <v>3.5073502397205183</v>
      </c>
      <c r="AM360" s="35">
        <f t="shared" si="156"/>
        <v>25.560001700000001</v>
      </c>
      <c r="AN360" s="35">
        <f t="shared" si="157"/>
        <v>11.176302079225424</v>
      </c>
      <c r="AO360" s="35">
        <f t="shared" si="158"/>
        <v>14.383699620774577</v>
      </c>
      <c r="AP360" s="35">
        <f t="shared" si="159"/>
        <v>13.250000499999999</v>
      </c>
      <c r="AQ360" s="35">
        <f t="shared" si="160"/>
        <v>6.973010740961314</v>
      </c>
      <c r="AR360" s="35">
        <f t="shared" si="161"/>
        <v>6.2769897590386847</v>
      </c>
    </row>
    <row r="361" spans="6:44" ht="15.75">
      <c r="F361">
        <v>569</v>
      </c>
      <c r="G361" s="35">
        <v>1.2</v>
      </c>
      <c r="H361" s="35">
        <v>2.2000000000000002</v>
      </c>
      <c r="I361" s="35">
        <v>5.5000004999999996</v>
      </c>
      <c r="J361" s="35">
        <v>8.4500010000000003</v>
      </c>
      <c r="K361" s="35">
        <v>4.42</v>
      </c>
      <c r="L361" s="35">
        <v>3.7900002000000002</v>
      </c>
      <c r="M361" s="35"/>
      <c r="N361" s="35">
        <v>2.25</v>
      </c>
      <c r="O361" s="35">
        <v>4</v>
      </c>
      <c r="P361" s="35">
        <v>7.0000004999999996</v>
      </c>
      <c r="Q361" s="35"/>
      <c r="R361" s="34">
        <f t="shared" si="147"/>
        <v>1.2</v>
      </c>
      <c r="S361" s="34">
        <f t="shared" si="135"/>
        <v>1.903</v>
      </c>
      <c r="T361" s="34">
        <f t="shared" si="136"/>
        <v>2.2121002010999997</v>
      </c>
      <c r="U361" s="34">
        <f t="shared" si="148"/>
        <v>-1.1068</v>
      </c>
      <c r="V361" s="15">
        <f t="shared" si="149"/>
        <v>0.24846794868262756</v>
      </c>
      <c r="W361" s="34">
        <f t="shared" si="137"/>
        <v>2.0995544148361516</v>
      </c>
      <c r="X361" s="34">
        <f t="shared" si="138"/>
        <v>1.2900000000000023E-2</v>
      </c>
      <c r="Y361" s="15">
        <f t="shared" si="150"/>
        <v>0.50322495527805666</v>
      </c>
      <c r="Z361" s="34">
        <f t="shared" si="139"/>
        <v>2.2242543023290104</v>
      </c>
      <c r="AA361" s="34">
        <f t="shared" si="140"/>
        <v>-0.3819999999999999</v>
      </c>
      <c r="AB361" s="15">
        <f t="shared" si="151"/>
        <v>0.40564461209270181</v>
      </c>
      <c r="AC361" s="34">
        <f t="shared" si="141"/>
        <v>1.5373931609602622</v>
      </c>
      <c r="AD361" s="34">
        <f t="shared" si="152"/>
        <v>-0.79680000000000006</v>
      </c>
      <c r="AE361" s="15">
        <f t="shared" si="153"/>
        <v>0.31071044569635931</v>
      </c>
      <c r="AF361" s="34">
        <f t="shared" si="142"/>
        <v>0.69909850281680841</v>
      </c>
      <c r="AG361" s="34">
        <f t="shared" si="143"/>
        <v>0.80779999999999985</v>
      </c>
      <c r="AH361" s="15">
        <f t="shared" si="154"/>
        <v>0.69164049960599694</v>
      </c>
      <c r="AI361" s="34">
        <f t="shared" si="144"/>
        <v>2.7665619984239878</v>
      </c>
      <c r="AJ361" s="34">
        <f t="shared" si="145"/>
        <v>4.2000000000000925E-3</v>
      </c>
      <c r="AK361" s="15">
        <f t="shared" si="155"/>
        <v>0.50104999845650278</v>
      </c>
      <c r="AL361" s="34">
        <f t="shared" si="146"/>
        <v>3.5073502397205183</v>
      </c>
      <c r="AM361" s="35">
        <f t="shared" si="156"/>
        <v>25.560001700000001</v>
      </c>
      <c r="AN361" s="35">
        <f t="shared" si="157"/>
        <v>11.176302079225424</v>
      </c>
      <c r="AO361" s="35">
        <f t="shared" si="158"/>
        <v>14.383699620774577</v>
      </c>
      <c r="AP361" s="35">
        <f t="shared" si="159"/>
        <v>13.250000499999999</v>
      </c>
      <c r="AQ361" s="35">
        <f t="shared" si="160"/>
        <v>6.973010740961314</v>
      </c>
      <c r="AR361" s="35">
        <f t="shared" si="161"/>
        <v>6.2769897590386847</v>
      </c>
    </row>
    <row r="362" spans="6:44" ht="15.75">
      <c r="F362">
        <v>570</v>
      </c>
      <c r="G362" s="35">
        <v>1.2</v>
      </c>
      <c r="H362" s="35">
        <v>2.2000000000000002</v>
      </c>
      <c r="I362" s="35">
        <v>5.5000004999999996</v>
      </c>
      <c r="J362" s="35">
        <v>5.69</v>
      </c>
      <c r="K362" s="35">
        <v>12.000000999999999</v>
      </c>
      <c r="L362" s="35">
        <v>7.6600003000000001</v>
      </c>
      <c r="M362" s="35"/>
      <c r="N362" s="35">
        <v>2.25</v>
      </c>
      <c r="O362" s="35">
        <v>7.0000004999999996</v>
      </c>
      <c r="P362" s="35">
        <v>10</v>
      </c>
      <c r="Q362" s="35"/>
      <c r="R362" s="34">
        <f t="shared" si="147"/>
        <v>1.2</v>
      </c>
      <c r="S362" s="34">
        <f t="shared" si="135"/>
        <v>1.903</v>
      </c>
      <c r="T362" s="34">
        <f t="shared" si="136"/>
        <v>2.2121002010999997</v>
      </c>
      <c r="U362" s="34">
        <f t="shared" si="148"/>
        <v>-1.1068</v>
      </c>
      <c r="V362" s="15">
        <f t="shared" si="149"/>
        <v>0.24846794868262756</v>
      </c>
      <c r="W362" s="34">
        <f t="shared" si="137"/>
        <v>1.413782628004151</v>
      </c>
      <c r="X362" s="34">
        <f t="shared" si="138"/>
        <v>1.2900000000000023E-2</v>
      </c>
      <c r="Y362" s="15">
        <f t="shared" si="150"/>
        <v>0.50322495527805666</v>
      </c>
      <c r="Z362" s="34">
        <f t="shared" si="139"/>
        <v>6.0386999665616345</v>
      </c>
      <c r="AA362" s="34">
        <f t="shared" si="140"/>
        <v>-0.3819999999999999</v>
      </c>
      <c r="AB362" s="15">
        <f t="shared" si="151"/>
        <v>0.40564461209270181</v>
      </c>
      <c r="AC362" s="34">
        <f t="shared" si="141"/>
        <v>3.1072378503234797</v>
      </c>
      <c r="AD362" s="34">
        <f t="shared" si="152"/>
        <v>-0.79680000000000006</v>
      </c>
      <c r="AE362" s="15">
        <f t="shared" si="153"/>
        <v>0.31071044569635931</v>
      </c>
      <c r="AF362" s="34">
        <f t="shared" si="142"/>
        <v>0.69909850281680841</v>
      </c>
      <c r="AG362" s="34">
        <f t="shared" si="143"/>
        <v>0.80779999999999985</v>
      </c>
      <c r="AH362" s="15">
        <f t="shared" si="154"/>
        <v>0.69164049960599694</v>
      </c>
      <c r="AI362" s="34">
        <f t="shared" si="144"/>
        <v>4.8414838430622282</v>
      </c>
      <c r="AJ362" s="34">
        <f t="shared" si="145"/>
        <v>4.2000000000000925E-3</v>
      </c>
      <c r="AK362" s="15">
        <f t="shared" si="155"/>
        <v>0.50104999845650278</v>
      </c>
      <c r="AL362" s="34">
        <f t="shared" si="146"/>
        <v>5.010499984565028</v>
      </c>
      <c r="AM362" s="35">
        <f t="shared" si="156"/>
        <v>34.2500018</v>
      </c>
      <c r="AN362" s="35">
        <f t="shared" si="157"/>
        <v>15.874820645989264</v>
      </c>
      <c r="AO362" s="35">
        <f t="shared" si="158"/>
        <v>18.375181154010736</v>
      </c>
      <c r="AP362" s="35">
        <f t="shared" si="159"/>
        <v>19.250000499999999</v>
      </c>
      <c r="AQ362" s="35">
        <f t="shared" si="160"/>
        <v>10.551082330444064</v>
      </c>
      <c r="AR362" s="35">
        <f t="shared" si="161"/>
        <v>8.6989181695559346</v>
      </c>
    </row>
    <row r="363" spans="6:44" ht="15.75">
      <c r="F363">
        <v>571</v>
      </c>
      <c r="G363" s="35">
        <v>0.3</v>
      </c>
      <c r="H363" s="35">
        <v>1</v>
      </c>
      <c r="I363" s="35">
        <v>2.5</v>
      </c>
      <c r="J363" s="35">
        <v>8.2800010000000004</v>
      </c>
      <c r="K363" s="35">
        <v>2</v>
      </c>
      <c r="L363" s="35">
        <v>0</v>
      </c>
      <c r="M363" s="35"/>
      <c r="N363" s="35">
        <v>0.72</v>
      </c>
      <c r="O363" s="35">
        <v>2</v>
      </c>
      <c r="P363" s="35">
        <v>0</v>
      </c>
      <c r="Q363" s="35"/>
      <c r="R363" s="34">
        <f t="shared" si="147"/>
        <v>0.3</v>
      </c>
      <c r="S363" s="34">
        <f t="shared" si="135"/>
        <v>0.86499999999999999</v>
      </c>
      <c r="T363" s="34">
        <f t="shared" si="136"/>
        <v>1.0055000000000001</v>
      </c>
      <c r="U363" s="34">
        <f t="shared" si="148"/>
        <v>-1.1068</v>
      </c>
      <c r="V363" s="15">
        <f t="shared" si="149"/>
        <v>0.24846794868262756</v>
      </c>
      <c r="W363" s="34">
        <f t="shared" si="137"/>
        <v>2.0573148635601051</v>
      </c>
      <c r="X363" s="34">
        <f t="shared" si="138"/>
        <v>1.2900000000000023E-2</v>
      </c>
      <c r="Y363" s="15">
        <f t="shared" si="150"/>
        <v>0.50322495527805666</v>
      </c>
      <c r="Z363" s="34">
        <f t="shared" si="139"/>
        <v>1.0064499105561133</v>
      </c>
      <c r="AA363" s="34">
        <f t="shared" si="140"/>
        <v>-0.3819999999999999</v>
      </c>
      <c r="AB363" s="15">
        <f t="shared" si="151"/>
        <v>0.40564461209270181</v>
      </c>
      <c r="AC363" s="34">
        <f t="shared" si="141"/>
        <v>0</v>
      </c>
      <c r="AD363" s="34">
        <f t="shared" si="152"/>
        <v>-0.79680000000000006</v>
      </c>
      <c r="AE363" s="15">
        <f t="shared" si="153"/>
        <v>0.31071044569635931</v>
      </c>
      <c r="AF363" s="34">
        <f t="shared" si="142"/>
        <v>0.22371152090137869</v>
      </c>
      <c r="AG363" s="34">
        <f t="shared" si="143"/>
        <v>0.80779999999999985</v>
      </c>
      <c r="AH363" s="15">
        <f t="shared" si="154"/>
        <v>0.69164049960599694</v>
      </c>
      <c r="AI363" s="34">
        <f t="shared" si="144"/>
        <v>1.3832809992119939</v>
      </c>
      <c r="AJ363" s="34">
        <f t="shared" si="145"/>
        <v>4.2000000000000925E-3</v>
      </c>
      <c r="AK363" s="15">
        <f t="shared" si="155"/>
        <v>0.50104999845650278</v>
      </c>
      <c r="AL363" s="34">
        <f t="shared" si="146"/>
        <v>0</v>
      </c>
      <c r="AM363" s="35">
        <f t="shared" si="156"/>
        <v>14.080000999999999</v>
      </c>
      <c r="AN363" s="35">
        <f t="shared" si="157"/>
        <v>5.2342647741162187</v>
      </c>
      <c r="AO363" s="35">
        <f t="shared" si="158"/>
        <v>8.8457362258837797</v>
      </c>
      <c r="AP363" s="35">
        <f t="shared" si="159"/>
        <v>2.7199999999999998</v>
      </c>
      <c r="AQ363" s="35">
        <f t="shared" si="160"/>
        <v>1.6069925201133726</v>
      </c>
      <c r="AR363" s="35">
        <f t="shared" si="161"/>
        <v>1.1130074798866272</v>
      </c>
    </row>
    <row r="364" spans="6:44" ht="15.75">
      <c r="F364">
        <v>572</v>
      </c>
      <c r="G364" s="35">
        <v>0.3</v>
      </c>
      <c r="H364" s="35">
        <v>0.4</v>
      </c>
      <c r="I364" s="35">
        <v>0.90000004</v>
      </c>
      <c r="J364" s="35">
        <v>1.1000000000000001</v>
      </c>
      <c r="K364" s="35">
        <v>0</v>
      </c>
      <c r="L364" s="35">
        <v>0</v>
      </c>
      <c r="M364" s="35"/>
      <c r="N364" s="35">
        <v>0.1</v>
      </c>
      <c r="O364" s="35">
        <v>0</v>
      </c>
      <c r="P364" s="35">
        <v>0</v>
      </c>
      <c r="Q364" s="35"/>
      <c r="R364" s="34">
        <f t="shared" si="147"/>
        <v>0.3</v>
      </c>
      <c r="S364" s="34">
        <f t="shared" si="135"/>
        <v>0.34600000000000003</v>
      </c>
      <c r="T364" s="34">
        <f t="shared" si="136"/>
        <v>0.36198001608800001</v>
      </c>
      <c r="U364" s="34">
        <f t="shared" si="148"/>
        <v>-1.1068</v>
      </c>
      <c r="V364" s="15">
        <f t="shared" si="149"/>
        <v>0.24846794868262756</v>
      </c>
      <c r="W364" s="34">
        <f t="shared" si="137"/>
        <v>0.27331474355089036</v>
      </c>
      <c r="X364" s="34">
        <f t="shared" si="138"/>
        <v>1.2900000000000023E-2</v>
      </c>
      <c r="Y364" s="15">
        <f t="shared" si="150"/>
        <v>0.50322495527805666</v>
      </c>
      <c r="Z364" s="34">
        <f t="shared" si="139"/>
        <v>0</v>
      </c>
      <c r="AA364" s="34">
        <f t="shared" si="140"/>
        <v>-0.3819999999999999</v>
      </c>
      <c r="AB364" s="15">
        <f t="shared" si="151"/>
        <v>0.40564461209270181</v>
      </c>
      <c r="AC364" s="34">
        <f t="shared" si="141"/>
        <v>0</v>
      </c>
      <c r="AD364" s="34">
        <f t="shared" si="152"/>
        <v>-0.79680000000000006</v>
      </c>
      <c r="AE364" s="15">
        <f t="shared" si="153"/>
        <v>0.31071044569635931</v>
      </c>
      <c r="AF364" s="34">
        <f t="shared" si="142"/>
        <v>3.1071044569635931E-2</v>
      </c>
      <c r="AG364" s="34">
        <f t="shared" si="143"/>
        <v>0.80779999999999985</v>
      </c>
      <c r="AH364" s="15">
        <f t="shared" si="154"/>
        <v>0.69164049960599694</v>
      </c>
      <c r="AI364" s="34">
        <f t="shared" si="144"/>
        <v>0</v>
      </c>
      <c r="AJ364" s="34">
        <f t="shared" si="145"/>
        <v>4.2000000000000925E-3</v>
      </c>
      <c r="AK364" s="15">
        <f t="shared" si="155"/>
        <v>0.50104999845650278</v>
      </c>
      <c r="AL364" s="34">
        <f t="shared" si="146"/>
        <v>0</v>
      </c>
      <c r="AM364" s="35">
        <f t="shared" si="156"/>
        <v>2.7000000399999999</v>
      </c>
      <c r="AN364" s="35">
        <f t="shared" si="157"/>
        <v>1.2812947596388904</v>
      </c>
      <c r="AO364" s="35">
        <f t="shared" si="158"/>
        <v>1.4187052803611095</v>
      </c>
      <c r="AP364" s="35">
        <f t="shared" si="159"/>
        <v>0.1</v>
      </c>
      <c r="AQ364" s="35">
        <f t="shared" si="160"/>
        <v>3.1071044569635931E-2</v>
      </c>
      <c r="AR364" s="35">
        <f t="shared" si="161"/>
        <v>6.8928955430364078E-2</v>
      </c>
    </row>
    <row r="365" spans="6:44" ht="15.75">
      <c r="F365">
        <v>573</v>
      </c>
      <c r="G365" s="35">
        <v>0.2</v>
      </c>
      <c r="H365" s="35">
        <v>1</v>
      </c>
      <c r="I365" s="35">
        <v>3.1000000999999999</v>
      </c>
      <c r="J365" s="35">
        <v>12.900001</v>
      </c>
      <c r="K365" s="35">
        <v>0.4</v>
      </c>
      <c r="L365" s="35">
        <v>0</v>
      </c>
      <c r="M365" s="35"/>
      <c r="N365" s="35">
        <v>0.70000004999999998</v>
      </c>
      <c r="O365" s="35">
        <v>0</v>
      </c>
      <c r="P365" s="35">
        <v>0</v>
      </c>
      <c r="Q365" s="35"/>
      <c r="R365" s="34">
        <f t="shared" si="147"/>
        <v>0.2</v>
      </c>
      <c r="S365" s="34">
        <f t="shared" si="135"/>
        <v>0.86499999999999999</v>
      </c>
      <c r="T365" s="34">
        <f t="shared" si="136"/>
        <v>1.24682004022</v>
      </c>
      <c r="U365" s="34">
        <f t="shared" si="148"/>
        <v>-1.1068</v>
      </c>
      <c r="V365" s="15">
        <f t="shared" si="149"/>
        <v>0.24846794868262756</v>
      </c>
      <c r="W365" s="34">
        <f t="shared" si="137"/>
        <v>3.205236786473844</v>
      </c>
      <c r="X365" s="34">
        <f t="shared" si="138"/>
        <v>1.2900000000000023E-2</v>
      </c>
      <c r="Y365" s="15">
        <f t="shared" si="150"/>
        <v>0.50322495527805666</v>
      </c>
      <c r="Z365" s="34">
        <f t="shared" si="139"/>
        <v>0.20128998211122268</v>
      </c>
      <c r="AA365" s="34">
        <f t="shared" si="140"/>
        <v>-0.3819999999999999</v>
      </c>
      <c r="AB365" s="15">
        <f t="shared" si="151"/>
        <v>0.40564461209270181</v>
      </c>
      <c r="AC365" s="34">
        <f t="shared" si="141"/>
        <v>0</v>
      </c>
      <c r="AD365" s="34">
        <f t="shared" si="152"/>
        <v>-0.79680000000000006</v>
      </c>
      <c r="AE365" s="15">
        <f t="shared" si="153"/>
        <v>0.31071044569635931</v>
      </c>
      <c r="AF365" s="34">
        <f t="shared" si="142"/>
        <v>0.21749732752297379</v>
      </c>
      <c r="AG365" s="34">
        <f t="shared" si="143"/>
        <v>0.80779999999999985</v>
      </c>
      <c r="AH365" s="15">
        <f t="shared" si="154"/>
        <v>0.69164049960599694</v>
      </c>
      <c r="AI365" s="34">
        <f t="shared" si="144"/>
        <v>0</v>
      </c>
      <c r="AJ365" s="34">
        <f t="shared" si="145"/>
        <v>4.2000000000000925E-3</v>
      </c>
      <c r="AK365" s="15">
        <f t="shared" si="155"/>
        <v>0.50104999845650278</v>
      </c>
      <c r="AL365" s="34">
        <f t="shared" si="146"/>
        <v>0</v>
      </c>
      <c r="AM365" s="35">
        <f t="shared" si="156"/>
        <v>17.6000011</v>
      </c>
      <c r="AN365" s="35">
        <f t="shared" si="157"/>
        <v>5.7183468088050668</v>
      </c>
      <c r="AO365" s="35">
        <f t="shared" si="158"/>
        <v>11.881654291194934</v>
      </c>
      <c r="AP365" s="35">
        <f t="shared" si="159"/>
        <v>0.70000004999999998</v>
      </c>
      <c r="AQ365" s="35">
        <f t="shared" si="160"/>
        <v>0.21749732752297379</v>
      </c>
      <c r="AR365" s="35">
        <f t="shared" si="161"/>
        <v>0.48250272247702619</v>
      </c>
    </row>
    <row r="366" spans="6:44" ht="15.75">
      <c r="F366">
        <v>574</v>
      </c>
      <c r="G366" s="35">
        <v>0.1</v>
      </c>
      <c r="H366" s="35">
        <v>0.6</v>
      </c>
      <c r="I366" s="35">
        <v>7.7000003000000001</v>
      </c>
      <c r="J366" s="35">
        <v>4</v>
      </c>
      <c r="K366" s="35">
        <v>6.0000004999999996</v>
      </c>
      <c r="L366" s="35">
        <v>0</v>
      </c>
      <c r="M366" s="35"/>
      <c r="N366" s="35">
        <v>3.0000002000000001</v>
      </c>
      <c r="O366" s="35">
        <v>1</v>
      </c>
      <c r="P366" s="35">
        <v>0</v>
      </c>
      <c r="Q366" s="35"/>
      <c r="R366" s="34">
        <f t="shared" si="147"/>
        <v>0.1</v>
      </c>
      <c r="S366" s="34">
        <f t="shared" si="135"/>
        <v>0.51900000000000002</v>
      </c>
      <c r="T366" s="34">
        <f t="shared" si="136"/>
        <v>3.0969401206600002</v>
      </c>
      <c r="U366" s="34">
        <f t="shared" si="148"/>
        <v>-1.1068</v>
      </c>
      <c r="V366" s="15">
        <f t="shared" si="149"/>
        <v>0.24846794868262756</v>
      </c>
      <c r="W366" s="34">
        <f t="shared" si="137"/>
        <v>0.99387179473051024</v>
      </c>
      <c r="X366" s="34">
        <f t="shared" si="138"/>
        <v>1.2900000000000023E-2</v>
      </c>
      <c r="Y366" s="15">
        <f t="shared" si="150"/>
        <v>0.50322495527805666</v>
      </c>
      <c r="Z366" s="34">
        <f t="shared" si="139"/>
        <v>3.0193499832808173</v>
      </c>
      <c r="AA366" s="34">
        <f t="shared" si="140"/>
        <v>-0.3819999999999999</v>
      </c>
      <c r="AB366" s="15">
        <f t="shared" si="151"/>
        <v>0.40564461209270181</v>
      </c>
      <c r="AC366" s="34">
        <f t="shared" si="141"/>
        <v>0</v>
      </c>
      <c r="AD366" s="34">
        <f t="shared" si="152"/>
        <v>-0.79680000000000006</v>
      </c>
      <c r="AE366" s="15">
        <f t="shared" si="153"/>
        <v>0.31071044569635931</v>
      </c>
      <c r="AF366" s="34">
        <f t="shared" si="142"/>
        <v>0.93213139923116706</v>
      </c>
      <c r="AG366" s="34">
        <f t="shared" si="143"/>
        <v>0.80779999999999985</v>
      </c>
      <c r="AH366" s="15">
        <f t="shared" si="154"/>
        <v>0.69164049960599694</v>
      </c>
      <c r="AI366" s="34">
        <f t="shared" si="144"/>
        <v>0.69164049960599694</v>
      </c>
      <c r="AJ366" s="34">
        <f t="shared" si="145"/>
        <v>4.2000000000000925E-3</v>
      </c>
      <c r="AK366" s="15">
        <f t="shared" si="155"/>
        <v>0.50104999845650278</v>
      </c>
      <c r="AL366" s="34">
        <f t="shared" si="146"/>
        <v>0</v>
      </c>
      <c r="AM366" s="35">
        <f t="shared" si="156"/>
        <v>18.400000800000001</v>
      </c>
      <c r="AN366" s="35">
        <f t="shared" si="157"/>
        <v>7.7291618986713271</v>
      </c>
      <c r="AO366" s="35">
        <f t="shared" si="158"/>
        <v>10.670838901328674</v>
      </c>
      <c r="AP366" s="35">
        <f t="shared" si="159"/>
        <v>4.0000002000000006</v>
      </c>
      <c r="AQ366" s="35">
        <f t="shared" si="160"/>
        <v>1.6237718988371639</v>
      </c>
      <c r="AR366" s="35">
        <f t="shared" si="161"/>
        <v>2.3762283011628367</v>
      </c>
    </row>
    <row r="367" spans="6:44" ht="15.75">
      <c r="F367">
        <v>575</v>
      </c>
      <c r="G367" s="35">
        <v>0.5</v>
      </c>
      <c r="H367" s="35">
        <v>1.4000001</v>
      </c>
      <c r="I367" s="35">
        <v>2.1000000999999999</v>
      </c>
      <c r="J367" s="35">
        <v>5</v>
      </c>
      <c r="K367" s="35">
        <v>5</v>
      </c>
      <c r="L367" s="35">
        <v>0</v>
      </c>
      <c r="M367" s="35"/>
      <c r="N367" s="35">
        <v>2</v>
      </c>
      <c r="O367" s="35">
        <v>2</v>
      </c>
      <c r="P367" s="35">
        <v>0</v>
      </c>
      <c r="Q367" s="35"/>
      <c r="R367" s="34">
        <f t="shared" si="147"/>
        <v>0.5</v>
      </c>
      <c r="S367" s="34">
        <f t="shared" si="135"/>
        <v>1.2110000864999999</v>
      </c>
      <c r="T367" s="34">
        <f t="shared" si="136"/>
        <v>0.84462004021999992</v>
      </c>
      <c r="U367" s="34">
        <f t="shared" si="148"/>
        <v>-1.1068</v>
      </c>
      <c r="V367" s="15">
        <f t="shared" si="149"/>
        <v>0.24846794868262756</v>
      </c>
      <c r="W367" s="34">
        <f t="shared" si="137"/>
        <v>1.2423397434131378</v>
      </c>
      <c r="X367" s="34">
        <f t="shared" si="138"/>
        <v>1.2900000000000023E-2</v>
      </c>
      <c r="Y367" s="15">
        <f t="shared" si="150"/>
        <v>0.50322495527805666</v>
      </c>
      <c r="Z367" s="34">
        <f t="shared" si="139"/>
        <v>2.5161247763902832</v>
      </c>
      <c r="AA367" s="34">
        <f t="shared" si="140"/>
        <v>-0.3819999999999999</v>
      </c>
      <c r="AB367" s="15">
        <f t="shared" si="151"/>
        <v>0.40564461209270181</v>
      </c>
      <c r="AC367" s="34">
        <f t="shared" si="141"/>
        <v>0</v>
      </c>
      <c r="AD367" s="34">
        <f t="shared" si="152"/>
        <v>-0.79680000000000006</v>
      </c>
      <c r="AE367" s="15">
        <f t="shared" si="153"/>
        <v>0.31071044569635931</v>
      </c>
      <c r="AF367" s="34">
        <f t="shared" si="142"/>
        <v>0.62142089139271861</v>
      </c>
      <c r="AG367" s="34">
        <f t="shared" si="143"/>
        <v>0.80779999999999985</v>
      </c>
      <c r="AH367" s="15">
        <f t="shared" si="154"/>
        <v>0.69164049960599694</v>
      </c>
      <c r="AI367" s="34">
        <f t="shared" si="144"/>
        <v>1.3832809992119939</v>
      </c>
      <c r="AJ367" s="34">
        <f t="shared" si="145"/>
        <v>4.2000000000000925E-3</v>
      </c>
      <c r="AK367" s="15">
        <f t="shared" si="155"/>
        <v>0.50104999845650278</v>
      </c>
      <c r="AL367" s="34">
        <f t="shared" si="146"/>
        <v>0</v>
      </c>
      <c r="AM367" s="35">
        <f t="shared" si="156"/>
        <v>14.000000199999999</v>
      </c>
      <c r="AN367" s="35">
        <f t="shared" si="157"/>
        <v>6.3140846465234208</v>
      </c>
      <c r="AO367" s="35">
        <f t="shared" si="158"/>
        <v>7.685915553476578</v>
      </c>
      <c r="AP367" s="35">
        <f t="shared" si="159"/>
        <v>4</v>
      </c>
      <c r="AQ367" s="35">
        <f t="shared" si="160"/>
        <v>2.0047018906047125</v>
      </c>
      <c r="AR367" s="35">
        <f t="shared" si="161"/>
        <v>1.9952981093952875</v>
      </c>
    </row>
    <row r="368" spans="6:44" ht="15.75">
      <c r="F368">
        <v>576</v>
      </c>
      <c r="G368" s="35">
        <v>0.4</v>
      </c>
      <c r="H368" s="35">
        <v>0.8</v>
      </c>
      <c r="I368" s="35">
        <v>1.4000001</v>
      </c>
      <c r="J368" s="35">
        <v>9</v>
      </c>
      <c r="K368" s="35">
        <v>4</v>
      </c>
      <c r="L368" s="35">
        <v>0</v>
      </c>
      <c r="M368" s="35"/>
      <c r="N368" s="35">
        <v>2</v>
      </c>
      <c r="O368" s="35">
        <v>1</v>
      </c>
      <c r="P368" s="35">
        <v>0</v>
      </c>
      <c r="Q368" s="35"/>
      <c r="R368" s="34">
        <f t="shared" si="147"/>
        <v>0.4</v>
      </c>
      <c r="S368" s="34">
        <f t="shared" si="135"/>
        <v>0.69200000000000006</v>
      </c>
      <c r="T368" s="34">
        <f t="shared" si="136"/>
        <v>0.56308004022000002</v>
      </c>
      <c r="U368" s="34">
        <f t="shared" si="148"/>
        <v>-1.1068</v>
      </c>
      <c r="V368" s="15">
        <f t="shared" si="149"/>
        <v>0.24846794868262756</v>
      </c>
      <c r="W368" s="34">
        <f t="shared" si="137"/>
        <v>2.2362115381436478</v>
      </c>
      <c r="X368" s="34">
        <f t="shared" si="138"/>
        <v>1.2900000000000023E-2</v>
      </c>
      <c r="Y368" s="15">
        <f t="shared" si="150"/>
        <v>0.50322495527805666</v>
      </c>
      <c r="Z368" s="34">
        <f t="shared" si="139"/>
        <v>2.0128998211122267</v>
      </c>
      <c r="AA368" s="34">
        <f t="shared" si="140"/>
        <v>-0.3819999999999999</v>
      </c>
      <c r="AB368" s="15">
        <f t="shared" si="151"/>
        <v>0.40564461209270181</v>
      </c>
      <c r="AC368" s="34">
        <f t="shared" si="141"/>
        <v>0</v>
      </c>
      <c r="AD368" s="34">
        <f t="shared" si="152"/>
        <v>-0.79680000000000006</v>
      </c>
      <c r="AE368" s="15">
        <f t="shared" si="153"/>
        <v>0.31071044569635931</v>
      </c>
      <c r="AF368" s="34">
        <f t="shared" si="142"/>
        <v>0.62142089139271861</v>
      </c>
      <c r="AG368" s="34">
        <f t="shared" si="143"/>
        <v>0.80779999999999985</v>
      </c>
      <c r="AH368" s="15">
        <f t="shared" si="154"/>
        <v>0.69164049960599694</v>
      </c>
      <c r="AI368" s="34">
        <f t="shared" si="144"/>
        <v>0.69164049960599694</v>
      </c>
      <c r="AJ368" s="34">
        <f t="shared" si="145"/>
        <v>4.2000000000000925E-3</v>
      </c>
      <c r="AK368" s="15">
        <f t="shared" si="155"/>
        <v>0.50104999845650278</v>
      </c>
      <c r="AL368" s="34">
        <f t="shared" si="146"/>
        <v>0</v>
      </c>
      <c r="AM368" s="35">
        <f t="shared" si="156"/>
        <v>15.600000099999999</v>
      </c>
      <c r="AN368" s="35">
        <f t="shared" si="157"/>
        <v>5.9041913994758746</v>
      </c>
      <c r="AO368" s="35">
        <f t="shared" si="158"/>
        <v>9.6958087005241254</v>
      </c>
      <c r="AP368" s="35">
        <f t="shared" si="159"/>
        <v>3</v>
      </c>
      <c r="AQ368" s="35">
        <f t="shared" si="160"/>
        <v>1.3130613909987154</v>
      </c>
      <c r="AR368" s="35">
        <f t="shared" si="161"/>
        <v>1.6869386090012846</v>
      </c>
    </row>
    <row r="369" spans="6:44" ht="15.75">
      <c r="F369">
        <v>577</v>
      </c>
      <c r="G369" s="35">
        <v>0.1</v>
      </c>
      <c r="H369" s="35">
        <v>0.4</v>
      </c>
      <c r="I369" s="35">
        <v>1.4000001</v>
      </c>
      <c r="J369" s="35">
        <v>9</v>
      </c>
      <c r="K369" s="35">
        <v>11.000000999999999</v>
      </c>
      <c r="L369" s="35">
        <v>0</v>
      </c>
      <c r="M369" s="35"/>
      <c r="N369" s="35">
        <v>4</v>
      </c>
      <c r="O369" s="35">
        <v>4</v>
      </c>
      <c r="P369" s="35">
        <v>0</v>
      </c>
      <c r="Q369" s="35"/>
      <c r="R369" s="34">
        <f t="shared" si="147"/>
        <v>0.1</v>
      </c>
      <c r="S369" s="34">
        <f t="shared" si="135"/>
        <v>0.34600000000000003</v>
      </c>
      <c r="T369" s="34">
        <f t="shared" si="136"/>
        <v>0.56308004022000002</v>
      </c>
      <c r="U369" s="34">
        <f t="shared" si="148"/>
        <v>-1.1068</v>
      </c>
      <c r="V369" s="15">
        <f t="shared" si="149"/>
        <v>0.24846794868262756</v>
      </c>
      <c r="W369" s="34">
        <f t="shared" si="137"/>
        <v>2.2362115381436478</v>
      </c>
      <c r="X369" s="34">
        <f t="shared" si="138"/>
        <v>1.2900000000000023E-2</v>
      </c>
      <c r="Y369" s="15">
        <f t="shared" si="150"/>
        <v>0.50322495527805666</v>
      </c>
      <c r="Z369" s="34">
        <f t="shared" si="139"/>
        <v>5.5354750112835784</v>
      </c>
      <c r="AA369" s="34">
        <f t="shared" si="140"/>
        <v>-0.3819999999999999</v>
      </c>
      <c r="AB369" s="15">
        <f t="shared" si="151"/>
        <v>0.40564461209270181</v>
      </c>
      <c r="AC369" s="34">
        <f t="shared" si="141"/>
        <v>0</v>
      </c>
      <c r="AD369" s="34">
        <f t="shared" si="152"/>
        <v>-0.79680000000000006</v>
      </c>
      <c r="AE369" s="15">
        <f t="shared" si="153"/>
        <v>0.31071044569635931</v>
      </c>
      <c r="AF369" s="34">
        <f t="shared" si="142"/>
        <v>1.2428417827854372</v>
      </c>
      <c r="AG369" s="34">
        <f t="shared" si="143"/>
        <v>0.80779999999999985</v>
      </c>
      <c r="AH369" s="15">
        <f t="shared" si="154"/>
        <v>0.69164049960599694</v>
      </c>
      <c r="AI369" s="34">
        <f t="shared" si="144"/>
        <v>2.7665619984239878</v>
      </c>
      <c r="AJ369" s="34">
        <f t="shared" si="145"/>
        <v>4.2000000000000925E-3</v>
      </c>
      <c r="AK369" s="15">
        <f t="shared" si="155"/>
        <v>0.50104999845650278</v>
      </c>
      <c r="AL369" s="34">
        <f t="shared" si="146"/>
        <v>0</v>
      </c>
      <c r="AM369" s="35">
        <f t="shared" si="156"/>
        <v>21.900001099999997</v>
      </c>
      <c r="AN369" s="35">
        <f t="shared" si="157"/>
        <v>8.7807665896472269</v>
      </c>
      <c r="AO369" s="35">
        <f t="shared" si="158"/>
        <v>13.11923451035277</v>
      </c>
      <c r="AP369" s="35">
        <f t="shared" si="159"/>
        <v>8</v>
      </c>
      <c r="AQ369" s="35">
        <f t="shared" si="160"/>
        <v>4.009403781209425</v>
      </c>
      <c r="AR369" s="35">
        <f t="shared" si="161"/>
        <v>3.990596218790575</v>
      </c>
    </row>
    <row r="370" spans="6:44" ht="15.75">
      <c r="F370">
        <v>578</v>
      </c>
      <c r="G370" s="35">
        <v>0.5</v>
      </c>
      <c r="H370" s="35">
        <v>1.2</v>
      </c>
      <c r="I370" s="35">
        <v>1.3000001000000001</v>
      </c>
      <c r="J370" s="35">
        <v>11.000000999999999</v>
      </c>
      <c r="K370" s="35">
        <v>10</v>
      </c>
      <c r="L370" s="35">
        <v>1</v>
      </c>
      <c r="M370" s="35"/>
      <c r="N370" s="35">
        <v>7.0000004999999996</v>
      </c>
      <c r="O370" s="35">
        <v>8</v>
      </c>
      <c r="P370" s="35">
        <v>2</v>
      </c>
      <c r="Q370" s="35"/>
      <c r="R370" s="34">
        <f t="shared" si="147"/>
        <v>0.5</v>
      </c>
      <c r="S370" s="34">
        <f t="shared" si="135"/>
        <v>1.038</v>
      </c>
      <c r="T370" s="34">
        <f t="shared" si="136"/>
        <v>0.52286004021999999</v>
      </c>
      <c r="U370" s="34">
        <f t="shared" si="148"/>
        <v>-1.1068</v>
      </c>
      <c r="V370" s="15">
        <f t="shared" si="149"/>
        <v>0.24846794868262756</v>
      </c>
      <c r="W370" s="34">
        <f t="shared" si="137"/>
        <v>2.7331476839768518</v>
      </c>
      <c r="X370" s="34">
        <f t="shared" si="138"/>
        <v>1.2900000000000023E-2</v>
      </c>
      <c r="Y370" s="15">
        <f t="shared" si="150"/>
        <v>0.50322495527805666</v>
      </c>
      <c r="Z370" s="34">
        <f t="shared" si="139"/>
        <v>5.0322495527805664</v>
      </c>
      <c r="AA370" s="34">
        <f t="shared" si="140"/>
        <v>-0.3819999999999999</v>
      </c>
      <c r="AB370" s="15">
        <f t="shared" si="151"/>
        <v>0.40564461209270181</v>
      </c>
      <c r="AC370" s="34">
        <f t="shared" si="141"/>
        <v>0.40564461209270181</v>
      </c>
      <c r="AD370" s="34">
        <f t="shared" si="152"/>
        <v>-0.79680000000000006</v>
      </c>
      <c r="AE370" s="15">
        <f t="shared" si="153"/>
        <v>0.31071044569635931</v>
      </c>
      <c r="AF370" s="34">
        <f t="shared" si="142"/>
        <v>2.1749732752297377</v>
      </c>
      <c r="AG370" s="34">
        <f t="shared" si="143"/>
        <v>0.80779999999999985</v>
      </c>
      <c r="AH370" s="15">
        <f t="shared" si="154"/>
        <v>0.69164049960599694</v>
      </c>
      <c r="AI370" s="34">
        <f t="shared" si="144"/>
        <v>5.5331239968479755</v>
      </c>
      <c r="AJ370" s="34">
        <f t="shared" si="145"/>
        <v>4.2000000000000925E-3</v>
      </c>
      <c r="AK370" s="15">
        <f t="shared" si="155"/>
        <v>0.50104999845650278</v>
      </c>
      <c r="AL370" s="34">
        <f t="shared" si="146"/>
        <v>1.0020999969130056</v>
      </c>
      <c r="AM370" s="35">
        <f t="shared" si="156"/>
        <v>25.000001099999999</v>
      </c>
      <c r="AN370" s="35">
        <f t="shared" si="157"/>
        <v>10.231901889070121</v>
      </c>
      <c r="AO370" s="35">
        <f t="shared" si="158"/>
        <v>14.768099210929877</v>
      </c>
      <c r="AP370" s="35">
        <f t="shared" si="159"/>
        <v>17.000000499999999</v>
      </c>
      <c r="AQ370" s="35">
        <f t="shared" si="160"/>
        <v>8.7101972689907186</v>
      </c>
      <c r="AR370" s="35">
        <f t="shared" si="161"/>
        <v>8.2898032310092802</v>
      </c>
    </row>
    <row r="371" spans="6:44" ht="15.75">
      <c r="F371">
        <v>579</v>
      </c>
      <c r="G371" s="35">
        <v>0.1</v>
      </c>
      <c r="H371" s="35">
        <v>0.4</v>
      </c>
      <c r="I371" s="35">
        <v>1.7</v>
      </c>
      <c r="J371" s="35">
        <v>4.4000000000000004</v>
      </c>
      <c r="K371" s="35">
        <v>13.6</v>
      </c>
      <c r="L371" s="35">
        <v>0</v>
      </c>
      <c r="M371" s="35"/>
      <c r="N371" s="35">
        <v>5.4</v>
      </c>
      <c r="O371" s="35">
        <v>19.5</v>
      </c>
      <c r="P371" s="35">
        <v>0</v>
      </c>
      <c r="Q371" s="35"/>
      <c r="R371" s="34">
        <f t="shared" si="147"/>
        <v>0.1</v>
      </c>
      <c r="S371" s="34">
        <f t="shared" si="135"/>
        <v>0.34600000000000003</v>
      </c>
      <c r="T371" s="34">
        <f t="shared" si="136"/>
        <v>0.68374000000000001</v>
      </c>
      <c r="U371" s="34">
        <f t="shared" si="148"/>
        <v>-1.1068</v>
      </c>
      <c r="V371" s="15">
        <f t="shared" si="149"/>
        <v>0.24846794868262756</v>
      </c>
      <c r="W371" s="34">
        <f t="shared" si="137"/>
        <v>1.0932589742035614</v>
      </c>
      <c r="X371" s="34">
        <f t="shared" si="138"/>
        <v>1.2900000000000023E-2</v>
      </c>
      <c r="Y371" s="15">
        <f t="shared" si="150"/>
        <v>0.50322495527805666</v>
      </c>
      <c r="Z371" s="34">
        <f t="shared" si="139"/>
        <v>6.84385939178157</v>
      </c>
      <c r="AA371" s="34">
        <f t="shared" si="140"/>
        <v>-0.3819999999999999</v>
      </c>
      <c r="AB371" s="15">
        <f t="shared" si="151"/>
        <v>0.40564461209270181</v>
      </c>
      <c r="AC371" s="34">
        <f t="shared" si="141"/>
        <v>0</v>
      </c>
      <c r="AD371" s="34">
        <f t="shared" si="152"/>
        <v>-0.79680000000000006</v>
      </c>
      <c r="AE371" s="15">
        <f t="shared" si="153"/>
        <v>0.31071044569635931</v>
      </c>
      <c r="AF371" s="34">
        <f t="shared" si="142"/>
        <v>1.6778364067603404</v>
      </c>
      <c r="AG371" s="34">
        <f t="shared" si="143"/>
        <v>0.80779999999999985</v>
      </c>
      <c r="AH371" s="15">
        <f t="shared" si="154"/>
        <v>0.69164049960599694</v>
      </c>
      <c r="AI371" s="34">
        <f t="shared" si="144"/>
        <v>13.48698974231694</v>
      </c>
      <c r="AJ371" s="34">
        <f t="shared" si="145"/>
        <v>4.2000000000000925E-3</v>
      </c>
      <c r="AK371" s="15">
        <f t="shared" si="155"/>
        <v>0.50104999845650278</v>
      </c>
      <c r="AL371" s="34">
        <f t="shared" si="146"/>
        <v>0</v>
      </c>
      <c r="AM371" s="35">
        <f t="shared" si="156"/>
        <v>20.2</v>
      </c>
      <c r="AN371" s="35">
        <f t="shared" si="157"/>
        <v>9.0668583659851318</v>
      </c>
      <c r="AO371" s="35">
        <f t="shared" si="158"/>
        <v>11.133141634014867</v>
      </c>
      <c r="AP371" s="35">
        <f t="shared" si="159"/>
        <v>24.9</v>
      </c>
      <c r="AQ371" s="35">
        <f t="shared" si="160"/>
        <v>15.16482614907728</v>
      </c>
      <c r="AR371" s="35">
        <f t="shared" si="161"/>
        <v>9.7351738509227186</v>
      </c>
    </row>
    <row r="372" spans="6:44" ht="15.75">
      <c r="F372">
        <v>580</v>
      </c>
      <c r="G372" s="35">
        <v>0.22000001</v>
      </c>
      <c r="H372" s="35">
        <v>0.6</v>
      </c>
      <c r="I372" s="35">
        <v>1.1000000000000001</v>
      </c>
      <c r="J372" s="35">
        <v>2.7</v>
      </c>
      <c r="K372" s="35">
        <v>0.5</v>
      </c>
      <c r="L372" s="35">
        <v>0</v>
      </c>
      <c r="M372" s="35"/>
      <c r="N372" s="35"/>
      <c r="O372" s="35"/>
      <c r="P372" s="35"/>
      <c r="Q372" s="35"/>
      <c r="R372" s="34">
        <f t="shared" si="147"/>
        <v>0.22000001</v>
      </c>
      <c r="S372" s="34">
        <f t="shared" si="135"/>
        <v>0.51900000000000002</v>
      </c>
      <c r="T372" s="34">
        <f t="shared" si="136"/>
        <v>0.44242000000000004</v>
      </c>
      <c r="U372" s="34">
        <f t="shared" si="148"/>
        <v>-1.1068</v>
      </c>
      <c r="V372" s="15">
        <f t="shared" si="149"/>
        <v>0.24846794868262756</v>
      </c>
      <c r="W372" s="34">
        <f t="shared" si="137"/>
        <v>0.6708634614430945</v>
      </c>
      <c r="X372" s="34">
        <f t="shared" si="138"/>
        <v>1.2900000000000023E-2</v>
      </c>
      <c r="Y372" s="15">
        <f t="shared" si="150"/>
        <v>0.50322495527805666</v>
      </c>
      <c r="Z372" s="34">
        <f t="shared" si="139"/>
        <v>0.25161247763902833</v>
      </c>
      <c r="AA372" s="34">
        <f t="shared" si="140"/>
        <v>-0.3819999999999999</v>
      </c>
      <c r="AB372" s="15">
        <f t="shared" si="151"/>
        <v>0.40564461209270181</v>
      </c>
      <c r="AC372" s="34">
        <f t="shared" si="141"/>
        <v>0</v>
      </c>
      <c r="AD372" s="34">
        <f t="shared" si="152"/>
        <v>-0.79680000000000006</v>
      </c>
      <c r="AE372" s="15">
        <f t="shared" si="153"/>
        <v>0.31071044569635931</v>
      </c>
      <c r="AF372" s="34">
        <f t="shared" si="142"/>
        <v>0</v>
      </c>
      <c r="AG372" s="34">
        <f t="shared" si="143"/>
        <v>0.80779999999999985</v>
      </c>
      <c r="AH372" s="15">
        <f t="shared" si="154"/>
        <v>0.69164049960599694</v>
      </c>
      <c r="AI372" s="34">
        <f t="shared" si="144"/>
        <v>0</v>
      </c>
      <c r="AJ372" s="34">
        <f t="shared" si="145"/>
        <v>4.2000000000000925E-3</v>
      </c>
      <c r="AK372" s="15">
        <f t="shared" si="155"/>
        <v>0.50104999845650278</v>
      </c>
      <c r="AL372" s="34">
        <f t="shared" si="146"/>
        <v>0</v>
      </c>
      <c r="AM372" s="35">
        <f t="shared" si="156"/>
        <v>5.12000001</v>
      </c>
      <c r="AN372" s="35">
        <f t="shared" si="157"/>
        <v>2.1038959490821232</v>
      </c>
      <c r="AO372" s="35">
        <f t="shared" si="158"/>
        <v>3.0161040609178769</v>
      </c>
      <c r="AP372" s="35">
        <f t="shared" si="159"/>
        <v>0</v>
      </c>
      <c r="AQ372" s="35">
        <f t="shared" si="160"/>
        <v>0</v>
      </c>
      <c r="AR372" s="35">
        <f t="shared" si="161"/>
        <v>0</v>
      </c>
    </row>
    <row r="373" spans="6:44" ht="15.75">
      <c r="F373">
        <v>581</v>
      </c>
      <c r="G373" s="35">
        <v>0.1</v>
      </c>
      <c r="H373" s="35">
        <v>1.5000001000000001</v>
      </c>
      <c r="I373" s="35">
        <v>2</v>
      </c>
      <c r="J373" s="35">
        <v>3.8000001999999999</v>
      </c>
      <c r="K373" s="35">
        <v>1.6</v>
      </c>
      <c r="L373" s="35">
        <v>0</v>
      </c>
      <c r="M373" s="35"/>
      <c r="N373" s="35">
        <v>1.7</v>
      </c>
      <c r="O373" s="35">
        <v>0.70000004999999998</v>
      </c>
      <c r="P373" s="35">
        <v>0</v>
      </c>
      <c r="Q373" s="35"/>
      <c r="R373" s="34">
        <f t="shared" si="147"/>
        <v>0.1</v>
      </c>
      <c r="S373" s="34">
        <f t="shared" si="135"/>
        <v>1.2975000864999999</v>
      </c>
      <c r="T373" s="34">
        <f t="shared" si="136"/>
        <v>0.8044</v>
      </c>
      <c r="U373" s="34">
        <f t="shared" si="148"/>
        <v>-1.1068</v>
      </c>
      <c r="V373" s="15">
        <f t="shared" si="149"/>
        <v>0.24846794868262756</v>
      </c>
      <c r="W373" s="34">
        <f t="shared" si="137"/>
        <v>0.94417825468757444</v>
      </c>
      <c r="X373" s="34">
        <f t="shared" si="138"/>
        <v>1.2900000000000023E-2</v>
      </c>
      <c r="Y373" s="15">
        <f t="shared" si="150"/>
        <v>0.50322495527805666</v>
      </c>
      <c r="Z373" s="34">
        <f t="shared" si="139"/>
        <v>0.8051599284448907</v>
      </c>
      <c r="AA373" s="34">
        <f t="shared" si="140"/>
        <v>-0.3819999999999999</v>
      </c>
      <c r="AB373" s="15">
        <f t="shared" si="151"/>
        <v>0.40564461209270181</v>
      </c>
      <c r="AC373" s="34">
        <f t="shared" si="141"/>
        <v>0</v>
      </c>
      <c r="AD373" s="34">
        <f t="shared" si="152"/>
        <v>-0.79680000000000006</v>
      </c>
      <c r="AE373" s="15">
        <f t="shared" si="153"/>
        <v>0.31071044569635931</v>
      </c>
      <c r="AF373" s="34">
        <f t="shared" si="142"/>
        <v>0.52820775768381079</v>
      </c>
      <c r="AG373" s="34">
        <f t="shared" si="143"/>
        <v>0.80779999999999985</v>
      </c>
      <c r="AH373" s="15">
        <f t="shared" si="154"/>
        <v>0.69164049960599694</v>
      </c>
      <c r="AI373" s="34">
        <f t="shared" si="144"/>
        <v>0.48414838430622281</v>
      </c>
      <c r="AJ373" s="34">
        <f t="shared" si="145"/>
        <v>4.2000000000000925E-3</v>
      </c>
      <c r="AK373" s="15">
        <f t="shared" si="155"/>
        <v>0.50104999845650278</v>
      </c>
      <c r="AL373" s="34">
        <f t="shared" si="146"/>
        <v>0</v>
      </c>
      <c r="AM373" s="35">
        <f t="shared" si="156"/>
        <v>9.0000003</v>
      </c>
      <c r="AN373" s="35">
        <f t="shared" si="157"/>
        <v>3.9512382696324657</v>
      </c>
      <c r="AO373" s="35">
        <f t="shared" si="158"/>
        <v>5.0487620303675342</v>
      </c>
      <c r="AP373" s="35">
        <f t="shared" si="159"/>
        <v>2.4000000500000001</v>
      </c>
      <c r="AQ373" s="35">
        <f t="shared" si="160"/>
        <v>1.0123561419900335</v>
      </c>
      <c r="AR373" s="35">
        <f t="shared" si="161"/>
        <v>1.3876439080099665</v>
      </c>
    </row>
    <row r="374" spans="6:44" ht="15.75">
      <c r="F374">
        <v>582</v>
      </c>
      <c r="G374" s="35"/>
      <c r="H374" s="35"/>
      <c r="I374" s="35"/>
      <c r="J374" s="35"/>
      <c r="K374" s="35"/>
      <c r="L374" s="35"/>
      <c r="M374" s="35"/>
      <c r="N374" s="35"/>
      <c r="O374" s="35"/>
      <c r="P374" s="35"/>
      <c r="Q374" s="35"/>
      <c r="R374" s="34">
        <f t="shared" si="147"/>
        <v>0</v>
      </c>
      <c r="S374" s="34">
        <f t="shared" si="135"/>
        <v>0</v>
      </c>
      <c r="T374" s="34">
        <f t="shared" si="136"/>
        <v>0</v>
      </c>
      <c r="U374" s="34">
        <f t="shared" si="148"/>
        <v>-1.1068</v>
      </c>
      <c r="V374" s="15">
        <f t="shared" si="149"/>
        <v>0.24846794868262756</v>
      </c>
      <c r="W374" s="34">
        <f t="shared" si="137"/>
        <v>0</v>
      </c>
      <c r="X374" s="34">
        <f t="shared" si="138"/>
        <v>1.2900000000000023E-2</v>
      </c>
      <c r="Y374" s="15">
        <f t="shared" si="150"/>
        <v>0.50322495527805666</v>
      </c>
      <c r="Z374" s="34">
        <f t="shared" si="139"/>
        <v>0</v>
      </c>
      <c r="AA374" s="34">
        <f t="shared" si="140"/>
        <v>-0.3819999999999999</v>
      </c>
      <c r="AB374" s="15">
        <f t="shared" si="151"/>
        <v>0.40564461209270181</v>
      </c>
      <c r="AC374" s="34">
        <f t="shared" si="141"/>
        <v>0</v>
      </c>
      <c r="AD374" s="34">
        <f t="shared" si="152"/>
        <v>-0.79680000000000006</v>
      </c>
      <c r="AE374" s="15">
        <f t="shared" si="153"/>
        <v>0.31071044569635931</v>
      </c>
      <c r="AF374" s="34">
        <f t="shared" si="142"/>
        <v>0</v>
      </c>
      <c r="AG374" s="34">
        <f t="shared" si="143"/>
        <v>0.80779999999999985</v>
      </c>
      <c r="AH374" s="15">
        <f t="shared" si="154"/>
        <v>0.69164049960599694</v>
      </c>
      <c r="AI374" s="34">
        <f t="shared" si="144"/>
        <v>0</v>
      </c>
      <c r="AJ374" s="34">
        <f t="shared" si="145"/>
        <v>4.2000000000000925E-3</v>
      </c>
      <c r="AK374" s="15">
        <f t="shared" si="155"/>
        <v>0.50104999845650278</v>
      </c>
      <c r="AL374" s="34">
        <f t="shared" si="146"/>
        <v>0</v>
      </c>
      <c r="AM374" s="35">
        <f t="shared" si="156"/>
        <v>0</v>
      </c>
      <c r="AN374" s="35">
        <f t="shared" si="157"/>
        <v>0</v>
      </c>
      <c r="AO374" s="35">
        <f t="shared" si="158"/>
        <v>0</v>
      </c>
      <c r="AP374" s="35">
        <f t="shared" si="159"/>
        <v>0</v>
      </c>
      <c r="AQ374" s="35">
        <f t="shared" si="160"/>
        <v>0</v>
      </c>
      <c r="AR374" s="35">
        <f t="shared" si="161"/>
        <v>0</v>
      </c>
    </row>
    <row r="375" spans="6:44" ht="15.75">
      <c r="F375">
        <v>583</v>
      </c>
      <c r="G375" s="35"/>
      <c r="H375" s="35"/>
      <c r="I375" s="35"/>
      <c r="J375" s="35"/>
      <c r="K375" s="35"/>
      <c r="L375" s="35"/>
      <c r="M375" s="35"/>
      <c r="N375" s="35"/>
      <c r="O375" s="35"/>
      <c r="P375" s="35"/>
      <c r="Q375" s="35"/>
      <c r="R375" s="34">
        <f t="shared" si="147"/>
        <v>0</v>
      </c>
      <c r="S375" s="34">
        <f t="shared" si="135"/>
        <v>0</v>
      </c>
      <c r="T375" s="34">
        <f t="shared" si="136"/>
        <v>0</v>
      </c>
      <c r="U375" s="34">
        <f t="shared" si="148"/>
        <v>-1.1068</v>
      </c>
      <c r="V375" s="15">
        <f t="shared" si="149"/>
        <v>0.24846794868262756</v>
      </c>
      <c r="W375" s="34">
        <f t="shared" si="137"/>
        <v>0</v>
      </c>
      <c r="X375" s="34">
        <f t="shared" si="138"/>
        <v>1.2900000000000023E-2</v>
      </c>
      <c r="Y375" s="15">
        <f t="shared" si="150"/>
        <v>0.50322495527805666</v>
      </c>
      <c r="Z375" s="34">
        <f t="shared" si="139"/>
        <v>0</v>
      </c>
      <c r="AA375" s="34">
        <f t="shared" si="140"/>
        <v>-0.3819999999999999</v>
      </c>
      <c r="AB375" s="15">
        <f t="shared" si="151"/>
        <v>0.40564461209270181</v>
      </c>
      <c r="AC375" s="34">
        <f t="shared" si="141"/>
        <v>0</v>
      </c>
      <c r="AD375" s="34">
        <f t="shared" si="152"/>
        <v>-0.79680000000000006</v>
      </c>
      <c r="AE375" s="15">
        <f t="shared" si="153"/>
        <v>0.31071044569635931</v>
      </c>
      <c r="AF375" s="34">
        <f t="shared" si="142"/>
        <v>0</v>
      </c>
      <c r="AG375" s="34">
        <f t="shared" si="143"/>
        <v>0.80779999999999985</v>
      </c>
      <c r="AH375" s="15">
        <f t="shared" si="154"/>
        <v>0.69164049960599694</v>
      </c>
      <c r="AI375" s="34">
        <f t="shared" si="144"/>
        <v>0</v>
      </c>
      <c r="AJ375" s="34">
        <f t="shared" si="145"/>
        <v>4.2000000000000925E-3</v>
      </c>
      <c r="AK375" s="15">
        <f t="shared" si="155"/>
        <v>0.50104999845650278</v>
      </c>
      <c r="AL375" s="34">
        <f t="shared" si="146"/>
        <v>0</v>
      </c>
      <c r="AM375" s="35">
        <f t="shared" si="156"/>
        <v>0</v>
      </c>
      <c r="AN375" s="35">
        <f t="shared" si="157"/>
        <v>0</v>
      </c>
      <c r="AO375" s="35">
        <f t="shared" si="158"/>
        <v>0</v>
      </c>
      <c r="AP375" s="35">
        <f t="shared" si="159"/>
        <v>0</v>
      </c>
      <c r="AQ375" s="35">
        <f t="shared" si="160"/>
        <v>0</v>
      </c>
      <c r="AR375" s="35">
        <f t="shared" si="161"/>
        <v>0</v>
      </c>
    </row>
    <row r="376" spans="6:44" ht="15.75">
      <c r="F376">
        <v>584</v>
      </c>
      <c r="G376" s="35"/>
      <c r="H376" s="35"/>
      <c r="I376" s="35"/>
      <c r="J376" s="35"/>
      <c r="K376" s="35"/>
      <c r="L376" s="35"/>
      <c r="M376" s="35"/>
      <c r="N376" s="35"/>
      <c r="O376" s="35"/>
      <c r="P376" s="35"/>
      <c r="Q376" s="35"/>
      <c r="R376" s="34">
        <f t="shared" si="147"/>
        <v>0</v>
      </c>
      <c r="S376" s="34">
        <f t="shared" si="135"/>
        <v>0</v>
      </c>
      <c r="T376" s="34">
        <f t="shared" si="136"/>
        <v>0</v>
      </c>
      <c r="U376" s="34">
        <f t="shared" si="148"/>
        <v>-1.1068</v>
      </c>
      <c r="V376" s="15">
        <f t="shared" si="149"/>
        <v>0.24846794868262756</v>
      </c>
      <c r="W376" s="34">
        <f t="shared" si="137"/>
        <v>0</v>
      </c>
      <c r="X376" s="34">
        <f t="shared" si="138"/>
        <v>1.2900000000000023E-2</v>
      </c>
      <c r="Y376" s="15">
        <f t="shared" si="150"/>
        <v>0.50322495527805666</v>
      </c>
      <c r="Z376" s="34">
        <f t="shared" si="139"/>
        <v>0</v>
      </c>
      <c r="AA376" s="34">
        <f t="shared" si="140"/>
        <v>-0.3819999999999999</v>
      </c>
      <c r="AB376" s="15">
        <f t="shared" si="151"/>
        <v>0.40564461209270181</v>
      </c>
      <c r="AC376" s="34">
        <f t="shared" si="141"/>
        <v>0</v>
      </c>
      <c r="AD376" s="34">
        <f t="shared" si="152"/>
        <v>-0.79680000000000006</v>
      </c>
      <c r="AE376" s="15">
        <f t="shared" si="153"/>
        <v>0.31071044569635931</v>
      </c>
      <c r="AF376" s="34">
        <f t="shared" si="142"/>
        <v>0</v>
      </c>
      <c r="AG376" s="34">
        <f t="shared" si="143"/>
        <v>0.80779999999999985</v>
      </c>
      <c r="AH376" s="15">
        <f t="shared" si="154"/>
        <v>0.69164049960599694</v>
      </c>
      <c r="AI376" s="34">
        <f t="shared" si="144"/>
        <v>0</v>
      </c>
      <c r="AJ376" s="34">
        <f t="shared" si="145"/>
        <v>4.2000000000000925E-3</v>
      </c>
      <c r="AK376" s="15">
        <f t="shared" si="155"/>
        <v>0.50104999845650278</v>
      </c>
      <c r="AL376" s="34">
        <f t="shared" si="146"/>
        <v>0</v>
      </c>
      <c r="AM376" s="35">
        <f t="shared" si="156"/>
        <v>0</v>
      </c>
      <c r="AN376" s="35">
        <f t="shared" si="157"/>
        <v>0</v>
      </c>
      <c r="AO376" s="35">
        <f t="shared" si="158"/>
        <v>0</v>
      </c>
      <c r="AP376" s="35">
        <f t="shared" si="159"/>
        <v>0</v>
      </c>
      <c r="AQ376" s="35">
        <f t="shared" si="160"/>
        <v>0</v>
      </c>
      <c r="AR376" s="35">
        <f t="shared" si="161"/>
        <v>0</v>
      </c>
    </row>
    <row r="377" spans="6:44" ht="15.75">
      <c r="F377">
        <v>585</v>
      </c>
      <c r="G377" s="35">
        <v>0.3</v>
      </c>
      <c r="H377" s="35">
        <v>0.4</v>
      </c>
      <c r="I377" s="35">
        <v>0.90000004</v>
      </c>
      <c r="J377" s="35">
        <v>1.1000000000000001</v>
      </c>
      <c r="K377" s="35">
        <v>0</v>
      </c>
      <c r="L377" s="35">
        <v>0</v>
      </c>
      <c r="M377" s="35"/>
      <c r="N377" s="35">
        <v>0.1</v>
      </c>
      <c r="O377" s="35">
        <v>0</v>
      </c>
      <c r="P377" s="35">
        <v>0</v>
      </c>
      <c r="Q377" s="35"/>
      <c r="R377" s="34">
        <f t="shared" si="147"/>
        <v>0.3</v>
      </c>
      <c r="S377" s="34">
        <f t="shared" si="135"/>
        <v>0.34600000000000003</v>
      </c>
      <c r="T377" s="34">
        <f t="shared" si="136"/>
        <v>0.36198001608800001</v>
      </c>
      <c r="U377" s="34">
        <f t="shared" si="148"/>
        <v>-1.1068</v>
      </c>
      <c r="V377" s="15">
        <f t="shared" si="149"/>
        <v>0.24846794868262756</v>
      </c>
      <c r="W377" s="34">
        <f t="shared" si="137"/>
        <v>0.27331474355089036</v>
      </c>
      <c r="X377" s="34">
        <f t="shared" si="138"/>
        <v>1.2900000000000023E-2</v>
      </c>
      <c r="Y377" s="15">
        <f t="shared" si="150"/>
        <v>0.50322495527805666</v>
      </c>
      <c r="Z377" s="34">
        <f t="shared" si="139"/>
        <v>0</v>
      </c>
      <c r="AA377" s="34">
        <f t="shared" si="140"/>
        <v>-0.3819999999999999</v>
      </c>
      <c r="AB377" s="15">
        <f t="shared" si="151"/>
        <v>0.40564461209270181</v>
      </c>
      <c r="AC377" s="34">
        <f t="shared" si="141"/>
        <v>0</v>
      </c>
      <c r="AD377" s="34">
        <f t="shared" si="152"/>
        <v>-0.79680000000000006</v>
      </c>
      <c r="AE377" s="15">
        <f t="shared" si="153"/>
        <v>0.31071044569635931</v>
      </c>
      <c r="AF377" s="34">
        <f t="shared" si="142"/>
        <v>3.1071044569635931E-2</v>
      </c>
      <c r="AG377" s="34">
        <f t="shared" si="143"/>
        <v>0.80779999999999985</v>
      </c>
      <c r="AH377" s="15">
        <f t="shared" si="154"/>
        <v>0.69164049960599694</v>
      </c>
      <c r="AI377" s="34">
        <f t="shared" si="144"/>
        <v>0</v>
      </c>
      <c r="AJ377" s="34">
        <f t="shared" si="145"/>
        <v>4.2000000000000925E-3</v>
      </c>
      <c r="AK377" s="15">
        <f t="shared" si="155"/>
        <v>0.50104999845650278</v>
      </c>
      <c r="AL377" s="34">
        <f t="shared" si="146"/>
        <v>0</v>
      </c>
      <c r="AM377" s="35">
        <f t="shared" si="156"/>
        <v>2.7000000399999999</v>
      </c>
      <c r="AN377" s="35">
        <f t="shared" si="157"/>
        <v>1.2812947596388904</v>
      </c>
      <c r="AO377" s="35">
        <f t="shared" si="158"/>
        <v>1.4187052803611095</v>
      </c>
      <c r="AP377" s="35">
        <f t="shared" si="159"/>
        <v>0.1</v>
      </c>
      <c r="AQ377" s="35">
        <f t="shared" si="160"/>
        <v>3.1071044569635931E-2</v>
      </c>
      <c r="AR377" s="35">
        <f t="shared" si="161"/>
        <v>6.8928955430364078E-2</v>
      </c>
    </row>
    <row r="378" spans="6:44" ht="15.75">
      <c r="F378">
        <v>586</v>
      </c>
      <c r="G378" s="35">
        <v>0.2</v>
      </c>
      <c r="H378" s="35">
        <v>0.8</v>
      </c>
      <c r="I378" s="35">
        <v>3.5000002000000001</v>
      </c>
      <c r="J378" s="35">
        <v>0.5</v>
      </c>
      <c r="K378" s="35">
        <v>0.5</v>
      </c>
      <c r="L378" s="35">
        <v>0</v>
      </c>
      <c r="M378" s="35"/>
      <c r="N378" s="35">
        <v>3.0000002000000001</v>
      </c>
      <c r="O378" s="35">
        <v>4</v>
      </c>
      <c r="P378" s="35">
        <v>5</v>
      </c>
      <c r="Q378" s="35"/>
      <c r="R378" s="34">
        <f t="shared" si="147"/>
        <v>0.2</v>
      </c>
      <c r="S378" s="34">
        <f t="shared" si="135"/>
        <v>0.69200000000000006</v>
      </c>
      <c r="T378" s="34">
        <f t="shared" si="136"/>
        <v>1.4077000804399999</v>
      </c>
      <c r="U378" s="34">
        <f t="shared" si="148"/>
        <v>-1.1068</v>
      </c>
      <c r="V378" s="15">
        <f t="shared" si="149"/>
        <v>0.24846794868262756</v>
      </c>
      <c r="W378" s="34">
        <f t="shared" si="137"/>
        <v>0.12423397434131378</v>
      </c>
      <c r="X378" s="34">
        <f t="shared" si="138"/>
        <v>1.2900000000000023E-2</v>
      </c>
      <c r="Y378" s="15">
        <f t="shared" si="150"/>
        <v>0.50322495527805666</v>
      </c>
      <c r="Z378" s="34">
        <f t="shared" si="139"/>
        <v>0.25161247763902833</v>
      </c>
      <c r="AA378" s="34">
        <f t="shared" si="140"/>
        <v>-0.3819999999999999</v>
      </c>
      <c r="AB378" s="15">
        <f t="shared" si="151"/>
        <v>0.40564461209270181</v>
      </c>
      <c r="AC378" s="34">
        <f t="shared" si="141"/>
        <v>0</v>
      </c>
      <c r="AD378" s="34">
        <f t="shared" si="152"/>
        <v>-0.79680000000000006</v>
      </c>
      <c r="AE378" s="15">
        <f t="shared" si="153"/>
        <v>0.31071044569635931</v>
      </c>
      <c r="AF378" s="34">
        <f t="shared" si="142"/>
        <v>0.93213139923116706</v>
      </c>
      <c r="AG378" s="34">
        <f t="shared" si="143"/>
        <v>0.80779999999999985</v>
      </c>
      <c r="AH378" s="15">
        <f t="shared" si="154"/>
        <v>0.69164049960599694</v>
      </c>
      <c r="AI378" s="34">
        <f t="shared" si="144"/>
        <v>2.7665619984239878</v>
      </c>
      <c r="AJ378" s="34">
        <f t="shared" si="145"/>
        <v>4.2000000000000925E-3</v>
      </c>
      <c r="AK378" s="15">
        <f t="shared" si="155"/>
        <v>0.50104999845650278</v>
      </c>
      <c r="AL378" s="34">
        <f t="shared" si="146"/>
        <v>2.505249992282514</v>
      </c>
      <c r="AM378" s="35">
        <f t="shared" si="156"/>
        <v>5.5000002000000006</v>
      </c>
      <c r="AN378" s="35">
        <f t="shared" si="157"/>
        <v>2.6755465324203422</v>
      </c>
      <c r="AO378" s="35">
        <f t="shared" si="158"/>
        <v>2.8244536675796583</v>
      </c>
      <c r="AP378" s="35">
        <f t="shared" si="159"/>
        <v>12.000000200000001</v>
      </c>
      <c r="AQ378" s="35">
        <f t="shared" si="160"/>
        <v>6.2039433899376686</v>
      </c>
      <c r="AR378" s="35">
        <f t="shared" si="161"/>
        <v>5.796056810062332</v>
      </c>
    </row>
    <row r="379" spans="6:44" ht="15.75">
      <c r="F379">
        <v>587</v>
      </c>
      <c r="G379" s="35">
        <v>1.1000000000000001</v>
      </c>
      <c r="H379" s="35">
        <v>2.2000000000000002</v>
      </c>
      <c r="I379" s="35">
        <v>5.5000004999999996</v>
      </c>
      <c r="J379" s="35">
        <v>8</v>
      </c>
      <c r="K379" s="35">
        <v>1.9000001</v>
      </c>
      <c r="L379" s="35">
        <v>0.1</v>
      </c>
      <c r="M379" s="35"/>
      <c r="N379" s="35">
        <v>6.8</v>
      </c>
      <c r="O379" s="35">
        <v>16.900002000000001</v>
      </c>
      <c r="P379" s="35">
        <v>2.5</v>
      </c>
      <c r="Q379" s="35"/>
      <c r="R379" s="34">
        <f t="shared" si="147"/>
        <v>1.1000000000000001</v>
      </c>
      <c r="S379" s="34">
        <f t="shared" si="135"/>
        <v>1.903</v>
      </c>
      <c r="T379" s="34">
        <f t="shared" si="136"/>
        <v>2.2121002010999997</v>
      </c>
      <c r="U379" s="34">
        <f t="shared" si="148"/>
        <v>-1.1068</v>
      </c>
      <c r="V379" s="15">
        <f t="shared" si="149"/>
        <v>0.24846794868262756</v>
      </c>
      <c r="W379" s="34">
        <f t="shared" si="137"/>
        <v>1.9877435894610205</v>
      </c>
      <c r="X379" s="34">
        <f t="shared" si="138"/>
        <v>1.2900000000000023E-2</v>
      </c>
      <c r="Y379" s="15">
        <f t="shared" si="150"/>
        <v>0.50322495527805666</v>
      </c>
      <c r="Z379" s="34">
        <f t="shared" si="139"/>
        <v>0.95612746535080317</v>
      </c>
      <c r="AA379" s="34">
        <f t="shared" si="140"/>
        <v>-0.3819999999999999</v>
      </c>
      <c r="AB379" s="15">
        <f t="shared" si="151"/>
        <v>0.40564461209270181</v>
      </c>
      <c r="AC379" s="34">
        <f t="shared" si="141"/>
        <v>4.0564461209270181E-2</v>
      </c>
      <c r="AD379" s="34">
        <f t="shared" si="152"/>
        <v>-0.79680000000000006</v>
      </c>
      <c r="AE379" s="15">
        <f t="shared" si="153"/>
        <v>0.31071044569635931</v>
      </c>
      <c r="AF379" s="34">
        <f t="shared" si="142"/>
        <v>2.1128310307352431</v>
      </c>
      <c r="AG379" s="34">
        <f t="shared" si="143"/>
        <v>0.80779999999999985</v>
      </c>
      <c r="AH379" s="15">
        <f t="shared" si="154"/>
        <v>0.69164049960599694</v>
      </c>
      <c r="AI379" s="34">
        <f t="shared" si="144"/>
        <v>11.688725826622347</v>
      </c>
      <c r="AJ379" s="34">
        <f t="shared" si="145"/>
        <v>4.2000000000000925E-3</v>
      </c>
      <c r="AK379" s="15">
        <f t="shared" si="155"/>
        <v>0.50104999845650278</v>
      </c>
      <c r="AL379" s="34">
        <f t="shared" si="146"/>
        <v>1.252624996141257</v>
      </c>
      <c r="AM379" s="35">
        <f t="shared" si="156"/>
        <v>18.800000600000001</v>
      </c>
      <c r="AN379" s="35">
        <f t="shared" si="157"/>
        <v>8.1995357171210941</v>
      </c>
      <c r="AO379" s="35">
        <f t="shared" si="158"/>
        <v>10.600464882878907</v>
      </c>
      <c r="AP379" s="35">
        <f t="shared" si="159"/>
        <v>26.200002000000001</v>
      </c>
      <c r="AQ379" s="35">
        <f t="shared" si="160"/>
        <v>15.054181853498848</v>
      </c>
      <c r="AR379" s="35">
        <f t="shared" si="161"/>
        <v>11.145820146501153</v>
      </c>
    </row>
    <row r="380" spans="6:44" ht="15.75">
      <c r="F380">
        <v>588</v>
      </c>
      <c r="G380" s="35">
        <v>0.4</v>
      </c>
      <c r="H380" s="35">
        <v>0.6</v>
      </c>
      <c r="I380" s="35">
        <v>1.5000001000000001</v>
      </c>
      <c r="J380" s="35">
        <v>12.500000999999999</v>
      </c>
      <c r="K380" s="35">
        <v>15.6</v>
      </c>
      <c r="L380" s="35">
        <v>0</v>
      </c>
      <c r="M380" s="35"/>
      <c r="N380" s="35">
        <v>6.9</v>
      </c>
      <c r="O380" s="35">
        <v>6.4</v>
      </c>
      <c r="P380" s="35">
        <v>0</v>
      </c>
      <c r="Q380" s="35"/>
      <c r="R380" s="34">
        <f t="shared" si="147"/>
        <v>0.4</v>
      </c>
      <c r="S380" s="34">
        <f t="shared" si="135"/>
        <v>0.51900000000000002</v>
      </c>
      <c r="T380" s="34">
        <f t="shared" si="136"/>
        <v>0.60330004022000006</v>
      </c>
      <c r="U380" s="34">
        <f t="shared" si="148"/>
        <v>-1.1068</v>
      </c>
      <c r="V380" s="15">
        <f t="shared" si="149"/>
        <v>0.24846794868262756</v>
      </c>
      <c r="W380" s="34">
        <f t="shared" si="137"/>
        <v>3.1058496070007928</v>
      </c>
      <c r="X380" s="34">
        <f t="shared" si="138"/>
        <v>1.2900000000000023E-2</v>
      </c>
      <c r="Y380" s="15">
        <f t="shared" si="150"/>
        <v>0.50322495527805666</v>
      </c>
      <c r="Z380" s="34">
        <f t="shared" si="139"/>
        <v>7.850309302337684</v>
      </c>
      <c r="AA380" s="34">
        <f t="shared" si="140"/>
        <v>-0.3819999999999999</v>
      </c>
      <c r="AB380" s="15">
        <f t="shared" si="151"/>
        <v>0.40564461209270181</v>
      </c>
      <c r="AC380" s="34">
        <f t="shared" si="141"/>
        <v>0</v>
      </c>
      <c r="AD380" s="34">
        <f t="shared" si="152"/>
        <v>-0.79680000000000006</v>
      </c>
      <c r="AE380" s="15">
        <f t="shared" si="153"/>
        <v>0.31071044569635931</v>
      </c>
      <c r="AF380" s="34">
        <f t="shared" si="142"/>
        <v>2.1439020753048794</v>
      </c>
      <c r="AG380" s="34">
        <f t="shared" si="143"/>
        <v>0.80779999999999985</v>
      </c>
      <c r="AH380" s="15">
        <f t="shared" si="154"/>
        <v>0.69164049960599694</v>
      </c>
      <c r="AI380" s="34">
        <f t="shared" si="144"/>
        <v>4.4264991974783809</v>
      </c>
      <c r="AJ380" s="34">
        <f t="shared" si="145"/>
        <v>4.2000000000000925E-3</v>
      </c>
      <c r="AK380" s="15">
        <f t="shared" si="155"/>
        <v>0.50104999845650278</v>
      </c>
      <c r="AL380" s="34">
        <f t="shared" si="146"/>
        <v>0</v>
      </c>
      <c r="AM380" s="35">
        <f t="shared" si="156"/>
        <v>30.6000011</v>
      </c>
      <c r="AN380" s="35">
        <f t="shared" si="157"/>
        <v>12.478458949558476</v>
      </c>
      <c r="AO380" s="35">
        <f t="shared" si="158"/>
        <v>18.121542150441524</v>
      </c>
      <c r="AP380" s="35">
        <f t="shared" si="159"/>
        <v>13.3</v>
      </c>
      <c r="AQ380" s="35">
        <f t="shared" si="160"/>
        <v>6.5704012727832604</v>
      </c>
      <c r="AR380" s="35">
        <f t="shared" si="161"/>
        <v>6.7295987272167404</v>
      </c>
    </row>
    <row r="381" spans="6:44" ht="15.75">
      <c r="F381">
        <v>589</v>
      </c>
      <c r="G381" s="35">
        <v>0.2</v>
      </c>
      <c r="H381" s="35">
        <v>1.5000001000000001</v>
      </c>
      <c r="I381" s="35">
        <v>4</v>
      </c>
      <c r="J381" s="35">
        <v>5.8</v>
      </c>
      <c r="K381" s="35">
        <v>6.6000003999999999</v>
      </c>
      <c r="L381" s="35">
        <v>0</v>
      </c>
      <c r="M381" s="35"/>
      <c r="N381" s="35">
        <v>1.9000001</v>
      </c>
      <c r="O381" s="35">
        <v>2.2000000000000002</v>
      </c>
      <c r="P381" s="35">
        <v>0</v>
      </c>
      <c r="Q381" s="35"/>
      <c r="R381" s="34">
        <f t="shared" si="147"/>
        <v>0.2</v>
      </c>
      <c r="S381" s="34">
        <f t="shared" si="135"/>
        <v>1.2975000864999999</v>
      </c>
      <c r="T381" s="34">
        <f t="shared" si="136"/>
        <v>1.6088</v>
      </c>
      <c r="U381" s="34">
        <f t="shared" si="148"/>
        <v>-1.1068</v>
      </c>
      <c r="V381" s="15">
        <f t="shared" si="149"/>
        <v>0.24846794868262756</v>
      </c>
      <c r="W381" s="34">
        <f t="shared" si="137"/>
        <v>1.4411141023592398</v>
      </c>
      <c r="X381" s="34">
        <f t="shared" si="138"/>
        <v>1.2900000000000023E-2</v>
      </c>
      <c r="Y381" s="15">
        <f t="shared" si="150"/>
        <v>0.50322495527805666</v>
      </c>
      <c r="Z381" s="34">
        <f t="shared" si="139"/>
        <v>3.3212849061251561</v>
      </c>
      <c r="AA381" s="34">
        <f t="shared" si="140"/>
        <v>-0.3819999999999999</v>
      </c>
      <c r="AB381" s="15">
        <f t="shared" si="151"/>
        <v>0.40564461209270181</v>
      </c>
      <c r="AC381" s="34">
        <f t="shared" si="141"/>
        <v>0</v>
      </c>
      <c r="AD381" s="34">
        <f t="shared" si="152"/>
        <v>-0.79680000000000006</v>
      </c>
      <c r="AE381" s="15">
        <f t="shared" si="153"/>
        <v>0.31071044569635931</v>
      </c>
      <c r="AF381" s="34">
        <f t="shared" si="142"/>
        <v>0.5903498778941273</v>
      </c>
      <c r="AG381" s="34">
        <f t="shared" si="143"/>
        <v>0.80779999999999985</v>
      </c>
      <c r="AH381" s="15">
        <f t="shared" si="154"/>
        <v>0.69164049960599694</v>
      </c>
      <c r="AI381" s="34">
        <f t="shared" si="144"/>
        <v>1.5216090991331934</v>
      </c>
      <c r="AJ381" s="34">
        <f t="shared" si="145"/>
        <v>4.2000000000000925E-3</v>
      </c>
      <c r="AK381" s="15">
        <f t="shared" si="155"/>
        <v>0.50104999845650278</v>
      </c>
      <c r="AL381" s="34">
        <f t="shared" si="146"/>
        <v>0</v>
      </c>
      <c r="AM381" s="35">
        <f t="shared" si="156"/>
        <v>18.1000005</v>
      </c>
      <c r="AN381" s="35">
        <f t="shared" si="157"/>
        <v>7.8686990949843967</v>
      </c>
      <c r="AO381" s="35">
        <f t="shared" si="158"/>
        <v>10.231301405015603</v>
      </c>
      <c r="AP381" s="35">
        <f t="shared" si="159"/>
        <v>4.1000000999999999</v>
      </c>
      <c r="AQ381" s="35">
        <f t="shared" si="160"/>
        <v>2.1119589770273208</v>
      </c>
      <c r="AR381" s="35">
        <f t="shared" si="161"/>
        <v>1.9880411229726791</v>
      </c>
    </row>
    <row r="382" spans="6:44" ht="15.75">
      <c r="F382">
        <v>590</v>
      </c>
      <c r="G382" s="35">
        <v>0.70000004999999998</v>
      </c>
      <c r="H382" s="35">
        <v>1.3000001000000001</v>
      </c>
      <c r="I382" s="35">
        <v>3.1000000999999999</v>
      </c>
      <c r="J382" s="35">
        <v>3.3000001999999999</v>
      </c>
      <c r="K382" s="35">
        <v>0</v>
      </c>
      <c r="L382" s="35">
        <v>0</v>
      </c>
      <c r="M382" s="35"/>
      <c r="N382" s="35">
        <v>4.4000000000000004</v>
      </c>
      <c r="O382" s="35">
        <v>0</v>
      </c>
      <c r="P382" s="35">
        <v>0</v>
      </c>
      <c r="Q382" s="35"/>
      <c r="R382" s="34">
        <f t="shared" si="147"/>
        <v>0.70000004999999998</v>
      </c>
      <c r="S382" s="34">
        <f t="shared" si="135"/>
        <v>1.1245000865000001</v>
      </c>
      <c r="T382" s="34">
        <f t="shared" si="136"/>
        <v>1.24682004022</v>
      </c>
      <c r="U382" s="34">
        <f t="shared" si="148"/>
        <v>-1.1068</v>
      </c>
      <c r="V382" s="15">
        <f t="shared" si="149"/>
        <v>0.24846794868262756</v>
      </c>
      <c r="W382" s="34">
        <f t="shared" si="137"/>
        <v>0.81994428034626066</v>
      </c>
      <c r="X382" s="34">
        <f t="shared" si="138"/>
        <v>1.2900000000000023E-2</v>
      </c>
      <c r="Y382" s="15">
        <f t="shared" si="150"/>
        <v>0.50322495527805666</v>
      </c>
      <c r="Z382" s="34">
        <f t="shared" si="139"/>
        <v>0</v>
      </c>
      <c r="AA382" s="34">
        <f t="shared" si="140"/>
        <v>-0.3819999999999999</v>
      </c>
      <c r="AB382" s="15">
        <f t="shared" si="151"/>
        <v>0.40564461209270181</v>
      </c>
      <c r="AC382" s="34">
        <f t="shared" si="141"/>
        <v>0</v>
      </c>
      <c r="AD382" s="34">
        <f t="shared" si="152"/>
        <v>-0.79680000000000006</v>
      </c>
      <c r="AE382" s="15">
        <f t="shared" si="153"/>
        <v>0.31071044569635931</v>
      </c>
      <c r="AF382" s="34">
        <f t="shared" si="142"/>
        <v>1.367125961063981</v>
      </c>
      <c r="AG382" s="34">
        <f t="shared" si="143"/>
        <v>0.80779999999999985</v>
      </c>
      <c r="AH382" s="15">
        <f t="shared" si="154"/>
        <v>0.69164049960599694</v>
      </c>
      <c r="AI382" s="34">
        <f t="shared" si="144"/>
        <v>0</v>
      </c>
      <c r="AJ382" s="34">
        <f t="shared" si="145"/>
        <v>4.2000000000000925E-3</v>
      </c>
      <c r="AK382" s="15">
        <f t="shared" si="155"/>
        <v>0.50104999845650278</v>
      </c>
      <c r="AL382" s="34">
        <f t="shared" si="146"/>
        <v>0</v>
      </c>
      <c r="AM382" s="35">
        <f t="shared" si="156"/>
        <v>8.4000004500000003</v>
      </c>
      <c r="AN382" s="35">
        <f t="shared" si="157"/>
        <v>3.8912644570662609</v>
      </c>
      <c r="AO382" s="35">
        <f t="shared" si="158"/>
        <v>4.5087359929337394</v>
      </c>
      <c r="AP382" s="35">
        <f t="shared" si="159"/>
        <v>4.4000000000000004</v>
      </c>
      <c r="AQ382" s="35">
        <f t="shared" si="160"/>
        <v>1.367125961063981</v>
      </c>
      <c r="AR382" s="35">
        <f t="shared" si="161"/>
        <v>3.0328740389360194</v>
      </c>
    </row>
    <row r="383" spans="6:44" ht="15.75">
      <c r="F383">
        <v>591</v>
      </c>
      <c r="G383" s="35">
        <v>0.4</v>
      </c>
      <c r="H383" s="35">
        <v>1.1000000000000001</v>
      </c>
      <c r="I383" s="35">
        <v>3.6000000999999999</v>
      </c>
      <c r="J383" s="35">
        <v>1.1000000000000001</v>
      </c>
      <c r="K383" s="35">
        <v>0.5</v>
      </c>
      <c r="L383" s="35">
        <v>0.2</v>
      </c>
      <c r="M383" s="35"/>
      <c r="N383" s="35">
        <v>0.8</v>
      </c>
      <c r="O383" s="35">
        <v>0.3</v>
      </c>
      <c r="P383" s="35">
        <v>0.2</v>
      </c>
      <c r="Q383" s="35"/>
      <c r="R383" s="34">
        <f t="shared" si="147"/>
        <v>0.4</v>
      </c>
      <c r="S383" s="34">
        <f t="shared" si="135"/>
        <v>0.95150000000000001</v>
      </c>
      <c r="T383" s="34">
        <f t="shared" si="136"/>
        <v>1.4479200402199999</v>
      </c>
      <c r="U383" s="34">
        <f t="shared" si="148"/>
        <v>-1.1068</v>
      </c>
      <c r="V383" s="15">
        <f t="shared" si="149"/>
        <v>0.24846794868262756</v>
      </c>
      <c r="W383" s="34">
        <f t="shared" si="137"/>
        <v>0.27331474355089036</v>
      </c>
      <c r="X383" s="34">
        <f t="shared" si="138"/>
        <v>1.2900000000000023E-2</v>
      </c>
      <c r="Y383" s="15">
        <f t="shared" si="150"/>
        <v>0.50322495527805666</v>
      </c>
      <c r="Z383" s="34">
        <f t="shared" si="139"/>
        <v>0.25161247763902833</v>
      </c>
      <c r="AA383" s="34">
        <f t="shared" si="140"/>
        <v>-0.3819999999999999</v>
      </c>
      <c r="AB383" s="15">
        <f t="shared" si="151"/>
        <v>0.40564461209270181</v>
      </c>
      <c r="AC383" s="34">
        <f t="shared" si="141"/>
        <v>8.1128922418540361E-2</v>
      </c>
      <c r="AD383" s="34">
        <f t="shared" si="152"/>
        <v>-0.79680000000000006</v>
      </c>
      <c r="AE383" s="15">
        <f t="shared" si="153"/>
        <v>0.31071044569635931</v>
      </c>
      <c r="AF383" s="34">
        <f t="shared" si="142"/>
        <v>0.24856835655708745</v>
      </c>
      <c r="AG383" s="34">
        <f t="shared" si="143"/>
        <v>0.80779999999999985</v>
      </c>
      <c r="AH383" s="15">
        <f t="shared" si="154"/>
        <v>0.69164049960599694</v>
      </c>
      <c r="AI383" s="34">
        <f t="shared" si="144"/>
        <v>0.20749214988179907</v>
      </c>
      <c r="AJ383" s="34">
        <f t="shared" si="145"/>
        <v>4.2000000000000925E-3</v>
      </c>
      <c r="AK383" s="15">
        <f t="shared" si="155"/>
        <v>0.50104999845650278</v>
      </c>
      <c r="AL383" s="34">
        <f t="shared" si="146"/>
        <v>0.10020999969130057</v>
      </c>
      <c r="AM383" s="35">
        <f t="shared" si="156"/>
        <v>6.9000001000000006</v>
      </c>
      <c r="AN383" s="35">
        <f t="shared" si="157"/>
        <v>3.4054761838284593</v>
      </c>
      <c r="AO383" s="35">
        <f t="shared" si="158"/>
        <v>3.4945239161715413</v>
      </c>
      <c r="AP383" s="35">
        <f t="shared" si="159"/>
        <v>1.3</v>
      </c>
      <c r="AQ383" s="35">
        <f t="shared" si="160"/>
        <v>0.55627050613018714</v>
      </c>
      <c r="AR383" s="35">
        <f t="shared" si="161"/>
        <v>0.74372949386981291</v>
      </c>
    </row>
    <row r="384" spans="6:44" ht="15.75">
      <c r="F384">
        <v>592</v>
      </c>
      <c r="G384" s="35">
        <v>0.70000004999999998</v>
      </c>
      <c r="H384" s="35">
        <v>1.6</v>
      </c>
      <c r="I384" s="35">
        <v>1.7</v>
      </c>
      <c r="J384" s="35">
        <v>0.70000004999999998</v>
      </c>
      <c r="K384" s="35">
        <v>3.1000000999999999</v>
      </c>
      <c r="L384" s="35">
        <v>1.6</v>
      </c>
      <c r="M384" s="35"/>
      <c r="N384" s="35">
        <v>0.6</v>
      </c>
      <c r="O384" s="35">
        <v>2.4</v>
      </c>
      <c r="P384" s="35">
        <v>1.3000001000000001</v>
      </c>
      <c r="Q384" s="35"/>
      <c r="R384" s="34">
        <f t="shared" si="147"/>
        <v>0.70000004999999998</v>
      </c>
      <c r="S384" s="34">
        <f t="shared" si="135"/>
        <v>1.3840000000000001</v>
      </c>
      <c r="T384" s="34">
        <f t="shared" si="136"/>
        <v>0.68374000000000001</v>
      </c>
      <c r="U384" s="34">
        <f t="shared" si="148"/>
        <v>-1.1068</v>
      </c>
      <c r="V384" s="15">
        <f t="shared" si="149"/>
        <v>0.24846794868262756</v>
      </c>
      <c r="W384" s="34">
        <f t="shared" si="137"/>
        <v>0.17392757650123672</v>
      </c>
      <c r="X384" s="34">
        <f t="shared" si="138"/>
        <v>1.2900000000000023E-2</v>
      </c>
      <c r="Y384" s="15">
        <f t="shared" si="150"/>
        <v>0.50322495527805666</v>
      </c>
      <c r="Z384" s="34">
        <f t="shared" si="139"/>
        <v>1.559997411684471</v>
      </c>
      <c r="AA384" s="34">
        <f t="shared" si="140"/>
        <v>-0.3819999999999999</v>
      </c>
      <c r="AB384" s="15">
        <f t="shared" si="151"/>
        <v>0.40564461209270181</v>
      </c>
      <c r="AC384" s="34">
        <f t="shared" si="141"/>
        <v>0.64903137934832289</v>
      </c>
      <c r="AD384" s="34">
        <f t="shared" si="152"/>
        <v>-0.79680000000000006</v>
      </c>
      <c r="AE384" s="15">
        <f t="shared" si="153"/>
        <v>0.31071044569635931</v>
      </c>
      <c r="AF384" s="34">
        <f t="shared" si="142"/>
        <v>0.18642626741781557</v>
      </c>
      <c r="AG384" s="34">
        <f t="shared" si="143"/>
        <v>0.80779999999999985</v>
      </c>
      <c r="AH384" s="15">
        <f t="shared" si="154"/>
        <v>0.69164049960599694</v>
      </c>
      <c r="AI384" s="34">
        <f t="shared" si="144"/>
        <v>1.6599371990543925</v>
      </c>
      <c r="AJ384" s="34">
        <f t="shared" si="145"/>
        <v>4.2000000000000925E-3</v>
      </c>
      <c r="AK384" s="15">
        <f t="shared" si="155"/>
        <v>0.50104999845650278</v>
      </c>
      <c r="AL384" s="34">
        <f t="shared" si="146"/>
        <v>0.65136504809845353</v>
      </c>
      <c r="AM384" s="35">
        <f t="shared" si="156"/>
        <v>9.4000001999999991</v>
      </c>
      <c r="AN384" s="35">
        <f t="shared" si="157"/>
        <v>5.1506964175340304</v>
      </c>
      <c r="AO384" s="35">
        <f t="shared" si="158"/>
        <v>4.2493037824659687</v>
      </c>
      <c r="AP384" s="35">
        <f t="shared" si="159"/>
        <v>4.3000001000000001</v>
      </c>
      <c r="AQ384" s="35">
        <f t="shared" si="160"/>
        <v>2.4977285145706616</v>
      </c>
      <c r="AR384" s="35">
        <f t="shared" si="161"/>
        <v>1.8022715854293385</v>
      </c>
    </row>
    <row r="385" spans="6:44" ht="15.75">
      <c r="F385">
        <v>593</v>
      </c>
      <c r="G385" s="35">
        <v>1.3000001000000001</v>
      </c>
      <c r="H385" s="35">
        <v>2.9</v>
      </c>
      <c r="I385" s="35">
        <v>5.6000003999999999</v>
      </c>
      <c r="J385" s="35">
        <v>0.6</v>
      </c>
      <c r="K385" s="35">
        <v>0.3</v>
      </c>
      <c r="L385" s="35">
        <v>0.3</v>
      </c>
      <c r="M385" s="35"/>
      <c r="N385" s="35">
        <v>2.9</v>
      </c>
      <c r="O385" s="35">
        <v>1.3000001000000001</v>
      </c>
      <c r="P385" s="35">
        <v>1.2</v>
      </c>
      <c r="Q385" s="35"/>
      <c r="R385" s="34">
        <f t="shared" si="147"/>
        <v>1.3000001000000001</v>
      </c>
      <c r="S385" s="34">
        <f t="shared" si="135"/>
        <v>2.5084999999999997</v>
      </c>
      <c r="T385" s="34">
        <f t="shared" si="136"/>
        <v>2.2523201608800001</v>
      </c>
      <c r="U385" s="34">
        <f t="shared" si="148"/>
        <v>-1.1068</v>
      </c>
      <c r="V385" s="15">
        <f t="shared" si="149"/>
        <v>0.24846794868262756</v>
      </c>
      <c r="W385" s="34">
        <f t="shared" si="137"/>
        <v>0.14908076920957652</v>
      </c>
      <c r="X385" s="34">
        <f t="shared" si="138"/>
        <v>1.2900000000000023E-2</v>
      </c>
      <c r="Y385" s="15">
        <f t="shared" si="150"/>
        <v>0.50322495527805666</v>
      </c>
      <c r="Z385" s="34">
        <f t="shared" si="139"/>
        <v>0.15096748658341699</v>
      </c>
      <c r="AA385" s="34">
        <f t="shared" si="140"/>
        <v>-0.3819999999999999</v>
      </c>
      <c r="AB385" s="15">
        <f t="shared" si="151"/>
        <v>0.40564461209270181</v>
      </c>
      <c r="AC385" s="34">
        <f t="shared" si="141"/>
        <v>0.12169338362781054</v>
      </c>
      <c r="AD385" s="34">
        <f t="shared" si="152"/>
        <v>-0.79680000000000006</v>
      </c>
      <c r="AE385" s="15">
        <f t="shared" si="153"/>
        <v>0.31071044569635931</v>
      </c>
      <c r="AF385" s="34">
        <f t="shared" si="142"/>
        <v>0.90106029251944197</v>
      </c>
      <c r="AG385" s="34">
        <f t="shared" si="143"/>
        <v>0.80779999999999985</v>
      </c>
      <c r="AH385" s="15">
        <f t="shared" si="154"/>
        <v>0.69164049960599694</v>
      </c>
      <c r="AI385" s="34">
        <f t="shared" si="144"/>
        <v>0.89913271865184607</v>
      </c>
      <c r="AJ385" s="34">
        <f t="shared" si="145"/>
        <v>4.2000000000000925E-3</v>
      </c>
      <c r="AK385" s="15">
        <f t="shared" si="155"/>
        <v>0.50104999845650278</v>
      </c>
      <c r="AL385" s="34">
        <f t="shared" si="146"/>
        <v>0.60125999814780329</v>
      </c>
      <c r="AM385" s="35">
        <f t="shared" si="156"/>
        <v>11.000000500000001</v>
      </c>
      <c r="AN385" s="35">
        <f t="shared" si="157"/>
        <v>6.4825619003008041</v>
      </c>
      <c r="AO385" s="35">
        <f t="shared" si="158"/>
        <v>4.5174385996991964</v>
      </c>
      <c r="AP385" s="35">
        <f t="shared" si="159"/>
        <v>5.4000001000000006</v>
      </c>
      <c r="AQ385" s="35">
        <f t="shared" si="160"/>
        <v>2.4014530093190913</v>
      </c>
      <c r="AR385" s="35">
        <f t="shared" si="161"/>
        <v>2.9985470906809093</v>
      </c>
    </row>
    <row r="386" spans="6:44" ht="15.75">
      <c r="F386">
        <v>594</v>
      </c>
      <c r="G386" s="35">
        <v>0.70000004999999998</v>
      </c>
      <c r="H386" s="35">
        <v>2.9</v>
      </c>
      <c r="I386" s="35">
        <v>2.4</v>
      </c>
      <c r="J386" s="35">
        <v>4.8</v>
      </c>
      <c r="K386" s="35">
        <v>0.90000004</v>
      </c>
      <c r="L386" s="35">
        <v>0</v>
      </c>
      <c r="M386" s="35"/>
      <c r="N386" s="35">
        <v>12.900001</v>
      </c>
      <c r="O386" s="35">
        <v>2.3000001999999999</v>
      </c>
      <c r="P386" s="35">
        <v>0</v>
      </c>
      <c r="Q386" s="35"/>
      <c r="R386" s="34">
        <f t="shared" si="147"/>
        <v>0.70000004999999998</v>
      </c>
      <c r="S386" s="34">
        <f t="shared" si="135"/>
        <v>2.5084999999999997</v>
      </c>
      <c r="T386" s="34">
        <f t="shared" si="136"/>
        <v>0.96527999999999992</v>
      </c>
      <c r="U386" s="34">
        <f t="shared" si="148"/>
        <v>-1.1068</v>
      </c>
      <c r="V386" s="15">
        <f t="shared" si="149"/>
        <v>0.24846794868262756</v>
      </c>
      <c r="W386" s="34">
        <f t="shared" si="137"/>
        <v>1.1926461536766122</v>
      </c>
      <c r="X386" s="34">
        <f t="shared" si="138"/>
        <v>1.2900000000000023E-2</v>
      </c>
      <c r="Y386" s="15">
        <f t="shared" si="150"/>
        <v>0.50322495527805666</v>
      </c>
      <c r="Z386" s="34">
        <f t="shared" si="139"/>
        <v>0.4529024798792492</v>
      </c>
      <c r="AA386" s="34">
        <f t="shared" si="140"/>
        <v>-0.3819999999999999</v>
      </c>
      <c r="AB386" s="15">
        <f t="shared" si="151"/>
        <v>0.40564461209270181</v>
      </c>
      <c r="AC386" s="34">
        <f t="shared" si="141"/>
        <v>0</v>
      </c>
      <c r="AD386" s="34">
        <f t="shared" si="152"/>
        <v>-0.79680000000000006</v>
      </c>
      <c r="AE386" s="15">
        <f t="shared" si="153"/>
        <v>0.31071044569635931</v>
      </c>
      <c r="AF386" s="34">
        <f t="shared" si="142"/>
        <v>4.0081650601934804</v>
      </c>
      <c r="AG386" s="34">
        <f t="shared" si="143"/>
        <v>0.80779999999999985</v>
      </c>
      <c r="AH386" s="15">
        <f t="shared" si="154"/>
        <v>0.69164049960599694</v>
      </c>
      <c r="AI386" s="34">
        <f t="shared" si="144"/>
        <v>1.5907732874218929</v>
      </c>
      <c r="AJ386" s="34">
        <f t="shared" si="145"/>
        <v>4.2000000000000925E-3</v>
      </c>
      <c r="AK386" s="15">
        <f t="shared" si="155"/>
        <v>0.50104999845650278</v>
      </c>
      <c r="AL386" s="34">
        <f t="shared" si="146"/>
        <v>0</v>
      </c>
      <c r="AM386" s="35">
        <f t="shared" si="156"/>
        <v>11.70000009</v>
      </c>
      <c r="AN386" s="35">
        <f t="shared" si="157"/>
        <v>5.8193286835558613</v>
      </c>
      <c r="AO386" s="35">
        <f t="shared" si="158"/>
        <v>5.8806714064441383</v>
      </c>
      <c r="AP386" s="35">
        <f t="shared" si="159"/>
        <v>15.200001199999999</v>
      </c>
      <c r="AQ386" s="35">
        <f t="shared" si="160"/>
        <v>5.5989383476153733</v>
      </c>
      <c r="AR386" s="35">
        <f t="shared" si="161"/>
        <v>9.6010628523846258</v>
      </c>
    </row>
    <row r="387" spans="6:44" ht="15.75">
      <c r="F387">
        <v>595</v>
      </c>
      <c r="G387" s="35">
        <v>0.2</v>
      </c>
      <c r="H387" s="35">
        <v>1</v>
      </c>
      <c r="I387" s="35">
        <v>3.1000000999999999</v>
      </c>
      <c r="J387" s="35">
        <v>10</v>
      </c>
      <c r="K387" s="35">
        <v>0.4</v>
      </c>
      <c r="L387" s="35">
        <v>0</v>
      </c>
      <c r="M387" s="35"/>
      <c r="N387" s="35">
        <v>0.5</v>
      </c>
      <c r="O387" s="35">
        <v>0.2</v>
      </c>
      <c r="P387" s="35">
        <v>0</v>
      </c>
      <c r="Q387" s="35"/>
      <c r="R387" s="34">
        <f t="shared" si="147"/>
        <v>0.2</v>
      </c>
      <c r="S387" s="34">
        <f t="shared" ref="S387:S450" si="162">H387*$C$9</f>
        <v>0.86499999999999999</v>
      </c>
      <c r="T387" s="34">
        <f t="shared" ref="T387:T450" si="163">I387*$C$10</f>
        <v>1.24682004022</v>
      </c>
      <c r="U387" s="34">
        <f t="shared" si="148"/>
        <v>-1.1068</v>
      </c>
      <c r="V387" s="15">
        <f t="shared" si="149"/>
        <v>0.24846794868262756</v>
      </c>
      <c r="W387" s="34">
        <f t="shared" ref="W387:W450" si="164">J387*V387</f>
        <v>2.4846794868262756</v>
      </c>
      <c r="X387" s="34">
        <f t="shared" ref="X387:X450" si="165">$D$12+($E$12*$C$5)</f>
        <v>1.2900000000000023E-2</v>
      </c>
      <c r="Y387" s="15">
        <f t="shared" si="150"/>
        <v>0.50322495527805666</v>
      </c>
      <c r="Z387" s="34">
        <f t="shared" ref="Z387:Z450" si="166">Y387*K387</f>
        <v>0.20128998211122268</v>
      </c>
      <c r="AA387" s="34">
        <f t="shared" ref="AA387:AA450" si="167">$D$13+($E$13*$C$5)</f>
        <v>-0.3819999999999999</v>
      </c>
      <c r="AB387" s="15">
        <f t="shared" si="151"/>
        <v>0.40564461209270181</v>
      </c>
      <c r="AC387" s="34">
        <f t="shared" ref="AC387:AC450" si="168">AB387*L387</f>
        <v>0</v>
      </c>
      <c r="AD387" s="34">
        <f t="shared" si="152"/>
        <v>-0.79680000000000006</v>
      </c>
      <c r="AE387" s="15">
        <f t="shared" si="153"/>
        <v>0.31071044569635931</v>
      </c>
      <c r="AF387" s="34">
        <f t="shared" ref="AF387:AF450" si="169">AE387*N387</f>
        <v>0.15535522284817965</v>
      </c>
      <c r="AG387" s="34">
        <f t="shared" ref="AG387:AG450" si="170">$D$15+($E$15*$D$5)</f>
        <v>0.80779999999999985</v>
      </c>
      <c r="AH387" s="15">
        <f t="shared" si="154"/>
        <v>0.69164049960599694</v>
      </c>
      <c r="AI387" s="34">
        <f t="shared" ref="AI387:AI450" si="171">AH387*O387</f>
        <v>0.1383280999211994</v>
      </c>
      <c r="AJ387" s="34">
        <f t="shared" ref="AJ387:AJ450" si="172">$D$16+($E$16*$D$5)</f>
        <v>4.2000000000000925E-3</v>
      </c>
      <c r="AK387" s="15">
        <f t="shared" si="155"/>
        <v>0.50104999845650278</v>
      </c>
      <c r="AL387" s="34">
        <f t="shared" ref="AL387:AL450" si="173">AK387*P387</f>
        <v>0</v>
      </c>
      <c r="AM387" s="35">
        <f t="shared" si="156"/>
        <v>14.7000001</v>
      </c>
      <c r="AN387" s="35">
        <f t="shared" si="157"/>
        <v>4.9977895091574984</v>
      </c>
      <c r="AO387" s="35">
        <f t="shared" si="158"/>
        <v>9.7022105908425011</v>
      </c>
      <c r="AP387" s="35">
        <f t="shared" si="159"/>
        <v>0.7</v>
      </c>
      <c r="AQ387" s="35">
        <f t="shared" si="160"/>
        <v>0.29368332276937903</v>
      </c>
      <c r="AR387" s="35">
        <f t="shared" si="161"/>
        <v>0.40631667723062093</v>
      </c>
    </row>
    <row r="388" spans="6:44" ht="15.75">
      <c r="F388">
        <v>596</v>
      </c>
      <c r="G388" s="35">
        <v>0.1</v>
      </c>
      <c r="H388" s="35">
        <v>0.3</v>
      </c>
      <c r="I388" s="35">
        <v>0.3</v>
      </c>
      <c r="J388" s="35">
        <v>3.0000002000000001</v>
      </c>
      <c r="K388" s="35">
        <v>0.4</v>
      </c>
      <c r="L388" s="35">
        <v>0</v>
      </c>
      <c r="M388" s="35"/>
      <c r="N388" s="35">
        <v>0.2</v>
      </c>
      <c r="O388" s="35">
        <v>0.2</v>
      </c>
      <c r="P388" s="35">
        <v>0</v>
      </c>
      <c r="Q388" s="35"/>
      <c r="R388" s="34">
        <f t="shared" ref="R388:R451" si="174">G388</f>
        <v>0.1</v>
      </c>
      <c r="S388" s="34">
        <f t="shared" si="162"/>
        <v>0.25950000000000001</v>
      </c>
      <c r="T388" s="34">
        <f t="shared" si="163"/>
        <v>0.12065999999999999</v>
      </c>
      <c r="U388" s="34">
        <f t="shared" ref="U388:U451" si="175">$D$11-($E$11*$D$5)</f>
        <v>-1.1068</v>
      </c>
      <c r="V388" s="15">
        <f t="shared" ref="V388:V451" si="176">EXP(U388)/(1+EXP(U388))</f>
        <v>0.24846794868262756</v>
      </c>
      <c r="W388" s="34">
        <f t="shared" si="164"/>
        <v>0.74540389574147248</v>
      </c>
      <c r="X388" s="34">
        <f t="shared" si="165"/>
        <v>1.2900000000000023E-2</v>
      </c>
      <c r="Y388" s="15">
        <f t="shared" ref="Y388:Y451" si="177">EXP(X388)/(1+EXP(X388))</f>
        <v>0.50322495527805666</v>
      </c>
      <c r="Z388" s="34">
        <f t="shared" si="166"/>
        <v>0.20128998211122268</v>
      </c>
      <c r="AA388" s="34">
        <f t="shared" si="167"/>
        <v>-0.3819999999999999</v>
      </c>
      <c r="AB388" s="15">
        <f t="shared" ref="AB388:AB451" si="178">EXP(AA388)/(1+EXP(AA388))</f>
        <v>0.40564461209270181</v>
      </c>
      <c r="AC388" s="34">
        <f t="shared" si="168"/>
        <v>0</v>
      </c>
      <c r="AD388" s="34">
        <f t="shared" ref="AD388:AD451" si="179">$D$14+($E$14*$D$5)</f>
        <v>-0.79680000000000006</v>
      </c>
      <c r="AE388" s="15">
        <f t="shared" ref="AE388:AE451" si="180">EXP(AD388)/(1+EXP(AD388))</f>
        <v>0.31071044569635931</v>
      </c>
      <c r="AF388" s="34">
        <f t="shared" si="169"/>
        <v>6.2142089139271862E-2</v>
      </c>
      <c r="AG388" s="34">
        <f t="shared" si="170"/>
        <v>0.80779999999999985</v>
      </c>
      <c r="AH388" s="15">
        <f t="shared" ref="AH388:AH451" si="181">EXP(AG388)/(1+EXP(AG388))</f>
        <v>0.69164049960599694</v>
      </c>
      <c r="AI388" s="34">
        <f t="shared" si="171"/>
        <v>0.1383280999211994</v>
      </c>
      <c r="AJ388" s="34">
        <f t="shared" si="172"/>
        <v>4.2000000000000925E-3</v>
      </c>
      <c r="AK388" s="15">
        <f t="shared" ref="AK388:AK451" si="182">EXP(AJ388)/(1+EXP(AJ388))</f>
        <v>0.50104999845650278</v>
      </c>
      <c r="AL388" s="34">
        <f t="shared" si="173"/>
        <v>0</v>
      </c>
      <c r="AM388" s="35">
        <f t="shared" ref="AM388:AM451" si="183">SUM(G388:L388)</f>
        <v>4.1000002000000002</v>
      </c>
      <c r="AN388" s="35">
        <f t="shared" ref="AN388:AN451" si="184">SUM(R388:T388,W388,Z388,AC388)</f>
        <v>1.4268538778526951</v>
      </c>
      <c r="AO388" s="35">
        <f t="shared" ref="AO388:AO451" si="185">AM388-AN388</f>
        <v>2.6731463221473053</v>
      </c>
      <c r="AP388" s="35">
        <f t="shared" ref="AP388:AP451" si="186">SUM(N388:P388)</f>
        <v>0.4</v>
      </c>
      <c r="AQ388" s="35">
        <f t="shared" ref="AQ388:AQ451" si="187">SUM(AF388,AI388,AL388)</f>
        <v>0.20047018906047126</v>
      </c>
      <c r="AR388" s="35">
        <f t="shared" ref="AR388:AR451" si="188">AP388-AQ388</f>
        <v>0.19952981093952876</v>
      </c>
    </row>
    <row r="389" spans="6:44" ht="15.75">
      <c r="F389">
        <v>597</v>
      </c>
      <c r="G389" s="35">
        <v>0.2</v>
      </c>
      <c r="H389" s="35">
        <v>1</v>
      </c>
      <c r="I389" s="35">
        <v>3.1000000999999999</v>
      </c>
      <c r="J389" s="35">
        <v>15.000000999999999</v>
      </c>
      <c r="K389" s="35">
        <v>0.4</v>
      </c>
      <c r="L389" s="35">
        <v>0</v>
      </c>
      <c r="M389" s="35"/>
      <c r="N389" s="35">
        <v>0.5</v>
      </c>
      <c r="O389" s="35">
        <v>0.2</v>
      </c>
      <c r="P389" s="35">
        <v>0</v>
      </c>
      <c r="Q389" s="35"/>
      <c r="R389" s="34">
        <f t="shared" si="174"/>
        <v>0.2</v>
      </c>
      <c r="S389" s="34">
        <f t="shared" si="162"/>
        <v>0.86499999999999999</v>
      </c>
      <c r="T389" s="34">
        <f t="shared" si="163"/>
        <v>1.24682004022</v>
      </c>
      <c r="U389" s="34">
        <f t="shared" si="175"/>
        <v>-1.1068</v>
      </c>
      <c r="V389" s="15">
        <f t="shared" si="176"/>
        <v>0.24846794868262756</v>
      </c>
      <c r="W389" s="34">
        <f t="shared" si="164"/>
        <v>3.7270194787073621</v>
      </c>
      <c r="X389" s="34">
        <f t="shared" si="165"/>
        <v>1.2900000000000023E-2</v>
      </c>
      <c r="Y389" s="15">
        <f t="shared" si="177"/>
        <v>0.50322495527805666</v>
      </c>
      <c r="Z389" s="34">
        <f t="shared" si="166"/>
        <v>0.20128998211122268</v>
      </c>
      <c r="AA389" s="34">
        <f t="shared" si="167"/>
        <v>-0.3819999999999999</v>
      </c>
      <c r="AB389" s="15">
        <f t="shared" si="178"/>
        <v>0.40564461209270181</v>
      </c>
      <c r="AC389" s="34">
        <f t="shared" si="168"/>
        <v>0</v>
      </c>
      <c r="AD389" s="34">
        <f t="shared" si="179"/>
        <v>-0.79680000000000006</v>
      </c>
      <c r="AE389" s="15">
        <f t="shared" si="180"/>
        <v>0.31071044569635931</v>
      </c>
      <c r="AF389" s="34">
        <f t="shared" si="169"/>
        <v>0.15535522284817965</v>
      </c>
      <c r="AG389" s="34">
        <f t="shared" si="170"/>
        <v>0.80779999999999985</v>
      </c>
      <c r="AH389" s="15">
        <f t="shared" si="181"/>
        <v>0.69164049960599694</v>
      </c>
      <c r="AI389" s="34">
        <f t="shared" si="171"/>
        <v>0.1383280999211994</v>
      </c>
      <c r="AJ389" s="34">
        <f t="shared" si="172"/>
        <v>4.2000000000000925E-3</v>
      </c>
      <c r="AK389" s="15">
        <f t="shared" si="182"/>
        <v>0.50104999845650278</v>
      </c>
      <c r="AL389" s="34">
        <f t="shared" si="173"/>
        <v>0</v>
      </c>
      <c r="AM389" s="35">
        <f t="shared" si="183"/>
        <v>19.700001099999998</v>
      </c>
      <c r="AN389" s="35">
        <f t="shared" si="184"/>
        <v>6.2401295010385844</v>
      </c>
      <c r="AO389" s="35">
        <f t="shared" si="185"/>
        <v>13.459871598961413</v>
      </c>
      <c r="AP389" s="35">
        <f t="shared" si="186"/>
        <v>0.7</v>
      </c>
      <c r="AQ389" s="35">
        <f t="shared" si="187"/>
        <v>0.29368332276937903</v>
      </c>
      <c r="AR389" s="35">
        <f t="shared" si="188"/>
        <v>0.40631667723062093</v>
      </c>
    </row>
    <row r="390" spans="6:44" ht="15.75">
      <c r="F390">
        <v>598</v>
      </c>
      <c r="G390" s="35">
        <v>0.2</v>
      </c>
      <c r="H390" s="35">
        <v>1</v>
      </c>
      <c r="I390" s="35">
        <v>2</v>
      </c>
      <c r="J390" s="35">
        <v>15.000000999999999</v>
      </c>
      <c r="K390" s="35">
        <v>0.4</v>
      </c>
      <c r="L390" s="35">
        <v>0</v>
      </c>
      <c r="M390" s="35"/>
      <c r="N390" s="35">
        <v>0.70000004999999998</v>
      </c>
      <c r="O390" s="35">
        <v>0.4</v>
      </c>
      <c r="P390" s="35">
        <v>0</v>
      </c>
      <c r="Q390" s="35"/>
      <c r="R390" s="34">
        <f t="shared" si="174"/>
        <v>0.2</v>
      </c>
      <c r="S390" s="34">
        <f t="shared" si="162"/>
        <v>0.86499999999999999</v>
      </c>
      <c r="T390" s="34">
        <f t="shared" si="163"/>
        <v>0.8044</v>
      </c>
      <c r="U390" s="34">
        <f t="shared" si="175"/>
        <v>-1.1068</v>
      </c>
      <c r="V390" s="15">
        <f t="shared" si="176"/>
        <v>0.24846794868262756</v>
      </c>
      <c r="W390" s="34">
        <f t="shared" si="164"/>
        <v>3.7270194787073621</v>
      </c>
      <c r="X390" s="34">
        <f t="shared" si="165"/>
        <v>1.2900000000000023E-2</v>
      </c>
      <c r="Y390" s="15">
        <f t="shared" si="177"/>
        <v>0.50322495527805666</v>
      </c>
      <c r="Z390" s="34">
        <f t="shared" si="166"/>
        <v>0.20128998211122268</v>
      </c>
      <c r="AA390" s="34">
        <f t="shared" si="167"/>
        <v>-0.3819999999999999</v>
      </c>
      <c r="AB390" s="15">
        <f t="shared" si="178"/>
        <v>0.40564461209270181</v>
      </c>
      <c r="AC390" s="34">
        <f t="shared" si="168"/>
        <v>0</v>
      </c>
      <c r="AD390" s="34">
        <f t="shared" si="179"/>
        <v>-0.79680000000000006</v>
      </c>
      <c r="AE390" s="15">
        <f t="shared" si="180"/>
        <v>0.31071044569635931</v>
      </c>
      <c r="AF390" s="34">
        <f t="shared" si="169"/>
        <v>0.21749732752297379</v>
      </c>
      <c r="AG390" s="34">
        <f t="shared" si="170"/>
        <v>0.80779999999999985</v>
      </c>
      <c r="AH390" s="15">
        <f t="shared" si="181"/>
        <v>0.69164049960599694</v>
      </c>
      <c r="AI390" s="34">
        <f t="shared" si="171"/>
        <v>0.27665619984239881</v>
      </c>
      <c r="AJ390" s="34">
        <f t="shared" si="172"/>
        <v>4.2000000000000925E-3</v>
      </c>
      <c r="AK390" s="15">
        <f t="shared" si="182"/>
        <v>0.50104999845650278</v>
      </c>
      <c r="AL390" s="34">
        <f t="shared" si="173"/>
        <v>0</v>
      </c>
      <c r="AM390" s="35">
        <f t="shared" si="183"/>
        <v>18.600000999999999</v>
      </c>
      <c r="AN390" s="35">
        <f t="shared" si="184"/>
        <v>5.7977094608185844</v>
      </c>
      <c r="AO390" s="35">
        <f t="shared" si="185"/>
        <v>12.802291539181414</v>
      </c>
      <c r="AP390" s="35">
        <f t="shared" si="186"/>
        <v>1.10000005</v>
      </c>
      <c r="AQ390" s="35">
        <f t="shared" si="187"/>
        <v>0.4941535273653726</v>
      </c>
      <c r="AR390" s="35">
        <f t="shared" si="188"/>
        <v>0.60584652263462746</v>
      </c>
    </row>
    <row r="391" spans="6:44" ht="15.75">
      <c r="F391">
        <v>599</v>
      </c>
      <c r="G391" s="35">
        <v>2.5</v>
      </c>
      <c r="H391" s="35">
        <v>3.5000002000000001</v>
      </c>
      <c r="I391" s="35">
        <v>3.2</v>
      </c>
      <c r="J391" s="35">
        <v>5.4</v>
      </c>
      <c r="K391" s="35">
        <v>0.4</v>
      </c>
      <c r="L391" s="35">
        <v>0</v>
      </c>
      <c r="M391" s="35"/>
      <c r="N391" s="35">
        <v>0.2</v>
      </c>
      <c r="O391" s="35">
        <v>0.2</v>
      </c>
      <c r="P391" s="35">
        <v>0</v>
      </c>
      <c r="Q391" s="35"/>
      <c r="R391" s="34">
        <f t="shared" si="174"/>
        <v>2.5</v>
      </c>
      <c r="S391" s="34">
        <f t="shared" si="162"/>
        <v>3.027500173</v>
      </c>
      <c r="T391" s="34">
        <f t="shared" si="163"/>
        <v>1.2870400000000002</v>
      </c>
      <c r="U391" s="34">
        <f t="shared" si="175"/>
        <v>-1.1068</v>
      </c>
      <c r="V391" s="15">
        <f t="shared" si="176"/>
        <v>0.24846794868262756</v>
      </c>
      <c r="W391" s="34">
        <f t="shared" si="164"/>
        <v>1.341726922886189</v>
      </c>
      <c r="X391" s="34">
        <f t="shared" si="165"/>
        <v>1.2900000000000023E-2</v>
      </c>
      <c r="Y391" s="15">
        <f t="shared" si="177"/>
        <v>0.50322495527805666</v>
      </c>
      <c r="Z391" s="34">
        <f t="shared" si="166"/>
        <v>0.20128998211122268</v>
      </c>
      <c r="AA391" s="34">
        <f t="shared" si="167"/>
        <v>-0.3819999999999999</v>
      </c>
      <c r="AB391" s="15">
        <f t="shared" si="178"/>
        <v>0.40564461209270181</v>
      </c>
      <c r="AC391" s="34">
        <f t="shared" si="168"/>
        <v>0</v>
      </c>
      <c r="AD391" s="34">
        <f t="shared" si="179"/>
        <v>-0.79680000000000006</v>
      </c>
      <c r="AE391" s="15">
        <f t="shared" si="180"/>
        <v>0.31071044569635931</v>
      </c>
      <c r="AF391" s="34">
        <f t="shared" si="169"/>
        <v>6.2142089139271862E-2</v>
      </c>
      <c r="AG391" s="34">
        <f t="shared" si="170"/>
        <v>0.80779999999999985</v>
      </c>
      <c r="AH391" s="15">
        <f t="shared" si="181"/>
        <v>0.69164049960599694</v>
      </c>
      <c r="AI391" s="34">
        <f t="shared" si="171"/>
        <v>0.1383280999211994</v>
      </c>
      <c r="AJ391" s="34">
        <f t="shared" si="172"/>
        <v>4.2000000000000925E-3</v>
      </c>
      <c r="AK391" s="15">
        <f t="shared" si="182"/>
        <v>0.50104999845650278</v>
      </c>
      <c r="AL391" s="34">
        <f t="shared" si="173"/>
        <v>0</v>
      </c>
      <c r="AM391" s="35">
        <f t="shared" si="183"/>
        <v>15.000000200000002</v>
      </c>
      <c r="AN391" s="35">
        <f t="shared" si="184"/>
        <v>8.3575570779974129</v>
      </c>
      <c r="AO391" s="35">
        <f t="shared" si="185"/>
        <v>6.6424431220025895</v>
      </c>
      <c r="AP391" s="35">
        <f t="shared" si="186"/>
        <v>0.4</v>
      </c>
      <c r="AQ391" s="35">
        <f t="shared" si="187"/>
        <v>0.20047018906047126</v>
      </c>
      <c r="AR391" s="35">
        <f t="shared" si="188"/>
        <v>0.19952981093952876</v>
      </c>
    </row>
    <row r="392" spans="6:44" ht="15.75">
      <c r="F392">
        <v>600</v>
      </c>
      <c r="G392" s="35">
        <v>0.2</v>
      </c>
      <c r="H392" s="35">
        <v>1</v>
      </c>
      <c r="I392" s="35">
        <v>2</v>
      </c>
      <c r="J392" s="35">
        <v>16</v>
      </c>
      <c r="K392" s="35">
        <v>1.3000001000000001</v>
      </c>
      <c r="L392" s="35">
        <v>0</v>
      </c>
      <c r="M392" s="35"/>
      <c r="N392" s="35">
        <v>0.70000004999999998</v>
      </c>
      <c r="O392" s="35">
        <v>0.4</v>
      </c>
      <c r="P392" s="35">
        <v>0</v>
      </c>
      <c r="Q392" s="35"/>
      <c r="R392" s="34">
        <f t="shared" si="174"/>
        <v>0.2</v>
      </c>
      <c r="S392" s="34">
        <f t="shared" si="162"/>
        <v>0.86499999999999999</v>
      </c>
      <c r="T392" s="34">
        <f t="shared" si="163"/>
        <v>0.8044</v>
      </c>
      <c r="U392" s="34">
        <f t="shared" si="175"/>
        <v>-1.1068</v>
      </c>
      <c r="V392" s="15">
        <f t="shared" si="176"/>
        <v>0.24846794868262756</v>
      </c>
      <c r="W392" s="34">
        <f t="shared" si="164"/>
        <v>3.975487178922041</v>
      </c>
      <c r="X392" s="34">
        <f t="shared" si="165"/>
        <v>1.2900000000000023E-2</v>
      </c>
      <c r="Y392" s="15">
        <f t="shared" si="177"/>
        <v>0.50322495527805666</v>
      </c>
      <c r="Z392" s="34">
        <f t="shared" si="166"/>
        <v>0.65419249218396924</v>
      </c>
      <c r="AA392" s="34">
        <f t="shared" si="167"/>
        <v>-0.3819999999999999</v>
      </c>
      <c r="AB392" s="15">
        <f t="shared" si="178"/>
        <v>0.40564461209270181</v>
      </c>
      <c r="AC392" s="34">
        <f t="shared" si="168"/>
        <v>0</v>
      </c>
      <c r="AD392" s="34">
        <f t="shared" si="179"/>
        <v>-0.79680000000000006</v>
      </c>
      <c r="AE392" s="15">
        <f t="shared" si="180"/>
        <v>0.31071044569635931</v>
      </c>
      <c r="AF392" s="34">
        <f t="shared" si="169"/>
        <v>0.21749732752297379</v>
      </c>
      <c r="AG392" s="34">
        <f t="shared" si="170"/>
        <v>0.80779999999999985</v>
      </c>
      <c r="AH392" s="15">
        <f t="shared" si="181"/>
        <v>0.69164049960599694</v>
      </c>
      <c r="AI392" s="34">
        <f t="shared" si="171"/>
        <v>0.27665619984239881</v>
      </c>
      <c r="AJ392" s="34">
        <f t="shared" si="172"/>
        <v>4.2000000000000925E-3</v>
      </c>
      <c r="AK392" s="15">
        <f t="shared" si="182"/>
        <v>0.50104999845650278</v>
      </c>
      <c r="AL392" s="34">
        <f t="shared" si="173"/>
        <v>0</v>
      </c>
      <c r="AM392" s="35">
        <f t="shared" si="183"/>
        <v>20.500000100000001</v>
      </c>
      <c r="AN392" s="35">
        <f t="shared" si="184"/>
        <v>6.4990796711060099</v>
      </c>
      <c r="AO392" s="35">
        <f t="shared" si="185"/>
        <v>14.000920428893991</v>
      </c>
      <c r="AP392" s="35">
        <f t="shared" si="186"/>
        <v>1.10000005</v>
      </c>
      <c r="AQ392" s="35">
        <f t="shared" si="187"/>
        <v>0.4941535273653726</v>
      </c>
      <c r="AR392" s="35">
        <f t="shared" si="188"/>
        <v>0.60584652263462746</v>
      </c>
    </row>
    <row r="393" spans="6:44" ht="15.75">
      <c r="F393">
        <v>601</v>
      </c>
      <c r="G393" s="35">
        <v>0.1</v>
      </c>
      <c r="H393" s="35">
        <v>0.6</v>
      </c>
      <c r="I393" s="35">
        <v>5</v>
      </c>
      <c r="J393" s="35">
        <v>8</v>
      </c>
      <c r="K393" s="35">
        <v>0.4</v>
      </c>
      <c r="L393" s="35">
        <v>0</v>
      </c>
      <c r="M393" s="35"/>
      <c r="N393" s="35">
        <v>0.2</v>
      </c>
      <c r="O393" s="35">
        <v>0.2</v>
      </c>
      <c r="P393" s="35">
        <v>0</v>
      </c>
      <c r="Q393" s="35"/>
      <c r="R393" s="34">
        <f t="shared" si="174"/>
        <v>0.1</v>
      </c>
      <c r="S393" s="34">
        <f t="shared" si="162"/>
        <v>0.51900000000000002</v>
      </c>
      <c r="T393" s="34">
        <f t="shared" si="163"/>
        <v>2.0110000000000001</v>
      </c>
      <c r="U393" s="34">
        <f t="shared" si="175"/>
        <v>-1.1068</v>
      </c>
      <c r="V393" s="15">
        <f t="shared" si="176"/>
        <v>0.24846794868262756</v>
      </c>
      <c r="W393" s="34">
        <f t="shared" si="164"/>
        <v>1.9877435894610205</v>
      </c>
      <c r="X393" s="34">
        <f t="shared" si="165"/>
        <v>1.2900000000000023E-2</v>
      </c>
      <c r="Y393" s="15">
        <f t="shared" si="177"/>
        <v>0.50322495527805666</v>
      </c>
      <c r="Z393" s="34">
        <f t="shared" si="166"/>
        <v>0.20128998211122268</v>
      </c>
      <c r="AA393" s="34">
        <f t="shared" si="167"/>
        <v>-0.3819999999999999</v>
      </c>
      <c r="AB393" s="15">
        <f t="shared" si="178"/>
        <v>0.40564461209270181</v>
      </c>
      <c r="AC393" s="34">
        <f t="shared" si="168"/>
        <v>0</v>
      </c>
      <c r="AD393" s="34">
        <f t="shared" si="179"/>
        <v>-0.79680000000000006</v>
      </c>
      <c r="AE393" s="15">
        <f t="shared" si="180"/>
        <v>0.31071044569635931</v>
      </c>
      <c r="AF393" s="34">
        <f t="shared" si="169"/>
        <v>6.2142089139271862E-2</v>
      </c>
      <c r="AG393" s="34">
        <f t="shared" si="170"/>
        <v>0.80779999999999985</v>
      </c>
      <c r="AH393" s="15">
        <f t="shared" si="181"/>
        <v>0.69164049960599694</v>
      </c>
      <c r="AI393" s="34">
        <f t="shared" si="171"/>
        <v>0.1383280999211994</v>
      </c>
      <c r="AJ393" s="34">
        <f t="shared" si="172"/>
        <v>4.2000000000000925E-3</v>
      </c>
      <c r="AK393" s="15">
        <f t="shared" si="182"/>
        <v>0.50104999845650278</v>
      </c>
      <c r="AL393" s="34">
        <f t="shared" si="173"/>
        <v>0</v>
      </c>
      <c r="AM393" s="35">
        <f t="shared" si="183"/>
        <v>14.1</v>
      </c>
      <c r="AN393" s="35">
        <f t="shared" si="184"/>
        <v>4.819033571572243</v>
      </c>
      <c r="AO393" s="35">
        <f t="shared" si="185"/>
        <v>9.2809664284277567</v>
      </c>
      <c r="AP393" s="35">
        <f t="shared" si="186"/>
        <v>0.4</v>
      </c>
      <c r="AQ393" s="35">
        <f t="shared" si="187"/>
        <v>0.20047018906047126</v>
      </c>
      <c r="AR393" s="35">
        <f t="shared" si="188"/>
        <v>0.19952981093952876</v>
      </c>
    </row>
    <row r="394" spans="6:44" ht="15.75">
      <c r="F394">
        <v>602</v>
      </c>
      <c r="G394" s="35">
        <v>0.2</v>
      </c>
      <c r="H394" s="35">
        <v>1</v>
      </c>
      <c r="I394" s="35">
        <v>2</v>
      </c>
      <c r="J394" s="35">
        <v>30.000001999999999</v>
      </c>
      <c r="K394" s="35">
        <v>10</v>
      </c>
      <c r="L394" s="35">
        <v>0</v>
      </c>
      <c r="M394" s="35"/>
      <c r="N394" s="35">
        <v>4</v>
      </c>
      <c r="O394" s="35">
        <v>2</v>
      </c>
      <c r="P394" s="35">
        <v>0</v>
      </c>
      <c r="Q394" s="35"/>
      <c r="R394" s="34">
        <f t="shared" si="174"/>
        <v>0.2</v>
      </c>
      <c r="S394" s="34">
        <f t="shared" si="162"/>
        <v>0.86499999999999999</v>
      </c>
      <c r="T394" s="34">
        <f t="shared" si="163"/>
        <v>0.8044</v>
      </c>
      <c r="U394" s="34">
        <f t="shared" si="175"/>
        <v>-1.1068</v>
      </c>
      <c r="V394" s="15">
        <f t="shared" si="176"/>
        <v>0.24846794868262756</v>
      </c>
      <c r="W394" s="34">
        <f t="shared" si="164"/>
        <v>7.4540389574147241</v>
      </c>
      <c r="X394" s="34">
        <f t="shared" si="165"/>
        <v>1.2900000000000023E-2</v>
      </c>
      <c r="Y394" s="15">
        <f t="shared" si="177"/>
        <v>0.50322495527805666</v>
      </c>
      <c r="Z394" s="34">
        <f t="shared" si="166"/>
        <v>5.0322495527805664</v>
      </c>
      <c r="AA394" s="34">
        <f t="shared" si="167"/>
        <v>-0.3819999999999999</v>
      </c>
      <c r="AB394" s="15">
        <f t="shared" si="178"/>
        <v>0.40564461209270181</v>
      </c>
      <c r="AC394" s="34">
        <f t="shared" si="168"/>
        <v>0</v>
      </c>
      <c r="AD394" s="34">
        <f t="shared" si="179"/>
        <v>-0.79680000000000006</v>
      </c>
      <c r="AE394" s="15">
        <f t="shared" si="180"/>
        <v>0.31071044569635931</v>
      </c>
      <c r="AF394" s="34">
        <f t="shared" si="169"/>
        <v>1.2428417827854372</v>
      </c>
      <c r="AG394" s="34">
        <f t="shared" si="170"/>
        <v>0.80779999999999985</v>
      </c>
      <c r="AH394" s="15">
        <f t="shared" si="181"/>
        <v>0.69164049960599694</v>
      </c>
      <c r="AI394" s="34">
        <f t="shared" si="171"/>
        <v>1.3832809992119939</v>
      </c>
      <c r="AJ394" s="34">
        <f t="shared" si="172"/>
        <v>4.2000000000000925E-3</v>
      </c>
      <c r="AK394" s="15">
        <f t="shared" si="182"/>
        <v>0.50104999845650278</v>
      </c>
      <c r="AL394" s="34">
        <f t="shared" si="173"/>
        <v>0</v>
      </c>
      <c r="AM394" s="35">
        <f t="shared" si="183"/>
        <v>43.200001999999998</v>
      </c>
      <c r="AN394" s="35">
        <f t="shared" si="184"/>
        <v>14.355688510195291</v>
      </c>
      <c r="AO394" s="35">
        <f t="shared" si="185"/>
        <v>28.844313489804705</v>
      </c>
      <c r="AP394" s="35">
        <f t="shared" si="186"/>
        <v>6</v>
      </c>
      <c r="AQ394" s="35">
        <f t="shared" si="187"/>
        <v>2.6261227819974309</v>
      </c>
      <c r="AR394" s="35">
        <f t="shared" si="188"/>
        <v>3.3738772180025691</v>
      </c>
    </row>
    <row r="395" spans="6:44" ht="15.75">
      <c r="F395">
        <v>603</v>
      </c>
      <c r="G395" s="35">
        <v>0.3</v>
      </c>
      <c r="H395" s="35">
        <v>0.70000004999999998</v>
      </c>
      <c r="I395" s="35">
        <v>1.8000001000000001</v>
      </c>
      <c r="J395" s="35">
        <v>4</v>
      </c>
      <c r="K395" s="35">
        <v>0.6</v>
      </c>
      <c r="L395" s="35">
        <v>0</v>
      </c>
      <c r="M395" s="35"/>
      <c r="N395" s="35">
        <v>0.8</v>
      </c>
      <c r="O395" s="35">
        <v>0</v>
      </c>
      <c r="P395" s="35">
        <v>0</v>
      </c>
      <c r="Q395" s="35"/>
      <c r="R395" s="34">
        <f t="shared" si="174"/>
        <v>0.3</v>
      </c>
      <c r="S395" s="34">
        <f t="shared" si="162"/>
        <v>0.60550004324999995</v>
      </c>
      <c r="T395" s="34">
        <f t="shared" si="163"/>
        <v>0.72396004022000005</v>
      </c>
      <c r="U395" s="34">
        <f t="shared" si="175"/>
        <v>-1.1068</v>
      </c>
      <c r="V395" s="15">
        <f t="shared" si="176"/>
        <v>0.24846794868262756</v>
      </c>
      <c r="W395" s="34">
        <f t="shared" si="164"/>
        <v>0.99387179473051024</v>
      </c>
      <c r="X395" s="34">
        <f t="shared" si="165"/>
        <v>1.2900000000000023E-2</v>
      </c>
      <c r="Y395" s="15">
        <f t="shared" si="177"/>
        <v>0.50322495527805666</v>
      </c>
      <c r="Z395" s="34">
        <f t="shared" si="166"/>
        <v>0.30193497316683399</v>
      </c>
      <c r="AA395" s="34">
        <f t="shared" si="167"/>
        <v>-0.3819999999999999</v>
      </c>
      <c r="AB395" s="15">
        <f t="shared" si="178"/>
        <v>0.40564461209270181</v>
      </c>
      <c r="AC395" s="34">
        <f t="shared" si="168"/>
        <v>0</v>
      </c>
      <c r="AD395" s="34">
        <f t="shared" si="179"/>
        <v>-0.79680000000000006</v>
      </c>
      <c r="AE395" s="15">
        <f t="shared" si="180"/>
        <v>0.31071044569635931</v>
      </c>
      <c r="AF395" s="34">
        <f t="shared" si="169"/>
        <v>0.24856835655708745</v>
      </c>
      <c r="AG395" s="34">
        <f t="shared" si="170"/>
        <v>0.80779999999999985</v>
      </c>
      <c r="AH395" s="15">
        <f t="shared" si="181"/>
        <v>0.69164049960599694</v>
      </c>
      <c r="AI395" s="34">
        <f t="shared" si="171"/>
        <v>0</v>
      </c>
      <c r="AJ395" s="34">
        <f t="shared" si="172"/>
        <v>4.2000000000000925E-3</v>
      </c>
      <c r="AK395" s="15">
        <f t="shared" si="182"/>
        <v>0.50104999845650278</v>
      </c>
      <c r="AL395" s="34">
        <f t="shared" si="173"/>
        <v>0</v>
      </c>
      <c r="AM395" s="35">
        <f t="shared" si="183"/>
        <v>7.4000001499999994</v>
      </c>
      <c r="AN395" s="35">
        <f t="shared" si="184"/>
        <v>2.9252668513673443</v>
      </c>
      <c r="AO395" s="35">
        <f t="shared" si="185"/>
        <v>4.4747332986326551</v>
      </c>
      <c r="AP395" s="35">
        <f t="shared" si="186"/>
        <v>0.8</v>
      </c>
      <c r="AQ395" s="35">
        <f t="shared" si="187"/>
        <v>0.24856835655708745</v>
      </c>
      <c r="AR395" s="35">
        <f t="shared" si="188"/>
        <v>0.55143164344291262</v>
      </c>
    </row>
    <row r="396" spans="6:44" ht="15.75">
      <c r="F396">
        <v>604</v>
      </c>
      <c r="G396" s="35">
        <v>0.3</v>
      </c>
      <c r="H396" s="35">
        <v>0.70000004999999998</v>
      </c>
      <c r="I396" s="35">
        <v>1.8000001000000001</v>
      </c>
      <c r="J396" s="35">
        <v>2.5</v>
      </c>
      <c r="K396" s="35">
        <v>0</v>
      </c>
      <c r="L396" s="35">
        <v>0</v>
      </c>
      <c r="M396" s="35"/>
      <c r="N396" s="35"/>
      <c r="O396" s="35"/>
      <c r="P396" s="35"/>
      <c r="Q396" s="35"/>
      <c r="R396" s="34">
        <f t="shared" si="174"/>
        <v>0.3</v>
      </c>
      <c r="S396" s="34">
        <f t="shared" si="162"/>
        <v>0.60550004324999995</v>
      </c>
      <c r="T396" s="34">
        <f t="shared" si="163"/>
        <v>0.72396004022000005</v>
      </c>
      <c r="U396" s="34">
        <f t="shared" si="175"/>
        <v>-1.1068</v>
      </c>
      <c r="V396" s="15">
        <f t="shared" si="176"/>
        <v>0.24846794868262756</v>
      </c>
      <c r="W396" s="34">
        <f t="shared" si="164"/>
        <v>0.6211698717065689</v>
      </c>
      <c r="X396" s="34">
        <f t="shared" si="165"/>
        <v>1.2900000000000023E-2</v>
      </c>
      <c r="Y396" s="15">
        <f t="shared" si="177"/>
        <v>0.50322495527805666</v>
      </c>
      <c r="Z396" s="34">
        <f t="shared" si="166"/>
        <v>0</v>
      </c>
      <c r="AA396" s="34">
        <f t="shared" si="167"/>
        <v>-0.3819999999999999</v>
      </c>
      <c r="AB396" s="15">
        <f t="shared" si="178"/>
        <v>0.40564461209270181</v>
      </c>
      <c r="AC396" s="34">
        <f t="shared" si="168"/>
        <v>0</v>
      </c>
      <c r="AD396" s="34">
        <f t="shared" si="179"/>
        <v>-0.79680000000000006</v>
      </c>
      <c r="AE396" s="15">
        <f t="shared" si="180"/>
        <v>0.31071044569635931</v>
      </c>
      <c r="AF396" s="34">
        <f t="shared" si="169"/>
        <v>0</v>
      </c>
      <c r="AG396" s="34">
        <f t="shared" si="170"/>
        <v>0.80779999999999985</v>
      </c>
      <c r="AH396" s="15">
        <f t="shared" si="181"/>
        <v>0.69164049960599694</v>
      </c>
      <c r="AI396" s="34">
        <f t="shared" si="171"/>
        <v>0</v>
      </c>
      <c r="AJ396" s="34">
        <f t="shared" si="172"/>
        <v>4.2000000000000925E-3</v>
      </c>
      <c r="AK396" s="15">
        <f t="shared" si="182"/>
        <v>0.50104999845650278</v>
      </c>
      <c r="AL396" s="34">
        <f t="shared" si="173"/>
        <v>0</v>
      </c>
      <c r="AM396" s="35">
        <f t="shared" si="183"/>
        <v>5.3000001499999998</v>
      </c>
      <c r="AN396" s="35">
        <f t="shared" si="184"/>
        <v>2.2506299551765689</v>
      </c>
      <c r="AO396" s="35">
        <f t="shared" si="185"/>
        <v>3.0493701948234309</v>
      </c>
      <c r="AP396" s="35">
        <f t="shared" si="186"/>
        <v>0</v>
      </c>
      <c r="AQ396" s="35">
        <f t="shared" si="187"/>
        <v>0</v>
      </c>
      <c r="AR396" s="35">
        <f t="shared" si="188"/>
        <v>0</v>
      </c>
    </row>
    <row r="397" spans="6:44" ht="15.75">
      <c r="F397">
        <v>605</v>
      </c>
      <c r="G397" s="35">
        <v>0.3</v>
      </c>
      <c r="H397" s="35">
        <v>0.70000004999999998</v>
      </c>
      <c r="I397" s="35">
        <v>1.8000001000000001</v>
      </c>
      <c r="J397" s="35">
        <v>7.0000004999999996</v>
      </c>
      <c r="K397" s="35">
        <v>0.6</v>
      </c>
      <c r="L397" s="35">
        <v>0</v>
      </c>
      <c r="M397" s="35"/>
      <c r="N397" s="35">
        <v>1</v>
      </c>
      <c r="O397" s="35">
        <v>0</v>
      </c>
      <c r="P397" s="35">
        <v>0</v>
      </c>
      <c r="Q397" s="35"/>
      <c r="R397" s="34">
        <f t="shared" si="174"/>
        <v>0.3</v>
      </c>
      <c r="S397" s="34">
        <f t="shared" si="162"/>
        <v>0.60550004324999995</v>
      </c>
      <c r="T397" s="34">
        <f t="shared" si="163"/>
        <v>0.72396004022000005</v>
      </c>
      <c r="U397" s="34">
        <f t="shared" si="175"/>
        <v>-1.1068</v>
      </c>
      <c r="V397" s="15">
        <f t="shared" si="176"/>
        <v>0.24846794868262756</v>
      </c>
      <c r="W397" s="34">
        <f t="shared" si="164"/>
        <v>1.7392757650123671</v>
      </c>
      <c r="X397" s="34">
        <f t="shared" si="165"/>
        <v>1.2900000000000023E-2</v>
      </c>
      <c r="Y397" s="15">
        <f t="shared" si="177"/>
        <v>0.50322495527805666</v>
      </c>
      <c r="Z397" s="34">
        <f t="shared" si="166"/>
        <v>0.30193497316683399</v>
      </c>
      <c r="AA397" s="34">
        <f t="shared" si="167"/>
        <v>-0.3819999999999999</v>
      </c>
      <c r="AB397" s="15">
        <f t="shared" si="178"/>
        <v>0.40564461209270181</v>
      </c>
      <c r="AC397" s="34">
        <f t="shared" si="168"/>
        <v>0</v>
      </c>
      <c r="AD397" s="34">
        <f t="shared" si="179"/>
        <v>-0.79680000000000006</v>
      </c>
      <c r="AE397" s="15">
        <f t="shared" si="180"/>
        <v>0.31071044569635931</v>
      </c>
      <c r="AF397" s="34">
        <f t="shared" si="169"/>
        <v>0.31071044569635931</v>
      </c>
      <c r="AG397" s="34">
        <f t="shared" si="170"/>
        <v>0.80779999999999985</v>
      </c>
      <c r="AH397" s="15">
        <f t="shared" si="181"/>
        <v>0.69164049960599694</v>
      </c>
      <c r="AI397" s="34">
        <f t="shared" si="171"/>
        <v>0</v>
      </c>
      <c r="AJ397" s="34">
        <f t="shared" si="172"/>
        <v>4.2000000000000925E-3</v>
      </c>
      <c r="AK397" s="15">
        <f t="shared" si="182"/>
        <v>0.50104999845650278</v>
      </c>
      <c r="AL397" s="34">
        <f t="shared" si="173"/>
        <v>0</v>
      </c>
      <c r="AM397" s="35">
        <f t="shared" si="183"/>
        <v>10.400000649999999</v>
      </c>
      <c r="AN397" s="35">
        <f t="shared" si="184"/>
        <v>3.670670821649201</v>
      </c>
      <c r="AO397" s="35">
        <f t="shared" si="185"/>
        <v>6.7293298283507976</v>
      </c>
      <c r="AP397" s="35">
        <f t="shared" si="186"/>
        <v>1</v>
      </c>
      <c r="AQ397" s="35">
        <f t="shared" si="187"/>
        <v>0.31071044569635931</v>
      </c>
      <c r="AR397" s="35">
        <f t="shared" si="188"/>
        <v>0.68928955430364069</v>
      </c>
    </row>
    <row r="398" spans="6:44" ht="15.75">
      <c r="F398">
        <v>606</v>
      </c>
      <c r="G398" s="35">
        <v>0.1</v>
      </c>
      <c r="H398" s="35">
        <v>0.4</v>
      </c>
      <c r="I398" s="35">
        <v>0.8</v>
      </c>
      <c r="J398" s="35">
        <v>2.6000000999999999</v>
      </c>
      <c r="K398" s="35">
        <v>2.2000000000000002</v>
      </c>
      <c r="L398" s="35">
        <v>0</v>
      </c>
      <c r="M398" s="35"/>
      <c r="N398" s="35">
        <v>0.3</v>
      </c>
      <c r="O398" s="35">
        <v>0.70000004999999998</v>
      </c>
      <c r="P398" s="35">
        <v>0.70000004999999998</v>
      </c>
      <c r="Q398" s="35"/>
      <c r="R398" s="34">
        <f t="shared" si="174"/>
        <v>0.1</v>
      </c>
      <c r="S398" s="34">
        <f t="shared" si="162"/>
        <v>0.34600000000000003</v>
      </c>
      <c r="T398" s="34">
        <f t="shared" si="163"/>
        <v>0.32176000000000005</v>
      </c>
      <c r="U398" s="34">
        <f t="shared" si="175"/>
        <v>-1.1068</v>
      </c>
      <c r="V398" s="15">
        <f t="shared" si="176"/>
        <v>0.24846794868262756</v>
      </c>
      <c r="W398" s="34">
        <f t="shared" si="164"/>
        <v>0.64601669142162654</v>
      </c>
      <c r="X398" s="34">
        <f t="shared" si="165"/>
        <v>1.2900000000000023E-2</v>
      </c>
      <c r="Y398" s="15">
        <f t="shared" si="177"/>
        <v>0.50322495527805666</v>
      </c>
      <c r="Z398" s="34">
        <f t="shared" si="166"/>
        <v>1.1070949016117249</v>
      </c>
      <c r="AA398" s="34">
        <f t="shared" si="167"/>
        <v>-0.3819999999999999</v>
      </c>
      <c r="AB398" s="15">
        <f t="shared" si="178"/>
        <v>0.40564461209270181</v>
      </c>
      <c r="AC398" s="34">
        <f t="shared" si="168"/>
        <v>0</v>
      </c>
      <c r="AD398" s="34">
        <f t="shared" si="179"/>
        <v>-0.79680000000000006</v>
      </c>
      <c r="AE398" s="15">
        <f t="shared" si="180"/>
        <v>0.31071044569635931</v>
      </c>
      <c r="AF398" s="34">
        <f t="shared" si="169"/>
        <v>9.3213133708907783E-2</v>
      </c>
      <c r="AG398" s="34">
        <f t="shared" si="170"/>
        <v>0.80779999999999985</v>
      </c>
      <c r="AH398" s="15">
        <f t="shared" si="181"/>
        <v>0.69164049960599694</v>
      </c>
      <c r="AI398" s="34">
        <f t="shared" si="171"/>
        <v>0.48414838430622281</v>
      </c>
      <c r="AJ398" s="34">
        <f t="shared" si="172"/>
        <v>4.2000000000000925E-3</v>
      </c>
      <c r="AK398" s="15">
        <f t="shared" si="182"/>
        <v>0.50104999845650278</v>
      </c>
      <c r="AL398" s="34">
        <f t="shared" si="173"/>
        <v>0.35073502397205186</v>
      </c>
      <c r="AM398" s="35">
        <f t="shared" si="183"/>
        <v>6.1000000999999999</v>
      </c>
      <c r="AN398" s="35">
        <f t="shared" si="184"/>
        <v>2.5208715930333514</v>
      </c>
      <c r="AO398" s="35">
        <f t="shared" si="185"/>
        <v>3.5791285069666485</v>
      </c>
      <c r="AP398" s="35">
        <f t="shared" si="186"/>
        <v>1.7000001</v>
      </c>
      <c r="AQ398" s="35">
        <f t="shared" si="187"/>
        <v>0.9280965419871825</v>
      </c>
      <c r="AR398" s="35">
        <f t="shared" si="188"/>
        <v>0.77190355801281751</v>
      </c>
    </row>
    <row r="399" spans="6:44" ht="15.75">
      <c r="F399">
        <v>607</v>
      </c>
      <c r="G399" s="35">
        <v>0.25</v>
      </c>
      <c r="H399" s="35">
        <v>0.24000001000000001</v>
      </c>
      <c r="I399" s="35">
        <v>0.91</v>
      </c>
      <c r="J399" s="35">
        <v>0</v>
      </c>
      <c r="K399" s="35">
        <v>0</v>
      </c>
      <c r="L399" s="35">
        <v>0</v>
      </c>
      <c r="M399" s="35"/>
      <c r="N399" s="35"/>
      <c r="O399" s="35"/>
      <c r="P399" s="35"/>
      <c r="Q399" s="35"/>
      <c r="R399" s="34">
        <f t="shared" si="174"/>
        <v>0.25</v>
      </c>
      <c r="S399" s="34">
        <f t="shared" si="162"/>
        <v>0.20760000865</v>
      </c>
      <c r="T399" s="34">
        <f t="shared" si="163"/>
        <v>0.36600199999999999</v>
      </c>
      <c r="U399" s="34">
        <f t="shared" si="175"/>
        <v>-1.1068</v>
      </c>
      <c r="V399" s="15">
        <f t="shared" si="176"/>
        <v>0.24846794868262756</v>
      </c>
      <c r="W399" s="34">
        <f t="shared" si="164"/>
        <v>0</v>
      </c>
      <c r="X399" s="34">
        <f t="shared" si="165"/>
        <v>1.2900000000000023E-2</v>
      </c>
      <c r="Y399" s="15">
        <f t="shared" si="177"/>
        <v>0.50322495527805666</v>
      </c>
      <c r="Z399" s="34">
        <f t="shared" si="166"/>
        <v>0</v>
      </c>
      <c r="AA399" s="34">
        <f t="shared" si="167"/>
        <v>-0.3819999999999999</v>
      </c>
      <c r="AB399" s="15">
        <f t="shared" si="178"/>
        <v>0.40564461209270181</v>
      </c>
      <c r="AC399" s="34">
        <f t="shared" si="168"/>
        <v>0</v>
      </c>
      <c r="AD399" s="34">
        <f t="shared" si="179"/>
        <v>-0.79680000000000006</v>
      </c>
      <c r="AE399" s="15">
        <f t="shared" si="180"/>
        <v>0.31071044569635931</v>
      </c>
      <c r="AF399" s="34">
        <f t="shared" si="169"/>
        <v>0</v>
      </c>
      <c r="AG399" s="34">
        <f t="shared" si="170"/>
        <v>0.80779999999999985</v>
      </c>
      <c r="AH399" s="15">
        <f t="shared" si="181"/>
        <v>0.69164049960599694</v>
      </c>
      <c r="AI399" s="34">
        <f t="shared" si="171"/>
        <v>0</v>
      </c>
      <c r="AJ399" s="34">
        <f t="shared" si="172"/>
        <v>4.2000000000000925E-3</v>
      </c>
      <c r="AK399" s="15">
        <f t="shared" si="182"/>
        <v>0.50104999845650278</v>
      </c>
      <c r="AL399" s="34">
        <f t="shared" si="173"/>
        <v>0</v>
      </c>
      <c r="AM399" s="35">
        <f t="shared" si="183"/>
        <v>1.4000000100000001</v>
      </c>
      <c r="AN399" s="35">
        <f t="shared" si="184"/>
        <v>0.82360200864999999</v>
      </c>
      <c r="AO399" s="35">
        <f t="shared" si="185"/>
        <v>0.57639800135000008</v>
      </c>
      <c r="AP399" s="35">
        <f t="shared" si="186"/>
        <v>0</v>
      </c>
      <c r="AQ399" s="35">
        <f t="shared" si="187"/>
        <v>0</v>
      </c>
      <c r="AR399" s="35">
        <f t="shared" si="188"/>
        <v>0</v>
      </c>
    </row>
    <row r="400" spans="6:44" ht="15.75">
      <c r="F400">
        <v>608</v>
      </c>
      <c r="G400" s="35">
        <v>0.18</v>
      </c>
      <c r="H400" s="35">
        <v>1.19</v>
      </c>
      <c r="I400" s="35">
        <v>3.39</v>
      </c>
      <c r="J400" s="35">
        <v>0.94000006000000003</v>
      </c>
      <c r="K400" s="35">
        <v>0</v>
      </c>
      <c r="L400" s="35">
        <v>0</v>
      </c>
      <c r="M400" s="35"/>
      <c r="N400" s="35"/>
      <c r="O400" s="35"/>
      <c r="P400" s="35"/>
      <c r="Q400" s="35"/>
      <c r="R400" s="34">
        <f t="shared" si="174"/>
        <v>0.18</v>
      </c>
      <c r="S400" s="34">
        <f t="shared" si="162"/>
        <v>1.02935</v>
      </c>
      <c r="T400" s="34">
        <f t="shared" si="163"/>
        <v>1.3634580000000001</v>
      </c>
      <c r="U400" s="34">
        <f t="shared" si="175"/>
        <v>-1.1068</v>
      </c>
      <c r="V400" s="15">
        <f t="shared" si="176"/>
        <v>0.24846794868262756</v>
      </c>
      <c r="W400" s="34">
        <f t="shared" si="164"/>
        <v>0.23355988666974684</v>
      </c>
      <c r="X400" s="34">
        <f t="shared" si="165"/>
        <v>1.2900000000000023E-2</v>
      </c>
      <c r="Y400" s="15">
        <f t="shared" si="177"/>
        <v>0.50322495527805666</v>
      </c>
      <c r="Z400" s="34">
        <f t="shared" si="166"/>
        <v>0</v>
      </c>
      <c r="AA400" s="34">
        <f t="shared" si="167"/>
        <v>-0.3819999999999999</v>
      </c>
      <c r="AB400" s="15">
        <f t="shared" si="178"/>
        <v>0.40564461209270181</v>
      </c>
      <c r="AC400" s="34">
        <f t="shared" si="168"/>
        <v>0</v>
      </c>
      <c r="AD400" s="34">
        <f t="shared" si="179"/>
        <v>-0.79680000000000006</v>
      </c>
      <c r="AE400" s="15">
        <f t="shared" si="180"/>
        <v>0.31071044569635931</v>
      </c>
      <c r="AF400" s="34">
        <f t="shared" si="169"/>
        <v>0</v>
      </c>
      <c r="AG400" s="34">
        <f t="shared" si="170"/>
        <v>0.80779999999999985</v>
      </c>
      <c r="AH400" s="15">
        <f t="shared" si="181"/>
        <v>0.69164049960599694</v>
      </c>
      <c r="AI400" s="34">
        <f t="shared" si="171"/>
        <v>0</v>
      </c>
      <c r="AJ400" s="34">
        <f t="shared" si="172"/>
        <v>4.2000000000000925E-3</v>
      </c>
      <c r="AK400" s="15">
        <f t="shared" si="182"/>
        <v>0.50104999845650278</v>
      </c>
      <c r="AL400" s="34">
        <f t="shared" si="173"/>
        <v>0</v>
      </c>
      <c r="AM400" s="35">
        <f t="shared" si="183"/>
        <v>5.7000000599999998</v>
      </c>
      <c r="AN400" s="35">
        <f t="shared" si="184"/>
        <v>2.8063678866697472</v>
      </c>
      <c r="AO400" s="35">
        <f t="shared" si="185"/>
        <v>2.8936321733302526</v>
      </c>
      <c r="AP400" s="35">
        <f t="shared" si="186"/>
        <v>0</v>
      </c>
      <c r="AQ400" s="35">
        <f t="shared" si="187"/>
        <v>0</v>
      </c>
      <c r="AR400" s="35">
        <f t="shared" si="188"/>
        <v>0</v>
      </c>
    </row>
    <row r="401" spans="6:44" ht="15.75">
      <c r="F401">
        <v>609</v>
      </c>
      <c r="G401" s="35">
        <v>0.2</v>
      </c>
      <c r="H401" s="35">
        <v>1.2</v>
      </c>
      <c r="I401" s="35">
        <v>2.3000001999999999</v>
      </c>
      <c r="J401" s="35">
        <v>1.3000001000000001</v>
      </c>
      <c r="K401" s="35">
        <v>1.3000001000000001</v>
      </c>
      <c r="L401" s="35">
        <v>0</v>
      </c>
      <c r="M401" s="35"/>
      <c r="N401" s="35">
        <v>1</v>
      </c>
      <c r="O401" s="35">
        <v>1.1000000000000001</v>
      </c>
      <c r="P401" s="35">
        <v>0</v>
      </c>
      <c r="Q401" s="35"/>
      <c r="R401" s="34">
        <f t="shared" si="174"/>
        <v>0.2</v>
      </c>
      <c r="S401" s="34">
        <f t="shared" si="162"/>
        <v>1.038</v>
      </c>
      <c r="T401" s="34">
        <f t="shared" si="163"/>
        <v>0.92506008043999999</v>
      </c>
      <c r="U401" s="34">
        <f t="shared" si="175"/>
        <v>-1.1068</v>
      </c>
      <c r="V401" s="15">
        <f t="shared" si="176"/>
        <v>0.24846794868262756</v>
      </c>
      <c r="W401" s="34">
        <f t="shared" si="164"/>
        <v>0.32300835813421075</v>
      </c>
      <c r="X401" s="34">
        <f t="shared" si="165"/>
        <v>1.2900000000000023E-2</v>
      </c>
      <c r="Y401" s="15">
        <f t="shared" si="177"/>
        <v>0.50322495527805666</v>
      </c>
      <c r="Z401" s="34">
        <f t="shared" si="166"/>
        <v>0.65419249218396924</v>
      </c>
      <c r="AA401" s="34">
        <f t="shared" si="167"/>
        <v>-0.3819999999999999</v>
      </c>
      <c r="AB401" s="15">
        <f t="shared" si="178"/>
        <v>0.40564461209270181</v>
      </c>
      <c r="AC401" s="34">
        <f t="shared" si="168"/>
        <v>0</v>
      </c>
      <c r="AD401" s="34">
        <f t="shared" si="179"/>
        <v>-0.79680000000000006</v>
      </c>
      <c r="AE401" s="15">
        <f t="shared" si="180"/>
        <v>0.31071044569635931</v>
      </c>
      <c r="AF401" s="34">
        <f t="shared" si="169"/>
        <v>0.31071044569635931</v>
      </c>
      <c r="AG401" s="34">
        <f t="shared" si="170"/>
        <v>0.80779999999999985</v>
      </c>
      <c r="AH401" s="15">
        <f t="shared" si="181"/>
        <v>0.69164049960599694</v>
      </c>
      <c r="AI401" s="34">
        <f t="shared" si="171"/>
        <v>0.76080454956659671</v>
      </c>
      <c r="AJ401" s="34">
        <f t="shared" si="172"/>
        <v>4.2000000000000925E-3</v>
      </c>
      <c r="AK401" s="15">
        <f t="shared" si="182"/>
        <v>0.50104999845650278</v>
      </c>
      <c r="AL401" s="34">
        <f t="shared" si="173"/>
        <v>0</v>
      </c>
      <c r="AM401" s="35">
        <f t="shared" si="183"/>
        <v>6.3000004000000001</v>
      </c>
      <c r="AN401" s="35">
        <f t="shared" si="184"/>
        <v>3.1402609307581804</v>
      </c>
      <c r="AO401" s="35">
        <f t="shared" si="185"/>
        <v>3.1597394692418197</v>
      </c>
      <c r="AP401" s="35">
        <f t="shared" si="186"/>
        <v>2.1</v>
      </c>
      <c r="AQ401" s="35">
        <f t="shared" si="187"/>
        <v>1.0715149952629561</v>
      </c>
      <c r="AR401" s="35">
        <f t="shared" si="188"/>
        <v>1.028485004737044</v>
      </c>
    </row>
    <row r="402" spans="6:44" ht="15.75">
      <c r="F402">
        <v>610</v>
      </c>
      <c r="G402" s="35">
        <v>0.1</v>
      </c>
      <c r="H402" s="35">
        <v>0.5</v>
      </c>
      <c r="I402" s="35">
        <v>3.2</v>
      </c>
      <c r="J402" s="35">
        <v>15.800001</v>
      </c>
      <c r="K402" s="35">
        <v>1.4000001</v>
      </c>
      <c r="L402" s="35">
        <v>0</v>
      </c>
      <c r="M402" s="35"/>
      <c r="N402" s="35">
        <v>2.1000000999999999</v>
      </c>
      <c r="O402" s="35">
        <v>0</v>
      </c>
      <c r="P402" s="35">
        <v>0</v>
      </c>
      <c r="Q402" s="35"/>
      <c r="R402" s="34">
        <f t="shared" si="174"/>
        <v>0.1</v>
      </c>
      <c r="S402" s="34">
        <f t="shared" si="162"/>
        <v>0.4325</v>
      </c>
      <c r="T402" s="34">
        <f t="shared" si="163"/>
        <v>1.2870400000000002</v>
      </c>
      <c r="U402" s="34">
        <f t="shared" si="175"/>
        <v>-1.1068</v>
      </c>
      <c r="V402" s="15">
        <f t="shared" si="176"/>
        <v>0.24846794868262756</v>
      </c>
      <c r="W402" s="34">
        <f t="shared" si="164"/>
        <v>3.925793837653464</v>
      </c>
      <c r="X402" s="34">
        <f t="shared" si="165"/>
        <v>1.2900000000000023E-2</v>
      </c>
      <c r="Y402" s="15">
        <f t="shared" si="177"/>
        <v>0.50322495527805666</v>
      </c>
      <c r="Z402" s="34">
        <f t="shared" si="166"/>
        <v>0.70451498771177479</v>
      </c>
      <c r="AA402" s="34">
        <f t="shared" si="167"/>
        <v>-0.3819999999999999</v>
      </c>
      <c r="AB402" s="15">
        <f t="shared" si="178"/>
        <v>0.40564461209270181</v>
      </c>
      <c r="AC402" s="34">
        <f t="shared" si="168"/>
        <v>0</v>
      </c>
      <c r="AD402" s="34">
        <f t="shared" si="179"/>
        <v>-0.79680000000000006</v>
      </c>
      <c r="AE402" s="15">
        <f t="shared" si="180"/>
        <v>0.31071044569635931</v>
      </c>
      <c r="AF402" s="34">
        <f t="shared" si="169"/>
        <v>0.65249196703339907</v>
      </c>
      <c r="AG402" s="34">
        <f t="shared" si="170"/>
        <v>0.80779999999999985</v>
      </c>
      <c r="AH402" s="15">
        <f t="shared" si="181"/>
        <v>0.69164049960599694</v>
      </c>
      <c r="AI402" s="34">
        <f t="shared" si="171"/>
        <v>0</v>
      </c>
      <c r="AJ402" s="34">
        <f t="shared" si="172"/>
        <v>4.2000000000000925E-3</v>
      </c>
      <c r="AK402" s="15">
        <f t="shared" si="182"/>
        <v>0.50104999845650278</v>
      </c>
      <c r="AL402" s="34">
        <f t="shared" si="173"/>
        <v>0</v>
      </c>
      <c r="AM402" s="35">
        <f t="shared" si="183"/>
        <v>21.000001099999999</v>
      </c>
      <c r="AN402" s="35">
        <f t="shared" si="184"/>
        <v>6.4498488253652395</v>
      </c>
      <c r="AO402" s="35">
        <f t="shared" si="185"/>
        <v>14.550152274634758</v>
      </c>
      <c r="AP402" s="35">
        <f t="shared" si="186"/>
        <v>2.1000000999999999</v>
      </c>
      <c r="AQ402" s="35">
        <f t="shared" si="187"/>
        <v>0.65249196703339907</v>
      </c>
      <c r="AR402" s="35">
        <f t="shared" si="188"/>
        <v>1.4475081329666009</v>
      </c>
    </row>
    <row r="403" spans="6:44" ht="15.75">
      <c r="F403">
        <v>611</v>
      </c>
      <c r="G403" s="35">
        <v>0.2</v>
      </c>
      <c r="H403" s="35">
        <v>1.3000001000000001</v>
      </c>
      <c r="I403" s="35">
        <v>3.2</v>
      </c>
      <c r="J403" s="35">
        <v>3.1000000999999999</v>
      </c>
      <c r="K403" s="35">
        <v>1.7</v>
      </c>
      <c r="L403" s="35">
        <v>0</v>
      </c>
      <c r="M403" s="35"/>
      <c r="N403" s="35">
        <v>1.2</v>
      </c>
      <c r="O403" s="35">
        <v>0.70000004999999998</v>
      </c>
      <c r="P403" s="35">
        <v>0</v>
      </c>
      <c r="Q403" s="35"/>
      <c r="R403" s="34">
        <f t="shared" si="174"/>
        <v>0.2</v>
      </c>
      <c r="S403" s="34">
        <f t="shared" si="162"/>
        <v>1.1245000865000001</v>
      </c>
      <c r="T403" s="34">
        <f t="shared" si="163"/>
        <v>1.2870400000000002</v>
      </c>
      <c r="U403" s="34">
        <f t="shared" si="175"/>
        <v>-1.1068</v>
      </c>
      <c r="V403" s="15">
        <f t="shared" si="176"/>
        <v>0.24846794868262756</v>
      </c>
      <c r="W403" s="34">
        <f t="shared" si="164"/>
        <v>0.77025066576294032</v>
      </c>
      <c r="X403" s="34">
        <f t="shared" si="165"/>
        <v>1.2900000000000023E-2</v>
      </c>
      <c r="Y403" s="15">
        <f t="shared" si="177"/>
        <v>0.50322495527805666</v>
      </c>
      <c r="Z403" s="34">
        <f t="shared" si="166"/>
        <v>0.85548242397269625</v>
      </c>
      <c r="AA403" s="34">
        <f t="shared" si="167"/>
        <v>-0.3819999999999999</v>
      </c>
      <c r="AB403" s="15">
        <f t="shared" si="178"/>
        <v>0.40564461209270181</v>
      </c>
      <c r="AC403" s="34">
        <f t="shared" si="168"/>
        <v>0</v>
      </c>
      <c r="AD403" s="34">
        <f t="shared" si="179"/>
        <v>-0.79680000000000006</v>
      </c>
      <c r="AE403" s="15">
        <f t="shared" si="180"/>
        <v>0.31071044569635931</v>
      </c>
      <c r="AF403" s="34">
        <f t="shared" si="169"/>
        <v>0.37285253483563113</v>
      </c>
      <c r="AG403" s="34">
        <f t="shared" si="170"/>
        <v>0.80779999999999985</v>
      </c>
      <c r="AH403" s="15">
        <f t="shared" si="181"/>
        <v>0.69164049960599694</v>
      </c>
      <c r="AI403" s="34">
        <f t="shared" si="171"/>
        <v>0.48414838430622281</v>
      </c>
      <c r="AJ403" s="34">
        <f t="shared" si="172"/>
        <v>4.2000000000000925E-3</v>
      </c>
      <c r="AK403" s="15">
        <f t="shared" si="182"/>
        <v>0.50104999845650278</v>
      </c>
      <c r="AL403" s="34">
        <f t="shared" si="173"/>
        <v>0</v>
      </c>
      <c r="AM403" s="35">
        <f t="shared" si="183"/>
        <v>9.5000002000000006</v>
      </c>
      <c r="AN403" s="35">
        <f t="shared" si="184"/>
        <v>4.2372731762356368</v>
      </c>
      <c r="AO403" s="35">
        <f t="shared" si="185"/>
        <v>5.2627270237643637</v>
      </c>
      <c r="AP403" s="35">
        <f t="shared" si="186"/>
        <v>1.9000000500000001</v>
      </c>
      <c r="AQ403" s="35">
        <f t="shared" si="187"/>
        <v>0.85700091914185395</v>
      </c>
      <c r="AR403" s="35">
        <f t="shared" si="188"/>
        <v>1.0429991308581461</v>
      </c>
    </row>
    <row r="404" spans="6:44" ht="15.75">
      <c r="F404">
        <v>612</v>
      </c>
      <c r="G404" s="35">
        <v>0.5</v>
      </c>
      <c r="H404" s="35">
        <v>1</v>
      </c>
      <c r="I404" s="35">
        <v>2</v>
      </c>
      <c r="J404" s="35">
        <v>8.7000010000000003</v>
      </c>
      <c r="K404" s="35">
        <v>3.9</v>
      </c>
      <c r="L404" s="35">
        <v>3.1000000999999999</v>
      </c>
      <c r="M404" s="35"/>
      <c r="N404" s="35">
        <v>6.3</v>
      </c>
      <c r="O404" s="35">
        <v>3.9</v>
      </c>
      <c r="P404" s="35">
        <v>0.3</v>
      </c>
      <c r="Q404" s="35"/>
      <c r="R404" s="34">
        <f t="shared" si="174"/>
        <v>0.5</v>
      </c>
      <c r="S404" s="34">
        <f t="shared" si="162"/>
        <v>0.86499999999999999</v>
      </c>
      <c r="T404" s="34">
        <f t="shared" si="163"/>
        <v>0.8044</v>
      </c>
      <c r="U404" s="34">
        <f t="shared" si="175"/>
        <v>-1.1068</v>
      </c>
      <c r="V404" s="15">
        <f t="shared" si="176"/>
        <v>0.24846794868262756</v>
      </c>
      <c r="W404" s="34">
        <f t="shared" si="164"/>
        <v>2.1616714020068084</v>
      </c>
      <c r="X404" s="34">
        <f t="shared" si="165"/>
        <v>1.2900000000000023E-2</v>
      </c>
      <c r="Y404" s="15">
        <f t="shared" si="177"/>
        <v>0.50322495527805666</v>
      </c>
      <c r="Z404" s="34">
        <f t="shared" si="166"/>
        <v>1.962577325584421</v>
      </c>
      <c r="AA404" s="34">
        <f t="shared" si="167"/>
        <v>-0.3819999999999999</v>
      </c>
      <c r="AB404" s="15">
        <f t="shared" si="178"/>
        <v>0.40564461209270181</v>
      </c>
      <c r="AC404" s="34">
        <f t="shared" si="168"/>
        <v>1.2574983380518368</v>
      </c>
      <c r="AD404" s="34">
        <f t="shared" si="179"/>
        <v>-0.79680000000000006</v>
      </c>
      <c r="AE404" s="15">
        <f t="shared" si="180"/>
        <v>0.31071044569635931</v>
      </c>
      <c r="AF404" s="34">
        <f t="shared" si="169"/>
        <v>1.9574758078870635</v>
      </c>
      <c r="AG404" s="34">
        <f t="shared" si="170"/>
        <v>0.80779999999999985</v>
      </c>
      <c r="AH404" s="15">
        <f t="shared" si="181"/>
        <v>0.69164049960599694</v>
      </c>
      <c r="AI404" s="34">
        <f t="shared" si="171"/>
        <v>2.6973979484633879</v>
      </c>
      <c r="AJ404" s="34">
        <f t="shared" si="172"/>
        <v>4.2000000000000925E-3</v>
      </c>
      <c r="AK404" s="15">
        <f t="shared" si="182"/>
        <v>0.50104999845650278</v>
      </c>
      <c r="AL404" s="34">
        <f t="shared" si="173"/>
        <v>0.15031499953695082</v>
      </c>
      <c r="AM404" s="35">
        <f t="shared" si="183"/>
        <v>19.200001099999998</v>
      </c>
      <c r="AN404" s="35">
        <f t="shared" si="184"/>
        <v>7.5511470656430664</v>
      </c>
      <c r="AO404" s="35">
        <f t="shared" si="185"/>
        <v>11.648854034356932</v>
      </c>
      <c r="AP404" s="35">
        <f t="shared" si="186"/>
        <v>10.5</v>
      </c>
      <c r="AQ404" s="35">
        <f t="shared" si="187"/>
        <v>4.8051887558874018</v>
      </c>
      <c r="AR404" s="35">
        <f t="shared" si="188"/>
        <v>5.6948112441125982</v>
      </c>
    </row>
    <row r="405" spans="6:44" ht="15.75">
      <c r="F405">
        <v>613</v>
      </c>
      <c r="G405" s="35">
        <v>0.2</v>
      </c>
      <c r="H405" s="35">
        <v>1.2</v>
      </c>
      <c r="I405" s="35">
        <v>2.3000001999999999</v>
      </c>
      <c r="J405" s="35">
        <v>4</v>
      </c>
      <c r="K405" s="35">
        <v>2.4</v>
      </c>
      <c r="L405" s="35">
        <v>0</v>
      </c>
      <c r="M405" s="35"/>
      <c r="N405" s="35">
        <v>0.1</v>
      </c>
      <c r="O405" s="35">
        <v>0.1</v>
      </c>
      <c r="P405" s="35">
        <v>0</v>
      </c>
      <c r="Q405" s="35"/>
      <c r="R405" s="34">
        <f t="shared" si="174"/>
        <v>0.2</v>
      </c>
      <c r="S405" s="34">
        <f t="shared" si="162"/>
        <v>1.038</v>
      </c>
      <c r="T405" s="34">
        <f t="shared" si="163"/>
        <v>0.92506008043999999</v>
      </c>
      <c r="U405" s="34">
        <f t="shared" si="175"/>
        <v>-1.1068</v>
      </c>
      <c r="V405" s="15">
        <f t="shared" si="176"/>
        <v>0.24846794868262756</v>
      </c>
      <c r="W405" s="34">
        <f t="shared" si="164"/>
        <v>0.99387179473051024</v>
      </c>
      <c r="X405" s="34">
        <f t="shared" si="165"/>
        <v>1.2900000000000023E-2</v>
      </c>
      <c r="Y405" s="15">
        <f t="shared" si="177"/>
        <v>0.50322495527805666</v>
      </c>
      <c r="Z405" s="34">
        <f t="shared" si="166"/>
        <v>1.2077398926673359</v>
      </c>
      <c r="AA405" s="34">
        <f t="shared" si="167"/>
        <v>-0.3819999999999999</v>
      </c>
      <c r="AB405" s="15">
        <f t="shared" si="178"/>
        <v>0.40564461209270181</v>
      </c>
      <c r="AC405" s="34">
        <f t="shared" si="168"/>
        <v>0</v>
      </c>
      <c r="AD405" s="34">
        <f t="shared" si="179"/>
        <v>-0.79680000000000006</v>
      </c>
      <c r="AE405" s="15">
        <f t="shared" si="180"/>
        <v>0.31071044569635931</v>
      </c>
      <c r="AF405" s="34">
        <f t="shared" si="169"/>
        <v>3.1071044569635931E-2</v>
      </c>
      <c r="AG405" s="34">
        <f t="shared" si="170"/>
        <v>0.80779999999999985</v>
      </c>
      <c r="AH405" s="15">
        <f t="shared" si="181"/>
        <v>0.69164049960599694</v>
      </c>
      <c r="AI405" s="34">
        <f t="shared" si="171"/>
        <v>6.9164049960599702E-2</v>
      </c>
      <c r="AJ405" s="34">
        <f t="shared" si="172"/>
        <v>4.2000000000000925E-3</v>
      </c>
      <c r="AK405" s="15">
        <f t="shared" si="182"/>
        <v>0.50104999845650278</v>
      </c>
      <c r="AL405" s="34">
        <f t="shared" si="173"/>
        <v>0</v>
      </c>
      <c r="AM405" s="35">
        <f t="shared" si="183"/>
        <v>10.1000002</v>
      </c>
      <c r="AN405" s="35">
        <f t="shared" si="184"/>
        <v>4.3646717678378462</v>
      </c>
      <c r="AO405" s="35">
        <f t="shared" si="185"/>
        <v>5.735328432162154</v>
      </c>
      <c r="AP405" s="35">
        <f t="shared" si="186"/>
        <v>0.2</v>
      </c>
      <c r="AQ405" s="35">
        <f t="shared" si="187"/>
        <v>0.10023509453023563</v>
      </c>
      <c r="AR405" s="35">
        <f t="shared" si="188"/>
        <v>9.9764905469764381E-2</v>
      </c>
    </row>
    <row r="406" spans="6:44" ht="15.75">
      <c r="F406">
        <v>614</v>
      </c>
      <c r="G406" s="35">
        <v>0.2</v>
      </c>
      <c r="H406" s="35">
        <v>1.3000001000000001</v>
      </c>
      <c r="I406" s="35">
        <v>3.2</v>
      </c>
      <c r="J406" s="35">
        <v>1.8000001000000001</v>
      </c>
      <c r="K406" s="35">
        <v>3.3000001999999999</v>
      </c>
      <c r="L406" s="35">
        <v>0</v>
      </c>
      <c r="M406" s="35"/>
      <c r="N406" s="35">
        <v>1.6</v>
      </c>
      <c r="O406" s="35">
        <v>0</v>
      </c>
      <c r="P406" s="35">
        <v>0</v>
      </c>
      <c r="Q406" s="35"/>
      <c r="R406" s="34">
        <f t="shared" si="174"/>
        <v>0.2</v>
      </c>
      <c r="S406" s="34">
        <f t="shared" si="162"/>
        <v>1.1245000865000001</v>
      </c>
      <c r="T406" s="34">
        <f t="shared" si="163"/>
        <v>1.2870400000000002</v>
      </c>
      <c r="U406" s="34">
        <f t="shared" si="175"/>
        <v>-1.1068</v>
      </c>
      <c r="V406" s="15">
        <f t="shared" si="176"/>
        <v>0.24846794868262756</v>
      </c>
      <c r="W406" s="34">
        <f t="shared" si="164"/>
        <v>0.44724233247552453</v>
      </c>
      <c r="X406" s="34">
        <f t="shared" si="165"/>
        <v>1.2900000000000023E-2</v>
      </c>
      <c r="Y406" s="15">
        <f t="shared" si="177"/>
        <v>0.50322495527805666</v>
      </c>
      <c r="Z406" s="34">
        <f t="shared" si="166"/>
        <v>1.6606424530625781</v>
      </c>
      <c r="AA406" s="34">
        <f t="shared" si="167"/>
        <v>-0.3819999999999999</v>
      </c>
      <c r="AB406" s="15">
        <f t="shared" si="178"/>
        <v>0.40564461209270181</v>
      </c>
      <c r="AC406" s="34">
        <f t="shared" si="168"/>
        <v>0</v>
      </c>
      <c r="AD406" s="34">
        <f t="shared" si="179"/>
        <v>-0.79680000000000006</v>
      </c>
      <c r="AE406" s="15">
        <f t="shared" si="180"/>
        <v>0.31071044569635931</v>
      </c>
      <c r="AF406" s="34">
        <f t="shared" si="169"/>
        <v>0.4971367131141749</v>
      </c>
      <c r="AG406" s="34">
        <f t="shared" si="170"/>
        <v>0.80779999999999985</v>
      </c>
      <c r="AH406" s="15">
        <f t="shared" si="181"/>
        <v>0.69164049960599694</v>
      </c>
      <c r="AI406" s="34">
        <f t="shared" si="171"/>
        <v>0</v>
      </c>
      <c r="AJ406" s="34">
        <f t="shared" si="172"/>
        <v>4.2000000000000925E-3</v>
      </c>
      <c r="AK406" s="15">
        <f t="shared" si="182"/>
        <v>0.50104999845650278</v>
      </c>
      <c r="AL406" s="34">
        <f t="shared" si="173"/>
        <v>0</v>
      </c>
      <c r="AM406" s="35">
        <f t="shared" si="183"/>
        <v>9.8000004000000001</v>
      </c>
      <c r="AN406" s="35">
        <f t="shared" si="184"/>
        <v>4.7194248720381031</v>
      </c>
      <c r="AO406" s="35">
        <f t="shared" si="185"/>
        <v>5.0805755279618969</v>
      </c>
      <c r="AP406" s="35">
        <f t="shared" si="186"/>
        <v>1.6</v>
      </c>
      <c r="AQ406" s="35">
        <f t="shared" si="187"/>
        <v>0.4971367131141749</v>
      </c>
      <c r="AR406" s="35">
        <f t="shared" si="188"/>
        <v>1.1028632868858252</v>
      </c>
    </row>
    <row r="407" spans="6:44" ht="15.75">
      <c r="F407">
        <v>615</v>
      </c>
      <c r="G407" s="35">
        <v>0.1</v>
      </c>
      <c r="H407" s="35">
        <v>0.4</v>
      </c>
      <c r="I407" s="35">
        <v>0.70000004999999998</v>
      </c>
      <c r="J407" s="35">
        <v>4</v>
      </c>
      <c r="K407" s="35">
        <v>0</v>
      </c>
      <c r="L407" s="35">
        <v>0</v>
      </c>
      <c r="M407" s="35"/>
      <c r="N407" s="35">
        <v>0.1</v>
      </c>
      <c r="O407" s="35">
        <v>0.1</v>
      </c>
      <c r="P407" s="35">
        <v>0</v>
      </c>
      <c r="Q407" s="35"/>
      <c r="R407" s="34">
        <f t="shared" si="174"/>
        <v>0.1</v>
      </c>
      <c r="S407" s="34">
        <f t="shared" si="162"/>
        <v>0.34600000000000003</v>
      </c>
      <c r="T407" s="34">
        <f t="shared" si="163"/>
        <v>0.28154002011000001</v>
      </c>
      <c r="U407" s="34">
        <f t="shared" si="175"/>
        <v>-1.1068</v>
      </c>
      <c r="V407" s="15">
        <f t="shared" si="176"/>
        <v>0.24846794868262756</v>
      </c>
      <c r="W407" s="34">
        <f t="shared" si="164"/>
        <v>0.99387179473051024</v>
      </c>
      <c r="X407" s="34">
        <f t="shared" si="165"/>
        <v>1.2900000000000023E-2</v>
      </c>
      <c r="Y407" s="15">
        <f t="shared" si="177"/>
        <v>0.50322495527805666</v>
      </c>
      <c r="Z407" s="34">
        <f t="shared" si="166"/>
        <v>0</v>
      </c>
      <c r="AA407" s="34">
        <f t="shared" si="167"/>
        <v>-0.3819999999999999</v>
      </c>
      <c r="AB407" s="15">
        <f t="shared" si="178"/>
        <v>0.40564461209270181</v>
      </c>
      <c r="AC407" s="34">
        <f t="shared" si="168"/>
        <v>0</v>
      </c>
      <c r="AD407" s="34">
        <f t="shared" si="179"/>
        <v>-0.79680000000000006</v>
      </c>
      <c r="AE407" s="15">
        <f t="shared" si="180"/>
        <v>0.31071044569635931</v>
      </c>
      <c r="AF407" s="34">
        <f t="shared" si="169"/>
        <v>3.1071044569635931E-2</v>
      </c>
      <c r="AG407" s="34">
        <f t="shared" si="170"/>
        <v>0.80779999999999985</v>
      </c>
      <c r="AH407" s="15">
        <f t="shared" si="181"/>
        <v>0.69164049960599694</v>
      </c>
      <c r="AI407" s="34">
        <f t="shared" si="171"/>
        <v>6.9164049960599702E-2</v>
      </c>
      <c r="AJ407" s="34">
        <f t="shared" si="172"/>
        <v>4.2000000000000925E-3</v>
      </c>
      <c r="AK407" s="15">
        <f t="shared" si="182"/>
        <v>0.50104999845650278</v>
      </c>
      <c r="AL407" s="34">
        <f t="shared" si="173"/>
        <v>0</v>
      </c>
      <c r="AM407" s="35">
        <f t="shared" si="183"/>
        <v>5.2000000499999999</v>
      </c>
      <c r="AN407" s="35">
        <f t="shared" si="184"/>
        <v>1.7214118148405104</v>
      </c>
      <c r="AO407" s="35">
        <f t="shared" si="185"/>
        <v>3.4785882351594895</v>
      </c>
      <c r="AP407" s="35">
        <f t="shared" si="186"/>
        <v>0.2</v>
      </c>
      <c r="AQ407" s="35">
        <f t="shared" si="187"/>
        <v>0.10023509453023563</v>
      </c>
      <c r="AR407" s="35">
        <f t="shared" si="188"/>
        <v>9.9764905469764381E-2</v>
      </c>
    </row>
    <row r="408" spans="6:44" ht="15.75">
      <c r="F408">
        <v>616</v>
      </c>
      <c r="G408" s="35">
        <v>0.2</v>
      </c>
      <c r="H408" s="35">
        <v>1.3000001000000001</v>
      </c>
      <c r="I408" s="35">
        <v>3.2</v>
      </c>
      <c r="J408" s="35">
        <v>1.8000001000000001</v>
      </c>
      <c r="K408" s="35">
        <v>3.3000001999999999</v>
      </c>
      <c r="L408" s="35">
        <v>0</v>
      </c>
      <c r="M408" s="35"/>
      <c r="N408" s="35">
        <v>1.6</v>
      </c>
      <c r="O408" s="35">
        <v>0</v>
      </c>
      <c r="P408" s="35">
        <v>0</v>
      </c>
      <c r="Q408" s="35"/>
      <c r="R408" s="34">
        <f t="shared" si="174"/>
        <v>0.2</v>
      </c>
      <c r="S408" s="34">
        <f t="shared" si="162"/>
        <v>1.1245000865000001</v>
      </c>
      <c r="T408" s="34">
        <f t="shared" si="163"/>
        <v>1.2870400000000002</v>
      </c>
      <c r="U408" s="34">
        <f t="shared" si="175"/>
        <v>-1.1068</v>
      </c>
      <c r="V408" s="15">
        <f t="shared" si="176"/>
        <v>0.24846794868262756</v>
      </c>
      <c r="W408" s="34">
        <f t="shared" si="164"/>
        <v>0.44724233247552453</v>
      </c>
      <c r="X408" s="34">
        <f t="shared" si="165"/>
        <v>1.2900000000000023E-2</v>
      </c>
      <c r="Y408" s="15">
        <f t="shared" si="177"/>
        <v>0.50322495527805666</v>
      </c>
      <c r="Z408" s="34">
        <f t="shared" si="166"/>
        <v>1.6606424530625781</v>
      </c>
      <c r="AA408" s="34">
        <f t="shared" si="167"/>
        <v>-0.3819999999999999</v>
      </c>
      <c r="AB408" s="15">
        <f t="shared" si="178"/>
        <v>0.40564461209270181</v>
      </c>
      <c r="AC408" s="34">
        <f t="shared" si="168"/>
        <v>0</v>
      </c>
      <c r="AD408" s="34">
        <f t="shared" si="179"/>
        <v>-0.79680000000000006</v>
      </c>
      <c r="AE408" s="15">
        <f t="shared" si="180"/>
        <v>0.31071044569635931</v>
      </c>
      <c r="AF408" s="34">
        <f t="shared" si="169"/>
        <v>0.4971367131141749</v>
      </c>
      <c r="AG408" s="34">
        <f t="shared" si="170"/>
        <v>0.80779999999999985</v>
      </c>
      <c r="AH408" s="15">
        <f t="shared" si="181"/>
        <v>0.69164049960599694</v>
      </c>
      <c r="AI408" s="34">
        <f t="shared" si="171"/>
        <v>0</v>
      </c>
      <c r="AJ408" s="34">
        <f t="shared" si="172"/>
        <v>4.2000000000000925E-3</v>
      </c>
      <c r="AK408" s="15">
        <f t="shared" si="182"/>
        <v>0.50104999845650278</v>
      </c>
      <c r="AL408" s="34">
        <f t="shared" si="173"/>
        <v>0</v>
      </c>
      <c r="AM408" s="35">
        <f t="shared" si="183"/>
        <v>9.8000004000000001</v>
      </c>
      <c r="AN408" s="35">
        <f t="shared" si="184"/>
        <v>4.7194248720381031</v>
      </c>
      <c r="AO408" s="35">
        <f t="shared" si="185"/>
        <v>5.0805755279618969</v>
      </c>
      <c r="AP408" s="35">
        <f t="shared" si="186"/>
        <v>1.6</v>
      </c>
      <c r="AQ408" s="35">
        <f t="shared" si="187"/>
        <v>0.4971367131141749</v>
      </c>
      <c r="AR408" s="35">
        <f t="shared" si="188"/>
        <v>1.1028632868858252</v>
      </c>
    </row>
    <row r="409" spans="6:44" ht="15.75">
      <c r="F409">
        <v>617</v>
      </c>
      <c r="G409" s="35">
        <v>0.2</v>
      </c>
      <c r="H409" s="35">
        <v>1.3000001000000001</v>
      </c>
      <c r="I409" s="35">
        <v>3.2</v>
      </c>
      <c r="J409" s="35">
        <v>1.8000001000000001</v>
      </c>
      <c r="K409" s="35">
        <v>3.3000001999999999</v>
      </c>
      <c r="L409" s="35">
        <v>0</v>
      </c>
      <c r="M409" s="35"/>
      <c r="N409" s="35">
        <v>1.6</v>
      </c>
      <c r="O409" s="35">
        <v>0</v>
      </c>
      <c r="P409" s="35">
        <v>0</v>
      </c>
      <c r="Q409" s="35"/>
      <c r="R409" s="34">
        <f t="shared" si="174"/>
        <v>0.2</v>
      </c>
      <c r="S409" s="34">
        <f t="shared" si="162"/>
        <v>1.1245000865000001</v>
      </c>
      <c r="T409" s="34">
        <f t="shared" si="163"/>
        <v>1.2870400000000002</v>
      </c>
      <c r="U409" s="34">
        <f t="shared" si="175"/>
        <v>-1.1068</v>
      </c>
      <c r="V409" s="15">
        <f t="shared" si="176"/>
        <v>0.24846794868262756</v>
      </c>
      <c r="W409" s="34">
        <f t="shared" si="164"/>
        <v>0.44724233247552453</v>
      </c>
      <c r="X409" s="34">
        <f t="shared" si="165"/>
        <v>1.2900000000000023E-2</v>
      </c>
      <c r="Y409" s="15">
        <f t="shared" si="177"/>
        <v>0.50322495527805666</v>
      </c>
      <c r="Z409" s="34">
        <f t="shared" si="166"/>
        <v>1.6606424530625781</v>
      </c>
      <c r="AA409" s="34">
        <f t="shared" si="167"/>
        <v>-0.3819999999999999</v>
      </c>
      <c r="AB409" s="15">
        <f t="shared" si="178"/>
        <v>0.40564461209270181</v>
      </c>
      <c r="AC409" s="34">
        <f t="shared" si="168"/>
        <v>0</v>
      </c>
      <c r="AD409" s="34">
        <f t="shared" si="179"/>
        <v>-0.79680000000000006</v>
      </c>
      <c r="AE409" s="15">
        <f t="shared" si="180"/>
        <v>0.31071044569635931</v>
      </c>
      <c r="AF409" s="34">
        <f t="shared" si="169"/>
        <v>0.4971367131141749</v>
      </c>
      <c r="AG409" s="34">
        <f t="shared" si="170"/>
        <v>0.80779999999999985</v>
      </c>
      <c r="AH409" s="15">
        <f t="shared" si="181"/>
        <v>0.69164049960599694</v>
      </c>
      <c r="AI409" s="34">
        <f t="shared" si="171"/>
        <v>0</v>
      </c>
      <c r="AJ409" s="34">
        <f t="shared" si="172"/>
        <v>4.2000000000000925E-3</v>
      </c>
      <c r="AK409" s="15">
        <f t="shared" si="182"/>
        <v>0.50104999845650278</v>
      </c>
      <c r="AL409" s="34">
        <f t="shared" si="173"/>
        <v>0</v>
      </c>
      <c r="AM409" s="35">
        <f t="shared" si="183"/>
        <v>9.8000004000000001</v>
      </c>
      <c r="AN409" s="35">
        <f t="shared" si="184"/>
        <v>4.7194248720381031</v>
      </c>
      <c r="AO409" s="35">
        <f t="shared" si="185"/>
        <v>5.0805755279618969</v>
      </c>
      <c r="AP409" s="35">
        <f t="shared" si="186"/>
        <v>1.6</v>
      </c>
      <c r="AQ409" s="35">
        <f t="shared" si="187"/>
        <v>0.4971367131141749</v>
      </c>
      <c r="AR409" s="35">
        <f t="shared" si="188"/>
        <v>1.1028632868858252</v>
      </c>
    </row>
    <row r="410" spans="6:44" ht="15.75">
      <c r="F410">
        <v>618</v>
      </c>
      <c r="G410" s="35">
        <v>0.2</v>
      </c>
      <c r="H410" s="35">
        <v>0.4</v>
      </c>
      <c r="I410" s="35">
        <v>1.8000001000000001</v>
      </c>
      <c r="J410" s="35">
        <v>0.5</v>
      </c>
      <c r="K410" s="35">
        <v>0</v>
      </c>
      <c r="L410" s="35">
        <v>0</v>
      </c>
      <c r="M410" s="35"/>
      <c r="N410" s="35"/>
      <c r="O410" s="35"/>
      <c r="P410" s="35"/>
      <c r="Q410" s="35"/>
      <c r="R410" s="34">
        <f t="shared" si="174"/>
        <v>0.2</v>
      </c>
      <c r="S410" s="34">
        <f t="shared" si="162"/>
        <v>0.34600000000000003</v>
      </c>
      <c r="T410" s="34">
        <f t="shared" si="163"/>
        <v>0.72396004022000005</v>
      </c>
      <c r="U410" s="34">
        <f t="shared" si="175"/>
        <v>-1.1068</v>
      </c>
      <c r="V410" s="15">
        <f t="shared" si="176"/>
        <v>0.24846794868262756</v>
      </c>
      <c r="W410" s="34">
        <f t="shared" si="164"/>
        <v>0.12423397434131378</v>
      </c>
      <c r="X410" s="34">
        <f t="shared" si="165"/>
        <v>1.2900000000000023E-2</v>
      </c>
      <c r="Y410" s="15">
        <f t="shared" si="177"/>
        <v>0.50322495527805666</v>
      </c>
      <c r="Z410" s="34">
        <f t="shared" si="166"/>
        <v>0</v>
      </c>
      <c r="AA410" s="34">
        <f t="shared" si="167"/>
        <v>-0.3819999999999999</v>
      </c>
      <c r="AB410" s="15">
        <f t="shared" si="178"/>
        <v>0.40564461209270181</v>
      </c>
      <c r="AC410" s="34">
        <f t="shared" si="168"/>
        <v>0</v>
      </c>
      <c r="AD410" s="34">
        <f t="shared" si="179"/>
        <v>-0.79680000000000006</v>
      </c>
      <c r="AE410" s="15">
        <f t="shared" si="180"/>
        <v>0.31071044569635931</v>
      </c>
      <c r="AF410" s="34">
        <f t="shared" si="169"/>
        <v>0</v>
      </c>
      <c r="AG410" s="34">
        <f t="shared" si="170"/>
        <v>0.80779999999999985</v>
      </c>
      <c r="AH410" s="15">
        <f t="shared" si="181"/>
        <v>0.69164049960599694</v>
      </c>
      <c r="AI410" s="34">
        <f t="shared" si="171"/>
        <v>0</v>
      </c>
      <c r="AJ410" s="34">
        <f t="shared" si="172"/>
        <v>4.2000000000000925E-3</v>
      </c>
      <c r="AK410" s="15">
        <f t="shared" si="182"/>
        <v>0.50104999845650278</v>
      </c>
      <c r="AL410" s="34">
        <f t="shared" si="173"/>
        <v>0</v>
      </c>
      <c r="AM410" s="35">
        <f t="shared" si="183"/>
        <v>2.9000001000000002</v>
      </c>
      <c r="AN410" s="35">
        <f t="shared" si="184"/>
        <v>1.3941940145613136</v>
      </c>
      <c r="AO410" s="35">
        <f t="shared" si="185"/>
        <v>1.5058060854386865</v>
      </c>
      <c r="AP410" s="35">
        <f t="shared" si="186"/>
        <v>0</v>
      </c>
      <c r="AQ410" s="35">
        <f t="shared" si="187"/>
        <v>0</v>
      </c>
      <c r="AR410" s="35">
        <f t="shared" si="188"/>
        <v>0</v>
      </c>
    </row>
    <row r="411" spans="6:44" ht="15.75">
      <c r="F411">
        <v>619</v>
      </c>
      <c r="G411" s="35">
        <v>0.2</v>
      </c>
      <c r="H411" s="35">
        <v>1.2</v>
      </c>
      <c r="I411" s="35">
        <v>2.3000001999999999</v>
      </c>
      <c r="J411" s="35">
        <v>1.3000001000000001</v>
      </c>
      <c r="K411" s="35">
        <v>1.4000001</v>
      </c>
      <c r="L411" s="35">
        <v>0</v>
      </c>
      <c r="M411" s="35"/>
      <c r="N411" s="35">
        <v>1</v>
      </c>
      <c r="O411" s="35">
        <v>1</v>
      </c>
      <c r="P411" s="35">
        <v>0</v>
      </c>
      <c r="Q411" s="35"/>
      <c r="R411" s="34">
        <f t="shared" si="174"/>
        <v>0.2</v>
      </c>
      <c r="S411" s="34">
        <f t="shared" si="162"/>
        <v>1.038</v>
      </c>
      <c r="T411" s="34">
        <f t="shared" si="163"/>
        <v>0.92506008043999999</v>
      </c>
      <c r="U411" s="34">
        <f t="shared" si="175"/>
        <v>-1.1068</v>
      </c>
      <c r="V411" s="15">
        <f t="shared" si="176"/>
        <v>0.24846794868262756</v>
      </c>
      <c r="W411" s="34">
        <f t="shared" si="164"/>
        <v>0.32300835813421075</v>
      </c>
      <c r="X411" s="34">
        <f t="shared" si="165"/>
        <v>1.2900000000000023E-2</v>
      </c>
      <c r="Y411" s="15">
        <f t="shared" si="177"/>
        <v>0.50322495527805666</v>
      </c>
      <c r="Z411" s="34">
        <f t="shared" si="166"/>
        <v>0.70451498771177479</v>
      </c>
      <c r="AA411" s="34">
        <f t="shared" si="167"/>
        <v>-0.3819999999999999</v>
      </c>
      <c r="AB411" s="15">
        <f t="shared" si="178"/>
        <v>0.40564461209270181</v>
      </c>
      <c r="AC411" s="34">
        <f t="shared" si="168"/>
        <v>0</v>
      </c>
      <c r="AD411" s="34">
        <f t="shared" si="179"/>
        <v>-0.79680000000000006</v>
      </c>
      <c r="AE411" s="15">
        <f t="shared" si="180"/>
        <v>0.31071044569635931</v>
      </c>
      <c r="AF411" s="34">
        <f t="shared" si="169"/>
        <v>0.31071044569635931</v>
      </c>
      <c r="AG411" s="34">
        <f t="shared" si="170"/>
        <v>0.80779999999999985</v>
      </c>
      <c r="AH411" s="15">
        <f t="shared" si="181"/>
        <v>0.69164049960599694</v>
      </c>
      <c r="AI411" s="34">
        <f t="shared" si="171"/>
        <v>0.69164049960599694</v>
      </c>
      <c r="AJ411" s="34">
        <f t="shared" si="172"/>
        <v>4.2000000000000925E-3</v>
      </c>
      <c r="AK411" s="15">
        <f t="shared" si="182"/>
        <v>0.50104999845650278</v>
      </c>
      <c r="AL411" s="34">
        <f t="shared" si="173"/>
        <v>0</v>
      </c>
      <c r="AM411" s="35">
        <f t="shared" si="183"/>
        <v>6.4000003999999997</v>
      </c>
      <c r="AN411" s="35">
        <f t="shared" si="184"/>
        <v>3.1905834262859858</v>
      </c>
      <c r="AO411" s="35">
        <f t="shared" si="185"/>
        <v>3.2094169737140139</v>
      </c>
      <c r="AP411" s="35">
        <f t="shared" si="186"/>
        <v>2</v>
      </c>
      <c r="AQ411" s="35">
        <f t="shared" si="187"/>
        <v>1.0023509453023562</v>
      </c>
      <c r="AR411" s="35">
        <f t="shared" si="188"/>
        <v>0.99764905469764376</v>
      </c>
    </row>
    <row r="412" spans="6:44" ht="15.75">
      <c r="F412">
        <v>620</v>
      </c>
      <c r="G412" s="35">
        <v>0.2</v>
      </c>
      <c r="H412" s="35">
        <v>1.3000001000000001</v>
      </c>
      <c r="I412" s="35">
        <v>2.5</v>
      </c>
      <c r="J412" s="35">
        <v>1.8000001000000001</v>
      </c>
      <c r="K412" s="35">
        <v>2.3000001999999999</v>
      </c>
      <c r="L412" s="35">
        <v>0</v>
      </c>
      <c r="M412" s="35"/>
      <c r="N412" s="35">
        <v>3.3000001999999999</v>
      </c>
      <c r="O412" s="35">
        <v>0</v>
      </c>
      <c r="P412" s="35">
        <v>0</v>
      </c>
      <c r="Q412" s="35"/>
      <c r="R412" s="34">
        <f t="shared" si="174"/>
        <v>0.2</v>
      </c>
      <c r="S412" s="34">
        <f t="shared" si="162"/>
        <v>1.1245000865000001</v>
      </c>
      <c r="T412" s="34">
        <f t="shared" si="163"/>
        <v>1.0055000000000001</v>
      </c>
      <c r="U412" s="34">
        <f t="shared" si="175"/>
        <v>-1.1068</v>
      </c>
      <c r="V412" s="15">
        <f t="shared" si="176"/>
        <v>0.24846794868262756</v>
      </c>
      <c r="W412" s="34">
        <f t="shared" si="164"/>
        <v>0.44724233247552453</v>
      </c>
      <c r="X412" s="34">
        <f t="shared" si="165"/>
        <v>1.2900000000000023E-2</v>
      </c>
      <c r="Y412" s="15">
        <f t="shared" si="177"/>
        <v>0.50322495527805666</v>
      </c>
      <c r="Z412" s="34">
        <f t="shared" si="166"/>
        <v>1.1574174977845213</v>
      </c>
      <c r="AA412" s="34">
        <f t="shared" si="167"/>
        <v>-0.3819999999999999</v>
      </c>
      <c r="AB412" s="15">
        <f t="shared" si="178"/>
        <v>0.40564461209270181</v>
      </c>
      <c r="AC412" s="34">
        <f t="shared" si="168"/>
        <v>0</v>
      </c>
      <c r="AD412" s="34">
        <f t="shared" si="179"/>
        <v>-0.79680000000000006</v>
      </c>
      <c r="AE412" s="15">
        <f t="shared" si="180"/>
        <v>0.31071044569635931</v>
      </c>
      <c r="AF412" s="34">
        <f t="shared" si="169"/>
        <v>1.0253445329400748</v>
      </c>
      <c r="AG412" s="34">
        <f t="shared" si="170"/>
        <v>0.80779999999999985</v>
      </c>
      <c r="AH412" s="15">
        <f t="shared" si="181"/>
        <v>0.69164049960599694</v>
      </c>
      <c r="AI412" s="34">
        <f t="shared" si="171"/>
        <v>0</v>
      </c>
      <c r="AJ412" s="34">
        <f t="shared" si="172"/>
        <v>4.2000000000000925E-3</v>
      </c>
      <c r="AK412" s="15">
        <f t="shared" si="182"/>
        <v>0.50104999845650278</v>
      </c>
      <c r="AL412" s="34">
        <f t="shared" si="173"/>
        <v>0</v>
      </c>
      <c r="AM412" s="35">
        <f t="shared" si="183"/>
        <v>8.1000004000000008</v>
      </c>
      <c r="AN412" s="35">
        <f t="shared" si="184"/>
        <v>3.934659916760046</v>
      </c>
      <c r="AO412" s="35">
        <f t="shared" si="185"/>
        <v>4.1653404832399552</v>
      </c>
      <c r="AP412" s="35">
        <f t="shared" si="186"/>
        <v>3.3000001999999999</v>
      </c>
      <c r="AQ412" s="35">
        <f t="shared" si="187"/>
        <v>1.0253445329400748</v>
      </c>
      <c r="AR412" s="35">
        <f t="shared" si="188"/>
        <v>2.2746556670599252</v>
      </c>
    </row>
    <row r="413" spans="6:44" ht="15.75">
      <c r="F413">
        <v>621</v>
      </c>
      <c r="G413" s="35">
        <v>0.2</v>
      </c>
      <c r="H413" s="35">
        <v>1.3000001000000001</v>
      </c>
      <c r="I413" s="35">
        <v>2.5</v>
      </c>
      <c r="J413" s="35">
        <v>1.8000001000000001</v>
      </c>
      <c r="K413" s="35">
        <v>2.3000001999999999</v>
      </c>
      <c r="L413" s="35">
        <v>0</v>
      </c>
      <c r="M413" s="35"/>
      <c r="N413" s="35">
        <v>3.3000001999999999</v>
      </c>
      <c r="O413" s="35">
        <v>0</v>
      </c>
      <c r="P413" s="35">
        <v>0</v>
      </c>
      <c r="Q413" s="35"/>
      <c r="R413" s="34">
        <f t="shared" si="174"/>
        <v>0.2</v>
      </c>
      <c r="S413" s="34">
        <f t="shared" si="162"/>
        <v>1.1245000865000001</v>
      </c>
      <c r="T413" s="34">
        <f t="shared" si="163"/>
        <v>1.0055000000000001</v>
      </c>
      <c r="U413" s="34">
        <f t="shared" si="175"/>
        <v>-1.1068</v>
      </c>
      <c r="V413" s="15">
        <f t="shared" si="176"/>
        <v>0.24846794868262756</v>
      </c>
      <c r="W413" s="34">
        <f t="shared" si="164"/>
        <v>0.44724233247552453</v>
      </c>
      <c r="X413" s="34">
        <f t="shared" si="165"/>
        <v>1.2900000000000023E-2</v>
      </c>
      <c r="Y413" s="15">
        <f t="shared" si="177"/>
        <v>0.50322495527805666</v>
      </c>
      <c r="Z413" s="34">
        <f t="shared" si="166"/>
        <v>1.1574174977845213</v>
      </c>
      <c r="AA413" s="34">
        <f t="shared" si="167"/>
        <v>-0.3819999999999999</v>
      </c>
      <c r="AB413" s="15">
        <f t="shared" si="178"/>
        <v>0.40564461209270181</v>
      </c>
      <c r="AC413" s="34">
        <f t="shared" si="168"/>
        <v>0</v>
      </c>
      <c r="AD413" s="34">
        <f t="shared" si="179"/>
        <v>-0.79680000000000006</v>
      </c>
      <c r="AE413" s="15">
        <f t="shared" si="180"/>
        <v>0.31071044569635931</v>
      </c>
      <c r="AF413" s="34">
        <f t="shared" si="169"/>
        <v>1.0253445329400748</v>
      </c>
      <c r="AG413" s="34">
        <f t="shared" si="170"/>
        <v>0.80779999999999985</v>
      </c>
      <c r="AH413" s="15">
        <f t="shared" si="181"/>
        <v>0.69164049960599694</v>
      </c>
      <c r="AI413" s="34">
        <f t="shared" si="171"/>
        <v>0</v>
      </c>
      <c r="AJ413" s="34">
        <f t="shared" si="172"/>
        <v>4.2000000000000925E-3</v>
      </c>
      <c r="AK413" s="15">
        <f t="shared" si="182"/>
        <v>0.50104999845650278</v>
      </c>
      <c r="AL413" s="34">
        <f t="shared" si="173"/>
        <v>0</v>
      </c>
      <c r="AM413" s="35">
        <f t="shared" si="183"/>
        <v>8.1000004000000008</v>
      </c>
      <c r="AN413" s="35">
        <f t="shared" si="184"/>
        <v>3.934659916760046</v>
      </c>
      <c r="AO413" s="35">
        <f t="shared" si="185"/>
        <v>4.1653404832399552</v>
      </c>
      <c r="AP413" s="35">
        <f t="shared" si="186"/>
        <v>3.3000001999999999</v>
      </c>
      <c r="AQ413" s="35">
        <f t="shared" si="187"/>
        <v>1.0253445329400748</v>
      </c>
      <c r="AR413" s="35">
        <f t="shared" si="188"/>
        <v>2.2746556670599252</v>
      </c>
    </row>
    <row r="414" spans="6:44" ht="15.75">
      <c r="F414">
        <v>622</v>
      </c>
      <c r="G414" s="35">
        <v>0.2</v>
      </c>
      <c r="H414" s="35">
        <v>1.3000001000000001</v>
      </c>
      <c r="I414" s="35">
        <v>3.2</v>
      </c>
      <c r="J414" s="35">
        <v>3.2</v>
      </c>
      <c r="K414" s="35">
        <v>1.8000001000000001</v>
      </c>
      <c r="L414" s="35">
        <v>0</v>
      </c>
      <c r="M414" s="35"/>
      <c r="N414" s="35">
        <v>1.8000001000000001</v>
      </c>
      <c r="O414" s="35">
        <v>0.6</v>
      </c>
      <c r="P414" s="35">
        <v>0</v>
      </c>
      <c r="Q414" s="35"/>
      <c r="R414" s="34">
        <f t="shared" si="174"/>
        <v>0.2</v>
      </c>
      <c r="S414" s="34">
        <f t="shared" si="162"/>
        <v>1.1245000865000001</v>
      </c>
      <c r="T414" s="34">
        <f t="shared" si="163"/>
        <v>1.2870400000000002</v>
      </c>
      <c r="U414" s="34">
        <f t="shared" si="175"/>
        <v>-1.1068</v>
      </c>
      <c r="V414" s="15">
        <f t="shared" si="176"/>
        <v>0.24846794868262756</v>
      </c>
      <c r="W414" s="34">
        <f t="shared" si="164"/>
        <v>0.79509743578440828</v>
      </c>
      <c r="X414" s="34">
        <f t="shared" si="165"/>
        <v>1.2900000000000023E-2</v>
      </c>
      <c r="Y414" s="15">
        <f t="shared" si="177"/>
        <v>0.50322495527805666</v>
      </c>
      <c r="Z414" s="34">
        <f t="shared" si="166"/>
        <v>0.90580496982299752</v>
      </c>
      <c r="AA414" s="34">
        <f t="shared" si="167"/>
        <v>-0.3819999999999999</v>
      </c>
      <c r="AB414" s="15">
        <f t="shared" si="178"/>
        <v>0.40564461209270181</v>
      </c>
      <c r="AC414" s="34">
        <f t="shared" si="168"/>
        <v>0</v>
      </c>
      <c r="AD414" s="34">
        <f t="shared" si="179"/>
        <v>-0.79680000000000006</v>
      </c>
      <c r="AE414" s="15">
        <f t="shared" si="180"/>
        <v>0.31071044569635931</v>
      </c>
      <c r="AF414" s="34">
        <f t="shared" si="169"/>
        <v>0.55927883332449135</v>
      </c>
      <c r="AG414" s="34">
        <f t="shared" si="170"/>
        <v>0.80779999999999985</v>
      </c>
      <c r="AH414" s="15">
        <f t="shared" si="181"/>
        <v>0.69164049960599694</v>
      </c>
      <c r="AI414" s="34">
        <f t="shared" si="171"/>
        <v>0.41498429976359813</v>
      </c>
      <c r="AJ414" s="34">
        <f t="shared" si="172"/>
        <v>4.2000000000000925E-3</v>
      </c>
      <c r="AK414" s="15">
        <f t="shared" si="182"/>
        <v>0.50104999845650278</v>
      </c>
      <c r="AL414" s="34">
        <f t="shared" si="173"/>
        <v>0</v>
      </c>
      <c r="AM414" s="35">
        <f t="shared" si="183"/>
        <v>9.7000002000000016</v>
      </c>
      <c r="AN414" s="35">
        <f t="shared" si="184"/>
        <v>4.3124424921074063</v>
      </c>
      <c r="AO414" s="35">
        <f t="shared" si="185"/>
        <v>5.3875577078925954</v>
      </c>
      <c r="AP414" s="35">
        <f t="shared" si="186"/>
        <v>2.4000001000000002</v>
      </c>
      <c r="AQ414" s="35">
        <f t="shared" si="187"/>
        <v>0.97426313308808954</v>
      </c>
      <c r="AR414" s="35">
        <f t="shared" si="188"/>
        <v>1.4257369669119107</v>
      </c>
    </row>
    <row r="415" spans="6:44" ht="15.75">
      <c r="F415">
        <v>623</v>
      </c>
      <c r="G415" s="35">
        <v>0.2</v>
      </c>
      <c r="H415" s="35">
        <v>0.4</v>
      </c>
      <c r="I415" s="35">
        <v>1.8000001000000001</v>
      </c>
      <c r="J415" s="35">
        <v>0.5</v>
      </c>
      <c r="K415" s="35">
        <v>0</v>
      </c>
      <c r="L415" s="35">
        <v>0</v>
      </c>
      <c r="M415" s="35"/>
      <c r="N415" s="35">
        <v>0</v>
      </c>
      <c r="O415" s="35">
        <v>0</v>
      </c>
      <c r="P415" s="35">
        <v>0</v>
      </c>
      <c r="Q415" s="35"/>
      <c r="R415" s="34">
        <f t="shared" si="174"/>
        <v>0.2</v>
      </c>
      <c r="S415" s="34">
        <f t="shared" si="162"/>
        <v>0.34600000000000003</v>
      </c>
      <c r="T415" s="34">
        <f t="shared" si="163"/>
        <v>0.72396004022000005</v>
      </c>
      <c r="U415" s="34">
        <f t="shared" si="175"/>
        <v>-1.1068</v>
      </c>
      <c r="V415" s="15">
        <f t="shared" si="176"/>
        <v>0.24846794868262756</v>
      </c>
      <c r="W415" s="34">
        <f t="shared" si="164"/>
        <v>0.12423397434131378</v>
      </c>
      <c r="X415" s="34">
        <f t="shared" si="165"/>
        <v>1.2900000000000023E-2</v>
      </c>
      <c r="Y415" s="15">
        <f t="shared" si="177"/>
        <v>0.50322495527805666</v>
      </c>
      <c r="Z415" s="34">
        <f t="shared" si="166"/>
        <v>0</v>
      </c>
      <c r="AA415" s="34">
        <f t="shared" si="167"/>
        <v>-0.3819999999999999</v>
      </c>
      <c r="AB415" s="15">
        <f t="shared" si="178"/>
        <v>0.40564461209270181</v>
      </c>
      <c r="AC415" s="34">
        <f t="shared" si="168"/>
        <v>0</v>
      </c>
      <c r="AD415" s="34">
        <f t="shared" si="179"/>
        <v>-0.79680000000000006</v>
      </c>
      <c r="AE415" s="15">
        <f t="shared" si="180"/>
        <v>0.31071044569635931</v>
      </c>
      <c r="AF415" s="34">
        <f t="shared" si="169"/>
        <v>0</v>
      </c>
      <c r="AG415" s="34">
        <f t="shared" si="170"/>
        <v>0.80779999999999985</v>
      </c>
      <c r="AH415" s="15">
        <f t="shared" si="181"/>
        <v>0.69164049960599694</v>
      </c>
      <c r="AI415" s="34">
        <f t="shared" si="171"/>
        <v>0</v>
      </c>
      <c r="AJ415" s="34">
        <f t="shared" si="172"/>
        <v>4.2000000000000925E-3</v>
      </c>
      <c r="AK415" s="15">
        <f t="shared" si="182"/>
        <v>0.50104999845650278</v>
      </c>
      <c r="AL415" s="34">
        <f t="shared" si="173"/>
        <v>0</v>
      </c>
      <c r="AM415" s="35">
        <f t="shared" si="183"/>
        <v>2.9000001000000002</v>
      </c>
      <c r="AN415" s="35">
        <f t="shared" si="184"/>
        <v>1.3941940145613136</v>
      </c>
      <c r="AO415" s="35">
        <f t="shared" si="185"/>
        <v>1.5058060854386865</v>
      </c>
      <c r="AP415" s="35">
        <f t="shared" si="186"/>
        <v>0</v>
      </c>
      <c r="AQ415" s="35">
        <f t="shared" si="187"/>
        <v>0</v>
      </c>
      <c r="AR415" s="35">
        <f t="shared" si="188"/>
        <v>0</v>
      </c>
    </row>
    <row r="416" spans="6:44" ht="15.75">
      <c r="F416">
        <v>624</v>
      </c>
      <c r="G416" s="35">
        <v>0.2</v>
      </c>
      <c r="H416" s="35">
        <v>1.3000001000000001</v>
      </c>
      <c r="I416" s="35">
        <v>2.5</v>
      </c>
      <c r="J416" s="35">
        <v>1.8000001000000001</v>
      </c>
      <c r="K416" s="35">
        <v>2.3000001999999999</v>
      </c>
      <c r="L416" s="35">
        <v>0</v>
      </c>
      <c r="M416" s="35"/>
      <c r="N416" s="35">
        <v>3.3000001999999999</v>
      </c>
      <c r="O416" s="35">
        <v>0</v>
      </c>
      <c r="P416" s="35">
        <v>0</v>
      </c>
      <c r="Q416" s="35"/>
      <c r="R416" s="34">
        <f t="shared" si="174"/>
        <v>0.2</v>
      </c>
      <c r="S416" s="34">
        <f t="shared" si="162"/>
        <v>1.1245000865000001</v>
      </c>
      <c r="T416" s="34">
        <f t="shared" si="163"/>
        <v>1.0055000000000001</v>
      </c>
      <c r="U416" s="34">
        <f t="shared" si="175"/>
        <v>-1.1068</v>
      </c>
      <c r="V416" s="15">
        <f t="shared" si="176"/>
        <v>0.24846794868262756</v>
      </c>
      <c r="W416" s="34">
        <f t="shared" si="164"/>
        <v>0.44724233247552453</v>
      </c>
      <c r="X416" s="34">
        <f t="shared" si="165"/>
        <v>1.2900000000000023E-2</v>
      </c>
      <c r="Y416" s="15">
        <f t="shared" si="177"/>
        <v>0.50322495527805666</v>
      </c>
      <c r="Z416" s="34">
        <f t="shared" si="166"/>
        <v>1.1574174977845213</v>
      </c>
      <c r="AA416" s="34">
        <f t="shared" si="167"/>
        <v>-0.3819999999999999</v>
      </c>
      <c r="AB416" s="15">
        <f t="shared" si="178"/>
        <v>0.40564461209270181</v>
      </c>
      <c r="AC416" s="34">
        <f t="shared" si="168"/>
        <v>0</v>
      </c>
      <c r="AD416" s="34">
        <f t="shared" si="179"/>
        <v>-0.79680000000000006</v>
      </c>
      <c r="AE416" s="15">
        <f t="shared" si="180"/>
        <v>0.31071044569635931</v>
      </c>
      <c r="AF416" s="34">
        <f t="shared" si="169"/>
        <v>1.0253445329400748</v>
      </c>
      <c r="AG416" s="34">
        <f t="shared" si="170"/>
        <v>0.80779999999999985</v>
      </c>
      <c r="AH416" s="15">
        <f t="shared" si="181"/>
        <v>0.69164049960599694</v>
      </c>
      <c r="AI416" s="34">
        <f t="shared" si="171"/>
        <v>0</v>
      </c>
      <c r="AJ416" s="34">
        <f t="shared" si="172"/>
        <v>4.2000000000000925E-3</v>
      </c>
      <c r="AK416" s="15">
        <f t="shared" si="182"/>
        <v>0.50104999845650278</v>
      </c>
      <c r="AL416" s="34">
        <f t="shared" si="173"/>
        <v>0</v>
      </c>
      <c r="AM416" s="35">
        <f t="shared" si="183"/>
        <v>8.1000004000000008</v>
      </c>
      <c r="AN416" s="35">
        <f t="shared" si="184"/>
        <v>3.934659916760046</v>
      </c>
      <c r="AO416" s="35">
        <f t="shared" si="185"/>
        <v>4.1653404832399552</v>
      </c>
      <c r="AP416" s="35">
        <f t="shared" si="186"/>
        <v>3.3000001999999999</v>
      </c>
      <c r="AQ416" s="35">
        <f t="shared" si="187"/>
        <v>1.0253445329400748</v>
      </c>
      <c r="AR416" s="35">
        <f t="shared" si="188"/>
        <v>2.2746556670599252</v>
      </c>
    </row>
    <row r="417" spans="6:44" ht="15.75">
      <c r="F417">
        <v>625</v>
      </c>
      <c r="G417" s="35">
        <v>0.1</v>
      </c>
      <c r="H417" s="35">
        <v>1.5000001000000001</v>
      </c>
      <c r="I417" s="35">
        <v>1.5000001000000001</v>
      </c>
      <c r="J417" s="35">
        <v>2.4</v>
      </c>
      <c r="K417" s="35">
        <v>0.70000004999999998</v>
      </c>
      <c r="L417" s="35">
        <v>0</v>
      </c>
      <c r="M417" s="35"/>
      <c r="N417" s="35">
        <v>2.5</v>
      </c>
      <c r="O417" s="35">
        <v>2.2000000000000002</v>
      </c>
      <c r="P417" s="35">
        <v>0</v>
      </c>
      <c r="Q417" s="35"/>
      <c r="R417" s="34">
        <f t="shared" si="174"/>
        <v>0.1</v>
      </c>
      <c r="S417" s="34">
        <f t="shared" si="162"/>
        <v>1.2975000864999999</v>
      </c>
      <c r="T417" s="34">
        <f t="shared" si="163"/>
        <v>0.60330004022000006</v>
      </c>
      <c r="U417" s="34">
        <f t="shared" si="175"/>
        <v>-1.1068</v>
      </c>
      <c r="V417" s="15">
        <f t="shared" si="176"/>
        <v>0.24846794868262756</v>
      </c>
      <c r="W417" s="34">
        <f t="shared" si="164"/>
        <v>0.5963230768383061</v>
      </c>
      <c r="X417" s="34">
        <f t="shared" si="165"/>
        <v>1.2900000000000023E-2</v>
      </c>
      <c r="Y417" s="15">
        <f t="shared" si="177"/>
        <v>0.50322495527805666</v>
      </c>
      <c r="Z417" s="34">
        <f t="shared" si="166"/>
        <v>0.35225749385588739</v>
      </c>
      <c r="AA417" s="34">
        <f t="shared" si="167"/>
        <v>-0.3819999999999999</v>
      </c>
      <c r="AB417" s="15">
        <f t="shared" si="178"/>
        <v>0.40564461209270181</v>
      </c>
      <c r="AC417" s="34">
        <f t="shared" si="168"/>
        <v>0</v>
      </c>
      <c r="AD417" s="34">
        <f t="shared" si="179"/>
        <v>-0.79680000000000006</v>
      </c>
      <c r="AE417" s="15">
        <f t="shared" si="180"/>
        <v>0.31071044569635931</v>
      </c>
      <c r="AF417" s="34">
        <f t="shared" si="169"/>
        <v>0.77677611424089821</v>
      </c>
      <c r="AG417" s="34">
        <f t="shared" si="170"/>
        <v>0.80779999999999985</v>
      </c>
      <c r="AH417" s="15">
        <f t="shared" si="181"/>
        <v>0.69164049960599694</v>
      </c>
      <c r="AI417" s="34">
        <f t="shared" si="171"/>
        <v>1.5216090991331934</v>
      </c>
      <c r="AJ417" s="34">
        <f t="shared" si="172"/>
        <v>4.2000000000000925E-3</v>
      </c>
      <c r="AK417" s="15">
        <f t="shared" si="182"/>
        <v>0.50104999845650278</v>
      </c>
      <c r="AL417" s="34">
        <f t="shared" si="173"/>
        <v>0</v>
      </c>
      <c r="AM417" s="35">
        <f t="shared" si="183"/>
        <v>6.2000002500000004</v>
      </c>
      <c r="AN417" s="35">
        <f t="shared" si="184"/>
        <v>2.9493806974141936</v>
      </c>
      <c r="AO417" s="35">
        <f t="shared" si="185"/>
        <v>3.2506195525858068</v>
      </c>
      <c r="AP417" s="35">
        <f t="shared" si="186"/>
        <v>4.7</v>
      </c>
      <c r="AQ417" s="35">
        <f t="shared" si="187"/>
        <v>2.2983852133740914</v>
      </c>
      <c r="AR417" s="35">
        <f t="shared" si="188"/>
        <v>2.4016147866259088</v>
      </c>
    </row>
    <row r="418" spans="6:44" ht="15.75">
      <c r="F418">
        <v>626</v>
      </c>
      <c r="G418" s="35">
        <v>0.2</v>
      </c>
      <c r="H418" s="35">
        <v>0.8</v>
      </c>
      <c r="I418" s="35">
        <v>0.5</v>
      </c>
      <c r="J418" s="35">
        <v>1.8000001000000001</v>
      </c>
      <c r="K418" s="35">
        <v>1.3000001000000001</v>
      </c>
      <c r="L418" s="35">
        <v>0</v>
      </c>
      <c r="M418" s="35"/>
      <c r="N418" s="35">
        <v>2.3000001999999999</v>
      </c>
      <c r="O418" s="35">
        <v>0</v>
      </c>
      <c r="P418" s="35">
        <v>0</v>
      </c>
      <c r="Q418" s="35"/>
      <c r="R418" s="34">
        <f t="shared" si="174"/>
        <v>0.2</v>
      </c>
      <c r="S418" s="34">
        <f t="shared" si="162"/>
        <v>0.69200000000000006</v>
      </c>
      <c r="T418" s="34">
        <f t="shared" si="163"/>
        <v>0.2011</v>
      </c>
      <c r="U418" s="34">
        <f t="shared" si="175"/>
        <v>-1.1068</v>
      </c>
      <c r="V418" s="15">
        <f t="shared" si="176"/>
        <v>0.24846794868262756</v>
      </c>
      <c r="W418" s="34">
        <f t="shared" si="164"/>
        <v>0.44724233247552453</v>
      </c>
      <c r="X418" s="34">
        <f t="shared" si="165"/>
        <v>1.2900000000000023E-2</v>
      </c>
      <c r="Y418" s="15">
        <f t="shared" si="177"/>
        <v>0.50322495527805666</v>
      </c>
      <c r="Z418" s="34">
        <f t="shared" si="166"/>
        <v>0.65419249218396924</v>
      </c>
      <c r="AA418" s="34">
        <f t="shared" si="167"/>
        <v>-0.3819999999999999</v>
      </c>
      <c r="AB418" s="15">
        <f t="shared" si="178"/>
        <v>0.40564461209270181</v>
      </c>
      <c r="AC418" s="34">
        <f t="shared" si="168"/>
        <v>0</v>
      </c>
      <c r="AD418" s="34">
        <f t="shared" si="179"/>
        <v>-0.79680000000000006</v>
      </c>
      <c r="AE418" s="15">
        <f t="shared" si="180"/>
        <v>0.31071044569635931</v>
      </c>
      <c r="AF418" s="34">
        <f t="shared" si="169"/>
        <v>0.71463408724371558</v>
      </c>
      <c r="AG418" s="34">
        <f t="shared" si="170"/>
        <v>0.80779999999999985</v>
      </c>
      <c r="AH418" s="15">
        <f t="shared" si="181"/>
        <v>0.69164049960599694</v>
      </c>
      <c r="AI418" s="34">
        <f t="shared" si="171"/>
        <v>0</v>
      </c>
      <c r="AJ418" s="34">
        <f t="shared" si="172"/>
        <v>4.2000000000000925E-3</v>
      </c>
      <c r="AK418" s="15">
        <f t="shared" si="182"/>
        <v>0.50104999845650278</v>
      </c>
      <c r="AL418" s="34">
        <f t="shared" si="173"/>
        <v>0</v>
      </c>
      <c r="AM418" s="35">
        <f t="shared" si="183"/>
        <v>4.6000002000000002</v>
      </c>
      <c r="AN418" s="35">
        <f t="shared" si="184"/>
        <v>2.194534824659494</v>
      </c>
      <c r="AO418" s="35">
        <f t="shared" si="185"/>
        <v>2.4054653753405062</v>
      </c>
      <c r="AP418" s="35">
        <f t="shared" si="186"/>
        <v>2.3000001999999999</v>
      </c>
      <c r="AQ418" s="35">
        <f t="shared" si="187"/>
        <v>0.71463408724371558</v>
      </c>
      <c r="AR418" s="35">
        <f t="shared" si="188"/>
        <v>1.5853661127562844</v>
      </c>
    </row>
    <row r="419" spans="6:44" ht="15.75">
      <c r="F419">
        <v>627</v>
      </c>
      <c r="G419" s="35">
        <v>1</v>
      </c>
      <c r="H419" s="35">
        <v>2.7</v>
      </c>
      <c r="I419" s="35">
        <v>5.5000004999999996</v>
      </c>
      <c r="J419" s="35">
        <v>2.2000000000000002</v>
      </c>
      <c r="K419" s="35">
        <v>2</v>
      </c>
      <c r="L419" s="35">
        <v>0</v>
      </c>
      <c r="M419" s="35"/>
      <c r="N419" s="35">
        <v>2.4</v>
      </c>
      <c r="O419" s="35">
        <v>0.3</v>
      </c>
      <c r="P419" s="35">
        <v>0</v>
      </c>
      <c r="Q419" s="35"/>
      <c r="R419" s="34">
        <f t="shared" si="174"/>
        <v>1</v>
      </c>
      <c r="S419" s="34">
        <f t="shared" si="162"/>
        <v>2.3355000000000001</v>
      </c>
      <c r="T419" s="34">
        <f t="shared" si="163"/>
        <v>2.2121002010999997</v>
      </c>
      <c r="U419" s="34">
        <f t="shared" si="175"/>
        <v>-1.1068</v>
      </c>
      <c r="V419" s="15">
        <f t="shared" si="176"/>
        <v>0.24846794868262756</v>
      </c>
      <c r="W419" s="34">
        <f t="shared" si="164"/>
        <v>0.54662948710178072</v>
      </c>
      <c r="X419" s="34">
        <f t="shared" si="165"/>
        <v>1.2900000000000023E-2</v>
      </c>
      <c r="Y419" s="15">
        <f t="shared" si="177"/>
        <v>0.50322495527805666</v>
      </c>
      <c r="Z419" s="34">
        <f t="shared" si="166"/>
        <v>1.0064499105561133</v>
      </c>
      <c r="AA419" s="34">
        <f t="shared" si="167"/>
        <v>-0.3819999999999999</v>
      </c>
      <c r="AB419" s="15">
        <f t="shared" si="178"/>
        <v>0.40564461209270181</v>
      </c>
      <c r="AC419" s="34">
        <f t="shared" si="168"/>
        <v>0</v>
      </c>
      <c r="AD419" s="34">
        <f t="shared" si="179"/>
        <v>-0.79680000000000006</v>
      </c>
      <c r="AE419" s="15">
        <f t="shared" si="180"/>
        <v>0.31071044569635931</v>
      </c>
      <c r="AF419" s="34">
        <f t="shared" si="169"/>
        <v>0.74570506967126227</v>
      </c>
      <c r="AG419" s="34">
        <f t="shared" si="170"/>
        <v>0.80779999999999985</v>
      </c>
      <c r="AH419" s="15">
        <f t="shared" si="181"/>
        <v>0.69164049960599694</v>
      </c>
      <c r="AI419" s="34">
        <f t="shared" si="171"/>
        <v>0.20749214988179907</v>
      </c>
      <c r="AJ419" s="34">
        <f t="shared" si="172"/>
        <v>4.2000000000000925E-3</v>
      </c>
      <c r="AK419" s="15">
        <f t="shared" si="182"/>
        <v>0.50104999845650278</v>
      </c>
      <c r="AL419" s="34">
        <f t="shared" si="173"/>
        <v>0</v>
      </c>
      <c r="AM419" s="35">
        <f t="shared" si="183"/>
        <v>13.400000500000001</v>
      </c>
      <c r="AN419" s="35">
        <f t="shared" si="184"/>
        <v>7.1006795987578935</v>
      </c>
      <c r="AO419" s="35">
        <f t="shared" si="185"/>
        <v>6.2993209012421074</v>
      </c>
      <c r="AP419" s="35">
        <f t="shared" si="186"/>
        <v>2.6999999999999997</v>
      </c>
      <c r="AQ419" s="35">
        <f t="shared" si="187"/>
        <v>0.95319721955306136</v>
      </c>
      <c r="AR419" s="35">
        <f t="shared" si="188"/>
        <v>1.7468027804469384</v>
      </c>
    </row>
    <row r="420" spans="6:44" ht="15.75">
      <c r="F420">
        <v>628</v>
      </c>
      <c r="G420" s="35">
        <v>0.1</v>
      </c>
      <c r="H420" s="35">
        <v>1</v>
      </c>
      <c r="I420" s="35">
        <v>2.5</v>
      </c>
      <c r="J420" s="35">
        <v>1.7</v>
      </c>
      <c r="K420" s="35">
        <v>2.5</v>
      </c>
      <c r="L420" s="35">
        <v>0</v>
      </c>
      <c r="M420" s="35"/>
      <c r="N420" s="35">
        <v>2.5</v>
      </c>
      <c r="O420" s="35">
        <v>2.2000000000000002</v>
      </c>
      <c r="P420" s="35">
        <v>0</v>
      </c>
      <c r="Q420" s="35"/>
      <c r="R420" s="34">
        <f t="shared" si="174"/>
        <v>0.1</v>
      </c>
      <c r="S420" s="34">
        <f t="shared" si="162"/>
        <v>0.86499999999999999</v>
      </c>
      <c r="T420" s="34">
        <f t="shared" si="163"/>
        <v>1.0055000000000001</v>
      </c>
      <c r="U420" s="34">
        <f t="shared" si="175"/>
        <v>-1.1068</v>
      </c>
      <c r="V420" s="15">
        <f t="shared" si="176"/>
        <v>0.24846794868262756</v>
      </c>
      <c r="W420" s="34">
        <f t="shared" si="164"/>
        <v>0.42239551276046683</v>
      </c>
      <c r="X420" s="34">
        <f t="shared" si="165"/>
        <v>1.2900000000000023E-2</v>
      </c>
      <c r="Y420" s="15">
        <f t="shared" si="177"/>
        <v>0.50322495527805666</v>
      </c>
      <c r="Z420" s="34">
        <f t="shared" si="166"/>
        <v>1.2580623881951416</v>
      </c>
      <c r="AA420" s="34">
        <f t="shared" si="167"/>
        <v>-0.3819999999999999</v>
      </c>
      <c r="AB420" s="15">
        <f t="shared" si="178"/>
        <v>0.40564461209270181</v>
      </c>
      <c r="AC420" s="34">
        <f t="shared" si="168"/>
        <v>0</v>
      </c>
      <c r="AD420" s="34">
        <f t="shared" si="179"/>
        <v>-0.79680000000000006</v>
      </c>
      <c r="AE420" s="15">
        <f t="shared" si="180"/>
        <v>0.31071044569635931</v>
      </c>
      <c r="AF420" s="34">
        <f t="shared" si="169"/>
        <v>0.77677611424089821</v>
      </c>
      <c r="AG420" s="34">
        <f t="shared" si="170"/>
        <v>0.80779999999999985</v>
      </c>
      <c r="AH420" s="15">
        <f t="shared" si="181"/>
        <v>0.69164049960599694</v>
      </c>
      <c r="AI420" s="34">
        <f t="shared" si="171"/>
        <v>1.5216090991331934</v>
      </c>
      <c r="AJ420" s="34">
        <f t="shared" si="172"/>
        <v>4.2000000000000925E-3</v>
      </c>
      <c r="AK420" s="15">
        <f t="shared" si="182"/>
        <v>0.50104999845650278</v>
      </c>
      <c r="AL420" s="34">
        <f t="shared" si="173"/>
        <v>0</v>
      </c>
      <c r="AM420" s="35">
        <f t="shared" si="183"/>
        <v>7.8</v>
      </c>
      <c r="AN420" s="35">
        <f t="shared" si="184"/>
        <v>3.6509579009556083</v>
      </c>
      <c r="AO420" s="35">
        <f t="shared" si="185"/>
        <v>4.1490420990443919</v>
      </c>
      <c r="AP420" s="35">
        <f t="shared" si="186"/>
        <v>4.7</v>
      </c>
      <c r="AQ420" s="35">
        <f t="shared" si="187"/>
        <v>2.2983852133740914</v>
      </c>
      <c r="AR420" s="35">
        <f t="shared" si="188"/>
        <v>2.4016147866259088</v>
      </c>
    </row>
    <row r="421" spans="6:44" ht="15.75">
      <c r="F421">
        <v>629</v>
      </c>
      <c r="G421" s="35">
        <v>0.1</v>
      </c>
      <c r="H421" s="35">
        <v>0.5</v>
      </c>
      <c r="I421" s="35">
        <v>0.5</v>
      </c>
      <c r="J421" s="35">
        <v>4</v>
      </c>
      <c r="K421" s="35">
        <v>1.5000001000000001</v>
      </c>
      <c r="L421" s="35">
        <v>0</v>
      </c>
      <c r="M421" s="35"/>
      <c r="N421" s="35">
        <v>1</v>
      </c>
      <c r="O421" s="35">
        <v>2</v>
      </c>
      <c r="P421" s="35">
        <v>0</v>
      </c>
      <c r="Q421" s="35"/>
      <c r="R421" s="34">
        <f t="shared" si="174"/>
        <v>0.1</v>
      </c>
      <c r="S421" s="34">
        <f t="shared" si="162"/>
        <v>0.4325</v>
      </c>
      <c r="T421" s="34">
        <f t="shared" si="163"/>
        <v>0.2011</v>
      </c>
      <c r="U421" s="34">
        <f t="shared" si="175"/>
        <v>-1.1068</v>
      </c>
      <c r="V421" s="15">
        <f t="shared" si="176"/>
        <v>0.24846794868262756</v>
      </c>
      <c r="W421" s="34">
        <f t="shared" si="164"/>
        <v>0.99387179473051024</v>
      </c>
      <c r="X421" s="34">
        <f t="shared" si="165"/>
        <v>1.2900000000000023E-2</v>
      </c>
      <c r="Y421" s="15">
        <f t="shared" si="177"/>
        <v>0.50322495527805666</v>
      </c>
      <c r="Z421" s="34">
        <f t="shared" si="166"/>
        <v>0.75483748323958055</v>
      </c>
      <c r="AA421" s="34">
        <f t="shared" si="167"/>
        <v>-0.3819999999999999</v>
      </c>
      <c r="AB421" s="15">
        <f t="shared" si="178"/>
        <v>0.40564461209270181</v>
      </c>
      <c r="AC421" s="34">
        <f t="shared" si="168"/>
        <v>0</v>
      </c>
      <c r="AD421" s="34">
        <f t="shared" si="179"/>
        <v>-0.79680000000000006</v>
      </c>
      <c r="AE421" s="15">
        <f t="shared" si="180"/>
        <v>0.31071044569635931</v>
      </c>
      <c r="AF421" s="34">
        <f t="shared" si="169"/>
        <v>0.31071044569635931</v>
      </c>
      <c r="AG421" s="34">
        <f t="shared" si="170"/>
        <v>0.80779999999999985</v>
      </c>
      <c r="AH421" s="15">
        <f t="shared" si="181"/>
        <v>0.69164049960599694</v>
      </c>
      <c r="AI421" s="34">
        <f t="shared" si="171"/>
        <v>1.3832809992119939</v>
      </c>
      <c r="AJ421" s="34">
        <f t="shared" si="172"/>
        <v>4.2000000000000925E-3</v>
      </c>
      <c r="AK421" s="15">
        <f t="shared" si="182"/>
        <v>0.50104999845650278</v>
      </c>
      <c r="AL421" s="34">
        <f t="shared" si="173"/>
        <v>0</v>
      </c>
      <c r="AM421" s="35">
        <f t="shared" si="183"/>
        <v>6.6000000999999999</v>
      </c>
      <c r="AN421" s="35">
        <f t="shared" si="184"/>
        <v>2.4823092779700908</v>
      </c>
      <c r="AO421" s="35">
        <f t="shared" si="185"/>
        <v>4.1176908220299087</v>
      </c>
      <c r="AP421" s="35">
        <f t="shared" si="186"/>
        <v>3</v>
      </c>
      <c r="AQ421" s="35">
        <f t="shared" si="187"/>
        <v>1.6939914449083533</v>
      </c>
      <c r="AR421" s="35">
        <f t="shared" si="188"/>
        <v>1.3060085550916467</v>
      </c>
    </row>
    <row r="422" spans="6:44" ht="15.75">
      <c r="F422">
        <v>630</v>
      </c>
      <c r="G422" s="35">
        <v>1</v>
      </c>
      <c r="H422" s="35">
        <v>2.5</v>
      </c>
      <c r="I422" s="35">
        <v>3.0000002000000001</v>
      </c>
      <c r="J422" s="35">
        <v>5.5000004999999996</v>
      </c>
      <c r="K422" s="35">
        <v>3.0000002000000001</v>
      </c>
      <c r="L422" s="35">
        <v>2.1000000999999999</v>
      </c>
      <c r="M422" s="35"/>
      <c r="N422" s="35">
        <v>1.6</v>
      </c>
      <c r="O422" s="35">
        <v>1.5000001000000001</v>
      </c>
      <c r="P422" s="35">
        <v>0</v>
      </c>
      <c r="Q422" s="35"/>
      <c r="R422" s="34">
        <f t="shared" si="174"/>
        <v>1</v>
      </c>
      <c r="S422" s="34">
        <f t="shared" si="162"/>
        <v>2.1625000000000001</v>
      </c>
      <c r="T422" s="34">
        <f t="shared" si="163"/>
        <v>1.2066000804400001</v>
      </c>
      <c r="U422" s="34">
        <f t="shared" si="175"/>
        <v>-1.1068</v>
      </c>
      <c r="V422" s="15">
        <f t="shared" si="176"/>
        <v>0.24846794868262756</v>
      </c>
      <c r="W422" s="34">
        <f t="shared" si="164"/>
        <v>1.3665738419884259</v>
      </c>
      <c r="X422" s="34">
        <f t="shared" si="165"/>
        <v>1.2900000000000023E-2</v>
      </c>
      <c r="Y422" s="15">
        <f t="shared" si="177"/>
        <v>0.50322495527805666</v>
      </c>
      <c r="Z422" s="34">
        <f t="shared" si="166"/>
        <v>1.5096749664791611</v>
      </c>
      <c r="AA422" s="34">
        <f t="shared" si="167"/>
        <v>-0.3819999999999999</v>
      </c>
      <c r="AB422" s="15">
        <f t="shared" si="178"/>
        <v>0.40564461209270181</v>
      </c>
      <c r="AC422" s="34">
        <f t="shared" si="168"/>
        <v>0.851853725959135</v>
      </c>
      <c r="AD422" s="34">
        <f t="shared" si="179"/>
        <v>-0.79680000000000006</v>
      </c>
      <c r="AE422" s="15">
        <f t="shared" si="180"/>
        <v>0.31071044569635931</v>
      </c>
      <c r="AF422" s="34">
        <f t="shared" si="169"/>
        <v>0.4971367131141749</v>
      </c>
      <c r="AG422" s="34">
        <f t="shared" si="170"/>
        <v>0.80779999999999985</v>
      </c>
      <c r="AH422" s="15">
        <f t="shared" si="181"/>
        <v>0.69164049960599694</v>
      </c>
      <c r="AI422" s="34">
        <f t="shared" si="171"/>
        <v>1.0374608185730454</v>
      </c>
      <c r="AJ422" s="34">
        <f t="shared" si="172"/>
        <v>4.2000000000000925E-3</v>
      </c>
      <c r="AK422" s="15">
        <f t="shared" si="182"/>
        <v>0.50104999845650278</v>
      </c>
      <c r="AL422" s="34">
        <f t="shared" si="173"/>
        <v>0</v>
      </c>
      <c r="AM422" s="35">
        <f t="shared" si="183"/>
        <v>17.100001000000002</v>
      </c>
      <c r="AN422" s="35">
        <f t="shared" si="184"/>
        <v>8.0972026148667222</v>
      </c>
      <c r="AO422" s="35">
        <f t="shared" si="185"/>
        <v>9.0027983851332802</v>
      </c>
      <c r="AP422" s="35">
        <f t="shared" si="186"/>
        <v>3.1000000999999999</v>
      </c>
      <c r="AQ422" s="35">
        <f t="shared" si="187"/>
        <v>1.5345975316872202</v>
      </c>
      <c r="AR422" s="35">
        <f t="shared" si="188"/>
        <v>1.5654025683127797</v>
      </c>
    </row>
    <row r="423" spans="6:44" ht="15.75">
      <c r="F423">
        <v>631</v>
      </c>
      <c r="G423" s="35">
        <v>0.8</v>
      </c>
      <c r="H423" s="35">
        <v>2.2000000000000002</v>
      </c>
      <c r="I423" s="35">
        <v>3.5000002000000001</v>
      </c>
      <c r="J423" s="35">
        <v>6.0000004999999996</v>
      </c>
      <c r="K423" s="35">
        <v>4</v>
      </c>
      <c r="L423" s="35">
        <v>1</v>
      </c>
      <c r="M423" s="35"/>
      <c r="N423" s="35">
        <v>6.0000004999999996</v>
      </c>
      <c r="O423" s="35">
        <v>4</v>
      </c>
      <c r="P423" s="35">
        <v>0</v>
      </c>
      <c r="Q423" s="35"/>
      <c r="R423" s="34">
        <f t="shared" si="174"/>
        <v>0.8</v>
      </c>
      <c r="S423" s="34">
        <f t="shared" si="162"/>
        <v>1.903</v>
      </c>
      <c r="T423" s="34">
        <f t="shared" si="163"/>
        <v>1.4077000804399999</v>
      </c>
      <c r="U423" s="34">
        <f t="shared" si="175"/>
        <v>-1.1068</v>
      </c>
      <c r="V423" s="15">
        <f t="shared" si="176"/>
        <v>0.24846794868262756</v>
      </c>
      <c r="W423" s="34">
        <f t="shared" si="164"/>
        <v>1.4908078163297396</v>
      </c>
      <c r="X423" s="34">
        <f t="shared" si="165"/>
        <v>1.2900000000000023E-2</v>
      </c>
      <c r="Y423" s="15">
        <f t="shared" si="177"/>
        <v>0.50322495527805666</v>
      </c>
      <c r="Z423" s="34">
        <f t="shared" si="166"/>
        <v>2.0128998211122267</v>
      </c>
      <c r="AA423" s="34">
        <f t="shared" si="167"/>
        <v>-0.3819999999999999</v>
      </c>
      <c r="AB423" s="15">
        <f t="shared" si="178"/>
        <v>0.40564461209270181</v>
      </c>
      <c r="AC423" s="34">
        <f t="shared" si="168"/>
        <v>0.40564461209270181</v>
      </c>
      <c r="AD423" s="34">
        <f t="shared" si="179"/>
        <v>-0.79680000000000006</v>
      </c>
      <c r="AE423" s="15">
        <f t="shared" si="180"/>
        <v>0.31071044569635931</v>
      </c>
      <c r="AF423" s="34">
        <f t="shared" si="169"/>
        <v>1.8642628295333785</v>
      </c>
      <c r="AG423" s="34">
        <f t="shared" si="170"/>
        <v>0.80779999999999985</v>
      </c>
      <c r="AH423" s="15">
        <f t="shared" si="181"/>
        <v>0.69164049960599694</v>
      </c>
      <c r="AI423" s="34">
        <f t="shared" si="171"/>
        <v>2.7665619984239878</v>
      </c>
      <c r="AJ423" s="34">
        <f t="shared" si="172"/>
        <v>4.2000000000000925E-3</v>
      </c>
      <c r="AK423" s="15">
        <f t="shared" si="182"/>
        <v>0.50104999845650278</v>
      </c>
      <c r="AL423" s="34">
        <f t="shared" si="173"/>
        <v>0</v>
      </c>
      <c r="AM423" s="35">
        <f t="shared" si="183"/>
        <v>17.500000700000001</v>
      </c>
      <c r="AN423" s="35">
        <f t="shared" si="184"/>
        <v>8.0200523299746678</v>
      </c>
      <c r="AO423" s="35">
        <f t="shared" si="185"/>
        <v>9.4799483700253333</v>
      </c>
      <c r="AP423" s="35">
        <f t="shared" si="186"/>
        <v>10.000000499999999</v>
      </c>
      <c r="AQ423" s="35">
        <f t="shared" si="187"/>
        <v>4.6308248279573663</v>
      </c>
      <c r="AR423" s="35">
        <f t="shared" si="188"/>
        <v>5.3691756720426325</v>
      </c>
    </row>
    <row r="424" spans="6:44" ht="15.75">
      <c r="F424">
        <v>632</v>
      </c>
      <c r="G424" s="35">
        <v>0.1</v>
      </c>
      <c r="H424" s="35">
        <v>1</v>
      </c>
      <c r="I424" s="35">
        <v>1.5000001000000001</v>
      </c>
      <c r="J424" s="35">
        <v>0.5</v>
      </c>
      <c r="K424" s="35">
        <v>0.5</v>
      </c>
      <c r="L424" s="35">
        <v>0.5</v>
      </c>
      <c r="M424" s="35"/>
      <c r="N424" s="35">
        <v>0.6</v>
      </c>
      <c r="O424" s="35">
        <v>0.5</v>
      </c>
      <c r="P424" s="35">
        <v>0</v>
      </c>
      <c r="Q424" s="35"/>
      <c r="R424" s="34">
        <f t="shared" si="174"/>
        <v>0.1</v>
      </c>
      <c r="S424" s="34">
        <f t="shared" si="162"/>
        <v>0.86499999999999999</v>
      </c>
      <c r="T424" s="34">
        <f t="shared" si="163"/>
        <v>0.60330004022000006</v>
      </c>
      <c r="U424" s="34">
        <f t="shared" si="175"/>
        <v>-1.1068</v>
      </c>
      <c r="V424" s="15">
        <f t="shared" si="176"/>
        <v>0.24846794868262756</v>
      </c>
      <c r="W424" s="34">
        <f t="shared" si="164"/>
        <v>0.12423397434131378</v>
      </c>
      <c r="X424" s="34">
        <f t="shared" si="165"/>
        <v>1.2900000000000023E-2</v>
      </c>
      <c r="Y424" s="15">
        <f t="shared" si="177"/>
        <v>0.50322495527805666</v>
      </c>
      <c r="Z424" s="34">
        <f t="shared" si="166"/>
        <v>0.25161247763902833</v>
      </c>
      <c r="AA424" s="34">
        <f t="shared" si="167"/>
        <v>-0.3819999999999999</v>
      </c>
      <c r="AB424" s="15">
        <f t="shared" si="178"/>
        <v>0.40564461209270181</v>
      </c>
      <c r="AC424" s="34">
        <f t="shared" si="168"/>
        <v>0.2028223060463509</v>
      </c>
      <c r="AD424" s="34">
        <f t="shared" si="179"/>
        <v>-0.79680000000000006</v>
      </c>
      <c r="AE424" s="15">
        <f t="shared" si="180"/>
        <v>0.31071044569635931</v>
      </c>
      <c r="AF424" s="34">
        <f t="shared" si="169"/>
        <v>0.18642626741781557</v>
      </c>
      <c r="AG424" s="34">
        <f t="shared" si="170"/>
        <v>0.80779999999999985</v>
      </c>
      <c r="AH424" s="15">
        <f t="shared" si="181"/>
        <v>0.69164049960599694</v>
      </c>
      <c r="AI424" s="34">
        <f t="shared" si="171"/>
        <v>0.34582024980299847</v>
      </c>
      <c r="AJ424" s="34">
        <f t="shared" si="172"/>
        <v>4.2000000000000925E-3</v>
      </c>
      <c r="AK424" s="15">
        <f t="shared" si="182"/>
        <v>0.50104999845650278</v>
      </c>
      <c r="AL424" s="34">
        <f t="shared" si="173"/>
        <v>0</v>
      </c>
      <c r="AM424" s="35">
        <f t="shared" si="183"/>
        <v>4.1000000999999999</v>
      </c>
      <c r="AN424" s="35">
        <f t="shared" si="184"/>
        <v>2.146968798246693</v>
      </c>
      <c r="AO424" s="35">
        <f t="shared" si="185"/>
        <v>1.953031301753307</v>
      </c>
      <c r="AP424" s="35">
        <f t="shared" si="186"/>
        <v>1.1000000000000001</v>
      </c>
      <c r="AQ424" s="35">
        <f t="shared" si="187"/>
        <v>0.53224651722081406</v>
      </c>
      <c r="AR424" s="35">
        <f t="shared" si="188"/>
        <v>0.56775348277918603</v>
      </c>
    </row>
    <row r="425" spans="6:44" ht="15.75">
      <c r="F425">
        <v>633</v>
      </c>
      <c r="G425" s="35">
        <v>0.5</v>
      </c>
      <c r="H425" s="35">
        <v>2</v>
      </c>
      <c r="I425" s="35">
        <v>2.5</v>
      </c>
      <c r="J425" s="35">
        <v>5</v>
      </c>
      <c r="K425" s="35">
        <v>0.70000004999999998</v>
      </c>
      <c r="L425" s="35">
        <v>0</v>
      </c>
      <c r="M425" s="35"/>
      <c r="N425" s="35">
        <v>2.5</v>
      </c>
      <c r="O425" s="35">
        <v>2.2000000000000002</v>
      </c>
      <c r="P425" s="35">
        <v>0</v>
      </c>
      <c r="Q425" s="35"/>
      <c r="R425" s="34">
        <f t="shared" si="174"/>
        <v>0.5</v>
      </c>
      <c r="S425" s="34">
        <f t="shared" si="162"/>
        <v>1.73</v>
      </c>
      <c r="T425" s="34">
        <f t="shared" si="163"/>
        <v>1.0055000000000001</v>
      </c>
      <c r="U425" s="34">
        <f t="shared" si="175"/>
        <v>-1.1068</v>
      </c>
      <c r="V425" s="15">
        <f t="shared" si="176"/>
        <v>0.24846794868262756</v>
      </c>
      <c r="W425" s="34">
        <f t="shared" si="164"/>
        <v>1.2423397434131378</v>
      </c>
      <c r="X425" s="34">
        <f t="shared" si="165"/>
        <v>1.2900000000000023E-2</v>
      </c>
      <c r="Y425" s="15">
        <f t="shared" si="177"/>
        <v>0.50322495527805666</v>
      </c>
      <c r="Z425" s="34">
        <f t="shared" si="166"/>
        <v>0.35225749385588739</v>
      </c>
      <c r="AA425" s="34">
        <f t="shared" si="167"/>
        <v>-0.3819999999999999</v>
      </c>
      <c r="AB425" s="15">
        <f t="shared" si="178"/>
        <v>0.40564461209270181</v>
      </c>
      <c r="AC425" s="34">
        <f t="shared" si="168"/>
        <v>0</v>
      </c>
      <c r="AD425" s="34">
        <f t="shared" si="179"/>
        <v>-0.79680000000000006</v>
      </c>
      <c r="AE425" s="15">
        <f t="shared" si="180"/>
        <v>0.31071044569635931</v>
      </c>
      <c r="AF425" s="34">
        <f t="shared" si="169"/>
        <v>0.77677611424089821</v>
      </c>
      <c r="AG425" s="34">
        <f t="shared" si="170"/>
        <v>0.80779999999999985</v>
      </c>
      <c r="AH425" s="15">
        <f t="shared" si="181"/>
        <v>0.69164049960599694</v>
      </c>
      <c r="AI425" s="34">
        <f t="shared" si="171"/>
        <v>1.5216090991331934</v>
      </c>
      <c r="AJ425" s="34">
        <f t="shared" si="172"/>
        <v>4.2000000000000925E-3</v>
      </c>
      <c r="AK425" s="15">
        <f t="shared" si="182"/>
        <v>0.50104999845650278</v>
      </c>
      <c r="AL425" s="34">
        <f t="shared" si="173"/>
        <v>0</v>
      </c>
      <c r="AM425" s="35">
        <f t="shared" si="183"/>
        <v>10.70000005</v>
      </c>
      <c r="AN425" s="35">
        <f t="shared" si="184"/>
        <v>4.8300972372690252</v>
      </c>
      <c r="AO425" s="35">
        <f t="shared" si="185"/>
        <v>5.8699028127309747</v>
      </c>
      <c r="AP425" s="35">
        <f t="shared" si="186"/>
        <v>4.7</v>
      </c>
      <c r="AQ425" s="35">
        <f t="shared" si="187"/>
        <v>2.2983852133740914</v>
      </c>
      <c r="AR425" s="35">
        <f t="shared" si="188"/>
        <v>2.4016147866259088</v>
      </c>
    </row>
    <row r="426" spans="6:44" ht="15.75">
      <c r="F426">
        <v>634</v>
      </c>
      <c r="G426" s="35">
        <v>0.1</v>
      </c>
      <c r="H426" s="35">
        <v>1</v>
      </c>
      <c r="I426" s="35">
        <v>1.5000001000000001</v>
      </c>
      <c r="J426" s="35">
        <v>0.5</v>
      </c>
      <c r="K426" s="35">
        <v>0.5</v>
      </c>
      <c r="L426" s="35">
        <v>0.5</v>
      </c>
      <c r="M426" s="35"/>
      <c r="N426" s="35">
        <v>0.6</v>
      </c>
      <c r="O426" s="35">
        <v>0.5</v>
      </c>
      <c r="P426" s="35">
        <v>0</v>
      </c>
      <c r="Q426" s="35"/>
      <c r="R426" s="34">
        <f t="shared" si="174"/>
        <v>0.1</v>
      </c>
      <c r="S426" s="34">
        <f t="shared" si="162"/>
        <v>0.86499999999999999</v>
      </c>
      <c r="T426" s="34">
        <f t="shared" si="163"/>
        <v>0.60330004022000006</v>
      </c>
      <c r="U426" s="34">
        <f t="shared" si="175"/>
        <v>-1.1068</v>
      </c>
      <c r="V426" s="15">
        <f t="shared" si="176"/>
        <v>0.24846794868262756</v>
      </c>
      <c r="W426" s="34">
        <f t="shared" si="164"/>
        <v>0.12423397434131378</v>
      </c>
      <c r="X426" s="34">
        <f t="shared" si="165"/>
        <v>1.2900000000000023E-2</v>
      </c>
      <c r="Y426" s="15">
        <f t="shared" si="177"/>
        <v>0.50322495527805666</v>
      </c>
      <c r="Z426" s="34">
        <f t="shared" si="166"/>
        <v>0.25161247763902833</v>
      </c>
      <c r="AA426" s="34">
        <f t="shared" si="167"/>
        <v>-0.3819999999999999</v>
      </c>
      <c r="AB426" s="15">
        <f t="shared" si="178"/>
        <v>0.40564461209270181</v>
      </c>
      <c r="AC426" s="34">
        <f t="shared" si="168"/>
        <v>0.2028223060463509</v>
      </c>
      <c r="AD426" s="34">
        <f t="shared" si="179"/>
        <v>-0.79680000000000006</v>
      </c>
      <c r="AE426" s="15">
        <f t="shared" si="180"/>
        <v>0.31071044569635931</v>
      </c>
      <c r="AF426" s="34">
        <f t="shared" si="169"/>
        <v>0.18642626741781557</v>
      </c>
      <c r="AG426" s="34">
        <f t="shared" si="170"/>
        <v>0.80779999999999985</v>
      </c>
      <c r="AH426" s="15">
        <f t="shared" si="181"/>
        <v>0.69164049960599694</v>
      </c>
      <c r="AI426" s="34">
        <f t="shared" si="171"/>
        <v>0.34582024980299847</v>
      </c>
      <c r="AJ426" s="34">
        <f t="shared" si="172"/>
        <v>4.2000000000000925E-3</v>
      </c>
      <c r="AK426" s="15">
        <f t="shared" si="182"/>
        <v>0.50104999845650278</v>
      </c>
      <c r="AL426" s="34">
        <f t="shared" si="173"/>
        <v>0</v>
      </c>
      <c r="AM426" s="35">
        <f t="shared" si="183"/>
        <v>4.1000000999999999</v>
      </c>
      <c r="AN426" s="35">
        <f t="shared" si="184"/>
        <v>2.146968798246693</v>
      </c>
      <c r="AO426" s="35">
        <f t="shared" si="185"/>
        <v>1.953031301753307</v>
      </c>
      <c r="AP426" s="35">
        <f t="shared" si="186"/>
        <v>1.1000000000000001</v>
      </c>
      <c r="AQ426" s="35">
        <f t="shared" si="187"/>
        <v>0.53224651722081406</v>
      </c>
      <c r="AR426" s="35">
        <f t="shared" si="188"/>
        <v>0.56775348277918603</v>
      </c>
    </row>
    <row r="427" spans="6:44" ht="15.75">
      <c r="F427">
        <v>635</v>
      </c>
      <c r="G427" s="35">
        <v>0.2</v>
      </c>
      <c r="H427" s="35">
        <v>1.3000001000000001</v>
      </c>
      <c r="I427" s="35">
        <v>3.2</v>
      </c>
      <c r="J427" s="35">
        <v>1.8000001000000001</v>
      </c>
      <c r="K427" s="35">
        <v>3.3000001999999999</v>
      </c>
      <c r="L427" s="35">
        <v>0</v>
      </c>
      <c r="M427" s="35"/>
      <c r="N427" s="35">
        <v>3.3000001999999999</v>
      </c>
      <c r="O427" s="35">
        <v>0</v>
      </c>
      <c r="P427" s="35">
        <v>0</v>
      </c>
      <c r="Q427" s="35"/>
      <c r="R427" s="34">
        <f t="shared" si="174"/>
        <v>0.2</v>
      </c>
      <c r="S427" s="34">
        <f t="shared" si="162"/>
        <v>1.1245000865000001</v>
      </c>
      <c r="T427" s="34">
        <f t="shared" si="163"/>
        <v>1.2870400000000002</v>
      </c>
      <c r="U427" s="34">
        <f t="shared" si="175"/>
        <v>-1.1068</v>
      </c>
      <c r="V427" s="15">
        <f t="shared" si="176"/>
        <v>0.24846794868262756</v>
      </c>
      <c r="W427" s="34">
        <f t="shared" si="164"/>
        <v>0.44724233247552453</v>
      </c>
      <c r="X427" s="34">
        <f t="shared" si="165"/>
        <v>1.2900000000000023E-2</v>
      </c>
      <c r="Y427" s="15">
        <f t="shared" si="177"/>
        <v>0.50322495527805666</v>
      </c>
      <c r="Z427" s="34">
        <f t="shared" si="166"/>
        <v>1.6606424530625781</v>
      </c>
      <c r="AA427" s="34">
        <f t="shared" si="167"/>
        <v>-0.3819999999999999</v>
      </c>
      <c r="AB427" s="15">
        <f t="shared" si="178"/>
        <v>0.40564461209270181</v>
      </c>
      <c r="AC427" s="34">
        <f t="shared" si="168"/>
        <v>0</v>
      </c>
      <c r="AD427" s="34">
        <f t="shared" si="179"/>
        <v>-0.79680000000000006</v>
      </c>
      <c r="AE427" s="15">
        <f t="shared" si="180"/>
        <v>0.31071044569635931</v>
      </c>
      <c r="AF427" s="34">
        <f t="shared" si="169"/>
        <v>1.0253445329400748</v>
      </c>
      <c r="AG427" s="34">
        <f t="shared" si="170"/>
        <v>0.80779999999999985</v>
      </c>
      <c r="AH427" s="15">
        <f t="shared" si="181"/>
        <v>0.69164049960599694</v>
      </c>
      <c r="AI427" s="34">
        <f t="shared" si="171"/>
        <v>0</v>
      </c>
      <c r="AJ427" s="34">
        <f t="shared" si="172"/>
        <v>4.2000000000000925E-3</v>
      </c>
      <c r="AK427" s="15">
        <f t="shared" si="182"/>
        <v>0.50104999845650278</v>
      </c>
      <c r="AL427" s="34">
        <f t="shared" si="173"/>
        <v>0</v>
      </c>
      <c r="AM427" s="35">
        <f t="shared" si="183"/>
        <v>9.8000004000000001</v>
      </c>
      <c r="AN427" s="35">
        <f t="shared" si="184"/>
        <v>4.7194248720381031</v>
      </c>
      <c r="AO427" s="35">
        <f t="shared" si="185"/>
        <v>5.0805755279618969</v>
      </c>
      <c r="AP427" s="35">
        <f t="shared" si="186"/>
        <v>3.3000001999999999</v>
      </c>
      <c r="AQ427" s="35">
        <f t="shared" si="187"/>
        <v>1.0253445329400748</v>
      </c>
      <c r="AR427" s="35">
        <f t="shared" si="188"/>
        <v>2.2746556670599252</v>
      </c>
    </row>
    <row r="428" spans="6:44" ht="15.75">
      <c r="F428">
        <v>636</v>
      </c>
      <c r="G428" s="35">
        <v>0.1</v>
      </c>
      <c r="H428" s="35">
        <v>1</v>
      </c>
      <c r="I428" s="35">
        <v>2.5</v>
      </c>
      <c r="J428" s="35">
        <v>2.5</v>
      </c>
      <c r="K428" s="35">
        <v>1.5000001000000001</v>
      </c>
      <c r="L428" s="35">
        <v>0.5</v>
      </c>
      <c r="M428" s="35"/>
      <c r="N428" s="35">
        <v>1</v>
      </c>
      <c r="O428" s="35">
        <v>2</v>
      </c>
      <c r="P428" s="35">
        <v>0</v>
      </c>
      <c r="Q428" s="35"/>
      <c r="R428" s="34">
        <f t="shared" si="174"/>
        <v>0.1</v>
      </c>
      <c r="S428" s="34">
        <f t="shared" si="162"/>
        <v>0.86499999999999999</v>
      </c>
      <c r="T428" s="34">
        <f t="shared" si="163"/>
        <v>1.0055000000000001</v>
      </c>
      <c r="U428" s="34">
        <f t="shared" si="175"/>
        <v>-1.1068</v>
      </c>
      <c r="V428" s="15">
        <f t="shared" si="176"/>
        <v>0.24846794868262756</v>
      </c>
      <c r="W428" s="34">
        <f t="shared" si="164"/>
        <v>0.6211698717065689</v>
      </c>
      <c r="X428" s="34">
        <f t="shared" si="165"/>
        <v>1.2900000000000023E-2</v>
      </c>
      <c r="Y428" s="15">
        <f t="shared" si="177"/>
        <v>0.50322495527805666</v>
      </c>
      <c r="Z428" s="34">
        <f t="shared" si="166"/>
        <v>0.75483748323958055</v>
      </c>
      <c r="AA428" s="34">
        <f t="shared" si="167"/>
        <v>-0.3819999999999999</v>
      </c>
      <c r="AB428" s="15">
        <f t="shared" si="178"/>
        <v>0.40564461209270181</v>
      </c>
      <c r="AC428" s="34">
        <f t="shared" si="168"/>
        <v>0.2028223060463509</v>
      </c>
      <c r="AD428" s="34">
        <f t="shared" si="179"/>
        <v>-0.79680000000000006</v>
      </c>
      <c r="AE428" s="15">
        <f t="shared" si="180"/>
        <v>0.31071044569635931</v>
      </c>
      <c r="AF428" s="34">
        <f t="shared" si="169"/>
        <v>0.31071044569635931</v>
      </c>
      <c r="AG428" s="34">
        <f t="shared" si="170"/>
        <v>0.80779999999999985</v>
      </c>
      <c r="AH428" s="15">
        <f t="shared" si="181"/>
        <v>0.69164049960599694</v>
      </c>
      <c r="AI428" s="34">
        <f t="shared" si="171"/>
        <v>1.3832809992119939</v>
      </c>
      <c r="AJ428" s="34">
        <f t="shared" si="172"/>
        <v>4.2000000000000925E-3</v>
      </c>
      <c r="AK428" s="15">
        <f t="shared" si="182"/>
        <v>0.50104999845650278</v>
      </c>
      <c r="AL428" s="34">
        <f t="shared" si="173"/>
        <v>0</v>
      </c>
      <c r="AM428" s="35">
        <f t="shared" si="183"/>
        <v>8.100000099999999</v>
      </c>
      <c r="AN428" s="35">
        <f t="shared" si="184"/>
        <v>3.5493296609925</v>
      </c>
      <c r="AO428" s="35">
        <f t="shared" si="185"/>
        <v>4.550670439007499</v>
      </c>
      <c r="AP428" s="35">
        <f t="shared" si="186"/>
        <v>3</v>
      </c>
      <c r="AQ428" s="35">
        <f t="shared" si="187"/>
        <v>1.6939914449083533</v>
      </c>
      <c r="AR428" s="35">
        <f t="shared" si="188"/>
        <v>1.3060085550916467</v>
      </c>
    </row>
    <row r="429" spans="6:44" ht="15.75">
      <c r="F429">
        <v>637</v>
      </c>
      <c r="G429" s="35">
        <v>0.1</v>
      </c>
      <c r="H429" s="35">
        <v>0.5</v>
      </c>
      <c r="I429" s="35">
        <v>0.90000004</v>
      </c>
      <c r="J429" s="35">
        <v>0.4</v>
      </c>
      <c r="K429" s="35">
        <v>1.2</v>
      </c>
      <c r="L429" s="35">
        <v>0</v>
      </c>
      <c r="M429" s="35"/>
      <c r="N429" s="35">
        <v>0.4</v>
      </c>
      <c r="O429" s="35">
        <v>0.3</v>
      </c>
      <c r="P429" s="35">
        <v>0</v>
      </c>
      <c r="Q429" s="35"/>
      <c r="R429" s="34">
        <f t="shared" si="174"/>
        <v>0.1</v>
      </c>
      <c r="S429" s="34">
        <f t="shared" si="162"/>
        <v>0.4325</v>
      </c>
      <c r="T429" s="34">
        <f t="shared" si="163"/>
        <v>0.36198001608800001</v>
      </c>
      <c r="U429" s="34">
        <f t="shared" si="175"/>
        <v>-1.1068</v>
      </c>
      <c r="V429" s="15">
        <f t="shared" si="176"/>
        <v>0.24846794868262756</v>
      </c>
      <c r="W429" s="34">
        <f t="shared" si="164"/>
        <v>9.9387179473051035E-2</v>
      </c>
      <c r="X429" s="34">
        <f t="shared" si="165"/>
        <v>1.2900000000000023E-2</v>
      </c>
      <c r="Y429" s="15">
        <f t="shared" si="177"/>
        <v>0.50322495527805666</v>
      </c>
      <c r="Z429" s="34">
        <f t="shared" si="166"/>
        <v>0.60386994633366797</v>
      </c>
      <c r="AA429" s="34">
        <f t="shared" si="167"/>
        <v>-0.3819999999999999</v>
      </c>
      <c r="AB429" s="15">
        <f t="shared" si="178"/>
        <v>0.40564461209270181</v>
      </c>
      <c r="AC429" s="34">
        <f t="shared" si="168"/>
        <v>0</v>
      </c>
      <c r="AD429" s="34">
        <f t="shared" si="179"/>
        <v>-0.79680000000000006</v>
      </c>
      <c r="AE429" s="15">
        <f t="shared" si="180"/>
        <v>0.31071044569635931</v>
      </c>
      <c r="AF429" s="34">
        <f t="shared" si="169"/>
        <v>0.12428417827854372</v>
      </c>
      <c r="AG429" s="34">
        <f t="shared" si="170"/>
        <v>0.80779999999999985</v>
      </c>
      <c r="AH429" s="15">
        <f t="shared" si="181"/>
        <v>0.69164049960599694</v>
      </c>
      <c r="AI429" s="34">
        <f t="shared" si="171"/>
        <v>0.20749214988179907</v>
      </c>
      <c r="AJ429" s="34">
        <f t="shared" si="172"/>
        <v>4.2000000000000925E-3</v>
      </c>
      <c r="AK429" s="15">
        <f t="shared" si="182"/>
        <v>0.50104999845650278</v>
      </c>
      <c r="AL429" s="34">
        <f t="shared" si="173"/>
        <v>0</v>
      </c>
      <c r="AM429" s="35">
        <f t="shared" si="183"/>
        <v>3.1000000400000003</v>
      </c>
      <c r="AN429" s="35">
        <f t="shared" si="184"/>
        <v>1.597737141894719</v>
      </c>
      <c r="AO429" s="35">
        <f t="shared" si="185"/>
        <v>1.5022628981052812</v>
      </c>
      <c r="AP429" s="35">
        <f t="shared" si="186"/>
        <v>0.7</v>
      </c>
      <c r="AQ429" s="35">
        <f t="shared" si="187"/>
        <v>0.3317763281603428</v>
      </c>
      <c r="AR429" s="35">
        <f t="shared" si="188"/>
        <v>0.36822367183965715</v>
      </c>
    </row>
    <row r="430" spans="6:44" ht="15.75">
      <c r="F430">
        <v>638</v>
      </c>
      <c r="G430" s="35">
        <v>0.5</v>
      </c>
      <c r="H430" s="35">
        <v>1.1000000000000001</v>
      </c>
      <c r="I430" s="35">
        <v>1.5000001000000001</v>
      </c>
      <c r="J430" s="35">
        <v>0.90000004</v>
      </c>
      <c r="K430" s="35">
        <v>0.6</v>
      </c>
      <c r="L430" s="35">
        <v>0.5</v>
      </c>
      <c r="M430" s="35"/>
      <c r="N430" s="35">
        <v>0.90000004</v>
      </c>
      <c r="O430" s="35">
        <v>0.8</v>
      </c>
      <c r="P430" s="35">
        <v>0</v>
      </c>
      <c r="Q430" s="35"/>
      <c r="R430" s="34">
        <f t="shared" si="174"/>
        <v>0.5</v>
      </c>
      <c r="S430" s="34">
        <f t="shared" si="162"/>
        <v>0.95150000000000001</v>
      </c>
      <c r="T430" s="34">
        <f t="shared" si="163"/>
        <v>0.60330004022000006</v>
      </c>
      <c r="U430" s="34">
        <f t="shared" si="175"/>
        <v>-1.1068</v>
      </c>
      <c r="V430" s="15">
        <f t="shared" si="176"/>
        <v>0.24846794868262756</v>
      </c>
      <c r="W430" s="34">
        <f t="shared" si="164"/>
        <v>0.22362116375308275</v>
      </c>
      <c r="X430" s="34">
        <f t="shared" si="165"/>
        <v>1.2900000000000023E-2</v>
      </c>
      <c r="Y430" s="15">
        <f t="shared" si="177"/>
        <v>0.50322495527805666</v>
      </c>
      <c r="Z430" s="34">
        <f t="shared" si="166"/>
        <v>0.30193497316683399</v>
      </c>
      <c r="AA430" s="34">
        <f t="shared" si="167"/>
        <v>-0.3819999999999999</v>
      </c>
      <c r="AB430" s="15">
        <f t="shared" si="178"/>
        <v>0.40564461209270181</v>
      </c>
      <c r="AC430" s="34">
        <f t="shared" si="168"/>
        <v>0.2028223060463509</v>
      </c>
      <c r="AD430" s="34">
        <f t="shared" si="179"/>
        <v>-0.79680000000000006</v>
      </c>
      <c r="AE430" s="15">
        <f t="shared" si="180"/>
        <v>0.31071044569635931</v>
      </c>
      <c r="AF430" s="34">
        <f t="shared" si="169"/>
        <v>0.27963941355514121</v>
      </c>
      <c r="AG430" s="34">
        <f t="shared" si="170"/>
        <v>0.80779999999999985</v>
      </c>
      <c r="AH430" s="15">
        <f t="shared" si="181"/>
        <v>0.69164049960599694</v>
      </c>
      <c r="AI430" s="34">
        <f t="shared" si="171"/>
        <v>0.55331239968479762</v>
      </c>
      <c r="AJ430" s="34">
        <f t="shared" si="172"/>
        <v>4.2000000000000925E-3</v>
      </c>
      <c r="AK430" s="15">
        <f t="shared" si="182"/>
        <v>0.50104999845650278</v>
      </c>
      <c r="AL430" s="34">
        <f t="shared" si="173"/>
        <v>0</v>
      </c>
      <c r="AM430" s="35">
        <f t="shared" si="183"/>
        <v>5.1000001399999997</v>
      </c>
      <c r="AN430" s="35">
        <f t="shared" si="184"/>
        <v>2.7831784831862674</v>
      </c>
      <c r="AO430" s="35">
        <f t="shared" si="185"/>
        <v>2.3168216568137323</v>
      </c>
      <c r="AP430" s="35">
        <f t="shared" si="186"/>
        <v>1.7000000399999999</v>
      </c>
      <c r="AQ430" s="35">
        <f t="shared" si="187"/>
        <v>0.83295181323993883</v>
      </c>
      <c r="AR430" s="35">
        <f t="shared" si="188"/>
        <v>0.8670482267600611</v>
      </c>
    </row>
    <row r="431" spans="6:44" ht="15.75">
      <c r="F431">
        <v>639</v>
      </c>
      <c r="G431" s="35">
        <v>1</v>
      </c>
      <c r="H431" s="35">
        <v>1.7</v>
      </c>
      <c r="I431" s="35">
        <v>3.1000000999999999</v>
      </c>
      <c r="J431" s="35">
        <v>12.000000999999999</v>
      </c>
      <c r="K431" s="35">
        <v>6.0000004999999996</v>
      </c>
      <c r="L431" s="35">
        <v>0.8</v>
      </c>
      <c r="M431" s="35"/>
      <c r="N431" s="35">
        <v>1.6</v>
      </c>
      <c r="O431" s="35">
        <v>2.7</v>
      </c>
      <c r="P431" s="35">
        <v>0.4</v>
      </c>
      <c r="Q431" s="35"/>
      <c r="R431" s="34">
        <f t="shared" si="174"/>
        <v>1</v>
      </c>
      <c r="S431" s="34">
        <f t="shared" si="162"/>
        <v>1.4704999999999999</v>
      </c>
      <c r="T431" s="34">
        <f t="shared" si="163"/>
        <v>1.24682004022</v>
      </c>
      <c r="U431" s="34">
        <f t="shared" si="175"/>
        <v>-1.1068</v>
      </c>
      <c r="V431" s="15">
        <f t="shared" si="176"/>
        <v>0.24846794868262756</v>
      </c>
      <c r="W431" s="34">
        <f t="shared" si="164"/>
        <v>2.9816156326594792</v>
      </c>
      <c r="X431" s="34">
        <f t="shared" si="165"/>
        <v>1.2900000000000023E-2</v>
      </c>
      <c r="Y431" s="15">
        <f t="shared" si="177"/>
        <v>0.50322495527805666</v>
      </c>
      <c r="Z431" s="34">
        <f t="shared" si="166"/>
        <v>3.0193499832808173</v>
      </c>
      <c r="AA431" s="34">
        <f t="shared" si="167"/>
        <v>-0.3819999999999999</v>
      </c>
      <c r="AB431" s="15">
        <f t="shared" si="178"/>
        <v>0.40564461209270181</v>
      </c>
      <c r="AC431" s="34">
        <f t="shared" si="168"/>
        <v>0.32451568967416144</v>
      </c>
      <c r="AD431" s="34">
        <f t="shared" si="179"/>
        <v>-0.79680000000000006</v>
      </c>
      <c r="AE431" s="15">
        <f t="shared" si="180"/>
        <v>0.31071044569635931</v>
      </c>
      <c r="AF431" s="34">
        <f t="shared" si="169"/>
        <v>0.4971367131141749</v>
      </c>
      <c r="AG431" s="34">
        <f t="shared" si="170"/>
        <v>0.80779999999999985</v>
      </c>
      <c r="AH431" s="15">
        <f t="shared" si="181"/>
        <v>0.69164049960599694</v>
      </c>
      <c r="AI431" s="34">
        <f t="shared" si="171"/>
        <v>1.8674293489361919</v>
      </c>
      <c r="AJ431" s="34">
        <f t="shared" si="172"/>
        <v>4.2000000000000925E-3</v>
      </c>
      <c r="AK431" s="15">
        <f t="shared" si="182"/>
        <v>0.50104999845650278</v>
      </c>
      <c r="AL431" s="34">
        <f t="shared" si="173"/>
        <v>0.20041999938260113</v>
      </c>
      <c r="AM431" s="35">
        <f t="shared" si="183"/>
        <v>24.600001599999999</v>
      </c>
      <c r="AN431" s="35">
        <f t="shared" si="184"/>
        <v>10.042801345834457</v>
      </c>
      <c r="AO431" s="35">
        <f t="shared" si="185"/>
        <v>14.557200254165542</v>
      </c>
      <c r="AP431" s="35">
        <f t="shared" si="186"/>
        <v>4.7000000000000011</v>
      </c>
      <c r="AQ431" s="35">
        <f t="shared" si="187"/>
        <v>2.5649860614329683</v>
      </c>
      <c r="AR431" s="35">
        <f t="shared" si="188"/>
        <v>2.1350139385670328</v>
      </c>
    </row>
    <row r="432" spans="6:44" ht="15.75">
      <c r="F432">
        <v>640</v>
      </c>
      <c r="G432" s="35">
        <v>0.5</v>
      </c>
      <c r="H432" s="35">
        <v>1.5000001000000001</v>
      </c>
      <c r="I432" s="35">
        <v>3.1000000999999999</v>
      </c>
      <c r="J432" s="35">
        <v>2.6000000999999999</v>
      </c>
      <c r="K432" s="35">
        <v>3.0000002000000001</v>
      </c>
      <c r="L432" s="35">
        <v>0.5</v>
      </c>
      <c r="M432" s="35"/>
      <c r="N432" s="35">
        <v>0.90000004</v>
      </c>
      <c r="O432" s="35">
        <v>2.1000000999999999</v>
      </c>
      <c r="P432" s="35">
        <v>0.3</v>
      </c>
      <c r="Q432" s="35"/>
      <c r="R432" s="34">
        <f t="shared" si="174"/>
        <v>0.5</v>
      </c>
      <c r="S432" s="34">
        <f t="shared" si="162"/>
        <v>1.2975000864999999</v>
      </c>
      <c r="T432" s="34">
        <f t="shared" si="163"/>
        <v>1.24682004022</v>
      </c>
      <c r="U432" s="34">
        <f t="shared" si="175"/>
        <v>-1.1068</v>
      </c>
      <c r="V432" s="15">
        <f t="shared" si="176"/>
        <v>0.24846794868262756</v>
      </c>
      <c r="W432" s="34">
        <f t="shared" si="164"/>
        <v>0.64601669142162654</v>
      </c>
      <c r="X432" s="34">
        <f t="shared" si="165"/>
        <v>1.2900000000000023E-2</v>
      </c>
      <c r="Y432" s="15">
        <f t="shared" si="177"/>
        <v>0.50322495527805666</v>
      </c>
      <c r="Z432" s="34">
        <f t="shared" si="166"/>
        <v>1.5096749664791611</v>
      </c>
      <c r="AA432" s="34">
        <f t="shared" si="167"/>
        <v>-0.3819999999999999</v>
      </c>
      <c r="AB432" s="15">
        <f t="shared" si="178"/>
        <v>0.40564461209270181</v>
      </c>
      <c r="AC432" s="34">
        <f t="shared" si="168"/>
        <v>0.2028223060463509</v>
      </c>
      <c r="AD432" s="34">
        <f t="shared" si="179"/>
        <v>-0.79680000000000006</v>
      </c>
      <c r="AE432" s="15">
        <f t="shared" si="180"/>
        <v>0.31071044569635931</v>
      </c>
      <c r="AF432" s="34">
        <f t="shared" si="169"/>
        <v>0.27963941355514121</v>
      </c>
      <c r="AG432" s="34">
        <f t="shared" si="170"/>
        <v>0.80779999999999985</v>
      </c>
      <c r="AH432" s="15">
        <f t="shared" si="181"/>
        <v>0.69164049960599694</v>
      </c>
      <c r="AI432" s="34">
        <f t="shared" si="171"/>
        <v>1.4524451183366436</v>
      </c>
      <c r="AJ432" s="34">
        <f t="shared" si="172"/>
        <v>4.2000000000000925E-3</v>
      </c>
      <c r="AK432" s="15">
        <f t="shared" si="182"/>
        <v>0.50104999845650278</v>
      </c>
      <c r="AL432" s="34">
        <f t="shared" si="173"/>
        <v>0.15031499953695082</v>
      </c>
      <c r="AM432" s="35">
        <f t="shared" si="183"/>
        <v>11.2000005</v>
      </c>
      <c r="AN432" s="35">
        <f t="shared" si="184"/>
        <v>5.402834090667139</v>
      </c>
      <c r="AO432" s="35">
        <f t="shared" si="185"/>
        <v>5.7971664093328608</v>
      </c>
      <c r="AP432" s="35">
        <f t="shared" si="186"/>
        <v>3.3000001399999999</v>
      </c>
      <c r="AQ432" s="35">
        <f t="shared" si="187"/>
        <v>1.8823995314287356</v>
      </c>
      <c r="AR432" s="35">
        <f t="shared" si="188"/>
        <v>1.4176006085712642</v>
      </c>
    </row>
    <row r="433" spans="6:44" ht="15.75">
      <c r="F433">
        <v>641</v>
      </c>
      <c r="G433" s="35">
        <v>0.5</v>
      </c>
      <c r="H433" s="35">
        <v>1.1000000000000001</v>
      </c>
      <c r="I433" s="35">
        <v>1.5000001000000001</v>
      </c>
      <c r="J433" s="35">
        <v>0.90000004</v>
      </c>
      <c r="K433" s="35">
        <v>0.6</v>
      </c>
      <c r="L433" s="35">
        <v>0.5</v>
      </c>
      <c r="M433" s="35"/>
      <c r="N433" s="35">
        <v>0.90000004</v>
      </c>
      <c r="O433" s="35">
        <v>0.8</v>
      </c>
      <c r="P433" s="35">
        <v>0</v>
      </c>
      <c r="Q433" s="35"/>
      <c r="R433" s="34">
        <f t="shared" si="174"/>
        <v>0.5</v>
      </c>
      <c r="S433" s="34">
        <f t="shared" si="162"/>
        <v>0.95150000000000001</v>
      </c>
      <c r="T433" s="34">
        <f t="shared" si="163"/>
        <v>0.60330004022000006</v>
      </c>
      <c r="U433" s="34">
        <f t="shared" si="175"/>
        <v>-1.1068</v>
      </c>
      <c r="V433" s="15">
        <f t="shared" si="176"/>
        <v>0.24846794868262756</v>
      </c>
      <c r="W433" s="34">
        <f t="shared" si="164"/>
        <v>0.22362116375308275</v>
      </c>
      <c r="X433" s="34">
        <f t="shared" si="165"/>
        <v>1.2900000000000023E-2</v>
      </c>
      <c r="Y433" s="15">
        <f t="shared" si="177"/>
        <v>0.50322495527805666</v>
      </c>
      <c r="Z433" s="34">
        <f t="shared" si="166"/>
        <v>0.30193497316683399</v>
      </c>
      <c r="AA433" s="34">
        <f t="shared" si="167"/>
        <v>-0.3819999999999999</v>
      </c>
      <c r="AB433" s="15">
        <f t="shared" si="178"/>
        <v>0.40564461209270181</v>
      </c>
      <c r="AC433" s="34">
        <f t="shared" si="168"/>
        <v>0.2028223060463509</v>
      </c>
      <c r="AD433" s="34">
        <f t="shared" si="179"/>
        <v>-0.79680000000000006</v>
      </c>
      <c r="AE433" s="15">
        <f t="shared" si="180"/>
        <v>0.31071044569635931</v>
      </c>
      <c r="AF433" s="34">
        <f t="shared" si="169"/>
        <v>0.27963941355514121</v>
      </c>
      <c r="AG433" s="34">
        <f t="shared" si="170"/>
        <v>0.80779999999999985</v>
      </c>
      <c r="AH433" s="15">
        <f t="shared" si="181"/>
        <v>0.69164049960599694</v>
      </c>
      <c r="AI433" s="34">
        <f t="shared" si="171"/>
        <v>0.55331239968479762</v>
      </c>
      <c r="AJ433" s="34">
        <f t="shared" si="172"/>
        <v>4.2000000000000925E-3</v>
      </c>
      <c r="AK433" s="15">
        <f t="shared" si="182"/>
        <v>0.50104999845650278</v>
      </c>
      <c r="AL433" s="34">
        <f t="shared" si="173"/>
        <v>0</v>
      </c>
      <c r="AM433" s="35">
        <f t="shared" si="183"/>
        <v>5.1000001399999997</v>
      </c>
      <c r="AN433" s="35">
        <f t="shared" si="184"/>
        <v>2.7831784831862674</v>
      </c>
      <c r="AO433" s="35">
        <f t="shared" si="185"/>
        <v>2.3168216568137323</v>
      </c>
      <c r="AP433" s="35">
        <f t="shared" si="186"/>
        <v>1.7000000399999999</v>
      </c>
      <c r="AQ433" s="35">
        <f t="shared" si="187"/>
        <v>0.83295181323993883</v>
      </c>
      <c r="AR433" s="35">
        <f t="shared" si="188"/>
        <v>0.8670482267600611</v>
      </c>
    </row>
    <row r="434" spans="6:44" ht="15.75">
      <c r="F434">
        <v>642</v>
      </c>
      <c r="G434" s="35">
        <v>0.4</v>
      </c>
      <c r="H434" s="35">
        <v>0.4</v>
      </c>
      <c r="I434" s="35">
        <v>1.8000001000000001</v>
      </c>
      <c r="J434" s="35">
        <v>0.5</v>
      </c>
      <c r="K434" s="35">
        <v>0.5</v>
      </c>
      <c r="L434" s="35">
        <v>0</v>
      </c>
      <c r="M434" s="35"/>
      <c r="N434" s="35">
        <v>0</v>
      </c>
      <c r="O434" s="35">
        <v>0.5</v>
      </c>
      <c r="P434" s="35">
        <v>0</v>
      </c>
      <c r="Q434" s="35"/>
      <c r="R434" s="34">
        <f t="shared" si="174"/>
        <v>0.4</v>
      </c>
      <c r="S434" s="34">
        <f t="shared" si="162"/>
        <v>0.34600000000000003</v>
      </c>
      <c r="T434" s="34">
        <f t="shared" si="163"/>
        <v>0.72396004022000005</v>
      </c>
      <c r="U434" s="34">
        <f t="shared" si="175"/>
        <v>-1.1068</v>
      </c>
      <c r="V434" s="15">
        <f t="shared" si="176"/>
        <v>0.24846794868262756</v>
      </c>
      <c r="W434" s="34">
        <f t="shared" si="164"/>
        <v>0.12423397434131378</v>
      </c>
      <c r="X434" s="34">
        <f t="shared" si="165"/>
        <v>1.2900000000000023E-2</v>
      </c>
      <c r="Y434" s="15">
        <f t="shared" si="177"/>
        <v>0.50322495527805666</v>
      </c>
      <c r="Z434" s="34">
        <f t="shared" si="166"/>
        <v>0.25161247763902833</v>
      </c>
      <c r="AA434" s="34">
        <f t="shared" si="167"/>
        <v>-0.3819999999999999</v>
      </c>
      <c r="AB434" s="15">
        <f t="shared" si="178"/>
        <v>0.40564461209270181</v>
      </c>
      <c r="AC434" s="34">
        <f t="shared" si="168"/>
        <v>0</v>
      </c>
      <c r="AD434" s="34">
        <f t="shared" si="179"/>
        <v>-0.79680000000000006</v>
      </c>
      <c r="AE434" s="15">
        <f t="shared" si="180"/>
        <v>0.31071044569635931</v>
      </c>
      <c r="AF434" s="34">
        <f t="shared" si="169"/>
        <v>0</v>
      </c>
      <c r="AG434" s="34">
        <f t="shared" si="170"/>
        <v>0.80779999999999985</v>
      </c>
      <c r="AH434" s="15">
        <f t="shared" si="181"/>
        <v>0.69164049960599694</v>
      </c>
      <c r="AI434" s="34">
        <f t="shared" si="171"/>
        <v>0.34582024980299847</v>
      </c>
      <c r="AJ434" s="34">
        <f t="shared" si="172"/>
        <v>4.2000000000000925E-3</v>
      </c>
      <c r="AK434" s="15">
        <f t="shared" si="182"/>
        <v>0.50104999845650278</v>
      </c>
      <c r="AL434" s="34">
        <f t="shared" si="173"/>
        <v>0</v>
      </c>
      <c r="AM434" s="35">
        <f t="shared" si="183"/>
        <v>3.6000000999999999</v>
      </c>
      <c r="AN434" s="35">
        <f t="shared" si="184"/>
        <v>1.8458064922003421</v>
      </c>
      <c r="AO434" s="35">
        <f t="shared" si="185"/>
        <v>1.7541936077996578</v>
      </c>
      <c r="AP434" s="35">
        <f t="shared" si="186"/>
        <v>0.5</v>
      </c>
      <c r="AQ434" s="35">
        <f t="shared" si="187"/>
        <v>0.34582024980299847</v>
      </c>
      <c r="AR434" s="35">
        <f t="shared" si="188"/>
        <v>0.15417975019700153</v>
      </c>
    </row>
    <row r="435" spans="6:44" ht="15.75">
      <c r="F435">
        <v>643</v>
      </c>
      <c r="G435" s="35">
        <v>0.5</v>
      </c>
      <c r="H435" s="35">
        <v>0.6</v>
      </c>
      <c r="I435" s="35">
        <v>2</v>
      </c>
      <c r="J435" s="35">
        <v>0.70000004999999998</v>
      </c>
      <c r="K435" s="35">
        <v>1.2</v>
      </c>
      <c r="L435" s="35">
        <v>0</v>
      </c>
      <c r="M435" s="35"/>
      <c r="N435" s="35">
        <v>1</v>
      </c>
      <c r="O435" s="35">
        <v>1.5000001000000001</v>
      </c>
      <c r="P435" s="35">
        <v>0</v>
      </c>
      <c r="Q435" s="35"/>
      <c r="R435" s="34">
        <f t="shared" si="174"/>
        <v>0.5</v>
      </c>
      <c r="S435" s="34">
        <f t="shared" si="162"/>
        <v>0.51900000000000002</v>
      </c>
      <c r="T435" s="34">
        <f t="shared" si="163"/>
        <v>0.8044</v>
      </c>
      <c r="U435" s="34">
        <f t="shared" si="175"/>
        <v>-1.1068</v>
      </c>
      <c r="V435" s="15">
        <f t="shared" si="176"/>
        <v>0.24846794868262756</v>
      </c>
      <c r="W435" s="34">
        <f t="shared" si="164"/>
        <v>0.17392757650123672</v>
      </c>
      <c r="X435" s="34">
        <f t="shared" si="165"/>
        <v>1.2900000000000023E-2</v>
      </c>
      <c r="Y435" s="15">
        <f t="shared" si="177"/>
        <v>0.50322495527805666</v>
      </c>
      <c r="Z435" s="34">
        <f t="shared" si="166"/>
        <v>0.60386994633366797</v>
      </c>
      <c r="AA435" s="34">
        <f t="shared" si="167"/>
        <v>-0.3819999999999999</v>
      </c>
      <c r="AB435" s="15">
        <f t="shared" si="178"/>
        <v>0.40564461209270181</v>
      </c>
      <c r="AC435" s="34">
        <f t="shared" si="168"/>
        <v>0</v>
      </c>
      <c r="AD435" s="34">
        <f t="shared" si="179"/>
        <v>-0.79680000000000006</v>
      </c>
      <c r="AE435" s="15">
        <f t="shared" si="180"/>
        <v>0.31071044569635931</v>
      </c>
      <c r="AF435" s="34">
        <f t="shared" si="169"/>
        <v>0.31071044569635931</v>
      </c>
      <c r="AG435" s="34">
        <f t="shared" si="170"/>
        <v>0.80779999999999985</v>
      </c>
      <c r="AH435" s="15">
        <f t="shared" si="181"/>
        <v>0.69164049960599694</v>
      </c>
      <c r="AI435" s="34">
        <f t="shared" si="171"/>
        <v>1.0374608185730454</v>
      </c>
      <c r="AJ435" s="34">
        <f t="shared" si="172"/>
        <v>4.2000000000000925E-3</v>
      </c>
      <c r="AK435" s="15">
        <f t="shared" si="182"/>
        <v>0.50104999845650278</v>
      </c>
      <c r="AL435" s="34">
        <f t="shared" si="173"/>
        <v>0</v>
      </c>
      <c r="AM435" s="35">
        <f t="shared" si="183"/>
        <v>5.0000000499999997</v>
      </c>
      <c r="AN435" s="35">
        <f t="shared" si="184"/>
        <v>2.6011975228349047</v>
      </c>
      <c r="AO435" s="35">
        <f t="shared" si="185"/>
        <v>2.398802527165095</v>
      </c>
      <c r="AP435" s="35">
        <f t="shared" si="186"/>
        <v>2.5000001000000003</v>
      </c>
      <c r="AQ435" s="35">
        <f t="shared" si="187"/>
        <v>1.3481712642694048</v>
      </c>
      <c r="AR435" s="35">
        <f t="shared" si="188"/>
        <v>1.1518288357305955</v>
      </c>
    </row>
    <row r="436" spans="6:44" ht="15.75">
      <c r="F436">
        <v>644</v>
      </c>
      <c r="G436" s="35">
        <v>0.4</v>
      </c>
      <c r="H436" s="35">
        <v>0.4</v>
      </c>
      <c r="I436" s="35">
        <v>1.8000001000000001</v>
      </c>
      <c r="J436" s="35">
        <v>0.5</v>
      </c>
      <c r="K436" s="35">
        <v>0.5</v>
      </c>
      <c r="L436" s="35">
        <v>0</v>
      </c>
      <c r="M436" s="35"/>
      <c r="N436" s="35">
        <v>0</v>
      </c>
      <c r="O436" s="35">
        <v>0.5</v>
      </c>
      <c r="P436" s="35">
        <v>0</v>
      </c>
      <c r="Q436" s="35"/>
      <c r="R436" s="34">
        <f t="shared" si="174"/>
        <v>0.4</v>
      </c>
      <c r="S436" s="34">
        <f t="shared" si="162"/>
        <v>0.34600000000000003</v>
      </c>
      <c r="T436" s="34">
        <f t="shared" si="163"/>
        <v>0.72396004022000005</v>
      </c>
      <c r="U436" s="34">
        <f t="shared" si="175"/>
        <v>-1.1068</v>
      </c>
      <c r="V436" s="15">
        <f t="shared" si="176"/>
        <v>0.24846794868262756</v>
      </c>
      <c r="W436" s="34">
        <f t="shared" si="164"/>
        <v>0.12423397434131378</v>
      </c>
      <c r="X436" s="34">
        <f t="shared" si="165"/>
        <v>1.2900000000000023E-2</v>
      </c>
      <c r="Y436" s="15">
        <f t="shared" si="177"/>
        <v>0.50322495527805666</v>
      </c>
      <c r="Z436" s="34">
        <f t="shared" si="166"/>
        <v>0.25161247763902833</v>
      </c>
      <c r="AA436" s="34">
        <f t="shared" si="167"/>
        <v>-0.3819999999999999</v>
      </c>
      <c r="AB436" s="15">
        <f t="shared" si="178"/>
        <v>0.40564461209270181</v>
      </c>
      <c r="AC436" s="34">
        <f t="shared" si="168"/>
        <v>0</v>
      </c>
      <c r="AD436" s="34">
        <f t="shared" si="179"/>
        <v>-0.79680000000000006</v>
      </c>
      <c r="AE436" s="15">
        <f t="shared" si="180"/>
        <v>0.31071044569635931</v>
      </c>
      <c r="AF436" s="34">
        <f t="shared" si="169"/>
        <v>0</v>
      </c>
      <c r="AG436" s="34">
        <f t="shared" si="170"/>
        <v>0.80779999999999985</v>
      </c>
      <c r="AH436" s="15">
        <f t="shared" si="181"/>
        <v>0.69164049960599694</v>
      </c>
      <c r="AI436" s="34">
        <f t="shared" si="171"/>
        <v>0.34582024980299847</v>
      </c>
      <c r="AJ436" s="34">
        <f t="shared" si="172"/>
        <v>4.2000000000000925E-3</v>
      </c>
      <c r="AK436" s="15">
        <f t="shared" si="182"/>
        <v>0.50104999845650278</v>
      </c>
      <c r="AL436" s="34">
        <f t="shared" si="173"/>
        <v>0</v>
      </c>
      <c r="AM436" s="35">
        <f t="shared" si="183"/>
        <v>3.6000000999999999</v>
      </c>
      <c r="AN436" s="35">
        <f t="shared" si="184"/>
        <v>1.8458064922003421</v>
      </c>
      <c r="AO436" s="35">
        <f t="shared" si="185"/>
        <v>1.7541936077996578</v>
      </c>
      <c r="AP436" s="35">
        <f t="shared" si="186"/>
        <v>0.5</v>
      </c>
      <c r="AQ436" s="35">
        <f t="shared" si="187"/>
        <v>0.34582024980299847</v>
      </c>
      <c r="AR436" s="35">
        <f t="shared" si="188"/>
        <v>0.15417975019700153</v>
      </c>
    </row>
    <row r="437" spans="6:44" ht="15.75">
      <c r="F437">
        <v>645</v>
      </c>
      <c r="G437" s="35">
        <v>0.5</v>
      </c>
      <c r="H437" s="35">
        <v>1.5000001000000001</v>
      </c>
      <c r="I437" s="35">
        <v>3.1000000999999999</v>
      </c>
      <c r="J437" s="35">
        <v>3.9</v>
      </c>
      <c r="K437" s="35">
        <v>5.8</v>
      </c>
      <c r="L437" s="35">
        <v>0.5</v>
      </c>
      <c r="M437" s="35"/>
      <c r="N437" s="35">
        <v>1.6</v>
      </c>
      <c r="O437" s="35">
        <v>2.8000001999999999</v>
      </c>
      <c r="P437" s="35">
        <v>0.3</v>
      </c>
      <c r="Q437" s="35"/>
      <c r="R437" s="34">
        <f t="shared" si="174"/>
        <v>0.5</v>
      </c>
      <c r="S437" s="34">
        <f t="shared" si="162"/>
        <v>1.2975000864999999</v>
      </c>
      <c r="T437" s="34">
        <f t="shared" si="163"/>
        <v>1.24682004022</v>
      </c>
      <c r="U437" s="34">
        <f t="shared" si="175"/>
        <v>-1.1068</v>
      </c>
      <c r="V437" s="15">
        <f t="shared" si="176"/>
        <v>0.24846794868262756</v>
      </c>
      <c r="W437" s="34">
        <f t="shared" si="164"/>
        <v>0.96902499986224744</v>
      </c>
      <c r="X437" s="34">
        <f t="shared" si="165"/>
        <v>1.2900000000000023E-2</v>
      </c>
      <c r="Y437" s="15">
        <f t="shared" si="177"/>
        <v>0.50322495527805666</v>
      </c>
      <c r="Z437" s="34">
        <f t="shared" si="166"/>
        <v>2.9187047406127284</v>
      </c>
      <c r="AA437" s="34">
        <f t="shared" si="167"/>
        <v>-0.3819999999999999</v>
      </c>
      <c r="AB437" s="15">
        <f t="shared" si="178"/>
        <v>0.40564461209270181</v>
      </c>
      <c r="AC437" s="34">
        <f t="shared" si="168"/>
        <v>0.2028223060463509</v>
      </c>
      <c r="AD437" s="34">
        <f t="shared" si="179"/>
        <v>-0.79680000000000006</v>
      </c>
      <c r="AE437" s="15">
        <f t="shared" si="180"/>
        <v>0.31071044569635931</v>
      </c>
      <c r="AF437" s="34">
        <f t="shared" si="169"/>
        <v>0.4971367131141749</v>
      </c>
      <c r="AG437" s="34">
        <f t="shared" si="170"/>
        <v>0.80779999999999985</v>
      </c>
      <c r="AH437" s="15">
        <f t="shared" si="181"/>
        <v>0.69164049960599694</v>
      </c>
      <c r="AI437" s="34">
        <f t="shared" si="171"/>
        <v>1.9365935372248912</v>
      </c>
      <c r="AJ437" s="34">
        <f t="shared" si="172"/>
        <v>4.2000000000000925E-3</v>
      </c>
      <c r="AK437" s="15">
        <f t="shared" si="182"/>
        <v>0.50104999845650278</v>
      </c>
      <c r="AL437" s="34">
        <f t="shared" si="173"/>
        <v>0.15031499953695082</v>
      </c>
      <c r="AM437" s="35">
        <f t="shared" si="183"/>
        <v>15.300000199999999</v>
      </c>
      <c r="AN437" s="35">
        <f t="shared" si="184"/>
        <v>7.1348721732413267</v>
      </c>
      <c r="AO437" s="35">
        <f t="shared" si="185"/>
        <v>8.1651280267586728</v>
      </c>
      <c r="AP437" s="35">
        <f t="shared" si="186"/>
        <v>4.7000001999999999</v>
      </c>
      <c r="AQ437" s="35">
        <f t="shared" si="187"/>
        <v>2.5840452498760169</v>
      </c>
      <c r="AR437" s="35">
        <f t="shared" si="188"/>
        <v>2.1159549501239829</v>
      </c>
    </row>
    <row r="438" spans="6:44" ht="15.75">
      <c r="F438">
        <v>646</v>
      </c>
      <c r="G438" s="35">
        <v>1</v>
      </c>
      <c r="H438" s="35">
        <v>1.7</v>
      </c>
      <c r="I438" s="35">
        <v>3.5000002000000001</v>
      </c>
      <c r="J438" s="35">
        <v>10.900001</v>
      </c>
      <c r="K438" s="35">
        <v>8.9000009999999996</v>
      </c>
      <c r="L438" s="35">
        <v>2.8000001999999999</v>
      </c>
      <c r="M438" s="35"/>
      <c r="N438" s="35">
        <v>1.6</v>
      </c>
      <c r="O438" s="35">
        <v>3.1000000999999999</v>
      </c>
      <c r="P438" s="35">
        <v>0.5</v>
      </c>
      <c r="Q438" s="35"/>
      <c r="R438" s="34">
        <f t="shared" si="174"/>
        <v>1</v>
      </c>
      <c r="S438" s="34">
        <f t="shared" si="162"/>
        <v>1.4704999999999999</v>
      </c>
      <c r="T438" s="34">
        <f t="shared" si="163"/>
        <v>1.4077000804399999</v>
      </c>
      <c r="U438" s="34">
        <f t="shared" si="175"/>
        <v>-1.1068</v>
      </c>
      <c r="V438" s="15">
        <f t="shared" si="176"/>
        <v>0.24846794868262756</v>
      </c>
      <c r="W438" s="34">
        <f t="shared" si="164"/>
        <v>2.7083008891085889</v>
      </c>
      <c r="X438" s="34">
        <f t="shared" si="165"/>
        <v>1.2900000000000023E-2</v>
      </c>
      <c r="Y438" s="15">
        <f t="shared" si="177"/>
        <v>0.50322495527805666</v>
      </c>
      <c r="Z438" s="34">
        <f t="shared" si="166"/>
        <v>4.4787026051996595</v>
      </c>
      <c r="AA438" s="34">
        <f t="shared" si="167"/>
        <v>-0.3819999999999999</v>
      </c>
      <c r="AB438" s="15">
        <f t="shared" si="178"/>
        <v>0.40564461209270181</v>
      </c>
      <c r="AC438" s="34">
        <f t="shared" si="168"/>
        <v>1.1358049949884874</v>
      </c>
      <c r="AD438" s="34">
        <f t="shared" si="179"/>
        <v>-0.79680000000000006</v>
      </c>
      <c r="AE438" s="15">
        <f t="shared" si="180"/>
        <v>0.31071044569635931</v>
      </c>
      <c r="AF438" s="34">
        <f t="shared" si="169"/>
        <v>0.4971367131141749</v>
      </c>
      <c r="AG438" s="34">
        <f t="shared" si="170"/>
        <v>0.80779999999999985</v>
      </c>
      <c r="AH438" s="15">
        <f t="shared" si="181"/>
        <v>0.69164049960599694</v>
      </c>
      <c r="AI438" s="34">
        <f t="shared" si="171"/>
        <v>2.1440856179426406</v>
      </c>
      <c r="AJ438" s="34">
        <f t="shared" si="172"/>
        <v>4.2000000000000925E-3</v>
      </c>
      <c r="AK438" s="15">
        <f t="shared" si="182"/>
        <v>0.50104999845650278</v>
      </c>
      <c r="AL438" s="34">
        <f t="shared" si="173"/>
        <v>0.25052499922825139</v>
      </c>
      <c r="AM438" s="35">
        <f t="shared" si="183"/>
        <v>28.8000024</v>
      </c>
      <c r="AN438" s="35">
        <f t="shared" si="184"/>
        <v>12.201008569736736</v>
      </c>
      <c r="AO438" s="35">
        <f t="shared" si="185"/>
        <v>16.598993830263264</v>
      </c>
      <c r="AP438" s="35">
        <f t="shared" si="186"/>
        <v>5.2000001000000005</v>
      </c>
      <c r="AQ438" s="35">
        <f t="shared" si="187"/>
        <v>2.8917473302850669</v>
      </c>
      <c r="AR438" s="35">
        <f t="shared" si="188"/>
        <v>2.3082527697149335</v>
      </c>
    </row>
    <row r="439" spans="6:44" ht="15.75">
      <c r="F439">
        <v>647</v>
      </c>
      <c r="G439" s="35">
        <v>0.1</v>
      </c>
      <c r="H439" s="35">
        <v>0.5</v>
      </c>
      <c r="I439" s="35">
        <v>0.90000004</v>
      </c>
      <c r="J439" s="35">
        <v>0.4</v>
      </c>
      <c r="K439" s="35">
        <v>1.2</v>
      </c>
      <c r="L439" s="35">
        <v>0</v>
      </c>
      <c r="M439" s="35"/>
      <c r="N439" s="35">
        <v>0.4</v>
      </c>
      <c r="O439" s="35">
        <v>0.3</v>
      </c>
      <c r="P439" s="35">
        <v>0</v>
      </c>
      <c r="Q439" s="35"/>
      <c r="R439" s="34">
        <f t="shared" si="174"/>
        <v>0.1</v>
      </c>
      <c r="S439" s="34">
        <f t="shared" si="162"/>
        <v>0.4325</v>
      </c>
      <c r="T439" s="34">
        <f t="shared" si="163"/>
        <v>0.36198001608800001</v>
      </c>
      <c r="U439" s="34">
        <f t="shared" si="175"/>
        <v>-1.1068</v>
      </c>
      <c r="V439" s="15">
        <f t="shared" si="176"/>
        <v>0.24846794868262756</v>
      </c>
      <c r="W439" s="34">
        <f t="shared" si="164"/>
        <v>9.9387179473051035E-2</v>
      </c>
      <c r="X439" s="34">
        <f t="shared" si="165"/>
        <v>1.2900000000000023E-2</v>
      </c>
      <c r="Y439" s="15">
        <f t="shared" si="177"/>
        <v>0.50322495527805666</v>
      </c>
      <c r="Z439" s="34">
        <f t="shared" si="166"/>
        <v>0.60386994633366797</v>
      </c>
      <c r="AA439" s="34">
        <f t="shared" si="167"/>
        <v>-0.3819999999999999</v>
      </c>
      <c r="AB439" s="15">
        <f t="shared" si="178"/>
        <v>0.40564461209270181</v>
      </c>
      <c r="AC439" s="34">
        <f t="shared" si="168"/>
        <v>0</v>
      </c>
      <c r="AD439" s="34">
        <f t="shared" si="179"/>
        <v>-0.79680000000000006</v>
      </c>
      <c r="AE439" s="15">
        <f t="shared" si="180"/>
        <v>0.31071044569635931</v>
      </c>
      <c r="AF439" s="34">
        <f t="shared" si="169"/>
        <v>0.12428417827854372</v>
      </c>
      <c r="AG439" s="34">
        <f t="shared" si="170"/>
        <v>0.80779999999999985</v>
      </c>
      <c r="AH439" s="15">
        <f t="shared" si="181"/>
        <v>0.69164049960599694</v>
      </c>
      <c r="AI439" s="34">
        <f t="shared" si="171"/>
        <v>0.20749214988179907</v>
      </c>
      <c r="AJ439" s="34">
        <f t="shared" si="172"/>
        <v>4.2000000000000925E-3</v>
      </c>
      <c r="AK439" s="15">
        <f t="shared" si="182"/>
        <v>0.50104999845650278</v>
      </c>
      <c r="AL439" s="34">
        <f t="shared" si="173"/>
        <v>0</v>
      </c>
      <c r="AM439" s="35">
        <f t="shared" si="183"/>
        <v>3.1000000400000003</v>
      </c>
      <c r="AN439" s="35">
        <f t="shared" si="184"/>
        <v>1.597737141894719</v>
      </c>
      <c r="AO439" s="35">
        <f t="shared" si="185"/>
        <v>1.5022628981052812</v>
      </c>
      <c r="AP439" s="35">
        <f t="shared" si="186"/>
        <v>0.7</v>
      </c>
      <c r="AQ439" s="35">
        <f t="shared" si="187"/>
        <v>0.3317763281603428</v>
      </c>
      <c r="AR439" s="35">
        <f t="shared" si="188"/>
        <v>0.36822367183965715</v>
      </c>
    </row>
    <row r="440" spans="6:44" ht="15.75">
      <c r="F440">
        <v>648</v>
      </c>
      <c r="G440" s="35">
        <v>0.2</v>
      </c>
      <c r="H440" s="35">
        <v>1.1000000000000001</v>
      </c>
      <c r="I440" s="35">
        <v>3.0000002000000001</v>
      </c>
      <c r="J440" s="35">
        <v>3.1000000999999999</v>
      </c>
      <c r="K440" s="35">
        <v>1</v>
      </c>
      <c r="L440" s="35">
        <v>0</v>
      </c>
      <c r="M440" s="35"/>
      <c r="N440" s="35">
        <v>0.3</v>
      </c>
      <c r="O440" s="35">
        <v>1</v>
      </c>
      <c r="P440" s="35">
        <v>0</v>
      </c>
      <c r="Q440" s="35"/>
      <c r="R440" s="34">
        <f t="shared" si="174"/>
        <v>0.2</v>
      </c>
      <c r="S440" s="34">
        <f t="shared" si="162"/>
        <v>0.95150000000000001</v>
      </c>
      <c r="T440" s="34">
        <f t="shared" si="163"/>
        <v>1.2066000804400001</v>
      </c>
      <c r="U440" s="34">
        <f t="shared" si="175"/>
        <v>-1.1068</v>
      </c>
      <c r="V440" s="15">
        <f t="shared" si="176"/>
        <v>0.24846794868262756</v>
      </c>
      <c r="W440" s="34">
        <f t="shared" si="164"/>
        <v>0.77025066576294032</v>
      </c>
      <c r="X440" s="34">
        <f t="shared" si="165"/>
        <v>1.2900000000000023E-2</v>
      </c>
      <c r="Y440" s="15">
        <f t="shared" si="177"/>
        <v>0.50322495527805666</v>
      </c>
      <c r="Z440" s="34">
        <f t="shared" si="166"/>
        <v>0.50322495527805666</v>
      </c>
      <c r="AA440" s="34">
        <f t="shared" si="167"/>
        <v>-0.3819999999999999</v>
      </c>
      <c r="AB440" s="15">
        <f t="shared" si="178"/>
        <v>0.40564461209270181</v>
      </c>
      <c r="AC440" s="34">
        <f t="shared" si="168"/>
        <v>0</v>
      </c>
      <c r="AD440" s="34">
        <f t="shared" si="179"/>
        <v>-0.79680000000000006</v>
      </c>
      <c r="AE440" s="15">
        <f t="shared" si="180"/>
        <v>0.31071044569635931</v>
      </c>
      <c r="AF440" s="34">
        <f t="shared" si="169"/>
        <v>9.3213133708907783E-2</v>
      </c>
      <c r="AG440" s="34">
        <f t="shared" si="170"/>
        <v>0.80779999999999985</v>
      </c>
      <c r="AH440" s="15">
        <f t="shared" si="181"/>
        <v>0.69164049960599694</v>
      </c>
      <c r="AI440" s="34">
        <f t="shared" si="171"/>
        <v>0.69164049960599694</v>
      </c>
      <c r="AJ440" s="34">
        <f t="shared" si="172"/>
        <v>4.2000000000000925E-3</v>
      </c>
      <c r="AK440" s="15">
        <f t="shared" si="182"/>
        <v>0.50104999845650278</v>
      </c>
      <c r="AL440" s="34">
        <f t="shared" si="173"/>
        <v>0</v>
      </c>
      <c r="AM440" s="35">
        <f t="shared" si="183"/>
        <v>8.4000003000000003</v>
      </c>
      <c r="AN440" s="35">
        <f t="shared" si="184"/>
        <v>3.6315757014809966</v>
      </c>
      <c r="AO440" s="35">
        <f t="shared" si="185"/>
        <v>4.7684245985190037</v>
      </c>
      <c r="AP440" s="35">
        <f t="shared" si="186"/>
        <v>1.3</v>
      </c>
      <c r="AQ440" s="35">
        <f t="shared" si="187"/>
        <v>0.78485363331490476</v>
      </c>
      <c r="AR440" s="35">
        <f t="shared" si="188"/>
        <v>0.51514636668509528</v>
      </c>
    </row>
    <row r="441" spans="6:44" ht="15.75">
      <c r="F441">
        <v>649</v>
      </c>
      <c r="G441" s="35">
        <v>0.1</v>
      </c>
      <c r="H441" s="35">
        <v>1</v>
      </c>
      <c r="I441" s="35">
        <v>1</v>
      </c>
      <c r="J441" s="35">
        <v>0.1</v>
      </c>
      <c r="K441" s="35">
        <v>1.2</v>
      </c>
      <c r="L441" s="35">
        <v>0</v>
      </c>
      <c r="M441" s="35"/>
      <c r="N441" s="35">
        <v>0.1</v>
      </c>
      <c r="O441" s="35">
        <v>0.3</v>
      </c>
      <c r="P441" s="35">
        <v>0</v>
      </c>
      <c r="Q441" s="35"/>
      <c r="R441" s="34">
        <f t="shared" si="174"/>
        <v>0.1</v>
      </c>
      <c r="S441" s="34">
        <f t="shared" si="162"/>
        <v>0.86499999999999999</v>
      </c>
      <c r="T441" s="34">
        <f t="shared" si="163"/>
        <v>0.4022</v>
      </c>
      <c r="U441" s="34">
        <f t="shared" si="175"/>
        <v>-1.1068</v>
      </c>
      <c r="V441" s="15">
        <f t="shared" si="176"/>
        <v>0.24846794868262756</v>
      </c>
      <c r="W441" s="34">
        <f t="shared" si="164"/>
        <v>2.4846794868262759E-2</v>
      </c>
      <c r="X441" s="34">
        <f t="shared" si="165"/>
        <v>1.2900000000000023E-2</v>
      </c>
      <c r="Y441" s="15">
        <f t="shared" si="177"/>
        <v>0.50322495527805666</v>
      </c>
      <c r="Z441" s="34">
        <f t="shared" si="166"/>
        <v>0.60386994633366797</v>
      </c>
      <c r="AA441" s="34">
        <f t="shared" si="167"/>
        <v>-0.3819999999999999</v>
      </c>
      <c r="AB441" s="15">
        <f t="shared" si="178"/>
        <v>0.40564461209270181</v>
      </c>
      <c r="AC441" s="34">
        <f t="shared" si="168"/>
        <v>0</v>
      </c>
      <c r="AD441" s="34">
        <f t="shared" si="179"/>
        <v>-0.79680000000000006</v>
      </c>
      <c r="AE441" s="15">
        <f t="shared" si="180"/>
        <v>0.31071044569635931</v>
      </c>
      <c r="AF441" s="34">
        <f t="shared" si="169"/>
        <v>3.1071044569635931E-2</v>
      </c>
      <c r="AG441" s="34">
        <f t="shared" si="170"/>
        <v>0.80779999999999985</v>
      </c>
      <c r="AH441" s="15">
        <f t="shared" si="181"/>
        <v>0.69164049960599694</v>
      </c>
      <c r="AI441" s="34">
        <f t="shared" si="171"/>
        <v>0.20749214988179907</v>
      </c>
      <c r="AJ441" s="34">
        <f t="shared" si="172"/>
        <v>4.2000000000000925E-3</v>
      </c>
      <c r="AK441" s="15">
        <f t="shared" si="182"/>
        <v>0.50104999845650278</v>
      </c>
      <c r="AL441" s="34">
        <f t="shared" si="173"/>
        <v>0</v>
      </c>
      <c r="AM441" s="35">
        <f t="shared" si="183"/>
        <v>3.4000000000000004</v>
      </c>
      <c r="AN441" s="35">
        <f t="shared" si="184"/>
        <v>1.9959167412019307</v>
      </c>
      <c r="AO441" s="35">
        <f t="shared" si="185"/>
        <v>1.4040832587980696</v>
      </c>
      <c r="AP441" s="35">
        <f t="shared" si="186"/>
        <v>0.4</v>
      </c>
      <c r="AQ441" s="35">
        <f t="shared" si="187"/>
        <v>0.23856319445143501</v>
      </c>
      <c r="AR441" s="35">
        <f t="shared" si="188"/>
        <v>0.16143680554856502</v>
      </c>
    </row>
    <row r="442" spans="6:44" ht="15.75">
      <c r="F442">
        <v>650</v>
      </c>
      <c r="G442" s="35">
        <v>0.1</v>
      </c>
      <c r="H442" s="35">
        <v>1</v>
      </c>
      <c r="I442" s="35">
        <v>1</v>
      </c>
      <c r="J442" s="35">
        <v>0.1</v>
      </c>
      <c r="K442" s="35">
        <v>4</v>
      </c>
      <c r="L442" s="35">
        <v>0</v>
      </c>
      <c r="M442" s="35"/>
      <c r="N442" s="35">
        <v>0.1</v>
      </c>
      <c r="O442" s="35">
        <v>1.3000001000000001</v>
      </c>
      <c r="P442" s="35">
        <v>0</v>
      </c>
      <c r="Q442" s="35"/>
      <c r="R442" s="34">
        <f t="shared" si="174"/>
        <v>0.1</v>
      </c>
      <c r="S442" s="34">
        <f t="shared" si="162"/>
        <v>0.86499999999999999</v>
      </c>
      <c r="T442" s="34">
        <f t="shared" si="163"/>
        <v>0.4022</v>
      </c>
      <c r="U442" s="34">
        <f t="shared" si="175"/>
        <v>-1.1068</v>
      </c>
      <c r="V442" s="15">
        <f t="shared" si="176"/>
        <v>0.24846794868262756</v>
      </c>
      <c r="W442" s="34">
        <f t="shared" si="164"/>
        <v>2.4846794868262759E-2</v>
      </c>
      <c r="X442" s="34">
        <f t="shared" si="165"/>
        <v>1.2900000000000023E-2</v>
      </c>
      <c r="Y442" s="15">
        <f t="shared" si="177"/>
        <v>0.50322495527805666</v>
      </c>
      <c r="Z442" s="34">
        <f t="shared" si="166"/>
        <v>2.0128998211122267</v>
      </c>
      <c r="AA442" s="34">
        <f t="shared" si="167"/>
        <v>-0.3819999999999999</v>
      </c>
      <c r="AB442" s="15">
        <f t="shared" si="178"/>
        <v>0.40564461209270181</v>
      </c>
      <c r="AC442" s="34">
        <f t="shared" si="168"/>
        <v>0</v>
      </c>
      <c r="AD442" s="34">
        <f t="shared" si="179"/>
        <v>-0.79680000000000006</v>
      </c>
      <c r="AE442" s="15">
        <f t="shared" si="180"/>
        <v>0.31071044569635931</v>
      </c>
      <c r="AF442" s="34">
        <f t="shared" si="169"/>
        <v>3.1071044569635931E-2</v>
      </c>
      <c r="AG442" s="34">
        <f t="shared" si="170"/>
        <v>0.80779999999999985</v>
      </c>
      <c r="AH442" s="15">
        <f t="shared" si="181"/>
        <v>0.69164049960599694</v>
      </c>
      <c r="AI442" s="34">
        <f t="shared" si="171"/>
        <v>0.89913271865184607</v>
      </c>
      <c r="AJ442" s="34">
        <f t="shared" si="172"/>
        <v>4.2000000000000925E-3</v>
      </c>
      <c r="AK442" s="15">
        <f t="shared" si="182"/>
        <v>0.50104999845650278</v>
      </c>
      <c r="AL442" s="34">
        <f t="shared" si="173"/>
        <v>0</v>
      </c>
      <c r="AM442" s="35">
        <f t="shared" si="183"/>
        <v>6.2</v>
      </c>
      <c r="AN442" s="35">
        <f t="shared" si="184"/>
        <v>3.4049466159804895</v>
      </c>
      <c r="AO442" s="35">
        <f t="shared" si="185"/>
        <v>2.7950533840195106</v>
      </c>
      <c r="AP442" s="35">
        <f t="shared" si="186"/>
        <v>1.4000001000000002</v>
      </c>
      <c r="AQ442" s="35">
        <f t="shared" si="187"/>
        <v>0.93020376322148202</v>
      </c>
      <c r="AR442" s="35">
        <f t="shared" si="188"/>
        <v>0.46979633677851818</v>
      </c>
    </row>
    <row r="443" spans="6:44" ht="15.75">
      <c r="F443">
        <v>651</v>
      </c>
      <c r="G443" s="35">
        <v>0.3</v>
      </c>
      <c r="H443" s="35">
        <v>1.2</v>
      </c>
      <c r="I443" s="35">
        <v>3.1000000999999999</v>
      </c>
      <c r="J443" s="35">
        <v>4.5</v>
      </c>
      <c r="K443" s="35">
        <v>4</v>
      </c>
      <c r="L443" s="35">
        <v>0</v>
      </c>
      <c r="M443" s="35"/>
      <c r="N443" s="35">
        <v>0.3</v>
      </c>
      <c r="O443" s="35">
        <v>1.3000001000000001</v>
      </c>
      <c r="P443" s="35">
        <v>0</v>
      </c>
      <c r="Q443" s="35"/>
      <c r="R443" s="34">
        <f t="shared" si="174"/>
        <v>0.3</v>
      </c>
      <c r="S443" s="34">
        <f t="shared" si="162"/>
        <v>1.038</v>
      </c>
      <c r="T443" s="34">
        <f t="shared" si="163"/>
        <v>1.24682004022</v>
      </c>
      <c r="U443" s="34">
        <f t="shared" si="175"/>
        <v>-1.1068</v>
      </c>
      <c r="V443" s="15">
        <f t="shared" si="176"/>
        <v>0.24846794868262756</v>
      </c>
      <c r="W443" s="34">
        <f t="shared" si="164"/>
        <v>1.1181057690718239</v>
      </c>
      <c r="X443" s="34">
        <f t="shared" si="165"/>
        <v>1.2900000000000023E-2</v>
      </c>
      <c r="Y443" s="15">
        <f t="shared" si="177"/>
        <v>0.50322495527805666</v>
      </c>
      <c r="Z443" s="34">
        <f t="shared" si="166"/>
        <v>2.0128998211122267</v>
      </c>
      <c r="AA443" s="34">
        <f t="shared" si="167"/>
        <v>-0.3819999999999999</v>
      </c>
      <c r="AB443" s="15">
        <f t="shared" si="178"/>
        <v>0.40564461209270181</v>
      </c>
      <c r="AC443" s="34">
        <f t="shared" si="168"/>
        <v>0</v>
      </c>
      <c r="AD443" s="34">
        <f t="shared" si="179"/>
        <v>-0.79680000000000006</v>
      </c>
      <c r="AE443" s="15">
        <f t="shared" si="180"/>
        <v>0.31071044569635931</v>
      </c>
      <c r="AF443" s="34">
        <f t="shared" si="169"/>
        <v>9.3213133708907783E-2</v>
      </c>
      <c r="AG443" s="34">
        <f t="shared" si="170"/>
        <v>0.80779999999999985</v>
      </c>
      <c r="AH443" s="15">
        <f t="shared" si="181"/>
        <v>0.69164049960599694</v>
      </c>
      <c r="AI443" s="34">
        <f t="shared" si="171"/>
        <v>0.89913271865184607</v>
      </c>
      <c r="AJ443" s="34">
        <f t="shared" si="172"/>
        <v>4.2000000000000925E-3</v>
      </c>
      <c r="AK443" s="15">
        <f t="shared" si="182"/>
        <v>0.50104999845650278</v>
      </c>
      <c r="AL443" s="34">
        <f t="shared" si="173"/>
        <v>0</v>
      </c>
      <c r="AM443" s="35">
        <f t="shared" si="183"/>
        <v>13.100000099999999</v>
      </c>
      <c r="AN443" s="35">
        <f t="shared" si="184"/>
        <v>5.7158256304040513</v>
      </c>
      <c r="AO443" s="35">
        <f t="shared" si="185"/>
        <v>7.3841744695959477</v>
      </c>
      <c r="AP443" s="35">
        <f t="shared" si="186"/>
        <v>1.6000001000000001</v>
      </c>
      <c r="AQ443" s="35">
        <f t="shared" si="187"/>
        <v>0.9923458523607539</v>
      </c>
      <c r="AR443" s="35">
        <f t="shared" si="188"/>
        <v>0.60765424763924625</v>
      </c>
    </row>
    <row r="444" spans="6:44" ht="15.75">
      <c r="F444">
        <v>652</v>
      </c>
      <c r="G444" s="35">
        <v>0.2</v>
      </c>
      <c r="H444" s="35">
        <v>0.3</v>
      </c>
      <c r="I444" s="35">
        <v>0.5</v>
      </c>
      <c r="J444" s="35">
        <v>0.2</v>
      </c>
      <c r="K444" s="35">
        <v>1</v>
      </c>
      <c r="L444" s="35">
        <v>0</v>
      </c>
      <c r="M444" s="35"/>
      <c r="N444" s="35">
        <v>0.2</v>
      </c>
      <c r="O444" s="35">
        <v>0</v>
      </c>
      <c r="P444" s="35">
        <v>0</v>
      </c>
      <c r="Q444" s="35"/>
      <c r="R444" s="34">
        <f t="shared" si="174"/>
        <v>0.2</v>
      </c>
      <c r="S444" s="34">
        <f t="shared" si="162"/>
        <v>0.25950000000000001</v>
      </c>
      <c r="T444" s="34">
        <f t="shared" si="163"/>
        <v>0.2011</v>
      </c>
      <c r="U444" s="34">
        <f t="shared" si="175"/>
        <v>-1.1068</v>
      </c>
      <c r="V444" s="15">
        <f t="shared" si="176"/>
        <v>0.24846794868262756</v>
      </c>
      <c r="W444" s="34">
        <f t="shared" si="164"/>
        <v>4.9693589736525517E-2</v>
      </c>
      <c r="X444" s="34">
        <f t="shared" si="165"/>
        <v>1.2900000000000023E-2</v>
      </c>
      <c r="Y444" s="15">
        <f t="shared" si="177"/>
        <v>0.50322495527805666</v>
      </c>
      <c r="Z444" s="34">
        <f t="shared" si="166"/>
        <v>0.50322495527805666</v>
      </c>
      <c r="AA444" s="34">
        <f t="shared" si="167"/>
        <v>-0.3819999999999999</v>
      </c>
      <c r="AB444" s="15">
        <f t="shared" si="178"/>
        <v>0.40564461209270181</v>
      </c>
      <c r="AC444" s="34">
        <f t="shared" si="168"/>
        <v>0</v>
      </c>
      <c r="AD444" s="34">
        <f t="shared" si="179"/>
        <v>-0.79680000000000006</v>
      </c>
      <c r="AE444" s="15">
        <f t="shared" si="180"/>
        <v>0.31071044569635931</v>
      </c>
      <c r="AF444" s="34">
        <f t="shared" si="169"/>
        <v>6.2142089139271862E-2</v>
      </c>
      <c r="AG444" s="34">
        <f t="shared" si="170"/>
        <v>0.80779999999999985</v>
      </c>
      <c r="AH444" s="15">
        <f t="shared" si="181"/>
        <v>0.69164049960599694</v>
      </c>
      <c r="AI444" s="34">
        <f t="shared" si="171"/>
        <v>0</v>
      </c>
      <c r="AJ444" s="34">
        <f t="shared" si="172"/>
        <v>4.2000000000000925E-3</v>
      </c>
      <c r="AK444" s="15">
        <f t="shared" si="182"/>
        <v>0.50104999845650278</v>
      </c>
      <c r="AL444" s="34">
        <f t="shared" si="173"/>
        <v>0</v>
      </c>
      <c r="AM444" s="35">
        <f t="shared" si="183"/>
        <v>2.2000000000000002</v>
      </c>
      <c r="AN444" s="35">
        <f t="shared" si="184"/>
        <v>1.2135185450145822</v>
      </c>
      <c r="AO444" s="35">
        <f t="shared" si="185"/>
        <v>0.98648145498541795</v>
      </c>
      <c r="AP444" s="35">
        <f t="shared" si="186"/>
        <v>0.2</v>
      </c>
      <c r="AQ444" s="35">
        <f t="shared" si="187"/>
        <v>6.2142089139271862E-2</v>
      </c>
      <c r="AR444" s="35">
        <f t="shared" si="188"/>
        <v>0.13785791086072816</v>
      </c>
    </row>
    <row r="445" spans="6:44" ht="15.75">
      <c r="F445">
        <v>653</v>
      </c>
      <c r="G445" s="35">
        <v>0.2</v>
      </c>
      <c r="H445" s="35">
        <v>0.3</v>
      </c>
      <c r="I445" s="35">
        <v>0.5</v>
      </c>
      <c r="J445" s="35">
        <v>0.2</v>
      </c>
      <c r="K445" s="35">
        <v>3.0000002000000001</v>
      </c>
      <c r="L445" s="35">
        <v>2</v>
      </c>
      <c r="M445" s="35"/>
      <c r="N445" s="35">
        <v>0.2</v>
      </c>
      <c r="O445" s="35">
        <v>4</v>
      </c>
      <c r="P445" s="35">
        <v>1</v>
      </c>
      <c r="Q445" s="35"/>
      <c r="R445" s="34">
        <f t="shared" si="174"/>
        <v>0.2</v>
      </c>
      <c r="S445" s="34">
        <f t="shared" si="162"/>
        <v>0.25950000000000001</v>
      </c>
      <c r="T445" s="34">
        <f t="shared" si="163"/>
        <v>0.2011</v>
      </c>
      <c r="U445" s="34">
        <f t="shared" si="175"/>
        <v>-1.1068</v>
      </c>
      <c r="V445" s="15">
        <f t="shared" si="176"/>
        <v>0.24846794868262756</v>
      </c>
      <c r="W445" s="34">
        <f t="shared" si="164"/>
        <v>4.9693589736525517E-2</v>
      </c>
      <c r="X445" s="34">
        <f t="shared" si="165"/>
        <v>1.2900000000000023E-2</v>
      </c>
      <c r="Y445" s="15">
        <f t="shared" si="177"/>
        <v>0.50322495527805666</v>
      </c>
      <c r="Z445" s="34">
        <f t="shared" si="166"/>
        <v>1.5096749664791611</v>
      </c>
      <c r="AA445" s="34">
        <f t="shared" si="167"/>
        <v>-0.3819999999999999</v>
      </c>
      <c r="AB445" s="15">
        <f t="shared" si="178"/>
        <v>0.40564461209270181</v>
      </c>
      <c r="AC445" s="34">
        <f t="shared" si="168"/>
        <v>0.81128922418540361</v>
      </c>
      <c r="AD445" s="34">
        <f t="shared" si="179"/>
        <v>-0.79680000000000006</v>
      </c>
      <c r="AE445" s="15">
        <f t="shared" si="180"/>
        <v>0.31071044569635931</v>
      </c>
      <c r="AF445" s="34">
        <f t="shared" si="169"/>
        <v>6.2142089139271862E-2</v>
      </c>
      <c r="AG445" s="34">
        <f t="shared" si="170"/>
        <v>0.80779999999999985</v>
      </c>
      <c r="AH445" s="15">
        <f t="shared" si="181"/>
        <v>0.69164049960599694</v>
      </c>
      <c r="AI445" s="34">
        <f t="shared" si="171"/>
        <v>2.7665619984239878</v>
      </c>
      <c r="AJ445" s="34">
        <f t="shared" si="172"/>
        <v>4.2000000000000925E-3</v>
      </c>
      <c r="AK445" s="15">
        <f t="shared" si="182"/>
        <v>0.50104999845650278</v>
      </c>
      <c r="AL445" s="34">
        <f t="shared" si="173"/>
        <v>0.50104999845650278</v>
      </c>
      <c r="AM445" s="35">
        <f t="shared" si="183"/>
        <v>6.2000001999999999</v>
      </c>
      <c r="AN445" s="35">
        <f t="shared" si="184"/>
        <v>3.0312577804010901</v>
      </c>
      <c r="AO445" s="35">
        <f t="shared" si="185"/>
        <v>3.1687424195989098</v>
      </c>
      <c r="AP445" s="35">
        <f t="shared" si="186"/>
        <v>5.2</v>
      </c>
      <c r="AQ445" s="35">
        <f t="shared" si="187"/>
        <v>3.3297540860197623</v>
      </c>
      <c r="AR445" s="35">
        <f t="shared" si="188"/>
        <v>1.8702459139802379</v>
      </c>
    </row>
    <row r="446" spans="6:44" ht="15.75">
      <c r="F446">
        <v>654</v>
      </c>
      <c r="G446" s="35">
        <v>1</v>
      </c>
      <c r="H446" s="35">
        <v>2.5</v>
      </c>
      <c r="I446" s="35">
        <v>3.0000002000000001</v>
      </c>
      <c r="J446" s="35">
        <v>3.0000002000000001</v>
      </c>
      <c r="K446" s="35">
        <v>5</v>
      </c>
      <c r="L446" s="35">
        <v>3.0000002000000001</v>
      </c>
      <c r="M446" s="35"/>
      <c r="N446" s="35">
        <v>0.2</v>
      </c>
      <c r="O446" s="35">
        <v>4</v>
      </c>
      <c r="P446" s="35">
        <v>1</v>
      </c>
      <c r="Q446" s="35"/>
      <c r="R446" s="34">
        <f t="shared" si="174"/>
        <v>1</v>
      </c>
      <c r="S446" s="34">
        <f t="shared" si="162"/>
        <v>2.1625000000000001</v>
      </c>
      <c r="T446" s="34">
        <f t="shared" si="163"/>
        <v>1.2066000804400001</v>
      </c>
      <c r="U446" s="34">
        <f t="shared" si="175"/>
        <v>-1.1068</v>
      </c>
      <c r="V446" s="15">
        <f t="shared" si="176"/>
        <v>0.24846794868262756</v>
      </c>
      <c r="W446" s="34">
        <f t="shared" si="164"/>
        <v>0.74540389574147248</v>
      </c>
      <c r="X446" s="34">
        <f t="shared" si="165"/>
        <v>1.2900000000000023E-2</v>
      </c>
      <c r="Y446" s="15">
        <f t="shared" si="177"/>
        <v>0.50322495527805666</v>
      </c>
      <c r="Z446" s="34">
        <f t="shared" si="166"/>
        <v>2.5161247763902832</v>
      </c>
      <c r="AA446" s="34">
        <f t="shared" si="167"/>
        <v>-0.3819999999999999</v>
      </c>
      <c r="AB446" s="15">
        <f t="shared" si="178"/>
        <v>0.40564461209270181</v>
      </c>
      <c r="AC446" s="34">
        <f t="shared" si="168"/>
        <v>1.2169339174070279</v>
      </c>
      <c r="AD446" s="34">
        <f t="shared" si="179"/>
        <v>-0.79680000000000006</v>
      </c>
      <c r="AE446" s="15">
        <f t="shared" si="180"/>
        <v>0.31071044569635931</v>
      </c>
      <c r="AF446" s="34">
        <f t="shared" si="169"/>
        <v>6.2142089139271862E-2</v>
      </c>
      <c r="AG446" s="34">
        <f t="shared" si="170"/>
        <v>0.80779999999999985</v>
      </c>
      <c r="AH446" s="15">
        <f t="shared" si="181"/>
        <v>0.69164049960599694</v>
      </c>
      <c r="AI446" s="34">
        <f t="shared" si="171"/>
        <v>2.7665619984239878</v>
      </c>
      <c r="AJ446" s="34">
        <f t="shared" si="172"/>
        <v>4.2000000000000925E-3</v>
      </c>
      <c r="AK446" s="15">
        <f t="shared" si="182"/>
        <v>0.50104999845650278</v>
      </c>
      <c r="AL446" s="34">
        <f t="shared" si="173"/>
        <v>0.50104999845650278</v>
      </c>
      <c r="AM446" s="35">
        <f t="shared" si="183"/>
        <v>17.5000006</v>
      </c>
      <c r="AN446" s="35">
        <f t="shared" si="184"/>
        <v>8.8475626699787835</v>
      </c>
      <c r="AO446" s="35">
        <f t="shared" si="185"/>
        <v>8.6524379300212164</v>
      </c>
      <c r="AP446" s="35">
        <f t="shared" si="186"/>
        <v>5.2</v>
      </c>
      <c r="AQ446" s="35">
        <f t="shared" si="187"/>
        <v>3.3297540860197623</v>
      </c>
      <c r="AR446" s="35">
        <f t="shared" si="188"/>
        <v>1.8702459139802379</v>
      </c>
    </row>
    <row r="447" spans="6:44" ht="15.75">
      <c r="F447">
        <v>655</v>
      </c>
      <c r="G447" s="35">
        <v>1</v>
      </c>
      <c r="H447" s="35">
        <v>2</v>
      </c>
      <c r="I447" s="35">
        <v>2</v>
      </c>
      <c r="J447" s="35">
        <v>2</v>
      </c>
      <c r="K447" s="35">
        <v>3.0000002000000001</v>
      </c>
      <c r="L447" s="35">
        <v>2</v>
      </c>
      <c r="M447" s="35"/>
      <c r="N447" s="35">
        <v>1</v>
      </c>
      <c r="O447" s="35">
        <v>2</v>
      </c>
      <c r="P447" s="35">
        <v>0</v>
      </c>
      <c r="Q447" s="35"/>
      <c r="R447" s="34">
        <f t="shared" si="174"/>
        <v>1</v>
      </c>
      <c r="S447" s="34">
        <f t="shared" si="162"/>
        <v>1.73</v>
      </c>
      <c r="T447" s="34">
        <f t="shared" si="163"/>
        <v>0.8044</v>
      </c>
      <c r="U447" s="34">
        <f t="shared" si="175"/>
        <v>-1.1068</v>
      </c>
      <c r="V447" s="15">
        <f t="shared" si="176"/>
        <v>0.24846794868262756</v>
      </c>
      <c r="W447" s="34">
        <f t="shared" si="164"/>
        <v>0.49693589736525512</v>
      </c>
      <c r="X447" s="34">
        <f t="shared" si="165"/>
        <v>1.2900000000000023E-2</v>
      </c>
      <c r="Y447" s="15">
        <f t="shared" si="177"/>
        <v>0.50322495527805666</v>
      </c>
      <c r="Z447" s="34">
        <f t="shared" si="166"/>
        <v>1.5096749664791611</v>
      </c>
      <c r="AA447" s="34">
        <f t="shared" si="167"/>
        <v>-0.3819999999999999</v>
      </c>
      <c r="AB447" s="15">
        <f t="shared" si="178"/>
        <v>0.40564461209270181</v>
      </c>
      <c r="AC447" s="34">
        <f t="shared" si="168"/>
        <v>0.81128922418540361</v>
      </c>
      <c r="AD447" s="34">
        <f t="shared" si="179"/>
        <v>-0.79680000000000006</v>
      </c>
      <c r="AE447" s="15">
        <f t="shared" si="180"/>
        <v>0.31071044569635931</v>
      </c>
      <c r="AF447" s="34">
        <f t="shared" si="169"/>
        <v>0.31071044569635931</v>
      </c>
      <c r="AG447" s="34">
        <f t="shared" si="170"/>
        <v>0.80779999999999985</v>
      </c>
      <c r="AH447" s="15">
        <f t="shared" si="181"/>
        <v>0.69164049960599694</v>
      </c>
      <c r="AI447" s="34">
        <f t="shared" si="171"/>
        <v>1.3832809992119939</v>
      </c>
      <c r="AJ447" s="34">
        <f t="shared" si="172"/>
        <v>4.2000000000000925E-3</v>
      </c>
      <c r="AK447" s="15">
        <f t="shared" si="182"/>
        <v>0.50104999845650278</v>
      </c>
      <c r="AL447" s="34">
        <f t="shared" si="173"/>
        <v>0</v>
      </c>
      <c r="AM447" s="35">
        <f t="shared" si="183"/>
        <v>12.000000200000001</v>
      </c>
      <c r="AN447" s="35">
        <f t="shared" si="184"/>
        <v>6.3523000880298195</v>
      </c>
      <c r="AO447" s="35">
        <f t="shared" si="185"/>
        <v>5.6477001119701811</v>
      </c>
      <c r="AP447" s="35">
        <f t="shared" si="186"/>
        <v>3</v>
      </c>
      <c r="AQ447" s="35">
        <f t="shared" si="187"/>
        <v>1.6939914449083533</v>
      </c>
      <c r="AR447" s="35">
        <f t="shared" si="188"/>
        <v>1.3060085550916467</v>
      </c>
    </row>
    <row r="448" spans="6:44" ht="15.75">
      <c r="F448">
        <v>656</v>
      </c>
      <c r="G448" s="35">
        <v>0.2</v>
      </c>
      <c r="H448" s="35">
        <v>0.2</v>
      </c>
      <c r="I448" s="35">
        <v>0.6</v>
      </c>
      <c r="J448" s="35">
        <v>0.2</v>
      </c>
      <c r="K448" s="35">
        <v>0.5</v>
      </c>
      <c r="L448" s="35">
        <v>0.5</v>
      </c>
      <c r="M448" s="35"/>
      <c r="N448" s="35">
        <v>0.1</v>
      </c>
      <c r="O448" s="35">
        <v>0.1</v>
      </c>
      <c r="P448" s="35">
        <v>0</v>
      </c>
      <c r="Q448" s="35"/>
      <c r="R448" s="34">
        <f t="shared" si="174"/>
        <v>0.2</v>
      </c>
      <c r="S448" s="34">
        <f t="shared" si="162"/>
        <v>0.17300000000000001</v>
      </c>
      <c r="T448" s="34">
        <f t="shared" si="163"/>
        <v>0.24131999999999998</v>
      </c>
      <c r="U448" s="34">
        <f t="shared" si="175"/>
        <v>-1.1068</v>
      </c>
      <c r="V448" s="15">
        <f t="shared" si="176"/>
        <v>0.24846794868262756</v>
      </c>
      <c r="W448" s="34">
        <f t="shared" si="164"/>
        <v>4.9693589736525517E-2</v>
      </c>
      <c r="X448" s="34">
        <f t="shared" si="165"/>
        <v>1.2900000000000023E-2</v>
      </c>
      <c r="Y448" s="15">
        <f t="shared" si="177"/>
        <v>0.50322495527805666</v>
      </c>
      <c r="Z448" s="34">
        <f t="shared" si="166"/>
        <v>0.25161247763902833</v>
      </c>
      <c r="AA448" s="34">
        <f t="shared" si="167"/>
        <v>-0.3819999999999999</v>
      </c>
      <c r="AB448" s="15">
        <f t="shared" si="178"/>
        <v>0.40564461209270181</v>
      </c>
      <c r="AC448" s="34">
        <f t="shared" si="168"/>
        <v>0.2028223060463509</v>
      </c>
      <c r="AD448" s="34">
        <f t="shared" si="179"/>
        <v>-0.79680000000000006</v>
      </c>
      <c r="AE448" s="15">
        <f t="shared" si="180"/>
        <v>0.31071044569635931</v>
      </c>
      <c r="AF448" s="34">
        <f t="shared" si="169"/>
        <v>3.1071044569635931E-2</v>
      </c>
      <c r="AG448" s="34">
        <f t="shared" si="170"/>
        <v>0.80779999999999985</v>
      </c>
      <c r="AH448" s="15">
        <f t="shared" si="181"/>
        <v>0.69164049960599694</v>
      </c>
      <c r="AI448" s="34">
        <f t="shared" si="171"/>
        <v>6.9164049960599702E-2</v>
      </c>
      <c r="AJ448" s="34">
        <f t="shared" si="172"/>
        <v>4.2000000000000925E-3</v>
      </c>
      <c r="AK448" s="15">
        <f t="shared" si="182"/>
        <v>0.50104999845650278</v>
      </c>
      <c r="AL448" s="34">
        <f t="shared" si="173"/>
        <v>0</v>
      </c>
      <c r="AM448" s="35">
        <f t="shared" si="183"/>
        <v>2.2000000000000002</v>
      </c>
      <c r="AN448" s="35">
        <f t="shared" si="184"/>
        <v>1.1184483734219048</v>
      </c>
      <c r="AO448" s="35">
        <f t="shared" si="185"/>
        <v>1.0815516265780953</v>
      </c>
      <c r="AP448" s="35">
        <f t="shared" si="186"/>
        <v>0.2</v>
      </c>
      <c r="AQ448" s="35">
        <f t="shared" si="187"/>
        <v>0.10023509453023563</v>
      </c>
      <c r="AR448" s="35">
        <f t="shared" si="188"/>
        <v>9.9764905469764381E-2</v>
      </c>
    </row>
    <row r="449" spans="6:44" ht="15.75">
      <c r="F449">
        <v>657</v>
      </c>
      <c r="G449" s="35">
        <v>3.0000002000000001</v>
      </c>
      <c r="H449" s="35">
        <v>2</v>
      </c>
      <c r="I449" s="35">
        <v>2</v>
      </c>
      <c r="J449" s="35">
        <v>3.0000002000000001</v>
      </c>
      <c r="K449" s="35">
        <v>2</v>
      </c>
      <c r="L449" s="35">
        <v>1</v>
      </c>
      <c r="M449" s="35"/>
      <c r="N449" s="35">
        <v>1.2</v>
      </c>
      <c r="O449" s="35">
        <v>2.2000000000000002</v>
      </c>
      <c r="P449" s="35">
        <v>0</v>
      </c>
      <c r="Q449" s="35"/>
      <c r="R449" s="34">
        <f t="shared" si="174"/>
        <v>3.0000002000000001</v>
      </c>
      <c r="S449" s="34">
        <f t="shared" si="162"/>
        <v>1.73</v>
      </c>
      <c r="T449" s="34">
        <f t="shared" si="163"/>
        <v>0.8044</v>
      </c>
      <c r="U449" s="34">
        <f t="shared" si="175"/>
        <v>-1.1068</v>
      </c>
      <c r="V449" s="15">
        <f t="shared" si="176"/>
        <v>0.24846794868262756</v>
      </c>
      <c r="W449" s="34">
        <f t="shared" si="164"/>
        <v>0.74540389574147248</v>
      </c>
      <c r="X449" s="34">
        <f t="shared" si="165"/>
        <v>1.2900000000000023E-2</v>
      </c>
      <c r="Y449" s="15">
        <f t="shared" si="177"/>
        <v>0.50322495527805666</v>
      </c>
      <c r="Z449" s="34">
        <f t="shared" si="166"/>
        <v>1.0064499105561133</v>
      </c>
      <c r="AA449" s="34">
        <f t="shared" si="167"/>
        <v>-0.3819999999999999</v>
      </c>
      <c r="AB449" s="15">
        <f t="shared" si="178"/>
        <v>0.40564461209270181</v>
      </c>
      <c r="AC449" s="34">
        <f t="shared" si="168"/>
        <v>0.40564461209270181</v>
      </c>
      <c r="AD449" s="34">
        <f t="shared" si="179"/>
        <v>-0.79680000000000006</v>
      </c>
      <c r="AE449" s="15">
        <f t="shared" si="180"/>
        <v>0.31071044569635931</v>
      </c>
      <c r="AF449" s="34">
        <f t="shared" si="169"/>
        <v>0.37285253483563113</v>
      </c>
      <c r="AG449" s="34">
        <f t="shared" si="170"/>
        <v>0.80779999999999985</v>
      </c>
      <c r="AH449" s="15">
        <f t="shared" si="181"/>
        <v>0.69164049960599694</v>
      </c>
      <c r="AI449" s="34">
        <f t="shared" si="171"/>
        <v>1.5216090991331934</v>
      </c>
      <c r="AJ449" s="34">
        <f t="shared" si="172"/>
        <v>4.2000000000000925E-3</v>
      </c>
      <c r="AK449" s="15">
        <f t="shared" si="182"/>
        <v>0.50104999845650278</v>
      </c>
      <c r="AL449" s="34">
        <f t="shared" si="173"/>
        <v>0</v>
      </c>
      <c r="AM449" s="35">
        <f t="shared" si="183"/>
        <v>13.000000400000001</v>
      </c>
      <c r="AN449" s="35">
        <f t="shared" si="184"/>
        <v>7.6918986183902875</v>
      </c>
      <c r="AO449" s="35">
        <f t="shared" si="185"/>
        <v>5.3081017816097136</v>
      </c>
      <c r="AP449" s="35">
        <f t="shared" si="186"/>
        <v>3.4000000000000004</v>
      </c>
      <c r="AQ449" s="35">
        <f t="shared" si="187"/>
        <v>1.8944616339688245</v>
      </c>
      <c r="AR449" s="35">
        <f t="shared" si="188"/>
        <v>1.5055383660311759</v>
      </c>
    </row>
    <row r="450" spans="6:44" ht="15.75">
      <c r="F450">
        <v>658</v>
      </c>
      <c r="G450" s="35">
        <v>0.2</v>
      </c>
      <c r="H450" s="35">
        <v>0.2</v>
      </c>
      <c r="I450" s="35">
        <v>0.6</v>
      </c>
      <c r="J450" s="35">
        <v>0.2</v>
      </c>
      <c r="K450" s="35">
        <v>1</v>
      </c>
      <c r="L450" s="35">
        <v>1</v>
      </c>
      <c r="M450" s="35"/>
      <c r="N450" s="35">
        <v>0.2</v>
      </c>
      <c r="O450" s="35">
        <v>0.2</v>
      </c>
      <c r="P450" s="35">
        <v>0</v>
      </c>
      <c r="Q450" s="35"/>
      <c r="R450" s="34">
        <f t="shared" si="174"/>
        <v>0.2</v>
      </c>
      <c r="S450" s="34">
        <f t="shared" si="162"/>
        <v>0.17300000000000001</v>
      </c>
      <c r="T450" s="34">
        <f t="shared" si="163"/>
        <v>0.24131999999999998</v>
      </c>
      <c r="U450" s="34">
        <f t="shared" si="175"/>
        <v>-1.1068</v>
      </c>
      <c r="V450" s="15">
        <f t="shared" si="176"/>
        <v>0.24846794868262756</v>
      </c>
      <c r="W450" s="34">
        <f t="shared" si="164"/>
        <v>4.9693589736525517E-2</v>
      </c>
      <c r="X450" s="34">
        <f t="shared" si="165"/>
        <v>1.2900000000000023E-2</v>
      </c>
      <c r="Y450" s="15">
        <f t="shared" si="177"/>
        <v>0.50322495527805666</v>
      </c>
      <c r="Z450" s="34">
        <f t="shared" si="166"/>
        <v>0.50322495527805666</v>
      </c>
      <c r="AA450" s="34">
        <f t="shared" si="167"/>
        <v>-0.3819999999999999</v>
      </c>
      <c r="AB450" s="15">
        <f t="shared" si="178"/>
        <v>0.40564461209270181</v>
      </c>
      <c r="AC450" s="34">
        <f t="shared" si="168"/>
        <v>0.40564461209270181</v>
      </c>
      <c r="AD450" s="34">
        <f t="shared" si="179"/>
        <v>-0.79680000000000006</v>
      </c>
      <c r="AE450" s="15">
        <f t="shared" si="180"/>
        <v>0.31071044569635931</v>
      </c>
      <c r="AF450" s="34">
        <f t="shared" si="169"/>
        <v>6.2142089139271862E-2</v>
      </c>
      <c r="AG450" s="34">
        <f t="shared" si="170"/>
        <v>0.80779999999999985</v>
      </c>
      <c r="AH450" s="15">
        <f t="shared" si="181"/>
        <v>0.69164049960599694</v>
      </c>
      <c r="AI450" s="34">
        <f t="shared" si="171"/>
        <v>0.1383280999211994</v>
      </c>
      <c r="AJ450" s="34">
        <f t="shared" si="172"/>
        <v>4.2000000000000925E-3</v>
      </c>
      <c r="AK450" s="15">
        <f t="shared" si="182"/>
        <v>0.50104999845650278</v>
      </c>
      <c r="AL450" s="34">
        <f t="shared" si="173"/>
        <v>0</v>
      </c>
      <c r="AM450" s="35">
        <f t="shared" si="183"/>
        <v>3.2</v>
      </c>
      <c r="AN450" s="35">
        <f t="shared" si="184"/>
        <v>1.5728831571072839</v>
      </c>
      <c r="AO450" s="35">
        <f t="shared" si="185"/>
        <v>1.6271168428927163</v>
      </c>
      <c r="AP450" s="35">
        <f t="shared" si="186"/>
        <v>0.4</v>
      </c>
      <c r="AQ450" s="35">
        <f t="shared" si="187"/>
        <v>0.20047018906047126</v>
      </c>
      <c r="AR450" s="35">
        <f t="shared" si="188"/>
        <v>0.19952981093952876</v>
      </c>
    </row>
    <row r="451" spans="6:44" ht="15.75">
      <c r="F451">
        <v>659</v>
      </c>
      <c r="G451" s="35">
        <v>3.5000002000000001</v>
      </c>
      <c r="H451" s="35">
        <v>2.5</v>
      </c>
      <c r="I451" s="35">
        <v>2.5</v>
      </c>
      <c r="J451" s="35">
        <v>5</v>
      </c>
      <c r="K451" s="35">
        <v>2</v>
      </c>
      <c r="L451" s="35">
        <v>1</v>
      </c>
      <c r="M451" s="35"/>
      <c r="N451" s="35">
        <v>1.8000001000000001</v>
      </c>
      <c r="O451" s="35">
        <v>2.9</v>
      </c>
      <c r="P451" s="35">
        <v>0</v>
      </c>
      <c r="Q451" s="35"/>
      <c r="R451" s="34">
        <f t="shared" si="174"/>
        <v>3.5000002000000001</v>
      </c>
      <c r="S451" s="34">
        <f t="shared" ref="S451:S514" si="189">H451*$C$9</f>
        <v>2.1625000000000001</v>
      </c>
      <c r="T451" s="34">
        <f t="shared" ref="T451:T514" si="190">I451*$C$10</f>
        <v>1.0055000000000001</v>
      </c>
      <c r="U451" s="34">
        <f t="shared" si="175"/>
        <v>-1.1068</v>
      </c>
      <c r="V451" s="15">
        <f t="shared" si="176"/>
        <v>0.24846794868262756</v>
      </c>
      <c r="W451" s="34">
        <f t="shared" ref="W451:W514" si="191">J451*V451</f>
        <v>1.2423397434131378</v>
      </c>
      <c r="X451" s="34">
        <f t="shared" ref="X451:X514" si="192">$D$12+($E$12*$C$5)</f>
        <v>1.2900000000000023E-2</v>
      </c>
      <c r="Y451" s="15">
        <f t="shared" si="177"/>
        <v>0.50322495527805666</v>
      </c>
      <c r="Z451" s="34">
        <f t="shared" ref="Z451:Z514" si="193">Y451*K451</f>
        <v>1.0064499105561133</v>
      </c>
      <c r="AA451" s="34">
        <f t="shared" ref="AA451:AA514" si="194">$D$13+($E$13*$C$5)</f>
        <v>-0.3819999999999999</v>
      </c>
      <c r="AB451" s="15">
        <f t="shared" si="178"/>
        <v>0.40564461209270181</v>
      </c>
      <c r="AC451" s="34">
        <f t="shared" ref="AC451:AC514" si="195">AB451*L451</f>
        <v>0.40564461209270181</v>
      </c>
      <c r="AD451" s="34">
        <f t="shared" si="179"/>
        <v>-0.79680000000000006</v>
      </c>
      <c r="AE451" s="15">
        <f t="shared" si="180"/>
        <v>0.31071044569635931</v>
      </c>
      <c r="AF451" s="34">
        <f t="shared" ref="AF451:AF514" si="196">AE451*N451</f>
        <v>0.55927883332449135</v>
      </c>
      <c r="AG451" s="34">
        <f t="shared" ref="AG451:AG514" si="197">$D$15+($E$15*$D$5)</f>
        <v>0.80779999999999985</v>
      </c>
      <c r="AH451" s="15">
        <f t="shared" si="181"/>
        <v>0.69164049960599694</v>
      </c>
      <c r="AI451" s="34">
        <f t="shared" ref="AI451:AI514" si="198">AH451*O451</f>
        <v>2.0057574488573913</v>
      </c>
      <c r="AJ451" s="34">
        <f t="shared" ref="AJ451:AJ514" si="199">$D$16+($E$16*$D$5)</f>
        <v>4.2000000000000925E-3</v>
      </c>
      <c r="AK451" s="15">
        <f t="shared" si="182"/>
        <v>0.50104999845650278</v>
      </c>
      <c r="AL451" s="34">
        <f t="shared" ref="AL451:AL514" si="200">AK451*P451</f>
        <v>0</v>
      </c>
      <c r="AM451" s="35">
        <f t="shared" si="183"/>
        <v>16.500000200000002</v>
      </c>
      <c r="AN451" s="35">
        <f t="shared" si="184"/>
        <v>9.3224344660619529</v>
      </c>
      <c r="AO451" s="35">
        <f t="shared" si="185"/>
        <v>7.1775657339380494</v>
      </c>
      <c r="AP451" s="35">
        <f t="shared" si="186"/>
        <v>4.7000001000000005</v>
      </c>
      <c r="AQ451" s="35">
        <f t="shared" si="187"/>
        <v>2.5650362821818824</v>
      </c>
      <c r="AR451" s="35">
        <f t="shared" si="188"/>
        <v>2.1349638178181181</v>
      </c>
    </row>
    <row r="452" spans="6:44" ht="15.75">
      <c r="F452">
        <v>660</v>
      </c>
      <c r="G452" s="35">
        <v>0.1</v>
      </c>
      <c r="H452" s="35">
        <v>1</v>
      </c>
      <c r="I452" s="35">
        <v>1</v>
      </c>
      <c r="J452" s="35">
        <v>1</v>
      </c>
      <c r="K452" s="35">
        <v>3.0000002000000001</v>
      </c>
      <c r="L452" s="35">
        <v>0</v>
      </c>
      <c r="M452" s="35"/>
      <c r="N452" s="35">
        <v>1.5000001000000001</v>
      </c>
      <c r="O452" s="35">
        <v>1.5000001000000001</v>
      </c>
      <c r="P452" s="35">
        <v>0</v>
      </c>
      <c r="Q452" s="35"/>
      <c r="R452" s="34">
        <f t="shared" ref="R452:R515" si="201">G452</f>
        <v>0.1</v>
      </c>
      <c r="S452" s="34">
        <f t="shared" si="189"/>
        <v>0.86499999999999999</v>
      </c>
      <c r="T452" s="34">
        <f t="shared" si="190"/>
        <v>0.4022</v>
      </c>
      <c r="U452" s="34">
        <f t="shared" ref="U452:U515" si="202">$D$11-($E$11*$D$5)</f>
        <v>-1.1068</v>
      </c>
      <c r="V452" s="15">
        <f t="shared" ref="V452:V515" si="203">EXP(U452)/(1+EXP(U452))</f>
        <v>0.24846794868262756</v>
      </c>
      <c r="W452" s="34">
        <f t="shared" si="191"/>
        <v>0.24846794868262756</v>
      </c>
      <c r="X452" s="34">
        <f t="shared" si="192"/>
        <v>1.2900000000000023E-2</v>
      </c>
      <c r="Y452" s="15">
        <f t="shared" ref="Y452:Y515" si="204">EXP(X452)/(1+EXP(X452))</f>
        <v>0.50322495527805666</v>
      </c>
      <c r="Z452" s="34">
        <f t="shared" si="193"/>
        <v>1.5096749664791611</v>
      </c>
      <c r="AA452" s="34">
        <f t="shared" si="194"/>
        <v>-0.3819999999999999</v>
      </c>
      <c r="AB452" s="15">
        <f t="shared" ref="AB452:AB515" si="205">EXP(AA452)/(1+EXP(AA452))</f>
        <v>0.40564461209270181</v>
      </c>
      <c r="AC452" s="34">
        <f t="shared" si="195"/>
        <v>0</v>
      </c>
      <c r="AD452" s="34">
        <f t="shared" ref="AD452:AD515" si="206">$D$14+($E$14*$D$5)</f>
        <v>-0.79680000000000006</v>
      </c>
      <c r="AE452" s="15">
        <f t="shared" ref="AE452:AE515" si="207">EXP(AD452)/(1+EXP(AD452))</f>
        <v>0.31071044569635931</v>
      </c>
      <c r="AF452" s="34">
        <f t="shared" si="196"/>
        <v>0.46606569961558353</v>
      </c>
      <c r="AG452" s="34">
        <f t="shared" si="197"/>
        <v>0.80779999999999985</v>
      </c>
      <c r="AH452" s="15">
        <f t="shared" ref="AH452:AH515" si="208">EXP(AG452)/(1+EXP(AG452))</f>
        <v>0.69164049960599694</v>
      </c>
      <c r="AI452" s="34">
        <f t="shared" si="198"/>
        <v>1.0374608185730454</v>
      </c>
      <c r="AJ452" s="34">
        <f t="shared" si="199"/>
        <v>4.2000000000000925E-3</v>
      </c>
      <c r="AK452" s="15">
        <f t="shared" ref="AK452:AK515" si="209">EXP(AJ452)/(1+EXP(AJ452))</f>
        <v>0.50104999845650278</v>
      </c>
      <c r="AL452" s="34">
        <f t="shared" si="200"/>
        <v>0</v>
      </c>
      <c r="AM452" s="35">
        <f t="shared" ref="AM452:AM515" si="210">SUM(G452:L452)</f>
        <v>6.1000002000000002</v>
      </c>
      <c r="AN452" s="35">
        <f t="shared" ref="AN452:AN515" si="211">SUM(R452:T452,W452,Z452,AC452)</f>
        <v>3.1253429151617889</v>
      </c>
      <c r="AO452" s="35">
        <f t="shared" ref="AO452:AO515" si="212">AM452-AN452</f>
        <v>2.9746572848382113</v>
      </c>
      <c r="AP452" s="35">
        <f t="shared" ref="AP452:AP515" si="213">SUM(N452:P452)</f>
        <v>3.0000002000000001</v>
      </c>
      <c r="AQ452" s="35">
        <f t="shared" ref="AQ452:AQ515" si="214">SUM(AF452,AI452,AL452)</f>
        <v>1.5035265181886288</v>
      </c>
      <c r="AR452" s="35">
        <f t="shared" ref="AR452:AR515" si="215">AP452-AQ452</f>
        <v>1.4964736818113713</v>
      </c>
    </row>
    <row r="453" spans="6:44" ht="15.75">
      <c r="F453">
        <v>661</v>
      </c>
      <c r="G453" s="35">
        <v>0.1</v>
      </c>
      <c r="H453" s="35">
        <v>1</v>
      </c>
      <c r="I453" s="35">
        <v>1</v>
      </c>
      <c r="J453" s="35">
        <v>1</v>
      </c>
      <c r="K453" s="35">
        <v>3.0000002000000001</v>
      </c>
      <c r="L453" s="35">
        <v>1</v>
      </c>
      <c r="M453" s="35"/>
      <c r="N453" s="35">
        <v>2.8000001999999999</v>
      </c>
      <c r="O453" s="35">
        <v>1</v>
      </c>
      <c r="P453" s="35">
        <v>0</v>
      </c>
      <c r="Q453" s="35"/>
      <c r="R453" s="34">
        <f t="shared" si="201"/>
        <v>0.1</v>
      </c>
      <c r="S453" s="34">
        <f t="shared" si="189"/>
        <v>0.86499999999999999</v>
      </c>
      <c r="T453" s="34">
        <f t="shared" si="190"/>
        <v>0.4022</v>
      </c>
      <c r="U453" s="34">
        <f t="shared" si="202"/>
        <v>-1.1068</v>
      </c>
      <c r="V453" s="15">
        <f t="shared" si="203"/>
        <v>0.24846794868262756</v>
      </c>
      <c r="W453" s="34">
        <f t="shared" si="191"/>
        <v>0.24846794868262756</v>
      </c>
      <c r="X453" s="34">
        <f t="shared" si="192"/>
        <v>1.2900000000000023E-2</v>
      </c>
      <c r="Y453" s="15">
        <f t="shared" si="204"/>
        <v>0.50322495527805666</v>
      </c>
      <c r="Z453" s="34">
        <f t="shared" si="193"/>
        <v>1.5096749664791611</v>
      </c>
      <c r="AA453" s="34">
        <f t="shared" si="194"/>
        <v>-0.3819999999999999</v>
      </c>
      <c r="AB453" s="15">
        <f t="shared" si="205"/>
        <v>0.40564461209270181</v>
      </c>
      <c r="AC453" s="34">
        <f t="shared" si="195"/>
        <v>0.40564461209270181</v>
      </c>
      <c r="AD453" s="34">
        <f t="shared" si="206"/>
        <v>-0.79680000000000006</v>
      </c>
      <c r="AE453" s="15">
        <f t="shared" si="207"/>
        <v>0.31071044569635931</v>
      </c>
      <c r="AF453" s="34">
        <f t="shared" si="196"/>
        <v>0.86998931009189517</v>
      </c>
      <c r="AG453" s="34">
        <f t="shared" si="197"/>
        <v>0.80779999999999985</v>
      </c>
      <c r="AH453" s="15">
        <f t="shared" si="208"/>
        <v>0.69164049960599694</v>
      </c>
      <c r="AI453" s="34">
        <f t="shared" si="198"/>
        <v>0.69164049960599694</v>
      </c>
      <c r="AJ453" s="34">
        <f t="shared" si="199"/>
        <v>4.2000000000000925E-3</v>
      </c>
      <c r="AK453" s="15">
        <f t="shared" si="209"/>
        <v>0.50104999845650278</v>
      </c>
      <c r="AL453" s="34">
        <f t="shared" si="200"/>
        <v>0</v>
      </c>
      <c r="AM453" s="35">
        <f t="shared" si="210"/>
        <v>7.1000002000000002</v>
      </c>
      <c r="AN453" s="35">
        <f t="shared" si="211"/>
        <v>3.5309875272544908</v>
      </c>
      <c r="AO453" s="35">
        <f t="shared" si="212"/>
        <v>3.5690126727455094</v>
      </c>
      <c r="AP453" s="35">
        <f t="shared" si="213"/>
        <v>3.8000001999999999</v>
      </c>
      <c r="AQ453" s="35">
        <f t="shared" si="214"/>
        <v>1.5616298096978922</v>
      </c>
      <c r="AR453" s="35">
        <f t="shared" si="215"/>
        <v>2.2383703903021077</v>
      </c>
    </row>
    <row r="454" spans="6:44" ht="15.75">
      <c r="F454">
        <v>662</v>
      </c>
      <c r="G454" s="35">
        <v>0.3</v>
      </c>
      <c r="H454" s="35">
        <v>1</v>
      </c>
      <c r="I454" s="35">
        <v>1</v>
      </c>
      <c r="J454" s="35">
        <v>0.5</v>
      </c>
      <c r="K454" s="35">
        <v>1</v>
      </c>
      <c r="L454" s="35">
        <v>0</v>
      </c>
      <c r="M454" s="35"/>
      <c r="N454" s="35">
        <v>0.1</v>
      </c>
      <c r="O454" s="35">
        <v>3.2</v>
      </c>
      <c r="P454" s="35">
        <v>1</v>
      </c>
      <c r="Q454" s="35"/>
      <c r="R454" s="34">
        <f t="shared" si="201"/>
        <v>0.3</v>
      </c>
      <c r="S454" s="34">
        <f t="shared" si="189"/>
        <v>0.86499999999999999</v>
      </c>
      <c r="T454" s="34">
        <f t="shared" si="190"/>
        <v>0.4022</v>
      </c>
      <c r="U454" s="34">
        <f t="shared" si="202"/>
        <v>-1.1068</v>
      </c>
      <c r="V454" s="15">
        <f t="shared" si="203"/>
        <v>0.24846794868262756</v>
      </c>
      <c r="W454" s="34">
        <f t="shared" si="191"/>
        <v>0.12423397434131378</v>
      </c>
      <c r="X454" s="34">
        <f t="shared" si="192"/>
        <v>1.2900000000000023E-2</v>
      </c>
      <c r="Y454" s="15">
        <f t="shared" si="204"/>
        <v>0.50322495527805666</v>
      </c>
      <c r="Z454" s="34">
        <f t="shared" si="193"/>
        <v>0.50322495527805666</v>
      </c>
      <c r="AA454" s="34">
        <f t="shared" si="194"/>
        <v>-0.3819999999999999</v>
      </c>
      <c r="AB454" s="15">
        <f t="shared" si="205"/>
        <v>0.40564461209270181</v>
      </c>
      <c r="AC454" s="34">
        <f t="shared" si="195"/>
        <v>0</v>
      </c>
      <c r="AD454" s="34">
        <f t="shared" si="206"/>
        <v>-0.79680000000000006</v>
      </c>
      <c r="AE454" s="15">
        <f t="shared" si="207"/>
        <v>0.31071044569635931</v>
      </c>
      <c r="AF454" s="34">
        <f t="shared" si="196"/>
        <v>3.1071044569635931E-2</v>
      </c>
      <c r="AG454" s="34">
        <f t="shared" si="197"/>
        <v>0.80779999999999985</v>
      </c>
      <c r="AH454" s="15">
        <f t="shared" si="208"/>
        <v>0.69164049960599694</v>
      </c>
      <c r="AI454" s="34">
        <f t="shared" si="198"/>
        <v>2.2132495987391905</v>
      </c>
      <c r="AJ454" s="34">
        <f t="shared" si="199"/>
        <v>4.2000000000000925E-3</v>
      </c>
      <c r="AK454" s="15">
        <f t="shared" si="209"/>
        <v>0.50104999845650278</v>
      </c>
      <c r="AL454" s="34">
        <f t="shared" si="200"/>
        <v>0.50104999845650278</v>
      </c>
      <c r="AM454" s="35">
        <f t="shared" si="210"/>
        <v>3.8</v>
      </c>
      <c r="AN454" s="35">
        <f t="shared" si="211"/>
        <v>2.1946589296193704</v>
      </c>
      <c r="AO454" s="35">
        <f t="shared" si="212"/>
        <v>1.6053410703806295</v>
      </c>
      <c r="AP454" s="35">
        <f t="shared" si="213"/>
        <v>4.3000000000000007</v>
      </c>
      <c r="AQ454" s="35">
        <f t="shared" si="214"/>
        <v>2.7453706417653292</v>
      </c>
      <c r="AR454" s="35">
        <f t="shared" si="215"/>
        <v>1.5546293582346715</v>
      </c>
    </row>
    <row r="455" spans="6:44" ht="15.75">
      <c r="F455">
        <v>663</v>
      </c>
      <c r="G455" s="35">
        <v>0.70000004999999998</v>
      </c>
      <c r="H455" s="35">
        <v>3.4</v>
      </c>
      <c r="I455" s="35">
        <v>2.3000001999999999</v>
      </c>
      <c r="J455" s="35">
        <v>1.9000001</v>
      </c>
      <c r="K455" s="35">
        <v>1</v>
      </c>
      <c r="L455" s="35">
        <v>0</v>
      </c>
      <c r="M455" s="35"/>
      <c r="N455" s="35">
        <v>0.1</v>
      </c>
      <c r="O455" s="35">
        <v>3.2</v>
      </c>
      <c r="P455" s="35">
        <v>1</v>
      </c>
      <c r="Q455" s="35"/>
      <c r="R455" s="34">
        <f t="shared" si="201"/>
        <v>0.70000004999999998</v>
      </c>
      <c r="S455" s="34">
        <f t="shared" si="189"/>
        <v>2.9409999999999998</v>
      </c>
      <c r="T455" s="34">
        <f t="shared" si="190"/>
        <v>0.92506008043999999</v>
      </c>
      <c r="U455" s="34">
        <f t="shared" si="202"/>
        <v>-1.1068</v>
      </c>
      <c r="V455" s="15">
        <f t="shared" si="203"/>
        <v>0.24846794868262756</v>
      </c>
      <c r="W455" s="34">
        <f t="shared" si="191"/>
        <v>0.47208912734378722</v>
      </c>
      <c r="X455" s="34">
        <f t="shared" si="192"/>
        <v>1.2900000000000023E-2</v>
      </c>
      <c r="Y455" s="15">
        <f t="shared" si="204"/>
        <v>0.50322495527805666</v>
      </c>
      <c r="Z455" s="34">
        <f t="shared" si="193"/>
        <v>0.50322495527805666</v>
      </c>
      <c r="AA455" s="34">
        <f t="shared" si="194"/>
        <v>-0.3819999999999999</v>
      </c>
      <c r="AB455" s="15">
        <f t="shared" si="205"/>
        <v>0.40564461209270181</v>
      </c>
      <c r="AC455" s="34">
        <f t="shared" si="195"/>
        <v>0</v>
      </c>
      <c r="AD455" s="34">
        <f t="shared" si="206"/>
        <v>-0.79680000000000006</v>
      </c>
      <c r="AE455" s="15">
        <f t="shared" si="207"/>
        <v>0.31071044569635931</v>
      </c>
      <c r="AF455" s="34">
        <f t="shared" si="196"/>
        <v>3.1071044569635931E-2</v>
      </c>
      <c r="AG455" s="34">
        <f t="shared" si="197"/>
        <v>0.80779999999999985</v>
      </c>
      <c r="AH455" s="15">
        <f t="shared" si="208"/>
        <v>0.69164049960599694</v>
      </c>
      <c r="AI455" s="34">
        <f t="shared" si="198"/>
        <v>2.2132495987391905</v>
      </c>
      <c r="AJ455" s="34">
        <f t="shared" si="199"/>
        <v>4.2000000000000925E-3</v>
      </c>
      <c r="AK455" s="15">
        <f t="shared" si="209"/>
        <v>0.50104999845650278</v>
      </c>
      <c r="AL455" s="34">
        <f t="shared" si="200"/>
        <v>0.50104999845650278</v>
      </c>
      <c r="AM455" s="35">
        <f t="shared" si="210"/>
        <v>9.3000003499999995</v>
      </c>
      <c r="AN455" s="35">
        <f t="shared" si="211"/>
        <v>5.541374213061844</v>
      </c>
      <c r="AO455" s="35">
        <f t="shared" si="212"/>
        <v>3.7586261369381555</v>
      </c>
      <c r="AP455" s="35">
        <f t="shared" si="213"/>
        <v>4.3000000000000007</v>
      </c>
      <c r="AQ455" s="35">
        <f t="shared" si="214"/>
        <v>2.7453706417653292</v>
      </c>
      <c r="AR455" s="35">
        <f t="shared" si="215"/>
        <v>1.5546293582346715</v>
      </c>
    </row>
    <row r="456" spans="6:44" ht="15.75">
      <c r="F456">
        <v>664</v>
      </c>
      <c r="G456" s="35">
        <v>1.3000001000000001</v>
      </c>
      <c r="H456" s="35">
        <v>1.8000001000000001</v>
      </c>
      <c r="I456" s="35">
        <v>0.3</v>
      </c>
      <c r="J456" s="35">
        <v>0.2</v>
      </c>
      <c r="K456" s="35">
        <v>2.5</v>
      </c>
      <c r="L456" s="35">
        <v>0</v>
      </c>
      <c r="M456" s="35"/>
      <c r="N456" s="35">
        <v>0.1</v>
      </c>
      <c r="O456" s="35">
        <v>2.4</v>
      </c>
      <c r="P456" s="35">
        <v>2</v>
      </c>
      <c r="Q456" s="35"/>
      <c r="R456" s="34">
        <f t="shared" si="201"/>
        <v>1.3000001000000001</v>
      </c>
      <c r="S456" s="34">
        <f t="shared" si="189"/>
        <v>1.5570000865</v>
      </c>
      <c r="T456" s="34">
        <f t="shared" si="190"/>
        <v>0.12065999999999999</v>
      </c>
      <c r="U456" s="34">
        <f t="shared" si="202"/>
        <v>-1.1068</v>
      </c>
      <c r="V456" s="15">
        <f t="shared" si="203"/>
        <v>0.24846794868262756</v>
      </c>
      <c r="W456" s="34">
        <f t="shared" si="191"/>
        <v>4.9693589736525517E-2</v>
      </c>
      <c r="X456" s="34">
        <f t="shared" si="192"/>
        <v>1.2900000000000023E-2</v>
      </c>
      <c r="Y456" s="15">
        <f t="shared" si="204"/>
        <v>0.50322495527805666</v>
      </c>
      <c r="Z456" s="34">
        <f t="shared" si="193"/>
        <v>1.2580623881951416</v>
      </c>
      <c r="AA456" s="34">
        <f t="shared" si="194"/>
        <v>-0.3819999999999999</v>
      </c>
      <c r="AB456" s="15">
        <f t="shared" si="205"/>
        <v>0.40564461209270181</v>
      </c>
      <c r="AC456" s="34">
        <f t="shared" si="195"/>
        <v>0</v>
      </c>
      <c r="AD456" s="34">
        <f t="shared" si="206"/>
        <v>-0.79680000000000006</v>
      </c>
      <c r="AE456" s="15">
        <f t="shared" si="207"/>
        <v>0.31071044569635931</v>
      </c>
      <c r="AF456" s="34">
        <f t="shared" si="196"/>
        <v>3.1071044569635931E-2</v>
      </c>
      <c r="AG456" s="34">
        <f t="shared" si="197"/>
        <v>0.80779999999999985</v>
      </c>
      <c r="AH456" s="15">
        <f t="shared" si="208"/>
        <v>0.69164049960599694</v>
      </c>
      <c r="AI456" s="34">
        <f t="shared" si="198"/>
        <v>1.6599371990543925</v>
      </c>
      <c r="AJ456" s="34">
        <f t="shared" si="199"/>
        <v>4.2000000000000925E-3</v>
      </c>
      <c r="AK456" s="15">
        <f t="shared" si="209"/>
        <v>0.50104999845650278</v>
      </c>
      <c r="AL456" s="34">
        <f t="shared" si="200"/>
        <v>1.0020999969130056</v>
      </c>
      <c r="AM456" s="35">
        <f t="shared" si="210"/>
        <v>6.1000002000000002</v>
      </c>
      <c r="AN456" s="35">
        <f t="shared" si="211"/>
        <v>4.2854161644316671</v>
      </c>
      <c r="AO456" s="35">
        <f t="shared" si="212"/>
        <v>1.8145840355683331</v>
      </c>
      <c r="AP456" s="35">
        <f t="shared" si="213"/>
        <v>4.5</v>
      </c>
      <c r="AQ456" s="35">
        <f t="shared" si="214"/>
        <v>2.6931082405370339</v>
      </c>
      <c r="AR456" s="35">
        <f t="shared" si="215"/>
        <v>1.8068917594629661</v>
      </c>
    </row>
    <row r="457" spans="6:44" ht="15.75">
      <c r="F457">
        <v>665</v>
      </c>
      <c r="G457" s="35">
        <v>0.4</v>
      </c>
      <c r="H457" s="35">
        <v>0.8</v>
      </c>
      <c r="I457" s="35">
        <v>1.1000000000000001</v>
      </c>
      <c r="J457" s="35">
        <v>0.4</v>
      </c>
      <c r="K457" s="35">
        <v>0.2</v>
      </c>
      <c r="L457" s="35">
        <v>0</v>
      </c>
      <c r="M457" s="35"/>
      <c r="N457" s="35">
        <v>1.4000001</v>
      </c>
      <c r="O457" s="35">
        <v>0.90000004</v>
      </c>
      <c r="P457" s="35">
        <v>0</v>
      </c>
      <c r="Q457" s="35"/>
      <c r="R457" s="34">
        <f t="shared" si="201"/>
        <v>0.4</v>
      </c>
      <c r="S457" s="34">
        <f t="shared" si="189"/>
        <v>0.69200000000000006</v>
      </c>
      <c r="T457" s="34">
        <f t="shared" si="190"/>
        <v>0.44242000000000004</v>
      </c>
      <c r="U457" s="34">
        <f t="shared" si="202"/>
        <v>-1.1068</v>
      </c>
      <c r="V457" s="15">
        <f t="shared" si="203"/>
        <v>0.24846794868262756</v>
      </c>
      <c r="W457" s="34">
        <f t="shared" si="191"/>
        <v>9.9387179473051035E-2</v>
      </c>
      <c r="X457" s="34">
        <f t="shared" si="192"/>
        <v>1.2900000000000023E-2</v>
      </c>
      <c r="Y457" s="15">
        <f t="shared" si="204"/>
        <v>0.50322495527805666</v>
      </c>
      <c r="Z457" s="34">
        <f t="shared" si="193"/>
        <v>0.10064499105561134</v>
      </c>
      <c r="AA457" s="34">
        <f t="shared" si="194"/>
        <v>-0.3819999999999999</v>
      </c>
      <c r="AB457" s="15">
        <f t="shared" si="205"/>
        <v>0.40564461209270181</v>
      </c>
      <c r="AC457" s="34">
        <f t="shared" si="195"/>
        <v>0</v>
      </c>
      <c r="AD457" s="34">
        <f t="shared" si="206"/>
        <v>-0.79680000000000006</v>
      </c>
      <c r="AE457" s="15">
        <f t="shared" si="207"/>
        <v>0.31071044569635931</v>
      </c>
      <c r="AF457" s="34">
        <f t="shared" si="196"/>
        <v>0.43499465504594759</v>
      </c>
      <c r="AG457" s="34">
        <f t="shared" si="197"/>
        <v>0.80779999999999985</v>
      </c>
      <c r="AH457" s="15">
        <f t="shared" si="208"/>
        <v>0.69164049960599694</v>
      </c>
      <c r="AI457" s="34">
        <f t="shared" si="198"/>
        <v>0.62247647731101718</v>
      </c>
      <c r="AJ457" s="34">
        <f t="shared" si="199"/>
        <v>4.2000000000000925E-3</v>
      </c>
      <c r="AK457" s="15">
        <f t="shared" si="209"/>
        <v>0.50104999845650278</v>
      </c>
      <c r="AL457" s="34">
        <f t="shared" si="200"/>
        <v>0</v>
      </c>
      <c r="AM457" s="35">
        <f t="shared" si="210"/>
        <v>2.9000000000000004</v>
      </c>
      <c r="AN457" s="35">
        <f t="shared" si="211"/>
        <v>1.7344521705286624</v>
      </c>
      <c r="AO457" s="35">
        <f t="shared" si="212"/>
        <v>1.1655478294713379</v>
      </c>
      <c r="AP457" s="35">
        <f t="shared" si="213"/>
        <v>2.3000001399999999</v>
      </c>
      <c r="AQ457" s="35">
        <f t="shared" si="214"/>
        <v>1.0574711323569648</v>
      </c>
      <c r="AR457" s="35">
        <f t="shared" si="215"/>
        <v>1.2425290076430351</v>
      </c>
    </row>
    <row r="458" spans="6:44" ht="15.75">
      <c r="F458">
        <v>666</v>
      </c>
      <c r="G458" s="35">
        <v>0.70000004999999998</v>
      </c>
      <c r="H458" s="35">
        <v>2.7</v>
      </c>
      <c r="I458" s="35">
        <v>5</v>
      </c>
      <c r="J458" s="35">
        <v>5.7000003000000001</v>
      </c>
      <c r="K458" s="35">
        <v>0.2</v>
      </c>
      <c r="L458" s="35">
        <v>0</v>
      </c>
      <c r="M458" s="35"/>
      <c r="N458" s="35">
        <v>1.4000001</v>
      </c>
      <c r="O458" s="35">
        <v>1.5000001000000001</v>
      </c>
      <c r="P458" s="35">
        <v>0.3</v>
      </c>
      <c r="Q458" s="35"/>
      <c r="R458" s="34">
        <f t="shared" si="201"/>
        <v>0.70000004999999998</v>
      </c>
      <c r="S458" s="34">
        <f t="shared" si="189"/>
        <v>2.3355000000000001</v>
      </c>
      <c r="T458" s="34">
        <f t="shared" si="190"/>
        <v>2.0110000000000001</v>
      </c>
      <c r="U458" s="34">
        <f t="shared" si="202"/>
        <v>-1.1068</v>
      </c>
      <c r="V458" s="15">
        <f t="shared" si="203"/>
        <v>0.24846794868262756</v>
      </c>
      <c r="W458" s="34">
        <f t="shared" si="191"/>
        <v>1.4162673820313618</v>
      </c>
      <c r="X458" s="34">
        <f t="shared" si="192"/>
        <v>1.2900000000000023E-2</v>
      </c>
      <c r="Y458" s="15">
        <f t="shared" si="204"/>
        <v>0.50322495527805666</v>
      </c>
      <c r="Z458" s="34">
        <f t="shared" si="193"/>
        <v>0.10064499105561134</v>
      </c>
      <c r="AA458" s="34">
        <f t="shared" si="194"/>
        <v>-0.3819999999999999</v>
      </c>
      <c r="AB458" s="15">
        <f t="shared" si="205"/>
        <v>0.40564461209270181</v>
      </c>
      <c r="AC458" s="34">
        <f t="shared" si="195"/>
        <v>0</v>
      </c>
      <c r="AD458" s="34">
        <f t="shared" si="206"/>
        <v>-0.79680000000000006</v>
      </c>
      <c r="AE458" s="15">
        <f t="shared" si="207"/>
        <v>0.31071044569635931</v>
      </c>
      <c r="AF458" s="34">
        <f t="shared" si="196"/>
        <v>0.43499465504594759</v>
      </c>
      <c r="AG458" s="34">
        <f t="shared" si="197"/>
        <v>0.80779999999999985</v>
      </c>
      <c r="AH458" s="15">
        <f t="shared" si="208"/>
        <v>0.69164049960599694</v>
      </c>
      <c r="AI458" s="34">
        <f t="shared" si="198"/>
        <v>1.0374608185730454</v>
      </c>
      <c r="AJ458" s="34">
        <f t="shared" si="199"/>
        <v>4.2000000000000925E-3</v>
      </c>
      <c r="AK458" s="15">
        <f t="shared" si="209"/>
        <v>0.50104999845650278</v>
      </c>
      <c r="AL458" s="34">
        <f t="shared" si="200"/>
        <v>0.15031499953695082</v>
      </c>
      <c r="AM458" s="35">
        <f t="shared" si="210"/>
        <v>14.300000349999998</v>
      </c>
      <c r="AN458" s="35">
        <f t="shared" si="211"/>
        <v>6.5634124230869739</v>
      </c>
      <c r="AO458" s="35">
        <f t="shared" si="212"/>
        <v>7.7365879269130238</v>
      </c>
      <c r="AP458" s="35">
        <f t="shared" si="213"/>
        <v>3.2000001999999999</v>
      </c>
      <c r="AQ458" s="35">
        <f t="shared" si="214"/>
        <v>1.6227704731559438</v>
      </c>
      <c r="AR458" s="35">
        <f t="shared" si="215"/>
        <v>1.577229726844056</v>
      </c>
    </row>
    <row r="459" spans="6:44" ht="15.75">
      <c r="F459">
        <v>667</v>
      </c>
      <c r="G459" s="35">
        <v>1.7</v>
      </c>
      <c r="H459" s="35">
        <v>1.3000001000000001</v>
      </c>
      <c r="I459" s="35">
        <v>3.1000000999999999</v>
      </c>
      <c r="J459" s="35">
        <v>3.0000002000000001</v>
      </c>
      <c r="K459" s="35">
        <v>0</v>
      </c>
      <c r="L459" s="35">
        <v>0</v>
      </c>
      <c r="M459" s="35"/>
      <c r="N459" s="35">
        <v>4</v>
      </c>
      <c r="O459" s="35">
        <v>2</v>
      </c>
      <c r="P459" s="35">
        <v>0</v>
      </c>
      <c r="Q459" s="35"/>
      <c r="R459" s="34">
        <f t="shared" si="201"/>
        <v>1.7</v>
      </c>
      <c r="S459" s="34">
        <f t="shared" si="189"/>
        <v>1.1245000865000001</v>
      </c>
      <c r="T459" s="34">
        <f t="shared" si="190"/>
        <v>1.24682004022</v>
      </c>
      <c r="U459" s="34">
        <f t="shared" si="202"/>
        <v>-1.1068</v>
      </c>
      <c r="V459" s="15">
        <f t="shared" si="203"/>
        <v>0.24846794868262756</v>
      </c>
      <c r="W459" s="34">
        <f t="shared" si="191"/>
        <v>0.74540389574147248</v>
      </c>
      <c r="X459" s="34">
        <f t="shared" si="192"/>
        <v>1.2900000000000023E-2</v>
      </c>
      <c r="Y459" s="15">
        <f t="shared" si="204"/>
        <v>0.50322495527805666</v>
      </c>
      <c r="Z459" s="34">
        <f t="shared" si="193"/>
        <v>0</v>
      </c>
      <c r="AA459" s="34">
        <f t="shared" si="194"/>
        <v>-0.3819999999999999</v>
      </c>
      <c r="AB459" s="15">
        <f t="shared" si="205"/>
        <v>0.40564461209270181</v>
      </c>
      <c r="AC459" s="34">
        <f t="shared" si="195"/>
        <v>0</v>
      </c>
      <c r="AD459" s="34">
        <f t="shared" si="206"/>
        <v>-0.79680000000000006</v>
      </c>
      <c r="AE459" s="15">
        <f t="shared" si="207"/>
        <v>0.31071044569635931</v>
      </c>
      <c r="AF459" s="34">
        <f t="shared" si="196"/>
        <v>1.2428417827854372</v>
      </c>
      <c r="AG459" s="34">
        <f t="shared" si="197"/>
        <v>0.80779999999999985</v>
      </c>
      <c r="AH459" s="15">
        <f t="shared" si="208"/>
        <v>0.69164049960599694</v>
      </c>
      <c r="AI459" s="34">
        <f t="shared" si="198"/>
        <v>1.3832809992119939</v>
      </c>
      <c r="AJ459" s="34">
        <f t="shared" si="199"/>
        <v>4.2000000000000925E-3</v>
      </c>
      <c r="AK459" s="15">
        <f t="shared" si="209"/>
        <v>0.50104999845650278</v>
      </c>
      <c r="AL459" s="34">
        <f t="shared" si="200"/>
        <v>0</v>
      </c>
      <c r="AM459" s="35">
        <f t="shared" si="210"/>
        <v>9.1000004000000008</v>
      </c>
      <c r="AN459" s="35">
        <f t="shared" si="211"/>
        <v>4.8167240224614725</v>
      </c>
      <c r="AO459" s="35">
        <f t="shared" si="212"/>
        <v>4.2832763775385283</v>
      </c>
      <c r="AP459" s="35">
        <f t="shared" si="213"/>
        <v>6</v>
      </c>
      <c r="AQ459" s="35">
        <f t="shared" si="214"/>
        <v>2.6261227819974309</v>
      </c>
      <c r="AR459" s="35">
        <f t="shared" si="215"/>
        <v>3.3738772180025691</v>
      </c>
    </row>
    <row r="460" spans="6:44" ht="15.75">
      <c r="F460">
        <v>668</v>
      </c>
      <c r="G460" s="35">
        <v>0.6</v>
      </c>
      <c r="H460" s="35">
        <v>1</v>
      </c>
      <c r="I460" s="35">
        <v>1.2</v>
      </c>
      <c r="J460" s="35">
        <v>1</v>
      </c>
      <c r="K460" s="35">
        <v>3.8000001999999999</v>
      </c>
      <c r="L460" s="35">
        <v>0.5</v>
      </c>
      <c r="M460" s="35"/>
      <c r="N460" s="35">
        <v>1.2</v>
      </c>
      <c r="O460" s="35">
        <v>3.0000002000000001</v>
      </c>
      <c r="P460" s="35">
        <v>1.1000000000000001</v>
      </c>
      <c r="Q460" s="35"/>
      <c r="R460" s="34">
        <f t="shared" si="201"/>
        <v>0.6</v>
      </c>
      <c r="S460" s="34">
        <f t="shared" si="189"/>
        <v>0.86499999999999999</v>
      </c>
      <c r="T460" s="34">
        <f t="shared" si="190"/>
        <v>0.48263999999999996</v>
      </c>
      <c r="U460" s="34">
        <f t="shared" si="202"/>
        <v>-1.1068</v>
      </c>
      <c r="V460" s="15">
        <f t="shared" si="203"/>
        <v>0.24846794868262756</v>
      </c>
      <c r="W460" s="34">
        <f t="shared" si="191"/>
        <v>0.24846794868262756</v>
      </c>
      <c r="X460" s="34">
        <f t="shared" si="192"/>
        <v>1.2900000000000023E-2</v>
      </c>
      <c r="Y460" s="15">
        <f t="shared" si="204"/>
        <v>0.50322495527805666</v>
      </c>
      <c r="Z460" s="34">
        <f t="shared" si="193"/>
        <v>1.9122549307016063</v>
      </c>
      <c r="AA460" s="34">
        <f t="shared" si="194"/>
        <v>-0.3819999999999999</v>
      </c>
      <c r="AB460" s="15">
        <f t="shared" si="205"/>
        <v>0.40564461209270181</v>
      </c>
      <c r="AC460" s="34">
        <f t="shared" si="195"/>
        <v>0.2028223060463509</v>
      </c>
      <c r="AD460" s="34">
        <f t="shared" si="206"/>
        <v>-0.79680000000000006</v>
      </c>
      <c r="AE460" s="15">
        <f t="shared" si="207"/>
        <v>0.31071044569635931</v>
      </c>
      <c r="AF460" s="34">
        <f t="shared" si="196"/>
        <v>0.37285253483563113</v>
      </c>
      <c r="AG460" s="34">
        <f t="shared" si="197"/>
        <v>0.80779999999999985</v>
      </c>
      <c r="AH460" s="15">
        <f t="shared" si="208"/>
        <v>0.69164049960599694</v>
      </c>
      <c r="AI460" s="34">
        <f t="shared" si="198"/>
        <v>2.0749216371460908</v>
      </c>
      <c r="AJ460" s="34">
        <f t="shared" si="199"/>
        <v>4.2000000000000925E-3</v>
      </c>
      <c r="AK460" s="15">
        <f t="shared" si="209"/>
        <v>0.50104999845650278</v>
      </c>
      <c r="AL460" s="34">
        <f t="shared" si="200"/>
        <v>0.55115499830215309</v>
      </c>
      <c r="AM460" s="35">
        <f t="shared" si="210"/>
        <v>8.1000002000000002</v>
      </c>
      <c r="AN460" s="35">
        <f t="shared" si="211"/>
        <v>4.3111851854305847</v>
      </c>
      <c r="AO460" s="35">
        <f t="shared" si="212"/>
        <v>3.7888150145694155</v>
      </c>
      <c r="AP460" s="35">
        <f t="shared" si="213"/>
        <v>5.3000001999999995</v>
      </c>
      <c r="AQ460" s="35">
        <f t="shared" si="214"/>
        <v>2.9989291702838754</v>
      </c>
      <c r="AR460" s="35">
        <f t="shared" si="215"/>
        <v>2.3010710297161241</v>
      </c>
    </row>
    <row r="461" spans="6:44" ht="15.75">
      <c r="F461">
        <v>669</v>
      </c>
      <c r="G461" s="35">
        <v>0.1</v>
      </c>
      <c r="H461" s="35">
        <v>0.5</v>
      </c>
      <c r="I461" s="35">
        <v>1.2</v>
      </c>
      <c r="J461" s="35">
        <v>0.5</v>
      </c>
      <c r="K461" s="35">
        <v>1</v>
      </c>
      <c r="L461" s="35">
        <v>1.5000001000000001</v>
      </c>
      <c r="M461" s="35"/>
      <c r="N461" s="35"/>
      <c r="O461" s="35"/>
      <c r="P461" s="35"/>
      <c r="Q461" s="35"/>
      <c r="R461" s="34">
        <f t="shared" si="201"/>
        <v>0.1</v>
      </c>
      <c r="S461" s="34">
        <f t="shared" si="189"/>
        <v>0.4325</v>
      </c>
      <c r="T461" s="34">
        <f t="shared" si="190"/>
        <v>0.48263999999999996</v>
      </c>
      <c r="U461" s="34">
        <f t="shared" si="202"/>
        <v>-1.1068</v>
      </c>
      <c r="V461" s="15">
        <f t="shared" si="203"/>
        <v>0.24846794868262756</v>
      </c>
      <c r="W461" s="34">
        <f t="shared" si="191"/>
        <v>0.12423397434131378</v>
      </c>
      <c r="X461" s="34">
        <f t="shared" si="192"/>
        <v>1.2900000000000023E-2</v>
      </c>
      <c r="Y461" s="15">
        <f t="shared" si="204"/>
        <v>0.50322495527805666</v>
      </c>
      <c r="Z461" s="34">
        <f t="shared" si="193"/>
        <v>0.50322495527805666</v>
      </c>
      <c r="AA461" s="34">
        <f t="shared" si="194"/>
        <v>-0.3819999999999999</v>
      </c>
      <c r="AB461" s="15">
        <f t="shared" si="205"/>
        <v>0.40564461209270181</v>
      </c>
      <c r="AC461" s="34">
        <f t="shared" si="195"/>
        <v>0.60846695870351397</v>
      </c>
      <c r="AD461" s="34">
        <f t="shared" si="206"/>
        <v>-0.79680000000000006</v>
      </c>
      <c r="AE461" s="15">
        <f t="shared" si="207"/>
        <v>0.31071044569635931</v>
      </c>
      <c r="AF461" s="34">
        <f t="shared" si="196"/>
        <v>0</v>
      </c>
      <c r="AG461" s="34">
        <f t="shared" si="197"/>
        <v>0.80779999999999985</v>
      </c>
      <c r="AH461" s="15">
        <f t="shared" si="208"/>
        <v>0.69164049960599694</v>
      </c>
      <c r="AI461" s="34">
        <f t="shared" si="198"/>
        <v>0</v>
      </c>
      <c r="AJ461" s="34">
        <f t="shared" si="199"/>
        <v>4.2000000000000925E-3</v>
      </c>
      <c r="AK461" s="15">
        <f t="shared" si="209"/>
        <v>0.50104999845650278</v>
      </c>
      <c r="AL461" s="34">
        <f t="shared" si="200"/>
        <v>0</v>
      </c>
      <c r="AM461" s="35">
        <f t="shared" si="210"/>
        <v>4.8000001000000001</v>
      </c>
      <c r="AN461" s="35">
        <f t="shared" si="211"/>
        <v>2.2510658883228842</v>
      </c>
      <c r="AO461" s="35">
        <f t="shared" si="212"/>
        <v>2.5489342116771159</v>
      </c>
      <c r="AP461" s="35">
        <f t="shared" si="213"/>
        <v>0</v>
      </c>
      <c r="AQ461" s="35">
        <f t="shared" si="214"/>
        <v>0</v>
      </c>
      <c r="AR461" s="35">
        <f t="shared" si="215"/>
        <v>0</v>
      </c>
    </row>
    <row r="462" spans="6:44" ht="15.75">
      <c r="F462">
        <v>670</v>
      </c>
      <c r="G462" s="35">
        <v>0.1</v>
      </c>
      <c r="H462" s="35">
        <v>0.5</v>
      </c>
      <c r="I462" s="35">
        <v>0.5</v>
      </c>
      <c r="J462" s="35">
        <v>0.5</v>
      </c>
      <c r="K462" s="35">
        <v>0.5</v>
      </c>
      <c r="L462" s="35">
        <v>1.5000001000000001</v>
      </c>
      <c r="M462" s="35"/>
      <c r="N462" s="35">
        <v>0</v>
      </c>
      <c r="O462" s="35">
        <v>0.2</v>
      </c>
      <c r="P462" s="35">
        <v>0</v>
      </c>
      <c r="Q462" s="35"/>
      <c r="R462" s="34">
        <f t="shared" si="201"/>
        <v>0.1</v>
      </c>
      <c r="S462" s="34">
        <f t="shared" si="189"/>
        <v>0.4325</v>
      </c>
      <c r="T462" s="34">
        <f t="shared" si="190"/>
        <v>0.2011</v>
      </c>
      <c r="U462" s="34">
        <f t="shared" si="202"/>
        <v>-1.1068</v>
      </c>
      <c r="V462" s="15">
        <f t="shared" si="203"/>
        <v>0.24846794868262756</v>
      </c>
      <c r="W462" s="34">
        <f t="shared" si="191"/>
        <v>0.12423397434131378</v>
      </c>
      <c r="X462" s="34">
        <f t="shared" si="192"/>
        <v>1.2900000000000023E-2</v>
      </c>
      <c r="Y462" s="15">
        <f t="shared" si="204"/>
        <v>0.50322495527805666</v>
      </c>
      <c r="Z462" s="34">
        <f t="shared" si="193"/>
        <v>0.25161247763902833</v>
      </c>
      <c r="AA462" s="34">
        <f t="shared" si="194"/>
        <v>-0.3819999999999999</v>
      </c>
      <c r="AB462" s="15">
        <f t="shared" si="205"/>
        <v>0.40564461209270181</v>
      </c>
      <c r="AC462" s="34">
        <f t="shared" si="195"/>
        <v>0.60846695870351397</v>
      </c>
      <c r="AD462" s="34">
        <f t="shared" si="206"/>
        <v>-0.79680000000000006</v>
      </c>
      <c r="AE462" s="15">
        <f t="shared" si="207"/>
        <v>0.31071044569635931</v>
      </c>
      <c r="AF462" s="34">
        <f t="shared" si="196"/>
        <v>0</v>
      </c>
      <c r="AG462" s="34">
        <f t="shared" si="197"/>
        <v>0.80779999999999985</v>
      </c>
      <c r="AH462" s="15">
        <f t="shared" si="208"/>
        <v>0.69164049960599694</v>
      </c>
      <c r="AI462" s="34">
        <f t="shared" si="198"/>
        <v>0.1383280999211994</v>
      </c>
      <c r="AJ462" s="34">
        <f t="shared" si="199"/>
        <v>4.2000000000000925E-3</v>
      </c>
      <c r="AK462" s="15">
        <f t="shared" si="209"/>
        <v>0.50104999845650278</v>
      </c>
      <c r="AL462" s="34">
        <f t="shared" si="200"/>
        <v>0</v>
      </c>
      <c r="AM462" s="35">
        <f t="shared" si="210"/>
        <v>3.6000000999999999</v>
      </c>
      <c r="AN462" s="35">
        <f t="shared" si="211"/>
        <v>1.7179134106838561</v>
      </c>
      <c r="AO462" s="35">
        <f t="shared" si="212"/>
        <v>1.8820866893161439</v>
      </c>
      <c r="AP462" s="35">
        <f t="shared" si="213"/>
        <v>0.2</v>
      </c>
      <c r="AQ462" s="35">
        <f t="shared" si="214"/>
        <v>0.1383280999211994</v>
      </c>
      <c r="AR462" s="35">
        <f t="shared" si="215"/>
        <v>6.1671900078800607E-2</v>
      </c>
    </row>
    <row r="463" spans="6:44" ht="15.75">
      <c r="F463">
        <v>671</v>
      </c>
      <c r="G463" s="35">
        <v>0.1</v>
      </c>
      <c r="H463" s="35">
        <v>1.5000001000000001</v>
      </c>
      <c r="I463" s="35">
        <v>1.2</v>
      </c>
      <c r="J463" s="35">
        <v>2</v>
      </c>
      <c r="K463" s="35">
        <v>4</v>
      </c>
      <c r="L463" s="35">
        <v>2</v>
      </c>
      <c r="M463" s="35"/>
      <c r="N463" s="35">
        <v>1</v>
      </c>
      <c r="O463" s="35">
        <v>1.5000001000000001</v>
      </c>
      <c r="P463" s="35">
        <v>0</v>
      </c>
      <c r="Q463" s="35"/>
      <c r="R463" s="34">
        <f t="shared" si="201"/>
        <v>0.1</v>
      </c>
      <c r="S463" s="34">
        <f t="shared" si="189"/>
        <v>1.2975000864999999</v>
      </c>
      <c r="T463" s="34">
        <f t="shared" si="190"/>
        <v>0.48263999999999996</v>
      </c>
      <c r="U463" s="34">
        <f t="shared" si="202"/>
        <v>-1.1068</v>
      </c>
      <c r="V463" s="15">
        <f t="shared" si="203"/>
        <v>0.24846794868262756</v>
      </c>
      <c r="W463" s="34">
        <f t="shared" si="191"/>
        <v>0.49693589736525512</v>
      </c>
      <c r="X463" s="34">
        <f t="shared" si="192"/>
        <v>1.2900000000000023E-2</v>
      </c>
      <c r="Y463" s="15">
        <f t="shared" si="204"/>
        <v>0.50322495527805666</v>
      </c>
      <c r="Z463" s="34">
        <f t="shared" si="193"/>
        <v>2.0128998211122267</v>
      </c>
      <c r="AA463" s="34">
        <f t="shared" si="194"/>
        <v>-0.3819999999999999</v>
      </c>
      <c r="AB463" s="15">
        <f t="shared" si="205"/>
        <v>0.40564461209270181</v>
      </c>
      <c r="AC463" s="34">
        <f t="shared" si="195"/>
        <v>0.81128922418540361</v>
      </c>
      <c r="AD463" s="34">
        <f t="shared" si="206"/>
        <v>-0.79680000000000006</v>
      </c>
      <c r="AE463" s="15">
        <f t="shared" si="207"/>
        <v>0.31071044569635931</v>
      </c>
      <c r="AF463" s="34">
        <f t="shared" si="196"/>
        <v>0.31071044569635931</v>
      </c>
      <c r="AG463" s="34">
        <f t="shared" si="197"/>
        <v>0.80779999999999985</v>
      </c>
      <c r="AH463" s="15">
        <f t="shared" si="208"/>
        <v>0.69164049960599694</v>
      </c>
      <c r="AI463" s="34">
        <f t="shared" si="198"/>
        <v>1.0374608185730454</v>
      </c>
      <c r="AJ463" s="34">
        <f t="shared" si="199"/>
        <v>4.2000000000000925E-3</v>
      </c>
      <c r="AK463" s="15">
        <f t="shared" si="209"/>
        <v>0.50104999845650278</v>
      </c>
      <c r="AL463" s="34">
        <f t="shared" si="200"/>
        <v>0</v>
      </c>
      <c r="AM463" s="35">
        <f t="shared" si="210"/>
        <v>10.8000001</v>
      </c>
      <c r="AN463" s="35">
        <f t="shared" si="211"/>
        <v>5.2012650291628857</v>
      </c>
      <c r="AO463" s="35">
        <f t="shared" si="212"/>
        <v>5.5987350708371144</v>
      </c>
      <c r="AP463" s="35">
        <f t="shared" si="213"/>
        <v>2.5000001000000003</v>
      </c>
      <c r="AQ463" s="35">
        <f t="shared" si="214"/>
        <v>1.3481712642694048</v>
      </c>
      <c r="AR463" s="35">
        <f t="shared" si="215"/>
        <v>1.1518288357305955</v>
      </c>
    </row>
    <row r="464" spans="6:44" ht="15.75">
      <c r="F464">
        <v>672</v>
      </c>
      <c r="G464" s="35">
        <v>0.1</v>
      </c>
      <c r="H464" s="35">
        <v>0.5</v>
      </c>
      <c r="I464" s="35">
        <v>0.5</v>
      </c>
      <c r="J464" s="35">
        <v>0.5</v>
      </c>
      <c r="K464" s="35">
        <v>0.2</v>
      </c>
      <c r="L464" s="35">
        <v>0.5</v>
      </c>
      <c r="M464" s="35"/>
      <c r="N464" s="35"/>
      <c r="O464" s="35"/>
      <c r="P464" s="35"/>
      <c r="Q464" s="35"/>
      <c r="R464" s="34">
        <f t="shared" si="201"/>
        <v>0.1</v>
      </c>
      <c r="S464" s="34">
        <f t="shared" si="189"/>
        <v>0.4325</v>
      </c>
      <c r="T464" s="34">
        <f t="shared" si="190"/>
        <v>0.2011</v>
      </c>
      <c r="U464" s="34">
        <f t="shared" si="202"/>
        <v>-1.1068</v>
      </c>
      <c r="V464" s="15">
        <f t="shared" si="203"/>
        <v>0.24846794868262756</v>
      </c>
      <c r="W464" s="34">
        <f t="shared" si="191"/>
        <v>0.12423397434131378</v>
      </c>
      <c r="X464" s="34">
        <f t="shared" si="192"/>
        <v>1.2900000000000023E-2</v>
      </c>
      <c r="Y464" s="15">
        <f t="shared" si="204"/>
        <v>0.50322495527805666</v>
      </c>
      <c r="Z464" s="34">
        <f t="shared" si="193"/>
        <v>0.10064499105561134</v>
      </c>
      <c r="AA464" s="34">
        <f t="shared" si="194"/>
        <v>-0.3819999999999999</v>
      </c>
      <c r="AB464" s="15">
        <f t="shared" si="205"/>
        <v>0.40564461209270181</v>
      </c>
      <c r="AC464" s="34">
        <f t="shared" si="195"/>
        <v>0.2028223060463509</v>
      </c>
      <c r="AD464" s="34">
        <f t="shared" si="206"/>
        <v>-0.79680000000000006</v>
      </c>
      <c r="AE464" s="15">
        <f t="shared" si="207"/>
        <v>0.31071044569635931</v>
      </c>
      <c r="AF464" s="34">
        <f t="shared" si="196"/>
        <v>0</v>
      </c>
      <c r="AG464" s="34">
        <f t="shared" si="197"/>
        <v>0.80779999999999985</v>
      </c>
      <c r="AH464" s="15">
        <f t="shared" si="208"/>
        <v>0.69164049960599694</v>
      </c>
      <c r="AI464" s="34">
        <f t="shared" si="198"/>
        <v>0</v>
      </c>
      <c r="AJ464" s="34">
        <f t="shared" si="199"/>
        <v>4.2000000000000925E-3</v>
      </c>
      <c r="AK464" s="15">
        <f t="shared" si="209"/>
        <v>0.50104999845650278</v>
      </c>
      <c r="AL464" s="34">
        <f t="shared" si="200"/>
        <v>0</v>
      </c>
      <c r="AM464" s="35">
        <f t="shared" si="210"/>
        <v>2.2999999999999998</v>
      </c>
      <c r="AN464" s="35">
        <f t="shared" si="211"/>
        <v>1.161301271443276</v>
      </c>
      <c r="AO464" s="35">
        <f t="shared" si="212"/>
        <v>1.1386987285567238</v>
      </c>
      <c r="AP464" s="35">
        <f t="shared" si="213"/>
        <v>0</v>
      </c>
      <c r="AQ464" s="35">
        <f t="shared" si="214"/>
        <v>0</v>
      </c>
      <c r="AR464" s="35">
        <f t="shared" si="215"/>
        <v>0</v>
      </c>
    </row>
    <row r="465" spans="6:44" ht="15.75">
      <c r="F465">
        <v>673</v>
      </c>
      <c r="G465" s="35">
        <v>0.1</v>
      </c>
      <c r="H465" s="35">
        <v>0.4</v>
      </c>
      <c r="I465" s="35">
        <v>0.1</v>
      </c>
      <c r="J465" s="35">
        <v>0.3</v>
      </c>
      <c r="K465" s="35">
        <v>0.2</v>
      </c>
      <c r="L465" s="35">
        <v>0</v>
      </c>
      <c r="M465" s="35"/>
      <c r="N465" s="35">
        <v>0.1</v>
      </c>
      <c r="O465" s="35">
        <v>0</v>
      </c>
      <c r="P465" s="35">
        <v>0</v>
      </c>
      <c r="Q465" s="35"/>
      <c r="R465" s="34">
        <f t="shared" si="201"/>
        <v>0.1</v>
      </c>
      <c r="S465" s="34">
        <f t="shared" si="189"/>
        <v>0.34600000000000003</v>
      </c>
      <c r="T465" s="34">
        <f t="shared" si="190"/>
        <v>4.0220000000000006E-2</v>
      </c>
      <c r="U465" s="34">
        <f t="shared" si="202"/>
        <v>-1.1068</v>
      </c>
      <c r="V465" s="15">
        <f t="shared" si="203"/>
        <v>0.24846794868262756</v>
      </c>
      <c r="W465" s="34">
        <f t="shared" si="191"/>
        <v>7.4540384604788262E-2</v>
      </c>
      <c r="X465" s="34">
        <f t="shared" si="192"/>
        <v>1.2900000000000023E-2</v>
      </c>
      <c r="Y465" s="15">
        <f t="shared" si="204"/>
        <v>0.50322495527805666</v>
      </c>
      <c r="Z465" s="34">
        <f t="shared" si="193"/>
        <v>0.10064499105561134</v>
      </c>
      <c r="AA465" s="34">
        <f t="shared" si="194"/>
        <v>-0.3819999999999999</v>
      </c>
      <c r="AB465" s="15">
        <f t="shared" si="205"/>
        <v>0.40564461209270181</v>
      </c>
      <c r="AC465" s="34">
        <f t="shared" si="195"/>
        <v>0</v>
      </c>
      <c r="AD465" s="34">
        <f t="shared" si="206"/>
        <v>-0.79680000000000006</v>
      </c>
      <c r="AE465" s="15">
        <f t="shared" si="207"/>
        <v>0.31071044569635931</v>
      </c>
      <c r="AF465" s="34">
        <f t="shared" si="196"/>
        <v>3.1071044569635931E-2</v>
      </c>
      <c r="AG465" s="34">
        <f t="shared" si="197"/>
        <v>0.80779999999999985</v>
      </c>
      <c r="AH465" s="15">
        <f t="shared" si="208"/>
        <v>0.69164049960599694</v>
      </c>
      <c r="AI465" s="34">
        <f t="shared" si="198"/>
        <v>0</v>
      </c>
      <c r="AJ465" s="34">
        <f t="shared" si="199"/>
        <v>4.2000000000000925E-3</v>
      </c>
      <c r="AK465" s="15">
        <f t="shared" si="209"/>
        <v>0.50104999845650278</v>
      </c>
      <c r="AL465" s="34">
        <f t="shared" si="200"/>
        <v>0</v>
      </c>
      <c r="AM465" s="35">
        <f t="shared" si="210"/>
        <v>1.0999999999999999</v>
      </c>
      <c r="AN465" s="35">
        <f t="shared" si="211"/>
        <v>0.6614053756603997</v>
      </c>
      <c r="AO465" s="35">
        <f t="shared" si="212"/>
        <v>0.43859462433960017</v>
      </c>
      <c r="AP465" s="35">
        <f t="shared" si="213"/>
        <v>0.1</v>
      </c>
      <c r="AQ465" s="35">
        <f t="shared" si="214"/>
        <v>3.1071044569635931E-2</v>
      </c>
      <c r="AR465" s="35">
        <f t="shared" si="215"/>
        <v>6.8928955430364078E-2</v>
      </c>
    </row>
    <row r="466" spans="6:44" ht="15.75">
      <c r="F466">
        <v>674</v>
      </c>
      <c r="G466" s="35">
        <v>2</v>
      </c>
      <c r="H466" s="35">
        <v>3.4</v>
      </c>
      <c r="I466" s="35">
        <v>2.3000001999999999</v>
      </c>
      <c r="J466" s="35">
        <v>2</v>
      </c>
      <c r="K466" s="35">
        <v>0.3</v>
      </c>
      <c r="L466" s="35">
        <v>0</v>
      </c>
      <c r="M466" s="35"/>
      <c r="N466" s="35">
        <v>0.2</v>
      </c>
      <c r="O466" s="35">
        <v>0.2</v>
      </c>
      <c r="P466" s="35">
        <v>0</v>
      </c>
      <c r="Q466" s="35"/>
      <c r="R466" s="34">
        <f t="shared" si="201"/>
        <v>2</v>
      </c>
      <c r="S466" s="34">
        <f t="shared" si="189"/>
        <v>2.9409999999999998</v>
      </c>
      <c r="T466" s="34">
        <f t="shared" si="190"/>
        <v>0.92506008043999999</v>
      </c>
      <c r="U466" s="34">
        <f t="shared" si="202"/>
        <v>-1.1068</v>
      </c>
      <c r="V466" s="15">
        <f t="shared" si="203"/>
        <v>0.24846794868262756</v>
      </c>
      <c r="W466" s="34">
        <f t="shared" si="191"/>
        <v>0.49693589736525512</v>
      </c>
      <c r="X466" s="34">
        <f t="shared" si="192"/>
        <v>1.2900000000000023E-2</v>
      </c>
      <c r="Y466" s="15">
        <f t="shared" si="204"/>
        <v>0.50322495527805666</v>
      </c>
      <c r="Z466" s="34">
        <f t="shared" si="193"/>
        <v>0.15096748658341699</v>
      </c>
      <c r="AA466" s="34">
        <f t="shared" si="194"/>
        <v>-0.3819999999999999</v>
      </c>
      <c r="AB466" s="15">
        <f t="shared" si="205"/>
        <v>0.40564461209270181</v>
      </c>
      <c r="AC466" s="34">
        <f t="shared" si="195"/>
        <v>0</v>
      </c>
      <c r="AD466" s="34">
        <f t="shared" si="206"/>
        <v>-0.79680000000000006</v>
      </c>
      <c r="AE466" s="15">
        <f t="shared" si="207"/>
        <v>0.31071044569635931</v>
      </c>
      <c r="AF466" s="34">
        <f t="shared" si="196"/>
        <v>6.2142089139271862E-2</v>
      </c>
      <c r="AG466" s="34">
        <f t="shared" si="197"/>
        <v>0.80779999999999985</v>
      </c>
      <c r="AH466" s="15">
        <f t="shared" si="208"/>
        <v>0.69164049960599694</v>
      </c>
      <c r="AI466" s="34">
        <f t="shared" si="198"/>
        <v>0.1383280999211994</v>
      </c>
      <c r="AJ466" s="34">
        <f t="shared" si="199"/>
        <v>4.2000000000000925E-3</v>
      </c>
      <c r="AK466" s="15">
        <f t="shared" si="209"/>
        <v>0.50104999845650278</v>
      </c>
      <c r="AL466" s="34">
        <f t="shared" si="200"/>
        <v>0</v>
      </c>
      <c r="AM466" s="35">
        <f t="shared" si="210"/>
        <v>10.000000200000001</v>
      </c>
      <c r="AN466" s="35">
        <f t="shared" si="211"/>
        <v>6.5139634643886719</v>
      </c>
      <c r="AO466" s="35">
        <f t="shared" si="212"/>
        <v>3.4860367356113287</v>
      </c>
      <c r="AP466" s="35">
        <f t="shared" si="213"/>
        <v>0.4</v>
      </c>
      <c r="AQ466" s="35">
        <f t="shared" si="214"/>
        <v>0.20047018906047126</v>
      </c>
      <c r="AR466" s="35">
        <f t="shared" si="215"/>
        <v>0.19952981093952876</v>
      </c>
    </row>
    <row r="467" spans="6:44" ht="15.75">
      <c r="F467">
        <v>675</v>
      </c>
      <c r="G467" s="35">
        <v>0.1</v>
      </c>
      <c r="H467" s="35">
        <v>0.6</v>
      </c>
      <c r="I467" s="35">
        <v>1.6</v>
      </c>
      <c r="J467" s="35">
        <v>0.4</v>
      </c>
      <c r="K467" s="35">
        <v>0</v>
      </c>
      <c r="L467" s="35">
        <v>4</v>
      </c>
      <c r="M467" s="35"/>
      <c r="N467" s="35">
        <v>1</v>
      </c>
      <c r="O467" s="35">
        <v>0.5</v>
      </c>
      <c r="P467" s="35">
        <v>0.5</v>
      </c>
      <c r="Q467" s="35"/>
      <c r="R467" s="34">
        <f t="shared" si="201"/>
        <v>0.1</v>
      </c>
      <c r="S467" s="34">
        <f t="shared" si="189"/>
        <v>0.51900000000000002</v>
      </c>
      <c r="T467" s="34">
        <f t="shared" si="190"/>
        <v>0.64352000000000009</v>
      </c>
      <c r="U467" s="34">
        <f t="shared" si="202"/>
        <v>-1.1068</v>
      </c>
      <c r="V467" s="15">
        <f t="shared" si="203"/>
        <v>0.24846794868262756</v>
      </c>
      <c r="W467" s="34">
        <f t="shared" si="191"/>
        <v>9.9387179473051035E-2</v>
      </c>
      <c r="X467" s="34">
        <f t="shared" si="192"/>
        <v>1.2900000000000023E-2</v>
      </c>
      <c r="Y467" s="15">
        <f t="shared" si="204"/>
        <v>0.50322495527805666</v>
      </c>
      <c r="Z467" s="34">
        <f t="shared" si="193"/>
        <v>0</v>
      </c>
      <c r="AA467" s="34">
        <f t="shared" si="194"/>
        <v>-0.3819999999999999</v>
      </c>
      <c r="AB467" s="15">
        <f t="shared" si="205"/>
        <v>0.40564461209270181</v>
      </c>
      <c r="AC467" s="34">
        <f t="shared" si="195"/>
        <v>1.6225784483708072</v>
      </c>
      <c r="AD467" s="34">
        <f t="shared" si="206"/>
        <v>-0.79680000000000006</v>
      </c>
      <c r="AE467" s="15">
        <f t="shared" si="207"/>
        <v>0.31071044569635931</v>
      </c>
      <c r="AF467" s="34">
        <f t="shared" si="196"/>
        <v>0.31071044569635931</v>
      </c>
      <c r="AG467" s="34">
        <f t="shared" si="197"/>
        <v>0.80779999999999985</v>
      </c>
      <c r="AH467" s="15">
        <f t="shared" si="208"/>
        <v>0.69164049960599694</v>
      </c>
      <c r="AI467" s="34">
        <f t="shared" si="198"/>
        <v>0.34582024980299847</v>
      </c>
      <c r="AJ467" s="34">
        <f t="shared" si="199"/>
        <v>4.2000000000000925E-3</v>
      </c>
      <c r="AK467" s="15">
        <f t="shared" si="209"/>
        <v>0.50104999845650278</v>
      </c>
      <c r="AL467" s="34">
        <f t="shared" si="200"/>
        <v>0.25052499922825139</v>
      </c>
      <c r="AM467" s="35">
        <f t="shared" si="210"/>
        <v>6.6999999999999993</v>
      </c>
      <c r="AN467" s="35">
        <f t="shared" si="211"/>
        <v>2.9844856278438581</v>
      </c>
      <c r="AO467" s="35">
        <f t="shared" si="212"/>
        <v>3.7155143721561412</v>
      </c>
      <c r="AP467" s="35">
        <f t="shared" si="213"/>
        <v>2</v>
      </c>
      <c r="AQ467" s="35">
        <f t="shared" si="214"/>
        <v>0.90705569472760916</v>
      </c>
      <c r="AR467" s="35">
        <f t="shared" si="215"/>
        <v>1.0929443052723908</v>
      </c>
    </row>
    <row r="468" spans="6:44" ht="15.75">
      <c r="F468">
        <v>676</v>
      </c>
      <c r="G468" s="35">
        <v>2.0000001E-2</v>
      </c>
      <c r="H468" s="35">
        <v>0.31</v>
      </c>
      <c r="I468" s="35">
        <v>0.90000004</v>
      </c>
      <c r="J468" s="35">
        <v>1</v>
      </c>
      <c r="K468" s="35">
        <v>1</v>
      </c>
      <c r="L468" s="35">
        <v>1</v>
      </c>
      <c r="M468" s="35"/>
      <c r="N468" s="35"/>
      <c r="O468" s="35"/>
      <c r="P468" s="35"/>
      <c r="Q468" s="35"/>
      <c r="R468" s="34">
        <f t="shared" si="201"/>
        <v>2.0000001E-2</v>
      </c>
      <c r="S468" s="34">
        <f t="shared" si="189"/>
        <v>0.26815</v>
      </c>
      <c r="T468" s="34">
        <f t="shared" si="190"/>
        <v>0.36198001608800001</v>
      </c>
      <c r="U468" s="34">
        <f t="shared" si="202"/>
        <v>-1.1068</v>
      </c>
      <c r="V468" s="15">
        <f t="shared" si="203"/>
        <v>0.24846794868262756</v>
      </c>
      <c r="W468" s="34">
        <f t="shared" si="191"/>
        <v>0.24846794868262756</v>
      </c>
      <c r="X468" s="34">
        <f t="shared" si="192"/>
        <v>1.2900000000000023E-2</v>
      </c>
      <c r="Y468" s="15">
        <f t="shared" si="204"/>
        <v>0.50322495527805666</v>
      </c>
      <c r="Z468" s="34">
        <f t="shared" si="193"/>
        <v>0.50322495527805666</v>
      </c>
      <c r="AA468" s="34">
        <f t="shared" si="194"/>
        <v>-0.3819999999999999</v>
      </c>
      <c r="AB468" s="15">
        <f t="shared" si="205"/>
        <v>0.40564461209270181</v>
      </c>
      <c r="AC468" s="34">
        <f t="shared" si="195"/>
        <v>0.40564461209270181</v>
      </c>
      <c r="AD468" s="34">
        <f t="shared" si="206"/>
        <v>-0.79680000000000006</v>
      </c>
      <c r="AE468" s="15">
        <f t="shared" si="207"/>
        <v>0.31071044569635931</v>
      </c>
      <c r="AF468" s="34">
        <f t="shared" si="196"/>
        <v>0</v>
      </c>
      <c r="AG468" s="34">
        <f t="shared" si="197"/>
        <v>0.80779999999999985</v>
      </c>
      <c r="AH468" s="15">
        <f t="shared" si="208"/>
        <v>0.69164049960599694</v>
      </c>
      <c r="AI468" s="34">
        <f t="shared" si="198"/>
        <v>0</v>
      </c>
      <c r="AJ468" s="34">
        <f t="shared" si="199"/>
        <v>4.2000000000000925E-3</v>
      </c>
      <c r="AK468" s="15">
        <f t="shared" si="209"/>
        <v>0.50104999845650278</v>
      </c>
      <c r="AL468" s="34">
        <f t="shared" si="200"/>
        <v>0</v>
      </c>
      <c r="AM468" s="35">
        <f t="shared" si="210"/>
        <v>4.2300000410000003</v>
      </c>
      <c r="AN468" s="35">
        <f t="shared" si="211"/>
        <v>1.8074675331413859</v>
      </c>
      <c r="AO468" s="35">
        <f t="shared" si="212"/>
        <v>2.4225325078586142</v>
      </c>
      <c r="AP468" s="35">
        <f t="shared" si="213"/>
        <v>0</v>
      </c>
      <c r="AQ468" s="35">
        <f t="shared" si="214"/>
        <v>0</v>
      </c>
      <c r="AR468" s="35">
        <f t="shared" si="215"/>
        <v>0</v>
      </c>
    </row>
    <row r="469" spans="6:44" ht="15.75">
      <c r="F469">
        <v>677</v>
      </c>
      <c r="G469" s="35">
        <v>1</v>
      </c>
      <c r="H469" s="35">
        <v>2.7</v>
      </c>
      <c r="I469" s="35">
        <v>5</v>
      </c>
      <c r="J469" s="35">
        <v>5.7000003000000001</v>
      </c>
      <c r="K469" s="35">
        <v>1.2</v>
      </c>
      <c r="L469" s="35">
        <v>1.2</v>
      </c>
      <c r="M469" s="35"/>
      <c r="N469" s="35">
        <v>0.3</v>
      </c>
      <c r="O469" s="35">
        <v>0.1</v>
      </c>
      <c r="P469" s="35">
        <v>0</v>
      </c>
      <c r="Q469" s="35"/>
      <c r="R469" s="34">
        <f t="shared" si="201"/>
        <v>1</v>
      </c>
      <c r="S469" s="34">
        <f t="shared" si="189"/>
        <v>2.3355000000000001</v>
      </c>
      <c r="T469" s="34">
        <f t="shared" si="190"/>
        <v>2.0110000000000001</v>
      </c>
      <c r="U469" s="34">
        <f t="shared" si="202"/>
        <v>-1.1068</v>
      </c>
      <c r="V469" s="15">
        <f t="shared" si="203"/>
        <v>0.24846794868262756</v>
      </c>
      <c r="W469" s="34">
        <f t="shared" si="191"/>
        <v>1.4162673820313618</v>
      </c>
      <c r="X469" s="34">
        <f t="shared" si="192"/>
        <v>1.2900000000000023E-2</v>
      </c>
      <c r="Y469" s="15">
        <f t="shared" si="204"/>
        <v>0.50322495527805666</v>
      </c>
      <c r="Z469" s="34">
        <f t="shared" si="193"/>
        <v>0.60386994633366797</v>
      </c>
      <c r="AA469" s="34">
        <f t="shared" si="194"/>
        <v>-0.3819999999999999</v>
      </c>
      <c r="AB469" s="15">
        <f t="shared" si="205"/>
        <v>0.40564461209270181</v>
      </c>
      <c r="AC469" s="34">
        <f t="shared" si="195"/>
        <v>0.48677353451124217</v>
      </c>
      <c r="AD469" s="34">
        <f t="shared" si="206"/>
        <v>-0.79680000000000006</v>
      </c>
      <c r="AE469" s="15">
        <f t="shared" si="207"/>
        <v>0.31071044569635931</v>
      </c>
      <c r="AF469" s="34">
        <f t="shared" si="196"/>
        <v>9.3213133708907783E-2</v>
      </c>
      <c r="AG469" s="34">
        <f t="shared" si="197"/>
        <v>0.80779999999999985</v>
      </c>
      <c r="AH469" s="15">
        <f t="shared" si="208"/>
        <v>0.69164049960599694</v>
      </c>
      <c r="AI469" s="34">
        <f t="shared" si="198"/>
        <v>6.9164049960599702E-2</v>
      </c>
      <c r="AJ469" s="34">
        <f t="shared" si="199"/>
        <v>4.2000000000000925E-3</v>
      </c>
      <c r="AK469" s="15">
        <f t="shared" si="209"/>
        <v>0.50104999845650278</v>
      </c>
      <c r="AL469" s="34">
        <f t="shared" si="200"/>
        <v>0</v>
      </c>
      <c r="AM469" s="35">
        <f t="shared" si="210"/>
        <v>16.800000299999997</v>
      </c>
      <c r="AN469" s="35">
        <f t="shared" si="211"/>
        <v>7.853410862876272</v>
      </c>
      <c r="AO469" s="35">
        <f t="shared" si="212"/>
        <v>8.9465894371237251</v>
      </c>
      <c r="AP469" s="35">
        <f t="shared" si="213"/>
        <v>0.4</v>
      </c>
      <c r="AQ469" s="35">
        <f t="shared" si="214"/>
        <v>0.16237718366950749</v>
      </c>
      <c r="AR469" s="35">
        <f t="shared" si="215"/>
        <v>0.23762281633049254</v>
      </c>
    </row>
    <row r="470" spans="6:44" ht="15.75">
      <c r="F470">
        <v>678</v>
      </c>
      <c r="G470" s="35">
        <v>0.8</v>
      </c>
      <c r="H470" s="35">
        <v>1.2</v>
      </c>
      <c r="I470" s="35">
        <v>3.0000002000000001</v>
      </c>
      <c r="J470" s="35">
        <v>2.4</v>
      </c>
      <c r="K470" s="35">
        <v>4</v>
      </c>
      <c r="L470" s="35">
        <v>1</v>
      </c>
      <c r="M470" s="35"/>
      <c r="N470" s="35">
        <v>2.8000001999999999</v>
      </c>
      <c r="O470" s="35">
        <v>4.2000003000000001</v>
      </c>
      <c r="P470" s="35">
        <v>0</v>
      </c>
      <c r="Q470" s="35"/>
      <c r="R470" s="34">
        <f t="shared" si="201"/>
        <v>0.8</v>
      </c>
      <c r="S470" s="34">
        <f t="shared" si="189"/>
        <v>1.038</v>
      </c>
      <c r="T470" s="34">
        <f t="shared" si="190"/>
        <v>1.2066000804400001</v>
      </c>
      <c r="U470" s="34">
        <f t="shared" si="202"/>
        <v>-1.1068</v>
      </c>
      <c r="V470" s="15">
        <f t="shared" si="203"/>
        <v>0.24846794868262756</v>
      </c>
      <c r="W470" s="34">
        <f t="shared" si="191"/>
        <v>0.5963230768383061</v>
      </c>
      <c r="X470" s="34">
        <f t="shared" si="192"/>
        <v>1.2900000000000023E-2</v>
      </c>
      <c r="Y470" s="15">
        <f t="shared" si="204"/>
        <v>0.50322495527805666</v>
      </c>
      <c r="Z470" s="34">
        <f t="shared" si="193"/>
        <v>2.0128998211122267</v>
      </c>
      <c r="AA470" s="34">
        <f t="shared" si="194"/>
        <v>-0.3819999999999999</v>
      </c>
      <c r="AB470" s="15">
        <f t="shared" si="205"/>
        <v>0.40564461209270181</v>
      </c>
      <c r="AC470" s="34">
        <f t="shared" si="195"/>
        <v>0.40564461209270181</v>
      </c>
      <c r="AD470" s="34">
        <f t="shared" si="206"/>
        <v>-0.79680000000000006</v>
      </c>
      <c r="AE470" s="15">
        <f t="shared" si="207"/>
        <v>0.31071044569635931</v>
      </c>
      <c r="AF470" s="34">
        <f t="shared" si="196"/>
        <v>0.86998931009189517</v>
      </c>
      <c r="AG470" s="34">
        <f t="shared" si="197"/>
        <v>0.80779999999999985</v>
      </c>
      <c r="AH470" s="15">
        <f t="shared" si="208"/>
        <v>0.69164049960599694</v>
      </c>
      <c r="AI470" s="34">
        <f t="shared" si="198"/>
        <v>2.9048903058373372</v>
      </c>
      <c r="AJ470" s="34">
        <f t="shared" si="199"/>
        <v>4.2000000000000925E-3</v>
      </c>
      <c r="AK470" s="15">
        <f t="shared" si="209"/>
        <v>0.50104999845650278</v>
      </c>
      <c r="AL470" s="34">
        <f t="shared" si="200"/>
        <v>0</v>
      </c>
      <c r="AM470" s="35">
        <f t="shared" si="210"/>
        <v>12.400000200000001</v>
      </c>
      <c r="AN470" s="35">
        <f t="shared" si="211"/>
        <v>6.0594675904832345</v>
      </c>
      <c r="AO470" s="35">
        <f t="shared" si="212"/>
        <v>6.3405326095167664</v>
      </c>
      <c r="AP470" s="35">
        <f t="shared" si="213"/>
        <v>7.0000005000000005</v>
      </c>
      <c r="AQ470" s="35">
        <f t="shared" si="214"/>
        <v>3.7748796159292324</v>
      </c>
      <c r="AR470" s="35">
        <f t="shared" si="215"/>
        <v>3.2251208840707681</v>
      </c>
    </row>
    <row r="471" spans="6:44" ht="15.75">
      <c r="F471">
        <v>679</v>
      </c>
      <c r="G471" s="35">
        <v>0.8</v>
      </c>
      <c r="H471" s="35">
        <v>1.2</v>
      </c>
      <c r="I471" s="35">
        <v>3.0000002000000001</v>
      </c>
      <c r="J471" s="35">
        <v>0.4</v>
      </c>
      <c r="K471" s="35">
        <v>0</v>
      </c>
      <c r="L471" s="35">
        <v>0</v>
      </c>
      <c r="M471" s="35"/>
      <c r="N471" s="35">
        <v>0.8</v>
      </c>
      <c r="O471" s="35">
        <v>4.2000003000000001</v>
      </c>
      <c r="P471" s="35">
        <v>0</v>
      </c>
      <c r="Q471" s="35"/>
      <c r="R471" s="34">
        <f t="shared" si="201"/>
        <v>0.8</v>
      </c>
      <c r="S471" s="34">
        <f t="shared" si="189"/>
        <v>1.038</v>
      </c>
      <c r="T471" s="34">
        <f t="shared" si="190"/>
        <v>1.2066000804400001</v>
      </c>
      <c r="U471" s="34">
        <f t="shared" si="202"/>
        <v>-1.1068</v>
      </c>
      <c r="V471" s="15">
        <f t="shared" si="203"/>
        <v>0.24846794868262756</v>
      </c>
      <c r="W471" s="34">
        <f t="shared" si="191"/>
        <v>9.9387179473051035E-2</v>
      </c>
      <c r="X471" s="34">
        <f t="shared" si="192"/>
        <v>1.2900000000000023E-2</v>
      </c>
      <c r="Y471" s="15">
        <f t="shared" si="204"/>
        <v>0.50322495527805666</v>
      </c>
      <c r="Z471" s="34">
        <f t="shared" si="193"/>
        <v>0</v>
      </c>
      <c r="AA471" s="34">
        <f t="shared" si="194"/>
        <v>-0.3819999999999999</v>
      </c>
      <c r="AB471" s="15">
        <f t="shared" si="205"/>
        <v>0.40564461209270181</v>
      </c>
      <c r="AC471" s="34">
        <f t="shared" si="195"/>
        <v>0</v>
      </c>
      <c r="AD471" s="34">
        <f t="shared" si="206"/>
        <v>-0.79680000000000006</v>
      </c>
      <c r="AE471" s="15">
        <f t="shared" si="207"/>
        <v>0.31071044569635931</v>
      </c>
      <c r="AF471" s="34">
        <f t="shared" si="196"/>
        <v>0.24856835655708745</v>
      </c>
      <c r="AG471" s="34">
        <f t="shared" si="197"/>
        <v>0.80779999999999985</v>
      </c>
      <c r="AH471" s="15">
        <f t="shared" si="208"/>
        <v>0.69164049960599694</v>
      </c>
      <c r="AI471" s="34">
        <f t="shared" si="198"/>
        <v>2.9048903058373372</v>
      </c>
      <c r="AJ471" s="34">
        <f t="shared" si="199"/>
        <v>4.2000000000000925E-3</v>
      </c>
      <c r="AK471" s="15">
        <f t="shared" si="209"/>
        <v>0.50104999845650278</v>
      </c>
      <c r="AL471" s="34">
        <f t="shared" si="200"/>
        <v>0</v>
      </c>
      <c r="AM471" s="35">
        <f t="shared" si="210"/>
        <v>5.4000002000000009</v>
      </c>
      <c r="AN471" s="35">
        <f t="shared" si="211"/>
        <v>3.1439872599130516</v>
      </c>
      <c r="AO471" s="35">
        <f t="shared" si="212"/>
        <v>2.2560129400869493</v>
      </c>
      <c r="AP471" s="35">
        <f t="shared" si="213"/>
        <v>5.0000003</v>
      </c>
      <c r="AQ471" s="35">
        <f t="shared" si="214"/>
        <v>3.1534586623944247</v>
      </c>
      <c r="AR471" s="35">
        <f t="shared" si="215"/>
        <v>1.8465416376055752</v>
      </c>
    </row>
    <row r="472" spans="6:44" ht="15.75">
      <c r="F472">
        <v>680</v>
      </c>
      <c r="G472" s="35">
        <v>0.3</v>
      </c>
      <c r="H472" s="35">
        <v>2</v>
      </c>
      <c r="I472" s="35">
        <v>2.5</v>
      </c>
      <c r="J472" s="35">
        <v>1</v>
      </c>
      <c r="K472" s="35">
        <v>1</v>
      </c>
      <c r="L472" s="35">
        <v>1.5000001000000001</v>
      </c>
      <c r="M472" s="35"/>
      <c r="N472" s="35">
        <v>1</v>
      </c>
      <c r="O472" s="35">
        <v>0.5</v>
      </c>
      <c r="P472" s="35">
        <v>0</v>
      </c>
      <c r="Q472" s="35"/>
      <c r="R472" s="34">
        <f t="shared" si="201"/>
        <v>0.3</v>
      </c>
      <c r="S472" s="34">
        <f t="shared" si="189"/>
        <v>1.73</v>
      </c>
      <c r="T472" s="34">
        <f t="shared" si="190"/>
        <v>1.0055000000000001</v>
      </c>
      <c r="U472" s="34">
        <f t="shared" si="202"/>
        <v>-1.1068</v>
      </c>
      <c r="V472" s="15">
        <f t="shared" si="203"/>
        <v>0.24846794868262756</v>
      </c>
      <c r="W472" s="34">
        <f t="shared" si="191"/>
        <v>0.24846794868262756</v>
      </c>
      <c r="X472" s="34">
        <f t="shared" si="192"/>
        <v>1.2900000000000023E-2</v>
      </c>
      <c r="Y472" s="15">
        <f t="shared" si="204"/>
        <v>0.50322495527805666</v>
      </c>
      <c r="Z472" s="34">
        <f t="shared" si="193"/>
        <v>0.50322495527805666</v>
      </c>
      <c r="AA472" s="34">
        <f t="shared" si="194"/>
        <v>-0.3819999999999999</v>
      </c>
      <c r="AB472" s="15">
        <f t="shared" si="205"/>
        <v>0.40564461209270181</v>
      </c>
      <c r="AC472" s="34">
        <f t="shared" si="195"/>
        <v>0.60846695870351397</v>
      </c>
      <c r="AD472" s="34">
        <f t="shared" si="206"/>
        <v>-0.79680000000000006</v>
      </c>
      <c r="AE472" s="15">
        <f t="shared" si="207"/>
        <v>0.31071044569635931</v>
      </c>
      <c r="AF472" s="34">
        <f t="shared" si="196"/>
        <v>0.31071044569635931</v>
      </c>
      <c r="AG472" s="34">
        <f t="shared" si="197"/>
        <v>0.80779999999999985</v>
      </c>
      <c r="AH472" s="15">
        <f t="shared" si="208"/>
        <v>0.69164049960599694</v>
      </c>
      <c r="AI472" s="34">
        <f t="shared" si="198"/>
        <v>0.34582024980299847</v>
      </c>
      <c r="AJ472" s="34">
        <f t="shared" si="199"/>
        <v>4.2000000000000925E-3</v>
      </c>
      <c r="AK472" s="15">
        <f t="shared" si="209"/>
        <v>0.50104999845650278</v>
      </c>
      <c r="AL472" s="34">
        <f t="shared" si="200"/>
        <v>0</v>
      </c>
      <c r="AM472" s="35">
        <f t="shared" si="210"/>
        <v>8.3000001000000001</v>
      </c>
      <c r="AN472" s="35">
        <f t="shared" si="211"/>
        <v>4.3956598626641981</v>
      </c>
      <c r="AO472" s="35">
        <f t="shared" si="212"/>
        <v>3.904340237335802</v>
      </c>
      <c r="AP472" s="35">
        <f t="shared" si="213"/>
        <v>1.5</v>
      </c>
      <c r="AQ472" s="35">
        <f t="shared" si="214"/>
        <v>0.65653069549935772</v>
      </c>
      <c r="AR472" s="35">
        <f t="shared" si="215"/>
        <v>0.84346930450064228</v>
      </c>
    </row>
    <row r="473" spans="6:44" ht="15.75">
      <c r="F473">
        <v>681</v>
      </c>
      <c r="G473" s="35">
        <v>1</v>
      </c>
      <c r="H473" s="35">
        <v>1.5000001000000001</v>
      </c>
      <c r="I473" s="35">
        <v>2.5</v>
      </c>
      <c r="J473" s="35">
        <v>1</v>
      </c>
      <c r="K473" s="35">
        <v>0.5</v>
      </c>
      <c r="L473" s="35">
        <v>0.5</v>
      </c>
      <c r="M473" s="35"/>
      <c r="N473" s="35">
        <v>0.5</v>
      </c>
      <c r="O473" s="35">
        <v>0.5</v>
      </c>
      <c r="P473" s="35">
        <v>0</v>
      </c>
      <c r="Q473" s="35"/>
      <c r="R473" s="34">
        <f t="shared" si="201"/>
        <v>1</v>
      </c>
      <c r="S473" s="34">
        <f t="shared" si="189"/>
        <v>1.2975000864999999</v>
      </c>
      <c r="T473" s="34">
        <f t="shared" si="190"/>
        <v>1.0055000000000001</v>
      </c>
      <c r="U473" s="34">
        <f t="shared" si="202"/>
        <v>-1.1068</v>
      </c>
      <c r="V473" s="15">
        <f t="shared" si="203"/>
        <v>0.24846794868262756</v>
      </c>
      <c r="W473" s="34">
        <f t="shared" si="191"/>
        <v>0.24846794868262756</v>
      </c>
      <c r="X473" s="34">
        <f t="shared" si="192"/>
        <v>1.2900000000000023E-2</v>
      </c>
      <c r="Y473" s="15">
        <f t="shared" si="204"/>
        <v>0.50322495527805666</v>
      </c>
      <c r="Z473" s="34">
        <f t="shared" si="193"/>
        <v>0.25161247763902833</v>
      </c>
      <c r="AA473" s="34">
        <f t="shared" si="194"/>
        <v>-0.3819999999999999</v>
      </c>
      <c r="AB473" s="15">
        <f t="shared" si="205"/>
        <v>0.40564461209270181</v>
      </c>
      <c r="AC473" s="34">
        <f t="shared" si="195"/>
        <v>0.2028223060463509</v>
      </c>
      <c r="AD473" s="34">
        <f t="shared" si="206"/>
        <v>-0.79680000000000006</v>
      </c>
      <c r="AE473" s="15">
        <f t="shared" si="207"/>
        <v>0.31071044569635931</v>
      </c>
      <c r="AF473" s="34">
        <f t="shared" si="196"/>
        <v>0.15535522284817965</v>
      </c>
      <c r="AG473" s="34">
        <f t="shared" si="197"/>
        <v>0.80779999999999985</v>
      </c>
      <c r="AH473" s="15">
        <f t="shared" si="208"/>
        <v>0.69164049960599694</v>
      </c>
      <c r="AI473" s="34">
        <f t="shared" si="198"/>
        <v>0.34582024980299847</v>
      </c>
      <c r="AJ473" s="34">
        <f t="shared" si="199"/>
        <v>4.2000000000000925E-3</v>
      </c>
      <c r="AK473" s="15">
        <f t="shared" si="209"/>
        <v>0.50104999845650278</v>
      </c>
      <c r="AL473" s="34">
        <f t="shared" si="200"/>
        <v>0</v>
      </c>
      <c r="AM473" s="35">
        <f t="shared" si="210"/>
        <v>7.0000001000000003</v>
      </c>
      <c r="AN473" s="35">
        <f t="shared" si="211"/>
        <v>4.005902818868007</v>
      </c>
      <c r="AO473" s="35">
        <f t="shared" si="212"/>
        <v>2.9940972811319932</v>
      </c>
      <c r="AP473" s="35">
        <f t="shared" si="213"/>
        <v>1</v>
      </c>
      <c r="AQ473" s="35">
        <f t="shared" si="214"/>
        <v>0.50117547265117812</v>
      </c>
      <c r="AR473" s="35">
        <f t="shared" si="215"/>
        <v>0.49882452734882188</v>
      </c>
    </row>
    <row r="474" spans="6:44" ht="15.75">
      <c r="F474">
        <v>682</v>
      </c>
      <c r="G474" s="35">
        <v>0.3</v>
      </c>
      <c r="H474" s="35">
        <v>2</v>
      </c>
      <c r="I474" s="35">
        <v>2.5</v>
      </c>
      <c r="J474" s="35">
        <v>1.5000001000000001</v>
      </c>
      <c r="K474" s="35">
        <v>10.500000999999999</v>
      </c>
      <c r="L474" s="35">
        <v>1.5000001000000001</v>
      </c>
      <c r="M474" s="35"/>
      <c r="N474" s="35">
        <v>1</v>
      </c>
      <c r="O474" s="35">
        <v>11.000000999999999</v>
      </c>
      <c r="P474" s="35">
        <v>1.2</v>
      </c>
      <c r="Q474" s="35"/>
      <c r="R474" s="34">
        <f t="shared" si="201"/>
        <v>0.3</v>
      </c>
      <c r="S474" s="34">
        <f t="shared" si="189"/>
        <v>1.73</v>
      </c>
      <c r="T474" s="34">
        <f t="shared" si="190"/>
        <v>1.0055000000000001</v>
      </c>
      <c r="U474" s="34">
        <f t="shared" si="202"/>
        <v>-1.1068</v>
      </c>
      <c r="V474" s="15">
        <f t="shared" si="203"/>
        <v>0.24846794868262756</v>
      </c>
      <c r="W474" s="34">
        <f t="shared" si="191"/>
        <v>0.37270194787073624</v>
      </c>
      <c r="X474" s="34">
        <f t="shared" si="192"/>
        <v>1.2900000000000023E-2</v>
      </c>
      <c r="Y474" s="15">
        <f t="shared" si="204"/>
        <v>0.50322495527805666</v>
      </c>
      <c r="Z474" s="34">
        <f t="shared" si="193"/>
        <v>5.2838625336445499</v>
      </c>
      <c r="AA474" s="34">
        <f t="shared" si="194"/>
        <v>-0.3819999999999999</v>
      </c>
      <c r="AB474" s="15">
        <f t="shared" si="205"/>
        <v>0.40564461209270181</v>
      </c>
      <c r="AC474" s="34">
        <f t="shared" si="195"/>
        <v>0.60846695870351397</v>
      </c>
      <c r="AD474" s="34">
        <f t="shared" si="206"/>
        <v>-0.79680000000000006</v>
      </c>
      <c r="AE474" s="15">
        <f t="shared" si="207"/>
        <v>0.31071044569635931</v>
      </c>
      <c r="AF474" s="34">
        <f t="shared" si="196"/>
        <v>0.31071044569635931</v>
      </c>
      <c r="AG474" s="34">
        <f t="shared" si="197"/>
        <v>0.80779999999999985</v>
      </c>
      <c r="AH474" s="15">
        <f t="shared" si="208"/>
        <v>0.69164049960599694</v>
      </c>
      <c r="AI474" s="34">
        <f t="shared" si="198"/>
        <v>7.6080461873064653</v>
      </c>
      <c r="AJ474" s="34">
        <f t="shared" si="199"/>
        <v>4.2000000000000925E-3</v>
      </c>
      <c r="AK474" s="15">
        <f t="shared" si="209"/>
        <v>0.50104999845650278</v>
      </c>
      <c r="AL474" s="34">
        <f t="shared" si="200"/>
        <v>0.60125999814780329</v>
      </c>
      <c r="AM474" s="35">
        <f t="shared" si="210"/>
        <v>18.300001200000001</v>
      </c>
      <c r="AN474" s="35">
        <f t="shared" si="211"/>
        <v>9.3005314402188013</v>
      </c>
      <c r="AO474" s="35">
        <f t="shared" si="212"/>
        <v>8.9994697597811992</v>
      </c>
      <c r="AP474" s="35">
        <f t="shared" si="213"/>
        <v>13.200000999999999</v>
      </c>
      <c r="AQ474" s="35">
        <f t="shared" si="214"/>
        <v>8.5200166311506287</v>
      </c>
      <c r="AR474" s="35">
        <f t="shared" si="215"/>
        <v>4.6799843688493699</v>
      </c>
    </row>
    <row r="475" spans="6:44" ht="15.75">
      <c r="F475">
        <v>683</v>
      </c>
      <c r="G475" s="35">
        <v>0.1</v>
      </c>
      <c r="H475" s="35">
        <v>0.5</v>
      </c>
      <c r="I475" s="35">
        <v>1</v>
      </c>
      <c r="J475" s="35">
        <v>1.5000001000000001</v>
      </c>
      <c r="K475" s="35">
        <v>3.0000002000000001</v>
      </c>
      <c r="L475" s="35">
        <v>0</v>
      </c>
      <c r="M475" s="35"/>
      <c r="N475" s="35">
        <v>0</v>
      </c>
      <c r="O475" s="35">
        <v>0</v>
      </c>
      <c r="P475" s="35">
        <v>0.5</v>
      </c>
      <c r="Q475" s="35"/>
      <c r="R475" s="34">
        <f t="shared" si="201"/>
        <v>0.1</v>
      </c>
      <c r="S475" s="34">
        <f t="shared" si="189"/>
        <v>0.4325</v>
      </c>
      <c r="T475" s="34">
        <f t="shared" si="190"/>
        <v>0.4022</v>
      </c>
      <c r="U475" s="34">
        <f t="shared" si="202"/>
        <v>-1.1068</v>
      </c>
      <c r="V475" s="15">
        <f t="shared" si="203"/>
        <v>0.24846794868262756</v>
      </c>
      <c r="W475" s="34">
        <f t="shared" si="191"/>
        <v>0.37270194787073624</v>
      </c>
      <c r="X475" s="34">
        <f t="shared" si="192"/>
        <v>1.2900000000000023E-2</v>
      </c>
      <c r="Y475" s="15">
        <f t="shared" si="204"/>
        <v>0.50322495527805666</v>
      </c>
      <c r="Z475" s="34">
        <f t="shared" si="193"/>
        <v>1.5096749664791611</v>
      </c>
      <c r="AA475" s="34">
        <f t="shared" si="194"/>
        <v>-0.3819999999999999</v>
      </c>
      <c r="AB475" s="15">
        <f t="shared" si="205"/>
        <v>0.40564461209270181</v>
      </c>
      <c r="AC475" s="34">
        <f t="shared" si="195"/>
        <v>0</v>
      </c>
      <c r="AD475" s="34">
        <f t="shared" si="206"/>
        <v>-0.79680000000000006</v>
      </c>
      <c r="AE475" s="15">
        <f t="shared" si="207"/>
        <v>0.31071044569635931</v>
      </c>
      <c r="AF475" s="34">
        <f t="shared" si="196"/>
        <v>0</v>
      </c>
      <c r="AG475" s="34">
        <f t="shared" si="197"/>
        <v>0.80779999999999985</v>
      </c>
      <c r="AH475" s="15">
        <f t="shared" si="208"/>
        <v>0.69164049960599694</v>
      </c>
      <c r="AI475" s="34">
        <f t="shared" si="198"/>
        <v>0</v>
      </c>
      <c r="AJ475" s="34">
        <f t="shared" si="199"/>
        <v>4.2000000000000925E-3</v>
      </c>
      <c r="AK475" s="15">
        <f t="shared" si="209"/>
        <v>0.50104999845650278</v>
      </c>
      <c r="AL475" s="34">
        <f t="shared" si="200"/>
        <v>0.25052499922825139</v>
      </c>
      <c r="AM475" s="35">
        <f t="shared" si="210"/>
        <v>6.1000002999999996</v>
      </c>
      <c r="AN475" s="35">
        <f t="shared" si="211"/>
        <v>2.8170769143498973</v>
      </c>
      <c r="AO475" s="35">
        <f t="shared" si="212"/>
        <v>3.2829233856501023</v>
      </c>
      <c r="AP475" s="35">
        <f t="shared" si="213"/>
        <v>0.5</v>
      </c>
      <c r="AQ475" s="35">
        <f t="shared" si="214"/>
        <v>0.25052499922825139</v>
      </c>
      <c r="AR475" s="35">
        <f t="shared" si="215"/>
        <v>0.24947500077174861</v>
      </c>
    </row>
    <row r="476" spans="6:44" ht="15.75">
      <c r="F476">
        <v>684</v>
      </c>
      <c r="G476" s="35">
        <v>1.1000000000000001</v>
      </c>
      <c r="H476" s="35">
        <v>2.3000001999999999</v>
      </c>
      <c r="I476" s="35">
        <v>4.8</v>
      </c>
      <c r="J476" s="35">
        <v>4.3</v>
      </c>
      <c r="K476" s="35">
        <v>8.2000010000000003</v>
      </c>
      <c r="L476" s="35">
        <v>2.5</v>
      </c>
      <c r="M476" s="35"/>
      <c r="N476" s="35">
        <v>2</v>
      </c>
      <c r="O476" s="35">
        <v>3.0000002000000001</v>
      </c>
      <c r="P476" s="35">
        <v>0</v>
      </c>
      <c r="Q476" s="35"/>
      <c r="R476" s="34">
        <f t="shared" si="201"/>
        <v>1.1000000000000001</v>
      </c>
      <c r="S476" s="34">
        <f t="shared" si="189"/>
        <v>1.9895001729999999</v>
      </c>
      <c r="T476" s="34">
        <f t="shared" si="190"/>
        <v>1.9305599999999998</v>
      </c>
      <c r="U476" s="34">
        <f t="shared" si="202"/>
        <v>-1.1068</v>
      </c>
      <c r="V476" s="15">
        <f t="shared" si="203"/>
        <v>0.24846794868262756</v>
      </c>
      <c r="W476" s="34">
        <f t="shared" si="191"/>
        <v>1.0684121793352985</v>
      </c>
      <c r="X476" s="34">
        <f t="shared" si="192"/>
        <v>1.2900000000000023E-2</v>
      </c>
      <c r="Y476" s="15">
        <f t="shared" si="204"/>
        <v>0.50322495527805666</v>
      </c>
      <c r="Z476" s="34">
        <f t="shared" si="193"/>
        <v>4.1264451365050201</v>
      </c>
      <c r="AA476" s="34">
        <f t="shared" si="194"/>
        <v>-0.3819999999999999</v>
      </c>
      <c r="AB476" s="15">
        <f t="shared" si="205"/>
        <v>0.40564461209270181</v>
      </c>
      <c r="AC476" s="34">
        <f t="shared" si="195"/>
        <v>1.0141115302317545</v>
      </c>
      <c r="AD476" s="34">
        <f t="shared" si="206"/>
        <v>-0.79680000000000006</v>
      </c>
      <c r="AE476" s="15">
        <f t="shared" si="207"/>
        <v>0.31071044569635931</v>
      </c>
      <c r="AF476" s="34">
        <f t="shared" si="196"/>
        <v>0.62142089139271861</v>
      </c>
      <c r="AG476" s="34">
        <f t="shared" si="197"/>
        <v>0.80779999999999985</v>
      </c>
      <c r="AH476" s="15">
        <f t="shared" si="208"/>
        <v>0.69164049960599694</v>
      </c>
      <c r="AI476" s="34">
        <f t="shared" si="198"/>
        <v>2.0749216371460908</v>
      </c>
      <c r="AJ476" s="34">
        <f t="shared" si="199"/>
        <v>4.2000000000000925E-3</v>
      </c>
      <c r="AK476" s="15">
        <f t="shared" si="209"/>
        <v>0.50104999845650278</v>
      </c>
      <c r="AL476" s="34">
        <f t="shared" si="200"/>
        <v>0</v>
      </c>
      <c r="AM476" s="35">
        <f t="shared" si="210"/>
        <v>23.200001199999999</v>
      </c>
      <c r="AN476" s="35">
        <f t="shared" si="211"/>
        <v>11.229029019072073</v>
      </c>
      <c r="AO476" s="35">
        <f t="shared" si="212"/>
        <v>11.970972180927927</v>
      </c>
      <c r="AP476" s="35">
        <f t="shared" si="213"/>
        <v>5.0000002000000006</v>
      </c>
      <c r="AQ476" s="35">
        <f t="shared" si="214"/>
        <v>2.6963425285388096</v>
      </c>
      <c r="AR476" s="35">
        <f t="shared" si="215"/>
        <v>2.3036576714611909</v>
      </c>
    </row>
    <row r="477" spans="6:44" ht="15.75">
      <c r="F477">
        <v>685</v>
      </c>
      <c r="G477" s="35">
        <v>0.5</v>
      </c>
      <c r="H477" s="35">
        <v>0.6</v>
      </c>
      <c r="I477" s="35">
        <v>0.5</v>
      </c>
      <c r="J477" s="35">
        <v>0.4</v>
      </c>
      <c r="K477" s="35">
        <v>1</v>
      </c>
      <c r="L477" s="35">
        <v>0</v>
      </c>
      <c r="M477" s="35"/>
      <c r="N477" s="35">
        <v>0.2</v>
      </c>
      <c r="O477" s="35">
        <v>0</v>
      </c>
      <c r="P477" s="35">
        <v>1</v>
      </c>
      <c r="Q477" s="35"/>
      <c r="R477" s="34">
        <f t="shared" si="201"/>
        <v>0.5</v>
      </c>
      <c r="S477" s="34">
        <f t="shared" si="189"/>
        <v>0.51900000000000002</v>
      </c>
      <c r="T477" s="34">
        <f t="shared" si="190"/>
        <v>0.2011</v>
      </c>
      <c r="U477" s="34">
        <f t="shared" si="202"/>
        <v>-1.1068</v>
      </c>
      <c r="V477" s="15">
        <f t="shared" si="203"/>
        <v>0.24846794868262756</v>
      </c>
      <c r="W477" s="34">
        <f t="shared" si="191"/>
        <v>9.9387179473051035E-2</v>
      </c>
      <c r="X477" s="34">
        <f t="shared" si="192"/>
        <v>1.2900000000000023E-2</v>
      </c>
      <c r="Y477" s="15">
        <f t="shared" si="204"/>
        <v>0.50322495527805666</v>
      </c>
      <c r="Z477" s="34">
        <f t="shared" si="193"/>
        <v>0.50322495527805666</v>
      </c>
      <c r="AA477" s="34">
        <f t="shared" si="194"/>
        <v>-0.3819999999999999</v>
      </c>
      <c r="AB477" s="15">
        <f t="shared" si="205"/>
        <v>0.40564461209270181</v>
      </c>
      <c r="AC477" s="34">
        <f t="shared" si="195"/>
        <v>0</v>
      </c>
      <c r="AD477" s="34">
        <f t="shared" si="206"/>
        <v>-0.79680000000000006</v>
      </c>
      <c r="AE477" s="15">
        <f t="shared" si="207"/>
        <v>0.31071044569635931</v>
      </c>
      <c r="AF477" s="34">
        <f t="shared" si="196"/>
        <v>6.2142089139271862E-2</v>
      </c>
      <c r="AG477" s="34">
        <f t="shared" si="197"/>
        <v>0.80779999999999985</v>
      </c>
      <c r="AH477" s="15">
        <f t="shared" si="208"/>
        <v>0.69164049960599694</v>
      </c>
      <c r="AI477" s="34">
        <f t="shared" si="198"/>
        <v>0</v>
      </c>
      <c r="AJ477" s="34">
        <f t="shared" si="199"/>
        <v>4.2000000000000925E-3</v>
      </c>
      <c r="AK477" s="15">
        <f t="shared" si="209"/>
        <v>0.50104999845650278</v>
      </c>
      <c r="AL477" s="34">
        <f t="shared" si="200"/>
        <v>0.50104999845650278</v>
      </c>
      <c r="AM477" s="35">
        <f t="shared" si="210"/>
        <v>3</v>
      </c>
      <c r="AN477" s="35">
        <f t="shared" si="211"/>
        <v>1.8227121347511077</v>
      </c>
      <c r="AO477" s="35">
        <f t="shared" si="212"/>
        <v>1.1772878652488923</v>
      </c>
      <c r="AP477" s="35">
        <f t="shared" si="213"/>
        <v>1.2</v>
      </c>
      <c r="AQ477" s="35">
        <f t="shared" si="214"/>
        <v>0.56319208759577466</v>
      </c>
      <c r="AR477" s="35">
        <f t="shared" si="215"/>
        <v>0.6368079124042253</v>
      </c>
    </row>
    <row r="478" spans="6:44" ht="15.75">
      <c r="F478">
        <v>686</v>
      </c>
      <c r="G478" s="35">
        <v>0.8</v>
      </c>
      <c r="H478" s="35">
        <v>1.2</v>
      </c>
      <c r="I478" s="35">
        <v>0.1</v>
      </c>
      <c r="J478" s="35">
        <v>0.3</v>
      </c>
      <c r="K478" s="35">
        <v>0.2</v>
      </c>
      <c r="L478" s="35">
        <v>0</v>
      </c>
      <c r="M478" s="35"/>
      <c r="N478" s="35">
        <v>0.8</v>
      </c>
      <c r="O478" s="35">
        <v>0.5</v>
      </c>
      <c r="P478" s="35">
        <v>0</v>
      </c>
      <c r="Q478" s="35"/>
      <c r="R478" s="34">
        <f t="shared" si="201"/>
        <v>0.8</v>
      </c>
      <c r="S478" s="34">
        <f t="shared" si="189"/>
        <v>1.038</v>
      </c>
      <c r="T478" s="34">
        <f t="shared" si="190"/>
        <v>4.0220000000000006E-2</v>
      </c>
      <c r="U478" s="34">
        <f t="shared" si="202"/>
        <v>-1.1068</v>
      </c>
      <c r="V478" s="15">
        <f t="shared" si="203"/>
        <v>0.24846794868262756</v>
      </c>
      <c r="W478" s="34">
        <f t="shared" si="191"/>
        <v>7.4540384604788262E-2</v>
      </c>
      <c r="X478" s="34">
        <f t="shared" si="192"/>
        <v>1.2900000000000023E-2</v>
      </c>
      <c r="Y478" s="15">
        <f t="shared" si="204"/>
        <v>0.50322495527805666</v>
      </c>
      <c r="Z478" s="34">
        <f t="shared" si="193"/>
        <v>0.10064499105561134</v>
      </c>
      <c r="AA478" s="34">
        <f t="shared" si="194"/>
        <v>-0.3819999999999999</v>
      </c>
      <c r="AB478" s="15">
        <f t="shared" si="205"/>
        <v>0.40564461209270181</v>
      </c>
      <c r="AC478" s="34">
        <f t="shared" si="195"/>
        <v>0</v>
      </c>
      <c r="AD478" s="34">
        <f t="shared" si="206"/>
        <v>-0.79680000000000006</v>
      </c>
      <c r="AE478" s="15">
        <f t="shared" si="207"/>
        <v>0.31071044569635931</v>
      </c>
      <c r="AF478" s="34">
        <f t="shared" si="196"/>
        <v>0.24856835655708745</v>
      </c>
      <c r="AG478" s="34">
        <f t="shared" si="197"/>
        <v>0.80779999999999985</v>
      </c>
      <c r="AH478" s="15">
        <f t="shared" si="208"/>
        <v>0.69164049960599694</v>
      </c>
      <c r="AI478" s="34">
        <f t="shared" si="198"/>
        <v>0.34582024980299847</v>
      </c>
      <c r="AJ478" s="34">
        <f t="shared" si="199"/>
        <v>4.2000000000000925E-3</v>
      </c>
      <c r="AK478" s="15">
        <f t="shared" si="209"/>
        <v>0.50104999845650278</v>
      </c>
      <c r="AL478" s="34">
        <f t="shared" si="200"/>
        <v>0</v>
      </c>
      <c r="AM478" s="35">
        <f t="shared" si="210"/>
        <v>2.6</v>
      </c>
      <c r="AN478" s="35">
        <f t="shared" si="211"/>
        <v>2.0534053756603998</v>
      </c>
      <c r="AO478" s="35">
        <f t="shared" si="212"/>
        <v>0.54659462433960027</v>
      </c>
      <c r="AP478" s="35">
        <f t="shared" si="213"/>
        <v>1.3</v>
      </c>
      <c r="AQ478" s="35">
        <f t="shared" si="214"/>
        <v>0.59438860636008595</v>
      </c>
      <c r="AR478" s="35">
        <f t="shared" si="215"/>
        <v>0.7056113936399141</v>
      </c>
    </row>
    <row r="479" spans="6:44" ht="15.75">
      <c r="F479">
        <v>687</v>
      </c>
      <c r="G479" s="35">
        <v>1.2</v>
      </c>
      <c r="H479" s="35">
        <v>1.8000001000000001</v>
      </c>
      <c r="I479" s="35">
        <v>0.5</v>
      </c>
      <c r="J479" s="35">
        <v>0.3</v>
      </c>
      <c r="K479" s="35">
        <v>0.2</v>
      </c>
      <c r="L479" s="35">
        <v>0</v>
      </c>
      <c r="M479" s="35"/>
      <c r="N479" s="35">
        <v>0.2</v>
      </c>
      <c r="O479" s="35">
        <v>0.5</v>
      </c>
      <c r="P479" s="35">
        <v>0</v>
      </c>
      <c r="Q479" s="35"/>
      <c r="R479" s="34">
        <f t="shared" si="201"/>
        <v>1.2</v>
      </c>
      <c r="S479" s="34">
        <f t="shared" si="189"/>
        <v>1.5570000865</v>
      </c>
      <c r="T479" s="34">
        <f t="shared" si="190"/>
        <v>0.2011</v>
      </c>
      <c r="U479" s="34">
        <f t="shared" si="202"/>
        <v>-1.1068</v>
      </c>
      <c r="V479" s="15">
        <f t="shared" si="203"/>
        <v>0.24846794868262756</v>
      </c>
      <c r="W479" s="34">
        <f t="shared" si="191"/>
        <v>7.4540384604788262E-2</v>
      </c>
      <c r="X479" s="34">
        <f t="shared" si="192"/>
        <v>1.2900000000000023E-2</v>
      </c>
      <c r="Y479" s="15">
        <f t="shared" si="204"/>
        <v>0.50322495527805666</v>
      </c>
      <c r="Z479" s="34">
        <f t="shared" si="193"/>
        <v>0.10064499105561134</v>
      </c>
      <c r="AA479" s="34">
        <f t="shared" si="194"/>
        <v>-0.3819999999999999</v>
      </c>
      <c r="AB479" s="15">
        <f t="shared" si="205"/>
        <v>0.40564461209270181</v>
      </c>
      <c r="AC479" s="34">
        <f t="shared" si="195"/>
        <v>0</v>
      </c>
      <c r="AD479" s="34">
        <f t="shared" si="206"/>
        <v>-0.79680000000000006</v>
      </c>
      <c r="AE479" s="15">
        <f t="shared" si="207"/>
        <v>0.31071044569635931</v>
      </c>
      <c r="AF479" s="34">
        <f t="shared" si="196"/>
        <v>6.2142089139271862E-2</v>
      </c>
      <c r="AG479" s="34">
        <f t="shared" si="197"/>
        <v>0.80779999999999985</v>
      </c>
      <c r="AH479" s="15">
        <f t="shared" si="208"/>
        <v>0.69164049960599694</v>
      </c>
      <c r="AI479" s="34">
        <f t="shared" si="198"/>
        <v>0.34582024980299847</v>
      </c>
      <c r="AJ479" s="34">
        <f t="shared" si="199"/>
        <v>4.2000000000000925E-3</v>
      </c>
      <c r="AK479" s="15">
        <f t="shared" si="209"/>
        <v>0.50104999845650278</v>
      </c>
      <c r="AL479" s="34">
        <f t="shared" si="200"/>
        <v>0</v>
      </c>
      <c r="AM479" s="35">
        <f t="shared" si="210"/>
        <v>4.0000001000000003</v>
      </c>
      <c r="AN479" s="35">
        <f t="shared" si="211"/>
        <v>3.1332854621603992</v>
      </c>
      <c r="AO479" s="35">
        <f t="shared" si="212"/>
        <v>0.86671463783960112</v>
      </c>
      <c r="AP479" s="35">
        <f t="shared" si="213"/>
        <v>0.7</v>
      </c>
      <c r="AQ479" s="35">
        <f t="shared" si="214"/>
        <v>0.40796233894227035</v>
      </c>
      <c r="AR479" s="35">
        <f t="shared" si="215"/>
        <v>0.2920376610577296</v>
      </c>
    </row>
    <row r="480" spans="6:44" ht="15.75">
      <c r="F480">
        <v>688</v>
      </c>
      <c r="G480" s="35">
        <v>0.8</v>
      </c>
      <c r="H480" s="35">
        <v>2.7</v>
      </c>
      <c r="I480" s="35">
        <v>5</v>
      </c>
      <c r="J480" s="35">
        <v>5.7000003000000001</v>
      </c>
      <c r="K480" s="35">
        <v>0.2</v>
      </c>
      <c r="L480" s="35">
        <v>0</v>
      </c>
      <c r="M480" s="35"/>
      <c r="N480" s="35">
        <v>2</v>
      </c>
      <c r="O480" s="35">
        <v>2</v>
      </c>
      <c r="P480" s="35">
        <v>0</v>
      </c>
      <c r="Q480" s="35"/>
      <c r="R480" s="34">
        <f t="shared" si="201"/>
        <v>0.8</v>
      </c>
      <c r="S480" s="34">
        <f t="shared" si="189"/>
        <v>2.3355000000000001</v>
      </c>
      <c r="T480" s="34">
        <f t="shared" si="190"/>
        <v>2.0110000000000001</v>
      </c>
      <c r="U480" s="34">
        <f t="shared" si="202"/>
        <v>-1.1068</v>
      </c>
      <c r="V480" s="15">
        <f t="shared" si="203"/>
        <v>0.24846794868262756</v>
      </c>
      <c r="W480" s="34">
        <f t="shared" si="191"/>
        <v>1.4162673820313618</v>
      </c>
      <c r="X480" s="34">
        <f t="shared" si="192"/>
        <v>1.2900000000000023E-2</v>
      </c>
      <c r="Y480" s="15">
        <f t="shared" si="204"/>
        <v>0.50322495527805666</v>
      </c>
      <c r="Z480" s="34">
        <f t="shared" si="193"/>
        <v>0.10064499105561134</v>
      </c>
      <c r="AA480" s="34">
        <f t="shared" si="194"/>
        <v>-0.3819999999999999</v>
      </c>
      <c r="AB480" s="15">
        <f t="shared" si="205"/>
        <v>0.40564461209270181</v>
      </c>
      <c r="AC480" s="34">
        <f t="shared" si="195"/>
        <v>0</v>
      </c>
      <c r="AD480" s="34">
        <f t="shared" si="206"/>
        <v>-0.79680000000000006</v>
      </c>
      <c r="AE480" s="15">
        <f t="shared" si="207"/>
        <v>0.31071044569635931</v>
      </c>
      <c r="AF480" s="34">
        <f t="shared" si="196"/>
        <v>0.62142089139271861</v>
      </c>
      <c r="AG480" s="34">
        <f t="shared" si="197"/>
        <v>0.80779999999999985</v>
      </c>
      <c r="AH480" s="15">
        <f t="shared" si="208"/>
        <v>0.69164049960599694</v>
      </c>
      <c r="AI480" s="34">
        <f t="shared" si="198"/>
        <v>1.3832809992119939</v>
      </c>
      <c r="AJ480" s="34">
        <f t="shared" si="199"/>
        <v>4.2000000000000925E-3</v>
      </c>
      <c r="AK480" s="15">
        <f t="shared" si="209"/>
        <v>0.50104999845650278</v>
      </c>
      <c r="AL480" s="34">
        <f t="shared" si="200"/>
        <v>0</v>
      </c>
      <c r="AM480" s="35">
        <f t="shared" si="210"/>
        <v>14.400000299999999</v>
      </c>
      <c r="AN480" s="35">
        <f t="shared" si="211"/>
        <v>6.6634123730869739</v>
      </c>
      <c r="AO480" s="35">
        <f t="shared" si="212"/>
        <v>7.7365879269130247</v>
      </c>
      <c r="AP480" s="35">
        <f t="shared" si="213"/>
        <v>4</v>
      </c>
      <c r="AQ480" s="35">
        <f t="shared" si="214"/>
        <v>2.0047018906047125</v>
      </c>
      <c r="AR480" s="35">
        <f t="shared" si="215"/>
        <v>1.9952981093952875</v>
      </c>
    </row>
    <row r="481" spans="6:44" ht="15.75">
      <c r="F481">
        <v>689</v>
      </c>
      <c r="G481" s="35">
        <v>0.1</v>
      </c>
      <c r="H481" s="35">
        <v>0.5</v>
      </c>
      <c r="I481" s="35">
        <v>1.2</v>
      </c>
      <c r="J481" s="35">
        <v>0.5</v>
      </c>
      <c r="K481" s="35">
        <v>1</v>
      </c>
      <c r="L481" s="35">
        <v>1.5000001000000001</v>
      </c>
      <c r="M481" s="35"/>
      <c r="N481" s="35">
        <v>0.8</v>
      </c>
      <c r="O481" s="35">
        <v>1.5000001000000001</v>
      </c>
      <c r="P481" s="35">
        <v>0</v>
      </c>
      <c r="Q481" s="35"/>
      <c r="R481" s="34">
        <f t="shared" si="201"/>
        <v>0.1</v>
      </c>
      <c r="S481" s="34">
        <f t="shared" si="189"/>
        <v>0.4325</v>
      </c>
      <c r="T481" s="34">
        <f t="shared" si="190"/>
        <v>0.48263999999999996</v>
      </c>
      <c r="U481" s="34">
        <f t="shared" si="202"/>
        <v>-1.1068</v>
      </c>
      <c r="V481" s="15">
        <f t="shared" si="203"/>
        <v>0.24846794868262756</v>
      </c>
      <c r="W481" s="34">
        <f t="shared" si="191"/>
        <v>0.12423397434131378</v>
      </c>
      <c r="X481" s="34">
        <f t="shared" si="192"/>
        <v>1.2900000000000023E-2</v>
      </c>
      <c r="Y481" s="15">
        <f t="shared" si="204"/>
        <v>0.50322495527805666</v>
      </c>
      <c r="Z481" s="34">
        <f t="shared" si="193"/>
        <v>0.50322495527805666</v>
      </c>
      <c r="AA481" s="34">
        <f t="shared" si="194"/>
        <v>-0.3819999999999999</v>
      </c>
      <c r="AB481" s="15">
        <f t="shared" si="205"/>
        <v>0.40564461209270181</v>
      </c>
      <c r="AC481" s="34">
        <f t="shared" si="195"/>
        <v>0.60846695870351397</v>
      </c>
      <c r="AD481" s="34">
        <f t="shared" si="206"/>
        <v>-0.79680000000000006</v>
      </c>
      <c r="AE481" s="15">
        <f t="shared" si="207"/>
        <v>0.31071044569635931</v>
      </c>
      <c r="AF481" s="34">
        <f t="shared" si="196"/>
        <v>0.24856835655708745</v>
      </c>
      <c r="AG481" s="34">
        <f t="shared" si="197"/>
        <v>0.80779999999999985</v>
      </c>
      <c r="AH481" s="15">
        <f t="shared" si="208"/>
        <v>0.69164049960599694</v>
      </c>
      <c r="AI481" s="34">
        <f t="shared" si="198"/>
        <v>1.0374608185730454</v>
      </c>
      <c r="AJ481" s="34">
        <f t="shared" si="199"/>
        <v>4.2000000000000925E-3</v>
      </c>
      <c r="AK481" s="15">
        <f t="shared" si="209"/>
        <v>0.50104999845650278</v>
      </c>
      <c r="AL481" s="34">
        <f t="shared" si="200"/>
        <v>0</v>
      </c>
      <c r="AM481" s="35">
        <f t="shared" si="210"/>
        <v>4.8000001000000001</v>
      </c>
      <c r="AN481" s="35">
        <f t="shared" si="211"/>
        <v>2.2510658883228842</v>
      </c>
      <c r="AO481" s="35">
        <f t="shared" si="212"/>
        <v>2.5489342116771159</v>
      </c>
      <c r="AP481" s="35">
        <f t="shared" si="213"/>
        <v>2.3000001000000001</v>
      </c>
      <c r="AQ481" s="35">
        <f t="shared" si="214"/>
        <v>1.2860291751301329</v>
      </c>
      <c r="AR481" s="35">
        <f t="shared" si="215"/>
        <v>1.0139709248698672</v>
      </c>
    </row>
    <row r="482" spans="6:44" ht="15.75">
      <c r="F482">
        <v>690</v>
      </c>
      <c r="G482" s="35">
        <v>0.1</v>
      </c>
      <c r="H482" s="35">
        <v>0.2</v>
      </c>
      <c r="I482" s="35">
        <v>0.70000004999999998</v>
      </c>
      <c r="J482" s="35">
        <v>0.6</v>
      </c>
      <c r="K482" s="35">
        <v>1.5000001000000001</v>
      </c>
      <c r="L482" s="35">
        <v>0</v>
      </c>
      <c r="M482" s="35"/>
      <c r="N482" s="35">
        <v>0.8</v>
      </c>
      <c r="O482" s="35">
        <v>1.5000001000000001</v>
      </c>
      <c r="P482" s="35">
        <v>0</v>
      </c>
      <c r="Q482" s="35"/>
      <c r="R482" s="34">
        <f t="shared" si="201"/>
        <v>0.1</v>
      </c>
      <c r="S482" s="34">
        <f t="shared" si="189"/>
        <v>0.17300000000000001</v>
      </c>
      <c r="T482" s="34">
        <f t="shared" si="190"/>
        <v>0.28154002011000001</v>
      </c>
      <c r="U482" s="34">
        <f t="shared" si="202"/>
        <v>-1.1068</v>
      </c>
      <c r="V482" s="15">
        <f t="shared" si="203"/>
        <v>0.24846794868262756</v>
      </c>
      <c r="W482" s="34">
        <f t="shared" si="191"/>
        <v>0.14908076920957652</v>
      </c>
      <c r="X482" s="34">
        <f t="shared" si="192"/>
        <v>1.2900000000000023E-2</v>
      </c>
      <c r="Y482" s="15">
        <f t="shared" si="204"/>
        <v>0.50322495527805666</v>
      </c>
      <c r="Z482" s="34">
        <f t="shared" si="193"/>
        <v>0.75483748323958055</v>
      </c>
      <c r="AA482" s="34">
        <f t="shared" si="194"/>
        <v>-0.3819999999999999</v>
      </c>
      <c r="AB482" s="15">
        <f t="shared" si="205"/>
        <v>0.40564461209270181</v>
      </c>
      <c r="AC482" s="34">
        <f t="shared" si="195"/>
        <v>0</v>
      </c>
      <c r="AD482" s="34">
        <f t="shared" si="206"/>
        <v>-0.79680000000000006</v>
      </c>
      <c r="AE482" s="15">
        <f t="shared" si="207"/>
        <v>0.31071044569635931</v>
      </c>
      <c r="AF482" s="34">
        <f t="shared" si="196"/>
        <v>0.24856835655708745</v>
      </c>
      <c r="AG482" s="34">
        <f t="shared" si="197"/>
        <v>0.80779999999999985</v>
      </c>
      <c r="AH482" s="15">
        <f t="shared" si="208"/>
        <v>0.69164049960599694</v>
      </c>
      <c r="AI482" s="34">
        <f t="shared" si="198"/>
        <v>1.0374608185730454</v>
      </c>
      <c r="AJ482" s="34">
        <f t="shared" si="199"/>
        <v>4.2000000000000925E-3</v>
      </c>
      <c r="AK482" s="15">
        <f t="shared" si="209"/>
        <v>0.50104999845650278</v>
      </c>
      <c r="AL482" s="34">
        <f t="shared" si="200"/>
        <v>0</v>
      </c>
      <c r="AM482" s="35">
        <f t="shared" si="210"/>
        <v>3.1000001500000005</v>
      </c>
      <c r="AN482" s="35">
        <f t="shared" si="211"/>
        <v>1.4584582725591571</v>
      </c>
      <c r="AO482" s="35">
        <f t="shared" si="212"/>
        <v>1.6415418774408435</v>
      </c>
      <c r="AP482" s="35">
        <f t="shared" si="213"/>
        <v>2.3000001000000001</v>
      </c>
      <c r="AQ482" s="35">
        <f t="shared" si="214"/>
        <v>1.2860291751301329</v>
      </c>
      <c r="AR482" s="35">
        <f t="shared" si="215"/>
        <v>1.0139709248698672</v>
      </c>
    </row>
    <row r="483" spans="6:44" ht="15.75">
      <c r="F483">
        <v>691</v>
      </c>
      <c r="G483" s="35">
        <v>0.1</v>
      </c>
      <c r="H483" s="35">
        <v>0.2</v>
      </c>
      <c r="I483" s="35">
        <v>0.70000004999999998</v>
      </c>
      <c r="J483" s="35">
        <v>2</v>
      </c>
      <c r="K483" s="35">
        <v>1</v>
      </c>
      <c r="L483" s="35">
        <v>0</v>
      </c>
      <c r="M483" s="35"/>
      <c r="N483" s="35">
        <v>1</v>
      </c>
      <c r="O483" s="35">
        <v>1</v>
      </c>
      <c r="P483" s="35">
        <v>0.5</v>
      </c>
      <c r="Q483" s="35"/>
      <c r="R483" s="34">
        <f t="shared" si="201"/>
        <v>0.1</v>
      </c>
      <c r="S483" s="34">
        <f t="shared" si="189"/>
        <v>0.17300000000000001</v>
      </c>
      <c r="T483" s="34">
        <f t="shared" si="190"/>
        <v>0.28154002011000001</v>
      </c>
      <c r="U483" s="34">
        <f t="shared" si="202"/>
        <v>-1.1068</v>
      </c>
      <c r="V483" s="15">
        <f t="shared" si="203"/>
        <v>0.24846794868262756</v>
      </c>
      <c r="W483" s="34">
        <f t="shared" si="191"/>
        <v>0.49693589736525512</v>
      </c>
      <c r="X483" s="34">
        <f t="shared" si="192"/>
        <v>1.2900000000000023E-2</v>
      </c>
      <c r="Y483" s="15">
        <f t="shared" si="204"/>
        <v>0.50322495527805666</v>
      </c>
      <c r="Z483" s="34">
        <f t="shared" si="193"/>
        <v>0.50322495527805666</v>
      </c>
      <c r="AA483" s="34">
        <f t="shared" si="194"/>
        <v>-0.3819999999999999</v>
      </c>
      <c r="AB483" s="15">
        <f t="shared" si="205"/>
        <v>0.40564461209270181</v>
      </c>
      <c r="AC483" s="34">
        <f t="shared" si="195"/>
        <v>0</v>
      </c>
      <c r="AD483" s="34">
        <f t="shared" si="206"/>
        <v>-0.79680000000000006</v>
      </c>
      <c r="AE483" s="15">
        <f t="shared" si="207"/>
        <v>0.31071044569635931</v>
      </c>
      <c r="AF483" s="34">
        <f t="shared" si="196"/>
        <v>0.31071044569635931</v>
      </c>
      <c r="AG483" s="34">
        <f t="shared" si="197"/>
        <v>0.80779999999999985</v>
      </c>
      <c r="AH483" s="15">
        <f t="shared" si="208"/>
        <v>0.69164049960599694</v>
      </c>
      <c r="AI483" s="34">
        <f t="shared" si="198"/>
        <v>0.69164049960599694</v>
      </c>
      <c r="AJ483" s="34">
        <f t="shared" si="199"/>
        <v>4.2000000000000925E-3</v>
      </c>
      <c r="AK483" s="15">
        <f t="shared" si="209"/>
        <v>0.50104999845650278</v>
      </c>
      <c r="AL483" s="34">
        <f t="shared" si="200"/>
        <v>0.25052499922825139</v>
      </c>
      <c r="AM483" s="35">
        <f t="shared" si="210"/>
        <v>4.0000000500000006</v>
      </c>
      <c r="AN483" s="35">
        <f t="shared" si="211"/>
        <v>1.5547008727533118</v>
      </c>
      <c r="AO483" s="35">
        <f t="shared" si="212"/>
        <v>2.4452991772466888</v>
      </c>
      <c r="AP483" s="35">
        <f t="shared" si="213"/>
        <v>2.5</v>
      </c>
      <c r="AQ483" s="35">
        <f t="shared" si="214"/>
        <v>1.2528759445306077</v>
      </c>
      <c r="AR483" s="35">
        <f t="shared" si="215"/>
        <v>1.2471240554693923</v>
      </c>
    </row>
    <row r="484" spans="6:44" ht="15.75">
      <c r="F484">
        <v>692</v>
      </c>
      <c r="G484" s="35">
        <v>0.1</v>
      </c>
      <c r="H484" s="35">
        <v>0.2</v>
      </c>
      <c r="I484" s="35">
        <v>0.70000004999999998</v>
      </c>
      <c r="J484" s="35">
        <v>0.2</v>
      </c>
      <c r="K484" s="35">
        <v>1</v>
      </c>
      <c r="L484" s="35">
        <v>0</v>
      </c>
      <c r="M484" s="35"/>
      <c r="N484" s="35">
        <v>1.5000001000000001</v>
      </c>
      <c r="O484" s="35">
        <v>1</v>
      </c>
      <c r="P484" s="35">
        <v>0</v>
      </c>
      <c r="Q484" s="35"/>
      <c r="R484" s="34">
        <f t="shared" si="201"/>
        <v>0.1</v>
      </c>
      <c r="S484" s="34">
        <f t="shared" si="189"/>
        <v>0.17300000000000001</v>
      </c>
      <c r="T484" s="34">
        <f t="shared" si="190"/>
        <v>0.28154002011000001</v>
      </c>
      <c r="U484" s="34">
        <f t="shared" si="202"/>
        <v>-1.1068</v>
      </c>
      <c r="V484" s="15">
        <f t="shared" si="203"/>
        <v>0.24846794868262756</v>
      </c>
      <c r="W484" s="34">
        <f t="shared" si="191"/>
        <v>4.9693589736525517E-2</v>
      </c>
      <c r="X484" s="34">
        <f t="shared" si="192"/>
        <v>1.2900000000000023E-2</v>
      </c>
      <c r="Y484" s="15">
        <f t="shared" si="204"/>
        <v>0.50322495527805666</v>
      </c>
      <c r="Z484" s="34">
        <f t="shared" si="193"/>
        <v>0.50322495527805666</v>
      </c>
      <c r="AA484" s="34">
        <f t="shared" si="194"/>
        <v>-0.3819999999999999</v>
      </c>
      <c r="AB484" s="15">
        <f t="shared" si="205"/>
        <v>0.40564461209270181</v>
      </c>
      <c r="AC484" s="34">
        <f t="shared" si="195"/>
        <v>0</v>
      </c>
      <c r="AD484" s="34">
        <f t="shared" si="206"/>
        <v>-0.79680000000000006</v>
      </c>
      <c r="AE484" s="15">
        <f t="shared" si="207"/>
        <v>0.31071044569635931</v>
      </c>
      <c r="AF484" s="34">
        <f t="shared" si="196"/>
        <v>0.46606569961558353</v>
      </c>
      <c r="AG484" s="34">
        <f t="shared" si="197"/>
        <v>0.80779999999999985</v>
      </c>
      <c r="AH484" s="15">
        <f t="shared" si="208"/>
        <v>0.69164049960599694</v>
      </c>
      <c r="AI484" s="34">
        <f t="shared" si="198"/>
        <v>0.69164049960599694</v>
      </c>
      <c r="AJ484" s="34">
        <f t="shared" si="199"/>
        <v>4.2000000000000925E-3</v>
      </c>
      <c r="AK484" s="15">
        <f t="shared" si="209"/>
        <v>0.50104999845650278</v>
      </c>
      <c r="AL484" s="34">
        <f t="shared" si="200"/>
        <v>0</v>
      </c>
      <c r="AM484" s="35">
        <f t="shared" si="210"/>
        <v>2.2000000499999999</v>
      </c>
      <c r="AN484" s="35">
        <f t="shared" si="211"/>
        <v>1.1074585651245821</v>
      </c>
      <c r="AO484" s="35">
        <f t="shared" si="212"/>
        <v>1.0925414848754178</v>
      </c>
      <c r="AP484" s="35">
        <f t="shared" si="213"/>
        <v>2.5000001000000003</v>
      </c>
      <c r="AQ484" s="35">
        <f t="shared" si="214"/>
        <v>1.1577061992215805</v>
      </c>
      <c r="AR484" s="35">
        <f t="shared" si="215"/>
        <v>1.3422939007784198</v>
      </c>
    </row>
    <row r="485" spans="6:44" ht="15.75">
      <c r="F485">
        <v>693</v>
      </c>
      <c r="G485" s="35">
        <v>1.1000000000000001</v>
      </c>
      <c r="H485" s="35">
        <v>2.7</v>
      </c>
      <c r="I485" s="35">
        <v>5.5000004999999996</v>
      </c>
      <c r="J485" s="35">
        <v>1</v>
      </c>
      <c r="K485" s="35">
        <v>1</v>
      </c>
      <c r="L485" s="35">
        <v>0</v>
      </c>
      <c r="M485" s="35"/>
      <c r="N485" s="35">
        <v>1.5000001000000001</v>
      </c>
      <c r="O485" s="35">
        <v>2</v>
      </c>
      <c r="P485" s="35">
        <v>3.0000002000000001</v>
      </c>
      <c r="Q485" s="35"/>
      <c r="R485" s="34">
        <f t="shared" si="201"/>
        <v>1.1000000000000001</v>
      </c>
      <c r="S485" s="34">
        <f t="shared" si="189"/>
        <v>2.3355000000000001</v>
      </c>
      <c r="T485" s="34">
        <f t="shared" si="190"/>
        <v>2.2121002010999997</v>
      </c>
      <c r="U485" s="34">
        <f t="shared" si="202"/>
        <v>-1.1068</v>
      </c>
      <c r="V485" s="15">
        <f t="shared" si="203"/>
        <v>0.24846794868262756</v>
      </c>
      <c r="W485" s="34">
        <f t="shared" si="191"/>
        <v>0.24846794868262756</v>
      </c>
      <c r="X485" s="34">
        <f t="shared" si="192"/>
        <v>1.2900000000000023E-2</v>
      </c>
      <c r="Y485" s="15">
        <f t="shared" si="204"/>
        <v>0.50322495527805666</v>
      </c>
      <c r="Z485" s="34">
        <f t="shared" si="193"/>
        <v>0.50322495527805666</v>
      </c>
      <c r="AA485" s="34">
        <f t="shared" si="194"/>
        <v>-0.3819999999999999</v>
      </c>
      <c r="AB485" s="15">
        <f t="shared" si="205"/>
        <v>0.40564461209270181</v>
      </c>
      <c r="AC485" s="34">
        <f t="shared" si="195"/>
        <v>0</v>
      </c>
      <c r="AD485" s="34">
        <f t="shared" si="206"/>
        <v>-0.79680000000000006</v>
      </c>
      <c r="AE485" s="15">
        <f t="shared" si="207"/>
        <v>0.31071044569635931</v>
      </c>
      <c r="AF485" s="34">
        <f t="shared" si="196"/>
        <v>0.46606569961558353</v>
      </c>
      <c r="AG485" s="34">
        <f t="shared" si="197"/>
        <v>0.80779999999999985</v>
      </c>
      <c r="AH485" s="15">
        <f t="shared" si="208"/>
        <v>0.69164049960599694</v>
      </c>
      <c r="AI485" s="34">
        <f t="shared" si="198"/>
        <v>1.3832809992119939</v>
      </c>
      <c r="AJ485" s="34">
        <f t="shared" si="199"/>
        <v>4.2000000000000925E-3</v>
      </c>
      <c r="AK485" s="15">
        <f t="shared" si="209"/>
        <v>0.50104999845650278</v>
      </c>
      <c r="AL485" s="34">
        <f t="shared" si="200"/>
        <v>1.5031500955795081</v>
      </c>
      <c r="AM485" s="35">
        <f t="shared" si="210"/>
        <v>11.300000499999999</v>
      </c>
      <c r="AN485" s="35">
        <f t="shared" si="211"/>
        <v>6.3992931050606838</v>
      </c>
      <c r="AO485" s="35">
        <f t="shared" si="212"/>
        <v>4.9007073949393156</v>
      </c>
      <c r="AP485" s="35">
        <f t="shared" si="213"/>
        <v>6.5000003</v>
      </c>
      <c r="AQ485" s="35">
        <f t="shared" si="214"/>
        <v>3.3524967944070854</v>
      </c>
      <c r="AR485" s="35">
        <f t="shared" si="215"/>
        <v>3.1475035055929146</v>
      </c>
    </row>
    <row r="486" spans="6:44" ht="15.75">
      <c r="F486">
        <v>694</v>
      </c>
      <c r="G486" s="35">
        <v>0.1</v>
      </c>
      <c r="H486" s="35">
        <v>0.2</v>
      </c>
      <c r="I486" s="35">
        <v>0.70000004999999998</v>
      </c>
      <c r="J486" s="35">
        <v>4</v>
      </c>
      <c r="K486" s="35">
        <v>7.0000004999999996</v>
      </c>
      <c r="L486" s="35">
        <v>1</v>
      </c>
      <c r="M486" s="35"/>
      <c r="N486" s="35">
        <v>2</v>
      </c>
      <c r="O486" s="35">
        <v>3.5000002000000001</v>
      </c>
      <c r="P486" s="35">
        <v>1</v>
      </c>
      <c r="Q486" s="35"/>
      <c r="R486" s="34">
        <f t="shared" si="201"/>
        <v>0.1</v>
      </c>
      <c r="S486" s="34">
        <f t="shared" si="189"/>
        <v>0.17300000000000001</v>
      </c>
      <c r="T486" s="34">
        <f t="shared" si="190"/>
        <v>0.28154002011000001</v>
      </c>
      <c r="U486" s="34">
        <f t="shared" si="202"/>
        <v>-1.1068</v>
      </c>
      <c r="V486" s="15">
        <f t="shared" si="203"/>
        <v>0.24846794868262756</v>
      </c>
      <c r="W486" s="34">
        <f t="shared" si="191"/>
        <v>0.99387179473051024</v>
      </c>
      <c r="X486" s="34">
        <f t="shared" si="192"/>
        <v>1.2900000000000023E-2</v>
      </c>
      <c r="Y486" s="15">
        <f t="shared" si="204"/>
        <v>0.50322495527805666</v>
      </c>
      <c r="Z486" s="34">
        <f t="shared" si="193"/>
        <v>3.5225749385588743</v>
      </c>
      <c r="AA486" s="34">
        <f t="shared" si="194"/>
        <v>-0.3819999999999999</v>
      </c>
      <c r="AB486" s="15">
        <f t="shared" si="205"/>
        <v>0.40564461209270181</v>
      </c>
      <c r="AC486" s="34">
        <f t="shared" si="195"/>
        <v>0.40564461209270181</v>
      </c>
      <c r="AD486" s="34">
        <f t="shared" si="206"/>
        <v>-0.79680000000000006</v>
      </c>
      <c r="AE486" s="15">
        <f t="shared" si="207"/>
        <v>0.31071044569635931</v>
      </c>
      <c r="AF486" s="34">
        <f t="shared" si="196"/>
        <v>0.62142089139271861</v>
      </c>
      <c r="AG486" s="34">
        <f t="shared" si="197"/>
        <v>0.80779999999999985</v>
      </c>
      <c r="AH486" s="15">
        <f t="shared" si="208"/>
        <v>0.69164049960599694</v>
      </c>
      <c r="AI486" s="34">
        <f t="shared" si="198"/>
        <v>2.4207418869490893</v>
      </c>
      <c r="AJ486" s="34">
        <f t="shared" si="199"/>
        <v>4.2000000000000925E-3</v>
      </c>
      <c r="AK486" s="15">
        <f t="shared" si="209"/>
        <v>0.50104999845650278</v>
      </c>
      <c r="AL486" s="34">
        <f t="shared" si="200"/>
        <v>0.50104999845650278</v>
      </c>
      <c r="AM486" s="35">
        <f t="shared" si="210"/>
        <v>13.000000549999999</v>
      </c>
      <c r="AN486" s="35">
        <f t="shared" si="211"/>
        <v>5.4766313654920866</v>
      </c>
      <c r="AO486" s="35">
        <f t="shared" si="212"/>
        <v>7.5233691845079127</v>
      </c>
      <c r="AP486" s="35">
        <f t="shared" si="213"/>
        <v>6.5000002000000006</v>
      </c>
      <c r="AQ486" s="35">
        <f t="shared" si="214"/>
        <v>3.543212776798311</v>
      </c>
      <c r="AR486" s="35">
        <f t="shared" si="215"/>
        <v>2.9567874232016895</v>
      </c>
    </row>
    <row r="487" spans="6:44" ht="15.75">
      <c r="F487">
        <v>695</v>
      </c>
      <c r="G487" s="35">
        <v>0.1</v>
      </c>
      <c r="H487" s="35">
        <v>0.2</v>
      </c>
      <c r="I487" s="35">
        <v>0.70000004999999998</v>
      </c>
      <c r="J487" s="35">
        <v>0.2</v>
      </c>
      <c r="K487" s="35">
        <v>1</v>
      </c>
      <c r="L487" s="35">
        <v>0</v>
      </c>
      <c r="M487" s="35"/>
      <c r="N487" s="35">
        <v>1.5000001000000001</v>
      </c>
      <c r="O487" s="35">
        <v>1</v>
      </c>
      <c r="P487" s="35">
        <v>0</v>
      </c>
      <c r="Q487" s="35"/>
      <c r="R487" s="34">
        <f t="shared" si="201"/>
        <v>0.1</v>
      </c>
      <c r="S487" s="34">
        <f t="shared" si="189"/>
        <v>0.17300000000000001</v>
      </c>
      <c r="T487" s="34">
        <f t="shared" si="190"/>
        <v>0.28154002011000001</v>
      </c>
      <c r="U487" s="34">
        <f t="shared" si="202"/>
        <v>-1.1068</v>
      </c>
      <c r="V487" s="15">
        <f t="shared" si="203"/>
        <v>0.24846794868262756</v>
      </c>
      <c r="W487" s="34">
        <f t="shared" si="191"/>
        <v>4.9693589736525517E-2</v>
      </c>
      <c r="X487" s="34">
        <f t="shared" si="192"/>
        <v>1.2900000000000023E-2</v>
      </c>
      <c r="Y487" s="15">
        <f t="shared" si="204"/>
        <v>0.50322495527805666</v>
      </c>
      <c r="Z487" s="34">
        <f t="shared" si="193"/>
        <v>0.50322495527805666</v>
      </c>
      <c r="AA487" s="34">
        <f t="shared" si="194"/>
        <v>-0.3819999999999999</v>
      </c>
      <c r="AB487" s="15">
        <f t="shared" si="205"/>
        <v>0.40564461209270181</v>
      </c>
      <c r="AC487" s="34">
        <f t="shared" si="195"/>
        <v>0</v>
      </c>
      <c r="AD487" s="34">
        <f t="shared" si="206"/>
        <v>-0.79680000000000006</v>
      </c>
      <c r="AE487" s="15">
        <f t="shared" si="207"/>
        <v>0.31071044569635931</v>
      </c>
      <c r="AF487" s="34">
        <f t="shared" si="196"/>
        <v>0.46606569961558353</v>
      </c>
      <c r="AG487" s="34">
        <f t="shared" si="197"/>
        <v>0.80779999999999985</v>
      </c>
      <c r="AH487" s="15">
        <f t="shared" si="208"/>
        <v>0.69164049960599694</v>
      </c>
      <c r="AI487" s="34">
        <f t="shared" si="198"/>
        <v>0.69164049960599694</v>
      </c>
      <c r="AJ487" s="34">
        <f t="shared" si="199"/>
        <v>4.2000000000000925E-3</v>
      </c>
      <c r="AK487" s="15">
        <f t="shared" si="209"/>
        <v>0.50104999845650278</v>
      </c>
      <c r="AL487" s="34">
        <f t="shared" si="200"/>
        <v>0</v>
      </c>
      <c r="AM487" s="35">
        <f t="shared" si="210"/>
        <v>2.2000000499999999</v>
      </c>
      <c r="AN487" s="35">
        <f t="shared" si="211"/>
        <v>1.1074585651245821</v>
      </c>
      <c r="AO487" s="35">
        <f t="shared" si="212"/>
        <v>1.0925414848754178</v>
      </c>
      <c r="AP487" s="35">
        <f t="shared" si="213"/>
        <v>2.5000001000000003</v>
      </c>
      <c r="AQ487" s="35">
        <f t="shared" si="214"/>
        <v>1.1577061992215805</v>
      </c>
      <c r="AR487" s="35">
        <f t="shared" si="215"/>
        <v>1.3422939007784198</v>
      </c>
    </row>
    <row r="488" spans="6:44" ht="15.75">
      <c r="F488">
        <v>696</v>
      </c>
      <c r="G488" s="35">
        <v>0.5</v>
      </c>
      <c r="H488" s="35">
        <v>1.2</v>
      </c>
      <c r="I488" s="35">
        <v>0.70000004999999998</v>
      </c>
      <c r="J488" s="35">
        <v>3.0000002000000001</v>
      </c>
      <c r="K488" s="35">
        <v>7.0000004999999996</v>
      </c>
      <c r="L488" s="35">
        <v>0</v>
      </c>
      <c r="M488" s="35"/>
      <c r="N488" s="35">
        <v>1.5000001000000001</v>
      </c>
      <c r="O488" s="35">
        <v>5</v>
      </c>
      <c r="P488" s="35">
        <v>3.0000002000000001</v>
      </c>
      <c r="Q488" s="35"/>
      <c r="R488" s="34">
        <f t="shared" si="201"/>
        <v>0.5</v>
      </c>
      <c r="S488" s="34">
        <f t="shared" si="189"/>
        <v>1.038</v>
      </c>
      <c r="T488" s="34">
        <f t="shared" si="190"/>
        <v>0.28154002011000001</v>
      </c>
      <c r="U488" s="34">
        <f t="shared" si="202"/>
        <v>-1.1068</v>
      </c>
      <c r="V488" s="15">
        <f t="shared" si="203"/>
        <v>0.24846794868262756</v>
      </c>
      <c r="W488" s="34">
        <f t="shared" si="191"/>
        <v>0.74540389574147248</v>
      </c>
      <c r="X488" s="34">
        <f t="shared" si="192"/>
        <v>1.2900000000000023E-2</v>
      </c>
      <c r="Y488" s="15">
        <f t="shared" si="204"/>
        <v>0.50322495527805666</v>
      </c>
      <c r="Z488" s="34">
        <f t="shared" si="193"/>
        <v>3.5225749385588743</v>
      </c>
      <c r="AA488" s="34">
        <f t="shared" si="194"/>
        <v>-0.3819999999999999</v>
      </c>
      <c r="AB488" s="15">
        <f t="shared" si="205"/>
        <v>0.40564461209270181</v>
      </c>
      <c r="AC488" s="34">
        <f t="shared" si="195"/>
        <v>0</v>
      </c>
      <c r="AD488" s="34">
        <f t="shared" si="206"/>
        <v>-0.79680000000000006</v>
      </c>
      <c r="AE488" s="15">
        <f t="shared" si="207"/>
        <v>0.31071044569635931</v>
      </c>
      <c r="AF488" s="34">
        <f t="shared" si="196"/>
        <v>0.46606569961558353</v>
      </c>
      <c r="AG488" s="34">
        <f t="shared" si="197"/>
        <v>0.80779999999999985</v>
      </c>
      <c r="AH488" s="15">
        <f t="shared" si="208"/>
        <v>0.69164049960599694</v>
      </c>
      <c r="AI488" s="34">
        <f t="shared" si="198"/>
        <v>3.4582024980299848</v>
      </c>
      <c r="AJ488" s="34">
        <f t="shared" si="199"/>
        <v>4.2000000000000925E-3</v>
      </c>
      <c r="AK488" s="15">
        <f t="shared" si="209"/>
        <v>0.50104999845650278</v>
      </c>
      <c r="AL488" s="34">
        <f t="shared" si="200"/>
        <v>1.5031500955795081</v>
      </c>
      <c r="AM488" s="35">
        <f t="shared" si="210"/>
        <v>12.40000075</v>
      </c>
      <c r="AN488" s="35">
        <f t="shared" si="211"/>
        <v>6.0875188544103462</v>
      </c>
      <c r="AO488" s="35">
        <f t="shared" si="212"/>
        <v>6.312481895589654</v>
      </c>
      <c r="AP488" s="35">
        <f t="shared" si="213"/>
        <v>9.5000003</v>
      </c>
      <c r="AQ488" s="35">
        <f t="shared" si="214"/>
        <v>5.4274182932250765</v>
      </c>
      <c r="AR488" s="35">
        <f t="shared" si="215"/>
        <v>4.0725820067749234</v>
      </c>
    </row>
    <row r="489" spans="6:44" ht="15.75">
      <c r="F489">
        <v>697</v>
      </c>
      <c r="G489" s="35">
        <v>0.5</v>
      </c>
      <c r="H489" s="35">
        <v>0.8</v>
      </c>
      <c r="I489" s="35">
        <v>0.5</v>
      </c>
      <c r="J489" s="35">
        <v>0.2</v>
      </c>
      <c r="K489" s="35">
        <v>1</v>
      </c>
      <c r="L489" s="35">
        <v>0</v>
      </c>
      <c r="M489" s="35"/>
      <c r="N489" s="35">
        <v>0.5</v>
      </c>
      <c r="O489" s="35">
        <v>0.8</v>
      </c>
      <c r="P489" s="35">
        <v>0</v>
      </c>
      <c r="Q489" s="35"/>
      <c r="R489" s="34">
        <f t="shared" si="201"/>
        <v>0.5</v>
      </c>
      <c r="S489" s="34">
        <f t="shared" si="189"/>
        <v>0.69200000000000006</v>
      </c>
      <c r="T489" s="34">
        <f t="shared" si="190"/>
        <v>0.2011</v>
      </c>
      <c r="U489" s="34">
        <f t="shared" si="202"/>
        <v>-1.1068</v>
      </c>
      <c r="V489" s="15">
        <f t="shared" si="203"/>
        <v>0.24846794868262756</v>
      </c>
      <c r="W489" s="34">
        <f t="shared" si="191"/>
        <v>4.9693589736525517E-2</v>
      </c>
      <c r="X489" s="34">
        <f t="shared" si="192"/>
        <v>1.2900000000000023E-2</v>
      </c>
      <c r="Y489" s="15">
        <f t="shared" si="204"/>
        <v>0.50322495527805666</v>
      </c>
      <c r="Z489" s="34">
        <f t="shared" si="193"/>
        <v>0.50322495527805666</v>
      </c>
      <c r="AA489" s="34">
        <f t="shared" si="194"/>
        <v>-0.3819999999999999</v>
      </c>
      <c r="AB489" s="15">
        <f t="shared" si="205"/>
        <v>0.40564461209270181</v>
      </c>
      <c r="AC489" s="34">
        <f t="shared" si="195"/>
        <v>0</v>
      </c>
      <c r="AD489" s="34">
        <f t="shared" si="206"/>
        <v>-0.79680000000000006</v>
      </c>
      <c r="AE489" s="15">
        <f t="shared" si="207"/>
        <v>0.31071044569635931</v>
      </c>
      <c r="AF489" s="34">
        <f t="shared" si="196"/>
        <v>0.15535522284817965</v>
      </c>
      <c r="AG489" s="34">
        <f t="shared" si="197"/>
        <v>0.80779999999999985</v>
      </c>
      <c r="AH489" s="15">
        <f t="shared" si="208"/>
        <v>0.69164049960599694</v>
      </c>
      <c r="AI489" s="34">
        <f t="shared" si="198"/>
        <v>0.55331239968479762</v>
      </c>
      <c r="AJ489" s="34">
        <f t="shared" si="199"/>
        <v>4.2000000000000925E-3</v>
      </c>
      <c r="AK489" s="15">
        <f t="shared" si="209"/>
        <v>0.50104999845650278</v>
      </c>
      <c r="AL489" s="34">
        <f t="shared" si="200"/>
        <v>0</v>
      </c>
      <c r="AM489" s="35">
        <f t="shared" si="210"/>
        <v>3</v>
      </c>
      <c r="AN489" s="35">
        <f t="shared" si="211"/>
        <v>1.9460185450145824</v>
      </c>
      <c r="AO489" s="35">
        <f t="shared" si="212"/>
        <v>1.0539814549854176</v>
      </c>
      <c r="AP489" s="35">
        <f t="shared" si="213"/>
        <v>1.3</v>
      </c>
      <c r="AQ489" s="35">
        <f t="shared" si="214"/>
        <v>0.70866762253297733</v>
      </c>
      <c r="AR489" s="35">
        <f t="shared" si="215"/>
        <v>0.59133237746702272</v>
      </c>
    </row>
    <row r="490" spans="6:44" ht="15.75">
      <c r="F490">
        <v>698</v>
      </c>
      <c r="G490" s="35">
        <v>0.5</v>
      </c>
      <c r="H490" s="35">
        <v>1</v>
      </c>
      <c r="I490" s="35">
        <v>1.2</v>
      </c>
      <c r="J490" s="35">
        <v>3.0000002000000001</v>
      </c>
      <c r="K490" s="35">
        <v>5</v>
      </c>
      <c r="L490" s="35">
        <v>1</v>
      </c>
      <c r="M490" s="35"/>
      <c r="N490" s="35">
        <v>2.5</v>
      </c>
      <c r="O490" s="35">
        <v>5</v>
      </c>
      <c r="P490" s="35">
        <v>1</v>
      </c>
      <c r="Q490" s="35"/>
      <c r="R490" s="34">
        <f t="shared" si="201"/>
        <v>0.5</v>
      </c>
      <c r="S490" s="34">
        <f t="shared" si="189"/>
        <v>0.86499999999999999</v>
      </c>
      <c r="T490" s="34">
        <f t="shared" si="190"/>
        <v>0.48263999999999996</v>
      </c>
      <c r="U490" s="34">
        <f t="shared" si="202"/>
        <v>-1.1068</v>
      </c>
      <c r="V490" s="15">
        <f t="shared" si="203"/>
        <v>0.24846794868262756</v>
      </c>
      <c r="W490" s="34">
        <f t="shared" si="191"/>
        <v>0.74540389574147248</v>
      </c>
      <c r="X490" s="34">
        <f t="shared" si="192"/>
        <v>1.2900000000000023E-2</v>
      </c>
      <c r="Y490" s="15">
        <f t="shared" si="204"/>
        <v>0.50322495527805666</v>
      </c>
      <c r="Z490" s="34">
        <f t="shared" si="193"/>
        <v>2.5161247763902832</v>
      </c>
      <c r="AA490" s="34">
        <f t="shared" si="194"/>
        <v>-0.3819999999999999</v>
      </c>
      <c r="AB490" s="15">
        <f t="shared" si="205"/>
        <v>0.40564461209270181</v>
      </c>
      <c r="AC490" s="34">
        <f t="shared" si="195"/>
        <v>0.40564461209270181</v>
      </c>
      <c r="AD490" s="34">
        <f t="shared" si="206"/>
        <v>-0.79680000000000006</v>
      </c>
      <c r="AE490" s="15">
        <f t="shared" si="207"/>
        <v>0.31071044569635931</v>
      </c>
      <c r="AF490" s="34">
        <f t="shared" si="196"/>
        <v>0.77677611424089821</v>
      </c>
      <c r="AG490" s="34">
        <f t="shared" si="197"/>
        <v>0.80779999999999985</v>
      </c>
      <c r="AH490" s="15">
        <f t="shared" si="208"/>
        <v>0.69164049960599694</v>
      </c>
      <c r="AI490" s="34">
        <f t="shared" si="198"/>
        <v>3.4582024980299848</v>
      </c>
      <c r="AJ490" s="34">
        <f t="shared" si="199"/>
        <v>4.2000000000000925E-3</v>
      </c>
      <c r="AK490" s="15">
        <f t="shared" si="209"/>
        <v>0.50104999845650278</v>
      </c>
      <c r="AL490" s="34">
        <f t="shared" si="200"/>
        <v>0.50104999845650278</v>
      </c>
      <c r="AM490" s="35">
        <f t="shared" si="210"/>
        <v>11.7000002</v>
      </c>
      <c r="AN490" s="35">
        <f t="shared" si="211"/>
        <v>5.5148132842244566</v>
      </c>
      <c r="AO490" s="35">
        <f t="shared" si="212"/>
        <v>6.1851869157755432</v>
      </c>
      <c r="AP490" s="35">
        <f t="shared" si="213"/>
        <v>8.5</v>
      </c>
      <c r="AQ490" s="35">
        <f t="shared" si="214"/>
        <v>4.7360286107273852</v>
      </c>
      <c r="AR490" s="35">
        <f t="shared" si="215"/>
        <v>3.7639713892726148</v>
      </c>
    </row>
    <row r="491" spans="6:44" ht="15.75">
      <c r="F491">
        <v>699</v>
      </c>
      <c r="G491" s="35">
        <v>0.2</v>
      </c>
      <c r="H491" s="35">
        <v>0.5</v>
      </c>
      <c r="I491" s="35">
        <v>0.8</v>
      </c>
      <c r="J491" s="35">
        <v>0.2</v>
      </c>
      <c r="K491" s="35">
        <v>1.2</v>
      </c>
      <c r="L491" s="35">
        <v>0</v>
      </c>
      <c r="M491" s="35"/>
      <c r="N491" s="35">
        <v>0.2</v>
      </c>
      <c r="O491" s="35">
        <v>1</v>
      </c>
      <c r="P491" s="35">
        <v>0</v>
      </c>
      <c r="Q491" s="35"/>
      <c r="R491" s="34">
        <f t="shared" si="201"/>
        <v>0.2</v>
      </c>
      <c r="S491" s="34">
        <f t="shared" si="189"/>
        <v>0.4325</v>
      </c>
      <c r="T491" s="34">
        <f t="shared" si="190"/>
        <v>0.32176000000000005</v>
      </c>
      <c r="U491" s="34">
        <f t="shared" si="202"/>
        <v>-1.1068</v>
      </c>
      <c r="V491" s="15">
        <f t="shared" si="203"/>
        <v>0.24846794868262756</v>
      </c>
      <c r="W491" s="34">
        <f t="shared" si="191"/>
        <v>4.9693589736525517E-2</v>
      </c>
      <c r="X491" s="34">
        <f t="shared" si="192"/>
        <v>1.2900000000000023E-2</v>
      </c>
      <c r="Y491" s="15">
        <f t="shared" si="204"/>
        <v>0.50322495527805666</v>
      </c>
      <c r="Z491" s="34">
        <f t="shared" si="193"/>
        <v>0.60386994633366797</v>
      </c>
      <c r="AA491" s="34">
        <f t="shared" si="194"/>
        <v>-0.3819999999999999</v>
      </c>
      <c r="AB491" s="15">
        <f t="shared" si="205"/>
        <v>0.40564461209270181</v>
      </c>
      <c r="AC491" s="34">
        <f t="shared" si="195"/>
        <v>0</v>
      </c>
      <c r="AD491" s="34">
        <f t="shared" si="206"/>
        <v>-0.79680000000000006</v>
      </c>
      <c r="AE491" s="15">
        <f t="shared" si="207"/>
        <v>0.31071044569635931</v>
      </c>
      <c r="AF491" s="34">
        <f t="shared" si="196"/>
        <v>6.2142089139271862E-2</v>
      </c>
      <c r="AG491" s="34">
        <f t="shared" si="197"/>
        <v>0.80779999999999985</v>
      </c>
      <c r="AH491" s="15">
        <f t="shared" si="208"/>
        <v>0.69164049960599694</v>
      </c>
      <c r="AI491" s="34">
        <f t="shared" si="198"/>
        <v>0.69164049960599694</v>
      </c>
      <c r="AJ491" s="34">
        <f t="shared" si="199"/>
        <v>4.2000000000000925E-3</v>
      </c>
      <c r="AK491" s="15">
        <f t="shared" si="209"/>
        <v>0.50104999845650278</v>
      </c>
      <c r="AL491" s="34">
        <f t="shared" si="200"/>
        <v>0</v>
      </c>
      <c r="AM491" s="35">
        <f t="shared" si="210"/>
        <v>2.9</v>
      </c>
      <c r="AN491" s="35">
        <f t="shared" si="211"/>
        <v>1.6078235360701938</v>
      </c>
      <c r="AO491" s="35">
        <f t="shared" si="212"/>
        <v>1.2921764639298061</v>
      </c>
      <c r="AP491" s="35">
        <f t="shared" si="213"/>
        <v>1.2</v>
      </c>
      <c r="AQ491" s="35">
        <f t="shared" si="214"/>
        <v>0.75378258874526882</v>
      </c>
      <c r="AR491" s="35">
        <f t="shared" si="215"/>
        <v>0.44621741125473113</v>
      </c>
    </row>
    <row r="492" spans="6:44" ht="15.75">
      <c r="F492">
        <v>700</v>
      </c>
      <c r="G492" s="35">
        <v>0.2</v>
      </c>
      <c r="H492" s="35">
        <v>0.8</v>
      </c>
      <c r="I492" s="35">
        <v>0.5</v>
      </c>
      <c r="J492" s="35">
        <v>0.2</v>
      </c>
      <c r="K492" s="35">
        <v>1</v>
      </c>
      <c r="L492" s="35">
        <v>0</v>
      </c>
      <c r="M492" s="35"/>
      <c r="N492" s="35">
        <v>0.5</v>
      </c>
      <c r="O492" s="35">
        <v>0.8</v>
      </c>
      <c r="P492" s="35">
        <v>0</v>
      </c>
      <c r="Q492" s="35"/>
      <c r="R492" s="34">
        <f t="shared" si="201"/>
        <v>0.2</v>
      </c>
      <c r="S492" s="34">
        <f t="shared" si="189"/>
        <v>0.69200000000000006</v>
      </c>
      <c r="T492" s="34">
        <f t="shared" si="190"/>
        <v>0.2011</v>
      </c>
      <c r="U492" s="34">
        <f t="shared" si="202"/>
        <v>-1.1068</v>
      </c>
      <c r="V492" s="15">
        <f t="shared" si="203"/>
        <v>0.24846794868262756</v>
      </c>
      <c r="W492" s="34">
        <f t="shared" si="191"/>
        <v>4.9693589736525517E-2</v>
      </c>
      <c r="X492" s="34">
        <f t="shared" si="192"/>
        <v>1.2900000000000023E-2</v>
      </c>
      <c r="Y492" s="15">
        <f t="shared" si="204"/>
        <v>0.50322495527805666</v>
      </c>
      <c r="Z492" s="34">
        <f t="shared" si="193"/>
        <v>0.50322495527805666</v>
      </c>
      <c r="AA492" s="34">
        <f t="shared" si="194"/>
        <v>-0.3819999999999999</v>
      </c>
      <c r="AB492" s="15">
        <f t="shared" si="205"/>
        <v>0.40564461209270181</v>
      </c>
      <c r="AC492" s="34">
        <f t="shared" si="195"/>
        <v>0</v>
      </c>
      <c r="AD492" s="34">
        <f t="shared" si="206"/>
        <v>-0.79680000000000006</v>
      </c>
      <c r="AE492" s="15">
        <f t="shared" si="207"/>
        <v>0.31071044569635931</v>
      </c>
      <c r="AF492" s="34">
        <f t="shared" si="196"/>
        <v>0.15535522284817965</v>
      </c>
      <c r="AG492" s="34">
        <f t="shared" si="197"/>
        <v>0.80779999999999985</v>
      </c>
      <c r="AH492" s="15">
        <f t="shared" si="208"/>
        <v>0.69164049960599694</v>
      </c>
      <c r="AI492" s="34">
        <f t="shared" si="198"/>
        <v>0.55331239968479762</v>
      </c>
      <c r="AJ492" s="34">
        <f t="shared" si="199"/>
        <v>4.2000000000000925E-3</v>
      </c>
      <c r="AK492" s="15">
        <f t="shared" si="209"/>
        <v>0.50104999845650278</v>
      </c>
      <c r="AL492" s="34">
        <f t="shared" si="200"/>
        <v>0</v>
      </c>
      <c r="AM492" s="35">
        <f t="shared" si="210"/>
        <v>2.7</v>
      </c>
      <c r="AN492" s="35">
        <f t="shared" si="211"/>
        <v>1.6460185450145826</v>
      </c>
      <c r="AO492" s="35">
        <f t="shared" si="212"/>
        <v>1.0539814549854176</v>
      </c>
      <c r="AP492" s="35">
        <f t="shared" si="213"/>
        <v>1.3</v>
      </c>
      <c r="AQ492" s="35">
        <f t="shared" si="214"/>
        <v>0.70866762253297733</v>
      </c>
      <c r="AR492" s="35">
        <f t="shared" si="215"/>
        <v>0.59133237746702272</v>
      </c>
    </row>
    <row r="493" spans="6:44" ht="15.75">
      <c r="F493">
        <v>701</v>
      </c>
      <c r="G493" s="35">
        <v>0.6</v>
      </c>
      <c r="H493" s="35">
        <v>2.7</v>
      </c>
      <c r="I493" s="35">
        <v>5</v>
      </c>
      <c r="J493" s="35">
        <v>4.5</v>
      </c>
      <c r="K493" s="35">
        <v>7.0000004999999996</v>
      </c>
      <c r="L493" s="35">
        <v>0</v>
      </c>
      <c r="M493" s="35"/>
      <c r="N493" s="35">
        <v>1.5000001000000001</v>
      </c>
      <c r="O493" s="35">
        <v>5</v>
      </c>
      <c r="P493" s="35">
        <v>3.0000002000000001</v>
      </c>
      <c r="Q493" s="35"/>
      <c r="R493" s="34">
        <f t="shared" si="201"/>
        <v>0.6</v>
      </c>
      <c r="S493" s="34">
        <f t="shared" si="189"/>
        <v>2.3355000000000001</v>
      </c>
      <c r="T493" s="34">
        <f t="shared" si="190"/>
        <v>2.0110000000000001</v>
      </c>
      <c r="U493" s="34">
        <f t="shared" si="202"/>
        <v>-1.1068</v>
      </c>
      <c r="V493" s="15">
        <f t="shared" si="203"/>
        <v>0.24846794868262756</v>
      </c>
      <c r="W493" s="34">
        <f t="shared" si="191"/>
        <v>1.1181057690718239</v>
      </c>
      <c r="X493" s="34">
        <f t="shared" si="192"/>
        <v>1.2900000000000023E-2</v>
      </c>
      <c r="Y493" s="15">
        <f t="shared" si="204"/>
        <v>0.50322495527805666</v>
      </c>
      <c r="Z493" s="34">
        <f t="shared" si="193"/>
        <v>3.5225749385588743</v>
      </c>
      <c r="AA493" s="34">
        <f t="shared" si="194"/>
        <v>-0.3819999999999999</v>
      </c>
      <c r="AB493" s="15">
        <f t="shared" si="205"/>
        <v>0.40564461209270181</v>
      </c>
      <c r="AC493" s="34">
        <f t="shared" si="195"/>
        <v>0</v>
      </c>
      <c r="AD493" s="34">
        <f t="shared" si="206"/>
        <v>-0.79680000000000006</v>
      </c>
      <c r="AE493" s="15">
        <f t="shared" si="207"/>
        <v>0.31071044569635931</v>
      </c>
      <c r="AF493" s="34">
        <f t="shared" si="196"/>
        <v>0.46606569961558353</v>
      </c>
      <c r="AG493" s="34">
        <f t="shared" si="197"/>
        <v>0.80779999999999985</v>
      </c>
      <c r="AH493" s="15">
        <f t="shared" si="208"/>
        <v>0.69164049960599694</v>
      </c>
      <c r="AI493" s="34">
        <f t="shared" si="198"/>
        <v>3.4582024980299848</v>
      </c>
      <c r="AJ493" s="34">
        <f t="shared" si="199"/>
        <v>4.2000000000000925E-3</v>
      </c>
      <c r="AK493" s="15">
        <f t="shared" si="209"/>
        <v>0.50104999845650278</v>
      </c>
      <c r="AL493" s="34">
        <f t="shared" si="200"/>
        <v>1.5031500955795081</v>
      </c>
      <c r="AM493" s="35">
        <f t="shared" si="210"/>
        <v>19.800000499999999</v>
      </c>
      <c r="AN493" s="35">
        <f t="shared" si="211"/>
        <v>9.587180707630699</v>
      </c>
      <c r="AO493" s="35">
        <f t="shared" si="212"/>
        <v>10.2128197923693</v>
      </c>
      <c r="AP493" s="35">
        <f t="shared" si="213"/>
        <v>9.5000003</v>
      </c>
      <c r="AQ493" s="35">
        <f t="shared" si="214"/>
        <v>5.4274182932250765</v>
      </c>
      <c r="AR493" s="35">
        <f t="shared" si="215"/>
        <v>4.0725820067749234</v>
      </c>
    </row>
    <row r="494" spans="6:44" ht="15.75">
      <c r="F494">
        <v>702</v>
      </c>
      <c r="G494" s="35">
        <v>0.4</v>
      </c>
      <c r="H494" s="35">
        <v>2</v>
      </c>
      <c r="I494" s="35">
        <v>3.0000002000000001</v>
      </c>
      <c r="J494" s="35">
        <v>3.0000002000000001</v>
      </c>
      <c r="K494" s="35">
        <v>1.3000001000000001</v>
      </c>
      <c r="L494" s="35">
        <v>3.0000002000000001</v>
      </c>
      <c r="M494" s="35"/>
      <c r="N494" s="35">
        <v>3.0000002000000001</v>
      </c>
      <c r="O494" s="35">
        <v>1.9000001</v>
      </c>
      <c r="P494" s="35">
        <v>0</v>
      </c>
      <c r="Q494" s="35"/>
      <c r="R494" s="34">
        <f t="shared" si="201"/>
        <v>0.4</v>
      </c>
      <c r="S494" s="34">
        <f t="shared" si="189"/>
        <v>1.73</v>
      </c>
      <c r="T494" s="34">
        <f t="shared" si="190"/>
        <v>1.2066000804400001</v>
      </c>
      <c r="U494" s="34">
        <f t="shared" si="202"/>
        <v>-1.1068</v>
      </c>
      <c r="V494" s="15">
        <f t="shared" si="203"/>
        <v>0.24846794868262756</v>
      </c>
      <c r="W494" s="34">
        <f t="shared" si="191"/>
        <v>0.74540389574147248</v>
      </c>
      <c r="X494" s="34">
        <f t="shared" si="192"/>
        <v>1.2900000000000023E-2</v>
      </c>
      <c r="Y494" s="15">
        <f t="shared" si="204"/>
        <v>0.50322495527805666</v>
      </c>
      <c r="Z494" s="34">
        <f t="shared" si="193"/>
        <v>0.65419249218396924</v>
      </c>
      <c r="AA494" s="34">
        <f t="shared" si="194"/>
        <v>-0.3819999999999999</v>
      </c>
      <c r="AB494" s="15">
        <f t="shared" si="205"/>
        <v>0.40564461209270181</v>
      </c>
      <c r="AC494" s="34">
        <f t="shared" si="195"/>
        <v>1.2169339174070279</v>
      </c>
      <c r="AD494" s="34">
        <f t="shared" si="206"/>
        <v>-0.79680000000000006</v>
      </c>
      <c r="AE494" s="15">
        <f t="shared" si="207"/>
        <v>0.31071044569635931</v>
      </c>
      <c r="AF494" s="34">
        <f t="shared" si="196"/>
        <v>0.93213139923116706</v>
      </c>
      <c r="AG494" s="34">
        <f t="shared" si="197"/>
        <v>0.80779999999999985</v>
      </c>
      <c r="AH494" s="15">
        <f t="shared" si="208"/>
        <v>0.69164049960599694</v>
      </c>
      <c r="AI494" s="34">
        <f t="shared" si="198"/>
        <v>1.314117018415444</v>
      </c>
      <c r="AJ494" s="34">
        <f t="shared" si="199"/>
        <v>4.2000000000000925E-3</v>
      </c>
      <c r="AK494" s="15">
        <f t="shared" si="209"/>
        <v>0.50104999845650278</v>
      </c>
      <c r="AL494" s="34">
        <f t="shared" si="200"/>
        <v>0</v>
      </c>
      <c r="AM494" s="35">
        <f t="shared" si="210"/>
        <v>12.7000007</v>
      </c>
      <c r="AN494" s="35">
        <f t="shared" si="211"/>
        <v>5.9531303857724698</v>
      </c>
      <c r="AO494" s="35">
        <f t="shared" si="212"/>
        <v>6.7468703142275306</v>
      </c>
      <c r="AP494" s="35">
        <f t="shared" si="213"/>
        <v>4.9000003000000003</v>
      </c>
      <c r="AQ494" s="35">
        <f t="shared" si="214"/>
        <v>2.2462484176466111</v>
      </c>
      <c r="AR494" s="35">
        <f t="shared" si="215"/>
        <v>2.6537518823533892</v>
      </c>
    </row>
    <row r="495" spans="6:44" ht="15.75">
      <c r="F495">
        <v>703</v>
      </c>
      <c r="G495" s="35">
        <v>1.5000001000000001</v>
      </c>
      <c r="H495" s="35">
        <v>3.4</v>
      </c>
      <c r="I495" s="35">
        <v>3.5000002000000001</v>
      </c>
      <c r="J495" s="35">
        <v>0.2</v>
      </c>
      <c r="K495" s="35">
        <v>5</v>
      </c>
      <c r="L495" s="35">
        <v>3.0000002000000001</v>
      </c>
      <c r="M495" s="35"/>
      <c r="N495" s="35">
        <v>1.5000001000000001</v>
      </c>
      <c r="O495" s="35">
        <v>3.0000002000000001</v>
      </c>
      <c r="P495" s="35">
        <v>0.4</v>
      </c>
      <c r="Q495" s="35"/>
      <c r="R495" s="34">
        <f t="shared" si="201"/>
        <v>1.5000001000000001</v>
      </c>
      <c r="S495" s="34">
        <f t="shared" si="189"/>
        <v>2.9409999999999998</v>
      </c>
      <c r="T495" s="34">
        <f t="shared" si="190"/>
        <v>1.4077000804399999</v>
      </c>
      <c r="U495" s="34">
        <f t="shared" si="202"/>
        <v>-1.1068</v>
      </c>
      <c r="V495" s="15">
        <f t="shared" si="203"/>
        <v>0.24846794868262756</v>
      </c>
      <c r="W495" s="34">
        <f t="shared" si="191"/>
        <v>4.9693589736525517E-2</v>
      </c>
      <c r="X495" s="34">
        <f t="shared" si="192"/>
        <v>1.2900000000000023E-2</v>
      </c>
      <c r="Y495" s="15">
        <f t="shared" si="204"/>
        <v>0.50322495527805666</v>
      </c>
      <c r="Z495" s="34">
        <f t="shared" si="193"/>
        <v>2.5161247763902832</v>
      </c>
      <c r="AA495" s="34">
        <f t="shared" si="194"/>
        <v>-0.3819999999999999</v>
      </c>
      <c r="AB495" s="15">
        <f t="shared" si="205"/>
        <v>0.40564461209270181</v>
      </c>
      <c r="AC495" s="34">
        <f t="shared" si="195"/>
        <v>1.2169339174070279</v>
      </c>
      <c r="AD495" s="34">
        <f t="shared" si="206"/>
        <v>-0.79680000000000006</v>
      </c>
      <c r="AE495" s="15">
        <f t="shared" si="207"/>
        <v>0.31071044569635931</v>
      </c>
      <c r="AF495" s="34">
        <f t="shared" si="196"/>
        <v>0.46606569961558353</v>
      </c>
      <c r="AG495" s="34">
        <f t="shared" si="197"/>
        <v>0.80779999999999985</v>
      </c>
      <c r="AH495" s="15">
        <f t="shared" si="208"/>
        <v>0.69164049960599694</v>
      </c>
      <c r="AI495" s="34">
        <f t="shared" si="198"/>
        <v>2.0749216371460908</v>
      </c>
      <c r="AJ495" s="34">
        <f t="shared" si="199"/>
        <v>4.2000000000000925E-3</v>
      </c>
      <c r="AK495" s="15">
        <f t="shared" si="209"/>
        <v>0.50104999845650278</v>
      </c>
      <c r="AL495" s="34">
        <f t="shared" si="200"/>
        <v>0.20041999938260113</v>
      </c>
      <c r="AM495" s="35">
        <f t="shared" si="210"/>
        <v>16.6000005</v>
      </c>
      <c r="AN495" s="35">
        <f t="shared" si="211"/>
        <v>9.6314524639738366</v>
      </c>
      <c r="AO495" s="35">
        <f t="shared" si="212"/>
        <v>6.9685480360261636</v>
      </c>
      <c r="AP495" s="35">
        <f t="shared" si="213"/>
        <v>4.9000003000000003</v>
      </c>
      <c r="AQ495" s="35">
        <f t="shared" si="214"/>
        <v>2.7414073361442757</v>
      </c>
      <c r="AR495" s="35">
        <f t="shared" si="215"/>
        <v>2.1585929638557246</v>
      </c>
    </row>
    <row r="496" spans="6:44" ht="15.75">
      <c r="F496">
        <v>704</v>
      </c>
      <c r="G496" s="35">
        <v>0.8</v>
      </c>
      <c r="H496" s="35">
        <v>2</v>
      </c>
      <c r="I496" s="35">
        <v>6.0000004999999996</v>
      </c>
      <c r="J496" s="35">
        <v>3.0000002000000001</v>
      </c>
      <c r="K496" s="35">
        <v>11.000000999999999</v>
      </c>
      <c r="L496" s="35">
        <v>0</v>
      </c>
      <c r="M496" s="35"/>
      <c r="N496" s="35">
        <v>7.0000004999999996</v>
      </c>
      <c r="O496" s="35">
        <v>15.000000999999999</v>
      </c>
      <c r="P496" s="35">
        <v>0</v>
      </c>
      <c r="Q496" s="35"/>
      <c r="R496" s="34">
        <f t="shared" si="201"/>
        <v>0.8</v>
      </c>
      <c r="S496" s="34">
        <f t="shared" si="189"/>
        <v>1.73</v>
      </c>
      <c r="T496" s="34">
        <f t="shared" si="190"/>
        <v>2.4132002011</v>
      </c>
      <c r="U496" s="34">
        <f t="shared" si="202"/>
        <v>-1.1068</v>
      </c>
      <c r="V496" s="15">
        <f t="shared" si="203"/>
        <v>0.24846794868262756</v>
      </c>
      <c r="W496" s="34">
        <f t="shared" si="191"/>
        <v>0.74540389574147248</v>
      </c>
      <c r="X496" s="34">
        <f t="shared" si="192"/>
        <v>1.2900000000000023E-2</v>
      </c>
      <c r="Y496" s="15">
        <f t="shared" si="204"/>
        <v>0.50322495527805666</v>
      </c>
      <c r="Z496" s="34">
        <f t="shared" si="193"/>
        <v>5.5354750112835784</v>
      </c>
      <c r="AA496" s="34">
        <f t="shared" si="194"/>
        <v>-0.3819999999999999</v>
      </c>
      <c r="AB496" s="15">
        <f t="shared" si="205"/>
        <v>0.40564461209270181</v>
      </c>
      <c r="AC496" s="34">
        <f t="shared" si="195"/>
        <v>0</v>
      </c>
      <c r="AD496" s="34">
        <f t="shared" si="206"/>
        <v>-0.79680000000000006</v>
      </c>
      <c r="AE496" s="15">
        <f t="shared" si="207"/>
        <v>0.31071044569635931</v>
      </c>
      <c r="AF496" s="34">
        <f t="shared" si="196"/>
        <v>2.1749732752297377</v>
      </c>
      <c r="AG496" s="34">
        <f t="shared" si="197"/>
        <v>0.80779999999999985</v>
      </c>
      <c r="AH496" s="15">
        <f t="shared" si="208"/>
        <v>0.69164049960599694</v>
      </c>
      <c r="AI496" s="34">
        <f t="shared" si="198"/>
        <v>10.374608185730454</v>
      </c>
      <c r="AJ496" s="34">
        <f t="shared" si="199"/>
        <v>4.2000000000000925E-3</v>
      </c>
      <c r="AK496" s="15">
        <f t="shared" si="209"/>
        <v>0.50104999845650278</v>
      </c>
      <c r="AL496" s="34">
        <f t="shared" si="200"/>
        <v>0</v>
      </c>
      <c r="AM496" s="35">
        <f t="shared" si="210"/>
        <v>22.800001699999999</v>
      </c>
      <c r="AN496" s="35">
        <f t="shared" si="211"/>
        <v>11.22407910812505</v>
      </c>
      <c r="AO496" s="35">
        <f t="shared" si="212"/>
        <v>11.575922591874949</v>
      </c>
      <c r="AP496" s="35">
        <f t="shared" si="213"/>
        <v>22.0000015</v>
      </c>
      <c r="AQ496" s="35">
        <f t="shared" si="214"/>
        <v>12.549581460960191</v>
      </c>
      <c r="AR496" s="35">
        <f t="shared" si="215"/>
        <v>9.450420039039809</v>
      </c>
    </row>
    <row r="497" spans="6:44" ht="15.75">
      <c r="F497">
        <v>705</v>
      </c>
      <c r="G497" s="35">
        <v>0.2</v>
      </c>
      <c r="H497" s="35">
        <v>1.3000001000000001</v>
      </c>
      <c r="I497" s="35">
        <v>3.2</v>
      </c>
      <c r="J497" s="35">
        <v>4</v>
      </c>
      <c r="K497" s="35">
        <v>1.2</v>
      </c>
      <c r="L497" s="35">
        <v>0</v>
      </c>
      <c r="M497" s="35"/>
      <c r="N497" s="35">
        <v>0.4</v>
      </c>
      <c r="O497" s="35">
        <v>2.4</v>
      </c>
      <c r="P497" s="35">
        <v>0</v>
      </c>
      <c r="Q497" s="35"/>
      <c r="R497" s="34">
        <f t="shared" si="201"/>
        <v>0.2</v>
      </c>
      <c r="S497" s="34">
        <f t="shared" si="189"/>
        <v>1.1245000865000001</v>
      </c>
      <c r="T497" s="34">
        <f t="shared" si="190"/>
        <v>1.2870400000000002</v>
      </c>
      <c r="U497" s="34">
        <f t="shared" si="202"/>
        <v>-1.1068</v>
      </c>
      <c r="V497" s="15">
        <f t="shared" si="203"/>
        <v>0.24846794868262756</v>
      </c>
      <c r="W497" s="34">
        <f t="shared" si="191"/>
        <v>0.99387179473051024</v>
      </c>
      <c r="X497" s="34">
        <f t="shared" si="192"/>
        <v>1.2900000000000023E-2</v>
      </c>
      <c r="Y497" s="15">
        <f t="shared" si="204"/>
        <v>0.50322495527805666</v>
      </c>
      <c r="Z497" s="34">
        <f t="shared" si="193"/>
        <v>0.60386994633366797</v>
      </c>
      <c r="AA497" s="34">
        <f t="shared" si="194"/>
        <v>-0.3819999999999999</v>
      </c>
      <c r="AB497" s="15">
        <f t="shared" si="205"/>
        <v>0.40564461209270181</v>
      </c>
      <c r="AC497" s="34">
        <f t="shared" si="195"/>
        <v>0</v>
      </c>
      <c r="AD497" s="34">
        <f t="shared" si="206"/>
        <v>-0.79680000000000006</v>
      </c>
      <c r="AE497" s="15">
        <f t="shared" si="207"/>
        <v>0.31071044569635931</v>
      </c>
      <c r="AF497" s="34">
        <f t="shared" si="196"/>
        <v>0.12428417827854372</v>
      </c>
      <c r="AG497" s="34">
        <f t="shared" si="197"/>
        <v>0.80779999999999985</v>
      </c>
      <c r="AH497" s="15">
        <f t="shared" si="208"/>
        <v>0.69164049960599694</v>
      </c>
      <c r="AI497" s="34">
        <f t="shared" si="198"/>
        <v>1.6599371990543925</v>
      </c>
      <c r="AJ497" s="34">
        <f t="shared" si="199"/>
        <v>4.2000000000000925E-3</v>
      </c>
      <c r="AK497" s="15">
        <f t="shared" si="209"/>
        <v>0.50104999845650278</v>
      </c>
      <c r="AL497" s="34">
        <f t="shared" si="200"/>
        <v>0</v>
      </c>
      <c r="AM497" s="35">
        <f t="shared" si="210"/>
        <v>9.9000000999999997</v>
      </c>
      <c r="AN497" s="35">
        <f t="shared" si="211"/>
        <v>4.2092818275641788</v>
      </c>
      <c r="AO497" s="35">
        <f t="shared" si="212"/>
        <v>5.690718272435821</v>
      </c>
      <c r="AP497" s="35">
        <f t="shared" si="213"/>
        <v>2.8</v>
      </c>
      <c r="AQ497" s="35">
        <f t="shared" si="214"/>
        <v>1.7842213773329363</v>
      </c>
      <c r="AR497" s="35">
        <f t="shared" si="215"/>
        <v>1.0157786226670635</v>
      </c>
    </row>
    <row r="498" spans="6:44" ht="15.75">
      <c r="F498">
        <v>706</v>
      </c>
      <c r="G498" s="35">
        <v>0.2</v>
      </c>
      <c r="H498" s="35">
        <v>0.3</v>
      </c>
      <c r="I498" s="35">
        <v>1</v>
      </c>
      <c r="J498" s="35">
        <v>1.5000001000000001</v>
      </c>
      <c r="K498" s="35">
        <v>1.2</v>
      </c>
      <c r="L498" s="35">
        <v>0</v>
      </c>
      <c r="M498" s="35"/>
      <c r="N498" s="35">
        <v>0.4</v>
      </c>
      <c r="O498" s="35">
        <v>2.4</v>
      </c>
      <c r="P498" s="35">
        <v>0</v>
      </c>
      <c r="Q498" s="35"/>
      <c r="R498" s="34">
        <f t="shared" si="201"/>
        <v>0.2</v>
      </c>
      <c r="S498" s="34">
        <f t="shared" si="189"/>
        <v>0.25950000000000001</v>
      </c>
      <c r="T498" s="34">
        <f t="shared" si="190"/>
        <v>0.4022</v>
      </c>
      <c r="U498" s="34">
        <f t="shared" si="202"/>
        <v>-1.1068</v>
      </c>
      <c r="V498" s="15">
        <f t="shared" si="203"/>
        <v>0.24846794868262756</v>
      </c>
      <c r="W498" s="34">
        <f t="shared" si="191"/>
        <v>0.37270194787073624</v>
      </c>
      <c r="X498" s="34">
        <f t="shared" si="192"/>
        <v>1.2900000000000023E-2</v>
      </c>
      <c r="Y498" s="15">
        <f t="shared" si="204"/>
        <v>0.50322495527805666</v>
      </c>
      <c r="Z498" s="34">
        <f t="shared" si="193"/>
        <v>0.60386994633366797</v>
      </c>
      <c r="AA498" s="34">
        <f t="shared" si="194"/>
        <v>-0.3819999999999999</v>
      </c>
      <c r="AB498" s="15">
        <f t="shared" si="205"/>
        <v>0.40564461209270181</v>
      </c>
      <c r="AC498" s="34">
        <f t="shared" si="195"/>
        <v>0</v>
      </c>
      <c r="AD498" s="34">
        <f t="shared" si="206"/>
        <v>-0.79680000000000006</v>
      </c>
      <c r="AE498" s="15">
        <f t="shared" si="207"/>
        <v>0.31071044569635931</v>
      </c>
      <c r="AF498" s="34">
        <f t="shared" si="196"/>
        <v>0.12428417827854372</v>
      </c>
      <c r="AG498" s="34">
        <f t="shared" si="197"/>
        <v>0.80779999999999985</v>
      </c>
      <c r="AH498" s="15">
        <f t="shared" si="208"/>
        <v>0.69164049960599694</v>
      </c>
      <c r="AI498" s="34">
        <f t="shared" si="198"/>
        <v>1.6599371990543925</v>
      </c>
      <c r="AJ498" s="34">
        <f t="shared" si="199"/>
        <v>4.2000000000000925E-3</v>
      </c>
      <c r="AK498" s="15">
        <f t="shared" si="209"/>
        <v>0.50104999845650278</v>
      </c>
      <c r="AL498" s="34">
        <f t="shared" si="200"/>
        <v>0</v>
      </c>
      <c r="AM498" s="35">
        <f t="shared" si="210"/>
        <v>4.2000001000000005</v>
      </c>
      <c r="AN498" s="35">
        <f t="shared" si="211"/>
        <v>1.8382718942044041</v>
      </c>
      <c r="AO498" s="35">
        <f t="shared" si="212"/>
        <v>2.3617282057955964</v>
      </c>
      <c r="AP498" s="35">
        <f t="shared" si="213"/>
        <v>2.8</v>
      </c>
      <c r="AQ498" s="35">
        <f t="shared" si="214"/>
        <v>1.7842213773329363</v>
      </c>
      <c r="AR498" s="35">
        <f t="shared" si="215"/>
        <v>1.0157786226670635</v>
      </c>
    </row>
    <row r="499" spans="6:44" ht="15.75">
      <c r="F499">
        <v>707</v>
      </c>
      <c r="G499" s="35">
        <v>0.2</v>
      </c>
      <c r="H499" s="35">
        <v>0.8</v>
      </c>
      <c r="I499" s="35">
        <v>1.2</v>
      </c>
      <c r="J499" s="35">
        <v>0.8</v>
      </c>
      <c r="K499" s="35">
        <v>1.2</v>
      </c>
      <c r="L499" s="35">
        <v>0</v>
      </c>
      <c r="M499" s="35"/>
      <c r="N499" s="35">
        <v>0.4</v>
      </c>
      <c r="O499" s="35">
        <v>1.2</v>
      </c>
      <c r="P499" s="35">
        <v>0</v>
      </c>
      <c r="Q499" s="35"/>
      <c r="R499" s="34">
        <f t="shared" si="201"/>
        <v>0.2</v>
      </c>
      <c r="S499" s="34">
        <f t="shared" si="189"/>
        <v>0.69200000000000006</v>
      </c>
      <c r="T499" s="34">
        <f t="shared" si="190"/>
        <v>0.48263999999999996</v>
      </c>
      <c r="U499" s="34">
        <f t="shared" si="202"/>
        <v>-1.1068</v>
      </c>
      <c r="V499" s="15">
        <f t="shared" si="203"/>
        <v>0.24846794868262756</v>
      </c>
      <c r="W499" s="34">
        <f t="shared" si="191"/>
        <v>0.19877435894610207</v>
      </c>
      <c r="X499" s="34">
        <f t="shared" si="192"/>
        <v>1.2900000000000023E-2</v>
      </c>
      <c r="Y499" s="15">
        <f t="shared" si="204"/>
        <v>0.50322495527805666</v>
      </c>
      <c r="Z499" s="34">
        <f t="shared" si="193"/>
        <v>0.60386994633366797</v>
      </c>
      <c r="AA499" s="34">
        <f t="shared" si="194"/>
        <v>-0.3819999999999999</v>
      </c>
      <c r="AB499" s="15">
        <f t="shared" si="205"/>
        <v>0.40564461209270181</v>
      </c>
      <c r="AC499" s="34">
        <f t="shared" si="195"/>
        <v>0</v>
      </c>
      <c r="AD499" s="34">
        <f t="shared" si="206"/>
        <v>-0.79680000000000006</v>
      </c>
      <c r="AE499" s="15">
        <f t="shared" si="207"/>
        <v>0.31071044569635931</v>
      </c>
      <c r="AF499" s="34">
        <f t="shared" si="196"/>
        <v>0.12428417827854372</v>
      </c>
      <c r="AG499" s="34">
        <f t="shared" si="197"/>
        <v>0.80779999999999985</v>
      </c>
      <c r="AH499" s="15">
        <f t="shared" si="208"/>
        <v>0.69164049960599694</v>
      </c>
      <c r="AI499" s="34">
        <f t="shared" si="198"/>
        <v>0.82996859952719626</v>
      </c>
      <c r="AJ499" s="34">
        <f t="shared" si="199"/>
        <v>4.2000000000000925E-3</v>
      </c>
      <c r="AK499" s="15">
        <f t="shared" si="209"/>
        <v>0.50104999845650278</v>
      </c>
      <c r="AL499" s="34">
        <f t="shared" si="200"/>
        <v>0</v>
      </c>
      <c r="AM499" s="35">
        <f t="shared" si="210"/>
        <v>4.2</v>
      </c>
      <c r="AN499" s="35">
        <f t="shared" si="211"/>
        <v>2.1772843052797701</v>
      </c>
      <c r="AO499" s="35">
        <f t="shared" si="212"/>
        <v>2.0227156947202301</v>
      </c>
      <c r="AP499" s="35">
        <f t="shared" si="213"/>
        <v>1.6</v>
      </c>
      <c r="AQ499" s="35">
        <f t="shared" si="214"/>
        <v>0.95425277780574003</v>
      </c>
      <c r="AR499" s="35">
        <f t="shared" si="215"/>
        <v>0.64574722219426006</v>
      </c>
    </row>
    <row r="500" spans="6:44" ht="15.75">
      <c r="F500">
        <v>708</v>
      </c>
      <c r="G500" s="35">
        <v>0.1</v>
      </c>
      <c r="H500" s="35">
        <v>0.5</v>
      </c>
      <c r="I500" s="35">
        <v>0.5</v>
      </c>
      <c r="J500" s="35">
        <v>0.4</v>
      </c>
      <c r="K500" s="35">
        <v>0.2</v>
      </c>
      <c r="L500" s="35">
        <v>0</v>
      </c>
      <c r="M500" s="35"/>
      <c r="N500" s="35">
        <v>1.2</v>
      </c>
      <c r="O500" s="35">
        <v>0.3</v>
      </c>
      <c r="P500" s="35">
        <v>0</v>
      </c>
      <c r="Q500" s="35"/>
      <c r="R500" s="34">
        <f t="shared" si="201"/>
        <v>0.1</v>
      </c>
      <c r="S500" s="34">
        <f t="shared" si="189"/>
        <v>0.4325</v>
      </c>
      <c r="T500" s="34">
        <f t="shared" si="190"/>
        <v>0.2011</v>
      </c>
      <c r="U500" s="34">
        <f t="shared" si="202"/>
        <v>-1.1068</v>
      </c>
      <c r="V500" s="15">
        <f t="shared" si="203"/>
        <v>0.24846794868262756</v>
      </c>
      <c r="W500" s="34">
        <f t="shared" si="191"/>
        <v>9.9387179473051035E-2</v>
      </c>
      <c r="X500" s="34">
        <f t="shared" si="192"/>
        <v>1.2900000000000023E-2</v>
      </c>
      <c r="Y500" s="15">
        <f t="shared" si="204"/>
        <v>0.50322495527805666</v>
      </c>
      <c r="Z500" s="34">
        <f t="shared" si="193"/>
        <v>0.10064499105561134</v>
      </c>
      <c r="AA500" s="34">
        <f t="shared" si="194"/>
        <v>-0.3819999999999999</v>
      </c>
      <c r="AB500" s="15">
        <f t="shared" si="205"/>
        <v>0.40564461209270181</v>
      </c>
      <c r="AC500" s="34">
        <f t="shared" si="195"/>
        <v>0</v>
      </c>
      <c r="AD500" s="34">
        <f t="shared" si="206"/>
        <v>-0.79680000000000006</v>
      </c>
      <c r="AE500" s="15">
        <f t="shared" si="207"/>
        <v>0.31071044569635931</v>
      </c>
      <c r="AF500" s="34">
        <f t="shared" si="196"/>
        <v>0.37285253483563113</v>
      </c>
      <c r="AG500" s="34">
        <f t="shared" si="197"/>
        <v>0.80779999999999985</v>
      </c>
      <c r="AH500" s="15">
        <f t="shared" si="208"/>
        <v>0.69164049960599694</v>
      </c>
      <c r="AI500" s="34">
        <f t="shared" si="198"/>
        <v>0.20749214988179907</v>
      </c>
      <c r="AJ500" s="34">
        <f t="shared" si="199"/>
        <v>4.2000000000000925E-3</v>
      </c>
      <c r="AK500" s="15">
        <f t="shared" si="209"/>
        <v>0.50104999845650278</v>
      </c>
      <c r="AL500" s="34">
        <f t="shared" si="200"/>
        <v>0</v>
      </c>
      <c r="AM500" s="35">
        <f t="shared" si="210"/>
        <v>1.7</v>
      </c>
      <c r="AN500" s="35">
        <f t="shared" si="211"/>
        <v>0.93363217052866232</v>
      </c>
      <c r="AO500" s="35">
        <f t="shared" si="212"/>
        <v>0.76636782947133764</v>
      </c>
      <c r="AP500" s="35">
        <f t="shared" si="213"/>
        <v>1.5</v>
      </c>
      <c r="AQ500" s="35">
        <f t="shared" si="214"/>
        <v>0.58034468471743017</v>
      </c>
      <c r="AR500" s="35">
        <f t="shared" si="215"/>
        <v>0.91965531528256983</v>
      </c>
    </row>
    <row r="501" spans="6:44" ht="15.75">
      <c r="F501">
        <v>709</v>
      </c>
      <c r="G501" s="35">
        <v>0.70000004999999998</v>
      </c>
      <c r="H501" s="35">
        <v>3.4</v>
      </c>
      <c r="I501" s="35">
        <v>2.3000001999999999</v>
      </c>
      <c r="J501" s="35">
        <v>0.8</v>
      </c>
      <c r="K501" s="35">
        <v>1.2</v>
      </c>
      <c r="L501" s="35">
        <v>0</v>
      </c>
      <c r="M501" s="35"/>
      <c r="N501" s="35">
        <v>0.4</v>
      </c>
      <c r="O501" s="35">
        <v>1.2</v>
      </c>
      <c r="P501" s="35">
        <v>0</v>
      </c>
      <c r="Q501" s="35"/>
      <c r="R501" s="34">
        <f t="shared" si="201"/>
        <v>0.70000004999999998</v>
      </c>
      <c r="S501" s="34">
        <f t="shared" si="189"/>
        <v>2.9409999999999998</v>
      </c>
      <c r="T501" s="34">
        <f t="shared" si="190"/>
        <v>0.92506008043999999</v>
      </c>
      <c r="U501" s="34">
        <f t="shared" si="202"/>
        <v>-1.1068</v>
      </c>
      <c r="V501" s="15">
        <f t="shared" si="203"/>
        <v>0.24846794868262756</v>
      </c>
      <c r="W501" s="34">
        <f t="shared" si="191"/>
        <v>0.19877435894610207</v>
      </c>
      <c r="X501" s="34">
        <f t="shared" si="192"/>
        <v>1.2900000000000023E-2</v>
      </c>
      <c r="Y501" s="15">
        <f t="shared" si="204"/>
        <v>0.50322495527805666</v>
      </c>
      <c r="Z501" s="34">
        <f t="shared" si="193"/>
        <v>0.60386994633366797</v>
      </c>
      <c r="AA501" s="34">
        <f t="shared" si="194"/>
        <v>-0.3819999999999999</v>
      </c>
      <c r="AB501" s="15">
        <f t="shared" si="205"/>
        <v>0.40564461209270181</v>
      </c>
      <c r="AC501" s="34">
        <f t="shared" si="195"/>
        <v>0</v>
      </c>
      <c r="AD501" s="34">
        <f t="shared" si="206"/>
        <v>-0.79680000000000006</v>
      </c>
      <c r="AE501" s="15">
        <f t="shared" si="207"/>
        <v>0.31071044569635931</v>
      </c>
      <c r="AF501" s="34">
        <f t="shared" si="196"/>
        <v>0.12428417827854372</v>
      </c>
      <c r="AG501" s="34">
        <f t="shared" si="197"/>
        <v>0.80779999999999985</v>
      </c>
      <c r="AH501" s="15">
        <f t="shared" si="208"/>
        <v>0.69164049960599694</v>
      </c>
      <c r="AI501" s="34">
        <f t="shared" si="198"/>
        <v>0.82996859952719626</v>
      </c>
      <c r="AJ501" s="34">
        <f t="shared" si="199"/>
        <v>4.2000000000000925E-3</v>
      </c>
      <c r="AK501" s="15">
        <f t="shared" si="209"/>
        <v>0.50104999845650278</v>
      </c>
      <c r="AL501" s="34">
        <f t="shared" si="200"/>
        <v>0</v>
      </c>
      <c r="AM501" s="35">
        <f t="shared" si="210"/>
        <v>8.4000002499999997</v>
      </c>
      <c r="AN501" s="35">
        <f t="shared" si="211"/>
        <v>5.3687044357197697</v>
      </c>
      <c r="AO501" s="35">
        <f t="shared" si="212"/>
        <v>3.03129581428023</v>
      </c>
      <c r="AP501" s="35">
        <f t="shared" si="213"/>
        <v>1.6</v>
      </c>
      <c r="AQ501" s="35">
        <f t="shared" si="214"/>
        <v>0.95425277780574003</v>
      </c>
      <c r="AR501" s="35">
        <f t="shared" si="215"/>
        <v>0.64574722219426006</v>
      </c>
    </row>
    <row r="502" spans="6:44" ht="15.75">
      <c r="F502">
        <v>710</v>
      </c>
      <c r="G502" s="35">
        <v>0.8</v>
      </c>
      <c r="H502" s="35">
        <v>1.2</v>
      </c>
      <c r="I502" s="35">
        <v>1.2</v>
      </c>
      <c r="J502" s="35">
        <v>1.5000001000000001</v>
      </c>
      <c r="K502" s="35">
        <v>1.2</v>
      </c>
      <c r="L502" s="35">
        <v>0</v>
      </c>
      <c r="M502" s="35"/>
      <c r="N502" s="35">
        <v>2.2000000000000002</v>
      </c>
      <c r="O502" s="35">
        <v>1.2</v>
      </c>
      <c r="P502" s="35">
        <v>0</v>
      </c>
      <c r="Q502" s="35"/>
      <c r="R502" s="34">
        <f t="shared" si="201"/>
        <v>0.8</v>
      </c>
      <c r="S502" s="34">
        <f t="shared" si="189"/>
        <v>1.038</v>
      </c>
      <c r="T502" s="34">
        <f t="shared" si="190"/>
        <v>0.48263999999999996</v>
      </c>
      <c r="U502" s="34">
        <f t="shared" si="202"/>
        <v>-1.1068</v>
      </c>
      <c r="V502" s="15">
        <f t="shared" si="203"/>
        <v>0.24846794868262756</v>
      </c>
      <c r="W502" s="34">
        <f t="shared" si="191"/>
        <v>0.37270194787073624</v>
      </c>
      <c r="X502" s="34">
        <f t="shared" si="192"/>
        <v>1.2900000000000023E-2</v>
      </c>
      <c r="Y502" s="15">
        <f t="shared" si="204"/>
        <v>0.50322495527805666</v>
      </c>
      <c r="Z502" s="34">
        <f t="shared" si="193"/>
        <v>0.60386994633366797</v>
      </c>
      <c r="AA502" s="34">
        <f t="shared" si="194"/>
        <v>-0.3819999999999999</v>
      </c>
      <c r="AB502" s="15">
        <f t="shared" si="205"/>
        <v>0.40564461209270181</v>
      </c>
      <c r="AC502" s="34">
        <f t="shared" si="195"/>
        <v>0</v>
      </c>
      <c r="AD502" s="34">
        <f t="shared" si="206"/>
        <v>-0.79680000000000006</v>
      </c>
      <c r="AE502" s="15">
        <f t="shared" si="207"/>
        <v>0.31071044569635931</v>
      </c>
      <c r="AF502" s="34">
        <f t="shared" si="196"/>
        <v>0.68356298053199049</v>
      </c>
      <c r="AG502" s="34">
        <f t="shared" si="197"/>
        <v>0.80779999999999985</v>
      </c>
      <c r="AH502" s="15">
        <f t="shared" si="208"/>
        <v>0.69164049960599694</v>
      </c>
      <c r="AI502" s="34">
        <f t="shared" si="198"/>
        <v>0.82996859952719626</v>
      </c>
      <c r="AJ502" s="34">
        <f t="shared" si="199"/>
        <v>4.2000000000000925E-3</v>
      </c>
      <c r="AK502" s="15">
        <f t="shared" si="209"/>
        <v>0.50104999845650278</v>
      </c>
      <c r="AL502" s="34">
        <f t="shared" si="200"/>
        <v>0</v>
      </c>
      <c r="AM502" s="35">
        <f t="shared" si="210"/>
        <v>5.9000001000000006</v>
      </c>
      <c r="AN502" s="35">
        <f t="shared" si="211"/>
        <v>3.2972118942044042</v>
      </c>
      <c r="AO502" s="35">
        <f t="shared" si="212"/>
        <v>2.6027882057955964</v>
      </c>
      <c r="AP502" s="35">
        <f t="shared" si="213"/>
        <v>3.4000000000000004</v>
      </c>
      <c r="AQ502" s="35">
        <f t="shared" si="214"/>
        <v>1.5135315800591869</v>
      </c>
      <c r="AR502" s="35">
        <f t="shared" si="215"/>
        <v>1.8864684199408135</v>
      </c>
    </row>
    <row r="503" spans="6:44" ht="15.75">
      <c r="F503">
        <v>711</v>
      </c>
      <c r="G503" s="35">
        <v>0.8</v>
      </c>
      <c r="H503" s="35">
        <v>1.2</v>
      </c>
      <c r="I503" s="35">
        <v>0.5</v>
      </c>
      <c r="J503" s="35">
        <v>1</v>
      </c>
      <c r="K503" s="35">
        <v>0.2</v>
      </c>
      <c r="L503" s="35">
        <v>0</v>
      </c>
      <c r="M503" s="35"/>
      <c r="N503" s="35">
        <v>1.2</v>
      </c>
      <c r="O503" s="35">
        <v>2.5</v>
      </c>
      <c r="P503" s="35">
        <v>0</v>
      </c>
      <c r="Q503" s="35"/>
      <c r="R503" s="34">
        <f t="shared" si="201"/>
        <v>0.8</v>
      </c>
      <c r="S503" s="34">
        <f t="shared" si="189"/>
        <v>1.038</v>
      </c>
      <c r="T503" s="34">
        <f t="shared" si="190"/>
        <v>0.2011</v>
      </c>
      <c r="U503" s="34">
        <f t="shared" si="202"/>
        <v>-1.1068</v>
      </c>
      <c r="V503" s="15">
        <f t="shared" si="203"/>
        <v>0.24846794868262756</v>
      </c>
      <c r="W503" s="34">
        <f t="shared" si="191"/>
        <v>0.24846794868262756</v>
      </c>
      <c r="X503" s="34">
        <f t="shared" si="192"/>
        <v>1.2900000000000023E-2</v>
      </c>
      <c r="Y503" s="15">
        <f t="shared" si="204"/>
        <v>0.50322495527805666</v>
      </c>
      <c r="Z503" s="34">
        <f t="shared" si="193"/>
        <v>0.10064499105561134</v>
      </c>
      <c r="AA503" s="34">
        <f t="shared" si="194"/>
        <v>-0.3819999999999999</v>
      </c>
      <c r="AB503" s="15">
        <f t="shared" si="205"/>
        <v>0.40564461209270181</v>
      </c>
      <c r="AC503" s="34">
        <f t="shared" si="195"/>
        <v>0</v>
      </c>
      <c r="AD503" s="34">
        <f t="shared" si="206"/>
        <v>-0.79680000000000006</v>
      </c>
      <c r="AE503" s="15">
        <f t="shared" si="207"/>
        <v>0.31071044569635931</v>
      </c>
      <c r="AF503" s="34">
        <f t="shared" si="196"/>
        <v>0.37285253483563113</v>
      </c>
      <c r="AG503" s="34">
        <f t="shared" si="197"/>
        <v>0.80779999999999985</v>
      </c>
      <c r="AH503" s="15">
        <f t="shared" si="208"/>
        <v>0.69164049960599694</v>
      </c>
      <c r="AI503" s="34">
        <f t="shared" si="198"/>
        <v>1.7291012490149924</v>
      </c>
      <c r="AJ503" s="34">
        <f t="shared" si="199"/>
        <v>4.2000000000000925E-3</v>
      </c>
      <c r="AK503" s="15">
        <f t="shared" si="209"/>
        <v>0.50104999845650278</v>
      </c>
      <c r="AL503" s="34">
        <f t="shared" si="200"/>
        <v>0</v>
      </c>
      <c r="AM503" s="35">
        <f t="shared" si="210"/>
        <v>3.7</v>
      </c>
      <c r="AN503" s="35">
        <f t="shared" si="211"/>
        <v>2.388212939738239</v>
      </c>
      <c r="AO503" s="35">
        <f t="shared" si="212"/>
        <v>1.3117870602617612</v>
      </c>
      <c r="AP503" s="35">
        <f t="shared" si="213"/>
        <v>3.7</v>
      </c>
      <c r="AQ503" s="35">
        <f t="shared" si="214"/>
        <v>2.1019537838506235</v>
      </c>
      <c r="AR503" s="35">
        <f t="shared" si="215"/>
        <v>1.5980462161493767</v>
      </c>
    </row>
    <row r="504" spans="6:44" ht="15.75">
      <c r="F504">
        <v>712</v>
      </c>
      <c r="G504" s="35">
        <v>0.4</v>
      </c>
      <c r="H504" s="35">
        <v>0.2</v>
      </c>
      <c r="I504" s="35">
        <v>3.0000002000000001</v>
      </c>
      <c r="J504" s="35">
        <v>2.1000000999999999</v>
      </c>
      <c r="K504" s="35">
        <v>0</v>
      </c>
      <c r="L504" s="35">
        <v>0</v>
      </c>
      <c r="M504" s="35"/>
      <c r="N504" s="35">
        <v>1.5000001000000001</v>
      </c>
      <c r="O504" s="35">
        <v>0</v>
      </c>
      <c r="P504" s="35">
        <v>0</v>
      </c>
      <c r="Q504" s="35"/>
      <c r="R504" s="34">
        <f t="shared" si="201"/>
        <v>0.4</v>
      </c>
      <c r="S504" s="34">
        <f t="shared" si="189"/>
        <v>0.17300000000000001</v>
      </c>
      <c r="T504" s="34">
        <f t="shared" si="190"/>
        <v>1.2066000804400001</v>
      </c>
      <c r="U504" s="34">
        <f t="shared" si="202"/>
        <v>-1.1068</v>
      </c>
      <c r="V504" s="15">
        <f t="shared" si="203"/>
        <v>0.24846794868262756</v>
      </c>
      <c r="W504" s="34">
        <f t="shared" si="191"/>
        <v>0.52178271708031276</v>
      </c>
      <c r="X504" s="34">
        <f t="shared" si="192"/>
        <v>1.2900000000000023E-2</v>
      </c>
      <c r="Y504" s="15">
        <f t="shared" si="204"/>
        <v>0.50322495527805666</v>
      </c>
      <c r="Z504" s="34">
        <f t="shared" si="193"/>
        <v>0</v>
      </c>
      <c r="AA504" s="34">
        <f t="shared" si="194"/>
        <v>-0.3819999999999999</v>
      </c>
      <c r="AB504" s="15">
        <f t="shared" si="205"/>
        <v>0.40564461209270181</v>
      </c>
      <c r="AC504" s="34">
        <f t="shared" si="195"/>
        <v>0</v>
      </c>
      <c r="AD504" s="34">
        <f t="shared" si="206"/>
        <v>-0.79680000000000006</v>
      </c>
      <c r="AE504" s="15">
        <f t="shared" si="207"/>
        <v>0.31071044569635931</v>
      </c>
      <c r="AF504" s="34">
        <f t="shared" si="196"/>
        <v>0.46606569961558353</v>
      </c>
      <c r="AG504" s="34">
        <f t="shared" si="197"/>
        <v>0.80779999999999985</v>
      </c>
      <c r="AH504" s="15">
        <f t="shared" si="208"/>
        <v>0.69164049960599694</v>
      </c>
      <c r="AI504" s="34">
        <f t="shared" si="198"/>
        <v>0</v>
      </c>
      <c r="AJ504" s="34">
        <f t="shared" si="199"/>
        <v>4.2000000000000925E-3</v>
      </c>
      <c r="AK504" s="15">
        <f t="shared" si="209"/>
        <v>0.50104999845650278</v>
      </c>
      <c r="AL504" s="34">
        <f t="shared" si="200"/>
        <v>0</v>
      </c>
      <c r="AM504" s="35">
        <f t="shared" si="210"/>
        <v>5.7000003000000001</v>
      </c>
      <c r="AN504" s="35">
        <f t="shared" si="211"/>
        <v>2.3013827975203132</v>
      </c>
      <c r="AO504" s="35">
        <f t="shared" si="212"/>
        <v>3.398617502479687</v>
      </c>
      <c r="AP504" s="35">
        <f t="shared" si="213"/>
        <v>1.5000001000000001</v>
      </c>
      <c r="AQ504" s="35">
        <f t="shared" si="214"/>
        <v>0.46606569961558353</v>
      </c>
      <c r="AR504" s="35">
        <f t="shared" si="215"/>
        <v>1.0339344003844166</v>
      </c>
    </row>
    <row r="505" spans="6:44" ht="15.75">
      <c r="F505">
        <v>713</v>
      </c>
      <c r="G505" s="35">
        <v>0.4</v>
      </c>
      <c r="H505" s="35">
        <v>0.2</v>
      </c>
      <c r="I505" s="35">
        <v>3.0000002000000001</v>
      </c>
      <c r="J505" s="35">
        <v>1.2</v>
      </c>
      <c r="K505" s="35">
        <v>0</v>
      </c>
      <c r="L505" s="35">
        <v>0</v>
      </c>
      <c r="M505" s="35"/>
      <c r="N505" s="35">
        <v>1.5000001000000001</v>
      </c>
      <c r="O505" s="35">
        <v>0</v>
      </c>
      <c r="P505" s="35">
        <v>0</v>
      </c>
      <c r="Q505" s="35"/>
      <c r="R505" s="34">
        <f t="shared" si="201"/>
        <v>0.4</v>
      </c>
      <c r="S505" s="34">
        <f t="shared" si="189"/>
        <v>0.17300000000000001</v>
      </c>
      <c r="T505" s="34">
        <f t="shared" si="190"/>
        <v>1.2066000804400001</v>
      </c>
      <c r="U505" s="34">
        <f t="shared" si="202"/>
        <v>-1.1068</v>
      </c>
      <c r="V505" s="15">
        <f t="shared" si="203"/>
        <v>0.24846794868262756</v>
      </c>
      <c r="W505" s="34">
        <f t="shared" si="191"/>
        <v>0.29816153841915305</v>
      </c>
      <c r="X505" s="34">
        <f t="shared" si="192"/>
        <v>1.2900000000000023E-2</v>
      </c>
      <c r="Y505" s="15">
        <f t="shared" si="204"/>
        <v>0.50322495527805666</v>
      </c>
      <c r="Z505" s="34">
        <f t="shared" si="193"/>
        <v>0</v>
      </c>
      <c r="AA505" s="34">
        <f t="shared" si="194"/>
        <v>-0.3819999999999999</v>
      </c>
      <c r="AB505" s="15">
        <f t="shared" si="205"/>
        <v>0.40564461209270181</v>
      </c>
      <c r="AC505" s="34">
        <f t="shared" si="195"/>
        <v>0</v>
      </c>
      <c r="AD505" s="34">
        <f t="shared" si="206"/>
        <v>-0.79680000000000006</v>
      </c>
      <c r="AE505" s="15">
        <f t="shared" si="207"/>
        <v>0.31071044569635931</v>
      </c>
      <c r="AF505" s="34">
        <f t="shared" si="196"/>
        <v>0.46606569961558353</v>
      </c>
      <c r="AG505" s="34">
        <f t="shared" si="197"/>
        <v>0.80779999999999985</v>
      </c>
      <c r="AH505" s="15">
        <f t="shared" si="208"/>
        <v>0.69164049960599694</v>
      </c>
      <c r="AI505" s="34">
        <f t="shared" si="198"/>
        <v>0</v>
      </c>
      <c r="AJ505" s="34">
        <f t="shared" si="199"/>
        <v>4.2000000000000925E-3</v>
      </c>
      <c r="AK505" s="15">
        <f t="shared" si="209"/>
        <v>0.50104999845650278</v>
      </c>
      <c r="AL505" s="34">
        <f t="shared" si="200"/>
        <v>0</v>
      </c>
      <c r="AM505" s="35">
        <f t="shared" si="210"/>
        <v>4.8000002000000004</v>
      </c>
      <c r="AN505" s="35">
        <f t="shared" si="211"/>
        <v>2.0777616188591534</v>
      </c>
      <c r="AO505" s="35">
        <f t="shared" si="212"/>
        <v>2.7222385811408469</v>
      </c>
      <c r="AP505" s="35">
        <f t="shared" si="213"/>
        <v>1.5000001000000001</v>
      </c>
      <c r="AQ505" s="35">
        <f t="shared" si="214"/>
        <v>0.46606569961558353</v>
      </c>
      <c r="AR505" s="35">
        <f t="shared" si="215"/>
        <v>1.0339344003844166</v>
      </c>
    </row>
    <row r="506" spans="6:44" ht="15.75">
      <c r="F506">
        <v>714</v>
      </c>
      <c r="G506" s="35">
        <v>0.6</v>
      </c>
      <c r="H506" s="35">
        <v>2.1000000999999999</v>
      </c>
      <c r="I506" s="35">
        <v>3.0000002000000001</v>
      </c>
      <c r="J506" s="35">
        <v>4.1000003999999999</v>
      </c>
      <c r="K506" s="35">
        <v>0</v>
      </c>
      <c r="L506" s="35">
        <v>0</v>
      </c>
      <c r="M506" s="35"/>
      <c r="N506" s="35">
        <v>0.6</v>
      </c>
      <c r="O506" s="35">
        <v>0</v>
      </c>
      <c r="P506" s="35">
        <v>0</v>
      </c>
      <c r="Q506" s="35"/>
      <c r="R506" s="34">
        <f t="shared" si="201"/>
        <v>0.6</v>
      </c>
      <c r="S506" s="34">
        <f t="shared" si="189"/>
        <v>1.8165000864999998</v>
      </c>
      <c r="T506" s="34">
        <f t="shared" si="190"/>
        <v>1.2066000804400001</v>
      </c>
      <c r="U506" s="34">
        <f t="shared" si="202"/>
        <v>-1.1068</v>
      </c>
      <c r="V506" s="15">
        <f t="shared" si="203"/>
        <v>0.24846794868262756</v>
      </c>
      <c r="W506" s="34">
        <f t="shared" si="191"/>
        <v>1.0187186889859525</v>
      </c>
      <c r="X506" s="34">
        <f t="shared" si="192"/>
        <v>1.2900000000000023E-2</v>
      </c>
      <c r="Y506" s="15">
        <f t="shared" si="204"/>
        <v>0.50322495527805666</v>
      </c>
      <c r="Z506" s="34">
        <f t="shared" si="193"/>
        <v>0</v>
      </c>
      <c r="AA506" s="34">
        <f t="shared" si="194"/>
        <v>-0.3819999999999999</v>
      </c>
      <c r="AB506" s="15">
        <f t="shared" si="205"/>
        <v>0.40564461209270181</v>
      </c>
      <c r="AC506" s="34">
        <f t="shared" si="195"/>
        <v>0</v>
      </c>
      <c r="AD506" s="34">
        <f t="shared" si="206"/>
        <v>-0.79680000000000006</v>
      </c>
      <c r="AE506" s="15">
        <f t="shared" si="207"/>
        <v>0.31071044569635931</v>
      </c>
      <c r="AF506" s="34">
        <f t="shared" si="196"/>
        <v>0.18642626741781557</v>
      </c>
      <c r="AG506" s="34">
        <f t="shared" si="197"/>
        <v>0.80779999999999985</v>
      </c>
      <c r="AH506" s="15">
        <f t="shared" si="208"/>
        <v>0.69164049960599694</v>
      </c>
      <c r="AI506" s="34">
        <f t="shared" si="198"/>
        <v>0</v>
      </c>
      <c r="AJ506" s="34">
        <f t="shared" si="199"/>
        <v>4.2000000000000925E-3</v>
      </c>
      <c r="AK506" s="15">
        <f t="shared" si="209"/>
        <v>0.50104999845650278</v>
      </c>
      <c r="AL506" s="34">
        <f t="shared" si="200"/>
        <v>0</v>
      </c>
      <c r="AM506" s="35">
        <f t="shared" si="210"/>
        <v>9.8000007</v>
      </c>
      <c r="AN506" s="35">
        <f t="shared" si="211"/>
        <v>4.6418188559259521</v>
      </c>
      <c r="AO506" s="35">
        <f t="shared" si="212"/>
        <v>5.1581818440740479</v>
      </c>
      <c r="AP506" s="35">
        <f t="shared" si="213"/>
        <v>0.6</v>
      </c>
      <c r="AQ506" s="35">
        <f t="shared" si="214"/>
        <v>0.18642626741781557</v>
      </c>
      <c r="AR506" s="35">
        <f t="shared" si="215"/>
        <v>0.41357373258218444</v>
      </c>
    </row>
    <row r="507" spans="6:44" ht="15.75">
      <c r="F507">
        <v>715</v>
      </c>
      <c r="G507" s="35">
        <v>0.4</v>
      </c>
      <c r="H507" s="35">
        <v>0.2</v>
      </c>
      <c r="I507" s="35">
        <v>2.1000000999999999</v>
      </c>
      <c r="J507" s="35">
        <v>2.1000000999999999</v>
      </c>
      <c r="K507" s="35">
        <v>0</v>
      </c>
      <c r="L507" s="35">
        <v>0</v>
      </c>
      <c r="M507" s="35"/>
      <c r="N507" s="35">
        <v>1.5000001000000001</v>
      </c>
      <c r="O507" s="35">
        <v>0</v>
      </c>
      <c r="P507" s="35">
        <v>0</v>
      </c>
      <c r="Q507" s="35"/>
      <c r="R507" s="34">
        <f t="shared" si="201"/>
        <v>0.4</v>
      </c>
      <c r="S507" s="34">
        <f t="shared" si="189"/>
        <v>0.17300000000000001</v>
      </c>
      <c r="T507" s="34">
        <f t="shared" si="190"/>
        <v>0.84462004021999992</v>
      </c>
      <c r="U507" s="34">
        <f t="shared" si="202"/>
        <v>-1.1068</v>
      </c>
      <c r="V507" s="15">
        <f t="shared" si="203"/>
        <v>0.24846794868262756</v>
      </c>
      <c r="W507" s="34">
        <f t="shared" si="191"/>
        <v>0.52178271708031276</v>
      </c>
      <c r="X507" s="34">
        <f t="shared" si="192"/>
        <v>1.2900000000000023E-2</v>
      </c>
      <c r="Y507" s="15">
        <f t="shared" si="204"/>
        <v>0.50322495527805666</v>
      </c>
      <c r="Z507" s="34">
        <f t="shared" si="193"/>
        <v>0</v>
      </c>
      <c r="AA507" s="34">
        <f t="shared" si="194"/>
        <v>-0.3819999999999999</v>
      </c>
      <c r="AB507" s="15">
        <f t="shared" si="205"/>
        <v>0.40564461209270181</v>
      </c>
      <c r="AC507" s="34">
        <f t="shared" si="195"/>
        <v>0</v>
      </c>
      <c r="AD507" s="34">
        <f t="shared" si="206"/>
        <v>-0.79680000000000006</v>
      </c>
      <c r="AE507" s="15">
        <f t="shared" si="207"/>
        <v>0.31071044569635931</v>
      </c>
      <c r="AF507" s="34">
        <f t="shared" si="196"/>
        <v>0.46606569961558353</v>
      </c>
      <c r="AG507" s="34">
        <f t="shared" si="197"/>
        <v>0.80779999999999985</v>
      </c>
      <c r="AH507" s="15">
        <f t="shared" si="208"/>
        <v>0.69164049960599694</v>
      </c>
      <c r="AI507" s="34">
        <f t="shared" si="198"/>
        <v>0</v>
      </c>
      <c r="AJ507" s="34">
        <f t="shared" si="199"/>
        <v>4.2000000000000925E-3</v>
      </c>
      <c r="AK507" s="15">
        <f t="shared" si="209"/>
        <v>0.50104999845650278</v>
      </c>
      <c r="AL507" s="34">
        <f t="shared" si="200"/>
        <v>0</v>
      </c>
      <c r="AM507" s="35">
        <f t="shared" si="210"/>
        <v>4.8000001999999995</v>
      </c>
      <c r="AN507" s="35">
        <f t="shared" si="211"/>
        <v>1.939402757300313</v>
      </c>
      <c r="AO507" s="35">
        <f t="shared" si="212"/>
        <v>2.8605974426996865</v>
      </c>
      <c r="AP507" s="35">
        <f t="shared" si="213"/>
        <v>1.5000001000000001</v>
      </c>
      <c r="AQ507" s="35">
        <f t="shared" si="214"/>
        <v>0.46606569961558353</v>
      </c>
      <c r="AR507" s="35">
        <f t="shared" si="215"/>
        <v>1.0339344003844166</v>
      </c>
    </row>
    <row r="508" spans="6:44" ht="15.75">
      <c r="F508">
        <v>716</v>
      </c>
      <c r="G508" s="35">
        <v>0.4</v>
      </c>
      <c r="H508" s="35">
        <v>2.7</v>
      </c>
      <c r="I508" s="35">
        <v>5</v>
      </c>
      <c r="J508" s="35">
        <v>5.7000003000000001</v>
      </c>
      <c r="K508" s="35">
        <v>0</v>
      </c>
      <c r="L508" s="35">
        <v>0</v>
      </c>
      <c r="M508" s="35"/>
      <c r="N508" s="35">
        <v>2.5</v>
      </c>
      <c r="O508" s="35">
        <v>0</v>
      </c>
      <c r="P508" s="35">
        <v>0</v>
      </c>
      <c r="Q508" s="35"/>
      <c r="R508" s="34">
        <f t="shared" si="201"/>
        <v>0.4</v>
      </c>
      <c r="S508" s="34">
        <f t="shared" si="189"/>
        <v>2.3355000000000001</v>
      </c>
      <c r="T508" s="34">
        <f t="shared" si="190"/>
        <v>2.0110000000000001</v>
      </c>
      <c r="U508" s="34">
        <f t="shared" si="202"/>
        <v>-1.1068</v>
      </c>
      <c r="V508" s="15">
        <f t="shared" si="203"/>
        <v>0.24846794868262756</v>
      </c>
      <c r="W508" s="34">
        <f t="shared" si="191"/>
        <v>1.4162673820313618</v>
      </c>
      <c r="X508" s="34">
        <f t="shared" si="192"/>
        <v>1.2900000000000023E-2</v>
      </c>
      <c r="Y508" s="15">
        <f t="shared" si="204"/>
        <v>0.50322495527805666</v>
      </c>
      <c r="Z508" s="34">
        <f t="shared" si="193"/>
        <v>0</v>
      </c>
      <c r="AA508" s="34">
        <f t="shared" si="194"/>
        <v>-0.3819999999999999</v>
      </c>
      <c r="AB508" s="15">
        <f t="shared" si="205"/>
        <v>0.40564461209270181</v>
      </c>
      <c r="AC508" s="34">
        <f t="shared" si="195"/>
        <v>0</v>
      </c>
      <c r="AD508" s="34">
        <f t="shared" si="206"/>
        <v>-0.79680000000000006</v>
      </c>
      <c r="AE508" s="15">
        <f t="shared" si="207"/>
        <v>0.31071044569635931</v>
      </c>
      <c r="AF508" s="34">
        <f t="shared" si="196"/>
        <v>0.77677611424089821</v>
      </c>
      <c r="AG508" s="34">
        <f t="shared" si="197"/>
        <v>0.80779999999999985</v>
      </c>
      <c r="AH508" s="15">
        <f t="shared" si="208"/>
        <v>0.69164049960599694</v>
      </c>
      <c r="AI508" s="34">
        <f t="shared" si="198"/>
        <v>0</v>
      </c>
      <c r="AJ508" s="34">
        <f t="shared" si="199"/>
        <v>4.2000000000000925E-3</v>
      </c>
      <c r="AK508" s="15">
        <f t="shared" si="209"/>
        <v>0.50104999845650278</v>
      </c>
      <c r="AL508" s="34">
        <f t="shared" si="200"/>
        <v>0</v>
      </c>
      <c r="AM508" s="35">
        <f t="shared" si="210"/>
        <v>13.800000300000001</v>
      </c>
      <c r="AN508" s="35">
        <f t="shared" si="211"/>
        <v>6.1627673820313618</v>
      </c>
      <c r="AO508" s="35">
        <f t="shared" si="212"/>
        <v>7.6372329179686389</v>
      </c>
      <c r="AP508" s="35">
        <f t="shared" si="213"/>
        <v>2.5</v>
      </c>
      <c r="AQ508" s="35">
        <f t="shared" si="214"/>
        <v>0.77677611424089821</v>
      </c>
      <c r="AR508" s="35">
        <f t="shared" si="215"/>
        <v>1.7232238857591018</v>
      </c>
    </row>
    <row r="509" spans="6:44" ht="15.75">
      <c r="F509">
        <v>717</v>
      </c>
      <c r="G509" s="35">
        <v>0.5</v>
      </c>
      <c r="H509" s="35">
        <v>2.7</v>
      </c>
      <c r="I509" s="35">
        <v>8.7000010000000003</v>
      </c>
      <c r="J509" s="35">
        <v>1.8000001000000001</v>
      </c>
      <c r="K509" s="35">
        <v>0.6</v>
      </c>
      <c r="L509" s="35">
        <v>0</v>
      </c>
      <c r="M509" s="35"/>
      <c r="N509" s="35">
        <v>1.8000001000000001</v>
      </c>
      <c r="O509" s="35">
        <v>0.6</v>
      </c>
      <c r="P509" s="35">
        <v>0</v>
      </c>
      <c r="Q509" s="35"/>
      <c r="R509" s="34">
        <f t="shared" si="201"/>
        <v>0.5</v>
      </c>
      <c r="S509" s="34">
        <f t="shared" si="189"/>
        <v>2.3355000000000001</v>
      </c>
      <c r="T509" s="34">
        <f t="shared" si="190"/>
        <v>3.4991404022000001</v>
      </c>
      <c r="U509" s="34">
        <f t="shared" si="202"/>
        <v>-1.1068</v>
      </c>
      <c r="V509" s="15">
        <f t="shared" si="203"/>
        <v>0.24846794868262756</v>
      </c>
      <c r="W509" s="34">
        <f t="shared" si="191"/>
        <v>0.44724233247552453</v>
      </c>
      <c r="X509" s="34">
        <f t="shared" si="192"/>
        <v>1.2900000000000023E-2</v>
      </c>
      <c r="Y509" s="15">
        <f t="shared" si="204"/>
        <v>0.50322495527805666</v>
      </c>
      <c r="Z509" s="34">
        <f t="shared" si="193"/>
        <v>0.30193497316683399</v>
      </c>
      <c r="AA509" s="34">
        <f t="shared" si="194"/>
        <v>-0.3819999999999999</v>
      </c>
      <c r="AB509" s="15">
        <f t="shared" si="205"/>
        <v>0.40564461209270181</v>
      </c>
      <c r="AC509" s="34">
        <f t="shared" si="195"/>
        <v>0</v>
      </c>
      <c r="AD509" s="34">
        <f t="shared" si="206"/>
        <v>-0.79680000000000006</v>
      </c>
      <c r="AE509" s="15">
        <f t="shared" si="207"/>
        <v>0.31071044569635931</v>
      </c>
      <c r="AF509" s="34">
        <f t="shared" si="196"/>
        <v>0.55927883332449135</v>
      </c>
      <c r="AG509" s="34">
        <f t="shared" si="197"/>
        <v>0.80779999999999985</v>
      </c>
      <c r="AH509" s="15">
        <f t="shared" si="208"/>
        <v>0.69164049960599694</v>
      </c>
      <c r="AI509" s="34">
        <f t="shared" si="198"/>
        <v>0.41498429976359813</v>
      </c>
      <c r="AJ509" s="34">
        <f t="shared" si="199"/>
        <v>4.2000000000000925E-3</v>
      </c>
      <c r="AK509" s="15">
        <f t="shared" si="209"/>
        <v>0.50104999845650278</v>
      </c>
      <c r="AL509" s="34">
        <f t="shared" si="200"/>
        <v>0</v>
      </c>
      <c r="AM509" s="35">
        <f t="shared" si="210"/>
        <v>14.300001099999999</v>
      </c>
      <c r="AN509" s="35">
        <f t="shared" si="211"/>
        <v>7.0838177078423588</v>
      </c>
      <c r="AO509" s="35">
        <f t="shared" si="212"/>
        <v>7.2161833921576406</v>
      </c>
      <c r="AP509" s="35">
        <f t="shared" si="213"/>
        <v>2.4000001000000002</v>
      </c>
      <c r="AQ509" s="35">
        <f t="shared" si="214"/>
        <v>0.97426313308808954</v>
      </c>
      <c r="AR509" s="35">
        <f t="shared" si="215"/>
        <v>1.4257369669119107</v>
      </c>
    </row>
    <row r="510" spans="6:44" ht="15.75">
      <c r="F510">
        <v>718</v>
      </c>
      <c r="G510" s="35">
        <v>0.1</v>
      </c>
      <c r="H510" s="35">
        <v>0.5</v>
      </c>
      <c r="I510" s="35">
        <v>0.8</v>
      </c>
      <c r="J510" s="35">
        <v>0.2</v>
      </c>
      <c r="K510" s="35">
        <v>1</v>
      </c>
      <c r="L510" s="35">
        <v>1</v>
      </c>
      <c r="M510" s="35"/>
      <c r="N510" s="35">
        <v>0.6</v>
      </c>
      <c r="O510" s="35">
        <v>1</v>
      </c>
      <c r="P510" s="35">
        <v>3.0000002000000001</v>
      </c>
      <c r="Q510" s="35"/>
      <c r="R510" s="34">
        <f t="shared" si="201"/>
        <v>0.1</v>
      </c>
      <c r="S510" s="34">
        <f t="shared" si="189"/>
        <v>0.4325</v>
      </c>
      <c r="T510" s="34">
        <f t="shared" si="190"/>
        <v>0.32176000000000005</v>
      </c>
      <c r="U510" s="34">
        <f t="shared" si="202"/>
        <v>-1.1068</v>
      </c>
      <c r="V510" s="15">
        <f t="shared" si="203"/>
        <v>0.24846794868262756</v>
      </c>
      <c r="W510" s="34">
        <f t="shared" si="191"/>
        <v>4.9693589736525517E-2</v>
      </c>
      <c r="X510" s="34">
        <f t="shared" si="192"/>
        <v>1.2900000000000023E-2</v>
      </c>
      <c r="Y510" s="15">
        <f t="shared" si="204"/>
        <v>0.50322495527805666</v>
      </c>
      <c r="Z510" s="34">
        <f t="shared" si="193"/>
        <v>0.50322495527805666</v>
      </c>
      <c r="AA510" s="34">
        <f t="shared" si="194"/>
        <v>-0.3819999999999999</v>
      </c>
      <c r="AB510" s="15">
        <f t="shared" si="205"/>
        <v>0.40564461209270181</v>
      </c>
      <c r="AC510" s="34">
        <f t="shared" si="195"/>
        <v>0.40564461209270181</v>
      </c>
      <c r="AD510" s="34">
        <f t="shared" si="206"/>
        <v>-0.79680000000000006</v>
      </c>
      <c r="AE510" s="15">
        <f t="shared" si="207"/>
        <v>0.31071044569635931</v>
      </c>
      <c r="AF510" s="34">
        <f t="shared" si="196"/>
        <v>0.18642626741781557</v>
      </c>
      <c r="AG510" s="34">
        <f t="shared" si="197"/>
        <v>0.80779999999999985</v>
      </c>
      <c r="AH510" s="15">
        <f t="shared" si="208"/>
        <v>0.69164049960599694</v>
      </c>
      <c r="AI510" s="34">
        <f t="shared" si="198"/>
        <v>0.69164049960599694</v>
      </c>
      <c r="AJ510" s="34">
        <f t="shared" si="199"/>
        <v>4.2000000000000925E-3</v>
      </c>
      <c r="AK510" s="15">
        <f t="shared" si="209"/>
        <v>0.50104999845650278</v>
      </c>
      <c r="AL510" s="34">
        <f t="shared" si="200"/>
        <v>1.5031500955795081</v>
      </c>
      <c r="AM510" s="35">
        <f t="shared" si="210"/>
        <v>3.5999999999999996</v>
      </c>
      <c r="AN510" s="35">
        <f t="shared" si="211"/>
        <v>1.8128231571072839</v>
      </c>
      <c r="AO510" s="35">
        <f t="shared" si="212"/>
        <v>1.7871768428927157</v>
      </c>
      <c r="AP510" s="35">
        <f t="shared" si="213"/>
        <v>4.6000002000000002</v>
      </c>
      <c r="AQ510" s="35">
        <f t="shared" si="214"/>
        <v>2.3812168626033205</v>
      </c>
      <c r="AR510" s="35">
        <f t="shared" si="215"/>
        <v>2.2187833373966797</v>
      </c>
    </row>
    <row r="511" spans="6:44" ht="15.75">
      <c r="F511">
        <v>719</v>
      </c>
      <c r="G511" s="35">
        <v>0.5</v>
      </c>
      <c r="H511" s="35">
        <v>1.9000001</v>
      </c>
      <c r="I511" s="35">
        <v>7.0000004999999996</v>
      </c>
      <c r="J511" s="35">
        <v>1.8000001000000001</v>
      </c>
      <c r="K511" s="35">
        <v>0.6</v>
      </c>
      <c r="L511" s="35">
        <v>0</v>
      </c>
      <c r="M511" s="35"/>
      <c r="N511" s="35">
        <v>8</v>
      </c>
      <c r="O511" s="35">
        <v>16</v>
      </c>
      <c r="P511" s="35">
        <v>0</v>
      </c>
      <c r="Q511" s="35"/>
      <c r="R511" s="34">
        <f t="shared" si="201"/>
        <v>0.5</v>
      </c>
      <c r="S511" s="34">
        <f t="shared" si="189"/>
        <v>1.6435000865</v>
      </c>
      <c r="T511" s="34">
        <f t="shared" si="190"/>
        <v>2.8154002010999997</v>
      </c>
      <c r="U511" s="34">
        <f t="shared" si="202"/>
        <v>-1.1068</v>
      </c>
      <c r="V511" s="15">
        <f t="shared" si="203"/>
        <v>0.24846794868262756</v>
      </c>
      <c r="W511" s="34">
        <f t="shared" si="191"/>
        <v>0.44724233247552453</v>
      </c>
      <c r="X511" s="34">
        <f t="shared" si="192"/>
        <v>1.2900000000000023E-2</v>
      </c>
      <c r="Y511" s="15">
        <f t="shared" si="204"/>
        <v>0.50322495527805666</v>
      </c>
      <c r="Z511" s="34">
        <f t="shared" si="193"/>
        <v>0.30193497316683399</v>
      </c>
      <c r="AA511" s="34">
        <f t="shared" si="194"/>
        <v>-0.3819999999999999</v>
      </c>
      <c r="AB511" s="15">
        <f t="shared" si="205"/>
        <v>0.40564461209270181</v>
      </c>
      <c r="AC511" s="34">
        <f t="shared" si="195"/>
        <v>0</v>
      </c>
      <c r="AD511" s="34">
        <f t="shared" si="206"/>
        <v>-0.79680000000000006</v>
      </c>
      <c r="AE511" s="15">
        <f t="shared" si="207"/>
        <v>0.31071044569635931</v>
      </c>
      <c r="AF511" s="34">
        <f t="shared" si="196"/>
        <v>2.4856835655708744</v>
      </c>
      <c r="AG511" s="34">
        <f t="shared" si="197"/>
        <v>0.80779999999999985</v>
      </c>
      <c r="AH511" s="15">
        <f t="shared" si="208"/>
        <v>0.69164049960599694</v>
      </c>
      <c r="AI511" s="34">
        <f t="shared" si="198"/>
        <v>11.066247993695951</v>
      </c>
      <c r="AJ511" s="34">
        <f t="shared" si="199"/>
        <v>4.2000000000000925E-3</v>
      </c>
      <c r="AK511" s="15">
        <f t="shared" si="209"/>
        <v>0.50104999845650278</v>
      </c>
      <c r="AL511" s="34">
        <f t="shared" si="200"/>
        <v>0</v>
      </c>
      <c r="AM511" s="35">
        <f t="shared" si="210"/>
        <v>11.800000699999998</v>
      </c>
      <c r="AN511" s="35">
        <f t="shared" si="211"/>
        <v>5.7080775932423586</v>
      </c>
      <c r="AO511" s="35">
        <f t="shared" si="212"/>
        <v>6.0919231067576396</v>
      </c>
      <c r="AP511" s="35">
        <f t="shared" si="213"/>
        <v>24</v>
      </c>
      <c r="AQ511" s="35">
        <f t="shared" si="214"/>
        <v>13.551931559266826</v>
      </c>
      <c r="AR511" s="35">
        <f t="shared" si="215"/>
        <v>10.448068440733174</v>
      </c>
    </row>
    <row r="512" spans="6:44" ht="15.75">
      <c r="F512">
        <v>720</v>
      </c>
      <c r="G512" s="35">
        <v>0.2</v>
      </c>
      <c r="H512" s="35">
        <v>1.3000001000000001</v>
      </c>
      <c r="I512" s="35">
        <v>3.2</v>
      </c>
      <c r="J512" s="35">
        <v>1.5000001000000001</v>
      </c>
      <c r="K512" s="35">
        <v>1.2</v>
      </c>
      <c r="L512" s="35">
        <v>0</v>
      </c>
      <c r="M512" s="35"/>
      <c r="N512" s="35">
        <v>0.4</v>
      </c>
      <c r="O512" s="35">
        <v>2.4</v>
      </c>
      <c r="P512" s="35">
        <v>0</v>
      </c>
      <c r="Q512" s="35"/>
      <c r="R512" s="34">
        <f t="shared" si="201"/>
        <v>0.2</v>
      </c>
      <c r="S512" s="34">
        <f t="shared" si="189"/>
        <v>1.1245000865000001</v>
      </c>
      <c r="T512" s="34">
        <f t="shared" si="190"/>
        <v>1.2870400000000002</v>
      </c>
      <c r="U512" s="34">
        <f t="shared" si="202"/>
        <v>-1.1068</v>
      </c>
      <c r="V512" s="15">
        <f t="shared" si="203"/>
        <v>0.24846794868262756</v>
      </c>
      <c r="W512" s="34">
        <f t="shared" si="191"/>
        <v>0.37270194787073624</v>
      </c>
      <c r="X512" s="34">
        <f t="shared" si="192"/>
        <v>1.2900000000000023E-2</v>
      </c>
      <c r="Y512" s="15">
        <f t="shared" si="204"/>
        <v>0.50322495527805666</v>
      </c>
      <c r="Z512" s="34">
        <f t="shared" si="193"/>
        <v>0.60386994633366797</v>
      </c>
      <c r="AA512" s="34">
        <f t="shared" si="194"/>
        <v>-0.3819999999999999</v>
      </c>
      <c r="AB512" s="15">
        <f t="shared" si="205"/>
        <v>0.40564461209270181</v>
      </c>
      <c r="AC512" s="34">
        <f t="shared" si="195"/>
        <v>0</v>
      </c>
      <c r="AD512" s="34">
        <f t="shared" si="206"/>
        <v>-0.79680000000000006</v>
      </c>
      <c r="AE512" s="15">
        <f t="shared" si="207"/>
        <v>0.31071044569635931</v>
      </c>
      <c r="AF512" s="34">
        <f t="shared" si="196"/>
        <v>0.12428417827854372</v>
      </c>
      <c r="AG512" s="34">
        <f t="shared" si="197"/>
        <v>0.80779999999999985</v>
      </c>
      <c r="AH512" s="15">
        <f t="shared" si="208"/>
        <v>0.69164049960599694</v>
      </c>
      <c r="AI512" s="34">
        <f t="shared" si="198"/>
        <v>1.6599371990543925</v>
      </c>
      <c r="AJ512" s="34">
        <f t="shared" si="199"/>
        <v>4.2000000000000925E-3</v>
      </c>
      <c r="AK512" s="15">
        <f t="shared" si="209"/>
        <v>0.50104999845650278</v>
      </c>
      <c r="AL512" s="34">
        <f t="shared" si="200"/>
        <v>0</v>
      </c>
      <c r="AM512" s="35">
        <f t="shared" si="210"/>
        <v>7.4000002000000009</v>
      </c>
      <c r="AN512" s="35">
        <f t="shared" si="211"/>
        <v>3.5881119807044044</v>
      </c>
      <c r="AO512" s="35">
        <f t="shared" si="212"/>
        <v>3.8118882192955965</v>
      </c>
      <c r="AP512" s="35">
        <f t="shared" si="213"/>
        <v>2.8</v>
      </c>
      <c r="AQ512" s="35">
        <f t="shared" si="214"/>
        <v>1.7842213773329363</v>
      </c>
      <c r="AR512" s="35">
        <f t="shared" si="215"/>
        <v>1.0157786226670635</v>
      </c>
    </row>
    <row r="513" spans="6:44" ht="15.75">
      <c r="F513">
        <v>721</v>
      </c>
      <c r="G513" s="35">
        <v>0.2</v>
      </c>
      <c r="H513" s="35">
        <v>0.8</v>
      </c>
      <c r="I513" s="35">
        <v>2.8000001999999999</v>
      </c>
      <c r="J513" s="35">
        <v>2</v>
      </c>
      <c r="K513" s="35">
        <v>1.8000001000000001</v>
      </c>
      <c r="L513" s="35">
        <v>0</v>
      </c>
      <c r="M513" s="35"/>
      <c r="N513" s="35">
        <v>1.4000001</v>
      </c>
      <c r="O513" s="35">
        <v>3.2</v>
      </c>
      <c r="P513" s="35">
        <v>0</v>
      </c>
      <c r="Q513" s="35"/>
      <c r="R513" s="34">
        <f t="shared" si="201"/>
        <v>0.2</v>
      </c>
      <c r="S513" s="34">
        <f t="shared" si="189"/>
        <v>0.69200000000000006</v>
      </c>
      <c r="T513" s="34">
        <f t="shared" si="190"/>
        <v>1.12616008044</v>
      </c>
      <c r="U513" s="34">
        <f t="shared" si="202"/>
        <v>-1.1068</v>
      </c>
      <c r="V513" s="15">
        <f t="shared" si="203"/>
        <v>0.24846794868262756</v>
      </c>
      <c r="W513" s="34">
        <f t="shared" si="191"/>
        <v>0.49693589736525512</v>
      </c>
      <c r="X513" s="34">
        <f t="shared" si="192"/>
        <v>1.2900000000000023E-2</v>
      </c>
      <c r="Y513" s="15">
        <f t="shared" si="204"/>
        <v>0.50322495527805666</v>
      </c>
      <c r="Z513" s="34">
        <f t="shared" si="193"/>
        <v>0.90580496982299752</v>
      </c>
      <c r="AA513" s="34">
        <f t="shared" si="194"/>
        <v>-0.3819999999999999</v>
      </c>
      <c r="AB513" s="15">
        <f t="shared" si="205"/>
        <v>0.40564461209270181</v>
      </c>
      <c r="AC513" s="34">
        <f t="shared" si="195"/>
        <v>0</v>
      </c>
      <c r="AD513" s="34">
        <f t="shared" si="206"/>
        <v>-0.79680000000000006</v>
      </c>
      <c r="AE513" s="15">
        <f t="shared" si="207"/>
        <v>0.31071044569635931</v>
      </c>
      <c r="AF513" s="34">
        <f t="shared" si="196"/>
        <v>0.43499465504594759</v>
      </c>
      <c r="AG513" s="34">
        <f t="shared" si="197"/>
        <v>0.80779999999999985</v>
      </c>
      <c r="AH513" s="15">
        <f t="shared" si="208"/>
        <v>0.69164049960599694</v>
      </c>
      <c r="AI513" s="34">
        <f t="shared" si="198"/>
        <v>2.2132495987391905</v>
      </c>
      <c r="AJ513" s="34">
        <f t="shared" si="199"/>
        <v>4.2000000000000925E-3</v>
      </c>
      <c r="AK513" s="15">
        <f t="shared" si="209"/>
        <v>0.50104999845650278</v>
      </c>
      <c r="AL513" s="34">
        <f t="shared" si="200"/>
        <v>0</v>
      </c>
      <c r="AM513" s="35">
        <f t="shared" si="210"/>
        <v>7.6000002999999996</v>
      </c>
      <c r="AN513" s="35">
        <f t="shared" si="211"/>
        <v>3.4209009476282528</v>
      </c>
      <c r="AO513" s="35">
        <f t="shared" si="212"/>
        <v>4.1790993523717468</v>
      </c>
      <c r="AP513" s="35">
        <f t="shared" si="213"/>
        <v>4.6000000999999999</v>
      </c>
      <c r="AQ513" s="35">
        <f t="shared" si="214"/>
        <v>2.6482442537851378</v>
      </c>
      <c r="AR513" s="35">
        <f t="shared" si="215"/>
        <v>1.9517558462148621</v>
      </c>
    </row>
    <row r="514" spans="6:44" ht="15.75">
      <c r="F514">
        <v>722</v>
      </c>
      <c r="G514" s="35">
        <v>0.70000004999999998</v>
      </c>
      <c r="H514" s="35">
        <v>1.3000001000000001</v>
      </c>
      <c r="I514" s="35">
        <v>3.1000000999999999</v>
      </c>
      <c r="J514" s="35">
        <v>2</v>
      </c>
      <c r="K514" s="35">
        <v>1.8000001000000001</v>
      </c>
      <c r="L514" s="35">
        <v>0</v>
      </c>
      <c r="M514" s="35"/>
      <c r="N514" s="35">
        <v>2.1000000999999999</v>
      </c>
      <c r="O514" s="35">
        <v>3.0000002000000001</v>
      </c>
      <c r="P514" s="35">
        <v>1</v>
      </c>
      <c r="Q514" s="35"/>
      <c r="R514" s="34">
        <f t="shared" si="201"/>
        <v>0.70000004999999998</v>
      </c>
      <c r="S514" s="34">
        <f t="shared" si="189"/>
        <v>1.1245000865000001</v>
      </c>
      <c r="T514" s="34">
        <f t="shared" si="190"/>
        <v>1.24682004022</v>
      </c>
      <c r="U514" s="34">
        <f t="shared" si="202"/>
        <v>-1.1068</v>
      </c>
      <c r="V514" s="15">
        <f t="shared" si="203"/>
        <v>0.24846794868262756</v>
      </c>
      <c r="W514" s="34">
        <f t="shared" si="191"/>
        <v>0.49693589736525512</v>
      </c>
      <c r="X514" s="34">
        <f t="shared" si="192"/>
        <v>1.2900000000000023E-2</v>
      </c>
      <c r="Y514" s="15">
        <f t="shared" si="204"/>
        <v>0.50322495527805666</v>
      </c>
      <c r="Z514" s="34">
        <f t="shared" si="193"/>
        <v>0.90580496982299752</v>
      </c>
      <c r="AA514" s="34">
        <f t="shared" si="194"/>
        <v>-0.3819999999999999</v>
      </c>
      <c r="AB514" s="15">
        <f t="shared" si="205"/>
        <v>0.40564461209270181</v>
      </c>
      <c r="AC514" s="34">
        <f t="shared" si="195"/>
        <v>0</v>
      </c>
      <c r="AD514" s="34">
        <f t="shared" si="206"/>
        <v>-0.79680000000000006</v>
      </c>
      <c r="AE514" s="15">
        <f t="shared" si="207"/>
        <v>0.31071044569635931</v>
      </c>
      <c r="AF514" s="34">
        <f t="shared" si="196"/>
        <v>0.65249196703339907</v>
      </c>
      <c r="AG514" s="34">
        <f t="shared" si="197"/>
        <v>0.80779999999999985</v>
      </c>
      <c r="AH514" s="15">
        <f t="shared" si="208"/>
        <v>0.69164049960599694</v>
      </c>
      <c r="AI514" s="34">
        <f t="shared" si="198"/>
        <v>2.0749216371460908</v>
      </c>
      <c r="AJ514" s="34">
        <f t="shared" si="199"/>
        <v>4.2000000000000925E-3</v>
      </c>
      <c r="AK514" s="15">
        <f t="shared" si="209"/>
        <v>0.50104999845650278</v>
      </c>
      <c r="AL514" s="34">
        <f t="shared" si="200"/>
        <v>0.50104999845650278</v>
      </c>
      <c r="AM514" s="35">
        <f t="shared" si="210"/>
        <v>8.9000003499999991</v>
      </c>
      <c r="AN514" s="35">
        <f t="shared" si="211"/>
        <v>4.4740610439082529</v>
      </c>
      <c r="AO514" s="35">
        <f t="shared" si="212"/>
        <v>4.4259393060917462</v>
      </c>
      <c r="AP514" s="35">
        <f t="shared" si="213"/>
        <v>6.1000002999999996</v>
      </c>
      <c r="AQ514" s="35">
        <f t="shared" si="214"/>
        <v>3.2284636026359927</v>
      </c>
      <c r="AR514" s="35">
        <f t="shared" si="215"/>
        <v>2.8715366973640069</v>
      </c>
    </row>
    <row r="515" spans="6:44" ht="15.75">
      <c r="F515">
        <v>723</v>
      </c>
      <c r="G515" s="35">
        <v>0.70000004999999998</v>
      </c>
      <c r="H515" s="35">
        <v>2.1000000999999999</v>
      </c>
      <c r="I515" s="35">
        <v>4.4000000000000004</v>
      </c>
      <c r="J515" s="35">
        <v>0.70000004999999998</v>
      </c>
      <c r="K515" s="35">
        <v>3.5000002000000001</v>
      </c>
      <c r="L515" s="35">
        <v>0</v>
      </c>
      <c r="M515" s="35"/>
      <c r="N515" s="35">
        <v>0.70000004999999998</v>
      </c>
      <c r="O515" s="35">
        <v>8</v>
      </c>
      <c r="P515" s="35">
        <v>1</v>
      </c>
      <c r="Q515" s="35"/>
      <c r="R515" s="34">
        <f t="shared" si="201"/>
        <v>0.70000004999999998</v>
      </c>
      <c r="S515" s="34">
        <f t="shared" ref="S515:S578" si="216">H515*$C$9</f>
        <v>1.8165000864999998</v>
      </c>
      <c r="T515" s="34">
        <f t="shared" ref="T515:T578" si="217">I515*$C$10</f>
        <v>1.7696800000000001</v>
      </c>
      <c r="U515" s="34">
        <f t="shared" si="202"/>
        <v>-1.1068</v>
      </c>
      <c r="V515" s="15">
        <f t="shared" si="203"/>
        <v>0.24846794868262756</v>
      </c>
      <c r="W515" s="34">
        <f t="shared" ref="W515:W578" si="218">J515*V515</f>
        <v>0.17392757650123672</v>
      </c>
      <c r="X515" s="34">
        <f t="shared" ref="X515:X578" si="219">$D$12+($E$12*$C$5)</f>
        <v>1.2900000000000023E-2</v>
      </c>
      <c r="Y515" s="15">
        <f t="shared" si="204"/>
        <v>0.50322495527805666</v>
      </c>
      <c r="Z515" s="34">
        <f t="shared" ref="Z515:Z578" si="220">Y515*K515</f>
        <v>1.7612874441181894</v>
      </c>
      <c r="AA515" s="34">
        <f t="shared" ref="AA515:AA578" si="221">$D$13+($E$13*$C$5)</f>
        <v>-0.3819999999999999</v>
      </c>
      <c r="AB515" s="15">
        <f t="shared" si="205"/>
        <v>0.40564461209270181</v>
      </c>
      <c r="AC515" s="34">
        <f t="shared" ref="AC515:AC578" si="222">AB515*L515</f>
        <v>0</v>
      </c>
      <c r="AD515" s="34">
        <f t="shared" si="206"/>
        <v>-0.79680000000000006</v>
      </c>
      <c r="AE515" s="15">
        <f t="shared" si="207"/>
        <v>0.31071044569635931</v>
      </c>
      <c r="AF515" s="34">
        <f t="shared" ref="AF515:AF578" si="223">AE515*N515</f>
        <v>0.21749732752297379</v>
      </c>
      <c r="AG515" s="34">
        <f t="shared" ref="AG515:AG578" si="224">$D$15+($E$15*$D$5)</f>
        <v>0.80779999999999985</v>
      </c>
      <c r="AH515" s="15">
        <f t="shared" si="208"/>
        <v>0.69164049960599694</v>
      </c>
      <c r="AI515" s="34">
        <f t="shared" ref="AI515:AI578" si="225">AH515*O515</f>
        <v>5.5331239968479755</v>
      </c>
      <c r="AJ515" s="34">
        <f t="shared" ref="AJ515:AJ578" si="226">$D$16+($E$16*$D$5)</f>
        <v>4.2000000000000925E-3</v>
      </c>
      <c r="AK515" s="15">
        <f t="shared" si="209"/>
        <v>0.50104999845650278</v>
      </c>
      <c r="AL515" s="34">
        <f t="shared" ref="AL515:AL578" si="227">AK515*P515</f>
        <v>0.50104999845650278</v>
      </c>
      <c r="AM515" s="35">
        <f t="shared" si="210"/>
        <v>11.4000004</v>
      </c>
      <c r="AN515" s="35">
        <f t="shared" si="211"/>
        <v>6.221395157119427</v>
      </c>
      <c r="AO515" s="35">
        <f t="shared" si="212"/>
        <v>5.1786052428805727</v>
      </c>
      <c r="AP515" s="35">
        <f t="shared" si="213"/>
        <v>9.7000000499999999</v>
      </c>
      <c r="AQ515" s="35">
        <f t="shared" si="214"/>
        <v>6.2516713228274519</v>
      </c>
      <c r="AR515" s="35">
        <f t="shared" si="215"/>
        <v>3.448328727172548</v>
      </c>
    </row>
    <row r="516" spans="6:44" ht="15.75">
      <c r="F516">
        <v>724</v>
      </c>
      <c r="G516" s="35">
        <v>0.1</v>
      </c>
      <c r="H516" s="35">
        <v>0.4</v>
      </c>
      <c r="I516" s="35">
        <v>1.7</v>
      </c>
      <c r="J516" s="35">
        <v>4.4000000000000004</v>
      </c>
      <c r="K516" s="35">
        <v>13.6</v>
      </c>
      <c r="L516" s="35">
        <v>0</v>
      </c>
      <c r="M516" s="35"/>
      <c r="N516" s="35">
        <v>5.4</v>
      </c>
      <c r="O516" s="35">
        <v>12.000000999999999</v>
      </c>
      <c r="P516" s="35">
        <v>0</v>
      </c>
      <c r="Q516" s="35"/>
      <c r="R516" s="34">
        <f t="shared" ref="R516:R579" si="228">G516</f>
        <v>0.1</v>
      </c>
      <c r="S516" s="34">
        <f t="shared" si="216"/>
        <v>0.34600000000000003</v>
      </c>
      <c r="T516" s="34">
        <f t="shared" si="217"/>
        <v>0.68374000000000001</v>
      </c>
      <c r="U516" s="34">
        <f t="shared" ref="U516:U579" si="229">$D$11-($E$11*$D$5)</f>
        <v>-1.1068</v>
      </c>
      <c r="V516" s="15">
        <f t="shared" ref="V516:V579" si="230">EXP(U516)/(1+EXP(U516))</f>
        <v>0.24846794868262756</v>
      </c>
      <c r="W516" s="34">
        <f t="shared" si="218"/>
        <v>1.0932589742035614</v>
      </c>
      <c r="X516" s="34">
        <f t="shared" si="219"/>
        <v>1.2900000000000023E-2</v>
      </c>
      <c r="Y516" s="15">
        <f t="shared" ref="Y516:Y579" si="231">EXP(X516)/(1+EXP(X516))</f>
        <v>0.50322495527805666</v>
      </c>
      <c r="Z516" s="34">
        <f t="shared" si="220"/>
        <v>6.84385939178157</v>
      </c>
      <c r="AA516" s="34">
        <f t="shared" si="221"/>
        <v>-0.3819999999999999</v>
      </c>
      <c r="AB516" s="15">
        <f t="shared" ref="AB516:AB579" si="232">EXP(AA516)/(1+EXP(AA516))</f>
        <v>0.40564461209270181</v>
      </c>
      <c r="AC516" s="34">
        <f t="shared" si="222"/>
        <v>0</v>
      </c>
      <c r="AD516" s="34">
        <f t="shared" ref="AD516:AD579" si="233">$D$14+($E$14*$D$5)</f>
        <v>-0.79680000000000006</v>
      </c>
      <c r="AE516" s="15">
        <f t="shared" ref="AE516:AE579" si="234">EXP(AD516)/(1+EXP(AD516))</f>
        <v>0.31071044569635931</v>
      </c>
      <c r="AF516" s="34">
        <f t="shared" si="223"/>
        <v>1.6778364067603404</v>
      </c>
      <c r="AG516" s="34">
        <f t="shared" si="224"/>
        <v>0.80779999999999985</v>
      </c>
      <c r="AH516" s="15">
        <f t="shared" ref="AH516:AH579" si="235">EXP(AG516)/(1+EXP(AG516))</f>
        <v>0.69164049960599694</v>
      </c>
      <c r="AI516" s="34">
        <f t="shared" si="225"/>
        <v>8.2996866869124624</v>
      </c>
      <c r="AJ516" s="34">
        <f t="shared" si="226"/>
        <v>4.2000000000000925E-3</v>
      </c>
      <c r="AK516" s="15">
        <f t="shared" ref="AK516:AK579" si="236">EXP(AJ516)/(1+EXP(AJ516))</f>
        <v>0.50104999845650278</v>
      </c>
      <c r="AL516" s="34">
        <f t="shared" si="227"/>
        <v>0</v>
      </c>
      <c r="AM516" s="35">
        <f t="shared" ref="AM516:AM579" si="237">SUM(G516:L516)</f>
        <v>20.2</v>
      </c>
      <c r="AN516" s="35">
        <f t="shared" ref="AN516:AN579" si="238">SUM(R516:T516,W516,Z516,AC516)</f>
        <v>9.0668583659851318</v>
      </c>
      <c r="AO516" s="35">
        <f t="shared" ref="AO516:AO579" si="239">AM516-AN516</f>
        <v>11.133141634014867</v>
      </c>
      <c r="AP516" s="35">
        <f t="shared" ref="AP516:AP579" si="240">SUM(N516:P516)</f>
        <v>17.400001</v>
      </c>
      <c r="AQ516" s="35">
        <f t="shared" ref="AQ516:AQ579" si="241">SUM(AF516,AI516,AL516)</f>
        <v>9.9775230936728025</v>
      </c>
      <c r="AR516" s="35">
        <f t="shared" ref="AR516:AR579" si="242">AP516-AQ516</f>
        <v>7.4224779063271971</v>
      </c>
    </row>
    <row r="517" spans="6:44" ht="15.75">
      <c r="F517">
        <v>725</v>
      </c>
      <c r="G517" s="35">
        <v>0.1</v>
      </c>
      <c r="H517" s="35">
        <v>0.4</v>
      </c>
      <c r="I517" s="35">
        <v>1.7</v>
      </c>
      <c r="J517" s="35">
        <v>4.4000000000000004</v>
      </c>
      <c r="K517" s="35">
        <v>5</v>
      </c>
      <c r="L517" s="35">
        <v>0</v>
      </c>
      <c r="M517" s="35"/>
      <c r="N517" s="35">
        <v>5.4</v>
      </c>
      <c r="O517" s="35">
        <v>8</v>
      </c>
      <c r="P517" s="35">
        <v>0</v>
      </c>
      <c r="Q517" s="35"/>
      <c r="R517" s="34">
        <f t="shared" si="228"/>
        <v>0.1</v>
      </c>
      <c r="S517" s="34">
        <f t="shared" si="216"/>
        <v>0.34600000000000003</v>
      </c>
      <c r="T517" s="34">
        <f t="shared" si="217"/>
        <v>0.68374000000000001</v>
      </c>
      <c r="U517" s="34">
        <f t="shared" si="229"/>
        <v>-1.1068</v>
      </c>
      <c r="V517" s="15">
        <f t="shared" si="230"/>
        <v>0.24846794868262756</v>
      </c>
      <c r="W517" s="34">
        <f t="shared" si="218"/>
        <v>1.0932589742035614</v>
      </c>
      <c r="X517" s="34">
        <f t="shared" si="219"/>
        <v>1.2900000000000023E-2</v>
      </c>
      <c r="Y517" s="15">
        <f t="shared" si="231"/>
        <v>0.50322495527805666</v>
      </c>
      <c r="Z517" s="34">
        <f t="shared" si="220"/>
        <v>2.5161247763902832</v>
      </c>
      <c r="AA517" s="34">
        <f t="shared" si="221"/>
        <v>-0.3819999999999999</v>
      </c>
      <c r="AB517" s="15">
        <f t="shared" si="232"/>
        <v>0.40564461209270181</v>
      </c>
      <c r="AC517" s="34">
        <f t="shared" si="222"/>
        <v>0</v>
      </c>
      <c r="AD517" s="34">
        <f t="shared" si="233"/>
        <v>-0.79680000000000006</v>
      </c>
      <c r="AE517" s="15">
        <f t="shared" si="234"/>
        <v>0.31071044569635931</v>
      </c>
      <c r="AF517" s="34">
        <f t="shared" si="223"/>
        <v>1.6778364067603404</v>
      </c>
      <c r="AG517" s="34">
        <f t="shared" si="224"/>
        <v>0.80779999999999985</v>
      </c>
      <c r="AH517" s="15">
        <f t="shared" si="235"/>
        <v>0.69164049960599694</v>
      </c>
      <c r="AI517" s="34">
        <f t="shared" si="225"/>
        <v>5.5331239968479755</v>
      </c>
      <c r="AJ517" s="34">
        <f t="shared" si="226"/>
        <v>4.2000000000000925E-3</v>
      </c>
      <c r="AK517" s="15">
        <f t="shared" si="236"/>
        <v>0.50104999845650278</v>
      </c>
      <c r="AL517" s="34">
        <f t="shared" si="227"/>
        <v>0</v>
      </c>
      <c r="AM517" s="35">
        <f t="shared" si="237"/>
        <v>11.600000000000001</v>
      </c>
      <c r="AN517" s="35">
        <f t="shared" si="238"/>
        <v>4.7391237505938442</v>
      </c>
      <c r="AO517" s="35">
        <f t="shared" si="239"/>
        <v>6.8608762494061573</v>
      </c>
      <c r="AP517" s="35">
        <f t="shared" si="240"/>
        <v>13.4</v>
      </c>
      <c r="AQ517" s="35">
        <f t="shared" si="241"/>
        <v>7.2109604036083157</v>
      </c>
      <c r="AR517" s="35">
        <f t="shared" si="242"/>
        <v>6.1890395963916847</v>
      </c>
    </row>
    <row r="518" spans="6:44" ht="15.75">
      <c r="F518">
        <v>726</v>
      </c>
      <c r="G518" s="35"/>
      <c r="H518" s="35"/>
      <c r="I518" s="35"/>
      <c r="J518" s="35"/>
      <c r="K518" s="35"/>
      <c r="L518" s="35"/>
      <c r="M518" s="35"/>
      <c r="N518" s="35"/>
      <c r="O518" s="35"/>
      <c r="P518" s="35"/>
      <c r="Q518" s="35"/>
      <c r="R518" s="34">
        <f t="shared" si="228"/>
        <v>0</v>
      </c>
      <c r="S518" s="34">
        <f t="shared" si="216"/>
        <v>0</v>
      </c>
      <c r="T518" s="34">
        <f t="shared" si="217"/>
        <v>0</v>
      </c>
      <c r="U518" s="34">
        <f t="shared" si="229"/>
        <v>-1.1068</v>
      </c>
      <c r="V518" s="15">
        <f t="shared" si="230"/>
        <v>0.24846794868262756</v>
      </c>
      <c r="W518" s="34">
        <f t="shared" si="218"/>
        <v>0</v>
      </c>
      <c r="X518" s="34">
        <f t="shared" si="219"/>
        <v>1.2900000000000023E-2</v>
      </c>
      <c r="Y518" s="15">
        <f t="shared" si="231"/>
        <v>0.50322495527805666</v>
      </c>
      <c r="Z518" s="34">
        <f t="shared" si="220"/>
        <v>0</v>
      </c>
      <c r="AA518" s="34">
        <f t="shared" si="221"/>
        <v>-0.3819999999999999</v>
      </c>
      <c r="AB518" s="15">
        <f t="shared" si="232"/>
        <v>0.40564461209270181</v>
      </c>
      <c r="AC518" s="34">
        <f t="shared" si="222"/>
        <v>0</v>
      </c>
      <c r="AD518" s="34">
        <f t="shared" si="233"/>
        <v>-0.79680000000000006</v>
      </c>
      <c r="AE518" s="15">
        <f t="shared" si="234"/>
        <v>0.31071044569635931</v>
      </c>
      <c r="AF518" s="34">
        <f t="shared" si="223"/>
        <v>0</v>
      </c>
      <c r="AG518" s="34">
        <f t="shared" si="224"/>
        <v>0.80779999999999985</v>
      </c>
      <c r="AH518" s="15">
        <f t="shared" si="235"/>
        <v>0.69164049960599694</v>
      </c>
      <c r="AI518" s="34">
        <f t="shared" si="225"/>
        <v>0</v>
      </c>
      <c r="AJ518" s="34">
        <f t="shared" si="226"/>
        <v>4.2000000000000925E-3</v>
      </c>
      <c r="AK518" s="15">
        <f t="shared" si="236"/>
        <v>0.50104999845650278</v>
      </c>
      <c r="AL518" s="34">
        <f t="shared" si="227"/>
        <v>0</v>
      </c>
      <c r="AM518" s="35">
        <f t="shared" si="237"/>
        <v>0</v>
      </c>
      <c r="AN518" s="35">
        <f t="shared" si="238"/>
        <v>0</v>
      </c>
      <c r="AO518" s="35">
        <f t="shared" si="239"/>
        <v>0</v>
      </c>
      <c r="AP518" s="35">
        <f t="shared" si="240"/>
        <v>0</v>
      </c>
      <c r="AQ518" s="35">
        <f t="shared" si="241"/>
        <v>0</v>
      </c>
      <c r="AR518" s="35">
        <f t="shared" si="242"/>
        <v>0</v>
      </c>
    </row>
    <row r="519" spans="6:44" ht="15.75">
      <c r="F519">
        <v>727</v>
      </c>
      <c r="G519" s="35"/>
      <c r="H519" s="35"/>
      <c r="I519" s="35"/>
      <c r="J519" s="35"/>
      <c r="K519" s="35"/>
      <c r="L519" s="35"/>
      <c r="M519" s="35"/>
      <c r="N519" s="35"/>
      <c r="O519" s="35"/>
      <c r="P519" s="35"/>
      <c r="Q519" s="35"/>
      <c r="R519" s="34">
        <f t="shared" si="228"/>
        <v>0</v>
      </c>
      <c r="S519" s="34">
        <f t="shared" si="216"/>
        <v>0</v>
      </c>
      <c r="T519" s="34">
        <f t="shared" si="217"/>
        <v>0</v>
      </c>
      <c r="U519" s="34">
        <f t="shared" si="229"/>
        <v>-1.1068</v>
      </c>
      <c r="V519" s="15">
        <f t="shared" si="230"/>
        <v>0.24846794868262756</v>
      </c>
      <c r="W519" s="34">
        <f t="shared" si="218"/>
        <v>0</v>
      </c>
      <c r="X519" s="34">
        <f t="shared" si="219"/>
        <v>1.2900000000000023E-2</v>
      </c>
      <c r="Y519" s="15">
        <f t="shared" si="231"/>
        <v>0.50322495527805666</v>
      </c>
      <c r="Z519" s="34">
        <f t="shared" si="220"/>
        <v>0</v>
      </c>
      <c r="AA519" s="34">
        <f t="shared" si="221"/>
        <v>-0.3819999999999999</v>
      </c>
      <c r="AB519" s="15">
        <f t="shared" si="232"/>
        <v>0.40564461209270181</v>
      </c>
      <c r="AC519" s="34">
        <f t="shared" si="222"/>
        <v>0</v>
      </c>
      <c r="AD519" s="34">
        <f t="shared" si="233"/>
        <v>-0.79680000000000006</v>
      </c>
      <c r="AE519" s="15">
        <f t="shared" si="234"/>
        <v>0.31071044569635931</v>
      </c>
      <c r="AF519" s="34">
        <f t="shared" si="223"/>
        <v>0</v>
      </c>
      <c r="AG519" s="34">
        <f t="shared" si="224"/>
        <v>0.80779999999999985</v>
      </c>
      <c r="AH519" s="15">
        <f t="shared" si="235"/>
        <v>0.69164049960599694</v>
      </c>
      <c r="AI519" s="34">
        <f t="shared" si="225"/>
        <v>0</v>
      </c>
      <c r="AJ519" s="34">
        <f t="shared" si="226"/>
        <v>4.2000000000000925E-3</v>
      </c>
      <c r="AK519" s="15">
        <f t="shared" si="236"/>
        <v>0.50104999845650278</v>
      </c>
      <c r="AL519" s="34">
        <f t="shared" si="227"/>
        <v>0</v>
      </c>
      <c r="AM519" s="35">
        <f t="shared" si="237"/>
        <v>0</v>
      </c>
      <c r="AN519" s="35">
        <f t="shared" si="238"/>
        <v>0</v>
      </c>
      <c r="AO519" s="35">
        <f t="shared" si="239"/>
        <v>0</v>
      </c>
      <c r="AP519" s="35">
        <f t="shared" si="240"/>
        <v>0</v>
      </c>
      <c r="AQ519" s="35">
        <f t="shared" si="241"/>
        <v>0</v>
      </c>
      <c r="AR519" s="35">
        <f t="shared" si="242"/>
        <v>0</v>
      </c>
    </row>
    <row r="520" spans="6:44" ht="15.75">
      <c r="F520">
        <v>728</v>
      </c>
      <c r="G520" s="35"/>
      <c r="H520" s="35"/>
      <c r="I520" s="35"/>
      <c r="J520" s="35"/>
      <c r="K520" s="35"/>
      <c r="L520" s="35"/>
      <c r="M520" s="35"/>
      <c r="N520" s="35"/>
      <c r="O520" s="35"/>
      <c r="P520" s="35"/>
      <c r="Q520" s="35"/>
      <c r="R520" s="34">
        <f t="shared" si="228"/>
        <v>0</v>
      </c>
      <c r="S520" s="34">
        <f t="shared" si="216"/>
        <v>0</v>
      </c>
      <c r="T520" s="34">
        <f t="shared" si="217"/>
        <v>0</v>
      </c>
      <c r="U520" s="34">
        <f t="shared" si="229"/>
        <v>-1.1068</v>
      </c>
      <c r="V520" s="15">
        <f t="shared" si="230"/>
        <v>0.24846794868262756</v>
      </c>
      <c r="W520" s="34">
        <f t="shared" si="218"/>
        <v>0</v>
      </c>
      <c r="X520" s="34">
        <f t="shared" si="219"/>
        <v>1.2900000000000023E-2</v>
      </c>
      <c r="Y520" s="15">
        <f t="shared" si="231"/>
        <v>0.50322495527805666</v>
      </c>
      <c r="Z520" s="34">
        <f t="shared" si="220"/>
        <v>0</v>
      </c>
      <c r="AA520" s="34">
        <f t="shared" si="221"/>
        <v>-0.3819999999999999</v>
      </c>
      <c r="AB520" s="15">
        <f t="shared" si="232"/>
        <v>0.40564461209270181</v>
      </c>
      <c r="AC520" s="34">
        <f t="shared" si="222"/>
        <v>0</v>
      </c>
      <c r="AD520" s="34">
        <f t="shared" si="233"/>
        <v>-0.79680000000000006</v>
      </c>
      <c r="AE520" s="15">
        <f t="shared" si="234"/>
        <v>0.31071044569635931</v>
      </c>
      <c r="AF520" s="34">
        <f t="shared" si="223"/>
        <v>0</v>
      </c>
      <c r="AG520" s="34">
        <f t="shared" si="224"/>
        <v>0.80779999999999985</v>
      </c>
      <c r="AH520" s="15">
        <f t="shared" si="235"/>
        <v>0.69164049960599694</v>
      </c>
      <c r="AI520" s="34">
        <f t="shared" si="225"/>
        <v>0</v>
      </c>
      <c r="AJ520" s="34">
        <f t="shared" si="226"/>
        <v>4.2000000000000925E-3</v>
      </c>
      <c r="AK520" s="15">
        <f t="shared" si="236"/>
        <v>0.50104999845650278</v>
      </c>
      <c r="AL520" s="34">
        <f t="shared" si="227"/>
        <v>0</v>
      </c>
      <c r="AM520" s="35">
        <f t="shared" si="237"/>
        <v>0</v>
      </c>
      <c r="AN520" s="35">
        <f t="shared" si="238"/>
        <v>0</v>
      </c>
      <c r="AO520" s="35">
        <f t="shared" si="239"/>
        <v>0</v>
      </c>
      <c r="AP520" s="35">
        <f t="shared" si="240"/>
        <v>0</v>
      </c>
      <c r="AQ520" s="35">
        <f t="shared" si="241"/>
        <v>0</v>
      </c>
      <c r="AR520" s="35">
        <f t="shared" si="242"/>
        <v>0</v>
      </c>
    </row>
    <row r="521" spans="6:44" ht="15.75">
      <c r="F521">
        <v>729</v>
      </c>
      <c r="G521" s="35"/>
      <c r="H521" s="35"/>
      <c r="I521" s="35"/>
      <c r="J521" s="35"/>
      <c r="K521" s="35"/>
      <c r="L521" s="35"/>
      <c r="M521" s="35"/>
      <c r="N521" s="35"/>
      <c r="O521" s="35"/>
      <c r="P521" s="35"/>
      <c r="Q521" s="35"/>
      <c r="R521" s="34">
        <f t="shared" si="228"/>
        <v>0</v>
      </c>
      <c r="S521" s="34">
        <f t="shared" si="216"/>
        <v>0</v>
      </c>
      <c r="T521" s="34">
        <f t="shared" si="217"/>
        <v>0</v>
      </c>
      <c r="U521" s="34">
        <f t="shared" si="229"/>
        <v>-1.1068</v>
      </c>
      <c r="V521" s="15">
        <f t="shared" si="230"/>
        <v>0.24846794868262756</v>
      </c>
      <c r="W521" s="34">
        <f t="shared" si="218"/>
        <v>0</v>
      </c>
      <c r="X521" s="34">
        <f t="shared" si="219"/>
        <v>1.2900000000000023E-2</v>
      </c>
      <c r="Y521" s="15">
        <f t="shared" si="231"/>
        <v>0.50322495527805666</v>
      </c>
      <c r="Z521" s="34">
        <f t="shared" si="220"/>
        <v>0</v>
      </c>
      <c r="AA521" s="34">
        <f t="shared" si="221"/>
        <v>-0.3819999999999999</v>
      </c>
      <c r="AB521" s="15">
        <f t="shared" si="232"/>
        <v>0.40564461209270181</v>
      </c>
      <c r="AC521" s="34">
        <f t="shared" si="222"/>
        <v>0</v>
      </c>
      <c r="AD521" s="34">
        <f t="shared" si="233"/>
        <v>-0.79680000000000006</v>
      </c>
      <c r="AE521" s="15">
        <f t="shared" si="234"/>
        <v>0.31071044569635931</v>
      </c>
      <c r="AF521" s="34">
        <f t="shared" si="223"/>
        <v>0</v>
      </c>
      <c r="AG521" s="34">
        <f t="shared" si="224"/>
        <v>0.80779999999999985</v>
      </c>
      <c r="AH521" s="15">
        <f t="shared" si="235"/>
        <v>0.69164049960599694</v>
      </c>
      <c r="AI521" s="34">
        <f t="shared" si="225"/>
        <v>0</v>
      </c>
      <c r="AJ521" s="34">
        <f t="shared" si="226"/>
        <v>4.2000000000000925E-3</v>
      </c>
      <c r="AK521" s="15">
        <f t="shared" si="236"/>
        <v>0.50104999845650278</v>
      </c>
      <c r="AL521" s="34">
        <f t="shared" si="227"/>
        <v>0</v>
      </c>
      <c r="AM521" s="35">
        <f t="shared" si="237"/>
        <v>0</v>
      </c>
      <c r="AN521" s="35">
        <f t="shared" si="238"/>
        <v>0</v>
      </c>
      <c r="AO521" s="35">
        <f t="shared" si="239"/>
        <v>0</v>
      </c>
      <c r="AP521" s="35">
        <f t="shared" si="240"/>
        <v>0</v>
      </c>
      <c r="AQ521" s="35">
        <f t="shared" si="241"/>
        <v>0</v>
      </c>
      <c r="AR521" s="35">
        <f t="shared" si="242"/>
        <v>0</v>
      </c>
    </row>
    <row r="522" spans="6:44" ht="15.75">
      <c r="F522">
        <v>730</v>
      </c>
      <c r="G522" s="35">
        <v>0</v>
      </c>
      <c r="H522" s="35">
        <v>0</v>
      </c>
      <c r="I522" s="35">
        <v>0</v>
      </c>
      <c r="J522" s="35">
        <v>0.2</v>
      </c>
      <c r="K522" s="35">
        <v>0</v>
      </c>
      <c r="L522" s="35">
        <v>0</v>
      </c>
      <c r="M522" s="35"/>
      <c r="N522" s="35"/>
      <c r="O522" s="35"/>
      <c r="P522" s="35"/>
      <c r="Q522" s="35"/>
      <c r="R522" s="34">
        <f t="shared" si="228"/>
        <v>0</v>
      </c>
      <c r="S522" s="34">
        <f t="shared" si="216"/>
        <v>0</v>
      </c>
      <c r="T522" s="34">
        <f t="shared" si="217"/>
        <v>0</v>
      </c>
      <c r="U522" s="34">
        <f t="shared" si="229"/>
        <v>-1.1068</v>
      </c>
      <c r="V522" s="15">
        <f t="shared" si="230"/>
        <v>0.24846794868262756</v>
      </c>
      <c r="W522" s="34">
        <f t="shared" si="218"/>
        <v>4.9693589736525517E-2</v>
      </c>
      <c r="X522" s="34">
        <f t="shared" si="219"/>
        <v>1.2900000000000023E-2</v>
      </c>
      <c r="Y522" s="15">
        <f t="shared" si="231"/>
        <v>0.50322495527805666</v>
      </c>
      <c r="Z522" s="34">
        <f t="shared" si="220"/>
        <v>0</v>
      </c>
      <c r="AA522" s="34">
        <f t="shared" si="221"/>
        <v>-0.3819999999999999</v>
      </c>
      <c r="AB522" s="15">
        <f t="shared" si="232"/>
        <v>0.40564461209270181</v>
      </c>
      <c r="AC522" s="34">
        <f t="shared" si="222"/>
        <v>0</v>
      </c>
      <c r="AD522" s="34">
        <f t="shared" si="233"/>
        <v>-0.79680000000000006</v>
      </c>
      <c r="AE522" s="15">
        <f t="shared" si="234"/>
        <v>0.31071044569635931</v>
      </c>
      <c r="AF522" s="34">
        <f t="shared" si="223"/>
        <v>0</v>
      </c>
      <c r="AG522" s="34">
        <f t="shared" si="224"/>
        <v>0.80779999999999985</v>
      </c>
      <c r="AH522" s="15">
        <f t="shared" si="235"/>
        <v>0.69164049960599694</v>
      </c>
      <c r="AI522" s="34">
        <f t="shared" si="225"/>
        <v>0</v>
      </c>
      <c r="AJ522" s="34">
        <f t="shared" si="226"/>
        <v>4.2000000000000925E-3</v>
      </c>
      <c r="AK522" s="15">
        <f t="shared" si="236"/>
        <v>0.50104999845650278</v>
      </c>
      <c r="AL522" s="34">
        <f t="shared" si="227"/>
        <v>0</v>
      </c>
      <c r="AM522" s="35">
        <f t="shared" si="237"/>
        <v>0.2</v>
      </c>
      <c r="AN522" s="35">
        <f t="shared" si="238"/>
        <v>4.9693589736525517E-2</v>
      </c>
      <c r="AO522" s="35">
        <f t="shared" si="239"/>
        <v>0.15030641026347449</v>
      </c>
      <c r="AP522" s="35">
        <f t="shared" si="240"/>
        <v>0</v>
      </c>
      <c r="AQ522" s="35">
        <f t="shared" si="241"/>
        <v>0</v>
      </c>
      <c r="AR522" s="35">
        <f t="shared" si="242"/>
        <v>0</v>
      </c>
    </row>
    <row r="523" spans="6:44" ht="15.75">
      <c r="F523">
        <v>731</v>
      </c>
      <c r="G523" s="35">
        <v>0</v>
      </c>
      <c r="H523" s="35">
        <v>0</v>
      </c>
      <c r="I523" s="35">
        <v>0</v>
      </c>
      <c r="J523" s="35">
        <v>0.3</v>
      </c>
      <c r="K523" s="35">
        <v>0</v>
      </c>
      <c r="L523" s="35">
        <v>0</v>
      </c>
      <c r="M523" s="35"/>
      <c r="N523" s="35"/>
      <c r="O523" s="35"/>
      <c r="P523" s="35"/>
      <c r="Q523" s="35"/>
      <c r="R523" s="34">
        <f t="shared" si="228"/>
        <v>0</v>
      </c>
      <c r="S523" s="34">
        <f t="shared" si="216"/>
        <v>0</v>
      </c>
      <c r="T523" s="34">
        <f t="shared" si="217"/>
        <v>0</v>
      </c>
      <c r="U523" s="34">
        <f t="shared" si="229"/>
        <v>-1.1068</v>
      </c>
      <c r="V523" s="15">
        <f t="shared" si="230"/>
        <v>0.24846794868262756</v>
      </c>
      <c r="W523" s="34">
        <f t="shared" si="218"/>
        <v>7.4540384604788262E-2</v>
      </c>
      <c r="X523" s="34">
        <f t="shared" si="219"/>
        <v>1.2900000000000023E-2</v>
      </c>
      <c r="Y523" s="15">
        <f t="shared" si="231"/>
        <v>0.50322495527805666</v>
      </c>
      <c r="Z523" s="34">
        <f t="shared" si="220"/>
        <v>0</v>
      </c>
      <c r="AA523" s="34">
        <f t="shared" si="221"/>
        <v>-0.3819999999999999</v>
      </c>
      <c r="AB523" s="15">
        <f t="shared" si="232"/>
        <v>0.40564461209270181</v>
      </c>
      <c r="AC523" s="34">
        <f t="shared" si="222"/>
        <v>0</v>
      </c>
      <c r="AD523" s="34">
        <f t="shared" si="233"/>
        <v>-0.79680000000000006</v>
      </c>
      <c r="AE523" s="15">
        <f t="shared" si="234"/>
        <v>0.31071044569635931</v>
      </c>
      <c r="AF523" s="34">
        <f t="shared" si="223"/>
        <v>0</v>
      </c>
      <c r="AG523" s="34">
        <f t="shared" si="224"/>
        <v>0.80779999999999985</v>
      </c>
      <c r="AH523" s="15">
        <f t="shared" si="235"/>
        <v>0.69164049960599694</v>
      </c>
      <c r="AI523" s="34">
        <f t="shared" si="225"/>
        <v>0</v>
      </c>
      <c r="AJ523" s="34">
        <f t="shared" si="226"/>
        <v>4.2000000000000925E-3</v>
      </c>
      <c r="AK523" s="15">
        <f t="shared" si="236"/>
        <v>0.50104999845650278</v>
      </c>
      <c r="AL523" s="34">
        <f t="shared" si="227"/>
        <v>0</v>
      </c>
      <c r="AM523" s="35">
        <f t="shared" si="237"/>
        <v>0.3</v>
      </c>
      <c r="AN523" s="35">
        <f t="shared" si="238"/>
        <v>7.4540384604788262E-2</v>
      </c>
      <c r="AO523" s="35">
        <f t="shared" si="239"/>
        <v>0.22545961539521173</v>
      </c>
      <c r="AP523" s="35">
        <f t="shared" si="240"/>
        <v>0</v>
      </c>
      <c r="AQ523" s="35">
        <f t="shared" si="241"/>
        <v>0</v>
      </c>
      <c r="AR523" s="35">
        <f t="shared" si="242"/>
        <v>0</v>
      </c>
    </row>
    <row r="524" spans="6:44" ht="15.75">
      <c r="F524">
        <v>732</v>
      </c>
      <c r="G524" s="35"/>
      <c r="H524" s="35"/>
      <c r="I524" s="35"/>
      <c r="J524" s="35"/>
      <c r="K524" s="35"/>
      <c r="L524" s="35"/>
      <c r="M524" s="35"/>
      <c r="N524" s="35"/>
      <c r="O524" s="35"/>
      <c r="P524" s="35"/>
      <c r="Q524" s="35"/>
      <c r="R524" s="34">
        <f t="shared" si="228"/>
        <v>0</v>
      </c>
      <c r="S524" s="34">
        <f t="shared" si="216"/>
        <v>0</v>
      </c>
      <c r="T524" s="34">
        <f t="shared" si="217"/>
        <v>0</v>
      </c>
      <c r="U524" s="34">
        <f t="shared" si="229"/>
        <v>-1.1068</v>
      </c>
      <c r="V524" s="15">
        <f t="shared" si="230"/>
        <v>0.24846794868262756</v>
      </c>
      <c r="W524" s="34">
        <f t="shared" si="218"/>
        <v>0</v>
      </c>
      <c r="X524" s="34">
        <f t="shared" si="219"/>
        <v>1.2900000000000023E-2</v>
      </c>
      <c r="Y524" s="15">
        <f t="shared" si="231"/>
        <v>0.50322495527805666</v>
      </c>
      <c r="Z524" s="34">
        <f t="shared" si="220"/>
        <v>0</v>
      </c>
      <c r="AA524" s="34">
        <f t="shared" si="221"/>
        <v>-0.3819999999999999</v>
      </c>
      <c r="AB524" s="15">
        <f t="shared" si="232"/>
        <v>0.40564461209270181</v>
      </c>
      <c r="AC524" s="34">
        <f t="shared" si="222"/>
        <v>0</v>
      </c>
      <c r="AD524" s="34">
        <f t="shared" si="233"/>
        <v>-0.79680000000000006</v>
      </c>
      <c r="AE524" s="15">
        <f t="shared" si="234"/>
        <v>0.31071044569635931</v>
      </c>
      <c r="AF524" s="34">
        <f t="shared" si="223"/>
        <v>0</v>
      </c>
      <c r="AG524" s="34">
        <f t="shared" si="224"/>
        <v>0.80779999999999985</v>
      </c>
      <c r="AH524" s="15">
        <f t="shared" si="235"/>
        <v>0.69164049960599694</v>
      </c>
      <c r="AI524" s="34">
        <f t="shared" si="225"/>
        <v>0</v>
      </c>
      <c r="AJ524" s="34">
        <f t="shared" si="226"/>
        <v>4.2000000000000925E-3</v>
      </c>
      <c r="AK524" s="15">
        <f t="shared" si="236"/>
        <v>0.50104999845650278</v>
      </c>
      <c r="AL524" s="34">
        <f t="shared" si="227"/>
        <v>0</v>
      </c>
      <c r="AM524" s="35">
        <f t="shared" si="237"/>
        <v>0</v>
      </c>
      <c r="AN524" s="35">
        <f t="shared" si="238"/>
        <v>0</v>
      </c>
      <c r="AO524" s="35">
        <f t="shared" si="239"/>
        <v>0</v>
      </c>
      <c r="AP524" s="35">
        <f t="shared" si="240"/>
        <v>0</v>
      </c>
      <c r="AQ524" s="35">
        <f t="shared" si="241"/>
        <v>0</v>
      </c>
      <c r="AR524" s="35">
        <f t="shared" si="242"/>
        <v>0</v>
      </c>
    </row>
    <row r="525" spans="6:44" ht="15.75">
      <c r="F525">
        <v>733</v>
      </c>
      <c r="G525" s="35"/>
      <c r="H525" s="35"/>
      <c r="I525" s="35"/>
      <c r="J525" s="35"/>
      <c r="K525" s="35"/>
      <c r="L525" s="35"/>
      <c r="M525" s="35"/>
      <c r="N525" s="35"/>
      <c r="O525" s="35"/>
      <c r="P525" s="35"/>
      <c r="Q525" s="35"/>
      <c r="R525" s="34">
        <f t="shared" si="228"/>
        <v>0</v>
      </c>
      <c r="S525" s="34">
        <f t="shared" si="216"/>
        <v>0</v>
      </c>
      <c r="T525" s="34">
        <f t="shared" si="217"/>
        <v>0</v>
      </c>
      <c r="U525" s="34">
        <f t="shared" si="229"/>
        <v>-1.1068</v>
      </c>
      <c r="V525" s="15">
        <f t="shared" si="230"/>
        <v>0.24846794868262756</v>
      </c>
      <c r="W525" s="34">
        <f t="shared" si="218"/>
        <v>0</v>
      </c>
      <c r="X525" s="34">
        <f t="shared" si="219"/>
        <v>1.2900000000000023E-2</v>
      </c>
      <c r="Y525" s="15">
        <f t="shared" si="231"/>
        <v>0.50322495527805666</v>
      </c>
      <c r="Z525" s="34">
        <f t="shared" si="220"/>
        <v>0</v>
      </c>
      <c r="AA525" s="34">
        <f t="shared" si="221"/>
        <v>-0.3819999999999999</v>
      </c>
      <c r="AB525" s="15">
        <f t="shared" si="232"/>
        <v>0.40564461209270181</v>
      </c>
      <c r="AC525" s="34">
        <f t="shared" si="222"/>
        <v>0</v>
      </c>
      <c r="AD525" s="34">
        <f t="shared" si="233"/>
        <v>-0.79680000000000006</v>
      </c>
      <c r="AE525" s="15">
        <f t="shared" si="234"/>
        <v>0.31071044569635931</v>
      </c>
      <c r="AF525" s="34">
        <f t="shared" si="223"/>
        <v>0</v>
      </c>
      <c r="AG525" s="34">
        <f t="shared" si="224"/>
        <v>0.80779999999999985</v>
      </c>
      <c r="AH525" s="15">
        <f t="shared" si="235"/>
        <v>0.69164049960599694</v>
      </c>
      <c r="AI525" s="34">
        <f t="shared" si="225"/>
        <v>0</v>
      </c>
      <c r="AJ525" s="34">
        <f t="shared" si="226"/>
        <v>4.2000000000000925E-3</v>
      </c>
      <c r="AK525" s="15">
        <f t="shared" si="236"/>
        <v>0.50104999845650278</v>
      </c>
      <c r="AL525" s="34">
        <f t="shared" si="227"/>
        <v>0</v>
      </c>
      <c r="AM525" s="35">
        <f t="shared" si="237"/>
        <v>0</v>
      </c>
      <c r="AN525" s="35">
        <f t="shared" si="238"/>
        <v>0</v>
      </c>
      <c r="AO525" s="35">
        <f t="shared" si="239"/>
        <v>0</v>
      </c>
      <c r="AP525" s="35">
        <f t="shared" si="240"/>
        <v>0</v>
      </c>
      <c r="AQ525" s="35">
        <f t="shared" si="241"/>
        <v>0</v>
      </c>
      <c r="AR525" s="35">
        <f t="shared" si="242"/>
        <v>0</v>
      </c>
    </row>
    <row r="526" spans="6:44" ht="15.75">
      <c r="F526">
        <v>734</v>
      </c>
      <c r="G526" s="35"/>
      <c r="H526" s="35"/>
      <c r="I526" s="35"/>
      <c r="J526" s="35"/>
      <c r="K526" s="35"/>
      <c r="L526" s="35"/>
      <c r="M526" s="35"/>
      <c r="N526" s="35"/>
      <c r="O526" s="35"/>
      <c r="P526" s="35"/>
      <c r="Q526" s="35"/>
      <c r="R526" s="34">
        <f t="shared" si="228"/>
        <v>0</v>
      </c>
      <c r="S526" s="34">
        <f t="shared" si="216"/>
        <v>0</v>
      </c>
      <c r="T526" s="34">
        <f t="shared" si="217"/>
        <v>0</v>
      </c>
      <c r="U526" s="34">
        <f t="shared" si="229"/>
        <v>-1.1068</v>
      </c>
      <c r="V526" s="15">
        <f t="shared" si="230"/>
        <v>0.24846794868262756</v>
      </c>
      <c r="W526" s="34">
        <f t="shared" si="218"/>
        <v>0</v>
      </c>
      <c r="X526" s="34">
        <f t="shared" si="219"/>
        <v>1.2900000000000023E-2</v>
      </c>
      <c r="Y526" s="15">
        <f t="shared" si="231"/>
        <v>0.50322495527805666</v>
      </c>
      <c r="Z526" s="34">
        <f t="shared" si="220"/>
        <v>0</v>
      </c>
      <c r="AA526" s="34">
        <f t="shared" si="221"/>
        <v>-0.3819999999999999</v>
      </c>
      <c r="AB526" s="15">
        <f t="shared" si="232"/>
        <v>0.40564461209270181</v>
      </c>
      <c r="AC526" s="34">
        <f t="shared" si="222"/>
        <v>0</v>
      </c>
      <c r="AD526" s="34">
        <f t="shared" si="233"/>
        <v>-0.79680000000000006</v>
      </c>
      <c r="AE526" s="15">
        <f t="shared" si="234"/>
        <v>0.31071044569635931</v>
      </c>
      <c r="AF526" s="34">
        <f t="shared" si="223"/>
        <v>0</v>
      </c>
      <c r="AG526" s="34">
        <f t="shared" si="224"/>
        <v>0.80779999999999985</v>
      </c>
      <c r="AH526" s="15">
        <f t="shared" si="235"/>
        <v>0.69164049960599694</v>
      </c>
      <c r="AI526" s="34">
        <f t="shared" si="225"/>
        <v>0</v>
      </c>
      <c r="AJ526" s="34">
        <f t="shared" si="226"/>
        <v>4.2000000000000925E-3</v>
      </c>
      <c r="AK526" s="15">
        <f t="shared" si="236"/>
        <v>0.50104999845650278</v>
      </c>
      <c r="AL526" s="34">
        <f t="shared" si="227"/>
        <v>0</v>
      </c>
      <c r="AM526" s="35">
        <f t="shared" si="237"/>
        <v>0</v>
      </c>
      <c r="AN526" s="35">
        <f t="shared" si="238"/>
        <v>0</v>
      </c>
      <c r="AO526" s="35">
        <f t="shared" si="239"/>
        <v>0</v>
      </c>
      <c r="AP526" s="35">
        <f t="shared" si="240"/>
        <v>0</v>
      </c>
      <c r="AQ526" s="35">
        <f t="shared" si="241"/>
        <v>0</v>
      </c>
      <c r="AR526" s="35">
        <f t="shared" si="242"/>
        <v>0</v>
      </c>
    </row>
    <row r="527" spans="6:44" ht="15.75">
      <c r="F527">
        <v>735</v>
      </c>
      <c r="G527" s="35"/>
      <c r="H527" s="35"/>
      <c r="I527" s="35"/>
      <c r="J527" s="35"/>
      <c r="K527" s="35"/>
      <c r="L527" s="35"/>
      <c r="M527" s="35"/>
      <c r="N527" s="35"/>
      <c r="O527" s="35"/>
      <c r="P527" s="35"/>
      <c r="Q527" s="35"/>
      <c r="R527" s="34">
        <f t="shared" si="228"/>
        <v>0</v>
      </c>
      <c r="S527" s="34">
        <f t="shared" si="216"/>
        <v>0</v>
      </c>
      <c r="T527" s="34">
        <f t="shared" si="217"/>
        <v>0</v>
      </c>
      <c r="U527" s="34">
        <f t="shared" si="229"/>
        <v>-1.1068</v>
      </c>
      <c r="V527" s="15">
        <f t="shared" si="230"/>
        <v>0.24846794868262756</v>
      </c>
      <c r="W527" s="34">
        <f t="shared" si="218"/>
        <v>0</v>
      </c>
      <c r="X527" s="34">
        <f t="shared" si="219"/>
        <v>1.2900000000000023E-2</v>
      </c>
      <c r="Y527" s="15">
        <f t="shared" si="231"/>
        <v>0.50322495527805666</v>
      </c>
      <c r="Z527" s="34">
        <f t="shared" si="220"/>
        <v>0</v>
      </c>
      <c r="AA527" s="34">
        <f t="shared" si="221"/>
        <v>-0.3819999999999999</v>
      </c>
      <c r="AB527" s="15">
        <f t="shared" si="232"/>
        <v>0.40564461209270181</v>
      </c>
      <c r="AC527" s="34">
        <f t="shared" si="222"/>
        <v>0</v>
      </c>
      <c r="AD527" s="34">
        <f t="shared" si="233"/>
        <v>-0.79680000000000006</v>
      </c>
      <c r="AE527" s="15">
        <f t="shared" si="234"/>
        <v>0.31071044569635931</v>
      </c>
      <c r="AF527" s="34">
        <f t="shared" si="223"/>
        <v>0</v>
      </c>
      <c r="AG527" s="34">
        <f t="shared" si="224"/>
        <v>0.80779999999999985</v>
      </c>
      <c r="AH527" s="15">
        <f t="shared" si="235"/>
        <v>0.69164049960599694</v>
      </c>
      <c r="AI527" s="34">
        <f t="shared" si="225"/>
        <v>0</v>
      </c>
      <c r="AJ527" s="34">
        <f t="shared" si="226"/>
        <v>4.2000000000000925E-3</v>
      </c>
      <c r="AK527" s="15">
        <f t="shared" si="236"/>
        <v>0.50104999845650278</v>
      </c>
      <c r="AL527" s="34">
        <f t="shared" si="227"/>
        <v>0</v>
      </c>
      <c r="AM527" s="35">
        <f t="shared" si="237"/>
        <v>0</v>
      </c>
      <c r="AN527" s="35">
        <f t="shared" si="238"/>
        <v>0</v>
      </c>
      <c r="AO527" s="35">
        <f t="shared" si="239"/>
        <v>0</v>
      </c>
      <c r="AP527" s="35">
        <f t="shared" si="240"/>
        <v>0</v>
      </c>
      <c r="AQ527" s="35">
        <f t="shared" si="241"/>
        <v>0</v>
      </c>
      <c r="AR527" s="35">
        <f t="shared" si="242"/>
        <v>0</v>
      </c>
    </row>
    <row r="528" spans="6:44" ht="15.75">
      <c r="F528">
        <v>736</v>
      </c>
      <c r="G528" s="35"/>
      <c r="H528" s="35"/>
      <c r="I528" s="35"/>
      <c r="J528" s="35"/>
      <c r="K528" s="35"/>
      <c r="L528" s="35"/>
      <c r="M528" s="35"/>
      <c r="N528" s="35"/>
      <c r="O528" s="35"/>
      <c r="P528" s="35"/>
      <c r="Q528" s="35"/>
      <c r="R528" s="34">
        <f t="shared" si="228"/>
        <v>0</v>
      </c>
      <c r="S528" s="34">
        <f t="shared" si="216"/>
        <v>0</v>
      </c>
      <c r="T528" s="34">
        <f t="shared" si="217"/>
        <v>0</v>
      </c>
      <c r="U528" s="34">
        <f t="shared" si="229"/>
        <v>-1.1068</v>
      </c>
      <c r="V528" s="15">
        <f t="shared" si="230"/>
        <v>0.24846794868262756</v>
      </c>
      <c r="W528" s="34">
        <f t="shared" si="218"/>
        <v>0</v>
      </c>
      <c r="X528" s="34">
        <f t="shared" si="219"/>
        <v>1.2900000000000023E-2</v>
      </c>
      <c r="Y528" s="15">
        <f t="shared" si="231"/>
        <v>0.50322495527805666</v>
      </c>
      <c r="Z528" s="34">
        <f t="shared" si="220"/>
        <v>0</v>
      </c>
      <c r="AA528" s="34">
        <f t="shared" si="221"/>
        <v>-0.3819999999999999</v>
      </c>
      <c r="AB528" s="15">
        <f t="shared" si="232"/>
        <v>0.40564461209270181</v>
      </c>
      <c r="AC528" s="34">
        <f t="shared" si="222"/>
        <v>0</v>
      </c>
      <c r="AD528" s="34">
        <f t="shared" si="233"/>
        <v>-0.79680000000000006</v>
      </c>
      <c r="AE528" s="15">
        <f t="shared" si="234"/>
        <v>0.31071044569635931</v>
      </c>
      <c r="AF528" s="34">
        <f t="shared" si="223"/>
        <v>0</v>
      </c>
      <c r="AG528" s="34">
        <f t="shared" si="224"/>
        <v>0.80779999999999985</v>
      </c>
      <c r="AH528" s="15">
        <f t="shared" si="235"/>
        <v>0.69164049960599694</v>
      </c>
      <c r="AI528" s="34">
        <f t="shared" si="225"/>
        <v>0</v>
      </c>
      <c r="AJ528" s="34">
        <f t="shared" si="226"/>
        <v>4.2000000000000925E-3</v>
      </c>
      <c r="AK528" s="15">
        <f t="shared" si="236"/>
        <v>0.50104999845650278</v>
      </c>
      <c r="AL528" s="34">
        <f t="shared" si="227"/>
        <v>0</v>
      </c>
      <c r="AM528" s="35">
        <f t="shared" si="237"/>
        <v>0</v>
      </c>
      <c r="AN528" s="35">
        <f t="shared" si="238"/>
        <v>0</v>
      </c>
      <c r="AO528" s="35">
        <f t="shared" si="239"/>
        <v>0</v>
      </c>
      <c r="AP528" s="35">
        <f t="shared" si="240"/>
        <v>0</v>
      </c>
      <c r="AQ528" s="35">
        <f t="shared" si="241"/>
        <v>0</v>
      </c>
      <c r="AR528" s="35">
        <f t="shared" si="242"/>
        <v>0</v>
      </c>
    </row>
    <row r="529" spans="6:44" ht="15.75">
      <c r="F529">
        <v>737</v>
      </c>
      <c r="G529" s="35"/>
      <c r="H529" s="35"/>
      <c r="I529" s="35"/>
      <c r="J529" s="35"/>
      <c r="K529" s="35"/>
      <c r="L529" s="35"/>
      <c r="M529" s="35"/>
      <c r="N529" s="35"/>
      <c r="O529" s="35"/>
      <c r="P529" s="35"/>
      <c r="Q529" s="35"/>
      <c r="R529" s="34">
        <f t="shared" si="228"/>
        <v>0</v>
      </c>
      <c r="S529" s="34">
        <f t="shared" si="216"/>
        <v>0</v>
      </c>
      <c r="T529" s="34">
        <f t="shared" si="217"/>
        <v>0</v>
      </c>
      <c r="U529" s="34">
        <f t="shared" si="229"/>
        <v>-1.1068</v>
      </c>
      <c r="V529" s="15">
        <f t="shared" si="230"/>
        <v>0.24846794868262756</v>
      </c>
      <c r="W529" s="34">
        <f t="shared" si="218"/>
        <v>0</v>
      </c>
      <c r="X529" s="34">
        <f t="shared" si="219"/>
        <v>1.2900000000000023E-2</v>
      </c>
      <c r="Y529" s="15">
        <f t="shared" si="231"/>
        <v>0.50322495527805666</v>
      </c>
      <c r="Z529" s="34">
        <f t="shared" si="220"/>
        <v>0</v>
      </c>
      <c r="AA529" s="34">
        <f t="shared" si="221"/>
        <v>-0.3819999999999999</v>
      </c>
      <c r="AB529" s="15">
        <f t="shared" si="232"/>
        <v>0.40564461209270181</v>
      </c>
      <c r="AC529" s="34">
        <f t="shared" si="222"/>
        <v>0</v>
      </c>
      <c r="AD529" s="34">
        <f t="shared" si="233"/>
        <v>-0.79680000000000006</v>
      </c>
      <c r="AE529" s="15">
        <f t="shared" si="234"/>
        <v>0.31071044569635931</v>
      </c>
      <c r="AF529" s="34">
        <f t="shared" si="223"/>
        <v>0</v>
      </c>
      <c r="AG529" s="34">
        <f t="shared" si="224"/>
        <v>0.80779999999999985</v>
      </c>
      <c r="AH529" s="15">
        <f t="shared" si="235"/>
        <v>0.69164049960599694</v>
      </c>
      <c r="AI529" s="34">
        <f t="shared" si="225"/>
        <v>0</v>
      </c>
      <c r="AJ529" s="34">
        <f t="shared" si="226"/>
        <v>4.2000000000000925E-3</v>
      </c>
      <c r="AK529" s="15">
        <f t="shared" si="236"/>
        <v>0.50104999845650278</v>
      </c>
      <c r="AL529" s="34">
        <f t="shared" si="227"/>
        <v>0</v>
      </c>
      <c r="AM529" s="35">
        <f t="shared" si="237"/>
        <v>0</v>
      </c>
      <c r="AN529" s="35">
        <f t="shared" si="238"/>
        <v>0</v>
      </c>
      <c r="AO529" s="35">
        <f t="shared" si="239"/>
        <v>0</v>
      </c>
      <c r="AP529" s="35">
        <f t="shared" si="240"/>
        <v>0</v>
      </c>
      <c r="AQ529" s="35">
        <f t="shared" si="241"/>
        <v>0</v>
      </c>
      <c r="AR529" s="35">
        <f t="shared" si="242"/>
        <v>0</v>
      </c>
    </row>
    <row r="530" spans="6:44" ht="15.75">
      <c r="F530">
        <v>738</v>
      </c>
      <c r="G530" s="35"/>
      <c r="H530" s="35"/>
      <c r="I530" s="35"/>
      <c r="J530" s="35"/>
      <c r="K530" s="35"/>
      <c r="L530" s="35"/>
      <c r="M530" s="35"/>
      <c r="N530" s="35"/>
      <c r="O530" s="35"/>
      <c r="P530" s="35"/>
      <c r="Q530" s="35"/>
      <c r="R530" s="34">
        <f t="shared" si="228"/>
        <v>0</v>
      </c>
      <c r="S530" s="34">
        <f t="shared" si="216"/>
        <v>0</v>
      </c>
      <c r="T530" s="34">
        <f t="shared" si="217"/>
        <v>0</v>
      </c>
      <c r="U530" s="34">
        <f t="shared" si="229"/>
        <v>-1.1068</v>
      </c>
      <c r="V530" s="15">
        <f t="shared" si="230"/>
        <v>0.24846794868262756</v>
      </c>
      <c r="W530" s="34">
        <f t="shared" si="218"/>
        <v>0</v>
      </c>
      <c r="X530" s="34">
        <f t="shared" si="219"/>
        <v>1.2900000000000023E-2</v>
      </c>
      <c r="Y530" s="15">
        <f t="shared" si="231"/>
        <v>0.50322495527805666</v>
      </c>
      <c r="Z530" s="34">
        <f t="shared" si="220"/>
        <v>0</v>
      </c>
      <c r="AA530" s="34">
        <f t="shared" si="221"/>
        <v>-0.3819999999999999</v>
      </c>
      <c r="AB530" s="15">
        <f t="shared" si="232"/>
        <v>0.40564461209270181</v>
      </c>
      <c r="AC530" s="34">
        <f t="shared" si="222"/>
        <v>0</v>
      </c>
      <c r="AD530" s="34">
        <f t="shared" si="233"/>
        <v>-0.79680000000000006</v>
      </c>
      <c r="AE530" s="15">
        <f t="shared" si="234"/>
        <v>0.31071044569635931</v>
      </c>
      <c r="AF530" s="34">
        <f t="shared" si="223"/>
        <v>0</v>
      </c>
      <c r="AG530" s="34">
        <f t="shared" si="224"/>
        <v>0.80779999999999985</v>
      </c>
      <c r="AH530" s="15">
        <f t="shared" si="235"/>
        <v>0.69164049960599694</v>
      </c>
      <c r="AI530" s="34">
        <f t="shared" si="225"/>
        <v>0</v>
      </c>
      <c r="AJ530" s="34">
        <f t="shared" si="226"/>
        <v>4.2000000000000925E-3</v>
      </c>
      <c r="AK530" s="15">
        <f t="shared" si="236"/>
        <v>0.50104999845650278</v>
      </c>
      <c r="AL530" s="34">
        <f t="shared" si="227"/>
        <v>0</v>
      </c>
      <c r="AM530" s="35">
        <f t="shared" si="237"/>
        <v>0</v>
      </c>
      <c r="AN530" s="35">
        <f t="shared" si="238"/>
        <v>0</v>
      </c>
      <c r="AO530" s="35">
        <f t="shared" si="239"/>
        <v>0</v>
      </c>
      <c r="AP530" s="35">
        <f t="shared" si="240"/>
        <v>0</v>
      </c>
      <c r="AQ530" s="35">
        <f t="shared" si="241"/>
        <v>0</v>
      </c>
      <c r="AR530" s="35">
        <f t="shared" si="242"/>
        <v>0</v>
      </c>
    </row>
    <row r="531" spans="6:44" ht="15.75">
      <c r="F531">
        <v>739</v>
      </c>
      <c r="G531" s="35"/>
      <c r="H531" s="35"/>
      <c r="I531" s="35"/>
      <c r="J531" s="35"/>
      <c r="K531" s="35"/>
      <c r="L531" s="35"/>
      <c r="M531" s="35"/>
      <c r="N531" s="35"/>
      <c r="O531" s="35"/>
      <c r="P531" s="35"/>
      <c r="Q531" s="35"/>
      <c r="R531" s="34">
        <f t="shared" si="228"/>
        <v>0</v>
      </c>
      <c r="S531" s="34">
        <f t="shared" si="216"/>
        <v>0</v>
      </c>
      <c r="T531" s="34">
        <f t="shared" si="217"/>
        <v>0</v>
      </c>
      <c r="U531" s="34">
        <f t="shared" si="229"/>
        <v>-1.1068</v>
      </c>
      <c r="V531" s="15">
        <f t="shared" si="230"/>
        <v>0.24846794868262756</v>
      </c>
      <c r="W531" s="34">
        <f t="shared" si="218"/>
        <v>0</v>
      </c>
      <c r="X531" s="34">
        <f t="shared" si="219"/>
        <v>1.2900000000000023E-2</v>
      </c>
      <c r="Y531" s="15">
        <f t="shared" si="231"/>
        <v>0.50322495527805666</v>
      </c>
      <c r="Z531" s="34">
        <f t="shared" si="220"/>
        <v>0</v>
      </c>
      <c r="AA531" s="34">
        <f t="shared" si="221"/>
        <v>-0.3819999999999999</v>
      </c>
      <c r="AB531" s="15">
        <f t="shared" si="232"/>
        <v>0.40564461209270181</v>
      </c>
      <c r="AC531" s="34">
        <f t="shared" si="222"/>
        <v>0</v>
      </c>
      <c r="AD531" s="34">
        <f t="shared" si="233"/>
        <v>-0.79680000000000006</v>
      </c>
      <c r="AE531" s="15">
        <f t="shared" si="234"/>
        <v>0.31071044569635931</v>
      </c>
      <c r="AF531" s="34">
        <f t="shared" si="223"/>
        <v>0</v>
      </c>
      <c r="AG531" s="34">
        <f t="shared" si="224"/>
        <v>0.80779999999999985</v>
      </c>
      <c r="AH531" s="15">
        <f t="shared" si="235"/>
        <v>0.69164049960599694</v>
      </c>
      <c r="AI531" s="34">
        <f t="shared" si="225"/>
        <v>0</v>
      </c>
      <c r="AJ531" s="34">
        <f t="shared" si="226"/>
        <v>4.2000000000000925E-3</v>
      </c>
      <c r="AK531" s="15">
        <f t="shared" si="236"/>
        <v>0.50104999845650278</v>
      </c>
      <c r="AL531" s="34">
        <f t="shared" si="227"/>
        <v>0</v>
      </c>
      <c r="AM531" s="35">
        <f t="shared" si="237"/>
        <v>0</v>
      </c>
      <c r="AN531" s="35">
        <f t="shared" si="238"/>
        <v>0</v>
      </c>
      <c r="AO531" s="35">
        <f t="shared" si="239"/>
        <v>0</v>
      </c>
      <c r="AP531" s="35">
        <f t="shared" si="240"/>
        <v>0</v>
      </c>
      <c r="AQ531" s="35">
        <f t="shared" si="241"/>
        <v>0</v>
      </c>
      <c r="AR531" s="35">
        <f t="shared" si="242"/>
        <v>0</v>
      </c>
    </row>
    <row r="532" spans="6:44" ht="15.75">
      <c r="F532">
        <v>740</v>
      </c>
      <c r="G532" s="35"/>
      <c r="H532" s="35"/>
      <c r="I532" s="35"/>
      <c r="J532" s="35"/>
      <c r="K532" s="35"/>
      <c r="L532" s="35"/>
      <c r="M532" s="35"/>
      <c r="N532" s="35"/>
      <c r="O532" s="35"/>
      <c r="P532" s="35"/>
      <c r="Q532" s="35"/>
      <c r="R532" s="34">
        <f t="shared" si="228"/>
        <v>0</v>
      </c>
      <c r="S532" s="34">
        <f t="shared" si="216"/>
        <v>0</v>
      </c>
      <c r="T532" s="34">
        <f t="shared" si="217"/>
        <v>0</v>
      </c>
      <c r="U532" s="34">
        <f t="shared" si="229"/>
        <v>-1.1068</v>
      </c>
      <c r="V532" s="15">
        <f t="shared" si="230"/>
        <v>0.24846794868262756</v>
      </c>
      <c r="W532" s="34">
        <f t="shared" si="218"/>
        <v>0</v>
      </c>
      <c r="X532" s="34">
        <f t="shared" si="219"/>
        <v>1.2900000000000023E-2</v>
      </c>
      <c r="Y532" s="15">
        <f t="shared" si="231"/>
        <v>0.50322495527805666</v>
      </c>
      <c r="Z532" s="34">
        <f t="shared" si="220"/>
        <v>0</v>
      </c>
      <c r="AA532" s="34">
        <f t="shared" si="221"/>
        <v>-0.3819999999999999</v>
      </c>
      <c r="AB532" s="15">
        <f t="shared" si="232"/>
        <v>0.40564461209270181</v>
      </c>
      <c r="AC532" s="34">
        <f t="shared" si="222"/>
        <v>0</v>
      </c>
      <c r="AD532" s="34">
        <f t="shared" si="233"/>
        <v>-0.79680000000000006</v>
      </c>
      <c r="AE532" s="15">
        <f t="shared" si="234"/>
        <v>0.31071044569635931</v>
      </c>
      <c r="AF532" s="34">
        <f t="shared" si="223"/>
        <v>0</v>
      </c>
      <c r="AG532" s="34">
        <f t="shared" si="224"/>
        <v>0.80779999999999985</v>
      </c>
      <c r="AH532" s="15">
        <f t="shared" si="235"/>
        <v>0.69164049960599694</v>
      </c>
      <c r="AI532" s="34">
        <f t="shared" si="225"/>
        <v>0</v>
      </c>
      <c r="AJ532" s="34">
        <f t="shared" si="226"/>
        <v>4.2000000000000925E-3</v>
      </c>
      <c r="AK532" s="15">
        <f t="shared" si="236"/>
        <v>0.50104999845650278</v>
      </c>
      <c r="AL532" s="34">
        <f t="shared" si="227"/>
        <v>0</v>
      </c>
      <c r="AM532" s="35">
        <f t="shared" si="237"/>
        <v>0</v>
      </c>
      <c r="AN532" s="35">
        <f t="shared" si="238"/>
        <v>0</v>
      </c>
      <c r="AO532" s="35">
        <f t="shared" si="239"/>
        <v>0</v>
      </c>
      <c r="AP532" s="35">
        <f t="shared" si="240"/>
        <v>0</v>
      </c>
      <c r="AQ532" s="35">
        <f t="shared" si="241"/>
        <v>0</v>
      </c>
      <c r="AR532" s="35">
        <f t="shared" si="242"/>
        <v>0</v>
      </c>
    </row>
    <row r="533" spans="6:44" ht="15.75">
      <c r="F533">
        <v>741</v>
      </c>
      <c r="G533" s="35">
        <v>0.2</v>
      </c>
      <c r="H533" s="35">
        <v>0.8</v>
      </c>
      <c r="I533" s="35">
        <v>3.5000002000000001</v>
      </c>
      <c r="J533" s="35">
        <v>0.5</v>
      </c>
      <c r="K533" s="35">
        <v>0.5</v>
      </c>
      <c r="L533" s="35">
        <v>0</v>
      </c>
      <c r="M533" s="35"/>
      <c r="N533" s="35">
        <v>3.0000002000000001</v>
      </c>
      <c r="O533" s="35">
        <v>4</v>
      </c>
      <c r="P533" s="35">
        <v>5</v>
      </c>
      <c r="Q533" s="35"/>
      <c r="R533" s="34">
        <f t="shared" si="228"/>
        <v>0.2</v>
      </c>
      <c r="S533" s="34">
        <f t="shared" si="216"/>
        <v>0.69200000000000006</v>
      </c>
      <c r="T533" s="34">
        <f t="shared" si="217"/>
        <v>1.4077000804399999</v>
      </c>
      <c r="U533" s="34">
        <f t="shared" si="229"/>
        <v>-1.1068</v>
      </c>
      <c r="V533" s="15">
        <f t="shared" si="230"/>
        <v>0.24846794868262756</v>
      </c>
      <c r="W533" s="34">
        <f t="shared" si="218"/>
        <v>0.12423397434131378</v>
      </c>
      <c r="X533" s="34">
        <f t="shared" si="219"/>
        <v>1.2900000000000023E-2</v>
      </c>
      <c r="Y533" s="15">
        <f t="shared" si="231"/>
        <v>0.50322495527805666</v>
      </c>
      <c r="Z533" s="34">
        <f t="shared" si="220"/>
        <v>0.25161247763902833</v>
      </c>
      <c r="AA533" s="34">
        <f t="shared" si="221"/>
        <v>-0.3819999999999999</v>
      </c>
      <c r="AB533" s="15">
        <f t="shared" si="232"/>
        <v>0.40564461209270181</v>
      </c>
      <c r="AC533" s="34">
        <f t="shared" si="222"/>
        <v>0</v>
      </c>
      <c r="AD533" s="34">
        <f t="shared" si="233"/>
        <v>-0.79680000000000006</v>
      </c>
      <c r="AE533" s="15">
        <f t="shared" si="234"/>
        <v>0.31071044569635931</v>
      </c>
      <c r="AF533" s="34">
        <f t="shared" si="223"/>
        <v>0.93213139923116706</v>
      </c>
      <c r="AG533" s="34">
        <f t="shared" si="224"/>
        <v>0.80779999999999985</v>
      </c>
      <c r="AH533" s="15">
        <f t="shared" si="235"/>
        <v>0.69164049960599694</v>
      </c>
      <c r="AI533" s="34">
        <f t="shared" si="225"/>
        <v>2.7665619984239878</v>
      </c>
      <c r="AJ533" s="34">
        <f t="shared" si="226"/>
        <v>4.2000000000000925E-3</v>
      </c>
      <c r="AK533" s="15">
        <f t="shared" si="236"/>
        <v>0.50104999845650278</v>
      </c>
      <c r="AL533" s="34">
        <f t="shared" si="227"/>
        <v>2.505249992282514</v>
      </c>
      <c r="AM533" s="35">
        <f t="shared" si="237"/>
        <v>5.5000002000000006</v>
      </c>
      <c r="AN533" s="35">
        <f t="shared" si="238"/>
        <v>2.6755465324203422</v>
      </c>
      <c r="AO533" s="35">
        <f t="shared" si="239"/>
        <v>2.8244536675796583</v>
      </c>
      <c r="AP533" s="35">
        <f t="shared" si="240"/>
        <v>12.000000200000001</v>
      </c>
      <c r="AQ533" s="35">
        <f t="shared" si="241"/>
        <v>6.2039433899376686</v>
      </c>
      <c r="AR533" s="35">
        <f t="shared" si="242"/>
        <v>5.796056810062332</v>
      </c>
    </row>
    <row r="534" spans="6:44" ht="15.75">
      <c r="F534">
        <v>742</v>
      </c>
      <c r="G534" s="35"/>
      <c r="H534" s="35"/>
      <c r="I534" s="35"/>
      <c r="J534" s="35"/>
      <c r="K534" s="35"/>
      <c r="L534" s="35"/>
      <c r="M534" s="35"/>
      <c r="N534" s="35"/>
      <c r="O534" s="35"/>
      <c r="P534" s="35"/>
      <c r="Q534" s="35"/>
      <c r="R534" s="34">
        <f t="shared" si="228"/>
        <v>0</v>
      </c>
      <c r="S534" s="34">
        <f t="shared" si="216"/>
        <v>0</v>
      </c>
      <c r="T534" s="34">
        <f t="shared" si="217"/>
        <v>0</v>
      </c>
      <c r="U534" s="34">
        <f t="shared" si="229"/>
        <v>-1.1068</v>
      </c>
      <c r="V534" s="15">
        <f t="shared" si="230"/>
        <v>0.24846794868262756</v>
      </c>
      <c r="W534" s="34">
        <f t="shared" si="218"/>
        <v>0</v>
      </c>
      <c r="X534" s="34">
        <f t="shared" si="219"/>
        <v>1.2900000000000023E-2</v>
      </c>
      <c r="Y534" s="15">
        <f t="shared" si="231"/>
        <v>0.50322495527805666</v>
      </c>
      <c r="Z534" s="34">
        <f t="shared" si="220"/>
        <v>0</v>
      </c>
      <c r="AA534" s="34">
        <f t="shared" si="221"/>
        <v>-0.3819999999999999</v>
      </c>
      <c r="AB534" s="15">
        <f t="shared" si="232"/>
        <v>0.40564461209270181</v>
      </c>
      <c r="AC534" s="34">
        <f t="shared" si="222"/>
        <v>0</v>
      </c>
      <c r="AD534" s="34">
        <f t="shared" si="233"/>
        <v>-0.79680000000000006</v>
      </c>
      <c r="AE534" s="15">
        <f t="shared" si="234"/>
        <v>0.31071044569635931</v>
      </c>
      <c r="AF534" s="34">
        <f t="shared" si="223"/>
        <v>0</v>
      </c>
      <c r="AG534" s="34">
        <f t="shared" si="224"/>
        <v>0.80779999999999985</v>
      </c>
      <c r="AH534" s="15">
        <f t="shared" si="235"/>
        <v>0.69164049960599694</v>
      </c>
      <c r="AI534" s="34">
        <f t="shared" si="225"/>
        <v>0</v>
      </c>
      <c r="AJ534" s="34">
        <f t="shared" si="226"/>
        <v>4.2000000000000925E-3</v>
      </c>
      <c r="AK534" s="15">
        <f t="shared" si="236"/>
        <v>0.50104999845650278</v>
      </c>
      <c r="AL534" s="34">
        <f t="shared" si="227"/>
        <v>0</v>
      </c>
      <c r="AM534" s="35">
        <f t="shared" si="237"/>
        <v>0</v>
      </c>
      <c r="AN534" s="35">
        <f t="shared" si="238"/>
        <v>0</v>
      </c>
      <c r="AO534" s="35">
        <f t="shared" si="239"/>
        <v>0</v>
      </c>
      <c r="AP534" s="35">
        <f t="shared" si="240"/>
        <v>0</v>
      </c>
      <c r="AQ534" s="35">
        <f t="shared" si="241"/>
        <v>0</v>
      </c>
      <c r="AR534" s="35">
        <f t="shared" si="242"/>
        <v>0</v>
      </c>
    </row>
    <row r="535" spans="6:44" ht="15.75">
      <c r="F535">
        <v>743</v>
      </c>
      <c r="G535" s="35">
        <v>0.3</v>
      </c>
      <c r="H535" s="35">
        <v>0.4</v>
      </c>
      <c r="I535" s="35">
        <v>0.90000004</v>
      </c>
      <c r="J535" s="35">
        <v>1.1000000000000001</v>
      </c>
      <c r="K535" s="35">
        <v>0</v>
      </c>
      <c r="L535" s="35">
        <v>0</v>
      </c>
      <c r="M535" s="35"/>
      <c r="N535" s="35">
        <v>0.1</v>
      </c>
      <c r="O535" s="35">
        <v>0</v>
      </c>
      <c r="P535" s="35">
        <v>0</v>
      </c>
      <c r="Q535" s="35"/>
      <c r="R535" s="34">
        <f t="shared" si="228"/>
        <v>0.3</v>
      </c>
      <c r="S535" s="34">
        <f t="shared" si="216"/>
        <v>0.34600000000000003</v>
      </c>
      <c r="T535" s="34">
        <f t="shared" si="217"/>
        <v>0.36198001608800001</v>
      </c>
      <c r="U535" s="34">
        <f t="shared" si="229"/>
        <v>-1.1068</v>
      </c>
      <c r="V535" s="15">
        <f t="shared" si="230"/>
        <v>0.24846794868262756</v>
      </c>
      <c r="W535" s="34">
        <f t="shared" si="218"/>
        <v>0.27331474355089036</v>
      </c>
      <c r="X535" s="34">
        <f t="shared" si="219"/>
        <v>1.2900000000000023E-2</v>
      </c>
      <c r="Y535" s="15">
        <f t="shared" si="231"/>
        <v>0.50322495527805666</v>
      </c>
      <c r="Z535" s="34">
        <f t="shared" si="220"/>
        <v>0</v>
      </c>
      <c r="AA535" s="34">
        <f t="shared" si="221"/>
        <v>-0.3819999999999999</v>
      </c>
      <c r="AB535" s="15">
        <f t="shared" si="232"/>
        <v>0.40564461209270181</v>
      </c>
      <c r="AC535" s="34">
        <f t="shared" si="222"/>
        <v>0</v>
      </c>
      <c r="AD535" s="34">
        <f t="shared" si="233"/>
        <v>-0.79680000000000006</v>
      </c>
      <c r="AE535" s="15">
        <f t="shared" si="234"/>
        <v>0.31071044569635931</v>
      </c>
      <c r="AF535" s="34">
        <f t="shared" si="223"/>
        <v>3.1071044569635931E-2</v>
      </c>
      <c r="AG535" s="34">
        <f t="shared" si="224"/>
        <v>0.80779999999999985</v>
      </c>
      <c r="AH535" s="15">
        <f t="shared" si="235"/>
        <v>0.69164049960599694</v>
      </c>
      <c r="AI535" s="34">
        <f t="shared" si="225"/>
        <v>0</v>
      </c>
      <c r="AJ535" s="34">
        <f t="shared" si="226"/>
        <v>4.2000000000000925E-3</v>
      </c>
      <c r="AK535" s="15">
        <f t="shared" si="236"/>
        <v>0.50104999845650278</v>
      </c>
      <c r="AL535" s="34">
        <f t="shared" si="227"/>
        <v>0</v>
      </c>
      <c r="AM535" s="35">
        <f t="shared" si="237"/>
        <v>2.7000000399999999</v>
      </c>
      <c r="AN535" s="35">
        <f t="shared" si="238"/>
        <v>1.2812947596388904</v>
      </c>
      <c r="AO535" s="35">
        <f t="shared" si="239"/>
        <v>1.4187052803611095</v>
      </c>
      <c r="AP535" s="35">
        <f t="shared" si="240"/>
        <v>0.1</v>
      </c>
      <c r="AQ535" s="35">
        <f t="shared" si="241"/>
        <v>3.1071044569635931E-2</v>
      </c>
      <c r="AR535" s="35">
        <f t="shared" si="242"/>
        <v>6.8928955430364078E-2</v>
      </c>
    </row>
    <row r="536" spans="6:44" ht="15.75">
      <c r="F536">
        <v>744</v>
      </c>
      <c r="G536" s="35">
        <v>0.3</v>
      </c>
      <c r="H536" s="35">
        <v>0.70000004999999998</v>
      </c>
      <c r="I536" s="35">
        <v>1.8000001000000001</v>
      </c>
      <c r="J536" s="35">
        <v>9</v>
      </c>
      <c r="K536" s="35">
        <v>0.6</v>
      </c>
      <c r="L536" s="35">
        <v>0</v>
      </c>
      <c r="M536" s="35"/>
      <c r="N536" s="35">
        <v>5</v>
      </c>
      <c r="O536" s="35">
        <v>0</v>
      </c>
      <c r="P536" s="35">
        <v>0</v>
      </c>
      <c r="Q536" s="35"/>
      <c r="R536" s="34">
        <f t="shared" si="228"/>
        <v>0.3</v>
      </c>
      <c r="S536" s="34">
        <f t="shared" si="216"/>
        <v>0.60550004324999995</v>
      </c>
      <c r="T536" s="34">
        <f t="shared" si="217"/>
        <v>0.72396004022000005</v>
      </c>
      <c r="U536" s="34">
        <f t="shared" si="229"/>
        <v>-1.1068</v>
      </c>
      <c r="V536" s="15">
        <f t="shared" si="230"/>
        <v>0.24846794868262756</v>
      </c>
      <c r="W536" s="34">
        <f t="shared" si="218"/>
        <v>2.2362115381436478</v>
      </c>
      <c r="X536" s="34">
        <f t="shared" si="219"/>
        <v>1.2900000000000023E-2</v>
      </c>
      <c r="Y536" s="15">
        <f t="shared" si="231"/>
        <v>0.50322495527805666</v>
      </c>
      <c r="Z536" s="34">
        <f t="shared" si="220"/>
        <v>0.30193497316683399</v>
      </c>
      <c r="AA536" s="34">
        <f t="shared" si="221"/>
        <v>-0.3819999999999999</v>
      </c>
      <c r="AB536" s="15">
        <f t="shared" si="232"/>
        <v>0.40564461209270181</v>
      </c>
      <c r="AC536" s="34">
        <f t="shared" si="222"/>
        <v>0</v>
      </c>
      <c r="AD536" s="34">
        <f t="shared" si="233"/>
        <v>-0.79680000000000006</v>
      </c>
      <c r="AE536" s="15">
        <f t="shared" si="234"/>
        <v>0.31071044569635931</v>
      </c>
      <c r="AF536" s="34">
        <f t="shared" si="223"/>
        <v>1.5535522284817964</v>
      </c>
      <c r="AG536" s="34">
        <f t="shared" si="224"/>
        <v>0.80779999999999985</v>
      </c>
      <c r="AH536" s="15">
        <f t="shared" si="235"/>
        <v>0.69164049960599694</v>
      </c>
      <c r="AI536" s="34">
        <f t="shared" si="225"/>
        <v>0</v>
      </c>
      <c r="AJ536" s="34">
        <f t="shared" si="226"/>
        <v>4.2000000000000925E-3</v>
      </c>
      <c r="AK536" s="15">
        <f t="shared" si="236"/>
        <v>0.50104999845650278</v>
      </c>
      <c r="AL536" s="34">
        <f t="shared" si="227"/>
        <v>0</v>
      </c>
      <c r="AM536" s="35">
        <f t="shared" si="237"/>
        <v>12.400000149999999</v>
      </c>
      <c r="AN536" s="35">
        <f t="shared" si="238"/>
        <v>4.1676065947804819</v>
      </c>
      <c r="AO536" s="35">
        <f t="shared" si="239"/>
        <v>8.2323935552195167</v>
      </c>
      <c r="AP536" s="35">
        <f t="shared" si="240"/>
        <v>5</v>
      </c>
      <c r="AQ536" s="35">
        <f t="shared" si="241"/>
        <v>1.5535522284817964</v>
      </c>
      <c r="AR536" s="35">
        <f t="shared" si="242"/>
        <v>3.4464477715182036</v>
      </c>
    </row>
    <row r="537" spans="6:44" ht="15.75">
      <c r="F537">
        <v>745</v>
      </c>
      <c r="G537" s="35">
        <v>0.5</v>
      </c>
      <c r="H537" s="35">
        <v>1</v>
      </c>
      <c r="I537" s="35">
        <v>2</v>
      </c>
      <c r="J537" s="35">
        <v>6.3</v>
      </c>
      <c r="K537" s="35">
        <v>3.9</v>
      </c>
      <c r="L537" s="35">
        <v>0.3</v>
      </c>
      <c r="M537" s="35"/>
      <c r="N537" s="35">
        <v>6.3</v>
      </c>
      <c r="O537" s="35">
        <v>3.9</v>
      </c>
      <c r="P537" s="35">
        <v>0.3</v>
      </c>
      <c r="Q537" s="35"/>
      <c r="R537" s="34">
        <f t="shared" si="228"/>
        <v>0.5</v>
      </c>
      <c r="S537" s="34">
        <f t="shared" si="216"/>
        <v>0.86499999999999999</v>
      </c>
      <c r="T537" s="34">
        <f t="shared" si="217"/>
        <v>0.8044</v>
      </c>
      <c r="U537" s="34">
        <f t="shared" si="229"/>
        <v>-1.1068</v>
      </c>
      <c r="V537" s="15">
        <f t="shared" si="230"/>
        <v>0.24846794868262756</v>
      </c>
      <c r="W537" s="34">
        <f t="shared" si="218"/>
        <v>1.5653480767005536</v>
      </c>
      <c r="X537" s="34">
        <f t="shared" si="219"/>
        <v>1.2900000000000023E-2</v>
      </c>
      <c r="Y537" s="15">
        <f t="shared" si="231"/>
        <v>0.50322495527805666</v>
      </c>
      <c r="Z537" s="34">
        <f t="shared" si="220"/>
        <v>1.962577325584421</v>
      </c>
      <c r="AA537" s="34">
        <f t="shared" si="221"/>
        <v>-0.3819999999999999</v>
      </c>
      <c r="AB537" s="15">
        <f t="shared" si="232"/>
        <v>0.40564461209270181</v>
      </c>
      <c r="AC537" s="34">
        <f t="shared" si="222"/>
        <v>0.12169338362781054</v>
      </c>
      <c r="AD537" s="34">
        <f t="shared" si="233"/>
        <v>-0.79680000000000006</v>
      </c>
      <c r="AE537" s="15">
        <f t="shared" si="234"/>
        <v>0.31071044569635931</v>
      </c>
      <c r="AF537" s="34">
        <f t="shared" si="223"/>
        <v>1.9574758078870635</v>
      </c>
      <c r="AG537" s="34">
        <f t="shared" si="224"/>
        <v>0.80779999999999985</v>
      </c>
      <c r="AH537" s="15">
        <f t="shared" si="235"/>
        <v>0.69164049960599694</v>
      </c>
      <c r="AI537" s="34">
        <f t="shared" si="225"/>
        <v>2.6973979484633879</v>
      </c>
      <c r="AJ537" s="34">
        <f t="shared" si="226"/>
        <v>4.2000000000000925E-3</v>
      </c>
      <c r="AK537" s="15">
        <f t="shared" si="236"/>
        <v>0.50104999845650278</v>
      </c>
      <c r="AL537" s="34">
        <f t="shared" si="227"/>
        <v>0.15031499953695082</v>
      </c>
      <c r="AM537" s="35">
        <f t="shared" si="237"/>
        <v>14.000000000000002</v>
      </c>
      <c r="AN537" s="35">
        <f t="shared" si="238"/>
        <v>5.8190187859127853</v>
      </c>
      <c r="AO537" s="35">
        <f t="shared" si="239"/>
        <v>8.1809812140872165</v>
      </c>
      <c r="AP537" s="35">
        <f t="shared" si="240"/>
        <v>10.5</v>
      </c>
      <c r="AQ537" s="35">
        <f t="shared" si="241"/>
        <v>4.8051887558874018</v>
      </c>
      <c r="AR537" s="35">
        <f t="shared" si="242"/>
        <v>5.6948112441125982</v>
      </c>
    </row>
    <row r="538" spans="6:44" ht="15.75">
      <c r="F538">
        <v>801</v>
      </c>
      <c r="G538" s="35">
        <v>0.8</v>
      </c>
      <c r="H538" s="35">
        <v>1.7</v>
      </c>
      <c r="I538" s="35">
        <v>2.2000000000000002</v>
      </c>
      <c r="J538" s="35">
        <v>12.8</v>
      </c>
      <c r="K538" s="35">
        <v>5.7000003000000001</v>
      </c>
      <c r="L538" s="35">
        <v>4</v>
      </c>
      <c r="M538" s="35"/>
      <c r="N538" s="35">
        <v>1</v>
      </c>
      <c r="O538" s="35">
        <v>2</v>
      </c>
      <c r="P538" s="35">
        <v>0</v>
      </c>
      <c r="Q538" s="35"/>
      <c r="R538" s="34">
        <f t="shared" si="228"/>
        <v>0.8</v>
      </c>
      <c r="S538" s="34">
        <f t="shared" si="216"/>
        <v>1.4704999999999999</v>
      </c>
      <c r="T538" s="34">
        <f t="shared" si="217"/>
        <v>0.88484000000000007</v>
      </c>
      <c r="U538" s="34">
        <f t="shared" si="229"/>
        <v>-1.1068</v>
      </c>
      <c r="V538" s="15">
        <f t="shared" si="230"/>
        <v>0.24846794868262756</v>
      </c>
      <c r="W538" s="34">
        <f t="shared" si="218"/>
        <v>3.1803897431376331</v>
      </c>
      <c r="X538" s="34">
        <f t="shared" si="219"/>
        <v>1.2900000000000023E-2</v>
      </c>
      <c r="Y538" s="15">
        <f t="shared" si="231"/>
        <v>0.50322495527805666</v>
      </c>
      <c r="Z538" s="34">
        <f t="shared" si="220"/>
        <v>2.8683823960524095</v>
      </c>
      <c r="AA538" s="34">
        <f t="shared" si="221"/>
        <v>-0.3819999999999999</v>
      </c>
      <c r="AB538" s="15">
        <f t="shared" si="232"/>
        <v>0.40564461209270181</v>
      </c>
      <c r="AC538" s="34">
        <f t="shared" si="222"/>
        <v>1.6225784483708072</v>
      </c>
      <c r="AD538" s="34">
        <f t="shared" si="233"/>
        <v>-0.79680000000000006</v>
      </c>
      <c r="AE538" s="15">
        <f t="shared" si="234"/>
        <v>0.31071044569635931</v>
      </c>
      <c r="AF538" s="34">
        <f t="shared" si="223"/>
        <v>0.31071044569635931</v>
      </c>
      <c r="AG538" s="34">
        <f t="shared" si="224"/>
        <v>0.80779999999999985</v>
      </c>
      <c r="AH538" s="15">
        <f t="shared" si="235"/>
        <v>0.69164049960599694</v>
      </c>
      <c r="AI538" s="34">
        <f t="shared" si="225"/>
        <v>1.3832809992119939</v>
      </c>
      <c r="AJ538" s="34">
        <f t="shared" si="226"/>
        <v>4.2000000000000925E-3</v>
      </c>
      <c r="AK538" s="15">
        <f t="shared" si="236"/>
        <v>0.50104999845650278</v>
      </c>
      <c r="AL538" s="34">
        <f t="shared" si="227"/>
        <v>0</v>
      </c>
      <c r="AM538" s="35">
        <f t="shared" si="237"/>
        <v>27.200000299999999</v>
      </c>
      <c r="AN538" s="35">
        <f t="shared" si="238"/>
        <v>10.826690587560851</v>
      </c>
      <c r="AO538" s="35">
        <f t="shared" si="239"/>
        <v>16.373309712439148</v>
      </c>
      <c r="AP538" s="35">
        <f t="shared" si="240"/>
        <v>3</v>
      </c>
      <c r="AQ538" s="35">
        <f t="shared" si="241"/>
        <v>1.6939914449083533</v>
      </c>
      <c r="AR538" s="35">
        <f t="shared" si="242"/>
        <v>1.3060085550916467</v>
      </c>
    </row>
    <row r="539" spans="6:44" ht="15.75">
      <c r="F539">
        <v>802</v>
      </c>
      <c r="G539" s="35">
        <v>0.8</v>
      </c>
      <c r="H539" s="35">
        <v>1.7</v>
      </c>
      <c r="I539" s="35">
        <v>2.2000000000000002</v>
      </c>
      <c r="J539" s="35">
        <v>12.8</v>
      </c>
      <c r="K539" s="35">
        <v>5.7000003000000001</v>
      </c>
      <c r="L539" s="35">
        <v>4</v>
      </c>
      <c r="M539" s="35"/>
      <c r="N539" s="35">
        <v>1</v>
      </c>
      <c r="O539" s="35">
        <v>2</v>
      </c>
      <c r="P539" s="35">
        <v>0</v>
      </c>
      <c r="Q539" s="35"/>
      <c r="R539" s="34">
        <f t="shared" si="228"/>
        <v>0.8</v>
      </c>
      <c r="S539" s="34">
        <f t="shared" si="216"/>
        <v>1.4704999999999999</v>
      </c>
      <c r="T539" s="34">
        <f t="shared" si="217"/>
        <v>0.88484000000000007</v>
      </c>
      <c r="U539" s="34">
        <f t="shared" si="229"/>
        <v>-1.1068</v>
      </c>
      <c r="V539" s="15">
        <f t="shared" si="230"/>
        <v>0.24846794868262756</v>
      </c>
      <c r="W539" s="34">
        <f t="shared" si="218"/>
        <v>3.1803897431376331</v>
      </c>
      <c r="X539" s="34">
        <f t="shared" si="219"/>
        <v>1.2900000000000023E-2</v>
      </c>
      <c r="Y539" s="15">
        <f t="shared" si="231"/>
        <v>0.50322495527805666</v>
      </c>
      <c r="Z539" s="34">
        <f t="shared" si="220"/>
        <v>2.8683823960524095</v>
      </c>
      <c r="AA539" s="34">
        <f t="shared" si="221"/>
        <v>-0.3819999999999999</v>
      </c>
      <c r="AB539" s="15">
        <f t="shared" si="232"/>
        <v>0.40564461209270181</v>
      </c>
      <c r="AC539" s="34">
        <f t="shared" si="222"/>
        <v>1.6225784483708072</v>
      </c>
      <c r="AD539" s="34">
        <f t="shared" si="233"/>
        <v>-0.79680000000000006</v>
      </c>
      <c r="AE539" s="15">
        <f t="shared" si="234"/>
        <v>0.31071044569635931</v>
      </c>
      <c r="AF539" s="34">
        <f t="shared" si="223"/>
        <v>0.31071044569635931</v>
      </c>
      <c r="AG539" s="34">
        <f t="shared" si="224"/>
        <v>0.80779999999999985</v>
      </c>
      <c r="AH539" s="15">
        <f t="shared" si="235"/>
        <v>0.69164049960599694</v>
      </c>
      <c r="AI539" s="34">
        <f t="shared" si="225"/>
        <v>1.3832809992119939</v>
      </c>
      <c r="AJ539" s="34">
        <f t="shared" si="226"/>
        <v>4.2000000000000925E-3</v>
      </c>
      <c r="AK539" s="15">
        <f t="shared" si="236"/>
        <v>0.50104999845650278</v>
      </c>
      <c r="AL539" s="34">
        <f t="shared" si="227"/>
        <v>0</v>
      </c>
      <c r="AM539" s="35">
        <f t="shared" si="237"/>
        <v>27.200000299999999</v>
      </c>
      <c r="AN539" s="35">
        <f t="shared" si="238"/>
        <v>10.826690587560851</v>
      </c>
      <c r="AO539" s="35">
        <f t="shared" si="239"/>
        <v>16.373309712439148</v>
      </c>
      <c r="AP539" s="35">
        <f t="shared" si="240"/>
        <v>3</v>
      </c>
      <c r="AQ539" s="35">
        <f t="shared" si="241"/>
        <v>1.6939914449083533</v>
      </c>
      <c r="AR539" s="35">
        <f t="shared" si="242"/>
        <v>1.3060085550916467</v>
      </c>
    </row>
    <row r="540" spans="6:44" ht="15.75">
      <c r="F540">
        <v>803</v>
      </c>
      <c r="G540" s="35">
        <v>0.2</v>
      </c>
      <c r="H540" s="35">
        <v>0.3</v>
      </c>
      <c r="I540" s="35">
        <v>3.8000001999999999</v>
      </c>
      <c r="J540" s="35">
        <v>1</v>
      </c>
      <c r="K540" s="35">
        <v>0</v>
      </c>
      <c r="L540" s="35">
        <v>0</v>
      </c>
      <c r="M540" s="35"/>
      <c r="N540" s="35">
        <v>1</v>
      </c>
      <c r="O540" s="35">
        <v>1</v>
      </c>
      <c r="P540" s="35">
        <v>0.5</v>
      </c>
      <c r="Q540" s="35"/>
      <c r="R540" s="34">
        <f t="shared" si="228"/>
        <v>0.2</v>
      </c>
      <c r="S540" s="34">
        <f t="shared" si="216"/>
        <v>0.25950000000000001</v>
      </c>
      <c r="T540" s="34">
        <f t="shared" si="217"/>
        <v>1.5283600804399999</v>
      </c>
      <c r="U540" s="34">
        <f t="shared" si="229"/>
        <v>-1.1068</v>
      </c>
      <c r="V540" s="15">
        <f t="shared" si="230"/>
        <v>0.24846794868262756</v>
      </c>
      <c r="W540" s="34">
        <f t="shared" si="218"/>
        <v>0.24846794868262756</v>
      </c>
      <c r="X540" s="34">
        <f t="shared" si="219"/>
        <v>1.2900000000000023E-2</v>
      </c>
      <c r="Y540" s="15">
        <f t="shared" si="231"/>
        <v>0.50322495527805666</v>
      </c>
      <c r="Z540" s="34">
        <f t="shared" si="220"/>
        <v>0</v>
      </c>
      <c r="AA540" s="34">
        <f t="shared" si="221"/>
        <v>-0.3819999999999999</v>
      </c>
      <c r="AB540" s="15">
        <f t="shared" si="232"/>
        <v>0.40564461209270181</v>
      </c>
      <c r="AC540" s="34">
        <f t="shared" si="222"/>
        <v>0</v>
      </c>
      <c r="AD540" s="34">
        <f t="shared" si="233"/>
        <v>-0.79680000000000006</v>
      </c>
      <c r="AE540" s="15">
        <f t="shared" si="234"/>
        <v>0.31071044569635931</v>
      </c>
      <c r="AF540" s="34">
        <f t="shared" si="223"/>
        <v>0.31071044569635931</v>
      </c>
      <c r="AG540" s="34">
        <f t="shared" si="224"/>
        <v>0.80779999999999985</v>
      </c>
      <c r="AH540" s="15">
        <f t="shared" si="235"/>
        <v>0.69164049960599694</v>
      </c>
      <c r="AI540" s="34">
        <f t="shared" si="225"/>
        <v>0.69164049960599694</v>
      </c>
      <c r="AJ540" s="34">
        <f t="shared" si="226"/>
        <v>4.2000000000000925E-3</v>
      </c>
      <c r="AK540" s="15">
        <f t="shared" si="236"/>
        <v>0.50104999845650278</v>
      </c>
      <c r="AL540" s="34">
        <f t="shared" si="227"/>
        <v>0.25052499922825139</v>
      </c>
      <c r="AM540" s="35">
        <f t="shared" si="237"/>
        <v>5.3000001999999995</v>
      </c>
      <c r="AN540" s="35">
        <f t="shared" si="238"/>
        <v>2.2363280291226273</v>
      </c>
      <c r="AO540" s="35">
        <f t="shared" si="239"/>
        <v>3.0636721708773722</v>
      </c>
      <c r="AP540" s="35">
        <f t="shared" si="240"/>
        <v>2.5</v>
      </c>
      <c r="AQ540" s="35">
        <f t="shared" si="241"/>
        <v>1.2528759445306077</v>
      </c>
      <c r="AR540" s="35">
        <f t="shared" si="242"/>
        <v>1.2471240554693923</v>
      </c>
    </row>
    <row r="541" spans="6:44" ht="15.75">
      <c r="F541">
        <v>804</v>
      </c>
      <c r="G541" s="35">
        <v>0.8</v>
      </c>
      <c r="H541" s="35">
        <v>1.7</v>
      </c>
      <c r="I541" s="35">
        <v>2.2000000000000002</v>
      </c>
      <c r="J541" s="35">
        <v>12.8</v>
      </c>
      <c r="K541" s="35">
        <v>5.7000003000000001</v>
      </c>
      <c r="L541" s="35">
        <v>4</v>
      </c>
      <c r="M541" s="35"/>
      <c r="N541" s="35">
        <v>1</v>
      </c>
      <c r="O541" s="35">
        <v>2</v>
      </c>
      <c r="P541" s="35">
        <v>0</v>
      </c>
      <c r="Q541" s="35"/>
      <c r="R541" s="34">
        <f t="shared" si="228"/>
        <v>0.8</v>
      </c>
      <c r="S541" s="34">
        <f t="shared" si="216"/>
        <v>1.4704999999999999</v>
      </c>
      <c r="T541" s="34">
        <f t="shared" si="217"/>
        <v>0.88484000000000007</v>
      </c>
      <c r="U541" s="34">
        <f t="shared" si="229"/>
        <v>-1.1068</v>
      </c>
      <c r="V541" s="15">
        <f t="shared" si="230"/>
        <v>0.24846794868262756</v>
      </c>
      <c r="W541" s="34">
        <f t="shared" si="218"/>
        <v>3.1803897431376331</v>
      </c>
      <c r="X541" s="34">
        <f t="shared" si="219"/>
        <v>1.2900000000000023E-2</v>
      </c>
      <c r="Y541" s="15">
        <f t="shared" si="231"/>
        <v>0.50322495527805666</v>
      </c>
      <c r="Z541" s="34">
        <f t="shared" si="220"/>
        <v>2.8683823960524095</v>
      </c>
      <c r="AA541" s="34">
        <f t="shared" si="221"/>
        <v>-0.3819999999999999</v>
      </c>
      <c r="AB541" s="15">
        <f t="shared" si="232"/>
        <v>0.40564461209270181</v>
      </c>
      <c r="AC541" s="34">
        <f t="shared" si="222"/>
        <v>1.6225784483708072</v>
      </c>
      <c r="AD541" s="34">
        <f t="shared" si="233"/>
        <v>-0.79680000000000006</v>
      </c>
      <c r="AE541" s="15">
        <f t="shared" si="234"/>
        <v>0.31071044569635931</v>
      </c>
      <c r="AF541" s="34">
        <f t="shared" si="223"/>
        <v>0.31071044569635931</v>
      </c>
      <c r="AG541" s="34">
        <f t="shared" si="224"/>
        <v>0.80779999999999985</v>
      </c>
      <c r="AH541" s="15">
        <f t="shared" si="235"/>
        <v>0.69164049960599694</v>
      </c>
      <c r="AI541" s="34">
        <f t="shared" si="225"/>
        <v>1.3832809992119939</v>
      </c>
      <c r="AJ541" s="34">
        <f t="shared" si="226"/>
        <v>4.2000000000000925E-3</v>
      </c>
      <c r="AK541" s="15">
        <f t="shared" si="236"/>
        <v>0.50104999845650278</v>
      </c>
      <c r="AL541" s="34">
        <f t="shared" si="227"/>
        <v>0</v>
      </c>
      <c r="AM541" s="35">
        <f t="shared" si="237"/>
        <v>27.200000299999999</v>
      </c>
      <c r="AN541" s="35">
        <f t="shared" si="238"/>
        <v>10.826690587560851</v>
      </c>
      <c r="AO541" s="35">
        <f t="shared" si="239"/>
        <v>16.373309712439148</v>
      </c>
      <c r="AP541" s="35">
        <f t="shared" si="240"/>
        <v>3</v>
      </c>
      <c r="AQ541" s="35">
        <f t="shared" si="241"/>
        <v>1.6939914449083533</v>
      </c>
      <c r="AR541" s="35">
        <f t="shared" si="242"/>
        <v>1.3060085550916467</v>
      </c>
    </row>
    <row r="542" spans="6:44" ht="15.75">
      <c r="F542">
        <v>805</v>
      </c>
      <c r="G542" s="35">
        <v>0.4</v>
      </c>
      <c r="H542" s="35">
        <v>0.3</v>
      </c>
      <c r="I542" s="35">
        <v>2</v>
      </c>
      <c r="J542" s="35">
        <v>2.7</v>
      </c>
      <c r="K542" s="35">
        <v>4.2000003000000001</v>
      </c>
      <c r="L542" s="35">
        <v>8.4000009999999996</v>
      </c>
      <c r="M542" s="35"/>
      <c r="N542" s="35">
        <v>1</v>
      </c>
      <c r="O542" s="35">
        <v>1</v>
      </c>
      <c r="P542" s="35">
        <v>0.5</v>
      </c>
      <c r="Q542" s="35"/>
      <c r="R542" s="34">
        <f t="shared" si="228"/>
        <v>0.4</v>
      </c>
      <c r="S542" s="34">
        <f t="shared" si="216"/>
        <v>0.25950000000000001</v>
      </c>
      <c r="T542" s="34">
        <f t="shared" si="217"/>
        <v>0.8044</v>
      </c>
      <c r="U542" s="34">
        <f t="shared" si="229"/>
        <v>-1.1068</v>
      </c>
      <c r="V542" s="15">
        <f t="shared" si="230"/>
        <v>0.24846794868262756</v>
      </c>
      <c r="W542" s="34">
        <f t="shared" si="218"/>
        <v>0.6708634614430945</v>
      </c>
      <c r="X542" s="34">
        <f t="shared" si="219"/>
        <v>1.2900000000000023E-2</v>
      </c>
      <c r="Y542" s="15">
        <f t="shared" si="231"/>
        <v>0.50322495527805666</v>
      </c>
      <c r="Z542" s="34">
        <f t="shared" si="220"/>
        <v>2.1135449631353245</v>
      </c>
      <c r="AA542" s="34">
        <f t="shared" si="221"/>
        <v>-0.3819999999999999</v>
      </c>
      <c r="AB542" s="15">
        <f t="shared" si="232"/>
        <v>0.40564461209270181</v>
      </c>
      <c r="AC542" s="34">
        <f t="shared" si="222"/>
        <v>3.4074151472233072</v>
      </c>
      <c r="AD542" s="34">
        <f t="shared" si="233"/>
        <v>-0.79680000000000006</v>
      </c>
      <c r="AE542" s="15">
        <f t="shared" si="234"/>
        <v>0.31071044569635931</v>
      </c>
      <c r="AF542" s="34">
        <f t="shared" si="223"/>
        <v>0.31071044569635931</v>
      </c>
      <c r="AG542" s="34">
        <f t="shared" si="224"/>
        <v>0.80779999999999985</v>
      </c>
      <c r="AH542" s="15">
        <f t="shared" si="235"/>
        <v>0.69164049960599694</v>
      </c>
      <c r="AI542" s="34">
        <f t="shared" si="225"/>
        <v>0.69164049960599694</v>
      </c>
      <c r="AJ542" s="34">
        <f t="shared" si="226"/>
        <v>4.2000000000000925E-3</v>
      </c>
      <c r="AK542" s="15">
        <f t="shared" si="236"/>
        <v>0.50104999845650278</v>
      </c>
      <c r="AL542" s="34">
        <f t="shared" si="227"/>
        <v>0.25052499922825139</v>
      </c>
      <c r="AM542" s="35">
        <f t="shared" si="237"/>
        <v>18.000001300000001</v>
      </c>
      <c r="AN542" s="35">
        <f t="shared" si="238"/>
        <v>7.655723571801726</v>
      </c>
      <c r="AO542" s="35">
        <f t="shared" si="239"/>
        <v>10.344277728198275</v>
      </c>
      <c r="AP542" s="35">
        <f t="shared" si="240"/>
        <v>2.5</v>
      </c>
      <c r="AQ542" s="35">
        <f t="shared" si="241"/>
        <v>1.2528759445306077</v>
      </c>
      <c r="AR542" s="35">
        <f t="shared" si="242"/>
        <v>1.2471240554693923</v>
      </c>
    </row>
    <row r="543" spans="6:44" ht="15.75">
      <c r="F543">
        <v>806</v>
      </c>
      <c r="G543" s="35">
        <v>0.4</v>
      </c>
      <c r="H543" s="35">
        <v>0.3</v>
      </c>
      <c r="I543" s="35">
        <v>2</v>
      </c>
      <c r="J543" s="35">
        <v>2.7</v>
      </c>
      <c r="K543" s="35">
        <v>4.2000003000000001</v>
      </c>
      <c r="L543" s="35">
        <v>8.4000009999999996</v>
      </c>
      <c r="M543" s="35"/>
      <c r="N543" s="35"/>
      <c r="O543" s="35"/>
      <c r="P543" s="35"/>
      <c r="Q543" s="35"/>
      <c r="R543" s="34">
        <f t="shared" si="228"/>
        <v>0.4</v>
      </c>
      <c r="S543" s="34">
        <f t="shared" si="216"/>
        <v>0.25950000000000001</v>
      </c>
      <c r="T543" s="34">
        <f t="shared" si="217"/>
        <v>0.8044</v>
      </c>
      <c r="U543" s="34">
        <f t="shared" si="229"/>
        <v>-1.1068</v>
      </c>
      <c r="V543" s="15">
        <f t="shared" si="230"/>
        <v>0.24846794868262756</v>
      </c>
      <c r="W543" s="34">
        <f t="shared" si="218"/>
        <v>0.6708634614430945</v>
      </c>
      <c r="X543" s="34">
        <f t="shared" si="219"/>
        <v>1.2900000000000023E-2</v>
      </c>
      <c r="Y543" s="15">
        <f t="shared" si="231"/>
        <v>0.50322495527805666</v>
      </c>
      <c r="Z543" s="34">
        <f t="shared" si="220"/>
        <v>2.1135449631353245</v>
      </c>
      <c r="AA543" s="34">
        <f t="shared" si="221"/>
        <v>-0.3819999999999999</v>
      </c>
      <c r="AB543" s="15">
        <f t="shared" si="232"/>
        <v>0.40564461209270181</v>
      </c>
      <c r="AC543" s="34">
        <f t="shared" si="222"/>
        <v>3.4074151472233072</v>
      </c>
      <c r="AD543" s="34">
        <f t="shared" si="233"/>
        <v>-0.79680000000000006</v>
      </c>
      <c r="AE543" s="15">
        <f t="shared" si="234"/>
        <v>0.31071044569635931</v>
      </c>
      <c r="AF543" s="34">
        <f t="shared" si="223"/>
        <v>0</v>
      </c>
      <c r="AG543" s="34">
        <f t="shared" si="224"/>
        <v>0.80779999999999985</v>
      </c>
      <c r="AH543" s="15">
        <f t="shared" si="235"/>
        <v>0.69164049960599694</v>
      </c>
      <c r="AI543" s="34">
        <f t="shared" si="225"/>
        <v>0</v>
      </c>
      <c r="AJ543" s="34">
        <f t="shared" si="226"/>
        <v>4.2000000000000925E-3</v>
      </c>
      <c r="AK543" s="15">
        <f t="shared" si="236"/>
        <v>0.50104999845650278</v>
      </c>
      <c r="AL543" s="34">
        <f t="shared" si="227"/>
        <v>0</v>
      </c>
      <c r="AM543" s="35">
        <f t="shared" si="237"/>
        <v>18.000001300000001</v>
      </c>
      <c r="AN543" s="35">
        <f t="shared" si="238"/>
        <v>7.655723571801726</v>
      </c>
      <c r="AO543" s="35">
        <f t="shared" si="239"/>
        <v>10.344277728198275</v>
      </c>
      <c r="AP543" s="35">
        <f t="shared" si="240"/>
        <v>0</v>
      </c>
      <c r="AQ543" s="35">
        <f t="shared" si="241"/>
        <v>0</v>
      </c>
      <c r="AR543" s="35">
        <f t="shared" si="242"/>
        <v>0</v>
      </c>
    </row>
    <row r="544" spans="6:44" ht="15.75">
      <c r="F544">
        <v>807</v>
      </c>
      <c r="G544" s="35">
        <v>0.1</v>
      </c>
      <c r="H544" s="35">
        <v>0.5</v>
      </c>
      <c r="I544" s="35">
        <v>0.70000004999999998</v>
      </c>
      <c r="J544" s="35">
        <v>9.3000000000000007</v>
      </c>
      <c r="K544" s="35">
        <v>8.3000000000000007</v>
      </c>
      <c r="L544" s="35">
        <v>3.0000002000000001</v>
      </c>
      <c r="M544" s="35"/>
      <c r="N544" s="35">
        <v>0.5</v>
      </c>
      <c r="O544" s="35">
        <v>2.3000001999999999</v>
      </c>
      <c r="P544" s="35">
        <v>3.0000002000000001</v>
      </c>
      <c r="Q544" s="35"/>
      <c r="R544" s="34">
        <f t="shared" si="228"/>
        <v>0.1</v>
      </c>
      <c r="S544" s="34">
        <f t="shared" si="216"/>
        <v>0.4325</v>
      </c>
      <c r="T544" s="34">
        <f t="shared" si="217"/>
        <v>0.28154002011000001</v>
      </c>
      <c r="U544" s="34">
        <f t="shared" si="229"/>
        <v>-1.1068</v>
      </c>
      <c r="V544" s="15">
        <f t="shared" si="230"/>
        <v>0.24846794868262756</v>
      </c>
      <c r="W544" s="34">
        <f t="shared" si="218"/>
        <v>2.3107519227484365</v>
      </c>
      <c r="X544" s="34">
        <f t="shared" si="219"/>
        <v>1.2900000000000023E-2</v>
      </c>
      <c r="Y544" s="15">
        <f t="shared" si="231"/>
        <v>0.50322495527805666</v>
      </c>
      <c r="Z544" s="34">
        <f t="shared" si="220"/>
        <v>4.1767671288078709</v>
      </c>
      <c r="AA544" s="34">
        <f t="shared" si="221"/>
        <v>-0.3819999999999999</v>
      </c>
      <c r="AB544" s="15">
        <f t="shared" si="232"/>
        <v>0.40564461209270181</v>
      </c>
      <c r="AC544" s="34">
        <f t="shared" si="222"/>
        <v>1.2169339174070279</v>
      </c>
      <c r="AD544" s="34">
        <f t="shared" si="233"/>
        <v>-0.79680000000000006</v>
      </c>
      <c r="AE544" s="15">
        <f t="shared" si="234"/>
        <v>0.31071044569635931</v>
      </c>
      <c r="AF544" s="34">
        <f t="shared" si="223"/>
        <v>0.15535522284817965</v>
      </c>
      <c r="AG544" s="34">
        <f t="shared" si="224"/>
        <v>0.80779999999999985</v>
      </c>
      <c r="AH544" s="15">
        <f t="shared" si="235"/>
        <v>0.69164049960599694</v>
      </c>
      <c r="AI544" s="34">
        <f t="shared" si="225"/>
        <v>1.5907732874218929</v>
      </c>
      <c r="AJ544" s="34">
        <f t="shared" si="226"/>
        <v>4.2000000000000925E-3</v>
      </c>
      <c r="AK544" s="15">
        <f t="shared" si="236"/>
        <v>0.50104999845650278</v>
      </c>
      <c r="AL544" s="34">
        <f t="shared" si="227"/>
        <v>1.5031500955795081</v>
      </c>
      <c r="AM544" s="35">
        <f t="shared" si="237"/>
        <v>21.900000250000002</v>
      </c>
      <c r="AN544" s="35">
        <f t="shared" si="238"/>
        <v>8.5184929890733354</v>
      </c>
      <c r="AO544" s="35">
        <f t="shared" si="239"/>
        <v>13.381507260926666</v>
      </c>
      <c r="AP544" s="35">
        <f t="shared" si="240"/>
        <v>5.8000004000000001</v>
      </c>
      <c r="AQ544" s="35">
        <f t="shared" si="241"/>
        <v>3.2492786058495806</v>
      </c>
      <c r="AR544" s="35">
        <f t="shared" si="242"/>
        <v>2.5507217941504194</v>
      </c>
    </row>
    <row r="545" spans="6:44" ht="15.75">
      <c r="F545">
        <v>808</v>
      </c>
      <c r="G545" s="35">
        <v>0.1</v>
      </c>
      <c r="H545" s="35">
        <v>0.5</v>
      </c>
      <c r="I545" s="35">
        <v>0.70000004999999998</v>
      </c>
      <c r="J545" s="35">
        <v>0.5</v>
      </c>
      <c r="K545" s="35">
        <v>2.6000000999999999</v>
      </c>
      <c r="L545" s="35">
        <v>0</v>
      </c>
      <c r="M545" s="35"/>
      <c r="N545" s="35">
        <v>0.4</v>
      </c>
      <c r="O545" s="35">
        <v>1.9000001</v>
      </c>
      <c r="P545" s="35">
        <v>0</v>
      </c>
      <c r="Q545" s="35"/>
      <c r="R545" s="34">
        <f t="shared" si="228"/>
        <v>0.1</v>
      </c>
      <c r="S545" s="34">
        <f t="shared" si="216"/>
        <v>0.4325</v>
      </c>
      <c r="T545" s="34">
        <f t="shared" si="217"/>
        <v>0.28154002011000001</v>
      </c>
      <c r="U545" s="34">
        <f t="shared" si="229"/>
        <v>-1.1068</v>
      </c>
      <c r="V545" s="15">
        <f t="shared" si="230"/>
        <v>0.24846794868262756</v>
      </c>
      <c r="W545" s="34">
        <f t="shared" si="218"/>
        <v>0.12423397434131378</v>
      </c>
      <c r="X545" s="34">
        <f t="shared" si="219"/>
        <v>1.2900000000000023E-2</v>
      </c>
      <c r="Y545" s="15">
        <f t="shared" si="231"/>
        <v>0.50322495527805666</v>
      </c>
      <c r="Z545" s="34">
        <f t="shared" si="220"/>
        <v>1.3083849340454428</v>
      </c>
      <c r="AA545" s="34">
        <f t="shared" si="221"/>
        <v>-0.3819999999999999</v>
      </c>
      <c r="AB545" s="15">
        <f t="shared" si="232"/>
        <v>0.40564461209270181</v>
      </c>
      <c r="AC545" s="34">
        <f t="shared" si="222"/>
        <v>0</v>
      </c>
      <c r="AD545" s="34">
        <f t="shared" si="233"/>
        <v>-0.79680000000000006</v>
      </c>
      <c r="AE545" s="15">
        <f t="shared" si="234"/>
        <v>0.31071044569635931</v>
      </c>
      <c r="AF545" s="34">
        <f t="shared" si="223"/>
        <v>0.12428417827854372</v>
      </c>
      <c r="AG545" s="34">
        <f t="shared" si="224"/>
        <v>0.80779999999999985</v>
      </c>
      <c r="AH545" s="15">
        <f t="shared" si="235"/>
        <v>0.69164049960599694</v>
      </c>
      <c r="AI545" s="34">
        <f t="shared" si="225"/>
        <v>1.314117018415444</v>
      </c>
      <c r="AJ545" s="34">
        <f t="shared" si="226"/>
        <v>4.2000000000000925E-3</v>
      </c>
      <c r="AK545" s="15">
        <f t="shared" si="236"/>
        <v>0.50104999845650278</v>
      </c>
      <c r="AL545" s="34">
        <f t="shared" si="227"/>
        <v>0</v>
      </c>
      <c r="AM545" s="35">
        <f t="shared" si="237"/>
        <v>4.4000001500000003</v>
      </c>
      <c r="AN545" s="35">
        <f t="shared" si="238"/>
        <v>2.2466589284967564</v>
      </c>
      <c r="AO545" s="35">
        <f t="shared" si="239"/>
        <v>2.1533412215032439</v>
      </c>
      <c r="AP545" s="35">
        <f t="shared" si="240"/>
        <v>2.3000001000000001</v>
      </c>
      <c r="AQ545" s="35">
        <f t="shared" si="241"/>
        <v>1.4384011966939878</v>
      </c>
      <c r="AR545" s="35">
        <f t="shared" si="242"/>
        <v>0.8615989033060123</v>
      </c>
    </row>
    <row r="546" spans="6:44" ht="15.75">
      <c r="F546">
        <v>809</v>
      </c>
      <c r="G546" s="35">
        <v>0.1</v>
      </c>
      <c r="H546" s="35">
        <v>0.5</v>
      </c>
      <c r="I546" s="35">
        <v>0.70000004999999998</v>
      </c>
      <c r="J546" s="35">
        <v>0.90000004</v>
      </c>
      <c r="K546" s="35">
        <v>4</v>
      </c>
      <c r="L546" s="35">
        <v>0</v>
      </c>
      <c r="M546" s="35"/>
      <c r="N546" s="35">
        <v>0.5</v>
      </c>
      <c r="O546" s="35">
        <v>0.5</v>
      </c>
      <c r="P546" s="35">
        <v>7.0000004999999996</v>
      </c>
      <c r="Q546" s="35"/>
      <c r="R546" s="34">
        <f t="shared" si="228"/>
        <v>0.1</v>
      </c>
      <c r="S546" s="34">
        <f t="shared" si="216"/>
        <v>0.4325</v>
      </c>
      <c r="T546" s="34">
        <f t="shared" si="217"/>
        <v>0.28154002011000001</v>
      </c>
      <c r="U546" s="34">
        <f t="shared" si="229"/>
        <v>-1.1068</v>
      </c>
      <c r="V546" s="15">
        <f t="shared" si="230"/>
        <v>0.24846794868262756</v>
      </c>
      <c r="W546" s="34">
        <f t="shared" si="218"/>
        <v>0.22362116375308275</v>
      </c>
      <c r="X546" s="34">
        <f t="shared" si="219"/>
        <v>1.2900000000000023E-2</v>
      </c>
      <c r="Y546" s="15">
        <f t="shared" si="231"/>
        <v>0.50322495527805666</v>
      </c>
      <c r="Z546" s="34">
        <f t="shared" si="220"/>
        <v>2.0128998211122267</v>
      </c>
      <c r="AA546" s="34">
        <f t="shared" si="221"/>
        <v>-0.3819999999999999</v>
      </c>
      <c r="AB546" s="15">
        <f t="shared" si="232"/>
        <v>0.40564461209270181</v>
      </c>
      <c r="AC546" s="34">
        <f t="shared" si="222"/>
        <v>0</v>
      </c>
      <c r="AD546" s="34">
        <f t="shared" si="233"/>
        <v>-0.79680000000000006</v>
      </c>
      <c r="AE546" s="15">
        <f t="shared" si="234"/>
        <v>0.31071044569635931</v>
      </c>
      <c r="AF546" s="34">
        <f t="shared" si="223"/>
        <v>0.15535522284817965</v>
      </c>
      <c r="AG546" s="34">
        <f t="shared" si="224"/>
        <v>0.80779999999999985</v>
      </c>
      <c r="AH546" s="15">
        <f t="shared" si="235"/>
        <v>0.69164049960599694</v>
      </c>
      <c r="AI546" s="34">
        <f t="shared" si="225"/>
        <v>0.34582024980299847</v>
      </c>
      <c r="AJ546" s="34">
        <f t="shared" si="226"/>
        <v>4.2000000000000925E-3</v>
      </c>
      <c r="AK546" s="15">
        <f t="shared" si="236"/>
        <v>0.50104999845650278</v>
      </c>
      <c r="AL546" s="34">
        <f t="shared" si="227"/>
        <v>3.5073502397205183</v>
      </c>
      <c r="AM546" s="35">
        <f t="shared" si="237"/>
        <v>6.2000000899999996</v>
      </c>
      <c r="AN546" s="35">
        <f t="shared" si="238"/>
        <v>3.0505610049753091</v>
      </c>
      <c r="AO546" s="35">
        <f t="shared" si="239"/>
        <v>3.1494390850246905</v>
      </c>
      <c r="AP546" s="35">
        <f t="shared" si="240"/>
        <v>8.0000004999999987</v>
      </c>
      <c r="AQ546" s="35">
        <f t="shared" si="241"/>
        <v>4.0085257123716964</v>
      </c>
      <c r="AR546" s="35">
        <f t="shared" si="242"/>
        <v>3.9914747876283023</v>
      </c>
    </row>
    <row r="547" spans="6:44" ht="15.75">
      <c r="F547">
        <v>810</v>
      </c>
      <c r="G547" s="35">
        <v>0.1</v>
      </c>
      <c r="H547" s="35">
        <v>0.5</v>
      </c>
      <c r="I547" s="35">
        <v>0.70000004999999998</v>
      </c>
      <c r="J547" s="35">
        <v>9.3000000000000007</v>
      </c>
      <c r="K547" s="35">
        <v>8.3000000000000007</v>
      </c>
      <c r="L547" s="35">
        <v>3.0000002000000001</v>
      </c>
      <c r="M547" s="35"/>
      <c r="N547" s="35">
        <v>0.5</v>
      </c>
      <c r="O547" s="35">
        <v>2.3000001999999999</v>
      </c>
      <c r="P547" s="35">
        <v>3.0000002000000001</v>
      </c>
      <c r="Q547" s="35"/>
      <c r="R547" s="34">
        <f t="shared" si="228"/>
        <v>0.1</v>
      </c>
      <c r="S547" s="34">
        <f t="shared" si="216"/>
        <v>0.4325</v>
      </c>
      <c r="T547" s="34">
        <f t="shared" si="217"/>
        <v>0.28154002011000001</v>
      </c>
      <c r="U547" s="34">
        <f t="shared" si="229"/>
        <v>-1.1068</v>
      </c>
      <c r="V547" s="15">
        <f t="shared" si="230"/>
        <v>0.24846794868262756</v>
      </c>
      <c r="W547" s="34">
        <f t="shared" si="218"/>
        <v>2.3107519227484365</v>
      </c>
      <c r="X547" s="34">
        <f t="shared" si="219"/>
        <v>1.2900000000000023E-2</v>
      </c>
      <c r="Y547" s="15">
        <f t="shared" si="231"/>
        <v>0.50322495527805666</v>
      </c>
      <c r="Z547" s="34">
        <f t="shared" si="220"/>
        <v>4.1767671288078709</v>
      </c>
      <c r="AA547" s="34">
        <f t="shared" si="221"/>
        <v>-0.3819999999999999</v>
      </c>
      <c r="AB547" s="15">
        <f t="shared" si="232"/>
        <v>0.40564461209270181</v>
      </c>
      <c r="AC547" s="34">
        <f t="shared" si="222"/>
        <v>1.2169339174070279</v>
      </c>
      <c r="AD547" s="34">
        <f t="shared" si="233"/>
        <v>-0.79680000000000006</v>
      </c>
      <c r="AE547" s="15">
        <f t="shared" si="234"/>
        <v>0.31071044569635931</v>
      </c>
      <c r="AF547" s="34">
        <f t="shared" si="223"/>
        <v>0.15535522284817965</v>
      </c>
      <c r="AG547" s="34">
        <f t="shared" si="224"/>
        <v>0.80779999999999985</v>
      </c>
      <c r="AH547" s="15">
        <f t="shared" si="235"/>
        <v>0.69164049960599694</v>
      </c>
      <c r="AI547" s="34">
        <f t="shared" si="225"/>
        <v>1.5907732874218929</v>
      </c>
      <c r="AJ547" s="34">
        <f t="shared" si="226"/>
        <v>4.2000000000000925E-3</v>
      </c>
      <c r="AK547" s="15">
        <f t="shared" si="236"/>
        <v>0.50104999845650278</v>
      </c>
      <c r="AL547" s="34">
        <f t="shared" si="227"/>
        <v>1.5031500955795081</v>
      </c>
      <c r="AM547" s="35">
        <f t="shared" si="237"/>
        <v>21.900000250000002</v>
      </c>
      <c r="AN547" s="35">
        <f t="shared" si="238"/>
        <v>8.5184929890733354</v>
      </c>
      <c r="AO547" s="35">
        <f t="shared" si="239"/>
        <v>13.381507260926666</v>
      </c>
      <c r="AP547" s="35">
        <f t="shared" si="240"/>
        <v>5.8000004000000001</v>
      </c>
      <c r="AQ547" s="35">
        <f t="shared" si="241"/>
        <v>3.2492786058495806</v>
      </c>
      <c r="AR547" s="35">
        <f t="shared" si="242"/>
        <v>2.5507217941504194</v>
      </c>
    </row>
    <row r="548" spans="6:44" ht="15.75">
      <c r="F548">
        <v>811</v>
      </c>
      <c r="G548" s="35">
        <v>1.4000001</v>
      </c>
      <c r="H548" s="35">
        <v>2.6000000999999999</v>
      </c>
      <c r="I548" s="35">
        <v>1.8000001000000001</v>
      </c>
      <c r="J548" s="35">
        <v>7.1000003999999999</v>
      </c>
      <c r="K548" s="35">
        <v>0</v>
      </c>
      <c r="L548" s="35">
        <v>0</v>
      </c>
      <c r="M548" s="35"/>
      <c r="N548" s="35">
        <v>0.1</v>
      </c>
      <c r="O548" s="35">
        <v>0</v>
      </c>
      <c r="P548" s="35">
        <v>0</v>
      </c>
      <c r="Q548" s="35"/>
      <c r="R548" s="34">
        <f t="shared" si="228"/>
        <v>1.4000001</v>
      </c>
      <c r="S548" s="34">
        <f t="shared" si="216"/>
        <v>2.2490000864999997</v>
      </c>
      <c r="T548" s="34">
        <f t="shared" si="217"/>
        <v>0.72396004022000005</v>
      </c>
      <c r="U548" s="34">
        <f t="shared" si="229"/>
        <v>-1.1068</v>
      </c>
      <c r="V548" s="15">
        <f t="shared" si="230"/>
        <v>0.24846794868262756</v>
      </c>
      <c r="W548" s="34">
        <f t="shared" si="218"/>
        <v>1.7641225350338352</v>
      </c>
      <c r="X548" s="34">
        <f t="shared" si="219"/>
        <v>1.2900000000000023E-2</v>
      </c>
      <c r="Y548" s="15">
        <f t="shared" si="231"/>
        <v>0.50322495527805666</v>
      </c>
      <c r="Z548" s="34">
        <f t="shared" si="220"/>
        <v>0</v>
      </c>
      <c r="AA548" s="34">
        <f t="shared" si="221"/>
        <v>-0.3819999999999999</v>
      </c>
      <c r="AB548" s="15">
        <f t="shared" si="232"/>
        <v>0.40564461209270181</v>
      </c>
      <c r="AC548" s="34">
        <f t="shared" si="222"/>
        <v>0</v>
      </c>
      <c r="AD548" s="34">
        <f t="shared" si="233"/>
        <v>-0.79680000000000006</v>
      </c>
      <c r="AE548" s="15">
        <f t="shared" si="234"/>
        <v>0.31071044569635931</v>
      </c>
      <c r="AF548" s="34">
        <f t="shared" si="223"/>
        <v>3.1071044569635931E-2</v>
      </c>
      <c r="AG548" s="34">
        <f t="shared" si="224"/>
        <v>0.80779999999999985</v>
      </c>
      <c r="AH548" s="15">
        <f t="shared" si="235"/>
        <v>0.69164049960599694</v>
      </c>
      <c r="AI548" s="34">
        <f t="shared" si="225"/>
        <v>0</v>
      </c>
      <c r="AJ548" s="34">
        <f t="shared" si="226"/>
        <v>4.2000000000000925E-3</v>
      </c>
      <c r="AK548" s="15">
        <f t="shared" si="236"/>
        <v>0.50104999845650278</v>
      </c>
      <c r="AL548" s="34">
        <f t="shared" si="227"/>
        <v>0</v>
      </c>
      <c r="AM548" s="35">
        <f t="shared" si="237"/>
        <v>12.9000007</v>
      </c>
      <c r="AN548" s="35">
        <f t="shared" si="238"/>
        <v>6.1370827617538346</v>
      </c>
      <c r="AO548" s="35">
        <f t="shared" si="239"/>
        <v>6.7629179382461651</v>
      </c>
      <c r="AP548" s="35">
        <f t="shared" si="240"/>
        <v>0.1</v>
      </c>
      <c r="AQ548" s="35">
        <f t="shared" si="241"/>
        <v>3.1071044569635931E-2</v>
      </c>
      <c r="AR548" s="35">
        <f t="shared" si="242"/>
        <v>6.8928955430364078E-2</v>
      </c>
    </row>
    <row r="549" spans="6:44" ht="15.75">
      <c r="F549">
        <v>812</v>
      </c>
      <c r="G549" s="35">
        <v>0.3</v>
      </c>
      <c r="H549" s="35">
        <v>0.3</v>
      </c>
      <c r="I549" s="35">
        <v>0.70000004999999998</v>
      </c>
      <c r="J549" s="35">
        <v>1.9000001</v>
      </c>
      <c r="K549" s="35">
        <v>1.9000001</v>
      </c>
      <c r="L549" s="35">
        <v>1.1000000000000001</v>
      </c>
      <c r="M549" s="35"/>
      <c r="N549" s="35">
        <v>4</v>
      </c>
      <c r="O549" s="35">
        <v>4</v>
      </c>
      <c r="P549" s="35">
        <v>0</v>
      </c>
      <c r="Q549" s="35"/>
      <c r="R549" s="34">
        <f t="shared" si="228"/>
        <v>0.3</v>
      </c>
      <c r="S549" s="34">
        <f t="shared" si="216"/>
        <v>0.25950000000000001</v>
      </c>
      <c r="T549" s="34">
        <f t="shared" si="217"/>
        <v>0.28154002011000001</v>
      </c>
      <c r="U549" s="34">
        <f t="shared" si="229"/>
        <v>-1.1068</v>
      </c>
      <c r="V549" s="15">
        <f t="shared" si="230"/>
        <v>0.24846794868262756</v>
      </c>
      <c r="W549" s="34">
        <f t="shared" si="218"/>
        <v>0.47208912734378722</v>
      </c>
      <c r="X549" s="34">
        <f t="shared" si="219"/>
        <v>1.2900000000000023E-2</v>
      </c>
      <c r="Y549" s="15">
        <f t="shared" si="231"/>
        <v>0.50322495527805666</v>
      </c>
      <c r="Z549" s="34">
        <f t="shared" si="220"/>
        <v>0.95612746535080317</v>
      </c>
      <c r="AA549" s="34">
        <f t="shared" si="221"/>
        <v>-0.3819999999999999</v>
      </c>
      <c r="AB549" s="15">
        <f t="shared" si="232"/>
        <v>0.40564461209270181</v>
      </c>
      <c r="AC549" s="34">
        <f t="shared" si="222"/>
        <v>0.44620907330197201</v>
      </c>
      <c r="AD549" s="34">
        <f t="shared" si="233"/>
        <v>-0.79680000000000006</v>
      </c>
      <c r="AE549" s="15">
        <f t="shared" si="234"/>
        <v>0.31071044569635931</v>
      </c>
      <c r="AF549" s="34">
        <f t="shared" si="223"/>
        <v>1.2428417827854372</v>
      </c>
      <c r="AG549" s="34">
        <f t="shared" si="224"/>
        <v>0.80779999999999985</v>
      </c>
      <c r="AH549" s="15">
        <f t="shared" si="235"/>
        <v>0.69164049960599694</v>
      </c>
      <c r="AI549" s="34">
        <f t="shared" si="225"/>
        <v>2.7665619984239878</v>
      </c>
      <c r="AJ549" s="34">
        <f t="shared" si="226"/>
        <v>4.2000000000000925E-3</v>
      </c>
      <c r="AK549" s="15">
        <f t="shared" si="236"/>
        <v>0.50104999845650278</v>
      </c>
      <c r="AL549" s="34">
        <f t="shared" si="227"/>
        <v>0</v>
      </c>
      <c r="AM549" s="35">
        <f t="shared" si="237"/>
        <v>6.2000002500000004</v>
      </c>
      <c r="AN549" s="35">
        <f t="shared" si="238"/>
        <v>2.7154656861065627</v>
      </c>
      <c r="AO549" s="35">
        <f t="shared" si="239"/>
        <v>3.4845345638934377</v>
      </c>
      <c r="AP549" s="35">
        <f t="shared" si="240"/>
        <v>8</v>
      </c>
      <c r="AQ549" s="35">
        <f t="shared" si="241"/>
        <v>4.009403781209425</v>
      </c>
      <c r="AR549" s="35">
        <f t="shared" si="242"/>
        <v>3.990596218790575</v>
      </c>
    </row>
    <row r="550" spans="6:44" ht="15.75">
      <c r="F550">
        <v>813</v>
      </c>
      <c r="G550" s="35">
        <v>0.1</v>
      </c>
      <c r="H550" s="35">
        <v>0.8</v>
      </c>
      <c r="I550" s="35">
        <v>0.8</v>
      </c>
      <c r="J550" s="35">
        <v>1.6</v>
      </c>
      <c r="K550" s="35">
        <v>5.2000003000000001</v>
      </c>
      <c r="L550" s="35">
        <v>0</v>
      </c>
      <c r="M550" s="35"/>
      <c r="N550" s="35">
        <v>0.8</v>
      </c>
      <c r="O550" s="35">
        <v>2.5</v>
      </c>
      <c r="P550" s="35">
        <v>0</v>
      </c>
      <c r="Q550" s="35"/>
      <c r="R550" s="34">
        <f t="shared" si="228"/>
        <v>0.1</v>
      </c>
      <c r="S550" s="34">
        <f t="shared" si="216"/>
        <v>0.69200000000000006</v>
      </c>
      <c r="T550" s="34">
        <f t="shared" si="217"/>
        <v>0.32176000000000005</v>
      </c>
      <c r="U550" s="34">
        <f t="shared" si="229"/>
        <v>-1.1068</v>
      </c>
      <c r="V550" s="15">
        <f t="shared" si="230"/>
        <v>0.24846794868262756</v>
      </c>
      <c r="W550" s="34">
        <f t="shared" si="218"/>
        <v>0.39754871789220414</v>
      </c>
      <c r="X550" s="34">
        <f t="shared" si="219"/>
        <v>1.2900000000000023E-2</v>
      </c>
      <c r="Y550" s="15">
        <f t="shared" si="231"/>
        <v>0.50322495527805666</v>
      </c>
      <c r="Z550" s="34">
        <f t="shared" si="220"/>
        <v>2.6167699184133815</v>
      </c>
      <c r="AA550" s="34">
        <f t="shared" si="221"/>
        <v>-0.3819999999999999</v>
      </c>
      <c r="AB550" s="15">
        <f t="shared" si="232"/>
        <v>0.40564461209270181</v>
      </c>
      <c r="AC550" s="34">
        <f t="shared" si="222"/>
        <v>0</v>
      </c>
      <c r="AD550" s="34">
        <f t="shared" si="233"/>
        <v>-0.79680000000000006</v>
      </c>
      <c r="AE550" s="15">
        <f t="shared" si="234"/>
        <v>0.31071044569635931</v>
      </c>
      <c r="AF550" s="34">
        <f t="shared" si="223"/>
        <v>0.24856835655708745</v>
      </c>
      <c r="AG550" s="34">
        <f t="shared" si="224"/>
        <v>0.80779999999999985</v>
      </c>
      <c r="AH550" s="15">
        <f t="shared" si="235"/>
        <v>0.69164049960599694</v>
      </c>
      <c r="AI550" s="34">
        <f t="shared" si="225"/>
        <v>1.7291012490149924</v>
      </c>
      <c r="AJ550" s="34">
        <f t="shared" si="226"/>
        <v>4.2000000000000925E-3</v>
      </c>
      <c r="AK550" s="15">
        <f t="shared" si="236"/>
        <v>0.50104999845650278</v>
      </c>
      <c r="AL550" s="34">
        <f t="shared" si="227"/>
        <v>0</v>
      </c>
      <c r="AM550" s="35">
        <f t="shared" si="237"/>
        <v>8.5000003</v>
      </c>
      <c r="AN550" s="35">
        <f t="shared" si="238"/>
        <v>4.1280786363055855</v>
      </c>
      <c r="AO550" s="35">
        <f t="shared" si="239"/>
        <v>4.3719216636944145</v>
      </c>
      <c r="AP550" s="35">
        <f t="shared" si="240"/>
        <v>3.3</v>
      </c>
      <c r="AQ550" s="35">
        <f t="shared" si="241"/>
        <v>1.9776696055720799</v>
      </c>
      <c r="AR550" s="35">
        <f t="shared" si="242"/>
        <v>1.3223303944279199</v>
      </c>
    </row>
    <row r="551" spans="6:44" ht="15.75">
      <c r="F551">
        <v>814</v>
      </c>
      <c r="G551" s="35">
        <v>0.1</v>
      </c>
      <c r="H551" s="35">
        <v>0.5</v>
      </c>
      <c r="I551" s="35">
        <v>0.8</v>
      </c>
      <c r="J551" s="35">
        <v>0.4</v>
      </c>
      <c r="K551" s="35">
        <v>1.7</v>
      </c>
      <c r="L551" s="35">
        <v>0</v>
      </c>
      <c r="M551" s="35"/>
      <c r="N551" s="35">
        <v>1.7</v>
      </c>
      <c r="O551" s="35">
        <v>7.1000003999999999</v>
      </c>
      <c r="P551" s="35">
        <v>0</v>
      </c>
      <c r="Q551" s="35"/>
      <c r="R551" s="34">
        <f t="shared" si="228"/>
        <v>0.1</v>
      </c>
      <c r="S551" s="34">
        <f t="shared" si="216"/>
        <v>0.4325</v>
      </c>
      <c r="T551" s="34">
        <f t="shared" si="217"/>
        <v>0.32176000000000005</v>
      </c>
      <c r="U551" s="34">
        <f t="shared" si="229"/>
        <v>-1.1068</v>
      </c>
      <c r="V551" s="15">
        <f t="shared" si="230"/>
        <v>0.24846794868262756</v>
      </c>
      <c r="W551" s="34">
        <f t="shared" si="218"/>
        <v>9.9387179473051035E-2</v>
      </c>
      <c r="X551" s="34">
        <f t="shared" si="219"/>
        <v>1.2900000000000023E-2</v>
      </c>
      <c r="Y551" s="15">
        <f t="shared" si="231"/>
        <v>0.50322495527805666</v>
      </c>
      <c r="Z551" s="34">
        <f t="shared" si="220"/>
        <v>0.85548242397269625</v>
      </c>
      <c r="AA551" s="34">
        <f t="shared" si="221"/>
        <v>-0.3819999999999999</v>
      </c>
      <c r="AB551" s="15">
        <f t="shared" si="232"/>
        <v>0.40564461209270181</v>
      </c>
      <c r="AC551" s="34">
        <f t="shared" si="222"/>
        <v>0</v>
      </c>
      <c r="AD551" s="34">
        <f t="shared" si="233"/>
        <v>-0.79680000000000006</v>
      </c>
      <c r="AE551" s="15">
        <f t="shared" si="234"/>
        <v>0.31071044569635931</v>
      </c>
      <c r="AF551" s="34">
        <f t="shared" si="223"/>
        <v>0.52820775768381079</v>
      </c>
      <c r="AG551" s="34">
        <f t="shared" si="224"/>
        <v>0.80779999999999985</v>
      </c>
      <c r="AH551" s="15">
        <f t="shared" si="235"/>
        <v>0.69164049960599694</v>
      </c>
      <c r="AI551" s="34">
        <f t="shared" si="225"/>
        <v>4.9106478238587776</v>
      </c>
      <c r="AJ551" s="34">
        <f t="shared" si="226"/>
        <v>4.2000000000000925E-3</v>
      </c>
      <c r="AK551" s="15">
        <f t="shared" si="236"/>
        <v>0.50104999845650278</v>
      </c>
      <c r="AL551" s="34">
        <f t="shared" si="227"/>
        <v>0</v>
      </c>
      <c r="AM551" s="35">
        <f t="shared" si="237"/>
        <v>3.5</v>
      </c>
      <c r="AN551" s="35">
        <f t="shared" si="238"/>
        <v>1.8091296034457471</v>
      </c>
      <c r="AO551" s="35">
        <f t="shared" si="239"/>
        <v>1.6908703965542529</v>
      </c>
      <c r="AP551" s="35">
        <f t="shared" si="240"/>
        <v>8.8000004000000001</v>
      </c>
      <c r="AQ551" s="35">
        <f t="shared" si="241"/>
        <v>5.4388555815425885</v>
      </c>
      <c r="AR551" s="35">
        <f t="shared" si="242"/>
        <v>3.3611448184574115</v>
      </c>
    </row>
    <row r="552" spans="6:44" ht="15.75">
      <c r="F552">
        <v>815</v>
      </c>
      <c r="G552" s="35">
        <v>0.1</v>
      </c>
      <c r="H552" s="35">
        <v>0.5</v>
      </c>
      <c r="I552" s="35">
        <v>0.8</v>
      </c>
      <c r="J552" s="35">
        <v>0.4</v>
      </c>
      <c r="K552" s="35">
        <v>1.7</v>
      </c>
      <c r="L552" s="35">
        <v>0</v>
      </c>
      <c r="M552" s="35"/>
      <c r="N552" s="35">
        <v>1.7</v>
      </c>
      <c r="O552" s="35">
        <v>7.1000003999999999</v>
      </c>
      <c r="P552" s="35">
        <v>3.2</v>
      </c>
      <c r="Q552" s="35"/>
      <c r="R552" s="34">
        <f t="shared" si="228"/>
        <v>0.1</v>
      </c>
      <c r="S552" s="34">
        <f t="shared" si="216"/>
        <v>0.4325</v>
      </c>
      <c r="T552" s="34">
        <f t="shared" si="217"/>
        <v>0.32176000000000005</v>
      </c>
      <c r="U552" s="34">
        <f t="shared" si="229"/>
        <v>-1.1068</v>
      </c>
      <c r="V552" s="15">
        <f t="shared" si="230"/>
        <v>0.24846794868262756</v>
      </c>
      <c r="W552" s="34">
        <f t="shared" si="218"/>
        <v>9.9387179473051035E-2</v>
      </c>
      <c r="X552" s="34">
        <f t="shared" si="219"/>
        <v>1.2900000000000023E-2</v>
      </c>
      <c r="Y552" s="15">
        <f t="shared" si="231"/>
        <v>0.50322495527805666</v>
      </c>
      <c r="Z552" s="34">
        <f t="shared" si="220"/>
        <v>0.85548242397269625</v>
      </c>
      <c r="AA552" s="34">
        <f t="shared" si="221"/>
        <v>-0.3819999999999999</v>
      </c>
      <c r="AB552" s="15">
        <f t="shared" si="232"/>
        <v>0.40564461209270181</v>
      </c>
      <c r="AC552" s="34">
        <f t="shared" si="222"/>
        <v>0</v>
      </c>
      <c r="AD552" s="34">
        <f t="shared" si="233"/>
        <v>-0.79680000000000006</v>
      </c>
      <c r="AE552" s="15">
        <f t="shared" si="234"/>
        <v>0.31071044569635931</v>
      </c>
      <c r="AF552" s="34">
        <f t="shared" si="223"/>
        <v>0.52820775768381079</v>
      </c>
      <c r="AG552" s="34">
        <f t="shared" si="224"/>
        <v>0.80779999999999985</v>
      </c>
      <c r="AH552" s="15">
        <f t="shared" si="235"/>
        <v>0.69164049960599694</v>
      </c>
      <c r="AI552" s="34">
        <f t="shared" si="225"/>
        <v>4.9106478238587776</v>
      </c>
      <c r="AJ552" s="34">
        <f t="shared" si="226"/>
        <v>4.2000000000000925E-3</v>
      </c>
      <c r="AK552" s="15">
        <f t="shared" si="236"/>
        <v>0.50104999845650278</v>
      </c>
      <c r="AL552" s="34">
        <f t="shared" si="227"/>
        <v>1.6033599950608091</v>
      </c>
      <c r="AM552" s="35">
        <f t="shared" si="237"/>
        <v>3.5</v>
      </c>
      <c r="AN552" s="35">
        <f t="shared" si="238"/>
        <v>1.8091296034457471</v>
      </c>
      <c r="AO552" s="35">
        <f t="shared" si="239"/>
        <v>1.6908703965542529</v>
      </c>
      <c r="AP552" s="35">
        <f t="shared" si="240"/>
        <v>12.000000400000001</v>
      </c>
      <c r="AQ552" s="35">
        <f t="shared" si="241"/>
        <v>7.0422155766033976</v>
      </c>
      <c r="AR552" s="35">
        <f t="shared" si="242"/>
        <v>4.9577848233966035</v>
      </c>
    </row>
    <row r="553" spans="6:44" ht="15.75">
      <c r="F553">
        <v>816</v>
      </c>
      <c r="G553" s="35">
        <v>1.8000001000000001</v>
      </c>
      <c r="H553" s="35">
        <v>2.7</v>
      </c>
      <c r="I553" s="35">
        <v>5.5000004999999996</v>
      </c>
      <c r="J553" s="35">
        <v>10</v>
      </c>
      <c r="K553" s="35">
        <v>6.0000004999999996</v>
      </c>
      <c r="L553" s="35">
        <v>1.5000001000000001</v>
      </c>
      <c r="M553" s="35"/>
      <c r="N553" s="35">
        <v>1.7</v>
      </c>
      <c r="O553" s="35">
        <v>7.1000003999999999</v>
      </c>
      <c r="P553" s="35">
        <v>1</v>
      </c>
      <c r="Q553" s="35"/>
      <c r="R553" s="34">
        <f t="shared" si="228"/>
        <v>1.8000001000000001</v>
      </c>
      <c r="S553" s="34">
        <f t="shared" si="216"/>
        <v>2.3355000000000001</v>
      </c>
      <c r="T553" s="34">
        <f t="shared" si="217"/>
        <v>2.2121002010999997</v>
      </c>
      <c r="U553" s="34">
        <f t="shared" si="229"/>
        <v>-1.1068</v>
      </c>
      <c r="V553" s="15">
        <f t="shared" si="230"/>
        <v>0.24846794868262756</v>
      </c>
      <c r="W553" s="34">
        <f t="shared" si="218"/>
        <v>2.4846794868262756</v>
      </c>
      <c r="X553" s="34">
        <f t="shared" si="219"/>
        <v>1.2900000000000023E-2</v>
      </c>
      <c r="Y553" s="15">
        <f t="shared" si="231"/>
        <v>0.50322495527805666</v>
      </c>
      <c r="Z553" s="34">
        <f t="shared" si="220"/>
        <v>3.0193499832808173</v>
      </c>
      <c r="AA553" s="34">
        <f t="shared" si="221"/>
        <v>-0.3819999999999999</v>
      </c>
      <c r="AB553" s="15">
        <f t="shared" si="232"/>
        <v>0.40564461209270181</v>
      </c>
      <c r="AC553" s="34">
        <f t="shared" si="222"/>
        <v>0.60846695870351397</v>
      </c>
      <c r="AD553" s="34">
        <f t="shared" si="233"/>
        <v>-0.79680000000000006</v>
      </c>
      <c r="AE553" s="15">
        <f t="shared" si="234"/>
        <v>0.31071044569635931</v>
      </c>
      <c r="AF553" s="34">
        <f t="shared" si="223"/>
        <v>0.52820775768381079</v>
      </c>
      <c r="AG553" s="34">
        <f t="shared" si="224"/>
        <v>0.80779999999999985</v>
      </c>
      <c r="AH553" s="15">
        <f t="shared" si="235"/>
        <v>0.69164049960599694</v>
      </c>
      <c r="AI553" s="34">
        <f t="shared" si="225"/>
        <v>4.9106478238587776</v>
      </c>
      <c r="AJ553" s="34">
        <f t="shared" si="226"/>
        <v>4.2000000000000925E-3</v>
      </c>
      <c r="AK553" s="15">
        <f t="shared" si="236"/>
        <v>0.50104999845650278</v>
      </c>
      <c r="AL553" s="34">
        <f t="shared" si="227"/>
        <v>0.50104999845650278</v>
      </c>
      <c r="AM553" s="35">
        <f t="shared" si="237"/>
        <v>27.5000012</v>
      </c>
      <c r="AN553" s="35">
        <f t="shared" si="238"/>
        <v>12.460096729910607</v>
      </c>
      <c r="AO553" s="35">
        <f t="shared" si="239"/>
        <v>15.039904470089393</v>
      </c>
      <c r="AP553" s="35">
        <f t="shared" si="240"/>
        <v>9.8000004000000001</v>
      </c>
      <c r="AQ553" s="35">
        <f t="shared" si="241"/>
        <v>5.939905579999091</v>
      </c>
      <c r="AR553" s="35">
        <f t="shared" si="242"/>
        <v>3.8600948200009091</v>
      </c>
    </row>
    <row r="554" spans="6:44" ht="15.75">
      <c r="F554">
        <v>817</v>
      </c>
      <c r="G554" s="35">
        <v>0.70000004999999998</v>
      </c>
      <c r="H554" s="35">
        <v>1.6</v>
      </c>
      <c r="I554" s="35">
        <v>3.8000001999999999</v>
      </c>
      <c r="J554" s="35">
        <v>8.7000010000000003</v>
      </c>
      <c r="K554" s="35">
        <v>1.9000001</v>
      </c>
      <c r="L554" s="35">
        <v>0</v>
      </c>
      <c r="M554" s="35"/>
      <c r="N554" s="35">
        <v>2</v>
      </c>
      <c r="O554" s="35">
        <v>3.0000002000000001</v>
      </c>
      <c r="P554" s="35">
        <v>4</v>
      </c>
      <c r="Q554" s="35"/>
      <c r="R554" s="34">
        <f t="shared" si="228"/>
        <v>0.70000004999999998</v>
      </c>
      <c r="S554" s="34">
        <f t="shared" si="216"/>
        <v>1.3840000000000001</v>
      </c>
      <c r="T554" s="34">
        <f t="shared" si="217"/>
        <v>1.5283600804399999</v>
      </c>
      <c r="U554" s="34">
        <f t="shared" si="229"/>
        <v>-1.1068</v>
      </c>
      <c r="V554" s="15">
        <f t="shared" si="230"/>
        <v>0.24846794868262756</v>
      </c>
      <c r="W554" s="34">
        <f t="shared" si="218"/>
        <v>2.1616714020068084</v>
      </c>
      <c r="X554" s="34">
        <f t="shared" si="219"/>
        <v>1.2900000000000023E-2</v>
      </c>
      <c r="Y554" s="15">
        <f t="shared" si="231"/>
        <v>0.50322495527805666</v>
      </c>
      <c r="Z554" s="34">
        <f t="shared" si="220"/>
        <v>0.95612746535080317</v>
      </c>
      <c r="AA554" s="34">
        <f t="shared" si="221"/>
        <v>-0.3819999999999999</v>
      </c>
      <c r="AB554" s="15">
        <f t="shared" si="232"/>
        <v>0.40564461209270181</v>
      </c>
      <c r="AC554" s="34">
        <f t="shared" si="222"/>
        <v>0</v>
      </c>
      <c r="AD554" s="34">
        <f t="shared" si="233"/>
        <v>-0.79680000000000006</v>
      </c>
      <c r="AE554" s="15">
        <f t="shared" si="234"/>
        <v>0.31071044569635931</v>
      </c>
      <c r="AF554" s="34">
        <f t="shared" si="223"/>
        <v>0.62142089139271861</v>
      </c>
      <c r="AG554" s="34">
        <f t="shared" si="224"/>
        <v>0.80779999999999985</v>
      </c>
      <c r="AH554" s="15">
        <f t="shared" si="235"/>
        <v>0.69164049960599694</v>
      </c>
      <c r="AI554" s="34">
        <f t="shared" si="225"/>
        <v>2.0749216371460908</v>
      </c>
      <c r="AJ554" s="34">
        <f t="shared" si="226"/>
        <v>4.2000000000000925E-3</v>
      </c>
      <c r="AK554" s="15">
        <f t="shared" si="236"/>
        <v>0.50104999845650278</v>
      </c>
      <c r="AL554" s="34">
        <f t="shared" si="227"/>
        <v>2.0041999938260111</v>
      </c>
      <c r="AM554" s="35">
        <f t="shared" si="237"/>
        <v>16.700001350000001</v>
      </c>
      <c r="AN554" s="35">
        <f t="shared" si="238"/>
        <v>6.7301589977976111</v>
      </c>
      <c r="AO554" s="35">
        <f t="shared" si="239"/>
        <v>9.9698423522023898</v>
      </c>
      <c r="AP554" s="35">
        <f t="shared" si="240"/>
        <v>9.0000002000000006</v>
      </c>
      <c r="AQ554" s="35">
        <f t="shared" si="241"/>
        <v>4.7005425223648203</v>
      </c>
      <c r="AR554" s="35">
        <f t="shared" si="242"/>
        <v>4.2994576776351803</v>
      </c>
    </row>
    <row r="555" spans="6:44" ht="15.75">
      <c r="F555">
        <v>818</v>
      </c>
      <c r="G555" s="35">
        <v>0.70000004999999998</v>
      </c>
      <c r="H555" s="35">
        <v>1.1000000000000001</v>
      </c>
      <c r="I555" s="35">
        <v>1.5000001000000001</v>
      </c>
      <c r="J555" s="35">
        <v>3.1000000999999999</v>
      </c>
      <c r="K555" s="35">
        <v>4.7000003000000001</v>
      </c>
      <c r="L555" s="35">
        <v>0</v>
      </c>
      <c r="M555" s="35"/>
      <c r="N555" s="35">
        <v>1.8000001000000001</v>
      </c>
      <c r="O555" s="35">
        <v>0.6</v>
      </c>
      <c r="P555" s="35">
        <v>0</v>
      </c>
      <c r="Q555" s="35"/>
      <c r="R555" s="34">
        <f t="shared" si="228"/>
        <v>0.70000004999999998</v>
      </c>
      <c r="S555" s="34">
        <f t="shared" si="216"/>
        <v>0.95150000000000001</v>
      </c>
      <c r="T555" s="34">
        <f t="shared" si="217"/>
        <v>0.60330004022000006</v>
      </c>
      <c r="U555" s="34">
        <f t="shared" si="229"/>
        <v>-1.1068</v>
      </c>
      <c r="V555" s="15">
        <f t="shared" si="230"/>
        <v>0.24846794868262756</v>
      </c>
      <c r="W555" s="34">
        <f t="shared" si="218"/>
        <v>0.77025066576294032</v>
      </c>
      <c r="X555" s="34">
        <f t="shared" si="219"/>
        <v>1.2900000000000023E-2</v>
      </c>
      <c r="Y555" s="15">
        <f t="shared" si="231"/>
        <v>0.50322495527805666</v>
      </c>
      <c r="Z555" s="34">
        <f t="shared" si="220"/>
        <v>2.365157440774353</v>
      </c>
      <c r="AA555" s="34">
        <f t="shared" si="221"/>
        <v>-0.3819999999999999</v>
      </c>
      <c r="AB555" s="15">
        <f t="shared" si="232"/>
        <v>0.40564461209270181</v>
      </c>
      <c r="AC555" s="34">
        <f t="shared" si="222"/>
        <v>0</v>
      </c>
      <c r="AD555" s="34">
        <f t="shared" si="233"/>
        <v>-0.79680000000000006</v>
      </c>
      <c r="AE555" s="15">
        <f t="shared" si="234"/>
        <v>0.31071044569635931</v>
      </c>
      <c r="AF555" s="34">
        <f t="shared" si="223"/>
        <v>0.55927883332449135</v>
      </c>
      <c r="AG555" s="34">
        <f t="shared" si="224"/>
        <v>0.80779999999999985</v>
      </c>
      <c r="AH555" s="15">
        <f t="shared" si="235"/>
        <v>0.69164049960599694</v>
      </c>
      <c r="AI555" s="34">
        <f t="shared" si="225"/>
        <v>0.41498429976359813</v>
      </c>
      <c r="AJ555" s="34">
        <f t="shared" si="226"/>
        <v>4.2000000000000925E-3</v>
      </c>
      <c r="AK555" s="15">
        <f t="shared" si="236"/>
        <v>0.50104999845650278</v>
      </c>
      <c r="AL555" s="34">
        <f t="shared" si="227"/>
        <v>0</v>
      </c>
      <c r="AM555" s="35">
        <f t="shared" si="237"/>
        <v>11.100000550000001</v>
      </c>
      <c r="AN555" s="35">
        <f t="shared" si="238"/>
        <v>5.3902081967572935</v>
      </c>
      <c r="AO555" s="35">
        <f t="shared" si="239"/>
        <v>5.7097923532427073</v>
      </c>
      <c r="AP555" s="35">
        <f t="shared" si="240"/>
        <v>2.4000001000000002</v>
      </c>
      <c r="AQ555" s="35">
        <f t="shared" si="241"/>
        <v>0.97426313308808954</v>
      </c>
      <c r="AR555" s="35">
        <f t="shared" si="242"/>
        <v>1.4257369669119107</v>
      </c>
    </row>
    <row r="556" spans="6:44" ht="15.75">
      <c r="F556">
        <v>819</v>
      </c>
      <c r="G556" s="35">
        <v>0.70000004999999998</v>
      </c>
      <c r="H556" s="35">
        <v>1.3000001000000001</v>
      </c>
      <c r="I556" s="35">
        <v>3.1000000999999999</v>
      </c>
      <c r="J556" s="35">
        <v>7.5000004999999996</v>
      </c>
      <c r="K556" s="35">
        <v>0</v>
      </c>
      <c r="L556" s="35">
        <v>0</v>
      </c>
      <c r="M556" s="35"/>
      <c r="N556" s="35">
        <v>3.6000000999999999</v>
      </c>
      <c r="O556" s="35">
        <v>0</v>
      </c>
      <c r="P556" s="35">
        <v>0</v>
      </c>
      <c r="Q556" s="35"/>
      <c r="R556" s="34">
        <f t="shared" si="228"/>
        <v>0.70000004999999998</v>
      </c>
      <c r="S556" s="34">
        <f t="shared" si="216"/>
        <v>1.1245000865000001</v>
      </c>
      <c r="T556" s="34">
        <f t="shared" si="217"/>
        <v>1.24682004022</v>
      </c>
      <c r="U556" s="34">
        <f t="shared" si="229"/>
        <v>-1.1068</v>
      </c>
      <c r="V556" s="15">
        <f t="shared" si="230"/>
        <v>0.24846794868262756</v>
      </c>
      <c r="W556" s="34">
        <f t="shared" si="218"/>
        <v>1.863509739353681</v>
      </c>
      <c r="X556" s="34">
        <f t="shared" si="219"/>
        <v>1.2900000000000023E-2</v>
      </c>
      <c r="Y556" s="15">
        <f t="shared" si="231"/>
        <v>0.50322495527805666</v>
      </c>
      <c r="Z556" s="34">
        <f t="shared" si="220"/>
        <v>0</v>
      </c>
      <c r="AA556" s="34">
        <f t="shared" si="221"/>
        <v>-0.3819999999999999</v>
      </c>
      <c r="AB556" s="15">
        <f t="shared" si="232"/>
        <v>0.40564461209270181</v>
      </c>
      <c r="AC556" s="34">
        <f t="shared" si="222"/>
        <v>0</v>
      </c>
      <c r="AD556" s="34">
        <f t="shared" si="233"/>
        <v>-0.79680000000000006</v>
      </c>
      <c r="AE556" s="15">
        <f t="shared" si="234"/>
        <v>0.31071044569635931</v>
      </c>
      <c r="AF556" s="34">
        <f t="shared" si="223"/>
        <v>1.1185576355779381</v>
      </c>
      <c r="AG556" s="34">
        <f t="shared" si="224"/>
        <v>0.80779999999999985</v>
      </c>
      <c r="AH556" s="15">
        <f t="shared" si="235"/>
        <v>0.69164049960599694</v>
      </c>
      <c r="AI556" s="34">
        <f t="shared" si="225"/>
        <v>0</v>
      </c>
      <c r="AJ556" s="34">
        <f t="shared" si="226"/>
        <v>4.2000000000000925E-3</v>
      </c>
      <c r="AK556" s="15">
        <f t="shared" si="236"/>
        <v>0.50104999845650278</v>
      </c>
      <c r="AL556" s="34">
        <f t="shared" si="227"/>
        <v>0</v>
      </c>
      <c r="AM556" s="35">
        <f t="shared" si="237"/>
        <v>12.60000075</v>
      </c>
      <c r="AN556" s="35">
        <f t="shared" si="238"/>
        <v>4.9348299160736815</v>
      </c>
      <c r="AO556" s="35">
        <f t="shared" si="239"/>
        <v>7.665170833926318</v>
      </c>
      <c r="AP556" s="35">
        <f t="shared" si="240"/>
        <v>3.6000000999999999</v>
      </c>
      <c r="AQ556" s="35">
        <f t="shared" si="241"/>
        <v>1.1185576355779381</v>
      </c>
      <c r="AR556" s="35">
        <f t="shared" si="242"/>
        <v>2.4814424644220621</v>
      </c>
    </row>
    <row r="557" spans="6:44" ht="15.75">
      <c r="F557">
        <v>820</v>
      </c>
      <c r="G557" s="35">
        <v>0.2</v>
      </c>
      <c r="H557" s="35">
        <v>1.9000001</v>
      </c>
      <c r="I557" s="35">
        <v>0.8</v>
      </c>
      <c r="J557" s="35">
        <v>0.4</v>
      </c>
      <c r="K557" s="35">
        <v>1.1000000000000001</v>
      </c>
      <c r="L557" s="35">
        <v>0</v>
      </c>
      <c r="M557" s="35"/>
      <c r="N557" s="35">
        <v>1</v>
      </c>
      <c r="O557" s="35">
        <v>0</v>
      </c>
      <c r="P557" s="35">
        <v>0</v>
      </c>
      <c r="Q557" s="35"/>
      <c r="R557" s="34">
        <f t="shared" si="228"/>
        <v>0.2</v>
      </c>
      <c r="S557" s="34">
        <f t="shared" si="216"/>
        <v>1.6435000865</v>
      </c>
      <c r="T557" s="34">
        <f t="shared" si="217"/>
        <v>0.32176000000000005</v>
      </c>
      <c r="U557" s="34">
        <f t="shared" si="229"/>
        <v>-1.1068</v>
      </c>
      <c r="V557" s="15">
        <f t="shared" si="230"/>
        <v>0.24846794868262756</v>
      </c>
      <c r="W557" s="34">
        <f t="shared" si="218"/>
        <v>9.9387179473051035E-2</v>
      </c>
      <c r="X557" s="34">
        <f t="shared" si="219"/>
        <v>1.2900000000000023E-2</v>
      </c>
      <c r="Y557" s="15">
        <f t="shared" si="231"/>
        <v>0.50322495527805666</v>
      </c>
      <c r="Z557" s="34">
        <f t="shared" si="220"/>
        <v>0.55354745080586243</v>
      </c>
      <c r="AA557" s="34">
        <f t="shared" si="221"/>
        <v>-0.3819999999999999</v>
      </c>
      <c r="AB557" s="15">
        <f t="shared" si="232"/>
        <v>0.40564461209270181</v>
      </c>
      <c r="AC557" s="34">
        <f t="shared" si="222"/>
        <v>0</v>
      </c>
      <c r="AD557" s="34">
        <f t="shared" si="233"/>
        <v>-0.79680000000000006</v>
      </c>
      <c r="AE557" s="15">
        <f t="shared" si="234"/>
        <v>0.31071044569635931</v>
      </c>
      <c r="AF557" s="34">
        <f t="shared" si="223"/>
        <v>0.31071044569635931</v>
      </c>
      <c r="AG557" s="34">
        <f t="shared" si="224"/>
        <v>0.80779999999999985</v>
      </c>
      <c r="AH557" s="15">
        <f t="shared" si="235"/>
        <v>0.69164049960599694</v>
      </c>
      <c r="AI557" s="34">
        <f t="shared" si="225"/>
        <v>0</v>
      </c>
      <c r="AJ557" s="34">
        <f t="shared" si="226"/>
        <v>4.2000000000000925E-3</v>
      </c>
      <c r="AK557" s="15">
        <f t="shared" si="236"/>
        <v>0.50104999845650278</v>
      </c>
      <c r="AL557" s="34">
        <f t="shared" si="227"/>
        <v>0</v>
      </c>
      <c r="AM557" s="35">
        <f t="shared" si="237"/>
        <v>4.4000000999999997</v>
      </c>
      <c r="AN557" s="35">
        <f t="shared" si="238"/>
        <v>2.8181947167789136</v>
      </c>
      <c r="AO557" s="35">
        <f t="shared" si="239"/>
        <v>1.5818053832210861</v>
      </c>
      <c r="AP557" s="35">
        <f t="shared" si="240"/>
        <v>1</v>
      </c>
      <c r="AQ557" s="35">
        <f t="shared" si="241"/>
        <v>0.31071044569635931</v>
      </c>
      <c r="AR557" s="35">
        <f t="shared" si="242"/>
        <v>0.68928955430364069</v>
      </c>
    </row>
    <row r="558" spans="6:44" ht="15.75">
      <c r="F558">
        <v>821</v>
      </c>
      <c r="G558" s="35">
        <v>1.8000001000000001</v>
      </c>
      <c r="H558" s="35">
        <v>2.7</v>
      </c>
      <c r="I558" s="35">
        <v>5.5000004999999996</v>
      </c>
      <c r="J558" s="35">
        <v>10</v>
      </c>
      <c r="K558" s="35">
        <v>6.0000004999999996</v>
      </c>
      <c r="L558" s="35">
        <v>1.5000001000000001</v>
      </c>
      <c r="M558" s="35"/>
      <c r="N558" s="35">
        <v>1.5000001000000001</v>
      </c>
      <c r="O558" s="35">
        <v>5.5000004999999996</v>
      </c>
      <c r="P558" s="35">
        <v>0.5</v>
      </c>
      <c r="Q558" s="35"/>
      <c r="R558" s="34">
        <f t="shared" si="228"/>
        <v>1.8000001000000001</v>
      </c>
      <c r="S558" s="34">
        <f t="shared" si="216"/>
        <v>2.3355000000000001</v>
      </c>
      <c r="T558" s="34">
        <f t="shared" si="217"/>
        <v>2.2121002010999997</v>
      </c>
      <c r="U558" s="34">
        <f t="shared" si="229"/>
        <v>-1.1068</v>
      </c>
      <c r="V558" s="15">
        <f t="shared" si="230"/>
        <v>0.24846794868262756</v>
      </c>
      <c r="W558" s="34">
        <f t="shared" si="218"/>
        <v>2.4846794868262756</v>
      </c>
      <c r="X558" s="34">
        <f t="shared" si="219"/>
        <v>1.2900000000000023E-2</v>
      </c>
      <c r="Y558" s="15">
        <f t="shared" si="231"/>
        <v>0.50322495527805666</v>
      </c>
      <c r="Z558" s="34">
        <f t="shared" si="220"/>
        <v>3.0193499832808173</v>
      </c>
      <c r="AA558" s="34">
        <f t="shared" si="221"/>
        <v>-0.3819999999999999</v>
      </c>
      <c r="AB558" s="15">
        <f t="shared" si="232"/>
        <v>0.40564461209270181</v>
      </c>
      <c r="AC558" s="34">
        <f t="shared" si="222"/>
        <v>0.60846695870351397</v>
      </c>
      <c r="AD558" s="34">
        <f t="shared" si="233"/>
        <v>-0.79680000000000006</v>
      </c>
      <c r="AE558" s="15">
        <f t="shared" si="234"/>
        <v>0.31071044569635931</v>
      </c>
      <c r="AF558" s="34">
        <f t="shared" si="223"/>
        <v>0.46606569961558353</v>
      </c>
      <c r="AG558" s="34">
        <f t="shared" si="224"/>
        <v>0.80779999999999985</v>
      </c>
      <c r="AH558" s="15">
        <f t="shared" si="235"/>
        <v>0.69164049960599694</v>
      </c>
      <c r="AI558" s="34">
        <f t="shared" si="225"/>
        <v>3.8040230936532327</v>
      </c>
      <c r="AJ558" s="34">
        <f t="shared" si="226"/>
        <v>4.2000000000000925E-3</v>
      </c>
      <c r="AK558" s="15">
        <f t="shared" si="236"/>
        <v>0.50104999845650278</v>
      </c>
      <c r="AL558" s="34">
        <f t="shared" si="227"/>
        <v>0.25052499922825139</v>
      </c>
      <c r="AM558" s="35">
        <f t="shared" si="237"/>
        <v>27.5000012</v>
      </c>
      <c r="AN558" s="35">
        <f t="shared" si="238"/>
        <v>12.460096729910607</v>
      </c>
      <c r="AO558" s="35">
        <f t="shared" si="239"/>
        <v>15.039904470089393</v>
      </c>
      <c r="AP558" s="35">
        <f t="shared" si="240"/>
        <v>7.5000005999999999</v>
      </c>
      <c r="AQ558" s="35">
        <f t="shared" si="241"/>
        <v>4.520613792497068</v>
      </c>
      <c r="AR558" s="35">
        <f t="shared" si="242"/>
        <v>2.9793868075029319</v>
      </c>
    </row>
    <row r="559" spans="6:44" ht="15.75">
      <c r="F559">
        <v>822</v>
      </c>
      <c r="G559" s="35">
        <v>0.5</v>
      </c>
      <c r="H559" s="35">
        <v>1.7</v>
      </c>
      <c r="I559" s="35">
        <v>3.3000001999999999</v>
      </c>
      <c r="J559" s="35">
        <v>11.400001</v>
      </c>
      <c r="K559" s="35">
        <v>2.1000000999999999</v>
      </c>
      <c r="L559" s="35">
        <v>0</v>
      </c>
      <c r="M559" s="35"/>
      <c r="N559" s="35">
        <v>0.90000004</v>
      </c>
      <c r="O559" s="35">
        <v>0.2</v>
      </c>
      <c r="P559" s="35">
        <v>0</v>
      </c>
      <c r="Q559" s="35"/>
      <c r="R559" s="34">
        <f t="shared" si="228"/>
        <v>0.5</v>
      </c>
      <c r="S559" s="34">
        <f t="shared" si="216"/>
        <v>1.4704999999999999</v>
      </c>
      <c r="T559" s="34">
        <f t="shared" si="217"/>
        <v>1.3272600804399999</v>
      </c>
      <c r="U559" s="34">
        <f t="shared" si="229"/>
        <v>-1.1068</v>
      </c>
      <c r="V559" s="15">
        <f t="shared" si="230"/>
        <v>0.24846794868262756</v>
      </c>
      <c r="W559" s="34">
        <f t="shared" si="218"/>
        <v>2.8325348634499026</v>
      </c>
      <c r="X559" s="34">
        <f t="shared" si="219"/>
        <v>1.2900000000000023E-2</v>
      </c>
      <c r="Y559" s="15">
        <f t="shared" si="231"/>
        <v>0.50322495527805666</v>
      </c>
      <c r="Z559" s="34">
        <f t="shared" si="220"/>
        <v>1.0567724564064145</v>
      </c>
      <c r="AA559" s="34">
        <f t="shared" si="221"/>
        <v>-0.3819999999999999</v>
      </c>
      <c r="AB559" s="15">
        <f t="shared" si="232"/>
        <v>0.40564461209270181</v>
      </c>
      <c r="AC559" s="34">
        <f t="shared" si="222"/>
        <v>0</v>
      </c>
      <c r="AD559" s="34">
        <f t="shared" si="233"/>
        <v>-0.79680000000000006</v>
      </c>
      <c r="AE559" s="15">
        <f t="shared" si="234"/>
        <v>0.31071044569635931</v>
      </c>
      <c r="AF559" s="34">
        <f t="shared" si="223"/>
        <v>0.27963941355514121</v>
      </c>
      <c r="AG559" s="34">
        <f t="shared" si="224"/>
        <v>0.80779999999999985</v>
      </c>
      <c r="AH559" s="15">
        <f t="shared" si="235"/>
        <v>0.69164049960599694</v>
      </c>
      <c r="AI559" s="34">
        <f t="shared" si="225"/>
        <v>0.1383280999211994</v>
      </c>
      <c r="AJ559" s="34">
        <f t="shared" si="226"/>
        <v>4.2000000000000925E-3</v>
      </c>
      <c r="AK559" s="15">
        <f t="shared" si="236"/>
        <v>0.50104999845650278</v>
      </c>
      <c r="AL559" s="34">
        <f t="shared" si="227"/>
        <v>0</v>
      </c>
      <c r="AM559" s="35">
        <f t="shared" si="237"/>
        <v>19.000001299999997</v>
      </c>
      <c r="AN559" s="35">
        <f t="shared" si="238"/>
        <v>7.1870674002963169</v>
      </c>
      <c r="AO559" s="35">
        <f t="shared" si="239"/>
        <v>11.81293389970368</v>
      </c>
      <c r="AP559" s="35">
        <f t="shared" si="240"/>
        <v>1.1000000400000001</v>
      </c>
      <c r="AQ559" s="35">
        <f t="shared" si="241"/>
        <v>0.41796751347634065</v>
      </c>
      <c r="AR559" s="35">
        <f t="shared" si="242"/>
        <v>0.68203252652365942</v>
      </c>
    </row>
    <row r="560" spans="6:44" ht="15.75">
      <c r="F560">
        <v>823</v>
      </c>
      <c r="G560" s="35">
        <v>0.70000004999999998</v>
      </c>
      <c r="H560" s="35">
        <v>1.6</v>
      </c>
      <c r="I560" s="35">
        <v>1.9000001</v>
      </c>
      <c r="J560" s="35">
        <v>11.700001</v>
      </c>
      <c r="K560" s="35">
        <v>11.500000999999999</v>
      </c>
      <c r="L560" s="35">
        <v>0</v>
      </c>
      <c r="M560" s="35"/>
      <c r="N560" s="35">
        <v>2.2000000000000002</v>
      </c>
      <c r="O560" s="35">
        <v>2.2000000000000002</v>
      </c>
      <c r="P560" s="35">
        <v>0</v>
      </c>
      <c r="Q560" s="35"/>
      <c r="R560" s="34">
        <f t="shared" si="228"/>
        <v>0.70000004999999998</v>
      </c>
      <c r="S560" s="34">
        <f t="shared" si="216"/>
        <v>1.3840000000000001</v>
      </c>
      <c r="T560" s="34">
        <f t="shared" si="217"/>
        <v>0.76418004021999997</v>
      </c>
      <c r="U560" s="34">
        <f t="shared" si="229"/>
        <v>-1.1068</v>
      </c>
      <c r="V560" s="15">
        <f t="shared" si="230"/>
        <v>0.24846794868262756</v>
      </c>
      <c r="W560" s="34">
        <f t="shared" si="218"/>
        <v>2.9070752480546913</v>
      </c>
      <c r="X560" s="34">
        <f t="shared" si="219"/>
        <v>1.2900000000000023E-2</v>
      </c>
      <c r="Y560" s="15">
        <f t="shared" si="231"/>
        <v>0.50322495527805666</v>
      </c>
      <c r="Z560" s="34">
        <f t="shared" si="220"/>
        <v>5.7870874889226069</v>
      </c>
      <c r="AA560" s="34">
        <f t="shared" si="221"/>
        <v>-0.3819999999999999</v>
      </c>
      <c r="AB560" s="15">
        <f t="shared" si="232"/>
        <v>0.40564461209270181</v>
      </c>
      <c r="AC560" s="34">
        <f t="shared" si="222"/>
        <v>0</v>
      </c>
      <c r="AD560" s="34">
        <f t="shared" si="233"/>
        <v>-0.79680000000000006</v>
      </c>
      <c r="AE560" s="15">
        <f t="shared" si="234"/>
        <v>0.31071044569635931</v>
      </c>
      <c r="AF560" s="34">
        <f t="shared" si="223"/>
        <v>0.68356298053199049</v>
      </c>
      <c r="AG560" s="34">
        <f t="shared" si="224"/>
        <v>0.80779999999999985</v>
      </c>
      <c r="AH560" s="15">
        <f t="shared" si="235"/>
        <v>0.69164049960599694</v>
      </c>
      <c r="AI560" s="34">
        <f t="shared" si="225"/>
        <v>1.5216090991331934</v>
      </c>
      <c r="AJ560" s="34">
        <f t="shared" si="226"/>
        <v>4.2000000000000925E-3</v>
      </c>
      <c r="AK560" s="15">
        <f t="shared" si="236"/>
        <v>0.50104999845650278</v>
      </c>
      <c r="AL560" s="34">
        <f t="shared" si="227"/>
        <v>0</v>
      </c>
      <c r="AM560" s="35">
        <f t="shared" si="237"/>
        <v>27.400002149999999</v>
      </c>
      <c r="AN560" s="35">
        <f t="shared" si="238"/>
        <v>11.542342827197299</v>
      </c>
      <c r="AO560" s="35">
        <f t="shared" si="239"/>
        <v>15.8576593228027</v>
      </c>
      <c r="AP560" s="35">
        <f t="shared" si="240"/>
        <v>4.4000000000000004</v>
      </c>
      <c r="AQ560" s="35">
        <f t="shared" si="241"/>
        <v>2.2051720796651839</v>
      </c>
      <c r="AR560" s="35">
        <f t="shared" si="242"/>
        <v>2.1948279203348164</v>
      </c>
    </row>
    <row r="561" spans="6:44" ht="15.75">
      <c r="F561">
        <v>824</v>
      </c>
      <c r="G561" s="35">
        <v>4.0000002999999999E-2</v>
      </c>
      <c r="H561" s="35">
        <v>0.2</v>
      </c>
      <c r="I561" s="35">
        <v>0.5</v>
      </c>
      <c r="J561" s="35">
        <v>1</v>
      </c>
      <c r="K561" s="35">
        <v>1</v>
      </c>
      <c r="L561" s="35">
        <v>0</v>
      </c>
      <c r="M561" s="35"/>
      <c r="N561" s="35">
        <v>1</v>
      </c>
      <c r="O561" s="35">
        <v>1</v>
      </c>
      <c r="P561" s="35">
        <v>0</v>
      </c>
      <c r="Q561" s="35"/>
      <c r="R561" s="34">
        <f t="shared" si="228"/>
        <v>4.0000002999999999E-2</v>
      </c>
      <c r="S561" s="34">
        <f t="shared" si="216"/>
        <v>0.17300000000000001</v>
      </c>
      <c r="T561" s="34">
        <f t="shared" si="217"/>
        <v>0.2011</v>
      </c>
      <c r="U561" s="34">
        <f t="shared" si="229"/>
        <v>-1.1068</v>
      </c>
      <c r="V561" s="15">
        <f t="shared" si="230"/>
        <v>0.24846794868262756</v>
      </c>
      <c r="W561" s="34">
        <f t="shared" si="218"/>
        <v>0.24846794868262756</v>
      </c>
      <c r="X561" s="34">
        <f t="shared" si="219"/>
        <v>1.2900000000000023E-2</v>
      </c>
      <c r="Y561" s="15">
        <f t="shared" si="231"/>
        <v>0.50322495527805666</v>
      </c>
      <c r="Z561" s="34">
        <f t="shared" si="220"/>
        <v>0.50322495527805666</v>
      </c>
      <c r="AA561" s="34">
        <f t="shared" si="221"/>
        <v>-0.3819999999999999</v>
      </c>
      <c r="AB561" s="15">
        <f t="shared" si="232"/>
        <v>0.40564461209270181</v>
      </c>
      <c r="AC561" s="34">
        <f t="shared" si="222"/>
        <v>0</v>
      </c>
      <c r="AD561" s="34">
        <f t="shared" si="233"/>
        <v>-0.79680000000000006</v>
      </c>
      <c r="AE561" s="15">
        <f t="shared" si="234"/>
        <v>0.31071044569635931</v>
      </c>
      <c r="AF561" s="34">
        <f t="shared" si="223"/>
        <v>0.31071044569635931</v>
      </c>
      <c r="AG561" s="34">
        <f t="shared" si="224"/>
        <v>0.80779999999999985</v>
      </c>
      <c r="AH561" s="15">
        <f t="shared" si="235"/>
        <v>0.69164049960599694</v>
      </c>
      <c r="AI561" s="34">
        <f t="shared" si="225"/>
        <v>0.69164049960599694</v>
      </c>
      <c r="AJ561" s="34">
        <f t="shared" si="226"/>
        <v>4.2000000000000925E-3</v>
      </c>
      <c r="AK561" s="15">
        <f t="shared" si="236"/>
        <v>0.50104999845650278</v>
      </c>
      <c r="AL561" s="34">
        <f t="shared" si="227"/>
        <v>0</v>
      </c>
      <c r="AM561" s="35">
        <f t="shared" si="237"/>
        <v>2.740000003</v>
      </c>
      <c r="AN561" s="35">
        <f t="shared" si="238"/>
        <v>1.1657929069606843</v>
      </c>
      <c r="AO561" s="35">
        <f t="shared" si="239"/>
        <v>1.5742070960393157</v>
      </c>
      <c r="AP561" s="35">
        <f t="shared" si="240"/>
        <v>2</v>
      </c>
      <c r="AQ561" s="35">
        <f t="shared" si="241"/>
        <v>1.0023509453023562</v>
      </c>
      <c r="AR561" s="35">
        <f t="shared" si="242"/>
        <v>0.99764905469764376</v>
      </c>
    </row>
    <row r="562" spans="6:44" ht="15.75">
      <c r="F562">
        <v>825</v>
      </c>
      <c r="G562" s="35">
        <v>0.3</v>
      </c>
      <c r="H562" s="35">
        <v>0.2</v>
      </c>
      <c r="I562" s="35">
        <v>0.24000001000000001</v>
      </c>
      <c r="J562" s="35">
        <v>0.5</v>
      </c>
      <c r="K562" s="35">
        <v>0.3</v>
      </c>
      <c r="L562" s="35">
        <v>0.2</v>
      </c>
      <c r="M562" s="35"/>
      <c r="N562" s="35">
        <v>0.5</v>
      </c>
      <c r="O562" s="35">
        <v>0.70000004999999998</v>
      </c>
      <c r="P562" s="35">
        <v>0.8</v>
      </c>
      <c r="Q562" s="35"/>
      <c r="R562" s="34">
        <f t="shared" si="228"/>
        <v>0.3</v>
      </c>
      <c r="S562" s="34">
        <f t="shared" si="216"/>
        <v>0.17300000000000001</v>
      </c>
      <c r="T562" s="34">
        <f t="shared" si="217"/>
        <v>9.6528004022E-2</v>
      </c>
      <c r="U562" s="34">
        <f t="shared" si="229"/>
        <v>-1.1068</v>
      </c>
      <c r="V562" s="15">
        <f t="shared" si="230"/>
        <v>0.24846794868262756</v>
      </c>
      <c r="W562" s="34">
        <f t="shared" si="218"/>
        <v>0.12423397434131378</v>
      </c>
      <c r="X562" s="34">
        <f t="shared" si="219"/>
        <v>1.2900000000000023E-2</v>
      </c>
      <c r="Y562" s="15">
        <f t="shared" si="231"/>
        <v>0.50322495527805666</v>
      </c>
      <c r="Z562" s="34">
        <f t="shared" si="220"/>
        <v>0.15096748658341699</v>
      </c>
      <c r="AA562" s="34">
        <f t="shared" si="221"/>
        <v>-0.3819999999999999</v>
      </c>
      <c r="AB562" s="15">
        <f t="shared" si="232"/>
        <v>0.40564461209270181</v>
      </c>
      <c r="AC562" s="34">
        <f t="shared" si="222"/>
        <v>8.1128922418540361E-2</v>
      </c>
      <c r="AD562" s="34">
        <f t="shared" si="233"/>
        <v>-0.79680000000000006</v>
      </c>
      <c r="AE562" s="15">
        <f t="shared" si="234"/>
        <v>0.31071044569635931</v>
      </c>
      <c r="AF562" s="34">
        <f t="shared" si="223"/>
        <v>0.15535522284817965</v>
      </c>
      <c r="AG562" s="34">
        <f t="shared" si="224"/>
        <v>0.80779999999999985</v>
      </c>
      <c r="AH562" s="15">
        <f t="shared" si="235"/>
        <v>0.69164049960599694</v>
      </c>
      <c r="AI562" s="34">
        <f t="shared" si="225"/>
        <v>0.48414838430622281</v>
      </c>
      <c r="AJ562" s="34">
        <f t="shared" si="226"/>
        <v>4.2000000000000925E-3</v>
      </c>
      <c r="AK562" s="15">
        <f t="shared" si="236"/>
        <v>0.50104999845650278</v>
      </c>
      <c r="AL562" s="34">
        <f t="shared" si="227"/>
        <v>0.40083999876520227</v>
      </c>
      <c r="AM562" s="35">
        <f t="shared" si="237"/>
        <v>1.7400000100000002</v>
      </c>
      <c r="AN562" s="35">
        <f t="shared" si="238"/>
        <v>0.92585838736527104</v>
      </c>
      <c r="AO562" s="35">
        <f t="shared" si="239"/>
        <v>0.81414162263472911</v>
      </c>
      <c r="AP562" s="35">
        <f t="shared" si="240"/>
        <v>2.0000000499999997</v>
      </c>
      <c r="AQ562" s="35">
        <f t="shared" si="241"/>
        <v>1.0403436059196047</v>
      </c>
      <c r="AR562" s="35">
        <f t="shared" si="242"/>
        <v>0.95965644408039497</v>
      </c>
    </row>
    <row r="563" spans="6:44" ht="15.75">
      <c r="F563">
        <v>826</v>
      </c>
      <c r="G563" s="35">
        <v>2</v>
      </c>
      <c r="H563" s="35">
        <v>3.1000000999999999</v>
      </c>
      <c r="I563" s="35">
        <v>6.5000004999999996</v>
      </c>
      <c r="J563" s="35">
        <v>10</v>
      </c>
      <c r="K563" s="35">
        <v>8</v>
      </c>
      <c r="L563" s="35">
        <v>1</v>
      </c>
      <c r="M563" s="35"/>
      <c r="N563" s="35">
        <v>1.5000001000000001</v>
      </c>
      <c r="O563" s="35">
        <v>5.5000004999999996</v>
      </c>
      <c r="P563" s="35">
        <v>0.5</v>
      </c>
      <c r="Q563" s="35"/>
      <c r="R563" s="34">
        <f t="shared" si="228"/>
        <v>2</v>
      </c>
      <c r="S563" s="34">
        <f t="shared" si="216"/>
        <v>2.6815000864999998</v>
      </c>
      <c r="T563" s="34">
        <f t="shared" si="217"/>
        <v>2.6143002010999998</v>
      </c>
      <c r="U563" s="34">
        <f t="shared" si="229"/>
        <v>-1.1068</v>
      </c>
      <c r="V563" s="15">
        <f t="shared" si="230"/>
        <v>0.24846794868262756</v>
      </c>
      <c r="W563" s="34">
        <f t="shared" si="218"/>
        <v>2.4846794868262756</v>
      </c>
      <c r="X563" s="34">
        <f t="shared" si="219"/>
        <v>1.2900000000000023E-2</v>
      </c>
      <c r="Y563" s="15">
        <f t="shared" si="231"/>
        <v>0.50322495527805666</v>
      </c>
      <c r="Z563" s="34">
        <f t="shared" si="220"/>
        <v>4.0257996422244533</v>
      </c>
      <c r="AA563" s="34">
        <f t="shared" si="221"/>
        <v>-0.3819999999999999</v>
      </c>
      <c r="AB563" s="15">
        <f t="shared" si="232"/>
        <v>0.40564461209270181</v>
      </c>
      <c r="AC563" s="34">
        <f t="shared" si="222"/>
        <v>0.40564461209270181</v>
      </c>
      <c r="AD563" s="34">
        <f t="shared" si="233"/>
        <v>-0.79680000000000006</v>
      </c>
      <c r="AE563" s="15">
        <f t="shared" si="234"/>
        <v>0.31071044569635931</v>
      </c>
      <c r="AF563" s="34">
        <f t="shared" si="223"/>
        <v>0.46606569961558353</v>
      </c>
      <c r="AG563" s="34">
        <f t="shared" si="224"/>
        <v>0.80779999999999985</v>
      </c>
      <c r="AH563" s="15">
        <f t="shared" si="235"/>
        <v>0.69164049960599694</v>
      </c>
      <c r="AI563" s="34">
        <f t="shared" si="225"/>
        <v>3.8040230936532327</v>
      </c>
      <c r="AJ563" s="34">
        <f t="shared" si="226"/>
        <v>4.2000000000000925E-3</v>
      </c>
      <c r="AK563" s="15">
        <f t="shared" si="236"/>
        <v>0.50104999845650278</v>
      </c>
      <c r="AL563" s="34">
        <f t="shared" si="227"/>
        <v>0.25052499922825139</v>
      </c>
      <c r="AM563" s="35">
        <f t="shared" si="237"/>
        <v>30.600000600000001</v>
      </c>
      <c r="AN563" s="35">
        <f t="shared" si="238"/>
        <v>14.211924028743431</v>
      </c>
      <c r="AO563" s="35">
        <f t="shared" si="239"/>
        <v>16.388076571256569</v>
      </c>
      <c r="AP563" s="35">
        <f t="shared" si="240"/>
        <v>7.5000005999999999</v>
      </c>
      <c r="AQ563" s="35">
        <f t="shared" si="241"/>
        <v>4.520613792497068</v>
      </c>
      <c r="AR563" s="35">
        <f t="shared" si="242"/>
        <v>2.9793868075029319</v>
      </c>
    </row>
    <row r="564" spans="6:44" ht="15.75">
      <c r="F564">
        <v>827</v>
      </c>
      <c r="G564" s="35">
        <v>1</v>
      </c>
      <c r="H564" s="35">
        <v>1.5000001000000001</v>
      </c>
      <c r="I564" s="35">
        <v>1.1000000000000001</v>
      </c>
      <c r="J564" s="35">
        <v>7.4000006000000003</v>
      </c>
      <c r="K564" s="35">
        <v>1.5000001000000001</v>
      </c>
      <c r="L564" s="35">
        <v>0</v>
      </c>
      <c r="M564" s="35"/>
      <c r="N564" s="35">
        <v>5</v>
      </c>
      <c r="O564" s="35">
        <v>1</v>
      </c>
      <c r="P564" s="35">
        <v>0</v>
      </c>
      <c r="Q564" s="35"/>
      <c r="R564" s="34">
        <f t="shared" si="228"/>
        <v>1</v>
      </c>
      <c r="S564" s="34">
        <f t="shared" si="216"/>
        <v>1.2975000864999999</v>
      </c>
      <c r="T564" s="34">
        <f t="shared" si="217"/>
        <v>0.44242000000000004</v>
      </c>
      <c r="U564" s="34">
        <f t="shared" si="229"/>
        <v>-1.1068</v>
      </c>
      <c r="V564" s="15">
        <f t="shared" si="230"/>
        <v>0.24846794868262756</v>
      </c>
      <c r="W564" s="34">
        <f t="shared" si="218"/>
        <v>1.8386629693322132</v>
      </c>
      <c r="X564" s="34">
        <f t="shared" si="219"/>
        <v>1.2900000000000023E-2</v>
      </c>
      <c r="Y564" s="15">
        <f t="shared" si="231"/>
        <v>0.50322495527805666</v>
      </c>
      <c r="Z564" s="34">
        <f t="shared" si="220"/>
        <v>0.75483748323958055</v>
      </c>
      <c r="AA564" s="34">
        <f t="shared" si="221"/>
        <v>-0.3819999999999999</v>
      </c>
      <c r="AB564" s="15">
        <f t="shared" si="232"/>
        <v>0.40564461209270181</v>
      </c>
      <c r="AC564" s="34">
        <f t="shared" si="222"/>
        <v>0</v>
      </c>
      <c r="AD564" s="34">
        <f t="shared" si="233"/>
        <v>-0.79680000000000006</v>
      </c>
      <c r="AE564" s="15">
        <f t="shared" si="234"/>
        <v>0.31071044569635931</v>
      </c>
      <c r="AF564" s="34">
        <f t="shared" si="223"/>
        <v>1.5535522284817964</v>
      </c>
      <c r="AG564" s="34">
        <f t="shared" si="224"/>
        <v>0.80779999999999985</v>
      </c>
      <c r="AH564" s="15">
        <f t="shared" si="235"/>
        <v>0.69164049960599694</v>
      </c>
      <c r="AI564" s="34">
        <f t="shared" si="225"/>
        <v>0.69164049960599694</v>
      </c>
      <c r="AJ564" s="34">
        <f t="shared" si="226"/>
        <v>4.2000000000000925E-3</v>
      </c>
      <c r="AK564" s="15">
        <f t="shared" si="236"/>
        <v>0.50104999845650278</v>
      </c>
      <c r="AL564" s="34">
        <f t="shared" si="227"/>
        <v>0</v>
      </c>
      <c r="AM564" s="35">
        <f t="shared" si="237"/>
        <v>12.5000008</v>
      </c>
      <c r="AN564" s="35">
        <f t="shared" si="238"/>
        <v>5.3334205390717937</v>
      </c>
      <c r="AO564" s="35">
        <f t="shared" si="239"/>
        <v>7.1665802609282068</v>
      </c>
      <c r="AP564" s="35">
        <f t="shared" si="240"/>
        <v>6</v>
      </c>
      <c r="AQ564" s="35">
        <f t="shared" si="241"/>
        <v>2.2451927280877935</v>
      </c>
      <c r="AR564" s="35">
        <f t="shared" si="242"/>
        <v>3.7548072719122065</v>
      </c>
    </row>
    <row r="565" spans="6:44" ht="15.75">
      <c r="F565">
        <v>828</v>
      </c>
      <c r="G565" s="35">
        <v>0.70000004999999998</v>
      </c>
      <c r="H565" s="35">
        <v>1.6</v>
      </c>
      <c r="I565" s="35">
        <v>1.9000001</v>
      </c>
      <c r="J565" s="35">
        <v>11.700001</v>
      </c>
      <c r="K565" s="35">
        <v>11.500000999999999</v>
      </c>
      <c r="L565" s="35">
        <v>1.8000001000000001</v>
      </c>
      <c r="M565" s="35"/>
      <c r="N565" s="35">
        <v>2.2000000000000002</v>
      </c>
      <c r="O565" s="35">
        <v>2.2000000000000002</v>
      </c>
      <c r="P565" s="35">
        <v>0</v>
      </c>
      <c r="Q565" s="35"/>
      <c r="R565" s="34">
        <f t="shared" si="228"/>
        <v>0.70000004999999998</v>
      </c>
      <c r="S565" s="34">
        <f t="shared" si="216"/>
        <v>1.3840000000000001</v>
      </c>
      <c r="T565" s="34">
        <f t="shared" si="217"/>
        <v>0.76418004021999997</v>
      </c>
      <c r="U565" s="34">
        <f t="shared" si="229"/>
        <v>-1.1068</v>
      </c>
      <c r="V565" s="15">
        <f t="shared" si="230"/>
        <v>0.24846794868262756</v>
      </c>
      <c r="W565" s="34">
        <f t="shared" si="218"/>
        <v>2.9070752480546913</v>
      </c>
      <c r="X565" s="34">
        <f t="shared" si="219"/>
        <v>1.2900000000000023E-2</v>
      </c>
      <c r="Y565" s="15">
        <f t="shared" si="231"/>
        <v>0.50322495527805666</v>
      </c>
      <c r="Z565" s="34">
        <f t="shared" si="220"/>
        <v>5.7870874889226069</v>
      </c>
      <c r="AA565" s="34">
        <f t="shared" si="221"/>
        <v>-0.3819999999999999</v>
      </c>
      <c r="AB565" s="15">
        <f t="shared" si="232"/>
        <v>0.40564461209270181</v>
      </c>
      <c r="AC565" s="34">
        <f t="shared" si="222"/>
        <v>0.73016034233132454</v>
      </c>
      <c r="AD565" s="34">
        <f t="shared" si="233"/>
        <v>-0.79680000000000006</v>
      </c>
      <c r="AE565" s="15">
        <f t="shared" si="234"/>
        <v>0.31071044569635931</v>
      </c>
      <c r="AF565" s="34">
        <f t="shared" si="223"/>
        <v>0.68356298053199049</v>
      </c>
      <c r="AG565" s="34">
        <f t="shared" si="224"/>
        <v>0.80779999999999985</v>
      </c>
      <c r="AH565" s="15">
        <f t="shared" si="235"/>
        <v>0.69164049960599694</v>
      </c>
      <c r="AI565" s="34">
        <f t="shared" si="225"/>
        <v>1.5216090991331934</v>
      </c>
      <c r="AJ565" s="34">
        <f t="shared" si="226"/>
        <v>4.2000000000000925E-3</v>
      </c>
      <c r="AK565" s="15">
        <f t="shared" si="236"/>
        <v>0.50104999845650278</v>
      </c>
      <c r="AL565" s="34">
        <f t="shared" si="227"/>
        <v>0</v>
      </c>
      <c r="AM565" s="35">
        <f t="shared" si="237"/>
        <v>29.200002249999997</v>
      </c>
      <c r="AN565" s="35">
        <f t="shared" si="238"/>
        <v>12.272503169528623</v>
      </c>
      <c r="AO565" s="35">
        <f t="shared" si="239"/>
        <v>16.927499080471375</v>
      </c>
      <c r="AP565" s="35">
        <f t="shared" si="240"/>
        <v>4.4000000000000004</v>
      </c>
      <c r="AQ565" s="35">
        <f t="shared" si="241"/>
        <v>2.2051720796651839</v>
      </c>
      <c r="AR565" s="35">
        <f t="shared" si="242"/>
        <v>2.1948279203348164</v>
      </c>
    </row>
    <row r="566" spans="6:44" ht="15.75">
      <c r="F566">
        <v>829</v>
      </c>
      <c r="G566" s="35">
        <v>0.1</v>
      </c>
      <c r="H566" s="35">
        <v>0.5</v>
      </c>
      <c r="I566" s="35">
        <v>0.5</v>
      </c>
      <c r="J566" s="35">
        <v>4</v>
      </c>
      <c r="K566" s="35">
        <v>1.5000001000000001</v>
      </c>
      <c r="L566" s="35">
        <v>0</v>
      </c>
      <c r="M566" s="35"/>
      <c r="N566" s="35"/>
      <c r="O566" s="35"/>
      <c r="P566" s="35"/>
      <c r="Q566" s="35"/>
      <c r="R566" s="34">
        <f t="shared" si="228"/>
        <v>0.1</v>
      </c>
      <c r="S566" s="34">
        <f t="shared" si="216"/>
        <v>0.4325</v>
      </c>
      <c r="T566" s="34">
        <f t="shared" si="217"/>
        <v>0.2011</v>
      </c>
      <c r="U566" s="34">
        <f t="shared" si="229"/>
        <v>-1.1068</v>
      </c>
      <c r="V566" s="15">
        <f t="shared" si="230"/>
        <v>0.24846794868262756</v>
      </c>
      <c r="W566" s="34">
        <f t="shared" si="218"/>
        <v>0.99387179473051024</v>
      </c>
      <c r="X566" s="34">
        <f t="shared" si="219"/>
        <v>1.2900000000000023E-2</v>
      </c>
      <c r="Y566" s="15">
        <f t="shared" si="231"/>
        <v>0.50322495527805666</v>
      </c>
      <c r="Z566" s="34">
        <f t="shared" si="220"/>
        <v>0.75483748323958055</v>
      </c>
      <c r="AA566" s="34">
        <f t="shared" si="221"/>
        <v>-0.3819999999999999</v>
      </c>
      <c r="AB566" s="15">
        <f t="shared" si="232"/>
        <v>0.40564461209270181</v>
      </c>
      <c r="AC566" s="34">
        <f t="shared" si="222"/>
        <v>0</v>
      </c>
      <c r="AD566" s="34">
        <f t="shared" si="233"/>
        <v>-0.79680000000000006</v>
      </c>
      <c r="AE566" s="15">
        <f t="shared" si="234"/>
        <v>0.31071044569635931</v>
      </c>
      <c r="AF566" s="34">
        <f t="shared" si="223"/>
        <v>0</v>
      </c>
      <c r="AG566" s="34">
        <f t="shared" si="224"/>
        <v>0.80779999999999985</v>
      </c>
      <c r="AH566" s="15">
        <f t="shared" si="235"/>
        <v>0.69164049960599694</v>
      </c>
      <c r="AI566" s="34">
        <f t="shared" si="225"/>
        <v>0</v>
      </c>
      <c r="AJ566" s="34">
        <f t="shared" si="226"/>
        <v>4.2000000000000925E-3</v>
      </c>
      <c r="AK566" s="15">
        <f t="shared" si="236"/>
        <v>0.50104999845650278</v>
      </c>
      <c r="AL566" s="34">
        <f t="shared" si="227"/>
        <v>0</v>
      </c>
      <c r="AM566" s="35">
        <f t="shared" si="237"/>
        <v>6.6000000999999999</v>
      </c>
      <c r="AN566" s="35">
        <f t="shared" si="238"/>
        <v>2.4823092779700908</v>
      </c>
      <c r="AO566" s="35">
        <f t="shared" si="239"/>
        <v>4.1176908220299087</v>
      </c>
      <c r="AP566" s="35">
        <f t="shared" si="240"/>
        <v>0</v>
      </c>
      <c r="AQ566" s="35">
        <f t="shared" si="241"/>
        <v>0</v>
      </c>
      <c r="AR566" s="35">
        <f t="shared" si="242"/>
        <v>0</v>
      </c>
    </row>
    <row r="567" spans="6:44" ht="15.75">
      <c r="F567">
        <v>830</v>
      </c>
      <c r="G567" s="35">
        <v>0.70000004999999998</v>
      </c>
      <c r="H567" s="35">
        <v>1.6</v>
      </c>
      <c r="I567" s="35">
        <v>1.9000001</v>
      </c>
      <c r="J567" s="35">
        <v>13.000000999999999</v>
      </c>
      <c r="K567" s="35">
        <v>15.000000999999999</v>
      </c>
      <c r="L567" s="35">
        <v>2</v>
      </c>
      <c r="M567" s="35"/>
      <c r="N567" s="35">
        <v>5</v>
      </c>
      <c r="O567" s="35">
        <v>5</v>
      </c>
      <c r="P567" s="35">
        <v>0</v>
      </c>
      <c r="Q567" s="35"/>
      <c r="R567" s="34">
        <f t="shared" si="228"/>
        <v>0.70000004999999998</v>
      </c>
      <c r="S567" s="34">
        <f t="shared" si="216"/>
        <v>1.3840000000000001</v>
      </c>
      <c r="T567" s="34">
        <f t="shared" si="217"/>
        <v>0.76418004021999997</v>
      </c>
      <c r="U567" s="34">
        <f t="shared" si="229"/>
        <v>-1.1068</v>
      </c>
      <c r="V567" s="15">
        <f t="shared" si="230"/>
        <v>0.24846794868262756</v>
      </c>
      <c r="W567" s="34">
        <f t="shared" si="218"/>
        <v>3.2300835813421069</v>
      </c>
      <c r="X567" s="34">
        <f t="shared" si="219"/>
        <v>1.2900000000000023E-2</v>
      </c>
      <c r="Y567" s="15">
        <f t="shared" si="231"/>
        <v>0.50322495527805666</v>
      </c>
      <c r="Z567" s="34">
        <f t="shared" si="220"/>
        <v>7.5483748323958046</v>
      </c>
      <c r="AA567" s="34">
        <f t="shared" si="221"/>
        <v>-0.3819999999999999</v>
      </c>
      <c r="AB567" s="15">
        <f t="shared" si="232"/>
        <v>0.40564461209270181</v>
      </c>
      <c r="AC567" s="34">
        <f t="shared" si="222"/>
        <v>0.81128922418540361</v>
      </c>
      <c r="AD567" s="34">
        <f t="shared" si="233"/>
        <v>-0.79680000000000006</v>
      </c>
      <c r="AE567" s="15">
        <f t="shared" si="234"/>
        <v>0.31071044569635931</v>
      </c>
      <c r="AF567" s="34">
        <f t="shared" si="223"/>
        <v>1.5535522284817964</v>
      </c>
      <c r="AG567" s="34">
        <f t="shared" si="224"/>
        <v>0.80779999999999985</v>
      </c>
      <c r="AH567" s="15">
        <f t="shared" si="235"/>
        <v>0.69164049960599694</v>
      </c>
      <c r="AI567" s="34">
        <f t="shared" si="225"/>
        <v>3.4582024980299848</v>
      </c>
      <c r="AJ567" s="34">
        <f t="shared" si="226"/>
        <v>4.2000000000000925E-3</v>
      </c>
      <c r="AK567" s="15">
        <f t="shared" si="236"/>
        <v>0.50104999845650278</v>
      </c>
      <c r="AL567" s="34">
        <f t="shared" si="227"/>
        <v>0</v>
      </c>
      <c r="AM567" s="35">
        <f t="shared" si="237"/>
        <v>34.200002149999996</v>
      </c>
      <c r="AN567" s="35">
        <f t="shared" si="238"/>
        <v>14.437927728143315</v>
      </c>
      <c r="AO567" s="35">
        <f t="shared" si="239"/>
        <v>19.762074421856681</v>
      </c>
      <c r="AP567" s="35">
        <f t="shared" si="240"/>
        <v>10</v>
      </c>
      <c r="AQ567" s="35">
        <f t="shared" si="241"/>
        <v>5.0117547265117812</v>
      </c>
      <c r="AR567" s="35">
        <f t="shared" si="242"/>
        <v>4.9882452734882188</v>
      </c>
    </row>
    <row r="568" spans="6:44" ht="15.75">
      <c r="F568">
        <v>831</v>
      </c>
      <c r="G568" s="35">
        <v>0.8</v>
      </c>
      <c r="H568" s="35">
        <v>2.2000000000000002</v>
      </c>
      <c r="I568" s="35">
        <v>3.5000002000000001</v>
      </c>
      <c r="J568" s="35">
        <v>6.0000004999999996</v>
      </c>
      <c r="K568" s="35">
        <v>4</v>
      </c>
      <c r="L568" s="35">
        <v>1</v>
      </c>
      <c r="M568" s="35"/>
      <c r="N568" s="35">
        <v>6.0000004999999996</v>
      </c>
      <c r="O568" s="35">
        <v>4</v>
      </c>
      <c r="P568" s="35">
        <v>0</v>
      </c>
      <c r="Q568" s="35"/>
      <c r="R568" s="34">
        <f t="shared" si="228"/>
        <v>0.8</v>
      </c>
      <c r="S568" s="34">
        <f t="shared" si="216"/>
        <v>1.903</v>
      </c>
      <c r="T568" s="34">
        <f t="shared" si="217"/>
        <v>1.4077000804399999</v>
      </c>
      <c r="U568" s="34">
        <f t="shared" si="229"/>
        <v>-1.1068</v>
      </c>
      <c r="V568" s="15">
        <f t="shared" si="230"/>
        <v>0.24846794868262756</v>
      </c>
      <c r="W568" s="34">
        <f t="shared" si="218"/>
        <v>1.4908078163297396</v>
      </c>
      <c r="X568" s="34">
        <f t="shared" si="219"/>
        <v>1.2900000000000023E-2</v>
      </c>
      <c r="Y568" s="15">
        <f t="shared" si="231"/>
        <v>0.50322495527805666</v>
      </c>
      <c r="Z568" s="34">
        <f t="shared" si="220"/>
        <v>2.0128998211122267</v>
      </c>
      <c r="AA568" s="34">
        <f t="shared" si="221"/>
        <v>-0.3819999999999999</v>
      </c>
      <c r="AB568" s="15">
        <f t="shared" si="232"/>
        <v>0.40564461209270181</v>
      </c>
      <c r="AC568" s="34">
        <f t="shared" si="222"/>
        <v>0.40564461209270181</v>
      </c>
      <c r="AD568" s="34">
        <f t="shared" si="233"/>
        <v>-0.79680000000000006</v>
      </c>
      <c r="AE568" s="15">
        <f t="shared" si="234"/>
        <v>0.31071044569635931</v>
      </c>
      <c r="AF568" s="34">
        <f t="shared" si="223"/>
        <v>1.8642628295333785</v>
      </c>
      <c r="AG568" s="34">
        <f t="shared" si="224"/>
        <v>0.80779999999999985</v>
      </c>
      <c r="AH568" s="15">
        <f t="shared" si="235"/>
        <v>0.69164049960599694</v>
      </c>
      <c r="AI568" s="34">
        <f t="shared" si="225"/>
        <v>2.7665619984239878</v>
      </c>
      <c r="AJ568" s="34">
        <f t="shared" si="226"/>
        <v>4.2000000000000925E-3</v>
      </c>
      <c r="AK568" s="15">
        <f t="shared" si="236"/>
        <v>0.50104999845650278</v>
      </c>
      <c r="AL568" s="34">
        <f t="shared" si="227"/>
        <v>0</v>
      </c>
      <c r="AM568" s="35">
        <f t="shared" si="237"/>
        <v>17.500000700000001</v>
      </c>
      <c r="AN568" s="35">
        <f t="shared" si="238"/>
        <v>8.0200523299746678</v>
      </c>
      <c r="AO568" s="35">
        <f t="shared" si="239"/>
        <v>9.4799483700253333</v>
      </c>
      <c r="AP568" s="35">
        <f t="shared" si="240"/>
        <v>10.000000499999999</v>
      </c>
      <c r="AQ568" s="35">
        <f t="shared" si="241"/>
        <v>4.6308248279573663</v>
      </c>
      <c r="AR568" s="35">
        <f t="shared" si="242"/>
        <v>5.3691756720426325</v>
      </c>
    </row>
    <row r="569" spans="6:44" ht="15.75">
      <c r="F569">
        <v>832</v>
      </c>
      <c r="G569" s="35">
        <v>0.4</v>
      </c>
      <c r="H569" s="35">
        <v>3.0000002000000001</v>
      </c>
      <c r="I569" s="35">
        <v>5.1000003999999999</v>
      </c>
      <c r="J569" s="35">
        <v>10</v>
      </c>
      <c r="K569" s="35">
        <v>4</v>
      </c>
      <c r="L569" s="35">
        <v>2</v>
      </c>
      <c r="M569" s="35"/>
      <c r="N569" s="35">
        <v>3.7000003000000001</v>
      </c>
      <c r="O569" s="35">
        <v>3.5000002000000001</v>
      </c>
      <c r="P569" s="35">
        <v>1.7</v>
      </c>
      <c r="Q569" s="35"/>
      <c r="R569" s="34">
        <f t="shared" si="228"/>
        <v>0.4</v>
      </c>
      <c r="S569" s="34">
        <f t="shared" si="216"/>
        <v>2.5950001729999999</v>
      </c>
      <c r="T569" s="34">
        <f t="shared" si="217"/>
        <v>2.0512201608799998</v>
      </c>
      <c r="U569" s="34">
        <f t="shared" si="229"/>
        <v>-1.1068</v>
      </c>
      <c r="V569" s="15">
        <f t="shared" si="230"/>
        <v>0.24846794868262756</v>
      </c>
      <c r="W569" s="34">
        <f t="shared" si="218"/>
        <v>2.4846794868262756</v>
      </c>
      <c r="X569" s="34">
        <f t="shared" si="219"/>
        <v>1.2900000000000023E-2</v>
      </c>
      <c r="Y569" s="15">
        <f t="shared" si="231"/>
        <v>0.50322495527805666</v>
      </c>
      <c r="Z569" s="34">
        <f t="shared" si="220"/>
        <v>2.0128998211122267</v>
      </c>
      <c r="AA569" s="34">
        <f t="shared" si="221"/>
        <v>-0.3819999999999999</v>
      </c>
      <c r="AB569" s="15">
        <f t="shared" si="232"/>
        <v>0.40564461209270181</v>
      </c>
      <c r="AC569" s="34">
        <f t="shared" si="222"/>
        <v>0.81128922418540361</v>
      </c>
      <c r="AD569" s="34">
        <f t="shared" si="233"/>
        <v>-0.79680000000000006</v>
      </c>
      <c r="AE569" s="15">
        <f t="shared" si="234"/>
        <v>0.31071044569635931</v>
      </c>
      <c r="AF569" s="34">
        <f t="shared" si="223"/>
        <v>1.1496287422896632</v>
      </c>
      <c r="AG569" s="34">
        <f t="shared" si="224"/>
        <v>0.80779999999999985</v>
      </c>
      <c r="AH569" s="15">
        <f t="shared" si="235"/>
        <v>0.69164049960599694</v>
      </c>
      <c r="AI569" s="34">
        <f t="shared" si="225"/>
        <v>2.4207418869490893</v>
      </c>
      <c r="AJ569" s="34">
        <f t="shared" si="226"/>
        <v>4.2000000000000925E-3</v>
      </c>
      <c r="AK569" s="15">
        <f t="shared" si="236"/>
        <v>0.50104999845650278</v>
      </c>
      <c r="AL569" s="34">
        <f t="shared" si="227"/>
        <v>0.85178499737605473</v>
      </c>
      <c r="AM569" s="35">
        <f t="shared" si="237"/>
        <v>24.5000006</v>
      </c>
      <c r="AN569" s="35">
        <f t="shared" si="238"/>
        <v>10.355088866003904</v>
      </c>
      <c r="AO569" s="35">
        <f t="shared" si="239"/>
        <v>14.144911733996096</v>
      </c>
      <c r="AP569" s="35">
        <f t="shared" si="240"/>
        <v>8.9000004999999991</v>
      </c>
      <c r="AQ569" s="35">
        <f t="shared" si="241"/>
        <v>4.4221556266148072</v>
      </c>
      <c r="AR569" s="35">
        <f t="shared" si="242"/>
        <v>4.4778448733851919</v>
      </c>
    </row>
    <row r="570" spans="6:44" ht="15.75">
      <c r="F570">
        <v>847</v>
      </c>
      <c r="G570" s="35">
        <v>0.2</v>
      </c>
      <c r="H570" s="35">
        <v>0.35000002000000002</v>
      </c>
      <c r="I570" s="35">
        <v>0.5</v>
      </c>
      <c r="J570" s="35">
        <v>5</v>
      </c>
      <c r="K570" s="35">
        <v>2.25</v>
      </c>
      <c r="L570" s="35">
        <v>0.75000005999999997</v>
      </c>
      <c r="M570" s="35"/>
      <c r="N570" s="35">
        <v>0.35000002000000002</v>
      </c>
      <c r="O570" s="35">
        <v>0</v>
      </c>
      <c r="P570" s="35">
        <v>0</v>
      </c>
      <c r="Q570" s="35"/>
      <c r="R570" s="34">
        <f t="shared" si="228"/>
        <v>0.2</v>
      </c>
      <c r="S570" s="34">
        <f t="shared" si="216"/>
        <v>0.30275001730000001</v>
      </c>
      <c r="T570" s="34">
        <f t="shared" si="217"/>
        <v>0.2011</v>
      </c>
      <c r="U570" s="34">
        <f t="shared" si="229"/>
        <v>-1.1068</v>
      </c>
      <c r="V570" s="15">
        <f t="shared" si="230"/>
        <v>0.24846794868262756</v>
      </c>
      <c r="W570" s="34">
        <f t="shared" si="218"/>
        <v>1.2423397434131378</v>
      </c>
      <c r="X570" s="34">
        <f t="shared" si="219"/>
        <v>1.2900000000000023E-2</v>
      </c>
      <c r="Y570" s="15">
        <f t="shared" si="231"/>
        <v>0.50322495527805666</v>
      </c>
      <c r="Z570" s="34">
        <f t="shared" si="220"/>
        <v>1.1322561493756276</v>
      </c>
      <c r="AA570" s="34">
        <f t="shared" si="221"/>
        <v>-0.3819999999999999</v>
      </c>
      <c r="AB570" s="15">
        <f t="shared" si="232"/>
        <v>0.40564461209270181</v>
      </c>
      <c r="AC570" s="34">
        <f t="shared" si="222"/>
        <v>0.30423348340820305</v>
      </c>
      <c r="AD570" s="34">
        <f t="shared" si="233"/>
        <v>-0.79680000000000006</v>
      </c>
      <c r="AE570" s="15">
        <f t="shared" si="234"/>
        <v>0.31071044569635931</v>
      </c>
      <c r="AF570" s="34">
        <f t="shared" si="223"/>
        <v>0.10874866220793468</v>
      </c>
      <c r="AG570" s="34">
        <f t="shared" si="224"/>
        <v>0.80779999999999985</v>
      </c>
      <c r="AH570" s="15">
        <f t="shared" si="235"/>
        <v>0.69164049960599694</v>
      </c>
      <c r="AI570" s="34">
        <f t="shared" si="225"/>
        <v>0</v>
      </c>
      <c r="AJ570" s="34">
        <f t="shared" si="226"/>
        <v>4.2000000000000925E-3</v>
      </c>
      <c r="AK570" s="15">
        <f t="shared" si="236"/>
        <v>0.50104999845650278</v>
      </c>
      <c r="AL570" s="34">
        <f t="shared" si="227"/>
        <v>0</v>
      </c>
      <c r="AM570" s="35">
        <f t="shared" si="237"/>
        <v>9.0500000800000002</v>
      </c>
      <c r="AN570" s="35">
        <f t="shared" si="238"/>
        <v>3.3826793934969688</v>
      </c>
      <c r="AO570" s="35">
        <f t="shared" si="239"/>
        <v>5.6673206865030314</v>
      </c>
      <c r="AP570" s="35">
        <f t="shared" si="240"/>
        <v>0.35000002000000002</v>
      </c>
      <c r="AQ570" s="35">
        <f t="shared" si="241"/>
        <v>0.10874866220793468</v>
      </c>
      <c r="AR570" s="35">
        <f t="shared" si="242"/>
        <v>0.24125135779206536</v>
      </c>
    </row>
    <row r="571" spans="6:44" ht="15.75">
      <c r="F571">
        <v>848</v>
      </c>
      <c r="G571" s="35">
        <v>0.4</v>
      </c>
      <c r="H571" s="35">
        <v>0.70000004999999998</v>
      </c>
      <c r="I571" s="35">
        <v>1</v>
      </c>
      <c r="J571" s="35">
        <v>10</v>
      </c>
      <c r="K571" s="35">
        <v>4.5</v>
      </c>
      <c r="L571" s="35">
        <v>1.5000001000000001</v>
      </c>
      <c r="M571" s="35"/>
      <c r="N571" s="35">
        <v>0.70000004999999998</v>
      </c>
      <c r="O571" s="35">
        <v>0</v>
      </c>
      <c r="P571" s="35">
        <v>0</v>
      </c>
      <c r="Q571" s="35"/>
      <c r="R571" s="34">
        <f t="shared" si="228"/>
        <v>0.4</v>
      </c>
      <c r="S571" s="34">
        <f t="shared" si="216"/>
        <v>0.60550004324999995</v>
      </c>
      <c r="T571" s="34">
        <f t="shared" si="217"/>
        <v>0.4022</v>
      </c>
      <c r="U571" s="34">
        <f t="shared" si="229"/>
        <v>-1.1068</v>
      </c>
      <c r="V571" s="15">
        <f t="shared" si="230"/>
        <v>0.24846794868262756</v>
      </c>
      <c r="W571" s="34">
        <f t="shared" si="218"/>
        <v>2.4846794868262756</v>
      </c>
      <c r="X571" s="34">
        <f t="shared" si="219"/>
        <v>1.2900000000000023E-2</v>
      </c>
      <c r="Y571" s="15">
        <f t="shared" si="231"/>
        <v>0.50322495527805666</v>
      </c>
      <c r="Z571" s="34">
        <f t="shared" si="220"/>
        <v>2.2645122987512551</v>
      </c>
      <c r="AA571" s="34">
        <f t="shared" si="221"/>
        <v>-0.3819999999999999</v>
      </c>
      <c r="AB571" s="15">
        <f t="shared" si="232"/>
        <v>0.40564461209270181</v>
      </c>
      <c r="AC571" s="34">
        <f t="shared" si="222"/>
        <v>0.60846695870351397</v>
      </c>
      <c r="AD571" s="34">
        <f t="shared" si="233"/>
        <v>-0.79680000000000006</v>
      </c>
      <c r="AE571" s="15">
        <f t="shared" si="234"/>
        <v>0.31071044569635931</v>
      </c>
      <c r="AF571" s="34">
        <f t="shared" si="223"/>
        <v>0.21749732752297379</v>
      </c>
      <c r="AG571" s="34">
        <f t="shared" si="224"/>
        <v>0.80779999999999985</v>
      </c>
      <c r="AH571" s="15">
        <f t="shared" si="235"/>
        <v>0.69164049960599694</v>
      </c>
      <c r="AI571" s="34">
        <f t="shared" si="225"/>
        <v>0</v>
      </c>
      <c r="AJ571" s="34">
        <f t="shared" si="226"/>
        <v>4.2000000000000925E-3</v>
      </c>
      <c r="AK571" s="15">
        <f t="shared" si="236"/>
        <v>0.50104999845650278</v>
      </c>
      <c r="AL571" s="34">
        <f t="shared" si="227"/>
        <v>0</v>
      </c>
      <c r="AM571" s="35">
        <f t="shared" si="237"/>
        <v>18.10000015</v>
      </c>
      <c r="AN571" s="35">
        <f t="shared" si="238"/>
        <v>6.7653587875310448</v>
      </c>
      <c r="AO571" s="35">
        <f t="shared" si="239"/>
        <v>11.334641362468954</v>
      </c>
      <c r="AP571" s="35">
        <f t="shared" si="240"/>
        <v>0.70000004999999998</v>
      </c>
      <c r="AQ571" s="35">
        <f t="shared" si="241"/>
        <v>0.21749732752297379</v>
      </c>
      <c r="AR571" s="35">
        <f t="shared" si="242"/>
        <v>0.48250272247702619</v>
      </c>
    </row>
    <row r="572" spans="6:44" ht="15.75">
      <c r="F572">
        <v>849</v>
      </c>
      <c r="G572" s="35">
        <v>2</v>
      </c>
      <c r="H572" s="35">
        <v>4</v>
      </c>
      <c r="I572" s="35">
        <v>6.7000003000000001</v>
      </c>
      <c r="J572" s="35">
        <v>12.000000999999999</v>
      </c>
      <c r="K572" s="35">
        <v>0.70000004999999998</v>
      </c>
      <c r="L572" s="35">
        <v>0</v>
      </c>
      <c r="M572" s="35"/>
      <c r="N572" s="35">
        <v>2</v>
      </c>
      <c r="O572" s="35">
        <v>2</v>
      </c>
      <c r="P572" s="35">
        <v>0</v>
      </c>
      <c r="Q572" s="35"/>
      <c r="R572" s="34">
        <f t="shared" si="228"/>
        <v>2</v>
      </c>
      <c r="S572" s="34">
        <f t="shared" si="216"/>
        <v>3.46</v>
      </c>
      <c r="T572" s="34">
        <f t="shared" si="217"/>
        <v>2.6947401206600001</v>
      </c>
      <c r="U572" s="34">
        <f t="shared" si="229"/>
        <v>-1.1068</v>
      </c>
      <c r="V572" s="15">
        <f t="shared" si="230"/>
        <v>0.24846794868262756</v>
      </c>
      <c r="W572" s="34">
        <f t="shared" si="218"/>
        <v>2.9816156326594792</v>
      </c>
      <c r="X572" s="34">
        <f t="shared" si="219"/>
        <v>1.2900000000000023E-2</v>
      </c>
      <c r="Y572" s="15">
        <f t="shared" si="231"/>
        <v>0.50322495527805666</v>
      </c>
      <c r="Z572" s="34">
        <f t="shared" si="220"/>
        <v>0.35225749385588739</v>
      </c>
      <c r="AA572" s="34">
        <f t="shared" si="221"/>
        <v>-0.3819999999999999</v>
      </c>
      <c r="AB572" s="15">
        <f t="shared" si="232"/>
        <v>0.40564461209270181</v>
      </c>
      <c r="AC572" s="34">
        <f t="shared" si="222"/>
        <v>0</v>
      </c>
      <c r="AD572" s="34">
        <f t="shared" si="233"/>
        <v>-0.79680000000000006</v>
      </c>
      <c r="AE572" s="15">
        <f t="shared" si="234"/>
        <v>0.31071044569635931</v>
      </c>
      <c r="AF572" s="34">
        <f t="shared" si="223"/>
        <v>0.62142089139271861</v>
      </c>
      <c r="AG572" s="34">
        <f t="shared" si="224"/>
        <v>0.80779999999999985</v>
      </c>
      <c r="AH572" s="15">
        <f t="shared" si="235"/>
        <v>0.69164049960599694</v>
      </c>
      <c r="AI572" s="34">
        <f t="shared" si="225"/>
        <v>1.3832809992119939</v>
      </c>
      <c r="AJ572" s="34">
        <f t="shared" si="226"/>
        <v>4.2000000000000925E-3</v>
      </c>
      <c r="AK572" s="15">
        <f t="shared" si="236"/>
        <v>0.50104999845650278</v>
      </c>
      <c r="AL572" s="34">
        <f t="shared" si="227"/>
        <v>0</v>
      </c>
      <c r="AM572" s="35">
        <f t="shared" si="237"/>
        <v>25.400001349999997</v>
      </c>
      <c r="AN572" s="35">
        <f t="shared" si="238"/>
        <v>11.488613247175365</v>
      </c>
      <c r="AO572" s="35">
        <f t="shared" si="239"/>
        <v>13.911388102824631</v>
      </c>
      <c r="AP572" s="35">
        <f t="shared" si="240"/>
        <v>4</v>
      </c>
      <c r="AQ572" s="35">
        <f t="shared" si="241"/>
        <v>2.0047018906047125</v>
      </c>
      <c r="AR572" s="35">
        <f t="shared" si="242"/>
        <v>1.9952981093952875</v>
      </c>
    </row>
    <row r="573" spans="6:44" ht="15.75">
      <c r="F573">
        <v>850</v>
      </c>
      <c r="G573" s="35">
        <v>0.4</v>
      </c>
      <c r="H573" s="35">
        <v>0.70000004999999998</v>
      </c>
      <c r="I573" s="35">
        <v>1</v>
      </c>
      <c r="J573" s="35">
        <v>7.5000004999999996</v>
      </c>
      <c r="K573" s="35">
        <v>3.4</v>
      </c>
      <c r="L573" s="35">
        <v>1.1000000000000001</v>
      </c>
      <c r="M573" s="35"/>
      <c r="N573" s="35">
        <v>3.0000002000000001</v>
      </c>
      <c r="O573" s="35">
        <v>4</v>
      </c>
      <c r="P573" s="35">
        <v>0</v>
      </c>
      <c r="Q573" s="35"/>
      <c r="R573" s="34">
        <f t="shared" si="228"/>
        <v>0.4</v>
      </c>
      <c r="S573" s="34">
        <f t="shared" si="216"/>
        <v>0.60550004324999995</v>
      </c>
      <c r="T573" s="34">
        <f t="shared" si="217"/>
        <v>0.4022</v>
      </c>
      <c r="U573" s="34">
        <f t="shared" si="229"/>
        <v>-1.1068</v>
      </c>
      <c r="V573" s="15">
        <f t="shared" si="230"/>
        <v>0.24846794868262756</v>
      </c>
      <c r="W573" s="34">
        <f t="shared" si="218"/>
        <v>1.863509739353681</v>
      </c>
      <c r="X573" s="34">
        <f t="shared" si="219"/>
        <v>1.2900000000000023E-2</v>
      </c>
      <c r="Y573" s="15">
        <f t="shared" si="231"/>
        <v>0.50322495527805666</v>
      </c>
      <c r="Z573" s="34">
        <f t="shared" si="220"/>
        <v>1.7109648479453925</v>
      </c>
      <c r="AA573" s="34">
        <f t="shared" si="221"/>
        <v>-0.3819999999999999</v>
      </c>
      <c r="AB573" s="15">
        <f t="shared" si="232"/>
        <v>0.40564461209270181</v>
      </c>
      <c r="AC573" s="34">
        <f t="shared" si="222"/>
        <v>0.44620907330197201</v>
      </c>
      <c r="AD573" s="34">
        <f t="shared" si="233"/>
        <v>-0.79680000000000006</v>
      </c>
      <c r="AE573" s="15">
        <f t="shared" si="234"/>
        <v>0.31071044569635931</v>
      </c>
      <c r="AF573" s="34">
        <f t="shared" si="223"/>
        <v>0.93213139923116706</v>
      </c>
      <c r="AG573" s="34">
        <f t="shared" si="224"/>
        <v>0.80779999999999985</v>
      </c>
      <c r="AH573" s="15">
        <f t="shared" si="235"/>
        <v>0.69164049960599694</v>
      </c>
      <c r="AI573" s="34">
        <f t="shared" si="225"/>
        <v>2.7665619984239878</v>
      </c>
      <c r="AJ573" s="34">
        <f t="shared" si="226"/>
        <v>4.2000000000000925E-3</v>
      </c>
      <c r="AK573" s="15">
        <f t="shared" si="236"/>
        <v>0.50104999845650278</v>
      </c>
      <c r="AL573" s="34">
        <f t="shared" si="227"/>
        <v>0</v>
      </c>
      <c r="AM573" s="35">
        <f t="shared" si="237"/>
        <v>14.100000550000001</v>
      </c>
      <c r="AN573" s="35">
        <f t="shared" si="238"/>
        <v>5.4283837038510461</v>
      </c>
      <c r="AO573" s="35">
        <f t="shared" si="239"/>
        <v>8.6716168461489538</v>
      </c>
      <c r="AP573" s="35">
        <f t="shared" si="240"/>
        <v>7.0000002000000006</v>
      </c>
      <c r="AQ573" s="35">
        <f t="shared" si="241"/>
        <v>3.6986933976551546</v>
      </c>
      <c r="AR573" s="35">
        <f t="shared" si="242"/>
        <v>3.301306802344846</v>
      </c>
    </row>
    <row r="574" spans="6:44" ht="15.75">
      <c r="F574">
        <v>851</v>
      </c>
      <c r="G574" s="35">
        <v>0.5</v>
      </c>
      <c r="H574" s="35">
        <v>1.3000001000000001</v>
      </c>
      <c r="I574" s="35">
        <v>3.0000002000000001</v>
      </c>
      <c r="J574" s="35">
        <v>4.5</v>
      </c>
      <c r="K574" s="35">
        <v>1.5000001000000001</v>
      </c>
      <c r="L574" s="35">
        <v>0</v>
      </c>
      <c r="M574" s="35"/>
      <c r="N574" s="35">
        <v>3.0000002000000001</v>
      </c>
      <c r="O574" s="35">
        <v>5</v>
      </c>
      <c r="P574" s="35">
        <v>0</v>
      </c>
      <c r="Q574" s="35"/>
      <c r="R574" s="34">
        <f t="shared" si="228"/>
        <v>0.5</v>
      </c>
      <c r="S574" s="34">
        <f t="shared" si="216"/>
        <v>1.1245000865000001</v>
      </c>
      <c r="T574" s="34">
        <f t="shared" si="217"/>
        <v>1.2066000804400001</v>
      </c>
      <c r="U574" s="34">
        <f t="shared" si="229"/>
        <v>-1.1068</v>
      </c>
      <c r="V574" s="15">
        <f t="shared" si="230"/>
        <v>0.24846794868262756</v>
      </c>
      <c r="W574" s="34">
        <f t="shared" si="218"/>
        <v>1.1181057690718239</v>
      </c>
      <c r="X574" s="34">
        <f t="shared" si="219"/>
        <v>1.2900000000000023E-2</v>
      </c>
      <c r="Y574" s="15">
        <f t="shared" si="231"/>
        <v>0.50322495527805666</v>
      </c>
      <c r="Z574" s="34">
        <f t="shared" si="220"/>
        <v>0.75483748323958055</v>
      </c>
      <c r="AA574" s="34">
        <f t="shared" si="221"/>
        <v>-0.3819999999999999</v>
      </c>
      <c r="AB574" s="15">
        <f t="shared" si="232"/>
        <v>0.40564461209270181</v>
      </c>
      <c r="AC574" s="34">
        <f t="shared" si="222"/>
        <v>0</v>
      </c>
      <c r="AD574" s="34">
        <f t="shared" si="233"/>
        <v>-0.79680000000000006</v>
      </c>
      <c r="AE574" s="15">
        <f t="shared" si="234"/>
        <v>0.31071044569635931</v>
      </c>
      <c r="AF574" s="34">
        <f t="shared" si="223"/>
        <v>0.93213139923116706</v>
      </c>
      <c r="AG574" s="34">
        <f t="shared" si="224"/>
        <v>0.80779999999999985</v>
      </c>
      <c r="AH574" s="15">
        <f t="shared" si="235"/>
        <v>0.69164049960599694</v>
      </c>
      <c r="AI574" s="34">
        <f t="shared" si="225"/>
        <v>3.4582024980299848</v>
      </c>
      <c r="AJ574" s="34">
        <f t="shared" si="226"/>
        <v>4.2000000000000925E-3</v>
      </c>
      <c r="AK574" s="15">
        <f t="shared" si="236"/>
        <v>0.50104999845650278</v>
      </c>
      <c r="AL574" s="34">
        <f t="shared" si="227"/>
        <v>0</v>
      </c>
      <c r="AM574" s="35">
        <f t="shared" si="237"/>
        <v>10.8000004</v>
      </c>
      <c r="AN574" s="35">
        <f t="shared" si="238"/>
        <v>4.7040434192514047</v>
      </c>
      <c r="AO574" s="35">
        <f t="shared" si="239"/>
        <v>6.0959569807485954</v>
      </c>
      <c r="AP574" s="35">
        <f t="shared" si="240"/>
        <v>8.0000002000000006</v>
      </c>
      <c r="AQ574" s="35">
        <f t="shared" si="241"/>
        <v>4.3903338972611516</v>
      </c>
      <c r="AR574" s="35">
        <f t="shared" si="242"/>
        <v>3.6096663027388489</v>
      </c>
    </row>
    <row r="575" spans="6:44" ht="15.75">
      <c r="F575">
        <v>852</v>
      </c>
      <c r="G575" s="35">
        <v>1.5000001000000001</v>
      </c>
      <c r="H575" s="35">
        <v>3.0000002000000001</v>
      </c>
      <c r="I575" s="35">
        <v>3.0000002000000001</v>
      </c>
      <c r="J575" s="35">
        <v>2</v>
      </c>
      <c r="K575" s="35">
        <v>1.1000000000000001</v>
      </c>
      <c r="L575" s="35">
        <v>0.90000004</v>
      </c>
      <c r="M575" s="35"/>
      <c r="N575" s="35">
        <v>2</v>
      </c>
      <c r="O575" s="35">
        <v>1.5000001000000001</v>
      </c>
      <c r="P575" s="35">
        <v>0.5</v>
      </c>
      <c r="Q575" s="35"/>
      <c r="R575" s="34">
        <f t="shared" si="228"/>
        <v>1.5000001000000001</v>
      </c>
      <c r="S575" s="34">
        <f t="shared" si="216"/>
        <v>2.5950001729999999</v>
      </c>
      <c r="T575" s="34">
        <f t="shared" si="217"/>
        <v>1.2066000804400001</v>
      </c>
      <c r="U575" s="34">
        <f t="shared" si="229"/>
        <v>-1.1068</v>
      </c>
      <c r="V575" s="15">
        <f t="shared" si="230"/>
        <v>0.24846794868262756</v>
      </c>
      <c r="W575" s="34">
        <f t="shared" si="218"/>
        <v>0.49693589736525512</v>
      </c>
      <c r="X575" s="34">
        <f t="shared" si="219"/>
        <v>1.2900000000000023E-2</v>
      </c>
      <c r="Y575" s="15">
        <f t="shared" si="231"/>
        <v>0.50322495527805666</v>
      </c>
      <c r="Z575" s="34">
        <f t="shared" si="220"/>
        <v>0.55354745080586243</v>
      </c>
      <c r="AA575" s="34">
        <f t="shared" si="221"/>
        <v>-0.3819999999999999</v>
      </c>
      <c r="AB575" s="15">
        <f t="shared" si="232"/>
        <v>0.40564461209270181</v>
      </c>
      <c r="AC575" s="34">
        <f t="shared" si="222"/>
        <v>0.36508016710921609</v>
      </c>
      <c r="AD575" s="34">
        <f t="shared" si="233"/>
        <v>-0.79680000000000006</v>
      </c>
      <c r="AE575" s="15">
        <f t="shared" si="234"/>
        <v>0.31071044569635931</v>
      </c>
      <c r="AF575" s="34">
        <f t="shared" si="223"/>
        <v>0.62142089139271861</v>
      </c>
      <c r="AG575" s="34">
        <f t="shared" si="224"/>
        <v>0.80779999999999985</v>
      </c>
      <c r="AH575" s="15">
        <f t="shared" si="235"/>
        <v>0.69164049960599694</v>
      </c>
      <c r="AI575" s="34">
        <f t="shared" si="225"/>
        <v>1.0374608185730454</v>
      </c>
      <c r="AJ575" s="34">
        <f t="shared" si="226"/>
        <v>4.2000000000000925E-3</v>
      </c>
      <c r="AK575" s="15">
        <f t="shared" si="236"/>
        <v>0.50104999845650278</v>
      </c>
      <c r="AL575" s="34">
        <f t="shared" si="227"/>
        <v>0.25052499922825139</v>
      </c>
      <c r="AM575" s="35">
        <f t="shared" si="237"/>
        <v>11.50000054</v>
      </c>
      <c r="AN575" s="35">
        <f t="shared" si="238"/>
        <v>6.7171638687203341</v>
      </c>
      <c r="AO575" s="35">
        <f t="shared" si="239"/>
        <v>4.7828366712796662</v>
      </c>
      <c r="AP575" s="35">
        <f t="shared" si="240"/>
        <v>4.0000001000000003</v>
      </c>
      <c r="AQ575" s="35">
        <f t="shared" si="241"/>
        <v>1.9094067091940155</v>
      </c>
      <c r="AR575" s="35">
        <f t="shared" si="242"/>
        <v>2.0905933908059851</v>
      </c>
    </row>
    <row r="576" spans="6:44" ht="15.75">
      <c r="F576">
        <v>853</v>
      </c>
      <c r="G576" s="35">
        <v>1</v>
      </c>
      <c r="H576" s="35">
        <v>1</v>
      </c>
      <c r="I576" s="35">
        <v>2</v>
      </c>
      <c r="J576" s="35">
        <v>3.0000002000000001</v>
      </c>
      <c r="K576" s="35">
        <v>0.70000004999999998</v>
      </c>
      <c r="L576" s="35">
        <v>0</v>
      </c>
      <c r="M576" s="35"/>
      <c r="N576" s="35">
        <v>2</v>
      </c>
      <c r="O576" s="35">
        <v>2</v>
      </c>
      <c r="P576" s="35">
        <v>0</v>
      </c>
      <c r="Q576" s="35"/>
      <c r="R576" s="34">
        <f t="shared" si="228"/>
        <v>1</v>
      </c>
      <c r="S576" s="34">
        <f t="shared" si="216"/>
        <v>0.86499999999999999</v>
      </c>
      <c r="T576" s="34">
        <f t="shared" si="217"/>
        <v>0.8044</v>
      </c>
      <c r="U576" s="34">
        <f t="shared" si="229"/>
        <v>-1.1068</v>
      </c>
      <c r="V576" s="15">
        <f t="shared" si="230"/>
        <v>0.24846794868262756</v>
      </c>
      <c r="W576" s="34">
        <f t="shared" si="218"/>
        <v>0.74540389574147248</v>
      </c>
      <c r="X576" s="34">
        <f t="shared" si="219"/>
        <v>1.2900000000000023E-2</v>
      </c>
      <c r="Y576" s="15">
        <f t="shared" si="231"/>
        <v>0.50322495527805666</v>
      </c>
      <c r="Z576" s="34">
        <f t="shared" si="220"/>
        <v>0.35225749385588739</v>
      </c>
      <c r="AA576" s="34">
        <f t="shared" si="221"/>
        <v>-0.3819999999999999</v>
      </c>
      <c r="AB576" s="15">
        <f t="shared" si="232"/>
        <v>0.40564461209270181</v>
      </c>
      <c r="AC576" s="34">
        <f t="shared" si="222"/>
        <v>0</v>
      </c>
      <c r="AD576" s="34">
        <f t="shared" si="233"/>
        <v>-0.79680000000000006</v>
      </c>
      <c r="AE576" s="15">
        <f t="shared" si="234"/>
        <v>0.31071044569635931</v>
      </c>
      <c r="AF576" s="34">
        <f t="shared" si="223"/>
        <v>0.62142089139271861</v>
      </c>
      <c r="AG576" s="34">
        <f t="shared" si="224"/>
        <v>0.80779999999999985</v>
      </c>
      <c r="AH576" s="15">
        <f t="shared" si="235"/>
        <v>0.69164049960599694</v>
      </c>
      <c r="AI576" s="34">
        <f t="shared" si="225"/>
        <v>1.3832809992119939</v>
      </c>
      <c r="AJ576" s="34">
        <f t="shared" si="226"/>
        <v>4.2000000000000925E-3</v>
      </c>
      <c r="AK576" s="15">
        <f t="shared" si="236"/>
        <v>0.50104999845650278</v>
      </c>
      <c r="AL576" s="34">
        <f t="shared" si="227"/>
        <v>0</v>
      </c>
      <c r="AM576" s="35">
        <f t="shared" si="237"/>
        <v>7.7000002500000004</v>
      </c>
      <c r="AN576" s="35">
        <f t="shared" si="238"/>
        <v>3.7670613895973601</v>
      </c>
      <c r="AO576" s="35">
        <f t="shared" si="239"/>
        <v>3.9329388604026403</v>
      </c>
      <c r="AP576" s="35">
        <f t="shared" si="240"/>
        <v>4</v>
      </c>
      <c r="AQ576" s="35">
        <f t="shared" si="241"/>
        <v>2.0047018906047125</v>
      </c>
      <c r="AR576" s="35">
        <f t="shared" si="242"/>
        <v>1.9952981093952875</v>
      </c>
    </row>
    <row r="577" spans="6:44" ht="15.75">
      <c r="F577">
        <v>854</v>
      </c>
      <c r="G577" s="35">
        <v>0.5</v>
      </c>
      <c r="H577" s="35">
        <v>0.4</v>
      </c>
      <c r="I577" s="35">
        <v>1.2</v>
      </c>
      <c r="J577" s="35">
        <v>4</v>
      </c>
      <c r="K577" s="35">
        <v>5</v>
      </c>
      <c r="L577" s="35">
        <v>3.0000002000000001</v>
      </c>
      <c r="M577" s="35"/>
      <c r="N577" s="35">
        <v>2</v>
      </c>
      <c r="O577" s="35">
        <v>5</v>
      </c>
      <c r="P577" s="35">
        <v>0</v>
      </c>
      <c r="Q577" s="35"/>
      <c r="R577" s="34">
        <f t="shared" si="228"/>
        <v>0.5</v>
      </c>
      <c r="S577" s="34">
        <f t="shared" si="216"/>
        <v>0.34600000000000003</v>
      </c>
      <c r="T577" s="34">
        <f t="shared" si="217"/>
        <v>0.48263999999999996</v>
      </c>
      <c r="U577" s="34">
        <f t="shared" si="229"/>
        <v>-1.1068</v>
      </c>
      <c r="V577" s="15">
        <f t="shared" si="230"/>
        <v>0.24846794868262756</v>
      </c>
      <c r="W577" s="34">
        <f t="shared" si="218"/>
        <v>0.99387179473051024</v>
      </c>
      <c r="X577" s="34">
        <f t="shared" si="219"/>
        <v>1.2900000000000023E-2</v>
      </c>
      <c r="Y577" s="15">
        <f t="shared" si="231"/>
        <v>0.50322495527805666</v>
      </c>
      <c r="Z577" s="34">
        <f t="shared" si="220"/>
        <v>2.5161247763902832</v>
      </c>
      <c r="AA577" s="34">
        <f t="shared" si="221"/>
        <v>-0.3819999999999999</v>
      </c>
      <c r="AB577" s="15">
        <f t="shared" si="232"/>
        <v>0.40564461209270181</v>
      </c>
      <c r="AC577" s="34">
        <f t="shared" si="222"/>
        <v>1.2169339174070279</v>
      </c>
      <c r="AD577" s="34">
        <f t="shared" si="233"/>
        <v>-0.79680000000000006</v>
      </c>
      <c r="AE577" s="15">
        <f t="shared" si="234"/>
        <v>0.31071044569635931</v>
      </c>
      <c r="AF577" s="34">
        <f t="shared" si="223"/>
        <v>0.62142089139271861</v>
      </c>
      <c r="AG577" s="34">
        <f t="shared" si="224"/>
        <v>0.80779999999999985</v>
      </c>
      <c r="AH577" s="15">
        <f t="shared" si="235"/>
        <v>0.69164049960599694</v>
      </c>
      <c r="AI577" s="34">
        <f t="shared" si="225"/>
        <v>3.4582024980299848</v>
      </c>
      <c r="AJ577" s="34">
        <f t="shared" si="226"/>
        <v>4.2000000000000925E-3</v>
      </c>
      <c r="AK577" s="15">
        <f t="shared" si="236"/>
        <v>0.50104999845650278</v>
      </c>
      <c r="AL577" s="34">
        <f t="shared" si="227"/>
        <v>0</v>
      </c>
      <c r="AM577" s="35">
        <f t="shared" si="237"/>
        <v>14.1000002</v>
      </c>
      <c r="AN577" s="35">
        <f t="shared" si="238"/>
        <v>6.0555704885278212</v>
      </c>
      <c r="AO577" s="35">
        <f t="shared" si="239"/>
        <v>8.0444297114721799</v>
      </c>
      <c r="AP577" s="35">
        <f t="shared" si="240"/>
        <v>7</v>
      </c>
      <c r="AQ577" s="35">
        <f t="shared" si="241"/>
        <v>4.0796233894227036</v>
      </c>
      <c r="AR577" s="35">
        <f t="shared" si="242"/>
        <v>2.9203766105772964</v>
      </c>
    </row>
    <row r="578" spans="6:44" ht="15.75">
      <c r="F578">
        <v>855</v>
      </c>
      <c r="G578" s="35">
        <v>0.6</v>
      </c>
      <c r="H578" s="35">
        <v>3.1000000999999999</v>
      </c>
      <c r="I578" s="35">
        <v>1.8000001000000001</v>
      </c>
      <c r="J578" s="35">
        <v>5</v>
      </c>
      <c r="K578" s="35">
        <v>1.9000001</v>
      </c>
      <c r="L578" s="35">
        <v>4.6000003999999999</v>
      </c>
      <c r="M578" s="35"/>
      <c r="N578" s="35">
        <v>3.0000002000000001</v>
      </c>
      <c r="O578" s="35">
        <v>4</v>
      </c>
      <c r="P578" s="35">
        <v>0</v>
      </c>
      <c r="Q578" s="35"/>
      <c r="R578" s="34">
        <f t="shared" si="228"/>
        <v>0.6</v>
      </c>
      <c r="S578" s="34">
        <f t="shared" si="216"/>
        <v>2.6815000864999998</v>
      </c>
      <c r="T578" s="34">
        <f t="shared" si="217"/>
        <v>0.72396004022000005</v>
      </c>
      <c r="U578" s="34">
        <f t="shared" si="229"/>
        <v>-1.1068</v>
      </c>
      <c r="V578" s="15">
        <f t="shared" si="230"/>
        <v>0.24846794868262756</v>
      </c>
      <c r="W578" s="34">
        <f t="shared" si="218"/>
        <v>1.2423397434131378</v>
      </c>
      <c r="X578" s="34">
        <f t="shared" si="219"/>
        <v>1.2900000000000023E-2</v>
      </c>
      <c r="Y578" s="15">
        <f t="shared" si="231"/>
        <v>0.50322495527805666</v>
      </c>
      <c r="Z578" s="34">
        <f t="shared" si="220"/>
        <v>0.95612746535080317</v>
      </c>
      <c r="AA578" s="34">
        <f t="shared" si="221"/>
        <v>-0.3819999999999999</v>
      </c>
      <c r="AB578" s="15">
        <f t="shared" si="232"/>
        <v>0.40564461209270181</v>
      </c>
      <c r="AC578" s="34">
        <f t="shared" si="222"/>
        <v>1.8659653778842731</v>
      </c>
      <c r="AD578" s="34">
        <f t="shared" si="233"/>
        <v>-0.79680000000000006</v>
      </c>
      <c r="AE578" s="15">
        <f t="shared" si="234"/>
        <v>0.31071044569635931</v>
      </c>
      <c r="AF578" s="34">
        <f t="shared" si="223"/>
        <v>0.93213139923116706</v>
      </c>
      <c r="AG578" s="34">
        <f t="shared" si="224"/>
        <v>0.80779999999999985</v>
      </c>
      <c r="AH578" s="15">
        <f t="shared" si="235"/>
        <v>0.69164049960599694</v>
      </c>
      <c r="AI578" s="34">
        <f t="shared" si="225"/>
        <v>2.7665619984239878</v>
      </c>
      <c r="AJ578" s="34">
        <f t="shared" si="226"/>
        <v>4.2000000000000925E-3</v>
      </c>
      <c r="AK578" s="15">
        <f t="shared" si="236"/>
        <v>0.50104999845650278</v>
      </c>
      <c r="AL578" s="34">
        <f t="shared" si="227"/>
        <v>0</v>
      </c>
      <c r="AM578" s="35">
        <f t="shared" si="237"/>
        <v>17.000000700000001</v>
      </c>
      <c r="AN578" s="35">
        <f t="shared" si="238"/>
        <v>8.0698927133682137</v>
      </c>
      <c r="AO578" s="35">
        <f t="shared" si="239"/>
        <v>8.9301079866317874</v>
      </c>
      <c r="AP578" s="35">
        <f t="shared" si="240"/>
        <v>7.0000002000000006</v>
      </c>
      <c r="AQ578" s="35">
        <f t="shared" si="241"/>
        <v>3.6986933976551546</v>
      </c>
      <c r="AR578" s="35">
        <f t="shared" si="242"/>
        <v>3.301306802344846</v>
      </c>
    </row>
    <row r="579" spans="6:44" ht="15.75">
      <c r="F579">
        <v>856</v>
      </c>
      <c r="G579" s="35">
        <v>0.4</v>
      </c>
      <c r="H579" s="35">
        <v>1</v>
      </c>
      <c r="I579" s="35">
        <v>1</v>
      </c>
      <c r="J579" s="35">
        <v>6.0000004999999996</v>
      </c>
      <c r="K579" s="35">
        <v>3.0000002000000001</v>
      </c>
      <c r="L579" s="35">
        <v>1</v>
      </c>
      <c r="M579" s="35"/>
      <c r="N579" s="35">
        <v>3.0000002000000001</v>
      </c>
      <c r="O579" s="35">
        <v>3.0000002000000001</v>
      </c>
      <c r="P579" s="35">
        <v>0</v>
      </c>
      <c r="Q579" s="35"/>
      <c r="R579" s="34">
        <f t="shared" si="228"/>
        <v>0.4</v>
      </c>
      <c r="S579" s="34">
        <f t="shared" ref="S579:S642" si="243">H579*$C$9</f>
        <v>0.86499999999999999</v>
      </c>
      <c r="T579" s="34">
        <f t="shared" ref="T579:T642" si="244">I579*$C$10</f>
        <v>0.4022</v>
      </c>
      <c r="U579" s="34">
        <f t="shared" si="229"/>
        <v>-1.1068</v>
      </c>
      <c r="V579" s="15">
        <f t="shared" si="230"/>
        <v>0.24846794868262756</v>
      </c>
      <c r="W579" s="34">
        <f t="shared" ref="W579:W642" si="245">J579*V579</f>
        <v>1.4908078163297396</v>
      </c>
      <c r="X579" s="34">
        <f t="shared" ref="X579:X642" si="246">$D$12+($E$12*$C$5)</f>
        <v>1.2900000000000023E-2</v>
      </c>
      <c r="Y579" s="15">
        <f t="shared" si="231"/>
        <v>0.50322495527805666</v>
      </c>
      <c r="Z579" s="34">
        <f t="shared" ref="Z579:Z642" si="247">Y579*K579</f>
        <v>1.5096749664791611</v>
      </c>
      <c r="AA579" s="34">
        <f t="shared" ref="AA579:AA642" si="248">$D$13+($E$13*$C$5)</f>
        <v>-0.3819999999999999</v>
      </c>
      <c r="AB579" s="15">
        <f t="shared" si="232"/>
        <v>0.40564461209270181</v>
      </c>
      <c r="AC579" s="34">
        <f t="shared" ref="AC579:AC642" si="249">AB579*L579</f>
        <v>0.40564461209270181</v>
      </c>
      <c r="AD579" s="34">
        <f t="shared" si="233"/>
        <v>-0.79680000000000006</v>
      </c>
      <c r="AE579" s="15">
        <f t="shared" si="234"/>
        <v>0.31071044569635931</v>
      </c>
      <c r="AF579" s="34">
        <f t="shared" ref="AF579:AF642" si="250">AE579*N579</f>
        <v>0.93213139923116706</v>
      </c>
      <c r="AG579" s="34">
        <f t="shared" ref="AG579:AG642" si="251">$D$15+($E$15*$D$5)</f>
        <v>0.80779999999999985</v>
      </c>
      <c r="AH579" s="15">
        <f t="shared" si="235"/>
        <v>0.69164049960599694</v>
      </c>
      <c r="AI579" s="34">
        <f t="shared" ref="AI579:AI642" si="252">AH579*O579</f>
        <v>2.0749216371460908</v>
      </c>
      <c r="AJ579" s="34">
        <f t="shared" ref="AJ579:AJ642" si="253">$D$16+($E$16*$D$5)</f>
        <v>4.2000000000000925E-3</v>
      </c>
      <c r="AK579" s="15">
        <f t="shared" si="236"/>
        <v>0.50104999845650278</v>
      </c>
      <c r="AL579" s="34">
        <f t="shared" ref="AL579:AL642" si="254">AK579*P579</f>
        <v>0</v>
      </c>
      <c r="AM579" s="35">
        <f t="shared" si="237"/>
        <v>12.4000007</v>
      </c>
      <c r="AN579" s="35">
        <f t="shared" si="238"/>
        <v>5.0733273949016029</v>
      </c>
      <c r="AO579" s="35">
        <f t="shared" si="239"/>
        <v>7.3266733050983968</v>
      </c>
      <c r="AP579" s="35">
        <f t="shared" si="240"/>
        <v>6.0000004000000002</v>
      </c>
      <c r="AQ579" s="35">
        <f t="shared" si="241"/>
        <v>3.0070530363772576</v>
      </c>
      <c r="AR579" s="35">
        <f t="shared" si="242"/>
        <v>2.9929473636227426</v>
      </c>
    </row>
    <row r="580" spans="6:44" ht="15.75">
      <c r="F580">
        <v>857</v>
      </c>
      <c r="G580" s="35">
        <v>0.4</v>
      </c>
      <c r="H580" s="35">
        <v>1</v>
      </c>
      <c r="I580" s="35">
        <v>1</v>
      </c>
      <c r="J580" s="35">
        <v>2</v>
      </c>
      <c r="K580" s="35">
        <v>2</v>
      </c>
      <c r="L580" s="35">
        <v>1</v>
      </c>
      <c r="M580" s="35"/>
      <c r="N580" s="35">
        <v>2</v>
      </c>
      <c r="O580" s="35">
        <v>1</v>
      </c>
      <c r="P580" s="35">
        <v>1</v>
      </c>
      <c r="Q580" s="35"/>
      <c r="R580" s="34">
        <f t="shared" ref="R580:R643" si="255">G580</f>
        <v>0.4</v>
      </c>
      <c r="S580" s="34">
        <f t="shared" si="243"/>
        <v>0.86499999999999999</v>
      </c>
      <c r="T580" s="34">
        <f t="shared" si="244"/>
        <v>0.4022</v>
      </c>
      <c r="U580" s="34">
        <f t="shared" ref="U580:U643" si="256">$D$11-($E$11*$D$5)</f>
        <v>-1.1068</v>
      </c>
      <c r="V580" s="15">
        <f t="shared" ref="V580:V643" si="257">EXP(U580)/(1+EXP(U580))</f>
        <v>0.24846794868262756</v>
      </c>
      <c r="W580" s="34">
        <f t="shared" si="245"/>
        <v>0.49693589736525512</v>
      </c>
      <c r="X580" s="34">
        <f t="shared" si="246"/>
        <v>1.2900000000000023E-2</v>
      </c>
      <c r="Y580" s="15">
        <f t="shared" ref="Y580:Y643" si="258">EXP(X580)/(1+EXP(X580))</f>
        <v>0.50322495527805666</v>
      </c>
      <c r="Z580" s="34">
        <f t="shared" si="247"/>
        <v>1.0064499105561133</v>
      </c>
      <c r="AA580" s="34">
        <f t="shared" si="248"/>
        <v>-0.3819999999999999</v>
      </c>
      <c r="AB580" s="15">
        <f t="shared" ref="AB580:AB643" si="259">EXP(AA580)/(1+EXP(AA580))</f>
        <v>0.40564461209270181</v>
      </c>
      <c r="AC580" s="34">
        <f t="shared" si="249"/>
        <v>0.40564461209270181</v>
      </c>
      <c r="AD580" s="34">
        <f t="shared" ref="AD580:AD643" si="260">$D$14+($E$14*$D$5)</f>
        <v>-0.79680000000000006</v>
      </c>
      <c r="AE580" s="15">
        <f t="shared" ref="AE580:AE643" si="261">EXP(AD580)/(1+EXP(AD580))</f>
        <v>0.31071044569635931</v>
      </c>
      <c r="AF580" s="34">
        <f t="shared" si="250"/>
        <v>0.62142089139271861</v>
      </c>
      <c r="AG580" s="34">
        <f t="shared" si="251"/>
        <v>0.80779999999999985</v>
      </c>
      <c r="AH580" s="15">
        <f t="shared" ref="AH580:AH643" si="262">EXP(AG580)/(1+EXP(AG580))</f>
        <v>0.69164049960599694</v>
      </c>
      <c r="AI580" s="34">
        <f t="shared" si="252"/>
        <v>0.69164049960599694</v>
      </c>
      <c r="AJ580" s="34">
        <f t="shared" si="253"/>
        <v>4.2000000000000925E-3</v>
      </c>
      <c r="AK580" s="15">
        <f t="shared" ref="AK580:AK643" si="263">EXP(AJ580)/(1+EXP(AJ580))</f>
        <v>0.50104999845650278</v>
      </c>
      <c r="AL580" s="34">
        <f t="shared" si="254"/>
        <v>0.50104999845650278</v>
      </c>
      <c r="AM580" s="35">
        <f t="shared" ref="AM580:AM643" si="264">SUM(G580:L580)</f>
        <v>7.4</v>
      </c>
      <c r="AN580" s="35">
        <f t="shared" ref="AN580:AN643" si="265">SUM(R580:T580,W580,Z580,AC580)</f>
        <v>3.5762304200140709</v>
      </c>
      <c r="AO580" s="35">
        <f t="shared" ref="AO580:AO643" si="266">AM580-AN580</f>
        <v>3.8237695799859295</v>
      </c>
      <c r="AP580" s="35">
        <f t="shared" ref="AP580:AP643" si="267">SUM(N580:P580)</f>
        <v>4</v>
      </c>
      <c r="AQ580" s="35">
        <f t="shared" ref="AQ580:AQ643" si="268">SUM(AF580,AI580,AL580)</f>
        <v>1.8141113894552183</v>
      </c>
      <c r="AR580" s="35">
        <f t="shared" ref="AR580:AR643" si="269">AP580-AQ580</f>
        <v>2.1858886105447817</v>
      </c>
    </row>
    <row r="581" spans="6:44" ht="15.75">
      <c r="F581">
        <v>858</v>
      </c>
      <c r="G581" s="35">
        <v>1.2</v>
      </c>
      <c r="H581" s="35">
        <v>3.2</v>
      </c>
      <c r="I581" s="35">
        <v>4.8</v>
      </c>
      <c r="J581" s="35">
        <v>12.3</v>
      </c>
      <c r="K581" s="35">
        <v>5.4</v>
      </c>
      <c r="L581" s="35">
        <v>1</v>
      </c>
      <c r="M581" s="35"/>
      <c r="N581" s="35">
        <v>2</v>
      </c>
      <c r="O581" s="35">
        <v>2</v>
      </c>
      <c r="P581" s="35">
        <v>1</v>
      </c>
      <c r="Q581" s="35"/>
      <c r="R581" s="34">
        <f t="shared" si="255"/>
        <v>1.2</v>
      </c>
      <c r="S581" s="34">
        <f t="shared" si="243"/>
        <v>2.7680000000000002</v>
      </c>
      <c r="T581" s="34">
        <f t="shared" si="244"/>
        <v>1.9305599999999998</v>
      </c>
      <c r="U581" s="34">
        <f t="shared" si="256"/>
        <v>-1.1068</v>
      </c>
      <c r="V581" s="15">
        <f t="shared" si="257"/>
        <v>0.24846794868262756</v>
      </c>
      <c r="W581" s="34">
        <f t="shared" si="245"/>
        <v>3.056155768796319</v>
      </c>
      <c r="X581" s="34">
        <f t="shared" si="246"/>
        <v>1.2900000000000023E-2</v>
      </c>
      <c r="Y581" s="15">
        <f t="shared" si="258"/>
        <v>0.50322495527805666</v>
      </c>
      <c r="Z581" s="34">
        <f t="shared" si="247"/>
        <v>2.7174147585015063</v>
      </c>
      <c r="AA581" s="34">
        <f t="shared" si="248"/>
        <v>-0.3819999999999999</v>
      </c>
      <c r="AB581" s="15">
        <f t="shared" si="259"/>
        <v>0.40564461209270181</v>
      </c>
      <c r="AC581" s="34">
        <f t="shared" si="249"/>
        <v>0.40564461209270181</v>
      </c>
      <c r="AD581" s="34">
        <f t="shared" si="260"/>
        <v>-0.79680000000000006</v>
      </c>
      <c r="AE581" s="15">
        <f t="shared" si="261"/>
        <v>0.31071044569635931</v>
      </c>
      <c r="AF581" s="34">
        <f t="shared" si="250"/>
        <v>0.62142089139271861</v>
      </c>
      <c r="AG581" s="34">
        <f t="shared" si="251"/>
        <v>0.80779999999999985</v>
      </c>
      <c r="AH581" s="15">
        <f t="shared" si="262"/>
        <v>0.69164049960599694</v>
      </c>
      <c r="AI581" s="34">
        <f t="shared" si="252"/>
        <v>1.3832809992119939</v>
      </c>
      <c r="AJ581" s="34">
        <f t="shared" si="253"/>
        <v>4.2000000000000925E-3</v>
      </c>
      <c r="AK581" s="15">
        <f t="shared" si="263"/>
        <v>0.50104999845650278</v>
      </c>
      <c r="AL581" s="34">
        <f t="shared" si="254"/>
        <v>0.50104999845650278</v>
      </c>
      <c r="AM581" s="35">
        <f t="shared" si="264"/>
        <v>27.9</v>
      </c>
      <c r="AN581" s="35">
        <f t="shared" si="265"/>
        <v>12.077775139390528</v>
      </c>
      <c r="AO581" s="35">
        <f t="shared" si="266"/>
        <v>15.82222486060947</v>
      </c>
      <c r="AP581" s="35">
        <f t="shared" si="267"/>
        <v>5</v>
      </c>
      <c r="AQ581" s="35">
        <f t="shared" si="268"/>
        <v>2.5057518890612154</v>
      </c>
      <c r="AR581" s="35">
        <f t="shared" si="269"/>
        <v>2.4942481109387846</v>
      </c>
    </row>
    <row r="582" spans="6:44" ht="15.75">
      <c r="F582">
        <v>859</v>
      </c>
      <c r="G582" s="35">
        <v>0.3</v>
      </c>
      <c r="H582" s="35">
        <v>2.4</v>
      </c>
      <c r="I582" s="35">
        <v>3.9</v>
      </c>
      <c r="J582" s="35">
        <v>10.3</v>
      </c>
      <c r="K582" s="35">
        <v>1.2</v>
      </c>
      <c r="L582" s="35">
        <v>0</v>
      </c>
      <c r="M582" s="35"/>
      <c r="N582" s="35">
        <v>2.2000000000000002</v>
      </c>
      <c r="O582" s="35">
        <v>16.3</v>
      </c>
      <c r="P582" s="35">
        <v>2</v>
      </c>
      <c r="Q582" s="35"/>
      <c r="R582" s="34">
        <f t="shared" si="255"/>
        <v>0.3</v>
      </c>
      <c r="S582" s="34">
        <f t="shared" si="243"/>
        <v>2.0760000000000001</v>
      </c>
      <c r="T582" s="34">
        <f t="shared" si="244"/>
        <v>1.5685799999999999</v>
      </c>
      <c r="U582" s="34">
        <f t="shared" si="256"/>
        <v>-1.1068</v>
      </c>
      <c r="V582" s="15">
        <f t="shared" si="257"/>
        <v>0.24846794868262756</v>
      </c>
      <c r="W582" s="34">
        <f t="shared" si="245"/>
        <v>2.5592198714310639</v>
      </c>
      <c r="X582" s="34">
        <f t="shared" si="246"/>
        <v>1.2900000000000023E-2</v>
      </c>
      <c r="Y582" s="15">
        <f t="shared" si="258"/>
        <v>0.50322495527805666</v>
      </c>
      <c r="Z582" s="34">
        <f t="shared" si="247"/>
        <v>0.60386994633366797</v>
      </c>
      <c r="AA582" s="34">
        <f t="shared" si="248"/>
        <v>-0.3819999999999999</v>
      </c>
      <c r="AB582" s="15">
        <f t="shared" si="259"/>
        <v>0.40564461209270181</v>
      </c>
      <c r="AC582" s="34">
        <f t="shared" si="249"/>
        <v>0</v>
      </c>
      <c r="AD582" s="34">
        <f t="shared" si="260"/>
        <v>-0.79680000000000006</v>
      </c>
      <c r="AE582" s="15">
        <f t="shared" si="261"/>
        <v>0.31071044569635931</v>
      </c>
      <c r="AF582" s="34">
        <f t="shared" si="250"/>
        <v>0.68356298053199049</v>
      </c>
      <c r="AG582" s="34">
        <f t="shared" si="251"/>
        <v>0.80779999999999985</v>
      </c>
      <c r="AH582" s="15">
        <f t="shared" si="262"/>
        <v>0.69164049960599694</v>
      </c>
      <c r="AI582" s="34">
        <f t="shared" si="252"/>
        <v>11.273740143577751</v>
      </c>
      <c r="AJ582" s="34">
        <f t="shared" si="253"/>
        <v>4.2000000000000925E-3</v>
      </c>
      <c r="AK582" s="15">
        <f t="shared" si="263"/>
        <v>0.50104999845650278</v>
      </c>
      <c r="AL582" s="34">
        <f t="shared" si="254"/>
        <v>1.0020999969130056</v>
      </c>
      <c r="AM582" s="35">
        <f t="shared" si="264"/>
        <v>18.099999999999998</v>
      </c>
      <c r="AN582" s="35">
        <f t="shared" si="265"/>
        <v>7.1076698177647311</v>
      </c>
      <c r="AO582" s="35">
        <f t="shared" si="266"/>
        <v>10.992330182235268</v>
      </c>
      <c r="AP582" s="35">
        <f t="shared" si="267"/>
        <v>20.5</v>
      </c>
      <c r="AQ582" s="35">
        <f t="shared" si="268"/>
        <v>12.959403121022746</v>
      </c>
      <c r="AR582" s="35">
        <f t="shared" si="269"/>
        <v>7.5405968789772544</v>
      </c>
    </row>
    <row r="583" spans="6:44" ht="15.75">
      <c r="F583">
        <v>860</v>
      </c>
      <c r="G583" s="35">
        <v>0.5</v>
      </c>
      <c r="H583" s="35">
        <v>1.6</v>
      </c>
      <c r="I583" s="35">
        <v>3.3000001999999999</v>
      </c>
      <c r="J583" s="35">
        <v>4.3</v>
      </c>
      <c r="K583" s="35">
        <v>5</v>
      </c>
      <c r="L583" s="35">
        <v>3.4</v>
      </c>
      <c r="M583" s="35"/>
      <c r="N583" s="35">
        <v>0.8</v>
      </c>
      <c r="O583" s="35">
        <v>1.6</v>
      </c>
      <c r="P583" s="35">
        <v>0.6</v>
      </c>
      <c r="Q583" s="35"/>
      <c r="R583" s="34">
        <f t="shared" si="255"/>
        <v>0.5</v>
      </c>
      <c r="S583" s="34">
        <f t="shared" si="243"/>
        <v>1.3840000000000001</v>
      </c>
      <c r="T583" s="34">
        <f t="shared" si="244"/>
        <v>1.3272600804399999</v>
      </c>
      <c r="U583" s="34">
        <f t="shared" si="256"/>
        <v>-1.1068</v>
      </c>
      <c r="V583" s="15">
        <f t="shared" si="257"/>
        <v>0.24846794868262756</v>
      </c>
      <c r="W583" s="34">
        <f t="shared" si="245"/>
        <v>1.0684121793352985</v>
      </c>
      <c r="X583" s="34">
        <f t="shared" si="246"/>
        <v>1.2900000000000023E-2</v>
      </c>
      <c r="Y583" s="15">
        <f t="shared" si="258"/>
        <v>0.50322495527805666</v>
      </c>
      <c r="Z583" s="34">
        <f t="shared" si="247"/>
        <v>2.5161247763902832</v>
      </c>
      <c r="AA583" s="34">
        <f t="shared" si="248"/>
        <v>-0.3819999999999999</v>
      </c>
      <c r="AB583" s="15">
        <f t="shared" si="259"/>
        <v>0.40564461209270181</v>
      </c>
      <c r="AC583" s="34">
        <f t="shared" si="249"/>
        <v>1.3791916811151861</v>
      </c>
      <c r="AD583" s="34">
        <f t="shared" si="260"/>
        <v>-0.79680000000000006</v>
      </c>
      <c r="AE583" s="15">
        <f t="shared" si="261"/>
        <v>0.31071044569635931</v>
      </c>
      <c r="AF583" s="34">
        <f t="shared" si="250"/>
        <v>0.24856835655708745</v>
      </c>
      <c r="AG583" s="34">
        <f t="shared" si="251"/>
        <v>0.80779999999999985</v>
      </c>
      <c r="AH583" s="15">
        <f t="shared" si="262"/>
        <v>0.69164049960599694</v>
      </c>
      <c r="AI583" s="34">
        <f t="shared" si="252"/>
        <v>1.1066247993695952</v>
      </c>
      <c r="AJ583" s="34">
        <f t="shared" si="253"/>
        <v>4.2000000000000925E-3</v>
      </c>
      <c r="AK583" s="15">
        <f t="shared" si="263"/>
        <v>0.50104999845650278</v>
      </c>
      <c r="AL583" s="34">
        <f t="shared" si="254"/>
        <v>0.30062999907390164</v>
      </c>
      <c r="AM583" s="35">
        <f t="shared" si="264"/>
        <v>18.1000002</v>
      </c>
      <c r="AN583" s="35">
        <f t="shared" si="265"/>
        <v>8.1749887172807671</v>
      </c>
      <c r="AO583" s="35">
        <f t="shared" si="266"/>
        <v>9.9250114827192331</v>
      </c>
      <c r="AP583" s="35">
        <f t="shared" si="267"/>
        <v>3.0000000000000004</v>
      </c>
      <c r="AQ583" s="35">
        <f t="shared" si="268"/>
        <v>1.6558231550005844</v>
      </c>
      <c r="AR583" s="35">
        <f t="shared" si="269"/>
        <v>1.344176844999416</v>
      </c>
    </row>
    <row r="584" spans="6:44" ht="15.75">
      <c r="F584">
        <v>861</v>
      </c>
      <c r="G584" s="35">
        <v>0.5</v>
      </c>
      <c r="H584" s="35">
        <v>1.6</v>
      </c>
      <c r="I584" s="35">
        <v>3.3000001999999999</v>
      </c>
      <c r="J584" s="35">
        <v>12.1</v>
      </c>
      <c r="K584" s="35">
        <v>15.000000999999999</v>
      </c>
      <c r="L584" s="35">
        <v>3.0000002000000001</v>
      </c>
      <c r="M584" s="35"/>
      <c r="N584" s="35">
        <v>0.8</v>
      </c>
      <c r="O584" s="35">
        <v>7.0000004999999996</v>
      </c>
      <c r="P584" s="35">
        <v>3.0000002000000001</v>
      </c>
      <c r="Q584" s="35"/>
      <c r="R584" s="34">
        <f t="shared" si="255"/>
        <v>0.5</v>
      </c>
      <c r="S584" s="34">
        <f t="shared" si="243"/>
        <v>1.3840000000000001</v>
      </c>
      <c r="T584" s="34">
        <f t="shared" si="244"/>
        <v>1.3272600804399999</v>
      </c>
      <c r="U584" s="34">
        <f t="shared" si="256"/>
        <v>-1.1068</v>
      </c>
      <c r="V584" s="15">
        <f t="shared" si="257"/>
        <v>0.24846794868262756</v>
      </c>
      <c r="W584" s="34">
        <f t="shared" si="245"/>
        <v>3.0064621790597932</v>
      </c>
      <c r="X584" s="34">
        <f t="shared" si="246"/>
        <v>1.2900000000000023E-2</v>
      </c>
      <c r="Y584" s="15">
        <f t="shared" si="258"/>
        <v>0.50322495527805666</v>
      </c>
      <c r="Z584" s="34">
        <f t="shared" si="247"/>
        <v>7.5483748323958046</v>
      </c>
      <c r="AA584" s="34">
        <f t="shared" si="248"/>
        <v>-0.3819999999999999</v>
      </c>
      <c r="AB584" s="15">
        <f t="shared" si="259"/>
        <v>0.40564461209270181</v>
      </c>
      <c r="AC584" s="34">
        <f t="shared" si="249"/>
        <v>1.2169339174070279</v>
      </c>
      <c r="AD584" s="34">
        <f t="shared" si="260"/>
        <v>-0.79680000000000006</v>
      </c>
      <c r="AE584" s="15">
        <f t="shared" si="261"/>
        <v>0.31071044569635931</v>
      </c>
      <c r="AF584" s="34">
        <f t="shared" si="250"/>
        <v>0.24856835655708745</v>
      </c>
      <c r="AG584" s="34">
        <f t="shared" si="251"/>
        <v>0.80779999999999985</v>
      </c>
      <c r="AH584" s="15">
        <f t="shared" si="262"/>
        <v>0.69164049960599694</v>
      </c>
      <c r="AI584" s="34">
        <f t="shared" si="252"/>
        <v>4.8414838430622282</v>
      </c>
      <c r="AJ584" s="34">
        <f t="shared" si="253"/>
        <v>4.2000000000000925E-3</v>
      </c>
      <c r="AK584" s="15">
        <f t="shared" si="263"/>
        <v>0.50104999845650278</v>
      </c>
      <c r="AL584" s="34">
        <f t="shared" si="254"/>
        <v>1.5031500955795081</v>
      </c>
      <c r="AM584" s="35">
        <f t="shared" si="264"/>
        <v>35.500001400000002</v>
      </c>
      <c r="AN584" s="35">
        <f t="shared" si="265"/>
        <v>14.983031009302625</v>
      </c>
      <c r="AO584" s="35">
        <f t="shared" si="266"/>
        <v>20.516970390697377</v>
      </c>
      <c r="AP584" s="35">
        <f t="shared" si="267"/>
        <v>10.8000007</v>
      </c>
      <c r="AQ584" s="35">
        <f t="shared" si="268"/>
        <v>6.5932022951988234</v>
      </c>
      <c r="AR584" s="35">
        <f t="shared" si="269"/>
        <v>4.2067984048011766</v>
      </c>
    </row>
    <row r="585" spans="6:44" ht="15.75">
      <c r="F585">
        <v>864</v>
      </c>
      <c r="G585" s="35">
        <v>0</v>
      </c>
      <c r="H585" s="35">
        <v>0.70000004999999998</v>
      </c>
      <c r="I585" s="35">
        <v>0.90000004</v>
      </c>
      <c r="J585" s="35">
        <v>6.0000004999999996</v>
      </c>
      <c r="K585" s="35">
        <v>8</v>
      </c>
      <c r="L585" s="35">
        <v>3.0000002000000001</v>
      </c>
      <c r="M585" s="35"/>
      <c r="N585" s="35">
        <v>1</v>
      </c>
      <c r="O585" s="35">
        <v>1</v>
      </c>
      <c r="P585" s="35">
        <v>0.5</v>
      </c>
      <c r="Q585" s="35"/>
      <c r="R585" s="34">
        <f t="shared" si="255"/>
        <v>0</v>
      </c>
      <c r="S585" s="34">
        <f t="shared" si="243"/>
        <v>0.60550004324999995</v>
      </c>
      <c r="T585" s="34">
        <f t="shared" si="244"/>
        <v>0.36198001608800001</v>
      </c>
      <c r="U585" s="34">
        <f t="shared" si="256"/>
        <v>-1.1068</v>
      </c>
      <c r="V585" s="15">
        <f t="shared" si="257"/>
        <v>0.24846794868262756</v>
      </c>
      <c r="W585" s="34">
        <f t="shared" si="245"/>
        <v>1.4908078163297396</v>
      </c>
      <c r="X585" s="34">
        <f t="shared" si="246"/>
        <v>1.2900000000000023E-2</v>
      </c>
      <c r="Y585" s="15">
        <f t="shared" si="258"/>
        <v>0.50322495527805666</v>
      </c>
      <c r="Z585" s="34">
        <f t="shared" si="247"/>
        <v>4.0257996422244533</v>
      </c>
      <c r="AA585" s="34">
        <f t="shared" si="248"/>
        <v>-0.3819999999999999</v>
      </c>
      <c r="AB585" s="15">
        <f t="shared" si="259"/>
        <v>0.40564461209270181</v>
      </c>
      <c r="AC585" s="34">
        <f t="shared" si="249"/>
        <v>1.2169339174070279</v>
      </c>
      <c r="AD585" s="34">
        <f t="shared" si="260"/>
        <v>-0.79680000000000006</v>
      </c>
      <c r="AE585" s="15">
        <f t="shared" si="261"/>
        <v>0.31071044569635931</v>
      </c>
      <c r="AF585" s="34">
        <f t="shared" si="250"/>
        <v>0.31071044569635931</v>
      </c>
      <c r="AG585" s="34">
        <f t="shared" si="251"/>
        <v>0.80779999999999985</v>
      </c>
      <c r="AH585" s="15">
        <f t="shared" si="262"/>
        <v>0.69164049960599694</v>
      </c>
      <c r="AI585" s="34">
        <f t="shared" si="252"/>
        <v>0.69164049960599694</v>
      </c>
      <c r="AJ585" s="34">
        <f t="shared" si="253"/>
        <v>4.2000000000000925E-3</v>
      </c>
      <c r="AK585" s="15">
        <f t="shared" si="263"/>
        <v>0.50104999845650278</v>
      </c>
      <c r="AL585" s="34">
        <f t="shared" si="254"/>
        <v>0.25052499922825139</v>
      </c>
      <c r="AM585" s="35">
        <f t="shared" si="264"/>
        <v>18.600000789999999</v>
      </c>
      <c r="AN585" s="35">
        <f t="shared" si="265"/>
        <v>7.7010214352992206</v>
      </c>
      <c r="AO585" s="35">
        <f t="shared" si="266"/>
        <v>10.898979354700778</v>
      </c>
      <c r="AP585" s="35">
        <f t="shared" si="267"/>
        <v>2.5</v>
      </c>
      <c r="AQ585" s="35">
        <f t="shared" si="268"/>
        <v>1.2528759445306077</v>
      </c>
      <c r="AR585" s="35">
        <f t="shared" si="269"/>
        <v>1.2471240554693923</v>
      </c>
    </row>
    <row r="586" spans="6:44" ht="15.75">
      <c r="F586">
        <v>865</v>
      </c>
      <c r="G586" s="35">
        <v>0</v>
      </c>
      <c r="H586" s="35">
        <v>0.70000004999999998</v>
      </c>
      <c r="I586" s="35">
        <v>0.90000004</v>
      </c>
      <c r="J586" s="35">
        <v>7.0000004999999996</v>
      </c>
      <c r="K586" s="35">
        <v>12.000000999999999</v>
      </c>
      <c r="L586" s="35">
        <v>12.000000999999999</v>
      </c>
      <c r="M586" s="35"/>
      <c r="N586" s="35">
        <v>3.0000002000000001</v>
      </c>
      <c r="O586" s="35">
        <v>5</v>
      </c>
      <c r="P586" s="35">
        <v>15.000000999999999</v>
      </c>
      <c r="Q586" s="35"/>
      <c r="R586" s="34">
        <f t="shared" si="255"/>
        <v>0</v>
      </c>
      <c r="S586" s="34">
        <f t="shared" si="243"/>
        <v>0.60550004324999995</v>
      </c>
      <c r="T586" s="34">
        <f t="shared" si="244"/>
        <v>0.36198001608800001</v>
      </c>
      <c r="U586" s="34">
        <f t="shared" si="256"/>
        <v>-1.1068</v>
      </c>
      <c r="V586" s="15">
        <f t="shared" si="257"/>
        <v>0.24846794868262756</v>
      </c>
      <c r="W586" s="34">
        <f t="shared" si="245"/>
        <v>1.7392757650123671</v>
      </c>
      <c r="X586" s="34">
        <f t="shared" si="246"/>
        <v>1.2900000000000023E-2</v>
      </c>
      <c r="Y586" s="15">
        <f t="shared" si="258"/>
        <v>0.50322495527805666</v>
      </c>
      <c r="Z586" s="34">
        <f t="shared" si="247"/>
        <v>6.0386999665616345</v>
      </c>
      <c r="AA586" s="34">
        <f t="shared" si="248"/>
        <v>-0.3819999999999999</v>
      </c>
      <c r="AB586" s="15">
        <f t="shared" si="259"/>
        <v>0.40564461209270181</v>
      </c>
      <c r="AC586" s="34">
        <f t="shared" si="249"/>
        <v>4.8677357507570331</v>
      </c>
      <c r="AD586" s="34">
        <f t="shared" si="260"/>
        <v>-0.79680000000000006</v>
      </c>
      <c r="AE586" s="15">
        <f t="shared" si="261"/>
        <v>0.31071044569635931</v>
      </c>
      <c r="AF586" s="34">
        <f t="shared" si="250"/>
        <v>0.93213139923116706</v>
      </c>
      <c r="AG586" s="34">
        <f t="shared" si="251"/>
        <v>0.80779999999999985</v>
      </c>
      <c r="AH586" s="15">
        <f t="shared" si="262"/>
        <v>0.69164049960599694</v>
      </c>
      <c r="AI586" s="34">
        <f t="shared" si="252"/>
        <v>3.4582024980299848</v>
      </c>
      <c r="AJ586" s="34">
        <f t="shared" si="253"/>
        <v>4.2000000000000925E-3</v>
      </c>
      <c r="AK586" s="15">
        <f t="shared" si="263"/>
        <v>0.50104999845650278</v>
      </c>
      <c r="AL586" s="34">
        <f t="shared" si="254"/>
        <v>7.5157504778975399</v>
      </c>
      <c r="AM586" s="35">
        <f t="shared" si="264"/>
        <v>32.600002589999995</v>
      </c>
      <c r="AN586" s="35">
        <f t="shared" si="265"/>
        <v>13.613191541669034</v>
      </c>
      <c r="AO586" s="35">
        <f t="shared" si="266"/>
        <v>18.986811048330964</v>
      </c>
      <c r="AP586" s="35">
        <f t="shared" si="267"/>
        <v>23.0000012</v>
      </c>
      <c r="AQ586" s="35">
        <f t="shared" si="268"/>
        <v>11.906084375158692</v>
      </c>
      <c r="AR586" s="35">
        <f t="shared" si="269"/>
        <v>11.093916824841308</v>
      </c>
    </row>
    <row r="587" spans="6:44" ht="15.75">
      <c r="F587">
        <v>866</v>
      </c>
      <c r="G587" s="35">
        <v>0.5</v>
      </c>
      <c r="H587" s="35">
        <v>1.1000000000000001</v>
      </c>
      <c r="I587" s="35">
        <v>0.8</v>
      </c>
      <c r="J587" s="35">
        <v>3.18</v>
      </c>
      <c r="K587" s="35">
        <v>12.730000499999999</v>
      </c>
      <c r="L587" s="35">
        <v>0</v>
      </c>
      <c r="M587" s="35"/>
      <c r="N587" s="35">
        <v>8</v>
      </c>
      <c r="O587" s="35">
        <v>15.000000999999999</v>
      </c>
      <c r="P587" s="35">
        <v>20</v>
      </c>
      <c r="Q587" s="35"/>
      <c r="R587" s="34">
        <f t="shared" si="255"/>
        <v>0.5</v>
      </c>
      <c r="S587" s="34">
        <f t="shared" si="243"/>
        <v>0.95150000000000001</v>
      </c>
      <c r="T587" s="34">
        <f t="shared" si="244"/>
        <v>0.32176000000000005</v>
      </c>
      <c r="U587" s="34">
        <f t="shared" si="256"/>
        <v>-1.1068</v>
      </c>
      <c r="V587" s="15">
        <f t="shared" si="257"/>
        <v>0.24846794868262756</v>
      </c>
      <c r="W587" s="34">
        <f t="shared" si="245"/>
        <v>0.7901280768107557</v>
      </c>
      <c r="X587" s="34">
        <f t="shared" si="246"/>
        <v>1.2900000000000023E-2</v>
      </c>
      <c r="Y587" s="15">
        <f t="shared" si="258"/>
        <v>0.50322495527805666</v>
      </c>
      <c r="Z587" s="34">
        <f t="shared" si="247"/>
        <v>6.4060539323021386</v>
      </c>
      <c r="AA587" s="34">
        <f t="shared" si="248"/>
        <v>-0.3819999999999999</v>
      </c>
      <c r="AB587" s="15">
        <f t="shared" si="259"/>
        <v>0.40564461209270181</v>
      </c>
      <c r="AC587" s="34">
        <f t="shared" si="249"/>
        <v>0</v>
      </c>
      <c r="AD587" s="34">
        <f t="shared" si="260"/>
        <v>-0.79680000000000006</v>
      </c>
      <c r="AE587" s="15">
        <f t="shared" si="261"/>
        <v>0.31071044569635931</v>
      </c>
      <c r="AF587" s="34">
        <f t="shared" si="250"/>
        <v>2.4856835655708744</v>
      </c>
      <c r="AG587" s="34">
        <f t="shared" si="251"/>
        <v>0.80779999999999985</v>
      </c>
      <c r="AH587" s="15">
        <f t="shared" si="262"/>
        <v>0.69164049960599694</v>
      </c>
      <c r="AI587" s="34">
        <f t="shared" si="252"/>
        <v>10.374608185730454</v>
      </c>
      <c r="AJ587" s="34">
        <f t="shared" si="253"/>
        <v>4.2000000000000925E-3</v>
      </c>
      <c r="AK587" s="15">
        <f t="shared" si="263"/>
        <v>0.50104999845650278</v>
      </c>
      <c r="AL587" s="34">
        <f t="shared" si="254"/>
        <v>10.020999969130056</v>
      </c>
      <c r="AM587" s="35">
        <f t="shared" si="264"/>
        <v>18.310000500000001</v>
      </c>
      <c r="AN587" s="35">
        <f t="shared" si="265"/>
        <v>8.9694420091128944</v>
      </c>
      <c r="AO587" s="35">
        <f t="shared" si="266"/>
        <v>9.3405584908871067</v>
      </c>
      <c r="AP587" s="35">
        <f t="shared" si="267"/>
        <v>43.000000999999997</v>
      </c>
      <c r="AQ587" s="35">
        <f t="shared" si="268"/>
        <v>22.881291720431385</v>
      </c>
      <c r="AR587" s="35">
        <f t="shared" si="269"/>
        <v>20.118709279568613</v>
      </c>
    </row>
    <row r="588" spans="6:44" ht="15.75">
      <c r="F588">
        <v>867</v>
      </c>
      <c r="G588" s="35">
        <v>0.5</v>
      </c>
      <c r="H588" s="35">
        <v>1.1000000000000001</v>
      </c>
      <c r="I588" s="35">
        <v>0.8</v>
      </c>
      <c r="J588" s="35">
        <v>5.2000003000000001</v>
      </c>
      <c r="K588" s="35">
        <v>14.800001</v>
      </c>
      <c r="L588" s="35">
        <v>0</v>
      </c>
      <c r="M588" s="35"/>
      <c r="N588" s="35">
        <v>3.0000002000000001</v>
      </c>
      <c r="O588" s="35">
        <v>5</v>
      </c>
      <c r="P588" s="35">
        <v>4</v>
      </c>
      <c r="Q588" s="35"/>
      <c r="R588" s="34">
        <f t="shared" si="255"/>
        <v>0.5</v>
      </c>
      <c r="S588" s="34">
        <f t="shared" si="243"/>
        <v>0.95150000000000001</v>
      </c>
      <c r="T588" s="34">
        <f t="shared" si="244"/>
        <v>0.32176000000000005</v>
      </c>
      <c r="U588" s="34">
        <f t="shared" si="256"/>
        <v>-1.1068</v>
      </c>
      <c r="V588" s="15">
        <f t="shared" si="257"/>
        <v>0.24846794868262756</v>
      </c>
      <c r="W588" s="34">
        <f t="shared" si="245"/>
        <v>1.2920334076900479</v>
      </c>
      <c r="X588" s="34">
        <f t="shared" si="246"/>
        <v>1.2900000000000023E-2</v>
      </c>
      <c r="Y588" s="15">
        <f t="shared" si="258"/>
        <v>0.50322495527805666</v>
      </c>
      <c r="Z588" s="34">
        <f t="shared" si="247"/>
        <v>7.4477298413401938</v>
      </c>
      <c r="AA588" s="34">
        <f t="shared" si="248"/>
        <v>-0.3819999999999999</v>
      </c>
      <c r="AB588" s="15">
        <f t="shared" si="259"/>
        <v>0.40564461209270181</v>
      </c>
      <c r="AC588" s="34">
        <f t="shared" si="249"/>
        <v>0</v>
      </c>
      <c r="AD588" s="34">
        <f t="shared" si="260"/>
        <v>-0.79680000000000006</v>
      </c>
      <c r="AE588" s="15">
        <f t="shared" si="261"/>
        <v>0.31071044569635931</v>
      </c>
      <c r="AF588" s="34">
        <f t="shared" si="250"/>
        <v>0.93213139923116706</v>
      </c>
      <c r="AG588" s="34">
        <f t="shared" si="251"/>
        <v>0.80779999999999985</v>
      </c>
      <c r="AH588" s="15">
        <f t="shared" si="262"/>
        <v>0.69164049960599694</v>
      </c>
      <c r="AI588" s="34">
        <f t="shared" si="252"/>
        <v>3.4582024980299848</v>
      </c>
      <c r="AJ588" s="34">
        <f t="shared" si="253"/>
        <v>4.2000000000000925E-3</v>
      </c>
      <c r="AK588" s="15">
        <f t="shared" si="263"/>
        <v>0.50104999845650278</v>
      </c>
      <c r="AL588" s="34">
        <f t="shared" si="254"/>
        <v>2.0041999938260111</v>
      </c>
      <c r="AM588" s="35">
        <f t="shared" si="264"/>
        <v>22.4000013</v>
      </c>
      <c r="AN588" s="35">
        <f t="shared" si="265"/>
        <v>10.513023249030242</v>
      </c>
      <c r="AO588" s="35">
        <f t="shared" si="266"/>
        <v>11.886978050969757</v>
      </c>
      <c r="AP588" s="35">
        <f t="shared" si="267"/>
        <v>12.000000200000001</v>
      </c>
      <c r="AQ588" s="35">
        <f t="shared" si="268"/>
        <v>6.3945338910871623</v>
      </c>
      <c r="AR588" s="35">
        <f t="shared" si="269"/>
        <v>5.6054663089128383</v>
      </c>
    </row>
    <row r="589" spans="6:44" ht="15.75">
      <c r="F589">
        <v>868</v>
      </c>
      <c r="G589" s="35">
        <v>1.2</v>
      </c>
      <c r="H589" s="35">
        <v>2.2000000000000002</v>
      </c>
      <c r="I589" s="35">
        <v>5.5000004999999996</v>
      </c>
      <c r="J589" s="35">
        <v>8.4500010000000003</v>
      </c>
      <c r="K589" s="35">
        <v>4.42</v>
      </c>
      <c r="L589" s="35">
        <v>3.7900002000000002</v>
      </c>
      <c r="M589" s="35"/>
      <c r="N589" s="35">
        <v>2.25</v>
      </c>
      <c r="O589" s="35">
        <v>4</v>
      </c>
      <c r="P589" s="35">
        <v>7.0000004999999996</v>
      </c>
      <c r="Q589" s="35"/>
      <c r="R589" s="34">
        <f t="shared" si="255"/>
        <v>1.2</v>
      </c>
      <c r="S589" s="34">
        <f t="shared" si="243"/>
        <v>1.903</v>
      </c>
      <c r="T589" s="34">
        <f t="shared" si="244"/>
        <v>2.2121002010999997</v>
      </c>
      <c r="U589" s="34">
        <f t="shared" si="256"/>
        <v>-1.1068</v>
      </c>
      <c r="V589" s="15">
        <f t="shared" si="257"/>
        <v>0.24846794868262756</v>
      </c>
      <c r="W589" s="34">
        <f t="shared" si="245"/>
        <v>2.0995544148361516</v>
      </c>
      <c r="X589" s="34">
        <f t="shared" si="246"/>
        <v>1.2900000000000023E-2</v>
      </c>
      <c r="Y589" s="15">
        <f t="shared" si="258"/>
        <v>0.50322495527805666</v>
      </c>
      <c r="Z589" s="34">
        <f t="shared" si="247"/>
        <v>2.2242543023290104</v>
      </c>
      <c r="AA589" s="34">
        <f t="shared" si="248"/>
        <v>-0.3819999999999999</v>
      </c>
      <c r="AB589" s="15">
        <f t="shared" si="259"/>
        <v>0.40564461209270181</v>
      </c>
      <c r="AC589" s="34">
        <f t="shared" si="249"/>
        <v>1.5373931609602622</v>
      </c>
      <c r="AD589" s="34">
        <f t="shared" si="260"/>
        <v>-0.79680000000000006</v>
      </c>
      <c r="AE589" s="15">
        <f t="shared" si="261"/>
        <v>0.31071044569635931</v>
      </c>
      <c r="AF589" s="34">
        <f t="shared" si="250"/>
        <v>0.69909850281680841</v>
      </c>
      <c r="AG589" s="34">
        <f t="shared" si="251"/>
        <v>0.80779999999999985</v>
      </c>
      <c r="AH589" s="15">
        <f t="shared" si="262"/>
        <v>0.69164049960599694</v>
      </c>
      <c r="AI589" s="34">
        <f t="shared" si="252"/>
        <v>2.7665619984239878</v>
      </c>
      <c r="AJ589" s="34">
        <f t="shared" si="253"/>
        <v>4.2000000000000925E-3</v>
      </c>
      <c r="AK589" s="15">
        <f t="shared" si="263"/>
        <v>0.50104999845650278</v>
      </c>
      <c r="AL589" s="34">
        <f t="shared" si="254"/>
        <v>3.5073502397205183</v>
      </c>
      <c r="AM589" s="35">
        <f t="shared" si="264"/>
        <v>25.560001700000001</v>
      </c>
      <c r="AN589" s="35">
        <f t="shared" si="265"/>
        <v>11.176302079225424</v>
      </c>
      <c r="AO589" s="35">
        <f t="shared" si="266"/>
        <v>14.383699620774577</v>
      </c>
      <c r="AP589" s="35">
        <f t="shared" si="267"/>
        <v>13.250000499999999</v>
      </c>
      <c r="AQ589" s="35">
        <f t="shared" si="268"/>
        <v>6.973010740961314</v>
      </c>
      <c r="AR589" s="35">
        <f t="shared" si="269"/>
        <v>6.2769897590386847</v>
      </c>
    </row>
    <row r="590" spans="6:44" ht="15.75">
      <c r="F590">
        <v>869</v>
      </c>
      <c r="G590" s="35">
        <v>1.2</v>
      </c>
      <c r="H590" s="35">
        <v>2.2000000000000002</v>
      </c>
      <c r="I590" s="35">
        <v>5.5000004999999996</v>
      </c>
      <c r="J590" s="35">
        <v>8.4500010000000003</v>
      </c>
      <c r="K590" s="35">
        <v>4.42</v>
      </c>
      <c r="L590" s="35">
        <v>3.7900002000000002</v>
      </c>
      <c r="M590" s="35"/>
      <c r="N590" s="35">
        <v>2.25</v>
      </c>
      <c r="O590" s="35">
        <v>4</v>
      </c>
      <c r="P590" s="35">
        <v>7.0000004999999996</v>
      </c>
      <c r="Q590" s="35"/>
      <c r="R590" s="34">
        <f t="shared" si="255"/>
        <v>1.2</v>
      </c>
      <c r="S590" s="34">
        <f t="shared" si="243"/>
        <v>1.903</v>
      </c>
      <c r="T590" s="34">
        <f t="shared" si="244"/>
        <v>2.2121002010999997</v>
      </c>
      <c r="U590" s="34">
        <f t="shared" si="256"/>
        <v>-1.1068</v>
      </c>
      <c r="V590" s="15">
        <f t="shared" si="257"/>
        <v>0.24846794868262756</v>
      </c>
      <c r="W590" s="34">
        <f t="shared" si="245"/>
        <v>2.0995544148361516</v>
      </c>
      <c r="X590" s="34">
        <f t="shared" si="246"/>
        <v>1.2900000000000023E-2</v>
      </c>
      <c r="Y590" s="15">
        <f t="shared" si="258"/>
        <v>0.50322495527805666</v>
      </c>
      <c r="Z590" s="34">
        <f t="shared" si="247"/>
        <v>2.2242543023290104</v>
      </c>
      <c r="AA590" s="34">
        <f t="shared" si="248"/>
        <v>-0.3819999999999999</v>
      </c>
      <c r="AB590" s="15">
        <f t="shared" si="259"/>
        <v>0.40564461209270181</v>
      </c>
      <c r="AC590" s="34">
        <f t="shared" si="249"/>
        <v>1.5373931609602622</v>
      </c>
      <c r="AD590" s="34">
        <f t="shared" si="260"/>
        <v>-0.79680000000000006</v>
      </c>
      <c r="AE590" s="15">
        <f t="shared" si="261"/>
        <v>0.31071044569635931</v>
      </c>
      <c r="AF590" s="34">
        <f t="shared" si="250"/>
        <v>0.69909850281680841</v>
      </c>
      <c r="AG590" s="34">
        <f t="shared" si="251"/>
        <v>0.80779999999999985</v>
      </c>
      <c r="AH590" s="15">
        <f t="shared" si="262"/>
        <v>0.69164049960599694</v>
      </c>
      <c r="AI590" s="34">
        <f t="shared" si="252"/>
        <v>2.7665619984239878</v>
      </c>
      <c r="AJ590" s="34">
        <f t="shared" si="253"/>
        <v>4.2000000000000925E-3</v>
      </c>
      <c r="AK590" s="15">
        <f t="shared" si="263"/>
        <v>0.50104999845650278</v>
      </c>
      <c r="AL590" s="34">
        <f t="shared" si="254"/>
        <v>3.5073502397205183</v>
      </c>
      <c r="AM590" s="35">
        <f t="shared" si="264"/>
        <v>25.560001700000001</v>
      </c>
      <c r="AN590" s="35">
        <f t="shared" si="265"/>
        <v>11.176302079225424</v>
      </c>
      <c r="AO590" s="35">
        <f t="shared" si="266"/>
        <v>14.383699620774577</v>
      </c>
      <c r="AP590" s="35">
        <f t="shared" si="267"/>
        <v>13.250000499999999</v>
      </c>
      <c r="AQ590" s="35">
        <f t="shared" si="268"/>
        <v>6.973010740961314</v>
      </c>
      <c r="AR590" s="35">
        <f t="shared" si="269"/>
        <v>6.2769897590386847</v>
      </c>
    </row>
    <row r="591" spans="6:44" ht="15.75">
      <c r="F591">
        <v>870</v>
      </c>
      <c r="G591" s="35">
        <v>1.2</v>
      </c>
      <c r="H591" s="35">
        <v>2.2000000000000002</v>
      </c>
      <c r="I591" s="35">
        <v>5.5000004999999996</v>
      </c>
      <c r="J591" s="35">
        <v>5.69</v>
      </c>
      <c r="K591" s="35">
        <v>12.000000999999999</v>
      </c>
      <c r="L591" s="35">
        <v>7.6600003000000001</v>
      </c>
      <c r="M591" s="35"/>
      <c r="N591" s="35">
        <v>2.25</v>
      </c>
      <c r="O591" s="35">
        <v>7.0000004999999996</v>
      </c>
      <c r="P591" s="35">
        <v>10</v>
      </c>
      <c r="Q591" s="35"/>
      <c r="R591" s="34">
        <f t="shared" si="255"/>
        <v>1.2</v>
      </c>
      <c r="S591" s="34">
        <f t="shared" si="243"/>
        <v>1.903</v>
      </c>
      <c r="T591" s="34">
        <f t="shared" si="244"/>
        <v>2.2121002010999997</v>
      </c>
      <c r="U591" s="34">
        <f t="shared" si="256"/>
        <v>-1.1068</v>
      </c>
      <c r="V591" s="15">
        <f t="shared" si="257"/>
        <v>0.24846794868262756</v>
      </c>
      <c r="W591" s="34">
        <f t="shared" si="245"/>
        <v>1.413782628004151</v>
      </c>
      <c r="X591" s="34">
        <f t="shared" si="246"/>
        <v>1.2900000000000023E-2</v>
      </c>
      <c r="Y591" s="15">
        <f t="shared" si="258"/>
        <v>0.50322495527805666</v>
      </c>
      <c r="Z591" s="34">
        <f t="shared" si="247"/>
        <v>6.0386999665616345</v>
      </c>
      <c r="AA591" s="34">
        <f t="shared" si="248"/>
        <v>-0.3819999999999999</v>
      </c>
      <c r="AB591" s="15">
        <f t="shared" si="259"/>
        <v>0.40564461209270181</v>
      </c>
      <c r="AC591" s="34">
        <f t="shared" si="249"/>
        <v>3.1072378503234797</v>
      </c>
      <c r="AD591" s="34">
        <f t="shared" si="260"/>
        <v>-0.79680000000000006</v>
      </c>
      <c r="AE591" s="15">
        <f t="shared" si="261"/>
        <v>0.31071044569635931</v>
      </c>
      <c r="AF591" s="34">
        <f t="shared" si="250"/>
        <v>0.69909850281680841</v>
      </c>
      <c r="AG591" s="34">
        <f t="shared" si="251"/>
        <v>0.80779999999999985</v>
      </c>
      <c r="AH591" s="15">
        <f t="shared" si="262"/>
        <v>0.69164049960599694</v>
      </c>
      <c r="AI591" s="34">
        <f t="shared" si="252"/>
        <v>4.8414838430622282</v>
      </c>
      <c r="AJ591" s="34">
        <f t="shared" si="253"/>
        <v>4.2000000000000925E-3</v>
      </c>
      <c r="AK591" s="15">
        <f t="shared" si="263"/>
        <v>0.50104999845650278</v>
      </c>
      <c r="AL591" s="34">
        <f t="shared" si="254"/>
        <v>5.010499984565028</v>
      </c>
      <c r="AM591" s="35">
        <f t="shared" si="264"/>
        <v>34.2500018</v>
      </c>
      <c r="AN591" s="35">
        <f t="shared" si="265"/>
        <v>15.874820645989264</v>
      </c>
      <c r="AO591" s="35">
        <f t="shared" si="266"/>
        <v>18.375181154010736</v>
      </c>
      <c r="AP591" s="35">
        <f t="shared" si="267"/>
        <v>19.250000499999999</v>
      </c>
      <c r="AQ591" s="35">
        <f t="shared" si="268"/>
        <v>10.551082330444064</v>
      </c>
      <c r="AR591" s="35">
        <f t="shared" si="269"/>
        <v>8.6989181695559346</v>
      </c>
    </row>
    <row r="592" spans="6:44" ht="15.75">
      <c r="F592">
        <v>871</v>
      </c>
      <c r="G592" s="35">
        <v>0.3</v>
      </c>
      <c r="H592" s="35">
        <v>1</v>
      </c>
      <c r="I592" s="35">
        <v>2.5</v>
      </c>
      <c r="J592" s="35">
        <v>8.2800010000000004</v>
      </c>
      <c r="K592" s="35">
        <v>2</v>
      </c>
      <c r="L592" s="35">
        <v>0</v>
      </c>
      <c r="M592" s="35"/>
      <c r="N592" s="35">
        <v>0.72</v>
      </c>
      <c r="O592" s="35">
        <v>2</v>
      </c>
      <c r="P592" s="35">
        <v>0</v>
      </c>
      <c r="Q592" s="35"/>
      <c r="R592" s="34">
        <f t="shared" si="255"/>
        <v>0.3</v>
      </c>
      <c r="S592" s="34">
        <f t="shared" si="243"/>
        <v>0.86499999999999999</v>
      </c>
      <c r="T592" s="34">
        <f t="shared" si="244"/>
        <v>1.0055000000000001</v>
      </c>
      <c r="U592" s="34">
        <f t="shared" si="256"/>
        <v>-1.1068</v>
      </c>
      <c r="V592" s="15">
        <f t="shared" si="257"/>
        <v>0.24846794868262756</v>
      </c>
      <c r="W592" s="34">
        <f t="shared" si="245"/>
        <v>2.0573148635601051</v>
      </c>
      <c r="X592" s="34">
        <f t="shared" si="246"/>
        <v>1.2900000000000023E-2</v>
      </c>
      <c r="Y592" s="15">
        <f t="shared" si="258"/>
        <v>0.50322495527805666</v>
      </c>
      <c r="Z592" s="34">
        <f t="shared" si="247"/>
        <v>1.0064499105561133</v>
      </c>
      <c r="AA592" s="34">
        <f t="shared" si="248"/>
        <v>-0.3819999999999999</v>
      </c>
      <c r="AB592" s="15">
        <f t="shared" si="259"/>
        <v>0.40564461209270181</v>
      </c>
      <c r="AC592" s="34">
        <f t="shared" si="249"/>
        <v>0</v>
      </c>
      <c r="AD592" s="34">
        <f t="shared" si="260"/>
        <v>-0.79680000000000006</v>
      </c>
      <c r="AE592" s="15">
        <f t="shared" si="261"/>
        <v>0.31071044569635931</v>
      </c>
      <c r="AF592" s="34">
        <f t="shared" si="250"/>
        <v>0.22371152090137869</v>
      </c>
      <c r="AG592" s="34">
        <f t="shared" si="251"/>
        <v>0.80779999999999985</v>
      </c>
      <c r="AH592" s="15">
        <f t="shared" si="262"/>
        <v>0.69164049960599694</v>
      </c>
      <c r="AI592" s="34">
        <f t="shared" si="252"/>
        <v>1.3832809992119939</v>
      </c>
      <c r="AJ592" s="34">
        <f t="shared" si="253"/>
        <v>4.2000000000000925E-3</v>
      </c>
      <c r="AK592" s="15">
        <f t="shared" si="263"/>
        <v>0.50104999845650278</v>
      </c>
      <c r="AL592" s="34">
        <f t="shared" si="254"/>
        <v>0</v>
      </c>
      <c r="AM592" s="35">
        <f t="shared" si="264"/>
        <v>14.080000999999999</v>
      </c>
      <c r="AN592" s="35">
        <f t="shared" si="265"/>
        <v>5.2342647741162187</v>
      </c>
      <c r="AO592" s="35">
        <f t="shared" si="266"/>
        <v>8.8457362258837797</v>
      </c>
      <c r="AP592" s="35">
        <f t="shared" si="267"/>
        <v>2.7199999999999998</v>
      </c>
      <c r="AQ592" s="35">
        <f t="shared" si="268"/>
        <v>1.6069925201133726</v>
      </c>
      <c r="AR592" s="35">
        <f t="shared" si="269"/>
        <v>1.1130074798866272</v>
      </c>
    </row>
    <row r="593" spans="6:44" ht="15.75">
      <c r="F593">
        <v>872</v>
      </c>
      <c r="G593" s="35">
        <v>0.3</v>
      </c>
      <c r="H593" s="35">
        <v>0.4</v>
      </c>
      <c r="I593" s="35">
        <v>0.90000004</v>
      </c>
      <c r="J593" s="35">
        <v>1.1000000000000001</v>
      </c>
      <c r="K593" s="35">
        <v>0</v>
      </c>
      <c r="L593" s="35">
        <v>0</v>
      </c>
      <c r="M593" s="35"/>
      <c r="N593" s="35">
        <v>0.1</v>
      </c>
      <c r="O593" s="35">
        <v>0</v>
      </c>
      <c r="P593" s="35">
        <v>0</v>
      </c>
      <c r="Q593" s="35"/>
      <c r="R593" s="34">
        <f t="shared" si="255"/>
        <v>0.3</v>
      </c>
      <c r="S593" s="34">
        <f t="shared" si="243"/>
        <v>0.34600000000000003</v>
      </c>
      <c r="T593" s="34">
        <f t="shared" si="244"/>
        <v>0.36198001608800001</v>
      </c>
      <c r="U593" s="34">
        <f t="shared" si="256"/>
        <v>-1.1068</v>
      </c>
      <c r="V593" s="15">
        <f t="shared" si="257"/>
        <v>0.24846794868262756</v>
      </c>
      <c r="W593" s="34">
        <f t="shared" si="245"/>
        <v>0.27331474355089036</v>
      </c>
      <c r="X593" s="34">
        <f t="shared" si="246"/>
        <v>1.2900000000000023E-2</v>
      </c>
      <c r="Y593" s="15">
        <f t="shared" si="258"/>
        <v>0.50322495527805666</v>
      </c>
      <c r="Z593" s="34">
        <f t="shared" si="247"/>
        <v>0</v>
      </c>
      <c r="AA593" s="34">
        <f t="shared" si="248"/>
        <v>-0.3819999999999999</v>
      </c>
      <c r="AB593" s="15">
        <f t="shared" si="259"/>
        <v>0.40564461209270181</v>
      </c>
      <c r="AC593" s="34">
        <f t="shared" si="249"/>
        <v>0</v>
      </c>
      <c r="AD593" s="34">
        <f t="shared" si="260"/>
        <v>-0.79680000000000006</v>
      </c>
      <c r="AE593" s="15">
        <f t="shared" si="261"/>
        <v>0.31071044569635931</v>
      </c>
      <c r="AF593" s="34">
        <f t="shared" si="250"/>
        <v>3.1071044569635931E-2</v>
      </c>
      <c r="AG593" s="34">
        <f t="shared" si="251"/>
        <v>0.80779999999999985</v>
      </c>
      <c r="AH593" s="15">
        <f t="shared" si="262"/>
        <v>0.69164049960599694</v>
      </c>
      <c r="AI593" s="34">
        <f t="shared" si="252"/>
        <v>0</v>
      </c>
      <c r="AJ593" s="34">
        <f t="shared" si="253"/>
        <v>4.2000000000000925E-3</v>
      </c>
      <c r="AK593" s="15">
        <f t="shared" si="263"/>
        <v>0.50104999845650278</v>
      </c>
      <c r="AL593" s="34">
        <f t="shared" si="254"/>
        <v>0</v>
      </c>
      <c r="AM593" s="35">
        <f t="shared" si="264"/>
        <v>2.7000000399999999</v>
      </c>
      <c r="AN593" s="35">
        <f t="shared" si="265"/>
        <v>1.2812947596388904</v>
      </c>
      <c r="AO593" s="35">
        <f t="shared" si="266"/>
        <v>1.4187052803611095</v>
      </c>
      <c r="AP593" s="35">
        <f t="shared" si="267"/>
        <v>0.1</v>
      </c>
      <c r="AQ593" s="35">
        <f t="shared" si="268"/>
        <v>3.1071044569635931E-2</v>
      </c>
      <c r="AR593" s="35">
        <f t="shared" si="269"/>
        <v>6.8928955430364078E-2</v>
      </c>
    </row>
    <row r="594" spans="6:44" ht="15.75">
      <c r="F594">
        <v>873</v>
      </c>
      <c r="G594" s="35">
        <v>0.2</v>
      </c>
      <c r="H594" s="35">
        <v>1</v>
      </c>
      <c r="I594" s="35">
        <v>3.1000000999999999</v>
      </c>
      <c r="J594" s="35">
        <v>12.900001</v>
      </c>
      <c r="K594" s="35">
        <v>0.4</v>
      </c>
      <c r="L594" s="35">
        <v>0</v>
      </c>
      <c r="M594" s="35"/>
      <c r="N594" s="35">
        <v>0.70000004999999998</v>
      </c>
      <c r="O594" s="35">
        <v>0</v>
      </c>
      <c r="P594" s="35">
        <v>0</v>
      </c>
      <c r="Q594" s="35"/>
      <c r="R594" s="34">
        <f t="shared" si="255"/>
        <v>0.2</v>
      </c>
      <c r="S594" s="34">
        <f t="shared" si="243"/>
        <v>0.86499999999999999</v>
      </c>
      <c r="T594" s="34">
        <f t="shared" si="244"/>
        <v>1.24682004022</v>
      </c>
      <c r="U594" s="34">
        <f t="shared" si="256"/>
        <v>-1.1068</v>
      </c>
      <c r="V594" s="15">
        <f t="shared" si="257"/>
        <v>0.24846794868262756</v>
      </c>
      <c r="W594" s="34">
        <f t="shared" si="245"/>
        <v>3.205236786473844</v>
      </c>
      <c r="X594" s="34">
        <f t="shared" si="246"/>
        <v>1.2900000000000023E-2</v>
      </c>
      <c r="Y594" s="15">
        <f t="shared" si="258"/>
        <v>0.50322495527805666</v>
      </c>
      <c r="Z594" s="34">
        <f t="shared" si="247"/>
        <v>0.20128998211122268</v>
      </c>
      <c r="AA594" s="34">
        <f t="shared" si="248"/>
        <v>-0.3819999999999999</v>
      </c>
      <c r="AB594" s="15">
        <f t="shared" si="259"/>
        <v>0.40564461209270181</v>
      </c>
      <c r="AC594" s="34">
        <f t="shared" si="249"/>
        <v>0</v>
      </c>
      <c r="AD594" s="34">
        <f t="shared" si="260"/>
        <v>-0.79680000000000006</v>
      </c>
      <c r="AE594" s="15">
        <f t="shared" si="261"/>
        <v>0.31071044569635931</v>
      </c>
      <c r="AF594" s="34">
        <f t="shared" si="250"/>
        <v>0.21749732752297379</v>
      </c>
      <c r="AG594" s="34">
        <f t="shared" si="251"/>
        <v>0.80779999999999985</v>
      </c>
      <c r="AH594" s="15">
        <f t="shared" si="262"/>
        <v>0.69164049960599694</v>
      </c>
      <c r="AI594" s="34">
        <f t="shared" si="252"/>
        <v>0</v>
      </c>
      <c r="AJ594" s="34">
        <f t="shared" si="253"/>
        <v>4.2000000000000925E-3</v>
      </c>
      <c r="AK594" s="15">
        <f t="shared" si="263"/>
        <v>0.50104999845650278</v>
      </c>
      <c r="AL594" s="34">
        <f t="shared" si="254"/>
        <v>0</v>
      </c>
      <c r="AM594" s="35">
        <f t="shared" si="264"/>
        <v>17.6000011</v>
      </c>
      <c r="AN594" s="35">
        <f t="shared" si="265"/>
        <v>5.7183468088050668</v>
      </c>
      <c r="AO594" s="35">
        <f t="shared" si="266"/>
        <v>11.881654291194934</v>
      </c>
      <c r="AP594" s="35">
        <f t="shared" si="267"/>
        <v>0.70000004999999998</v>
      </c>
      <c r="AQ594" s="35">
        <f t="shared" si="268"/>
        <v>0.21749732752297379</v>
      </c>
      <c r="AR594" s="35">
        <f t="shared" si="269"/>
        <v>0.48250272247702619</v>
      </c>
    </row>
    <row r="595" spans="6:44" ht="15.75">
      <c r="F595">
        <v>874</v>
      </c>
      <c r="G595" s="35">
        <v>0.1</v>
      </c>
      <c r="H595" s="35">
        <v>0.6</v>
      </c>
      <c r="I595" s="35">
        <v>7.7000003000000001</v>
      </c>
      <c r="J595" s="35">
        <v>4</v>
      </c>
      <c r="K595" s="35">
        <v>6.0000004999999996</v>
      </c>
      <c r="L595" s="35">
        <v>0</v>
      </c>
      <c r="M595" s="35"/>
      <c r="N595" s="35">
        <v>3.0000002000000001</v>
      </c>
      <c r="O595" s="35">
        <v>1</v>
      </c>
      <c r="P595" s="35">
        <v>0</v>
      </c>
      <c r="Q595" s="35"/>
      <c r="R595" s="34">
        <f t="shared" si="255"/>
        <v>0.1</v>
      </c>
      <c r="S595" s="34">
        <f t="shared" si="243"/>
        <v>0.51900000000000002</v>
      </c>
      <c r="T595" s="34">
        <f t="shared" si="244"/>
        <v>3.0969401206600002</v>
      </c>
      <c r="U595" s="34">
        <f t="shared" si="256"/>
        <v>-1.1068</v>
      </c>
      <c r="V595" s="15">
        <f t="shared" si="257"/>
        <v>0.24846794868262756</v>
      </c>
      <c r="W595" s="34">
        <f t="shared" si="245"/>
        <v>0.99387179473051024</v>
      </c>
      <c r="X595" s="34">
        <f t="shared" si="246"/>
        <v>1.2900000000000023E-2</v>
      </c>
      <c r="Y595" s="15">
        <f t="shared" si="258"/>
        <v>0.50322495527805666</v>
      </c>
      <c r="Z595" s="34">
        <f t="shared" si="247"/>
        <v>3.0193499832808173</v>
      </c>
      <c r="AA595" s="34">
        <f t="shared" si="248"/>
        <v>-0.3819999999999999</v>
      </c>
      <c r="AB595" s="15">
        <f t="shared" si="259"/>
        <v>0.40564461209270181</v>
      </c>
      <c r="AC595" s="34">
        <f t="shared" si="249"/>
        <v>0</v>
      </c>
      <c r="AD595" s="34">
        <f t="shared" si="260"/>
        <v>-0.79680000000000006</v>
      </c>
      <c r="AE595" s="15">
        <f t="shared" si="261"/>
        <v>0.31071044569635931</v>
      </c>
      <c r="AF595" s="34">
        <f t="shared" si="250"/>
        <v>0.93213139923116706</v>
      </c>
      <c r="AG595" s="34">
        <f t="shared" si="251"/>
        <v>0.80779999999999985</v>
      </c>
      <c r="AH595" s="15">
        <f t="shared" si="262"/>
        <v>0.69164049960599694</v>
      </c>
      <c r="AI595" s="34">
        <f t="shared" si="252"/>
        <v>0.69164049960599694</v>
      </c>
      <c r="AJ595" s="34">
        <f t="shared" si="253"/>
        <v>4.2000000000000925E-3</v>
      </c>
      <c r="AK595" s="15">
        <f t="shared" si="263"/>
        <v>0.50104999845650278</v>
      </c>
      <c r="AL595" s="34">
        <f t="shared" si="254"/>
        <v>0</v>
      </c>
      <c r="AM595" s="35">
        <f t="shared" si="264"/>
        <v>18.400000800000001</v>
      </c>
      <c r="AN595" s="35">
        <f t="shared" si="265"/>
        <v>7.7291618986713271</v>
      </c>
      <c r="AO595" s="35">
        <f t="shared" si="266"/>
        <v>10.670838901328674</v>
      </c>
      <c r="AP595" s="35">
        <f t="shared" si="267"/>
        <v>4.0000002000000006</v>
      </c>
      <c r="AQ595" s="35">
        <f t="shared" si="268"/>
        <v>1.6237718988371639</v>
      </c>
      <c r="AR595" s="35">
        <f t="shared" si="269"/>
        <v>2.3762283011628367</v>
      </c>
    </row>
    <row r="596" spans="6:44" ht="15.75">
      <c r="F596">
        <v>875</v>
      </c>
      <c r="G596" s="35">
        <v>0.5</v>
      </c>
      <c r="H596" s="35">
        <v>1.4000001</v>
      </c>
      <c r="I596" s="35">
        <v>2.1000000999999999</v>
      </c>
      <c r="J596" s="35">
        <v>5</v>
      </c>
      <c r="K596" s="35">
        <v>5</v>
      </c>
      <c r="L596" s="35">
        <v>0</v>
      </c>
      <c r="M596" s="35"/>
      <c r="N596" s="35">
        <v>2</v>
      </c>
      <c r="O596" s="35">
        <v>2</v>
      </c>
      <c r="P596" s="35">
        <v>0</v>
      </c>
      <c r="Q596" s="35"/>
      <c r="R596" s="34">
        <f t="shared" si="255"/>
        <v>0.5</v>
      </c>
      <c r="S596" s="34">
        <f t="shared" si="243"/>
        <v>1.2110000864999999</v>
      </c>
      <c r="T596" s="34">
        <f t="shared" si="244"/>
        <v>0.84462004021999992</v>
      </c>
      <c r="U596" s="34">
        <f t="shared" si="256"/>
        <v>-1.1068</v>
      </c>
      <c r="V596" s="15">
        <f t="shared" si="257"/>
        <v>0.24846794868262756</v>
      </c>
      <c r="W596" s="34">
        <f t="shared" si="245"/>
        <v>1.2423397434131378</v>
      </c>
      <c r="X596" s="34">
        <f t="shared" si="246"/>
        <v>1.2900000000000023E-2</v>
      </c>
      <c r="Y596" s="15">
        <f t="shared" si="258"/>
        <v>0.50322495527805666</v>
      </c>
      <c r="Z596" s="34">
        <f t="shared" si="247"/>
        <v>2.5161247763902832</v>
      </c>
      <c r="AA596" s="34">
        <f t="shared" si="248"/>
        <v>-0.3819999999999999</v>
      </c>
      <c r="AB596" s="15">
        <f t="shared" si="259"/>
        <v>0.40564461209270181</v>
      </c>
      <c r="AC596" s="34">
        <f t="shared" si="249"/>
        <v>0</v>
      </c>
      <c r="AD596" s="34">
        <f t="shared" si="260"/>
        <v>-0.79680000000000006</v>
      </c>
      <c r="AE596" s="15">
        <f t="shared" si="261"/>
        <v>0.31071044569635931</v>
      </c>
      <c r="AF596" s="34">
        <f t="shared" si="250"/>
        <v>0.62142089139271861</v>
      </c>
      <c r="AG596" s="34">
        <f t="shared" si="251"/>
        <v>0.80779999999999985</v>
      </c>
      <c r="AH596" s="15">
        <f t="shared" si="262"/>
        <v>0.69164049960599694</v>
      </c>
      <c r="AI596" s="34">
        <f t="shared" si="252"/>
        <v>1.3832809992119939</v>
      </c>
      <c r="AJ596" s="34">
        <f t="shared" si="253"/>
        <v>4.2000000000000925E-3</v>
      </c>
      <c r="AK596" s="15">
        <f t="shared" si="263"/>
        <v>0.50104999845650278</v>
      </c>
      <c r="AL596" s="34">
        <f t="shared" si="254"/>
        <v>0</v>
      </c>
      <c r="AM596" s="35">
        <f t="shared" si="264"/>
        <v>14.000000199999999</v>
      </c>
      <c r="AN596" s="35">
        <f t="shared" si="265"/>
        <v>6.3140846465234208</v>
      </c>
      <c r="AO596" s="35">
        <f t="shared" si="266"/>
        <v>7.685915553476578</v>
      </c>
      <c r="AP596" s="35">
        <f t="shared" si="267"/>
        <v>4</v>
      </c>
      <c r="AQ596" s="35">
        <f t="shared" si="268"/>
        <v>2.0047018906047125</v>
      </c>
      <c r="AR596" s="35">
        <f t="shared" si="269"/>
        <v>1.9952981093952875</v>
      </c>
    </row>
    <row r="597" spans="6:44" ht="15.75">
      <c r="F597">
        <v>876</v>
      </c>
      <c r="G597" s="35">
        <v>0.4</v>
      </c>
      <c r="H597" s="35">
        <v>0.8</v>
      </c>
      <c r="I597" s="35">
        <v>1.4000001</v>
      </c>
      <c r="J597" s="35">
        <v>9</v>
      </c>
      <c r="K597" s="35">
        <v>4</v>
      </c>
      <c r="L597" s="35">
        <v>0</v>
      </c>
      <c r="M597" s="35"/>
      <c r="N597" s="35">
        <v>2</v>
      </c>
      <c r="O597" s="35">
        <v>1</v>
      </c>
      <c r="P597" s="35">
        <v>0</v>
      </c>
      <c r="Q597" s="35"/>
      <c r="R597" s="34">
        <f t="shared" si="255"/>
        <v>0.4</v>
      </c>
      <c r="S597" s="34">
        <f t="shared" si="243"/>
        <v>0.69200000000000006</v>
      </c>
      <c r="T597" s="34">
        <f t="shared" si="244"/>
        <v>0.56308004022000002</v>
      </c>
      <c r="U597" s="34">
        <f t="shared" si="256"/>
        <v>-1.1068</v>
      </c>
      <c r="V597" s="15">
        <f t="shared" si="257"/>
        <v>0.24846794868262756</v>
      </c>
      <c r="W597" s="34">
        <f t="shared" si="245"/>
        <v>2.2362115381436478</v>
      </c>
      <c r="X597" s="34">
        <f t="shared" si="246"/>
        <v>1.2900000000000023E-2</v>
      </c>
      <c r="Y597" s="15">
        <f t="shared" si="258"/>
        <v>0.50322495527805666</v>
      </c>
      <c r="Z597" s="34">
        <f t="shared" si="247"/>
        <v>2.0128998211122267</v>
      </c>
      <c r="AA597" s="34">
        <f t="shared" si="248"/>
        <v>-0.3819999999999999</v>
      </c>
      <c r="AB597" s="15">
        <f t="shared" si="259"/>
        <v>0.40564461209270181</v>
      </c>
      <c r="AC597" s="34">
        <f t="shared" si="249"/>
        <v>0</v>
      </c>
      <c r="AD597" s="34">
        <f t="shared" si="260"/>
        <v>-0.79680000000000006</v>
      </c>
      <c r="AE597" s="15">
        <f t="shared" si="261"/>
        <v>0.31071044569635931</v>
      </c>
      <c r="AF597" s="34">
        <f t="shared" si="250"/>
        <v>0.62142089139271861</v>
      </c>
      <c r="AG597" s="34">
        <f t="shared" si="251"/>
        <v>0.80779999999999985</v>
      </c>
      <c r="AH597" s="15">
        <f t="shared" si="262"/>
        <v>0.69164049960599694</v>
      </c>
      <c r="AI597" s="34">
        <f t="shared" si="252"/>
        <v>0.69164049960599694</v>
      </c>
      <c r="AJ597" s="34">
        <f t="shared" si="253"/>
        <v>4.2000000000000925E-3</v>
      </c>
      <c r="AK597" s="15">
        <f t="shared" si="263"/>
        <v>0.50104999845650278</v>
      </c>
      <c r="AL597" s="34">
        <f t="shared" si="254"/>
        <v>0</v>
      </c>
      <c r="AM597" s="35">
        <f t="shared" si="264"/>
        <v>15.600000099999999</v>
      </c>
      <c r="AN597" s="35">
        <f t="shared" si="265"/>
        <v>5.9041913994758746</v>
      </c>
      <c r="AO597" s="35">
        <f t="shared" si="266"/>
        <v>9.6958087005241254</v>
      </c>
      <c r="AP597" s="35">
        <f t="shared" si="267"/>
        <v>3</v>
      </c>
      <c r="AQ597" s="35">
        <f t="shared" si="268"/>
        <v>1.3130613909987154</v>
      </c>
      <c r="AR597" s="35">
        <f t="shared" si="269"/>
        <v>1.6869386090012846</v>
      </c>
    </row>
    <row r="598" spans="6:44" ht="15.75">
      <c r="F598">
        <v>877</v>
      </c>
      <c r="G598" s="35">
        <v>0.1</v>
      </c>
      <c r="H598" s="35">
        <v>0.4</v>
      </c>
      <c r="I598" s="35">
        <v>1.4000001</v>
      </c>
      <c r="J598" s="35">
        <v>9</v>
      </c>
      <c r="K598" s="35">
        <v>11.000000999999999</v>
      </c>
      <c r="L598" s="35">
        <v>0</v>
      </c>
      <c r="M598" s="35"/>
      <c r="N598" s="35">
        <v>4</v>
      </c>
      <c r="O598" s="35">
        <v>4</v>
      </c>
      <c r="P598" s="35">
        <v>0</v>
      </c>
      <c r="Q598" s="35"/>
      <c r="R598" s="34">
        <f t="shared" si="255"/>
        <v>0.1</v>
      </c>
      <c r="S598" s="34">
        <f t="shared" si="243"/>
        <v>0.34600000000000003</v>
      </c>
      <c r="T598" s="34">
        <f t="shared" si="244"/>
        <v>0.56308004022000002</v>
      </c>
      <c r="U598" s="34">
        <f t="shared" si="256"/>
        <v>-1.1068</v>
      </c>
      <c r="V598" s="15">
        <f t="shared" si="257"/>
        <v>0.24846794868262756</v>
      </c>
      <c r="W598" s="34">
        <f t="shared" si="245"/>
        <v>2.2362115381436478</v>
      </c>
      <c r="X598" s="34">
        <f t="shared" si="246"/>
        <v>1.2900000000000023E-2</v>
      </c>
      <c r="Y598" s="15">
        <f t="shared" si="258"/>
        <v>0.50322495527805666</v>
      </c>
      <c r="Z598" s="34">
        <f t="shared" si="247"/>
        <v>5.5354750112835784</v>
      </c>
      <c r="AA598" s="34">
        <f t="shared" si="248"/>
        <v>-0.3819999999999999</v>
      </c>
      <c r="AB598" s="15">
        <f t="shared" si="259"/>
        <v>0.40564461209270181</v>
      </c>
      <c r="AC598" s="34">
        <f t="shared" si="249"/>
        <v>0</v>
      </c>
      <c r="AD598" s="34">
        <f t="shared" si="260"/>
        <v>-0.79680000000000006</v>
      </c>
      <c r="AE598" s="15">
        <f t="shared" si="261"/>
        <v>0.31071044569635931</v>
      </c>
      <c r="AF598" s="34">
        <f t="shared" si="250"/>
        <v>1.2428417827854372</v>
      </c>
      <c r="AG598" s="34">
        <f t="shared" si="251"/>
        <v>0.80779999999999985</v>
      </c>
      <c r="AH598" s="15">
        <f t="shared" si="262"/>
        <v>0.69164049960599694</v>
      </c>
      <c r="AI598" s="34">
        <f t="shared" si="252"/>
        <v>2.7665619984239878</v>
      </c>
      <c r="AJ598" s="34">
        <f t="shared" si="253"/>
        <v>4.2000000000000925E-3</v>
      </c>
      <c r="AK598" s="15">
        <f t="shared" si="263"/>
        <v>0.50104999845650278</v>
      </c>
      <c r="AL598" s="34">
        <f t="shared" si="254"/>
        <v>0</v>
      </c>
      <c r="AM598" s="35">
        <f t="shared" si="264"/>
        <v>21.900001099999997</v>
      </c>
      <c r="AN598" s="35">
        <f t="shared" si="265"/>
        <v>8.7807665896472269</v>
      </c>
      <c r="AO598" s="35">
        <f t="shared" si="266"/>
        <v>13.11923451035277</v>
      </c>
      <c r="AP598" s="35">
        <f t="shared" si="267"/>
        <v>8</v>
      </c>
      <c r="AQ598" s="35">
        <f t="shared" si="268"/>
        <v>4.009403781209425</v>
      </c>
      <c r="AR598" s="35">
        <f t="shared" si="269"/>
        <v>3.990596218790575</v>
      </c>
    </row>
    <row r="599" spans="6:44" ht="15.75">
      <c r="F599">
        <v>878</v>
      </c>
      <c r="G599" s="35">
        <v>0.5</v>
      </c>
      <c r="H599" s="35">
        <v>1.2</v>
      </c>
      <c r="I599" s="35">
        <v>1.3000001000000001</v>
      </c>
      <c r="J599" s="35">
        <v>11.000000999999999</v>
      </c>
      <c r="K599" s="35">
        <v>10</v>
      </c>
      <c r="L599" s="35">
        <v>1</v>
      </c>
      <c r="M599" s="35"/>
      <c r="N599" s="35">
        <v>7.0000004999999996</v>
      </c>
      <c r="O599" s="35">
        <v>8</v>
      </c>
      <c r="P599" s="35">
        <v>2</v>
      </c>
      <c r="Q599" s="35"/>
      <c r="R599" s="34">
        <f t="shared" si="255"/>
        <v>0.5</v>
      </c>
      <c r="S599" s="34">
        <f t="shared" si="243"/>
        <v>1.038</v>
      </c>
      <c r="T599" s="34">
        <f t="shared" si="244"/>
        <v>0.52286004021999999</v>
      </c>
      <c r="U599" s="34">
        <f t="shared" si="256"/>
        <v>-1.1068</v>
      </c>
      <c r="V599" s="15">
        <f t="shared" si="257"/>
        <v>0.24846794868262756</v>
      </c>
      <c r="W599" s="34">
        <f t="shared" si="245"/>
        <v>2.7331476839768518</v>
      </c>
      <c r="X599" s="34">
        <f t="shared" si="246"/>
        <v>1.2900000000000023E-2</v>
      </c>
      <c r="Y599" s="15">
        <f t="shared" si="258"/>
        <v>0.50322495527805666</v>
      </c>
      <c r="Z599" s="34">
        <f t="shared" si="247"/>
        <v>5.0322495527805664</v>
      </c>
      <c r="AA599" s="34">
        <f t="shared" si="248"/>
        <v>-0.3819999999999999</v>
      </c>
      <c r="AB599" s="15">
        <f t="shared" si="259"/>
        <v>0.40564461209270181</v>
      </c>
      <c r="AC599" s="34">
        <f t="shared" si="249"/>
        <v>0.40564461209270181</v>
      </c>
      <c r="AD599" s="34">
        <f t="shared" si="260"/>
        <v>-0.79680000000000006</v>
      </c>
      <c r="AE599" s="15">
        <f t="shared" si="261"/>
        <v>0.31071044569635931</v>
      </c>
      <c r="AF599" s="34">
        <f t="shared" si="250"/>
        <v>2.1749732752297377</v>
      </c>
      <c r="AG599" s="34">
        <f t="shared" si="251"/>
        <v>0.80779999999999985</v>
      </c>
      <c r="AH599" s="15">
        <f t="shared" si="262"/>
        <v>0.69164049960599694</v>
      </c>
      <c r="AI599" s="34">
        <f t="shared" si="252"/>
        <v>5.5331239968479755</v>
      </c>
      <c r="AJ599" s="34">
        <f t="shared" si="253"/>
        <v>4.2000000000000925E-3</v>
      </c>
      <c r="AK599" s="15">
        <f t="shared" si="263"/>
        <v>0.50104999845650278</v>
      </c>
      <c r="AL599" s="34">
        <f t="shared" si="254"/>
        <v>1.0020999969130056</v>
      </c>
      <c r="AM599" s="35">
        <f t="shared" si="264"/>
        <v>25.000001099999999</v>
      </c>
      <c r="AN599" s="35">
        <f t="shared" si="265"/>
        <v>10.231901889070121</v>
      </c>
      <c r="AO599" s="35">
        <f t="shared" si="266"/>
        <v>14.768099210929877</v>
      </c>
      <c r="AP599" s="35">
        <f t="shared" si="267"/>
        <v>17.000000499999999</v>
      </c>
      <c r="AQ599" s="35">
        <f t="shared" si="268"/>
        <v>8.7101972689907186</v>
      </c>
      <c r="AR599" s="35">
        <f t="shared" si="269"/>
        <v>8.2898032310092802</v>
      </c>
    </row>
    <row r="600" spans="6:44" ht="15.75">
      <c r="F600">
        <v>889</v>
      </c>
      <c r="G600" s="35">
        <v>0.2</v>
      </c>
      <c r="H600" s="35">
        <v>1.5000001000000001</v>
      </c>
      <c r="I600" s="35">
        <v>4</v>
      </c>
      <c r="J600" s="35">
        <v>5.8</v>
      </c>
      <c r="K600" s="35">
        <v>6.6000003999999999</v>
      </c>
      <c r="L600" s="35">
        <v>0</v>
      </c>
      <c r="M600" s="35"/>
      <c r="N600" s="35">
        <v>1.9000001</v>
      </c>
      <c r="O600" s="35">
        <v>2.2000000000000002</v>
      </c>
      <c r="P600" s="35">
        <v>0</v>
      </c>
      <c r="Q600" s="35"/>
      <c r="R600" s="34">
        <f t="shared" si="255"/>
        <v>0.2</v>
      </c>
      <c r="S600" s="34">
        <f t="shared" si="243"/>
        <v>1.2975000864999999</v>
      </c>
      <c r="T600" s="34">
        <f t="shared" si="244"/>
        <v>1.6088</v>
      </c>
      <c r="U600" s="34">
        <f t="shared" si="256"/>
        <v>-1.1068</v>
      </c>
      <c r="V600" s="15">
        <f t="shared" si="257"/>
        <v>0.24846794868262756</v>
      </c>
      <c r="W600" s="34">
        <f t="shared" si="245"/>
        <v>1.4411141023592398</v>
      </c>
      <c r="X600" s="34">
        <f t="shared" si="246"/>
        <v>1.2900000000000023E-2</v>
      </c>
      <c r="Y600" s="15">
        <f t="shared" si="258"/>
        <v>0.50322495527805666</v>
      </c>
      <c r="Z600" s="34">
        <f t="shared" si="247"/>
        <v>3.3212849061251561</v>
      </c>
      <c r="AA600" s="34">
        <f t="shared" si="248"/>
        <v>-0.3819999999999999</v>
      </c>
      <c r="AB600" s="15">
        <f t="shared" si="259"/>
        <v>0.40564461209270181</v>
      </c>
      <c r="AC600" s="34">
        <f t="shared" si="249"/>
        <v>0</v>
      </c>
      <c r="AD600" s="34">
        <f t="shared" si="260"/>
        <v>-0.79680000000000006</v>
      </c>
      <c r="AE600" s="15">
        <f t="shared" si="261"/>
        <v>0.31071044569635931</v>
      </c>
      <c r="AF600" s="34">
        <f t="shared" si="250"/>
        <v>0.5903498778941273</v>
      </c>
      <c r="AG600" s="34">
        <f t="shared" si="251"/>
        <v>0.80779999999999985</v>
      </c>
      <c r="AH600" s="15">
        <f t="shared" si="262"/>
        <v>0.69164049960599694</v>
      </c>
      <c r="AI600" s="34">
        <f t="shared" si="252"/>
        <v>1.5216090991331934</v>
      </c>
      <c r="AJ600" s="34">
        <f t="shared" si="253"/>
        <v>4.2000000000000925E-3</v>
      </c>
      <c r="AK600" s="15">
        <f t="shared" si="263"/>
        <v>0.50104999845650278</v>
      </c>
      <c r="AL600" s="34">
        <f t="shared" si="254"/>
        <v>0</v>
      </c>
      <c r="AM600" s="35">
        <f t="shared" si="264"/>
        <v>18.1000005</v>
      </c>
      <c r="AN600" s="35">
        <f t="shared" si="265"/>
        <v>7.8686990949843967</v>
      </c>
      <c r="AO600" s="35">
        <f t="shared" si="266"/>
        <v>10.231301405015603</v>
      </c>
      <c r="AP600" s="35">
        <f t="shared" si="267"/>
        <v>4.1000000999999999</v>
      </c>
      <c r="AQ600" s="35">
        <f t="shared" si="268"/>
        <v>2.1119589770273208</v>
      </c>
      <c r="AR600" s="35">
        <f t="shared" si="269"/>
        <v>1.9880411229726791</v>
      </c>
    </row>
    <row r="601" spans="6:44" ht="15.75">
      <c r="F601">
        <v>890</v>
      </c>
      <c r="G601" s="35">
        <v>0.70000004999999998</v>
      </c>
      <c r="H601" s="35">
        <v>1.3000001000000001</v>
      </c>
      <c r="I601" s="35">
        <v>3.1000000999999999</v>
      </c>
      <c r="J601" s="35">
        <v>3.3000001999999999</v>
      </c>
      <c r="K601" s="35">
        <v>0</v>
      </c>
      <c r="L601" s="35">
        <v>0</v>
      </c>
      <c r="M601" s="35"/>
      <c r="N601" s="35">
        <v>4.4000000000000004</v>
      </c>
      <c r="O601" s="35">
        <v>0</v>
      </c>
      <c r="P601" s="35">
        <v>0</v>
      </c>
      <c r="Q601" s="35"/>
      <c r="R601" s="34">
        <f t="shared" si="255"/>
        <v>0.70000004999999998</v>
      </c>
      <c r="S601" s="34">
        <f t="shared" si="243"/>
        <v>1.1245000865000001</v>
      </c>
      <c r="T601" s="34">
        <f t="shared" si="244"/>
        <v>1.24682004022</v>
      </c>
      <c r="U601" s="34">
        <f t="shared" si="256"/>
        <v>-1.1068</v>
      </c>
      <c r="V601" s="15">
        <f t="shared" si="257"/>
        <v>0.24846794868262756</v>
      </c>
      <c r="W601" s="34">
        <f t="shared" si="245"/>
        <v>0.81994428034626066</v>
      </c>
      <c r="X601" s="34">
        <f t="shared" si="246"/>
        <v>1.2900000000000023E-2</v>
      </c>
      <c r="Y601" s="15">
        <f t="shared" si="258"/>
        <v>0.50322495527805666</v>
      </c>
      <c r="Z601" s="34">
        <f t="shared" si="247"/>
        <v>0</v>
      </c>
      <c r="AA601" s="34">
        <f t="shared" si="248"/>
        <v>-0.3819999999999999</v>
      </c>
      <c r="AB601" s="15">
        <f t="shared" si="259"/>
        <v>0.40564461209270181</v>
      </c>
      <c r="AC601" s="34">
        <f t="shared" si="249"/>
        <v>0</v>
      </c>
      <c r="AD601" s="34">
        <f t="shared" si="260"/>
        <v>-0.79680000000000006</v>
      </c>
      <c r="AE601" s="15">
        <f t="shared" si="261"/>
        <v>0.31071044569635931</v>
      </c>
      <c r="AF601" s="34">
        <f t="shared" si="250"/>
        <v>1.367125961063981</v>
      </c>
      <c r="AG601" s="34">
        <f t="shared" si="251"/>
        <v>0.80779999999999985</v>
      </c>
      <c r="AH601" s="15">
        <f t="shared" si="262"/>
        <v>0.69164049960599694</v>
      </c>
      <c r="AI601" s="34">
        <f t="shared" si="252"/>
        <v>0</v>
      </c>
      <c r="AJ601" s="34">
        <f t="shared" si="253"/>
        <v>4.2000000000000925E-3</v>
      </c>
      <c r="AK601" s="15">
        <f t="shared" si="263"/>
        <v>0.50104999845650278</v>
      </c>
      <c r="AL601" s="34">
        <f t="shared" si="254"/>
        <v>0</v>
      </c>
      <c r="AM601" s="35">
        <f t="shared" si="264"/>
        <v>8.4000004500000003</v>
      </c>
      <c r="AN601" s="35">
        <f t="shared" si="265"/>
        <v>3.8912644570662609</v>
      </c>
      <c r="AO601" s="35">
        <f t="shared" si="266"/>
        <v>4.5087359929337394</v>
      </c>
      <c r="AP601" s="35">
        <f t="shared" si="267"/>
        <v>4.4000000000000004</v>
      </c>
      <c r="AQ601" s="35">
        <f t="shared" si="268"/>
        <v>1.367125961063981</v>
      </c>
      <c r="AR601" s="35">
        <f t="shared" si="269"/>
        <v>3.0328740389360194</v>
      </c>
    </row>
    <row r="602" spans="6:44" ht="15.75">
      <c r="F602">
        <v>891</v>
      </c>
      <c r="G602" s="35">
        <v>0.4</v>
      </c>
      <c r="H602" s="35">
        <v>1.1000000000000001</v>
      </c>
      <c r="I602" s="35">
        <v>3.6000000999999999</v>
      </c>
      <c r="J602" s="35">
        <v>1.1000000000000001</v>
      </c>
      <c r="K602" s="35">
        <v>0.5</v>
      </c>
      <c r="L602" s="35">
        <v>0.2</v>
      </c>
      <c r="M602" s="35"/>
      <c r="N602" s="35">
        <v>0.8</v>
      </c>
      <c r="O602" s="35">
        <v>0.3</v>
      </c>
      <c r="P602" s="35">
        <v>0.2</v>
      </c>
      <c r="Q602" s="35"/>
      <c r="R602" s="34">
        <f t="shared" si="255"/>
        <v>0.4</v>
      </c>
      <c r="S602" s="34">
        <f t="shared" si="243"/>
        <v>0.95150000000000001</v>
      </c>
      <c r="T602" s="34">
        <f t="shared" si="244"/>
        <v>1.4479200402199999</v>
      </c>
      <c r="U602" s="34">
        <f t="shared" si="256"/>
        <v>-1.1068</v>
      </c>
      <c r="V602" s="15">
        <f t="shared" si="257"/>
        <v>0.24846794868262756</v>
      </c>
      <c r="W602" s="34">
        <f t="shared" si="245"/>
        <v>0.27331474355089036</v>
      </c>
      <c r="X602" s="34">
        <f t="shared" si="246"/>
        <v>1.2900000000000023E-2</v>
      </c>
      <c r="Y602" s="15">
        <f t="shared" si="258"/>
        <v>0.50322495527805666</v>
      </c>
      <c r="Z602" s="34">
        <f t="shared" si="247"/>
        <v>0.25161247763902833</v>
      </c>
      <c r="AA602" s="34">
        <f t="shared" si="248"/>
        <v>-0.3819999999999999</v>
      </c>
      <c r="AB602" s="15">
        <f t="shared" si="259"/>
        <v>0.40564461209270181</v>
      </c>
      <c r="AC602" s="34">
        <f t="shared" si="249"/>
        <v>8.1128922418540361E-2</v>
      </c>
      <c r="AD602" s="34">
        <f t="shared" si="260"/>
        <v>-0.79680000000000006</v>
      </c>
      <c r="AE602" s="15">
        <f t="shared" si="261"/>
        <v>0.31071044569635931</v>
      </c>
      <c r="AF602" s="34">
        <f t="shared" si="250"/>
        <v>0.24856835655708745</v>
      </c>
      <c r="AG602" s="34">
        <f t="shared" si="251"/>
        <v>0.80779999999999985</v>
      </c>
      <c r="AH602" s="15">
        <f t="shared" si="262"/>
        <v>0.69164049960599694</v>
      </c>
      <c r="AI602" s="34">
        <f t="shared" si="252"/>
        <v>0.20749214988179907</v>
      </c>
      <c r="AJ602" s="34">
        <f t="shared" si="253"/>
        <v>4.2000000000000925E-3</v>
      </c>
      <c r="AK602" s="15">
        <f t="shared" si="263"/>
        <v>0.50104999845650278</v>
      </c>
      <c r="AL602" s="34">
        <f t="shared" si="254"/>
        <v>0.10020999969130057</v>
      </c>
      <c r="AM602" s="35">
        <f t="shared" si="264"/>
        <v>6.9000001000000006</v>
      </c>
      <c r="AN602" s="35">
        <f t="shared" si="265"/>
        <v>3.4054761838284593</v>
      </c>
      <c r="AO602" s="35">
        <f t="shared" si="266"/>
        <v>3.4945239161715413</v>
      </c>
      <c r="AP602" s="35">
        <f t="shared" si="267"/>
        <v>1.3</v>
      </c>
      <c r="AQ602" s="35">
        <f t="shared" si="268"/>
        <v>0.55627050613018714</v>
      </c>
      <c r="AR602" s="35">
        <f t="shared" si="269"/>
        <v>0.74372949386981291</v>
      </c>
    </row>
    <row r="603" spans="6:44" ht="15.75">
      <c r="F603">
        <v>892</v>
      </c>
      <c r="G603" s="35">
        <v>0.70000004999999998</v>
      </c>
      <c r="H603" s="35">
        <v>1.6</v>
      </c>
      <c r="I603" s="35">
        <v>1.7</v>
      </c>
      <c r="J603" s="35">
        <v>0.70000004999999998</v>
      </c>
      <c r="K603" s="35">
        <v>3.1000000999999999</v>
      </c>
      <c r="L603" s="35">
        <v>1.6</v>
      </c>
      <c r="M603" s="35"/>
      <c r="N603" s="35">
        <v>0.6</v>
      </c>
      <c r="O603" s="35">
        <v>2.4</v>
      </c>
      <c r="P603" s="35">
        <v>1.3000001000000001</v>
      </c>
      <c r="Q603" s="35"/>
      <c r="R603" s="34">
        <f t="shared" si="255"/>
        <v>0.70000004999999998</v>
      </c>
      <c r="S603" s="34">
        <f t="shared" si="243"/>
        <v>1.3840000000000001</v>
      </c>
      <c r="T603" s="34">
        <f t="shared" si="244"/>
        <v>0.68374000000000001</v>
      </c>
      <c r="U603" s="34">
        <f t="shared" si="256"/>
        <v>-1.1068</v>
      </c>
      <c r="V603" s="15">
        <f t="shared" si="257"/>
        <v>0.24846794868262756</v>
      </c>
      <c r="W603" s="34">
        <f t="shared" si="245"/>
        <v>0.17392757650123672</v>
      </c>
      <c r="X603" s="34">
        <f t="shared" si="246"/>
        <v>1.2900000000000023E-2</v>
      </c>
      <c r="Y603" s="15">
        <f t="shared" si="258"/>
        <v>0.50322495527805666</v>
      </c>
      <c r="Z603" s="34">
        <f t="shared" si="247"/>
        <v>1.559997411684471</v>
      </c>
      <c r="AA603" s="34">
        <f t="shared" si="248"/>
        <v>-0.3819999999999999</v>
      </c>
      <c r="AB603" s="15">
        <f t="shared" si="259"/>
        <v>0.40564461209270181</v>
      </c>
      <c r="AC603" s="34">
        <f t="shared" si="249"/>
        <v>0.64903137934832289</v>
      </c>
      <c r="AD603" s="34">
        <f t="shared" si="260"/>
        <v>-0.79680000000000006</v>
      </c>
      <c r="AE603" s="15">
        <f t="shared" si="261"/>
        <v>0.31071044569635931</v>
      </c>
      <c r="AF603" s="34">
        <f t="shared" si="250"/>
        <v>0.18642626741781557</v>
      </c>
      <c r="AG603" s="34">
        <f t="shared" si="251"/>
        <v>0.80779999999999985</v>
      </c>
      <c r="AH603" s="15">
        <f t="shared" si="262"/>
        <v>0.69164049960599694</v>
      </c>
      <c r="AI603" s="34">
        <f t="shared" si="252"/>
        <v>1.6599371990543925</v>
      </c>
      <c r="AJ603" s="34">
        <f t="shared" si="253"/>
        <v>4.2000000000000925E-3</v>
      </c>
      <c r="AK603" s="15">
        <f t="shared" si="263"/>
        <v>0.50104999845650278</v>
      </c>
      <c r="AL603" s="34">
        <f t="shared" si="254"/>
        <v>0.65136504809845353</v>
      </c>
      <c r="AM603" s="35">
        <f t="shared" si="264"/>
        <v>9.4000001999999991</v>
      </c>
      <c r="AN603" s="35">
        <f t="shared" si="265"/>
        <v>5.1506964175340304</v>
      </c>
      <c r="AO603" s="35">
        <f t="shared" si="266"/>
        <v>4.2493037824659687</v>
      </c>
      <c r="AP603" s="35">
        <f t="shared" si="267"/>
        <v>4.3000001000000001</v>
      </c>
      <c r="AQ603" s="35">
        <f t="shared" si="268"/>
        <v>2.4977285145706616</v>
      </c>
      <c r="AR603" s="35">
        <f t="shared" si="269"/>
        <v>1.8022715854293385</v>
      </c>
    </row>
    <row r="604" spans="6:44" ht="15.75">
      <c r="F604">
        <v>893</v>
      </c>
      <c r="G604" s="35">
        <v>1.3000001000000001</v>
      </c>
      <c r="H604" s="35">
        <v>2.9</v>
      </c>
      <c r="I604" s="35">
        <v>5.6000003999999999</v>
      </c>
      <c r="J604" s="35">
        <v>0.6</v>
      </c>
      <c r="K604" s="35">
        <v>0.3</v>
      </c>
      <c r="L604" s="35">
        <v>0.3</v>
      </c>
      <c r="M604" s="35"/>
      <c r="N604" s="35">
        <v>2.9</v>
      </c>
      <c r="O604" s="35">
        <v>1.3000001000000001</v>
      </c>
      <c r="P604" s="35">
        <v>1.2</v>
      </c>
      <c r="Q604" s="35"/>
      <c r="R604" s="34">
        <f t="shared" si="255"/>
        <v>1.3000001000000001</v>
      </c>
      <c r="S604" s="34">
        <f t="shared" si="243"/>
        <v>2.5084999999999997</v>
      </c>
      <c r="T604" s="34">
        <f t="shared" si="244"/>
        <v>2.2523201608800001</v>
      </c>
      <c r="U604" s="34">
        <f t="shared" si="256"/>
        <v>-1.1068</v>
      </c>
      <c r="V604" s="15">
        <f t="shared" si="257"/>
        <v>0.24846794868262756</v>
      </c>
      <c r="W604" s="34">
        <f t="shared" si="245"/>
        <v>0.14908076920957652</v>
      </c>
      <c r="X604" s="34">
        <f t="shared" si="246"/>
        <v>1.2900000000000023E-2</v>
      </c>
      <c r="Y604" s="15">
        <f t="shared" si="258"/>
        <v>0.50322495527805666</v>
      </c>
      <c r="Z604" s="34">
        <f t="shared" si="247"/>
        <v>0.15096748658341699</v>
      </c>
      <c r="AA604" s="34">
        <f t="shared" si="248"/>
        <v>-0.3819999999999999</v>
      </c>
      <c r="AB604" s="15">
        <f t="shared" si="259"/>
        <v>0.40564461209270181</v>
      </c>
      <c r="AC604" s="34">
        <f t="shared" si="249"/>
        <v>0.12169338362781054</v>
      </c>
      <c r="AD604" s="34">
        <f t="shared" si="260"/>
        <v>-0.79680000000000006</v>
      </c>
      <c r="AE604" s="15">
        <f t="shared" si="261"/>
        <v>0.31071044569635931</v>
      </c>
      <c r="AF604" s="34">
        <f t="shared" si="250"/>
        <v>0.90106029251944197</v>
      </c>
      <c r="AG604" s="34">
        <f t="shared" si="251"/>
        <v>0.80779999999999985</v>
      </c>
      <c r="AH604" s="15">
        <f t="shared" si="262"/>
        <v>0.69164049960599694</v>
      </c>
      <c r="AI604" s="34">
        <f t="shared" si="252"/>
        <v>0.89913271865184607</v>
      </c>
      <c r="AJ604" s="34">
        <f t="shared" si="253"/>
        <v>4.2000000000000925E-3</v>
      </c>
      <c r="AK604" s="15">
        <f t="shared" si="263"/>
        <v>0.50104999845650278</v>
      </c>
      <c r="AL604" s="34">
        <f t="shared" si="254"/>
        <v>0.60125999814780329</v>
      </c>
      <c r="AM604" s="35">
        <f t="shared" si="264"/>
        <v>11.000000500000001</v>
      </c>
      <c r="AN604" s="35">
        <f t="shared" si="265"/>
        <v>6.4825619003008041</v>
      </c>
      <c r="AO604" s="35">
        <f t="shared" si="266"/>
        <v>4.5174385996991964</v>
      </c>
      <c r="AP604" s="35">
        <f t="shared" si="267"/>
        <v>5.4000001000000006</v>
      </c>
      <c r="AQ604" s="35">
        <f t="shared" si="268"/>
        <v>2.4014530093190913</v>
      </c>
      <c r="AR604" s="35">
        <f t="shared" si="269"/>
        <v>2.9985470906809093</v>
      </c>
    </row>
    <row r="605" spans="6:44" ht="15.75">
      <c r="F605">
        <v>894</v>
      </c>
      <c r="G605" s="35">
        <v>0.70000004999999998</v>
      </c>
      <c r="H605" s="35">
        <v>2.9</v>
      </c>
      <c r="I605" s="35">
        <v>2.4</v>
      </c>
      <c r="J605" s="35">
        <v>4.8</v>
      </c>
      <c r="K605" s="35">
        <v>0.90000004</v>
      </c>
      <c r="L605" s="35">
        <v>0</v>
      </c>
      <c r="M605" s="35"/>
      <c r="N605" s="35">
        <v>12.900001</v>
      </c>
      <c r="O605" s="35">
        <v>2.3000001999999999</v>
      </c>
      <c r="P605" s="35">
        <v>0</v>
      </c>
      <c r="Q605" s="35"/>
      <c r="R605" s="34">
        <f t="shared" si="255"/>
        <v>0.70000004999999998</v>
      </c>
      <c r="S605" s="34">
        <f t="shared" si="243"/>
        <v>2.5084999999999997</v>
      </c>
      <c r="T605" s="34">
        <f t="shared" si="244"/>
        <v>0.96527999999999992</v>
      </c>
      <c r="U605" s="34">
        <f t="shared" si="256"/>
        <v>-1.1068</v>
      </c>
      <c r="V605" s="15">
        <f t="shared" si="257"/>
        <v>0.24846794868262756</v>
      </c>
      <c r="W605" s="34">
        <f t="shared" si="245"/>
        <v>1.1926461536766122</v>
      </c>
      <c r="X605" s="34">
        <f t="shared" si="246"/>
        <v>1.2900000000000023E-2</v>
      </c>
      <c r="Y605" s="15">
        <f t="shared" si="258"/>
        <v>0.50322495527805666</v>
      </c>
      <c r="Z605" s="34">
        <f t="shared" si="247"/>
        <v>0.4529024798792492</v>
      </c>
      <c r="AA605" s="34">
        <f t="shared" si="248"/>
        <v>-0.3819999999999999</v>
      </c>
      <c r="AB605" s="15">
        <f t="shared" si="259"/>
        <v>0.40564461209270181</v>
      </c>
      <c r="AC605" s="34">
        <f t="shared" si="249"/>
        <v>0</v>
      </c>
      <c r="AD605" s="34">
        <f t="shared" si="260"/>
        <v>-0.79680000000000006</v>
      </c>
      <c r="AE605" s="15">
        <f t="shared" si="261"/>
        <v>0.31071044569635931</v>
      </c>
      <c r="AF605" s="34">
        <f t="shared" si="250"/>
        <v>4.0081650601934804</v>
      </c>
      <c r="AG605" s="34">
        <f t="shared" si="251"/>
        <v>0.80779999999999985</v>
      </c>
      <c r="AH605" s="15">
        <f t="shared" si="262"/>
        <v>0.69164049960599694</v>
      </c>
      <c r="AI605" s="34">
        <f t="shared" si="252"/>
        <v>1.5907732874218929</v>
      </c>
      <c r="AJ605" s="34">
        <f t="shared" si="253"/>
        <v>4.2000000000000925E-3</v>
      </c>
      <c r="AK605" s="15">
        <f t="shared" si="263"/>
        <v>0.50104999845650278</v>
      </c>
      <c r="AL605" s="34">
        <f t="shared" si="254"/>
        <v>0</v>
      </c>
      <c r="AM605" s="35">
        <f t="shared" si="264"/>
        <v>11.70000009</v>
      </c>
      <c r="AN605" s="35">
        <f t="shared" si="265"/>
        <v>5.8193286835558613</v>
      </c>
      <c r="AO605" s="35">
        <f t="shared" si="266"/>
        <v>5.8806714064441383</v>
      </c>
      <c r="AP605" s="35">
        <f t="shared" si="267"/>
        <v>15.200001199999999</v>
      </c>
      <c r="AQ605" s="35">
        <f t="shared" si="268"/>
        <v>5.5989383476153733</v>
      </c>
      <c r="AR605" s="35">
        <f t="shared" si="269"/>
        <v>9.6010628523846258</v>
      </c>
    </row>
    <row r="606" spans="6:44" ht="15.75">
      <c r="F606">
        <v>895</v>
      </c>
      <c r="G606" s="35">
        <v>0.2</v>
      </c>
      <c r="H606" s="35">
        <v>1</v>
      </c>
      <c r="I606" s="35">
        <v>3.1000000999999999</v>
      </c>
      <c r="J606" s="35">
        <v>10</v>
      </c>
      <c r="K606" s="35">
        <v>0.4</v>
      </c>
      <c r="L606" s="35">
        <v>0</v>
      </c>
      <c r="M606" s="35"/>
      <c r="N606" s="35">
        <v>0.5</v>
      </c>
      <c r="O606" s="35">
        <v>0.2</v>
      </c>
      <c r="P606" s="35">
        <v>0</v>
      </c>
      <c r="Q606" s="35"/>
      <c r="R606" s="34">
        <f t="shared" si="255"/>
        <v>0.2</v>
      </c>
      <c r="S606" s="34">
        <f t="shared" si="243"/>
        <v>0.86499999999999999</v>
      </c>
      <c r="T606" s="34">
        <f t="shared" si="244"/>
        <v>1.24682004022</v>
      </c>
      <c r="U606" s="34">
        <f t="shared" si="256"/>
        <v>-1.1068</v>
      </c>
      <c r="V606" s="15">
        <f t="shared" si="257"/>
        <v>0.24846794868262756</v>
      </c>
      <c r="W606" s="34">
        <f t="shared" si="245"/>
        <v>2.4846794868262756</v>
      </c>
      <c r="X606" s="34">
        <f t="shared" si="246"/>
        <v>1.2900000000000023E-2</v>
      </c>
      <c r="Y606" s="15">
        <f t="shared" si="258"/>
        <v>0.50322495527805666</v>
      </c>
      <c r="Z606" s="34">
        <f t="shared" si="247"/>
        <v>0.20128998211122268</v>
      </c>
      <c r="AA606" s="34">
        <f t="shared" si="248"/>
        <v>-0.3819999999999999</v>
      </c>
      <c r="AB606" s="15">
        <f t="shared" si="259"/>
        <v>0.40564461209270181</v>
      </c>
      <c r="AC606" s="34">
        <f t="shared" si="249"/>
        <v>0</v>
      </c>
      <c r="AD606" s="34">
        <f t="shared" si="260"/>
        <v>-0.79680000000000006</v>
      </c>
      <c r="AE606" s="15">
        <f t="shared" si="261"/>
        <v>0.31071044569635931</v>
      </c>
      <c r="AF606" s="34">
        <f t="shared" si="250"/>
        <v>0.15535522284817965</v>
      </c>
      <c r="AG606" s="34">
        <f t="shared" si="251"/>
        <v>0.80779999999999985</v>
      </c>
      <c r="AH606" s="15">
        <f t="shared" si="262"/>
        <v>0.69164049960599694</v>
      </c>
      <c r="AI606" s="34">
        <f t="shared" si="252"/>
        <v>0.1383280999211994</v>
      </c>
      <c r="AJ606" s="34">
        <f t="shared" si="253"/>
        <v>4.2000000000000925E-3</v>
      </c>
      <c r="AK606" s="15">
        <f t="shared" si="263"/>
        <v>0.50104999845650278</v>
      </c>
      <c r="AL606" s="34">
        <f t="shared" si="254"/>
        <v>0</v>
      </c>
      <c r="AM606" s="35">
        <f t="shared" si="264"/>
        <v>14.7000001</v>
      </c>
      <c r="AN606" s="35">
        <f t="shared" si="265"/>
        <v>4.9977895091574984</v>
      </c>
      <c r="AO606" s="35">
        <f t="shared" si="266"/>
        <v>9.7022105908425011</v>
      </c>
      <c r="AP606" s="35">
        <f t="shared" si="267"/>
        <v>0.7</v>
      </c>
      <c r="AQ606" s="35">
        <f t="shared" si="268"/>
        <v>0.29368332276937903</v>
      </c>
      <c r="AR606" s="35">
        <f t="shared" si="269"/>
        <v>0.40631667723062093</v>
      </c>
    </row>
    <row r="607" spans="6:44" ht="15.75">
      <c r="F607">
        <v>896</v>
      </c>
      <c r="G607" s="35">
        <v>0.1</v>
      </c>
      <c r="H607" s="35">
        <v>0.3</v>
      </c>
      <c r="I607" s="35">
        <v>0.3</v>
      </c>
      <c r="J607" s="35">
        <v>3.0000002000000001</v>
      </c>
      <c r="K607" s="35">
        <v>0.4</v>
      </c>
      <c r="L607" s="35">
        <v>0</v>
      </c>
      <c r="M607" s="35"/>
      <c r="N607" s="35">
        <v>0.2</v>
      </c>
      <c r="O607" s="35">
        <v>0.2</v>
      </c>
      <c r="P607" s="35">
        <v>0</v>
      </c>
      <c r="Q607" s="35"/>
      <c r="R607" s="34">
        <f t="shared" si="255"/>
        <v>0.1</v>
      </c>
      <c r="S607" s="34">
        <f t="shared" si="243"/>
        <v>0.25950000000000001</v>
      </c>
      <c r="T607" s="34">
        <f t="shared" si="244"/>
        <v>0.12065999999999999</v>
      </c>
      <c r="U607" s="34">
        <f t="shared" si="256"/>
        <v>-1.1068</v>
      </c>
      <c r="V607" s="15">
        <f t="shared" si="257"/>
        <v>0.24846794868262756</v>
      </c>
      <c r="W607" s="34">
        <f t="shared" si="245"/>
        <v>0.74540389574147248</v>
      </c>
      <c r="X607" s="34">
        <f t="shared" si="246"/>
        <v>1.2900000000000023E-2</v>
      </c>
      <c r="Y607" s="15">
        <f t="shared" si="258"/>
        <v>0.50322495527805666</v>
      </c>
      <c r="Z607" s="34">
        <f t="shared" si="247"/>
        <v>0.20128998211122268</v>
      </c>
      <c r="AA607" s="34">
        <f t="shared" si="248"/>
        <v>-0.3819999999999999</v>
      </c>
      <c r="AB607" s="15">
        <f t="shared" si="259"/>
        <v>0.40564461209270181</v>
      </c>
      <c r="AC607" s="34">
        <f t="shared" si="249"/>
        <v>0</v>
      </c>
      <c r="AD607" s="34">
        <f t="shared" si="260"/>
        <v>-0.79680000000000006</v>
      </c>
      <c r="AE607" s="15">
        <f t="shared" si="261"/>
        <v>0.31071044569635931</v>
      </c>
      <c r="AF607" s="34">
        <f t="shared" si="250"/>
        <v>6.2142089139271862E-2</v>
      </c>
      <c r="AG607" s="34">
        <f t="shared" si="251"/>
        <v>0.80779999999999985</v>
      </c>
      <c r="AH607" s="15">
        <f t="shared" si="262"/>
        <v>0.69164049960599694</v>
      </c>
      <c r="AI607" s="34">
        <f t="shared" si="252"/>
        <v>0.1383280999211994</v>
      </c>
      <c r="AJ607" s="34">
        <f t="shared" si="253"/>
        <v>4.2000000000000925E-3</v>
      </c>
      <c r="AK607" s="15">
        <f t="shared" si="263"/>
        <v>0.50104999845650278</v>
      </c>
      <c r="AL607" s="34">
        <f t="shared" si="254"/>
        <v>0</v>
      </c>
      <c r="AM607" s="35">
        <f t="shared" si="264"/>
        <v>4.1000002000000002</v>
      </c>
      <c r="AN607" s="35">
        <f t="shared" si="265"/>
        <v>1.4268538778526951</v>
      </c>
      <c r="AO607" s="35">
        <f t="shared" si="266"/>
        <v>2.6731463221473053</v>
      </c>
      <c r="AP607" s="35">
        <f t="shared" si="267"/>
        <v>0.4</v>
      </c>
      <c r="AQ607" s="35">
        <f t="shared" si="268"/>
        <v>0.20047018906047126</v>
      </c>
      <c r="AR607" s="35">
        <f t="shared" si="269"/>
        <v>0.19952981093952876</v>
      </c>
    </row>
    <row r="608" spans="6:44" ht="15.75">
      <c r="F608">
        <v>897</v>
      </c>
      <c r="G608" s="35">
        <v>0.2</v>
      </c>
      <c r="H608" s="35">
        <v>1</v>
      </c>
      <c r="I608" s="35">
        <v>3.1000000999999999</v>
      </c>
      <c r="J608" s="35">
        <v>15.000000999999999</v>
      </c>
      <c r="K608" s="35">
        <v>0.4</v>
      </c>
      <c r="L608" s="35">
        <v>0</v>
      </c>
      <c r="M608" s="35"/>
      <c r="N608" s="35">
        <v>0.5</v>
      </c>
      <c r="O608" s="35">
        <v>0.2</v>
      </c>
      <c r="P608" s="35">
        <v>0</v>
      </c>
      <c r="Q608" s="35"/>
      <c r="R608" s="34">
        <f t="shared" si="255"/>
        <v>0.2</v>
      </c>
      <c r="S608" s="34">
        <f t="shared" si="243"/>
        <v>0.86499999999999999</v>
      </c>
      <c r="T608" s="34">
        <f t="shared" si="244"/>
        <v>1.24682004022</v>
      </c>
      <c r="U608" s="34">
        <f t="shared" si="256"/>
        <v>-1.1068</v>
      </c>
      <c r="V608" s="15">
        <f t="shared" si="257"/>
        <v>0.24846794868262756</v>
      </c>
      <c r="W608" s="34">
        <f t="shared" si="245"/>
        <v>3.7270194787073621</v>
      </c>
      <c r="X608" s="34">
        <f t="shared" si="246"/>
        <v>1.2900000000000023E-2</v>
      </c>
      <c r="Y608" s="15">
        <f t="shared" si="258"/>
        <v>0.50322495527805666</v>
      </c>
      <c r="Z608" s="34">
        <f t="shared" si="247"/>
        <v>0.20128998211122268</v>
      </c>
      <c r="AA608" s="34">
        <f t="shared" si="248"/>
        <v>-0.3819999999999999</v>
      </c>
      <c r="AB608" s="15">
        <f t="shared" si="259"/>
        <v>0.40564461209270181</v>
      </c>
      <c r="AC608" s="34">
        <f t="shared" si="249"/>
        <v>0</v>
      </c>
      <c r="AD608" s="34">
        <f t="shared" si="260"/>
        <v>-0.79680000000000006</v>
      </c>
      <c r="AE608" s="15">
        <f t="shared" si="261"/>
        <v>0.31071044569635931</v>
      </c>
      <c r="AF608" s="34">
        <f t="shared" si="250"/>
        <v>0.15535522284817965</v>
      </c>
      <c r="AG608" s="34">
        <f t="shared" si="251"/>
        <v>0.80779999999999985</v>
      </c>
      <c r="AH608" s="15">
        <f t="shared" si="262"/>
        <v>0.69164049960599694</v>
      </c>
      <c r="AI608" s="34">
        <f t="shared" si="252"/>
        <v>0.1383280999211994</v>
      </c>
      <c r="AJ608" s="34">
        <f t="shared" si="253"/>
        <v>4.2000000000000925E-3</v>
      </c>
      <c r="AK608" s="15">
        <f t="shared" si="263"/>
        <v>0.50104999845650278</v>
      </c>
      <c r="AL608" s="34">
        <f t="shared" si="254"/>
        <v>0</v>
      </c>
      <c r="AM608" s="35">
        <f t="shared" si="264"/>
        <v>19.700001099999998</v>
      </c>
      <c r="AN608" s="35">
        <f t="shared" si="265"/>
        <v>6.2401295010385844</v>
      </c>
      <c r="AO608" s="35">
        <f t="shared" si="266"/>
        <v>13.459871598961413</v>
      </c>
      <c r="AP608" s="35">
        <f t="shared" si="267"/>
        <v>0.7</v>
      </c>
      <c r="AQ608" s="35">
        <f t="shared" si="268"/>
        <v>0.29368332276937903</v>
      </c>
      <c r="AR608" s="35">
        <f t="shared" si="269"/>
        <v>0.40631667723062093</v>
      </c>
    </row>
    <row r="609" spans="6:44" ht="15.75">
      <c r="F609">
        <v>898</v>
      </c>
      <c r="G609" s="35">
        <v>0.2</v>
      </c>
      <c r="H609" s="35">
        <v>1</v>
      </c>
      <c r="I609" s="35">
        <v>2</v>
      </c>
      <c r="J609" s="35">
        <v>15.000000999999999</v>
      </c>
      <c r="K609" s="35">
        <v>0.4</v>
      </c>
      <c r="L609" s="35">
        <v>0</v>
      </c>
      <c r="M609" s="35"/>
      <c r="N609" s="35">
        <v>0.70000004999999998</v>
      </c>
      <c r="O609" s="35">
        <v>0.4</v>
      </c>
      <c r="P609" s="35">
        <v>0</v>
      </c>
      <c r="Q609" s="35"/>
      <c r="R609" s="34">
        <f t="shared" si="255"/>
        <v>0.2</v>
      </c>
      <c r="S609" s="34">
        <f t="shared" si="243"/>
        <v>0.86499999999999999</v>
      </c>
      <c r="T609" s="34">
        <f t="shared" si="244"/>
        <v>0.8044</v>
      </c>
      <c r="U609" s="34">
        <f t="shared" si="256"/>
        <v>-1.1068</v>
      </c>
      <c r="V609" s="15">
        <f t="shared" si="257"/>
        <v>0.24846794868262756</v>
      </c>
      <c r="W609" s="34">
        <f t="shared" si="245"/>
        <v>3.7270194787073621</v>
      </c>
      <c r="X609" s="34">
        <f t="shared" si="246"/>
        <v>1.2900000000000023E-2</v>
      </c>
      <c r="Y609" s="15">
        <f t="shared" si="258"/>
        <v>0.50322495527805666</v>
      </c>
      <c r="Z609" s="34">
        <f t="shared" si="247"/>
        <v>0.20128998211122268</v>
      </c>
      <c r="AA609" s="34">
        <f t="shared" si="248"/>
        <v>-0.3819999999999999</v>
      </c>
      <c r="AB609" s="15">
        <f t="shared" si="259"/>
        <v>0.40564461209270181</v>
      </c>
      <c r="AC609" s="34">
        <f t="shared" si="249"/>
        <v>0</v>
      </c>
      <c r="AD609" s="34">
        <f t="shared" si="260"/>
        <v>-0.79680000000000006</v>
      </c>
      <c r="AE609" s="15">
        <f t="shared" si="261"/>
        <v>0.31071044569635931</v>
      </c>
      <c r="AF609" s="34">
        <f t="shared" si="250"/>
        <v>0.21749732752297379</v>
      </c>
      <c r="AG609" s="34">
        <f t="shared" si="251"/>
        <v>0.80779999999999985</v>
      </c>
      <c r="AH609" s="15">
        <f t="shared" si="262"/>
        <v>0.69164049960599694</v>
      </c>
      <c r="AI609" s="34">
        <f t="shared" si="252"/>
        <v>0.27665619984239881</v>
      </c>
      <c r="AJ609" s="34">
        <f t="shared" si="253"/>
        <v>4.2000000000000925E-3</v>
      </c>
      <c r="AK609" s="15">
        <f t="shared" si="263"/>
        <v>0.50104999845650278</v>
      </c>
      <c r="AL609" s="34">
        <f t="shared" si="254"/>
        <v>0</v>
      </c>
      <c r="AM609" s="35">
        <f t="shared" si="264"/>
        <v>18.600000999999999</v>
      </c>
      <c r="AN609" s="35">
        <f t="shared" si="265"/>
        <v>5.7977094608185844</v>
      </c>
      <c r="AO609" s="35">
        <f t="shared" si="266"/>
        <v>12.802291539181414</v>
      </c>
      <c r="AP609" s="35">
        <f t="shared" si="267"/>
        <v>1.10000005</v>
      </c>
      <c r="AQ609" s="35">
        <f t="shared" si="268"/>
        <v>0.4941535273653726</v>
      </c>
      <c r="AR609" s="35">
        <f t="shared" si="269"/>
        <v>0.60584652263462746</v>
      </c>
    </row>
    <row r="610" spans="6:44" ht="15.75">
      <c r="F610">
        <v>899</v>
      </c>
      <c r="G610" s="35">
        <v>2.5</v>
      </c>
      <c r="H610" s="35">
        <v>3.5000002000000001</v>
      </c>
      <c r="I610" s="35">
        <v>3.2</v>
      </c>
      <c r="J610" s="35">
        <v>5.4</v>
      </c>
      <c r="K610" s="35">
        <v>0.4</v>
      </c>
      <c r="L610" s="35">
        <v>0</v>
      </c>
      <c r="M610" s="35"/>
      <c r="N610" s="35">
        <v>0.2</v>
      </c>
      <c r="O610" s="35">
        <v>0.2</v>
      </c>
      <c r="P610" s="35">
        <v>0</v>
      </c>
      <c r="Q610" s="35"/>
      <c r="R610" s="34">
        <f t="shared" si="255"/>
        <v>2.5</v>
      </c>
      <c r="S610" s="34">
        <f t="shared" si="243"/>
        <v>3.027500173</v>
      </c>
      <c r="T610" s="34">
        <f t="shared" si="244"/>
        <v>1.2870400000000002</v>
      </c>
      <c r="U610" s="34">
        <f t="shared" si="256"/>
        <v>-1.1068</v>
      </c>
      <c r="V610" s="15">
        <f t="shared" si="257"/>
        <v>0.24846794868262756</v>
      </c>
      <c r="W610" s="34">
        <f t="shared" si="245"/>
        <v>1.341726922886189</v>
      </c>
      <c r="X610" s="34">
        <f t="shared" si="246"/>
        <v>1.2900000000000023E-2</v>
      </c>
      <c r="Y610" s="15">
        <f t="shared" si="258"/>
        <v>0.50322495527805666</v>
      </c>
      <c r="Z610" s="34">
        <f t="shared" si="247"/>
        <v>0.20128998211122268</v>
      </c>
      <c r="AA610" s="34">
        <f t="shared" si="248"/>
        <v>-0.3819999999999999</v>
      </c>
      <c r="AB610" s="15">
        <f t="shared" si="259"/>
        <v>0.40564461209270181</v>
      </c>
      <c r="AC610" s="34">
        <f t="shared" si="249"/>
        <v>0</v>
      </c>
      <c r="AD610" s="34">
        <f t="shared" si="260"/>
        <v>-0.79680000000000006</v>
      </c>
      <c r="AE610" s="15">
        <f t="shared" si="261"/>
        <v>0.31071044569635931</v>
      </c>
      <c r="AF610" s="34">
        <f t="shared" si="250"/>
        <v>6.2142089139271862E-2</v>
      </c>
      <c r="AG610" s="34">
        <f t="shared" si="251"/>
        <v>0.80779999999999985</v>
      </c>
      <c r="AH610" s="15">
        <f t="shared" si="262"/>
        <v>0.69164049960599694</v>
      </c>
      <c r="AI610" s="34">
        <f t="shared" si="252"/>
        <v>0.1383280999211994</v>
      </c>
      <c r="AJ610" s="34">
        <f t="shared" si="253"/>
        <v>4.2000000000000925E-3</v>
      </c>
      <c r="AK610" s="15">
        <f t="shared" si="263"/>
        <v>0.50104999845650278</v>
      </c>
      <c r="AL610" s="34">
        <f t="shared" si="254"/>
        <v>0</v>
      </c>
      <c r="AM610" s="35">
        <f t="shared" si="264"/>
        <v>15.000000200000002</v>
      </c>
      <c r="AN610" s="35">
        <f t="shared" si="265"/>
        <v>8.3575570779974129</v>
      </c>
      <c r="AO610" s="35">
        <f t="shared" si="266"/>
        <v>6.6424431220025895</v>
      </c>
      <c r="AP610" s="35">
        <f t="shared" si="267"/>
        <v>0.4</v>
      </c>
      <c r="AQ610" s="35">
        <f t="shared" si="268"/>
        <v>0.20047018906047126</v>
      </c>
      <c r="AR610" s="35">
        <f t="shared" si="269"/>
        <v>0.19952981093952876</v>
      </c>
    </row>
    <row r="611" spans="6:44" ht="15.75">
      <c r="F611">
        <v>900</v>
      </c>
      <c r="G611" s="35">
        <v>0.2</v>
      </c>
      <c r="H611" s="35">
        <v>1</v>
      </c>
      <c r="I611" s="35">
        <v>2</v>
      </c>
      <c r="J611" s="35">
        <v>16</v>
      </c>
      <c r="K611" s="35">
        <v>1.3000001000000001</v>
      </c>
      <c r="L611" s="35">
        <v>0</v>
      </c>
      <c r="M611" s="35"/>
      <c r="N611" s="35">
        <v>0.70000004999999998</v>
      </c>
      <c r="O611" s="35">
        <v>0.4</v>
      </c>
      <c r="P611" s="35">
        <v>0</v>
      </c>
      <c r="Q611" s="35"/>
      <c r="R611" s="34">
        <f t="shared" si="255"/>
        <v>0.2</v>
      </c>
      <c r="S611" s="34">
        <f t="shared" si="243"/>
        <v>0.86499999999999999</v>
      </c>
      <c r="T611" s="34">
        <f t="shared" si="244"/>
        <v>0.8044</v>
      </c>
      <c r="U611" s="34">
        <f t="shared" si="256"/>
        <v>-1.1068</v>
      </c>
      <c r="V611" s="15">
        <f t="shared" si="257"/>
        <v>0.24846794868262756</v>
      </c>
      <c r="W611" s="34">
        <f t="shared" si="245"/>
        <v>3.975487178922041</v>
      </c>
      <c r="X611" s="34">
        <f t="shared" si="246"/>
        <v>1.2900000000000023E-2</v>
      </c>
      <c r="Y611" s="15">
        <f t="shared" si="258"/>
        <v>0.50322495527805666</v>
      </c>
      <c r="Z611" s="34">
        <f t="shared" si="247"/>
        <v>0.65419249218396924</v>
      </c>
      <c r="AA611" s="34">
        <f t="shared" si="248"/>
        <v>-0.3819999999999999</v>
      </c>
      <c r="AB611" s="15">
        <f t="shared" si="259"/>
        <v>0.40564461209270181</v>
      </c>
      <c r="AC611" s="34">
        <f t="shared" si="249"/>
        <v>0</v>
      </c>
      <c r="AD611" s="34">
        <f t="shared" si="260"/>
        <v>-0.79680000000000006</v>
      </c>
      <c r="AE611" s="15">
        <f t="shared" si="261"/>
        <v>0.31071044569635931</v>
      </c>
      <c r="AF611" s="34">
        <f t="shared" si="250"/>
        <v>0.21749732752297379</v>
      </c>
      <c r="AG611" s="34">
        <f t="shared" si="251"/>
        <v>0.80779999999999985</v>
      </c>
      <c r="AH611" s="15">
        <f t="shared" si="262"/>
        <v>0.69164049960599694</v>
      </c>
      <c r="AI611" s="34">
        <f t="shared" si="252"/>
        <v>0.27665619984239881</v>
      </c>
      <c r="AJ611" s="34">
        <f t="shared" si="253"/>
        <v>4.2000000000000925E-3</v>
      </c>
      <c r="AK611" s="15">
        <f t="shared" si="263"/>
        <v>0.50104999845650278</v>
      </c>
      <c r="AL611" s="34">
        <f t="shared" si="254"/>
        <v>0</v>
      </c>
      <c r="AM611" s="35">
        <f t="shared" si="264"/>
        <v>20.500000100000001</v>
      </c>
      <c r="AN611" s="35">
        <f t="shared" si="265"/>
        <v>6.4990796711060099</v>
      </c>
      <c r="AO611" s="35">
        <f t="shared" si="266"/>
        <v>14.000920428893991</v>
      </c>
      <c r="AP611" s="35">
        <f t="shared" si="267"/>
        <v>1.10000005</v>
      </c>
      <c r="AQ611" s="35">
        <f t="shared" si="268"/>
        <v>0.4941535273653726</v>
      </c>
      <c r="AR611" s="35">
        <f t="shared" si="269"/>
        <v>0.60584652263462746</v>
      </c>
    </row>
    <row r="612" spans="6:44" ht="15.75">
      <c r="F612">
        <v>901</v>
      </c>
      <c r="G612" s="35">
        <v>0.1</v>
      </c>
      <c r="H612" s="35">
        <v>0.6</v>
      </c>
      <c r="I612" s="35">
        <v>5</v>
      </c>
      <c r="J612" s="35">
        <v>8</v>
      </c>
      <c r="K612" s="35">
        <v>0.4</v>
      </c>
      <c r="L612" s="35">
        <v>0</v>
      </c>
      <c r="M612" s="35"/>
      <c r="N612" s="35">
        <v>0.2</v>
      </c>
      <c r="O612" s="35">
        <v>0.2</v>
      </c>
      <c r="P612" s="35">
        <v>0</v>
      </c>
      <c r="Q612" s="35"/>
      <c r="R612" s="34">
        <f t="shared" si="255"/>
        <v>0.1</v>
      </c>
      <c r="S612" s="34">
        <f t="shared" si="243"/>
        <v>0.51900000000000002</v>
      </c>
      <c r="T612" s="34">
        <f t="shared" si="244"/>
        <v>2.0110000000000001</v>
      </c>
      <c r="U612" s="34">
        <f t="shared" si="256"/>
        <v>-1.1068</v>
      </c>
      <c r="V612" s="15">
        <f t="shared" si="257"/>
        <v>0.24846794868262756</v>
      </c>
      <c r="W612" s="34">
        <f t="shared" si="245"/>
        <v>1.9877435894610205</v>
      </c>
      <c r="X612" s="34">
        <f t="shared" si="246"/>
        <v>1.2900000000000023E-2</v>
      </c>
      <c r="Y612" s="15">
        <f t="shared" si="258"/>
        <v>0.50322495527805666</v>
      </c>
      <c r="Z612" s="34">
        <f t="shared" si="247"/>
        <v>0.20128998211122268</v>
      </c>
      <c r="AA612" s="34">
        <f t="shared" si="248"/>
        <v>-0.3819999999999999</v>
      </c>
      <c r="AB612" s="15">
        <f t="shared" si="259"/>
        <v>0.40564461209270181</v>
      </c>
      <c r="AC612" s="34">
        <f t="shared" si="249"/>
        <v>0</v>
      </c>
      <c r="AD612" s="34">
        <f t="shared" si="260"/>
        <v>-0.79680000000000006</v>
      </c>
      <c r="AE612" s="15">
        <f t="shared" si="261"/>
        <v>0.31071044569635931</v>
      </c>
      <c r="AF612" s="34">
        <f t="shared" si="250"/>
        <v>6.2142089139271862E-2</v>
      </c>
      <c r="AG612" s="34">
        <f t="shared" si="251"/>
        <v>0.80779999999999985</v>
      </c>
      <c r="AH612" s="15">
        <f t="shared" si="262"/>
        <v>0.69164049960599694</v>
      </c>
      <c r="AI612" s="34">
        <f t="shared" si="252"/>
        <v>0.1383280999211994</v>
      </c>
      <c r="AJ612" s="34">
        <f t="shared" si="253"/>
        <v>4.2000000000000925E-3</v>
      </c>
      <c r="AK612" s="15">
        <f t="shared" si="263"/>
        <v>0.50104999845650278</v>
      </c>
      <c r="AL612" s="34">
        <f t="shared" si="254"/>
        <v>0</v>
      </c>
      <c r="AM612" s="35">
        <f t="shared" si="264"/>
        <v>14.1</v>
      </c>
      <c r="AN612" s="35">
        <f t="shared" si="265"/>
        <v>4.819033571572243</v>
      </c>
      <c r="AO612" s="35">
        <f t="shared" si="266"/>
        <v>9.2809664284277567</v>
      </c>
      <c r="AP612" s="35">
        <f t="shared" si="267"/>
        <v>0.4</v>
      </c>
      <c r="AQ612" s="35">
        <f t="shared" si="268"/>
        <v>0.20047018906047126</v>
      </c>
      <c r="AR612" s="35">
        <f t="shared" si="269"/>
        <v>0.19952981093952876</v>
      </c>
    </row>
    <row r="613" spans="6:44" ht="15.75">
      <c r="F613">
        <v>902</v>
      </c>
      <c r="G613" s="35">
        <v>0.2</v>
      </c>
      <c r="H613" s="35">
        <v>1</v>
      </c>
      <c r="I613" s="35">
        <v>2</v>
      </c>
      <c r="J613" s="35">
        <v>30.000001999999999</v>
      </c>
      <c r="K613" s="35">
        <v>10</v>
      </c>
      <c r="L613" s="35">
        <v>0</v>
      </c>
      <c r="M613" s="35"/>
      <c r="N613" s="35">
        <v>4</v>
      </c>
      <c r="O613" s="35">
        <v>2</v>
      </c>
      <c r="P613" s="35">
        <v>0</v>
      </c>
      <c r="Q613" s="35"/>
      <c r="R613" s="34">
        <f t="shared" si="255"/>
        <v>0.2</v>
      </c>
      <c r="S613" s="34">
        <f t="shared" si="243"/>
        <v>0.86499999999999999</v>
      </c>
      <c r="T613" s="34">
        <f t="shared" si="244"/>
        <v>0.8044</v>
      </c>
      <c r="U613" s="34">
        <f t="shared" si="256"/>
        <v>-1.1068</v>
      </c>
      <c r="V613" s="15">
        <f t="shared" si="257"/>
        <v>0.24846794868262756</v>
      </c>
      <c r="W613" s="34">
        <f t="shared" si="245"/>
        <v>7.4540389574147241</v>
      </c>
      <c r="X613" s="34">
        <f t="shared" si="246"/>
        <v>1.2900000000000023E-2</v>
      </c>
      <c r="Y613" s="15">
        <f t="shared" si="258"/>
        <v>0.50322495527805666</v>
      </c>
      <c r="Z613" s="34">
        <f t="shared" si="247"/>
        <v>5.0322495527805664</v>
      </c>
      <c r="AA613" s="34">
        <f t="shared" si="248"/>
        <v>-0.3819999999999999</v>
      </c>
      <c r="AB613" s="15">
        <f t="shared" si="259"/>
        <v>0.40564461209270181</v>
      </c>
      <c r="AC613" s="34">
        <f t="shared" si="249"/>
        <v>0</v>
      </c>
      <c r="AD613" s="34">
        <f t="shared" si="260"/>
        <v>-0.79680000000000006</v>
      </c>
      <c r="AE613" s="15">
        <f t="shared" si="261"/>
        <v>0.31071044569635931</v>
      </c>
      <c r="AF613" s="34">
        <f t="shared" si="250"/>
        <v>1.2428417827854372</v>
      </c>
      <c r="AG613" s="34">
        <f t="shared" si="251"/>
        <v>0.80779999999999985</v>
      </c>
      <c r="AH613" s="15">
        <f t="shared" si="262"/>
        <v>0.69164049960599694</v>
      </c>
      <c r="AI613" s="34">
        <f t="shared" si="252"/>
        <v>1.3832809992119939</v>
      </c>
      <c r="AJ613" s="34">
        <f t="shared" si="253"/>
        <v>4.2000000000000925E-3</v>
      </c>
      <c r="AK613" s="15">
        <f t="shared" si="263"/>
        <v>0.50104999845650278</v>
      </c>
      <c r="AL613" s="34">
        <f t="shared" si="254"/>
        <v>0</v>
      </c>
      <c r="AM613" s="35">
        <f t="shared" si="264"/>
        <v>43.200001999999998</v>
      </c>
      <c r="AN613" s="35">
        <f t="shared" si="265"/>
        <v>14.355688510195291</v>
      </c>
      <c r="AO613" s="35">
        <f t="shared" si="266"/>
        <v>28.844313489804705</v>
      </c>
      <c r="AP613" s="35">
        <f t="shared" si="267"/>
        <v>6</v>
      </c>
      <c r="AQ613" s="35">
        <f t="shared" si="268"/>
        <v>2.6261227819974309</v>
      </c>
      <c r="AR613" s="35">
        <f t="shared" si="269"/>
        <v>3.3738772180025691</v>
      </c>
    </row>
    <row r="614" spans="6:44" ht="15.75">
      <c r="F614">
        <v>913</v>
      </c>
      <c r="G614" s="35">
        <v>0.2</v>
      </c>
      <c r="H614" s="35">
        <v>1.3000001000000001</v>
      </c>
      <c r="I614" s="35">
        <v>3.2</v>
      </c>
      <c r="J614" s="35">
        <v>1.8000001000000001</v>
      </c>
      <c r="K614" s="35">
        <v>3.3000001999999999</v>
      </c>
      <c r="L614" s="35">
        <v>0</v>
      </c>
      <c r="M614" s="35"/>
      <c r="N614" s="35">
        <v>1.6</v>
      </c>
      <c r="O614" s="35">
        <v>0</v>
      </c>
      <c r="P614" s="35">
        <v>0</v>
      </c>
      <c r="Q614" s="35"/>
      <c r="R614" s="34">
        <f t="shared" si="255"/>
        <v>0.2</v>
      </c>
      <c r="S614" s="34">
        <f t="shared" si="243"/>
        <v>1.1245000865000001</v>
      </c>
      <c r="T614" s="34">
        <f t="shared" si="244"/>
        <v>1.2870400000000002</v>
      </c>
      <c r="U614" s="34">
        <f t="shared" si="256"/>
        <v>-1.1068</v>
      </c>
      <c r="V614" s="15">
        <f t="shared" si="257"/>
        <v>0.24846794868262756</v>
      </c>
      <c r="W614" s="34">
        <f t="shared" si="245"/>
        <v>0.44724233247552453</v>
      </c>
      <c r="X614" s="34">
        <f t="shared" si="246"/>
        <v>1.2900000000000023E-2</v>
      </c>
      <c r="Y614" s="15">
        <f t="shared" si="258"/>
        <v>0.50322495527805666</v>
      </c>
      <c r="Z614" s="34">
        <f t="shared" si="247"/>
        <v>1.6606424530625781</v>
      </c>
      <c r="AA614" s="34">
        <f t="shared" si="248"/>
        <v>-0.3819999999999999</v>
      </c>
      <c r="AB614" s="15">
        <f t="shared" si="259"/>
        <v>0.40564461209270181</v>
      </c>
      <c r="AC614" s="34">
        <f t="shared" si="249"/>
        <v>0</v>
      </c>
      <c r="AD614" s="34">
        <f t="shared" si="260"/>
        <v>-0.79680000000000006</v>
      </c>
      <c r="AE614" s="15">
        <f t="shared" si="261"/>
        <v>0.31071044569635931</v>
      </c>
      <c r="AF614" s="34">
        <f t="shared" si="250"/>
        <v>0.4971367131141749</v>
      </c>
      <c r="AG614" s="34">
        <f t="shared" si="251"/>
        <v>0.80779999999999985</v>
      </c>
      <c r="AH614" s="15">
        <f t="shared" si="262"/>
        <v>0.69164049960599694</v>
      </c>
      <c r="AI614" s="34">
        <f t="shared" si="252"/>
        <v>0</v>
      </c>
      <c r="AJ614" s="34">
        <f t="shared" si="253"/>
        <v>4.2000000000000925E-3</v>
      </c>
      <c r="AK614" s="15">
        <f t="shared" si="263"/>
        <v>0.50104999845650278</v>
      </c>
      <c r="AL614" s="34">
        <f t="shared" si="254"/>
        <v>0</v>
      </c>
      <c r="AM614" s="35">
        <f t="shared" si="264"/>
        <v>9.8000004000000001</v>
      </c>
      <c r="AN614" s="35">
        <f t="shared" si="265"/>
        <v>4.7194248720381031</v>
      </c>
      <c r="AO614" s="35">
        <f t="shared" si="266"/>
        <v>5.0805755279618969</v>
      </c>
      <c r="AP614" s="35">
        <f t="shared" si="267"/>
        <v>1.6</v>
      </c>
      <c r="AQ614" s="35">
        <f t="shared" si="268"/>
        <v>0.4971367131141749</v>
      </c>
      <c r="AR614" s="35">
        <f t="shared" si="269"/>
        <v>1.1028632868858252</v>
      </c>
    </row>
    <row r="615" spans="6:44" ht="15.75">
      <c r="F615">
        <v>914</v>
      </c>
      <c r="G615" s="35">
        <v>0.2</v>
      </c>
      <c r="H615" s="35">
        <v>1.3000001000000001</v>
      </c>
      <c r="I615" s="35">
        <v>3.2</v>
      </c>
      <c r="J615" s="35">
        <v>1.8000001000000001</v>
      </c>
      <c r="K615" s="35">
        <v>3.3000001999999999</v>
      </c>
      <c r="L615" s="35">
        <v>0</v>
      </c>
      <c r="M615" s="35"/>
      <c r="N615" s="35">
        <v>1.6</v>
      </c>
      <c r="O615" s="35">
        <v>0</v>
      </c>
      <c r="P615" s="35">
        <v>0</v>
      </c>
      <c r="Q615" s="35"/>
      <c r="R615" s="34">
        <f t="shared" si="255"/>
        <v>0.2</v>
      </c>
      <c r="S615" s="34">
        <f t="shared" si="243"/>
        <v>1.1245000865000001</v>
      </c>
      <c r="T615" s="34">
        <f t="shared" si="244"/>
        <v>1.2870400000000002</v>
      </c>
      <c r="U615" s="34">
        <f t="shared" si="256"/>
        <v>-1.1068</v>
      </c>
      <c r="V615" s="15">
        <f t="shared" si="257"/>
        <v>0.24846794868262756</v>
      </c>
      <c r="W615" s="34">
        <f t="shared" si="245"/>
        <v>0.44724233247552453</v>
      </c>
      <c r="X615" s="34">
        <f t="shared" si="246"/>
        <v>1.2900000000000023E-2</v>
      </c>
      <c r="Y615" s="15">
        <f t="shared" si="258"/>
        <v>0.50322495527805666</v>
      </c>
      <c r="Z615" s="34">
        <f t="shared" si="247"/>
        <v>1.6606424530625781</v>
      </c>
      <c r="AA615" s="34">
        <f t="shared" si="248"/>
        <v>-0.3819999999999999</v>
      </c>
      <c r="AB615" s="15">
        <f t="shared" si="259"/>
        <v>0.40564461209270181</v>
      </c>
      <c r="AC615" s="34">
        <f t="shared" si="249"/>
        <v>0</v>
      </c>
      <c r="AD615" s="34">
        <f t="shared" si="260"/>
        <v>-0.79680000000000006</v>
      </c>
      <c r="AE615" s="15">
        <f t="shared" si="261"/>
        <v>0.31071044569635931</v>
      </c>
      <c r="AF615" s="34">
        <f t="shared" si="250"/>
        <v>0.4971367131141749</v>
      </c>
      <c r="AG615" s="34">
        <f t="shared" si="251"/>
        <v>0.80779999999999985</v>
      </c>
      <c r="AH615" s="15">
        <f t="shared" si="262"/>
        <v>0.69164049960599694</v>
      </c>
      <c r="AI615" s="34">
        <f t="shared" si="252"/>
        <v>0</v>
      </c>
      <c r="AJ615" s="34">
        <f t="shared" si="253"/>
        <v>4.2000000000000925E-3</v>
      </c>
      <c r="AK615" s="15">
        <f t="shared" si="263"/>
        <v>0.50104999845650278</v>
      </c>
      <c r="AL615" s="34">
        <f t="shared" si="254"/>
        <v>0</v>
      </c>
      <c r="AM615" s="35">
        <f t="shared" si="264"/>
        <v>9.8000004000000001</v>
      </c>
      <c r="AN615" s="35">
        <f t="shared" si="265"/>
        <v>4.7194248720381031</v>
      </c>
      <c r="AO615" s="35">
        <f t="shared" si="266"/>
        <v>5.0805755279618969</v>
      </c>
      <c r="AP615" s="35">
        <f t="shared" si="267"/>
        <v>1.6</v>
      </c>
      <c r="AQ615" s="35">
        <f t="shared" si="268"/>
        <v>0.4971367131141749</v>
      </c>
      <c r="AR615" s="35">
        <f t="shared" si="269"/>
        <v>1.1028632868858252</v>
      </c>
    </row>
    <row r="616" spans="6:44" ht="15.75">
      <c r="F616">
        <v>915</v>
      </c>
      <c r="G616" s="35">
        <v>0.2</v>
      </c>
      <c r="H616" s="35">
        <v>0.4</v>
      </c>
      <c r="I616" s="35">
        <v>1.8000001000000001</v>
      </c>
      <c r="J616" s="35">
        <v>0.5</v>
      </c>
      <c r="K616" s="35">
        <v>0</v>
      </c>
      <c r="L616" s="35">
        <v>0</v>
      </c>
      <c r="M616" s="35"/>
      <c r="N616" s="35"/>
      <c r="O616" s="35"/>
      <c r="P616" s="35"/>
      <c r="Q616" s="35"/>
      <c r="R616" s="34">
        <f t="shared" si="255"/>
        <v>0.2</v>
      </c>
      <c r="S616" s="34">
        <f t="shared" si="243"/>
        <v>0.34600000000000003</v>
      </c>
      <c r="T616" s="34">
        <f t="shared" si="244"/>
        <v>0.72396004022000005</v>
      </c>
      <c r="U616" s="34">
        <f t="shared" si="256"/>
        <v>-1.1068</v>
      </c>
      <c r="V616" s="15">
        <f t="shared" si="257"/>
        <v>0.24846794868262756</v>
      </c>
      <c r="W616" s="34">
        <f t="shared" si="245"/>
        <v>0.12423397434131378</v>
      </c>
      <c r="X616" s="34">
        <f t="shared" si="246"/>
        <v>1.2900000000000023E-2</v>
      </c>
      <c r="Y616" s="15">
        <f t="shared" si="258"/>
        <v>0.50322495527805666</v>
      </c>
      <c r="Z616" s="34">
        <f t="shared" si="247"/>
        <v>0</v>
      </c>
      <c r="AA616" s="34">
        <f t="shared" si="248"/>
        <v>-0.3819999999999999</v>
      </c>
      <c r="AB616" s="15">
        <f t="shared" si="259"/>
        <v>0.40564461209270181</v>
      </c>
      <c r="AC616" s="34">
        <f t="shared" si="249"/>
        <v>0</v>
      </c>
      <c r="AD616" s="34">
        <f t="shared" si="260"/>
        <v>-0.79680000000000006</v>
      </c>
      <c r="AE616" s="15">
        <f t="shared" si="261"/>
        <v>0.31071044569635931</v>
      </c>
      <c r="AF616" s="34">
        <f t="shared" si="250"/>
        <v>0</v>
      </c>
      <c r="AG616" s="34">
        <f t="shared" si="251"/>
        <v>0.80779999999999985</v>
      </c>
      <c r="AH616" s="15">
        <f t="shared" si="262"/>
        <v>0.69164049960599694</v>
      </c>
      <c r="AI616" s="34">
        <f t="shared" si="252"/>
        <v>0</v>
      </c>
      <c r="AJ616" s="34">
        <f t="shared" si="253"/>
        <v>4.2000000000000925E-3</v>
      </c>
      <c r="AK616" s="15">
        <f t="shared" si="263"/>
        <v>0.50104999845650278</v>
      </c>
      <c r="AL616" s="34">
        <f t="shared" si="254"/>
        <v>0</v>
      </c>
      <c r="AM616" s="35">
        <f t="shared" si="264"/>
        <v>2.9000001000000002</v>
      </c>
      <c r="AN616" s="35">
        <f t="shared" si="265"/>
        <v>1.3941940145613136</v>
      </c>
      <c r="AO616" s="35">
        <f t="shared" si="266"/>
        <v>1.5058060854386865</v>
      </c>
      <c r="AP616" s="35">
        <f t="shared" si="267"/>
        <v>0</v>
      </c>
      <c r="AQ616" s="35">
        <f t="shared" si="268"/>
        <v>0</v>
      </c>
      <c r="AR616" s="35">
        <f t="shared" si="269"/>
        <v>0</v>
      </c>
    </row>
    <row r="617" spans="6:44" ht="15.75">
      <c r="F617">
        <v>916</v>
      </c>
      <c r="G617" s="35">
        <v>0.2</v>
      </c>
      <c r="H617" s="35">
        <v>1.3000001000000001</v>
      </c>
      <c r="I617" s="35">
        <v>3.2</v>
      </c>
      <c r="J617" s="35">
        <v>1.8000001000000001</v>
      </c>
      <c r="K617" s="35">
        <v>3.3000001999999999</v>
      </c>
      <c r="L617" s="35">
        <v>0</v>
      </c>
      <c r="M617" s="35"/>
      <c r="N617" s="35">
        <v>1.6</v>
      </c>
      <c r="O617" s="35">
        <v>0</v>
      </c>
      <c r="P617" s="35">
        <v>0</v>
      </c>
      <c r="Q617" s="35"/>
      <c r="R617" s="34">
        <f t="shared" si="255"/>
        <v>0.2</v>
      </c>
      <c r="S617" s="34">
        <f t="shared" si="243"/>
        <v>1.1245000865000001</v>
      </c>
      <c r="T617" s="34">
        <f t="shared" si="244"/>
        <v>1.2870400000000002</v>
      </c>
      <c r="U617" s="34">
        <f t="shared" si="256"/>
        <v>-1.1068</v>
      </c>
      <c r="V617" s="15">
        <f t="shared" si="257"/>
        <v>0.24846794868262756</v>
      </c>
      <c r="W617" s="34">
        <f t="shared" si="245"/>
        <v>0.44724233247552453</v>
      </c>
      <c r="X617" s="34">
        <f t="shared" si="246"/>
        <v>1.2900000000000023E-2</v>
      </c>
      <c r="Y617" s="15">
        <f t="shared" si="258"/>
        <v>0.50322495527805666</v>
      </c>
      <c r="Z617" s="34">
        <f t="shared" si="247"/>
        <v>1.6606424530625781</v>
      </c>
      <c r="AA617" s="34">
        <f t="shared" si="248"/>
        <v>-0.3819999999999999</v>
      </c>
      <c r="AB617" s="15">
        <f t="shared" si="259"/>
        <v>0.40564461209270181</v>
      </c>
      <c r="AC617" s="34">
        <f t="shared" si="249"/>
        <v>0</v>
      </c>
      <c r="AD617" s="34">
        <f t="shared" si="260"/>
        <v>-0.79680000000000006</v>
      </c>
      <c r="AE617" s="15">
        <f t="shared" si="261"/>
        <v>0.31071044569635931</v>
      </c>
      <c r="AF617" s="34">
        <f t="shared" si="250"/>
        <v>0.4971367131141749</v>
      </c>
      <c r="AG617" s="34">
        <f t="shared" si="251"/>
        <v>0.80779999999999985</v>
      </c>
      <c r="AH617" s="15">
        <f t="shared" si="262"/>
        <v>0.69164049960599694</v>
      </c>
      <c r="AI617" s="34">
        <f t="shared" si="252"/>
        <v>0</v>
      </c>
      <c r="AJ617" s="34">
        <f t="shared" si="253"/>
        <v>4.2000000000000925E-3</v>
      </c>
      <c r="AK617" s="15">
        <f t="shared" si="263"/>
        <v>0.50104999845650278</v>
      </c>
      <c r="AL617" s="34">
        <f t="shared" si="254"/>
        <v>0</v>
      </c>
      <c r="AM617" s="35">
        <f t="shared" si="264"/>
        <v>9.8000004000000001</v>
      </c>
      <c r="AN617" s="35">
        <f t="shared" si="265"/>
        <v>4.7194248720381031</v>
      </c>
      <c r="AO617" s="35">
        <f t="shared" si="266"/>
        <v>5.0805755279618969</v>
      </c>
      <c r="AP617" s="35">
        <f t="shared" si="267"/>
        <v>1.6</v>
      </c>
      <c r="AQ617" s="35">
        <f t="shared" si="268"/>
        <v>0.4971367131141749</v>
      </c>
      <c r="AR617" s="35">
        <f t="shared" si="269"/>
        <v>1.1028632868858252</v>
      </c>
    </row>
    <row r="618" spans="6:44" ht="15.75">
      <c r="F618">
        <v>917</v>
      </c>
      <c r="G618" s="35">
        <v>0.2</v>
      </c>
      <c r="H618" s="35">
        <v>1.3000001000000001</v>
      </c>
      <c r="I618" s="35">
        <v>2.5</v>
      </c>
      <c r="J618" s="35">
        <v>1.8000001000000001</v>
      </c>
      <c r="K618" s="35">
        <v>2.3000001999999999</v>
      </c>
      <c r="L618" s="35">
        <v>0</v>
      </c>
      <c r="M618" s="35"/>
      <c r="N618" s="35">
        <v>3.3000001999999999</v>
      </c>
      <c r="O618" s="35">
        <v>0</v>
      </c>
      <c r="P618" s="35">
        <v>0</v>
      </c>
      <c r="Q618" s="35"/>
      <c r="R618" s="34">
        <f t="shared" si="255"/>
        <v>0.2</v>
      </c>
      <c r="S618" s="34">
        <f t="shared" si="243"/>
        <v>1.1245000865000001</v>
      </c>
      <c r="T618" s="34">
        <f t="shared" si="244"/>
        <v>1.0055000000000001</v>
      </c>
      <c r="U618" s="34">
        <f t="shared" si="256"/>
        <v>-1.1068</v>
      </c>
      <c r="V618" s="15">
        <f t="shared" si="257"/>
        <v>0.24846794868262756</v>
      </c>
      <c r="W618" s="34">
        <f t="shared" si="245"/>
        <v>0.44724233247552453</v>
      </c>
      <c r="X618" s="34">
        <f t="shared" si="246"/>
        <v>1.2900000000000023E-2</v>
      </c>
      <c r="Y618" s="15">
        <f t="shared" si="258"/>
        <v>0.50322495527805666</v>
      </c>
      <c r="Z618" s="34">
        <f t="shared" si="247"/>
        <v>1.1574174977845213</v>
      </c>
      <c r="AA618" s="34">
        <f t="shared" si="248"/>
        <v>-0.3819999999999999</v>
      </c>
      <c r="AB618" s="15">
        <f t="shared" si="259"/>
        <v>0.40564461209270181</v>
      </c>
      <c r="AC618" s="34">
        <f t="shared" si="249"/>
        <v>0</v>
      </c>
      <c r="AD618" s="34">
        <f t="shared" si="260"/>
        <v>-0.79680000000000006</v>
      </c>
      <c r="AE618" s="15">
        <f t="shared" si="261"/>
        <v>0.31071044569635931</v>
      </c>
      <c r="AF618" s="34">
        <f t="shared" si="250"/>
        <v>1.0253445329400748</v>
      </c>
      <c r="AG618" s="34">
        <f t="shared" si="251"/>
        <v>0.80779999999999985</v>
      </c>
      <c r="AH618" s="15">
        <f t="shared" si="262"/>
        <v>0.69164049960599694</v>
      </c>
      <c r="AI618" s="34">
        <f t="shared" si="252"/>
        <v>0</v>
      </c>
      <c r="AJ618" s="34">
        <f t="shared" si="253"/>
        <v>4.2000000000000925E-3</v>
      </c>
      <c r="AK618" s="15">
        <f t="shared" si="263"/>
        <v>0.50104999845650278</v>
      </c>
      <c r="AL618" s="34">
        <f t="shared" si="254"/>
        <v>0</v>
      </c>
      <c r="AM618" s="35">
        <f t="shared" si="264"/>
        <v>8.1000004000000008</v>
      </c>
      <c r="AN618" s="35">
        <f t="shared" si="265"/>
        <v>3.934659916760046</v>
      </c>
      <c r="AO618" s="35">
        <f t="shared" si="266"/>
        <v>4.1653404832399552</v>
      </c>
      <c r="AP618" s="35">
        <f t="shared" si="267"/>
        <v>3.3000001999999999</v>
      </c>
      <c r="AQ618" s="35">
        <f t="shared" si="268"/>
        <v>1.0253445329400748</v>
      </c>
      <c r="AR618" s="35">
        <f t="shared" si="269"/>
        <v>2.2746556670599252</v>
      </c>
    </row>
    <row r="619" spans="6:44" ht="15.75">
      <c r="F619">
        <v>918</v>
      </c>
      <c r="G619" s="35">
        <v>0.2</v>
      </c>
      <c r="H619" s="35">
        <v>1.3000001000000001</v>
      </c>
      <c r="I619" s="35">
        <v>2.5</v>
      </c>
      <c r="J619" s="35">
        <v>1.8000001000000001</v>
      </c>
      <c r="K619" s="35">
        <v>2.3000001999999999</v>
      </c>
      <c r="L619" s="35">
        <v>0</v>
      </c>
      <c r="M619" s="35"/>
      <c r="N619" s="35">
        <v>3.3000001999999999</v>
      </c>
      <c r="O619" s="35">
        <v>0</v>
      </c>
      <c r="P619" s="35">
        <v>0</v>
      </c>
      <c r="Q619" s="35"/>
      <c r="R619" s="34">
        <f t="shared" si="255"/>
        <v>0.2</v>
      </c>
      <c r="S619" s="34">
        <f t="shared" si="243"/>
        <v>1.1245000865000001</v>
      </c>
      <c r="T619" s="34">
        <f t="shared" si="244"/>
        <v>1.0055000000000001</v>
      </c>
      <c r="U619" s="34">
        <f t="shared" si="256"/>
        <v>-1.1068</v>
      </c>
      <c r="V619" s="15">
        <f t="shared" si="257"/>
        <v>0.24846794868262756</v>
      </c>
      <c r="W619" s="34">
        <f t="shared" si="245"/>
        <v>0.44724233247552453</v>
      </c>
      <c r="X619" s="34">
        <f t="shared" si="246"/>
        <v>1.2900000000000023E-2</v>
      </c>
      <c r="Y619" s="15">
        <f t="shared" si="258"/>
        <v>0.50322495527805666</v>
      </c>
      <c r="Z619" s="34">
        <f t="shared" si="247"/>
        <v>1.1574174977845213</v>
      </c>
      <c r="AA619" s="34">
        <f t="shared" si="248"/>
        <v>-0.3819999999999999</v>
      </c>
      <c r="AB619" s="15">
        <f t="shared" si="259"/>
        <v>0.40564461209270181</v>
      </c>
      <c r="AC619" s="34">
        <f t="shared" si="249"/>
        <v>0</v>
      </c>
      <c r="AD619" s="34">
        <f t="shared" si="260"/>
        <v>-0.79680000000000006</v>
      </c>
      <c r="AE619" s="15">
        <f t="shared" si="261"/>
        <v>0.31071044569635931</v>
      </c>
      <c r="AF619" s="34">
        <f t="shared" si="250"/>
        <v>1.0253445329400748</v>
      </c>
      <c r="AG619" s="34">
        <f t="shared" si="251"/>
        <v>0.80779999999999985</v>
      </c>
      <c r="AH619" s="15">
        <f t="shared" si="262"/>
        <v>0.69164049960599694</v>
      </c>
      <c r="AI619" s="34">
        <f t="shared" si="252"/>
        <v>0</v>
      </c>
      <c r="AJ619" s="34">
        <f t="shared" si="253"/>
        <v>4.2000000000000925E-3</v>
      </c>
      <c r="AK619" s="15">
        <f t="shared" si="263"/>
        <v>0.50104999845650278</v>
      </c>
      <c r="AL619" s="34">
        <f t="shared" si="254"/>
        <v>0</v>
      </c>
      <c r="AM619" s="35">
        <f t="shared" si="264"/>
        <v>8.1000004000000008</v>
      </c>
      <c r="AN619" s="35">
        <f t="shared" si="265"/>
        <v>3.934659916760046</v>
      </c>
      <c r="AO619" s="35">
        <f t="shared" si="266"/>
        <v>4.1653404832399552</v>
      </c>
      <c r="AP619" s="35">
        <f t="shared" si="267"/>
        <v>3.3000001999999999</v>
      </c>
      <c r="AQ619" s="35">
        <f t="shared" si="268"/>
        <v>1.0253445329400748</v>
      </c>
      <c r="AR619" s="35">
        <f t="shared" si="269"/>
        <v>2.2746556670599252</v>
      </c>
    </row>
    <row r="620" spans="6:44" ht="15.75">
      <c r="F620">
        <v>920</v>
      </c>
      <c r="G620" s="35">
        <v>0.2</v>
      </c>
      <c r="H620" s="35">
        <v>1.3000001000000001</v>
      </c>
      <c r="I620" s="35">
        <v>2.5</v>
      </c>
      <c r="J620" s="35">
        <v>1.8000001000000001</v>
      </c>
      <c r="K620" s="35">
        <v>2.3000001999999999</v>
      </c>
      <c r="L620" s="35">
        <v>0</v>
      </c>
      <c r="M620" s="35"/>
      <c r="N620" s="35">
        <v>3.3000001999999999</v>
      </c>
      <c r="O620" s="35">
        <v>0</v>
      </c>
      <c r="P620" s="35">
        <v>0</v>
      </c>
      <c r="Q620" s="35"/>
      <c r="R620" s="34">
        <f t="shared" si="255"/>
        <v>0.2</v>
      </c>
      <c r="S620" s="34">
        <f t="shared" si="243"/>
        <v>1.1245000865000001</v>
      </c>
      <c r="T620" s="34">
        <f t="shared" si="244"/>
        <v>1.0055000000000001</v>
      </c>
      <c r="U620" s="34">
        <f t="shared" si="256"/>
        <v>-1.1068</v>
      </c>
      <c r="V620" s="15">
        <f t="shared" si="257"/>
        <v>0.24846794868262756</v>
      </c>
      <c r="W620" s="34">
        <f t="shared" si="245"/>
        <v>0.44724233247552453</v>
      </c>
      <c r="X620" s="34">
        <f t="shared" si="246"/>
        <v>1.2900000000000023E-2</v>
      </c>
      <c r="Y620" s="15">
        <f t="shared" si="258"/>
        <v>0.50322495527805666</v>
      </c>
      <c r="Z620" s="34">
        <f t="shared" si="247"/>
        <v>1.1574174977845213</v>
      </c>
      <c r="AA620" s="34">
        <f t="shared" si="248"/>
        <v>-0.3819999999999999</v>
      </c>
      <c r="AB620" s="15">
        <f t="shared" si="259"/>
        <v>0.40564461209270181</v>
      </c>
      <c r="AC620" s="34">
        <f t="shared" si="249"/>
        <v>0</v>
      </c>
      <c r="AD620" s="34">
        <f t="shared" si="260"/>
        <v>-0.79680000000000006</v>
      </c>
      <c r="AE620" s="15">
        <f t="shared" si="261"/>
        <v>0.31071044569635931</v>
      </c>
      <c r="AF620" s="34">
        <f t="shared" si="250"/>
        <v>1.0253445329400748</v>
      </c>
      <c r="AG620" s="34">
        <f t="shared" si="251"/>
        <v>0.80779999999999985</v>
      </c>
      <c r="AH620" s="15">
        <f t="shared" si="262"/>
        <v>0.69164049960599694</v>
      </c>
      <c r="AI620" s="34">
        <f t="shared" si="252"/>
        <v>0</v>
      </c>
      <c r="AJ620" s="34">
        <f t="shared" si="253"/>
        <v>4.2000000000000925E-3</v>
      </c>
      <c r="AK620" s="15">
        <f t="shared" si="263"/>
        <v>0.50104999845650278</v>
      </c>
      <c r="AL620" s="34">
        <f t="shared" si="254"/>
        <v>0</v>
      </c>
      <c r="AM620" s="35">
        <f t="shared" si="264"/>
        <v>8.1000004000000008</v>
      </c>
      <c r="AN620" s="35">
        <f t="shared" si="265"/>
        <v>3.934659916760046</v>
      </c>
      <c r="AO620" s="35">
        <f t="shared" si="266"/>
        <v>4.1653404832399552</v>
      </c>
      <c r="AP620" s="35">
        <f t="shared" si="267"/>
        <v>3.3000001999999999</v>
      </c>
      <c r="AQ620" s="35">
        <f t="shared" si="268"/>
        <v>1.0253445329400748</v>
      </c>
      <c r="AR620" s="35">
        <f t="shared" si="269"/>
        <v>2.2746556670599252</v>
      </c>
    </row>
    <row r="621" spans="6:44" ht="15.75">
      <c r="F621">
        <v>921</v>
      </c>
      <c r="G621" s="35">
        <v>1</v>
      </c>
      <c r="H621" s="35">
        <v>2</v>
      </c>
      <c r="I621" s="35">
        <v>3.0000002000000001</v>
      </c>
      <c r="J621" s="35">
        <v>2.2000000000000002</v>
      </c>
      <c r="K621" s="35">
        <v>2.5</v>
      </c>
      <c r="L621" s="35">
        <v>0</v>
      </c>
      <c r="M621" s="35"/>
      <c r="N621" s="35">
        <v>3.3000001999999999</v>
      </c>
      <c r="O621" s="35">
        <v>0</v>
      </c>
      <c r="P621" s="35">
        <v>0</v>
      </c>
      <c r="Q621" s="35"/>
      <c r="R621" s="34">
        <f t="shared" si="255"/>
        <v>1</v>
      </c>
      <c r="S621" s="34">
        <f t="shared" si="243"/>
        <v>1.73</v>
      </c>
      <c r="T621" s="34">
        <f t="shared" si="244"/>
        <v>1.2066000804400001</v>
      </c>
      <c r="U621" s="34">
        <f t="shared" si="256"/>
        <v>-1.1068</v>
      </c>
      <c r="V621" s="15">
        <f t="shared" si="257"/>
        <v>0.24846794868262756</v>
      </c>
      <c r="W621" s="34">
        <f t="shared" si="245"/>
        <v>0.54662948710178072</v>
      </c>
      <c r="X621" s="34">
        <f t="shared" si="246"/>
        <v>1.2900000000000023E-2</v>
      </c>
      <c r="Y621" s="15">
        <f t="shared" si="258"/>
        <v>0.50322495527805666</v>
      </c>
      <c r="Z621" s="34">
        <f t="shared" si="247"/>
        <v>1.2580623881951416</v>
      </c>
      <c r="AA621" s="34">
        <f t="shared" si="248"/>
        <v>-0.3819999999999999</v>
      </c>
      <c r="AB621" s="15">
        <f t="shared" si="259"/>
        <v>0.40564461209270181</v>
      </c>
      <c r="AC621" s="34">
        <f t="shared" si="249"/>
        <v>0</v>
      </c>
      <c r="AD621" s="34">
        <f t="shared" si="260"/>
        <v>-0.79680000000000006</v>
      </c>
      <c r="AE621" s="15">
        <f t="shared" si="261"/>
        <v>0.31071044569635931</v>
      </c>
      <c r="AF621" s="34">
        <f t="shared" si="250"/>
        <v>1.0253445329400748</v>
      </c>
      <c r="AG621" s="34">
        <f t="shared" si="251"/>
        <v>0.80779999999999985</v>
      </c>
      <c r="AH621" s="15">
        <f t="shared" si="262"/>
        <v>0.69164049960599694</v>
      </c>
      <c r="AI621" s="34">
        <f t="shared" si="252"/>
        <v>0</v>
      </c>
      <c r="AJ621" s="34">
        <f t="shared" si="253"/>
        <v>4.2000000000000925E-3</v>
      </c>
      <c r="AK621" s="15">
        <f t="shared" si="263"/>
        <v>0.50104999845650278</v>
      </c>
      <c r="AL621" s="34">
        <f t="shared" si="254"/>
        <v>0</v>
      </c>
      <c r="AM621" s="35">
        <f t="shared" si="264"/>
        <v>10.700000200000002</v>
      </c>
      <c r="AN621" s="35">
        <f t="shared" si="265"/>
        <v>5.741291955736922</v>
      </c>
      <c r="AO621" s="35">
        <f t="shared" si="266"/>
        <v>4.9587082442630797</v>
      </c>
      <c r="AP621" s="35">
        <f t="shared" si="267"/>
        <v>3.3000001999999999</v>
      </c>
      <c r="AQ621" s="35">
        <f t="shared" si="268"/>
        <v>1.0253445329400748</v>
      </c>
      <c r="AR621" s="35">
        <f t="shared" si="269"/>
        <v>2.2746556670599252</v>
      </c>
    </row>
    <row r="622" spans="6:44" ht="15.75">
      <c r="F622">
        <v>923</v>
      </c>
      <c r="G622" s="35">
        <v>0.2</v>
      </c>
      <c r="H622" s="35">
        <v>1.3000001000000001</v>
      </c>
      <c r="I622" s="35">
        <v>3.2</v>
      </c>
      <c r="J622" s="35">
        <v>1.8000001000000001</v>
      </c>
      <c r="K622" s="35">
        <v>3.3000001999999999</v>
      </c>
      <c r="L622" s="35">
        <v>0</v>
      </c>
      <c r="M622" s="35"/>
      <c r="N622" s="35">
        <v>3.3000001999999999</v>
      </c>
      <c r="O622" s="35">
        <v>0</v>
      </c>
      <c r="P622" s="35">
        <v>0</v>
      </c>
      <c r="Q622" s="35"/>
      <c r="R622" s="34">
        <f t="shared" si="255"/>
        <v>0.2</v>
      </c>
      <c r="S622" s="34">
        <f t="shared" si="243"/>
        <v>1.1245000865000001</v>
      </c>
      <c r="T622" s="34">
        <f t="shared" si="244"/>
        <v>1.2870400000000002</v>
      </c>
      <c r="U622" s="34">
        <f t="shared" si="256"/>
        <v>-1.1068</v>
      </c>
      <c r="V622" s="15">
        <f t="shared" si="257"/>
        <v>0.24846794868262756</v>
      </c>
      <c r="W622" s="34">
        <f t="shared" si="245"/>
        <v>0.44724233247552453</v>
      </c>
      <c r="X622" s="34">
        <f t="shared" si="246"/>
        <v>1.2900000000000023E-2</v>
      </c>
      <c r="Y622" s="15">
        <f t="shared" si="258"/>
        <v>0.50322495527805666</v>
      </c>
      <c r="Z622" s="34">
        <f t="shared" si="247"/>
        <v>1.6606424530625781</v>
      </c>
      <c r="AA622" s="34">
        <f t="shared" si="248"/>
        <v>-0.3819999999999999</v>
      </c>
      <c r="AB622" s="15">
        <f t="shared" si="259"/>
        <v>0.40564461209270181</v>
      </c>
      <c r="AC622" s="34">
        <f t="shared" si="249"/>
        <v>0</v>
      </c>
      <c r="AD622" s="34">
        <f t="shared" si="260"/>
        <v>-0.79680000000000006</v>
      </c>
      <c r="AE622" s="15">
        <f t="shared" si="261"/>
        <v>0.31071044569635931</v>
      </c>
      <c r="AF622" s="34">
        <f t="shared" si="250"/>
        <v>1.0253445329400748</v>
      </c>
      <c r="AG622" s="34">
        <f t="shared" si="251"/>
        <v>0.80779999999999985</v>
      </c>
      <c r="AH622" s="15">
        <f t="shared" si="262"/>
        <v>0.69164049960599694</v>
      </c>
      <c r="AI622" s="34">
        <f t="shared" si="252"/>
        <v>0</v>
      </c>
      <c r="AJ622" s="34">
        <f t="shared" si="253"/>
        <v>4.2000000000000925E-3</v>
      </c>
      <c r="AK622" s="15">
        <f t="shared" si="263"/>
        <v>0.50104999845650278</v>
      </c>
      <c r="AL622" s="34">
        <f t="shared" si="254"/>
        <v>0</v>
      </c>
      <c r="AM622" s="35">
        <f t="shared" si="264"/>
        <v>9.8000004000000001</v>
      </c>
      <c r="AN622" s="35">
        <f t="shared" si="265"/>
        <v>4.7194248720381031</v>
      </c>
      <c r="AO622" s="35">
        <f t="shared" si="266"/>
        <v>5.0805755279618969</v>
      </c>
      <c r="AP622" s="35">
        <f t="shared" si="267"/>
        <v>3.3000001999999999</v>
      </c>
      <c r="AQ622" s="35">
        <f t="shared" si="268"/>
        <v>1.0253445329400748</v>
      </c>
      <c r="AR622" s="35">
        <f t="shared" si="269"/>
        <v>2.2746556670599252</v>
      </c>
    </row>
    <row r="623" spans="6:44" ht="15.75">
      <c r="F623">
        <v>924</v>
      </c>
      <c r="G623" s="35">
        <v>0.2</v>
      </c>
      <c r="H623" s="35">
        <v>0.70000004999999998</v>
      </c>
      <c r="I623" s="35">
        <v>1.7</v>
      </c>
      <c r="J623" s="35">
        <v>0.5</v>
      </c>
      <c r="K623" s="35">
        <v>1</v>
      </c>
      <c r="L623" s="35">
        <v>0</v>
      </c>
      <c r="M623" s="35"/>
      <c r="N623" s="35">
        <v>1.1000000000000001</v>
      </c>
      <c r="O623" s="35">
        <v>0</v>
      </c>
      <c r="P623" s="35">
        <v>0</v>
      </c>
      <c r="Q623" s="35"/>
      <c r="R623" s="34">
        <f t="shared" si="255"/>
        <v>0.2</v>
      </c>
      <c r="S623" s="34">
        <f t="shared" si="243"/>
        <v>0.60550004324999995</v>
      </c>
      <c r="T623" s="34">
        <f t="shared" si="244"/>
        <v>0.68374000000000001</v>
      </c>
      <c r="U623" s="34">
        <f t="shared" si="256"/>
        <v>-1.1068</v>
      </c>
      <c r="V623" s="15">
        <f t="shared" si="257"/>
        <v>0.24846794868262756</v>
      </c>
      <c r="W623" s="34">
        <f t="shared" si="245"/>
        <v>0.12423397434131378</v>
      </c>
      <c r="X623" s="34">
        <f t="shared" si="246"/>
        <v>1.2900000000000023E-2</v>
      </c>
      <c r="Y623" s="15">
        <f t="shared" si="258"/>
        <v>0.50322495527805666</v>
      </c>
      <c r="Z623" s="34">
        <f t="shared" si="247"/>
        <v>0.50322495527805666</v>
      </c>
      <c r="AA623" s="34">
        <f t="shared" si="248"/>
        <v>-0.3819999999999999</v>
      </c>
      <c r="AB623" s="15">
        <f t="shared" si="259"/>
        <v>0.40564461209270181</v>
      </c>
      <c r="AC623" s="34">
        <f t="shared" si="249"/>
        <v>0</v>
      </c>
      <c r="AD623" s="34">
        <f t="shared" si="260"/>
        <v>-0.79680000000000006</v>
      </c>
      <c r="AE623" s="15">
        <f t="shared" si="261"/>
        <v>0.31071044569635931</v>
      </c>
      <c r="AF623" s="34">
        <f t="shared" si="250"/>
        <v>0.34178149026599525</v>
      </c>
      <c r="AG623" s="34">
        <f t="shared" si="251"/>
        <v>0.80779999999999985</v>
      </c>
      <c r="AH623" s="15">
        <f t="shared" si="262"/>
        <v>0.69164049960599694</v>
      </c>
      <c r="AI623" s="34">
        <f t="shared" si="252"/>
        <v>0</v>
      </c>
      <c r="AJ623" s="34">
        <f t="shared" si="253"/>
        <v>4.2000000000000925E-3</v>
      </c>
      <c r="AK623" s="15">
        <f t="shared" si="263"/>
        <v>0.50104999845650278</v>
      </c>
      <c r="AL623" s="34">
        <f t="shared" si="254"/>
        <v>0</v>
      </c>
      <c r="AM623" s="35">
        <f t="shared" si="264"/>
        <v>4.1000000500000002</v>
      </c>
      <c r="AN623" s="35">
        <f t="shared" si="265"/>
        <v>2.1166989728693704</v>
      </c>
      <c r="AO623" s="35">
        <f t="shared" si="266"/>
        <v>1.9833010771306299</v>
      </c>
      <c r="AP623" s="35">
        <f t="shared" si="267"/>
        <v>1.1000000000000001</v>
      </c>
      <c r="AQ623" s="35">
        <f t="shared" si="268"/>
        <v>0.34178149026599525</v>
      </c>
      <c r="AR623" s="35">
        <f t="shared" si="269"/>
        <v>0.75821850973400484</v>
      </c>
    </row>
    <row r="624" spans="6:44" ht="15.75">
      <c r="F624">
        <v>925</v>
      </c>
      <c r="G624" s="35">
        <v>0.2</v>
      </c>
      <c r="H624" s="35">
        <v>0.70000004999999998</v>
      </c>
      <c r="I624" s="35">
        <v>1.7</v>
      </c>
      <c r="J624" s="35">
        <v>0.5</v>
      </c>
      <c r="K624" s="35">
        <v>1</v>
      </c>
      <c r="L624" s="35">
        <v>0</v>
      </c>
      <c r="M624" s="35"/>
      <c r="N624" s="35">
        <v>1.1000000000000001</v>
      </c>
      <c r="O624" s="35">
        <v>0</v>
      </c>
      <c r="P624" s="35">
        <v>0</v>
      </c>
      <c r="Q624" s="35"/>
      <c r="R624" s="34">
        <f t="shared" si="255"/>
        <v>0.2</v>
      </c>
      <c r="S624" s="34">
        <f t="shared" si="243"/>
        <v>0.60550004324999995</v>
      </c>
      <c r="T624" s="34">
        <f t="shared" si="244"/>
        <v>0.68374000000000001</v>
      </c>
      <c r="U624" s="34">
        <f t="shared" si="256"/>
        <v>-1.1068</v>
      </c>
      <c r="V624" s="15">
        <f t="shared" si="257"/>
        <v>0.24846794868262756</v>
      </c>
      <c r="W624" s="34">
        <f t="shared" si="245"/>
        <v>0.12423397434131378</v>
      </c>
      <c r="X624" s="34">
        <f t="shared" si="246"/>
        <v>1.2900000000000023E-2</v>
      </c>
      <c r="Y624" s="15">
        <f t="shared" si="258"/>
        <v>0.50322495527805666</v>
      </c>
      <c r="Z624" s="34">
        <f t="shared" si="247"/>
        <v>0.50322495527805666</v>
      </c>
      <c r="AA624" s="34">
        <f t="shared" si="248"/>
        <v>-0.3819999999999999</v>
      </c>
      <c r="AB624" s="15">
        <f t="shared" si="259"/>
        <v>0.40564461209270181</v>
      </c>
      <c r="AC624" s="34">
        <f t="shared" si="249"/>
        <v>0</v>
      </c>
      <c r="AD624" s="34">
        <f t="shared" si="260"/>
        <v>-0.79680000000000006</v>
      </c>
      <c r="AE624" s="15">
        <f t="shared" si="261"/>
        <v>0.31071044569635931</v>
      </c>
      <c r="AF624" s="34">
        <f t="shared" si="250"/>
        <v>0.34178149026599525</v>
      </c>
      <c r="AG624" s="34">
        <f t="shared" si="251"/>
        <v>0.80779999999999985</v>
      </c>
      <c r="AH624" s="15">
        <f t="shared" si="262"/>
        <v>0.69164049960599694</v>
      </c>
      <c r="AI624" s="34">
        <f t="shared" si="252"/>
        <v>0</v>
      </c>
      <c r="AJ624" s="34">
        <f t="shared" si="253"/>
        <v>4.2000000000000925E-3</v>
      </c>
      <c r="AK624" s="15">
        <f t="shared" si="263"/>
        <v>0.50104999845650278</v>
      </c>
      <c r="AL624" s="34">
        <f t="shared" si="254"/>
        <v>0</v>
      </c>
      <c r="AM624" s="35">
        <f t="shared" si="264"/>
        <v>4.1000000500000002</v>
      </c>
      <c r="AN624" s="35">
        <f t="shared" si="265"/>
        <v>2.1166989728693704</v>
      </c>
      <c r="AO624" s="35">
        <f t="shared" si="266"/>
        <v>1.9833010771306299</v>
      </c>
      <c r="AP624" s="35">
        <f t="shared" si="267"/>
        <v>1.1000000000000001</v>
      </c>
      <c r="AQ624" s="35">
        <f t="shared" si="268"/>
        <v>0.34178149026599525</v>
      </c>
      <c r="AR624" s="35">
        <f t="shared" si="269"/>
        <v>0.75821850973400484</v>
      </c>
    </row>
    <row r="625" spans="6:44" ht="15.75">
      <c r="F625">
        <v>926</v>
      </c>
      <c r="G625" s="35">
        <v>1</v>
      </c>
      <c r="H625" s="35">
        <v>2</v>
      </c>
      <c r="I625" s="35">
        <v>3.0000002000000001</v>
      </c>
      <c r="J625" s="35">
        <v>2.2000000000000002</v>
      </c>
      <c r="K625" s="35">
        <v>2.5</v>
      </c>
      <c r="L625" s="35">
        <v>0</v>
      </c>
      <c r="M625" s="35"/>
      <c r="N625" s="35">
        <v>3.3000001999999999</v>
      </c>
      <c r="O625" s="35">
        <v>0</v>
      </c>
      <c r="P625" s="35">
        <v>0</v>
      </c>
      <c r="Q625" s="35"/>
      <c r="R625" s="34">
        <f t="shared" si="255"/>
        <v>1</v>
      </c>
      <c r="S625" s="34">
        <f t="shared" si="243"/>
        <v>1.73</v>
      </c>
      <c r="T625" s="34">
        <f t="shared" si="244"/>
        <v>1.2066000804400001</v>
      </c>
      <c r="U625" s="34">
        <f t="shared" si="256"/>
        <v>-1.1068</v>
      </c>
      <c r="V625" s="15">
        <f t="shared" si="257"/>
        <v>0.24846794868262756</v>
      </c>
      <c r="W625" s="34">
        <f t="shared" si="245"/>
        <v>0.54662948710178072</v>
      </c>
      <c r="X625" s="34">
        <f t="shared" si="246"/>
        <v>1.2900000000000023E-2</v>
      </c>
      <c r="Y625" s="15">
        <f t="shared" si="258"/>
        <v>0.50322495527805666</v>
      </c>
      <c r="Z625" s="34">
        <f t="shared" si="247"/>
        <v>1.2580623881951416</v>
      </c>
      <c r="AA625" s="34">
        <f t="shared" si="248"/>
        <v>-0.3819999999999999</v>
      </c>
      <c r="AB625" s="15">
        <f t="shared" si="259"/>
        <v>0.40564461209270181</v>
      </c>
      <c r="AC625" s="34">
        <f t="shared" si="249"/>
        <v>0</v>
      </c>
      <c r="AD625" s="34">
        <f t="shared" si="260"/>
        <v>-0.79680000000000006</v>
      </c>
      <c r="AE625" s="15">
        <f t="shared" si="261"/>
        <v>0.31071044569635931</v>
      </c>
      <c r="AF625" s="34">
        <f t="shared" si="250"/>
        <v>1.0253445329400748</v>
      </c>
      <c r="AG625" s="34">
        <f t="shared" si="251"/>
        <v>0.80779999999999985</v>
      </c>
      <c r="AH625" s="15">
        <f t="shared" si="262"/>
        <v>0.69164049960599694</v>
      </c>
      <c r="AI625" s="34">
        <f t="shared" si="252"/>
        <v>0</v>
      </c>
      <c r="AJ625" s="34">
        <f t="shared" si="253"/>
        <v>4.2000000000000925E-3</v>
      </c>
      <c r="AK625" s="15">
        <f t="shared" si="263"/>
        <v>0.50104999845650278</v>
      </c>
      <c r="AL625" s="34">
        <f t="shared" si="254"/>
        <v>0</v>
      </c>
      <c r="AM625" s="35">
        <f t="shared" si="264"/>
        <v>10.700000200000002</v>
      </c>
      <c r="AN625" s="35">
        <f t="shared" si="265"/>
        <v>5.741291955736922</v>
      </c>
      <c r="AO625" s="35">
        <f t="shared" si="266"/>
        <v>4.9587082442630797</v>
      </c>
      <c r="AP625" s="35">
        <f t="shared" si="267"/>
        <v>3.3000001999999999</v>
      </c>
      <c r="AQ625" s="35">
        <f t="shared" si="268"/>
        <v>1.0253445329400748</v>
      </c>
      <c r="AR625" s="35">
        <f t="shared" si="269"/>
        <v>2.2746556670599252</v>
      </c>
    </row>
    <row r="626" spans="6:44" ht="15.75">
      <c r="F626">
        <v>927</v>
      </c>
      <c r="G626" s="35">
        <v>0.5</v>
      </c>
      <c r="H626" s="35">
        <v>1.5000001000000001</v>
      </c>
      <c r="I626" s="35">
        <v>3.1000000999999999</v>
      </c>
      <c r="J626" s="35">
        <v>2.6000000999999999</v>
      </c>
      <c r="K626" s="35">
        <v>3.0000002000000001</v>
      </c>
      <c r="L626" s="35">
        <v>0.5</v>
      </c>
      <c r="M626" s="35"/>
      <c r="N626" s="35">
        <v>0.90000004</v>
      </c>
      <c r="O626" s="35">
        <v>2.1000000999999999</v>
      </c>
      <c r="P626" s="35">
        <v>0.3</v>
      </c>
      <c r="Q626" s="35"/>
      <c r="R626" s="34">
        <f t="shared" si="255"/>
        <v>0.5</v>
      </c>
      <c r="S626" s="34">
        <f t="shared" si="243"/>
        <v>1.2975000864999999</v>
      </c>
      <c r="T626" s="34">
        <f t="shared" si="244"/>
        <v>1.24682004022</v>
      </c>
      <c r="U626" s="34">
        <f t="shared" si="256"/>
        <v>-1.1068</v>
      </c>
      <c r="V626" s="15">
        <f t="shared" si="257"/>
        <v>0.24846794868262756</v>
      </c>
      <c r="W626" s="34">
        <f t="shared" si="245"/>
        <v>0.64601669142162654</v>
      </c>
      <c r="X626" s="34">
        <f t="shared" si="246"/>
        <v>1.2900000000000023E-2</v>
      </c>
      <c r="Y626" s="15">
        <f t="shared" si="258"/>
        <v>0.50322495527805666</v>
      </c>
      <c r="Z626" s="34">
        <f t="shared" si="247"/>
        <v>1.5096749664791611</v>
      </c>
      <c r="AA626" s="34">
        <f t="shared" si="248"/>
        <v>-0.3819999999999999</v>
      </c>
      <c r="AB626" s="15">
        <f t="shared" si="259"/>
        <v>0.40564461209270181</v>
      </c>
      <c r="AC626" s="34">
        <f t="shared" si="249"/>
        <v>0.2028223060463509</v>
      </c>
      <c r="AD626" s="34">
        <f t="shared" si="260"/>
        <v>-0.79680000000000006</v>
      </c>
      <c r="AE626" s="15">
        <f t="shared" si="261"/>
        <v>0.31071044569635931</v>
      </c>
      <c r="AF626" s="34">
        <f t="shared" si="250"/>
        <v>0.27963941355514121</v>
      </c>
      <c r="AG626" s="34">
        <f t="shared" si="251"/>
        <v>0.80779999999999985</v>
      </c>
      <c r="AH626" s="15">
        <f t="shared" si="262"/>
        <v>0.69164049960599694</v>
      </c>
      <c r="AI626" s="34">
        <f t="shared" si="252"/>
        <v>1.4524451183366436</v>
      </c>
      <c r="AJ626" s="34">
        <f t="shared" si="253"/>
        <v>4.2000000000000925E-3</v>
      </c>
      <c r="AK626" s="15">
        <f t="shared" si="263"/>
        <v>0.50104999845650278</v>
      </c>
      <c r="AL626" s="34">
        <f t="shared" si="254"/>
        <v>0.15031499953695082</v>
      </c>
      <c r="AM626" s="35">
        <f t="shared" si="264"/>
        <v>11.2000005</v>
      </c>
      <c r="AN626" s="35">
        <f t="shared" si="265"/>
        <v>5.402834090667139</v>
      </c>
      <c r="AO626" s="35">
        <f t="shared" si="266"/>
        <v>5.7971664093328608</v>
      </c>
      <c r="AP626" s="35">
        <f t="shared" si="267"/>
        <v>3.3000001399999999</v>
      </c>
      <c r="AQ626" s="35">
        <f t="shared" si="268"/>
        <v>1.8823995314287356</v>
      </c>
      <c r="AR626" s="35">
        <f t="shared" si="269"/>
        <v>1.4176006085712642</v>
      </c>
    </row>
    <row r="627" spans="6:44" ht="15.75">
      <c r="F627">
        <v>928</v>
      </c>
      <c r="G627" s="35">
        <v>0.4</v>
      </c>
      <c r="H627" s="35">
        <v>1</v>
      </c>
      <c r="I627" s="35">
        <v>2</v>
      </c>
      <c r="J627" s="35">
        <v>2</v>
      </c>
      <c r="K627" s="35">
        <v>2.5</v>
      </c>
      <c r="L627" s="35">
        <v>0</v>
      </c>
      <c r="M627" s="35"/>
      <c r="N627" s="35">
        <v>2</v>
      </c>
      <c r="O627" s="35">
        <v>0</v>
      </c>
      <c r="P627" s="35">
        <v>0</v>
      </c>
      <c r="Q627" s="35"/>
      <c r="R627" s="34">
        <f t="shared" si="255"/>
        <v>0.4</v>
      </c>
      <c r="S627" s="34">
        <f t="shared" si="243"/>
        <v>0.86499999999999999</v>
      </c>
      <c r="T627" s="34">
        <f t="shared" si="244"/>
        <v>0.8044</v>
      </c>
      <c r="U627" s="34">
        <f t="shared" si="256"/>
        <v>-1.1068</v>
      </c>
      <c r="V627" s="15">
        <f t="shared" si="257"/>
        <v>0.24846794868262756</v>
      </c>
      <c r="W627" s="34">
        <f t="shared" si="245"/>
        <v>0.49693589736525512</v>
      </c>
      <c r="X627" s="34">
        <f t="shared" si="246"/>
        <v>1.2900000000000023E-2</v>
      </c>
      <c r="Y627" s="15">
        <f t="shared" si="258"/>
        <v>0.50322495527805666</v>
      </c>
      <c r="Z627" s="34">
        <f t="shared" si="247"/>
        <v>1.2580623881951416</v>
      </c>
      <c r="AA627" s="34">
        <f t="shared" si="248"/>
        <v>-0.3819999999999999</v>
      </c>
      <c r="AB627" s="15">
        <f t="shared" si="259"/>
        <v>0.40564461209270181</v>
      </c>
      <c r="AC627" s="34">
        <f t="shared" si="249"/>
        <v>0</v>
      </c>
      <c r="AD627" s="34">
        <f t="shared" si="260"/>
        <v>-0.79680000000000006</v>
      </c>
      <c r="AE627" s="15">
        <f t="shared" si="261"/>
        <v>0.31071044569635931</v>
      </c>
      <c r="AF627" s="34">
        <f t="shared" si="250"/>
        <v>0.62142089139271861</v>
      </c>
      <c r="AG627" s="34">
        <f t="shared" si="251"/>
        <v>0.80779999999999985</v>
      </c>
      <c r="AH627" s="15">
        <f t="shared" si="262"/>
        <v>0.69164049960599694</v>
      </c>
      <c r="AI627" s="34">
        <f t="shared" si="252"/>
        <v>0</v>
      </c>
      <c r="AJ627" s="34">
        <f t="shared" si="253"/>
        <v>4.2000000000000925E-3</v>
      </c>
      <c r="AK627" s="15">
        <f t="shared" si="263"/>
        <v>0.50104999845650278</v>
      </c>
      <c r="AL627" s="34">
        <f t="shared" si="254"/>
        <v>0</v>
      </c>
      <c r="AM627" s="35">
        <f t="shared" si="264"/>
        <v>7.9</v>
      </c>
      <c r="AN627" s="35">
        <f t="shared" si="265"/>
        <v>3.8243982855603966</v>
      </c>
      <c r="AO627" s="35">
        <f t="shared" si="266"/>
        <v>4.0756017144396033</v>
      </c>
      <c r="AP627" s="35">
        <f t="shared" si="267"/>
        <v>2</v>
      </c>
      <c r="AQ627" s="35">
        <f t="shared" si="268"/>
        <v>0.62142089139271861</v>
      </c>
      <c r="AR627" s="35">
        <f t="shared" si="269"/>
        <v>1.3785791086072814</v>
      </c>
    </row>
    <row r="628" spans="6:44" ht="15.75">
      <c r="F628">
        <v>929</v>
      </c>
      <c r="G628" s="35">
        <v>0.4</v>
      </c>
      <c r="H628" s="35">
        <v>0.6</v>
      </c>
      <c r="I628" s="35">
        <v>1.1000000000000001</v>
      </c>
      <c r="J628" s="35">
        <v>0.5</v>
      </c>
      <c r="K628" s="35">
        <v>0.5</v>
      </c>
      <c r="L628" s="35">
        <v>0</v>
      </c>
      <c r="M628" s="35"/>
      <c r="N628" s="35">
        <v>1</v>
      </c>
      <c r="O628" s="35">
        <v>0</v>
      </c>
      <c r="P628" s="35">
        <v>0</v>
      </c>
      <c r="Q628" s="35"/>
      <c r="R628" s="34">
        <f t="shared" si="255"/>
        <v>0.4</v>
      </c>
      <c r="S628" s="34">
        <f t="shared" si="243"/>
        <v>0.51900000000000002</v>
      </c>
      <c r="T628" s="34">
        <f t="shared" si="244"/>
        <v>0.44242000000000004</v>
      </c>
      <c r="U628" s="34">
        <f t="shared" si="256"/>
        <v>-1.1068</v>
      </c>
      <c r="V628" s="15">
        <f t="shared" si="257"/>
        <v>0.24846794868262756</v>
      </c>
      <c r="W628" s="34">
        <f t="shared" si="245"/>
        <v>0.12423397434131378</v>
      </c>
      <c r="X628" s="34">
        <f t="shared" si="246"/>
        <v>1.2900000000000023E-2</v>
      </c>
      <c r="Y628" s="15">
        <f t="shared" si="258"/>
        <v>0.50322495527805666</v>
      </c>
      <c r="Z628" s="34">
        <f t="shared" si="247"/>
        <v>0.25161247763902833</v>
      </c>
      <c r="AA628" s="34">
        <f t="shared" si="248"/>
        <v>-0.3819999999999999</v>
      </c>
      <c r="AB628" s="15">
        <f t="shared" si="259"/>
        <v>0.40564461209270181</v>
      </c>
      <c r="AC628" s="34">
        <f t="shared" si="249"/>
        <v>0</v>
      </c>
      <c r="AD628" s="34">
        <f t="shared" si="260"/>
        <v>-0.79680000000000006</v>
      </c>
      <c r="AE628" s="15">
        <f t="shared" si="261"/>
        <v>0.31071044569635931</v>
      </c>
      <c r="AF628" s="34">
        <f t="shared" si="250"/>
        <v>0.31071044569635931</v>
      </c>
      <c r="AG628" s="34">
        <f t="shared" si="251"/>
        <v>0.80779999999999985</v>
      </c>
      <c r="AH628" s="15">
        <f t="shared" si="262"/>
        <v>0.69164049960599694</v>
      </c>
      <c r="AI628" s="34">
        <f t="shared" si="252"/>
        <v>0</v>
      </c>
      <c r="AJ628" s="34">
        <f t="shared" si="253"/>
        <v>4.2000000000000925E-3</v>
      </c>
      <c r="AK628" s="15">
        <f t="shared" si="263"/>
        <v>0.50104999845650278</v>
      </c>
      <c r="AL628" s="34">
        <f t="shared" si="254"/>
        <v>0</v>
      </c>
      <c r="AM628" s="35">
        <f t="shared" si="264"/>
        <v>3.1</v>
      </c>
      <c r="AN628" s="35">
        <f t="shared" si="265"/>
        <v>1.7372664519803422</v>
      </c>
      <c r="AO628" s="35">
        <f t="shared" si="266"/>
        <v>1.3627335480196578</v>
      </c>
      <c r="AP628" s="35">
        <f t="shared" si="267"/>
        <v>1</v>
      </c>
      <c r="AQ628" s="35">
        <f t="shared" si="268"/>
        <v>0.31071044569635931</v>
      </c>
      <c r="AR628" s="35">
        <f t="shared" si="269"/>
        <v>0.68928955430364069</v>
      </c>
    </row>
    <row r="629" spans="6:44" ht="15.75">
      <c r="F629">
        <v>930</v>
      </c>
      <c r="G629" s="35">
        <v>1</v>
      </c>
      <c r="H629" s="35">
        <v>2</v>
      </c>
      <c r="I629" s="35">
        <v>3.0000002000000001</v>
      </c>
      <c r="J629" s="35">
        <v>3.0000002000000001</v>
      </c>
      <c r="K629" s="35">
        <v>2.5</v>
      </c>
      <c r="L629" s="35">
        <v>0</v>
      </c>
      <c r="M629" s="35"/>
      <c r="N629" s="35">
        <v>3.3000001999999999</v>
      </c>
      <c r="O629" s="35">
        <v>0</v>
      </c>
      <c r="P629" s="35">
        <v>0</v>
      </c>
      <c r="Q629" s="35"/>
      <c r="R629" s="34">
        <f t="shared" si="255"/>
        <v>1</v>
      </c>
      <c r="S629" s="34">
        <f t="shared" si="243"/>
        <v>1.73</v>
      </c>
      <c r="T629" s="34">
        <f t="shared" si="244"/>
        <v>1.2066000804400001</v>
      </c>
      <c r="U629" s="34">
        <f t="shared" si="256"/>
        <v>-1.1068</v>
      </c>
      <c r="V629" s="15">
        <f t="shared" si="257"/>
        <v>0.24846794868262756</v>
      </c>
      <c r="W629" s="34">
        <f t="shared" si="245"/>
        <v>0.74540389574147248</v>
      </c>
      <c r="X629" s="34">
        <f t="shared" si="246"/>
        <v>1.2900000000000023E-2</v>
      </c>
      <c r="Y629" s="15">
        <f t="shared" si="258"/>
        <v>0.50322495527805666</v>
      </c>
      <c r="Z629" s="34">
        <f t="shared" si="247"/>
        <v>1.2580623881951416</v>
      </c>
      <c r="AA629" s="34">
        <f t="shared" si="248"/>
        <v>-0.3819999999999999</v>
      </c>
      <c r="AB629" s="15">
        <f t="shared" si="259"/>
        <v>0.40564461209270181</v>
      </c>
      <c r="AC629" s="34">
        <f t="shared" si="249"/>
        <v>0</v>
      </c>
      <c r="AD629" s="34">
        <f t="shared" si="260"/>
        <v>-0.79680000000000006</v>
      </c>
      <c r="AE629" s="15">
        <f t="shared" si="261"/>
        <v>0.31071044569635931</v>
      </c>
      <c r="AF629" s="34">
        <f t="shared" si="250"/>
        <v>1.0253445329400748</v>
      </c>
      <c r="AG629" s="34">
        <f t="shared" si="251"/>
        <v>0.80779999999999985</v>
      </c>
      <c r="AH629" s="15">
        <f t="shared" si="262"/>
        <v>0.69164049960599694</v>
      </c>
      <c r="AI629" s="34">
        <f t="shared" si="252"/>
        <v>0</v>
      </c>
      <c r="AJ629" s="34">
        <f t="shared" si="253"/>
        <v>4.2000000000000925E-3</v>
      </c>
      <c r="AK629" s="15">
        <f t="shared" si="263"/>
        <v>0.50104999845650278</v>
      </c>
      <c r="AL629" s="34">
        <f t="shared" si="254"/>
        <v>0</v>
      </c>
      <c r="AM629" s="35">
        <f t="shared" si="264"/>
        <v>11.500000400000001</v>
      </c>
      <c r="AN629" s="35">
        <f t="shared" si="265"/>
        <v>5.9400663643766141</v>
      </c>
      <c r="AO629" s="35">
        <f t="shared" si="266"/>
        <v>5.5599340356233871</v>
      </c>
      <c r="AP629" s="35">
        <f t="shared" si="267"/>
        <v>3.3000001999999999</v>
      </c>
      <c r="AQ629" s="35">
        <f t="shared" si="268"/>
        <v>1.0253445329400748</v>
      </c>
      <c r="AR629" s="35">
        <f t="shared" si="269"/>
        <v>2.2746556670599252</v>
      </c>
    </row>
    <row r="630" spans="6:44" ht="15.75">
      <c r="F630">
        <v>931</v>
      </c>
      <c r="G630" s="35">
        <v>0.4</v>
      </c>
      <c r="H630" s="35">
        <v>1</v>
      </c>
      <c r="I630" s="35">
        <v>2</v>
      </c>
      <c r="J630" s="35">
        <v>2</v>
      </c>
      <c r="K630" s="35">
        <v>2.5</v>
      </c>
      <c r="L630" s="35">
        <v>0</v>
      </c>
      <c r="M630" s="35"/>
      <c r="N630" s="35">
        <v>2</v>
      </c>
      <c r="O630" s="35">
        <v>0</v>
      </c>
      <c r="P630" s="35">
        <v>0</v>
      </c>
      <c r="Q630" s="35"/>
      <c r="R630" s="34">
        <f t="shared" si="255"/>
        <v>0.4</v>
      </c>
      <c r="S630" s="34">
        <f t="shared" si="243"/>
        <v>0.86499999999999999</v>
      </c>
      <c r="T630" s="34">
        <f t="shared" si="244"/>
        <v>0.8044</v>
      </c>
      <c r="U630" s="34">
        <f t="shared" si="256"/>
        <v>-1.1068</v>
      </c>
      <c r="V630" s="15">
        <f t="shared" si="257"/>
        <v>0.24846794868262756</v>
      </c>
      <c r="W630" s="34">
        <f t="shared" si="245"/>
        <v>0.49693589736525512</v>
      </c>
      <c r="X630" s="34">
        <f t="shared" si="246"/>
        <v>1.2900000000000023E-2</v>
      </c>
      <c r="Y630" s="15">
        <f t="shared" si="258"/>
        <v>0.50322495527805666</v>
      </c>
      <c r="Z630" s="34">
        <f t="shared" si="247"/>
        <v>1.2580623881951416</v>
      </c>
      <c r="AA630" s="34">
        <f t="shared" si="248"/>
        <v>-0.3819999999999999</v>
      </c>
      <c r="AB630" s="15">
        <f t="shared" si="259"/>
        <v>0.40564461209270181</v>
      </c>
      <c r="AC630" s="34">
        <f t="shared" si="249"/>
        <v>0</v>
      </c>
      <c r="AD630" s="34">
        <f t="shared" si="260"/>
        <v>-0.79680000000000006</v>
      </c>
      <c r="AE630" s="15">
        <f t="shared" si="261"/>
        <v>0.31071044569635931</v>
      </c>
      <c r="AF630" s="34">
        <f t="shared" si="250"/>
        <v>0.62142089139271861</v>
      </c>
      <c r="AG630" s="34">
        <f t="shared" si="251"/>
        <v>0.80779999999999985</v>
      </c>
      <c r="AH630" s="15">
        <f t="shared" si="262"/>
        <v>0.69164049960599694</v>
      </c>
      <c r="AI630" s="34">
        <f t="shared" si="252"/>
        <v>0</v>
      </c>
      <c r="AJ630" s="34">
        <f t="shared" si="253"/>
        <v>4.2000000000000925E-3</v>
      </c>
      <c r="AK630" s="15">
        <f t="shared" si="263"/>
        <v>0.50104999845650278</v>
      </c>
      <c r="AL630" s="34">
        <f t="shared" si="254"/>
        <v>0</v>
      </c>
      <c r="AM630" s="35">
        <f t="shared" si="264"/>
        <v>7.9</v>
      </c>
      <c r="AN630" s="35">
        <f t="shared" si="265"/>
        <v>3.8243982855603966</v>
      </c>
      <c r="AO630" s="35">
        <f t="shared" si="266"/>
        <v>4.0756017144396033</v>
      </c>
      <c r="AP630" s="35">
        <f t="shared" si="267"/>
        <v>2</v>
      </c>
      <c r="AQ630" s="35">
        <f t="shared" si="268"/>
        <v>0.62142089139271861</v>
      </c>
      <c r="AR630" s="35">
        <f t="shared" si="269"/>
        <v>1.3785791086072814</v>
      </c>
    </row>
    <row r="631" spans="6:44" ht="15.75">
      <c r="F631">
        <v>933</v>
      </c>
      <c r="G631" s="35">
        <v>0.2</v>
      </c>
      <c r="H631" s="35">
        <v>0.5</v>
      </c>
      <c r="I631" s="35">
        <v>1</v>
      </c>
      <c r="J631" s="35">
        <v>1</v>
      </c>
      <c r="K631" s="35">
        <v>0.90000004</v>
      </c>
      <c r="L631" s="35">
        <v>0</v>
      </c>
      <c r="M631" s="35"/>
      <c r="N631" s="35">
        <v>1</v>
      </c>
      <c r="O631" s="35">
        <v>0</v>
      </c>
      <c r="P631" s="35">
        <v>0</v>
      </c>
      <c r="Q631" s="35"/>
      <c r="R631" s="34">
        <f t="shared" si="255"/>
        <v>0.2</v>
      </c>
      <c r="S631" s="34">
        <f t="shared" si="243"/>
        <v>0.4325</v>
      </c>
      <c r="T631" s="34">
        <f t="shared" si="244"/>
        <v>0.4022</v>
      </c>
      <c r="U631" s="34">
        <f t="shared" si="256"/>
        <v>-1.1068</v>
      </c>
      <c r="V631" s="15">
        <f t="shared" si="257"/>
        <v>0.24846794868262756</v>
      </c>
      <c r="W631" s="34">
        <f t="shared" si="245"/>
        <v>0.24846794868262756</v>
      </c>
      <c r="X631" s="34">
        <f t="shared" si="246"/>
        <v>1.2900000000000023E-2</v>
      </c>
      <c r="Y631" s="15">
        <f t="shared" si="258"/>
        <v>0.50322495527805666</v>
      </c>
      <c r="Z631" s="34">
        <f t="shared" si="247"/>
        <v>0.4529024798792492</v>
      </c>
      <c r="AA631" s="34">
        <f t="shared" si="248"/>
        <v>-0.3819999999999999</v>
      </c>
      <c r="AB631" s="15">
        <f t="shared" si="259"/>
        <v>0.40564461209270181</v>
      </c>
      <c r="AC631" s="34">
        <f t="shared" si="249"/>
        <v>0</v>
      </c>
      <c r="AD631" s="34">
        <f t="shared" si="260"/>
        <v>-0.79680000000000006</v>
      </c>
      <c r="AE631" s="15">
        <f t="shared" si="261"/>
        <v>0.31071044569635931</v>
      </c>
      <c r="AF631" s="34">
        <f t="shared" si="250"/>
        <v>0.31071044569635931</v>
      </c>
      <c r="AG631" s="34">
        <f t="shared" si="251"/>
        <v>0.80779999999999985</v>
      </c>
      <c r="AH631" s="15">
        <f t="shared" si="262"/>
        <v>0.69164049960599694</v>
      </c>
      <c r="AI631" s="34">
        <f t="shared" si="252"/>
        <v>0</v>
      </c>
      <c r="AJ631" s="34">
        <f t="shared" si="253"/>
        <v>4.2000000000000925E-3</v>
      </c>
      <c r="AK631" s="15">
        <f t="shared" si="263"/>
        <v>0.50104999845650278</v>
      </c>
      <c r="AL631" s="34">
        <f t="shared" si="254"/>
        <v>0</v>
      </c>
      <c r="AM631" s="35">
        <f t="shared" si="264"/>
        <v>3.6000000400000003</v>
      </c>
      <c r="AN631" s="35">
        <f t="shared" si="265"/>
        <v>1.7360704285618767</v>
      </c>
      <c r="AO631" s="35">
        <f t="shared" si="266"/>
        <v>1.8639296114381236</v>
      </c>
      <c r="AP631" s="35">
        <f t="shared" si="267"/>
        <v>1</v>
      </c>
      <c r="AQ631" s="35">
        <f t="shared" si="268"/>
        <v>0.31071044569635931</v>
      </c>
      <c r="AR631" s="35">
        <f t="shared" si="269"/>
        <v>0.68928955430364069</v>
      </c>
    </row>
    <row r="632" spans="6:44" ht="15.75">
      <c r="F632">
        <v>934</v>
      </c>
      <c r="G632" s="35">
        <v>1</v>
      </c>
      <c r="H632" s="35">
        <v>2</v>
      </c>
      <c r="I632" s="35">
        <v>3.0000002000000001</v>
      </c>
      <c r="J632" s="35">
        <v>3.0000002000000001</v>
      </c>
      <c r="K632" s="35">
        <v>2.5</v>
      </c>
      <c r="L632" s="35">
        <v>0</v>
      </c>
      <c r="M632" s="35"/>
      <c r="N632" s="35">
        <v>3.3000001999999999</v>
      </c>
      <c r="O632" s="35">
        <v>0</v>
      </c>
      <c r="P632" s="35">
        <v>0</v>
      </c>
      <c r="Q632" s="35"/>
      <c r="R632" s="34">
        <f t="shared" si="255"/>
        <v>1</v>
      </c>
      <c r="S632" s="34">
        <f t="shared" si="243"/>
        <v>1.73</v>
      </c>
      <c r="T632" s="34">
        <f t="shared" si="244"/>
        <v>1.2066000804400001</v>
      </c>
      <c r="U632" s="34">
        <f t="shared" si="256"/>
        <v>-1.1068</v>
      </c>
      <c r="V632" s="15">
        <f t="shared" si="257"/>
        <v>0.24846794868262756</v>
      </c>
      <c r="W632" s="34">
        <f t="shared" si="245"/>
        <v>0.74540389574147248</v>
      </c>
      <c r="X632" s="34">
        <f t="shared" si="246"/>
        <v>1.2900000000000023E-2</v>
      </c>
      <c r="Y632" s="15">
        <f t="shared" si="258"/>
        <v>0.50322495527805666</v>
      </c>
      <c r="Z632" s="34">
        <f t="shared" si="247"/>
        <v>1.2580623881951416</v>
      </c>
      <c r="AA632" s="34">
        <f t="shared" si="248"/>
        <v>-0.3819999999999999</v>
      </c>
      <c r="AB632" s="15">
        <f t="shared" si="259"/>
        <v>0.40564461209270181</v>
      </c>
      <c r="AC632" s="34">
        <f t="shared" si="249"/>
        <v>0</v>
      </c>
      <c r="AD632" s="34">
        <f t="shared" si="260"/>
        <v>-0.79680000000000006</v>
      </c>
      <c r="AE632" s="15">
        <f t="shared" si="261"/>
        <v>0.31071044569635931</v>
      </c>
      <c r="AF632" s="34">
        <f t="shared" si="250"/>
        <v>1.0253445329400748</v>
      </c>
      <c r="AG632" s="34">
        <f t="shared" si="251"/>
        <v>0.80779999999999985</v>
      </c>
      <c r="AH632" s="15">
        <f t="shared" si="262"/>
        <v>0.69164049960599694</v>
      </c>
      <c r="AI632" s="34">
        <f t="shared" si="252"/>
        <v>0</v>
      </c>
      <c r="AJ632" s="34">
        <f t="shared" si="253"/>
        <v>4.2000000000000925E-3</v>
      </c>
      <c r="AK632" s="15">
        <f t="shared" si="263"/>
        <v>0.50104999845650278</v>
      </c>
      <c r="AL632" s="34">
        <f t="shared" si="254"/>
        <v>0</v>
      </c>
      <c r="AM632" s="35">
        <f t="shared" si="264"/>
        <v>11.500000400000001</v>
      </c>
      <c r="AN632" s="35">
        <f t="shared" si="265"/>
        <v>5.9400663643766141</v>
      </c>
      <c r="AO632" s="35">
        <f t="shared" si="266"/>
        <v>5.5599340356233871</v>
      </c>
      <c r="AP632" s="35">
        <f t="shared" si="267"/>
        <v>3.3000001999999999</v>
      </c>
      <c r="AQ632" s="35">
        <f t="shared" si="268"/>
        <v>1.0253445329400748</v>
      </c>
      <c r="AR632" s="35">
        <f t="shared" si="269"/>
        <v>2.2746556670599252</v>
      </c>
    </row>
    <row r="633" spans="6:44" ht="15.75">
      <c r="F633">
        <v>969</v>
      </c>
      <c r="G633" s="35">
        <v>0.1</v>
      </c>
      <c r="H633" s="35">
        <v>0.5</v>
      </c>
      <c r="I633" s="35">
        <v>1.2</v>
      </c>
      <c r="J633" s="35">
        <v>0.5</v>
      </c>
      <c r="K633" s="35">
        <v>1</v>
      </c>
      <c r="L633" s="35">
        <v>1.5000001000000001</v>
      </c>
      <c r="M633" s="35"/>
      <c r="N633" s="35">
        <v>0</v>
      </c>
      <c r="O633" s="35">
        <v>0.2</v>
      </c>
      <c r="P633" s="35">
        <v>0</v>
      </c>
      <c r="Q633" s="35"/>
      <c r="R633" s="34">
        <f t="shared" si="255"/>
        <v>0.1</v>
      </c>
      <c r="S633" s="34">
        <f t="shared" si="243"/>
        <v>0.4325</v>
      </c>
      <c r="T633" s="34">
        <f t="shared" si="244"/>
        <v>0.48263999999999996</v>
      </c>
      <c r="U633" s="34">
        <f t="shared" si="256"/>
        <v>-1.1068</v>
      </c>
      <c r="V633" s="15">
        <f t="shared" si="257"/>
        <v>0.24846794868262756</v>
      </c>
      <c r="W633" s="34">
        <f t="shared" si="245"/>
        <v>0.12423397434131378</v>
      </c>
      <c r="X633" s="34">
        <f t="shared" si="246"/>
        <v>1.2900000000000023E-2</v>
      </c>
      <c r="Y633" s="15">
        <f t="shared" si="258"/>
        <v>0.50322495527805666</v>
      </c>
      <c r="Z633" s="34">
        <f t="shared" si="247"/>
        <v>0.50322495527805666</v>
      </c>
      <c r="AA633" s="34">
        <f t="shared" si="248"/>
        <v>-0.3819999999999999</v>
      </c>
      <c r="AB633" s="15">
        <f t="shared" si="259"/>
        <v>0.40564461209270181</v>
      </c>
      <c r="AC633" s="34">
        <f t="shared" si="249"/>
        <v>0.60846695870351397</v>
      </c>
      <c r="AD633" s="34">
        <f t="shared" si="260"/>
        <v>-0.79680000000000006</v>
      </c>
      <c r="AE633" s="15">
        <f t="shared" si="261"/>
        <v>0.31071044569635931</v>
      </c>
      <c r="AF633" s="34">
        <f t="shared" si="250"/>
        <v>0</v>
      </c>
      <c r="AG633" s="34">
        <f t="shared" si="251"/>
        <v>0.80779999999999985</v>
      </c>
      <c r="AH633" s="15">
        <f t="shared" si="262"/>
        <v>0.69164049960599694</v>
      </c>
      <c r="AI633" s="34">
        <f t="shared" si="252"/>
        <v>0.1383280999211994</v>
      </c>
      <c r="AJ633" s="34">
        <f t="shared" si="253"/>
        <v>4.2000000000000925E-3</v>
      </c>
      <c r="AK633" s="15">
        <f t="shared" si="263"/>
        <v>0.50104999845650278</v>
      </c>
      <c r="AL633" s="34">
        <f t="shared" si="254"/>
        <v>0</v>
      </c>
      <c r="AM633" s="35">
        <f t="shared" si="264"/>
        <v>4.8000001000000001</v>
      </c>
      <c r="AN633" s="35">
        <f t="shared" si="265"/>
        <v>2.2510658883228842</v>
      </c>
      <c r="AO633" s="35">
        <f t="shared" si="266"/>
        <v>2.5489342116771159</v>
      </c>
      <c r="AP633" s="35">
        <f t="shared" si="267"/>
        <v>0.2</v>
      </c>
      <c r="AQ633" s="35">
        <f t="shared" si="268"/>
        <v>0.1383280999211994</v>
      </c>
      <c r="AR633" s="35">
        <f t="shared" si="269"/>
        <v>6.1671900078800607E-2</v>
      </c>
    </row>
    <row r="634" spans="6:44" ht="15.75">
      <c r="F634">
        <v>970</v>
      </c>
      <c r="G634" s="35">
        <v>0.1</v>
      </c>
      <c r="H634" s="35">
        <v>0.5</v>
      </c>
      <c r="I634" s="35">
        <v>0.5</v>
      </c>
      <c r="J634" s="35">
        <v>0.5</v>
      </c>
      <c r="K634" s="35">
        <v>0.5</v>
      </c>
      <c r="L634" s="35">
        <v>1.5000001000000001</v>
      </c>
      <c r="M634" s="35"/>
      <c r="N634" s="35">
        <v>0</v>
      </c>
      <c r="O634" s="35">
        <v>0.2</v>
      </c>
      <c r="P634" s="35">
        <v>0</v>
      </c>
      <c r="Q634" s="35"/>
      <c r="R634" s="34">
        <f t="shared" si="255"/>
        <v>0.1</v>
      </c>
      <c r="S634" s="34">
        <f t="shared" si="243"/>
        <v>0.4325</v>
      </c>
      <c r="T634" s="34">
        <f t="shared" si="244"/>
        <v>0.2011</v>
      </c>
      <c r="U634" s="34">
        <f t="shared" si="256"/>
        <v>-1.1068</v>
      </c>
      <c r="V634" s="15">
        <f t="shared" si="257"/>
        <v>0.24846794868262756</v>
      </c>
      <c r="W634" s="34">
        <f t="shared" si="245"/>
        <v>0.12423397434131378</v>
      </c>
      <c r="X634" s="34">
        <f t="shared" si="246"/>
        <v>1.2900000000000023E-2</v>
      </c>
      <c r="Y634" s="15">
        <f t="shared" si="258"/>
        <v>0.50322495527805666</v>
      </c>
      <c r="Z634" s="34">
        <f t="shared" si="247"/>
        <v>0.25161247763902833</v>
      </c>
      <c r="AA634" s="34">
        <f t="shared" si="248"/>
        <v>-0.3819999999999999</v>
      </c>
      <c r="AB634" s="15">
        <f t="shared" si="259"/>
        <v>0.40564461209270181</v>
      </c>
      <c r="AC634" s="34">
        <f t="shared" si="249"/>
        <v>0.60846695870351397</v>
      </c>
      <c r="AD634" s="34">
        <f t="shared" si="260"/>
        <v>-0.79680000000000006</v>
      </c>
      <c r="AE634" s="15">
        <f t="shared" si="261"/>
        <v>0.31071044569635931</v>
      </c>
      <c r="AF634" s="34">
        <f t="shared" si="250"/>
        <v>0</v>
      </c>
      <c r="AG634" s="34">
        <f t="shared" si="251"/>
        <v>0.80779999999999985</v>
      </c>
      <c r="AH634" s="15">
        <f t="shared" si="262"/>
        <v>0.69164049960599694</v>
      </c>
      <c r="AI634" s="34">
        <f t="shared" si="252"/>
        <v>0.1383280999211994</v>
      </c>
      <c r="AJ634" s="34">
        <f t="shared" si="253"/>
        <v>4.2000000000000925E-3</v>
      </c>
      <c r="AK634" s="15">
        <f t="shared" si="263"/>
        <v>0.50104999845650278</v>
      </c>
      <c r="AL634" s="34">
        <f t="shared" si="254"/>
        <v>0</v>
      </c>
      <c r="AM634" s="35">
        <f t="shared" si="264"/>
        <v>3.6000000999999999</v>
      </c>
      <c r="AN634" s="35">
        <f t="shared" si="265"/>
        <v>1.7179134106838561</v>
      </c>
      <c r="AO634" s="35">
        <f t="shared" si="266"/>
        <v>1.8820866893161439</v>
      </c>
      <c r="AP634" s="35">
        <f t="shared" si="267"/>
        <v>0.2</v>
      </c>
      <c r="AQ634" s="35">
        <f t="shared" si="268"/>
        <v>0.1383280999211994</v>
      </c>
      <c r="AR634" s="35">
        <f t="shared" si="269"/>
        <v>6.1671900078800607E-2</v>
      </c>
    </row>
    <row r="635" spans="6:44" ht="15.75">
      <c r="F635">
        <v>971</v>
      </c>
      <c r="G635" s="35">
        <v>0.1</v>
      </c>
      <c r="H635" s="35">
        <v>1.5000001000000001</v>
      </c>
      <c r="I635" s="35">
        <v>1.2</v>
      </c>
      <c r="J635" s="35">
        <v>2</v>
      </c>
      <c r="K635" s="35">
        <v>4</v>
      </c>
      <c r="L635" s="35">
        <v>2</v>
      </c>
      <c r="M635" s="35"/>
      <c r="N635" s="35">
        <v>1</v>
      </c>
      <c r="O635" s="35">
        <v>1.5000001000000001</v>
      </c>
      <c r="P635" s="35">
        <v>0</v>
      </c>
      <c r="Q635" s="35"/>
      <c r="R635" s="34">
        <f t="shared" si="255"/>
        <v>0.1</v>
      </c>
      <c r="S635" s="34">
        <f t="shared" si="243"/>
        <v>1.2975000864999999</v>
      </c>
      <c r="T635" s="34">
        <f t="shared" si="244"/>
        <v>0.48263999999999996</v>
      </c>
      <c r="U635" s="34">
        <f t="shared" si="256"/>
        <v>-1.1068</v>
      </c>
      <c r="V635" s="15">
        <f t="shared" si="257"/>
        <v>0.24846794868262756</v>
      </c>
      <c r="W635" s="34">
        <f t="shared" si="245"/>
        <v>0.49693589736525512</v>
      </c>
      <c r="X635" s="34">
        <f t="shared" si="246"/>
        <v>1.2900000000000023E-2</v>
      </c>
      <c r="Y635" s="15">
        <f t="shared" si="258"/>
        <v>0.50322495527805666</v>
      </c>
      <c r="Z635" s="34">
        <f t="shared" si="247"/>
        <v>2.0128998211122267</v>
      </c>
      <c r="AA635" s="34">
        <f t="shared" si="248"/>
        <v>-0.3819999999999999</v>
      </c>
      <c r="AB635" s="15">
        <f t="shared" si="259"/>
        <v>0.40564461209270181</v>
      </c>
      <c r="AC635" s="34">
        <f t="shared" si="249"/>
        <v>0.81128922418540361</v>
      </c>
      <c r="AD635" s="34">
        <f t="shared" si="260"/>
        <v>-0.79680000000000006</v>
      </c>
      <c r="AE635" s="15">
        <f t="shared" si="261"/>
        <v>0.31071044569635931</v>
      </c>
      <c r="AF635" s="34">
        <f t="shared" si="250"/>
        <v>0.31071044569635931</v>
      </c>
      <c r="AG635" s="34">
        <f t="shared" si="251"/>
        <v>0.80779999999999985</v>
      </c>
      <c r="AH635" s="15">
        <f t="shared" si="262"/>
        <v>0.69164049960599694</v>
      </c>
      <c r="AI635" s="34">
        <f t="shared" si="252"/>
        <v>1.0374608185730454</v>
      </c>
      <c r="AJ635" s="34">
        <f t="shared" si="253"/>
        <v>4.2000000000000925E-3</v>
      </c>
      <c r="AK635" s="15">
        <f t="shared" si="263"/>
        <v>0.50104999845650278</v>
      </c>
      <c r="AL635" s="34">
        <f t="shared" si="254"/>
        <v>0</v>
      </c>
      <c r="AM635" s="35">
        <f t="shared" si="264"/>
        <v>10.8000001</v>
      </c>
      <c r="AN635" s="35">
        <f t="shared" si="265"/>
        <v>5.2012650291628857</v>
      </c>
      <c r="AO635" s="35">
        <f t="shared" si="266"/>
        <v>5.5987350708371144</v>
      </c>
      <c r="AP635" s="35">
        <f t="shared" si="267"/>
        <v>2.5000001000000003</v>
      </c>
      <c r="AQ635" s="35">
        <f t="shared" si="268"/>
        <v>1.3481712642694048</v>
      </c>
      <c r="AR635" s="35">
        <f t="shared" si="269"/>
        <v>1.1518288357305955</v>
      </c>
    </row>
    <row r="636" spans="6:44" ht="15.75">
      <c r="F636">
        <v>972</v>
      </c>
      <c r="G636" s="35">
        <v>0.1</v>
      </c>
      <c r="H636" s="35">
        <v>0.5</v>
      </c>
      <c r="I636" s="35">
        <v>0.5</v>
      </c>
      <c r="J636" s="35">
        <v>0.5</v>
      </c>
      <c r="K636" s="35">
        <v>0.2</v>
      </c>
      <c r="L636" s="35">
        <v>0.5</v>
      </c>
      <c r="M636" s="35"/>
      <c r="N636" s="35"/>
      <c r="O636" s="35"/>
      <c r="P636" s="35"/>
      <c r="Q636" s="35"/>
      <c r="R636" s="34">
        <f t="shared" si="255"/>
        <v>0.1</v>
      </c>
      <c r="S636" s="34">
        <f t="shared" si="243"/>
        <v>0.4325</v>
      </c>
      <c r="T636" s="34">
        <f t="shared" si="244"/>
        <v>0.2011</v>
      </c>
      <c r="U636" s="34">
        <f t="shared" si="256"/>
        <v>-1.1068</v>
      </c>
      <c r="V636" s="15">
        <f t="shared" si="257"/>
        <v>0.24846794868262756</v>
      </c>
      <c r="W636" s="34">
        <f t="shared" si="245"/>
        <v>0.12423397434131378</v>
      </c>
      <c r="X636" s="34">
        <f t="shared" si="246"/>
        <v>1.2900000000000023E-2</v>
      </c>
      <c r="Y636" s="15">
        <f t="shared" si="258"/>
        <v>0.50322495527805666</v>
      </c>
      <c r="Z636" s="34">
        <f t="shared" si="247"/>
        <v>0.10064499105561134</v>
      </c>
      <c r="AA636" s="34">
        <f t="shared" si="248"/>
        <v>-0.3819999999999999</v>
      </c>
      <c r="AB636" s="15">
        <f t="shared" si="259"/>
        <v>0.40564461209270181</v>
      </c>
      <c r="AC636" s="34">
        <f t="shared" si="249"/>
        <v>0.2028223060463509</v>
      </c>
      <c r="AD636" s="34">
        <f t="shared" si="260"/>
        <v>-0.79680000000000006</v>
      </c>
      <c r="AE636" s="15">
        <f t="shared" si="261"/>
        <v>0.31071044569635931</v>
      </c>
      <c r="AF636" s="34">
        <f t="shared" si="250"/>
        <v>0</v>
      </c>
      <c r="AG636" s="34">
        <f t="shared" si="251"/>
        <v>0.80779999999999985</v>
      </c>
      <c r="AH636" s="15">
        <f t="shared" si="262"/>
        <v>0.69164049960599694</v>
      </c>
      <c r="AI636" s="34">
        <f t="shared" si="252"/>
        <v>0</v>
      </c>
      <c r="AJ636" s="34">
        <f t="shared" si="253"/>
        <v>4.2000000000000925E-3</v>
      </c>
      <c r="AK636" s="15">
        <f t="shared" si="263"/>
        <v>0.50104999845650278</v>
      </c>
      <c r="AL636" s="34">
        <f t="shared" si="254"/>
        <v>0</v>
      </c>
      <c r="AM636" s="35">
        <f t="shared" si="264"/>
        <v>2.2999999999999998</v>
      </c>
      <c r="AN636" s="35">
        <f t="shared" si="265"/>
        <v>1.161301271443276</v>
      </c>
      <c r="AO636" s="35">
        <f t="shared" si="266"/>
        <v>1.1386987285567238</v>
      </c>
      <c r="AP636" s="35">
        <f t="shared" si="267"/>
        <v>0</v>
      </c>
      <c r="AQ636" s="35">
        <f t="shared" si="268"/>
        <v>0</v>
      </c>
      <c r="AR636" s="35">
        <f t="shared" si="269"/>
        <v>0</v>
      </c>
    </row>
    <row r="637" spans="6:44" ht="15.75">
      <c r="F637">
        <v>973</v>
      </c>
      <c r="G637" s="35">
        <v>0.1</v>
      </c>
      <c r="H637" s="35">
        <v>0.4</v>
      </c>
      <c r="I637" s="35">
        <v>0.1</v>
      </c>
      <c r="J637" s="35">
        <v>0.3</v>
      </c>
      <c r="K637" s="35">
        <v>0.2</v>
      </c>
      <c r="L637" s="35">
        <v>0</v>
      </c>
      <c r="M637" s="35"/>
      <c r="N637" s="35">
        <v>0.1</v>
      </c>
      <c r="O637" s="35">
        <v>0</v>
      </c>
      <c r="P637" s="35">
        <v>0</v>
      </c>
      <c r="Q637" s="35"/>
      <c r="R637" s="34">
        <f t="shared" si="255"/>
        <v>0.1</v>
      </c>
      <c r="S637" s="34">
        <f t="shared" si="243"/>
        <v>0.34600000000000003</v>
      </c>
      <c r="T637" s="34">
        <f t="shared" si="244"/>
        <v>4.0220000000000006E-2</v>
      </c>
      <c r="U637" s="34">
        <f t="shared" si="256"/>
        <v>-1.1068</v>
      </c>
      <c r="V637" s="15">
        <f t="shared" si="257"/>
        <v>0.24846794868262756</v>
      </c>
      <c r="W637" s="34">
        <f t="shared" si="245"/>
        <v>7.4540384604788262E-2</v>
      </c>
      <c r="X637" s="34">
        <f t="shared" si="246"/>
        <v>1.2900000000000023E-2</v>
      </c>
      <c r="Y637" s="15">
        <f t="shared" si="258"/>
        <v>0.50322495527805666</v>
      </c>
      <c r="Z637" s="34">
        <f t="shared" si="247"/>
        <v>0.10064499105561134</v>
      </c>
      <c r="AA637" s="34">
        <f t="shared" si="248"/>
        <v>-0.3819999999999999</v>
      </c>
      <c r="AB637" s="15">
        <f t="shared" si="259"/>
        <v>0.40564461209270181</v>
      </c>
      <c r="AC637" s="34">
        <f t="shared" si="249"/>
        <v>0</v>
      </c>
      <c r="AD637" s="34">
        <f t="shared" si="260"/>
        <v>-0.79680000000000006</v>
      </c>
      <c r="AE637" s="15">
        <f t="shared" si="261"/>
        <v>0.31071044569635931</v>
      </c>
      <c r="AF637" s="34">
        <f t="shared" si="250"/>
        <v>3.1071044569635931E-2</v>
      </c>
      <c r="AG637" s="34">
        <f t="shared" si="251"/>
        <v>0.80779999999999985</v>
      </c>
      <c r="AH637" s="15">
        <f t="shared" si="262"/>
        <v>0.69164049960599694</v>
      </c>
      <c r="AI637" s="34">
        <f t="shared" si="252"/>
        <v>0</v>
      </c>
      <c r="AJ637" s="34">
        <f t="shared" si="253"/>
        <v>4.2000000000000925E-3</v>
      </c>
      <c r="AK637" s="15">
        <f t="shared" si="263"/>
        <v>0.50104999845650278</v>
      </c>
      <c r="AL637" s="34">
        <f t="shared" si="254"/>
        <v>0</v>
      </c>
      <c r="AM637" s="35">
        <f t="shared" si="264"/>
        <v>1.0999999999999999</v>
      </c>
      <c r="AN637" s="35">
        <f t="shared" si="265"/>
        <v>0.6614053756603997</v>
      </c>
      <c r="AO637" s="35">
        <f t="shared" si="266"/>
        <v>0.43859462433960017</v>
      </c>
      <c r="AP637" s="35">
        <f t="shared" si="267"/>
        <v>0.1</v>
      </c>
      <c r="AQ637" s="35">
        <f t="shared" si="268"/>
        <v>3.1071044569635931E-2</v>
      </c>
      <c r="AR637" s="35">
        <f t="shared" si="269"/>
        <v>6.8928955430364078E-2</v>
      </c>
    </row>
    <row r="638" spans="6:44" ht="15.75">
      <c r="F638">
        <v>974</v>
      </c>
      <c r="G638" s="35">
        <v>2</v>
      </c>
      <c r="H638" s="35">
        <v>3.4</v>
      </c>
      <c r="I638" s="35">
        <v>2.3000001999999999</v>
      </c>
      <c r="J638" s="35">
        <v>2</v>
      </c>
      <c r="K638" s="35">
        <v>0.3</v>
      </c>
      <c r="L638" s="35">
        <v>0</v>
      </c>
      <c r="M638" s="35"/>
      <c r="N638" s="35">
        <v>0.2</v>
      </c>
      <c r="O638" s="35">
        <v>0.2</v>
      </c>
      <c r="P638" s="35">
        <v>0</v>
      </c>
      <c r="Q638" s="35"/>
      <c r="R638" s="34">
        <f t="shared" si="255"/>
        <v>2</v>
      </c>
      <c r="S638" s="34">
        <f t="shared" si="243"/>
        <v>2.9409999999999998</v>
      </c>
      <c r="T638" s="34">
        <f t="shared" si="244"/>
        <v>0.92506008043999999</v>
      </c>
      <c r="U638" s="34">
        <f t="shared" si="256"/>
        <v>-1.1068</v>
      </c>
      <c r="V638" s="15">
        <f t="shared" si="257"/>
        <v>0.24846794868262756</v>
      </c>
      <c r="W638" s="34">
        <f t="shared" si="245"/>
        <v>0.49693589736525512</v>
      </c>
      <c r="X638" s="34">
        <f t="shared" si="246"/>
        <v>1.2900000000000023E-2</v>
      </c>
      <c r="Y638" s="15">
        <f t="shared" si="258"/>
        <v>0.50322495527805666</v>
      </c>
      <c r="Z638" s="34">
        <f t="shared" si="247"/>
        <v>0.15096748658341699</v>
      </c>
      <c r="AA638" s="34">
        <f t="shared" si="248"/>
        <v>-0.3819999999999999</v>
      </c>
      <c r="AB638" s="15">
        <f t="shared" si="259"/>
        <v>0.40564461209270181</v>
      </c>
      <c r="AC638" s="34">
        <f t="shared" si="249"/>
        <v>0</v>
      </c>
      <c r="AD638" s="34">
        <f t="shared" si="260"/>
        <v>-0.79680000000000006</v>
      </c>
      <c r="AE638" s="15">
        <f t="shared" si="261"/>
        <v>0.31071044569635931</v>
      </c>
      <c r="AF638" s="34">
        <f t="shared" si="250"/>
        <v>6.2142089139271862E-2</v>
      </c>
      <c r="AG638" s="34">
        <f t="shared" si="251"/>
        <v>0.80779999999999985</v>
      </c>
      <c r="AH638" s="15">
        <f t="shared" si="262"/>
        <v>0.69164049960599694</v>
      </c>
      <c r="AI638" s="34">
        <f t="shared" si="252"/>
        <v>0.1383280999211994</v>
      </c>
      <c r="AJ638" s="34">
        <f t="shared" si="253"/>
        <v>4.2000000000000925E-3</v>
      </c>
      <c r="AK638" s="15">
        <f t="shared" si="263"/>
        <v>0.50104999845650278</v>
      </c>
      <c r="AL638" s="34">
        <f t="shared" si="254"/>
        <v>0</v>
      </c>
      <c r="AM638" s="35">
        <f t="shared" si="264"/>
        <v>10.000000200000001</v>
      </c>
      <c r="AN638" s="35">
        <f t="shared" si="265"/>
        <v>6.5139634643886719</v>
      </c>
      <c r="AO638" s="35">
        <f t="shared" si="266"/>
        <v>3.4860367356113287</v>
      </c>
      <c r="AP638" s="35">
        <f t="shared" si="267"/>
        <v>0.4</v>
      </c>
      <c r="AQ638" s="35">
        <f t="shared" si="268"/>
        <v>0.20047018906047126</v>
      </c>
      <c r="AR638" s="35">
        <f t="shared" si="269"/>
        <v>0.19952981093952876</v>
      </c>
    </row>
    <row r="639" spans="6:44" ht="15.75">
      <c r="F639">
        <v>975</v>
      </c>
      <c r="G639" s="35">
        <v>0.1</v>
      </c>
      <c r="H639" s="35">
        <v>0.6</v>
      </c>
      <c r="I639" s="35">
        <v>1.6</v>
      </c>
      <c r="J639" s="35">
        <v>0.4</v>
      </c>
      <c r="K639" s="35">
        <v>0</v>
      </c>
      <c r="L639" s="35">
        <v>4</v>
      </c>
      <c r="M639" s="35"/>
      <c r="N639" s="35">
        <v>1</v>
      </c>
      <c r="O639" s="35">
        <v>0.5</v>
      </c>
      <c r="P639" s="35">
        <v>0.5</v>
      </c>
      <c r="Q639" s="35"/>
      <c r="R639" s="34">
        <f t="shared" si="255"/>
        <v>0.1</v>
      </c>
      <c r="S639" s="34">
        <f t="shared" si="243"/>
        <v>0.51900000000000002</v>
      </c>
      <c r="T639" s="34">
        <f t="shared" si="244"/>
        <v>0.64352000000000009</v>
      </c>
      <c r="U639" s="34">
        <f t="shared" si="256"/>
        <v>-1.1068</v>
      </c>
      <c r="V639" s="15">
        <f t="shared" si="257"/>
        <v>0.24846794868262756</v>
      </c>
      <c r="W639" s="34">
        <f t="shared" si="245"/>
        <v>9.9387179473051035E-2</v>
      </c>
      <c r="X639" s="34">
        <f t="shared" si="246"/>
        <v>1.2900000000000023E-2</v>
      </c>
      <c r="Y639" s="15">
        <f t="shared" si="258"/>
        <v>0.50322495527805666</v>
      </c>
      <c r="Z639" s="34">
        <f t="shared" si="247"/>
        <v>0</v>
      </c>
      <c r="AA639" s="34">
        <f t="shared" si="248"/>
        <v>-0.3819999999999999</v>
      </c>
      <c r="AB639" s="15">
        <f t="shared" si="259"/>
        <v>0.40564461209270181</v>
      </c>
      <c r="AC639" s="34">
        <f t="shared" si="249"/>
        <v>1.6225784483708072</v>
      </c>
      <c r="AD639" s="34">
        <f t="shared" si="260"/>
        <v>-0.79680000000000006</v>
      </c>
      <c r="AE639" s="15">
        <f t="shared" si="261"/>
        <v>0.31071044569635931</v>
      </c>
      <c r="AF639" s="34">
        <f t="shared" si="250"/>
        <v>0.31071044569635931</v>
      </c>
      <c r="AG639" s="34">
        <f t="shared" si="251"/>
        <v>0.80779999999999985</v>
      </c>
      <c r="AH639" s="15">
        <f t="shared" si="262"/>
        <v>0.69164049960599694</v>
      </c>
      <c r="AI639" s="34">
        <f t="shared" si="252"/>
        <v>0.34582024980299847</v>
      </c>
      <c r="AJ639" s="34">
        <f t="shared" si="253"/>
        <v>4.2000000000000925E-3</v>
      </c>
      <c r="AK639" s="15">
        <f t="shared" si="263"/>
        <v>0.50104999845650278</v>
      </c>
      <c r="AL639" s="34">
        <f t="shared" si="254"/>
        <v>0.25052499922825139</v>
      </c>
      <c r="AM639" s="35">
        <f t="shared" si="264"/>
        <v>6.6999999999999993</v>
      </c>
      <c r="AN639" s="35">
        <f t="shared" si="265"/>
        <v>2.9844856278438581</v>
      </c>
      <c r="AO639" s="35">
        <f t="shared" si="266"/>
        <v>3.7155143721561412</v>
      </c>
      <c r="AP639" s="35">
        <f t="shared" si="267"/>
        <v>2</v>
      </c>
      <c r="AQ639" s="35">
        <f t="shared" si="268"/>
        <v>0.90705569472760916</v>
      </c>
      <c r="AR639" s="35">
        <f t="shared" si="269"/>
        <v>1.0929443052723908</v>
      </c>
    </row>
    <row r="640" spans="6:44" ht="15.75">
      <c r="F640">
        <v>976</v>
      </c>
      <c r="G640" s="35">
        <v>2.0000001E-2</v>
      </c>
      <c r="H640" s="35">
        <v>0.31</v>
      </c>
      <c r="I640" s="35">
        <v>0.90000004</v>
      </c>
      <c r="J640" s="35">
        <v>1</v>
      </c>
      <c r="K640" s="35">
        <v>1</v>
      </c>
      <c r="L640" s="35">
        <v>1</v>
      </c>
      <c r="M640" s="35"/>
      <c r="N640" s="35"/>
      <c r="O640" s="35"/>
      <c r="P640" s="35"/>
      <c r="Q640" s="35"/>
      <c r="R640" s="34">
        <f t="shared" si="255"/>
        <v>2.0000001E-2</v>
      </c>
      <c r="S640" s="34">
        <f t="shared" si="243"/>
        <v>0.26815</v>
      </c>
      <c r="T640" s="34">
        <f t="shared" si="244"/>
        <v>0.36198001608800001</v>
      </c>
      <c r="U640" s="34">
        <f t="shared" si="256"/>
        <v>-1.1068</v>
      </c>
      <c r="V640" s="15">
        <f t="shared" si="257"/>
        <v>0.24846794868262756</v>
      </c>
      <c r="W640" s="34">
        <f t="shared" si="245"/>
        <v>0.24846794868262756</v>
      </c>
      <c r="X640" s="34">
        <f t="shared" si="246"/>
        <v>1.2900000000000023E-2</v>
      </c>
      <c r="Y640" s="15">
        <f t="shared" si="258"/>
        <v>0.50322495527805666</v>
      </c>
      <c r="Z640" s="34">
        <f t="shared" si="247"/>
        <v>0.50322495527805666</v>
      </c>
      <c r="AA640" s="34">
        <f t="shared" si="248"/>
        <v>-0.3819999999999999</v>
      </c>
      <c r="AB640" s="15">
        <f t="shared" si="259"/>
        <v>0.40564461209270181</v>
      </c>
      <c r="AC640" s="34">
        <f t="shared" si="249"/>
        <v>0.40564461209270181</v>
      </c>
      <c r="AD640" s="34">
        <f t="shared" si="260"/>
        <v>-0.79680000000000006</v>
      </c>
      <c r="AE640" s="15">
        <f t="shared" si="261"/>
        <v>0.31071044569635931</v>
      </c>
      <c r="AF640" s="34">
        <f t="shared" si="250"/>
        <v>0</v>
      </c>
      <c r="AG640" s="34">
        <f t="shared" si="251"/>
        <v>0.80779999999999985</v>
      </c>
      <c r="AH640" s="15">
        <f t="shared" si="262"/>
        <v>0.69164049960599694</v>
      </c>
      <c r="AI640" s="34">
        <f t="shared" si="252"/>
        <v>0</v>
      </c>
      <c r="AJ640" s="34">
        <f t="shared" si="253"/>
        <v>4.2000000000000925E-3</v>
      </c>
      <c r="AK640" s="15">
        <f t="shared" si="263"/>
        <v>0.50104999845650278</v>
      </c>
      <c r="AL640" s="34">
        <f t="shared" si="254"/>
        <v>0</v>
      </c>
      <c r="AM640" s="35">
        <f t="shared" si="264"/>
        <v>4.2300000410000003</v>
      </c>
      <c r="AN640" s="35">
        <f t="shared" si="265"/>
        <v>1.8074675331413859</v>
      </c>
      <c r="AO640" s="35">
        <f t="shared" si="266"/>
        <v>2.4225325078586142</v>
      </c>
      <c r="AP640" s="35">
        <f t="shared" si="267"/>
        <v>0</v>
      </c>
      <c r="AQ640" s="35">
        <f t="shared" si="268"/>
        <v>0</v>
      </c>
      <c r="AR640" s="35">
        <f t="shared" si="269"/>
        <v>0</v>
      </c>
    </row>
    <row r="641" spans="6:44" ht="15.75">
      <c r="F641">
        <v>977</v>
      </c>
      <c r="G641" s="35">
        <v>1</v>
      </c>
      <c r="H641" s="35">
        <v>2.7</v>
      </c>
      <c r="I641" s="35">
        <v>5</v>
      </c>
      <c r="J641" s="35">
        <v>5.7000003000000001</v>
      </c>
      <c r="K641" s="35">
        <v>1.2</v>
      </c>
      <c r="L641" s="35">
        <v>1.2</v>
      </c>
      <c r="M641" s="35"/>
      <c r="N641" s="35">
        <v>0.3</v>
      </c>
      <c r="O641" s="35">
        <v>0.1</v>
      </c>
      <c r="P641" s="35">
        <v>0</v>
      </c>
      <c r="Q641" s="35"/>
      <c r="R641" s="34">
        <f t="shared" si="255"/>
        <v>1</v>
      </c>
      <c r="S641" s="34">
        <f t="shared" si="243"/>
        <v>2.3355000000000001</v>
      </c>
      <c r="T641" s="34">
        <f t="shared" si="244"/>
        <v>2.0110000000000001</v>
      </c>
      <c r="U641" s="34">
        <f t="shared" si="256"/>
        <v>-1.1068</v>
      </c>
      <c r="V641" s="15">
        <f t="shared" si="257"/>
        <v>0.24846794868262756</v>
      </c>
      <c r="W641" s="34">
        <f t="shared" si="245"/>
        <v>1.4162673820313618</v>
      </c>
      <c r="X641" s="34">
        <f t="shared" si="246"/>
        <v>1.2900000000000023E-2</v>
      </c>
      <c r="Y641" s="15">
        <f t="shared" si="258"/>
        <v>0.50322495527805666</v>
      </c>
      <c r="Z641" s="34">
        <f t="shared" si="247"/>
        <v>0.60386994633366797</v>
      </c>
      <c r="AA641" s="34">
        <f t="shared" si="248"/>
        <v>-0.3819999999999999</v>
      </c>
      <c r="AB641" s="15">
        <f t="shared" si="259"/>
        <v>0.40564461209270181</v>
      </c>
      <c r="AC641" s="34">
        <f t="shared" si="249"/>
        <v>0.48677353451124217</v>
      </c>
      <c r="AD641" s="34">
        <f t="shared" si="260"/>
        <v>-0.79680000000000006</v>
      </c>
      <c r="AE641" s="15">
        <f t="shared" si="261"/>
        <v>0.31071044569635931</v>
      </c>
      <c r="AF641" s="34">
        <f t="shared" si="250"/>
        <v>9.3213133708907783E-2</v>
      </c>
      <c r="AG641" s="34">
        <f t="shared" si="251"/>
        <v>0.80779999999999985</v>
      </c>
      <c r="AH641" s="15">
        <f t="shared" si="262"/>
        <v>0.69164049960599694</v>
      </c>
      <c r="AI641" s="34">
        <f t="shared" si="252"/>
        <v>6.9164049960599702E-2</v>
      </c>
      <c r="AJ641" s="34">
        <f t="shared" si="253"/>
        <v>4.2000000000000925E-3</v>
      </c>
      <c r="AK641" s="15">
        <f t="shared" si="263"/>
        <v>0.50104999845650278</v>
      </c>
      <c r="AL641" s="34">
        <f t="shared" si="254"/>
        <v>0</v>
      </c>
      <c r="AM641" s="35">
        <f t="shared" si="264"/>
        <v>16.800000299999997</v>
      </c>
      <c r="AN641" s="35">
        <f t="shared" si="265"/>
        <v>7.853410862876272</v>
      </c>
      <c r="AO641" s="35">
        <f t="shared" si="266"/>
        <v>8.9465894371237251</v>
      </c>
      <c r="AP641" s="35">
        <f t="shared" si="267"/>
        <v>0.4</v>
      </c>
      <c r="AQ641" s="35">
        <f t="shared" si="268"/>
        <v>0.16237718366950749</v>
      </c>
      <c r="AR641" s="35">
        <f t="shared" si="269"/>
        <v>0.23762281633049254</v>
      </c>
    </row>
    <row r="642" spans="6:44" ht="15.75">
      <c r="F642">
        <v>978</v>
      </c>
      <c r="G642" s="35">
        <v>0.8</v>
      </c>
      <c r="H642" s="35">
        <v>1.2</v>
      </c>
      <c r="I642" s="35">
        <v>3.0000002000000001</v>
      </c>
      <c r="J642" s="35">
        <v>2.4</v>
      </c>
      <c r="K642" s="35">
        <v>4</v>
      </c>
      <c r="L642" s="35">
        <v>1</v>
      </c>
      <c r="M642" s="35"/>
      <c r="N642" s="35">
        <v>2.8000001999999999</v>
      </c>
      <c r="O642" s="35">
        <v>4.2000003000000001</v>
      </c>
      <c r="P642" s="35">
        <v>0</v>
      </c>
      <c r="Q642" s="35"/>
      <c r="R642" s="34">
        <f t="shared" si="255"/>
        <v>0.8</v>
      </c>
      <c r="S642" s="34">
        <f t="shared" si="243"/>
        <v>1.038</v>
      </c>
      <c r="T642" s="34">
        <f t="shared" si="244"/>
        <v>1.2066000804400001</v>
      </c>
      <c r="U642" s="34">
        <f t="shared" si="256"/>
        <v>-1.1068</v>
      </c>
      <c r="V642" s="15">
        <f t="shared" si="257"/>
        <v>0.24846794868262756</v>
      </c>
      <c r="W642" s="34">
        <f t="shared" si="245"/>
        <v>0.5963230768383061</v>
      </c>
      <c r="X642" s="34">
        <f t="shared" si="246"/>
        <v>1.2900000000000023E-2</v>
      </c>
      <c r="Y642" s="15">
        <f t="shared" si="258"/>
        <v>0.50322495527805666</v>
      </c>
      <c r="Z642" s="34">
        <f t="shared" si="247"/>
        <v>2.0128998211122267</v>
      </c>
      <c r="AA642" s="34">
        <f t="shared" si="248"/>
        <v>-0.3819999999999999</v>
      </c>
      <c r="AB642" s="15">
        <f t="shared" si="259"/>
        <v>0.40564461209270181</v>
      </c>
      <c r="AC642" s="34">
        <f t="shared" si="249"/>
        <v>0.40564461209270181</v>
      </c>
      <c r="AD642" s="34">
        <f t="shared" si="260"/>
        <v>-0.79680000000000006</v>
      </c>
      <c r="AE642" s="15">
        <f t="shared" si="261"/>
        <v>0.31071044569635931</v>
      </c>
      <c r="AF642" s="34">
        <f t="shared" si="250"/>
        <v>0.86998931009189517</v>
      </c>
      <c r="AG642" s="34">
        <f t="shared" si="251"/>
        <v>0.80779999999999985</v>
      </c>
      <c r="AH642" s="15">
        <f t="shared" si="262"/>
        <v>0.69164049960599694</v>
      </c>
      <c r="AI642" s="34">
        <f t="shared" si="252"/>
        <v>2.9048903058373372</v>
      </c>
      <c r="AJ642" s="34">
        <f t="shared" si="253"/>
        <v>4.2000000000000925E-3</v>
      </c>
      <c r="AK642" s="15">
        <f t="shared" si="263"/>
        <v>0.50104999845650278</v>
      </c>
      <c r="AL642" s="34">
        <f t="shared" si="254"/>
        <v>0</v>
      </c>
      <c r="AM642" s="35">
        <f t="shared" si="264"/>
        <v>12.400000200000001</v>
      </c>
      <c r="AN642" s="35">
        <f t="shared" si="265"/>
        <v>6.0594675904832345</v>
      </c>
      <c r="AO642" s="35">
        <f t="shared" si="266"/>
        <v>6.3405326095167664</v>
      </c>
      <c r="AP642" s="35">
        <f t="shared" si="267"/>
        <v>7.0000005000000005</v>
      </c>
      <c r="AQ642" s="35">
        <f t="shared" si="268"/>
        <v>3.7748796159292324</v>
      </c>
      <c r="AR642" s="35">
        <f t="shared" si="269"/>
        <v>3.2251208840707681</v>
      </c>
    </row>
    <row r="643" spans="6:44" ht="15.75">
      <c r="F643">
        <v>979</v>
      </c>
      <c r="G643" s="35">
        <v>0.8</v>
      </c>
      <c r="H643" s="35">
        <v>1.2</v>
      </c>
      <c r="I643" s="35">
        <v>3.0000002000000001</v>
      </c>
      <c r="J643" s="35">
        <v>0.4</v>
      </c>
      <c r="K643" s="35">
        <v>0</v>
      </c>
      <c r="L643" s="35">
        <v>0</v>
      </c>
      <c r="M643" s="35"/>
      <c r="N643" s="35">
        <v>0.8</v>
      </c>
      <c r="O643" s="35">
        <v>4.2000003000000001</v>
      </c>
      <c r="P643" s="35">
        <v>0</v>
      </c>
      <c r="Q643" s="35"/>
      <c r="R643" s="34">
        <f t="shared" si="255"/>
        <v>0.8</v>
      </c>
      <c r="S643" s="34">
        <f t="shared" ref="S643:S706" si="270">H643*$C$9</f>
        <v>1.038</v>
      </c>
      <c r="T643" s="34">
        <f t="shared" ref="T643:T706" si="271">I643*$C$10</f>
        <v>1.2066000804400001</v>
      </c>
      <c r="U643" s="34">
        <f t="shared" si="256"/>
        <v>-1.1068</v>
      </c>
      <c r="V643" s="15">
        <f t="shared" si="257"/>
        <v>0.24846794868262756</v>
      </c>
      <c r="W643" s="34">
        <f t="shared" ref="W643:W706" si="272">J643*V643</f>
        <v>9.9387179473051035E-2</v>
      </c>
      <c r="X643" s="34">
        <f t="shared" ref="X643:X706" si="273">$D$12+($E$12*$C$5)</f>
        <v>1.2900000000000023E-2</v>
      </c>
      <c r="Y643" s="15">
        <f t="shared" si="258"/>
        <v>0.50322495527805666</v>
      </c>
      <c r="Z643" s="34">
        <f t="shared" ref="Z643:Z706" si="274">Y643*K643</f>
        <v>0</v>
      </c>
      <c r="AA643" s="34">
        <f t="shared" ref="AA643:AA706" si="275">$D$13+($E$13*$C$5)</f>
        <v>-0.3819999999999999</v>
      </c>
      <c r="AB643" s="15">
        <f t="shared" si="259"/>
        <v>0.40564461209270181</v>
      </c>
      <c r="AC643" s="34">
        <f t="shared" ref="AC643:AC706" si="276">AB643*L643</f>
        <v>0</v>
      </c>
      <c r="AD643" s="34">
        <f t="shared" si="260"/>
        <v>-0.79680000000000006</v>
      </c>
      <c r="AE643" s="15">
        <f t="shared" si="261"/>
        <v>0.31071044569635931</v>
      </c>
      <c r="AF643" s="34">
        <f t="shared" ref="AF643:AF706" si="277">AE643*N643</f>
        <v>0.24856835655708745</v>
      </c>
      <c r="AG643" s="34">
        <f t="shared" ref="AG643:AG706" si="278">$D$15+($E$15*$D$5)</f>
        <v>0.80779999999999985</v>
      </c>
      <c r="AH643" s="15">
        <f t="shared" si="262"/>
        <v>0.69164049960599694</v>
      </c>
      <c r="AI643" s="34">
        <f t="shared" ref="AI643:AI706" si="279">AH643*O643</f>
        <v>2.9048903058373372</v>
      </c>
      <c r="AJ643" s="34">
        <f t="shared" ref="AJ643:AJ706" si="280">$D$16+($E$16*$D$5)</f>
        <v>4.2000000000000925E-3</v>
      </c>
      <c r="AK643" s="15">
        <f t="shared" si="263"/>
        <v>0.50104999845650278</v>
      </c>
      <c r="AL643" s="34">
        <f t="shared" ref="AL643:AL706" si="281">AK643*P643</f>
        <v>0</v>
      </c>
      <c r="AM643" s="35">
        <f t="shared" si="264"/>
        <v>5.4000002000000009</v>
      </c>
      <c r="AN643" s="35">
        <f t="shared" si="265"/>
        <v>3.1439872599130516</v>
      </c>
      <c r="AO643" s="35">
        <f t="shared" si="266"/>
        <v>2.2560129400869493</v>
      </c>
      <c r="AP643" s="35">
        <f t="shared" si="267"/>
        <v>5.0000003</v>
      </c>
      <c r="AQ643" s="35">
        <f t="shared" si="268"/>
        <v>3.1534586623944247</v>
      </c>
      <c r="AR643" s="35">
        <f t="shared" si="269"/>
        <v>1.8465416376055752</v>
      </c>
    </row>
    <row r="644" spans="6:44" ht="15.75">
      <c r="F644">
        <v>980</v>
      </c>
      <c r="G644" s="35">
        <v>0.3</v>
      </c>
      <c r="H644" s="35">
        <v>2</v>
      </c>
      <c r="I644" s="35">
        <v>2.5</v>
      </c>
      <c r="J644" s="35">
        <v>1</v>
      </c>
      <c r="K644" s="35">
        <v>1</v>
      </c>
      <c r="L644" s="35">
        <v>1.5000001000000001</v>
      </c>
      <c r="M644" s="35"/>
      <c r="N644" s="35">
        <v>1</v>
      </c>
      <c r="O644" s="35">
        <v>0.5</v>
      </c>
      <c r="P644" s="35">
        <v>0</v>
      </c>
      <c r="Q644" s="35"/>
      <c r="R644" s="34">
        <f t="shared" ref="R644:R707" si="282">G644</f>
        <v>0.3</v>
      </c>
      <c r="S644" s="34">
        <f t="shared" si="270"/>
        <v>1.73</v>
      </c>
      <c r="T644" s="34">
        <f t="shared" si="271"/>
        <v>1.0055000000000001</v>
      </c>
      <c r="U644" s="34">
        <f t="shared" ref="U644:U707" si="283">$D$11-($E$11*$D$5)</f>
        <v>-1.1068</v>
      </c>
      <c r="V644" s="15">
        <f t="shared" ref="V644:V707" si="284">EXP(U644)/(1+EXP(U644))</f>
        <v>0.24846794868262756</v>
      </c>
      <c r="W644" s="34">
        <f t="shared" si="272"/>
        <v>0.24846794868262756</v>
      </c>
      <c r="X644" s="34">
        <f t="shared" si="273"/>
        <v>1.2900000000000023E-2</v>
      </c>
      <c r="Y644" s="15">
        <f t="shared" ref="Y644:Y707" si="285">EXP(X644)/(1+EXP(X644))</f>
        <v>0.50322495527805666</v>
      </c>
      <c r="Z644" s="34">
        <f t="shared" si="274"/>
        <v>0.50322495527805666</v>
      </c>
      <c r="AA644" s="34">
        <f t="shared" si="275"/>
        <v>-0.3819999999999999</v>
      </c>
      <c r="AB644" s="15">
        <f t="shared" ref="AB644:AB707" si="286">EXP(AA644)/(1+EXP(AA644))</f>
        <v>0.40564461209270181</v>
      </c>
      <c r="AC644" s="34">
        <f t="shared" si="276"/>
        <v>0.60846695870351397</v>
      </c>
      <c r="AD644" s="34">
        <f t="shared" ref="AD644:AD707" si="287">$D$14+($E$14*$D$5)</f>
        <v>-0.79680000000000006</v>
      </c>
      <c r="AE644" s="15">
        <f t="shared" ref="AE644:AE707" si="288">EXP(AD644)/(1+EXP(AD644))</f>
        <v>0.31071044569635931</v>
      </c>
      <c r="AF644" s="34">
        <f t="shared" si="277"/>
        <v>0.31071044569635931</v>
      </c>
      <c r="AG644" s="34">
        <f t="shared" si="278"/>
        <v>0.80779999999999985</v>
      </c>
      <c r="AH644" s="15">
        <f t="shared" ref="AH644:AH707" si="289">EXP(AG644)/(1+EXP(AG644))</f>
        <v>0.69164049960599694</v>
      </c>
      <c r="AI644" s="34">
        <f t="shared" si="279"/>
        <v>0.34582024980299847</v>
      </c>
      <c r="AJ644" s="34">
        <f t="shared" si="280"/>
        <v>4.2000000000000925E-3</v>
      </c>
      <c r="AK644" s="15">
        <f t="shared" ref="AK644:AK707" si="290">EXP(AJ644)/(1+EXP(AJ644))</f>
        <v>0.50104999845650278</v>
      </c>
      <c r="AL644" s="34">
        <f t="shared" si="281"/>
        <v>0</v>
      </c>
      <c r="AM644" s="35">
        <f t="shared" ref="AM644:AM707" si="291">SUM(G644:L644)</f>
        <v>8.3000001000000001</v>
      </c>
      <c r="AN644" s="35">
        <f t="shared" ref="AN644:AN707" si="292">SUM(R644:T644,W644,Z644,AC644)</f>
        <v>4.3956598626641981</v>
      </c>
      <c r="AO644" s="35">
        <f t="shared" ref="AO644:AO707" si="293">AM644-AN644</f>
        <v>3.904340237335802</v>
      </c>
      <c r="AP644" s="35">
        <f t="shared" ref="AP644:AP707" si="294">SUM(N644:P644)</f>
        <v>1.5</v>
      </c>
      <c r="AQ644" s="35">
        <f t="shared" ref="AQ644:AQ707" si="295">SUM(AF644,AI644,AL644)</f>
        <v>0.65653069549935772</v>
      </c>
      <c r="AR644" s="35">
        <f t="shared" ref="AR644:AR707" si="296">AP644-AQ644</f>
        <v>0.84346930450064228</v>
      </c>
    </row>
    <row r="645" spans="6:44" ht="15.75">
      <c r="F645">
        <v>981</v>
      </c>
      <c r="G645" s="35">
        <v>1</v>
      </c>
      <c r="H645" s="35">
        <v>1.5000001000000001</v>
      </c>
      <c r="I645" s="35">
        <v>2.5</v>
      </c>
      <c r="J645" s="35">
        <v>1</v>
      </c>
      <c r="K645" s="35">
        <v>0.5</v>
      </c>
      <c r="L645" s="35">
        <v>0.5</v>
      </c>
      <c r="M645" s="35"/>
      <c r="N645" s="35">
        <v>0.5</v>
      </c>
      <c r="O645" s="35">
        <v>0.5</v>
      </c>
      <c r="P645" s="35">
        <v>0</v>
      </c>
      <c r="Q645" s="35"/>
      <c r="R645" s="34">
        <f t="shared" si="282"/>
        <v>1</v>
      </c>
      <c r="S645" s="34">
        <f t="shared" si="270"/>
        <v>1.2975000864999999</v>
      </c>
      <c r="T645" s="34">
        <f t="shared" si="271"/>
        <v>1.0055000000000001</v>
      </c>
      <c r="U645" s="34">
        <f t="shared" si="283"/>
        <v>-1.1068</v>
      </c>
      <c r="V645" s="15">
        <f t="shared" si="284"/>
        <v>0.24846794868262756</v>
      </c>
      <c r="W645" s="34">
        <f t="shared" si="272"/>
        <v>0.24846794868262756</v>
      </c>
      <c r="X645" s="34">
        <f t="shared" si="273"/>
        <v>1.2900000000000023E-2</v>
      </c>
      <c r="Y645" s="15">
        <f t="shared" si="285"/>
        <v>0.50322495527805666</v>
      </c>
      <c r="Z645" s="34">
        <f t="shared" si="274"/>
        <v>0.25161247763902833</v>
      </c>
      <c r="AA645" s="34">
        <f t="shared" si="275"/>
        <v>-0.3819999999999999</v>
      </c>
      <c r="AB645" s="15">
        <f t="shared" si="286"/>
        <v>0.40564461209270181</v>
      </c>
      <c r="AC645" s="34">
        <f t="shared" si="276"/>
        <v>0.2028223060463509</v>
      </c>
      <c r="AD645" s="34">
        <f t="shared" si="287"/>
        <v>-0.79680000000000006</v>
      </c>
      <c r="AE645" s="15">
        <f t="shared" si="288"/>
        <v>0.31071044569635931</v>
      </c>
      <c r="AF645" s="34">
        <f t="shared" si="277"/>
        <v>0.15535522284817965</v>
      </c>
      <c r="AG645" s="34">
        <f t="shared" si="278"/>
        <v>0.80779999999999985</v>
      </c>
      <c r="AH645" s="15">
        <f t="shared" si="289"/>
        <v>0.69164049960599694</v>
      </c>
      <c r="AI645" s="34">
        <f t="shared" si="279"/>
        <v>0.34582024980299847</v>
      </c>
      <c r="AJ645" s="34">
        <f t="shared" si="280"/>
        <v>4.2000000000000925E-3</v>
      </c>
      <c r="AK645" s="15">
        <f t="shared" si="290"/>
        <v>0.50104999845650278</v>
      </c>
      <c r="AL645" s="34">
        <f t="shared" si="281"/>
        <v>0</v>
      </c>
      <c r="AM645" s="35">
        <f t="shared" si="291"/>
        <v>7.0000001000000003</v>
      </c>
      <c r="AN645" s="35">
        <f t="shared" si="292"/>
        <v>4.005902818868007</v>
      </c>
      <c r="AO645" s="35">
        <f t="shared" si="293"/>
        <v>2.9940972811319932</v>
      </c>
      <c r="AP645" s="35">
        <f t="shared" si="294"/>
        <v>1</v>
      </c>
      <c r="AQ645" s="35">
        <f t="shared" si="295"/>
        <v>0.50117547265117812</v>
      </c>
      <c r="AR645" s="35">
        <f t="shared" si="296"/>
        <v>0.49882452734882188</v>
      </c>
    </row>
    <row r="646" spans="6:44" ht="15.75">
      <c r="F646">
        <v>982</v>
      </c>
      <c r="G646" s="35">
        <v>0.3</v>
      </c>
      <c r="H646" s="35">
        <v>2</v>
      </c>
      <c r="I646" s="35">
        <v>2.5</v>
      </c>
      <c r="J646" s="35">
        <v>1.5000001000000001</v>
      </c>
      <c r="K646" s="35">
        <v>10.500000999999999</v>
      </c>
      <c r="L646" s="35">
        <v>1.5000001000000001</v>
      </c>
      <c r="M646" s="35"/>
      <c r="N646" s="35">
        <v>1</v>
      </c>
      <c r="O646" s="35">
        <v>11.000000999999999</v>
      </c>
      <c r="P646" s="35">
        <v>1.2</v>
      </c>
      <c r="Q646" s="35"/>
      <c r="R646" s="34">
        <f t="shared" si="282"/>
        <v>0.3</v>
      </c>
      <c r="S646" s="34">
        <f t="shared" si="270"/>
        <v>1.73</v>
      </c>
      <c r="T646" s="34">
        <f t="shared" si="271"/>
        <v>1.0055000000000001</v>
      </c>
      <c r="U646" s="34">
        <f t="shared" si="283"/>
        <v>-1.1068</v>
      </c>
      <c r="V646" s="15">
        <f t="shared" si="284"/>
        <v>0.24846794868262756</v>
      </c>
      <c r="W646" s="34">
        <f t="shared" si="272"/>
        <v>0.37270194787073624</v>
      </c>
      <c r="X646" s="34">
        <f t="shared" si="273"/>
        <v>1.2900000000000023E-2</v>
      </c>
      <c r="Y646" s="15">
        <f t="shared" si="285"/>
        <v>0.50322495527805666</v>
      </c>
      <c r="Z646" s="34">
        <f t="shared" si="274"/>
        <v>5.2838625336445499</v>
      </c>
      <c r="AA646" s="34">
        <f t="shared" si="275"/>
        <v>-0.3819999999999999</v>
      </c>
      <c r="AB646" s="15">
        <f t="shared" si="286"/>
        <v>0.40564461209270181</v>
      </c>
      <c r="AC646" s="34">
        <f t="shared" si="276"/>
        <v>0.60846695870351397</v>
      </c>
      <c r="AD646" s="34">
        <f t="shared" si="287"/>
        <v>-0.79680000000000006</v>
      </c>
      <c r="AE646" s="15">
        <f t="shared" si="288"/>
        <v>0.31071044569635931</v>
      </c>
      <c r="AF646" s="34">
        <f t="shared" si="277"/>
        <v>0.31071044569635931</v>
      </c>
      <c r="AG646" s="34">
        <f t="shared" si="278"/>
        <v>0.80779999999999985</v>
      </c>
      <c r="AH646" s="15">
        <f t="shared" si="289"/>
        <v>0.69164049960599694</v>
      </c>
      <c r="AI646" s="34">
        <f t="shared" si="279"/>
        <v>7.6080461873064653</v>
      </c>
      <c r="AJ646" s="34">
        <f t="shared" si="280"/>
        <v>4.2000000000000925E-3</v>
      </c>
      <c r="AK646" s="15">
        <f t="shared" si="290"/>
        <v>0.50104999845650278</v>
      </c>
      <c r="AL646" s="34">
        <f t="shared" si="281"/>
        <v>0.60125999814780329</v>
      </c>
      <c r="AM646" s="35">
        <f t="shared" si="291"/>
        <v>18.300001200000001</v>
      </c>
      <c r="AN646" s="35">
        <f t="shared" si="292"/>
        <v>9.3005314402188013</v>
      </c>
      <c r="AO646" s="35">
        <f t="shared" si="293"/>
        <v>8.9994697597811992</v>
      </c>
      <c r="AP646" s="35">
        <f t="shared" si="294"/>
        <v>13.200000999999999</v>
      </c>
      <c r="AQ646" s="35">
        <f t="shared" si="295"/>
        <v>8.5200166311506287</v>
      </c>
      <c r="AR646" s="35">
        <f t="shared" si="296"/>
        <v>4.6799843688493699</v>
      </c>
    </row>
    <row r="647" spans="6:44" ht="15.75">
      <c r="F647">
        <v>983</v>
      </c>
      <c r="G647" s="35">
        <v>0.1</v>
      </c>
      <c r="H647" s="35">
        <v>0.5</v>
      </c>
      <c r="I647" s="35">
        <v>1</v>
      </c>
      <c r="J647" s="35">
        <v>1.5000001000000001</v>
      </c>
      <c r="K647" s="35">
        <v>3.0000002000000001</v>
      </c>
      <c r="L647" s="35">
        <v>0</v>
      </c>
      <c r="M647" s="35"/>
      <c r="N647" s="35">
        <v>0</v>
      </c>
      <c r="O647" s="35">
        <v>0</v>
      </c>
      <c r="P647" s="35">
        <v>0.5</v>
      </c>
      <c r="Q647" s="35"/>
      <c r="R647" s="34">
        <f t="shared" si="282"/>
        <v>0.1</v>
      </c>
      <c r="S647" s="34">
        <f t="shared" si="270"/>
        <v>0.4325</v>
      </c>
      <c r="T647" s="34">
        <f t="shared" si="271"/>
        <v>0.4022</v>
      </c>
      <c r="U647" s="34">
        <f t="shared" si="283"/>
        <v>-1.1068</v>
      </c>
      <c r="V647" s="15">
        <f t="shared" si="284"/>
        <v>0.24846794868262756</v>
      </c>
      <c r="W647" s="34">
        <f t="shared" si="272"/>
        <v>0.37270194787073624</v>
      </c>
      <c r="X647" s="34">
        <f t="shared" si="273"/>
        <v>1.2900000000000023E-2</v>
      </c>
      <c r="Y647" s="15">
        <f t="shared" si="285"/>
        <v>0.50322495527805666</v>
      </c>
      <c r="Z647" s="34">
        <f t="shared" si="274"/>
        <v>1.5096749664791611</v>
      </c>
      <c r="AA647" s="34">
        <f t="shared" si="275"/>
        <v>-0.3819999999999999</v>
      </c>
      <c r="AB647" s="15">
        <f t="shared" si="286"/>
        <v>0.40564461209270181</v>
      </c>
      <c r="AC647" s="34">
        <f t="shared" si="276"/>
        <v>0</v>
      </c>
      <c r="AD647" s="34">
        <f t="shared" si="287"/>
        <v>-0.79680000000000006</v>
      </c>
      <c r="AE647" s="15">
        <f t="shared" si="288"/>
        <v>0.31071044569635931</v>
      </c>
      <c r="AF647" s="34">
        <f t="shared" si="277"/>
        <v>0</v>
      </c>
      <c r="AG647" s="34">
        <f t="shared" si="278"/>
        <v>0.80779999999999985</v>
      </c>
      <c r="AH647" s="15">
        <f t="shared" si="289"/>
        <v>0.69164049960599694</v>
      </c>
      <c r="AI647" s="34">
        <f t="shared" si="279"/>
        <v>0</v>
      </c>
      <c r="AJ647" s="34">
        <f t="shared" si="280"/>
        <v>4.2000000000000925E-3</v>
      </c>
      <c r="AK647" s="15">
        <f t="shared" si="290"/>
        <v>0.50104999845650278</v>
      </c>
      <c r="AL647" s="34">
        <f t="shared" si="281"/>
        <v>0.25052499922825139</v>
      </c>
      <c r="AM647" s="35">
        <f t="shared" si="291"/>
        <v>6.1000002999999996</v>
      </c>
      <c r="AN647" s="35">
        <f t="shared" si="292"/>
        <v>2.8170769143498973</v>
      </c>
      <c r="AO647" s="35">
        <f t="shared" si="293"/>
        <v>3.2829233856501023</v>
      </c>
      <c r="AP647" s="35">
        <f t="shared" si="294"/>
        <v>0.5</v>
      </c>
      <c r="AQ647" s="35">
        <f t="shared" si="295"/>
        <v>0.25052499922825139</v>
      </c>
      <c r="AR647" s="35">
        <f t="shared" si="296"/>
        <v>0.24947500077174861</v>
      </c>
    </row>
    <row r="648" spans="6:44" ht="15.75">
      <c r="F648">
        <v>984</v>
      </c>
      <c r="G648" s="35">
        <v>1.1000000000000001</v>
      </c>
      <c r="H648" s="35">
        <v>2.3000001999999999</v>
      </c>
      <c r="I648" s="35">
        <v>4.8</v>
      </c>
      <c r="J648" s="35">
        <v>4.3</v>
      </c>
      <c r="K648" s="35">
        <v>8.2000010000000003</v>
      </c>
      <c r="L648" s="35">
        <v>2.5</v>
      </c>
      <c r="M648" s="35"/>
      <c r="N648" s="35">
        <v>2</v>
      </c>
      <c r="O648" s="35">
        <v>3.0000002000000001</v>
      </c>
      <c r="P648" s="35">
        <v>0</v>
      </c>
      <c r="Q648" s="35"/>
      <c r="R648" s="34">
        <f t="shared" si="282"/>
        <v>1.1000000000000001</v>
      </c>
      <c r="S648" s="34">
        <f t="shared" si="270"/>
        <v>1.9895001729999999</v>
      </c>
      <c r="T648" s="34">
        <f t="shared" si="271"/>
        <v>1.9305599999999998</v>
      </c>
      <c r="U648" s="34">
        <f t="shared" si="283"/>
        <v>-1.1068</v>
      </c>
      <c r="V648" s="15">
        <f t="shared" si="284"/>
        <v>0.24846794868262756</v>
      </c>
      <c r="W648" s="34">
        <f t="shared" si="272"/>
        <v>1.0684121793352985</v>
      </c>
      <c r="X648" s="34">
        <f t="shared" si="273"/>
        <v>1.2900000000000023E-2</v>
      </c>
      <c r="Y648" s="15">
        <f t="shared" si="285"/>
        <v>0.50322495527805666</v>
      </c>
      <c r="Z648" s="34">
        <f t="shared" si="274"/>
        <v>4.1264451365050201</v>
      </c>
      <c r="AA648" s="34">
        <f t="shared" si="275"/>
        <v>-0.3819999999999999</v>
      </c>
      <c r="AB648" s="15">
        <f t="shared" si="286"/>
        <v>0.40564461209270181</v>
      </c>
      <c r="AC648" s="34">
        <f t="shared" si="276"/>
        <v>1.0141115302317545</v>
      </c>
      <c r="AD648" s="34">
        <f t="shared" si="287"/>
        <v>-0.79680000000000006</v>
      </c>
      <c r="AE648" s="15">
        <f t="shared" si="288"/>
        <v>0.31071044569635931</v>
      </c>
      <c r="AF648" s="34">
        <f t="shared" si="277"/>
        <v>0.62142089139271861</v>
      </c>
      <c r="AG648" s="34">
        <f t="shared" si="278"/>
        <v>0.80779999999999985</v>
      </c>
      <c r="AH648" s="15">
        <f t="shared" si="289"/>
        <v>0.69164049960599694</v>
      </c>
      <c r="AI648" s="34">
        <f t="shared" si="279"/>
        <v>2.0749216371460908</v>
      </c>
      <c r="AJ648" s="34">
        <f t="shared" si="280"/>
        <v>4.2000000000000925E-3</v>
      </c>
      <c r="AK648" s="15">
        <f t="shared" si="290"/>
        <v>0.50104999845650278</v>
      </c>
      <c r="AL648" s="34">
        <f t="shared" si="281"/>
        <v>0</v>
      </c>
      <c r="AM648" s="35">
        <f t="shared" si="291"/>
        <v>23.200001199999999</v>
      </c>
      <c r="AN648" s="35">
        <f t="shared" si="292"/>
        <v>11.229029019072073</v>
      </c>
      <c r="AO648" s="35">
        <f t="shared" si="293"/>
        <v>11.970972180927927</v>
      </c>
      <c r="AP648" s="35">
        <f t="shared" si="294"/>
        <v>5.0000002000000006</v>
      </c>
      <c r="AQ648" s="35">
        <f t="shared" si="295"/>
        <v>2.6963425285388096</v>
      </c>
      <c r="AR648" s="35">
        <f t="shared" si="296"/>
        <v>2.3036576714611909</v>
      </c>
    </row>
    <row r="649" spans="6:44" ht="15.75">
      <c r="F649">
        <v>985</v>
      </c>
      <c r="G649" s="35">
        <v>0.5</v>
      </c>
      <c r="H649" s="35">
        <v>0.6</v>
      </c>
      <c r="I649" s="35">
        <v>0.5</v>
      </c>
      <c r="J649" s="35">
        <v>0.4</v>
      </c>
      <c r="K649" s="35">
        <v>1</v>
      </c>
      <c r="L649" s="35">
        <v>0</v>
      </c>
      <c r="M649" s="35"/>
      <c r="N649" s="35">
        <v>0.2</v>
      </c>
      <c r="O649" s="35">
        <v>0</v>
      </c>
      <c r="P649" s="35">
        <v>1</v>
      </c>
      <c r="Q649" s="35"/>
      <c r="R649" s="34">
        <f t="shared" si="282"/>
        <v>0.5</v>
      </c>
      <c r="S649" s="34">
        <f t="shared" si="270"/>
        <v>0.51900000000000002</v>
      </c>
      <c r="T649" s="34">
        <f t="shared" si="271"/>
        <v>0.2011</v>
      </c>
      <c r="U649" s="34">
        <f t="shared" si="283"/>
        <v>-1.1068</v>
      </c>
      <c r="V649" s="15">
        <f t="shared" si="284"/>
        <v>0.24846794868262756</v>
      </c>
      <c r="W649" s="34">
        <f t="shared" si="272"/>
        <v>9.9387179473051035E-2</v>
      </c>
      <c r="X649" s="34">
        <f t="shared" si="273"/>
        <v>1.2900000000000023E-2</v>
      </c>
      <c r="Y649" s="15">
        <f t="shared" si="285"/>
        <v>0.50322495527805666</v>
      </c>
      <c r="Z649" s="34">
        <f t="shared" si="274"/>
        <v>0.50322495527805666</v>
      </c>
      <c r="AA649" s="34">
        <f t="shared" si="275"/>
        <v>-0.3819999999999999</v>
      </c>
      <c r="AB649" s="15">
        <f t="shared" si="286"/>
        <v>0.40564461209270181</v>
      </c>
      <c r="AC649" s="34">
        <f t="shared" si="276"/>
        <v>0</v>
      </c>
      <c r="AD649" s="34">
        <f t="shared" si="287"/>
        <v>-0.79680000000000006</v>
      </c>
      <c r="AE649" s="15">
        <f t="shared" si="288"/>
        <v>0.31071044569635931</v>
      </c>
      <c r="AF649" s="34">
        <f t="shared" si="277"/>
        <v>6.2142089139271862E-2</v>
      </c>
      <c r="AG649" s="34">
        <f t="shared" si="278"/>
        <v>0.80779999999999985</v>
      </c>
      <c r="AH649" s="15">
        <f t="shared" si="289"/>
        <v>0.69164049960599694</v>
      </c>
      <c r="AI649" s="34">
        <f t="shared" si="279"/>
        <v>0</v>
      </c>
      <c r="AJ649" s="34">
        <f t="shared" si="280"/>
        <v>4.2000000000000925E-3</v>
      </c>
      <c r="AK649" s="15">
        <f t="shared" si="290"/>
        <v>0.50104999845650278</v>
      </c>
      <c r="AL649" s="34">
        <f t="shared" si="281"/>
        <v>0.50104999845650278</v>
      </c>
      <c r="AM649" s="35">
        <f t="shared" si="291"/>
        <v>3</v>
      </c>
      <c r="AN649" s="35">
        <f t="shared" si="292"/>
        <v>1.8227121347511077</v>
      </c>
      <c r="AO649" s="35">
        <f t="shared" si="293"/>
        <v>1.1772878652488923</v>
      </c>
      <c r="AP649" s="35">
        <f t="shared" si="294"/>
        <v>1.2</v>
      </c>
      <c r="AQ649" s="35">
        <f t="shared" si="295"/>
        <v>0.56319208759577466</v>
      </c>
      <c r="AR649" s="35">
        <f t="shared" si="296"/>
        <v>0.6368079124042253</v>
      </c>
    </row>
    <row r="650" spans="6:44" ht="15.75">
      <c r="F650">
        <v>986</v>
      </c>
      <c r="G650" s="35">
        <v>0.8</v>
      </c>
      <c r="H650" s="35">
        <v>1.2</v>
      </c>
      <c r="I650" s="35">
        <v>0.1</v>
      </c>
      <c r="J650" s="35">
        <v>0.3</v>
      </c>
      <c r="K650" s="35">
        <v>0.2</v>
      </c>
      <c r="L650" s="35">
        <v>0</v>
      </c>
      <c r="M650" s="35"/>
      <c r="N650" s="35">
        <v>0.8</v>
      </c>
      <c r="O650" s="35">
        <v>0.5</v>
      </c>
      <c r="P650" s="35">
        <v>0</v>
      </c>
      <c r="Q650" s="35"/>
      <c r="R650" s="34">
        <f t="shared" si="282"/>
        <v>0.8</v>
      </c>
      <c r="S650" s="34">
        <f t="shared" si="270"/>
        <v>1.038</v>
      </c>
      <c r="T650" s="34">
        <f t="shared" si="271"/>
        <v>4.0220000000000006E-2</v>
      </c>
      <c r="U650" s="34">
        <f t="shared" si="283"/>
        <v>-1.1068</v>
      </c>
      <c r="V650" s="15">
        <f t="shared" si="284"/>
        <v>0.24846794868262756</v>
      </c>
      <c r="W650" s="34">
        <f t="shared" si="272"/>
        <v>7.4540384604788262E-2</v>
      </c>
      <c r="X650" s="34">
        <f t="shared" si="273"/>
        <v>1.2900000000000023E-2</v>
      </c>
      <c r="Y650" s="15">
        <f t="shared" si="285"/>
        <v>0.50322495527805666</v>
      </c>
      <c r="Z650" s="34">
        <f t="shared" si="274"/>
        <v>0.10064499105561134</v>
      </c>
      <c r="AA650" s="34">
        <f t="shared" si="275"/>
        <v>-0.3819999999999999</v>
      </c>
      <c r="AB650" s="15">
        <f t="shared" si="286"/>
        <v>0.40564461209270181</v>
      </c>
      <c r="AC650" s="34">
        <f t="shared" si="276"/>
        <v>0</v>
      </c>
      <c r="AD650" s="34">
        <f t="shared" si="287"/>
        <v>-0.79680000000000006</v>
      </c>
      <c r="AE650" s="15">
        <f t="shared" si="288"/>
        <v>0.31071044569635931</v>
      </c>
      <c r="AF650" s="34">
        <f t="shared" si="277"/>
        <v>0.24856835655708745</v>
      </c>
      <c r="AG650" s="34">
        <f t="shared" si="278"/>
        <v>0.80779999999999985</v>
      </c>
      <c r="AH650" s="15">
        <f t="shared" si="289"/>
        <v>0.69164049960599694</v>
      </c>
      <c r="AI650" s="34">
        <f t="shared" si="279"/>
        <v>0.34582024980299847</v>
      </c>
      <c r="AJ650" s="34">
        <f t="shared" si="280"/>
        <v>4.2000000000000925E-3</v>
      </c>
      <c r="AK650" s="15">
        <f t="shared" si="290"/>
        <v>0.50104999845650278</v>
      </c>
      <c r="AL650" s="34">
        <f t="shared" si="281"/>
        <v>0</v>
      </c>
      <c r="AM650" s="35">
        <f t="shared" si="291"/>
        <v>2.6</v>
      </c>
      <c r="AN650" s="35">
        <f t="shared" si="292"/>
        <v>2.0534053756603998</v>
      </c>
      <c r="AO650" s="35">
        <f t="shared" si="293"/>
        <v>0.54659462433960027</v>
      </c>
      <c r="AP650" s="35">
        <f t="shared" si="294"/>
        <v>1.3</v>
      </c>
      <c r="AQ650" s="35">
        <f t="shared" si="295"/>
        <v>0.59438860636008595</v>
      </c>
      <c r="AR650" s="35">
        <f t="shared" si="296"/>
        <v>0.7056113936399141</v>
      </c>
    </row>
    <row r="651" spans="6:44" ht="15.75">
      <c r="F651">
        <v>987</v>
      </c>
      <c r="G651" s="35">
        <v>1.2</v>
      </c>
      <c r="H651" s="35">
        <v>1.8000001000000001</v>
      </c>
      <c r="I651" s="35">
        <v>0.5</v>
      </c>
      <c r="J651" s="35">
        <v>0.3</v>
      </c>
      <c r="K651" s="35">
        <v>0.2</v>
      </c>
      <c r="L651" s="35">
        <v>0</v>
      </c>
      <c r="M651" s="35"/>
      <c r="N651" s="35">
        <v>0.2</v>
      </c>
      <c r="O651" s="35">
        <v>0.5</v>
      </c>
      <c r="P651" s="35">
        <v>0</v>
      </c>
      <c r="Q651" s="35"/>
      <c r="R651" s="34">
        <f t="shared" si="282"/>
        <v>1.2</v>
      </c>
      <c r="S651" s="34">
        <f t="shared" si="270"/>
        <v>1.5570000865</v>
      </c>
      <c r="T651" s="34">
        <f t="shared" si="271"/>
        <v>0.2011</v>
      </c>
      <c r="U651" s="34">
        <f t="shared" si="283"/>
        <v>-1.1068</v>
      </c>
      <c r="V651" s="15">
        <f t="shared" si="284"/>
        <v>0.24846794868262756</v>
      </c>
      <c r="W651" s="34">
        <f t="shared" si="272"/>
        <v>7.4540384604788262E-2</v>
      </c>
      <c r="X651" s="34">
        <f t="shared" si="273"/>
        <v>1.2900000000000023E-2</v>
      </c>
      <c r="Y651" s="15">
        <f t="shared" si="285"/>
        <v>0.50322495527805666</v>
      </c>
      <c r="Z651" s="34">
        <f t="shared" si="274"/>
        <v>0.10064499105561134</v>
      </c>
      <c r="AA651" s="34">
        <f t="shared" si="275"/>
        <v>-0.3819999999999999</v>
      </c>
      <c r="AB651" s="15">
        <f t="shared" si="286"/>
        <v>0.40564461209270181</v>
      </c>
      <c r="AC651" s="34">
        <f t="shared" si="276"/>
        <v>0</v>
      </c>
      <c r="AD651" s="34">
        <f t="shared" si="287"/>
        <v>-0.79680000000000006</v>
      </c>
      <c r="AE651" s="15">
        <f t="shared" si="288"/>
        <v>0.31071044569635931</v>
      </c>
      <c r="AF651" s="34">
        <f t="shared" si="277"/>
        <v>6.2142089139271862E-2</v>
      </c>
      <c r="AG651" s="34">
        <f t="shared" si="278"/>
        <v>0.80779999999999985</v>
      </c>
      <c r="AH651" s="15">
        <f t="shared" si="289"/>
        <v>0.69164049960599694</v>
      </c>
      <c r="AI651" s="34">
        <f t="shared" si="279"/>
        <v>0.34582024980299847</v>
      </c>
      <c r="AJ651" s="34">
        <f t="shared" si="280"/>
        <v>4.2000000000000925E-3</v>
      </c>
      <c r="AK651" s="15">
        <f t="shared" si="290"/>
        <v>0.50104999845650278</v>
      </c>
      <c r="AL651" s="34">
        <f t="shared" si="281"/>
        <v>0</v>
      </c>
      <c r="AM651" s="35">
        <f t="shared" si="291"/>
        <v>4.0000001000000003</v>
      </c>
      <c r="AN651" s="35">
        <f t="shared" si="292"/>
        <v>3.1332854621603992</v>
      </c>
      <c r="AO651" s="35">
        <f t="shared" si="293"/>
        <v>0.86671463783960112</v>
      </c>
      <c r="AP651" s="35">
        <f t="shared" si="294"/>
        <v>0.7</v>
      </c>
      <c r="AQ651" s="35">
        <f t="shared" si="295"/>
        <v>0.40796233894227035</v>
      </c>
      <c r="AR651" s="35">
        <f t="shared" si="296"/>
        <v>0.2920376610577296</v>
      </c>
    </row>
    <row r="652" spans="6:44" ht="15.75">
      <c r="F652">
        <v>988</v>
      </c>
      <c r="G652" s="35">
        <v>0.8</v>
      </c>
      <c r="H652" s="35">
        <v>2.7</v>
      </c>
      <c r="I652" s="35">
        <v>5</v>
      </c>
      <c r="J652" s="35">
        <v>5.7000003000000001</v>
      </c>
      <c r="K652" s="35">
        <v>0.2</v>
      </c>
      <c r="L652" s="35">
        <v>0</v>
      </c>
      <c r="M652" s="35"/>
      <c r="N652" s="35">
        <v>2</v>
      </c>
      <c r="O652" s="35">
        <v>2</v>
      </c>
      <c r="P652" s="35">
        <v>0</v>
      </c>
      <c r="Q652" s="35"/>
      <c r="R652" s="34">
        <f t="shared" si="282"/>
        <v>0.8</v>
      </c>
      <c r="S652" s="34">
        <f t="shared" si="270"/>
        <v>2.3355000000000001</v>
      </c>
      <c r="T652" s="34">
        <f t="shared" si="271"/>
        <v>2.0110000000000001</v>
      </c>
      <c r="U652" s="34">
        <f t="shared" si="283"/>
        <v>-1.1068</v>
      </c>
      <c r="V652" s="15">
        <f t="shared" si="284"/>
        <v>0.24846794868262756</v>
      </c>
      <c r="W652" s="34">
        <f t="shared" si="272"/>
        <v>1.4162673820313618</v>
      </c>
      <c r="X652" s="34">
        <f t="shared" si="273"/>
        <v>1.2900000000000023E-2</v>
      </c>
      <c r="Y652" s="15">
        <f t="shared" si="285"/>
        <v>0.50322495527805666</v>
      </c>
      <c r="Z652" s="34">
        <f t="shared" si="274"/>
        <v>0.10064499105561134</v>
      </c>
      <c r="AA652" s="34">
        <f t="shared" si="275"/>
        <v>-0.3819999999999999</v>
      </c>
      <c r="AB652" s="15">
        <f t="shared" si="286"/>
        <v>0.40564461209270181</v>
      </c>
      <c r="AC652" s="34">
        <f t="shared" si="276"/>
        <v>0</v>
      </c>
      <c r="AD652" s="34">
        <f t="shared" si="287"/>
        <v>-0.79680000000000006</v>
      </c>
      <c r="AE652" s="15">
        <f t="shared" si="288"/>
        <v>0.31071044569635931</v>
      </c>
      <c r="AF652" s="34">
        <f t="shared" si="277"/>
        <v>0.62142089139271861</v>
      </c>
      <c r="AG652" s="34">
        <f t="shared" si="278"/>
        <v>0.80779999999999985</v>
      </c>
      <c r="AH652" s="15">
        <f t="shared" si="289"/>
        <v>0.69164049960599694</v>
      </c>
      <c r="AI652" s="34">
        <f t="shared" si="279"/>
        <v>1.3832809992119939</v>
      </c>
      <c r="AJ652" s="34">
        <f t="shared" si="280"/>
        <v>4.2000000000000925E-3</v>
      </c>
      <c r="AK652" s="15">
        <f t="shared" si="290"/>
        <v>0.50104999845650278</v>
      </c>
      <c r="AL652" s="34">
        <f t="shared" si="281"/>
        <v>0</v>
      </c>
      <c r="AM652" s="35">
        <f t="shared" si="291"/>
        <v>14.400000299999999</v>
      </c>
      <c r="AN652" s="35">
        <f t="shared" si="292"/>
        <v>6.6634123730869739</v>
      </c>
      <c r="AO652" s="35">
        <f t="shared" si="293"/>
        <v>7.7365879269130247</v>
      </c>
      <c r="AP652" s="35">
        <f t="shared" si="294"/>
        <v>4</v>
      </c>
      <c r="AQ652" s="35">
        <f t="shared" si="295"/>
        <v>2.0047018906047125</v>
      </c>
      <c r="AR652" s="35">
        <f t="shared" si="296"/>
        <v>1.9952981093952875</v>
      </c>
    </row>
    <row r="653" spans="6:44" ht="15.75">
      <c r="F653">
        <v>989</v>
      </c>
      <c r="G653" s="35">
        <v>0.2</v>
      </c>
      <c r="H653" s="35">
        <v>1</v>
      </c>
      <c r="I653" s="35">
        <v>3.1000000999999999</v>
      </c>
      <c r="J653" s="35">
        <v>12.900001</v>
      </c>
      <c r="K653" s="35">
        <v>0.4</v>
      </c>
      <c r="L653" s="35">
        <v>0</v>
      </c>
      <c r="M653" s="35"/>
      <c r="N653" s="35">
        <v>0.70000004999999998</v>
      </c>
      <c r="O653" s="35">
        <v>0</v>
      </c>
      <c r="P653" s="35">
        <v>0</v>
      </c>
      <c r="Q653" s="35"/>
      <c r="R653" s="34">
        <f t="shared" si="282"/>
        <v>0.2</v>
      </c>
      <c r="S653" s="34">
        <f t="shared" si="270"/>
        <v>0.86499999999999999</v>
      </c>
      <c r="T653" s="34">
        <f t="shared" si="271"/>
        <v>1.24682004022</v>
      </c>
      <c r="U653" s="34">
        <f t="shared" si="283"/>
        <v>-1.1068</v>
      </c>
      <c r="V653" s="15">
        <f t="shared" si="284"/>
        <v>0.24846794868262756</v>
      </c>
      <c r="W653" s="34">
        <f t="shared" si="272"/>
        <v>3.205236786473844</v>
      </c>
      <c r="X653" s="34">
        <f t="shared" si="273"/>
        <v>1.2900000000000023E-2</v>
      </c>
      <c r="Y653" s="15">
        <f t="shared" si="285"/>
        <v>0.50322495527805666</v>
      </c>
      <c r="Z653" s="34">
        <f t="shared" si="274"/>
        <v>0.20128998211122268</v>
      </c>
      <c r="AA653" s="34">
        <f t="shared" si="275"/>
        <v>-0.3819999999999999</v>
      </c>
      <c r="AB653" s="15">
        <f t="shared" si="286"/>
        <v>0.40564461209270181</v>
      </c>
      <c r="AC653" s="34">
        <f t="shared" si="276"/>
        <v>0</v>
      </c>
      <c r="AD653" s="34">
        <f t="shared" si="287"/>
        <v>-0.79680000000000006</v>
      </c>
      <c r="AE653" s="15">
        <f t="shared" si="288"/>
        <v>0.31071044569635931</v>
      </c>
      <c r="AF653" s="34">
        <f t="shared" si="277"/>
        <v>0.21749732752297379</v>
      </c>
      <c r="AG653" s="34">
        <f t="shared" si="278"/>
        <v>0.80779999999999985</v>
      </c>
      <c r="AH653" s="15">
        <f t="shared" si="289"/>
        <v>0.69164049960599694</v>
      </c>
      <c r="AI653" s="34">
        <f t="shared" si="279"/>
        <v>0</v>
      </c>
      <c r="AJ653" s="34">
        <f t="shared" si="280"/>
        <v>4.2000000000000925E-3</v>
      </c>
      <c r="AK653" s="15">
        <f t="shared" si="290"/>
        <v>0.50104999845650278</v>
      </c>
      <c r="AL653" s="34">
        <f t="shared" si="281"/>
        <v>0</v>
      </c>
      <c r="AM653" s="35">
        <f t="shared" si="291"/>
        <v>17.6000011</v>
      </c>
      <c r="AN653" s="35">
        <f t="shared" si="292"/>
        <v>5.7183468088050668</v>
      </c>
      <c r="AO653" s="35">
        <f t="shared" si="293"/>
        <v>11.881654291194934</v>
      </c>
      <c r="AP653" s="35">
        <f t="shared" si="294"/>
        <v>0.70000004999999998</v>
      </c>
      <c r="AQ653" s="35">
        <f t="shared" si="295"/>
        <v>0.21749732752297379</v>
      </c>
      <c r="AR653" s="35">
        <f t="shared" si="296"/>
        <v>0.48250272247702619</v>
      </c>
    </row>
    <row r="654" spans="6:44" ht="15.75">
      <c r="F654">
        <v>990</v>
      </c>
      <c r="G654" s="35">
        <v>0.1</v>
      </c>
      <c r="H654" s="35">
        <v>0.6</v>
      </c>
      <c r="I654" s="35">
        <v>7.7000003000000001</v>
      </c>
      <c r="J654" s="35">
        <v>4</v>
      </c>
      <c r="K654" s="35">
        <v>8</v>
      </c>
      <c r="L654" s="35">
        <v>0</v>
      </c>
      <c r="M654" s="35"/>
      <c r="N654" s="35">
        <v>3.0000002000000001</v>
      </c>
      <c r="O654" s="35">
        <v>5</v>
      </c>
      <c r="P654" s="35">
        <v>0</v>
      </c>
      <c r="Q654" s="35"/>
      <c r="R654" s="34">
        <f t="shared" si="282"/>
        <v>0.1</v>
      </c>
      <c r="S654" s="34">
        <f t="shared" si="270"/>
        <v>0.51900000000000002</v>
      </c>
      <c r="T654" s="34">
        <f t="shared" si="271"/>
        <v>3.0969401206600002</v>
      </c>
      <c r="U654" s="34">
        <f t="shared" si="283"/>
        <v>-1.1068</v>
      </c>
      <c r="V654" s="15">
        <f t="shared" si="284"/>
        <v>0.24846794868262756</v>
      </c>
      <c r="W654" s="34">
        <f t="shared" si="272"/>
        <v>0.99387179473051024</v>
      </c>
      <c r="X654" s="34">
        <f t="shared" si="273"/>
        <v>1.2900000000000023E-2</v>
      </c>
      <c r="Y654" s="15">
        <f t="shared" si="285"/>
        <v>0.50322495527805666</v>
      </c>
      <c r="Z654" s="34">
        <f t="shared" si="274"/>
        <v>4.0257996422244533</v>
      </c>
      <c r="AA654" s="34">
        <f t="shared" si="275"/>
        <v>-0.3819999999999999</v>
      </c>
      <c r="AB654" s="15">
        <f t="shared" si="286"/>
        <v>0.40564461209270181</v>
      </c>
      <c r="AC654" s="34">
        <f t="shared" si="276"/>
        <v>0</v>
      </c>
      <c r="AD654" s="34">
        <f t="shared" si="287"/>
        <v>-0.79680000000000006</v>
      </c>
      <c r="AE654" s="15">
        <f t="shared" si="288"/>
        <v>0.31071044569635931</v>
      </c>
      <c r="AF654" s="34">
        <f t="shared" si="277"/>
        <v>0.93213139923116706</v>
      </c>
      <c r="AG654" s="34">
        <f t="shared" si="278"/>
        <v>0.80779999999999985</v>
      </c>
      <c r="AH654" s="15">
        <f t="shared" si="289"/>
        <v>0.69164049960599694</v>
      </c>
      <c r="AI654" s="34">
        <f t="shared" si="279"/>
        <v>3.4582024980299848</v>
      </c>
      <c r="AJ654" s="34">
        <f t="shared" si="280"/>
        <v>4.2000000000000925E-3</v>
      </c>
      <c r="AK654" s="15">
        <f t="shared" si="290"/>
        <v>0.50104999845650278</v>
      </c>
      <c r="AL654" s="34">
        <f t="shared" si="281"/>
        <v>0</v>
      </c>
      <c r="AM654" s="35">
        <f t="shared" si="291"/>
        <v>20.400000300000002</v>
      </c>
      <c r="AN654" s="35">
        <f t="shared" si="292"/>
        <v>8.7356115576149627</v>
      </c>
      <c r="AO654" s="35">
        <f t="shared" si="293"/>
        <v>11.664388742385039</v>
      </c>
      <c r="AP654" s="35">
        <f t="shared" si="294"/>
        <v>8.0000002000000006</v>
      </c>
      <c r="AQ654" s="35">
        <f t="shared" si="295"/>
        <v>4.3903338972611516</v>
      </c>
      <c r="AR654" s="35">
        <f t="shared" si="296"/>
        <v>3.6096663027388489</v>
      </c>
    </row>
    <row r="655" spans="6:44" ht="15.75">
      <c r="F655">
        <v>991</v>
      </c>
      <c r="G655" s="35">
        <v>0.5</v>
      </c>
      <c r="H655" s="35">
        <v>1.4000001</v>
      </c>
      <c r="I655" s="35">
        <v>2.1000000999999999</v>
      </c>
      <c r="J655" s="35">
        <v>3.0000002000000001</v>
      </c>
      <c r="K655" s="35">
        <v>3.0000002000000001</v>
      </c>
      <c r="L655" s="35">
        <v>0</v>
      </c>
      <c r="M655" s="35"/>
      <c r="N655" s="35">
        <v>3.0000002000000001</v>
      </c>
      <c r="O655" s="35">
        <v>3.0000002000000001</v>
      </c>
      <c r="P655" s="35">
        <v>0</v>
      </c>
      <c r="Q655" s="35"/>
      <c r="R655" s="34">
        <f t="shared" si="282"/>
        <v>0.5</v>
      </c>
      <c r="S655" s="34">
        <f t="shared" si="270"/>
        <v>1.2110000864999999</v>
      </c>
      <c r="T655" s="34">
        <f t="shared" si="271"/>
        <v>0.84462004021999992</v>
      </c>
      <c r="U655" s="34">
        <f t="shared" si="283"/>
        <v>-1.1068</v>
      </c>
      <c r="V655" s="15">
        <f t="shared" si="284"/>
        <v>0.24846794868262756</v>
      </c>
      <c r="W655" s="34">
        <f t="shared" si="272"/>
        <v>0.74540389574147248</v>
      </c>
      <c r="X655" s="34">
        <f t="shared" si="273"/>
        <v>1.2900000000000023E-2</v>
      </c>
      <c r="Y655" s="15">
        <f t="shared" si="285"/>
        <v>0.50322495527805666</v>
      </c>
      <c r="Z655" s="34">
        <f t="shared" si="274"/>
        <v>1.5096749664791611</v>
      </c>
      <c r="AA655" s="34">
        <f t="shared" si="275"/>
        <v>-0.3819999999999999</v>
      </c>
      <c r="AB655" s="15">
        <f t="shared" si="286"/>
        <v>0.40564461209270181</v>
      </c>
      <c r="AC655" s="34">
        <f t="shared" si="276"/>
        <v>0</v>
      </c>
      <c r="AD655" s="34">
        <f t="shared" si="287"/>
        <v>-0.79680000000000006</v>
      </c>
      <c r="AE655" s="15">
        <f t="shared" si="288"/>
        <v>0.31071044569635931</v>
      </c>
      <c r="AF655" s="34">
        <f t="shared" si="277"/>
        <v>0.93213139923116706</v>
      </c>
      <c r="AG655" s="34">
        <f t="shared" si="278"/>
        <v>0.80779999999999985</v>
      </c>
      <c r="AH655" s="15">
        <f t="shared" si="289"/>
        <v>0.69164049960599694</v>
      </c>
      <c r="AI655" s="34">
        <f t="shared" si="279"/>
        <v>2.0749216371460908</v>
      </c>
      <c r="AJ655" s="34">
        <f t="shared" si="280"/>
        <v>4.2000000000000925E-3</v>
      </c>
      <c r="AK655" s="15">
        <f t="shared" si="290"/>
        <v>0.50104999845650278</v>
      </c>
      <c r="AL655" s="34">
        <f t="shared" si="281"/>
        <v>0</v>
      </c>
      <c r="AM655" s="35">
        <f t="shared" si="291"/>
        <v>10.0000006</v>
      </c>
      <c r="AN655" s="35">
        <f t="shared" si="292"/>
        <v>4.8106989889406337</v>
      </c>
      <c r="AO655" s="35">
        <f t="shared" si="293"/>
        <v>5.1893016110593662</v>
      </c>
      <c r="AP655" s="35">
        <f t="shared" si="294"/>
        <v>6.0000004000000002</v>
      </c>
      <c r="AQ655" s="35">
        <f t="shared" si="295"/>
        <v>3.0070530363772576</v>
      </c>
      <c r="AR655" s="35">
        <f t="shared" si="296"/>
        <v>2.9929473636227426</v>
      </c>
    </row>
    <row r="656" spans="6:44" ht="15.75">
      <c r="F656">
        <v>992</v>
      </c>
      <c r="G656" s="35">
        <v>0.4</v>
      </c>
      <c r="H656" s="35">
        <v>0.8</v>
      </c>
      <c r="I656" s="35">
        <v>1.4000001</v>
      </c>
      <c r="J656" s="35">
        <v>9</v>
      </c>
      <c r="K656" s="35">
        <v>4</v>
      </c>
      <c r="L656" s="35">
        <v>0</v>
      </c>
      <c r="M656" s="35"/>
      <c r="N656" s="35">
        <v>3.0000002000000001</v>
      </c>
      <c r="O656" s="35">
        <v>6.0000004999999996</v>
      </c>
      <c r="P656" s="35">
        <v>0</v>
      </c>
      <c r="Q656" s="35"/>
      <c r="R656" s="34">
        <f t="shared" si="282"/>
        <v>0.4</v>
      </c>
      <c r="S656" s="34">
        <f t="shared" si="270"/>
        <v>0.69200000000000006</v>
      </c>
      <c r="T656" s="34">
        <f t="shared" si="271"/>
        <v>0.56308004022000002</v>
      </c>
      <c r="U656" s="34">
        <f t="shared" si="283"/>
        <v>-1.1068</v>
      </c>
      <c r="V656" s="15">
        <f t="shared" si="284"/>
        <v>0.24846794868262756</v>
      </c>
      <c r="W656" s="34">
        <f t="shared" si="272"/>
        <v>2.2362115381436478</v>
      </c>
      <c r="X656" s="34">
        <f t="shared" si="273"/>
        <v>1.2900000000000023E-2</v>
      </c>
      <c r="Y656" s="15">
        <f t="shared" si="285"/>
        <v>0.50322495527805666</v>
      </c>
      <c r="Z656" s="34">
        <f t="shared" si="274"/>
        <v>2.0128998211122267</v>
      </c>
      <c r="AA656" s="34">
        <f t="shared" si="275"/>
        <v>-0.3819999999999999</v>
      </c>
      <c r="AB656" s="15">
        <f t="shared" si="286"/>
        <v>0.40564461209270181</v>
      </c>
      <c r="AC656" s="34">
        <f t="shared" si="276"/>
        <v>0</v>
      </c>
      <c r="AD656" s="34">
        <f t="shared" si="287"/>
        <v>-0.79680000000000006</v>
      </c>
      <c r="AE656" s="15">
        <f t="shared" si="288"/>
        <v>0.31071044569635931</v>
      </c>
      <c r="AF656" s="34">
        <f t="shared" si="277"/>
        <v>0.93213139923116706</v>
      </c>
      <c r="AG656" s="34">
        <f t="shared" si="278"/>
        <v>0.80779999999999985</v>
      </c>
      <c r="AH656" s="15">
        <f t="shared" si="289"/>
        <v>0.69164049960599694</v>
      </c>
      <c r="AI656" s="34">
        <f t="shared" si="279"/>
        <v>4.1498433434562312</v>
      </c>
      <c r="AJ656" s="34">
        <f t="shared" si="280"/>
        <v>4.2000000000000925E-3</v>
      </c>
      <c r="AK656" s="15">
        <f t="shared" si="290"/>
        <v>0.50104999845650278</v>
      </c>
      <c r="AL656" s="34">
        <f t="shared" si="281"/>
        <v>0</v>
      </c>
      <c r="AM656" s="35">
        <f t="shared" si="291"/>
        <v>15.600000099999999</v>
      </c>
      <c r="AN656" s="35">
        <f t="shared" si="292"/>
        <v>5.9041913994758746</v>
      </c>
      <c r="AO656" s="35">
        <f t="shared" si="293"/>
        <v>9.6958087005241254</v>
      </c>
      <c r="AP656" s="35">
        <f t="shared" si="294"/>
        <v>9.0000006999999993</v>
      </c>
      <c r="AQ656" s="35">
        <f t="shared" si="295"/>
        <v>5.0819747426873985</v>
      </c>
      <c r="AR656" s="35">
        <f t="shared" si="296"/>
        <v>3.9180259573126008</v>
      </c>
    </row>
    <row r="657" spans="6:44" ht="15.75">
      <c r="F657">
        <v>993</v>
      </c>
      <c r="G657" s="35">
        <v>1</v>
      </c>
      <c r="H657" s="35">
        <v>3.0000002000000001</v>
      </c>
      <c r="I657" s="35">
        <v>4.1000003999999999</v>
      </c>
      <c r="J657" s="35">
        <v>1.1000000000000001</v>
      </c>
      <c r="K657" s="35">
        <v>1</v>
      </c>
      <c r="L657" s="35">
        <v>0</v>
      </c>
      <c r="M657" s="35"/>
      <c r="N657" s="35">
        <v>0.70000004999999998</v>
      </c>
      <c r="O657" s="35">
        <v>0</v>
      </c>
      <c r="P657" s="35">
        <v>0</v>
      </c>
      <c r="Q657" s="35"/>
      <c r="R657" s="34">
        <f t="shared" si="282"/>
        <v>1</v>
      </c>
      <c r="S657" s="34">
        <f t="shared" si="270"/>
        <v>2.5950001729999999</v>
      </c>
      <c r="T657" s="34">
        <f t="shared" si="271"/>
        <v>1.6490201608799999</v>
      </c>
      <c r="U657" s="34">
        <f t="shared" si="283"/>
        <v>-1.1068</v>
      </c>
      <c r="V657" s="15">
        <f t="shared" si="284"/>
        <v>0.24846794868262756</v>
      </c>
      <c r="W657" s="34">
        <f t="shared" si="272"/>
        <v>0.27331474355089036</v>
      </c>
      <c r="X657" s="34">
        <f t="shared" si="273"/>
        <v>1.2900000000000023E-2</v>
      </c>
      <c r="Y657" s="15">
        <f t="shared" si="285"/>
        <v>0.50322495527805666</v>
      </c>
      <c r="Z657" s="34">
        <f t="shared" si="274"/>
        <v>0.50322495527805666</v>
      </c>
      <c r="AA657" s="34">
        <f t="shared" si="275"/>
        <v>-0.3819999999999999</v>
      </c>
      <c r="AB657" s="15">
        <f t="shared" si="286"/>
        <v>0.40564461209270181</v>
      </c>
      <c r="AC657" s="34">
        <f t="shared" si="276"/>
        <v>0</v>
      </c>
      <c r="AD657" s="34">
        <f t="shared" si="287"/>
        <v>-0.79680000000000006</v>
      </c>
      <c r="AE657" s="15">
        <f t="shared" si="288"/>
        <v>0.31071044569635931</v>
      </c>
      <c r="AF657" s="34">
        <f t="shared" si="277"/>
        <v>0.21749732752297379</v>
      </c>
      <c r="AG657" s="34">
        <f t="shared" si="278"/>
        <v>0.80779999999999985</v>
      </c>
      <c r="AH657" s="15">
        <f t="shared" si="289"/>
        <v>0.69164049960599694</v>
      </c>
      <c r="AI657" s="34">
        <f t="shared" si="279"/>
        <v>0</v>
      </c>
      <c r="AJ657" s="34">
        <f t="shared" si="280"/>
        <v>4.2000000000000925E-3</v>
      </c>
      <c r="AK657" s="15">
        <f t="shared" si="290"/>
        <v>0.50104999845650278</v>
      </c>
      <c r="AL657" s="34">
        <f t="shared" si="281"/>
        <v>0</v>
      </c>
      <c r="AM657" s="35">
        <f t="shared" si="291"/>
        <v>10.200000600000001</v>
      </c>
      <c r="AN657" s="35">
        <f t="shared" si="292"/>
        <v>6.0205600327089472</v>
      </c>
      <c r="AO657" s="35">
        <f t="shared" si="293"/>
        <v>4.1794405672910537</v>
      </c>
      <c r="AP657" s="35">
        <f t="shared" si="294"/>
        <v>0.70000004999999998</v>
      </c>
      <c r="AQ657" s="35">
        <f t="shared" si="295"/>
        <v>0.21749732752297379</v>
      </c>
      <c r="AR657" s="35">
        <f t="shared" si="296"/>
        <v>0.48250272247702619</v>
      </c>
    </row>
    <row r="658" spans="6:44" ht="15.75">
      <c r="F658">
        <v>994</v>
      </c>
      <c r="G658" s="35">
        <v>2</v>
      </c>
      <c r="H658" s="35">
        <v>2.6000000999999999</v>
      </c>
      <c r="I658" s="35">
        <v>7.7000003000000001</v>
      </c>
      <c r="J658" s="35">
        <v>3.0000002000000001</v>
      </c>
      <c r="K658" s="35">
        <v>5</v>
      </c>
      <c r="L658" s="35">
        <v>0</v>
      </c>
      <c r="M658" s="35"/>
      <c r="N658" s="35">
        <v>1</v>
      </c>
      <c r="O658" s="35">
        <v>1</v>
      </c>
      <c r="P658" s="35">
        <v>0</v>
      </c>
      <c r="Q658" s="35"/>
      <c r="R658" s="34">
        <f t="shared" si="282"/>
        <v>2</v>
      </c>
      <c r="S658" s="34">
        <f t="shared" si="270"/>
        <v>2.2490000864999997</v>
      </c>
      <c r="T658" s="34">
        <f t="shared" si="271"/>
        <v>3.0969401206600002</v>
      </c>
      <c r="U658" s="34">
        <f t="shared" si="283"/>
        <v>-1.1068</v>
      </c>
      <c r="V658" s="15">
        <f t="shared" si="284"/>
        <v>0.24846794868262756</v>
      </c>
      <c r="W658" s="34">
        <f t="shared" si="272"/>
        <v>0.74540389574147248</v>
      </c>
      <c r="X658" s="34">
        <f t="shared" si="273"/>
        <v>1.2900000000000023E-2</v>
      </c>
      <c r="Y658" s="15">
        <f t="shared" si="285"/>
        <v>0.50322495527805666</v>
      </c>
      <c r="Z658" s="34">
        <f t="shared" si="274"/>
        <v>2.5161247763902832</v>
      </c>
      <c r="AA658" s="34">
        <f t="shared" si="275"/>
        <v>-0.3819999999999999</v>
      </c>
      <c r="AB658" s="15">
        <f t="shared" si="286"/>
        <v>0.40564461209270181</v>
      </c>
      <c r="AC658" s="34">
        <f t="shared" si="276"/>
        <v>0</v>
      </c>
      <c r="AD658" s="34">
        <f t="shared" si="287"/>
        <v>-0.79680000000000006</v>
      </c>
      <c r="AE658" s="15">
        <f t="shared" si="288"/>
        <v>0.31071044569635931</v>
      </c>
      <c r="AF658" s="34">
        <f t="shared" si="277"/>
        <v>0.31071044569635931</v>
      </c>
      <c r="AG658" s="34">
        <f t="shared" si="278"/>
        <v>0.80779999999999985</v>
      </c>
      <c r="AH658" s="15">
        <f t="shared" si="289"/>
        <v>0.69164049960599694</v>
      </c>
      <c r="AI658" s="34">
        <f t="shared" si="279"/>
        <v>0.69164049960599694</v>
      </c>
      <c r="AJ658" s="34">
        <f t="shared" si="280"/>
        <v>4.2000000000000925E-3</v>
      </c>
      <c r="AK658" s="15">
        <f t="shared" si="290"/>
        <v>0.50104999845650278</v>
      </c>
      <c r="AL658" s="34">
        <f t="shared" si="281"/>
        <v>0</v>
      </c>
      <c r="AM658" s="35">
        <f t="shared" si="291"/>
        <v>20.300000600000001</v>
      </c>
      <c r="AN658" s="35">
        <f t="shared" si="292"/>
        <v>10.607468879291755</v>
      </c>
      <c r="AO658" s="35">
        <f t="shared" si="293"/>
        <v>9.6925317207082458</v>
      </c>
      <c r="AP658" s="35">
        <f t="shared" si="294"/>
        <v>2</v>
      </c>
      <c r="AQ658" s="35">
        <f t="shared" si="295"/>
        <v>1.0023509453023562</v>
      </c>
      <c r="AR658" s="35">
        <f t="shared" si="296"/>
        <v>0.99764905469764376</v>
      </c>
    </row>
    <row r="659" spans="6:44" ht="15.75">
      <c r="F659">
        <v>995</v>
      </c>
      <c r="G659" s="35">
        <v>2</v>
      </c>
      <c r="H659" s="35">
        <v>2.6000000999999999</v>
      </c>
      <c r="I659" s="35">
        <v>7.7000003000000001</v>
      </c>
      <c r="J659" s="35">
        <v>3.0000002000000001</v>
      </c>
      <c r="K659" s="35">
        <v>5</v>
      </c>
      <c r="L659" s="35">
        <v>0</v>
      </c>
      <c r="M659" s="35"/>
      <c r="N659" s="35">
        <v>1</v>
      </c>
      <c r="O659" s="35">
        <v>1</v>
      </c>
      <c r="P659" s="35">
        <v>0</v>
      </c>
      <c r="Q659" s="35"/>
      <c r="R659" s="34">
        <f t="shared" si="282"/>
        <v>2</v>
      </c>
      <c r="S659" s="34">
        <f t="shared" si="270"/>
        <v>2.2490000864999997</v>
      </c>
      <c r="T659" s="34">
        <f t="shared" si="271"/>
        <v>3.0969401206600002</v>
      </c>
      <c r="U659" s="34">
        <f t="shared" si="283"/>
        <v>-1.1068</v>
      </c>
      <c r="V659" s="15">
        <f t="shared" si="284"/>
        <v>0.24846794868262756</v>
      </c>
      <c r="W659" s="34">
        <f t="shared" si="272"/>
        <v>0.74540389574147248</v>
      </c>
      <c r="X659" s="34">
        <f t="shared" si="273"/>
        <v>1.2900000000000023E-2</v>
      </c>
      <c r="Y659" s="15">
        <f t="shared" si="285"/>
        <v>0.50322495527805666</v>
      </c>
      <c r="Z659" s="34">
        <f t="shared" si="274"/>
        <v>2.5161247763902832</v>
      </c>
      <c r="AA659" s="34">
        <f t="shared" si="275"/>
        <v>-0.3819999999999999</v>
      </c>
      <c r="AB659" s="15">
        <f t="shared" si="286"/>
        <v>0.40564461209270181</v>
      </c>
      <c r="AC659" s="34">
        <f t="shared" si="276"/>
        <v>0</v>
      </c>
      <c r="AD659" s="34">
        <f t="shared" si="287"/>
        <v>-0.79680000000000006</v>
      </c>
      <c r="AE659" s="15">
        <f t="shared" si="288"/>
        <v>0.31071044569635931</v>
      </c>
      <c r="AF659" s="34">
        <f t="shared" si="277"/>
        <v>0.31071044569635931</v>
      </c>
      <c r="AG659" s="34">
        <f t="shared" si="278"/>
        <v>0.80779999999999985</v>
      </c>
      <c r="AH659" s="15">
        <f t="shared" si="289"/>
        <v>0.69164049960599694</v>
      </c>
      <c r="AI659" s="34">
        <f t="shared" si="279"/>
        <v>0.69164049960599694</v>
      </c>
      <c r="AJ659" s="34">
        <f t="shared" si="280"/>
        <v>4.2000000000000925E-3</v>
      </c>
      <c r="AK659" s="15">
        <f t="shared" si="290"/>
        <v>0.50104999845650278</v>
      </c>
      <c r="AL659" s="34">
        <f t="shared" si="281"/>
        <v>0</v>
      </c>
      <c r="AM659" s="35">
        <f t="shared" si="291"/>
        <v>20.300000600000001</v>
      </c>
      <c r="AN659" s="35">
        <f t="shared" si="292"/>
        <v>10.607468879291755</v>
      </c>
      <c r="AO659" s="35">
        <f t="shared" si="293"/>
        <v>9.6925317207082458</v>
      </c>
      <c r="AP659" s="35">
        <f t="shared" si="294"/>
        <v>2</v>
      </c>
      <c r="AQ659" s="35">
        <f t="shared" si="295"/>
        <v>1.0023509453023562</v>
      </c>
      <c r="AR659" s="35">
        <f t="shared" si="296"/>
        <v>0.99764905469764376</v>
      </c>
    </row>
    <row r="660" spans="6:44" ht="15.75">
      <c r="F660">
        <v>996</v>
      </c>
      <c r="G660" s="35">
        <v>1.5000001000000001</v>
      </c>
      <c r="H660" s="35">
        <v>2</v>
      </c>
      <c r="I660" s="35">
        <v>5</v>
      </c>
      <c r="J660" s="35">
        <v>2</v>
      </c>
      <c r="K660" s="35">
        <v>4</v>
      </c>
      <c r="L660" s="35">
        <v>0</v>
      </c>
      <c r="M660" s="35"/>
      <c r="N660" s="35">
        <v>1</v>
      </c>
      <c r="O660" s="35">
        <v>1</v>
      </c>
      <c r="P660" s="35">
        <v>0</v>
      </c>
      <c r="Q660" s="35"/>
      <c r="R660" s="34">
        <f t="shared" si="282"/>
        <v>1.5000001000000001</v>
      </c>
      <c r="S660" s="34">
        <f t="shared" si="270"/>
        <v>1.73</v>
      </c>
      <c r="T660" s="34">
        <f t="shared" si="271"/>
        <v>2.0110000000000001</v>
      </c>
      <c r="U660" s="34">
        <f t="shared" si="283"/>
        <v>-1.1068</v>
      </c>
      <c r="V660" s="15">
        <f t="shared" si="284"/>
        <v>0.24846794868262756</v>
      </c>
      <c r="W660" s="34">
        <f t="shared" si="272"/>
        <v>0.49693589736525512</v>
      </c>
      <c r="X660" s="34">
        <f t="shared" si="273"/>
        <v>1.2900000000000023E-2</v>
      </c>
      <c r="Y660" s="15">
        <f t="shared" si="285"/>
        <v>0.50322495527805666</v>
      </c>
      <c r="Z660" s="34">
        <f t="shared" si="274"/>
        <v>2.0128998211122267</v>
      </c>
      <c r="AA660" s="34">
        <f t="shared" si="275"/>
        <v>-0.3819999999999999</v>
      </c>
      <c r="AB660" s="15">
        <f t="shared" si="286"/>
        <v>0.40564461209270181</v>
      </c>
      <c r="AC660" s="34">
        <f t="shared" si="276"/>
        <v>0</v>
      </c>
      <c r="AD660" s="34">
        <f t="shared" si="287"/>
        <v>-0.79680000000000006</v>
      </c>
      <c r="AE660" s="15">
        <f t="shared" si="288"/>
        <v>0.31071044569635931</v>
      </c>
      <c r="AF660" s="34">
        <f t="shared" si="277"/>
        <v>0.31071044569635931</v>
      </c>
      <c r="AG660" s="34">
        <f t="shared" si="278"/>
        <v>0.80779999999999985</v>
      </c>
      <c r="AH660" s="15">
        <f t="shared" si="289"/>
        <v>0.69164049960599694</v>
      </c>
      <c r="AI660" s="34">
        <f t="shared" si="279"/>
        <v>0.69164049960599694</v>
      </c>
      <c r="AJ660" s="34">
        <f t="shared" si="280"/>
        <v>4.2000000000000925E-3</v>
      </c>
      <c r="AK660" s="15">
        <f t="shared" si="290"/>
        <v>0.50104999845650278</v>
      </c>
      <c r="AL660" s="34">
        <f t="shared" si="281"/>
        <v>0</v>
      </c>
      <c r="AM660" s="35">
        <f t="shared" si="291"/>
        <v>14.500000100000001</v>
      </c>
      <c r="AN660" s="35">
        <f t="shared" si="292"/>
        <v>7.7508358184774817</v>
      </c>
      <c r="AO660" s="35">
        <f t="shared" si="293"/>
        <v>6.7491642815225195</v>
      </c>
      <c r="AP660" s="35">
        <f t="shared" si="294"/>
        <v>2</v>
      </c>
      <c r="AQ660" s="35">
        <f t="shared" si="295"/>
        <v>1.0023509453023562</v>
      </c>
      <c r="AR660" s="35">
        <f t="shared" si="296"/>
        <v>0.99764905469764376</v>
      </c>
    </row>
    <row r="661" spans="6:44" ht="15.75">
      <c r="F661">
        <v>997</v>
      </c>
      <c r="G661" s="35">
        <v>1.5000001000000001</v>
      </c>
      <c r="H661" s="35">
        <v>2</v>
      </c>
      <c r="I661" s="35">
        <v>5</v>
      </c>
      <c r="J661" s="35">
        <v>2</v>
      </c>
      <c r="K661" s="35">
        <v>4</v>
      </c>
      <c r="L661" s="35">
        <v>0</v>
      </c>
      <c r="M661" s="35"/>
      <c r="N661" s="35">
        <v>1</v>
      </c>
      <c r="O661" s="35">
        <v>1</v>
      </c>
      <c r="P661" s="35">
        <v>0</v>
      </c>
      <c r="Q661" s="35"/>
      <c r="R661" s="34">
        <f t="shared" si="282"/>
        <v>1.5000001000000001</v>
      </c>
      <c r="S661" s="34">
        <f t="shared" si="270"/>
        <v>1.73</v>
      </c>
      <c r="T661" s="34">
        <f t="shared" si="271"/>
        <v>2.0110000000000001</v>
      </c>
      <c r="U661" s="34">
        <f t="shared" si="283"/>
        <v>-1.1068</v>
      </c>
      <c r="V661" s="15">
        <f t="shared" si="284"/>
        <v>0.24846794868262756</v>
      </c>
      <c r="W661" s="34">
        <f t="shared" si="272"/>
        <v>0.49693589736525512</v>
      </c>
      <c r="X661" s="34">
        <f t="shared" si="273"/>
        <v>1.2900000000000023E-2</v>
      </c>
      <c r="Y661" s="15">
        <f t="shared" si="285"/>
        <v>0.50322495527805666</v>
      </c>
      <c r="Z661" s="34">
        <f t="shared" si="274"/>
        <v>2.0128998211122267</v>
      </c>
      <c r="AA661" s="34">
        <f t="shared" si="275"/>
        <v>-0.3819999999999999</v>
      </c>
      <c r="AB661" s="15">
        <f t="shared" si="286"/>
        <v>0.40564461209270181</v>
      </c>
      <c r="AC661" s="34">
        <f t="shared" si="276"/>
        <v>0</v>
      </c>
      <c r="AD661" s="34">
        <f t="shared" si="287"/>
        <v>-0.79680000000000006</v>
      </c>
      <c r="AE661" s="15">
        <f t="shared" si="288"/>
        <v>0.31071044569635931</v>
      </c>
      <c r="AF661" s="34">
        <f t="shared" si="277"/>
        <v>0.31071044569635931</v>
      </c>
      <c r="AG661" s="34">
        <f t="shared" si="278"/>
        <v>0.80779999999999985</v>
      </c>
      <c r="AH661" s="15">
        <f t="shared" si="289"/>
        <v>0.69164049960599694</v>
      </c>
      <c r="AI661" s="34">
        <f t="shared" si="279"/>
        <v>0.69164049960599694</v>
      </c>
      <c r="AJ661" s="34">
        <f t="shared" si="280"/>
        <v>4.2000000000000925E-3</v>
      </c>
      <c r="AK661" s="15">
        <f t="shared" si="290"/>
        <v>0.50104999845650278</v>
      </c>
      <c r="AL661" s="34">
        <f t="shared" si="281"/>
        <v>0</v>
      </c>
      <c r="AM661" s="35">
        <f t="shared" si="291"/>
        <v>14.500000100000001</v>
      </c>
      <c r="AN661" s="35">
        <f t="shared" si="292"/>
        <v>7.7508358184774817</v>
      </c>
      <c r="AO661" s="35">
        <f t="shared" si="293"/>
        <v>6.7491642815225195</v>
      </c>
      <c r="AP661" s="35">
        <f t="shared" si="294"/>
        <v>2</v>
      </c>
      <c r="AQ661" s="35">
        <f t="shared" si="295"/>
        <v>1.0023509453023562</v>
      </c>
      <c r="AR661" s="35">
        <f t="shared" si="296"/>
        <v>0.99764905469764376</v>
      </c>
    </row>
    <row r="662" spans="6:44" ht="15.75">
      <c r="F662">
        <v>998</v>
      </c>
      <c r="G662" s="35">
        <v>2</v>
      </c>
      <c r="H662" s="35">
        <v>2.6000000999999999</v>
      </c>
      <c r="I662" s="35">
        <v>7.7000003000000001</v>
      </c>
      <c r="J662" s="35">
        <v>3.0000002000000001</v>
      </c>
      <c r="K662" s="35">
        <v>5</v>
      </c>
      <c r="L662" s="35">
        <v>0</v>
      </c>
      <c r="M662" s="35"/>
      <c r="N662" s="35">
        <v>1</v>
      </c>
      <c r="O662" s="35">
        <v>1</v>
      </c>
      <c r="P662" s="35">
        <v>0</v>
      </c>
      <c r="Q662" s="35"/>
      <c r="R662" s="34">
        <f t="shared" si="282"/>
        <v>2</v>
      </c>
      <c r="S662" s="34">
        <f t="shared" si="270"/>
        <v>2.2490000864999997</v>
      </c>
      <c r="T662" s="34">
        <f t="shared" si="271"/>
        <v>3.0969401206600002</v>
      </c>
      <c r="U662" s="34">
        <f t="shared" si="283"/>
        <v>-1.1068</v>
      </c>
      <c r="V662" s="15">
        <f t="shared" si="284"/>
        <v>0.24846794868262756</v>
      </c>
      <c r="W662" s="34">
        <f t="shared" si="272"/>
        <v>0.74540389574147248</v>
      </c>
      <c r="X662" s="34">
        <f t="shared" si="273"/>
        <v>1.2900000000000023E-2</v>
      </c>
      <c r="Y662" s="15">
        <f t="shared" si="285"/>
        <v>0.50322495527805666</v>
      </c>
      <c r="Z662" s="34">
        <f t="shared" si="274"/>
        <v>2.5161247763902832</v>
      </c>
      <c r="AA662" s="34">
        <f t="shared" si="275"/>
        <v>-0.3819999999999999</v>
      </c>
      <c r="AB662" s="15">
        <f t="shared" si="286"/>
        <v>0.40564461209270181</v>
      </c>
      <c r="AC662" s="34">
        <f t="shared" si="276"/>
        <v>0</v>
      </c>
      <c r="AD662" s="34">
        <f t="shared" si="287"/>
        <v>-0.79680000000000006</v>
      </c>
      <c r="AE662" s="15">
        <f t="shared" si="288"/>
        <v>0.31071044569635931</v>
      </c>
      <c r="AF662" s="34">
        <f t="shared" si="277"/>
        <v>0.31071044569635931</v>
      </c>
      <c r="AG662" s="34">
        <f t="shared" si="278"/>
        <v>0.80779999999999985</v>
      </c>
      <c r="AH662" s="15">
        <f t="shared" si="289"/>
        <v>0.69164049960599694</v>
      </c>
      <c r="AI662" s="34">
        <f t="shared" si="279"/>
        <v>0.69164049960599694</v>
      </c>
      <c r="AJ662" s="34">
        <f t="shared" si="280"/>
        <v>4.2000000000000925E-3</v>
      </c>
      <c r="AK662" s="15">
        <f t="shared" si="290"/>
        <v>0.50104999845650278</v>
      </c>
      <c r="AL662" s="34">
        <f t="shared" si="281"/>
        <v>0</v>
      </c>
      <c r="AM662" s="35">
        <f t="shared" si="291"/>
        <v>20.300000600000001</v>
      </c>
      <c r="AN662" s="35">
        <f t="shared" si="292"/>
        <v>10.607468879291755</v>
      </c>
      <c r="AO662" s="35">
        <f t="shared" si="293"/>
        <v>9.6925317207082458</v>
      </c>
      <c r="AP662" s="35">
        <f t="shared" si="294"/>
        <v>2</v>
      </c>
      <c r="AQ662" s="35">
        <f t="shared" si="295"/>
        <v>1.0023509453023562</v>
      </c>
      <c r="AR662" s="35">
        <f t="shared" si="296"/>
        <v>0.99764905469764376</v>
      </c>
    </row>
    <row r="663" spans="6:44" ht="15.75">
      <c r="F663">
        <v>999</v>
      </c>
      <c r="G663" s="35">
        <v>2</v>
      </c>
      <c r="H663" s="35">
        <v>2.6000000999999999</v>
      </c>
      <c r="I663" s="35">
        <v>7.7000003000000001</v>
      </c>
      <c r="J663" s="35">
        <v>3.0000002000000001</v>
      </c>
      <c r="K663" s="35">
        <v>5</v>
      </c>
      <c r="L663" s="35">
        <v>0</v>
      </c>
      <c r="M663" s="35"/>
      <c r="N663" s="35">
        <v>1</v>
      </c>
      <c r="O663" s="35">
        <v>1</v>
      </c>
      <c r="P663" s="35">
        <v>0</v>
      </c>
      <c r="Q663" s="35"/>
      <c r="R663" s="34">
        <f t="shared" si="282"/>
        <v>2</v>
      </c>
      <c r="S663" s="34">
        <f t="shared" si="270"/>
        <v>2.2490000864999997</v>
      </c>
      <c r="T663" s="34">
        <f t="shared" si="271"/>
        <v>3.0969401206600002</v>
      </c>
      <c r="U663" s="34">
        <f t="shared" si="283"/>
        <v>-1.1068</v>
      </c>
      <c r="V663" s="15">
        <f t="shared" si="284"/>
        <v>0.24846794868262756</v>
      </c>
      <c r="W663" s="34">
        <f t="shared" si="272"/>
        <v>0.74540389574147248</v>
      </c>
      <c r="X663" s="34">
        <f t="shared" si="273"/>
        <v>1.2900000000000023E-2</v>
      </c>
      <c r="Y663" s="15">
        <f t="shared" si="285"/>
        <v>0.50322495527805666</v>
      </c>
      <c r="Z663" s="34">
        <f t="shared" si="274"/>
        <v>2.5161247763902832</v>
      </c>
      <c r="AA663" s="34">
        <f t="shared" si="275"/>
        <v>-0.3819999999999999</v>
      </c>
      <c r="AB663" s="15">
        <f t="shared" si="286"/>
        <v>0.40564461209270181</v>
      </c>
      <c r="AC663" s="34">
        <f t="shared" si="276"/>
        <v>0</v>
      </c>
      <c r="AD663" s="34">
        <f t="shared" si="287"/>
        <v>-0.79680000000000006</v>
      </c>
      <c r="AE663" s="15">
        <f t="shared" si="288"/>
        <v>0.31071044569635931</v>
      </c>
      <c r="AF663" s="34">
        <f t="shared" si="277"/>
        <v>0.31071044569635931</v>
      </c>
      <c r="AG663" s="34">
        <f t="shared" si="278"/>
        <v>0.80779999999999985</v>
      </c>
      <c r="AH663" s="15">
        <f t="shared" si="289"/>
        <v>0.69164049960599694</v>
      </c>
      <c r="AI663" s="34">
        <f t="shared" si="279"/>
        <v>0.69164049960599694</v>
      </c>
      <c r="AJ663" s="34">
        <f t="shared" si="280"/>
        <v>4.2000000000000925E-3</v>
      </c>
      <c r="AK663" s="15">
        <f t="shared" si="290"/>
        <v>0.50104999845650278</v>
      </c>
      <c r="AL663" s="34">
        <f t="shared" si="281"/>
        <v>0</v>
      </c>
      <c r="AM663" s="35">
        <f t="shared" si="291"/>
        <v>20.300000600000001</v>
      </c>
      <c r="AN663" s="35">
        <f t="shared" si="292"/>
        <v>10.607468879291755</v>
      </c>
      <c r="AO663" s="35">
        <f t="shared" si="293"/>
        <v>9.6925317207082458</v>
      </c>
      <c r="AP663" s="35">
        <f t="shared" si="294"/>
        <v>2</v>
      </c>
      <c r="AQ663" s="35">
        <f t="shared" si="295"/>
        <v>1.0023509453023562</v>
      </c>
      <c r="AR663" s="35">
        <f t="shared" si="296"/>
        <v>0.99764905469764376</v>
      </c>
    </row>
    <row r="664" spans="6:44" ht="15.75">
      <c r="F664">
        <v>1000</v>
      </c>
      <c r="G664" s="35">
        <v>1.5000001000000001</v>
      </c>
      <c r="H664" s="35">
        <v>2</v>
      </c>
      <c r="I664" s="35">
        <v>5</v>
      </c>
      <c r="J664" s="35">
        <v>2</v>
      </c>
      <c r="K664" s="35">
        <v>4</v>
      </c>
      <c r="L664" s="35">
        <v>0</v>
      </c>
      <c r="M664" s="35"/>
      <c r="N664" s="35">
        <v>1</v>
      </c>
      <c r="O664" s="35">
        <v>1</v>
      </c>
      <c r="P664" s="35">
        <v>0</v>
      </c>
      <c r="Q664" s="35"/>
      <c r="R664" s="34">
        <f t="shared" si="282"/>
        <v>1.5000001000000001</v>
      </c>
      <c r="S664" s="34">
        <f t="shared" si="270"/>
        <v>1.73</v>
      </c>
      <c r="T664" s="34">
        <f t="shared" si="271"/>
        <v>2.0110000000000001</v>
      </c>
      <c r="U664" s="34">
        <f t="shared" si="283"/>
        <v>-1.1068</v>
      </c>
      <c r="V664" s="15">
        <f t="shared" si="284"/>
        <v>0.24846794868262756</v>
      </c>
      <c r="W664" s="34">
        <f t="shared" si="272"/>
        <v>0.49693589736525512</v>
      </c>
      <c r="X664" s="34">
        <f t="shared" si="273"/>
        <v>1.2900000000000023E-2</v>
      </c>
      <c r="Y664" s="15">
        <f t="shared" si="285"/>
        <v>0.50322495527805666</v>
      </c>
      <c r="Z664" s="34">
        <f t="shared" si="274"/>
        <v>2.0128998211122267</v>
      </c>
      <c r="AA664" s="34">
        <f t="shared" si="275"/>
        <v>-0.3819999999999999</v>
      </c>
      <c r="AB664" s="15">
        <f t="shared" si="286"/>
        <v>0.40564461209270181</v>
      </c>
      <c r="AC664" s="34">
        <f t="shared" si="276"/>
        <v>0</v>
      </c>
      <c r="AD664" s="34">
        <f t="shared" si="287"/>
        <v>-0.79680000000000006</v>
      </c>
      <c r="AE664" s="15">
        <f t="shared" si="288"/>
        <v>0.31071044569635931</v>
      </c>
      <c r="AF664" s="34">
        <f t="shared" si="277"/>
        <v>0.31071044569635931</v>
      </c>
      <c r="AG664" s="34">
        <f t="shared" si="278"/>
        <v>0.80779999999999985</v>
      </c>
      <c r="AH664" s="15">
        <f t="shared" si="289"/>
        <v>0.69164049960599694</v>
      </c>
      <c r="AI664" s="34">
        <f t="shared" si="279"/>
        <v>0.69164049960599694</v>
      </c>
      <c r="AJ664" s="34">
        <f t="shared" si="280"/>
        <v>4.2000000000000925E-3</v>
      </c>
      <c r="AK664" s="15">
        <f t="shared" si="290"/>
        <v>0.50104999845650278</v>
      </c>
      <c r="AL664" s="34">
        <f t="shared" si="281"/>
        <v>0</v>
      </c>
      <c r="AM664" s="35">
        <f t="shared" si="291"/>
        <v>14.500000100000001</v>
      </c>
      <c r="AN664" s="35">
        <f t="shared" si="292"/>
        <v>7.7508358184774817</v>
      </c>
      <c r="AO664" s="35">
        <f t="shared" si="293"/>
        <v>6.7491642815225195</v>
      </c>
      <c r="AP664" s="35">
        <f t="shared" si="294"/>
        <v>2</v>
      </c>
      <c r="AQ664" s="35">
        <f t="shared" si="295"/>
        <v>1.0023509453023562</v>
      </c>
      <c r="AR664" s="35">
        <f t="shared" si="296"/>
        <v>0.99764905469764376</v>
      </c>
    </row>
    <row r="665" spans="6:44" ht="15.75">
      <c r="F665">
        <v>1001</v>
      </c>
      <c r="G665" s="35">
        <v>1.5000001000000001</v>
      </c>
      <c r="H665" s="35">
        <v>2</v>
      </c>
      <c r="I665" s="35">
        <v>5</v>
      </c>
      <c r="J665" s="35">
        <v>2</v>
      </c>
      <c r="K665" s="35">
        <v>4</v>
      </c>
      <c r="L665" s="35">
        <v>0</v>
      </c>
      <c r="M665" s="35"/>
      <c r="N665" s="35">
        <v>1</v>
      </c>
      <c r="O665" s="35">
        <v>1</v>
      </c>
      <c r="P665" s="35">
        <v>0</v>
      </c>
      <c r="Q665" s="35"/>
      <c r="R665" s="34">
        <f t="shared" si="282"/>
        <v>1.5000001000000001</v>
      </c>
      <c r="S665" s="34">
        <f t="shared" si="270"/>
        <v>1.73</v>
      </c>
      <c r="T665" s="34">
        <f t="shared" si="271"/>
        <v>2.0110000000000001</v>
      </c>
      <c r="U665" s="34">
        <f t="shared" si="283"/>
        <v>-1.1068</v>
      </c>
      <c r="V665" s="15">
        <f t="shared" si="284"/>
        <v>0.24846794868262756</v>
      </c>
      <c r="W665" s="34">
        <f t="shared" si="272"/>
        <v>0.49693589736525512</v>
      </c>
      <c r="X665" s="34">
        <f t="shared" si="273"/>
        <v>1.2900000000000023E-2</v>
      </c>
      <c r="Y665" s="15">
        <f t="shared" si="285"/>
        <v>0.50322495527805666</v>
      </c>
      <c r="Z665" s="34">
        <f t="shared" si="274"/>
        <v>2.0128998211122267</v>
      </c>
      <c r="AA665" s="34">
        <f t="shared" si="275"/>
        <v>-0.3819999999999999</v>
      </c>
      <c r="AB665" s="15">
        <f t="shared" si="286"/>
        <v>0.40564461209270181</v>
      </c>
      <c r="AC665" s="34">
        <f t="shared" si="276"/>
        <v>0</v>
      </c>
      <c r="AD665" s="34">
        <f t="shared" si="287"/>
        <v>-0.79680000000000006</v>
      </c>
      <c r="AE665" s="15">
        <f t="shared" si="288"/>
        <v>0.31071044569635931</v>
      </c>
      <c r="AF665" s="34">
        <f t="shared" si="277"/>
        <v>0.31071044569635931</v>
      </c>
      <c r="AG665" s="34">
        <f t="shared" si="278"/>
        <v>0.80779999999999985</v>
      </c>
      <c r="AH665" s="15">
        <f t="shared" si="289"/>
        <v>0.69164049960599694</v>
      </c>
      <c r="AI665" s="34">
        <f t="shared" si="279"/>
        <v>0.69164049960599694</v>
      </c>
      <c r="AJ665" s="34">
        <f t="shared" si="280"/>
        <v>4.2000000000000925E-3</v>
      </c>
      <c r="AK665" s="15">
        <f t="shared" si="290"/>
        <v>0.50104999845650278</v>
      </c>
      <c r="AL665" s="34">
        <f t="shared" si="281"/>
        <v>0</v>
      </c>
      <c r="AM665" s="35">
        <f t="shared" si="291"/>
        <v>14.500000100000001</v>
      </c>
      <c r="AN665" s="35">
        <f t="shared" si="292"/>
        <v>7.7508358184774817</v>
      </c>
      <c r="AO665" s="35">
        <f t="shared" si="293"/>
        <v>6.7491642815225195</v>
      </c>
      <c r="AP665" s="35">
        <f t="shared" si="294"/>
        <v>2</v>
      </c>
      <c r="AQ665" s="35">
        <f t="shared" si="295"/>
        <v>1.0023509453023562</v>
      </c>
      <c r="AR665" s="35">
        <f t="shared" si="296"/>
        <v>0.99764905469764376</v>
      </c>
    </row>
    <row r="666" spans="6:44" ht="15.75">
      <c r="F666">
        <v>1002</v>
      </c>
      <c r="G666" s="35">
        <v>0.1</v>
      </c>
      <c r="H666" s="35">
        <v>1.1000000000000001</v>
      </c>
      <c r="I666" s="35">
        <v>1.9000001</v>
      </c>
      <c r="J666" s="35">
        <v>7.0000004999999996</v>
      </c>
      <c r="K666" s="35">
        <v>12.000000999999999</v>
      </c>
      <c r="L666" s="35">
        <v>12.000000999999999</v>
      </c>
      <c r="M666" s="35"/>
      <c r="N666" s="35">
        <v>3.0000002000000001</v>
      </c>
      <c r="O666" s="35">
        <v>2</v>
      </c>
      <c r="P666" s="35">
        <v>2</v>
      </c>
      <c r="Q666" s="35"/>
      <c r="R666" s="34">
        <f t="shared" si="282"/>
        <v>0.1</v>
      </c>
      <c r="S666" s="34">
        <f t="shared" si="270"/>
        <v>0.95150000000000001</v>
      </c>
      <c r="T666" s="34">
        <f t="shared" si="271"/>
        <v>0.76418004021999997</v>
      </c>
      <c r="U666" s="34">
        <f t="shared" si="283"/>
        <v>-1.1068</v>
      </c>
      <c r="V666" s="15">
        <f t="shared" si="284"/>
        <v>0.24846794868262756</v>
      </c>
      <c r="W666" s="34">
        <f t="shared" si="272"/>
        <v>1.7392757650123671</v>
      </c>
      <c r="X666" s="34">
        <f t="shared" si="273"/>
        <v>1.2900000000000023E-2</v>
      </c>
      <c r="Y666" s="15">
        <f t="shared" si="285"/>
        <v>0.50322495527805666</v>
      </c>
      <c r="Z666" s="34">
        <f t="shared" si="274"/>
        <v>6.0386999665616345</v>
      </c>
      <c r="AA666" s="34">
        <f t="shared" si="275"/>
        <v>-0.3819999999999999</v>
      </c>
      <c r="AB666" s="15">
        <f t="shared" si="286"/>
        <v>0.40564461209270181</v>
      </c>
      <c r="AC666" s="34">
        <f t="shared" si="276"/>
        <v>4.8677357507570331</v>
      </c>
      <c r="AD666" s="34">
        <f t="shared" si="287"/>
        <v>-0.79680000000000006</v>
      </c>
      <c r="AE666" s="15">
        <f t="shared" si="288"/>
        <v>0.31071044569635931</v>
      </c>
      <c r="AF666" s="34">
        <f t="shared" si="277"/>
        <v>0.93213139923116706</v>
      </c>
      <c r="AG666" s="34">
        <f t="shared" si="278"/>
        <v>0.80779999999999985</v>
      </c>
      <c r="AH666" s="15">
        <f t="shared" si="289"/>
        <v>0.69164049960599694</v>
      </c>
      <c r="AI666" s="34">
        <f t="shared" si="279"/>
        <v>1.3832809992119939</v>
      </c>
      <c r="AJ666" s="34">
        <f t="shared" si="280"/>
        <v>4.2000000000000925E-3</v>
      </c>
      <c r="AK666" s="15">
        <f t="shared" si="290"/>
        <v>0.50104999845650278</v>
      </c>
      <c r="AL666" s="34">
        <f t="shared" si="281"/>
        <v>1.0020999969130056</v>
      </c>
      <c r="AM666" s="35">
        <f t="shared" si="291"/>
        <v>34.100002599999996</v>
      </c>
      <c r="AN666" s="35">
        <f t="shared" si="292"/>
        <v>14.461391522551034</v>
      </c>
      <c r="AO666" s="35">
        <f t="shared" si="293"/>
        <v>19.638611077448964</v>
      </c>
      <c r="AP666" s="35">
        <f t="shared" si="294"/>
        <v>7.0000002000000006</v>
      </c>
      <c r="AQ666" s="35">
        <f t="shared" si="295"/>
        <v>3.3175123953561663</v>
      </c>
      <c r="AR666" s="35">
        <f t="shared" si="296"/>
        <v>3.6824878046438343</v>
      </c>
    </row>
    <row r="667" spans="6:44" ht="15.75">
      <c r="F667">
        <v>1003</v>
      </c>
      <c r="G667" s="35">
        <v>0.5</v>
      </c>
      <c r="H667" s="35">
        <v>1.1000000000000001</v>
      </c>
      <c r="I667" s="35">
        <v>0.8</v>
      </c>
      <c r="J667" s="35">
        <v>3.18</v>
      </c>
      <c r="K667" s="35">
        <v>12.730000499999999</v>
      </c>
      <c r="L667" s="35">
        <v>0</v>
      </c>
      <c r="M667" s="35"/>
      <c r="N667" s="35">
        <v>8</v>
      </c>
      <c r="O667" s="35">
        <v>15.000000999999999</v>
      </c>
      <c r="P667" s="35">
        <v>20</v>
      </c>
      <c r="Q667" s="35"/>
      <c r="R667" s="34">
        <f t="shared" si="282"/>
        <v>0.5</v>
      </c>
      <c r="S667" s="34">
        <f t="shared" si="270"/>
        <v>0.95150000000000001</v>
      </c>
      <c r="T667" s="34">
        <f t="shared" si="271"/>
        <v>0.32176000000000005</v>
      </c>
      <c r="U667" s="34">
        <f t="shared" si="283"/>
        <v>-1.1068</v>
      </c>
      <c r="V667" s="15">
        <f t="shared" si="284"/>
        <v>0.24846794868262756</v>
      </c>
      <c r="W667" s="34">
        <f t="shared" si="272"/>
        <v>0.7901280768107557</v>
      </c>
      <c r="X667" s="34">
        <f t="shared" si="273"/>
        <v>1.2900000000000023E-2</v>
      </c>
      <c r="Y667" s="15">
        <f t="shared" si="285"/>
        <v>0.50322495527805666</v>
      </c>
      <c r="Z667" s="34">
        <f t="shared" si="274"/>
        <v>6.4060539323021386</v>
      </c>
      <c r="AA667" s="34">
        <f t="shared" si="275"/>
        <v>-0.3819999999999999</v>
      </c>
      <c r="AB667" s="15">
        <f t="shared" si="286"/>
        <v>0.40564461209270181</v>
      </c>
      <c r="AC667" s="34">
        <f t="shared" si="276"/>
        <v>0</v>
      </c>
      <c r="AD667" s="34">
        <f t="shared" si="287"/>
        <v>-0.79680000000000006</v>
      </c>
      <c r="AE667" s="15">
        <f t="shared" si="288"/>
        <v>0.31071044569635931</v>
      </c>
      <c r="AF667" s="34">
        <f t="shared" si="277"/>
        <v>2.4856835655708744</v>
      </c>
      <c r="AG667" s="34">
        <f t="shared" si="278"/>
        <v>0.80779999999999985</v>
      </c>
      <c r="AH667" s="15">
        <f t="shared" si="289"/>
        <v>0.69164049960599694</v>
      </c>
      <c r="AI667" s="34">
        <f t="shared" si="279"/>
        <v>10.374608185730454</v>
      </c>
      <c r="AJ667" s="34">
        <f t="shared" si="280"/>
        <v>4.2000000000000925E-3</v>
      </c>
      <c r="AK667" s="15">
        <f t="shared" si="290"/>
        <v>0.50104999845650278</v>
      </c>
      <c r="AL667" s="34">
        <f t="shared" si="281"/>
        <v>10.020999969130056</v>
      </c>
      <c r="AM667" s="35">
        <f t="shared" si="291"/>
        <v>18.310000500000001</v>
      </c>
      <c r="AN667" s="35">
        <f t="shared" si="292"/>
        <v>8.9694420091128944</v>
      </c>
      <c r="AO667" s="35">
        <f t="shared" si="293"/>
        <v>9.3405584908871067</v>
      </c>
      <c r="AP667" s="35">
        <f t="shared" si="294"/>
        <v>43.000000999999997</v>
      </c>
      <c r="AQ667" s="35">
        <f t="shared" si="295"/>
        <v>22.881291720431385</v>
      </c>
      <c r="AR667" s="35">
        <f t="shared" si="296"/>
        <v>20.118709279568613</v>
      </c>
    </row>
    <row r="668" spans="6:44" ht="15.75">
      <c r="F668">
        <v>1004</v>
      </c>
      <c r="G668" s="35">
        <v>1</v>
      </c>
      <c r="H668" s="35">
        <v>1</v>
      </c>
      <c r="I668" s="35">
        <v>3.5000002000000001</v>
      </c>
      <c r="J668" s="35">
        <v>8.4500010000000003</v>
      </c>
      <c r="K668" s="35">
        <v>4.42</v>
      </c>
      <c r="L668" s="35">
        <v>3.7900002000000002</v>
      </c>
      <c r="M668" s="35"/>
      <c r="N668" s="35">
        <v>2.25</v>
      </c>
      <c r="O668" s="35">
        <v>4</v>
      </c>
      <c r="P668" s="35">
        <v>7.0000004999999996</v>
      </c>
      <c r="Q668" s="35"/>
      <c r="R668" s="34">
        <f t="shared" si="282"/>
        <v>1</v>
      </c>
      <c r="S668" s="34">
        <f t="shared" si="270"/>
        <v>0.86499999999999999</v>
      </c>
      <c r="T668" s="34">
        <f t="shared" si="271"/>
        <v>1.4077000804399999</v>
      </c>
      <c r="U668" s="34">
        <f t="shared" si="283"/>
        <v>-1.1068</v>
      </c>
      <c r="V668" s="15">
        <f t="shared" si="284"/>
        <v>0.24846794868262756</v>
      </c>
      <c r="W668" s="34">
        <f t="shared" si="272"/>
        <v>2.0995544148361516</v>
      </c>
      <c r="X668" s="34">
        <f t="shared" si="273"/>
        <v>1.2900000000000023E-2</v>
      </c>
      <c r="Y668" s="15">
        <f t="shared" si="285"/>
        <v>0.50322495527805666</v>
      </c>
      <c r="Z668" s="34">
        <f t="shared" si="274"/>
        <v>2.2242543023290104</v>
      </c>
      <c r="AA668" s="34">
        <f t="shared" si="275"/>
        <v>-0.3819999999999999</v>
      </c>
      <c r="AB668" s="15">
        <f t="shared" si="286"/>
        <v>0.40564461209270181</v>
      </c>
      <c r="AC668" s="34">
        <f t="shared" si="276"/>
        <v>1.5373931609602622</v>
      </c>
      <c r="AD668" s="34">
        <f t="shared" si="287"/>
        <v>-0.79680000000000006</v>
      </c>
      <c r="AE668" s="15">
        <f t="shared" si="288"/>
        <v>0.31071044569635931</v>
      </c>
      <c r="AF668" s="34">
        <f t="shared" si="277"/>
        <v>0.69909850281680841</v>
      </c>
      <c r="AG668" s="34">
        <f t="shared" si="278"/>
        <v>0.80779999999999985</v>
      </c>
      <c r="AH668" s="15">
        <f t="shared" si="289"/>
        <v>0.69164049960599694</v>
      </c>
      <c r="AI668" s="34">
        <f t="shared" si="279"/>
        <v>2.7665619984239878</v>
      </c>
      <c r="AJ668" s="34">
        <f t="shared" si="280"/>
        <v>4.2000000000000925E-3</v>
      </c>
      <c r="AK668" s="15">
        <f t="shared" si="290"/>
        <v>0.50104999845650278</v>
      </c>
      <c r="AL668" s="34">
        <f t="shared" si="281"/>
        <v>3.5073502397205183</v>
      </c>
      <c r="AM668" s="35">
        <f t="shared" si="291"/>
        <v>22.160001400000002</v>
      </c>
      <c r="AN668" s="35">
        <f t="shared" si="292"/>
        <v>9.1339019585654242</v>
      </c>
      <c r="AO668" s="35">
        <f t="shared" si="293"/>
        <v>13.026099441434578</v>
      </c>
      <c r="AP668" s="35">
        <f t="shared" si="294"/>
        <v>13.250000499999999</v>
      </c>
      <c r="AQ668" s="35">
        <f t="shared" si="295"/>
        <v>6.973010740961314</v>
      </c>
      <c r="AR668" s="35">
        <f t="shared" si="296"/>
        <v>6.2769897590386847</v>
      </c>
    </row>
    <row r="669" spans="6:44" ht="15.75">
      <c r="F669">
        <v>1005</v>
      </c>
      <c r="G669" s="35">
        <v>1.2</v>
      </c>
      <c r="H669" s="35">
        <v>2</v>
      </c>
      <c r="I669" s="35">
        <v>3.5000002000000001</v>
      </c>
      <c r="J669" s="35">
        <v>5.69</v>
      </c>
      <c r="K669" s="35">
        <v>12.000000999999999</v>
      </c>
      <c r="L669" s="35">
        <v>7.6600003000000001</v>
      </c>
      <c r="M669" s="35"/>
      <c r="N669" s="35">
        <v>2.25</v>
      </c>
      <c r="O669" s="35">
        <v>7.0000004999999996</v>
      </c>
      <c r="P669" s="35">
        <v>10</v>
      </c>
      <c r="Q669" s="35"/>
      <c r="R669" s="34">
        <f t="shared" si="282"/>
        <v>1.2</v>
      </c>
      <c r="S669" s="34">
        <f t="shared" si="270"/>
        <v>1.73</v>
      </c>
      <c r="T669" s="34">
        <f t="shared" si="271"/>
        <v>1.4077000804399999</v>
      </c>
      <c r="U669" s="34">
        <f t="shared" si="283"/>
        <v>-1.1068</v>
      </c>
      <c r="V669" s="15">
        <f t="shared" si="284"/>
        <v>0.24846794868262756</v>
      </c>
      <c r="W669" s="34">
        <f t="shared" si="272"/>
        <v>1.413782628004151</v>
      </c>
      <c r="X669" s="34">
        <f t="shared" si="273"/>
        <v>1.2900000000000023E-2</v>
      </c>
      <c r="Y669" s="15">
        <f t="shared" si="285"/>
        <v>0.50322495527805666</v>
      </c>
      <c r="Z669" s="34">
        <f t="shared" si="274"/>
        <v>6.0386999665616345</v>
      </c>
      <c r="AA669" s="34">
        <f t="shared" si="275"/>
        <v>-0.3819999999999999</v>
      </c>
      <c r="AB669" s="15">
        <f t="shared" si="286"/>
        <v>0.40564461209270181</v>
      </c>
      <c r="AC669" s="34">
        <f t="shared" si="276"/>
        <v>3.1072378503234797</v>
      </c>
      <c r="AD669" s="34">
        <f t="shared" si="287"/>
        <v>-0.79680000000000006</v>
      </c>
      <c r="AE669" s="15">
        <f t="shared" si="288"/>
        <v>0.31071044569635931</v>
      </c>
      <c r="AF669" s="34">
        <f t="shared" si="277"/>
        <v>0.69909850281680841</v>
      </c>
      <c r="AG669" s="34">
        <f t="shared" si="278"/>
        <v>0.80779999999999985</v>
      </c>
      <c r="AH669" s="15">
        <f t="shared" si="289"/>
        <v>0.69164049960599694</v>
      </c>
      <c r="AI669" s="34">
        <f t="shared" si="279"/>
        <v>4.8414838430622282</v>
      </c>
      <c r="AJ669" s="34">
        <f t="shared" si="280"/>
        <v>4.2000000000000925E-3</v>
      </c>
      <c r="AK669" s="15">
        <f t="shared" si="290"/>
        <v>0.50104999845650278</v>
      </c>
      <c r="AL669" s="34">
        <f t="shared" si="281"/>
        <v>5.010499984565028</v>
      </c>
      <c r="AM669" s="35">
        <f t="shared" si="291"/>
        <v>32.0500015</v>
      </c>
      <c r="AN669" s="35">
        <f t="shared" si="292"/>
        <v>14.897420525329263</v>
      </c>
      <c r="AO669" s="35">
        <f t="shared" si="293"/>
        <v>17.152580974670737</v>
      </c>
      <c r="AP669" s="35">
        <f t="shared" si="294"/>
        <v>19.250000499999999</v>
      </c>
      <c r="AQ669" s="35">
        <f t="shared" si="295"/>
        <v>10.551082330444064</v>
      </c>
      <c r="AR669" s="35">
        <f t="shared" si="296"/>
        <v>8.6989181695559346</v>
      </c>
    </row>
    <row r="670" spans="6:44" ht="15.75">
      <c r="F670">
        <v>1006</v>
      </c>
      <c r="G670" s="35"/>
      <c r="H670" s="35"/>
      <c r="I670" s="35"/>
      <c r="J670" s="35"/>
      <c r="K670" s="35"/>
      <c r="L670" s="35"/>
      <c r="M670" s="35"/>
      <c r="N670" s="35"/>
      <c r="O670" s="35"/>
      <c r="P670" s="35"/>
      <c r="Q670" s="35"/>
      <c r="R670" s="34">
        <f t="shared" si="282"/>
        <v>0</v>
      </c>
      <c r="S670" s="34">
        <f t="shared" si="270"/>
        <v>0</v>
      </c>
      <c r="T670" s="34">
        <f t="shared" si="271"/>
        <v>0</v>
      </c>
      <c r="U670" s="34">
        <f t="shared" si="283"/>
        <v>-1.1068</v>
      </c>
      <c r="V670" s="15">
        <f t="shared" si="284"/>
        <v>0.24846794868262756</v>
      </c>
      <c r="W670" s="34">
        <f t="shared" si="272"/>
        <v>0</v>
      </c>
      <c r="X670" s="34">
        <f t="shared" si="273"/>
        <v>1.2900000000000023E-2</v>
      </c>
      <c r="Y670" s="15">
        <f t="shared" si="285"/>
        <v>0.50322495527805666</v>
      </c>
      <c r="Z670" s="34">
        <f t="shared" si="274"/>
        <v>0</v>
      </c>
      <c r="AA670" s="34">
        <f t="shared" si="275"/>
        <v>-0.3819999999999999</v>
      </c>
      <c r="AB670" s="15">
        <f t="shared" si="286"/>
        <v>0.40564461209270181</v>
      </c>
      <c r="AC670" s="34">
        <f t="shared" si="276"/>
        <v>0</v>
      </c>
      <c r="AD670" s="34">
        <f t="shared" si="287"/>
        <v>-0.79680000000000006</v>
      </c>
      <c r="AE670" s="15">
        <f t="shared" si="288"/>
        <v>0.31071044569635931</v>
      </c>
      <c r="AF670" s="34">
        <f t="shared" si="277"/>
        <v>0</v>
      </c>
      <c r="AG670" s="34">
        <f t="shared" si="278"/>
        <v>0.80779999999999985</v>
      </c>
      <c r="AH670" s="15">
        <f t="shared" si="289"/>
        <v>0.69164049960599694</v>
      </c>
      <c r="AI670" s="34">
        <f t="shared" si="279"/>
        <v>0</v>
      </c>
      <c r="AJ670" s="34">
        <f t="shared" si="280"/>
        <v>4.2000000000000925E-3</v>
      </c>
      <c r="AK670" s="15">
        <f t="shared" si="290"/>
        <v>0.50104999845650278</v>
      </c>
      <c r="AL670" s="34">
        <f t="shared" si="281"/>
        <v>0</v>
      </c>
      <c r="AM670" s="35">
        <f t="shared" si="291"/>
        <v>0</v>
      </c>
      <c r="AN670" s="35">
        <f t="shared" si="292"/>
        <v>0</v>
      </c>
      <c r="AO670" s="35">
        <f t="shared" si="293"/>
        <v>0</v>
      </c>
      <c r="AP670" s="35">
        <f t="shared" si="294"/>
        <v>0</v>
      </c>
      <c r="AQ670" s="35">
        <f t="shared" si="295"/>
        <v>0</v>
      </c>
      <c r="AR670" s="35">
        <f t="shared" si="296"/>
        <v>0</v>
      </c>
    </row>
    <row r="671" spans="6:44" ht="15.75">
      <c r="F671">
        <v>1007</v>
      </c>
      <c r="G671" s="35">
        <v>4.0000002999999999E-2</v>
      </c>
      <c r="H671" s="35">
        <v>1.0000001E-2</v>
      </c>
      <c r="I671" s="35">
        <v>0</v>
      </c>
      <c r="J671" s="35">
        <v>0</v>
      </c>
      <c r="K671" s="35">
        <v>0</v>
      </c>
      <c r="L671" s="35">
        <v>0</v>
      </c>
      <c r="M671" s="35"/>
      <c r="N671" s="35"/>
      <c r="O671" s="35"/>
      <c r="P671" s="35"/>
      <c r="Q671" s="35"/>
      <c r="R671" s="34">
        <f t="shared" si="282"/>
        <v>4.0000002999999999E-2</v>
      </c>
      <c r="S671" s="34">
        <f t="shared" si="270"/>
        <v>8.6500008650000001E-3</v>
      </c>
      <c r="T671" s="34">
        <f t="shared" si="271"/>
        <v>0</v>
      </c>
      <c r="U671" s="34">
        <f t="shared" si="283"/>
        <v>-1.1068</v>
      </c>
      <c r="V671" s="15">
        <f t="shared" si="284"/>
        <v>0.24846794868262756</v>
      </c>
      <c r="W671" s="34">
        <f t="shared" si="272"/>
        <v>0</v>
      </c>
      <c r="X671" s="34">
        <f t="shared" si="273"/>
        <v>1.2900000000000023E-2</v>
      </c>
      <c r="Y671" s="15">
        <f t="shared" si="285"/>
        <v>0.50322495527805666</v>
      </c>
      <c r="Z671" s="34">
        <f t="shared" si="274"/>
        <v>0</v>
      </c>
      <c r="AA671" s="34">
        <f t="shared" si="275"/>
        <v>-0.3819999999999999</v>
      </c>
      <c r="AB671" s="15">
        <f t="shared" si="286"/>
        <v>0.40564461209270181</v>
      </c>
      <c r="AC671" s="34">
        <f t="shared" si="276"/>
        <v>0</v>
      </c>
      <c r="AD671" s="34">
        <f t="shared" si="287"/>
        <v>-0.79680000000000006</v>
      </c>
      <c r="AE671" s="15">
        <f t="shared" si="288"/>
        <v>0.31071044569635931</v>
      </c>
      <c r="AF671" s="34">
        <f t="shared" si="277"/>
        <v>0</v>
      </c>
      <c r="AG671" s="34">
        <f t="shared" si="278"/>
        <v>0.80779999999999985</v>
      </c>
      <c r="AH671" s="15">
        <f t="shared" si="289"/>
        <v>0.69164049960599694</v>
      </c>
      <c r="AI671" s="34">
        <f t="shared" si="279"/>
        <v>0</v>
      </c>
      <c r="AJ671" s="34">
        <f t="shared" si="280"/>
        <v>4.2000000000000925E-3</v>
      </c>
      <c r="AK671" s="15">
        <f t="shared" si="290"/>
        <v>0.50104999845650278</v>
      </c>
      <c r="AL671" s="34">
        <f t="shared" si="281"/>
        <v>0</v>
      </c>
      <c r="AM671" s="35">
        <f t="shared" si="291"/>
        <v>5.0000004000000001E-2</v>
      </c>
      <c r="AN671" s="35">
        <f t="shared" si="292"/>
        <v>4.8650003864999999E-2</v>
      </c>
      <c r="AO671" s="35">
        <f t="shared" si="293"/>
        <v>1.3500001350000013E-3</v>
      </c>
      <c r="AP671" s="35">
        <f t="shared" si="294"/>
        <v>0</v>
      </c>
      <c r="AQ671" s="35">
        <f t="shared" si="295"/>
        <v>0</v>
      </c>
      <c r="AR671" s="35">
        <f t="shared" si="296"/>
        <v>0</v>
      </c>
    </row>
    <row r="672" spans="6:44" ht="15.75">
      <c r="F672">
        <v>1008</v>
      </c>
      <c r="G672" s="35">
        <v>6.0000001999999997E-2</v>
      </c>
      <c r="H672" s="35">
        <v>2.0000001E-2</v>
      </c>
      <c r="I672" s="35">
        <v>0</v>
      </c>
      <c r="J672" s="35">
        <v>0</v>
      </c>
      <c r="K672" s="35">
        <v>0</v>
      </c>
      <c r="L672" s="35">
        <v>0</v>
      </c>
      <c r="M672" s="35"/>
      <c r="N672" s="35"/>
      <c r="O672" s="35"/>
      <c r="P672" s="35"/>
      <c r="Q672" s="35"/>
      <c r="R672" s="34">
        <f t="shared" si="282"/>
        <v>6.0000001999999997E-2</v>
      </c>
      <c r="S672" s="34">
        <f t="shared" si="270"/>
        <v>1.7300000864999998E-2</v>
      </c>
      <c r="T672" s="34">
        <f t="shared" si="271"/>
        <v>0</v>
      </c>
      <c r="U672" s="34">
        <f t="shared" si="283"/>
        <v>-1.1068</v>
      </c>
      <c r="V672" s="15">
        <f t="shared" si="284"/>
        <v>0.24846794868262756</v>
      </c>
      <c r="W672" s="34">
        <f t="shared" si="272"/>
        <v>0</v>
      </c>
      <c r="X672" s="34">
        <f t="shared" si="273"/>
        <v>1.2900000000000023E-2</v>
      </c>
      <c r="Y672" s="15">
        <f t="shared" si="285"/>
        <v>0.50322495527805666</v>
      </c>
      <c r="Z672" s="34">
        <f t="shared" si="274"/>
        <v>0</v>
      </c>
      <c r="AA672" s="34">
        <f t="shared" si="275"/>
        <v>-0.3819999999999999</v>
      </c>
      <c r="AB672" s="15">
        <f t="shared" si="286"/>
        <v>0.40564461209270181</v>
      </c>
      <c r="AC672" s="34">
        <f t="shared" si="276"/>
        <v>0</v>
      </c>
      <c r="AD672" s="34">
        <f t="shared" si="287"/>
        <v>-0.79680000000000006</v>
      </c>
      <c r="AE672" s="15">
        <f t="shared" si="288"/>
        <v>0.31071044569635931</v>
      </c>
      <c r="AF672" s="34">
        <f t="shared" si="277"/>
        <v>0</v>
      </c>
      <c r="AG672" s="34">
        <f t="shared" si="278"/>
        <v>0.80779999999999985</v>
      </c>
      <c r="AH672" s="15">
        <f t="shared" si="289"/>
        <v>0.69164049960599694</v>
      </c>
      <c r="AI672" s="34">
        <f t="shared" si="279"/>
        <v>0</v>
      </c>
      <c r="AJ672" s="34">
        <f t="shared" si="280"/>
        <v>4.2000000000000925E-3</v>
      </c>
      <c r="AK672" s="15">
        <f t="shared" si="290"/>
        <v>0.50104999845650278</v>
      </c>
      <c r="AL672" s="34">
        <f t="shared" si="281"/>
        <v>0</v>
      </c>
      <c r="AM672" s="35">
        <f t="shared" si="291"/>
        <v>8.0000003E-2</v>
      </c>
      <c r="AN672" s="35">
        <f t="shared" si="292"/>
        <v>7.7300002864999995E-2</v>
      </c>
      <c r="AO672" s="35">
        <f t="shared" si="293"/>
        <v>2.7000001350000052E-3</v>
      </c>
      <c r="AP672" s="35">
        <f t="shared" si="294"/>
        <v>0</v>
      </c>
      <c r="AQ672" s="35">
        <f t="shared" si="295"/>
        <v>0</v>
      </c>
      <c r="AR672" s="35">
        <f t="shared" si="296"/>
        <v>0</v>
      </c>
    </row>
    <row r="673" spans="6:44" ht="15.75">
      <c r="F673">
        <v>1009</v>
      </c>
      <c r="G673" s="35">
        <v>0.09</v>
      </c>
      <c r="H673" s="35">
        <v>3.0000000999999998E-2</v>
      </c>
      <c r="I673" s="35">
        <v>0</v>
      </c>
      <c r="J673" s="35">
        <v>0</v>
      </c>
      <c r="K673" s="35">
        <v>0</v>
      </c>
      <c r="L673" s="35">
        <v>0</v>
      </c>
      <c r="M673" s="35"/>
      <c r="N673" s="35"/>
      <c r="O673" s="35"/>
      <c r="P673" s="35"/>
      <c r="Q673" s="35"/>
      <c r="R673" s="34">
        <f t="shared" si="282"/>
        <v>0.09</v>
      </c>
      <c r="S673" s="34">
        <f t="shared" si="270"/>
        <v>2.5950000865E-2</v>
      </c>
      <c r="T673" s="34">
        <f t="shared" si="271"/>
        <v>0</v>
      </c>
      <c r="U673" s="34">
        <f t="shared" si="283"/>
        <v>-1.1068</v>
      </c>
      <c r="V673" s="15">
        <f t="shared" si="284"/>
        <v>0.24846794868262756</v>
      </c>
      <c r="W673" s="34">
        <f t="shared" si="272"/>
        <v>0</v>
      </c>
      <c r="X673" s="34">
        <f t="shared" si="273"/>
        <v>1.2900000000000023E-2</v>
      </c>
      <c r="Y673" s="15">
        <f t="shared" si="285"/>
        <v>0.50322495527805666</v>
      </c>
      <c r="Z673" s="34">
        <f t="shared" si="274"/>
        <v>0</v>
      </c>
      <c r="AA673" s="34">
        <f t="shared" si="275"/>
        <v>-0.3819999999999999</v>
      </c>
      <c r="AB673" s="15">
        <f t="shared" si="286"/>
        <v>0.40564461209270181</v>
      </c>
      <c r="AC673" s="34">
        <f t="shared" si="276"/>
        <v>0</v>
      </c>
      <c r="AD673" s="34">
        <f t="shared" si="287"/>
        <v>-0.79680000000000006</v>
      </c>
      <c r="AE673" s="15">
        <f t="shared" si="288"/>
        <v>0.31071044569635931</v>
      </c>
      <c r="AF673" s="34">
        <f t="shared" si="277"/>
        <v>0</v>
      </c>
      <c r="AG673" s="34">
        <f t="shared" si="278"/>
        <v>0.80779999999999985</v>
      </c>
      <c r="AH673" s="15">
        <f t="shared" si="289"/>
        <v>0.69164049960599694</v>
      </c>
      <c r="AI673" s="34">
        <f t="shared" si="279"/>
        <v>0</v>
      </c>
      <c r="AJ673" s="34">
        <f t="shared" si="280"/>
        <v>4.2000000000000925E-3</v>
      </c>
      <c r="AK673" s="15">
        <f t="shared" si="290"/>
        <v>0.50104999845650278</v>
      </c>
      <c r="AL673" s="34">
        <f t="shared" si="281"/>
        <v>0</v>
      </c>
      <c r="AM673" s="35">
        <f t="shared" si="291"/>
        <v>0.120000001</v>
      </c>
      <c r="AN673" s="35">
        <f t="shared" si="292"/>
        <v>0.115950000865</v>
      </c>
      <c r="AO673" s="35">
        <f t="shared" si="293"/>
        <v>4.0500001349999953E-3</v>
      </c>
      <c r="AP673" s="35">
        <f t="shared" si="294"/>
        <v>0</v>
      </c>
      <c r="AQ673" s="35">
        <f t="shared" si="295"/>
        <v>0</v>
      </c>
      <c r="AR673" s="35">
        <f t="shared" si="296"/>
        <v>0</v>
      </c>
    </row>
    <row r="674" spans="6:44" ht="15.75">
      <c r="F674">
        <v>1010</v>
      </c>
      <c r="G674" s="35">
        <v>0.1</v>
      </c>
      <c r="H674" s="35">
        <v>6.0000001999999997E-2</v>
      </c>
      <c r="I674" s="35">
        <v>0</v>
      </c>
      <c r="J674" s="35">
        <v>0</v>
      </c>
      <c r="K674" s="35">
        <v>0</v>
      </c>
      <c r="L674" s="35">
        <v>0</v>
      </c>
      <c r="M674" s="35"/>
      <c r="N674" s="35"/>
      <c r="O674" s="35"/>
      <c r="P674" s="35"/>
      <c r="Q674" s="35"/>
      <c r="R674" s="34">
        <f t="shared" si="282"/>
        <v>0.1</v>
      </c>
      <c r="S674" s="34">
        <f t="shared" si="270"/>
        <v>5.1900001729999999E-2</v>
      </c>
      <c r="T674" s="34">
        <f t="shared" si="271"/>
        <v>0</v>
      </c>
      <c r="U674" s="34">
        <f t="shared" si="283"/>
        <v>-1.1068</v>
      </c>
      <c r="V674" s="15">
        <f t="shared" si="284"/>
        <v>0.24846794868262756</v>
      </c>
      <c r="W674" s="34">
        <f t="shared" si="272"/>
        <v>0</v>
      </c>
      <c r="X674" s="34">
        <f t="shared" si="273"/>
        <v>1.2900000000000023E-2</v>
      </c>
      <c r="Y674" s="15">
        <f t="shared" si="285"/>
        <v>0.50322495527805666</v>
      </c>
      <c r="Z674" s="34">
        <f t="shared" si="274"/>
        <v>0</v>
      </c>
      <c r="AA674" s="34">
        <f t="shared" si="275"/>
        <v>-0.3819999999999999</v>
      </c>
      <c r="AB674" s="15">
        <f t="shared" si="286"/>
        <v>0.40564461209270181</v>
      </c>
      <c r="AC674" s="34">
        <f t="shared" si="276"/>
        <v>0</v>
      </c>
      <c r="AD674" s="34">
        <f t="shared" si="287"/>
        <v>-0.79680000000000006</v>
      </c>
      <c r="AE674" s="15">
        <f t="shared" si="288"/>
        <v>0.31071044569635931</v>
      </c>
      <c r="AF674" s="34">
        <f t="shared" si="277"/>
        <v>0</v>
      </c>
      <c r="AG674" s="34">
        <f t="shared" si="278"/>
        <v>0.80779999999999985</v>
      </c>
      <c r="AH674" s="15">
        <f t="shared" si="289"/>
        <v>0.69164049960599694</v>
      </c>
      <c r="AI674" s="34">
        <f t="shared" si="279"/>
        <v>0</v>
      </c>
      <c r="AJ674" s="34">
        <f t="shared" si="280"/>
        <v>4.2000000000000925E-3</v>
      </c>
      <c r="AK674" s="15">
        <f t="shared" si="290"/>
        <v>0.50104999845650278</v>
      </c>
      <c r="AL674" s="34">
        <f t="shared" si="281"/>
        <v>0</v>
      </c>
      <c r="AM674" s="35">
        <f t="shared" si="291"/>
        <v>0.160000002</v>
      </c>
      <c r="AN674" s="35">
        <f t="shared" si="292"/>
        <v>0.15190000173000001</v>
      </c>
      <c r="AO674" s="35">
        <f t="shared" si="293"/>
        <v>8.1000002699999907E-3</v>
      </c>
      <c r="AP674" s="35">
        <f t="shared" si="294"/>
        <v>0</v>
      </c>
      <c r="AQ674" s="35">
        <f t="shared" si="295"/>
        <v>0</v>
      </c>
      <c r="AR674" s="35">
        <f t="shared" si="296"/>
        <v>0</v>
      </c>
    </row>
    <row r="675" spans="6:44" ht="15.75">
      <c r="F675">
        <v>1011</v>
      </c>
      <c r="G675" s="35"/>
      <c r="H675" s="35"/>
      <c r="I675" s="35"/>
      <c r="J675" s="35"/>
      <c r="K675" s="35"/>
      <c r="L675" s="35"/>
      <c r="M675" s="35"/>
      <c r="N675" s="35"/>
      <c r="O675" s="35"/>
      <c r="P675" s="35"/>
      <c r="Q675" s="35"/>
      <c r="R675" s="34">
        <f t="shared" si="282"/>
        <v>0</v>
      </c>
      <c r="S675" s="34">
        <f t="shared" si="270"/>
        <v>0</v>
      </c>
      <c r="T675" s="34">
        <f t="shared" si="271"/>
        <v>0</v>
      </c>
      <c r="U675" s="34">
        <f t="shared" si="283"/>
        <v>-1.1068</v>
      </c>
      <c r="V675" s="15">
        <f t="shared" si="284"/>
        <v>0.24846794868262756</v>
      </c>
      <c r="W675" s="34">
        <f t="shared" si="272"/>
        <v>0</v>
      </c>
      <c r="X675" s="34">
        <f t="shared" si="273"/>
        <v>1.2900000000000023E-2</v>
      </c>
      <c r="Y675" s="15">
        <f t="shared" si="285"/>
        <v>0.50322495527805666</v>
      </c>
      <c r="Z675" s="34">
        <f t="shared" si="274"/>
        <v>0</v>
      </c>
      <c r="AA675" s="34">
        <f t="shared" si="275"/>
        <v>-0.3819999999999999</v>
      </c>
      <c r="AB675" s="15">
        <f t="shared" si="286"/>
        <v>0.40564461209270181</v>
      </c>
      <c r="AC675" s="34">
        <f t="shared" si="276"/>
        <v>0</v>
      </c>
      <c r="AD675" s="34">
        <f t="shared" si="287"/>
        <v>-0.79680000000000006</v>
      </c>
      <c r="AE675" s="15">
        <f t="shared" si="288"/>
        <v>0.31071044569635931</v>
      </c>
      <c r="AF675" s="34">
        <f t="shared" si="277"/>
        <v>0</v>
      </c>
      <c r="AG675" s="34">
        <f t="shared" si="278"/>
        <v>0.80779999999999985</v>
      </c>
      <c r="AH675" s="15">
        <f t="shared" si="289"/>
        <v>0.69164049960599694</v>
      </c>
      <c r="AI675" s="34">
        <f t="shared" si="279"/>
        <v>0</v>
      </c>
      <c r="AJ675" s="34">
        <f t="shared" si="280"/>
        <v>4.2000000000000925E-3</v>
      </c>
      <c r="AK675" s="15">
        <f t="shared" si="290"/>
        <v>0.50104999845650278</v>
      </c>
      <c r="AL675" s="34">
        <f t="shared" si="281"/>
        <v>0</v>
      </c>
      <c r="AM675" s="35">
        <f t="shared" si="291"/>
        <v>0</v>
      </c>
      <c r="AN675" s="35">
        <f t="shared" si="292"/>
        <v>0</v>
      </c>
      <c r="AO675" s="35">
        <f t="shared" si="293"/>
        <v>0</v>
      </c>
      <c r="AP675" s="35">
        <f t="shared" si="294"/>
        <v>0</v>
      </c>
      <c r="AQ675" s="35">
        <f t="shared" si="295"/>
        <v>0</v>
      </c>
      <c r="AR675" s="35">
        <f t="shared" si="296"/>
        <v>0</v>
      </c>
    </row>
    <row r="676" spans="6:44" ht="15.75">
      <c r="F676">
        <v>1012</v>
      </c>
      <c r="G676" s="35"/>
      <c r="H676" s="35"/>
      <c r="I676" s="35"/>
      <c r="J676" s="35"/>
      <c r="K676" s="35"/>
      <c r="L676" s="35"/>
      <c r="M676" s="35"/>
      <c r="N676" s="35"/>
      <c r="O676" s="35"/>
      <c r="P676" s="35"/>
      <c r="Q676" s="35"/>
      <c r="R676" s="34">
        <f t="shared" si="282"/>
        <v>0</v>
      </c>
      <c r="S676" s="34">
        <f t="shared" si="270"/>
        <v>0</v>
      </c>
      <c r="T676" s="34">
        <f t="shared" si="271"/>
        <v>0</v>
      </c>
      <c r="U676" s="34">
        <f t="shared" si="283"/>
        <v>-1.1068</v>
      </c>
      <c r="V676" s="15">
        <f t="shared" si="284"/>
        <v>0.24846794868262756</v>
      </c>
      <c r="W676" s="34">
        <f t="shared" si="272"/>
        <v>0</v>
      </c>
      <c r="X676" s="34">
        <f t="shared" si="273"/>
        <v>1.2900000000000023E-2</v>
      </c>
      <c r="Y676" s="15">
        <f t="shared" si="285"/>
        <v>0.50322495527805666</v>
      </c>
      <c r="Z676" s="34">
        <f t="shared" si="274"/>
        <v>0</v>
      </c>
      <c r="AA676" s="34">
        <f t="shared" si="275"/>
        <v>-0.3819999999999999</v>
      </c>
      <c r="AB676" s="15">
        <f t="shared" si="286"/>
        <v>0.40564461209270181</v>
      </c>
      <c r="AC676" s="34">
        <f t="shared" si="276"/>
        <v>0</v>
      </c>
      <c r="AD676" s="34">
        <f t="shared" si="287"/>
        <v>-0.79680000000000006</v>
      </c>
      <c r="AE676" s="15">
        <f t="shared" si="288"/>
        <v>0.31071044569635931</v>
      </c>
      <c r="AF676" s="34">
        <f t="shared" si="277"/>
        <v>0</v>
      </c>
      <c r="AG676" s="34">
        <f t="shared" si="278"/>
        <v>0.80779999999999985</v>
      </c>
      <c r="AH676" s="15">
        <f t="shared" si="289"/>
        <v>0.69164049960599694</v>
      </c>
      <c r="AI676" s="34">
        <f t="shared" si="279"/>
        <v>0</v>
      </c>
      <c r="AJ676" s="34">
        <f t="shared" si="280"/>
        <v>4.2000000000000925E-3</v>
      </c>
      <c r="AK676" s="15">
        <f t="shared" si="290"/>
        <v>0.50104999845650278</v>
      </c>
      <c r="AL676" s="34">
        <f t="shared" si="281"/>
        <v>0</v>
      </c>
      <c r="AM676" s="35">
        <f t="shared" si="291"/>
        <v>0</v>
      </c>
      <c r="AN676" s="35">
        <f t="shared" si="292"/>
        <v>0</v>
      </c>
      <c r="AO676" s="35">
        <f t="shared" si="293"/>
        <v>0</v>
      </c>
      <c r="AP676" s="35">
        <f t="shared" si="294"/>
        <v>0</v>
      </c>
      <c r="AQ676" s="35">
        <f t="shared" si="295"/>
        <v>0</v>
      </c>
      <c r="AR676" s="35">
        <f t="shared" si="296"/>
        <v>0</v>
      </c>
    </row>
    <row r="677" spans="6:44" ht="15.75">
      <c r="F677">
        <v>1013</v>
      </c>
      <c r="G677" s="35"/>
      <c r="H677" s="35"/>
      <c r="I677" s="35"/>
      <c r="J677" s="35"/>
      <c r="K677" s="35"/>
      <c r="L677" s="35"/>
      <c r="M677" s="35"/>
      <c r="N677" s="35"/>
      <c r="O677" s="35"/>
      <c r="P677" s="35"/>
      <c r="Q677" s="35"/>
      <c r="R677" s="34">
        <f t="shared" si="282"/>
        <v>0</v>
      </c>
      <c r="S677" s="34">
        <f t="shared" si="270"/>
        <v>0</v>
      </c>
      <c r="T677" s="34">
        <f t="shared" si="271"/>
        <v>0</v>
      </c>
      <c r="U677" s="34">
        <f t="shared" si="283"/>
        <v>-1.1068</v>
      </c>
      <c r="V677" s="15">
        <f t="shared" si="284"/>
        <v>0.24846794868262756</v>
      </c>
      <c r="W677" s="34">
        <f t="shared" si="272"/>
        <v>0</v>
      </c>
      <c r="X677" s="34">
        <f t="shared" si="273"/>
        <v>1.2900000000000023E-2</v>
      </c>
      <c r="Y677" s="15">
        <f t="shared" si="285"/>
        <v>0.50322495527805666</v>
      </c>
      <c r="Z677" s="34">
        <f t="shared" si="274"/>
        <v>0</v>
      </c>
      <c r="AA677" s="34">
        <f t="shared" si="275"/>
        <v>-0.3819999999999999</v>
      </c>
      <c r="AB677" s="15">
        <f t="shared" si="286"/>
        <v>0.40564461209270181</v>
      </c>
      <c r="AC677" s="34">
        <f t="shared" si="276"/>
        <v>0</v>
      </c>
      <c r="AD677" s="34">
        <f t="shared" si="287"/>
        <v>-0.79680000000000006</v>
      </c>
      <c r="AE677" s="15">
        <f t="shared" si="288"/>
        <v>0.31071044569635931</v>
      </c>
      <c r="AF677" s="34">
        <f t="shared" si="277"/>
        <v>0</v>
      </c>
      <c r="AG677" s="34">
        <f t="shared" si="278"/>
        <v>0.80779999999999985</v>
      </c>
      <c r="AH677" s="15">
        <f t="shared" si="289"/>
        <v>0.69164049960599694</v>
      </c>
      <c r="AI677" s="34">
        <f t="shared" si="279"/>
        <v>0</v>
      </c>
      <c r="AJ677" s="34">
        <f t="shared" si="280"/>
        <v>4.2000000000000925E-3</v>
      </c>
      <c r="AK677" s="15">
        <f t="shared" si="290"/>
        <v>0.50104999845650278</v>
      </c>
      <c r="AL677" s="34">
        <f t="shared" si="281"/>
        <v>0</v>
      </c>
      <c r="AM677" s="35">
        <f t="shared" si="291"/>
        <v>0</v>
      </c>
      <c r="AN677" s="35">
        <f t="shared" si="292"/>
        <v>0</v>
      </c>
      <c r="AO677" s="35">
        <f t="shared" si="293"/>
        <v>0</v>
      </c>
      <c r="AP677" s="35">
        <f t="shared" si="294"/>
        <v>0</v>
      </c>
      <c r="AQ677" s="35">
        <f t="shared" si="295"/>
        <v>0</v>
      </c>
      <c r="AR677" s="35">
        <f t="shared" si="296"/>
        <v>0</v>
      </c>
    </row>
    <row r="678" spans="6:44" ht="15.75">
      <c r="F678">
        <v>1014</v>
      </c>
      <c r="G678" s="35"/>
      <c r="H678" s="35"/>
      <c r="I678" s="35"/>
      <c r="J678" s="35"/>
      <c r="K678" s="35"/>
      <c r="L678" s="35"/>
      <c r="M678" s="35"/>
      <c r="N678" s="35"/>
      <c r="O678" s="35"/>
      <c r="P678" s="35"/>
      <c r="Q678" s="35"/>
      <c r="R678" s="34">
        <f t="shared" si="282"/>
        <v>0</v>
      </c>
      <c r="S678" s="34">
        <f t="shared" si="270"/>
        <v>0</v>
      </c>
      <c r="T678" s="34">
        <f t="shared" si="271"/>
        <v>0</v>
      </c>
      <c r="U678" s="34">
        <f t="shared" si="283"/>
        <v>-1.1068</v>
      </c>
      <c r="V678" s="15">
        <f t="shared" si="284"/>
        <v>0.24846794868262756</v>
      </c>
      <c r="W678" s="34">
        <f t="shared" si="272"/>
        <v>0</v>
      </c>
      <c r="X678" s="34">
        <f t="shared" si="273"/>
        <v>1.2900000000000023E-2</v>
      </c>
      <c r="Y678" s="15">
        <f t="shared" si="285"/>
        <v>0.50322495527805666</v>
      </c>
      <c r="Z678" s="34">
        <f t="shared" si="274"/>
        <v>0</v>
      </c>
      <c r="AA678" s="34">
        <f t="shared" si="275"/>
        <v>-0.3819999999999999</v>
      </c>
      <c r="AB678" s="15">
        <f t="shared" si="286"/>
        <v>0.40564461209270181</v>
      </c>
      <c r="AC678" s="34">
        <f t="shared" si="276"/>
        <v>0</v>
      </c>
      <c r="AD678" s="34">
        <f t="shared" si="287"/>
        <v>-0.79680000000000006</v>
      </c>
      <c r="AE678" s="15">
        <f t="shared" si="288"/>
        <v>0.31071044569635931</v>
      </c>
      <c r="AF678" s="34">
        <f t="shared" si="277"/>
        <v>0</v>
      </c>
      <c r="AG678" s="34">
        <f t="shared" si="278"/>
        <v>0.80779999999999985</v>
      </c>
      <c r="AH678" s="15">
        <f t="shared" si="289"/>
        <v>0.69164049960599694</v>
      </c>
      <c r="AI678" s="34">
        <f t="shared" si="279"/>
        <v>0</v>
      </c>
      <c r="AJ678" s="34">
        <f t="shared" si="280"/>
        <v>4.2000000000000925E-3</v>
      </c>
      <c r="AK678" s="15">
        <f t="shared" si="290"/>
        <v>0.50104999845650278</v>
      </c>
      <c r="AL678" s="34">
        <f t="shared" si="281"/>
        <v>0</v>
      </c>
      <c r="AM678" s="35">
        <f t="shared" si="291"/>
        <v>0</v>
      </c>
      <c r="AN678" s="35">
        <f t="shared" si="292"/>
        <v>0</v>
      </c>
      <c r="AO678" s="35">
        <f t="shared" si="293"/>
        <v>0</v>
      </c>
      <c r="AP678" s="35">
        <f t="shared" si="294"/>
        <v>0</v>
      </c>
      <c r="AQ678" s="35">
        <f t="shared" si="295"/>
        <v>0</v>
      </c>
      <c r="AR678" s="35">
        <f t="shared" si="296"/>
        <v>0</v>
      </c>
    </row>
    <row r="679" spans="6:44" ht="15.75">
      <c r="F679">
        <v>1015</v>
      </c>
      <c r="G679" s="35">
        <v>4.0000002999999999E-2</v>
      </c>
      <c r="H679" s="35">
        <v>0.05</v>
      </c>
      <c r="I679" s="35">
        <v>0</v>
      </c>
      <c r="J679" s="35">
        <v>0</v>
      </c>
      <c r="K679" s="35">
        <v>0</v>
      </c>
      <c r="L679" s="35">
        <v>0</v>
      </c>
      <c r="M679" s="35"/>
      <c r="N679" s="35">
        <v>0</v>
      </c>
      <c r="O679" s="35">
        <v>0</v>
      </c>
      <c r="P679" s="35">
        <v>0</v>
      </c>
      <c r="Q679" s="35"/>
      <c r="R679" s="34">
        <f t="shared" si="282"/>
        <v>4.0000002999999999E-2</v>
      </c>
      <c r="S679" s="34">
        <f t="shared" si="270"/>
        <v>4.3250000000000004E-2</v>
      </c>
      <c r="T679" s="34">
        <f t="shared" si="271"/>
        <v>0</v>
      </c>
      <c r="U679" s="34">
        <f t="shared" si="283"/>
        <v>-1.1068</v>
      </c>
      <c r="V679" s="15">
        <f t="shared" si="284"/>
        <v>0.24846794868262756</v>
      </c>
      <c r="W679" s="34">
        <f t="shared" si="272"/>
        <v>0</v>
      </c>
      <c r="X679" s="34">
        <f t="shared" si="273"/>
        <v>1.2900000000000023E-2</v>
      </c>
      <c r="Y679" s="15">
        <f t="shared" si="285"/>
        <v>0.50322495527805666</v>
      </c>
      <c r="Z679" s="34">
        <f t="shared" si="274"/>
        <v>0</v>
      </c>
      <c r="AA679" s="34">
        <f t="shared" si="275"/>
        <v>-0.3819999999999999</v>
      </c>
      <c r="AB679" s="15">
        <f t="shared" si="286"/>
        <v>0.40564461209270181</v>
      </c>
      <c r="AC679" s="34">
        <f t="shared" si="276"/>
        <v>0</v>
      </c>
      <c r="AD679" s="34">
        <f t="shared" si="287"/>
        <v>-0.79680000000000006</v>
      </c>
      <c r="AE679" s="15">
        <f t="shared" si="288"/>
        <v>0.31071044569635931</v>
      </c>
      <c r="AF679" s="34">
        <f t="shared" si="277"/>
        <v>0</v>
      </c>
      <c r="AG679" s="34">
        <f t="shared" si="278"/>
        <v>0.80779999999999985</v>
      </c>
      <c r="AH679" s="15">
        <f t="shared" si="289"/>
        <v>0.69164049960599694</v>
      </c>
      <c r="AI679" s="34">
        <f t="shared" si="279"/>
        <v>0</v>
      </c>
      <c r="AJ679" s="34">
        <f t="shared" si="280"/>
        <v>4.2000000000000925E-3</v>
      </c>
      <c r="AK679" s="15">
        <f t="shared" si="290"/>
        <v>0.50104999845650278</v>
      </c>
      <c r="AL679" s="34">
        <f t="shared" si="281"/>
        <v>0</v>
      </c>
      <c r="AM679" s="35">
        <f t="shared" si="291"/>
        <v>9.0000002999999995E-2</v>
      </c>
      <c r="AN679" s="35">
        <f t="shared" si="292"/>
        <v>8.3250003000000003E-2</v>
      </c>
      <c r="AO679" s="35">
        <f t="shared" si="293"/>
        <v>6.7499999999999921E-3</v>
      </c>
      <c r="AP679" s="35">
        <f t="shared" si="294"/>
        <v>0</v>
      </c>
      <c r="AQ679" s="35">
        <f t="shared" si="295"/>
        <v>0</v>
      </c>
      <c r="AR679" s="35">
        <f t="shared" si="296"/>
        <v>0</v>
      </c>
    </row>
    <row r="680" spans="6:44" ht="15.75">
      <c r="F680">
        <v>1016</v>
      </c>
      <c r="G680" s="35">
        <v>7.0000000000000007E-2</v>
      </c>
      <c r="H680" s="35">
        <v>0.1</v>
      </c>
      <c r="I680" s="35">
        <v>0.05</v>
      </c>
      <c r="J680" s="35">
        <v>0</v>
      </c>
      <c r="K680" s="35">
        <v>0</v>
      </c>
      <c r="L680" s="35">
        <v>0</v>
      </c>
      <c r="M680" s="35"/>
      <c r="N680" s="35">
        <v>0</v>
      </c>
      <c r="O680" s="35">
        <v>0</v>
      </c>
      <c r="P680" s="35">
        <v>0</v>
      </c>
      <c r="Q680" s="35"/>
      <c r="R680" s="34">
        <f t="shared" si="282"/>
        <v>7.0000000000000007E-2</v>
      </c>
      <c r="S680" s="34">
        <f t="shared" si="270"/>
        <v>8.6500000000000007E-2</v>
      </c>
      <c r="T680" s="34">
        <f t="shared" si="271"/>
        <v>2.0110000000000003E-2</v>
      </c>
      <c r="U680" s="34">
        <f t="shared" si="283"/>
        <v>-1.1068</v>
      </c>
      <c r="V680" s="15">
        <f t="shared" si="284"/>
        <v>0.24846794868262756</v>
      </c>
      <c r="W680" s="34">
        <f t="shared" si="272"/>
        <v>0</v>
      </c>
      <c r="X680" s="34">
        <f t="shared" si="273"/>
        <v>1.2900000000000023E-2</v>
      </c>
      <c r="Y680" s="15">
        <f t="shared" si="285"/>
        <v>0.50322495527805666</v>
      </c>
      <c r="Z680" s="34">
        <f t="shared" si="274"/>
        <v>0</v>
      </c>
      <c r="AA680" s="34">
        <f t="shared" si="275"/>
        <v>-0.3819999999999999</v>
      </c>
      <c r="AB680" s="15">
        <f t="shared" si="286"/>
        <v>0.40564461209270181</v>
      </c>
      <c r="AC680" s="34">
        <f t="shared" si="276"/>
        <v>0</v>
      </c>
      <c r="AD680" s="34">
        <f t="shared" si="287"/>
        <v>-0.79680000000000006</v>
      </c>
      <c r="AE680" s="15">
        <f t="shared" si="288"/>
        <v>0.31071044569635931</v>
      </c>
      <c r="AF680" s="34">
        <f t="shared" si="277"/>
        <v>0</v>
      </c>
      <c r="AG680" s="34">
        <f t="shared" si="278"/>
        <v>0.80779999999999985</v>
      </c>
      <c r="AH680" s="15">
        <f t="shared" si="289"/>
        <v>0.69164049960599694</v>
      </c>
      <c r="AI680" s="34">
        <f t="shared" si="279"/>
        <v>0</v>
      </c>
      <c r="AJ680" s="34">
        <f t="shared" si="280"/>
        <v>4.2000000000000925E-3</v>
      </c>
      <c r="AK680" s="15">
        <f t="shared" si="290"/>
        <v>0.50104999845650278</v>
      </c>
      <c r="AL680" s="34">
        <f t="shared" si="281"/>
        <v>0</v>
      </c>
      <c r="AM680" s="35">
        <f t="shared" si="291"/>
        <v>0.22000000000000003</v>
      </c>
      <c r="AN680" s="35">
        <f t="shared" si="292"/>
        <v>0.17661000000000004</v>
      </c>
      <c r="AO680" s="35">
        <f t="shared" si="293"/>
        <v>4.3389999999999984E-2</v>
      </c>
      <c r="AP680" s="35">
        <f t="shared" si="294"/>
        <v>0</v>
      </c>
      <c r="AQ680" s="35">
        <f t="shared" si="295"/>
        <v>0</v>
      </c>
      <c r="AR680" s="35">
        <f t="shared" si="296"/>
        <v>0</v>
      </c>
    </row>
    <row r="681" spans="6:44" ht="15.75">
      <c r="F681">
        <v>1017</v>
      </c>
      <c r="G681" s="35">
        <v>0.11000001</v>
      </c>
      <c r="H681" s="35">
        <v>0.24000001000000001</v>
      </c>
      <c r="I681" s="35">
        <v>0.15</v>
      </c>
      <c r="J681" s="35">
        <v>0</v>
      </c>
      <c r="K681" s="35">
        <v>0</v>
      </c>
      <c r="L681" s="35">
        <v>0</v>
      </c>
      <c r="M681" s="35"/>
      <c r="N681" s="35">
        <v>0</v>
      </c>
      <c r="O681" s="35">
        <v>0</v>
      </c>
      <c r="P681" s="35">
        <v>0</v>
      </c>
      <c r="Q681" s="35"/>
      <c r="R681" s="34">
        <f t="shared" si="282"/>
        <v>0.11000001</v>
      </c>
      <c r="S681" s="34">
        <f t="shared" si="270"/>
        <v>0.20760000865</v>
      </c>
      <c r="T681" s="34">
        <f t="shared" si="271"/>
        <v>6.0329999999999995E-2</v>
      </c>
      <c r="U681" s="34">
        <f t="shared" si="283"/>
        <v>-1.1068</v>
      </c>
      <c r="V681" s="15">
        <f t="shared" si="284"/>
        <v>0.24846794868262756</v>
      </c>
      <c r="W681" s="34">
        <f t="shared" si="272"/>
        <v>0</v>
      </c>
      <c r="X681" s="34">
        <f t="shared" si="273"/>
        <v>1.2900000000000023E-2</v>
      </c>
      <c r="Y681" s="15">
        <f t="shared" si="285"/>
        <v>0.50322495527805666</v>
      </c>
      <c r="Z681" s="34">
        <f t="shared" si="274"/>
        <v>0</v>
      </c>
      <c r="AA681" s="34">
        <f t="shared" si="275"/>
        <v>-0.3819999999999999</v>
      </c>
      <c r="AB681" s="15">
        <f t="shared" si="286"/>
        <v>0.40564461209270181</v>
      </c>
      <c r="AC681" s="34">
        <f t="shared" si="276"/>
        <v>0</v>
      </c>
      <c r="AD681" s="34">
        <f t="shared" si="287"/>
        <v>-0.79680000000000006</v>
      </c>
      <c r="AE681" s="15">
        <f t="shared" si="288"/>
        <v>0.31071044569635931</v>
      </c>
      <c r="AF681" s="34">
        <f t="shared" si="277"/>
        <v>0</v>
      </c>
      <c r="AG681" s="34">
        <f t="shared" si="278"/>
        <v>0.80779999999999985</v>
      </c>
      <c r="AH681" s="15">
        <f t="shared" si="289"/>
        <v>0.69164049960599694</v>
      </c>
      <c r="AI681" s="34">
        <f t="shared" si="279"/>
        <v>0</v>
      </c>
      <c r="AJ681" s="34">
        <f t="shared" si="280"/>
        <v>4.2000000000000925E-3</v>
      </c>
      <c r="AK681" s="15">
        <f t="shared" si="290"/>
        <v>0.50104999845650278</v>
      </c>
      <c r="AL681" s="34">
        <f t="shared" si="281"/>
        <v>0</v>
      </c>
      <c r="AM681" s="35">
        <f t="shared" si="291"/>
        <v>0.50000001999999999</v>
      </c>
      <c r="AN681" s="35">
        <f t="shared" si="292"/>
        <v>0.37793001864999998</v>
      </c>
      <c r="AO681" s="35">
        <f t="shared" si="293"/>
        <v>0.12207000135000001</v>
      </c>
      <c r="AP681" s="35">
        <f t="shared" si="294"/>
        <v>0</v>
      </c>
      <c r="AQ681" s="35">
        <f t="shared" si="295"/>
        <v>0</v>
      </c>
      <c r="AR681" s="35">
        <f t="shared" si="296"/>
        <v>0</v>
      </c>
    </row>
    <row r="682" spans="6:44" ht="15.75">
      <c r="F682">
        <v>1018</v>
      </c>
      <c r="G682" s="35">
        <v>0.1</v>
      </c>
      <c r="H682" s="35">
        <v>0.2</v>
      </c>
      <c r="I682" s="35">
        <v>0.2</v>
      </c>
      <c r="J682" s="35">
        <v>0.15</v>
      </c>
      <c r="K682" s="35">
        <v>0</v>
      </c>
      <c r="L682" s="35">
        <v>0</v>
      </c>
      <c r="M682" s="35"/>
      <c r="N682" s="35">
        <v>0.6</v>
      </c>
      <c r="O682" s="35">
        <v>1.4000001</v>
      </c>
      <c r="P682" s="35">
        <v>0</v>
      </c>
      <c r="Q682" s="35"/>
      <c r="R682" s="34">
        <f t="shared" si="282"/>
        <v>0.1</v>
      </c>
      <c r="S682" s="34">
        <f t="shared" si="270"/>
        <v>0.17300000000000001</v>
      </c>
      <c r="T682" s="34">
        <f t="shared" si="271"/>
        <v>8.0440000000000011E-2</v>
      </c>
      <c r="U682" s="34">
        <f t="shared" si="283"/>
        <v>-1.1068</v>
      </c>
      <c r="V682" s="15">
        <f t="shared" si="284"/>
        <v>0.24846794868262756</v>
      </c>
      <c r="W682" s="34">
        <f t="shared" si="272"/>
        <v>3.7270192302394131E-2</v>
      </c>
      <c r="X682" s="34">
        <f t="shared" si="273"/>
        <v>1.2900000000000023E-2</v>
      </c>
      <c r="Y682" s="15">
        <f t="shared" si="285"/>
        <v>0.50322495527805666</v>
      </c>
      <c r="Z682" s="34">
        <f t="shared" si="274"/>
        <v>0</v>
      </c>
      <c r="AA682" s="34">
        <f t="shared" si="275"/>
        <v>-0.3819999999999999</v>
      </c>
      <c r="AB682" s="15">
        <f t="shared" si="286"/>
        <v>0.40564461209270181</v>
      </c>
      <c r="AC682" s="34">
        <f t="shared" si="276"/>
        <v>0</v>
      </c>
      <c r="AD682" s="34">
        <f t="shared" si="287"/>
        <v>-0.79680000000000006</v>
      </c>
      <c r="AE682" s="15">
        <f t="shared" si="288"/>
        <v>0.31071044569635931</v>
      </c>
      <c r="AF682" s="34">
        <f t="shared" si="277"/>
        <v>0.18642626741781557</v>
      </c>
      <c r="AG682" s="34">
        <f t="shared" si="278"/>
        <v>0.80779999999999985</v>
      </c>
      <c r="AH682" s="15">
        <f t="shared" si="289"/>
        <v>0.69164049960599694</v>
      </c>
      <c r="AI682" s="34">
        <f t="shared" si="279"/>
        <v>0.96829676861244562</v>
      </c>
      <c r="AJ682" s="34">
        <f t="shared" si="280"/>
        <v>4.2000000000000925E-3</v>
      </c>
      <c r="AK682" s="15">
        <f t="shared" si="290"/>
        <v>0.50104999845650278</v>
      </c>
      <c r="AL682" s="34">
        <f t="shared" si="281"/>
        <v>0</v>
      </c>
      <c r="AM682" s="35">
        <f t="shared" si="291"/>
        <v>0.65</v>
      </c>
      <c r="AN682" s="35">
        <f t="shared" si="292"/>
        <v>0.39071019230239418</v>
      </c>
      <c r="AO682" s="35">
        <f t="shared" si="293"/>
        <v>0.25928980769760585</v>
      </c>
      <c r="AP682" s="35">
        <f t="shared" si="294"/>
        <v>2.0000000999999998</v>
      </c>
      <c r="AQ682" s="35">
        <f t="shared" si="295"/>
        <v>1.1547230360302612</v>
      </c>
      <c r="AR682" s="35">
        <f t="shared" si="296"/>
        <v>0.84527706396973867</v>
      </c>
    </row>
    <row r="683" spans="6:44" ht="15.75">
      <c r="F683">
        <v>1019</v>
      </c>
      <c r="G683" s="35">
        <v>0.05</v>
      </c>
      <c r="H683" s="35">
        <v>0.1</v>
      </c>
      <c r="I683" s="35">
        <v>0.1</v>
      </c>
      <c r="J683" s="35">
        <v>0.1</v>
      </c>
      <c r="K683" s="35">
        <v>0</v>
      </c>
      <c r="L683" s="35">
        <v>0</v>
      </c>
      <c r="M683" s="35"/>
      <c r="N683" s="35">
        <v>0.2</v>
      </c>
      <c r="O683" s="35">
        <v>0.8</v>
      </c>
      <c r="P683" s="35">
        <v>0</v>
      </c>
      <c r="Q683" s="35"/>
      <c r="R683" s="34">
        <f t="shared" si="282"/>
        <v>0.05</v>
      </c>
      <c r="S683" s="34">
        <f t="shared" si="270"/>
        <v>8.6500000000000007E-2</v>
      </c>
      <c r="T683" s="34">
        <f t="shared" si="271"/>
        <v>4.0220000000000006E-2</v>
      </c>
      <c r="U683" s="34">
        <f t="shared" si="283"/>
        <v>-1.1068</v>
      </c>
      <c r="V683" s="15">
        <f t="shared" si="284"/>
        <v>0.24846794868262756</v>
      </c>
      <c r="W683" s="34">
        <f t="shared" si="272"/>
        <v>2.4846794868262759E-2</v>
      </c>
      <c r="X683" s="34">
        <f t="shared" si="273"/>
        <v>1.2900000000000023E-2</v>
      </c>
      <c r="Y683" s="15">
        <f t="shared" si="285"/>
        <v>0.50322495527805666</v>
      </c>
      <c r="Z683" s="34">
        <f t="shared" si="274"/>
        <v>0</v>
      </c>
      <c r="AA683" s="34">
        <f t="shared" si="275"/>
        <v>-0.3819999999999999</v>
      </c>
      <c r="AB683" s="15">
        <f t="shared" si="286"/>
        <v>0.40564461209270181</v>
      </c>
      <c r="AC683" s="34">
        <f t="shared" si="276"/>
        <v>0</v>
      </c>
      <c r="AD683" s="34">
        <f t="shared" si="287"/>
        <v>-0.79680000000000006</v>
      </c>
      <c r="AE683" s="15">
        <f t="shared" si="288"/>
        <v>0.31071044569635931</v>
      </c>
      <c r="AF683" s="34">
        <f t="shared" si="277"/>
        <v>6.2142089139271862E-2</v>
      </c>
      <c r="AG683" s="34">
        <f t="shared" si="278"/>
        <v>0.80779999999999985</v>
      </c>
      <c r="AH683" s="15">
        <f t="shared" si="289"/>
        <v>0.69164049960599694</v>
      </c>
      <c r="AI683" s="34">
        <f t="shared" si="279"/>
        <v>0.55331239968479762</v>
      </c>
      <c r="AJ683" s="34">
        <f t="shared" si="280"/>
        <v>4.2000000000000925E-3</v>
      </c>
      <c r="AK683" s="15">
        <f t="shared" si="290"/>
        <v>0.50104999845650278</v>
      </c>
      <c r="AL683" s="34">
        <f t="shared" si="281"/>
        <v>0</v>
      </c>
      <c r="AM683" s="35">
        <f t="shared" si="291"/>
        <v>0.35</v>
      </c>
      <c r="AN683" s="35">
        <f t="shared" si="292"/>
        <v>0.20156679486826279</v>
      </c>
      <c r="AO683" s="35">
        <f t="shared" si="293"/>
        <v>0.14843320513173719</v>
      </c>
      <c r="AP683" s="35">
        <f t="shared" si="294"/>
        <v>1</v>
      </c>
      <c r="AQ683" s="35">
        <f t="shared" si="295"/>
        <v>0.6154544888240695</v>
      </c>
      <c r="AR683" s="35">
        <f t="shared" si="296"/>
        <v>0.3845455111759305</v>
      </c>
    </row>
    <row r="684" spans="6:44" ht="15.75">
      <c r="F684">
        <v>1020</v>
      </c>
      <c r="G684" s="35">
        <v>0.1</v>
      </c>
      <c r="H684" s="35">
        <v>0.2</v>
      </c>
      <c r="I684" s="35">
        <v>0.4</v>
      </c>
      <c r="J684" s="35">
        <v>0.3</v>
      </c>
      <c r="K684" s="35">
        <v>0</v>
      </c>
      <c r="L684" s="35">
        <v>0</v>
      </c>
      <c r="M684" s="35"/>
      <c r="N684" s="35">
        <v>0.6</v>
      </c>
      <c r="O684" s="35">
        <v>1.4000001</v>
      </c>
      <c r="P684" s="35">
        <v>0</v>
      </c>
      <c r="Q684" s="35"/>
      <c r="R684" s="34">
        <f t="shared" si="282"/>
        <v>0.1</v>
      </c>
      <c r="S684" s="34">
        <f t="shared" si="270"/>
        <v>0.17300000000000001</v>
      </c>
      <c r="T684" s="34">
        <f t="shared" si="271"/>
        <v>0.16088000000000002</v>
      </c>
      <c r="U684" s="34">
        <f t="shared" si="283"/>
        <v>-1.1068</v>
      </c>
      <c r="V684" s="15">
        <f t="shared" si="284"/>
        <v>0.24846794868262756</v>
      </c>
      <c r="W684" s="34">
        <f t="shared" si="272"/>
        <v>7.4540384604788262E-2</v>
      </c>
      <c r="X684" s="34">
        <f t="shared" si="273"/>
        <v>1.2900000000000023E-2</v>
      </c>
      <c r="Y684" s="15">
        <f t="shared" si="285"/>
        <v>0.50322495527805666</v>
      </c>
      <c r="Z684" s="34">
        <f t="shared" si="274"/>
        <v>0</v>
      </c>
      <c r="AA684" s="34">
        <f t="shared" si="275"/>
        <v>-0.3819999999999999</v>
      </c>
      <c r="AB684" s="15">
        <f t="shared" si="286"/>
        <v>0.40564461209270181</v>
      </c>
      <c r="AC684" s="34">
        <f t="shared" si="276"/>
        <v>0</v>
      </c>
      <c r="AD684" s="34">
        <f t="shared" si="287"/>
        <v>-0.79680000000000006</v>
      </c>
      <c r="AE684" s="15">
        <f t="shared" si="288"/>
        <v>0.31071044569635931</v>
      </c>
      <c r="AF684" s="34">
        <f t="shared" si="277"/>
        <v>0.18642626741781557</v>
      </c>
      <c r="AG684" s="34">
        <f t="shared" si="278"/>
        <v>0.80779999999999985</v>
      </c>
      <c r="AH684" s="15">
        <f t="shared" si="289"/>
        <v>0.69164049960599694</v>
      </c>
      <c r="AI684" s="34">
        <f t="shared" si="279"/>
        <v>0.96829676861244562</v>
      </c>
      <c r="AJ684" s="34">
        <f t="shared" si="280"/>
        <v>4.2000000000000925E-3</v>
      </c>
      <c r="AK684" s="15">
        <f t="shared" si="290"/>
        <v>0.50104999845650278</v>
      </c>
      <c r="AL684" s="34">
        <f t="shared" si="281"/>
        <v>0</v>
      </c>
      <c r="AM684" s="35">
        <f t="shared" si="291"/>
        <v>1</v>
      </c>
      <c r="AN684" s="35">
        <f t="shared" si="292"/>
        <v>0.50842038460478833</v>
      </c>
      <c r="AO684" s="35">
        <f t="shared" si="293"/>
        <v>0.49157961539521167</v>
      </c>
      <c r="AP684" s="35">
        <f t="shared" si="294"/>
        <v>2.0000000999999998</v>
      </c>
      <c r="AQ684" s="35">
        <f t="shared" si="295"/>
        <v>1.1547230360302612</v>
      </c>
      <c r="AR684" s="35">
        <f t="shared" si="296"/>
        <v>0.84527706396973867</v>
      </c>
    </row>
    <row r="685" spans="6:44" ht="15.75">
      <c r="F685">
        <v>1021</v>
      </c>
      <c r="G685" s="35">
        <v>0.05</v>
      </c>
      <c r="H685" s="35">
        <v>0.16000001</v>
      </c>
      <c r="I685" s="35">
        <v>0.4</v>
      </c>
      <c r="J685" s="35">
        <v>0.3</v>
      </c>
      <c r="K685" s="35">
        <v>0</v>
      </c>
      <c r="L685" s="35">
        <v>0</v>
      </c>
      <c r="M685" s="35"/>
      <c r="N685" s="35">
        <v>0.6</v>
      </c>
      <c r="O685" s="35">
        <v>1.4000001</v>
      </c>
      <c r="P685" s="35">
        <v>0</v>
      </c>
      <c r="Q685" s="35"/>
      <c r="R685" s="34">
        <f t="shared" si="282"/>
        <v>0.05</v>
      </c>
      <c r="S685" s="34">
        <f t="shared" si="270"/>
        <v>0.13840000864999999</v>
      </c>
      <c r="T685" s="34">
        <f t="shared" si="271"/>
        <v>0.16088000000000002</v>
      </c>
      <c r="U685" s="34">
        <f t="shared" si="283"/>
        <v>-1.1068</v>
      </c>
      <c r="V685" s="15">
        <f t="shared" si="284"/>
        <v>0.24846794868262756</v>
      </c>
      <c r="W685" s="34">
        <f t="shared" si="272"/>
        <v>7.4540384604788262E-2</v>
      </c>
      <c r="X685" s="34">
        <f t="shared" si="273"/>
        <v>1.2900000000000023E-2</v>
      </c>
      <c r="Y685" s="15">
        <f t="shared" si="285"/>
        <v>0.50322495527805666</v>
      </c>
      <c r="Z685" s="34">
        <f t="shared" si="274"/>
        <v>0</v>
      </c>
      <c r="AA685" s="34">
        <f t="shared" si="275"/>
        <v>-0.3819999999999999</v>
      </c>
      <c r="AB685" s="15">
        <f t="shared" si="286"/>
        <v>0.40564461209270181</v>
      </c>
      <c r="AC685" s="34">
        <f t="shared" si="276"/>
        <v>0</v>
      </c>
      <c r="AD685" s="34">
        <f t="shared" si="287"/>
        <v>-0.79680000000000006</v>
      </c>
      <c r="AE685" s="15">
        <f t="shared" si="288"/>
        <v>0.31071044569635931</v>
      </c>
      <c r="AF685" s="34">
        <f t="shared" si="277"/>
        <v>0.18642626741781557</v>
      </c>
      <c r="AG685" s="34">
        <f t="shared" si="278"/>
        <v>0.80779999999999985</v>
      </c>
      <c r="AH685" s="15">
        <f t="shared" si="289"/>
        <v>0.69164049960599694</v>
      </c>
      <c r="AI685" s="34">
        <f t="shared" si="279"/>
        <v>0.96829676861244562</v>
      </c>
      <c r="AJ685" s="34">
        <f t="shared" si="280"/>
        <v>4.2000000000000925E-3</v>
      </c>
      <c r="AK685" s="15">
        <f t="shared" si="290"/>
        <v>0.50104999845650278</v>
      </c>
      <c r="AL685" s="34">
        <f t="shared" si="281"/>
        <v>0</v>
      </c>
      <c r="AM685" s="35">
        <f t="shared" si="291"/>
        <v>0.91000001000000008</v>
      </c>
      <c r="AN685" s="35">
        <f t="shared" si="292"/>
        <v>0.42382039325478826</v>
      </c>
      <c r="AO685" s="35">
        <f t="shared" si="293"/>
        <v>0.48617961674521182</v>
      </c>
      <c r="AP685" s="35">
        <f t="shared" si="294"/>
        <v>2.0000000999999998</v>
      </c>
      <c r="AQ685" s="35">
        <f t="shared" si="295"/>
        <v>1.1547230360302612</v>
      </c>
      <c r="AR685" s="35">
        <f t="shared" si="296"/>
        <v>0.84527706396973867</v>
      </c>
    </row>
    <row r="686" spans="6:44" ht="15.75">
      <c r="F686">
        <v>1022</v>
      </c>
      <c r="G686" s="35">
        <v>0.2</v>
      </c>
      <c r="H686" s="35">
        <v>0.2</v>
      </c>
      <c r="I686" s="35">
        <v>0.1</v>
      </c>
      <c r="J686" s="35">
        <v>0</v>
      </c>
      <c r="K686" s="35">
        <v>0</v>
      </c>
      <c r="L686" s="35">
        <v>0</v>
      </c>
      <c r="M686" s="35"/>
      <c r="N686" s="35">
        <v>0</v>
      </c>
      <c r="O686" s="35">
        <v>0</v>
      </c>
      <c r="P686" s="35">
        <v>0</v>
      </c>
      <c r="Q686" s="35"/>
      <c r="R686" s="34">
        <f t="shared" si="282"/>
        <v>0.2</v>
      </c>
      <c r="S686" s="34">
        <f t="shared" si="270"/>
        <v>0.17300000000000001</v>
      </c>
      <c r="T686" s="34">
        <f t="shared" si="271"/>
        <v>4.0220000000000006E-2</v>
      </c>
      <c r="U686" s="34">
        <f t="shared" si="283"/>
        <v>-1.1068</v>
      </c>
      <c r="V686" s="15">
        <f t="shared" si="284"/>
        <v>0.24846794868262756</v>
      </c>
      <c r="W686" s="34">
        <f t="shared" si="272"/>
        <v>0</v>
      </c>
      <c r="X686" s="34">
        <f t="shared" si="273"/>
        <v>1.2900000000000023E-2</v>
      </c>
      <c r="Y686" s="15">
        <f t="shared" si="285"/>
        <v>0.50322495527805666</v>
      </c>
      <c r="Z686" s="34">
        <f t="shared" si="274"/>
        <v>0</v>
      </c>
      <c r="AA686" s="34">
        <f t="shared" si="275"/>
        <v>-0.3819999999999999</v>
      </c>
      <c r="AB686" s="15">
        <f t="shared" si="286"/>
        <v>0.40564461209270181</v>
      </c>
      <c r="AC686" s="34">
        <f t="shared" si="276"/>
        <v>0</v>
      </c>
      <c r="AD686" s="34">
        <f t="shared" si="287"/>
        <v>-0.79680000000000006</v>
      </c>
      <c r="AE686" s="15">
        <f t="shared" si="288"/>
        <v>0.31071044569635931</v>
      </c>
      <c r="AF686" s="34">
        <f t="shared" si="277"/>
        <v>0</v>
      </c>
      <c r="AG686" s="34">
        <f t="shared" si="278"/>
        <v>0.80779999999999985</v>
      </c>
      <c r="AH686" s="15">
        <f t="shared" si="289"/>
        <v>0.69164049960599694</v>
      </c>
      <c r="AI686" s="34">
        <f t="shared" si="279"/>
        <v>0</v>
      </c>
      <c r="AJ686" s="34">
        <f t="shared" si="280"/>
        <v>4.2000000000000925E-3</v>
      </c>
      <c r="AK686" s="15">
        <f t="shared" si="290"/>
        <v>0.50104999845650278</v>
      </c>
      <c r="AL686" s="34">
        <f t="shared" si="281"/>
        <v>0</v>
      </c>
      <c r="AM686" s="35">
        <f t="shared" si="291"/>
        <v>0.5</v>
      </c>
      <c r="AN686" s="35">
        <f t="shared" si="292"/>
        <v>0.41322000000000003</v>
      </c>
      <c r="AO686" s="35">
        <f t="shared" si="293"/>
        <v>8.6779999999999968E-2</v>
      </c>
      <c r="AP686" s="35">
        <f t="shared" si="294"/>
        <v>0</v>
      </c>
      <c r="AQ686" s="35">
        <f t="shared" si="295"/>
        <v>0</v>
      </c>
      <c r="AR686" s="35">
        <f t="shared" si="296"/>
        <v>0</v>
      </c>
    </row>
    <row r="687" spans="6:44" ht="15.75">
      <c r="F687">
        <v>1023</v>
      </c>
      <c r="G687" s="35">
        <v>0.2</v>
      </c>
      <c r="H687" s="35">
        <v>0.3</v>
      </c>
      <c r="I687" s="35">
        <v>0.1</v>
      </c>
      <c r="J687" s="35">
        <v>0.1</v>
      </c>
      <c r="K687" s="35">
        <v>0</v>
      </c>
      <c r="L687" s="35">
        <v>0</v>
      </c>
      <c r="M687" s="35"/>
      <c r="N687" s="35">
        <v>0</v>
      </c>
      <c r="O687" s="35">
        <v>0</v>
      </c>
      <c r="P687" s="35">
        <v>0</v>
      </c>
      <c r="Q687" s="35"/>
      <c r="R687" s="34">
        <f t="shared" si="282"/>
        <v>0.2</v>
      </c>
      <c r="S687" s="34">
        <f t="shared" si="270"/>
        <v>0.25950000000000001</v>
      </c>
      <c r="T687" s="34">
        <f t="shared" si="271"/>
        <v>4.0220000000000006E-2</v>
      </c>
      <c r="U687" s="34">
        <f t="shared" si="283"/>
        <v>-1.1068</v>
      </c>
      <c r="V687" s="15">
        <f t="shared" si="284"/>
        <v>0.24846794868262756</v>
      </c>
      <c r="W687" s="34">
        <f t="shared" si="272"/>
        <v>2.4846794868262759E-2</v>
      </c>
      <c r="X687" s="34">
        <f t="shared" si="273"/>
        <v>1.2900000000000023E-2</v>
      </c>
      <c r="Y687" s="15">
        <f t="shared" si="285"/>
        <v>0.50322495527805666</v>
      </c>
      <c r="Z687" s="34">
        <f t="shared" si="274"/>
        <v>0</v>
      </c>
      <c r="AA687" s="34">
        <f t="shared" si="275"/>
        <v>-0.3819999999999999</v>
      </c>
      <c r="AB687" s="15">
        <f t="shared" si="286"/>
        <v>0.40564461209270181</v>
      </c>
      <c r="AC687" s="34">
        <f t="shared" si="276"/>
        <v>0</v>
      </c>
      <c r="AD687" s="34">
        <f t="shared" si="287"/>
        <v>-0.79680000000000006</v>
      </c>
      <c r="AE687" s="15">
        <f t="shared" si="288"/>
        <v>0.31071044569635931</v>
      </c>
      <c r="AF687" s="34">
        <f t="shared" si="277"/>
        <v>0</v>
      </c>
      <c r="AG687" s="34">
        <f t="shared" si="278"/>
        <v>0.80779999999999985</v>
      </c>
      <c r="AH687" s="15">
        <f t="shared" si="289"/>
        <v>0.69164049960599694</v>
      </c>
      <c r="AI687" s="34">
        <f t="shared" si="279"/>
        <v>0</v>
      </c>
      <c r="AJ687" s="34">
        <f t="shared" si="280"/>
        <v>4.2000000000000925E-3</v>
      </c>
      <c r="AK687" s="15">
        <f t="shared" si="290"/>
        <v>0.50104999845650278</v>
      </c>
      <c r="AL687" s="34">
        <f t="shared" si="281"/>
        <v>0</v>
      </c>
      <c r="AM687" s="35">
        <f t="shared" si="291"/>
        <v>0.7</v>
      </c>
      <c r="AN687" s="35">
        <f t="shared" si="292"/>
        <v>0.52456679486826285</v>
      </c>
      <c r="AO687" s="35">
        <f t="shared" si="293"/>
        <v>0.1754332051317371</v>
      </c>
      <c r="AP687" s="35">
        <f t="shared" si="294"/>
        <v>0</v>
      </c>
      <c r="AQ687" s="35">
        <f t="shared" si="295"/>
        <v>0</v>
      </c>
      <c r="AR687" s="35">
        <f t="shared" si="296"/>
        <v>0</v>
      </c>
    </row>
    <row r="688" spans="6:44" ht="15.75">
      <c r="F688">
        <v>1024</v>
      </c>
      <c r="G688" s="35">
        <v>0.4</v>
      </c>
      <c r="H688" s="35">
        <v>1</v>
      </c>
      <c r="I688" s="35">
        <v>1</v>
      </c>
      <c r="J688" s="35">
        <v>0.4</v>
      </c>
      <c r="K688" s="35">
        <v>0</v>
      </c>
      <c r="L688" s="35">
        <v>0</v>
      </c>
      <c r="M688" s="35"/>
      <c r="N688" s="35">
        <v>0</v>
      </c>
      <c r="O688" s="35">
        <v>0</v>
      </c>
      <c r="P688" s="35">
        <v>0</v>
      </c>
      <c r="Q688" s="35"/>
      <c r="R688" s="34">
        <f t="shared" si="282"/>
        <v>0.4</v>
      </c>
      <c r="S688" s="34">
        <f t="shared" si="270"/>
        <v>0.86499999999999999</v>
      </c>
      <c r="T688" s="34">
        <f t="shared" si="271"/>
        <v>0.4022</v>
      </c>
      <c r="U688" s="34">
        <f t="shared" si="283"/>
        <v>-1.1068</v>
      </c>
      <c r="V688" s="15">
        <f t="shared" si="284"/>
        <v>0.24846794868262756</v>
      </c>
      <c r="W688" s="34">
        <f t="shared" si="272"/>
        <v>9.9387179473051035E-2</v>
      </c>
      <c r="X688" s="34">
        <f t="shared" si="273"/>
        <v>1.2900000000000023E-2</v>
      </c>
      <c r="Y688" s="15">
        <f t="shared" si="285"/>
        <v>0.50322495527805666</v>
      </c>
      <c r="Z688" s="34">
        <f t="shared" si="274"/>
        <v>0</v>
      </c>
      <c r="AA688" s="34">
        <f t="shared" si="275"/>
        <v>-0.3819999999999999</v>
      </c>
      <c r="AB688" s="15">
        <f t="shared" si="286"/>
        <v>0.40564461209270181</v>
      </c>
      <c r="AC688" s="34">
        <f t="shared" si="276"/>
        <v>0</v>
      </c>
      <c r="AD688" s="34">
        <f t="shared" si="287"/>
        <v>-0.79680000000000006</v>
      </c>
      <c r="AE688" s="15">
        <f t="shared" si="288"/>
        <v>0.31071044569635931</v>
      </c>
      <c r="AF688" s="34">
        <f t="shared" si="277"/>
        <v>0</v>
      </c>
      <c r="AG688" s="34">
        <f t="shared" si="278"/>
        <v>0.80779999999999985</v>
      </c>
      <c r="AH688" s="15">
        <f t="shared" si="289"/>
        <v>0.69164049960599694</v>
      </c>
      <c r="AI688" s="34">
        <f t="shared" si="279"/>
        <v>0</v>
      </c>
      <c r="AJ688" s="34">
        <f t="shared" si="280"/>
        <v>4.2000000000000925E-3</v>
      </c>
      <c r="AK688" s="15">
        <f t="shared" si="290"/>
        <v>0.50104999845650278</v>
      </c>
      <c r="AL688" s="34">
        <f t="shared" si="281"/>
        <v>0</v>
      </c>
      <c r="AM688" s="35">
        <f t="shared" si="291"/>
        <v>2.8</v>
      </c>
      <c r="AN688" s="35">
        <f t="shared" si="292"/>
        <v>1.7665871794730512</v>
      </c>
      <c r="AO688" s="35">
        <f t="shared" si="293"/>
        <v>1.0334128205269486</v>
      </c>
      <c r="AP688" s="35">
        <f t="shared" si="294"/>
        <v>0</v>
      </c>
      <c r="AQ688" s="35">
        <f t="shared" si="295"/>
        <v>0</v>
      </c>
      <c r="AR688" s="35">
        <f t="shared" si="296"/>
        <v>0</v>
      </c>
    </row>
    <row r="689" spans="6:44" ht="15.75">
      <c r="F689">
        <v>1025</v>
      </c>
      <c r="G689" s="35">
        <v>0.6</v>
      </c>
      <c r="H689" s="35">
        <v>1.4000001</v>
      </c>
      <c r="I689" s="35">
        <v>1.3000001000000001</v>
      </c>
      <c r="J689" s="35">
        <v>0.90000004</v>
      </c>
      <c r="K689" s="35">
        <v>0</v>
      </c>
      <c r="L689" s="35">
        <v>0</v>
      </c>
      <c r="M689" s="35"/>
      <c r="N689" s="35">
        <v>0</v>
      </c>
      <c r="O689" s="35">
        <v>0</v>
      </c>
      <c r="P689" s="35">
        <v>0</v>
      </c>
      <c r="Q689" s="35"/>
      <c r="R689" s="34">
        <f t="shared" si="282"/>
        <v>0.6</v>
      </c>
      <c r="S689" s="34">
        <f t="shared" si="270"/>
        <v>1.2110000864999999</v>
      </c>
      <c r="T689" s="34">
        <f t="shared" si="271"/>
        <v>0.52286004021999999</v>
      </c>
      <c r="U689" s="34">
        <f t="shared" si="283"/>
        <v>-1.1068</v>
      </c>
      <c r="V689" s="15">
        <f t="shared" si="284"/>
        <v>0.24846794868262756</v>
      </c>
      <c r="W689" s="34">
        <f t="shared" si="272"/>
        <v>0.22362116375308275</v>
      </c>
      <c r="X689" s="34">
        <f t="shared" si="273"/>
        <v>1.2900000000000023E-2</v>
      </c>
      <c r="Y689" s="15">
        <f t="shared" si="285"/>
        <v>0.50322495527805666</v>
      </c>
      <c r="Z689" s="34">
        <f t="shared" si="274"/>
        <v>0</v>
      </c>
      <c r="AA689" s="34">
        <f t="shared" si="275"/>
        <v>-0.3819999999999999</v>
      </c>
      <c r="AB689" s="15">
        <f t="shared" si="286"/>
        <v>0.40564461209270181</v>
      </c>
      <c r="AC689" s="34">
        <f t="shared" si="276"/>
        <v>0</v>
      </c>
      <c r="AD689" s="34">
        <f t="shared" si="287"/>
        <v>-0.79680000000000006</v>
      </c>
      <c r="AE689" s="15">
        <f t="shared" si="288"/>
        <v>0.31071044569635931</v>
      </c>
      <c r="AF689" s="34">
        <f t="shared" si="277"/>
        <v>0</v>
      </c>
      <c r="AG689" s="34">
        <f t="shared" si="278"/>
        <v>0.80779999999999985</v>
      </c>
      <c r="AH689" s="15">
        <f t="shared" si="289"/>
        <v>0.69164049960599694</v>
      </c>
      <c r="AI689" s="34">
        <f t="shared" si="279"/>
        <v>0</v>
      </c>
      <c r="AJ689" s="34">
        <f t="shared" si="280"/>
        <v>4.2000000000000925E-3</v>
      </c>
      <c r="AK689" s="15">
        <f t="shared" si="290"/>
        <v>0.50104999845650278</v>
      </c>
      <c r="AL689" s="34">
        <f t="shared" si="281"/>
        <v>0</v>
      </c>
      <c r="AM689" s="35">
        <f t="shared" si="291"/>
        <v>4.2000002399999996</v>
      </c>
      <c r="AN689" s="35">
        <f t="shared" si="292"/>
        <v>2.5574812904730826</v>
      </c>
      <c r="AO689" s="35">
        <f t="shared" si="293"/>
        <v>1.642518949526917</v>
      </c>
      <c r="AP689" s="35">
        <f t="shared" si="294"/>
        <v>0</v>
      </c>
      <c r="AQ689" s="35">
        <f t="shared" si="295"/>
        <v>0</v>
      </c>
      <c r="AR689" s="35">
        <f t="shared" si="296"/>
        <v>0</v>
      </c>
    </row>
    <row r="690" spans="6:44" ht="15.75">
      <c r="F690">
        <v>1026</v>
      </c>
      <c r="G690" s="35"/>
      <c r="H690" s="35"/>
      <c r="I690" s="35"/>
      <c r="J690" s="35"/>
      <c r="K690" s="35"/>
      <c r="L690" s="35"/>
      <c r="M690" s="35"/>
      <c r="N690" s="35"/>
      <c r="O690" s="35"/>
      <c r="P690" s="35"/>
      <c r="Q690" s="35"/>
      <c r="R690" s="34">
        <f t="shared" si="282"/>
        <v>0</v>
      </c>
      <c r="S690" s="34">
        <f t="shared" si="270"/>
        <v>0</v>
      </c>
      <c r="T690" s="34">
        <f t="shared" si="271"/>
        <v>0</v>
      </c>
      <c r="U690" s="34">
        <f t="shared" si="283"/>
        <v>-1.1068</v>
      </c>
      <c r="V690" s="15">
        <f t="shared" si="284"/>
        <v>0.24846794868262756</v>
      </c>
      <c r="W690" s="34">
        <f t="shared" si="272"/>
        <v>0</v>
      </c>
      <c r="X690" s="34">
        <f t="shared" si="273"/>
        <v>1.2900000000000023E-2</v>
      </c>
      <c r="Y690" s="15">
        <f t="shared" si="285"/>
        <v>0.50322495527805666</v>
      </c>
      <c r="Z690" s="34">
        <f t="shared" si="274"/>
        <v>0</v>
      </c>
      <c r="AA690" s="34">
        <f t="shared" si="275"/>
        <v>-0.3819999999999999</v>
      </c>
      <c r="AB690" s="15">
        <f t="shared" si="286"/>
        <v>0.40564461209270181</v>
      </c>
      <c r="AC690" s="34">
        <f t="shared" si="276"/>
        <v>0</v>
      </c>
      <c r="AD690" s="34">
        <f t="shared" si="287"/>
        <v>-0.79680000000000006</v>
      </c>
      <c r="AE690" s="15">
        <f t="shared" si="288"/>
        <v>0.31071044569635931</v>
      </c>
      <c r="AF690" s="34">
        <f t="shared" si="277"/>
        <v>0</v>
      </c>
      <c r="AG690" s="34">
        <f t="shared" si="278"/>
        <v>0.80779999999999985</v>
      </c>
      <c r="AH690" s="15">
        <f t="shared" si="289"/>
        <v>0.69164049960599694</v>
      </c>
      <c r="AI690" s="34">
        <f t="shared" si="279"/>
        <v>0</v>
      </c>
      <c r="AJ690" s="34">
        <f t="shared" si="280"/>
        <v>4.2000000000000925E-3</v>
      </c>
      <c r="AK690" s="15">
        <f t="shared" si="290"/>
        <v>0.50104999845650278</v>
      </c>
      <c r="AL690" s="34">
        <f t="shared" si="281"/>
        <v>0</v>
      </c>
      <c r="AM690" s="35">
        <f t="shared" si="291"/>
        <v>0</v>
      </c>
      <c r="AN690" s="35">
        <f t="shared" si="292"/>
        <v>0</v>
      </c>
      <c r="AO690" s="35">
        <f t="shared" si="293"/>
        <v>0</v>
      </c>
      <c r="AP690" s="35">
        <f t="shared" si="294"/>
        <v>0</v>
      </c>
      <c r="AQ690" s="35">
        <f t="shared" si="295"/>
        <v>0</v>
      </c>
      <c r="AR690" s="35">
        <f t="shared" si="296"/>
        <v>0</v>
      </c>
    </row>
    <row r="691" spans="6:44" ht="15.75">
      <c r="F691">
        <v>1027</v>
      </c>
      <c r="G691" s="35">
        <v>0.1</v>
      </c>
      <c r="H691" s="35">
        <v>0.12000000500000001</v>
      </c>
      <c r="I691" s="35">
        <v>1.0000001E-2</v>
      </c>
      <c r="J691" s="35">
        <v>0</v>
      </c>
      <c r="K691" s="35">
        <v>0</v>
      </c>
      <c r="L691" s="35">
        <v>0</v>
      </c>
      <c r="M691" s="35"/>
      <c r="N691" s="35"/>
      <c r="O691" s="35"/>
      <c r="P691" s="35"/>
      <c r="Q691" s="35"/>
      <c r="R691" s="34">
        <f t="shared" si="282"/>
        <v>0.1</v>
      </c>
      <c r="S691" s="34">
        <f t="shared" si="270"/>
        <v>0.103800004325</v>
      </c>
      <c r="T691" s="34">
        <f t="shared" si="271"/>
        <v>4.0220004022000003E-3</v>
      </c>
      <c r="U691" s="34">
        <f t="shared" si="283"/>
        <v>-1.1068</v>
      </c>
      <c r="V691" s="15">
        <f t="shared" si="284"/>
        <v>0.24846794868262756</v>
      </c>
      <c r="W691" s="34">
        <f t="shared" si="272"/>
        <v>0</v>
      </c>
      <c r="X691" s="34">
        <f t="shared" si="273"/>
        <v>1.2900000000000023E-2</v>
      </c>
      <c r="Y691" s="15">
        <f t="shared" si="285"/>
        <v>0.50322495527805666</v>
      </c>
      <c r="Z691" s="34">
        <f t="shared" si="274"/>
        <v>0</v>
      </c>
      <c r="AA691" s="34">
        <f t="shared" si="275"/>
        <v>-0.3819999999999999</v>
      </c>
      <c r="AB691" s="15">
        <f t="shared" si="286"/>
        <v>0.40564461209270181</v>
      </c>
      <c r="AC691" s="34">
        <f t="shared" si="276"/>
        <v>0</v>
      </c>
      <c r="AD691" s="34">
        <f t="shared" si="287"/>
        <v>-0.79680000000000006</v>
      </c>
      <c r="AE691" s="15">
        <f t="shared" si="288"/>
        <v>0.31071044569635931</v>
      </c>
      <c r="AF691" s="34">
        <f t="shared" si="277"/>
        <v>0</v>
      </c>
      <c r="AG691" s="34">
        <f t="shared" si="278"/>
        <v>0.80779999999999985</v>
      </c>
      <c r="AH691" s="15">
        <f t="shared" si="289"/>
        <v>0.69164049960599694</v>
      </c>
      <c r="AI691" s="34">
        <f t="shared" si="279"/>
        <v>0</v>
      </c>
      <c r="AJ691" s="34">
        <f t="shared" si="280"/>
        <v>4.2000000000000925E-3</v>
      </c>
      <c r="AK691" s="15">
        <f t="shared" si="290"/>
        <v>0.50104999845650278</v>
      </c>
      <c r="AL691" s="34">
        <f t="shared" si="281"/>
        <v>0</v>
      </c>
      <c r="AM691" s="35">
        <f t="shared" si="291"/>
        <v>0.23000000600000001</v>
      </c>
      <c r="AN691" s="35">
        <f t="shared" si="292"/>
        <v>0.2078220047272</v>
      </c>
      <c r="AO691" s="35">
        <f t="shared" si="293"/>
        <v>2.2178001272800008E-2</v>
      </c>
      <c r="AP691" s="35">
        <f t="shared" si="294"/>
        <v>0</v>
      </c>
      <c r="AQ691" s="35">
        <f t="shared" si="295"/>
        <v>0</v>
      </c>
      <c r="AR691" s="35">
        <f t="shared" si="296"/>
        <v>0</v>
      </c>
    </row>
    <row r="692" spans="6:44" ht="15.75">
      <c r="F692">
        <v>1028</v>
      </c>
      <c r="G692" s="35">
        <v>0.12000000500000001</v>
      </c>
      <c r="H692" s="35">
        <v>0.16000001</v>
      </c>
      <c r="I692" s="35">
        <v>1.0000001E-2</v>
      </c>
      <c r="J692" s="35">
        <v>0</v>
      </c>
      <c r="K692" s="35">
        <v>0</v>
      </c>
      <c r="L692" s="35">
        <v>0</v>
      </c>
      <c r="M692" s="35"/>
      <c r="N692" s="35"/>
      <c r="O692" s="35"/>
      <c r="P692" s="35"/>
      <c r="Q692" s="35"/>
      <c r="R692" s="34">
        <f t="shared" si="282"/>
        <v>0.12000000500000001</v>
      </c>
      <c r="S692" s="34">
        <f t="shared" si="270"/>
        <v>0.13840000864999999</v>
      </c>
      <c r="T692" s="34">
        <f t="shared" si="271"/>
        <v>4.0220004022000003E-3</v>
      </c>
      <c r="U692" s="34">
        <f t="shared" si="283"/>
        <v>-1.1068</v>
      </c>
      <c r="V692" s="15">
        <f t="shared" si="284"/>
        <v>0.24846794868262756</v>
      </c>
      <c r="W692" s="34">
        <f t="shared" si="272"/>
        <v>0</v>
      </c>
      <c r="X692" s="34">
        <f t="shared" si="273"/>
        <v>1.2900000000000023E-2</v>
      </c>
      <c r="Y692" s="15">
        <f t="shared" si="285"/>
        <v>0.50322495527805666</v>
      </c>
      <c r="Z692" s="34">
        <f t="shared" si="274"/>
        <v>0</v>
      </c>
      <c r="AA692" s="34">
        <f t="shared" si="275"/>
        <v>-0.3819999999999999</v>
      </c>
      <c r="AB692" s="15">
        <f t="shared" si="286"/>
        <v>0.40564461209270181</v>
      </c>
      <c r="AC692" s="34">
        <f t="shared" si="276"/>
        <v>0</v>
      </c>
      <c r="AD692" s="34">
        <f t="shared" si="287"/>
        <v>-0.79680000000000006</v>
      </c>
      <c r="AE692" s="15">
        <f t="shared" si="288"/>
        <v>0.31071044569635931</v>
      </c>
      <c r="AF692" s="34">
        <f t="shared" si="277"/>
        <v>0</v>
      </c>
      <c r="AG692" s="34">
        <f t="shared" si="278"/>
        <v>0.80779999999999985</v>
      </c>
      <c r="AH692" s="15">
        <f t="shared" si="289"/>
        <v>0.69164049960599694</v>
      </c>
      <c r="AI692" s="34">
        <f t="shared" si="279"/>
        <v>0</v>
      </c>
      <c r="AJ692" s="34">
        <f t="shared" si="280"/>
        <v>4.2000000000000925E-3</v>
      </c>
      <c r="AK692" s="15">
        <f t="shared" si="290"/>
        <v>0.50104999845650278</v>
      </c>
      <c r="AL692" s="34">
        <f t="shared" si="281"/>
        <v>0</v>
      </c>
      <c r="AM692" s="35">
        <f t="shared" si="291"/>
        <v>0.29000001599999997</v>
      </c>
      <c r="AN692" s="35">
        <f t="shared" si="292"/>
        <v>0.2624220140522</v>
      </c>
      <c r="AO692" s="35">
        <f t="shared" si="293"/>
        <v>2.7578001947799968E-2</v>
      </c>
      <c r="AP692" s="35">
        <f t="shared" si="294"/>
        <v>0</v>
      </c>
      <c r="AQ692" s="35">
        <f t="shared" si="295"/>
        <v>0</v>
      </c>
      <c r="AR692" s="35">
        <f t="shared" si="296"/>
        <v>0</v>
      </c>
    </row>
    <row r="693" spans="6:44" ht="15.75">
      <c r="F693">
        <v>1029</v>
      </c>
      <c r="G693" s="35">
        <v>0.14000000000000001</v>
      </c>
      <c r="H693" s="35">
        <v>0.21000000999999999</v>
      </c>
      <c r="I693" s="35">
        <v>1.0000001E-2</v>
      </c>
      <c r="J693" s="35">
        <v>0</v>
      </c>
      <c r="K693" s="35">
        <v>0</v>
      </c>
      <c r="L693" s="35">
        <v>0</v>
      </c>
      <c r="M693" s="35"/>
      <c r="N693" s="35"/>
      <c r="O693" s="35"/>
      <c r="P693" s="35"/>
      <c r="Q693" s="35"/>
      <c r="R693" s="34">
        <f t="shared" si="282"/>
        <v>0.14000000000000001</v>
      </c>
      <c r="S693" s="34">
        <f t="shared" si="270"/>
        <v>0.18165000865</v>
      </c>
      <c r="T693" s="34">
        <f t="shared" si="271"/>
        <v>4.0220004022000003E-3</v>
      </c>
      <c r="U693" s="34">
        <f t="shared" si="283"/>
        <v>-1.1068</v>
      </c>
      <c r="V693" s="15">
        <f t="shared" si="284"/>
        <v>0.24846794868262756</v>
      </c>
      <c r="W693" s="34">
        <f t="shared" si="272"/>
        <v>0</v>
      </c>
      <c r="X693" s="34">
        <f t="shared" si="273"/>
        <v>1.2900000000000023E-2</v>
      </c>
      <c r="Y693" s="15">
        <f t="shared" si="285"/>
        <v>0.50322495527805666</v>
      </c>
      <c r="Z693" s="34">
        <f t="shared" si="274"/>
        <v>0</v>
      </c>
      <c r="AA693" s="34">
        <f t="shared" si="275"/>
        <v>-0.3819999999999999</v>
      </c>
      <c r="AB693" s="15">
        <f t="shared" si="286"/>
        <v>0.40564461209270181</v>
      </c>
      <c r="AC693" s="34">
        <f t="shared" si="276"/>
        <v>0</v>
      </c>
      <c r="AD693" s="34">
        <f t="shared" si="287"/>
        <v>-0.79680000000000006</v>
      </c>
      <c r="AE693" s="15">
        <f t="shared" si="288"/>
        <v>0.31071044569635931</v>
      </c>
      <c r="AF693" s="34">
        <f t="shared" si="277"/>
        <v>0</v>
      </c>
      <c r="AG693" s="34">
        <f t="shared" si="278"/>
        <v>0.80779999999999985</v>
      </c>
      <c r="AH693" s="15">
        <f t="shared" si="289"/>
        <v>0.69164049960599694</v>
      </c>
      <c r="AI693" s="34">
        <f t="shared" si="279"/>
        <v>0</v>
      </c>
      <c r="AJ693" s="34">
        <f t="shared" si="280"/>
        <v>4.2000000000000925E-3</v>
      </c>
      <c r="AK693" s="15">
        <f t="shared" si="290"/>
        <v>0.50104999845650278</v>
      </c>
      <c r="AL693" s="34">
        <f t="shared" si="281"/>
        <v>0</v>
      </c>
      <c r="AM693" s="35">
        <f t="shared" si="291"/>
        <v>0.36000001100000001</v>
      </c>
      <c r="AN693" s="35">
        <f t="shared" si="292"/>
        <v>0.32567200905220006</v>
      </c>
      <c r="AO693" s="35">
        <f t="shared" si="293"/>
        <v>3.4328001947799947E-2</v>
      </c>
      <c r="AP693" s="35">
        <f t="shared" si="294"/>
        <v>0</v>
      </c>
      <c r="AQ693" s="35">
        <f t="shared" si="295"/>
        <v>0</v>
      </c>
      <c r="AR693" s="35">
        <f t="shared" si="296"/>
        <v>0</v>
      </c>
    </row>
    <row r="694" spans="6:44" ht="15.75">
      <c r="F694">
        <v>1030</v>
      </c>
      <c r="G694" s="35">
        <v>0.17</v>
      </c>
      <c r="H694" s="35">
        <v>0.26000002</v>
      </c>
      <c r="I694" s="35">
        <v>1.0000001E-2</v>
      </c>
      <c r="J694" s="35">
        <v>0</v>
      </c>
      <c r="K694" s="35">
        <v>0</v>
      </c>
      <c r="L694" s="35">
        <v>0</v>
      </c>
      <c r="M694" s="35"/>
      <c r="N694" s="35"/>
      <c r="O694" s="35"/>
      <c r="P694" s="35"/>
      <c r="Q694" s="35"/>
      <c r="R694" s="34">
        <f t="shared" si="282"/>
        <v>0.17</v>
      </c>
      <c r="S694" s="34">
        <f t="shared" si="270"/>
        <v>0.2249000173</v>
      </c>
      <c r="T694" s="34">
        <f t="shared" si="271"/>
        <v>4.0220004022000003E-3</v>
      </c>
      <c r="U694" s="34">
        <f t="shared" si="283"/>
        <v>-1.1068</v>
      </c>
      <c r="V694" s="15">
        <f t="shared" si="284"/>
        <v>0.24846794868262756</v>
      </c>
      <c r="W694" s="34">
        <f t="shared" si="272"/>
        <v>0</v>
      </c>
      <c r="X694" s="34">
        <f t="shared" si="273"/>
        <v>1.2900000000000023E-2</v>
      </c>
      <c r="Y694" s="15">
        <f t="shared" si="285"/>
        <v>0.50322495527805666</v>
      </c>
      <c r="Z694" s="34">
        <f t="shared" si="274"/>
        <v>0</v>
      </c>
      <c r="AA694" s="34">
        <f t="shared" si="275"/>
        <v>-0.3819999999999999</v>
      </c>
      <c r="AB694" s="15">
        <f t="shared" si="286"/>
        <v>0.40564461209270181</v>
      </c>
      <c r="AC694" s="34">
        <f t="shared" si="276"/>
        <v>0</v>
      </c>
      <c r="AD694" s="34">
        <f t="shared" si="287"/>
        <v>-0.79680000000000006</v>
      </c>
      <c r="AE694" s="15">
        <f t="shared" si="288"/>
        <v>0.31071044569635931</v>
      </c>
      <c r="AF694" s="34">
        <f t="shared" si="277"/>
        <v>0</v>
      </c>
      <c r="AG694" s="34">
        <f t="shared" si="278"/>
        <v>0.80779999999999985</v>
      </c>
      <c r="AH694" s="15">
        <f t="shared" si="289"/>
        <v>0.69164049960599694</v>
      </c>
      <c r="AI694" s="34">
        <f t="shared" si="279"/>
        <v>0</v>
      </c>
      <c r="AJ694" s="34">
        <f t="shared" si="280"/>
        <v>4.2000000000000925E-3</v>
      </c>
      <c r="AK694" s="15">
        <f t="shared" si="290"/>
        <v>0.50104999845650278</v>
      </c>
      <c r="AL694" s="34">
        <f t="shared" si="281"/>
        <v>0</v>
      </c>
      <c r="AM694" s="35">
        <f t="shared" si="291"/>
        <v>0.44000002100000002</v>
      </c>
      <c r="AN694" s="35">
        <f t="shared" si="292"/>
        <v>0.39892201770220004</v>
      </c>
      <c r="AO694" s="35">
        <f t="shared" si="293"/>
        <v>4.1078003297799981E-2</v>
      </c>
      <c r="AP694" s="35">
        <f t="shared" si="294"/>
        <v>0</v>
      </c>
      <c r="AQ694" s="35">
        <f t="shared" si="295"/>
        <v>0</v>
      </c>
      <c r="AR694" s="35">
        <f t="shared" si="296"/>
        <v>0</v>
      </c>
    </row>
    <row r="695" spans="6:44" ht="15.75">
      <c r="F695">
        <v>1101</v>
      </c>
      <c r="G695" s="35">
        <v>0.2</v>
      </c>
      <c r="H695" s="35">
        <v>1.2</v>
      </c>
      <c r="I695" s="35">
        <v>2.3000001999999999</v>
      </c>
      <c r="J695" s="35">
        <v>4</v>
      </c>
      <c r="K695" s="35">
        <v>2.4</v>
      </c>
      <c r="L695" s="35">
        <v>0</v>
      </c>
      <c r="M695" s="35"/>
      <c r="N695" s="35">
        <v>0.1</v>
      </c>
      <c r="O695" s="35">
        <v>0.1</v>
      </c>
      <c r="P695" s="35">
        <v>0</v>
      </c>
      <c r="Q695" s="35"/>
      <c r="R695" s="34">
        <f t="shared" si="282"/>
        <v>0.2</v>
      </c>
      <c r="S695" s="34">
        <f t="shared" si="270"/>
        <v>1.038</v>
      </c>
      <c r="T695" s="34">
        <f t="shared" si="271"/>
        <v>0.92506008043999999</v>
      </c>
      <c r="U695" s="34">
        <f t="shared" si="283"/>
        <v>-1.1068</v>
      </c>
      <c r="V695" s="15">
        <f t="shared" si="284"/>
        <v>0.24846794868262756</v>
      </c>
      <c r="W695" s="34">
        <f t="shared" si="272"/>
        <v>0.99387179473051024</v>
      </c>
      <c r="X695" s="34">
        <f t="shared" si="273"/>
        <v>1.2900000000000023E-2</v>
      </c>
      <c r="Y695" s="15">
        <f t="shared" si="285"/>
        <v>0.50322495527805666</v>
      </c>
      <c r="Z695" s="34">
        <f t="shared" si="274"/>
        <v>1.2077398926673359</v>
      </c>
      <c r="AA695" s="34">
        <f t="shared" si="275"/>
        <v>-0.3819999999999999</v>
      </c>
      <c r="AB695" s="15">
        <f t="shared" si="286"/>
        <v>0.40564461209270181</v>
      </c>
      <c r="AC695" s="34">
        <f t="shared" si="276"/>
        <v>0</v>
      </c>
      <c r="AD695" s="34">
        <f t="shared" si="287"/>
        <v>-0.79680000000000006</v>
      </c>
      <c r="AE695" s="15">
        <f t="shared" si="288"/>
        <v>0.31071044569635931</v>
      </c>
      <c r="AF695" s="34">
        <f t="shared" si="277"/>
        <v>3.1071044569635931E-2</v>
      </c>
      <c r="AG695" s="34">
        <f t="shared" si="278"/>
        <v>0.80779999999999985</v>
      </c>
      <c r="AH695" s="15">
        <f t="shared" si="289"/>
        <v>0.69164049960599694</v>
      </c>
      <c r="AI695" s="34">
        <f t="shared" si="279"/>
        <v>6.9164049960599702E-2</v>
      </c>
      <c r="AJ695" s="34">
        <f t="shared" si="280"/>
        <v>4.2000000000000925E-3</v>
      </c>
      <c r="AK695" s="15">
        <f t="shared" si="290"/>
        <v>0.50104999845650278</v>
      </c>
      <c r="AL695" s="34">
        <f t="shared" si="281"/>
        <v>0</v>
      </c>
      <c r="AM695" s="35">
        <f t="shared" si="291"/>
        <v>10.1000002</v>
      </c>
      <c r="AN695" s="35">
        <f t="shared" si="292"/>
        <v>4.3646717678378462</v>
      </c>
      <c r="AO695" s="35">
        <f t="shared" si="293"/>
        <v>5.735328432162154</v>
      </c>
      <c r="AP695" s="35">
        <f t="shared" si="294"/>
        <v>0.2</v>
      </c>
      <c r="AQ695" s="35">
        <f t="shared" si="295"/>
        <v>0.10023509453023563</v>
      </c>
      <c r="AR695" s="35">
        <f t="shared" si="296"/>
        <v>9.9764905469764381E-2</v>
      </c>
    </row>
    <row r="696" spans="6:44" ht="15.75">
      <c r="F696">
        <v>1102</v>
      </c>
      <c r="G696" s="35">
        <v>0.2</v>
      </c>
      <c r="H696" s="35">
        <v>1.2</v>
      </c>
      <c r="I696" s="35">
        <v>2.3000001999999999</v>
      </c>
      <c r="J696" s="35">
        <v>1.3000001000000001</v>
      </c>
      <c r="K696" s="35">
        <v>1.4000001</v>
      </c>
      <c r="L696" s="35">
        <v>0</v>
      </c>
      <c r="M696" s="35"/>
      <c r="N696" s="35">
        <v>1</v>
      </c>
      <c r="O696" s="35">
        <v>1</v>
      </c>
      <c r="P696" s="35">
        <v>0</v>
      </c>
      <c r="Q696" s="35"/>
      <c r="R696" s="34">
        <f t="shared" si="282"/>
        <v>0.2</v>
      </c>
      <c r="S696" s="34">
        <f t="shared" si="270"/>
        <v>1.038</v>
      </c>
      <c r="T696" s="34">
        <f t="shared" si="271"/>
        <v>0.92506008043999999</v>
      </c>
      <c r="U696" s="34">
        <f t="shared" si="283"/>
        <v>-1.1068</v>
      </c>
      <c r="V696" s="15">
        <f t="shared" si="284"/>
        <v>0.24846794868262756</v>
      </c>
      <c r="W696" s="34">
        <f t="shared" si="272"/>
        <v>0.32300835813421075</v>
      </c>
      <c r="X696" s="34">
        <f t="shared" si="273"/>
        <v>1.2900000000000023E-2</v>
      </c>
      <c r="Y696" s="15">
        <f t="shared" si="285"/>
        <v>0.50322495527805666</v>
      </c>
      <c r="Z696" s="34">
        <f t="shared" si="274"/>
        <v>0.70451498771177479</v>
      </c>
      <c r="AA696" s="34">
        <f t="shared" si="275"/>
        <v>-0.3819999999999999</v>
      </c>
      <c r="AB696" s="15">
        <f t="shared" si="286"/>
        <v>0.40564461209270181</v>
      </c>
      <c r="AC696" s="34">
        <f t="shared" si="276"/>
        <v>0</v>
      </c>
      <c r="AD696" s="34">
        <f t="shared" si="287"/>
        <v>-0.79680000000000006</v>
      </c>
      <c r="AE696" s="15">
        <f t="shared" si="288"/>
        <v>0.31071044569635931</v>
      </c>
      <c r="AF696" s="34">
        <f t="shared" si="277"/>
        <v>0.31071044569635931</v>
      </c>
      <c r="AG696" s="34">
        <f t="shared" si="278"/>
        <v>0.80779999999999985</v>
      </c>
      <c r="AH696" s="15">
        <f t="shared" si="289"/>
        <v>0.69164049960599694</v>
      </c>
      <c r="AI696" s="34">
        <f t="shared" si="279"/>
        <v>0.69164049960599694</v>
      </c>
      <c r="AJ696" s="34">
        <f t="shared" si="280"/>
        <v>4.2000000000000925E-3</v>
      </c>
      <c r="AK696" s="15">
        <f t="shared" si="290"/>
        <v>0.50104999845650278</v>
      </c>
      <c r="AL696" s="34">
        <f t="shared" si="281"/>
        <v>0</v>
      </c>
      <c r="AM696" s="35">
        <f t="shared" si="291"/>
        <v>6.4000003999999997</v>
      </c>
      <c r="AN696" s="35">
        <f t="shared" si="292"/>
        <v>3.1905834262859858</v>
      </c>
      <c r="AO696" s="35">
        <f t="shared" si="293"/>
        <v>3.2094169737140139</v>
      </c>
      <c r="AP696" s="35">
        <f t="shared" si="294"/>
        <v>2</v>
      </c>
      <c r="AQ696" s="35">
        <f t="shared" si="295"/>
        <v>1.0023509453023562</v>
      </c>
      <c r="AR696" s="35">
        <f t="shared" si="296"/>
        <v>0.99764905469764376</v>
      </c>
    </row>
    <row r="697" spans="6:44" ht="15.75">
      <c r="F697">
        <v>1103</v>
      </c>
      <c r="G697" s="35">
        <v>0.1</v>
      </c>
      <c r="H697" s="35">
        <v>1</v>
      </c>
      <c r="I697" s="35">
        <v>2.5</v>
      </c>
      <c r="J697" s="35">
        <v>1.7</v>
      </c>
      <c r="K697" s="35">
        <v>2.5</v>
      </c>
      <c r="L697" s="35">
        <v>0</v>
      </c>
      <c r="M697" s="35"/>
      <c r="N697" s="35">
        <v>2.5</v>
      </c>
      <c r="O697" s="35">
        <v>2.2000000000000002</v>
      </c>
      <c r="P697" s="35">
        <v>0</v>
      </c>
      <c r="Q697" s="35"/>
      <c r="R697" s="34">
        <f t="shared" si="282"/>
        <v>0.1</v>
      </c>
      <c r="S697" s="34">
        <f t="shared" si="270"/>
        <v>0.86499999999999999</v>
      </c>
      <c r="T697" s="34">
        <f t="shared" si="271"/>
        <v>1.0055000000000001</v>
      </c>
      <c r="U697" s="34">
        <f t="shared" si="283"/>
        <v>-1.1068</v>
      </c>
      <c r="V697" s="15">
        <f t="shared" si="284"/>
        <v>0.24846794868262756</v>
      </c>
      <c r="W697" s="34">
        <f t="shared" si="272"/>
        <v>0.42239551276046683</v>
      </c>
      <c r="X697" s="34">
        <f t="shared" si="273"/>
        <v>1.2900000000000023E-2</v>
      </c>
      <c r="Y697" s="15">
        <f t="shared" si="285"/>
        <v>0.50322495527805666</v>
      </c>
      <c r="Z697" s="34">
        <f t="shared" si="274"/>
        <v>1.2580623881951416</v>
      </c>
      <c r="AA697" s="34">
        <f t="shared" si="275"/>
        <v>-0.3819999999999999</v>
      </c>
      <c r="AB697" s="15">
        <f t="shared" si="286"/>
        <v>0.40564461209270181</v>
      </c>
      <c r="AC697" s="34">
        <f t="shared" si="276"/>
        <v>0</v>
      </c>
      <c r="AD697" s="34">
        <f t="shared" si="287"/>
        <v>-0.79680000000000006</v>
      </c>
      <c r="AE697" s="15">
        <f t="shared" si="288"/>
        <v>0.31071044569635931</v>
      </c>
      <c r="AF697" s="34">
        <f t="shared" si="277"/>
        <v>0.77677611424089821</v>
      </c>
      <c r="AG697" s="34">
        <f t="shared" si="278"/>
        <v>0.80779999999999985</v>
      </c>
      <c r="AH697" s="15">
        <f t="shared" si="289"/>
        <v>0.69164049960599694</v>
      </c>
      <c r="AI697" s="34">
        <f t="shared" si="279"/>
        <v>1.5216090991331934</v>
      </c>
      <c r="AJ697" s="34">
        <f t="shared" si="280"/>
        <v>4.2000000000000925E-3</v>
      </c>
      <c r="AK697" s="15">
        <f t="shared" si="290"/>
        <v>0.50104999845650278</v>
      </c>
      <c r="AL697" s="34">
        <f t="shared" si="281"/>
        <v>0</v>
      </c>
      <c r="AM697" s="35">
        <f t="shared" si="291"/>
        <v>7.8</v>
      </c>
      <c r="AN697" s="35">
        <f t="shared" si="292"/>
        <v>3.6509579009556083</v>
      </c>
      <c r="AO697" s="35">
        <f t="shared" si="293"/>
        <v>4.1490420990443919</v>
      </c>
      <c r="AP697" s="35">
        <f t="shared" si="294"/>
        <v>4.7</v>
      </c>
      <c r="AQ697" s="35">
        <f t="shared" si="295"/>
        <v>2.2983852133740914</v>
      </c>
      <c r="AR697" s="35">
        <f t="shared" si="296"/>
        <v>2.4016147866259088</v>
      </c>
    </row>
    <row r="698" spans="6:44" ht="15.75">
      <c r="F698">
        <v>1104</v>
      </c>
      <c r="G698" s="35">
        <v>0.1</v>
      </c>
      <c r="H698" s="35">
        <v>1</v>
      </c>
      <c r="I698" s="35">
        <v>2.5</v>
      </c>
      <c r="J698" s="35">
        <v>1.5000001000000001</v>
      </c>
      <c r="K698" s="35">
        <v>1.5000001000000001</v>
      </c>
      <c r="L698" s="35">
        <v>0.5</v>
      </c>
      <c r="M698" s="35"/>
      <c r="N698" s="35">
        <v>0.6</v>
      </c>
      <c r="O698" s="35">
        <v>1.5000001000000001</v>
      </c>
      <c r="P698" s="35">
        <v>0</v>
      </c>
      <c r="Q698" s="35"/>
      <c r="R698" s="34">
        <f t="shared" si="282"/>
        <v>0.1</v>
      </c>
      <c r="S698" s="34">
        <f t="shared" si="270"/>
        <v>0.86499999999999999</v>
      </c>
      <c r="T698" s="34">
        <f t="shared" si="271"/>
        <v>1.0055000000000001</v>
      </c>
      <c r="U698" s="34">
        <f t="shared" si="283"/>
        <v>-1.1068</v>
      </c>
      <c r="V698" s="15">
        <f t="shared" si="284"/>
        <v>0.24846794868262756</v>
      </c>
      <c r="W698" s="34">
        <f t="shared" si="272"/>
        <v>0.37270194787073624</v>
      </c>
      <c r="X698" s="34">
        <f t="shared" si="273"/>
        <v>1.2900000000000023E-2</v>
      </c>
      <c r="Y698" s="15">
        <f t="shared" si="285"/>
        <v>0.50322495527805666</v>
      </c>
      <c r="Z698" s="34">
        <f t="shared" si="274"/>
        <v>0.75483748323958055</v>
      </c>
      <c r="AA698" s="34">
        <f t="shared" si="275"/>
        <v>-0.3819999999999999</v>
      </c>
      <c r="AB698" s="15">
        <f t="shared" si="286"/>
        <v>0.40564461209270181</v>
      </c>
      <c r="AC698" s="34">
        <f t="shared" si="276"/>
        <v>0.2028223060463509</v>
      </c>
      <c r="AD698" s="34">
        <f t="shared" si="287"/>
        <v>-0.79680000000000006</v>
      </c>
      <c r="AE698" s="15">
        <f t="shared" si="288"/>
        <v>0.31071044569635931</v>
      </c>
      <c r="AF698" s="34">
        <f t="shared" si="277"/>
        <v>0.18642626741781557</v>
      </c>
      <c r="AG698" s="34">
        <f t="shared" si="278"/>
        <v>0.80779999999999985</v>
      </c>
      <c r="AH698" s="15">
        <f t="shared" si="289"/>
        <v>0.69164049960599694</v>
      </c>
      <c r="AI698" s="34">
        <f t="shared" si="279"/>
        <v>1.0374608185730454</v>
      </c>
      <c r="AJ698" s="34">
        <f t="shared" si="280"/>
        <v>4.2000000000000925E-3</v>
      </c>
      <c r="AK698" s="15">
        <f t="shared" si="290"/>
        <v>0.50104999845650278</v>
      </c>
      <c r="AL698" s="34">
        <f t="shared" si="281"/>
        <v>0</v>
      </c>
      <c r="AM698" s="35">
        <f t="shared" si="291"/>
        <v>7.1000002000000002</v>
      </c>
      <c r="AN698" s="35">
        <f t="shared" si="292"/>
        <v>3.3008617371566675</v>
      </c>
      <c r="AO698" s="35">
        <f t="shared" si="293"/>
        <v>3.7991384628433327</v>
      </c>
      <c r="AP698" s="35">
        <f t="shared" si="294"/>
        <v>2.1000000999999999</v>
      </c>
      <c r="AQ698" s="35">
        <f t="shared" si="295"/>
        <v>1.223887085990861</v>
      </c>
      <c r="AR698" s="35">
        <f t="shared" si="296"/>
        <v>0.87611301400913888</v>
      </c>
    </row>
    <row r="699" spans="6:44" ht="15.75">
      <c r="F699">
        <v>1105</v>
      </c>
      <c r="G699" s="35">
        <v>0.5</v>
      </c>
      <c r="H699" s="35">
        <v>1.5000001000000001</v>
      </c>
      <c r="I699" s="35">
        <v>3.1000000999999999</v>
      </c>
      <c r="J699" s="35">
        <v>2.6000000999999999</v>
      </c>
      <c r="K699" s="35">
        <v>3.0000002000000001</v>
      </c>
      <c r="L699" s="35">
        <v>0.5</v>
      </c>
      <c r="M699" s="35"/>
      <c r="N699" s="35">
        <v>0.90000004</v>
      </c>
      <c r="O699" s="35">
        <v>2.1000000999999999</v>
      </c>
      <c r="P699" s="35">
        <v>0.3</v>
      </c>
      <c r="Q699" s="35"/>
      <c r="R699" s="34">
        <f t="shared" si="282"/>
        <v>0.5</v>
      </c>
      <c r="S699" s="34">
        <f t="shared" si="270"/>
        <v>1.2975000864999999</v>
      </c>
      <c r="T699" s="34">
        <f t="shared" si="271"/>
        <v>1.24682004022</v>
      </c>
      <c r="U699" s="34">
        <f t="shared" si="283"/>
        <v>-1.1068</v>
      </c>
      <c r="V699" s="15">
        <f t="shared" si="284"/>
        <v>0.24846794868262756</v>
      </c>
      <c r="W699" s="34">
        <f t="shared" si="272"/>
        <v>0.64601669142162654</v>
      </c>
      <c r="X699" s="34">
        <f t="shared" si="273"/>
        <v>1.2900000000000023E-2</v>
      </c>
      <c r="Y699" s="15">
        <f t="shared" si="285"/>
        <v>0.50322495527805666</v>
      </c>
      <c r="Z699" s="34">
        <f t="shared" si="274"/>
        <v>1.5096749664791611</v>
      </c>
      <c r="AA699" s="34">
        <f t="shared" si="275"/>
        <v>-0.3819999999999999</v>
      </c>
      <c r="AB699" s="15">
        <f t="shared" si="286"/>
        <v>0.40564461209270181</v>
      </c>
      <c r="AC699" s="34">
        <f t="shared" si="276"/>
        <v>0.2028223060463509</v>
      </c>
      <c r="AD699" s="34">
        <f t="shared" si="287"/>
        <v>-0.79680000000000006</v>
      </c>
      <c r="AE699" s="15">
        <f t="shared" si="288"/>
        <v>0.31071044569635931</v>
      </c>
      <c r="AF699" s="34">
        <f t="shared" si="277"/>
        <v>0.27963941355514121</v>
      </c>
      <c r="AG699" s="34">
        <f t="shared" si="278"/>
        <v>0.80779999999999985</v>
      </c>
      <c r="AH699" s="15">
        <f t="shared" si="289"/>
        <v>0.69164049960599694</v>
      </c>
      <c r="AI699" s="34">
        <f t="shared" si="279"/>
        <v>1.4524451183366436</v>
      </c>
      <c r="AJ699" s="34">
        <f t="shared" si="280"/>
        <v>4.2000000000000925E-3</v>
      </c>
      <c r="AK699" s="15">
        <f t="shared" si="290"/>
        <v>0.50104999845650278</v>
      </c>
      <c r="AL699" s="34">
        <f t="shared" si="281"/>
        <v>0.15031499953695082</v>
      </c>
      <c r="AM699" s="35">
        <f t="shared" si="291"/>
        <v>11.2000005</v>
      </c>
      <c r="AN699" s="35">
        <f t="shared" si="292"/>
        <v>5.402834090667139</v>
      </c>
      <c r="AO699" s="35">
        <f t="shared" si="293"/>
        <v>5.7971664093328608</v>
      </c>
      <c r="AP699" s="35">
        <f t="shared" si="294"/>
        <v>3.3000001399999999</v>
      </c>
      <c r="AQ699" s="35">
        <f t="shared" si="295"/>
        <v>1.8823995314287356</v>
      </c>
      <c r="AR699" s="35">
        <f t="shared" si="296"/>
        <v>1.4176006085712642</v>
      </c>
    </row>
    <row r="700" spans="6:44" ht="15.75">
      <c r="F700">
        <v>1106</v>
      </c>
      <c r="G700" s="35">
        <v>0.5</v>
      </c>
      <c r="H700" s="35">
        <v>1.5000001000000001</v>
      </c>
      <c r="I700" s="35">
        <v>3.1000000999999999</v>
      </c>
      <c r="J700" s="35">
        <v>3.9</v>
      </c>
      <c r="K700" s="35">
        <v>5.8</v>
      </c>
      <c r="L700" s="35">
        <v>0.5</v>
      </c>
      <c r="M700" s="35"/>
      <c r="N700" s="35">
        <v>1.6</v>
      </c>
      <c r="O700" s="35">
        <v>2.8000001999999999</v>
      </c>
      <c r="P700" s="35">
        <v>0.3</v>
      </c>
      <c r="Q700" s="35"/>
      <c r="R700" s="34">
        <f t="shared" si="282"/>
        <v>0.5</v>
      </c>
      <c r="S700" s="34">
        <f t="shared" si="270"/>
        <v>1.2975000864999999</v>
      </c>
      <c r="T700" s="34">
        <f t="shared" si="271"/>
        <v>1.24682004022</v>
      </c>
      <c r="U700" s="34">
        <f t="shared" si="283"/>
        <v>-1.1068</v>
      </c>
      <c r="V700" s="15">
        <f t="shared" si="284"/>
        <v>0.24846794868262756</v>
      </c>
      <c r="W700" s="34">
        <f t="shared" si="272"/>
        <v>0.96902499986224744</v>
      </c>
      <c r="X700" s="34">
        <f t="shared" si="273"/>
        <v>1.2900000000000023E-2</v>
      </c>
      <c r="Y700" s="15">
        <f t="shared" si="285"/>
        <v>0.50322495527805666</v>
      </c>
      <c r="Z700" s="34">
        <f t="shared" si="274"/>
        <v>2.9187047406127284</v>
      </c>
      <c r="AA700" s="34">
        <f t="shared" si="275"/>
        <v>-0.3819999999999999</v>
      </c>
      <c r="AB700" s="15">
        <f t="shared" si="286"/>
        <v>0.40564461209270181</v>
      </c>
      <c r="AC700" s="34">
        <f t="shared" si="276"/>
        <v>0.2028223060463509</v>
      </c>
      <c r="AD700" s="34">
        <f t="shared" si="287"/>
        <v>-0.79680000000000006</v>
      </c>
      <c r="AE700" s="15">
        <f t="shared" si="288"/>
        <v>0.31071044569635931</v>
      </c>
      <c r="AF700" s="34">
        <f t="shared" si="277"/>
        <v>0.4971367131141749</v>
      </c>
      <c r="AG700" s="34">
        <f t="shared" si="278"/>
        <v>0.80779999999999985</v>
      </c>
      <c r="AH700" s="15">
        <f t="shared" si="289"/>
        <v>0.69164049960599694</v>
      </c>
      <c r="AI700" s="34">
        <f t="shared" si="279"/>
        <v>1.9365935372248912</v>
      </c>
      <c r="AJ700" s="34">
        <f t="shared" si="280"/>
        <v>4.2000000000000925E-3</v>
      </c>
      <c r="AK700" s="15">
        <f t="shared" si="290"/>
        <v>0.50104999845650278</v>
      </c>
      <c r="AL700" s="34">
        <f t="shared" si="281"/>
        <v>0.15031499953695082</v>
      </c>
      <c r="AM700" s="35">
        <f t="shared" si="291"/>
        <v>15.300000199999999</v>
      </c>
      <c r="AN700" s="35">
        <f t="shared" si="292"/>
        <v>7.1348721732413267</v>
      </c>
      <c r="AO700" s="35">
        <f t="shared" si="293"/>
        <v>8.1651280267586728</v>
      </c>
      <c r="AP700" s="35">
        <f t="shared" si="294"/>
        <v>4.7000001999999999</v>
      </c>
      <c r="AQ700" s="35">
        <f t="shared" si="295"/>
        <v>2.5840452498760169</v>
      </c>
      <c r="AR700" s="35">
        <f t="shared" si="296"/>
        <v>2.1159549501239829</v>
      </c>
    </row>
    <row r="701" spans="6:44" ht="15.75">
      <c r="F701">
        <v>1107</v>
      </c>
      <c r="G701" s="35">
        <v>0.2</v>
      </c>
      <c r="H701" s="35">
        <v>0.6</v>
      </c>
      <c r="I701" s="35">
        <v>0.8</v>
      </c>
      <c r="J701" s="35">
        <v>0.1</v>
      </c>
      <c r="K701" s="35">
        <v>1.3000001000000001</v>
      </c>
      <c r="L701" s="35">
        <v>0</v>
      </c>
      <c r="M701" s="35"/>
      <c r="N701" s="35">
        <v>0</v>
      </c>
      <c r="O701" s="35">
        <v>0.5</v>
      </c>
      <c r="P701" s="35">
        <v>0</v>
      </c>
      <c r="Q701" s="35"/>
      <c r="R701" s="34">
        <f t="shared" si="282"/>
        <v>0.2</v>
      </c>
      <c r="S701" s="34">
        <f t="shared" si="270"/>
        <v>0.51900000000000002</v>
      </c>
      <c r="T701" s="34">
        <f t="shared" si="271"/>
        <v>0.32176000000000005</v>
      </c>
      <c r="U701" s="34">
        <f t="shared" si="283"/>
        <v>-1.1068</v>
      </c>
      <c r="V701" s="15">
        <f t="shared" si="284"/>
        <v>0.24846794868262756</v>
      </c>
      <c r="W701" s="34">
        <f t="shared" si="272"/>
        <v>2.4846794868262759E-2</v>
      </c>
      <c r="X701" s="34">
        <f t="shared" si="273"/>
        <v>1.2900000000000023E-2</v>
      </c>
      <c r="Y701" s="15">
        <f t="shared" si="285"/>
        <v>0.50322495527805666</v>
      </c>
      <c r="Z701" s="34">
        <f t="shared" si="274"/>
        <v>0.65419249218396924</v>
      </c>
      <c r="AA701" s="34">
        <f t="shared" si="275"/>
        <v>-0.3819999999999999</v>
      </c>
      <c r="AB701" s="15">
        <f t="shared" si="286"/>
        <v>0.40564461209270181</v>
      </c>
      <c r="AC701" s="34">
        <f t="shared" si="276"/>
        <v>0</v>
      </c>
      <c r="AD701" s="34">
        <f t="shared" si="287"/>
        <v>-0.79680000000000006</v>
      </c>
      <c r="AE701" s="15">
        <f t="shared" si="288"/>
        <v>0.31071044569635931</v>
      </c>
      <c r="AF701" s="34">
        <f t="shared" si="277"/>
        <v>0</v>
      </c>
      <c r="AG701" s="34">
        <f t="shared" si="278"/>
        <v>0.80779999999999985</v>
      </c>
      <c r="AH701" s="15">
        <f t="shared" si="289"/>
        <v>0.69164049960599694</v>
      </c>
      <c r="AI701" s="34">
        <f t="shared" si="279"/>
        <v>0.34582024980299847</v>
      </c>
      <c r="AJ701" s="34">
        <f t="shared" si="280"/>
        <v>4.2000000000000925E-3</v>
      </c>
      <c r="AK701" s="15">
        <f t="shared" si="290"/>
        <v>0.50104999845650278</v>
      </c>
      <c r="AL701" s="34">
        <f t="shared" si="281"/>
        <v>0</v>
      </c>
      <c r="AM701" s="35">
        <f t="shared" si="291"/>
        <v>3.0000001000000003</v>
      </c>
      <c r="AN701" s="35">
        <f t="shared" si="292"/>
        <v>1.7197992870522321</v>
      </c>
      <c r="AO701" s="35">
        <f t="shared" si="293"/>
        <v>1.2802008129477682</v>
      </c>
      <c r="AP701" s="35">
        <f t="shared" si="294"/>
        <v>0.5</v>
      </c>
      <c r="AQ701" s="35">
        <f t="shared" si="295"/>
        <v>0.34582024980299847</v>
      </c>
      <c r="AR701" s="35">
        <f t="shared" si="296"/>
        <v>0.15417975019700153</v>
      </c>
    </row>
    <row r="702" spans="6:44" ht="15.75">
      <c r="F702">
        <v>1108</v>
      </c>
      <c r="G702" s="35">
        <v>1.4000001</v>
      </c>
      <c r="H702" s="35">
        <v>2.5</v>
      </c>
      <c r="I702" s="35">
        <v>3.0000002000000001</v>
      </c>
      <c r="J702" s="35">
        <v>4</v>
      </c>
      <c r="K702" s="35">
        <v>4</v>
      </c>
      <c r="L702" s="35">
        <v>1</v>
      </c>
      <c r="M702" s="35"/>
      <c r="N702" s="35">
        <v>1</v>
      </c>
      <c r="O702" s="35">
        <v>2</v>
      </c>
      <c r="P702" s="35">
        <v>3.0000002000000001</v>
      </c>
      <c r="Q702" s="35"/>
      <c r="R702" s="34">
        <f t="shared" si="282"/>
        <v>1.4000001</v>
      </c>
      <c r="S702" s="34">
        <f t="shared" si="270"/>
        <v>2.1625000000000001</v>
      </c>
      <c r="T702" s="34">
        <f t="shared" si="271"/>
        <v>1.2066000804400001</v>
      </c>
      <c r="U702" s="34">
        <f t="shared" si="283"/>
        <v>-1.1068</v>
      </c>
      <c r="V702" s="15">
        <f t="shared" si="284"/>
        <v>0.24846794868262756</v>
      </c>
      <c r="W702" s="34">
        <f t="shared" si="272"/>
        <v>0.99387179473051024</v>
      </c>
      <c r="X702" s="34">
        <f t="shared" si="273"/>
        <v>1.2900000000000023E-2</v>
      </c>
      <c r="Y702" s="15">
        <f t="shared" si="285"/>
        <v>0.50322495527805666</v>
      </c>
      <c r="Z702" s="34">
        <f t="shared" si="274"/>
        <v>2.0128998211122267</v>
      </c>
      <c r="AA702" s="34">
        <f t="shared" si="275"/>
        <v>-0.3819999999999999</v>
      </c>
      <c r="AB702" s="15">
        <f t="shared" si="286"/>
        <v>0.40564461209270181</v>
      </c>
      <c r="AC702" s="34">
        <f t="shared" si="276"/>
        <v>0.40564461209270181</v>
      </c>
      <c r="AD702" s="34">
        <f t="shared" si="287"/>
        <v>-0.79680000000000006</v>
      </c>
      <c r="AE702" s="15">
        <f t="shared" si="288"/>
        <v>0.31071044569635931</v>
      </c>
      <c r="AF702" s="34">
        <f t="shared" si="277"/>
        <v>0.31071044569635931</v>
      </c>
      <c r="AG702" s="34">
        <f t="shared" si="278"/>
        <v>0.80779999999999985</v>
      </c>
      <c r="AH702" s="15">
        <f t="shared" si="289"/>
        <v>0.69164049960599694</v>
      </c>
      <c r="AI702" s="34">
        <f t="shared" si="279"/>
        <v>1.3832809992119939</v>
      </c>
      <c r="AJ702" s="34">
        <f t="shared" si="280"/>
        <v>4.2000000000000925E-3</v>
      </c>
      <c r="AK702" s="15">
        <f t="shared" si="290"/>
        <v>0.50104999845650278</v>
      </c>
      <c r="AL702" s="34">
        <f t="shared" si="281"/>
        <v>1.5031500955795081</v>
      </c>
      <c r="AM702" s="35">
        <f t="shared" si="291"/>
        <v>15.9000003</v>
      </c>
      <c r="AN702" s="35">
        <f t="shared" si="292"/>
        <v>8.1815164083754404</v>
      </c>
      <c r="AO702" s="35">
        <f t="shared" si="293"/>
        <v>7.7184838916245599</v>
      </c>
      <c r="AP702" s="35">
        <f t="shared" si="294"/>
        <v>6.0000002000000006</v>
      </c>
      <c r="AQ702" s="35">
        <f t="shared" si="295"/>
        <v>3.1971415404878614</v>
      </c>
      <c r="AR702" s="35">
        <f t="shared" si="296"/>
        <v>2.8028586595121392</v>
      </c>
    </row>
    <row r="703" spans="6:44" ht="15.75">
      <c r="F703">
        <v>1109</v>
      </c>
      <c r="G703" s="35">
        <v>0.6</v>
      </c>
      <c r="H703" s="35">
        <v>0.6</v>
      </c>
      <c r="I703" s="35">
        <v>0.8</v>
      </c>
      <c r="J703" s="35">
        <v>0.1</v>
      </c>
      <c r="K703" s="35">
        <v>0.90000004</v>
      </c>
      <c r="L703" s="35">
        <v>0</v>
      </c>
      <c r="M703" s="35"/>
      <c r="N703" s="35">
        <v>0</v>
      </c>
      <c r="O703" s="35">
        <v>0.5</v>
      </c>
      <c r="P703" s="35">
        <v>0</v>
      </c>
      <c r="Q703" s="35"/>
      <c r="R703" s="34">
        <f t="shared" si="282"/>
        <v>0.6</v>
      </c>
      <c r="S703" s="34">
        <f t="shared" si="270"/>
        <v>0.51900000000000002</v>
      </c>
      <c r="T703" s="34">
        <f t="shared" si="271"/>
        <v>0.32176000000000005</v>
      </c>
      <c r="U703" s="34">
        <f t="shared" si="283"/>
        <v>-1.1068</v>
      </c>
      <c r="V703" s="15">
        <f t="shared" si="284"/>
        <v>0.24846794868262756</v>
      </c>
      <c r="W703" s="34">
        <f t="shared" si="272"/>
        <v>2.4846794868262759E-2</v>
      </c>
      <c r="X703" s="34">
        <f t="shared" si="273"/>
        <v>1.2900000000000023E-2</v>
      </c>
      <c r="Y703" s="15">
        <f t="shared" si="285"/>
        <v>0.50322495527805666</v>
      </c>
      <c r="Z703" s="34">
        <f t="shared" si="274"/>
        <v>0.4529024798792492</v>
      </c>
      <c r="AA703" s="34">
        <f t="shared" si="275"/>
        <v>-0.3819999999999999</v>
      </c>
      <c r="AB703" s="15">
        <f t="shared" si="286"/>
        <v>0.40564461209270181</v>
      </c>
      <c r="AC703" s="34">
        <f t="shared" si="276"/>
        <v>0</v>
      </c>
      <c r="AD703" s="34">
        <f t="shared" si="287"/>
        <v>-0.79680000000000006</v>
      </c>
      <c r="AE703" s="15">
        <f t="shared" si="288"/>
        <v>0.31071044569635931</v>
      </c>
      <c r="AF703" s="34">
        <f t="shared" si="277"/>
        <v>0</v>
      </c>
      <c r="AG703" s="34">
        <f t="shared" si="278"/>
        <v>0.80779999999999985</v>
      </c>
      <c r="AH703" s="15">
        <f t="shared" si="289"/>
        <v>0.69164049960599694</v>
      </c>
      <c r="AI703" s="34">
        <f t="shared" si="279"/>
        <v>0.34582024980299847</v>
      </c>
      <c r="AJ703" s="34">
        <f t="shared" si="280"/>
        <v>4.2000000000000925E-3</v>
      </c>
      <c r="AK703" s="15">
        <f t="shared" si="290"/>
        <v>0.50104999845650278</v>
      </c>
      <c r="AL703" s="34">
        <f t="shared" si="281"/>
        <v>0</v>
      </c>
      <c r="AM703" s="35">
        <f t="shared" si="291"/>
        <v>3.0000000400000002</v>
      </c>
      <c r="AN703" s="35">
        <f t="shared" si="292"/>
        <v>1.9185092747475119</v>
      </c>
      <c r="AO703" s="35">
        <f t="shared" si="293"/>
        <v>1.0814907652524883</v>
      </c>
      <c r="AP703" s="35">
        <f t="shared" si="294"/>
        <v>0.5</v>
      </c>
      <c r="AQ703" s="35">
        <f t="shared" si="295"/>
        <v>0.34582024980299847</v>
      </c>
      <c r="AR703" s="35">
        <f t="shared" si="296"/>
        <v>0.15417975019700153</v>
      </c>
    </row>
    <row r="704" spans="6:44" ht="15.75">
      <c r="F704">
        <v>1110</v>
      </c>
      <c r="G704" s="35">
        <v>0.6</v>
      </c>
      <c r="H704" s="35">
        <v>0.6</v>
      </c>
      <c r="I704" s="35">
        <v>0.8</v>
      </c>
      <c r="J704" s="35">
        <v>0.1</v>
      </c>
      <c r="K704" s="35">
        <v>0.90000004</v>
      </c>
      <c r="L704" s="35">
        <v>0</v>
      </c>
      <c r="M704" s="35"/>
      <c r="N704" s="35">
        <v>0</v>
      </c>
      <c r="O704" s="35">
        <v>0.5</v>
      </c>
      <c r="P704" s="35">
        <v>0</v>
      </c>
      <c r="Q704" s="35"/>
      <c r="R704" s="34">
        <f t="shared" si="282"/>
        <v>0.6</v>
      </c>
      <c r="S704" s="34">
        <f t="shared" si="270"/>
        <v>0.51900000000000002</v>
      </c>
      <c r="T704" s="34">
        <f t="shared" si="271"/>
        <v>0.32176000000000005</v>
      </c>
      <c r="U704" s="34">
        <f t="shared" si="283"/>
        <v>-1.1068</v>
      </c>
      <c r="V704" s="15">
        <f t="shared" si="284"/>
        <v>0.24846794868262756</v>
      </c>
      <c r="W704" s="34">
        <f t="shared" si="272"/>
        <v>2.4846794868262759E-2</v>
      </c>
      <c r="X704" s="34">
        <f t="shared" si="273"/>
        <v>1.2900000000000023E-2</v>
      </c>
      <c r="Y704" s="15">
        <f t="shared" si="285"/>
        <v>0.50322495527805666</v>
      </c>
      <c r="Z704" s="34">
        <f t="shared" si="274"/>
        <v>0.4529024798792492</v>
      </c>
      <c r="AA704" s="34">
        <f t="shared" si="275"/>
        <v>-0.3819999999999999</v>
      </c>
      <c r="AB704" s="15">
        <f t="shared" si="286"/>
        <v>0.40564461209270181</v>
      </c>
      <c r="AC704" s="34">
        <f t="shared" si="276"/>
        <v>0</v>
      </c>
      <c r="AD704" s="34">
        <f t="shared" si="287"/>
        <v>-0.79680000000000006</v>
      </c>
      <c r="AE704" s="15">
        <f t="shared" si="288"/>
        <v>0.31071044569635931</v>
      </c>
      <c r="AF704" s="34">
        <f t="shared" si="277"/>
        <v>0</v>
      </c>
      <c r="AG704" s="34">
        <f t="shared" si="278"/>
        <v>0.80779999999999985</v>
      </c>
      <c r="AH704" s="15">
        <f t="shared" si="289"/>
        <v>0.69164049960599694</v>
      </c>
      <c r="AI704" s="34">
        <f t="shared" si="279"/>
        <v>0.34582024980299847</v>
      </c>
      <c r="AJ704" s="34">
        <f t="shared" si="280"/>
        <v>4.2000000000000925E-3</v>
      </c>
      <c r="AK704" s="15">
        <f t="shared" si="290"/>
        <v>0.50104999845650278</v>
      </c>
      <c r="AL704" s="34">
        <f t="shared" si="281"/>
        <v>0</v>
      </c>
      <c r="AM704" s="35">
        <f t="shared" si="291"/>
        <v>3.0000000400000002</v>
      </c>
      <c r="AN704" s="35">
        <f t="shared" si="292"/>
        <v>1.9185092747475119</v>
      </c>
      <c r="AO704" s="35">
        <f t="shared" si="293"/>
        <v>1.0814907652524883</v>
      </c>
      <c r="AP704" s="35">
        <f t="shared" si="294"/>
        <v>0.5</v>
      </c>
      <c r="AQ704" s="35">
        <f t="shared" si="295"/>
        <v>0.34582024980299847</v>
      </c>
      <c r="AR704" s="35">
        <f t="shared" si="296"/>
        <v>0.15417975019700153</v>
      </c>
    </row>
    <row r="705" spans="6:44" ht="15.75">
      <c r="F705">
        <v>1111</v>
      </c>
      <c r="G705" s="35">
        <v>0.4</v>
      </c>
      <c r="H705" s="35">
        <v>0.4</v>
      </c>
      <c r="I705" s="35">
        <v>1.8000001000000001</v>
      </c>
      <c r="J705" s="35">
        <v>0.5</v>
      </c>
      <c r="K705" s="35">
        <v>0.5</v>
      </c>
      <c r="L705" s="35">
        <v>0</v>
      </c>
      <c r="M705" s="35"/>
      <c r="N705" s="35">
        <v>0</v>
      </c>
      <c r="O705" s="35">
        <v>0.5</v>
      </c>
      <c r="P705" s="35">
        <v>0</v>
      </c>
      <c r="Q705" s="35"/>
      <c r="R705" s="34">
        <f t="shared" si="282"/>
        <v>0.4</v>
      </c>
      <c r="S705" s="34">
        <f t="shared" si="270"/>
        <v>0.34600000000000003</v>
      </c>
      <c r="T705" s="34">
        <f t="shared" si="271"/>
        <v>0.72396004022000005</v>
      </c>
      <c r="U705" s="34">
        <f t="shared" si="283"/>
        <v>-1.1068</v>
      </c>
      <c r="V705" s="15">
        <f t="shared" si="284"/>
        <v>0.24846794868262756</v>
      </c>
      <c r="W705" s="34">
        <f t="shared" si="272"/>
        <v>0.12423397434131378</v>
      </c>
      <c r="X705" s="34">
        <f t="shared" si="273"/>
        <v>1.2900000000000023E-2</v>
      </c>
      <c r="Y705" s="15">
        <f t="shared" si="285"/>
        <v>0.50322495527805666</v>
      </c>
      <c r="Z705" s="34">
        <f t="shared" si="274"/>
        <v>0.25161247763902833</v>
      </c>
      <c r="AA705" s="34">
        <f t="shared" si="275"/>
        <v>-0.3819999999999999</v>
      </c>
      <c r="AB705" s="15">
        <f t="shared" si="286"/>
        <v>0.40564461209270181</v>
      </c>
      <c r="AC705" s="34">
        <f t="shared" si="276"/>
        <v>0</v>
      </c>
      <c r="AD705" s="34">
        <f t="shared" si="287"/>
        <v>-0.79680000000000006</v>
      </c>
      <c r="AE705" s="15">
        <f t="shared" si="288"/>
        <v>0.31071044569635931</v>
      </c>
      <c r="AF705" s="34">
        <f t="shared" si="277"/>
        <v>0</v>
      </c>
      <c r="AG705" s="34">
        <f t="shared" si="278"/>
        <v>0.80779999999999985</v>
      </c>
      <c r="AH705" s="15">
        <f t="shared" si="289"/>
        <v>0.69164049960599694</v>
      </c>
      <c r="AI705" s="34">
        <f t="shared" si="279"/>
        <v>0.34582024980299847</v>
      </c>
      <c r="AJ705" s="34">
        <f t="shared" si="280"/>
        <v>4.2000000000000925E-3</v>
      </c>
      <c r="AK705" s="15">
        <f t="shared" si="290"/>
        <v>0.50104999845650278</v>
      </c>
      <c r="AL705" s="34">
        <f t="shared" si="281"/>
        <v>0</v>
      </c>
      <c r="AM705" s="35">
        <f t="shared" si="291"/>
        <v>3.6000000999999999</v>
      </c>
      <c r="AN705" s="35">
        <f t="shared" si="292"/>
        <v>1.8458064922003421</v>
      </c>
      <c r="AO705" s="35">
        <f t="shared" si="293"/>
        <v>1.7541936077996578</v>
      </c>
      <c r="AP705" s="35">
        <f t="shared" si="294"/>
        <v>0.5</v>
      </c>
      <c r="AQ705" s="35">
        <f t="shared" si="295"/>
        <v>0.34582024980299847</v>
      </c>
      <c r="AR705" s="35">
        <f t="shared" si="296"/>
        <v>0.15417975019700153</v>
      </c>
    </row>
    <row r="706" spans="6:44" ht="15.75">
      <c r="F706">
        <v>1112</v>
      </c>
      <c r="G706" s="35">
        <v>1</v>
      </c>
      <c r="H706" s="35">
        <v>1.5000001000000001</v>
      </c>
      <c r="I706" s="35">
        <v>2</v>
      </c>
      <c r="J706" s="35">
        <v>3.0000002000000001</v>
      </c>
      <c r="K706" s="35">
        <v>2.5</v>
      </c>
      <c r="L706" s="35">
        <v>1</v>
      </c>
      <c r="M706" s="35"/>
      <c r="N706" s="35">
        <v>2</v>
      </c>
      <c r="O706" s="35">
        <v>1.5000001000000001</v>
      </c>
      <c r="P706" s="35">
        <v>0</v>
      </c>
      <c r="Q706" s="35"/>
      <c r="R706" s="34">
        <f t="shared" si="282"/>
        <v>1</v>
      </c>
      <c r="S706" s="34">
        <f t="shared" si="270"/>
        <v>1.2975000864999999</v>
      </c>
      <c r="T706" s="34">
        <f t="shared" si="271"/>
        <v>0.8044</v>
      </c>
      <c r="U706" s="34">
        <f t="shared" si="283"/>
        <v>-1.1068</v>
      </c>
      <c r="V706" s="15">
        <f t="shared" si="284"/>
        <v>0.24846794868262756</v>
      </c>
      <c r="W706" s="34">
        <f t="shared" si="272"/>
        <v>0.74540389574147248</v>
      </c>
      <c r="X706" s="34">
        <f t="shared" si="273"/>
        <v>1.2900000000000023E-2</v>
      </c>
      <c r="Y706" s="15">
        <f t="shared" si="285"/>
        <v>0.50322495527805666</v>
      </c>
      <c r="Z706" s="34">
        <f t="shared" si="274"/>
        <v>1.2580623881951416</v>
      </c>
      <c r="AA706" s="34">
        <f t="shared" si="275"/>
        <v>-0.3819999999999999</v>
      </c>
      <c r="AB706" s="15">
        <f t="shared" si="286"/>
        <v>0.40564461209270181</v>
      </c>
      <c r="AC706" s="34">
        <f t="shared" si="276"/>
        <v>0.40564461209270181</v>
      </c>
      <c r="AD706" s="34">
        <f t="shared" si="287"/>
        <v>-0.79680000000000006</v>
      </c>
      <c r="AE706" s="15">
        <f t="shared" si="288"/>
        <v>0.31071044569635931</v>
      </c>
      <c r="AF706" s="34">
        <f t="shared" si="277"/>
        <v>0.62142089139271861</v>
      </c>
      <c r="AG706" s="34">
        <f t="shared" si="278"/>
        <v>0.80779999999999985</v>
      </c>
      <c r="AH706" s="15">
        <f t="shared" si="289"/>
        <v>0.69164049960599694</v>
      </c>
      <c r="AI706" s="34">
        <f t="shared" si="279"/>
        <v>1.0374608185730454</v>
      </c>
      <c r="AJ706" s="34">
        <f t="shared" si="280"/>
        <v>4.2000000000000925E-3</v>
      </c>
      <c r="AK706" s="15">
        <f t="shared" si="290"/>
        <v>0.50104999845650278</v>
      </c>
      <c r="AL706" s="34">
        <f t="shared" si="281"/>
        <v>0</v>
      </c>
      <c r="AM706" s="35">
        <f t="shared" si="291"/>
        <v>11.0000003</v>
      </c>
      <c r="AN706" s="35">
        <f t="shared" si="292"/>
        <v>5.5110109825293154</v>
      </c>
      <c r="AO706" s="35">
        <f t="shared" si="293"/>
        <v>5.4889893174706845</v>
      </c>
      <c r="AP706" s="35">
        <f t="shared" si="294"/>
        <v>3.5000001000000003</v>
      </c>
      <c r="AQ706" s="35">
        <f t="shared" si="295"/>
        <v>1.658881709965764</v>
      </c>
      <c r="AR706" s="35">
        <f t="shared" si="296"/>
        <v>1.8411183900342363</v>
      </c>
    </row>
    <row r="707" spans="6:44" ht="15.75">
      <c r="F707">
        <v>1113</v>
      </c>
      <c r="G707" s="35">
        <v>0.1</v>
      </c>
      <c r="H707" s="35">
        <v>0.4</v>
      </c>
      <c r="I707" s="35">
        <v>0.70000004999999998</v>
      </c>
      <c r="J707" s="35">
        <v>4</v>
      </c>
      <c r="K707" s="35">
        <v>0</v>
      </c>
      <c r="L707" s="35">
        <v>0</v>
      </c>
      <c r="M707" s="35"/>
      <c r="N707" s="35">
        <v>0.1</v>
      </c>
      <c r="O707" s="35">
        <v>0.1</v>
      </c>
      <c r="P707" s="35">
        <v>0</v>
      </c>
      <c r="Q707" s="35"/>
      <c r="R707" s="34">
        <f t="shared" si="282"/>
        <v>0.1</v>
      </c>
      <c r="S707" s="34">
        <f t="shared" ref="S707:S770" si="297">H707*$C$9</f>
        <v>0.34600000000000003</v>
      </c>
      <c r="T707" s="34">
        <f t="shared" ref="T707:T770" si="298">I707*$C$10</f>
        <v>0.28154002011000001</v>
      </c>
      <c r="U707" s="34">
        <f t="shared" si="283"/>
        <v>-1.1068</v>
      </c>
      <c r="V707" s="15">
        <f t="shared" si="284"/>
        <v>0.24846794868262756</v>
      </c>
      <c r="W707" s="34">
        <f t="shared" ref="W707:W770" si="299">J707*V707</f>
        <v>0.99387179473051024</v>
      </c>
      <c r="X707" s="34">
        <f t="shared" ref="X707:X770" si="300">$D$12+($E$12*$C$5)</f>
        <v>1.2900000000000023E-2</v>
      </c>
      <c r="Y707" s="15">
        <f t="shared" si="285"/>
        <v>0.50322495527805666</v>
      </c>
      <c r="Z707" s="34">
        <f t="shared" ref="Z707:Z770" si="301">Y707*K707</f>
        <v>0</v>
      </c>
      <c r="AA707" s="34">
        <f t="shared" ref="AA707:AA770" si="302">$D$13+($E$13*$C$5)</f>
        <v>-0.3819999999999999</v>
      </c>
      <c r="AB707" s="15">
        <f t="shared" si="286"/>
        <v>0.40564461209270181</v>
      </c>
      <c r="AC707" s="34">
        <f t="shared" ref="AC707:AC770" si="303">AB707*L707</f>
        <v>0</v>
      </c>
      <c r="AD707" s="34">
        <f t="shared" si="287"/>
        <v>-0.79680000000000006</v>
      </c>
      <c r="AE707" s="15">
        <f t="shared" si="288"/>
        <v>0.31071044569635931</v>
      </c>
      <c r="AF707" s="34">
        <f t="shared" ref="AF707:AF770" si="304">AE707*N707</f>
        <v>3.1071044569635931E-2</v>
      </c>
      <c r="AG707" s="34">
        <f t="shared" ref="AG707:AG770" si="305">$D$15+($E$15*$D$5)</f>
        <v>0.80779999999999985</v>
      </c>
      <c r="AH707" s="15">
        <f t="shared" si="289"/>
        <v>0.69164049960599694</v>
      </c>
      <c r="AI707" s="34">
        <f t="shared" ref="AI707:AI770" si="306">AH707*O707</f>
        <v>6.9164049960599702E-2</v>
      </c>
      <c r="AJ707" s="34">
        <f t="shared" ref="AJ707:AJ770" si="307">$D$16+($E$16*$D$5)</f>
        <v>4.2000000000000925E-3</v>
      </c>
      <c r="AK707" s="15">
        <f t="shared" si="290"/>
        <v>0.50104999845650278</v>
      </c>
      <c r="AL707" s="34">
        <f t="shared" ref="AL707:AL770" si="308">AK707*P707</f>
        <v>0</v>
      </c>
      <c r="AM707" s="35">
        <f t="shared" si="291"/>
        <v>5.2000000499999999</v>
      </c>
      <c r="AN707" s="35">
        <f t="shared" si="292"/>
        <v>1.7214118148405104</v>
      </c>
      <c r="AO707" s="35">
        <f t="shared" si="293"/>
        <v>3.4785882351594895</v>
      </c>
      <c r="AP707" s="35">
        <f t="shared" si="294"/>
        <v>0.2</v>
      </c>
      <c r="AQ707" s="35">
        <f t="shared" si="295"/>
        <v>0.10023509453023563</v>
      </c>
      <c r="AR707" s="35">
        <f t="shared" si="296"/>
        <v>9.9764905469764381E-2</v>
      </c>
    </row>
    <row r="708" spans="6:44" ht="15.75">
      <c r="F708">
        <v>1114</v>
      </c>
      <c r="G708" s="35">
        <v>0.2</v>
      </c>
      <c r="H708" s="35">
        <v>1.3000001000000001</v>
      </c>
      <c r="I708" s="35">
        <v>3.2</v>
      </c>
      <c r="J708" s="35">
        <v>3.2</v>
      </c>
      <c r="K708" s="35">
        <v>1.8000001000000001</v>
      </c>
      <c r="L708" s="35">
        <v>0</v>
      </c>
      <c r="M708" s="35"/>
      <c r="N708" s="35">
        <v>1.8000001000000001</v>
      </c>
      <c r="O708" s="35">
        <v>0.6</v>
      </c>
      <c r="P708" s="35">
        <v>0</v>
      </c>
      <c r="Q708" s="35"/>
      <c r="R708" s="34">
        <f t="shared" ref="R708:R771" si="309">G708</f>
        <v>0.2</v>
      </c>
      <c r="S708" s="34">
        <f t="shared" si="297"/>
        <v>1.1245000865000001</v>
      </c>
      <c r="T708" s="34">
        <f t="shared" si="298"/>
        <v>1.2870400000000002</v>
      </c>
      <c r="U708" s="34">
        <f t="shared" ref="U708:U771" si="310">$D$11-($E$11*$D$5)</f>
        <v>-1.1068</v>
      </c>
      <c r="V708" s="15">
        <f t="shared" ref="V708:V771" si="311">EXP(U708)/(1+EXP(U708))</f>
        <v>0.24846794868262756</v>
      </c>
      <c r="W708" s="34">
        <f t="shared" si="299"/>
        <v>0.79509743578440828</v>
      </c>
      <c r="X708" s="34">
        <f t="shared" si="300"/>
        <v>1.2900000000000023E-2</v>
      </c>
      <c r="Y708" s="15">
        <f t="shared" ref="Y708:Y771" si="312">EXP(X708)/(1+EXP(X708))</f>
        <v>0.50322495527805666</v>
      </c>
      <c r="Z708" s="34">
        <f t="shared" si="301"/>
        <v>0.90580496982299752</v>
      </c>
      <c r="AA708" s="34">
        <f t="shared" si="302"/>
        <v>-0.3819999999999999</v>
      </c>
      <c r="AB708" s="15">
        <f t="shared" ref="AB708:AB771" si="313">EXP(AA708)/(1+EXP(AA708))</f>
        <v>0.40564461209270181</v>
      </c>
      <c r="AC708" s="34">
        <f t="shared" si="303"/>
        <v>0</v>
      </c>
      <c r="AD708" s="34">
        <f t="shared" ref="AD708:AD771" si="314">$D$14+($E$14*$D$5)</f>
        <v>-0.79680000000000006</v>
      </c>
      <c r="AE708" s="15">
        <f t="shared" ref="AE708:AE771" si="315">EXP(AD708)/(1+EXP(AD708))</f>
        <v>0.31071044569635931</v>
      </c>
      <c r="AF708" s="34">
        <f t="shared" si="304"/>
        <v>0.55927883332449135</v>
      </c>
      <c r="AG708" s="34">
        <f t="shared" si="305"/>
        <v>0.80779999999999985</v>
      </c>
      <c r="AH708" s="15">
        <f t="shared" ref="AH708:AH771" si="316">EXP(AG708)/(1+EXP(AG708))</f>
        <v>0.69164049960599694</v>
      </c>
      <c r="AI708" s="34">
        <f t="shared" si="306"/>
        <v>0.41498429976359813</v>
      </c>
      <c r="AJ708" s="34">
        <f t="shared" si="307"/>
        <v>4.2000000000000925E-3</v>
      </c>
      <c r="AK708" s="15">
        <f t="shared" ref="AK708:AK771" si="317">EXP(AJ708)/(1+EXP(AJ708))</f>
        <v>0.50104999845650278</v>
      </c>
      <c r="AL708" s="34">
        <f t="shared" si="308"/>
        <v>0</v>
      </c>
      <c r="AM708" s="35">
        <f t="shared" ref="AM708:AM771" si="318">SUM(G708:L708)</f>
        <v>9.7000002000000016</v>
      </c>
      <c r="AN708" s="35">
        <f t="shared" ref="AN708:AN771" si="319">SUM(R708:T708,W708,Z708,AC708)</f>
        <v>4.3124424921074063</v>
      </c>
      <c r="AO708" s="35">
        <f t="shared" ref="AO708:AO771" si="320">AM708-AN708</f>
        <v>5.3875577078925954</v>
      </c>
      <c r="AP708" s="35">
        <f t="shared" ref="AP708:AP771" si="321">SUM(N708:P708)</f>
        <v>2.4000001000000002</v>
      </c>
      <c r="AQ708" s="35">
        <f t="shared" ref="AQ708:AQ771" si="322">SUM(AF708,AI708,AL708)</f>
        <v>0.97426313308808954</v>
      </c>
      <c r="AR708" s="35">
        <f t="shared" ref="AR708:AR771" si="323">AP708-AQ708</f>
        <v>1.4257369669119107</v>
      </c>
    </row>
    <row r="709" spans="6:44" ht="15.75">
      <c r="F709">
        <v>1115</v>
      </c>
      <c r="G709" s="35">
        <v>0.4</v>
      </c>
      <c r="H709" s="35">
        <v>0.8</v>
      </c>
      <c r="I709" s="35">
        <v>0.90000004</v>
      </c>
      <c r="J709" s="35">
        <v>0.5</v>
      </c>
      <c r="K709" s="35">
        <v>1.3000001000000001</v>
      </c>
      <c r="L709" s="35">
        <v>0</v>
      </c>
      <c r="M709" s="35"/>
      <c r="N709" s="35">
        <v>0.2</v>
      </c>
      <c r="O709" s="35">
        <v>0.5</v>
      </c>
      <c r="P709" s="35">
        <v>0</v>
      </c>
      <c r="Q709" s="35"/>
      <c r="R709" s="34">
        <f t="shared" si="309"/>
        <v>0.4</v>
      </c>
      <c r="S709" s="34">
        <f t="shared" si="297"/>
        <v>0.69200000000000006</v>
      </c>
      <c r="T709" s="34">
        <f t="shared" si="298"/>
        <v>0.36198001608800001</v>
      </c>
      <c r="U709" s="34">
        <f t="shared" si="310"/>
        <v>-1.1068</v>
      </c>
      <c r="V709" s="15">
        <f t="shared" si="311"/>
        <v>0.24846794868262756</v>
      </c>
      <c r="W709" s="34">
        <f t="shared" si="299"/>
        <v>0.12423397434131378</v>
      </c>
      <c r="X709" s="34">
        <f t="shared" si="300"/>
        <v>1.2900000000000023E-2</v>
      </c>
      <c r="Y709" s="15">
        <f t="shared" si="312"/>
        <v>0.50322495527805666</v>
      </c>
      <c r="Z709" s="34">
        <f t="shared" si="301"/>
        <v>0.65419249218396924</v>
      </c>
      <c r="AA709" s="34">
        <f t="shared" si="302"/>
        <v>-0.3819999999999999</v>
      </c>
      <c r="AB709" s="15">
        <f t="shared" si="313"/>
        <v>0.40564461209270181</v>
      </c>
      <c r="AC709" s="34">
        <f t="shared" si="303"/>
        <v>0</v>
      </c>
      <c r="AD709" s="34">
        <f t="shared" si="314"/>
        <v>-0.79680000000000006</v>
      </c>
      <c r="AE709" s="15">
        <f t="shared" si="315"/>
        <v>0.31071044569635931</v>
      </c>
      <c r="AF709" s="34">
        <f t="shared" si="304"/>
        <v>6.2142089139271862E-2</v>
      </c>
      <c r="AG709" s="34">
        <f t="shared" si="305"/>
        <v>0.80779999999999985</v>
      </c>
      <c r="AH709" s="15">
        <f t="shared" si="316"/>
        <v>0.69164049960599694</v>
      </c>
      <c r="AI709" s="34">
        <f t="shared" si="306"/>
        <v>0.34582024980299847</v>
      </c>
      <c r="AJ709" s="34">
        <f t="shared" si="307"/>
        <v>4.2000000000000925E-3</v>
      </c>
      <c r="AK709" s="15">
        <f t="shared" si="317"/>
        <v>0.50104999845650278</v>
      </c>
      <c r="AL709" s="34">
        <f t="shared" si="308"/>
        <v>0</v>
      </c>
      <c r="AM709" s="35">
        <f t="shared" si="318"/>
        <v>3.9000001400000004</v>
      </c>
      <c r="AN709" s="35">
        <f t="shared" si="319"/>
        <v>2.2324064826132832</v>
      </c>
      <c r="AO709" s="35">
        <f t="shared" si="320"/>
        <v>1.6675936573867172</v>
      </c>
      <c r="AP709" s="35">
        <f t="shared" si="321"/>
        <v>0.7</v>
      </c>
      <c r="AQ709" s="35">
        <f t="shared" si="322"/>
        <v>0.40796233894227035</v>
      </c>
      <c r="AR709" s="35">
        <f t="shared" si="323"/>
        <v>0.2920376610577296</v>
      </c>
    </row>
    <row r="710" spans="6:44" ht="15.75">
      <c r="F710">
        <v>1116</v>
      </c>
      <c r="G710" s="35">
        <v>1.4000001</v>
      </c>
      <c r="H710" s="35">
        <v>2.5</v>
      </c>
      <c r="I710" s="35">
        <v>3.0000002000000001</v>
      </c>
      <c r="J710" s="35">
        <v>4</v>
      </c>
      <c r="K710" s="35">
        <v>4</v>
      </c>
      <c r="L710" s="35">
        <v>1</v>
      </c>
      <c r="M710" s="35"/>
      <c r="N710" s="35">
        <v>2</v>
      </c>
      <c r="O710" s="35">
        <v>4</v>
      </c>
      <c r="P710" s="35">
        <v>4</v>
      </c>
      <c r="Q710" s="35"/>
      <c r="R710" s="34">
        <f t="shared" si="309"/>
        <v>1.4000001</v>
      </c>
      <c r="S710" s="34">
        <f t="shared" si="297"/>
        <v>2.1625000000000001</v>
      </c>
      <c r="T710" s="34">
        <f t="shared" si="298"/>
        <v>1.2066000804400001</v>
      </c>
      <c r="U710" s="34">
        <f t="shared" si="310"/>
        <v>-1.1068</v>
      </c>
      <c r="V710" s="15">
        <f t="shared" si="311"/>
        <v>0.24846794868262756</v>
      </c>
      <c r="W710" s="34">
        <f t="shared" si="299"/>
        <v>0.99387179473051024</v>
      </c>
      <c r="X710" s="34">
        <f t="shared" si="300"/>
        <v>1.2900000000000023E-2</v>
      </c>
      <c r="Y710" s="15">
        <f t="shared" si="312"/>
        <v>0.50322495527805666</v>
      </c>
      <c r="Z710" s="34">
        <f t="shared" si="301"/>
        <v>2.0128998211122267</v>
      </c>
      <c r="AA710" s="34">
        <f t="shared" si="302"/>
        <v>-0.3819999999999999</v>
      </c>
      <c r="AB710" s="15">
        <f t="shared" si="313"/>
        <v>0.40564461209270181</v>
      </c>
      <c r="AC710" s="34">
        <f t="shared" si="303"/>
        <v>0.40564461209270181</v>
      </c>
      <c r="AD710" s="34">
        <f t="shared" si="314"/>
        <v>-0.79680000000000006</v>
      </c>
      <c r="AE710" s="15">
        <f t="shared" si="315"/>
        <v>0.31071044569635931</v>
      </c>
      <c r="AF710" s="34">
        <f t="shared" si="304"/>
        <v>0.62142089139271861</v>
      </c>
      <c r="AG710" s="34">
        <f t="shared" si="305"/>
        <v>0.80779999999999985</v>
      </c>
      <c r="AH710" s="15">
        <f t="shared" si="316"/>
        <v>0.69164049960599694</v>
      </c>
      <c r="AI710" s="34">
        <f t="shared" si="306"/>
        <v>2.7665619984239878</v>
      </c>
      <c r="AJ710" s="34">
        <f t="shared" si="307"/>
        <v>4.2000000000000925E-3</v>
      </c>
      <c r="AK710" s="15">
        <f t="shared" si="317"/>
        <v>0.50104999845650278</v>
      </c>
      <c r="AL710" s="34">
        <f t="shared" si="308"/>
        <v>2.0041999938260111</v>
      </c>
      <c r="AM710" s="35">
        <f t="shared" si="318"/>
        <v>15.9000003</v>
      </c>
      <c r="AN710" s="35">
        <f t="shared" si="319"/>
        <v>8.1815164083754404</v>
      </c>
      <c r="AO710" s="35">
        <f t="shared" si="320"/>
        <v>7.7184838916245599</v>
      </c>
      <c r="AP710" s="35">
        <f t="shared" si="321"/>
        <v>10</v>
      </c>
      <c r="AQ710" s="35">
        <f t="shared" si="322"/>
        <v>5.3921828836427181</v>
      </c>
      <c r="AR710" s="35">
        <f t="shared" si="323"/>
        <v>4.6078171163572819</v>
      </c>
    </row>
    <row r="711" spans="6:44" ht="15.75">
      <c r="F711">
        <v>1117</v>
      </c>
      <c r="G711" s="35">
        <v>0.4</v>
      </c>
      <c r="H711" s="35">
        <v>0.8</v>
      </c>
      <c r="I711" s="35">
        <v>0.90000004</v>
      </c>
      <c r="J711" s="35">
        <v>0.5</v>
      </c>
      <c r="K711" s="35">
        <v>1.3000001000000001</v>
      </c>
      <c r="L711" s="35">
        <v>0</v>
      </c>
      <c r="M711" s="35"/>
      <c r="N711" s="35">
        <v>0.2</v>
      </c>
      <c r="O711" s="35">
        <v>0.5</v>
      </c>
      <c r="P711" s="35">
        <v>0</v>
      </c>
      <c r="Q711" s="35"/>
      <c r="R711" s="34">
        <f t="shared" si="309"/>
        <v>0.4</v>
      </c>
      <c r="S711" s="34">
        <f t="shared" si="297"/>
        <v>0.69200000000000006</v>
      </c>
      <c r="T711" s="34">
        <f t="shared" si="298"/>
        <v>0.36198001608800001</v>
      </c>
      <c r="U711" s="34">
        <f t="shared" si="310"/>
        <v>-1.1068</v>
      </c>
      <c r="V711" s="15">
        <f t="shared" si="311"/>
        <v>0.24846794868262756</v>
      </c>
      <c r="W711" s="34">
        <f t="shared" si="299"/>
        <v>0.12423397434131378</v>
      </c>
      <c r="X711" s="34">
        <f t="shared" si="300"/>
        <v>1.2900000000000023E-2</v>
      </c>
      <c r="Y711" s="15">
        <f t="shared" si="312"/>
        <v>0.50322495527805666</v>
      </c>
      <c r="Z711" s="34">
        <f t="shared" si="301"/>
        <v>0.65419249218396924</v>
      </c>
      <c r="AA711" s="34">
        <f t="shared" si="302"/>
        <v>-0.3819999999999999</v>
      </c>
      <c r="AB711" s="15">
        <f t="shared" si="313"/>
        <v>0.40564461209270181</v>
      </c>
      <c r="AC711" s="34">
        <f t="shared" si="303"/>
        <v>0</v>
      </c>
      <c r="AD711" s="34">
        <f t="shared" si="314"/>
        <v>-0.79680000000000006</v>
      </c>
      <c r="AE711" s="15">
        <f t="shared" si="315"/>
        <v>0.31071044569635931</v>
      </c>
      <c r="AF711" s="34">
        <f t="shared" si="304"/>
        <v>6.2142089139271862E-2</v>
      </c>
      <c r="AG711" s="34">
        <f t="shared" si="305"/>
        <v>0.80779999999999985</v>
      </c>
      <c r="AH711" s="15">
        <f t="shared" si="316"/>
        <v>0.69164049960599694</v>
      </c>
      <c r="AI711" s="34">
        <f t="shared" si="306"/>
        <v>0.34582024980299847</v>
      </c>
      <c r="AJ711" s="34">
        <f t="shared" si="307"/>
        <v>4.2000000000000925E-3</v>
      </c>
      <c r="AK711" s="15">
        <f t="shared" si="317"/>
        <v>0.50104999845650278</v>
      </c>
      <c r="AL711" s="34">
        <f t="shared" si="308"/>
        <v>0</v>
      </c>
      <c r="AM711" s="35">
        <f t="shared" si="318"/>
        <v>3.9000001400000004</v>
      </c>
      <c r="AN711" s="35">
        <f t="shared" si="319"/>
        <v>2.2324064826132832</v>
      </c>
      <c r="AO711" s="35">
        <f t="shared" si="320"/>
        <v>1.6675936573867172</v>
      </c>
      <c r="AP711" s="35">
        <f t="shared" si="321"/>
        <v>0.7</v>
      </c>
      <c r="AQ711" s="35">
        <f t="shared" si="322"/>
        <v>0.40796233894227035</v>
      </c>
      <c r="AR711" s="35">
        <f t="shared" si="323"/>
        <v>0.2920376610577296</v>
      </c>
    </row>
    <row r="712" spans="6:44" ht="15.75">
      <c r="F712">
        <v>1118</v>
      </c>
      <c r="G712" s="35">
        <v>2.5</v>
      </c>
      <c r="H712" s="35">
        <v>3.0000002000000001</v>
      </c>
      <c r="I712" s="35">
        <v>1.5000001000000001</v>
      </c>
      <c r="J712" s="35">
        <v>5.5000004999999996</v>
      </c>
      <c r="K712" s="35">
        <v>3.0000002000000001</v>
      </c>
      <c r="L712" s="35">
        <v>2</v>
      </c>
      <c r="M712" s="35"/>
      <c r="N712" s="35">
        <v>3.0000002000000001</v>
      </c>
      <c r="O712" s="35">
        <v>2.5</v>
      </c>
      <c r="P712" s="35">
        <v>1</v>
      </c>
      <c r="Q712" s="35"/>
      <c r="R712" s="34">
        <f t="shared" si="309"/>
        <v>2.5</v>
      </c>
      <c r="S712" s="34">
        <f t="shared" si="297"/>
        <v>2.5950001729999999</v>
      </c>
      <c r="T712" s="34">
        <f t="shared" si="298"/>
        <v>0.60330004022000006</v>
      </c>
      <c r="U712" s="34">
        <f t="shared" si="310"/>
        <v>-1.1068</v>
      </c>
      <c r="V712" s="15">
        <f t="shared" si="311"/>
        <v>0.24846794868262756</v>
      </c>
      <c r="W712" s="34">
        <f t="shared" si="299"/>
        <v>1.3665738419884259</v>
      </c>
      <c r="X712" s="34">
        <f t="shared" si="300"/>
        <v>1.2900000000000023E-2</v>
      </c>
      <c r="Y712" s="15">
        <f t="shared" si="312"/>
        <v>0.50322495527805666</v>
      </c>
      <c r="Z712" s="34">
        <f t="shared" si="301"/>
        <v>1.5096749664791611</v>
      </c>
      <c r="AA712" s="34">
        <f t="shared" si="302"/>
        <v>-0.3819999999999999</v>
      </c>
      <c r="AB712" s="15">
        <f t="shared" si="313"/>
        <v>0.40564461209270181</v>
      </c>
      <c r="AC712" s="34">
        <f t="shared" si="303"/>
        <v>0.81128922418540361</v>
      </c>
      <c r="AD712" s="34">
        <f t="shared" si="314"/>
        <v>-0.79680000000000006</v>
      </c>
      <c r="AE712" s="15">
        <f t="shared" si="315"/>
        <v>0.31071044569635931</v>
      </c>
      <c r="AF712" s="34">
        <f t="shared" si="304"/>
        <v>0.93213139923116706</v>
      </c>
      <c r="AG712" s="34">
        <f t="shared" si="305"/>
        <v>0.80779999999999985</v>
      </c>
      <c r="AH712" s="15">
        <f t="shared" si="316"/>
        <v>0.69164049960599694</v>
      </c>
      <c r="AI712" s="34">
        <f t="shared" si="306"/>
        <v>1.7291012490149924</v>
      </c>
      <c r="AJ712" s="34">
        <f t="shared" si="307"/>
        <v>4.2000000000000925E-3</v>
      </c>
      <c r="AK712" s="15">
        <f t="shared" si="317"/>
        <v>0.50104999845650278</v>
      </c>
      <c r="AL712" s="34">
        <f t="shared" si="308"/>
        <v>0.50104999845650278</v>
      </c>
      <c r="AM712" s="35">
        <f t="shared" si="318"/>
        <v>17.500001000000001</v>
      </c>
      <c r="AN712" s="35">
        <f t="shared" si="319"/>
        <v>9.385838245872991</v>
      </c>
      <c r="AO712" s="35">
        <f t="shared" si="320"/>
        <v>8.11416275412701</v>
      </c>
      <c r="AP712" s="35">
        <f t="shared" si="321"/>
        <v>6.5000002000000006</v>
      </c>
      <c r="AQ712" s="35">
        <f t="shared" si="322"/>
        <v>3.1622826467026623</v>
      </c>
      <c r="AR712" s="35">
        <f t="shared" si="323"/>
        <v>3.3377175532973382</v>
      </c>
    </row>
    <row r="713" spans="6:44" ht="15.75">
      <c r="F713">
        <v>1119</v>
      </c>
      <c r="G713" s="35">
        <v>0.6</v>
      </c>
      <c r="H713" s="35">
        <v>0.6</v>
      </c>
      <c r="I713" s="35">
        <v>0.8</v>
      </c>
      <c r="J713" s="35">
        <v>0.1</v>
      </c>
      <c r="K713" s="35">
        <v>0.90000004</v>
      </c>
      <c r="L713" s="35">
        <v>0</v>
      </c>
      <c r="M713" s="35"/>
      <c r="N713" s="35">
        <v>0</v>
      </c>
      <c r="O713" s="35">
        <v>0.5</v>
      </c>
      <c r="P713" s="35">
        <v>0</v>
      </c>
      <c r="Q713" s="35"/>
      <c r="R713" s="34">
        <f t="shared" si="309"/>
        <v>0.6</v>
      </c>
      <c r="S713" s="34">
        <f t="shared" si="297"/>
        <v>0.51900000000000002</v>
      </c>
      <c r="T713" s="34">
        <f t="shared" si="298"/>
        <v>0.32176000000000005</v>
      </c>
      <c r="U713" s="34">
        <f t="shared" si="310"/>
        <v>-1.1068</v>
      </c>
      <c r="V713" s="15">
        <f t="shared" si="311"/>
        <v>0.24846794868262756</v>
      </c>
      <c r="W713" s="34">
        <f t="shared" si="299"/>
        <v>2.4846794868262759E-2</v>
      </c>
      <c r="X713" s="34">
        <f t="shared" si="300"/>
        <v>1.2900000000000023E-2</v>
      </c>
      <c r="Y713" s="15">
        <f t="shared" si="312"/>
        <v>0.50322495527805666</v>
      </c>
      <c r="Z713" s="34">
        <f t="shared" si="301"/>
        <v>0.4529024798792492</v>
      </c>
      <c r="AA713" s="34">
        <f t="shared" si="302"/>
        <v>-0.3819999999999999</v>
      </c>
      <c r="AB713" s="15">
        <f t="shared" si="313"/>
        <v>0.40564461209270181</v>
      </c>
      <c r="AC713" s="34">
        <f t="shared" si="303"/>
        <v>0</v>
      </c>
      <c r="AD713" s="34">
        <f t="shared" si="314"/>
        <v>-0.79680000000000006</v>
      </c>
      <c r="AE713" s="15">
        <f t="shared" si="315"/>
        <v>0.31071044569635931</v>
      </c>
      <c r="AF713" s="34">
        <f t="shared" si="304"/>
        <v>0</v>
      </c>
      <c r="AG713" s="34">
        <f t="shared" si="305"/>
        <v>0.80779999999999985</v>
      </c>
      <c r="AH713" s="15">
        <f t="shared" si="316"/>
        <v>0.69164049960599694</v>
      </c>
      <c r="AI713" s="34">
        <f t="shared" si="306"/>
        <v>0.34582024980299847</v>
      </c>
      <c r="AJ713" s="34">
        <f t="shared" si="307"/>
        <v>4.2000000000000925E-3</v>
      </c>
      <c r="AK713" s="15">
        <f t="shared" si="317"/>
        <v>0.50104999845650278</v>
      </c>
      <c r="AL713" s="34">
        <f t="shared" si="308"/>
        <v>0</v>
      </c>
      <c r="AM713" s="35">
        <f t="shared" si="318"/>
        <v>3.0000000400000002</v>
      </c>
      <c r="AN713" s="35">
        <f t="shared" si="319"/>
        <v>1.9185092747475119</v>
      </c>
      <c r="AO713" s="35">
        <f t="shared" si="320"/>
        <v>1.0814907652524883</v>
      </c>
      <c r="AP713" s="35">
        <f t="shared" si="321"/>
        <v>0.5</v>
      </c>
      <c r="AQ713" s="35">
        <f t="shared" si="322"/>
        <v>0.34582024980299847</v>
      </c>
      <c r="AR713" s="35">
        <f t="shared" si="323"/>
        <v>0.15417975019700153</v>
      </c>
    </row>
    <row r="714" spans="6:44" ht="15.75">
      <c r="F714">
        <v>1120</v>
      </c>
      <c r="G714" s="35">
        <v>0.8</v>
      </c>
      <c r="H714" s="35">
        <v>0.8</v>
      </c>
      <c r="I714" s="35">
        <v>0.4</v>
      </c>
      <c r="J714" s="35">
        <v>0.5</v>
      </c>
      <c r="K714" s="35">
        <v>0.5</v>
      </c>
      <c r="L714" s="35">
        <v>0</v>
      </c>
      <c r="M714" s="35"/>
      <c r="N714" s="35">
        <v>0.4</v>
      </c>
      <c r="O714" s="35">
        <v>0.1</v>
      </c>
      <c r="P714" s="35">
        <v>0</v>
      </c>
      <c r="Q714" s="35"/>
      <c r="R714" s="34">
        <f t="shared" si="309"/>
        <v>0.8</v>
      </c>
      <c r="S714" s="34">
        <f t="shared" si="297"/>
        <v>0.69200000000000006</v>
      </c>
      <c r="T714" s="34">
        <f t="shared" si="298"/>
        <v>0.16088000000000002</v>
      </c>
      <c r="U714" s="34">
        <f t="shared" si="310"/>
        <v>-1.1068</v>
      </c>
      <c r="V714" s="15">
        <f t="shared" si="311"/>
        <v>0.24846794868262756</v>
      </c>
      <c r="W714" s="34">
        <f t="shared" si="299"/>
        <v>0.12423397434131378</v>
      </c>
      <c r="X714" s="34">
        <f t="shared" si="300"/>
        <v>1.2900000000000023E-2</v>
      </c>
      <c r="Y714" s="15">
        <f t="shared" si="312"/>
        <v>0.50322495527805666</v>
      </c>
      <c r="Z714" s="34">
        <f t="shared" si="301"/>
        <v>0.25161247763902833</v>
      </c>
      <c r="AA714" s="34">
        <f t="shared" si="302"/>
        <v>-0.3819999999999999</v>
      </c>
      <c r="AB714" s="15">
        <f t="shared" si="313"/>
        <v>0.40564461209270181</v>
      </c>
      <c r="AC714" s="34">
        <f t="shared" si="303"/>
        <v>0</v>
      </c>
      <c r="AD714" s="34">
        <f t="shared" si="314"/>
        <v>-0.79680000000000006</v>
      </c>
      <c r="AE714" s="15">
        <f t="shared" si="315"/>
        <v>0.31071044569635931</v>
      </c>
      <c r="AF714" s="34">
        <f t="shared" si="304"/>
        <v>0.12428417827854372</v>
      </c>
      <c r="AG714" s="34">
        <f t="shared" si="305"/>
        <v>0.80779999999999985</v>
      </c>
      <c r="AH714" s="15">
        <f t="shared" si="316"/>
        <v>0.69164049960599694</v>
      </c>
      <c r="AI714" s="34">
        <f t="shared" si="306"/>
        <v>6.9164049960599702E-2</v>
      </c>
      <c r="AJ714" s="34">
        <f t="shared" si="307"/>
        <v>4.2000000000000925E-3</v>
      </c>
      <c r="AK714" s="15">
        <f t="shared" si="317"/>
        <v>0.50104999845650278</v>
      </c>
      <c r="AL714" s="34">
        <f t="shared" si="308"/>
        <v>0</v>
      </c>
      <c r="AM714" s="35">
        <f t="shared" si="318"/>
        <v>3</v>
      </c>
      <c r="AN714" s="35">
        <f t="shared" si="319"/>
        <v>2.0287264519803423</v>
      </c>
      <c r="AO714" s="35">
        <f t="shared" si="320"/>
        <v>0.97127354801965771</v>
      </c>
      <c r="AP714" s="35">
        <f t="shared" si="321"/>
        <v>0.5</v>
      </c>
      <c r="AQ714" s="35">
        <f t="shared" si="322"/>
        <v>0.19344822823914343</v>
      </c>
      <c r="AR714" s="35">
        <f t="shared" si="323"/>
        <v>0.30655177176085657</v>
      </c>
    </row>
    <row r="715" spans="6:44" ht="15.75">
      <c r="F715">
        <v>1121</v>
      </c>
      <c r="G715" s="35">
        <v>1.1000000000000001</v>
      </c>
      <c r="H715" s="35">
        <v>1.3000001000000001</v>
      </c>
      <c r="I715" s="35">
        <v>0.90000004</v>
      </c>
      <c r="J715" s="35">
        <v>5</v>
      </c>
      <c r="K715" s="35">
        <v>7.0000004999999996</v>
      </c>
      <c r="L715" s="35">
        <v>1.6</v>
      </c>
      <c r="M715" s="35"/>
      <c r="N715" s="35">
        <v>0.2</v>
      </c>
      <c r="O715" s="35">
        <v>0</v>
      </c>
      <c r="P715" s="35">
        <v>0</v>
      </c>
      <c r="Q715" s="35"/>
      <c r="R715" s="34">
        <f t="shared" si="309"/>
        <v>1.1000000000000001</v>
      </c>
      <c r="S715" s="34">
        <f t="shared" si="297"/>
        <v>1.1245000865000001</v>
      </c>
      <c r="T715" s="34">
        <f t="shared" si="298"/>
        <v>0.36198001608800001</v>
      </c>
      <c r="U715" s="34">
        <f t="shared" si="310"/>
        <v>-1.1068</v>
      </c>
      <c r="V715" s="15">
        <f t="shared" si="311"/>
        <v>0.24846794868262756</v>
      </c>
      <c r="W715" s="34">
        <f t="shared" si="299"/>
        <v>1.2423397434131378</v>
      </c>
      <c r="X715" s="34">
        <f t="shared" si="300"/>
        <v>1.2900000000000023E-2</v>
      </c>
      <c r="Y715" s="15">
        <f t="shared" si="312"/>
        <v>0.50322495527805666</v>
      </c>
      <c r="Z715" s="34">
        <f t="shared" si="301"/>
        <v>3.5225749385588743</v>
      </c>
      <c r="AA715" s="34">
        <f t="shared" si="302"/>
        <v>-0.3819999999999999</v>
      </c>
      <c r="AB715" s="15">
        <f t="shared" si="313"/>
        <v>0.40564461209270181</v>
      </c>
      <c r="AC715" s="34">
        <f t="shared" si="303"/>
        <v>0.64903137934832289</v>
      </c>
      <c r="AD715" s="34">
        <f t="shared" si="314"/>
        <v>-0.79680000000000006</v>
      </c>
      <c r="AE715" s="15">
        <f t="shared" si="315"/>
        <v>0.31071044569635931</v>
      </c>
      <c r="AF715" s="34">
        <f t="shared" si="304"/>
        <v>6.2142089139271862E-2</v>
      </c>
      <c r="AG715" s="34">
        <f t="shared" si="305"/>
        <v>0.80779999999999985</v>
      </c>
      <c r="AH715" s="15">
        <f t="shared" si="316"/>
        <v>0.69164049960599694</v>
      </c>
      <c r="AI715" s="34">
        <f t="shared" si="306"/>
        <v>0</v>
      </c>
      <c r="AJ715" s="34">
        <f t="shared" si="307"/>
        <v>4.2000000000000925E-3</v>
      </c>
      <c r="AK715" s="15">
        <f t="shared" si="317"/>
        <v>0.50104999845650278</v>
      </c>
      <c r="AL715" s="34">
        <f t="shared" si="308"/>
        <v>0</v>
      </c>
      <c r="AM715" s="35">
        <f t="shared" si="318"/>
        <v>16.900000640000002</v>
      </c>
      <c r="AN715" s="35">
        <f t="shared" si="319"/>
        <v>8.0004261639083349</v>
      </c>
      <c r="AO715" s="35">
        <f t="shared" si="320"/>
        <v>8.8995744760916669</v>
      </c>
      <c r="AP715" s="35">
        <f t="shared" si="321"/>
        <v>0.2</v>
      </c>
      <c r="AQ715" s="35">
        <f t="shared" si="322"/>
        <v>6.2142089139271862E-2</v>
      </c>
      <c r="AR715" s="35">
        <f t="shared" si="323"/>
        <v>0.13785791086072816</v>
      </c>
    </row>
    <row r="716" spans="6:44" ht="15.75">
      <c r="F716">
        <v>1122</v>
      </c>
      <c r="G716" s="35">
        <v>0.1</v>
      </c>
      <c r="H716" s="35">
        <v>0.5</v>
      </c>
      <c r="I716" s="35">
        <v>0.70000004999999998</v>
      </c>
      <c r="J716" s="35">
        <v>9.3000000000000007</v>
      </c>
      <c r="K716" s="35">
        <v>8.3000000000000007</v>
      </c>
      <c r="L716" s="35">
        <v>3.0000002000000001</v>
      </c>
      <c r="M716" s="35"/>
      <c r="N716" s="35">
        <v>0.5</v>
      </c>
      <c r="O716" s="35">
        <v>2.3000001999999999</v>
      </c>
      <c r="P716" s="35">
        <v>3.0000002000000001</v>
      </c>
      <c r="Q716" s="35"/>
      <c r="R716" s="34">
        <f t="shared" si="309"/>
        <v>0.1</v>
      </c>
      <c r="S716" s="34">
        <f t="shared" si="297"/>
        <v>0.4325</v>
      </c>
      <c r="T716" s="34">
        <f t="shared" si="298"/>
        <v>0.28154002011000001</v>
      </c>
      <c r="U716" s="34">
        <f t="shared" si="310"/>
        <v>-1.1068</v>
      </c>
      <c r="V716" s="15">
        <f t="shared" si="311"/>
        <v>0.24846794868262756</v>
      </c>
      <c r="W716" s="34">
        <f t="shared" si="299"/>
        <v>2.3107519227484365</v>
      </c>
      <c r="X716" s="34">
        <f t="shared" si="300"/>
        <v>1.2900000000000023E-2</v>
      </c>
      <c r="Y716" s="15">
        <f t="shared" si="312"/>
        <v>0.50322495527805666</v>
      </c>
      <c r="Z716" s="34">
        <f t="shared" si="301"/>
        <v>4.1767671288078709</v>
      </c>
      <c r="AA716" s="34">
        <f t="shared" si="302"/>
        <v>-0.3819999999999999</v>
      </c>
      <c r="AB716" s="15">
        <f t="shared" si="313"/>
        <v>0.40564461209270181</v>
      </c>
      <c r="AC716" s="34">
        <f t="shared" si="303"/>
        <v>1.2169339174070279</v>
      </c>
      <c r="AD716" s="34">
        <f t="shared" si="314"/>
        <v>-0.79680000000000006</v>
      </c>
      <c r="AE716" s="15">
        <f t="shared" si="315"/>
        <v>0.31071044569635931</v>
      </c>
      <c r="AF716" s="34">
        <f t="shared" si="304"/>
        <v>0.15535522284817965</v>
      </c>
      <c r="AG716" s="34">
        <f t="shared" si="305"/>
        <v>0.80779999999999985</v>
      </c>
      <c r="AH716" s="15">
        <f t="shared" si="316"/>
        <v>0.69164049960599694</v>
      </c>
      <c r="AI716" s="34">
        <f t="shared" si="306"/>
        <v>1.5907732874218929</v>
      </c>
      <c r="AJ716" s="34">
        <f t="shared" si="307"/>
        <v>4.2000000000000925E-3</v>
      </c>
      <c r="AK716" s="15">
        <f t="shared" si="317"/>
        <v>0.50104999845650278</v>
      </c>
      <c r="AL716" s="34">
        <f t="shared" si="308"/>
        <v>1.5031500955795081</v>
      </c>
      <c r="AM716" s="35">
        <f t="shared" si="318"/>
        <v>21.900000250000002</v>
      </c>
      <c r="AN716" s="35">
        <f t="shared" si="319"/>
        <v>8.5184929890733354</v>
      </c>
      <c r="AO716" s="35">
        <f t="shared" si="320"/>
        <v>13.381507260926666</v>
      </c>
      <c r="AP716" s="35">
        <f t="shared" si="321"/>
        <v>5.8000004000000001</v>
      </c>
      <c r="AQ716" s="35">
        <f t="shared" si="322"/>
        <v>3.2492786058495806</v>
      </c>
      <c r="AR716" s="35">
        <f t="shared" si="323"/>
        <v>2.5507217941504194</v>
      </c>
    </row>
    <row r="717" spans="6:44" ht="15.75">
      <c r="F717">
        <v>1123</v>
      </c>
      <c r="G717" s="35">
        <v>0.70000004999999998</v>
      </c>
      <c r="H717" s="35">
        <v>1.6</v>
      </c>
      <c r="I717" s="35">
        <v>3.8000001999999999</v>
      </c>
      <c r="J717" s="35">
        <v>8.7000010000000003</v>
      </c>
      <c r="K717" s="35">
        <v>1.9000001</v>
      </c>
      <c r="L717" s="35">
        <v>0</v>
      </c>
      <c r="M717" s="35"/>
      <c r="N717" s="35">
        <v>2</v>
      </c>
      <c r="O717" s="35">
        <v>3.0000002000000001</v>
      </c>
      <c r="P717" s="35">
        <v>4</v>
      </c>
      <c r="Q717" s="35"/>
      <c r="R717" s="34">
        <f t="shared" si="309"/>
        <v>0.70000004999999998</v>
      </c>
      <c r="S717" s="34">
        <f t="shared" si="297"/>
        <v>1.3840000000000001</v>
      </c>
      <c r="T717" s="34">
        <f t="shared" si="298"/>
        <v>1.5283600804399999</v>
      </c>
      <c r="U717" s="34">
        <f t="shared" si="310"/>
        <v>-1.1068</v>
      </c>
      <c r="V717" s="15">
        <f t="shared" si="311"/>
        <v>0.24846794868262756</v>
      </c>
      <c r="W717" s="34">
        <f t="shared" si="299"/>
        <v>2.1616714020068084</v>
      </c>
      <c r="X717" s="34">
        <f t="shared" si="300"/>
        <v>1.2900000000000023E-2</v>
      </c>
      <c r="Y717" s="15">
        <f t="shared" si="312"/>
        <v>0.50322495527805666</v>
      </c>
      <c r="Z717" s="34">
        <f t="shared" si="301"/>
        <v>0.95612746535080317</v>
      </c>
      <c r="AA717" s="34">
        <f t="shared" si="302"/>
        <v>-0.3819999999999999</v>
      </c>
      <c r="AB717" s="15">
        <f t="shared" si="313"/>
        <v>0.40564461209270181</v>
      </c>
      <c r="AC717" s="34">
        <f t="shared" si="303"/>
        <v>0</v>
      </c>
      <c r="AD717" s="34">
        <f t="shared" si="314"/>
        <v>-0.79680000000000006</v>
      </c>
      <c r="AE717" s="15">
        <f t="shared" si="315"/>
        <v>0.31071044569635931</v>
      </c>
      <c r="AF717" s="34">
        <f t="shared" si="304"/>
        <v>0.62142089139271861</v>
      </c>
      <c r="AG717" s="34">
        <f t="shared" si="305"/>
        <v>0.80779999999999985</v>
      </c>
      <c r="AH717" s="15">
        <f t="shared" si="316"/>
        <v>0.69164049960599694</v>
      </c>
      <c r="AI717" s="34">
        <f t="shared" si="306"/>
        <v>2.0749216371460908</v>
      </c>
      <c r="AJ717" s="34">
        <f t="shared" si="307"/>
        <v>4.2000000000000925E-3</v>
      </c>
      <c r="AK717" s="15">
        <f t="shared" si="317"/>
        <v>0.50104999845650278</v>
      </c>
      <c r="AL717" s="34">
        <f t="shared" si="308"/>
        <v>2.0041999938260111</v>
      </c>
      <c r="AM717" s="35">
        <f t="shared" si="318"/>
        <v>16.700001350000001</v>
      </c>
      <c r="AN717" s="35">
        <f t="shared" si="319"/>
        <v>6.7301589977976111</v>
      </c>
      <c r="AO717" s="35">
        <f t="shared" si="320"/>
        <v>9.9698423522023898</v>
      </c>
      <c r="AP717" s="35">
        <f t="shared" si="321"/>
        <v>9.0000002000000006</v>
      </c>
      <c r="AQ717" s="35">
        <f t="shared" si="322"/>
        <v>4.7005425223648203</v>
      </c>
      <c r="AR717" s="35">
        <f t="shared" si="323"/>
        <v>4.2994576776351803</v>
      </c>
    </row>
    <row r="718" spans="6:44" ht="15.75">
      <c r="F718">
        <v>1124</v>
      </c>
      <c r="G718" s="35">
        <v>0.5</v>
      </c>
      <c r="H718" s="35">
        <v>1.7</v>
      </c>
      <c r="I718" s="35">
        <v>3.3000001999999999</v>
      </c>
      <c r="J718" s="35">
        <v>11.400001</v>
      </c>
      <c r="K718" s="35">
        <v>2.1000000999999999</v>
      </c>
      <c r="L718" s="35">
        <v>0</v>
      </c>
      <c r="M718" s="35"/>
      <c r="N718" s="35">
        <v>0.90000004</v>
      </c>
      <c r="O718" s="35">
        <v>0.2</v>
      </c>
      <c r="P718" s="35">
        <v>0</v>
      </c>
      <c r="Q718" s="35"/>
      <c r="R718" s="34">
        <f t="shared" si="309"/>
        <v>0.5</v>
      </c>
      <c r="S718" s="34">
        <f t="shared" si="297"/>
        <v>1.4704999999999999</v>
      </c>
      <c r="T718" s="34">
        <f t="shared" si="298"/>
        <v>1.3272600804399999</v>
      </c>
      <c r="U718" s="34">
        <f t="shared" si="310"/>
        <v>-1.1068</v>
      </c>
      <c r="V718" s="15">
        <f t="shared" si="311"/>
        <v>0.24846794868262756</v>
      </c>
      <c r="W718" s="34">
        <f t="shared" si="299"/>
        <v>2.8325348634499026</v>
      </c>
      <c r="X718" s="34">
        <f t="shared" si="300"/>
        <v>1.2900000000000023E-2</v>
      </c>
      <c r="Y718" s="15">
        <f t="shared" si="312"/>
        <v>0.50322495527805666</v>
      </c>
      <c r="Z718" s="34">
        <f t="shared" si="301"/>
        <v>1.0567724564064145</v>
      </c>
      <c r="AA718" s="34">
        <f t="shared" si="302"/>
        <v>-0.3819999999999999</v>
      </c>
      <c r="AB718" s="15">
        <f t="shared" si="313"/>
        <v>0.40564461209270181</v>
      </c>
      <c r="AC718" s="34">
        <f t="shared" si="303"/>
        <v>0</v>
      </c>
      <c r="AD718" s="34">
        <f t="shared" si="314"/>
        <v>-0.79680000000000006</v>
      </c>
      <c r="AE718" s="15">
        <f t="shared" si="315"/>
        <v>0.31071044569635931</v>
      </c>
      <c r="AF718" s="34">
        <f t="shared" si="304"/>
        <v>0.27963941355514121</v>
      </c>
      <c r="AG718" s="34">
        <f t="shared" si="305"/>
        <v>0.80779999999999985</v>
      </c>
      <c r="AH718" s="15">
        <f t="shared" si="316"/>
        <v>0.69164049960599694</v>
      </c>
      <c r="AI718" s="34">
        <f t="shared" si="306"/>
        <v>0.1383280999211994</v>
      </c>
      <c r="AJ718" s="34">
        <f t="shared" si="307"/>
        <v>4.2000000000000925E-3</v>
      </c>
      <c r="AK718" s="15">
        <f t="shared" si="317"/>
        <v>0.50104999845650278</v>
      </c>
      <c r="AL718" s="34">
        <f t="shared" si="308"/>
        <v>0</v>
      </c>
      <c r="AM718" s="35">
        <f t="shared" si="318"/>
        <v>19.000001299999997</v>
      </c>
      <c r="AN718" s="35">
        <f t="shared" si="319"/>
        <v>7.1870674002963169</v>
      </c>
      <c r="AO718" s="35">
        <f t="shared" si="320"/>
        <v>11.81293389970368</v>
      </c>
      <c r="AP718" s="35">
        <f t="shared" si="321"/>
        <v>1.1000000400000001</v>
      </c>
      <c r="AQ718" s="35">
        <f t="shared" si="322"/>
        <v>0.41796751347634065</v>
      </c>
      <c r="AR718" s="35">
        <f t="shared" si="323"/>
        <v>0.68203252652365942</v>
      </c>
    </row>
    <row r="719" spans="6:44" ht="15.75">
      <c r="F719">
        <v>1125</v>
      </c>
      <c r="G719" s="35">
        <v>0.2</v>
      </c>
      <c r="H719" s="35">
        <v>1.9000001</v>
      </c>
      <c r="I719" s="35">
        <v>0.8</v>
      </c>
      <c r="J719" s="35">
        <v>0.4</v>
      </c>
      <c r="K719" s="35">
        <v>1.1000000000000001</v>
      </c>
      <c r="L719" s="35">
        <v>0</v>
      </c>
      <c r="M719" s="35"/>
      <c r="N719" s="35">
        <v>1</v>
      </c>
      <c r="O719" s="35">
        <v>0</v>
      </c>
      <c r="P719" s="35">
        <v>0</v>
      </c>
      <c r="Q719" s="35"/>
      <c r="R719" s="34">
        <f t="shared" si="309"/>
        <v>0.2</v>
      </c>
      <c r="S719" s="34">
        <f t="shared" si="297"/>
        <v>1.6435000865</v>
      </c>
      <c r="T719" s="34">
        <f t="shared" si="298"/>
        <v>0.32176000000000005</v>
      </c>
      <c r="U719" s="34">
        <f t="shared" si="310"/>
        <v>-1.1068</v>
      </c>
      <c r="V719" s="15">
        <f t="shared" si="311"/>
        <v>0.24846794868262756</v>
      </c>
      <c r="W719" s="34">
        <f t="shared" si="299"/>
        <v>9.9387179473051035E-2</v>
      </c>
      <c r="X719" s="34">
        <f t="shared" si="300"/>
        <v>1.2900000000000023E-2</v>
      </c>
      <c r="Y719" s="15">
        <f t="shared" si="312"/>
        <v>0.50322495527805666</v>
      </c>
      <c r="Z719" s="34">
        <f t="shared" si="301"/>
        <v>0.55354745080586243</v>
      </c>
      <c r="AA719" s="34">
        <f t="shared" si="302"/>
        <v>-0.3819999999999999</v>
      </c>
      <c r="AB719" s="15">
        <f t="shared" si="313"/>
        <v>0.40564461209270181</v>
      </c>
      <c r="AC719" s="34">
        <f t="shared" si="303"/>
        <v>0</v>
      </c>
      <c r="AD719" s="34">
        <f t="shared" si="314"/>
        <v>-0.79680000000000006</v>
      </c>
      <c r="AE719" s="15">
        <f t="shared" si="315"/>
        <v>0.31071044569635931</v>
      </c>
      <c r="AF719" s="34">
        <f t="shared" si="304"/>
        <v>0.31071044569635931</v>
      </c>
      <c r="AG719" s="34">
        <f t="shared" si="305"/>
        <v>0.80779999999999985</v>
      </c>
      <c r="AH719" s="15">
        <f t="shared" si="316"/>
        <v>0.69164049960599694</v>
      </c>
      <c r="AI719" s="34">
        <f t="shared" si="306"/>
        <v>0</v>
      </c>
      <c r="AJ719" s="34">
        <f t="shared" si="307"/>
        <v>4.2000000000000925E-3</v>
      </c>
      <c r="AK719" s="15">
        <f t="shared" si="317"/>
        <v>0.50104999845650278</v>
      </c>
      <c r="AL719" s="34">
        <f t="shared" si="308"/>
        <v>0</v>
      </c>
      <c r="AM719" s="35">
        <f t="shared" si="318"/>
        <v>4.4000000999999997</v>
      </c>
      <c r="AN719" s="35">
        <f t="shared" si="319"/>
        <v>2.8181947167789136</v>
      </c>
      <c r="AO719" s="35">
        <f t="shared" si="320"/>
        <v>1.5818053832210861</v>
      </c>
      <c r="AP719" s="35">
        <f t="shared" si="321"/>
        <v>1</v>
      </c>
      <c r="AQ719" s="35">
        <f t="shared" si="322"/>
        <v>0.31071044569635931</v>
      </c>
      <c r="AR719" s="35">
        <f t="shared" si="323"/>
        <v>0.68928955430364069</v>
      </c>
    </row>
    <row r="720" spans="6:44" ht="15.75">
      <c r="F720">
        <v>1126</v>
      </c>
      <c r="G720" s="35">
        <v>1.8000001000000001</v>
      </c>
      <c r="H720" s="35">
        <v>2.7</v>
      </c>
      <c r="I720" s="35">
        <v>5.5000004999999996</v>
      </c>
      <c r="J720" s="35">
        <v>10</v>
      </c>
      <c r="K720" s="35">
        <v>6.0000004999999996</v>
      </c>
      <c r="L720" s="35">
        <v>1.5000001000000001</v>
      </c>
      <c r="M720" s="35"/>
      <c r="N720" s="35">
        <v>1.5000001000000001</v>
      </c>
      <c r="O720" s="35">
        <v>5.5000004999999996</v>
      </c>
      <c r="P720" s="35">
        <v>0.5</v>
      </c>
      <c r="Q720" s="35"/>
      <c r="R720" s="34">
        <f t="shared" si="309"/>
        <v>1.8000001000000001</v>
      </c>
      <c r="S720" s="34">
        <f t="shared" si="297"/>
        <v>2.3355000000000001</v>
      </c>
      <c r="T720" s="34">
        <f t="shared" si="298"/>
        <v>2.2121002010999997</v>
      </c>
      <c r="U720" s="34">
        <f t="shared" si="310"/>
        <v>-1.1068</v>
      </c>
      <c r="V720" s="15">
        <f t="shared" si="311"/>
        <v>0.24846794868262756</v>
      </c>
      <c r="W720" s="34">
        <f t="shared" si="299"/>
        <v>2.4846794868262756</v>
      </c>
      <c r="X720" s="34">
        <f t="shared" si="300"/>
        <v>1.2900000000000023E-2</v>
      </c>
      <c r="Y720" s="15">
        <f t="shared" si="312"/>
        <v>0.50322495527805666</v>
      </c>
      <c r="Z720" s="34">
        <f t="shared" si="301"/>
        <v>3.0193499832808173</v>
      </c>
      <c r="AA720" s="34">
        <f t="shared" si="302"/>
        <v>-0.3819999999999999</v>
      </c>
      <c r="AB720" s="15">
        <f t="shared" si="313"/>
        <v>0.40564461209270181</v>
      </c>
      <c r="AC720" s="34">
        <f t="shared" si="303"/>
        <v>0.60846695870351397</v>
      </c>
      <c r="AD720" s="34">
        <f t="shared" si="314"/>
        <v>-0.79680000000000006</v>
      </c>
      <c r="AE720" s="15">
        <f t="shared" si="315"/>
        <v>0.31071044569635931</v>
      </c>
      <c r="AF720" s="34">
        <f t="shared" si="304"/>
        <v>0.46606569961558353</v>
      </c>
      <c r="AG720" s="34">
        <f t="shared" si="305"/>
        <v>0.80779999999999985</v>
      </c>
      <c r="AH720" s="15">
        <f t="shared" si="316"/>
        <v>0.69164049960599694</v>
      </c>
      <c r="AI720" s="34">
        <f t="shared" si="306"/>
        <v>3.8040230936532327</v>
      </c>
      <c r="AJ720" s="34">
        <f t="shared" si="307"/>
        <v>4.2000000000000925E-3</v>
      </c>
      <c r="AK720" s="15">
        <f t="shared" si="317"/>
        <v>0.50104999845650278</v>
      </c>
      <c r="AL720" s="34">
        <f t="shared" si="308"/>
        <v>0.25052499922825139</v>
      </c>
      <c r="AM720" s="35">
        <f t="shared" si="318"/>
        <v>27.5000012</v>
      </c>
      <c r="AN720" s="35">
        <f t="shared" si="319"/>
        <v>12.460096729910607</v>
      </c>
      <c r="AO720" s="35">
        <f t="shared" si="320"/>
        <v>15.039904470089393</v>
      </c>
      <c r="AP720" s="35">
        <f t="shared" si="321"/>
        <v>7.5000005999999999</v>
      </c>
      <c r="AQ720" s="35">
        <f t="shared" si="322"/>
        <v>4.520613792497068</v>
      </c>
      <c r="AR720" s="35">
        <f t="shared" si="323"/>
        <v>2.9793868075029319</v>
      </c>
    </row>
    <row r="721" spans="6:44" ht="15.75">
      <c r="F721">
        <v>1127</v>
      </c>
      <c r="G721" s="35">
        <v>0.70000004999999998</v>
      </c>
      <c r="H721" s="35">
        <v>1.6</v>
      </c>
      <c r="I721" s="35">
        <v>1.9000001</v>
      </c>
      <c r="J721" s="35">
        <v>11.700001</v>
      </c>
      <c r="K721" s="35">
        <v>11.500000999999999</v>
      </c>
      <c r="L721" s="35">
        <v>1.8000001000000001</v>
      </c>
      <c r="M721" s="35"/>
      <c r="N721" s="35">
        <v>2.2000000000000002</v>
      </c>
      <c r="O721" s="35">
        <v>2.2000000000000002</v>
      </c>
      <c r="P721" s="35">
        <v>0</v>
      </c>
      <c r="Q721" s="35"/>
      <c r="R721" s="34">
        <f t="shared" si="309"/>
        <v>0.70000004999999998</v>
      </c>
      <c r="S721" s="34">
        <f t="shared" si="297"/>
        <v>1.3840000000000001</v>
      </c>
      <c r="T721" s="34">
        <f t="shared" si="298"/>
        <v>0.76418004021999997</v>
      </c>
      <c r="U721" s="34">
        <f t="shared" si="310"/>
        <v>-1.1068</v>
      </c>
      <c r="V721" s="15">
        <f t="shared" si="311"/>
        <v>0.24846794868262756</v>
      </c>
      <c r="W721" s="34">
        <f t="shared" si="299"/>
        <v>2.9070752480546913</v>
      </c>
      <c r="X721" s="34">
        <f t="shared" si="300"/>
        <v>1.2900000000000023E-2</v>
      </c>
      <c r="Y721" s="15">
        <f t="shared" si="312"/>
        <v>0.50322495527805666</v>
      </c>
      <c r="Z721" s="34">
        <f t="shared" si="301"/>
        <v>5.7870874889226069</v>
      </c>
      <c r="AA721" s="34">
        <f t="shared" si="302"/>
        <v>-0.3819999999999999</v>
      </c>
      <c r="AB721" s="15">
        <f t="shared" si="313"/>
        <v>0.40564461209270181</v>
      </c>
      <c r="AC721" s="34">
        <f t="shared" si="303"/>
        <v>0.73016034233132454</v>
      </c>
      <c r="AD721" s="34">
        <f t="shared" si="314"/>
        <v>-0.79680000000000006</v>
      </c>
      <c r="AE721" s="15">
        <f t="shared" si="315"/>
        <v>0.31071044569635931</v>
      </c>
      <c r="AF721" s="34">
        <f t="shared" si="304"/>
        <v>0.68356298053199049</v>
      </c>
      <c r="AG721" s="34">
        <f t="shared" si="305"/>
        <v>0.80779999999999985</v>
      </c>
      <c r="AH721" s="15">
        <f t="shared" si="316"/>
        <v>0.69164049960599694</v>
      </c>
      <c r="AI721" s="34">
        <f t="shared" si="306"/>
        <v>1.5216090991331934</v>
      </c>
      <c r="AJ721" s="34">
        <f t="shared" si="307"/>
        <v>4.2000000000000925E-3</v>
      </c>
      <c r="AK721" s="15">
        <f t="shared" si="317"/>
        <v>0.50104999845650278</v>
      </c>
      <c r="AL721" s="34">
        <f t="shared" si="308"/>
        <v>0</v>
      </c>
      <c r="AM721" s="35">
        <f t="shared" si="318"/>
        <v>29.200002249999997</v>
      </c>
      <c r="AN721" s="35">
        <f t="shared" si="319"/>
        <v>12.272503169528623</v>
      </c>
      <c r="AO721" s="35">
        <f t="shared" si="320"/>
        <v>16.927499080471375</v>
      </c>
      <c r="AP721" s="35">
        <f t="shared" si="321"/>
        <v>4.4000000000000004</v>
      </c>
      <c r="AQ721" s="35">
        <f t="shared" si="322"/>
        <v>2.2051720796651839</v>
      </c>
      <c r="AR721" s="35">
        <f t="shared" si="323"/>
        <v>2.1948279203348164</v>
      </c>
    </row>
    <row r="722" spans="6:44" ht="15.75">
      <c r="F722">
        <v>1128</v>
      </c>
      <c r="G722" s="35">
        <v>0.3</v>
      </c>
      <c r="H722" s="35">
        <v>0.2</v>
      </c>
      <c r="I722" s="35">
        <v>0.3</v>
      </c>
      <c r="J722" s="35">
        <v>0.5</v>
      </c>
      <c r="K722" s="35">
        <v>0.3</v>
      </c>
      <c r="L722" s="35">
        <v>0.2</v>
      </c>
      <c r="M722" s="35"/>
      <c r="N722" s="35">
        <v>0.5</v>
      </c>
      <c r="O722" s="35">
        <v>0.70000004999999998</v>
      </c>
      <c r="P722" s="35">
        <v>0.8</v>
      </c>
      <c r="Q722" s="35"/>
      <c r="R722" s="34">
        <f t="shared" si="309"/>
        <v>0.3</v>
      </c>
      <c r="S722" s="34">
        <f t="shared" si="297"/>
        <v>0.17300000000000001</v>
      </c>
      <c r="T722" s="34">
        <f t="shared" si="298"/>
        <v>0.12065999999999999</v>
      </c>
      <c r="U722" s="34">
        <f t="shared" si="310"/>
        <v>-1.1068</v>
      </c>
      <c r="V722" s="15">
        <f t="shared" si="311"/>
        <v>0.24846794868262756</v>
      </c>
      <c r="W722" s="34">
        <f t="shared" si="299"/>
        <v>0.12423397434131378</v>
      </c>
      <c r="X722" s="34">
        <f t="shared" si="300"/>
        <v>1.2900000000000023E-2</v>
      </c>
      <c r="Y722" s="15">
        <f t="shared" si="312"/>
        <v>0.50322495527805666</v>
      </c>
      <c r="Z722" s="34">
        <f t="shared" si="301"/>
        <v>0.15096748658341699</v>
      </c>
      <c r="AA722" s="34">
        <f t="shared" si="302"/>
        <v>-0.3819999999999999</v>
      </c>
      <c r="AB722" s="15">
        <f t="shared" si="313"/>
        <v>0.40564461209270181</v>
      </c>
      <c r="AC722" s="34">
        <f t="shared" si="303"/>
        <v>8.1128922418540361E-2</v>
      </c>
      <c r="AD722" s="34">
        <f t="shared" si="314"/>
        <v>-0.79680000000000006</v>
      </c>
      <c r="AE722" s="15">
        <f t="shared" si="315"/>
        <v>0.31071044569635931</v>
      </c>
      <c r="AF722" s="34">
        <f t="shared" si="304"/>
        <v>0.15535522284817965</v>
      </c>
      <c r="AG722" s="34">
        <f t="shared" si="305"/>
        <v>0.80779999999999985</v>
      </c>
      <c r="AH722" s="15">
        <f t="shared" si="316"/>
        <v>0.69164049960599694</v>
      </c>
      <c r="AI722" s="34">
        <f t="shared" si="306"/>
        <v>0.48414838430622281</v>
      </c>
      <c r="AJ722" s="34">
        <f t="shared" si="307"/>
        <v>4.2000000000000925E-3</v>
      </c>
      <c r="AK722" s="15">
        <f t="shared" si="317"/>
        <v>0.50104999845650278</v>
      </c>
      <c r="AL722" s="34">
        <f t="shared" si="308"/>
        <v>0.40083999876520227</v>
      </c>
      <c r="AM722" s="35">
        <f t="shared" si="318"/>
        <v>1.8</v>
      </c>
      <c r="AN722" s="35">
        <f t="shared" si="319"/>
        <v>0.94999038334327102</v>
      </c>
      <c r="AO722" s="35">
        <f t="shared" si="320"/>
        <v>0.85000961665672903</v>
      </c>
      <c r="AP722" s="35">
        <f t="shared" si="321"/>
        <v>2.0000000499999997</v>
      </c>
      <c r="AQ722" s="35">
        <f t="shared" si="322"/>
        <v>1.0403436059196047</v>
      </c>
      <c r="AR722" s="35">
        <f t="shared" si="323"/>
        <v>0.95965644408039497</v>
      </c>
    </row>
    <row r="723" spans="6:44" ht="15.75">
      <c r="F723">
        <v>1129</v>
      </c>
      <c r="G723" s="35">
        <v>1</v>
      </c>
      <c r="H723" s="35">
        <v>1.5000001000000001</v>
      </c>
      <c r="I723" s="35">
        <v>1.1000000000000001</v>
      </c>
      <c r="J723" s="35">
        <v>7.4000006000000003</v>
      </c>
      <c r="K723" s="35">
        <v>1.5000001000000001</v>
      </c>
      <c r="L723" s="35">
        <v>0</v>
      </c>
      <c r="M723" s="35"/>
      <c r="N723" s="35">
        <v>5</v>
      </c>
      <c r="O723" s="35">
        <v>1</v>
      </c>
      <c r="P723" s="35">
        <v>0</v>
      </c>
      <c r="Q723" s="35"/>
      <c r="R723" s="34">
        <f t="shared" si="309"/>
        <v>1</v>
      </c>
      <c r="S723" s="34">
        <f t="shared" si="297"/>
        <v>1.2975000864999999</v>
      </c>
      <c r="T723" s="34">
        <f t="shared" si="298"/>
        <v>0.44242000000000004</v>
      </c>
      <c r="U723" s="34">
        <f t="shared" si="310"/>
        <v>-1.1068</v>
      </c>
      <c r="V723" s="15">
        <f t="shared" si="311"/>
        <v>0.24846794868262756</v>
      </c>
      <c r="W723" s="34">
        <f t="shared" si="299"/>
        <v>1.8386629693322132</v>
      </c>
      <c r="X723" s="34">
        <f t="shared" si="300"/>
        <v>1.2900000000000023E-2</v>
      </c>
      <c r="Y723" s="15">
        <f t="shared" si="312"/>
        <v>0.50322495527805666</v>
      </c>
      <c r="Z723" s="34">
        <f t="shared" si="301"/>
        <v>0.75483748323958055</v>
      </c>
      <c r="AA723" s="34">
        <f t="shared" si="302"/>
        <v>-0.3819999999999999</v>
      </c>
      <c r="AB723" s="15">
        <f t="shared" si="313"/>
        <v>0.40564461209270181</v>
      </c>
      <c r="AC723" s="34">
        <f t="shared" si="303"/>
        <v>0</v>
      </c>
      <c r="AD723" s="34">
        <f t="shared" si="314"/>
        <v>-0.79680000000000006</v>
      </c>
      <c r="AE723" s="15">
        <f t="shared" si="315"/>
        <v>0.31071044569635931</v>
      </c>
      <c r="AF723" s="34">
        <f t="shared" si="304"/>
        <v>1.5535522284817964</v>
      </c>
      <c r="AG723" s="34">
        <f t="shared" si="305"/>
        <v>0.80779999999999985</v>
      </c>
      <c r="AH723" s="15">
        <f t="shared" si="316"/>
        <v>0.69164049960599694</v>
      </c>
      <c r="AI723" s="34">
        <f t="shared" si="306"/>
        <v>0.69164049960599694</v>
      </c>
      <c r="AJ723" s="34">
        <f t="shared" si="307"/>
        <v>4.2000000000000925E-3</v>
      </c>
      <c r="AK723" s="15">
        <f t="shared" si="317"/>
        <v>0.50104999845650278</v>
      </c>
      <c r="AL723" s="34">
        <f t="shared" si="308"/>
        <v>0</v>
      </c>
      <c r="AM723" s="35">
        <f t="shared" si="318"/>
        <v>12.5000008</v>
      </c>
      <c r="AN723" s="35">
        <f t="shared" si="319"/>
        <v>5.3334205390717937</v>
      </c>
      <c r="AO723" s="35">
        <f t="shared" si="320"/>
        <v>7.1665802609282068</v>
      </c>
      <c r="AP723" s="35">
        <f t="shared" si="321"/>
        <v>6</v>
      </c>
      <c r="AQ723" s="35">
        <f t="shared" si="322"/>
        <v>2.2451927280877935</v>
      </c>
      <c r="AR723" s="35">
        <f t="shared" si="323"/>
        <v>3.7548072719122065</v>
      </c>
    </row>
    <row r="724" spans="6:44" ht="15.75">
      <c r="F724">
        <v>1130</v>
      </c>
      <c r="G724" s="35">
        <v>1.8000001000000001</v>
      </c>
      <c r="H724" s="35">
        <v>2.7</v>
      </c>
      <c r="I724" s="35">
        <v>5.5000004999999996</v>
      </c>
      <c r="J724" s="35">
        <v>10</v>
      </c>
      <c r="K724" s="35">
        <v>6.0000004999999996</v>
      </c>
      <c r="L724" s="35">
        <v>4</v>
      </c>
      <c r="M724" s="35"/>
      <c r="N724" s="35">
        <v>2</v>
      </c>
      <c r="O724" s="35">
        <v>5.5000004999999996</v>
      </c>
      <c r="P724" s="35">
        <v>2.5</v>
      </c>
      <c r="Q724" s="35"/>
      <c r="R724" s="34">
        <f t="shared" si="309"/>
        <v>1.8000001000000001</v>
      </c>
      <c r="S724" s="34">
        <f t="shared" si="297"/>
        <v>2.3355000000000001</v>
      </c>
      <c r="T724" s="34">
        <f t="shared" si="298"/>
        <v>2.2121002010999997</v>
      </c>
      <c r="U724" s="34">
        <f t="shared" si="310"/>
        <v>-1.1068</v>
      </c>
      <c r="V724" s="15">
        <f t="shared" si="311"/>
        <v>0.24846794868262756</v>
      </c>
      <c r="W724" s="34">
        <f t="shared" si="299"/>
        <v>2.4846794868262756</v>
      </c>
      <c r="X724" s="34">
        <f t="shared" si="300"/>
        <v>1.2900000000000023E-2</v>
      </c>
      <c r="Y724" s="15">
        <f t="shared" si="312"/>
        <v>0.50322495527805666</v>
      </c>
      <c r="Z724" s="34">
        <f t="shared" si="301"/>
        <v>3.0193499832808173</v>
      </c>
      <c r="AA724" s="34">
        <f t="shared" si="302"/>
        <v>-0.3819999999999999</v>
      </c>
      <c r="AB724" s="15">
        <f t="shared" si="313"/>
        <v>0.40564461209270181</v>
      </c>
      <c r="AC724" s="34">
        <f t="shared" si="303"/>
        <v>1.6225784483708072</v>
      </c>
      <c r="AD724" s="34">
        <f t="shared" si="314"/>
        <v>-0.79680000000000006</v>
      </c>
      <c r="AE724" s="15">
        <f t="shared" si="315"/>
        <v>0.31071044569635931</v>
      </c>
      <c r="AF724" s="34">
        <f t="shared" si="304"/>
        <v>0.62142089139271861</v>
      </c>
      <c r="AG724" s="34">
        <f t="shared" si="305"/>
        <v>0.80779999999999985</v>
      </c>
      <c r="AH724" s="15">
        <f t="shared" si="316"/>
        <v>0.69164049960599694</v>
      </c>
      <c r="AI724" s="34">
        <f t="shared" si="306"/>
        <v>3.8040230936532327</v>
      </c>
      <c r="AJ724" s="34">
        <f t="shared" si="307"/>
        <v>4.2000000000000925E-3</v>
      </c>
      <c r="AK724" s="15">
        <f t="shared" si="317"/>
        <v>0.50104999845650278</v>
      </c>
      <c r="AL724" s="34">
        <f t="shared" si="308"/>
        <v>1.252624996141257</v>
      </c>
      <c r="AM724" s="35">
        <f t="shared" si="318"/>
        <v>30.000001099999999</v>
      </c>
      <c r="AN724" s="35">
        <f t="shared" si="319"/>
        <v>13.4742082195779</v>
      </c>
      <c r="AO724" s="35">
        <f t="shared" si="320"/>
        <v>16.525792880422099</v>
      </c>
      <c r="AP724" s="35">
        <f t="shared" si="321"/>
        <v>10.000000499999999</v>
      </c>
      <c r="AQ724" s="35">
        <f t="shared" si="322"/>
        <v>5.6780689811872076</v>
      </c>
      <c r="AR724" s="35">
        <f t="shared" si="323"/>
        <v>4.3219315188127911</v>
      </c>
    </row>
    <row r="725" spans="6:44" ht="15.75">
      <c r="F725">
        <v>1131</v>
      </c>
      <c r="G725" s="35">
        <v>1</v>
      </c>
      <c r="H725" s="35">
        <v>2</v>
      </c>
      <c r="I725" s="35">
        <v>3.0000002000000001</v>
      </c>
      <c r="J725" s="35">
        <v>3.0000002000000001</v>
      </c>
      <c r="K725" s="35">
        <v>2</v>
      </c>
      <c r="L725" s="35">
        <v>1</v>
      </c>
      <c r="M725" s="35"/>
      <c r="N725" s="35">
        <v>1.5000001000000001</v>
      </c>
      <c r="O725" s="35">
        <v>2</v>
      </c>
      <c r="P725" s="35">
        <v>0.5</v>
      </c>
      <c r="Q725" s="35"/>
      <c r="R725" s="34">
        <f t="shared" si="309"/>
        <v>1</v>
      </c>
      <c r="S725" s="34">
        <f t="shared" si="297"/>
        <v>1.73</v>
      </c>
      <c r="T725" s="34">
        <f t="shared" si="298"/>
        <v>1.2066000804400001</v>
      </c>
      <c r="U725" s="34">
        <f t="shared" si="310"/>
        <v>-1.1068</v>
      </c>
      <c r="V725" s="15">
        <f t="shared" si="311"/>
        <v>0.24846794868262756</v>
      </c>
      <c r="W725" s="34">
        <f t="shared" si="299"/>
        <v>0.74540389574147248</v>
      </c>
      <c r="X725" s="34">
        <f t="shared" si="300"/>
        <v>1.2900000000000023E-2</v>
      </c>
      <c r="Y725" s="15">
        <f t="shared" si="312"/>
        <v>0.50322495527805666</v>
      </c>
      <c r="Z725" s="34">
        <f t="shared" si="301"/>
        <v>1.0064499105561133</v>
      </c>
      <c r="AA725" s="34">
        <f t="shared" si="302"/>
        <v>-0.3819999999999999</v>
      </c>
      <c r="AB725" s="15">
        <f t="shared" si="313"/>
        <v>0.40564461209270181</v>
      </c>
      <c r="AC725" s="34">
        <f t="shared" si="303"/>
        <v>0.40564461209270181</v>
      </c>
      <c r="AD725" s="34">
        <f t="shared" si="314"/>
        <v>-0.79680000000000006</v>
      </c>
      <c r="AE725" s="15">
        <f t="shared" si="315"/>
        <v>0.31071044569635931</v>
      </c>
      <c r="AF725" s="34">
        <f t="shared" si="304"/>
        <v>0.46606569961558353</v>
      </c>
      <c r="AG725" s="34">
        <f t="shared" si="305"/>
        <v>0.80779999999999985</v>
      </c>
      <c r="AH725" s="15">
        <f t="shared" si="316"/>
        <v>0.69164049960599694</v>
      </c>
      <c r="AI725" s="34">
        <f t="shared" si="306"/>
        <v>1.3832809992119939</v>
      </c>
      <c r="AJ725" s="34">
        <f t="shared" si="307"/>
        <v>4.2000000000000925E-3</v>
      </c>
      <c r="AK725" s="15">
        <f t="shared" si="317"/>
        <v>0.50104999845650278</v>
      </c>
      <c r="AL725" s="34">
        <f t="shared" si="308"/>
        <v>0.25052499922825139</v>
      </c>
      <c r="AM725" s="35">
        <f t="shared" si="318"/>
        <v>12.000000400000001</v>
      </c>
      <c r="AN725" s="35">
        <f t="shared" si="319"/>
        <v>6.0940984988302871</v>
      </c>
      <c r="AO725" s="35">
        <f t="shared" si="320"/>
        <v>5.905901901169714</v>
      </c>
      <c r="AP725" s="35">
        <f t="shared" si="321"/>
        <v>4.0000001000000003</v>
      </c>
      <c r="AQ725" s="35">
        <f t="shared" si="322"/>
        <v>2.0998716980558285</v>
      </c>
      <c r="AR725" s="35">
        <f t="shared" si="323"/>
        <v>1.9001284019441718</v>
      </c>
    </row>
    <row r="726" spans="6:44" ht="15.75">
      <c r="F726">
        <v>1132</v>
      </c>
      <c r="G726" s="35">
        <v>1.2</v>
      </c>
      <c r="H726" s="35">
        <v>3.1000000999999999</v>
      </c>
      <c r="I726" s="35">
        <v>3.7000003000000001</v>
      </c>
      <c r="J726" s="35">
        <v>13.000000999999999</v>
      </c>
      <c r="K726" s="35">
        <v>15.000000999999999</v>
      </c>
      <c r="L726" s="35">
        <v>2</v>
      </c>
      <c r="M726" s="35"/>
      <c r="N726" s="35">
        <v>5</v>
      </c>
      <c r="O726" s="35">
        <v>5</v>
      </c>
      <c r="P726" s="35">
        <v>0</v>
      </c>
      <c r="Q726" s="35"/>
      <c r="R726" s="34">
        <f t="shared" si="309"/>
        <v>1.2</v>
      </c>
      <c r="S726" s="34">
        <f t="shared" si="297"/>
        <v>2.6815000864999998</v>
      </c>
      <c r="T726" s="34">
        <f t="shared" si="298"/>
        <v>1.48814012066</v>
      </c>
      <c r="U726" s="34">
        <f t="shared" si="310"/>
        <v>-1.1068</v>
      </c>
      <c r="V726" s="15">
        <f t="shared" si="311"/>
        <v>0.24846794868262756</v>
      </c>
      <c r="W726" s="34">
        <f t="shared" si="299"/>
        <v>3.2300835813421069</v>
      </c>
      <c r="X726" s="34">
        <f t="shared" si="300"/>
        <v>1.2900000000000023E-2</v>
      </c>
      <c r="Y726" s="15">
        <f t="shared" si="312"/>
        <v>0.50322495527805666</v>
      </c>
      <c r="Z726" s="34">
        <f t="shared" si="301"/>
        <v>7.5483748323958046</v>
      </c>
      <c r="AA726" s="34">
        <f t="shared" si="302"/>
        <v>-0.3819999999999999</v>
      </c>
      <c r="AB726" s="15">
        <f t="shared" si="313"/>
        <v>0.40564461209270181</v>
      </c>
      <c r="AC726" s="34">
        <f t="shared" si="303"/>
        <v>0.81128922418540361</v>
      </c>
      <c r="AD726" s="34">
        <f t="shared" si="314"/>
        <v>-0.79680000000000006</v>
      </c>
      <c r="AE726" s="15">
        <f t="shared" si="315"/>
        <v>0.31071044569635931</v>
      </c>
      <c r="AF726" s="34">
        <f t="shared" si="304"/>
        <v>1.5535522284817964</v>
      </c>
      <c r="AG726" s="34">
        <f t="shared" si="305"/>
        <v>0.80779999999999985</v>
      </c>
      <c r="AH726" s="15">
        <f t="shared" si="316"/>
        <v>0.69164049960599694</v>
      </c>
      <c r="AI726" s="34">
        <f t="shared" si="306"/>
        <v>3.4582024980299848</v>
      </c>
      <c r="AJ726" s="34">
        <f t="shared" si="307"/>
        <v>4.2000000000000925E-3</v>
      </c>
      <c r="AK726" s="15">
        <f t="shared" si="317"/>
        <v>0.50104999845650278</v>
      </c>
      <c r="AL726" s="34">
        <f t="shared" si="308"/>
        <v>0</v>
      </c>
      <c r="AM726" s="35">
        <f t="shared" si="318"/>
        <v>38.0000024</v>
      </c>
      <c r="AN726" s="35">
        <f t="shared" si="319"/>
        <v>16.959387845083317</v>
      </c>
      <c r="AO726" s="35">
        <f t="shared" si="320"/>
        <v>21.040614554916683</v>
      </c>
      <c r="AP726" s="35">
        <f t="shared" si="321"/>
        <v>10</v>
      </c>
      <c r="AQ726" s="35">
        <f t="shared" si="322"/>
        <v>5.0117547265117812</v>
      </c>
      <c r="AR726" s="35">
        <f t="shared" si="323"/>
        <v>4.9882452734882188</v>
      </c>
    </row>
    <row r="727" spans="6:44" ht="15.75">
      <c r="F727">
        <v>1133</v>
      </c>
      <c r="G727" s="35">
        <v>0.1</v>
      </c>
      <c r="H727" s="35">
        <v>0.5</v>
      </c>
      <c r="I727" s="35">
        <v>0.5</v>
      </c>
      <c r="J727" s="35">
        <v>4</v>
      </c>
      <c r="K727" s="35">
        <v>1.5000001000000001</v>
      </c>
      <c r="L727" s="35">
        <v>0</v>
      </c>
      <c r="M727" s="35"/>
      <c r="N727" s="35">
        <v>0.5</v>
      </c>
      <c r="O727" s="35">
        <v>1</v>
      </c>
      <c r="P727" s="35">
        <v>1</v>
      </c>
      <c r="Q727" s="35"/>
      <c r="R727" s="34">
        <f t="shared" si="309"/>
        <v>0.1</v>
      </c>
      <c r="S727" s="34">
        <f t="shared" si="297"/>
        <v>0.4325</v>
      </c>
      <c r="T727" s="34">
        <f t="shared" si="298"/>
        <v>0.2011</v>
      </c>
      <c r="U727" s="34">
        <f t="shared" si="310"/>
        <v>-1.1068</v>
      </c>
      <c r="V727" s="15">
        <f t="shared" si="311"/>
        <v>0.24846794868262756</v>
      </c>
      <c r="W727" s="34">
        <f t="shared" si="299"/>
        <v>0.99387179473051024</v>
      </c>
      <c r="X727" s="34">
        <f t="shared" si="300"/>
        <v>1.2900000000000023E-2</v>
      </c>
      <c r="Y727" s="15">
        <f t="shared" si="312"/>
        <v>0.50322495527805666</v>
      </c>
      <c r="Z727" s="34">
        <f t="shared" si="301"/>
        <v>0.75483748323958055</v>
      </c>
      <c r="AA727" s="34">
        <f t="shared" si="302"/>
        <v>-0.3819999999999999</v>
      </c>
      <c r="AB727" s="15">
        <f t="shared" si="313"/>
        <v>0.40564461209270181</v>
      </c>
      <c r="AC727" s="34">
        <f t="shared" si="303"/>
        <v>0</v>
      </c>
      <c r="AD727" s="34">
        <f t="shared" si="314"/>
        <v>-0.79680000000000006</v>
      </c>
      <c r="AE727" s="15">
        <f t="shared" si="315"/>
        <v>0.31071044569635931</v>
      </c>
      <c r="AF727" s="34">
        <f t="shared" si="304"/>
        <v>0.15535522284817965</v>
      </c>
      <c r="AG727" s="34">
        <f t="shared" si="305"/>
        <v>0.80779999999999985</v>
      </c>
      <c r="AH727" s="15">
        <f t="shared" si="316"/>
        <v>0.69164049960599694</v>
      </c>
      <c r="AI727" s="34">
        <f t="shared" si="306"/>
        <v>0.69164049960599694</v>
      </c>
      <c r="AJ727" s="34">
        <f t="shared" si="307"/>
        <v>4.2000000000000925E-3</v>
      </c>
      <c r="AK727" s="15">
        <f t="shared" si="317"/>
        <v>0.50104999845650278</v>
      </c>
      <c r="AL727" s="34">
        <f t="shared" si="308"/>
        <v>0.50104999845650278</v>
      </c>
      <c r="AM727" s="35">
        <f t="shared" si="318"/>
        <v>6.6000000999999999</v>
      </c>
      <c r="AN727" s="35">
        <f t="shared" si="319"/>
        <v>2.4823092779700908</v>
      </c>
      <c r="AO727" s="35">
        <f t="shared" si="320"/>
        <v>4.1176908220299087</v>
      </c>
      <c r="AP727" s="35">
        <f t="shared" si="321"/>
        <v>2.5</v>
      </c>
      <c r="AQ727" s="35">
        <f t="shared" si="322"/>
        <v>1.3480457209106795</v>
      </c>
      <c r="AR727" s="35">
        <f t="shared" si="323"/>
        <v>1.1519542790893205</v>
      </c>
    </row>
    <row r="728" spans="6:44" ht="15.75">
      <c r="F728">
        <v>1134</v>
      </c>
      <c r="G728" s="35">
        <v>0.8</v>
      </c>
      <c r="H728" s="35">
        <v>2.2000000000000002</v>
      </c>
      <c r="I728" s="35">
        <v>3.5000002000000001</v>
      </c>
      <c r="J728" s="35">
        <v>4</v>
      </c>
      <c r="K728" s="35">
        <v>1.5000001000000001</v>
      </c>
      <c r="L728" s="35">
        <v>0.5</v>
      </c>
      <c r="M728" s="35"/>
      <c r="N728" s="35">
        <v>1.5000001000000001</v>
      </c>
      <c r="O728" s="35">
        <v>1.5000001000000001</v>
      </c>
      <c r="P728" s="35">
        <v>1</v>
      </c>
      <c r="Q728" s="35"/>
      <c r="R728" s="34">
        <f t="shared" si="309"/>
        <v>0.8</v>
      </c>
      <c r="S728" s="34">
        <f t="shared" si="297"/>
        <v>1.903</v>
      </c>
      <c r="T728" s="34">
        <f t="shared" si="298"/>
        <v>1.4077000804399999</v>
      </c>
      <c r="U728" s="34">
        <f t="shared" si="310"/>
        <v>-1.1068</v>
      </c>
      <c r="V728" s="15">
        <f t="shared" si="311"/>
        <v>0.24846794868262756</v>
      </c>
      <c r="W728" s="34">
        <f t="shared" si="299"/>
        <v>0.99387179473051024</v>
      </c>
      <c r="X728" s="34">
        <f t="shared" si="300"/>
        <v>1.2900000000000023E-2</v>
      </c>
      <c r="Y728" s="15">
        <f t="shared" si="312"/>
        <v>0.50322495527805666</v>
      </c>
      <c r="Z728" s="34">
        <f t="shared" si="301"/>
        <v>0.75483748323958055</v>
      </c>
      <c r="AA728" s="34">
        <f t="shared" si="302"/>
        <v>-0.3819999999999999</v>
      </c>
      <c r="AB728" s="15">
        <f t="shared" si="313"/>
        <v>0.40564461209270181</v>
      </c>
      <c r="AC728" s="34">
        <f t="shared" si="303"/>
        <v>0.2028223060463509</v>
      </c>
      <c r="AD728" s="34">
        <f t="shared" si="314"/>
        <v>-0.79680000000000006</v>
      </c>
      <c r="AE728" s="15">
        <f t="shared" si="315"/>
        <v>0.31071044569635931</v>
      </c>
      <c r="AF728" s="34">
        <f t="shared" si="304"/>
        <v>0.46606569961558353</v>
      </c>
      <c r="AG728" s="34">
        <f t="shared" si="305"/>
        <v>0.80779999999999985</v>
      </c>
      <c r="AH728" s="15">
        <f t="shared" si="316"/>
        <v>0.69164049960599694</v>
      </c>
      <c r="AI728" s="34">
        <f t="shared" si="306"/>
        <v>1.0374608185730454</v>
      </c>
      <c r="AJ728" s="34">
        <f t="shared" si="307"/>
        <v>4.2000000000000925E-3</v>
      </c>
      <c r="AK728" s="15">
        <f t="shared" si="317"/>
        <v>0.50104999845650278</v>
      </c>
      <c r="AL728" s="34">
        <f t="shared" si="308"/>
        <v>0.50104999845650278</v>
      </c>
      <c r="AM728" s="35">
        <f t="shared" si="318"/>
        <v>12.5000003</v>
      </c>
      <c r="AN728" s="35">
        <f t="shared" si="319"/>
        <v>6.0622316644564416</v>
      </c>
      <c r="AO728" s="35">
        <f t="shared" si="320"/>
        <v>6.4377686355435584</v>
      </c>
      <c r="AP728" s="35">
        <f t="shared" si="321"/>
        <v>4.0000002000000006</v>
      </c>
      <c r="AQ728" s="35">
        <f t="shared" si="322"/>
        <v>2.0045765166451317</v>
      </c>
      <c r="AR728" s="35">
        <f t="shared" si="323"/>
        <v>1.9954236833548689</v>
      </c>
    </row>
    <row r="729" spans="6:44" ht="15.75">
      <c r="F729">
        <v>1135</v>
      </c>
      <c r="G729" s="35">
        <v>1</v>
      </c>
      <c r="H729" s="35">
        <v>2</v>
      </c>
      <c r="I729" s="35">
        <v>3.0000002000000001</v>
      </c>
      <c r="J729" s="35">
        <v>2</v>
      </c>
      <c r="K729" s="35">
        <v>2</v>
      </c>
      <c r="L729" s="35">
        <v>2</v>
      </c>
      <c r="M729" s="35"/>
      <c r="N729" s="35">
        <v>1.5000001000000001</v>
      </c>
      <c r="O729" s="35">
        <v>2</v>
      </c>
      <c r="P729" s="35">
        <v>0.5</v>
      </c>
      <c r="Q729" s="35"/>
      <c r="R729" s="34">
        <f t="shared" si="309"/>
        <v>1</v>
      </c>
      <c r="S729" s="34">
        <f t="shared" si="297"/>
        <v>1.73</v>
      </c>
      <c r="T729" s="34">
        <f t="shared" si="298"/>
        <v>1.2066000804400001</v>
      </c>
      <c r="U729" s="34">
        <f t="shared" si="310"/>
        <v>-1.1068</v>
      </c>
      <c r="V729" s="15">
        <f t="shared" si="311"/>
        <v>0.24846794868262756</v>
      </c>
      <c r="W729" s="34">
        <f t="shared" si="299"/>
        <v>0.49693589736525512</v>
      </c>
      <c r="X729" s="34">
        <f t="shared" si="300"/>
        <v>1.2900000000000023E-2</v>
      </c>
      <c r="Y729" s="15">
        <f t="shared" si="312"/>
        <v>0.50322495527805666</v>
      </c>
      <c r="Z729" s="34">
        <f t="shared" si="301"/>
        <v>1.0064499105561133</v>
      </c>
      <c r="AA729" s="34">
        <f t="shared" si="302"/>
        <v>-0.3819999999999999</v>
      </c>
      <c r="AB729" s="15">
        <f t="shared" si="313"/>
        <v>0.40564461209270181</v>
      </c>
      <c r="AC729" s="34">
        <f t="shared" si="303"/>
        <v>0.81128922418540361</v>
      </c>
      <c r="AD729" s="34">
        <f t="shared" si="314"/>
        <v>-0.79680000000000006</v>
      </c>
      <c r="AE729" s="15">
        <f t="shared" si="315"/>
        <v>0.31071044569635931</v>
      </c>
      <c r="AF729" s="34">
        <f t="shared" si="304"/>
        <v>0.46606569961558353</v>
      </c>
      <c r="AG729" s="34">
        <f t="shared" si="305"/>
        <v>0.80779999999999985</v>
      </c>
      <c r="AH729" s="15">
        <f t="shared" si="316"/>
        <v>0.69164049960599694</v>
      </c>
      <c r="AI729" s="34">
        <f t="shared" si="306"/>
        <v>1.3832809992119939</v>
      </c>
      <c r="AJ729" s="34">
        <f t="shared" si="307"/>
        <v>4.2000000000000925E-3</v>
      </c>
      <c r="AK729" s="15">
        <f t="shared" si="317"/>
        <v>0.50104999845650278</v>
      </c>
      <c r="AL729" s="34">
        <f t="shared" si="308"/>
        <v>0.25052499922825139</v>
      </c>
      <c r="AM729" s="35">
        <f t="shared" si="318"/>
        <v>12.000000200000001</v>
      </c>
      <c r="AN729" s="35">
        <f t="shared" si="319"/>
        <v>6.2512751125467716</v>
      </c>
      <c r="AO729" s="35">
        <f t="shared" si="320"/>
        <v>5.748725087453229</v>
      </c>
      <c r="AP729" s="35">
        <f t="shared" si="321"/>
        <v>4.0000001000000003</v>
      </c>
      <c r="AQ729" s="35">
        <f t="shared" si="322"/>
        <v>2.0998716980558285</v>
      </c>
      <c r="AR729" s="35">
        <f t="shared" si="323"/>
        <v>1.9001284019441718</v>
      </c>
    </row>
    <row r="730" spans="6:44" ht="15.75">
      <c r="F730">
        <v>1136</v>
      </c>
      <c r="G730" s="35">
        <v>1</v>
      </c>
      <c r="H730" s="35">
        <v>2</v>
      </c>
      <c r="I730" s="35">
        <v>3.0000002000000001</v>
      </c>
      <c r="J730" s="35">
        <v>2</v>
      </c>
      <c r="K730" s="35">
        <v>2</v>
      </c>
      <c r="L730" s="35">
        <v>2</v>
      </c>
      <c r="M730" s="35"/>
      <c r="N730" s="35">
        <v>1.5000001000000001</v>
      </c>
      <c r="O730" s="35">
        <v>2</v>
      </c>
      <c r="P730" s="35">
        <v>0.5</v>
      </c>
      <c r="Q730" s="35"/>
      <c r="R730" s="34">
        <f t="shared" si="309"/>
        <v>1</v>
      </c>
      <c r="S730" s="34">
        <f t="shared" si="297"/>
        <v>1.73</v>
      </c>
      <c r="T730" s="34">
        <f t="shared" si="298"/>
        <v>1.2066000804400001</v>
      </c>
      <c r="U730" s="34">
        <f t="shared" si="310"/>
        <v>-1.1068</v>
      </c>
      <c r="V730" s="15">
        <f t="shared" si="311"/>
        <v>0.24846794868262756</v>
      </c>
      <c r="W730" s="34">
        <f t="shared" si="299"/>
        <v>0.49693589736525512</v>
      </c>
      <c r="X730" s="34">
        <f t="shared" si="300"/>
        <v>1.2900000000000023E-2</v>
      </c>
      <c r="Y730" s="15">
        <f t="shared" si="312"/>
        <v>0.50322495527805666</v>
      </c>
      <c r="Z730" s="34">
        <f t="shared" si="301"/>
        <v>1.0064499105561133</v>
      </c>
      <c r="AA730" s="34">
        <f t="shared" si="302"/>
        <v>-0.3819999999999999</v>
      </c>
      <c r="AB730" s="15">
        <f t="shared" si="313"/>
        <v>0.40564461209270181</v>
      </c>
      <c r="AC730" s="34">
        <f t="shared" si="303"/>
        <v>0.81128922418540361</v>
      </c>
      <c r="AD730" s="34">
        <f t="shared" si="314"/>
        <v>-0.79680000000000006</v>
      </c>
      <c r="AE730" s="15">
        <f t="shared" si="315"/>
        <v>0.31071044569635931</v>
      </c>
      <c r="AF730" s="34">
        <f t="shared" si="304"/>
        <v>0.46606569961558353</v>
      </c>
      <c r="AG730" s="34">
        <f t="shared" si="305"/>
        <v>0.80779999999999985</v>
      </c>
      <c r="AH730" s="15">
        <f t="shared" si="316"/>
        <v>0.69164049960599694</v>
      </c>
      <c r="AI730" s="34">
        <f t="shared" si="306"/>
        <v>1.3832809992119939</v>
      </c>
      <c r="AJ730" s="34">
        <f t="shared" si="307"/>
        <v>4.2000000000000925E-3</v>
      </c>
      <c r="AK730" s="15">
        <f t="shared" si="317"/>
        <v>0.50104999845650278</v>
      </c>
      <c r="AL730" s="34">
        <f t="shared" si="308"/>
        <v>0.25052499922825139</v>
      </c>
      <c r="AM730" s="35">
        <f t="shared" si="318"/>
        <v>12.000000200000001</v>
      </c>
      <c r="AN730" s="35">
        <f t="shared" si="319"/>
        <v>6.2512751125467716</v>
      </c>
      <c r="AO730" s="35">
        <f t="shared" si="320"/>
        <v>5.748725087453229</v>
      </c>
      <c r="AP730" s="35">
        <f t="shared" si="321"/>
        <v>4.0000001000000003</v>
      </c>
      <c r="AQ730" s="35">
        <f t="shared" si="322"/>
        <v>2.0998716980558285</v>
      </c>
      <c r="AR730" s="35">
        <f t="shared" si="323"/>
        <v>1.9001284019441718</v>
      </c>
    </row>
    <row r="731" spans="6:44" ht="15.75">
      <c r="F731">
        <v>1137</v>
      </c>
      <c r="G731" s="35">
        <v>0.2</v>
      </c>
      <c r="H731" s="35">
        <v>1</v>
      </c>
      <c r="I731" s="35">
        <v>3.1000000999999999</v>
      </c>
      <c r="J731" s="35">
        <v>10</v>
      </c>
      <c r="K731" s="35">
        <v>0.4</v>
      </c>
      <c r="L731" s="35">
        <v>0</v>
      </c>
      <c r="M731" s="35"/>
      <c r="N731" s="35">
        <v>0.5</v>
      </c>
      <c r="O731" s="35">
        <v>0.2</v>
      </c>
      <c r="P731" s="35">
        <v>0</v>
      </c>
      <c r="Q731" s="35"/>
      <c r="R731" s="34">
        <f t="shared" si="309"/>
        <v>0.2</v>
      </c>
      <c r="S731" s="34">
        <f t="shared" si="297"/>
        <v>0.86499999999999999</v>
      </c>
      <c r="T731" s="34">
        <f t="shared" si="298"/>
        <v>1.24682004022</v>
      </c>
      <c r="U731" s="34">
        <f t="shared" si="310"/>
        <v>-1.1068</v>
      </c>
      <c r="V731" s="15">
        <f t="shared" si="311"/>
        <v>0.24846794868262756</v>
      </c>
      <c r="W731" s="34">
        <f t="shared" si="299"/>
        <v>2.4846794868262756</v>
      </c>
      <c r="X731" s="34">
        <f t="shared" si="300"/>
        <v>1.2900000000000023E-2</v>
      </c>
      <c r="Y731" s="15">
        <f t="shared" si="312"/>
        <v>0.50322495527805666</v>
      </c>
      <c r="Z731" s="34">
        <f t="shared" si="301"/>
        <v>0.20128998211122268</v>
      </c>
      <c r="AA731" s="34">
        <f t="shared" si="302"/>
        <v>-0.3819999999999999</v>
      </c>
      <c r="AB731" s="15">
        <f t="shared" si="313"/>
        <v>0.40564461209270181</v>
      </c>
      <c r="AC731" s="34">
        <f t="shared" si="303"/>
        <v>0</v>
      </c>
      <c r="AD731" s="34">
        <f t="shared" si="314"/>
        <v>-0.79680000000000006</v>
      </c>
      <c r="AE731" s="15">
        <f t="shared" si="315"/>
        <v>0.31071044569635931</v>
      </c>
      <c r="AF731" s="34">
        <f t="shared" si="304"/>
        <v>0.15535522284817965</v>
      </c>
      <c r="AG731" s="34">
        <f t="shared" si="305"/>
        <v>0.80779999999999985</v>
      </c>
      <c r="AH731" s="15">
        <f t="shared" si="316"/>
        <v>0.69164049960599694</v>
      </c>
      <c r="AI731" s="34">
        <f t="shared" si="306"/>
        <v>0.1383280999211994</v>
      </c>
      <c r="AJ731" s="34">
        <f t="shared" si="307"/>
        <v>4.2000000000000925E-3</v>
      </c>
      <c r="AK731" s="15">
        <f t="shared" si="317"/>
        <v>0.50104999845650278</v>
      </c>
      <c r="AL731" s="34">
        <f t="shared" si="308"/>
        <v>0</v>
      </c>
      <c r="AM731" s="35">
        <f t="shared" si="318"/>
        <v>14.7000001</v>
      </c>
      <c r="AN731" s="35">
        <f t="shared" si="319"/>
        <v>4.9977895091574984</v>
      </c>
      <c r="AO731" s="35">
        <f t="shared" si="320"/>
        <v>9.7022105908425011</v>
      </c>
      <c r="AP731" s="35">
        <f t="shared" si="321"/>
        <v>0.7</v>
      </c>
      <c r="AQ731" s="35">
        <f t="shared" si="322"/>
        <v>0.29368332276937903</v>
      </c>
      <c r="AR731" s="35">
        <f t="shared" si="323"/>
        <v>0.40631667723062093</v>
      </c>
    </row>
    <row r="732" spans="6:44" ht="15.75">
      <c r="F732">
        <v>1138</v>
      </c>
      <c r="G732" s="35">
        <v>0.1</v>
      </c>
      <c r="H732" s="35">
        <v>0.3</v>
      </c>
      <c r="I732" s="35">
        <v>0.3</v>
      </c>
      <c r="J732" s="35">
        <v>3.0000002000000001</v>
      </c>
      <c r="K732" s="35">
        <v>0.4</v>
      </c>
      <c r="L732" s="35">
        <v>0</v>
      </c>
      <c r="M732" s="35"/>
      <c r="N732" s="35">
        <v>0.2</v>
      </c>
      <c r="O732" s="35">
        <v>0.2</v>
      </c>
      <c r="P732" s="35">
        <v>0</v>
      </c>
      <c r="Q732" s="35"/>
      <c r="R732" s="34">
        <f t="shared" si="309"/>
        <v>0.1</v>
      </c>
      <c r="S732" s="34">
        <f t="shared" si="297"/>
        <v>0.25950000000000001</v>
      </c>
      <c r="T732" s="34">
        <f t="shared" si="298"/>
        <v>0.12065999999999999</v>
      </c>
      <c r="U732" s="34">
        <f t="shared" si="310"/>
        <v>-1.1068</v>
      </c>
      <c r="V732" s="15">
        <f t="shared" si="311"/>
        <v>0.24846794868262756</v>
      </c>
      <c r="W732" s="34">
        <f t="shared" si="299"/>
        <v>0.74540389574147248</v>
      </c>
      <c r="X732" s="34">
        <f t="shared" si="300"/>
        <v>1.2900000000000023E-2</v>
      </c>
      <c r="Y732" s="15">
        <f t="shared" si="312"/>
        <v>0.50322495527805666</v>
      </c>
      <c r="Z732" s="34">
        <f t="shared" si="301"/>
        <v>0.20128998211122268</v>
      </c>
      <c r="AA732" s="34">
        <f t="shared" si="302"/>
        <v>-0.3819999999999999</v>
      </c>
      <c r="AB732" s="15">
        <f t="shared" si="313"/>
        <v>0.40564461209270181</v>
      </c>
      <c r="AC732" s="34">
        <f t="shared" si="303"/>
        <v>0</v>
      </c>
      <c r="AD732" s="34">
        <f t="shared" si="314"/>
        <v>-0.79680000000000006</v>
      </c>
      <c r="AE732" s="15">
        <f t="shared" si="315"/>
        <v>0.31071044569635931</v>
      </c>
      <c r="AF732" s="34">
        <f t="shared" si="304"/>
        <v>6.2142089139271862E-2</v>
      </c>
      <c r="AG732" s="34">
        <f t="shared" si="305"/>
        <v>0.80779999999999985</v>
      </c>
      <c r="AH732" s="15">
        <f t="shared" si="316"/>
        <v>0.69164049960599694</v>
      </c>
      <c r="AI732" s="34">
        <f t="shared" si="306"/>
        <v>0.1383280999211994</v>
      </c>
      <c r="AJ732" s="34">
        <f t="shared" si="307"/>
        <v>4.2000000000000925E-3</v>
      </c>
      <c r="AK732" s="15">
        <f t="shared" si="317"/>
        <v>0.50104999845650278</v>
      </c>
      <c r="AL732" s="34">
        <f t="shared" si="308"/>
        <v>0</v>
      </c>
      <c r="AM732" s="35">
        <f t="shared" si="318"/>
        <v>4.1000002000000002</v>
      </c>
      <c r="AN732" s="35">
        <f t="shared" si="319"/>
        <v>1.4268538778526951</v>
      </c>
      <c r="AO732" s="35">
        <f t="shared" si="320"/>
        <v>2.6731463221473053</v>
      </c>
      <c r="AP732" s="35">
        <f t="shared" si="321"/>
        <v>0.4</v>
      </c>
      <c r="AQ732" s="35">
        <f t="shared" si="322"/>
        <v>0.20047018906047126</v>
      </c>
      <c r="AR732" s="35">
        <f t="shared" si="323"/>
        <v>0.19952981093952876</v>
      </c>
    </row>
    <row r="733" spans="6:44" ht="15.75">
      <c r="F733">
        <v>1139</v>
      </c>
      <c r="G733" s="35">
        <v>0.2</v>
      </c>
      <c r="H733" s="35">
        <v>1</v>
      </c>
      <c r="I733" s="35">
        <v>3.1000000999999999</v>
      </c>
      <c r="J733" s="35">
        <v>15.000000999999999</v>
      </c>
      <c r="K733" s="35">
        <v>0.4</v>
      </c>
      <c r="L733" s="35">
        <v>0</v>
      </c>
      <c r="M733" s="35"/>
      <c r="N733" s="35">
        <v>0.5</v>
      </c>
      <c r="O733" s="35">
        <v>0.2</v>
      </c>
      <c r="P733" s="35">
        <v>0</v>
      </c>
      <c r="Q733" s="35"/>
      <c r="R733" s="34">
        <f t="shared" si="309"/>
        <v>0.2</v>
      </c>
      <c r="S733" s="34">
        <f t="shared" si="297"/>
        <v>0.86499999999999999</v>
      </c>
      <c r="T733" s="34">
        <f t="shared" si="298"/>
        <v>1.24682004022</v>
      </c>
      <c r="U733" s="34">
        <f t="shared" si="310"/>
        <v>-1.1068</v>
      </c>
      <c r="V733" s="15">
        <f t="shared" si="311"/>
        <v>0.24846794868262756</v>
      </c>
      <c r="W733" s="34">
        <f t="shared" si="299"/>
        <v>3.7270194787073621</v>
      </c>
      <c r="X733" s="34">
        <f t="shared" si="300"/>
        <v>1.2900000000000023E-2</v>
      </c>
      <c r="Y733" s="15">
        <f t="shared" si="312"/>
        <v>0.50322495527805666</v>
      </c>
      <c r="Z733" s="34">
        <f t="shared" si="301"/>
        <v>0.20128998211122268</v>
      </c>
      <c r="AA733" s="34">
        <f t="shared" si="302"/>
        <v>-0.3819999999999999</v>
      </c>
      <c r="AB733" s="15">
        <f t="shared" si="313"/>
        <v>0.40564461209270181</v>
      </c>
      <c r="AC733" s="34">
        <f t="shared" si="303"/>
        <v>0</v>
      </c>
      <c r="AD733" s="34">
        <f t="shared" si="314"/>
        <v>-0.79680000000000006</v>
      </c>
      <c r="AE733" s="15">
        <f t="shared" si="315"/>
        <v>0.31071044569635931</v>
      </c>
      <c r="AF733" s="34">
        <f t="shared" si="304"/>
        <v>0.15535522284817965</v>
      </c>
      <c r="AG733" s="34">
        <f t="shared" si="305"/>
        <v>0.80779999999999985</v>
      </c>
      <c r="AH733" s="15">
        <f t="shared" si="316"/>
        <v>0.69164049960599694</v>
      </c>
      <c r="AI733" s="34">
        <f t="shared" si="306"/>
        <v>0.1383280999211994</v>
      </c>
      <c r="AJ733" s="34">
        <f t="shared" si="307"/>
        <v>4.2000000000000925E-3</v>
      </c>
      <c r="AK733" s="15">
        <f t="shared" si="317"/>
        <v>0.50104999845650278</v>
      </c>
      <c r="AL733" s="34">
        <f t="shared" si="308"/>
        <v>0</v>
      </c>
      <c r="AM733" s="35">
        <f t="shared" si="318"/>
        <v>19.700001099999998</v>
      </c>
      <c r="AN733" s="35">
        <f t="shared" si="319"/>
        <v>6.2401295010385844</v>
      </c>
      <c r="AO733" s="35">
        <f t="shared" si="320"/>
        <v>13.459871598961413</v>
      </c>
      <c r="AP733" s="35">
        <f t="shared" si="321"/>
        <v>0.7</v>
      </c>
      <c r="AQ733" s="35">
        <f t="shared" si="322"/>
        <v>0.29368332276937903</v>
      </c>
      <c r="AR733" s="35">
        <f t="shared" si="323"/>
        <v>0.40631667723062093</v>
      </c>
    </row>
    <row r="734" spans="6:44" ht="15.75">
      <c r="F734">
        <v>1140</v>
      </c>
      <c r="G734" s="35">
        <v>0.2</v>
      </c>
      <c r="H734" s="35">
        <v>1</v>
      </c>
      <c r="I734" s="35">
        <v>2</v>
      </c>
      <c r="J734" s="35">
        <v>15.000000999999999</v>
      </c>
      <c r="K734" s="35">
        <v>0.4</v>
      </c>
      <c r="L734" s="35">
        <v>0</v>
      </c>
      <c r="M734" s="35"/>
      <c r="N734" s="35">
        <v>0.70000004999999998</v>
      </c>
      <c r="O734" s="35">
        <v>0.4</v>
      </c>
      <c r="P734" s="35">
        <v>0</v>
      </c>
      <c r="Q734" s="35"/>
      <c r="R734" s="34">
        <f t="shared" si="309"/>
        <v>0.2</v>
      </c>
      <c r="S734" s="34">
        <f t="shared" si="297"/>
        <v>0.86499999999999999</v>
      </c>
      <c r="T734" s="34">
        <f t="shared" si="298"/>
        <v>0.8044</v>
      </c>
      <c r="U734" s="34">
        <f t="shared" si="310"/>
        <v>-1.1068</v>
      </c>
      <c r="V734" s="15">
        <f t="shared" si="311"/>
        <v>0.24846794868262756</v>
      </c>
      <c r="W734" s="34">
        <f t="shared" si="299"/>
        <v>3.7270194787073621</v>
      </c>
      <c r="X734" s="34">
        <f t="shared" si="300"/>
        <v>1.2900000000000023E-2</v>
      </c>
      <c r="Y734" s="15">
        <f t="shared" si="312"/>
        <v>0.50322495527805666</v>
      </c>
      <c r="Z734" s="34">
        <f t="shared" si="301"/>
        <v>0.20128998211122268</v>
      </c>
      <c r="AA734" s="34">
        <f t="shared" si="302"/>
        <v>-0.3819999999999999</v>
      </c>
      <c r="AB734" s="15">
        <f t="shared" si="313"/>
        <v>0.40564461209270181</v>
      </c>
      <c r="AC734" s="34">
        <f t="shared" si="303"/>
        <v>0</v>
      </c>
      <c r="AD734" s="34">
        <f t="shared" si="314"/>
        <v>-0.79680000000000006</v>
      </c>
      <c r="AE734" s="15">
        <f t="shared" si="315"/>
        <v>0.31071044569635931</v>
      </c>
      <c r="AF734" s="34">
        <f t="shared" si="304"/>
        <v>0.21749732752297379</v>
      </c>
      <c r="AG734" s="34">
        <f t="shared" si="305"/>
        <v>0.80779999999999985</v>
      </c>
      <c r="AH734" s="15">
        <f t="shared" si="316"/>
        <v>0.69164049960599694</v>
      </c>
      <c r="AI734" s="34">
        <f t="shared" si="306"/>
        <v>0.27665619984239881</v>
      </c>
      <c r="AJ734" s="34">
        <f t="shared" si="307"/>
        <v>4.2000000000000925E-3</v>
      </c>
      <c r="AK734" s="15">
        <f t="shared" si="317"/>
        <v>0.50104999845650278</v>
      </c>
      <c r="AL734" s="34">
        <f t="shared" si="308"/>
        <v>0</v>
      </c>
      <c r="AM734" s="35">
        <f t="shared" si="318"/>
        <v>18.600000999999999</v>
      </c>
      <c r="AN734" s="35">
        <f t="shared" si="319"/>
        <v>5.7977094608185844</v>
      </c>
      <c r="AO734" s="35">
        <f t="shared" si="320"/>
        <v>12.802291539181414</v>
      </c>
      <c r="AP734" s="35">
        <f t="shared" si="321"/>
        <v>1.10000005</v>
      </c>
      <c r="AQ734" s="35">
        <f t="shared" si="322"/>
        <v>0.4941535273653726</v>
      </c>
      <c r="AR734" s="35">
        <f t="shared" si="323"/>
        <v>0.60584652263462746</v>
      </c>
    </row>
    <row r="735" spans="6:44" ht="15.75">
      <c r="F735">
        <v>1141</v>
      </c>
      <c r="G735" s="35">
        <v>2.5</v>
      </c>
      <c r="H735" s="35">
        <v>3.5000002000000001</v>
      </c>
      <c r="I735" s="35">
        <v>3.2</v>
      </c>
      <c r="J735" s="35">
        <v>5.4</v>
      </c>
      <c r="K735" s="35">
        <v>0.4</v>
      </c>
      <c r="L735" s="35">
        <v>0</v>
      </c>
      <c r="M735" s="35"/>
      <c r="N735" s="35">
        <v>0.2</v>
      </c>
      <c r="O735" s="35">
        <v>0.2</v>
      </c>
      <c r="P735" s="35">
        <v>0</v>
      </c>
      <c r="Q735" s="35"/>
      <c r="R735" s="34">
        <f t="shared" si="309"/>
        <v>2.5</v>
      </c>
      <c r="S735" s="34">
        <f t="shared" si="297"/>
        <v>3.027500173</v>
      </c>
      <c r="T735" s="34">
        <f t="shared" si="298"/>
        <v>1.2870400000000002</v>
      </c>
      <c r="U735" s="34">
        <f t="shared" si="310"/>
        <v>-1.1068</v>
      </c>
      <c r="V735" s="15">
        <f t="shared" si="311"/>
        <v>0.24846794868262756</v>
      </c>
      <c r="W735" s="34">
        <f t="shared" si="299"/>
        <v>1.341726922886189</v>
      </c>
      <c r="X735" s="34">
        <f t="shared" si="300"/>
        <v>1.2900000000000023E-2</v>
      </c>
      <c r="Y735" s="15">
        <f t="shared" si="312"/>
        <v>0.50322495527805666</v>
      </c>
      <c r="Z735" s="34">
        <f t="shared" si="301"/>
        <v>0.20128998211122268</v>
      </c>
      <c r="AA735" s="34">
        <f t="shared" si="302"/>
        <v>-0.3819999999999999</v>
      </c>
      <c r="AB735" s="15">
        <f t="shared" si="313"/>
        <v>0.40564461209270181</v>
      </c>
      <c r="AC735" s="34">
        <f t="shared" si="303"/>
        <v>0</v>
      </c>
      <c r="AD735" s="34">
        <f t="shared" si="314"/>
        <v>-0.79680000000000006</v>
      </c>
      <c r="AE735" s="15">
        <f t="shared" si="315"/>
        <v>0.31071044569635931</v>
      </c>
      <c r="AF735" s="34">
        <f t="shared" si="304"/>
        <v>6.2142089139271862E-2</v>
      </c>
      <c r="AG735" s="34">
        <f t="shared" si="305"/>
        <v>0.80779999999999985</v>
      </c>
      <c r="AH735" s="15">
        <f t="shared" si="316"/>
        <v>0.69164049960599694</v>
      </c>
      <c r="AI735" s="34">
        <f t="shared" si="306"/>
        <v>0.1383280999211994</v>
      </c>
      <c r="AJ735" s="34">
        <f t="shared" si="307"/>
        <v>4.2000000000000925E-3</v>
      </c>
      <c r="AK735" s="15">
        <f t="shared" si="317"/>
        <v>0.50104999845650278</v>
      </c>
      <c r="AL735" s="34">
        <f t="shared" si="308"/>
        <v>0</v>
      </c>
      <c r="AM735" s="35">
        <f t="shared" si="318"/>
        <v>15.000000200000002</v>
      </c>
      <c r="AN735" s="35">
        <f t="shared" si="319"/>
        <v>8.3575570779974129</v>
      </c>
      <c r="AO735" s="35">
        <f t="shared" si="320"/>
        <v>6.6424431220025895</v>
      </c>
      <c r="AP735" s="35">
        <f t="shared" si="321"/>
        <v>0.4</v>
      </c>
      <c r="AQ735" s="35">
        <f t="shared" si="322"/>
        <v>0.20047018906047126</v>
      </c>
      <c r="AR735" s="35">
        <f t="shared" si="323"/>
        <v>0.19952981093952876</v>
      </c>
    </row>
    <row r="736" spans="6:44" ht="15.75">
      <c r="F736">
        <v>1142</v>
      </c>
      <c r="G736" s="35">
        <v>0.2</v>
      </c>
      <c r="H736" s="35">
        <v>1</v>
      </c>
      <c r="I736" s="35">
        <v>2</v>
      </c>
      <c r="J736" s="35">
        <v>16</v>
      </c>
      <c r="K736" s="35">
        <v>1.3000001000000001</v>
      </c>
      <c r="L736" s="35">
        <v>0</v>
      </c>
      <c r="M736" s="35"/>
      <c r="N736" s="35">
        <v>0.70000004999999998</v>
      </c>
      <c r="O736" s="35">
        <v>0.4</v>
      </c>
      <c r="P736" s="35">
        <v>0</v>
      </c>
      <c r="Q736" s="35"/>
      <c r="R736" s="34">
        <f t="shared" si="309"/>
        <v>0.2</v>
      </c>
      <c r="S736" s="34">
        <f t="shared" si="297"/>
        <v>0.86499999999999999</v>
      </c>
      <c r="T736" s="34">
        <f t="shared" si="298"/>
        <v>0.8044</v>
      </c>
      <c r="U736" s="34">
        <f t="shared" si="310"/>
        <v>-1.1068</v>
      </c>
      <c r="V736" s="15">
        <f t="shared" si="311"/>
        <v>0.24846794868262756</v>
      </c>
      <c r="W736" s="34">
        <f t="shared" si="299"/>
        <v>3.975487178922041</v>
      </c>
      <c r="X736" s="34">
        <f t="shared" si="300"/>
        <v>1.2900000000000023E-2</v>
      </c>
      <c r="Y736" s="15">
        <f t="shared" si="312"/>
        <v>0.50322495527805666</v>
      </c>
      <c r="Z736" s="34">
        <f t="shared" si="301"/>
        <v>0.65419249218396924</v>
      </c>
      <c r="AA736" s="34">
        <f t="shared" si="302"/>
        <v>-0.3819999999999999</v>
      </c>
      <c r="AB736" s="15">
        <f t="shared" si="313"/>
        <v>0.40564461209270181</v>
      </c>
      <c r="AC736" s="34">
        <f t="shared" si="303"/>
        <v>0</v>
      </c>
      <c r="AD736" s="34">
        <f t="shared" si="314"/>
        <v>-0.79680000000000006</v>
      </c>
      <c r="AE736" s="15">
        <f t="shared" si="315"/>
        <v>0.31071044569635931</v>
      </c>
      <c r="AF736" s="34">
        <f t="shared" si="304"/>
        <v>0.21749732752297379</v>
      </c>
      <c r="AG736" s="34">
        <f t="shared" si="305"/>
        <v>0.80779999999999985</v>
      </c>
      <c r="AH736" s="15">
        <f t="shared" si="316"/>
        <v>0.69164049960599694</v>
      </c>
      <c r="AI736" s="34">
        <f t="shared" si="306"/>
        <v>0.27665619984239881</v>
      </c>
      <c r="AJ736" s="34">
        <f t="shared" si="307"/>
        <v>4.2000000000000925E-3</v>
      </c>
      <c r="AK736" s="15">
        <f t="shared" si="317"/>
        <v>0.50104999845650278</v>
      </c>
      <c r="AL736" s="34">
        <f t="shared" si="308"/>
        <v>0</v>
      </c>
      <c r="AM736" s="35">
        <f t="shared" si="318"/>
        <v>20.500000100000001</v>
      </c>
      <c r="AN736" s="35">
        <f t="shared" si="319"/>
        <v>6.4990796711060099</v>
      </c>
      <c r="AO736" s="35">
        <f t="shared" si="320"/>
        <v>14.000920428893991</v>
      </c>
      <c r="AP736" s="35">
        <f t="shared" si="321"/>
        <v>1.10000005</v>
      </c>
      <c r="AQ736" s="35">
        <f t="shared" si="322"/>
        <v>0.4941535273653726</v>
      </c>
      <c r="AR736" s="35">
        <f t="shared" si="323"/>
        <v>0.60584652263462746</v>
      </c>
    </row>
    <row r="737" spans="6:44" ht="15.75">
      <c r="F737">
        <v>1143</v>
      </c>
      <c r="G737" s="35">
        <v>0.1</v>
      </c>
      <c r="H737" s="35">
        <v>0.6</v>
      </c>
      <c r="I737" s="35">
        <v>5</v>
      </c>
      <c r="J737" s="35">
        <v>8</v>
      </c>
      <c r="K737" s="35">
        <v>0.4</v>
      </c>
      <c r="L737" s="35">
        <v>0</v>
      </c>
      <c r="M737" s="35"/>
      <c r="N737" s="35">
        <v>0.2</v>
      </c>
      <c r="O737" s="35">
        <v>0.2</v>
      </c>
      <c r="P737" s="35">
        <v>0</v>
      </c>
      <c r="Q737" s="35"/>
      <c r="R737" s="34">
        <f t="shared" si="309"/>
        <v>0.1</v>
      </c>
      <c r="S737" s="34">
        <f t="shared" si="297"/>
        <v>0.51900000000000002</v>
      </c>
      <c r="T737" s="34">
        <f t="shared" si="298"/>
        <v>2.0110000000000001</v>
      </c>
      <c r="U737" s="34">
        <f t="shared" si="310"/>
        <v>-1.1068</v>
      </c>
      <c r="V737" s="15">
        <f t="shared" si="311"/>
        <v>0.24846794868262756</v>
      </c>
      <c r="W737" s="34">
        <f t="shared" si="299"/>
        <v>1.9877435894610205</v>
      </c>
      <c r="X737" s="34">
        <f t="shared" si="300"/>
        <v>1.2900000000000023E-2</v>
      </c>
      <c r="Y737" s="15">
        <f t="shared" si="312"/>
        <v>0.50322495527805666</v>
      </c>
      <c r="Z737" s="34">
        <f t="shared" si="301"/>
        <v>0.20128998211122268</v>
      </c>
      <c r="AA737" s="34">
        <f t="shared" si="302"/>
        <v>-0.3819999999999999</v>
      </c>
      <c r="AB737" s="15">
        <f t="shared" si="313"/>
        <v>0.40564461209270181</v>
      </c>
      <c r="AC737" s="34">
        <f t="shared" si="303"/>
        <v>0</v>
      </c>
      <c r="AD737" s="34">
        <f t="shared" si="314"/>
        <v>-0.79680000000000006</v>
      </c>
      <c r="AE737" s="15">
        <f t="shared" si="315"/>
        <v>0.31071044569635931</v>
      </c>
      <c r="AF737" s="34">
        <f t="shared" si="304"/>
        <v>6.2142089139271862E-2</v>
      </c>
      <c r="AG737" s="34">
        <f t="shared" si="305"/>
        <v>0.80779999999999985</v>
      </c>
      <c r="AH737" s="15">
        <f t="shared" si="316"/>
        <v>0.69164049960599694</v>
      </c>
      <c r="AI737" s="34">
        <f t="shared" si="306"/>
        <v>0.1383280999211994</v>
      </c>
      <c r="AJ737" s="34">
        <f t="shared" si="307"/>
        <v>4.2000000000000925E-3</v>
      </c>
      <c r="AK737" s="15">
        <f t="shared" si="317"/>
        <v>0.50104999845650278</v>
      </c>
      <c r="AL737" s="34">
        <f t="shared" si="308"/>
        <v>0</v>
      </c>
      <c r="AM737" s="35">
        <f t="shared" si="318"/>
        <v>14.1</v>
      </c>
      <c r="AN737" s="35">
        <f t="shared" si="319"/>
        <v>4.819033571572243</v>
      </c>
      <c r="AO737" s="35">
        <f t="shared" si="320"/>
        <v>9.2809664284277567</v>
      </c>
      <c r="AP737" s="35">
        <f t="shared" si="321"/>
        <v>0.4</v>
      </c>
      <c r="AQ737" s="35">
        <f t="shared" si="322"/>
        <v>0.20047018906047126</v>
      </c>
      <c r="AR737" s="35">
        <f t="shared" si="323"/>
        <v>0.19952981093952876</v>
      </c>
    </row>
    <row r="738" spans="6:44" ht="15.75">
      <c r="F738">
        <v>1144</v>
      </c>
      <c r="G738" s="35">
        <v>0.2</v>
      </c>
      <c r="H738" s="35">
        <v>1</v>
      </c>
      <c r="I738" s="35">
        <v>2</v>
      </c>
      <c r="J738" s="35">
        <v>30.000001999999999</v>
      </c>
      <c r="K738" s="35">
        <v>10</v>
      </c>
      <c r="L738" s="35">
        <v>0</v>
      </c>
      <c r="M738" s="35"/>
      <c r="N738" s="35">
        <v>4</v>
      </c>
      <c r="O738" s="35">
        <v>2</v>
      </c>
      <c r="P738" s="35">
        <v>0</v>
      </c>
      <c r="Q738" s="35"/>
      <c r="R738" s="34">
        <f t="shared" si="309"/>
        <v>0.2</v>
      </c>
      <c r="S738" s="34">
        <f t="shared" si="297"/>
        <v>0.86499999999999999</v>
      </c>
      <c r="T738" s="34">
        <f t="shared" si="298"/>
        <v>0.8044</v>
      </c>
      <c r="U738" s="34">
        <f t="shared" si="310"/>
        <v>-1.1068</v>
      </c>
      <c r="V738" s="15">
        <f t="shared" si="311"/>
        <v>0.24846794868262756</v>
      </c>
      <c r="W738" s="34">
        <f t="shared" si="299"/>
        <v>7.4540389574147241</v>
      </c>
      <c r="X738" s="34">
        <f t="shared" si="300"/>
        <v>1.2900000000000023E-2</v>
      </c>
      <c r="Y738" s="15">
        <f t="shared" si="312"/>
        <v>0.50322495527805666</v>
      </c>
      <c r="Z738" s="34">
        <f t="shared" si="301"/>
        <v>5.0322495527805664</v>
      </c>
      <c r="AA738" s="34">
        <f t="shared" si="302"/>
        <v>-0.3819999999999999</v>
      </c>
      <c r="AB738" s="15">
        <f t="shared" si="313"/>
        <v>0.40564461209270181</v>
      </c>
      <c r="AC738" s="34">
        <f t="shared" si="303"/>
        <v>0</v>
      </c>
      <c r="AD738" s="34">
        <f t="shared" si="314"/>
        <v>-0.79680000000000006</v>
      </c>
      <c r="AE738" s="15">
        <f t="shared" si="315"/>
        <v>0.31071044569635931</v>
      </c>
      <c r="AF738" s="34">
        <f t="shared" si="304"/>
        <v>1.2428417827854372</v>
      </c>
      <c r="AG738" s="34">
        <f t="shared" si="305"/>
        <v>0.80779999999999985</v>
      </c>
      <c r="AH738" s="15">
        <f t="shared" si="316"/>
        <v>0.69164049960599694</v>
      </c>
      <c r="AI738" s="34">
        <f t="shared" si="306"/>
        <v>1.3832809992119939</v>
      </c>
      <c r="AJ738" s="34">
        <f t="shared" si="307"/>
        <v>4.2000000000000925E-3</v>
      </c>
      <c r="AK738" s="15">
        <f t="shared" si="317"/>
        <v>0.50104999845650278</v>
      </c>
      <c r="AL738" s="34">
        <f t="shared" si="308"/>
        <v>0</v>
      </c>
      <c r="AM738" s="35">
        <f t="shared" si="318"/>
        <v>43.200001999999998</v>
      </c>
      <c r="AN738" s="35">
        <f t="shared" si="319"/>
        <v>14.355688510195291</v>
      </c>
      <c r="AO738" s="35">
        <f t="shared" si="320"/>
        <v>28.844313489804705</v>
      </c>
      <c r="AP738" s="35">
        <f t="shared" si="321"/>
        <v>6</v>
      </c>
      <c r="AQ738" s="35">
        <f t="shared" si="322"/>
        <v>2.6261227819974309</v>
      </c>
      <c r="AR738" s="35">
        <f t="shared" si="323"/>
        <v>3.3738772180025691</v>
      </c>
    </row>
    <row r="739" spans="6:44" ht="15.75">
      <c r="F739">
        <v>1145</v>
      </c>
      <c r="G739" s="35">
        <v>0.2</v>
      </c>
      <c r="H739" s="35">
        <v>1</v>
      </c>
      <c r="I739" s="35">
        <v>1</v>
      </c>
      <c r="J739" s="35">
        <v>3.0000002000000001</v>
      </c>
      <c r="K739" s="35">
        <v>0</v>
      </c>
      <c r="L739" s="35">
        <v>0</v>
      </c>
      <c r="M739" s="35"/>
      <c r="N739" s="35">
        <v>0.70000004999999998</v>
      </c>
      <c r="O739" s="35">
        <v>0</v>
      </c>
      <c r="P739" s="35">
        <v>0</v>
      </c>
      <c r="Q739" s="35"/>
      <c r="R739" s="34">
        <f t="shared" si="309"/>
        <v>0.2</v>
      </c>
      <c r="S739" s="34">
        <f t="shared" si="297"/>
        <v>0.86499999999999999</v>
      </c>
      <c r="T739" s="34">
        <f t="shared" si="298"/>
        <v>0.4022</v>
      </c>
      <c r="U739" s="34">
        <f t="shared" si="310"/>
        <v>-1.1068</v>
      </c>
      <c r="V739" s="15">
        <f t="shared" si="311"/>
        <v>0.24846794868262756</v>
      </c>
      <c r="W739" s="34">
        <f t="shared" si="299"/>
        <v>0.74540389574147248</v>
      </c>
      <c r="X739" s="34">
        <f t="shared" si="300"/>
        <v>1.2900000000000023E-2</v>
      </c>
      <c r="Y739" s="15">
        <f t="shared" si="312"/>
        <v>0.50322495527805666</v>
      </c>
      <c r="Z739" s="34">
        <f t="shared" si="301"/>
        <v>0</v>
      </c>
      <c r="AA739" s="34">
        <f t="shared" si="302"/>
        <v>-0.3819999999999999</v>
      </c>
      <c r="AB739" s="15">
        <f t="shared" si="313"/>
        <v>0.40564461209270181</v>
      </c>
      <c r="AC739" s="34">
        <f t="shared" si="303"/>
        <v>0</v>
      </c>
      <c r="AD739" s="34">
        <f t="shared" si="314"/>
        <v>-0.79680000000000006</v>
      </c>
      <c r="AE739" s="15">
        <f t="shared" si="315"/>
        <v>0.31071044569635931</v>
      </c>
      <c r="AF739" s="34">
        <f t="shared" si="304"/>
        <v>0.21749732752297379</v>
      </c>
      <c r="AG739" s="34">
        <f t="shared" si="305"/>
        <v>0.80779999999999985</v>
      </c>
      <c r="AH739" s="15">
        <f t="shared" si="316"/>
        <v>0.69164049960599694</v>
      </c>
      <c r="AI739" s="34">
        <f t="shared" si="306"/>
        <v>0</v>
      </c>
      <c r="AJ739" s="34">
        <f t="shared" si="307"/>
        <v>4.2000000000000925E-3</v>
      </c>
      <c r="AK739" s="15">
        <f t="shared" si="317"/>
        <v>0.50104999845650278</v>
      </c>
      <c r="AL739" s="34">
        <f t="shared" si="308"/>
        <v>0</v>
      </c>
      <c r="AM739" s="35">
        <f t="shared" si="318"/>
        <v>5.2000001999999999</v>
      </c>
      <c r="AN739" s="35">
        <f t="shared" si="319"/>
        <v>2.2126038957414726</v>
      </c>
      <c r="AO739" s="35">
        <f t="shared" si="320"/>
        <v>2.9873963042585272</v>
      </c>
      <c r="AP739" s="35">
        <f t="shared" si="321"/>
        <v>0.70000004999999998</v>
      </c>
      <c r="AQ739" s="35">
        <f t="shared" si="322"/>
        <v>0.21749732752297379</v>
      </c>
      <c r="AR739" s="35">
        <f t="shared" si="323"/>
        <v>0.48250272247702619</v>
      </c>
    </row>
    <row r="740" spans="6:44" ht="15.75">
      <c r="F740">
        <v>1146</v>
      </c>
      <c r="G740" s="35">
        <v>0.1</v>
      </c>
      <c r="H740" s="35">
        <v>0.6</v>
      </c>
      <c r="I740" s="35">
        <v>6.0000004999999996</v>
      </c>
      <c r="J740" s="35">
        <v>6.0000004999999996</v>
      </c>
      <c r="K740" s="35">
        <v>0.5</v>
      </c>
      <c r="L740" s="35">
        <v>0</v>
      </c>
      <c r="M740" s="35"/>
      <c r="N740" s="35">
        <v>1</v>
      </c>
      <c r="O740" s="35">
        <v>0</v>
      </c>
      <c r="P740" s="35">
        <v>0</v>
      </c>
      <c r="Q740" s="35"/>
      <c r="R740" s="34">
        <f t="shared" si="309"/>
        <v>0.1</v>
      </c>
      <c r="S740" s="34">
        <f t="shared" si="297"/>
        <v>0.51900000000000002</v>
      </c>
      <c r="T740" s="34">
        <f t="shared" si="298"/>
        <v>2.4132002011</v>
      </c>
      <c r="U740" s="34">
        <f t="shared" si="310"/>
        <v>-1.1068</v>
      </c>
      <c r="V740" s="15">
        <f t="shared" si="311"/>
        <v>0.24846794868262756</v>
      </c>
      <c r="W740" s="34">
        <f t="shared" si="299"/>
        <v>1.4908078163297396</v>
      </c>
      <c r="X740" s="34">
        <f t="shared" si="300"/>
        <v>1.2900000000000023E-2</v>
      </c>
      <c r="Y740" s="15">
        <f t="shared" si="312"/>
        <v>0.50322495527805666</v>
      </c>
      <c r="Z740" s="34">
        <f t="shared" si="301"/>
        <v>0.25161247763902833</v>
      </c>
      <c r="AA740" s="34">
        <f t="shared" si="302"/>
        <v>-0.3819999999999999</v>
      </c>
      <c r="AB740" s="15">
        <f t="shared" si="313"/>
        <v>0.40564461209270181</v>
      </c>
      <c r="AC740" s="34">
        <f t="shared" si="303"/>
        <v>0</v>
      </c>
      <c r="AD740" s="34">
        <f t="shared" si="314"/>
        <v>-0.79680000000000006</v>
      </c>
      <c r="AE740" s="15">
        <f t="shared" si="315"/>
        <v>0.31071044569635931</v>
      </c>
      <c r="AF740" s="34">
        <f t="shared" si="304"/>
        <v>0.31071044569635931</v>
      </c>
      <c r="AG740" s="34">
        <f t="shared" si="305"/>
        <v>0.80779999999999985</v>
      </c>
      <c r="AH740" s="15">
        <f t="shared" si="316"/>
        <v>0.69164049960599694</v>
      </c>
      <c r="AI740" s="34">
        <f t="shared" si="306"/>
        <v>0</v>
      </c>
      <c r="AJ740" s="34">
        <f t="shared" si="307"/>
        <v>4.2000000000000925E-3</v>
      </c>
      <c r="AK740" s="15">
        <f t="shared" si="317"/>
        <v>0.50104999845650278</v>
      </c>
      <c r="AL740" s="34">
        <f t="shared" si="308"/>
        <v>0</v>
      </c>
      <c r="AM740" s="35">
        <f t="shared" si="318"/>
        <v>13.200001</v>
      </c>
      <c r="AN740" s="35">
        <f t="shared" si="319"/>
        <v>4.7746204950687687</v>
      </c>
      <c r="AO740" s="35">
        <f t="shared" si="320"/>
        <v>8.4253805049312316</v>
      </c>
      <c r="AP740" s="35">
        <f t="shared" si="321"/>
        <v>1</v>
      </c>
      <c r="AQ740" s="35">
        <f t="shared" si="322"/>
        <v>0.31071044569635931</v>
      </c>
      <c r="AR740" s="35">
        <f t="shared" si="323"/>
        <v>0.68928955430364069</v>
      </c>
    </row>
    <row r="741" spans="6:44" ht="15.75">
      <c r="F741">
        <v>1147</v>
      </c>
      <c r="G741" s="35">
        <v>0.5</v>
      </c>
      <c r="H741" s="35">
        <v>1</v>
      </c>
      <c r="I741" s="35">
        <v>2</v>
      </c>
      <c r="J741" s="35">
        <v>5</v>
      </c>
      <c r="K741" s="35">
        <v>0.5</v>
      </c>
      <c r="L741" s="35">
        <v>0</v>
      </c>
      <c r="M741" s="35"/>
      <c r="N741" s="35">
        <v>2</v>
      </c>
      <c r="O741" s="35">
        <v>0.5</v>
      </c>
      <c r="P741" s="35">
        <v>0</v>
      </c>
      <c r="Q741" s="35"/>
      <c r="R741" s="34">
        <f t="shared" si="309"/>
        <v>0.5</v>
      </c>
      <c r="S741" s="34">
        <f t="shared" si="297"/>
        <v>0.86499999999999999</v>
      </c>
      <c r="T741" s="34">
        <f t="shared" si="298"/>
        <v>0.8044</v>
      </c>
      <c r="U741" s="34">
        <f t="shared" si="310"/>
        <v>-1.1068</v>
      </c>
      <c r="V741" s="15">
        <f t="shared" si="311"/>
        <v>0.24846794868262756</v>
      </c>
      <c r="W741" s="34">
        <f t="shared" si="299"/>
        <v>1.2423397434131378</v>
      </c>
      <c r="X741" s="34">
        <f t="shared" si="300"/>
        <v>1.2900000000000023E-2</v>
      </c>
      <c r="Y741" s="15">
        <f t="shared" si="312"/>
        <v>0.50322495527805666</v>
      </c>
      <c r="Z741" s="34">
        <f t="shared" si="301"/>
        <v>0.25161247763902833</v>
      </c>
      <c r="AA741" s="34">
        <f t="shared" si="302"/>
        <v>-0.3819999999999999</v>
      </c>
      <c r="AB741" s="15">
        <f t="shared" si="313"/>
        <v>0.40564461209270181</v>
      </c>
      <c r="AC741" s="34">
        <f t="shared" si="303"/>
        <v>0</v>
      </c>
      <c r="AD741" s="34">
        <f t="shared" si="314"/>
        <v>-0.79680000000000006</v>
      </c>
      <c r="AE741" s="15">
        <f t="shared" si="315"/>
        <v>0.31071044569635931</v>
      </c>
      <c r="AF741" s="34">
        <f t="shared" si="304"/>
        <v>0.62142089139271861</v>
      </c>
      <c r="AG741" s="34">
        <f t="shared" si="305"/>
        <v>0.80779999999999985</v>
      </c>
      <c r="AH741" s="15">
        <f t="shared" si="316"/>
        <v>0.69164049960599694</v>
      </c>
      <c r="AI741" s="34">
        <f t="shared" si="306"/>
        <v>0.34582024980299847</v>
      </c>
      <c r="AJ741" s="34">
        <f t="shared" si="307"/>
        <v>4.2000000000000925E-3</v>
      </c>
      <c r="AK741" s="15">
        <f t="shared" si="317"/>
        <v>0.50104999845650278</v>
      </c>
      <c r="AL741" s="34">
        <f t="shared" si="308"/>
        <v>0</v>
      </c>
      <c r="AM741" s="35">
        <f t="shared" si="318"/>
        <v>9</v>
      </c>
      <c r="AN741" s="35">
        <f t="shared" si="319"/>
        <v>3.6633522210521665</v>
      </c>
      <c r="AO741" s="35">
        <f t="shared" si="320"/>
        <v>5.3366477789478335</v>
      </c>
      <c r="AP741" s="35">
        <f t="shared" si="321"/>
        <v>2.5</v>
      </c>
      <c r="AQ741" s="35">
        <f t="shared" si="322"/>
        <v>0.96724114119571714</v>
      </c>
      <c r="AR741" s="35">
        <f t="shared" si="323"/>
        <v>1.5327588588042829</v>
      </c>
    </row>
    <row r="742" spans="6:44" ht="15.75">
      <c r="F742">
        <v>1148</v>
      </c>
      <c r="G742" s="35">
        <v>0.5</v>
      </c>
      <c r="H742" s="35">
        <v>1</v>
      </c>
      <c r="I742" s="35">
        <v>1.5000001000000001</v>
      </c>
      <c r="J742" s="35">
        <v>9</v>
      </c>
      <c r="K742" s="35">
        <v>1</v>
      </c>
      <c r="L742" s="35">
        <v>0</v>
      </c>
      <c r="M742" s="35"/>
      <c r="N742" s="35">
        <v>5.5000004999999996</v>
      </c>
      <c r="O742" s="35">
        <v>0.5</v>
      </c>
      <c r="P742" s="35">
        <v>0</v>
      </c>
      <c r="Q742" s="35"/>
      <c r="R742" s="34">
        <f t="shared" si="309"/>
        <v>0.5</v>
      </c>
      <c r="S742" s="34">
        <f t="shared" si="297"/>
        <v>0.86499999999999999</v>
      </c>
      <c r="T742" s="34">
        <f t="shared" si="298"/>
        <v>0.60330004022000006</v>
      </c>
      <c r="U742" s="34">
        <f t="shared" si="310"/>
        <v>-1.1068</v>
      </c>
      <c r="V742" s="15">
        <f t="shared" si="311"/>
        <v>0.24846794868262756</v>
      </c>
      <c r="W742" s="34">
        <f t="shared" si="299"/>
        <v>2.2362115381436478</v>
      </c>
      <c r="X742" s="34">
        <f t="shared" si="300"/>
        <v>1.2900000000000023E-2</v>
      </c>
      <c r="Y742" s="15">
        <f t="shared" si="312"/>
        <v>0.50322495527805666</v>
      </c>
      <c r="Z742" s="34">
        <f t="shared" si="301"/>
        <v>0.50322495527805666</v>
      </c>
      <c r="AA742" s="34">
        <f t="shared" si="302"/>
        <v>-0.3819999999999999</v>
      </c>
      <c r="AB742" s="15">
        <f t="shared" si="313"/>
        <v>0.40564461209270181</v>
      </c>
      <c r="AC742" s="34">
        <f t="shared" si="303"/>
        <v>0</v>
      </c>
      <c r="AD742" s="34">
        <f t="shared" si="314"/>
        <v>-0.79680000000000006</v>
      </c>
      <c r="AE742" s="15">
        <f t="shared" si="315"/>
        <v>0.31071044569635931</v>
      </c>
      <c r="AF742" s="34">
        <f t="shared" si="304"/>
        <v>1.7089076066851989</v>
      </c>
      <c r="AG742" s="34">
        <f t="shared" si="305"/>
        <v>0.80779999999999985</v>
      </c>
      <c r="AH742" s="15">
        <f t="shared" si="316"/>
        <v>0.69164049960599694</v>
      </c>
      <c r="AI742" s="34">
        <f t="shared" si="306"/>
        <v>0.34582024980299847</v>
      </c>
      <c r="AJ742" s="34">
        <f t="shared" si="307"/>
        <v>4.2000000000000925E-3</v>
      </c>
      <c r="AK742" s="15">
        <f t="shared" si="317"/>
        <v>0.50104999845650278</v>
      </c>
      <c r="AL742" s="34">
        <f t="shared" si="308"/>
        <v>0</v>
      </c>
      <c r="AM742" s="35">
        <f t="shared" si="318"/>
        <v>13.000000100000001</v>
      </c>
      <c r="AN742" s="35">
        <f t="shared" si="319"/>
        <v>4.7077365336417047</v>
      </c>
      <c r="AO742" s="35">
        <f t="shared" si="320"/>
        <v>8.2922635663582973</v>
      </c>
      <c r="AP742" s="35">
        <f t="shared" si="321"/>
        <v>6.0000004999999996</v>
      </c>
      <c r="AQ742" s="35">
        <f t="shared" si="322"/>
        <v>2.0547278564881974</v>
      </c>
      <c r="AR742" s="35">
        <f t="shared" si="323"/>
        <v>3.9452726435118022</v>
      </c>
    </row>
    <row r="743" spans="6:44" ht="15.75">
      <c r="F743">
        <v>1149</v>
      </c>
      <c r="G743" s="35">
        <v>0.1</v>
      </c>
      <c r="H743" s="35">
        <v>0.4</v>
      </c>
      <c r="I743" s="35">
        <v>1.5000001000000001</v>
      </c>
      <c r="J743" s="35">
        <v>9</v>
      </c>
      <c r="K743" s="35">
        <v>1</v>
      </c>
      <c r="L743" s="35">
        <v>0</v>
      </c>
      <c r="M743" s="35"/>
      <c r="N743" s="35">
        <v>7.0000004999999996</v>
      </c>
      <c r="O743" s="35">
        <v>1</v>
      </c>
      <c r="P743" s="35">
        <v>0</v>
      </c>
      <c r="Q743" s="35"/>
      <c r="R743" s="34">
        <f t="shared" si="309"/>
        <v>0.1</v>
      </c>
      <c r="S743" s="34">
        <f t="shared" si="297"/>
        <v>0.34600000000000003</v>
      </c>
      <c r="T743" s="34">
        <f t="shared" si="298"/>
        <v>0.60330004022000006</v>
      </c>
      <c r="U743" s="34">
        <f t="shared" si="310"/>
        <v>-1.1068</v>
      </c>
      <c r="V743" s="15">
        <f t="shared" si="311"/>
        <v>0.24846794868262756</v>
      </c>
      <c r="W743" s="34">
        <f t="shared" si="299"/>
        <v>2.2362115381436478</v>
      </c>
      <c r="X743" s="34">
        <f t="shared" si="300"/>
        <v>1.2900000000000023E-2</v>
      </c>
      <c r="Y743" s="15">
        <f t="shared" si="312"/>
        <v>0.50322495527805666</v>
      </c>
      <c r="Z743" s="34">
        <f t="shared" si="301"/>
        <v>0.50322495527805666</v>
      </c>
      <c r="AA743" s="34">
        <f t="shared" si="302"/>
        <v>-0.3819999999999999</v>
      </c>
      <c r="AB743" s="15">
        <f t="shared" si="313"/>
        <v>0.40564461209270181</v>
      </c>
      <c r="AC743" s="34">
        <f t="shared" si="303"/>
        <v>0</v>
      </c>
      <c r="AD743" s="34">
        <f t="shared" si="314"/>
        <v>-0.79680000000000006</v>
      </c>
      <c r="AE743" s="15">
        <f t="shared" si="315"/>
        <v>0.31071044569635931</v>
      </c>
      <c r="AF743" s="34">
        <f t="shared" si="304"/>
        <v>2.1749732752297377</v>
      </c>
      <c r="AG743" s="34">
        <f t="shared" si="305"/>
        <v>0.80779999999999985</v>
      </c>
      <c r="AH743" s="15">
        <f t="shared" si="316"/>
        <v>0.69164049960599694</v>
      </c>
      <c r="AI743" s="34">
        <f t="shared" si="306"/>
        <v>0.69164049960599694</v>
      </c>
      <c r="AJ743" s="34">
        <f t="shared" si="307"/>
        <v>4.2000000000000925E-3</v>
      </c>
      <c r="AK743" s="15">
        <f t="shared" si="317"/>
        <v>0.50104999845650278</v>
      </c>
      <c r="AL743" s="34">
        <f t="shared" si="308"/>
        <v>0</v>
      </c>
      <c r="AM743" s="35">
        <f t="shared" si="318"/>
        <v>12.000000100000001</v>
      </c>
      <c r="AN743" s="35">
        <f t="shared" si="319"/>
        <v>3.7887365336417047</v>
      </c>
      <c r="AO743" s="35">
        <f t="shared" si="320"/>
        <v>8.211263566358296</v>
      </c>
      <c r="AP743" s="35">
        <f t="shared" si="321"/>
        <v>8.0000004999999987</v>
      </c>
      <c r="AQ743" s="35">
        <f t="shared" si="322"/>
        <v>2.8666137748357348</v>
      </c>
      <c r="AR743" s="35">
        <f t="shared" si="323"/>
        <v>5.1333867251642644</v>
      </c>
    </row>
    <row r="744" spans="6:44" ht="15.75">
      <c r="F744">
        <v>1150</v>
      </c>
      <c r="G744" s="35">
        <v>0.5</v>
      </c>
      <c r="H744" s="35">
        <v>1.2</v>
      </c>
      <c r="I744" s="35">
        <v>1.3000001000000001</v>
      </c>
      <c r="J744" s="35">
        <v>14.000000999999999</v>
      </c>
      <c r="K744" s="35">
        <v>1</v>
      </c>
      <c r="L744" s="35">
        <v>0</v>
      </c>
      <c r="M744" s="35"/>
      <c r="N744" s="35">
        <v>11.000000999999999</v>
      </c>
      <c r="O744" s="35">
        <v>1</v>
      </c>
      <c r="P744" s="35">
        <v>0</v>
      </c>
      <c r="Q744" s="35"/>
      <c r="R744" s="34">
        <f t="shared" si="309"/>
        <v>0.5</v>
      </c>
      <c r="S744" s="34">
        <f t="shared" si="297"/>
        <v>1.038</v>
      </c>
      <c r="T744" s="34">
        <f t="shared" si="298"/>
        <v>0.52286004021999999</v>
      </c>
      <c r="U744" s="34">
        <f t="shared" si="310"/>
        <v>-1.1068</v>
      </c>
      <c r="V744" s="15">
        <f t="shared" si="311"/>
        <v>0.24846794868262756</v>
      </c>
      <c r="W744" s="34">
        <f t="shared" si="299"/>
        <v>3.4785515300247343</v>
      </c>
      <c r="X744" s="34">
        <f t="shared" si="300"/>
        <v>1.2900000000000023E-2</v>
      </c>
      <c r="Y744" s="15">
        <f t="shared" si="312"/>
        <v>0.50322495527805666</v>
      </c>
      <c r="Z744" s="34">
        <f t="shared" si="301"/>
        <v>0.50322495527805666</v>
      </c>
      <c r="AA744" s="34">
        <f t="shared" si="302"/>
        <v>-0.3819999999999999</v>
      </c>
      <c r="AB744" s="15">
        <f t="shared" si="313"/>
        <v>0.40564461209270181</v>
      </c>
      <c r="AC744" s="34">
        <f t="shared" si="303"/>
        <v>0</v>
      </c>
      <c r="AD744" s="34">
        <f t="shared" si="314"/>
        <v>-0.79680000000000006</v>
      </c>
      <c r="AE744" s="15">
        <f t="shared" si="315"/>
        <v>0.31071044569635931</v>
      </c>
      <c r="AF744" s="34">
        <f t="shared" si="304"/>
        <v>3.4178152133703978</v>
      </c>
      <c r="AG744" s="34">
        <f t="shared" si="305"/>
        <v>0.80779999999999985</v>
      </c>
      <c r="AH744" s="15">
        <f t="shared" si="316"/>
        <v>0.69164049960599694</v>
      </c>
      <c r="AI744" s="34">
        <f t="shared" si="306"/>
        <v>0.69164049960599694</v>
      </c>
      <c r="AJ744" s="34">
        <f t="shared" si="307"/>
        <v>4.2000000000000925E-3</v>
      </c>
      <c r="AK744" s="15">
        <f t="shared" si="317"/>
        <v>0.50104999845650278</v>
      </c>
      <c r="AL744" s="34">
        <f t="shared" si="308"/>
        <v>0</v>
      </c>
      <c r="AM744" s="35">
        <f t="shared" si="318"/>
        <v>18.000001099999999</v>
      </c>
      <c r="AN744" s="35">
        <f t="shared" si="319"/>
        <v>6.0426365255227914</v>
      </c>
      <c r="AO744" s="35">
        <f t="shared" si="320"/>
        <v>11.957364574477207</v>
      </c>
      <c r="AP744" s="35">
        <f t="shared" si="321"/>
        <v>12.000000999999999</v>
      </c>
      <c r="AQ744" s="35">
        <f t="shared" si="322"/>
        <v>4.1094557129763949</v>
      </c>
      <c r="AR744" s="35">
        <f t="shared" si="323"/>
        <v>7.8905452870236044</v>
      </c>
    </row>
    <row r="745" spans="6:44" ht="15.75">
      <c r="F745">
        <v>1151</v>
      </c>
      <c r="G745" s="35">
        <v>0.3</v>
      </c>
      <c r="H745" s="35">
        <v>1</v>
      </c>
      <c r="I745" s="35">
        <v>2</v>
      </c>
      <c r="J745" s="35">
        <v>5</v>
      </c>
      <c r="K745" s="35">
        <v>0</v>
      </c>
      <c r="L745" s="35">
        <v>0</v>
      </c>
      <c r="M745" s="35"/>
      <c r="N745" s="35">
        <v>2</v>
      </c>
      <c r="O745" s="35">
        <v>0</v>
      </c>
      <c r="P745" s="35">
        <v>0</v>
      </c>
      <c r="Q745" s="35"/>
      <c r="R745" s="34">
        <f t="shared" si="309"/>
        <v>0.3</v>
      </c>
      <c r="S745" s="34">
        <f t="shared" si="297"/>
        <v>0.86499999999999999</v>
      </c>
      <c r="T745" s="34">
        <f t="shared" si="298"/>
        <v>0.8044</v>
      </c>
      <c r="U745" s="34">
        <f t="shared" si="310"/>
        <v>-1.1068</v>
      </c>
      <c r="V745" s="15">
        <f t="shared" si="311"/>
        <v>0.24846794868262756</v>
      </c>
      <c r="W745" s="34">
        <f t="shared" si="299"/>
        <v>1.2423397434131378</v>
      </c>
      <c r="X745" s="34">
        <f t="shared" si="300"/>
        <v>1.2900000000000023E-2</v>
      </c>
      <c r="Y745" s="15">
        <f t="shared" si="312"/>
        <v>0.50322495527805666</v>
      </c>
      <c r="Z745" s="34">
        <f t="shared" si="301"/>
        <v>0</v>
      </c>
      <c r="AA745" s="34">
        <f t="shared" si="302"/>
        <v>-0.3819999999999999</v>
      </c>
      <c r="AB745" s="15">
        <f t="shared" si="313"/>
        <v>0.40564461209270181</v>
      </c>
      <c r="AC745" s="34">
        <f t="shared" si="303"/>
        <v>0</v>
      </c>
      <c r="AD745" s="34">
        <f t="shared" si="314"/>
        <v>-0.79680000000000006</v>
      </c>
      <c r="AE745" s="15">
        <f t="shared" si="315"/>
        <v>0.31071044569635931</v>
      </c>
      <c r="AF745" s="34">
        <f t="shared" si="304"/>
        <v>0.62142089139271861</v>
      </c>
      <c r="AG745" s="34">
        <f t="shared" si="305"/>
        <v>0.80779999999999985</v>
      </c>
      <c r="AH745" s="15">
        <f t="shared" si="316"/>
        <v>0.69164049960599694</v>
      </c>
      <c r="AI745" s="34">
        <f t="shared" si="306"/>
        <v>0</v>
      </c>
      <c r="AJ745" s="34">
        <f t="shared" si="307"/>
        <v>4.2000000000000925E-3</v>
      </c>
      <c r="AK745" s="15">
        <f t="shared" si="317"/>
        <v>0.50104999845650278</v>
      </c>
      <c r="AL745" s="34">
        <f t="shared" si="308"/>
        <v>0</v>
      </c>
      <c r="AM745" s="35">
        <f t="shared" si="318"/>
        <v>8.3000000000000007</v>
      </c>
      <c r="AN745" s="35">
        <f t="shared" si="319"/>
        <v>3.2117397434131378</v>
      </c>
      <c r="AO745" s="35">
        <f t="shared" si="320"/>
        <v>5.0882602565868629</v>
      </c>
      <c r="AP745" s="35">
        <f t="shared" si="321"/>
        <v>2</v>
      </c>
      <c r="AQ745" s="35">
        <f t="shared" si="322"/>
        <v>0.62142089139271861</v>
      </c>
      <c r="AR745" s="35">
        <f t="shared" si="323"/>
        <v>1.3785791086072814</v>
      </c>
    </row>
    <row r="746" spans="6:44" ht="15.75">
      <c r="F746">
        <v>1152</v>
      </c>
      <c r="G746" s="35">
        <v>0.3</v>
      </c>
      <c r="H746" s="35">
        <v>0.4</v>
      </c>
      <c r="I746" s="35">
        <v>0.90000004</v>
      </c>
      <c r="J746" s="35">
        <v>1.1000000000000001</v>
      </c>
      <c r="K746" s="35">
        <v>0</v>
      </c>
      <c r="L746" s="35">
        <v>0</v>
      </c>
      <c r="M746" s="35"/>
      <c r="N746" s="35">
        <v>0.1</v>
      </c>
      <c r="O746" s="35">
        <v>0</v>
      </c>
      <c r="P746" s="35">
        <v>0</v>
      </c>
      <c r="Q746" s="35"/>
      <c r="R746" s="34">
        <f t="shared" si="309"/>
        <v>0.3</v>
      </c>
      <c r="S746" s="34">
        <f t="shared" si="297"/>
        <v>0.34600000000000003</v>
      </c>
      <c r="T746" s="34">
        <f t="shared" si="298"/>
        <v>0.36198001608800001</v>
      </c>
      <c r="U746" s="34">
        <f t="shared" si="310"/>
        <v>-1.1068</v>
      </c>
      <c r="V746" s="15">
        <f t="shared" si="311"/>
        <v>0.24846794868262756</v>
      </c>
      <c r="W746" s="34">
        <f t="shared" si="299"/>
        <v>0.27331474355089036</v>
      </c>
      <c r="X746" s="34">
        <f t="shared" si="300"/>
        <v>1.2900000000000023E-2</v>
      </c>
      <c r="Y746" s="15">
        <f t="shared" si="312"/>
        <v>0.50322495527805666</v>
      </c>
      <c r="Z746" s="34">
        <f t="shared" si="301"/>
        <v>0</v>
      </c>
      <c r="AA746" s="34">
        <f t="shared" si="302"/>
        <v>-0.3819999999999999</v>
      </c>
      <c r="AB746" s="15">
        <f t="shared" si="313"/>
        <v>0.40564461209270181</v>
      </c>
      <c r="AC746" s="34">
        <f t="shared" si="303"/>
        <v>0</v>
      </c>
      <c r="AD746" s="34">
        <f t="shared" si="314"/>
        <v>-0.79680000000000006</v>
      </c>
      <c r="AE746" s="15">
        <f t="shared" si="315"/>
        <v>0.31071044569635931</v>
      </c>
      <c r="AF746" s="34">
        <f t="shared" si="304"/>
        <v>3.1071044569635931E-2</v>
      </c>
      <c r="AG746" s="34">
        <f t="shared" si="305"/>
        <v>0.80779999999999985</v>
      </c>
      <c r="AH746" s="15">
        <f t="shared" si="316"/>
        <v>0.69164049960599694</v>
      </c>
      <c r="AI746" s="34">
        <f t="shared" si="306"/>
        <v>0</v>
      </c>
      <c r="AJ746" s="34">
        <f t="shared" si="307"/>
        <v>4.2000000000000925E-3</v>
      </c>
      <c r="AK746" s="15">
        <f t="shared" si="317"/>
        <v>0.50104999845650278</v>
      </c>
      <c r="AL746" s="34">
        <f t="shared" si="308"/>
        <v>0</v>
      </c>
      <c r="AM746" s="35">
        <f t="shared" si="318"/>
        <v>2.7000000399999999</v>
      </c>
      <c r="AN746" s="35">
        <f t="shared" si="319"/>
        <v>1.2812947596388904</v>
      </c>
      <c r="AO746" s="35">
        <f t="shared" si="320"/>
        <v>1.4187052803611095</v>
      </c>
      <c r="AP746" s="35">
        <f t="shared" si="321"/>
        <v>0.1</v>
      </c>
      <c r="AQ746" s="35">
        <f t="shared" si="322"/>
        <v>3.1071044569635931E-2</v>
      </c>
      <c r="AR746" s="35">
        <f t="shared" si="323"/>
        <v>6.8928955430364078E-2</v>
      </c>
    </row>
    <row r="747" spans="6:44" ht="15.75">
      <c r="F747">
        <v>1154</v>
      </c>
      <c r="G747" s="35">
        <v>0.2</v>
      </c>
      <c r="H747" s="35">
        <v>1</v>
      </c>
      <c r="I747" s="35">
        <v>3.1000000999999999</v>
      </c>
      <c r="J747" s="35">
        <v>12.900001</v>
      </c>
      <c r="K747" s="35">
        <v>0.4</v>
      </c>
      <c r="L747" s="35">
        <v>0</v>
      </c>
      <c r="M747" s="35"/>
      <c r="N747" s="35">
        <v>0.70000004999999998</v>
      </c>
      <c r="O747" s="35">
        <v>0</v>
      </c>
      <c r="P747" s="35">
        <v>0</v>
      </c>
      <c r="Q747" s="35"/>
      <c r="R747" s="34">
        <f t="shared" si="309"/>
        <v>0.2</v>
      </c>
      <c r="S747" s="34">
        <f t="shared" si="297"/>
        <v>0.86499999999999999</v>
      </c>
      <c r="T747" s="34">
        <f t="shared" si="298"/>
        <v>1.24682004022</v>
      </c>
      <c r="U747" s="34">
        <f t="shared" si="310"/>
        <v>-1.1068</v>
      </c>
      <c r="V747" s="15">
        <f t="shared" si="311"/>
        <v>0.24846794868262756</v>
      </c>
      <c r="W747" s="34">
        <f t="shared" si="299"/>
        <v>3.205236786473844</v>
      </c>
      <c r="X747" s="34">
        <f t="shared" si="300"/>
        <v>1.2900000000000023E-2</v>
      </c>
      <c r="Y747" s="15">
        <f t="shared" si="312"/>
        <v>0.50322495527805666</v>
      </c>
      <c r="Z747" s="34">
        <f t="shared" si="301"/>
        <v>0.20128998211122268</v>
      </c>
      <c r="AA747" s="34">
        <f t="shared" si="302"/>
        <v>-0.3819999999999999</v>
      </c>
      <c r="AB747" s="15">
        <f t="shared" si="313"/>
        <v>0.40564461209270181</v>
      </c>
      <c r="AC747" s="34">
        <f t="shared" si="303"/>
        <v>0</v>
      </c>
      <c r="AD747" s="34">
        <f t="shared" si="314"/>
        <v>-0.79680000000000006</v>
      </c>
      <c r="AE747" s="15">
        <f t="shared" si="315"/>
        <v>0.31071044569635931</v>
      </c>
      <c r="AF747" s="34">
        <f t="shared" si="304"/>
        <v>0.21749732752297379</v>
      </c>
      <c r="AG747" s="34">
        <f t="shared" si="305"/>
        <v>0.80779999999999985</v>
      </c>
      <c r="AH747" s="15">
        <f t="shared" si="316"/>
        <v>0.69164049960599694</v>
      </c>
      <c r="AI747" s="34">
        <f t="shared" si="306"/>
        <v>0</v>
      </c>
      <c r="AJ747" s="34">
        <f t="shared" si="307"/>
        <v>4.2000000000000925E-3</v>
      </c>
      <c r="AK747" s="15">
        <f t="shared" si="317"/>
        <v>0.50104999845650278</v>
      </c>
      <c r="AL747" s="34">
        <f t="shared" si="308"/>
        <v>0</v>
      </c>
      <c r="AM747" s="35">
        <f t="shared" si="318"/>
        <v>17.6000011</v>
      </c>
      <c r="AN747" s="35">
        <f t="shared" si="319"/>
        <v>5.7183468088050668</v>
      </c>
      <c r="AO747" s="35">
        <f t="shared" si="320"/>
        <v>11.881654291194934</v>
      </c>
      <c r="AP747" s="35">
        <f t="shared" si="321"/>
        <v>0.70000004999999998</v>
      </c>
      <c r="AQ747" s="35">
        <f t="shared" si="322"/>
        <v>0.21749732752297379</v>
      </c>
      <c r="AR747" s="35">
        <f t="shared" si="323"/>
        <v>0.48250272247702619</v>
      </c>
    </row>
    <row r="748" spans="6:44" ht="15.75">
      <c r="F748">
        <v>1155</v>
      </c>
      <c r="G748" s="35">
        <v>0.1</v>
      </c>
      <c r="H748" s="35">
        <v>0.6</v>
      </c>
      <c r="I748" s="35">
        <v>7.7000003000000001</v>
      </c>
      <c r="J748" s="35">
        <v>4</v>
      </c>
      <c r="K748" s="35">
        <v>6.0000004999999996</v>
      </c>
      <c r="L748" s="35">
        <v>0</v>
      </c>
      <c r="M748" s="35"/>
      <c r="N748" s="35">
        <v>3.0000002000000001</v>
      </c>
      <c r="O748" s="35">
        <v>1</v>
      </c>
      <c r="P748" s="35">
        <v>0</v>
      </c>
      <c r="Q748" s="35"/>
      <c r="R748" s="34">
        <f t="shared" si="309"/>
        <v>0.1</v>
      </c>
      <c r="S748" s="34">
        <f t="shared" si="297"/>
        <v>0.51900000000000002</v>
      </c>
      <c r="T748" s="34">
        <f t="shared" si="298"/>
        <v>3.0969401206600002</v>
      </c>
      <c r="U748" s="34">
        <f t="shared" si="310"/>
        <v>-1.1068</v>
      </c>
      <c r="V748" s="15">
        <f t="shared" si="311"/>
        <v>0.24846794868262756</v>
      </c>
      <c r="W748" s="34">
        <f t="shared" si="299"/>
        <v>0.99387179473051024</v>
      </c>
      <c r="X748" s="34">
        <f t="shared" si="300"/>
        <v>1.2900000000000023E-2</v>
      </c>
      <c r="Y748" s="15">
        <f t="shared" si="312"/>
        <v>0.50322495527805666</v>
      </c>
      <c r="Z748" s="34">
        <f t="shared" si="301"/>
        <v>3.0193499832808173</v>
      </c>
      <c r="AA748" s="34">
        <f t="shared" si="302"/>
        <v>-0.3819999999999999</v>
      </c>
      <c r="AB748" s="15">
        <f t="shared" si="313"/>
        <v>0.40564461209270181</v>
      </c>
      <c r="AC748" s="34">
        <f t="shared" si="303"/>
        <v>0</v>
      </c>
      <c r="AD748" s="34">
        <f t="shared" si="314"/>
        <v>-0.79680000000000006</v>
      </c>
      <c r="AE748" s="15">
        <f t="shared" si="315"/>
        <v>0.31071044569635931</v>
      </c>
      <c r="AF748" s="34">
        <f t="shared" si="304"/>
        <v>0.93213139923116706</v>
      </c>
      <c r="AG748" s="34">
        <f t="shared" si="305"/>
        <v>0.80779999999999985</v>
      </c>
      <c r="AH748" s="15">
        <f t="shared" si="316"/>
        <v>0.69164049960599694</v>
      </c>
      <c r="AI748" s="34">
        <f t="shared" si="306"/>
        <v>0.69164049960599694</v>
      </c>
      <c r="AJ748" s="34">
        <f t="shared" si="307"/>
        <v>4.2000000000000925E-3</v>
      </c>
      <c r="AK748" s="15">
        <f t="shared" si="317"/>
        <v>0.50104999845650278</v>
      </c>
      <c r="AL748" s="34">
        <f t="shared" si="308"/>
        <v>0</v>
      </c>
      <c r="AM748" s="35">
        <f t="shared" si="318"/>
        <v>18.400000800000001</v>
      </c>
      <c r="AN748" s="35">
        <f t="shared" si="319"/>
        <v>7.7291618986713271</v>
      </c>
      <c r="AO748" s="35">
        <f t="shared" si="320"/>
        <v>10.670838901328674</v>
      </c>
      <c r="AP748" s="35">
        <f t="shared" si="321"/>
        <v>4.0000002000000006</v>
      </c>
      <c r="AQ748" s="35">
        <f t="shared" si="322"/>
        <v>1.6237718988371639</v>
      </c>
      <c r="AR748" s="35">
        <f t="shared" si="323"/>
        <v>2.3762283011628367</v>
      </c>
    </row>
    <row r="749" spans="6:44" ht="15.75">
      <c r="F749">
        <v>1156</v>
      </c>
      <c r="G749" s="35">
        <v>0.5</v>
      </c>
      <c r="H749" s="35">
        <v>1.4000001</v>
      </c>
      <c r="I749" s="35">
        <v>2.1000000999999999</v>
      </c>
      <c r="J749" s="35">
        <v>5</v>
      </c>
      <c r="K749" s="35">
        <v>5</v>
      </c>
      <c r="L749" s="35">
        <v>0</v>
      </c>
      <c r="M749" s="35"/>
      <c r="N749" s="35">
        <v>2</v>
      </c>
      <c r="O749" s="35">
        <v>2</v>
      </c>
      <c r="P749" s="35">
        <v>0</v>
      </c>
      <c r="Q749" s="35"/>
      <c r="R749" s="34">
        <f t="shared" si="309"/>
        <v>0.5</v>
      </c>
      <c r="S749" s="34">
        <f t="shared" si="297"/>
        <v>1.2110000864999999</v>
      </c>
      <c r="T749" s="34">
        <f t="shared" si="298"/>
        <v>0.84462004021999992</v>
      </c>
      <c r="U749" s="34">
        <f t="shared" si="310"/>
        <v>-1.1068</v>
      </c>
      <c r="V749" s="15">
        <f t="shared" si="311"/>
        <v>0.24846794868262756</v>
      </c>
      <c r="W749" s="34">
        <f t="shared" si="299"/>
        <v>1.2423397434131378</v>
      </c>
      <c r="X749" s="34">
        <f t="shared" si="300"/>
        <v>1.2900000000000023E-2</v>
      </c>
      <c r="Y749" s="15">
        <f t="shared" si="312"/>
        <v>0.50322495527805666</v>
      </c>
      <c r="Z749" s="34">
        <f t="shared" si="301"/>
        <v>2.5161247763902832</v>
      </c>
      <c r="AA749" s="34">
        <f t="shared" si="302"/>
        <v>-0.3819999999999999</v>
      </c>
      <c r="AB749" s="15">
        <f t="shared" si="313"/>
        <v>0.40564461209270181</v>
      </c>
      <c r="AC749" s="34">
        <f t="shared" si="303"/>
        <v>0</v>
      </c>
      <c r="AD749" s="34">
        <f t="shared" si="314"/>
        <v>-0.79680000000000006</v>
      </c>
      <c r="AE749" s="15">
        <f t="shared" si="315"/>
        <v>0.31071044569635931</v>
      </c>
      <c r="AF749" s="34">
        <f t="shared" si="304"/>
        <v>0.62142089139271861</v>
      </c>
      <c r="AG749" s="34">
        <f t="shared" si="305"/>
        <v>0.80779999999999985</v>
      </c>
      <c r="AH749" s="15">
        <f t="shared" si="316"/>
        <v>0.69164049960599694</v>
      </c>
      <c r="AI749" s="34">
        <f t="shared" si="306"/>
        <v>1.3832809992119939</v>
      </c>
      <c r="AJ749" s="34">
        <f t="shared" si="307"/>
        <v>4.2000000000000925E-3</v>
      </c>
      <c r="AK749" s="15">
        <f t="shared" si="317"/>
        <v>0.50104999845650278</v>
      </c>
      <c r="AL749" s="34">
        <f t="shared" si="308"/>
        <v>0</v>
      </c>
      <c r="AM749" s="35">
        <f t="shared" si="318"/>
        <v>14.000000199999999</v>
      </c>
      <c r="AN749" s="35">
        <f t="shared" si="319"/>
        <v>6.3140846465234208</v>
      </c>
      <c r="AO749" s="35">
        <f t="shared" si="320"/>
        <v>7.685915553476578</v>
      </c>
      <c r="AP749" s="35">
        <f t="shared" si="321"/>
        <v>4</v>
      </c>
      <c r="AQ749" s="35">
        <f t="shared" si="322"/>
        <v>2.0047018906047125</v>
      </c>
      <c r="AR749" s="35">
        <f t="shared" si="323"/>
        <v>1.9952981093952875</v>
      </c>
    </row>
    <row r="750" spans="6:44" ht="15.75">
      <c r="F750">
        <v>1157</v>
      </c>
      <c r="G750" s="35">
        <v>0.4</v>
      </c>
      <c r="H750" s="35">
        <v>0.8</v>
      </c>
      <c r="I750" s="35">
        <v>1.4000001</v>
      </c>
      <c r="J750" s="35">
        <v>9</v>
      </c>
      <c r="K750" s="35">
        <v>4</v>
      </c>
      <c r="L750" s="35">
        <v>0</v>
      </c>
      <c r="M750" s="35"/>
      <c r="N750" s="35">
        <v>2</v>
      </c>
      <c r="O750" s="35">
        <v>1</v>
      </c>
      <c r="P750" s="35">
        <v>0</v>
      </c>
      <c r="Q750" s="35"/>
      <c r="R750" s="34">
        <f t="shared" si="309"/>
        <v>0.4</v>
      </c>
      <c r="S750" s="34">
        <f t="shared" si="297"/>
        <v>0.69200000000000006</v>
      </c>
      <c r="T750" s="34">
        <f t="shared" si="298"/>
        <v>0.56308004022000002</v>
      </c>
      <c r="U750" s="34">
        <f t="shared" si="310"/>
        <v>-1.1068</v>
      </c>
      <c r="V750" s="15">
        <f t="shared" si="311"/>
        <v>0.24846794868262756</v>
      </c>
      <c r="W750" s="34">
        <f t="shared" si="299"/>
        <v>2.2362115381436478</v>
      </c>
      <c r="X750" s="34">
        <f t="shared" si="300"/>
        <v>1.2900000000000023E-2</v>
      </c>
      <c r="Y750" s="15">
        <f t="shared" si="312"/>
        <v>0.50322495527805666</v>
      </c>
      <c r="Z750" s="34">
        <f t="shared" si="301"/>
        <v>2.0128998211122267</v>
      </c>
      <c r="AA750" s="34">
        <f t="shared" si="302"/>
        <v>-0.3819999999999999</v>
      </c>
      <c r="AB750" s="15">
        <f t="shared" si="313"/>
        <v>0.40564461209270181</v>
      </c>
      <c r="AC750" s="34">
        <f t="shared" si="303"/>
        <v>0</v>
      </c>
      <c r="AD750" s="34">
        <f t="shared" si="314"/>
        <v>-0.79680000000000006</v>
      </c>
      <c r="AE750" s="15">
        <f t="shared" si="315"/>
        <v>0.31071044569635931</v>
      </c>
      <c r="AF750" s="34">
        <f t="shared" si="304"/>
        <v>0.62142089139271861</v>
      </c>
      <c r="AG750" s="34">
        <f t="shared" si="305"/>
        <v>0.80779999999999985</v>
      </c>
      <c r="AH750" s="15">
        <f t="shared" si="316"/>
        <v>0.69164049960599694</v>
      </c>
      <c r="AI750" s="34">
        <f t="shared" si="306"/>
        <v>0.69164049960599694</v>
      </c>
      <c r="AJ750" s="34">
        <f t="shared" si="307"/>
        <v>4.2000000000000925E-3</v>
      </c>
      <c r="AK750" s="15">
        <f t="shared" si="317"/>
        <v>0.50104999845650278</v>
      </c>
      <c r="AL750" s="34">
        <f t="shared" si="308"/>
        <v>0</v>
      </c>
      <c r="AM750" s="35">
        <f t="shared" si="318"/>
        <v>15.600000099999999</v>
      </c>
      <c r="AN750" s="35">
        <f t="shared" si="319"/>
        <v>5.9041913994758746</v>
      </c>
      <c r="AO750" s="35">
        <f t="shared" si="320"/>
        <v>9.6958087005241254</v>
      </c>
      <c r="AP750" s="35">
        <f t="shared" si="321"/>
        <v>3</v>
      </c>
      <c r="AQ750" s="35">
        <f t="shared" si="322"/>
        <v>1.3130613909987154</v>
      </c>
      <c r="AR750" s="35">
        <f t="shared" si="323"/>
        <v>1.6869386090012846</v>
      </c>
    </row>
    <row r="751" spans="6:44" ht="15.75">
      <c r="F751">
        <v>1158</v>
      </c>
      <c r="G751" s="35">
        <v>0.1</v>
      </c>
      <c r="H751" s="35">
        <v>0.4</v>
      </c>
      <c r="I751" s="35">
        <v>1.4000001</v>
      </c>
      <c r="J751" s="35">
        <v>9</v>
      </c>
      <c r="K751" s="35">
        <v>11.000000999999999</v>
      </c>
      <c r="L751" s="35">
        <v>0</v>
      </c>
      <c r="M751" s="35"/>
      <c r="N751" s="35">
        <v>4</v>
      </c>
      <c r="O751" s="35">
        <v>4</v>
      </c>
      <c r="P751" s="35">
        <v>0</v>
      </c>
      <c r="Q751" s="35"/>
      <c r="R751" s="34">
        <f t="shared" si="309"/>
        <v>0.1</v>
      </c>
      <c r="S751" s="34">
        <f t="shared" si="297"/>
        <v>0.34600000000000003</v>
      </c>
      <c r="T751" s="34">
        <f t="shared" si="298"/>
        <v>0.56308004022000002</v>
      </c>
      <c r="U751" s="34">
        <f t="shared" si="310"/>
        <v>-1.1068</v>
      </c>
      <c r="V751" s="15">
        <f t="shared" si="311"/>
        <v>0.24846794868262756</v>
      </c>
      <c r="W751" s="34">
        <f t="shared" si="299"/>
        <v>2.2362115381436478</v>
      </c>
      <c r="X751" s="34">
        <f t="shared" si="300"/>
        <v>1.2900000000000023E-2</v>
      </c>
      <c r="Y751" s="15">
        <f t="shared" si="312"/>
        <v>0.50322495527805666</v>
      </c>
      <c r="Z751" s="34">
        <f t="shared" si="301"/>
        <v>5.5354750112835784</v>
      </c>
      <c r="AA751" s="34">
        <f t="shared" si="302"/>
        <v>-0.3819999999999999</v>
      </c>
      <c r="AB751" s="15">
        <f t="shared" si="313"/>
        <v>0.40564461209270181</v>
      </c>
      <c r="AC751" s="34">
        <f t="shared" si="303"/>
        <v>0</v>
      </c>
      <c r="AD751" s="34">
        <f t="shared" si="314"/>
        <v>-0.79680000000000006</v>
      </c>
      <c r="AE751" s="15">
        <f t="shared" si="315"/>
        <v>0.31071044569635931</v>
      </c>
      <c r="AF751" s="34">
        <f t="shared" si="304"/>
        <v>1.2428417827854372</v>
      </c>
      <c r="AG751" s="34">
        <f t="shared" si="305"/>
        <v>0.80779999999999985</v>
      </c>
      <c r="AH751" s="15">
        <f t="shared" si="316"/>
        <v>0.69164049960599694</v>
      </c>
      <c r="AI751" s="34">
        <f t="shared" si="306"/>
        <v>2.7665619984239878</v>
      </c>
      <c r="AJ751" s="34">
        <f t="shared" si="307"/>
        <v>4.2000000000000925E-3</v>
      </c>
      <c r="AK751" s="15">
        <f t="shared" si="317"/>
        <v>0.50104999845650278</v>
      </c>
      <c r="AL751" s="34">
        <f t="shared" si="308"/>
        <v>0</v>
      </c>
      <c r="AM751" s="35">
        <f t="shared" si="318"/>
        <v>21.900001099999997</v>
      </c>
      <c r="AN751" s="35">
        <f t="shared" si="319"/>
        <v>8.7807665896472269</v>
      </c>
      <c r="AO751" s="35">
        <f t="shared" si="320"/>
        <v>13.11923451035277</v>
      </c>
      <c r="AP751" s="35">
        <f t="shared" si="321"/>
        <v>8</v>
      </c>
      <c r="AQ751" s="35">
        <f t="shared" si="322"/>
        <v>4.009403781209425</v>
      </c>
      <c r="AR751" s="35">
        <f t="shared" si="323"/>
        <v>3.990596218790575</v>
      </c>
    </row>
    <row r="752" spans="6:44" ht="15.75">
      <c r="F752">
        <v>1159</v>
      </c>
      <c r="G752" s="35">
        <v>0.5</v>
      </c>
      <c r="H752" s="35">
        <v>1.2</v>
      </c>
      <c r="I752" s="35">
        <v>1.3000001000000001</v>
      </c>
      <c r="J752" s="35">
        <v>11.000000999999999</v>
      </c>
      <c r="K752" s="35">
        <v>10</v>
      </c>
      <c r="L752" s="35">
        <v>1</v>
      </c>
      <c r="M752" s="35"/>
      <c r="N752" s="35">
        <v>7.0000004999999996</v>
      </c>
      <c r="O752" s="35">
        <v>8</v>
      </c>
      <c r="P752" s="35">
        <v>2</v>
      </c>
      <c r="Q752" s="35"/>
      <c r="R752" s="34">
        <f t="shared" si="309"/>
        <v>0.5</v>
      </c>
      <c r="S752" s="34">
        <f t="shared" si="297"/>
        <v>1.038</v>
      </c>
      <c r="T752" s="34">
        <f t="shared" si="298"/>
        <v>0.52286004021999999</v>
      </c>
      <c r="U752" s="34">
        <f t="shared" si="310"/>
        <v>-1.1068</v>
      </c>
      <c r="V752" s="15">
        <f t="shared" si="311"/>
        <v>0.24846794868262756</v>
      </c>
      <c r="W752" s="34">
        <f t="shared" si="299"/>
        <v>2.7331476839768518</v>
      </c>
      <c r="X752" s="34">
        <f t="shared" si="300"/>
        <v>1.2900000000000023E-2</v>
      </c>
      <c r="Y752" s="15">
        <f t="shared" si="312"/>
        <v>0.50322495527805666</v>
      </c>
      <c r="Z752" s="34">
        <f t="shared" si="301"/>
        <v>5.0322495527805664</v>
      </c>
      <c r="AA752" s="34">
        <f t="shared" si="302"/>
        <v>-0.3819999999999999</v>
      </c>
      <c r="AB752" s="15">
        <f t="shared" si="313"/>
        <v>0.40564461209270181</v>
      </c>
      <c r="AC752" s="34">
        <f t="shared" si="303"/>
        <v>0.40564461209270181</v>
      </c>
      <c r="AD752" s="34">
        <f t="shared" si="314"/>
        <v>-0.79680000000000006</v>
      </c>
      <c r="AE752" s="15">
        <f t="shared" si="315"/>
        <v>0.31071044569635931</v>
      </c>
      <c r="AF752" s="34">
        <f t="shared" si="304"/>
        <v>2.1749732752297377</v>
      </c>
      <c r="AG752" s="34">
        <f t="shared" si="305"/>
        <v>0.80779999999999985</v>
      </c>
      <c r="AH752" s="15">
        <f t="shared" si="316"/>
        <v>0.69164049960599694</v>
      </c>
      <c r="AI752" s="34">
        <f t="shared" si="306"/>
        <v>5.5331239968479755</v>
      </c>
      <c r="AJ752" s="34">
        <f t="shared" si="307"/>
        <v>4.2000000000000925E-3</v>
      </c>
      <c r="AK752" s="15">
        <f t="shared" si="317"/>
        <v>0.50104999845650278</v>
      </c>
      <c r="AL752" s="34">
        <f t="shared" si="308"/>
        <v>1.0020999969130056</v>
      </c>
      <c r="AM752" s="35">
        <f t="shared" si="318"/>
        <v>25.000001099999999</v>
      </c>
      <c r="AN752" s="35">
        <f t="shared" si="319"/>
        <v>10.231901889070121</v>
      </c>
      <c r="AO752" s="35">
        <f t="shared" si="320"/>
        <v>14.768099210929877</v>
      </c>
      <c r="AP752" s="35">
        <f t="shared" si="321"/>
        <v>17.000000499999999</v>
      </c>
      <c r="AQ752" s="35">
        <f t="shared" si="322"/>
        <v>8.7101972689907186</v>
      </c>
      <c r="AR752" s="35">
        <f t="shared" si="323"/>
        <v>8.2898032310092802</v>
      </c>
    </row>
    <row r="753" spans="6:44" ht="15.75">
      <c r="F753">
        <v>1160</v>
      </c>
      <c r="G753" s="35">
        <v>0.2</v>
      </c>
      <c r="H753" s="35">
        <v>1.2</v>
      </c>
      <c r="I753" s="35">
        <v>2.3000001999999999</v>
      </c>
      <c r="J753" s="35">
        <v>4</v>
      </c>
      <c r="K753" s="35">
        <v>2.4</v>
      </c>
      <c r="L753" s="35">
        <v>0</v>
      </c>
      <c r="M753" s="35"/>
      <c r="N753" s="35">
        <v>0.1</v>
      </c>
      <c r="O753" s="35">
        <v>0.1</v>
      </c>
      <c r="P753" s="35">
        <v>0</v>
      </c>
      <c r="Q753" s="35"/>
      <c r="R753" s="34">
        <f t="shared" si="309"/>
        <v>0.2</v>
      </c>
      <c r="S753" s="34">
        <f t="shared" si="297"/>
        <v>1.038</v>
      </c>
      <c r="T753" s="34">
        <f t="shared" si="298"/>
        <v>0.92506008043999999</v>
      </c>
      <c r="U753" s="34">
        <f t="shared" si="310"/>
        <v>-1.1068</v>
      </c>
      <c r="V753" s="15">
        <f t="shared" si="311"/>
        <v>0.24846794868262756</v>
      </c>
      <c r="W753" s="34">
        <f t="shared" si="299"/>
        <v>0.99387179473051024</v>
      </c>
      <c r="X753" s="34">
        <f t="shared" si="300"/>
        <v>1.2900000000000023E-2</v>
      </c>
      <c r="Y753" s="15">
        <f t="shared" si="312"/>
        <v>0.50322495527805666</v>
      </c>
      <c r="Z753" s="34">
        <f t="shared" si="301"/>
        <v>1.2077398926673359</v>
      </c>
      <c r="AA753" s="34">
        <f t="shared" si="302"/>
        <v>-0.3819999999999999</v>
      </c>
      <c r="AB753" s="15">
        <f t="shared" si="313"/>
        <v>0.40564461209270181</v>
      </c>
      <c r="AC753" s="34">
        <f t="shared" si="303"/>
        <v>0</v>
      </c>
      <c r="AD753" s="34">
        <f t="shared" si="314"/>
        <v>-0.79680000000000006</v>
      </c>
      <c r="AE753" s="15">
        <f t="shared" si="315"/>
        <v>0.31071044569635931</v>
      </c>
      <c r="AF753" s="34">
        <f t="shared" si="304"/>
        <v>3.1071044569635931E-2</v>
      </c>
      <c r="AG753" s="34">
        <f t="shared" si="305"/>
        <v>0.80779999999999985</v>
      </c>
      <c r="AH753" s="15">
        <f t="shared" si="316"/>
        <v>0.69164049960599694</v>
      </c>
      <c r="AI753" s="34">
        <f t="shared" si="306"/>
        <v>6.9164049960599702E-2</v>
      </c>
      <c r="AJ753" s="34">
        <f t="shared" si="307"/>
        <v>4.2000000000000925E-3</v>
      </c>
      <c r="AK753" s="15">
        <f t="shared" si="317"/>
        <v>0.50104999845650278</v>
      </c>
      <c r="AL753" s="34">
        <f t="shared" si="308"/>
        <v>0</v>
      </c>
      <c r="AM753" s="35">
        <f t="shared" si="318"/>
        <v>10.1000002</v>
      </c>
      <c r="AN753" s="35">
        <f t="shared" si="319"/>
        <v>4.3646717678378462</v>
      </c>
      <c r="AO753" s="35">
        <f t="shared" si="320"/>
        <v>5.735328432162154</v>
      </c>
      <c r="AP753" s="35">
        <f t="shared" si="321"/>
        <v>0.2</v>
      </c>
      <c r="AQ753" s="35">
        <f t="shared" si="322"/>
        <v>0.10023509453023563</v>
      </c>
      <c r="AR753" s="35">
        <f t="shared" si="323"/>
        <v>9.9764905469764381E-2</v>
      </c>
    </row>
    <row r="754" spans="6:44" ht="15.75">
      <c r="F754">
        <v>1161</v>
      </c>
      <c r="G754" s="35">
        <v>0.2</v>
      </c>
      <c r="H754" s="35">
        <v>1.2</v>
      </c>
      <c r="I754" s="35">
        <v>2.3000001999999999</v>
      </c>
      <c r="J754" s="35">
        <v>1.3000001000000001</v>
      </c>
      <c r="K754" s="35">
        <v>1.4000001</v>
      </c>
      <c r="L754" s="35">
        <v>0</v>
      </c>
      <c r="M754" s="35"/>
      <c r="N754" s="35">
        <v>1</v>
      </c>
      <c r="O754" s="35">
        <v>1</v>
      </c>
      <c r="P754" s="35">
        <v>0</v>
      </c>
      <c r="Q754" s="35"/>
      <c r="R754" s="34">
        <f t="shared" si="309"/>
        <v>0.2</v>
      </c>
      <c r="S754" s="34">
        <f t="shared" si="297"/>
        <v>1.038</v>
      </c>
      <c r="T754" s="34">
        <f t="shared" si="298"/>
        <v>0.92506008043999999</v>
      </c>
      <c r="U754" s="34">
        <f t="shared" si="310"/>
        <v>-1.1068</v>
      </c>
      <c r="V754" s="15">
        <f t="shared" si="311"/>
        <v>0.24846794868262756</v>
      </c>
      <c r="W754" s="34">
        <f t="shared" si="299"/>
        <v>0.32300835813421075</v>
      </c>
      <c r="X754" s="34">
        <f t="shared" si="300"/>
        <v>1.2900000000000023E-2</v>
      </c>
      <c r="Y754" s="15">
        <f t="shared" si="312"/>
        <v>0.50322495527805666</v>
      </c>
      <c r="Z754" s="34">
        <f t="shared" si="301"/>
        <v>0.70451498771177479</v>
      </c>
      <c r="AA754" s="34">
        <f t="shared" si="302"/>
        <v>-0.3819999999999999</v>
      </c>
      <c r="AB754" s="15">
        <f t="shared" si="313"/>
        <v>0.40564461209270181</v>
      </c>
      <c r="AC754" s="34">
        <f t="shared" si="303"/>
        <v>0</v>
      </c>
      <c r="AD754" s="34">
        <f t="shared" si="314"/>
        <v>-0.79680000000000006</v>
      </c>
      <c r="AE754" s="15">
        <f t="shared" si="315"/>
        <v>0.31071044569635931</v>
      </c>
      <c r="AF754" s="34">
        <f t="shared" si="304"/>
        <v>0.31071044569635931</v>
      </c>
      <c r="AG754" s="34">
        <f t="shared" si="305"/>
        <v>0.80779999999999985</v>
      </c>
      <c r="AH754" s="15">
        <f t="shared" si="316"/>
        <v>0.69164049960599694</v>
      </c>
      <c r="AI754" s="34">
        <f t="shared" si="306"/>
        <v>0.69164049960599694</v>
      </c>
      <c r="AJ754" s="34">
        <f t="shared" si="307"/>
        <v>4.2000000000000925E-3</v>
      </c>
      <c r="AK754" s="15">
        <f t="shared" si="317"/>
        <v>0.50104999845650278</v>
      </c>
      <c r="AL754" s="34">
        <f t="shared" si="308"/>
        <v>0</v>
      </c>
      <c r="AM754" s="35">
        <f t="shared" si="318"/>
        <v>6.4000003999999997</v>
      </c>
      <c r="AN754" s="35">
        <f t="shared" si="319"/>
        <v>3.1905834262859858</v>
      </c>
      <c r="AO754" s="35">
        <f t="shared" si="320"/>
        <v>3.2094169737140139</v>
      </c>
      <c r="AP754" s="35">
        <f t="shared" si="321"/>
        <v>2</v>
      </c>
      <c r="AQ754" s="35">
        <f t="shared" si="322"/>
        <v>1.0023509453023562</v>
      </c>
      <c r="AR754" s="35">
        <f t="shared" si="323"/>
        <v>0.99764905469764376</v>
      </c>
    </row>
    <row r="755" spans="6:44" ht="15.75">
      <c r="F755">
        <v>1162</v>
      </c>
      <c r="G755" s="35">
        <v>0.1</v>
      </c>
      <c r="H755" s="35">
        <v>1</v>
      </c>
      <c r="I755" s="35">
        <v>2.5</v>
      </c>
      <c r="J755" s="35">
        <v>1.7</v>
      </c>
      <c r="K755" s="35">
        <v>2.5</v>
      </c>
      <c r="L755" s="35">
        <v>0</v>
      </c>
      <c r="M755" s="35"/>
      <c r="N755" s="35">
        <v>2.5</v>
      </c>
      <c r="O755" s="35">
        <v>2.2000000000000002</v>
      </c>
      <c r="P755" s="35">
        <v>0</v>
      </c>
      <c r="Q755" s="35"/>
      <c r="R755" s="34">
        <f t="shared" si="309"/>
        <v>0.1</v>
      </c>
      <c r="S755" s="34">
        <f t="shared" si="297"/>
        <v>0.86499999999999999</v>
      </c>
      <c r="T755" s="34">
        <f t="shared" si="298"/>
        <v>1.0055000000000001</v>
      </c>
      <c r="U755" s="34">
        <f t="shared" si="310"/>
        <v>-1.1068</v>
      </c>
      <c r="V755" s="15">
        <f t="shared" si="311"/>
        <v>0.24846794868262756</v>
      </c>
      <c r="W755" s="34">
        <f t="shared" si="299"/>
        <v>0.42239551276046683</v>
      </c>
      <c r="X755" s="34">
        <f t="shared" si="300"/>
        <v>1.2900000000000023E-2</v>
      </c>
      <c r="Y755" s="15">
        <f t="shared" si="312"/>
        <v>0.50322495527805666</v>
      </c>
      <c r="Z755" s="34">
        <f t="shared" si="301"/>
        <v>1.2580623881951416</v>
      </c>
      <c r="AA755" s="34">
        <f t="shared" si="302"/>
        <v>-0.3819999999999999</v>
      </c>
      <c r="AB755" s="15">
        <f t="shared" si="313"/>
        <v>0.40564461209270181</v>
      </c>
      <c r="AC755" s="34">
        <f t="shared" si="303"/>
        <v>0</v>
      </c>
      <c r="AD755" s="34">
        <f t="shared" si="314"/>
        <v>-0.79680000000000006</v>
      </c>
      <c r="AE755" s="15">
        <f t="shared" si="315"/>
        <v>0.31071044569635931</v>
      </c>
      <c r="AF755" s="34">
        <f t="shared" si="304"/>
        <v>0.77677611424089821</v>
      </c>
      <c r="AG755" s="34">
        <f t="shared" si="305"/>
        <v>0.80779999999999985</v>
      </c>
      <c r="AH755" s="15">
        <f t="shared" si="316"/>
        <v>0.69164049960599694</v>
      </c>
      <c r="AI755" s="34">
        <f t="shared" si="306"/>
        <v>1.5216090991331934</v>
      </c>
      <c r="AJ755" s="34">
        <f t="shared" si="307"/>
        <v>4.2000000000000925E-3</v>
      </c>
      <c r="AK755" s="15">
        <f t="shared" si="317"/>
        <v>0.50104999845650278</v>
      </c>
      <c r="AL755" s="34">
        <f t="shared" si="308"/>
        <v>0</v>
      </c>
      <c r="AM755" s="35">
        <f t="shared" si="318"/>
        <v>7.8</v>
      </c>
      <c r="AN755" s="35">
        <f t="shared" si="319"/>
        <v>3.6509579009556083</v>
      </c>
      <c r="AO755" s="35">
        <f t="shared" si="320"/>
        <v>4.1490420990443919</v>
      </c>
      <c r="AP755" s="35">
        <f t="shared" si="321"/>
        <v>4.7</v>
      </c>
      <c r="AQ755" s="35">
        <f t="shared" si="322"/>
        <v>2.2983852133740914</v>
      </c>
      <c r="AR755" s="35">
        <f t="shared" si="323"/>
        <v>2.4016147866259088</v>
      </c>
    </row>
    <row r="756" spans="6:44" ht="15.75">
      <c r="F756">
        <v>1163</v>
      </c>
      <c r="G756" s="35">
        <v>0.1</v>
      </c>
      <c r="H756" s="35">
        <v>1</v>
      </c>
      <c r="I756" s="35">
        <v>2.5</v>
      </c>
      <c r="J756" s="35">
        <v>1.5000001000000001</v>
      </c>
      <c r="K756" s="35">
        <v>1.5000001000000001</v>
      </c>
      <c r="L756" s="35">
        <v>0.5</v>
      </c>
      <c r="M756" s="35"/>
      <c r="N756" s="35">
        <v>0.6</v>
      </c>
      <c r="O756" s="35">
        <v>1.5000001000000001</v>
      </c>
      <c r="P756" s="35">
        <v>0</v>
      </c>
      <c r="Q756" s="35"/>
      <c r="R756" s="34">
        <f t="shared" si="309"/>
        <v>0.1</v>
      </c>
      <c r="S756" s="34">
        <f t="shared" si="297"/>
        <v>0.86499999999999999</v>
      </c>
      <c r="T756" s="34">
        <f t="shared" si="298"/>
        <v>1.0055000000000001</v>
      </c>
      <c r="U756" s="34">
        <f t="shared" si="310"/>
        <v>-1.1068</v>
      </c>
      <c r="V756" s="15">
        <f t="shared" si="311"/>
        <v>0.24846794868262756</v>
      </c>
      <c r="W756" s="34">
        <f t="shared" si="299"/>
        <v>0.37270194787073624</v>
      </c>
      <c r="X756" s="34">
        <f t="shared" si="300"/>
        <v>1.2900000000000023E-2</v>
      </c>
      <c r="Y756" s="15">
        <f t="shared" si="312"/>
        <v>0.50322495527805666</v>
      </c>
      <c r="Z756" s="34">
        <f t="shared" si="301"/>
        <v>0.75483748323958055</v>
      </c>
      <c r="AA756" s="34">
        <f t="shared" si="302"/>
        <v>-0.3819999999999999</v>
      </c>
      <c r="AB756" s="15">
        <f t="shared" si="313"/>
        <v>0.40564461209270181</v>
      </c>
      <c r="AC756" s="34">
        <f t="shared" si="303"/>
        <v>0.2028223060463509</v>
      </c>
      <c r="AD756" s="34">
        <f t="shared" si="314"/>
        <v>-0.79680000000000006</v>
      </c>
      <c r="AE756" s="15">
        <f t="shared" si="315"/>
        <v>0.31071044569635931</v>
      </c>
      <c r="AF756" s="34">
        <f t="shared" si="304"/>
        <v>0.18642626741781557</v>
      </c>
      <c r="AG756" s="34">
        <f t="shared" si="305"/>
        <v>0.80779999999999985</v>
      </c>
      <c r="AH756" s="15">
        <f t="shared" si="316"/>
        <v>0.69164049960599694</v>
      </c>
      <c r="AI756" s="34">
        <f t="shared" si="306"/>
        <v>1.0374608185730454</v>
      </c>
      <c r="AJ756" s="34">
        <f t="shared" si="307"/>
        <v>4.2000000000000925E-3</v>
      </c>
      <c r="AK756" s="15">
        <f t="shared" si="317"/>
        <v>0.50104999845650278</v>
      </c>
      <c r="AL756" s="34">
        <f t="shared" si="308"/>
        <v>0</v>
      </c>
      <c r="AM756" s="35">
        <f t="shared" si="318"/>
        <v>7.1000002000000002</v>
      </c>
      <c r="AN756" s="35">
        <f t="shared" si="319"/>
        <v>3.3008617371566675</v>
      </c>
      <c r="AO756" s="35">
        <f t="shared" si="320"/>
        <v>3.7991384628433327</v>
      </c>
      <c r="AP756" s="35">
        <f t="shared" si="321"/>
        <v>2.1000000999999999</v>
      </c>
      <c r="AQ756" s="35">
        <f t="shared" si="322"/>
        <v>1.223887085990861</v>
      </c>
      <c r="AR756" s="35">
        <f t="shared" si="323"/>
        <v>0.87611301400913888</v>
      </c>
    </row>
    <row r="757" spans="6:44" ht="15.75">
      <c r="F757">
        <v>1164</v>
      </c>
      <c r="G757" s="35">
        <v>0.5</v>
      </c>
      <c r="H757" s="35">
        <v>1.5000001000000001</v>
      </c>
      <c r="I757" s="35">
        <v>3.1000000999999999</v>
      </c>
      <c r="J757" s="35">
        <v>2.6000000999999999</v>
      </c>
      <c r="K757" s="35">
        <v>3.0000002000000001</v>
      </c>
      <c r="L757" s="35">
        <v>0.5</v>
      </c>
      <c r="M757" s="35"/>
      <c r="N757" s="35">
        <v>0.90000004</v>
      </c>
      <c r="O757" s="35">
        <v>2.1000000999999999</v>
      </c>
      <c r="P757" s="35">
        <v>0.3</v>
      </c>
      <c r="Q757" s="35"/>
      <c r="R757" s="34">
        <f t="shared" si="309"/>
        <v>0.5</v>
      </c>
      <c r="S757" s="34">
        <f t="shared" si="297"/>
        <v>1.2975000864999999</v>
      </c>
      <c r="T757" s="34">
        <f t="shared" si="298"/>
        <v>1.24682004022</v>
      </c>
      <c r="U757" s="34">
        <f t="shared" si="310"/>
        <v>-1.1068</v>
      </c>
      <c r="V757" s="15">
        <f t="shared" si="311"/>
        <v>0.24846794868262756</v>
      </c>
      <c r="W757" s="34">
        <f t="shared" si="299"/>
        <v>0.64601669142162654</v>
      </c>
      <c r="X757" s="34">
        <f t="shared" si="300"/>
        <v>1.2900000000000023E-2</v>
      </c>
      <c r="Y757" s="15">
        <f t="shared" si="312"/>
        <v>0.50322495527805666</v>
      </c>
      <c r="Z757" s="34">
        <f t="shared" si="301"/>
        <v>1.5096749664791611</v>
      </c>
      <c r="AA757" s="34">
        <f t="shared" si="302"/>
        <v>-0.3819999999999999</v>
      </c>
      <c r="AB757" s="15">
        <f t="shared" si="313"/>
        <v>0.40564461209270181</v>
      </c>
      <c r="AC757" s="34">
        <f t="shared" si="303"/>
        <v>0.2028223060463509</v>
      </c>
      <c r="AD757" s="34">
        <f t="shared" si="314"/>
        <v>-0.79680000000000006</v>
      </c>
      <c r="AE757" s="15">
        <f t="shared" si="315"/>
        <v>0.31071044569635931</v>
      </c>
      <c r="AF757" s="34">
        <f t="shared" si="304"/>
        <v>0.27963941355514121</v>
      </c>
      <c r="AG757" s="34">
        <f t="shared" si="305"/>
        <v>0.80779999999999985</v>
      </c>
      <c r="AH757" s="15">
        <f t="shared" si="316"/>
        <v>0.69164049960599694</v>
      </c>
      <c r="AI757" s="34">
        <f t="shared" si="306"/>
        <v>1.4524451183366436</v>
      </c>
      <c r="AJ757" s="34">
        <f t="shared" si="307"/>
        <v>4.2000000000000925E-3</v>
      </c>
      <c r="AK757" s="15">
        <f t="shared" si="317"/>
        <v>0.50104999845650278</v>
      </c>
      <c r="AL757" s="34">
        <f t="shared" si="308"/>
        <v>0.15031499953695082</v>
      </c>
      <c r="AM757" s="35">
        <f t="shared" si="318"/>
        <v>11.2000005</v>
      </c>
      <c r="AN757" s="35">
        <f t="shared" si="319"/>
        <v>5.402834090667139</v>
      </c>
      <c r="AO757" s="35">
        <f t="shared" si="320"/>
        <v>5.7971664093328608</v>
      </c>
      <c r="AP757" s="35">
        <f t="shared" si="321"/>
        <v>3.3000001399999999</v>
      </c>
      <c r="AQ757" s="35">
        <f t="shared" si="322"/>
        <v>1.8823995314287356</v>
      </c>
      <c r="AR757" s="35">
        <f t="shared" si="323"/>
        <v>1.4176006085712642</v>
      </c>
    </row>
    <row r="758" spans="6:44" ht="15.75">
      <c r="F758">
        <v>1165</v>
      </c>
      <c r="G758" s="35">
        <v>0.5</v>
      </c>
      <c r="H758" s="35">
        <v>1.5000001000000001</v>
      </c>
      <c r="I758" s="35">
        <v>3.1000000999999999</v>
      </c>
      <c r="J758" s="35">
        <v>3.9</v>
      </c>
      <c r="K758" s="35">
        <v>5.8</v>
      </c>
      <c r="L758" s="35">
        <v>0.5</v>
      </c>
      <c r="M758" s="35"/>
      <c r="N758" s="35">
        <v>1.6</v>
      </c>
      <c r="O758" s="35">
        <v>2.8000001999999999</v>
      </c>
      <c r="P758" s="35">
        <v>0.3</v>
      </c>
      <c r="Q758" s="35"/>
      <c r="R758" s="34">
        <f t="shared" si="309"/>
        <v>0.5</v>
      </c>
      <c r="S758" s="34">
        <f t="shared" si="297"/>
        <v>1.2975000864999999</v>
      </c>
      <c r="T758" s="34">
        <f t="shared" si="298"/>
        <v>1.24682004022</v>
      </c>
      <c r="U758" s="34">
        <f t="shared" si="310"/>
        <v>-1.1068</v>
      </c>
      <c r="V758" s="15">
        <f t="shared" si="311"/>
        <v>0.24846794868262756</v>
      </c>
      <c r="W758" s="34">
        <f t="shared" si="299"/>
        <v>0.96902499986224744</v>
      </c>
      <c r="X758" s="34">
        <f t="shared" si="300"/>
        <v>1.2900000000000023E-2</v>
      </c>
      <c r="Y758" s="15">
        <f t="shared" si="312"/>
        <v>0.50322495527805666</v>
      </c>
      <c r="Z758" s="34">
        <f t="shared" si="301"/>
        <v>2.9187047406127284</v>
      </c>
      <c r="AA758" s="34">
        <f t="shared" si="302"/>
        <v>-0.3819999999999999</v>
      </c>
      <c r="AB758" s="15">
        <f t="shared" si="313"/>
        <v>0.40564461209270181</v>
      </c>
      <c r="AC758" s="34">
        <f t="shared" si="303"/>
        <v>0.2028223060463509</v>
      </c>
      <c r="AD758" s="34">
        <f t="shared" si="314"/>
        <v>-0.79680000000000006</v>
      </c>
      <c r="AE758" s="15">
        <f t="shared" si="315"/>
        <v>0.31071044569635931</v>
      </c>
      <c r="AF758" s="34">
        <f t="shared" si="304"/>
        <v>0.4971367131141749</v>
      </c>
      <c r="AG758" s="34">
        <f t="shared" si="305"/>
        <v>0.80779999999999985</v>
      </c>
      <c r="AH758" s="15">
        <f t="shared" si="316"/>
        <v>0.69164049960599694</v>
      </c>
      <c r="AI758" s="34">
        <f t="shared" si="306"/>
        <v>1.9365935372248912</v>
      </c>
      <c r="AJ758" s="34">
        <f t="shared" si="307"/>
        <v>4.2000000000000925E-3</v>
      </c>
      <c r="AK758" s="15">
        <f t="shared" si="317"/>
        <v>0.50104999845650278</v>
      </c>
      <c r="AL758" s="34">
        <f t="shared" si="308"/>
        <v>0.15031499953695082</v>
      </c>
      <c r="AM758" s="35">
        <f t="shared" si="318"/>
        <v>15.300000199999999</v>
      </c>
      <c r="AN758" s="35">
        <f t="shared" si="319"/>
        <v>7.1348721732413267</v>
      </c>
      <c r="AO758" s="35">
        <f t="shared" si="320"/>
        <v>8.1651280267586728</v>
      </c>
      <c r="AP758" s="35">
        <f t="shared" si="321"/>
        <v>4.7000001999999999</v>
      </c>
      <c r="AQ758" s="35">
        <f t="shared" si="322"/>
        <v>2.5840452498760169</v>
      </c>
      <c r="AR758" s="35">
        <f t="shared" si="323"/>
        <v>2.1159549501239829</v>
      </c>
    </row>
    <row r="759" spans="6:44" ht="15.75">
      <c r="F759">
        <v>1166</v>
      </c>
      <c r="G759" s="35">
        <v>0.2</v>
      </c>
      <c r="H759" s="35">
        <v>0.6</v>
      </c>
      <c r="I759" s="35">
        <v>0.8</v>
      </c>
      <c r="J759" s="35">
        <v>0.1</v>
      </c>
      <c r="K759" s="35">
        <v>1.3000001000000001</v>
      </c>
      <c r="L759" s="35">
        <v>0</v>
      </c>
      <c r="M759" s="35"/>
      <c r="N759" s="35">
        <v>0</v>
      </c>
      <c r="O759" s="35">
        <v>0.5</v>
      </c>
      <c r="P759" s="35">
        <v>0</v>
      </c>
      <c r="Q759" s="35"/>
      <c r="R759" s="34">
        <f t="shared" si="309"/>
        <v>0.2</v>
      </c>
      <c r="S759" s="34">
        <f t="shared" si="297"/>
        <v>0.51900000000000002</v>
      </c>
      <c r="T759" s="34">
        <f t="shared" si="298"/>
        <v>0.32176000000000005</v>
      </c>
      <c r="U759" s="34">
        <f t="shared" si="310"/>
        <v>-1.1068</v>
      </c>
      <c r="V759" s="15">
        <f t="shared" si="311"/>
        <v>0.24846794868262756</v>
      </c>
      <c r="W759" s="34">
        <f t="shared" si="299"/>
        <v>2.4846794868262759E-2</v>
      </c>
      <c r="X759" s="34">
        <f t="shared" si="300"/>
        <v>1.2900000000000023E-2</v>
      </c>
      <c r="Y759" s="15">
        <f t="shared" si="312"/>
        <v>0.50322495527805666</v>
      </c>
      <c r="Z759" s="34">
        <f t="shared" si="301"/>
        <v>0.65419249218396924</v>
      </c>
      <c r="AA759" s="34">
        <f t="shared" si="302"/>
        <v>-0.3819999999999999</v>
      </c>
      <c r="AB759" s="15">
        <f t="shared" si="313"/>
        <v>0.40564461209270181</v>
      </c>
      <c r="AC759" s="34">
        <f t="shared" si="303"/>
        <v>0</v>
      </c>
      <c r="AD759" s="34">
        <f t="shared" si="314"/>
        <v>-0.79680000000000006</v>
      </c>
      <c r="AE759" s="15">
        <f t="shared" si="315"/>
        <v>0.31071044569635931</v>
      </c>
      <c r="AF759" s="34">
        <f t="shared" si="304"/>
        <v>0</v>
      </c>
      <c r="AG759" s="34">
        <f t="shared" si="305"/>
        <v>0.80779999999999985</v>
      </c>
      <c r="AH759" s="15">
        <f t="shared" si="316"/>
        <v>0.69164049960599694</v>
      </c>
      <c r="AI759" s="34">
        <f t="shared" si="306"/>
        <v>0.34582024980299847</v>
      </c>
      <c r="AJ759" s="34">
        <f t="shared" si="307"/>
        <v>4.2000000000000925E-3</v>
      </c>
      <c r="AK759" s="15">
        <f t="shared" si="317"/>
        <v>0.50104999845650278</v>
      </c>
      <c r="AL759" s="34">
        <f t="shared" si="308"/>
        <v>0</v>
      </c>
      <c r="AM759" s="35">
        <f t="shared" si="318"/>
        <v>3.0000001000000003</v>
      </c>
      <c r="AN759" s="35">
        <f t="shared" si="319"/>
        <v>1.7197992870522321</v>
      </c>
      <c r="AO759" s="35">
        <f t="shared" si="320"/>
        <v>1.2802008129477682</v>
      </c>
      <c r="AP759" s="35">
        <f t="shared" si="321"/>
        <v>0.5</v>
      </c>
      <c r="AQ759" s="35">
        <f t="shared" si="322"/>
        <v>0.34582024980299847</v>
      </c>
      <c r="AR759" s="35">
        <f t="shared" si="323"/>
        <v>0.15417975019700153</v>
      </c>
    </row>
    <row r="760" spans="6:44" ht="15.75">
      <c r="F760">
        <v>1167</v>
      </c>
      <c r="G760" s="35">
        <v>1.4000001</v>
      </c>
      <c r="H760" s="35">
        <v>2.5</v>
      </c>
      <c r="I760" s="35">
        <v>3.0000002000000001</v>
      </c>
      <c r="J760" s="35">
        <v>4</v>
      </c>
      <c r="K760" s="35">
        <v>4</v>
      </c>
      <c r="L760" s="35">
        <v>1</v>
      </c>
      <c r="M760" s="35"/>
      <c r="N760" s="35">
        <v>1</v>
      </c>
      <c r="O760" s="35">
        <v>2</v>
      </c>
      <c r="P760" s="35">
        <v>3.0000002000000001</v>
      </c>
      <c r="Q760" s="35"/>
      <c r="R760" s="34">
        <f t="shared" si="309"/>
        <v>1.4000001</v>
      </c>
      <c r="S760" s="34">
        <f t="shared" si="297"/>
        <v>2.1625000000000001</v>
      </c>
      <c r="T760" s="34">
        <f t="shared" si="298"/>
        <v>1.2066000804400001</v>
      </c>
      <c r="U760" s="34">
        <f t="shared" si="310"/>
        <v>-1.1068</v>
      </c>
      <c r="V760" s="15">
        <f t="shared" si="311"/>
        <v>0.24846794868262756</v>
      </c>
      <c r="W760" s="34">
        <f t="shared" si="299"/>
        <v>0.99387179473051024</v>
      </c>
      <c r="X760" s="34">
        <f t="shared" si="300"/>
        <v>1.2900000000000023E-2</v>
      </c>
      <c r="Y760" s="15">
        <f t="shared" si="312"/>
        <v>0.50322495527805666</v>
      </c>
      <c r="Z760" s="34">
        <f t="shared" si="301"/>
        <v>2.0128998211122267</v>
      </c>
      <c r="AA760" s="34">
        <f t="shared" si="302"/>
        <v>-0.3819999999999999</v>
      </c>
      <c r="AB760" s="15">
        <f t="shared" si="313"/>
        <v>0.40564461209270181</v>
      </c>
      <c r="AC760" s="34">
        <f t="shared" si="303"/>
        <v>0.40564461209270181</v>
      </c>
      <c r="AD760" s="34">
        <f t="shared" si="314"/>
        <v>-0.79680000000000006</v>
      </c>
      <c r="AE760" s="15">
        <f t="shared" si="315"/>
        <v>0.31071044569635931</v>
      </c>
      <c r="AF760" s="34">
        <f t="shared" si="304"/>
        <v>0.31071044569635931</v>
      </c>
      <c r="AG760" s="34">
        <f t="shared" si="305"/>
        <v>0.80779999999999985</v>
      </c>
      <c r="AH760" s="15">
        <f t="shared" si="316"/>
        <v>0.69164049960599694</v>
      </c>
      <c r="AI760" s="34">
        <f t="shared" si="306"/>
        <v>1.3832809992119939</v>
      </c>
      <c r="AJ760" s="34">
        <f t="shared" si="307"/>
        <v>4.2000000000000925E-3</v>
      </c>
      <c r="AK760" s="15">
        <f t="shared" si="317"/>
        <v>0.50104999845650278</v>
      </c>
      <c r="AL760" s="34">
        <f t="shared" si="308"/>
        <v>1.5031500955795081</v>
      </c>
      <c r="AM760" s="35">
        <f t="shared" si="318"/>
        <v>15.9000003</v>
      </c>
      <c r="AN760" s="35">
        <f t="shared" si="319"/>
        <v>8.1815164083754404</v>
      </c>
      <c r="AO760" s="35">
        <f t="shared" si="320"/>
        <v>7.7184838916245599</v>
      </c>
      <c r="AP760" s="35">
        <f t="shared" si="321"/>
        <v>6.0000002000000006</v>
      </c>
      <c r="AQ760" s="35">
        <f t="shared" si="322"/>
        <v>3.1971415404878614</v>
      </c>
      <c r="AR760" s="35">
        <f t="shared" si="323"/>
        <v>2.8028586595121392</v>
      </c>
    </row>
    <row r="761" spans="6:44" ht="15.75">
      <c r="F761">
        <v>1168</v>
      </c>
      <c r="G761" s="35">
        <v>0.6</v>
      </c>
      <c r="H761" s="35">
        <v>0.6</v>
      </c>
      <c r="I761" s="35">
        <v>0.8</v>
      </c>
      <c r="J761" s="35">
        <v>0.1</v>
      </c>
      <c r="K761" s="35">
        <v>0.90000004</v>
      </c>
      <c r="L761" s="35">
        <v>0</v>
      </c>
      <c r="M761" s="35"/>
      <c r="N761" s="35">
        <v>0</v>
      </c>
      <c r="O761" s="35">
        <v>0.5</v>
      </c>
      <c r="P761" s="35">
        <v>0</v>
      </c>
      <c r="Q761" s="35"/>
      <c r="R761" s="34">
        <f t="shared" si="309"/>
        <v>0.6</v>
      </c>
      <c r="S761" s="34">
        <f t="shared" si="297"/>
        <v>0.51900000000000002</v>
      </c>
      <c r="T761" s="34">
        <f t="shared" si="298"/>
        <v>0.32176000000000005</v>
      </c>
      <c r="U761" s="34">
        <f t="shared" si="310"/>
        <v>-1.1068</v>
      </c>
      <c r="V761" s="15">
        <f t="shared" si="311"/>
        <v>0.24846794868262756</v>
      </c>
      <c r="W761" s="34">
        <f t="shared" si="299"/>
        <v>2.4846794868262759E-2</v>
      </c>
      <c r="X761" s="34">
        <f t="shared" si="300"/>
        <v>1.2900000000000023E-2</v>
      </c>
      <c r="Y761" s="15">
        <f t="shared" si="312"/>
        <v>0.50322495527805666</v>
      </c>
      <c r="Z761" s="34">
        <f t="shared" si="301"/>
        <v>0.4529024798792492</v>
      </c>
      <c r="AA761" s="34">
        <f t="shared" si="302"/>
        <v>-0.3819999999999999</v>
      </c>
      <c r="AB761" s="15">
        <f t="shared" si="313"/>
        <v>0.40564461209270181</v>
      </c>
      <c r="AC761" s="34">
        <f t="shared" si="303"/>
        <v>0</v>
      </c>
      <c r="AD761" s="34">
        <f t="shared" si="314"/>
        <v>-0.79680000000000006</v>
      </c>
      <c r="AE761" s="15">
        <f t="shared" si="315"/>
        <v>0.31071044569635931</v>
      </c>
      <c r="AF761" s="34">
        <f t="shared" si="304"/>
        <v>0</v>
      </c>
      <c r="AG761" s="34">
        <f t="shared" si="305"/>
        <v>0.80779999999999985</v>
      </c>
      <c r="AH761" s="15">
        <f t="shared" si="316"/>
        <v>0.69164049960599694</v>
      </c>
      <c r="AI761" s="34">
        <f t="shared" si="306"/>
        <v>0.34582024980299847</v>
      </c>
      <c r="AJ761" s="34">
        <f t="shared" si="307"/>
        <v>4.2000000000000925E-3</v>
      </c>
      <c r="AK761" s="15">
        <f t="shared" si="317"/>
        <v>0.50104999845650278</v>
      </c>
      <c r="AL761" s="34">
        <f t="shared" si="308"/>
        <v>0</v>
      </c>
      <c r="AM761" s="35">
        <f t="shared" si="318"/>
        <v>3.0000000400000002</v>
      </c>
      <c r="AN761" s="35">
        <f t="shared" si="319"/>
        <v>1.9185092747475119</v>
      </c>
      <c r="AO761" s="35">
        <f t="shared" si="320"/>
        <v>1.0814907652524883</v>
      </c>
      <c r="AP761" s="35">
        <f t="shared" si="321"/>
        <v>0.5</v>
      </c>
      <c r="AQ761" s="35">
        <f t="shared" si="322"/>
        <v>0.34582024980299847</v>
      </c>
      <c r="AR761" s="35">
        <f t="shared" si="323"/>
        <v>0.15417975019700153</v>
      </c>
    </row>
    <row r="762" spans="6:44" ht="15.75">
      <c r="F762">
        <v>1169</v>
      </c>
      <c r="G762" s="35">
        <v>0.6</v>
      </c>
      <c r="H762" s="35">
        <v>0.6</v>
      </c>
      <c r="I762" s="35">
        <v>0.8</v>
      </c>
      <c r="J762" s="35">
        <v>0.1</v>
      </c>
      <c r="K762" s="35">
        <v>0.90000004</v>
      </c>
      <c r="L762" s="35">
        <v>0</v>
      </c>
      <c r="M762" s="35"/>
      <c r="N762" s="35">
        <v>0</v>
      </c>
      <c r="O762" s="35">
        <v>0.5</v>
      </c>
      <c r="P762" s="35">
        <v>0</v>
      </c>
      <c r="Q762" s="35"/>
      <c r="R762" s="34">
        <f t="shared" si="309"/>
        <v>0.6</v>
      </c>
      <c r="S762" s="34">
        <f t="shared" si="297"/>
        <v>0.51900000000000002</v>
      </c>
      <c r="T762" s="34">
        <f t="shared" si="298"/>
        <v>0.32176000000000005</v>
      </c>
      <c r="U762" s="34">
        <f t="shared" si="310"/>
        <v>-1.1068</v>
      </c>
      <c r="V762" s="15">
        <f t="shared" si="311"/>
        <v>0.24846794868262756</v>
      </c>
      <c r="W762" s="34">
        <f t="shared" si="299"/>
        <v>2.4846794868262759E-2</v>
      </c>
      <c r="X762" s="34">
        <f t="shared" si="300"/>
        <v>1.2900000000000023E-2</v>
      </c>
      <c r="Y762" s="15">
        <f t="shared" si="312"/>
        <v>0.50322495527805666</v>
      </c>
      <c r="Z762" s="34">
        <f t="shared" si="301"/>
        <v>0.4529024798792492</v>
      </c>
      <c r="AA762" s="34">
        <f t="shared" si="302"/>
        <v>-0.3819999999999999</v>
      </c>
      <c r="AB762" s="15">
        <f t="shared" si="313"/>
        <v>0.40564461209270181</v>
      </c>
      <c r="AC762" s="34">
        <f t="shared" si="303"/>
        <v>0</v>
      </c>
      <c r="AD762" s="34">
        <f t="shared" si="314"/>
        <v>-0.79680000000000006</v>
      </c>
      <c r="AE762" s="15">
        <f t="shared" si="315"/>
        <v>0.31071044569635931</v>
      </c>
      <c r="AF762" s="34">
        <f t="shared" si="304"/>
        <v>0</v>
      </c>
      <c r="AG762" s="34">
        <f t="shared" si="305"/>
        <v>0.80779999999999985</v>
      </c>
      <c r="AH762" s="15">
        <f t="shared" si="316"/>
        <v>0.69164049960599694</v>
      </c>
      <c r="AI762" s="34">
        <f t="shared" si="306"/>
        <v>0.34582024980299847</v>
      </c>
      <c r="AJ762" s="34">
        <f t="shared" si="307"/>
        <v>4.2000000000000925E-3</v>
      </c>
      <c r="AK762" s="15">
        <f t="shared" si="317"/>
        <v>0.50104999845650278</v>
      </c>
      <c r="AL762" s="34">
        <f t="shared" si="308"/>
        <v>0</v>
      </c>
      <c r="AM762" s="35">
        <f t="shared" si="318"/>
        <v>3.0000000400000002</v>
      </c>
      <c r="AN762" s="35">
        <f t="shared" si="319"/>
        <v>1.9185092747475119</v>
      </c>
      <c r="AO762" s="35">
        <f t="shared" si="320"/>
        <v>1.0814907652524883</v>
      </c>
      <c r="AP762" s="35">
        <f t="shared" si="321"/>
        <v>0.5</v>
      </c>
      <c r="AQ762" s="35">
        <f t="shared" si="322"/>
        <v>0.34582024980299847</v>
      </c>
      <c r="AR762" s="35">
        <f t="shared" si="323"/>
        <v>0.15417975019700153</v>
      </c>
    </row>
    <row r="763" spans="6:44" ht="15.75">
      <c r="F763">
        <v>1170</v>
      </c>
      <c r="G763" s="35">
        <v>0.4</v>
      </c>
      <c r="H763" s="35">
        <v>0.4</v>
      </c>
      <c r="I763" s="35">
        <v>1.8000001000000001</v>
      </c>
      <c r="J763" s="35">
        <v>0.5</v>
      </c>
      <c r="K763" s="35">
        <v>0.5</v>
      </c>
      <c r="L763" s="35">
        <v>0</v>
      </c>
      <c r="M763" s="35"/>
      <c r="N763" s="35">
        <v>0</v>
      </c>
      <c r="O763" s="35">
        <v>0.5</v>
      </c>
      <c r="P763" s="35">
        <v>0</v>
      </c>
      <c r="Q763" s="35"/>
      <c r="R763" s="34">
        <f t="shared" si="309"/>
        <v>0.4</v>
      </c>
      <c r="S763" s="34">
        <f t="shared" si="297"/>
        <v>0.34600000000000003</v>
      </c>
      <c r="T763" s="34">
        <f t="shared" si="298"/>
        <v>0.72396004022000005</v>
      </c>
      <c r="U763" s="34">
        <f t="shared" si="310"/>
        <v>-1.1068</v>
      </c>
      <c r="V763" s="15">
        <f t="shared" si="311"/>
        <v>0.24846794868262756</v>
      </c>
      <c r="W763" s="34">
        <f t="shared" si="299"/>
        <v>0.12423397434131378</v>
      </c>
      <c r="X763" s="34">
        <f t="shared" si="300"/>
        <v>1.2900000000000023E-2</v>
      </c>
      <c r="Y763" s="15">
        <f t="shared" si="312"/>
        <v>0.50322495527805666</v>
      </c>
      <c r="Z763" s="34">
        <f t="shared" si="301"/>
        <v>0.25161247763902833</v>
      </c>
      <c r="AA763" s="34">
        <f t="shared" si="302"/>
        <v>-0.3819999999999999</v>
      </c>
      <c r="AB763" s="15">
        <f t="shared" si="313"/>
        <v>0.40564461209270181</v>
      </c>
      <c r="AC763" s="34">
        <f t="shared" si="303"/>
        <v>0</v>
      </c>
      <c r="AD763" s="34">
        <f t="shared" si="314"/>
        <v>-0.79680000000000006</v>
      </c>
      <c r="AE763" s="15">
        <f t="shared" si="315"/>
        <v>0.31071044569635931</v>
      </c>
      <c r="AF763" s="34">
        <f t="shared" si="304"/>
        <v>0</v>
      </c>
      <c r="AG763" s="34">
        <f t="shared" si="305"/>
        <v>0.80779999999999985</v>
      </c>
      <c r="AH763" s="15">
        <f t="shared" si="316"/>
        <v>0.69164049960599694</v>
      </c>
      <c r="AI763" s="34">
        <f t="shared" si="306"/>
        <v>0.34582024980299847</v>
      </c>
      <c r="AJ763" s="34">
        <f t="shared" si="307"/>
        <v>4.2000000000000925E-3</v>
      </c>
      <c r="AK763" s="15">
        <f t="shared" si="317"/>
        <v>0.50104999845650278</v>
      </c>
      <c r="AL763" s="34">
        <f t="shared" si="308"/>
        <v>0</v>
      </c>
      <c r="AM763" s="35">
        <f t="shared" si="318"/>
        <v>3.6000000999999999</v>
      </c>
      <c r="AN763" s="35">
        <f t="shared" si="319"/>
        <v>1.8458064922003421</v>
      </c>
      <c r="AO763" s="35">
        <f t="shared" si="320"/>
        <v>1.7541936077996578</v>
      </c>
      <c r="AP763" s="35">
        <f t="shared" si="321"/>
        <v>0.5</v>
      </c>
      <c r="AQ763" s="35">
        <f t="shared" si="322"/>
        <v>0.34582024980299847</v>
      </c>
      <c r="AR763" s="35">
        <f t="shared" si="323"/>
        <v>0.15417975019700153</v>
      </c>
    </row>
    <row r="764" spans="6:44" ht="15.75">
      <c r="F764">
        <v>1171</v>
      </c>
      <c r="G764" s="35">
        <v>1</v>
      </c>
      <c r="H764" s="35">
        <v>1.5000001000000001</v>
      </c>
      <c r="I764" s="35">
        <v>2</v>
      </c>
      <c r="J764" s="35">
        <v>3.0000002000000001</v>
      </c>
      <c r="K764" s="35">
        <v>2.5</v>
      </c>
      <c r="L764" s="35">
        <v>1</v>
      </c>
      <c r="M764" s="35"/>
      <c r="N764" s="35">
        <v>2</v>
      </c>
      <c r="O764" s="35">
        <v>1.5000001000000001</v>
      </c>
      <c r="P764" s="35">
        <v>0</v>
      </c>
      <c r="Q764" s="35"/>
      <c r="R764" s="34">
        <f t="shared" si="309"/>
        <v>1</v>
      </c>
      <c r="S764" s="34">
        <f t="shared" si="297"/>
        <v>1.2975000864999999</v>
      </c>
      <c r="T764" s="34">
        <f t="shared" si="298"/>
        <v>0.8044</v>
      </c>
      <c r="U764" s="34">
        <f t="shared" si="310"/>
        <v>-1.1068</v>
      </c>
      <c r="V764" s="15">
        <f t="shared" si="311"/>
        <v>0.24846794868262756</v>
      </c>
      <c r="W764" s="34">
        <f t="shared" si="299"/>
        <v>0.74540389574147248</v>
      </c>
      <c r="X764" s="34">
        <f t="shared" si="300"/>
        <v>1.2900000000000023E-2</v>
      </c>
      <c r="Y764" s="15">
        <f t="shared" si="312"/>
        <v>0.50322495527805666</v>
      </c>
      <c r="Z764" s="34">
        <f t="shared" si="301"/>
        <v>1.2580623881951416</v>
      </c>
      <c r="AA764" s="34">
        <f t="shared" si="302"/>
        <v>-0.3819999999999999</v>
      </c>
      <c r="AB764" s="15">
        <f t="shared" si="313"/>
        <v>0.40564461209270181</v>
      </c>
      <c r="AC764" s="34">
        <f t="shared" si="303"/>
        <v>0.40564461209270181</v>
      </c>
      <c r="AD764" s="34">
        <f t="shared" si="314"/>
        <v>-0.79680000000000006</v>
      </c>
      <c r="AE764" s="15">
        <f t="shared" si="315"/>
        <v>0.31071044569635931</v>
      </c>
      <c r="AF764" s="34">
        <f t="shared" si="304"/>
        <v>0.62142089139271861</v>
      </c>
      <c r="AG764" s="34">
        <f t="shared" si="305"/>
        <v>0.80779999999999985</v>
      </c>
      <c r="AH764" s="15">
        <f t="shared" si="316"/>
        <v>0.69164049960599694</v>
      </c>
      <c r="AI764" s="34">
        <f t="shared" si="306"/>
        <v>1.0374608185730454</v>
      </c>
      <c r="AJ764" s="34">
        <f t="shared" si="307"/>
        <v>4.2000000000000925E-3</v>
      </c>
      <c r="AK764" s="15">
        <f t="shared" si="317"/>
        <v>0.50104999845650278</v>
      </c>
      <c r="AL764" s="34">
        <f t="shared" si="308"/>
        <v>0</v>
      </c>
      <c r="AM764" s="35">
        <f t="shared" si="318"/>
        <v>11.0000003</v>
      </c>
      <c r="AN764" s="35">
        <f t="shared" si="319"/>
        <v>5.5110109825293154</v>
      </c>
      <c r="AO764" s="35">
        <f t="shared" si="320"/>
        <v>5.4889893174706845</v>
      </c>
      <c r="AP764" s="35">
        <f t="shared" si="321"/>
        <v>3.5000001000000003</v>
      </c>
      <c r="AQ764" s="35">
        <f t="shared" si="322"/>
        <v>1.658881709965764</v>
      </c>
      <c r="AR764" s="35">
        <f t="shared" si="323"/>
        <v>1.8411183900342363</v>
      </c>
    </row>
    <row r="765" spans="6:44" ht="15.75">
      <c r="F765">
        <v>1172</v>
      </c>
      <c r="G765" s="35">
        <v>0.1</v>
      </c>
      <c r="H765" s="35">
        <v>0.4</v>
      </c>
      <c r="I765" s="35">
        <v>0.70000004999999998</v>
      </c>
      <c r="J765" s="35">
        <v>4</v>
      </c>
      <c r="K765" s="35">
        <v>0</v>
      </c>
      <c r="L765" s="35">
        <v>0</v>
      </c>
      <c r="M765" s="35"/>
      <c r="N765" s="35">
        <v>0.1</v>
      </c>
      <c r="O765" s="35">
        <v>0.1</v>
      </c>
      <c r="P765" s="35">
        <v>0</v>
      </c>
      <c r="Q765" s="35"/>
      <c r="R765" s="34">
        <f t="shared" si="309"/>
        <v>0.1</v>
      </c>
      <c r="S765" s="34">
        <f t="shared" si="297"/>
        <v>0.34600000000000003</v>
      </c>
      <c r="T765" s="34">
        <f t="shared" si="298"/>
        <v>0.28154002011000001</v>
      </c>
      <c r="U765" s="34">
        <f t="shared" si="310"/>
        <v>-1.1068</v>
      </c>
      <c r="V765" s="15">
        <f t="shared" si="311"/>
        <v>0.24846794868262756</v>
      </c>
      <c r="W765" s="34">
        <f t="shared" si="299"/>
        <v>0.99387179473051024</v>
      </c>
      <c r="X765" s="34">
        <f t="shared" si="300"/>
        <v>1.2900000000000023E-2</v>
      </c>
      <c r="Y765" s="15">
        <f t="shared" si="312"/>
        <v>0.50322495527805666</v>
      </c>
      <c r="Z765" s="34">
        <f t="shared" si="301"/>
        <v>0</v>
      </c>
      <c r="AA765" s="34">
        <f t="shared" si="302"/>
        <v>-0.3819999999999999</v>
      </c>
      <c r="AB765" s="15">
        <f t="shared" si="313"/>
        <v>0.40564461209270181</v>
      </c>
      <c r="AC765" s="34">
        <f t="shared" si="303"/>
        <v>0</v>
      </c>
      <c r="AD765" s="34">
        <f t="shared" si="314"/>
        <v>-0.79680000000000006</v>
      </c>
      <c r="AE765" s="15">
        <f t="shared" si="315"/>
        <v>0.31071044569635931</v>
      </c>
      <c r="AF765" s="34">
        <f t="shared" si="304"/>
        <v>3.1071044569635931E-2</v>
      </c>
      <c r="AG765" s="34">
        <f t="shared" si="305"/>
        <v>0.80779999999999985</v>
      </c>
      <c r="AH765" s="15">
        <f t="shared" si="316"/>
        <v>0.69164049960599694</v>
      </c>
      <c r="AI765" s="34">
        <f t="shared" si="306"/>
        <v>6.9164049960599702E-2</v>
      </c>
      <c r="AJ765" s="34">
        <f t="shared" si="307"/>
        <v>4.2000000000000925E-3</v>
      </c>
      <c r="AK765" s="15">
        <f t="shared" si="317"/>
        <v>0.50104999845650278</v>
      </c>
      <c r="AL765" s="34">
        <f t="shared" si="308"/>
        <v>0</v>
      </c>
      <c r="AM765" s="35">
        <f t="shared" si="318"/>
        <v>5.2000000499999999</v>
      </c>
      <c r="AN765" s="35">
        <f t="shared" si="319"/>
        <v>1.7214118148405104</v>
      </c>
      <c r="AO765" s="35">
        <f t="shared" si="320"/>
        <v>3.4785882351594895</v>
      </c>
      <c r="AP765" s="35">
        <f t="shared" si="321"/>
        <v>0.2</v>
      </c>
      <c r="AQ765" s="35">
        <f t="shared" si="322"/>
        <v>0.10023509453023563</v>
      </c>
      <c r="AR765" s="35">
        <f t="shared" si="323"/>
        <v>9.9764905469764381E-2</v>
      </c>
    </row>
    <row r="766" spans="6:44" ht="15.75">
      <c r="F766">
        <v>1173</v>
      </c>
      <c r="G766" s="35">
        <v>0.2</v>
      </c>
      <c r="H766" s="35">
        <v>1.3000001000000001</v>
      </c>
      <c r="I766" s="35">
        <v>3.2</v>
      </c>
      <c r="J766" s="35">
        <v>3.2</v>
      </c>
      <c r="K766" s="35">
        <v>1.8000001000000001</v>
      </c>
      <c r="L766" s="35">
        <v>0</v>
      </c>
      <c r="M766" s="35"/>
      <c r="N766" s="35">
        <v>1.8000001000000001</v>
      </c>
      <c r="O766" s="35">
        <v>0.6</v>
      </c>
      <c r="P766" s="35">
        <v>0</v>
      </c>
      <c r="Q766" s="35"/>
      <c r="R766" s="34">
        <f t="shared" si="309"/>
        <v>0.2</v>
      </c>
      <c r="S766" s="34">
        <f t="shared" si="297"/>
        <v>1.1245000865000001</v>
      </c>
      <c r="T766" s="34">
        <f t="shared" si="298"/>
        <v>1.2870400000000002</v>
      </c>
      <c r="U766" s="34">
        <f t="shared" si="310"/>
        <v>-1.1068</v>
      </c>
      <c r="V766" s="15">
        <f t="shared" si="311"/>
        <v>0.24846794868262756</v>
      </c>
      <c r="W766" s="34">
        <f t="shared" si="299"/>
        <v>0.79509743578440828</v>
      </c>
      <c r="X766" s="34">
        <f t="shared" si="300"/>
        <v>1.2900000000000023E-2</v>
      </c>
      <c r="Y766" s="15">
        <f t="shared" si="312"/>
        <v>0.50322495527805666</v>
      </c>
      <c r="Z766" s="34">
        <f t="shared" si="301"/>
        <v>0.90580496982299752</v>
      </c>
      <c r="AA766" s="34">
        <f t="shared" si="302"/>
        <v>-0.3819999999999999</v>
      </c>
      <c r="AB766" s="15">
        <f t="shared" si="313"/>
        <v>0.40564461209270181</v>
      </c>
      <c r="AC766" s="34">
        <f t="shared" si="303"/>
        <v>0</v>
      </c>
      <c r="AD766" s="34">
        <f t="shared" si="314"/>
        <v>-0.79680000000000006</v>
      </c>
      <c r="AE766" s="15">
        <f t="shared" si="315"/>
        <v>0.31071044569635931</v>
      </c>
      <c r="AF766" s="34">
        <f t="shared" si="304"/>
        <v>0.55927883332449135</v>
      </c>
      <c r="AG766" s="34">
        <f t="shared" si="305"/>
        <v>0.80779999999999985</v>
      </c>
      <c r="AH766" s="15">
        <f t="shared" si="316"/>
        <v>0.69164049960599694</v>
      </c>
      <c r="AI766" s="34">
        <f t="shared" si="306"/>
        <v>0.41498429976359813</v>
      </c>
      <c r="AJ766" s="34">
        <f t="shared" si="307"/>
        <v>4.2000000000000925E-3</v>
      </c>
      <c r="AK766" s="15">
        <f t="shared" si="317"/>
        <v>0.50104999845650278</v>
      </c>
      <c r="AL766" s="34">
        <f t="shared" si="308"/>
        <v>0</v>
      </c>
      <c r="AM766" s="35">
        <f t="shared" si="318"/>
        <v>9.7000002000000016</v>
      </c>
      <c r="AN766" s="35">
        <f t="shared" si="319"/>
        <v>4.3124424921074063</v>
      </c>
      <c r="AO766" s="35">
        <f t="shared" si="320"/>
        <v>5.3875577078925954</v>
      </c>
      <c r="AP766" s="35">
        <f t="shared" si="321"/>
        <v>2.4000001000000002</v>
      </c>
      <c r="AQ766" s="35">
        <f t="shared" si="322"/>
        <v>0.97426313308808954</v>
      </c>
      <c r="AR766" s="35">
        <f t="shared" si="323"/>
        <v>1.4257369669119107</v>
      </c>
    </row>
    <row r="767" spans="6:44" ht="15.75">
      <c r="F767">
        <v>1174</v>
      </c>
      <c r="G767" s="35">
        <v>0.4</v>
      </c>
      <c r="H767" s="35">
        <v>0.8</v>
      </c>
      <c r="I767" s="35">
        <v>0.90000004</v>
      </c>
      <c r="J767" s="35">
        <v>0.5</v>
      </c>
      <c r="K767" s="35">
        <v>1.3000001000000001</v>
      </c>
      <c r="L767" s="35">
        <v>0</v>
      </c>
      <c r="M767" s="35"/>
      <c r="N767" s="35">
        <v>0.2</v>
      </c>
      <c r="O767" s="35">
        <v>0.5</v>
      </c>
      <c r="P767" s="35">
        <v>0</v>
      </c>
      <c r="Q767" s="35"/>
      <c r="R767" s="34">
        <f t="shared" si="309"/>
        <v>0.4</v>
      </c>
      <c r="S767" s="34">
        <f t="shared" si="297"/>
        <v>0.69200000000000006</v>
      </c>
      <c r="T767" s="34">
        <f t="shared" si="298"/>
        <v>0.36198001608800001</v>
      </c>
      <c r="U767" s="34">
        <f t="shared" si="310"/>
        <v>-1.1068</v>
      </c>
      <c r="V767" s="15">
        <f t="shared" si="311"/>
        <v>0.24846794868262756</v>
      </c>
      <c r="W767" s="34">
        <f t="shared" si="299"/>
        <v>0.12423397434131378</v>
      </c>
      <c r="X767" s="34">
        <f t="shared" si="300"/>
        <v>1.2900000000000023E-2</v>
      </c>
      <c r="Y767" s="15">
        <f t="shared" si="312"/>
        <v>0.50322495527805666</v>
      </c>
      <c r="Z767" s="34">
        <f t="shared" si="301"/>
        <v>0.65419249218396924</v>
      </c>
      <c r="AA767" s="34">
        <f t="shared" si="302"/>
        <v>-0.3819999999999999</v>
      </c>
      <c r="AB767" s="15">
        <f t="shared" si="313"/>
        <v>0.40564461209270181</v>
      </c>
      <c r="AC767" s="34">
        <f t="shared" si="303"/>
        <v>0</v>
      </c>
      <c r="AD767" s="34">
        <f t="shared" si="314"/>
        <v>-0.79680000000000006</v>
      </c>
      <c r="AE767" s="15">
        <f t="shared" si="315"/>
        <v>0.31071044569635931</v>
      </c>
      <c r="AF767" s="34">
        <f t="shared" si="304"/>
        <v>6.2142089139271862E-2</v>
      </c>
      <c r="AG767" s="34">
        <f t="shared" si="305"/>
        <v>0.80779999999999985</v>
      </c>
      <c r="AH767" s="15">
        <f t="shared" si="316"/>
        <v>0.69164049960599694</v>
      </c>
      <c r="AI767" s="34">
        <f t="shared" si="306"/>
        <v>0.34582024980299847</v>
      </c>
      <c r="AJ767" s="34">
        <f t="shared" si="307"/>
        <v>4.2000000000000925E-3</v>
      </c>
      <c r="AK767" s="15">
        <f t="shared" si="317"/>
        <v>0.50104999845650278</v>
      </c>
      <c r="AL767" s="34">
        <f t="shared" si="308"/>
        <v>0</v>
      </c>
      <c r="AM767" s="35">
        <f t="shared" si="318"/>
        <v>3.9000001400000004</v>
      </c>
      <c r="AN767" s="35">
        <f t="shared" si="319"/>
        <v>2.2324064826132832</v>
      </c>
      <c r="AO767" s="35">
        <f t="shared" si="320"/>
        <v>1.6675936573867172</v>
      </c>
      <c r="AP767" s="35">
        <f t="shared" si="321"/>
        <v>0.7</v>
      </c>
      <c r="AQ767" s="35">
        <f t="shared" si="322"/>
        <v>0.40796233894227035</v>
      </c>
      <c r="AR767" s="35">
        <f t="shared" si="323"/>
        <v>0.2920376610577296</v>
      </c>
    </row>
    <row r="768" spans="6:44" ht="15.75">
      <c r="F768">
        <v>1175</v>
      </c>
      <c r="G768" s="35">
        <v>1.4000001</v>
      </c>
      <c r="H768" s="35">
        <v>2.5</v>
      </c>
      <c r="I768" s="35">
        <v>3.0000002000000001</v>
      </c>
      <c r="J768" s="35">
        <v>4</v>
      </c>
      <c r="K768" s="35">
        <v>4</v>
      </c>
      <c r="L768" s="35">
        <v>1</v>
      </c>
      <c r="M768" s="35"/>
      <c r="N768" s="35">
        <v>2</v>
      </c>
      <c r="O768" s="35">
        <v>4</v>
      </c>
      <c r="P768" s="35">
        <v>4</v>
      </c>
      <c r="Q768" s="35"/>
      <c r="R768" s="34">
        <f t="shared" si="309"/>
        <v>1.4000001</v>
      </c>
      <c r="S768" s="34">
        <f t="shared" si="297"/>
        <v>2.1625000000000001</v>
      </c>
      <c r="T768" s="34">
        <f t="shared" si="298"/>
        <v>1.2066000804400001</v>
      </c>
      <c r="U768" s="34">
        <f t="shared" si="310"/>
        <v>-1.1068</v>
      </c>
      <c r="V768" s="15">
        <f t="shared" si="311"/>
        <v>0.24846794868262756</v>
      </c>
      <c r="W768" s="34">
        <f t="shared" si="299"/>
        <v>0.99387179473051024</v>
      </c>
      <c r="X768" s="34">
        <f t="shared" si="300"/>
        <v>1.2900000000000023E-2</v>
      </c>
      <c r="Y768" s="15">
        <f t="shared" si="312"/>
        <v>0.50322495527805666</v>
      </c>
      <c r="Z768" s="34">
        <f t="shared" si="301"/>
        <v>2.0128998211122267</v>
      </c>
      <c r="AA768" s="34">
        <f t="shared" si="302"/>
        <v>-0.3819999999999999</v>
      </c>
      <c r="AB768" s="15">
        <f t="shared" si="313"/>
        <v>0.40564461209270181</v>
      </c>
      <c r="AC768" s="34">
        <f t="shared" si="303"/>
        <v>0.40564461209270181</v>
      </c>
      <c r="AD768" s="34">
        <f t="shared" si="314"/>
        <v>-0.79680000000000006</v>
      </c>
      <c r="AE768" s="15">
        <f t="shared" si="315"/>
        <v>0.31071044569635931</v>
      </c>
      <c r="AF768" s="34">
        <f t="shared" si="304"/>
        <v>0.62142089139271861</v>
      </c>
      <c r="AG768" s="34">
        <f t="shared" si="305"/>
        <v>0.80779999999999985</v>
      </c>
      <c r="AH768" s="15">
        <f t="shared" si="316"/>
        <v>0.69164049960599694</v>
      </c>
      <c r="AI768" s="34">
        <f t="shared" si="306"/>
        <v>2.7665619984239878</v>
      </c>
      <c r="AJ768" s="34">
        <f t="shared" si="307"/>
        <v>4.2000000000000925E-3</v>
      </c>
      <c r="AK768" s="15">
        <f t="shared" si="317"/>
        <v>0.50104999845650278</v>
      </c>
      <c r="AL768" s="34">
        <f t="shared" si="308"/>
        <v>2.0041999938260111</v>
      </c>
      <c r="AM768" s="35">
        <f t="shared" si="318"/>
        <v>15.9000003</v>
      </c>
      <c r="AN768" s="35">
        <f t="shared" si="319"/>
        <v>8.1815164083754404</v>
      </c>
      <c r="AO768" s="35">
        <f t="shared" si="320"/>
        <v>7.7184838916245599</v>
      </c>
      <c r="AP768" s="35">
        <f t="shared" si="321"/>
        <v>10</v>
      </c>
      <c r="AQ768" s="35">
        <f t="shared" si="322"/>
        <v>5.3921828836427181</v>
      </c>
      <c r="AR768" s="35">
        <f t="shared" si="323"/>
        <v>4.6078171163572819</v>
      </c>
    </row>
    <row r="769" spans="6:44" ht="15.75">
      <c r="F769">
        <v>1176</v>
      </c>
      <c r="G769" s="35">
        <v>0.4</v>
      </c>
      <c r="H769" s="35">
        <v>0.8</v>
      </c>
      <c r="I769" s="35">
        <v>0.90000004</v>
      </c>
      <c r="J769" s="35">
        <v>0.5</v>
      </c>
      <c r="K769" s="35">
        <v>1.3000001000000001</v>
      </c>
      <c r="L769" s="35">
        <v>0</v>
      </c>
      <c r="M769" s="35"/>
      <c r="N769" s="35">
        <v>0.2</v>
      </c>
      <c r="O769" s="35">
        <v>0.5</v>
      </c>
      <c r="P769" s="35">
        <v>0</v>
      </c>
      <c r="Q769" s="35"/>
      <c r="R769" s="34">
        <f t="shared" si="309"/>
        <v>0.4</v>
      </c>
      <c r="S769" s="34">
        <f t="shared" si="297"/>
        <v>0.69200000000000006</v>
      </c>
      <c r="T769" s="34">
        <f t="shared" si="298"/>
        <v>0.36198001608800001</v>
      </c>
      <c r="U769" s="34">
        <f t="shared" si="310"/>
        <v>-1.1068</v>
      </c>
      <c r="V769" s="15">
        <f t="shared" si="311"/>
        <v>0.24846794868262756</v>
      </c>
      <c r="W769" s="34">
        <f t="shared" si="299"/>
        <v>0.12423397434131378</v>
      </c>
      <c r="X769" s="34">
        <f t="shared" si="300"/>
        <v>1.2900000000000023E-2</v>
      </c>
      <c r="Y769" s="15">
        <f t="shared" si="312"/>
        <v>0.50322495527805666</v>
      </c>
      <c r="Z769" s="34">
        <f t="shared" si="301"/>
        <v>0.65419249218396924</v>
      </c>
      <c r="AA769" s="34">
        <f t="shared" si="302"/>
        <v>-0.3819999999999999</v>
      </c>
      <c r="AB769" s="15">
        <f t="shared" si="313"/>
        <v>0.40564461209270181</v>
      </c>
      <c r="AC769" s="34">
        <f t="shared" si="303"/>
        <v>0</v>
      </c>
      <c r="AD769" s="34">
        <f t="shared" si="314"/>
        <v>-0.79680000000000006</v>
      </c>
      <c r="AE769" s="15">
        <f t="shared" si="315"/>
        <v>0.31071044569635931</v>
      </c>
      <c r="AF769" s="34">
        <f t="shared" si="304"/>
        <v>6.2142089139271862E-2</v>
      </c>
      <c r="AG769" s="34">
        <f t="shared" si="305"/>
        <v>0.80779999999999985</v>
      </c>
      <c r="AH769" s="15">
        <f t="shared" si="316"/>
        <v>0.69164049960599694</v>
      </c>
      <c r="AI769" s="34">
        <f t="shared" si="306"/>
        <v>0.34582024980299847</v>
      </c>
      <c r="AJ769" s="34">
        <f t="shared" si="307"/>
        <v>4.2000000000000925E-3</v>
      </c>
      <c r="AK769" s="15">
        <f t="shared" si="317"/>
        <v>0.50104999845650278</v>
      </c>
      <c r="AL769" s="34">
        <f t="shared" si="308"/>
        <v>0</v>
      </c>
      <c r="AM769" s="35">
        <f t="shared" si="318"/>
        <v>3.9000001400000004</v>
      </c>
      <c r="AN769" s="35">
        <f t="shared" si="319"/>
        <v>2.2324064826132832</v>
      </c>
      <c r="AO769" s="35">
        <f t="shared" si="320"/>
        <v>1.6675936573867172</v>
      </c>
      <c r="AP769" s="35">
        <f t="shared" si="321"/>
        <v>0.7</v>
      </c>
      <c r="AQ769" s="35">
        <f t="shared" si="322"/>
        <v>0.40796233894227035</v>
      </c>
      <c r="AR769" s="35">
        <f t="shared" si="323"/>
        <v>0.2920376610577296</v>
      </c>
    </row>
    <row r="770" spans="6:44" ht="15.75">
      <c r="F770">
        <v>1177</v>
      </c>
      <c r="G770" s="35">
        <v>2.5</v>
      </c>
      <c r="H770" s="35">
        <v>3.0000002000000001</v>
      </c>
      <c r="I770" s="35">
        <v>1.5000001000000001</v>
      </c>
      <c r="J770" s="35">
        <v>5.5000004999999996</v>
      </c>
      <c r="K770" s="35">
        <v>3.0000002000000001</v>
      </c>
      <c r="L770" s="35">
        <v>2</v>
      </c>
      <c r="M770" s="35"/>
      <c r="N770" s="35">
        <v>3.0000002000000001</v>
      </c>
      <c r="O770" s="35">
        <v>2.5</v>
      </c>
      <c r="P770" s="35">
        <v>1</v>
      </c>
      <c r="Q770" s="35"/>
      <c r="R770" s="34">
        <f t="shared" si="309"/>
        <v>2.5</v>
      </c>
      <c r="S770" s="34">
        <f t="shared" si="297"/>
        <v>2.5950001729999999</v>
      </c>
      <c r="T770" s="34">
        <f t="shared" si="298"/>
        <v>0.60330004022000006</v>
      </c>
      <c r="U770" s="34">
        <f t="shared" si="310"/>
        <v>-1.1068</v>
      </c>
      <c r="V770" s="15">
        <f t="shared" si="311"/>
        <v>0.24846794868262756</v>
      </c>
      <c r="W770" s="34">
        <f t="shared" si="299"/>
        <v>1.3665738419884259</v>
      </c>
      <c r="X770" s="34">
        <f t="shared" si="300"/>
        <v>1.2900000000000023E-2</v>
      </c>
      <c r="Y770" s="15">
        <f t="shared" si="312"/>
        <v>0.50322495527805666</v>
      </c>
      <c r="Z770" s="34">
        <f t="shared" si="301"/>
        <v>1.5096749664791611</v>
      </c>
      <c r="AA770" s="34">
        <f t="shared" si="302"/>
        <v>-0.3819999999999999</v>
      </c>
      <c r="AB770" s="15">
        <f t="shared" si="313"/>
        <v>0.40564461209270181</v>
      </c>
      <c r="AC770" s="34">
        <f t="shared" si="303"/>
        <v>0.81128922418540361</v>
      </c>
      <c r="AD770" s="34">
        <f t="shared" si="314"/>
        <v>-0.79680000000000006</v>
      </c>
      <c r="AE770" s="15">
        <f t="shared" si="315"/>
        <v>0.31071044569635931</v>
      </c>
      <c r="AF770" s="34">
        <f t="shared" si="304"/>
        <v>0.93213139923116706</v>
      </c>
      <c r="AG770" s="34">
        <f t="shared" si="305"/>
        <v>0.80779999999999985</v>
      </c>
      <c r="AH770" s="15">
        <f t="shared" si="316"/>
        <v>0.69164049960599694</v>
      </c>
      <c r="AI770" s="34">
        <f t="shared" si="306"/>
        <v>1.7291012490149924</v>
      </c>
      <c r="AJ770" s="34">
        <f t="shared" si="307"/>
        <v>4.2000000000000925E-3</v>
      </c>
      <c r="AK770" s="15">
        <f t="shared" si="317"/>
        <v>0.50104999845650278</v>
      </c>
      <c r="AL770" s="34">
        <f t="shared" si="308"/>
        <v>0.50104999845650278</v>
      </c>
      <c r="AM770" s="35">
        <f t="shared" si="318"/>
        <v>17.500001000000001</v>
      </c>
      <c r="AN770" s="35">
        <f t="shared" si="319"/>
        <v>9.385838245872991</v>
      </c>
      <c r="AO770" s="35">
        <f t="shared" si="320"/>
        <v>8.11416275412701</v>
      </c>
      <c r="AP770" s="35">
        <f t="shared" si="321"/>
        <v>6.5000002000000006</v>
      </c>
      <c r="AQ770" s="35">
        <f t="shared" si="322"/>
        <v>3.1622826467026623</v>
      </c>
      <c r="AR770" s="35">
        <f t="shared" si="323"/>
        <v>3.3377175532973382</v>
      </c>
    </row>
    <row r="771" spans="6:44" ht="15.75">
      <c r="F771">
        <v>1178</v>
      </c>
      <c r="G771" s="35">
        <v>0.6</v>
      </c>
      <c r="H771" s="35">
        <v>0.6</v>
      </c>
      <c r="I771" s="35">
        <v>0.8</v>
      </c>
      <c r="J771" s="35">
        <v>0.1</v>
      </c>
      <c r="K771" s="35">
        <v>0.90000004</v>
      </c>
      <c r="L771" s="35">
        <v>0</v>
      </c>
      <c r="M771" s="35"/>
      <c r="N771" s="35">
        <v>0</v>
      </c>
      <c r="O771" s="35">
        <v>0.5</v>
      </c>
      <c r="P771" s="35">
        <v>0</v>
      </c>
      <c r="Q771" s="35"/>
      <c r="R771" s="34">
        <f t="shared" si="309"/>
        <v>0.6</v>
      </c>
      <c r="S771" s="34">
        <f t="shared" ref="S771:S787" si="324">H771*$C$9</f>
        <v>0.51900000000000002</v>
      </c>
      <c r="T771" s="34">
        <f t="shared" ref="T771:T787" si="325">I771*$C$10</f>
        <v>0.32176000000000005</v>
      </c>
      <c r="U771" s="34">
        <f t="shared" si="310"/>
        <v>-1.1068</v>
      </c>
      <c r="V771" s="15">
        <f t="shared" si="311"/>
        <v>0.24846794868262756</v>
      </c>
      <c r="W771" s="34">
        <f t="shared" ref="W771:W787" si="326">J771*V771</f>
        <v>2.4846794868262759E-2</v>
      </c>
      <c r="X771" s="34">
        <f t="shared" ref="X771:X787" si="327">$D$12+($E$12*$C$5)</f>
        <v>1.2900000000000023E-2</v>
      </c>
      <c r="Y771" s="15">
        <f t="shared" si="312"/>
        <v>0.50322495527805666</v>
      </c>
      <c r="Z771" s="34">
        <f t="shared" ref="Z771:Z787" si="328">Y771*K771</f>
        <v>0.4529024798792492</v>
      </c>
      <c r="AA771" s="34">
        <f t="shared" ref="AA771:AA787" si="329">$D$13+($E$13*$C$5)</f>
        <v>-0.3819999999999999</v>
      </c>
      <c r="AB771" s="15">
        <f t="shared" si="313"/>
        <v>0.40564461209270181</v>
      </c>
      <c r="AC771" s="34">
        <f t="shared" ref="AC771:AC787" si="330">AB771*L771</f>
        <v>0</v>
      </c>
      <c r="AD771" s="34">
        <f t="shared" si="314"/>
        <v>-0.79680000000000006</v>
      </c>
      <c r="AE771" s="15">
        <f t="shared" si="315"/>
        <v>0.31071044569635931</v>
      </c>
      <c r="AF771" s="34">
        <f t="shared" ref="AF771:AF787" si="331">AE771*N771</f>
        <v>0</v>
      </c>
      <c r="AG771" s="34">
        <f t="shared" ref="AG771:AG787" si="332">$D$15+($E$15*$D$5)</f>
        <v>0.80779999999999985</v>
      </c>
      <c r="AH771" s="15">
        <f t="shared" si="316"/>
        <v>0.69164049960599694</v>
      </c>
      <c r="AI771" s="34">
        <f t="shared" ref="AI771:AI787" si="333">AH771*O771</f>
        <v>0.34582024980299847</v>
      </c>
      <c r="AJ771" s="34">
        <f t="shared" ref="AJ771:AJ787" si="334">$D$16+($E$16*$D$5)</f>
        <v>4.2000000000000925E-3</v>
      </c>
      <c r="AK771" s="15">
        <f t="shared" si="317"/>
        <v>0.50104999845650278</v>
      </c>
      <c r="AL771" s="34">
        <f t="shared" ref="AL771:AL787" si="335">AK771*P771</f>
        <v>0</v>
      </c>
      <c r="AM771" s="35">
        <f t="shared" si="318"/>
        <v>3.0000000400000002</v>
      </c>
      <c r="AN771" s="35">
        <f t="shared" si="319"/>
        <v>1.9185092747475119</v>
      </c>
      <c r="AO771" s="35">
        <f t="shared" si="320"/>
        <v>1.0814907652524883</v>
      </c>
      <c r="AP771" s="35">
        <f t="shared" si="321"/>
        <v>0.5</v>
      </c>
      <c r="AQ771" s="35">
        <f t="shared" si="322"/>
        <v>0.34582024980299847</v>
      </c>
      <c r="AR771" s="35">
        <f t="shared" si="323"/>
        <v>0.15417975019700153</v>
      </c>
    </row>
    <row r="772" spans="6:44" ht="15.75">
      <c r="F772">
        <v>1179</v>
      </c>
      <c r="G772" s="35">
        <v>0.8</v>
      </c>
      <c r="H772" s="35">
        <v>0.8</v>
      </c>
      <c r="I772" s="35">
        <v>0.4</v>
      </c>
      <c r="J772" s="35">
        <v>0.5</v>
      </c>
      <c r="K772" s="35">
        <v>0.5</v>
      </c>
      <c r="L772" s="35">
        <v>0</v>
      </c>
      <c r="M772" s="35"/>
      <c r="N772" s="35">
        <v>0.4</v>
      </c>
      <c r="O772" s="35">
        <v>0.1</v>
      </c>
      <c r="P772" s="35">
        <v>0</v>
      </c>
      <c r="Q772" s="35"/>
      <c r="R772" s="34">
        <f t="shared" ref="R772:R787" si="336">G772</f>
        <v>0.8</v>
      </c>
      <c r="S772" s="34">
        <f t="shared" si="324"/>
        <v>0.69200000000000006</v>
      </c>
      <c r="T772" s="34">
        <f t="shared" si="325"/>
        <v>0.16088000000000002</v>
      </c>
      <c r="U772" s="34">
        <f t="shared" ref="U772:U787" si="337">$D$11-($E$11*$D$5)</f>
        <v>-1.1068</v>
      </c>
      <c r="V772" s="15">
        <f t="shared" ref="V772:V787" si="338">EXP(U772)/(1+EXP(U772))</f>
        <v>0.24846794868262756</v>
      </c>
      <c r="W772" s="34">
        <f t="shared" si="326"/>
        <v>0.12423397434131378</v>
      </c>
      <c r="X772" s="34">
        <f t="shared" si="327"/>
        <v>1.2900000000000023E-2</v>
      </c>
      <c r="Y772" s="15">
        <f t="shared" ref="Y772:Y787" si="339">EXP(X772)/(1+EXP(X772))</f>
        <v>0.50322495527805666</v>
      </c>
      <c r="Z772" s="34">
        <f t="shared" si="328"/>
        <v>0.25161247763902833</v>
      </c>
      <c r="AA772" s="34">
        <f t="shared" si="329"/>
        <v>-0.3819999999999999</v>
      </c>
      <c r="AB772" s="15">
        <f t="shared" ref="AB772:AB787" si="340">EXP(AA772)/(1+EXP(AA772))</f>
        <v>0.40564461209270181</v>
      </c>
      <c r="AC772" s="34">
        <f t="shared" si="330"/>
        <v>0</v>
      </c>
      <c r="AD772" s="34">
        <f t="shared" ref="AD772:AD787" si="341">$D$14+($E$14*$D$5)</f>
        <v>-0.79680000000000006</v>
      </c>
      <c r="AE772" s="15">
        <f t="shared" ref="AE772:AE787" si="342">EXP(AD772)/(1+EXP(AD772))</f>
        <v>0.31071044569635931</v>
      </c>
      <c r="AF772" s="34">
        <f t="shared" si="331"/>
        <v>0.12428417827854372</v>
      </c>
      <c r="AG772" s="34">
        <f t="shared" si="332"/>
        <v>0.80779999999999985</v>
      </c>
      <c r="AH772" s="15">
        <f t="shared" ref="AH772:AH787" si="343">EXP(AG772)/(1+EXP(AG772))</f>
        <v>0.69164049960599694</v>
      </c>
      <c r="AI772" s="34">
        <f t="shared" si="333"/>
        <v>6.9164049960599702E-2</v>
      </c>
      <c r="AJ772" s="34">
        <f t="shared" si="334"/>
        <v>4.2000000000000925E-3</v>
      </c>
      <c r="AK772" s="15">
        <f t="shared" ref="AK772:AK787" si="344">EXP(AJ772)/(1+EXP(AJ772))</f>
        <v>0.50104999845650278</v>
      </c>
      <c r="AL772" s="34">
        <f t="shared" si="335"/>
        <v>0</v>
      </c>
      <c r="AM772" s="35">
        <f t="shared" ref="AM772:AM787" si="345">SUM(G772:L772)</f>
        <v>3</v>
      </c>
      <c r="AN772" s="35">
        <f t="shared" ref="AN772:AN787" si="346">SUM(R772:T772,W772,Z772,AC772)</f>
        <v>2.0287264519803423</v>
      </c>
      <c r="AO772" s="35">
        <f t="shared" ref="AO772:AO787" si="347">AM772-AN772</f>
        <v>0.97127354801965771</v>
      </c>
      <c r="AP772" s="35">
        <f t="shared" ref="AP772:AP787" si="348">SUM(N772:P772)</f>
        <v>0.5</v>
      </c>
      <c r="AQ772" s="35">
        <f t="shared" ref="AQ772:AQ787" si="349">SUM(AF772,AI772,AL772)</f>
        <v>0.19344822823914343</v>
      </c>
      <c r="AR772" s="35">
        <f t="shared" ref="AR772:AR787" si="350">AP772-AQ772</f>
        <v>0.30655177176085657</v>
      </c>
    </row>
    <row r="773" spans="6:44" ht="15.75">
      <c r="F773">
        <v>1180</v>
      </c>
      <c r="G773" s="35">
        <v>0.2</v>
      </c>
      <c r="H773" s="35">
        <v>1.2</v>
      </c>
      <c r="I773" s="35">
        <v>2.3000001999999999</v>
      </c>
      <c r="J773" s="35">
        <v>4</v>
      </c>
      <c r="K773" s="35">
        <v>2.4</v>
      </c>
      <c r="L773" s="35">
        <v>0</v>
      </c>
      <c r="M773" s="35"/>
      <c r="N773" s="35">
        <v>0.1</v>
      </c>
      <c r="O773" s="35">
        <v>0.1</v>
      </c>
      <c r="P773" s="35">
        <v>0</v>
      </c>
      <c r="Q773" s="35"/>
      <c r="R773" s="34">
        <f t="shared" si="336"/>
        <v>0.2</v>
      </c>
      <c r="S773" s="34">
        <f t="shared" si="324"/>
        <v>1.038</v>
      </c>
      <c r="T773" s="34">
        <f t="shared" si="325"/>
        <v>0.92506008043999999</v>
      </c>
      <c r="U773" s="34">
        <f t="shared" si="337"/>
        <v>-1.1068</v>
      </c>
      <c r="V773" s="15">
        <f t="shared" si="338"/>
        <v>0.24846794868262756</v>
      </c>
      <c r="W773" s="34">
        <f t="shared" si="326"/>
        <v>0.99387179473051024</v>
      </c>
      <c r="X773" s="34">
        <f t="shared" si="327"/>
        <v>1.2900000000000023E-2</v>
      </c>
      <c r="Y773" s="15">
        <f t="shared" si="339"/>
        <v>0.50322495527805666</v>
      </c>
      <c r="Z773" s="34">
        <f t="shared" si="328"/>
        <v>1.2077398926673359</v>
      </c>
      <c r="AA773" s="34">
        <f t="shared" si="329"/>
        <v>-0.3819999999999999</v>
      </c>
      <c r="AB773" s="15">
        <f t="shared" si="340"/>
        <v>0.40564461209270181</v>
      </c>
      <c r="AC773" s="34">
        <f t="shared" si="330"/>
        <v>0</v>
      </c>
      <c r="AD773" s="34">
        <f t="shared" si="341"/>
        <v>-0.79680000000000006</v>
      </c>
      <c r="AE773" s="15">
        <f t="shared" si="342"/>
        <v>0.31071044569635931</v>
      </c>
      <c r="AF773" s="34">
        <f t="shared" si="331"/>
        <v>3.1071044569635931E-2</v>
      </c>
      <c r="AG773" s="34">
        <f t="shared" si="332"/>
        <v>0.80779999999999985</v>
      </c>
      <c r="AH773" s="15">
        <f t="shared" si="343"/>
        <v>0.69164049960599694</v>
      </c>
      <c r="AI773" s="34">
        <f t="shared" si="333"/>
        <v>6.9164049960599702E-2</v>
      </c>
      <c r="AJ773" s="34">
        <f t="shared" si="334"/>
        <v>4.2000000000000925E-3</v>
      </c>
      <c r="AK773" s="15">
        <f t="shared" si="344"/>
        <v>0.50104999845650278</v>
      </c>
      <c r="AL773" s="34">
        <f t="shared" si="335"/>
        <v>0</v>
      </c>
      <c r="AM773" s="35">
        <f t="shared" si="345"/>
        <v>10.1000002</v>
      </c>
      <c r="AN773" s="35">
        <f t="shared" si="346"/>
        <v>4.3646717678378462</v>
      </c>
      <c r="AO773" s="35">
        <f t="shared" si="347"/>
        <v>5.735328432162154</v>
      </c>
      <c r="AP773" s="35">
        <f t="shared" si="348"/>
        <v>0.2</v>
      </c>
      <c r="AQ773" s="35">
        <f t="shared" si="349"/>
        <v>0.10023509453023563</v>
      </c>
      <c r="AR773" s="35">
        <f t="shared" si="350"/>
        <v>9.9764905469764381E-2</v>
      </c>
    </row>
    <row r="774" spans="6:44" ht="15.75">
      <c r="F774">
        <v>1181</v>
      </c>
      <c r="G774" s="35">
        <v>0.2</v>
      </c>
      <c r="H774" s="35">
        <v>1.2</v>
      </c>
      <c r="I774" s="35">
        <v>2.3000001999999999</v>
      </c>
      <c r="J774" s="35">
        <v>1.3000001000000001</v>
      </c>
      <c r="K774" s="35">
        <v>1.4000001</v>
      </c>
      <c r="L774" s="35">
        <v>0</v>
      </c>
      <c r="M774" s="35"/>
      <c r="N774" s="35">
        <v>1</v>
      </c>
      <c r="O774" s="35">
        <v>1</v>
      </c>
      <c r="P774" s="35">
        <v>0</v>
      </c>
      <c r="Q774" s="35"/>
      <c r="R774" s="34">
        <f t="shared" si="336"/>
        <v>0.2</v>
      </c>
      <c r="S774" s="34">
        <f t="shared" si="324"/>
        <v>1.038</v>
      </c>
      <c r="T774" s="34">
        <f t="shared" si="325"/>
        <v>0.92506008043999999</v>
      </c>
      <c r="U774" s="34">
        <f t="shared" si="337"/>
        <v>-1.1068</v>
      </c>
      <c r="V774" s="15">
        <f t="shared" si="338"/>
        <v>0.24846794868262756</v>
      </c>
      <c r="W774" s="34">
        <f t="shared" si="326"/>
        <v>0.32300835813421075</v>
      </c>
      <c r="X774" s="34">
        <f t="shared" si="327"/>
        <v>1.2900000000000023E-2</v>
      </c>
      <c r="Y774" s="15">
        <f t="shared" si="339"/>
        <v>0.50322495527805666</v>
      </c>
      <c r="Z774" s="34">
        <f t="shared" si="328"/>
        <v>0.70451498771177479</v>
      </c>
      <c r="AA774" s="34">
        <f t="shared" si="329"/>
        <v>-0.3819999999999999</v>
      </c>
      <c r="AB774" s="15">
        <f t="shared" si="340"/>
        <v>0.40564461209270181</v>
      </c>
      <c r="AC774" s="34">
        <f t="shared" si="330"/>
        <v>0</v>
      </c>
      <c r="AD774" s="34">
        <f t="shared" si="341"/>
        <v>-0.79680000000000006</v>
      </c>
      <c r="AE774" s="15">
        <f t="shared" si="342"/>
        <v>0.31071044569635931</v>
      </c>
      <c r="AF774" s="34">
        <f t="shared" si="331"/>
        <v>0.31071044569635931</v>
      </c>
      <c r="AG774" s="34">
        <f t="shared" si="332"/>
        <v>0.80779999999999985</v>
      </c>
      <c r="AH774" s="15">
        <f t="shared" si="343"/>
        <v>0.69164049960599694</v>
      </c>
      <c r="AI774" s="34">
        <f t="shared" si="333"/>
        <v>0.69164049960599694</v>
      </c>
      <c r="AJ774" s="34">
        <f t="shared" si="334"/>
        <v>4.2000000000000925E-3</v>
      </c>
      <c r="AK774" s="15">
        <f t="shared" si="344"/>
        <v>0.50104999845650278</v>
      </c>
      <c r="AL774" s="34">
        <f t="shared" si="335"/>
        <v>0</v>
      </c>
      <c r="AM774" s="35">
        <f t="shared" si="345"/>
        <v>6.4000003999999997</v>
      </c>
      <c r="AN774" s="35">
        <f t="shared" si="346"/>
        <v>3.1905834262859858</v>
      </c>
      <c r="AO774" s="35">
        <f t="shared" si="347"/>
        <v>3.2094169737140139</v>
      </c>
      <c r="AP774" s="35">
        <f t="shared" si="348"/>
        <v>2</v>
      </c>
      <c r="AQ774" s="35">
        <f t="shared" si="349"/>
        <v>1.0023509453023562</v>
      </c>
      <c r="AR774" s="35">
        <f t="shared" si="350"/>
        <v>0.99764905469764376</v>
      </c>
    </row>
    <row r="775" spans="6:44" ht="15.75">
      <c r="F775">
        <v>1182</v>
      </c>
      <c r="G775" s="35">
        <v>0.2</v>
      </c>
      <c r="H775" s="35">
        <v>1.2</v>
      </c>
      <c r="I775" s="35">
        <v>2.3000001999999999</v>
      </c>
      <c r="J775" s="35">
        <v>4</v>
      </c>
      <c r="K775" s="35">
        <v>2.4</v>
      </c>
      <c r="L775" s="35">
        <v>0</v>
      </c>
      <c r="M775" s="35"/>
      <c r="N775" s="35">
        <v>0.1</v>
      </c>
      <c r="O775" s="35">
        <v>0.1</v>
      </c>
      <c r="P775" s="35">
        <v>0</v>
      </c>
      <c r="Q775" s="35"/>
      <c r="R775" s="34">
        <f t="shared" si="336"/>
        <v>0.2</v>
      </c>
      <c r="S775" s="34">
        <f t="shared" si="324"/>
        <v>1.038</v>
      </c>
      <c r="T775" s="34">
        <f t="shared" si="325"/>
        <v>0.92506008043999999</v>
      </c>
      <c r="U775" s="34">
        <f t="shared" si="337"/>
        <v>-1.1068</v>
      </c>
      <c r="V775" s="15">
        <f t="shared" si="338"/>
        <v>0.24846794868262756</v>
      </c>
      <c r="W775" s="34">
        <f t="shared" si="326"/>
        <v>0.99387179473051024</v>
      </c>
      <c r="X775" s="34">
        <f t="shared" si="327"/>
        <v>1.2900000000000023E-2</v>
      </c>
      <c r="Y775" s="15">
        <f t="shared" si="339"/>
        <v>0.50322495527805666</v>
      </c>
      <c r="Z775" s="34">
        <f t="shared" si="328"/>
        <v>1.2077398926673359</v>
      </c>
      <c r="AA775" s="34">
        <f t="shared" si="329"/>
        <v>-0.3819999999999999</v>
      </c>
      <c r="AB775" s="15">
        <f t="shared" si="340"/>
        <v>0.40564461209270181</v>
      </c>
      <c r="AC775" s="34">
        <f t="shared" si="330"/>
        <v>0</v>
      </c>
      <c r="AD775" s="34">
        <f t="shared" si="341"/>
        <v>-0.79680000000000006</v>
      </c>
      <c r="AE775" s="15">
        <f t="shared" si="342"/>
        <v>0.31071044569635931</v>
      </c>
      <c r="AF775" s="34">
        <f t="shared" si="331"/>
        <v>3.1071044569635931E-2</v>
      </c>
      <c r="AG775" s="34">
        <f t="shared" si="332"/>
        <v>0.80779999999999985</v>
      </c>
      <c r="AH775" s="15">
        <f t="shared" si="343"/>
        <v>0.69164049960599694</v>
      </c>
      <c r="AI775" s="34">
        <f t="shared" si="333"/>
        <v>6.9164049960599702E-2</v>
      </c>
      <c r="AJ775" s="34">
        <f t="shared" si="334"/>
        <v>4.2000000000000925E-3</v>
      </c>
      <c r="AK775" s="15">
        <f t="shared" si="344"/>
        <v>0.50104999845650278</v>
      </c>
      <c r="AL775" s="34">
        <f t="shared" si="335"/>
        <v>0</v>
      </c>
      <c r="AM775" s="35">
        <f t="shared" si="345"/>
        <v>10.1000002</v>
      </c>
      <c r="AN775" s="35">
        <f t="shared" si="346"/>
        <v>4.3646717678378462</v>
      </c>
      <c r="AO775" s="35">
        <f t="shared" si="347"/>
        <v>5.735328432162154</v>
      </c>
      <c r="AP775" s="35">
        <f t="shared" si="348"/>
        <v>0.2</v>
      </c>
      <c r="AQ775" s="35">
        <f t="shared" si="349"/>
        <v>0.10023509453023563</v>
      </c>
      <c r="AR775" s="35">
        <f t="shared" si="350"/>
        <v>9.9764905469764381E-2</v>
      </c>
    </row>
    <row r="776" spans="6:44" ht="15.75">
      <c r="F776">
        <v>1183</v>
      </c>
      <c r="G776" s="35">
        <v>0.2</v>
      </c>
      <c r="H776" s="35">
        <v>1.2</v>
      </c>
      <c r="I776" s="35">
        <v>2.3000001999999999</v>
      </c>
      <c r="J776" s="35">
        <v>1.3000001000000001</v>
      </c>
      <c r="K776" s="35">
        <v>1.4000001</v>
      </c>
      <c r="L776" s="35">
        <v>0</v>
      </c>
      <c r="M776" s="35"/>
      <c r="N776" s="35">
        <v>1</v>
      </c>
      <c r="O776" s="35">
        <v>1</v>
      </c>
      <c r="P776" s="35">
        <v>0</v>
      </c>
      <c r="Q776" s="35"/>
      <c r="R776" s="34">
        <f t="shared" si="336"/>
        <v>0.2</v>
      </c>
      <c r="S776" s="34">
        <f t="shared" si="324"/>
        <v>1.038</v>
      </c>
      <c r="T776" s="34">
        <f t="shared" si="325"/>
        <v>0.92506008043999999</v>
      </c>
      <c r="U776" s="34">
        <f t="shared" si="337"/>
        <v>-1.1068</v>
      </c>
      <c r="V776" s="15">
        <f t="shared" si="338"/>
        <v>0.24846794868262756</v>
      </c>
      <c r="W776" s="34">
        <f t="shared" si="326"/>
        <v>0.32300835813421075</v>
      </c>
      <c r="X776" s="34">
        <f t="shared" si="327"/>
        <v>1.2900000000000023E-2</v>
      </c>
      <c r="Y776" s="15">
        <f t="shared" si="339"/>
        <v>0.50322495527805666</v>
      </c>
      <c r="Z776" s="34">
        <f t="shared" si="328"/>
        <v>0.70451498771177479</v>
      </c>
      <c r="AA776" s="34">
        <f t="shared" si="329"/>
        <v>-0.3819999999999999</v>
      </c>
      <c r="AB776" s="15">
        <f t="shared" si="340"/>
        <v>0.40564461209270181</v>
      </c>
      <c r="AC776" s="34">
        <f t="shared" si="330"/>
        <v>0</v>
      </c>
      <c r="AD776" s="34">
        <f t="shared" si="341"/>
        <v>-0.79680000000000006</v>
      </c>
      <c r="AE776" s="15">
        <f t="shared" si="342"/>
        <v>0.31071044569635931</v>
      </c>
      <c r="AF776" s="34">
        <f t="shared" si="331"/>
        <v>0.31071044569635931</v>
      </c>
      <c r="AG776" s="34">
        <f t="shared" si="332"/>
        <v>0.80779999999999985</v>
      </c>
      <c r="AH776" s="15">
        <f t="shared" si="343"/>
        <v>0.69164049960599694</v>
      </c>
      <c r="AI776" s="34">
        <f t="shared" si="333"/>
        <v>0.69164049960599694</v>
      </c>
      <c r="AJ776" s="34">
        <f t="shared" si="334"/>
        <v>4.2000000000000925E-3</v>
      </c>
      <c r="AK776" s="15">
        <f t="shared" si="344"/>
        <v>0.50104999845650278</v>
      </c>
      <c r="AL776" s="34">
        <f t="shared" si="335"/>
        <v>0</v>
      </c>
      <c r="AM776" s="35">
        <f t="shared" si="345"/>
        <v>6.4000003999999997</v>
      </c>
      <c r="AN776" s="35">
        <f t="shared" si="346"/>
        <v>3.1905834262859858</v>
      </c>
      <c r="AO776" s="35">
        <f t="shared" si="347"/>
        <v>3.2094169737140139</v>
      </c>
      <c r="AP776" s="35">
        <f t="shared" si="348"/>
        <v>2</v>
      </c>
      <c r="AQ776" s="35">
        <f t="shared" si="349"/>
        <v>1.0023509453023562</v>
      </c>
      <c r="AR776" s="35">
        <f t="shared" si="350"/>
        <v>0.99764905469764376</v>
      </c>
    </row>
    <row r="777" spans="6:44" ht="15.75">
      <c r="F777">
        <v>1184</v>
      </c>
      <c r="G777" s="35">
        <v>2.2700002000000001</v>
      </c>
      <c r="H777" s="35">
        <v>3.2700002000000001</v>
      </c>
      <c r="I777" s="35">
        <v>3.3500000999999999</v>
      </c>
      <c r="J777" s="35">
        <v>2.6000000999999999</v>
      </c>
      <c r="K777" s="35">
        <v>2.6000000999999999</v>
      </c>
      <c r="L777" s="35">
        <v>0.6</v>
      </c>
      <c r="M777" s="35"/>
      <c r="N777" s="35">
        <v>0.90000004</v>
      </c>
      <c r="O777" s="35">
        <v>1.7</v>
      </c>
      <c r="P777" s="35">
        <v>2.6000000999999999</v>
      </c>
      <c r="Q777" s="35"/>
      <c r="R777" s="34">
        <f t="shared" si="336"/>
        <v>2.2700002000000001</v>
      </c>
      <c r="S777" s="34">
        <f t="shared" si="324"/>
        <v>2.828550173</v>
      </c>
      <c r="T777" s="34">
        <f t="shared" si="325"/>
        <v>1.34737004022</v>
      </c>
      <c r="U777" s="34">
        <f t="shared" si="337"/>
        <v>-1.1068</v>
      </c>
      <c r="V777" s="15">
        <f t="shared" si="338"/>
        <v>0.24846794868262756</v>
      </c>
      <c r="W777" s="34">
        <f t="shared" si="326"/>
        <v>0.64601669142162654</v>
      </c>
      <c r="X777" s="34">
        <f t="shared" si="327"/>
        <v>1.2900000000000023E-2</v>
      </c>
      <c r="Y777" s="15">
        <f t="shared" si="339"/>
        <v>0.50322495527805666</v>
      </c>
      <c r="Z777" s="34">
        <f t="shared" si="328"/>
        <v>1.3083849340454428</v>
      </c>
      <c r="AA777" s="34">
        <f t="shared" si="329"/>
        <v>-0.3819999999999999</v>
      </c>
      <c r="AB777" s="15">
        <f t="shared" si="340"/>
        <v>0.40564461209270181</v>
      </c>
      <c r="AC777" s="34">
        <f t="shared" si="330"/>
        <v>0.24338676725562108</v>
      </c>
      <c r="AD777" s="34">
        <f t="shared" si="341"/>
        <v>-0.79680000000000006</v>
      </c>
      <c r="AE777" s="15">
        <f t="shared" si="342"/>
        <v>0.31071044569635931</v>
      </c>
      <c r="AF777" s="34">
        <f t="shared" si="331"/>
        <v>0.27963941355514121</v>
      </c>
      <c r="AG777" s="34">
        <f t="shared" si="332"/>
        <v>0.80779999999999985</v>
      </c>
      <c r="AH777" s="15">
        <f t="shared" si="343"/>
        <v>0.69164049960599694</v>
      </c>
      <c r="AI777" s="34">
        <f t="shared" si="333"/>
        <v>1.1757888493301947</v>
      </c>
      <c r="AJ777" s="34">
        <f t="shared" si="334"/>
        <v>4.2000000000000925E-3</v>
      </c>
      <c r="AK777" s="15">
        <f t="shared" si="344"/>
        <v>0.50104999845650278</v>
      </c>
      <c r="AL777" s="34">
        <f t="shared" si="335"/>
        <v>1.3027300460919071</v>
      </c>
      <c r="AM777" s="35">
        <f t="shared" si="345"/>
        <v>14.690000699999997</v>
      </c>
      <c r="AN777" s="35">
        <f t="shared" si="346"/>
        <v>8.6437088059426905</v>
      </c>
      <c r="AO777" s="35">
        <f t="shared" si="347"/>
        <v>6.0462918940573065</v>
      </c>
      <c r="AP777" s="35">
        <f t="shared" si="348"/>
        <v>5.2000001400000002</v>
      </c>
      <c r="AQ777" s="35">
        <f t="shared" si="349"/>
        <v>2.7581583089772428</v>
      </c>
      <c r="AR777" s="35">
        <f t="shared" si="350"/>
        <v>2.4418418310227574</v>
      </c>
    </row>
    <row r="778" spans="6:44" ht="15.75">
      <c r="F778">
        <v>1185</v>
      </c>
      <c r="G778" s="35">
        <v>2.2700002000000001</v>
      </c>
      <c r="H778" s="35">
        <v>3.2700002000000001</v>
      </c>
      <c r="I778" s="35">
        <v>3.3500000999999999</v>
      </c>
      <c r="J778" s="35">
        <v>2.6000000999999999</v>
      </c>
      <c r="K778" s="35">
        <v>2.6000000999999999</v>
      </c>
      <c r="L778" s="35">
        <v>0.6</v>
      </c>
      <c r="M778" s="35"/>
      <c r="N778" s="35">
        <v>0.90000004</v>
      </c>
      <c r="O778" s="35">
        <v>1.7</v>
      </c>
      <c r="P778" s="35">
        <v>2.6000000999999999</v>
      </c>
      <c r="Q778" s="35"/>
      <c r="R778" s="34">
        <f t="shared" si="336"/>
        <v>2.2700002000000001</v>
      </c>
      <c r="S778" s="34">
        <f t="shared" si="324"/>
        <v>2.828550173</v>
      </c>
      <c r="T778" s="34">
        <f t="shared" si="325"/>
        <v>1.34737004022</v>
      </c>
      <c r="U778" s="34">
        <f t="shared" si="337"/>
        <v>-1.1068</v>
      </c>
      <c r="V778" s="15">
        <f t="shared" si="338"/>
        <v>0.24846794868262756</v>
      </c>
      <c r="W778" s="34">
        <f t="shared" si="326"/>
        <v>0.64601669142162654</v>
      </c>
      <c r="X778" s="34">
        <f t="shared" si="327"/>
        <v>1.2900000000000023E-2</v>
      </c>
      <c r="Y778" s="15">
        <f t="shared" si="339"/>
        <v>0.50322495527805666</v>
      </c>
      <c r="Z778" s="34">
        <f t="shared" si="328"/>
        <v>1.3083849340454428</v>
      </c>
      <c r="AA778" s="34">
        <f t="shared" si="329"/>
        <v>-0.3819999999999999</v>
      </c>
      <c r="AB778" s="15">
        <f t="shared" si="340"/>
        <v>0.40564461209270181</v>
      </c>
      <c r="AC778" s="34">
        <f t="shared" si="330"/>
        <v>0.24338676725562108</v>
      </c>
      <c r="AD778" s="34">
        <f t="shared" si="341"/>
        <v>-0.79680000000000006</v>
      </c>
      <c r="AE778" s="15">
        <f t="shared" si="342"/>
        <v>0.31071044569635931</v>
      </c>
      <c r="AF778" s="34">
        <f t="shared" si="331"/>
        <v>0.27963941355514121</v>
      </c>
      <c r="AG778" s="34">
        <f t="shared" si="332"/>
        <v>0.80779999999999985</v>
      </c>
      <c r="AH778" s="15">
        <f t="shared" si="343"/>
        <v>0.69164049960599694</v>
      </c>
      <c r="AI778" s="34">
        <f t="shared" si="333"/>
        <v>1.1757888493301947</v>
      </c>
      <c r="AJ778" s="34">
        <f t="shared" si="334"/>
        <v>4.2000000000000925E-3</v>
      </c>
      <c r="AK778" s="15">
        <f t="shared" si="344"/>
        <v>0.50104999845650278</v>
      </c>
      <c r="AL778" s="34">
        <f t="shared" si="335"/>
        <v>1.3027300460919071</v>
      </c>
      <c r="AM778" s="35">
        <f t="shared" si="345"/>
        <v>14.690000699999997</v>
      </c>
      <c r="AN778" s="35">
        <f t="shared" si="346"/>
        <v>8.6437088059426905</v>
      </c>
      <c r="AO778" s="35">
        <f t="shared" si="347"/>
        <v>6.0462918940573065</v>
      </c>
      <c r="AP778" s="35">
        <f t="shared" si="348"/>
        <v>5.2000001400000002</v>
      </c>
      <c r="AQ778" s="35">
        <f t="shared" si="349"/>
        <v>2.7581583089772428</v>
      </c>
      <c r="AR778" s="35">
        <f t="shared" si="350"/>
        <v>2.4418418310227574</v>
      </c>
    </row>
    <row r="779" spans="6:44" ht="15.75">
      <c r="F779">
        <v>1186</v>
      </c>
      <c r="G779" s="35">
        <v>1.5400001000000001</v>
      </c>
      <c r="H779" s="35">
        <v>4</v>
      </c>
      <c r="I779" s="35">
        <v>7.0000004999999996</v>
      </c>
      <c r="J779" s="35">
        <v>4.38</v>
      </c>
      <c r="K779" s="35">
        <v>2.92</v>
      </c>
      <c r="L779" s="35">
        <v>1.46</v>
      </c>
      <c r="M779" s="35"/>
      <c r="N779" s="35">
        <v>1</v>
      </c>
      <c r="O779" s="35">
        <v>1.3700000999999999</v>
      </c>
      <c r="P779" s="35">
        <v>0.34</v>
      </c>
      <c r="Q779" s="35"/>
      <c r="R779" s="34">
        <f t="shared" si="336"/>
        <v>1.5400001000000001</v>
      </c>
      <c r="S779" s="34">
        <f t="shared" si="324"/>
        <v>3.46</v>
      </c>
      <c r="T779" s="34">
        <f t="shared" si="325"/>
        <v>2.8154002010999997</v>
      </c>
      <c r="U779" s="34">
        <f t="shared" si="337"/>
        <v>-1.1068</v>
      </c>
      <c r="V779" s="15">
        <f t="shared" si="338"/>
        <v>0.24846794868262756</v>
      </c>
      <c r="W779" s="34">
        <f t="shared" si="326"/>
        <v>1.0882896152299086</v>
      </c>
      <c r="X779" s="34">
        <f t="shared" si="327"/>
        <v>1.2900000000000023E-2</v>
      </c>
      <c r="Y779" s="15">
        <f t="shared" si="339"/>
        <v>0.50322495527805666</v>
      </c>
      <c r="Z779" s="34">
        <f t="shared" si="328"/>
        <v>1.4694168694119254</v>
      </c>
      <c r="AA779" s="34">
        <f t="shared" si="329"/>
        <v>-0.3819999999999999</v>
      </c>
      <c r="AB779" s="15">
        <f t="shared" si="340"/>
        <v>0.40564461209270181</v>
      </c>
      <c r="AC779" s="34">
        <f t="shared" si="330"/>
        <v>0.59224113365534459</v>
      </c>
      <c r="AD779" s="34">
        <f t="shared" si="341"/>
        <v>-0.79680000000000006</v>
      </c>
      <c r="AE779" s="15">
        <f t="shared" si="342"/>
        <v>0.31071044569635931</v>
      </c>
      <c r="AF779" s="34">
        <f t="shared" si="331"/>
        <v>0.31071044569635931</v>
      </c>
      <c r="AG779" s="34">
        <f t="shared" si="332"/>
        <v>0.80779999999999985</v>
      </c>
      <c r="AH779" s="15">
        <f t="shared" si="343"/>
        <v>0.69164049960599694</v>
      </c>
      <c r="AI779" s="34">
        <f t="shared" si="333"/>
        <v>0.94754755362426568</v>
      </c>
      <c r="AJ779" s="34">
        <f t="shared" si="334"/>
        <v>4.2000000000000925E-3</v>
      </c>
      <c r="AK779" s="15">
        <f t="shared" si="344"/>
        <v>0.50104999845650278</v>
      </c>
      <c r="AL779" s="34">
        <f t="shared" si="335"/>
        <v>0.17035699947521096</v>
      </c>
      <c r="AM779" s="35">
        <f t="shared" si="345"/>
        <v>21.300000599999997</v>
      </c>
      <c r="AN779" s="35">
        <f t="shared" si="346"/>
        <v>10.96534791939718</v>
      </c>
      <c r="AO779" s="35">
        <f t="shared" si="347"/>
        <v>10.334652680602817</v>
      </c>
      <c r="AP779" s="35">
        <f t="shared" si="348"/>
        <v>2.7100000999999998</v>
      </c>
      <c r="AQ779" s="35">
        <f t="shared" si="349"/>
        <v>1.4286149987958359</v>
      </c>
      <c r="AR779" s="35">
        <f t="shared" si="350"/>
        <v>1.2813851012041639</v>
      </c>
    </row>
    <row r="780" spans="6:44" ht="15.75">
      <c r="F780">
        <v>1187</v>
      </c>
      <c r="G780" s="35">
        <v>2.2200000000000002</v>
      </c>
      <c r="H780" s="35">
        <v>4.4300002999999997</v>
      </c>
      <c r="I780" s="35">
        <v>4.9900001999999999</v>
      </c>
      <c r="J780" s="35">
        <v>2.0600002000000002</v>
      </c>
      <c r="K780" s="35">
        <v>5.34</v>
      </c>
      <c r="L780" s="35">
        <v>0</v>
      </c>
      <c r="M780" s="35"/>
      <c r="N780" s="35">
        <v>2.0800002000000002</v>
      </c>
      <c r="O780" s="35">
        <v>5.2000003000000001</v>
      </c>
      <c r="P780" s="35">
        <v>0</v>
      </c>
      <c r="Q780" s="35"/>
      <c r="R780" s="34">
        <f t="shared" si="336"/>
        <v>2.2200000000000002</v>
      </c>
      <c r="S780" s="34">
        <f t="shared" si="324"/>
        <v>3.8319502594999997</v>
      </c>
      <c r="T780" s="34">
        <f t="shared" si="325"/>
        <v>2.0069780804400001</v>
      </c>
      <c r="U780" s="34">
        <f t="shared" si="337"/>
        <v>-1.1068</v>
      </c>
      <c r="V780" s="15">
        <f t="shared" si="338"/>
        <v>0.24846794868262756</v>
      </c>
      <c r="W780" s="34">
        <f t="shared" si="326"/>
        <v>0.51184402397980255</v>
      </c>
      <c r="X780" s="34">
        <f t="shared" si="327"/>
        <v>1.2900000000000023E-2</v>
      </c>
      <c r="Y780" s="15">
        <f t="shared" si="339"/>
        <v>0.50322495527805666</v>
      </c>
      <c r="Z780" s="34">
        <f t="shared" si="328"/>
        <v>2.6872212611848223</v>
      </c>
      <c r="AA780" s="34">
        <f t="shared" si="329"/>
        <v>-0.3819999999999999</v>
      </c>
      <c r="AB780" s="15">
        <f t="shared" si="340"/>
        <v>0.40564461209270181</v>
      </c>
      <c r="AC780" s="34">
        <f t="shared" si="330"/>
        <v>0</v>
      </c>
      <c r="AD780" s="34">
        <f t="shared" si="341"/>
        <v>-0.79680000000000006</v>
      </c>
      <c r="AE780" s="15">
        <f t="shared" si="342"/>
        <v>0.31071044569635931</v>
      </c>
      <c r="AF780" s="34">
        <f t="shared" si="331"/>
        <v>0.64627778919051659</v>
      </c>
      <c r="AG780" s="34">
        <f t="shared" si="332"/>
        <v>0.80779999999999985</v>
      </c>
      <c r="AH780" s="15">
        <f t="shared" si="343"/>
        <v>0.69164049960599694</v>
      </c>
      <c r="AI780" s="34">
        <f t="shared" si="333"/>
        <v>3.5965308054433343</v>
      </c>
      <c r="AJ780" s="34">
        <f t="shared" si="334"/>
        <v>4.2000000000000925E-3</v>
      </c>
      <c r="AK780" s="15">
        <f t="shared" si="344"/>
        <v>0.50104999845650278</v>
      </c>
      <c r="AL780" s="34">
        <f t="shared" si="335"/>
        <v>0</v>
      </c>
      <c r="AM780" s="35">
        <f t="shared" si="345"/>
        <v>19.0400007</v>
      </c>
      <c r="AN780" s="35">
        <f t="shared" si="346"/>
        <v>11.257993625104625</v>
      </c>
      <c r="AO780" s="35">
        <f t="shared" si="347"/>
        <v>7.7820070748953754</v>
      </c>
      <c r="AP780" s="35">
        <f t="shared" si="348"/>
        <v>7.2800004999999999</v>
      </c>
      <c r="AQ780" s="35">
        <f t="shared" si="349"/>
        <v>4.2428085946338507</v>
      </c>
      <c r="AR780" s="35">
        <f t="shared" si="350"/>
        <v>3.0371919053661491</v>
      </c>
    </row>
    <row r="781" spans="6:44" ht="15.75">
      <c r="F781">
        <v>1188</v>
      </c>
      <c r="G781" s="35">
        <v>2.2200000000000002</v>
      </c>
      <c r="H781" s="35">
        <v>4.4300002999999997</v>
      </c>
      <c r="I781" s="35">
        <v>4.9900001999999999</v>
      </c>
      <c r="J781" s="35">
        <v>2.0600002000000002</v>
      </c>
      <c r="K781" s="35">
        <v>5.34</v>
      </c>
      <c r="L781" s="35">
        <v>0</v>
      </c>
      <c r="M781" s="35"/>
      <c r="N781" s="35">
        <v>2.0800002000000002</v>
      </c>
      <c r="O781" s="35">
        <v>5.2000003000000001</v>
      </c>
      <c r="P781" s="35">
        <v>0</v>
      </c>
      <c r="Q781" s="35"/>
      <c r="R781" s="34">
        <f t="shared" si="336"/>
        <v>2.2200000000000002</v>
      </c>
      <c r="S781" s="34">
        <f t="shared" si="324"/>
        <v>3.8319502594999997</v>
      </c>
      <c r="T781" s="34">
        <f t="shared" si="325"/>
        <v>2.0069780804400001</v>
      </c>
      <c r="U781" s="34">
        <f t="shared" si="337"/>
        <v>-1.1068</v>
      </c>
      <c r="V781" s="15">
        <f t="shared" si="338"/>
        <v>0.24846794868262756</v>
      </c>
      <c r="W781" s="34">
        <f t="shared" si="326"/>
        <v>0.51184402397980255</v>
      </c>
      <c r="X781" s="34">
        <f t="shared" si="327"/>
        <v>1.2900000000000023E-2</v>
      </c>
      <c r="Y781" s="15">
        <f t="shared" si="339"/>
        <v>0.50322495527805666</v>
      </c>
      <c r="Z781" s="34">
        <f t="shared" si="328"/>
        <v>2.6872212611848223</v>
      </c>
      <c r="AA781" s="34">
        <f t="shared" si="329"/>
        <v>-0.3819999999999999</v>
      </c>
      <c r="AB781" s="15">
        <f t="shared" si="340"/>
        <v>0.40564461209270181</v>
      </c>
      <c r="AC781" s="34">
        <f t="shared" si="330"/>
        <v>0</v>
      </c>
      <c r="AD781" s="34">
        <f t="shared" si="341"/>
        <v>-0.79680000000000006</v>
      </c>
      <c r="AE781" s="15">
        <f t="shared" si="342"/>
        <v>0.31071044569635931</v>
      </c>
      <c r="AF781" s="34">
        <f t="shared" si="331"/>
        <v>0.64627778919051659</v>
      </c>
      <c r="AG781" s="34">
        <f t="shared" si="332"/>
        <v>0.80779999999999985</v>
      </c>
      <c r="AH781" s="15">
        <f t="shared" si="343"/>
        <v>0.69164049960599694</v>
      </c>
      <c r="AI781" s="34">
        <f t="shared" si="333"/>
        <v>3.5965308054433343</v>
      </c>
      <c r="AJ781" s="34">
        <f t="shared" si="334"/>
        <v>4.2000000000000925E-3</v>
      </c>
      <c r="AK781" s="15">
        <f t="shared" si="344"/>
        <v>0.50104999845650278</v>
      </c>
      <c r="AL781" s="34">
        <f t="shared" si="335"/>
        <v>0</v>
      </c>
      <c r="AM781" s="35">
        <f t="shared" si="345"/>
        <v>19.0400007</v>
      </c>
      <c r="AN781" s="35">
        <f t="shared" si="346"/>
        <v>11.257993625104625</v>
      </c>
      <c r="AO781" s="35">
        <f t="shared" si="347"/>
        <v>7.7820070748953754</v>
      </c>
      <c r="AP781" s="35">
        <f t="shared" si="348"/>
        <v>7.2800004999999999</v>
      </c>
      <c r="AQ781" s="35">
        <f t="shared" si="349"/>
        <v>4.2428085946338507</v>
      </c>
      <c r="AR781" s="35">
        <f t="shared" si="350"/>
        <v>3.0371919053661491</v>
      </c>
    </row>
    <row r="782" spans="6:44" ht="15.75">
      <c r="F782">
        <v>1189</v>
      </c>
      <c r="G782" s="35">
        <v>2</v>
      </c>
      <c r="H782" s="35">
        <v>4</v>
      </c>
      <c r="I782" s="35">
        <v>7.0000004999999996</v>
      </c>
      <c r="J782" s="35">
        <v>3.7000003000000001</v>
      </c>
      <c r="K782" s="35">
        <v>3.7000003000000001</v>
      </c>
      <c r="L782" s="35">
        <v>3.7000003000000001</v>
      </c>
      <c r="M782" s="35"/>
      <c r="N782" s="35">
        <v>1.4000001</v>
      </c>
      <c r="O782" s="35">
        <v>1.9000001</v>
      </c>
      <c r="P782" s="35">
        <v>0.5</v>
      </c>
      <c r="Q782" s="35"/>
      <c r="R782" s="34">
        <f t="shared" si="336"/>
        <v>2</v>
      </c>
      <c r="S782" s="34">
        <f t="shared" si="324"/>
        <v>3.46</v>
      </c>
      <c r="T782" s="34">
        <f t="shared" si="325"/>
        <v>2.8154002010999997</v>
      </c>
      <c r="U782" s="34">
        <f t="shared" si="337"/>
        <v>-1.1068</v>
      </c>
      <c r="V782" s="15">
        <f t="shared" si="338"/>
        <v>0.24846794868262756</v>
      </c>
      <c r="W782" s="34">
        <f t="shared" si="326"/>
        <v>0.91933148466610659</v>
      </c>
      <c r="X782" s="34">
        <f t="shared" si="327"/>
        <v>1.2900000000000023E-2</v>
      </c>
      <c r="Y782" s="15">
        <f t="shared" si="339"/>
        <v>0.50322495527805666</v>
      </c>
      <c r="Z782" s="34">
        <f t="shared" si="328"/>
        <v>1.8619324854962962</v>
      </c>
      <c r="AA782" s="34">
        <f t="shared" si="329"/>
        <v>-0.3819999999999999</v>
      </c>
      <c r="AB782" s="15">
        <f t="shared" si="340"/>
        <v>0.40564461209270181</v>
      </c>
      <c r="AC782" s="34">
        <f t="shared" si="330"/>
        <v>1.5008851864363804</v>
      </c>
      <c r="AD782" s="34">
        <f t="shared" si="341"/>
        <v>-0.79680000000000006</v>
      </c>
      <c r="AE782" s="15">
        <f t="shared" si="342"/>
        <v>0.31071044569635931</v>
      </c>
      <c r="AF782" s="34">
        <f t="shared" si="331"/>
        <v>0.43499465504594759</v>
      </c>
      <c r="AG782" s="34">
        <f t="shared" si="332"/>
        <v>0.80779999999999985</v>
      </c>
      <c r="AH782" s="15">
        <f t="shared" si="343"/>
        <v>0.69164049960599694</v>
      </c>
      <c r="AI782" s="34">
        <f t="shared" si="333"/>
        <v>1.314117018415444</v>
      </c>
      <c r="AJ782" s="34">
        <f t="shared" si="334"/>
        <v>4.2000000000000925E-3</v>
      </c>
      <c r="AK782" s="15">
        <f t="shared" si="344"/>
        <v>0.50104999845650278</v>
      </c>
      <c r="AL782" s="34">
        <f t="shared" si="335"/>
        <v>0.25052499922825139</v>
      </c>
      <c r="AM782" s="35">
        <f t="shared" si="345"/>
        <v>24.100001399999996</v>
      </c>
      <c r="AN782" s="35">
        <f t="shared" si="346"/>
        <v>12.557549357698782</v>
      </c>
      <c r="AO782" s="35">
        <f t="shared" si="347"/>
        <v>11.542452042301214</v>
      </c>
      <c r="AP782" s="35">
        <f t="shared" si="348"/>
        <v>3.8000001999999999</v>
      </c>
      <c r="AQ782" s="35">
        <f t="shared" si="349"/>
        <v>1.9996366726896431</v>
      </c>
      <c r="AR782" s="35">
        <f t="shared" si="350"/>
        <v>1.8003635273103569</v>
      </c>
    </row>
    <row r="783" spans="6:44" ht="15.75">
      <c r="F783">
        <v>1190</v>
      </c>
      <c r="G783" s="35">
        <v>0.5</v>
      </c>
      <c r="H783" s="35">
        <v>0.25</v>
      </c>
      <c r="I783" s="35">
        <v>0.25</v>
      </c>
      <c r="J783" s="35">
        <v>0</v>
      </c>
      <c r="K783" s="35">
        <v>0</v>
      </c>
      <c r="L783" s="35">
        <v>0</v>
      </c>
      <c r="M783" s="35"/>
      <c r="N783" s="35"/>
      <c r="O783" s="35"/>
      <c r="P783" s="35"/>
      <c r="Q783" s="35"/>
      <c r="R783" s="34">
        <f t="shared" si="336"/>
        <v>0.5</v>
      </c>
      <c r="S783" s="34">
        <f t="shared" si="324"/>
        <v>0.21625</v>
      </c>
      <c r="T783" s="34">
        <f t="shared" si="325"/>
        <v>0.10055</v>
      </c>
      <c r="U783" s="34">
        <f t="shared" si="337"/>
        <v>-1.1068</v>
      </c>
      <c r="V783" s="15">
        <f t="shared" si="338"/>
        <v>0.24846794868262756</v>
      </c>
      <c r="W783" s="34">
        <f t="shared" si="326"/>
        <v>0</v>
      </c>
      <c r="X783" s="34">
        <f t="shared" si="327"/>
        <v>1.2900000000000023E-2</v>
      </c>
      <c r="Y783" s="15">
        <f t="shared" si="339"/>
        <v>0.50322495527805666</v>
      </c>
      <c r="Z783" s="34">
        <f t="shared" si="328"/>
        <v>0</v>
      </c>
      <c r="AA783" s="34">
        <f t="shared" si="329"/>
        <v>-0.3819999999999999</v>
      </c>
      <c r="AB783" s="15">
        <f t="shared" si="340"/>
        <v>0.40564461209270181</v>
      </c>
      <c r="AC783" s="34">
        <f t="shared" si="330"/>
        <v>0</v>
      </c>
      <c r="AD783" s="34">
        <f t="shared" si="341"/>
        <v>-0.79680000000000006</v>
      </c>
      <c r="AE783" s="15">
        <f t="shared" si="342"/>
        <v>0.31071044569635931</v>
      </c>
      <c r="AF783" s="34">
        <f t="shared" si="331"/>
        <v>0</v>
      </c>
      <c r="AG783" s="34">
        <f t="shared" si="332"/>
        <v>0.80779999999999985</v>
      </c>
      <c r="AH783" s="15">
        <f t="shared" si="343"/>
        <v>0.69164049960599694</v>
      </c>
      <c r="AI783" s="34">
        <f t="shared" si="333"/>
        <v>0</v>
      </c>
      <c r="AJ783" s="34">
        <f t="shared" si="334"/>
        <v>4.2000000000000925E-3</v>
      </c>
      <c r="AK783" s="15">
        <f t="shared" si="344"/>
        <v>0.50104999845650278</v>
      </c>
      <c r="AL783" s="34">
        <f t="shared" si="335"/>
        <v>0</v>
      </c>
      <c r="AM783" s="35">
        <f t="shared" si="345"/>
        <v>1</v>
      </c>
      <c r="AN783" s="35">
        <f t="shared" si="346"/>
        <v>0.81680000000000008</v>
      </c>
      <c r="AO783" s="35">
        <f t="shared" si="347"/>
        <v>0.18319999999999992</v>
      </c>
      <c r="AP783" s="35">
        <f t="shared" si="348"/>
        <v>0</v>
      </c>
      <c r="AQ783" s="35">
        <f t="shared" si="349"/>
        <v>0</v>
      </c>
      <c r="AR783" s="35">
        <f t="shared" si="350"/>
        <v>0</v>
      </c>
    </row>
    <row r="784" spans="6:44" ht="15.75">
      <c r="F784">
        <v>1191</v>
      </c>
      <c r="G784" s="35">
        <v>0.75000005999999997</v>
      </c>
      <c r="H784" s="35">
        <v>0.5</v>
      </c>
      <c r="I784" s="35">
        <v>0.5</v>
      </c>
      <c r="J784" s="35">
        <v>0.2</v>
      </c>
      <c r="K784" s="35">
        <v>0</v>
      </c>
      <c r="L784" s="35">
        <v>0</v>
      </c>
      <c r="M784" s="35"/>
      <c r="N784" s="35"/>
      <c r="O784" s="35"/>
      <c r="P784" s="35"/>
      <c r="Q784" s="35"/>
      <c r="R784" s="34">
        <f t="shared" si="336"/>
        <v>0.75000005999999997</v>
      </c>
      <c r="S784" s="34">
        <f t="shared" si="324"/>
        <v>0.4325</v>
      </c>
      <c r="T784" s="34">
        <f t="shared" si="325"/>
        <v>0.2011</v>
      </c>
      <c r="U784" s="34">
        <f t="shared" si="337"/>
        <v>-1.1068</v>
      </c>
      <c r="V784" s="15">
        <f t="shared" si="338"/>
        <v>0.24846794868262756</v>
      </c>
      <c r="W784" s="34">
        <f t="shared" si="326"/>
        <v>4.9693589736525517E-2</v>
      </c>
      <c r="X784" s="34">
        <f t="shared" si="327"/>
        <v>1.2900000000000023E-2</v>
      </c>
      <c r="Y784" s="15">
        <f t="shared" si="339"/>
        <v>0.50322495527805666</v>
      </c>
      <c r="Z784" s="34">
        <f t="shared" si="328"/>
        <v>0</v>
      </c>
      <c r="AA784" s="34">
        <f t="shared" si="329"/>
        <v>-0.3819999999999999</v>
      </c>
      <c r="AB784" s="15">
        <f t="shared" si="340"/>
        <v>0.40564461209270181</v>
      </c>
      <c r="AC784" s="34">
        <f t="shared" si="330"/>
        <v>0</v>
      </c>
      <c r="AD784" s="34">
        <f t="shared" si="341"/>
        <v>-0.79680000000000006</v>
      </c>
      <c r="AE784" s="15">
        <f t="shared" si="342"/>
        <v>0.31071044569635931</v>
      </c>
      <c r="AF784" s="34">
        <f t="shared" si="331"/>
        <v>0</v>
      </c>
      <c r="AG784" s="34">
        <f t="shared" si="332"/>
        <v>0.80779999999999985</v>
      </c>
      <c r="AH784" s="15">
        <f t="shared" si="343"/>
        <v>0.69164049960599694</v>
      </c>
      <c r="AI784" s="34">
        <f t="shared" si="333"/>
        <v>0</v>
      </c>
      <c r="AJ784" s="34">
        <f t="shared" si="334"/>
        <v>4.2000000000000925E-3</v>
      </c>
      <c r="AK784" s="15">
        <f t="shared" si="344"/>
        <v>0.50104999845650278</v>
      </c>
      <c r="AL784" s="34">
        <f t="shared" si="335"/>
        <v>0</v>
      </c>
      <c r="AM784" s="35">
        <f t="shared" si="345"/>
        <v>1.95000006</v>
      </c>
      <c r="AN784" s="35">
        <f t="shared" si="346"/>
        <v>1.4332936497365256</v>
      </c>
      <c r="AO784" s="35">
        <f t="shared" si="347"/>
        <v>0.51670641026347441</v>
      </c>
      <c r="AP784" s="35">
        <f t="shared" si="348"/>
        <v>0</v>
      </c>
      <c r="AQ784" s="35">
        <f t="shared" si="349"/>
        <v>0</v>
      </c>
      <c r="AR784" s="35">
        <f t="shared" si="350"/>
        <v>0</v>
      </c>
    </row>
    <row r="785" spans="6:44" ht="15.75">
      <c r="F785">
        <v>1192</v>
      </c>
      <c r="G785" s="35"/>
      <c r="H785" s="35"/>
      <c r="I785" s="35"/>
      <c r="J785" s="35"/>
      <c r="K785" s="35"/>
      <c r="L785" s="35"/>
      <c r="M785" s="35"/>
      <c r="N785" s="35"/>
      <c r="O785" s="35"/>
      <c r="P785" s="35"/>
      <c r="Q785" s="35"/>
      <c r="R785" s="34">
        <f t="shared" si="336"/>
        <v>0</v>
      </c>
      <c r="S785" s="34">
        <f t="shared" si="324"/>
        <v>0</v>
      </c>
      <c r="T785" s="34">
        <f t="shared" si="325"/>
        <v>0</v>
      </c>
      <c r="U785" s="34">
        <f t="shared" si="337"/>
        <v>-1.1068</v>
      </c>
      <c r="V785" s="15">
        <f t="shared" si="338"/>
        <v>0.24846794868262756</v>
      </c>
      <c r="W785" s="34">
        <f t="shared" si="326"/>
        <v>0</v>
      </c>
      <c r="X785" s="34">
        <f t="shared" si="327"/>
        <v>1.2900000000000023E-2</v>
      </c>
      <c r="Y785" s="15">
        <f t="shared" si="339"/>
        <v>0.50322495527805666</v>
      </c>
      <c r="Z785" s="34">
        <f t="shared" si="328"/>
        <v>0</v>
      </c>
      <c r="AA785" s="34">
        <f t="shared" si="329"/>
        <v>-0.3819999999999999</v>
      </c>
      <c r="AB785" s="15">
        <f t="shared" si="340"/>
        <v>0.40564461209270181</v>
      </c>
      <c r="AC785" s="34">
        <f t="shared" si="330"/>
        <v>0</v>
      </c>
      <c r="AD785" s="34">
        <f t="shared" si="341"/>
        <v>-0.79680000000000006</v>
      </c>
      <c r="AE785" s="15">
        <f t="shared" si="342"/>
        <v>0.31071044569635931</v>
      </c>
      <c r="AF785" s="34">
        <f t="shared" si="331"/>
        <v>0</v>
      </c>
      <c r="AG785" s="34">
        <f t="shared" si="332"/>
        <v>0.80779999999999985</v>
      </c>
      <c r="AH785" s="15">
        <f t="shared" si="343"/>
        <v>0.69164049960599694</v>
      </c>
      <c r="AI785" s="34">
        <f t="shared" si="333"/>
        <v>0</v>
      </c>
      <c r="AJ785" s="34">
        <f t="shared" si="334"/>
        <v>4.2000000000000925E-3</v>
      </c>
      <c r="AK785" s="15">
        <f t="shared" si="344"/>
        <v>0.50104999845650278</v>
      </c>
      <c r="AL785" s="34">
        <f t="shared" si="335"/>
        <v>0</v>
      </c>
      <c r="AM785" s="35">
        <f t="shared" si="345"/>
        <v>0</v>
      </c>
      <c r="AN785" s="35">
        <f t="shared" si="346"/>
        <v>0</v>
      </c>
      <c r="AO785" s="35">
        <f t="shared" si="347"/>
        <v>0</v>
      </c>
      <c r="AP785" s="35">
        <f t="shared" si="348"/>
        <v>0</v>
      </c>
      <c r="AQ785" s="35">
        <f t="shared" si="349"/>
        <v>0</v>
      </c>
      <c r="AR785" s="35">
        <f t="shared" si="350"/>
        <v>0</v>
      </c>
    </row>
    <row r="786" spans="6:44" ht="15.75">
      <c r="F786">
        <v>1193</v>
      </c>
      <c r="G786" s="35">
        <v>0.3</v>
      </c>
      <c r="H786" s="35">
        <v>0.4</v>
      </c>
      <c r="I786" s="35">
        <v>0.90000004</v>
      </c>
      <c r="J786" s="35">
        <v>1.1000000000000001</v>
      </c>
      <c r="K786" s="35">
        <v>0</v>
      </c>
      <c r="L786" s="35">
        <v>0</v>
      </c>
      <c r="M786" s="35"/>
      <c r="N786" s="35">
        <v>0.1</v>
      </c>
      <c r="O786" s="35">
        <v>0</v>
      </c>
      <c r="P786" s="35">
        <v>0</v>
      </c>
      <c r="Q786" s="35"/>
      <c r="R786" s="34">
        <f t="shared" si="336"/>
        <v>0.3</v>
      </c>
      <c r="S786" s="34">
        <f t="shared" si="324"/>
        <v>0.34600000000000003</v>
      </c>
      <c r="T786" s="34">
        <f t="shared" si="325"/>
        <v>0.36198001608800001</v>
      </c>
      <c r="U786" s="34">
        <f t="shared" si="337"/>
        <v>-1.1068</v>
      </c>
      <c r="V786" s="15">
        <f t="shared" si="338"/>
        <v>0.24846794868262756</v>
      </c>
      <c r="W786" s="34">
        <f t="shared" si="326"/>
        <v>0.27331474355089036</v>
      </c>
      <c r="X786" s="34">
        <f t="shared" si="327"/>
        <v>1.2900000000000023E-2</v>
      </c>
      <c r="Y786" s="15">
        <f t="shared" si="339"/>
        <v>0.50322495527805666</v>
      </c>
      <c r="Z786" s="34">
        <f t="shared" si="328"/>
        <v>0</v>
      </c>
      <c r="AA786" s="34">
        <f t="shared" si="329"/>
        <v>-0.3819999999999999</v>
      </c>
      <c r="AB786" s="15">
        <f t="shared" si="340"/>
        <v>0.40564461209270181</v>
      </c>
      <c r="AC786" s="34">
        <f t="shared" si="330"/>
        <v>0</v>
      </c>
      <c r="AD786" s="34">
        <f t="shared" si="341"/>
        <v>-0.79680000000000006</v>
      </c>
      <c r="AE786" s="15">
        <f t="shared" si="342"/>
        <v>0.31071044569635931</v>
      </c>
      <c r="AF786" s="34">
        <f t="shared" si="331"/>
        <v>3.1071044569635931E-2</v>
      </c>
      <c r="AG786" s="34">
        <f t="shared" si="332"/>
        <v>0.80779999999999985</v>
      </c>
      <c r="AH786" s="15">
        <f t="shared" si="343"/>
        <v>0.69164049960599694</v>
      </c>
      <c r="AI786" s="34">
        <f t="shared" si="333"/>
        <v>0</v>
      </c>
      <c r="AJ786" s="34">
        <f t="shared" si="334"/>
        <v>4.2000000000000925E-3</v>
      </c>
      <c r="AK786" s="15">
        <f t="shared" si="344"/>
        <v>0.50104999845650278</v>
      </c>
      <c r="AL786" s="34">
        <f t="shared" si="335"/>
        <v>0</v>
      </c>
      <c r="AM786" s="35">
        <f t="shared" si="345"/>
        <v>2.7000000399999999</v>
      </c>
      <c r="AN786" s="35">
        <f t="shared" si="346"/>
        <v>1.2812947596388904</v>
      </c>
      <c r="AO786" s="35">
        <f t="shared" si="347"/>
        <v>1.4187052803611095</v>
      </c>
      <c r="AP786" s="35">
        <f t="shared" si="348"/>
        <v>0.1</v>
      </c>
      <c r="AQ786" s="35">
        <f t="shared" si="349"/>
        <v>3.1071044569635931E-2</v>
      </c>
      <c r="AR786" s="35">
        <f t="shared" si="350"/>
        <v>6.8928955430364078E-2</v>
      </c>
    </row>
    <row r="787" spans="6:44" ht="15.75">
      <c r="F787">
        <v>1194</v>
      </c>
      <c r="G787" s="35">
        <v>0.2</v>
      </c>
      <c r="H787" s="35">
        <v>0.6</v>
      </c>
      <c r="I787" s="35">
        <v>1.8000001000000001</v>
      </c>
      <c r="J787" s="35">
        <v>5.9</v>
      </c>
      <c r="K787" s="35">
        <v>1.9000001</v>
      </c>
      <c r="L787" s="35">
        <v>0</v>
      </c>
      <c r="M787" s="35"/>
      <c r="N787" s="35">
        <v>2.8000001999999999</v>
      </c>
      <c r="O787" s="35">
        <v>0.90000004</v>
      </c>
      <c r="P787" s="35">
        <v>0</v>
      </c>
      <c r="Q787" s="35"/>
      <c r="R787" s="34">
        <f t="shared" si="336"/>
        <v>0.2</v>
      </c>
      <c r="S787" s="34">
        <f t="shared" si="324"/>
        <v>0.51900000000000002</v>
      </c>
      <c r="T787" s="34">
        <f t="shared" si="325"/>
        <v>0.72396004022000005</v>
      </c>
      <c r="U787" s="34">
        <f t="shared" si="337"/>
        <v>-1.1068</v>
      </c>
      <c r="V787" s="15">
        <f t="shared" si="338"/>
        <v>0.24846794868262756</v>
      </c>
      <c r="W787" s="34">
        <f t="shared" si="326"/>
        <v>1.4659608972275027</v>
      </c>
      <c r="X787" s="34">
        <f t="shared" si="327"/>
        <v>1.2900000000000023E-2</v>
      </c>
      <c r="Y787" s="15">
        <f t="shared" si="339"/>
        <v>0.50322495527805666</v>
      </c>
      <c r="Z787" s="34">
        <f t="shared" si="328"/>
        <v>0.95612746535080317</v>
      </c>
      <c r="AA787" s="34">
        <f t="shared" si="329"/>
        <v>-0.3819999999999999</v>
      </c>
      <c r="AB787" s="15">
        <f t="shared" si="340"/>
        <v>0.40564461209270181</v>
      </c>
      <c r="AC787" s="34">
        <f t="shared" si="330"/>
        <v>0</v>
      </c>
      <c r="AD787" s="34">
        <f t="shared" si="341"/>
        <v>-0.79680000000000006</v>
      </c>
      <c r="AE787" s="15">
        <f t="shared" si="342"/>
        <v>0.31071044569635931</v>
      </c>
      <c r="AF787" s="34">
        <f t="shared" si="331"/>
        <v>0.86998931009189517</v>
      </c>
      <c r="AG787" s="34">
        <f t="shared" si="332"/>
        <v>0.80779999999999985</v>
      </c>
      <c r="AH787" s="15">
        <f t="shared" si="343"/>
        <v>0.69164049960599694</v>
      </c>
      <c r="AI787" s="34">
        <f t="shared" si="333"/>
        <v>0.62247647731101718</v>
      </c>
      <c r="AJ787" s="34">
        <f t="shared" si="334"/>
        <v>4.2000000000000925E-3</v>
      </c>
      <c r="AK787" s="15">
        <f t="shared" si="344"/>
        <v>0.50104999845650278</v>
      </c>
      <c r="AL787" s="34">
        <f t="shared" si="335"/>
        <v>0</v>
      </c>
      <c r="AM787" s="35">
        <f t="shared" si="345"/>
        <v>10.400000200000001</v>
      </c>
      <c r="AN787" s="35">
        <f t="shared" si="346"/>
        <v>3.8650484027983061</v>
      </c>
      <c r="AO787" s="35">
        <f t="shared" si="347"/>
        <v>6.5349517972016944</v>
      </c>
      <c r="AP787" s="35">
        <f t="shared" si="348"/>
        <v>3.7000002400000001</v>
      </c>
      <c r="AQ787" s="35">
        <f t="shared" si="349"/>
        <v>1.4924657874029124</v>
      </c>
      <c r="AR787" s="35">
        <f t="shared" si="350"/>
        <v>2.2075344525970877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Inputs</vt:lpstr>
      <vt:lpstr>CANOPY</vt:lpstr>
      <vt:lpstr>SHRUBS&amp;NW</vt:lpstr>
      <vt:lpstr>Western_woody</vt:lpstr>
      <vt:lpstr>Stumps</vt:lpstr>
      <vt:lpstr>WesternFF</vt:lpstr>
      <vt:lpstr>ConsumeData</vt:lpstr>
      <vt:lpstr>PythonConsume</vt:lpstr>
      <vt:lpstr>Southern_woody</vt:lpstr>
      <vt:lpstr>BorealFF</vt:lpstr>
      <vt:lpstr>Boreal2FF</vt:lpstr>
      <vt:lpstr>SouthernFF</vt:lpstr>
      <vt:lpstr>FCCSBatchSummary</vt:lpstr>
    </vt:vector>
  </TitlesOfParts>
  <Company>CFR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SFR</dc:creator>
  <cp:lastModifiedBy>SFR</cp:lastModifiedBy>
  <dcterms:created xsi:type="dcterms:W3CDTF">2011-03-08T05:15:22Z</dcterms:created>
  <dcterms:modified xsi:type="dcterms:W3CDTF">2011-04-01T05:35:58Z</dcterms:modified>
</cp:coreProperties>
</file>